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ustomProperty3.bin" ContentType="application/vnd.openxmlformats-officedocument.spreadsheetml.customProperty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drawings/drawing7.xml" ContentType="application/vnd.openxmlformats-officedocument.drawing+xml"/>
  <Override PartName="/xl/charts/chart11.xml" ContentType="application/vnd.openxmlformats-officedocument.drawingml.chart+xml"/>
  <Override PartName="/xl/customProperty4.bin" ContentType="application/vnd.openxmlformats-officedocument.spreadsheetml.customProperty"/>
  <Override PartName="/xl/drawings/drawing8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9.xml" ContentType="application/vnd.openxmlformats-officedocument.drawing+xml"/>
  <Override PartName="/xl/charts/chart14.xml" ContentType="application/vnd.openxmlformats-officedocument.drawingml.chart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INTERACTIVOS 2015-2023\spreadsheets 2024\"/>
    </mc:Choice>
  </mc:AlternateContent>
  <xr:revisionPtr revIDLastSave="0" documentId="13_ncr:1_{E11B80A0-FE17-4485-8A22-4BB194009823}" xr6:coauthVersionLast="47" xr6:coauthVersionMax="47" xr10:uidLastSave="{00000000-0000-0000-0000-000000000000}"/>
  <bookViews>
    <workbookView xWindow="-108" yWindow="-108" windowWidth="23256" windowHeight="12576" activeTab="4" xr2:uid="{00000000-000D-0000-FFFF-FFFF00000000}"/>
  </bookViews>
  <sheets>
    <sheet name="Wilson" sheetId="1" r:id="rId1"/>
    <sheet name="T vs xy" sheetId="8" r:id="rId2"/>
    <sheet name="p vs xy " sheetId="9" r:id="rId3"/>
    <sheet name="Volatilidad" sheetId="10" r:id="rId4"/>
    <sheet name="NRTL" sheetId="5" r:id="rId5"/>
    <sheet name="T vs xy (NTRL)" sheetId="11" r:id="rId6"/>
    <sheet name="p vs xy (NTRL) " sheetId="12" r:id="rId7"/>
    <sheet name="UNIQUAC" sheetId="6" state="hidden" r:id="rId8"/>
    <sheet name="Volatilidad (NTRL)" sheetId="13" r:id="rId9"/>
    <sheet name="Dbk" sheetId="4" state="hidden" r:id="rId10"/>
    <sheet name="_SSC" sheetId="7" state="veryHidden" r:id="rId11"/>
  </sheets>
  <externalReferences>
    <externalReference r:id="rId12"/>
  </externalReferences>
  <definedNames>
    <definedName name="_xlnm.Print_Area" localSheetId="4">NRTL!$A$1:$K$50</definedName>
    <definedName name="_xlnm.Print_Area" localSheetId="7">UNIQUAC!$A$1:$K$50</definedName>
    <definedName name="_xlnm.Print_Area" localSheetId="0">Wilson!$A$1:$K$50</definedName>
    <definedName name="Ideal">[1]CalcTable!$I$2</definedName>
    <definedName name="P_1">[1]CalcTable!$N$15</definedName>
    <definedName name="T_1">[1]CalcTable!$E$15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7" i="1" l="1"/>
  <c r="AB8" i="6"/>
  <c r="AB9" i="6"/>
  <c r="AB10" i="6"/>
  <c r="AB11" i="6"/>
  <c r="AB12" i="6"/>
  <c r="AB13" i="6"/>
  <c r="AB14" i="6"/>
  <c r="AB15" i="6"/>
  <c r="AB16" i="6"/>
  <c r="AB17" i="6"/>
  <c r="AB18" i="6"/>
  <c r="AB19" i="6"/>
  <c r="AB20" i="6"/>
  <c r="AB21" i="6"/>
  <c r="AB22" i="6"/>
  <c r="AB23" i="6"/>
  <c r="AB24" i="6"/>
  <c r="AB25" i="6"/>
  <c r="AB26" i="6"/>
  <c r="AB27" i="6"/>
  <c r="AB28" i="6"/>
  <c r="AB29" i="6"/>
  <c r="AB30" i="6"/>
  <c r="AB31" i="6"/>
  <c r="AB32" i="6"/>
  <c r="AB33" i="6"/>
  <c r="AB34" i="6"/>
  <c r="AB35" i="6"/>
  <c r="AB36" i="6"/>
  <c r="AB37" i="6"/>
  <c r="AB38" i="6"/>
  <c r="AB39" i="6"/>
  <c r="AB40" i="6"/>
  <c r="AB41" i="6"/>
  <c r="AB42" i="6"/>
  <c r="AB43" i="6"/>
  <c r="AB44" i="6"/>
  <c r="AB45" i="6"/>
  <c r="AB46" i="6"/>
  <c r="AB47" i="6"/>
  <c r="AB48" i="6"/>
  <c r="AB49" i="6"/>
  <c r="AB50" i="6"/>
  <c r="AB51" i="6"/>
  <c r="AB52" i="6"/>
  <c r="AB53" i="6"/>
  <c r="AB54" i="6"/>
  <c r="AB55" i="6"/>
  <c r="AB56" i="6"/>
  <c r="AB7" i="6"/>
  <c r="P7" i="6"/>
  <c r="S164" i="6"/>
  <c r="S58" i="6"/>
  <c r="X56" i="6"/>
  <c r="Q56" i="6"/>
  <c r="P56" i="6"/>
  <c r="X55" i="6"/>
  <c r="Q55" i="6"/>
  <c r="P55" i="6"/>
  <c r="X54" i="6"/>
  <c r="Q54" i="6"/>
  <c r="P54" i="6"/>
  <c r="X53" i="6"/>
  <c r="Q53" i="6"/>
  <c r="P53" i="6"/>
  <c r="X52" i="6"/>
  <c r="Q52" i="6"/>
  <c r="P52" i="6"/>
  <c r="X51" i="6"/>
  <c r="Q51" i="6"/>
  <c r="P51" i="6"/>
  <c r="X50" i="6"/>
  <c r="Q50" i="6"/>
  <c r="P50" i="6"/>
  <c r="X49" i="6"/>
  <c r="Q49" i="6"/>
  <c r="P49" i="6"/>
  <c r="X48" i="6"/>
  <c r="Q48" i="6"/>
  <c r="P48" i="6"/>
  <c r="X47" i="6"/>
  <c r="Q47" i="6"/>
  <c r="P47" i="6"/>
  <c r="X46" i="6"/>
  <c r="Q46" i="6"/>
  <c r="P46" i="6"/>
  <c r="X45" i="6"/>
  <c r="Q45" i="6"/>
  <c r="P45" i="6"/>
  <c r="X44" i="6"/>
  <c r="Q44" i="6"/>
  <c r="P44" i="6"/>
  <c r="X43" i="6"/>
  <c r="Q43" i="6"/>
  <c r="P43" i="6"/>
  <c r="X42" i="6"/>
  <c r="Q42" i="6"/>
  <c r="P42" i="6"/>
  <c r="X41" i="6"/>
  <c r="Q41" i="6"/>
  <c r="P41" i="6"/>
  <c r="X40" i="6"/>
  <c r="Q40" i="6"/>
  <c r="P40" i="6"/>
  <c r="X39" i="6"/>
  <c r="Q39" i="6"/>
  <c r="P39" i="6"/>
  <c r="X38" i="6"/>
  <c r="Q38" i="6"/>
  <c r="P38" i="6"/>
  <c r="X37" i="6"/>
  <c r="Q37" i="6"/>
  <c r="P37" i="6"/>
  <c r="X36" i="6"/>
  <c r="Q36" i="6"/>
  <c r="P36" i="6"/>
  <c r="X35" i="6"/>
  <c r="Q35" i="6"/>
  <c r="P35" i="6"/>
  <c r="X34" i="6"/>
  <c r="Q34" i="6"/>
  <c r="P34" i="6"/>
  <c r="X33" i="6"/>
  <c r="Q33" i="6"/>
  <c r="P33" i="6"/>
  <c r="X32" i="6"/>
  <c r="Q32" i="6"/>
  <c r="P32" i="6"/>
  <c r="X31" i="6"/>
  <c r="Q31" i="6"/>
  <c r="P31" i="6"/>
  <c r="X30" i="6"/>
  <c r="Q30" i="6"/>
  <c r="P30" i="6"/>
  <c r="X29" i="6"/>
  <c r="Q29" i="6"/>
  <c r="P29" i="6"/>
  <c r="X28" i="6"/>
  <c r="Q28" i="6"/>
  <c r="P28" i="6"/>
  <c r="X27" i="6"/>
  <c r="Q27" i="6"/>
  <c r="P27" i="6"/>
  <c r="X26" i="6"/>
  <c r="Q26" i="6"/>
  <c r="P26" i="6"/>
  <c r="X25" i="6"/>
  <c r="Q25" i="6"/>
  <c r="P25" i="6"/>
  <c r="X24" i="6"/>
  <c r="Q24" i="6"/>
  <c r="P24" i="6"/>
  <c r="X23" i="6"/>
  <c r="Q23" i="6"/>
  <c r="P23" i="6"/>
  <c r="X22" i="6"/>
  <c r="Q22" i="6"/>
  <c r="P22" i="6"/>
  <c r="X21" i="6"/>
  <c r="Q21" i="6"/>
  <c r="P21" i="6"/>
  <c r="X20" i="6"/>
  <c r="Q20" i="6"/>
  <c r="P20" i="6"/>
  <c r="X19" i="6"/>
  <c r="Q19" i="6"/>
  <c r="P19" i="6"/>
  <c r="X18" i="6"/>
  <c r="Q18" i="6"/>
  <c r="P18" i="6"/>
  <c r="X17" i="6"/>
  <c r="Q17" i="6"/>
  <c r="P17" i="6"/>
  <c r="X16" i="6"/>
  <c r="Q16" i="6"/>
  <c r="P16" i="6"/>
  <c r="X15" i="6"/>
  <c r="Q15" i="6"/>
  <c r="P15" i="6"/>
  <c r="X14" i="6"/>
  <c r="Q14" i="6"/>
  <c r="P14" i="6"/>
  <c r="X13" i="6"/>
  <c r="Q13" i="6"/>
  <c r="P13" i="6"/>
  <c r="X12" i="6"/>
  <c r="Q12" i="6"/>
  <c r="P12" i="6"/>
  <c r="X11" i="6"/>
  <c r="Q11" i="6"/>
  <c r="P11" i="6"/>
  <c r="X10" i="6"/>
  <c r="Q10" i="6"/>
  <c r="P10" i="6"/>
  <c r="X9" i="6"/>
  <c r="Q9" i="6"/>
  <c r="P9" i="6"/>
  <c r="X8" i="6"/>
  <c r="Q8" i="6"/>
  <c r="P8" i="6"/>
  <c r="X7" i="6"/>
  <c r="Q7" i="6"/>
  <c r="P4" i="6"/>
  <c r="P59" i="6" s="1"/>
  <c r="P70" i="6" s="1"/>
  <c r="R9" i="6" l="1"/>
  <c r="R41" i="6"/>
  <c r="R49" i="6"/>
  <c r="R37" i="6"/>
  <c r="R45" i="6"/>
  <c r="R53" i="6"/>
  <c r="R10" i="6"/>
  <c r="R42" i="6"/>
  <c r="R46" i="6"/>
  <c r="R50" i="6"/>
  <c r="R54" i="6"/>
  <c r="R23" i="6"/>
  <c r="R27" i="6"/>
  <c r="R15" i="6"/>
  <c r="R19" i="6"/>
  <c r="R12" i="6"/>
  <c r="R32" i="6"/>
  <c r="R47" i="6"/>
  <c r="R51" i="6"/>
  <c r="R13" i="6"/>
  <c r="R25" i="6"/>
  <c r="R35" i="6"/>
  <c r="R39" i="6"/>
  <c r="R48" i="6"/>
  <c r="R52" i="6"/>
  <c r="R56" i="6"/>
  <c r="R30" i="6"/>
  <c r="R34" i="6"/>
  <c r="R38" i="6"/>
  <c r="R43" i="6"/>
  <c r="R55" i="6"/>
  <c r="R21" i="6"/>
  <c r="R29" i="6"/>
  <c r="R7" i="6"/>
  <c r="R22" i="6"/>
  <c r="R26" i="6"/>
  <c r="R33" i="6"/>
  <c r="R40" i="6"/>
  <c r="R11" i="6"/>
  <c r="R20" i="6"/>
  <c r="R24" i="6"/>
  <c r="R28" i="6"/>
  <c r="R31" i="6"/>
  <c r="R36" i="6"/>
  <c r="R44" i="6"/>
  <c r="Q70" i="6"/>
  <c r="H12" i="6" s="1"/>
  <c r="R18" i="6"/>
  <c r="R17" i="6"/>
  <c r="R16" i="6"/>
  <c r="R14" i="6"/>
  <c r="R8" i="6"/>
  <c r="AK176" i="6"/>
  <c r="G44" i="6" s="1"/>
  <c r="AK172" i="6"/>
  <c r="G40" i="6" s="1"/>
  <c r="AK168" i="6"/>
  <c r="G36" i="6" s="1"/>
  <c r="AK171" i="6"/>
  <c r="G39" i="6" s="1"/>
  <c r="AK169" i="6"/>
  <c r="G37" i="6" s="1"/>
  <c r="AK175" i="6"/>
  <c r="G43" i="6" s="1"/>
  <c r="AK173" i="6"/>
  <c r="G41" i="6" s="1"/>
  <c r="AK177" i="6"/>
  <c r="G45" i="6" s="1"/>
  <c r="AK170" i="6"/>
  <c r="G38" i="6" s="1"/>
  <c r="AK174" i="6"/>
  <c r="G42" i="6" s="1"/>
  <c r="AK167" i="6"/>
  <c r="G35" i="6" s="1"/>
  <c r="EY72" i="6"/>
  <c r="B45" i="6" s="1"/>
  <c r="EY71" i="6"/>
  <c r="B44" i="6" s="1"/>
  <c r="EY69" i="6"/>
  <c r="B42" i="6" s="1"/>
  <c r="EY67" i="6"/>
  <c r="B40" i="6" s="1"/>
  <c r="EY65" i="6"/>
  <c r="B38" i="6" s="1"/>
  <c r="EY63" i="6"/>
  <c r="B36" i="6" s="1"/>
  <c r="EY70" i="6"/>
  <c r="B43" i="6" s="1"/>
  <c r="EY68" i="6"/>
  <c r="B41" i="6" s="1"/>
  <c r="EY66" i="6"/>
  <c r="B39" i="6" s="1"/>
  <c r="EY64" i="6"/>
  <c r="B37" i="6" s="1"/>
  <c r="Q63" i="6"/>
  <c r="Q64" i="6" s="1"/>
  <c r="H9" i="6" s="1"/>
  <c r="EY62" i="6"/>
  <c r="B35" i="6" s="1"/>
  <c r="P63" i="6"/>
  <c r="P64" i="6" s="1"/>
  <c r="G9" i="6" s="1"/>
  <c r="P60" i="6"/>
  <c r="X7" i="5"/>
  <c r="G7" i="6" l="1"/>
  <c r="AA169" i="6"/>
  <c r="AA171" i="6"/>
  <c r="AA173" i="6"/>
  <c r="AA175" i="6"/>
  <c r="AA177" i="6"/>
  <c r="AA179" i="6"/>
  <c r="AA181" i="6"/>
  <c r="AA183" i="6"/>
  <c r="AA185" i="6"/>
  <c r="AA187" i="6"/>
  <c r="AA189" i="6"/>
  <c r="AA191" i="6"/>
  <c r="AA193" i="6"/>
  <c r="AA195" i="6"/>
  <c r="AA197" i="6"/>
  <c r="AA199" i="6"/>
  <c r="AA201" i="6"/>
  <c r="AA203" i="6"/>
  <c r="AA205" i="6"/>
  <c r="AA207" i="6"/>
  <c r="AA209" i="6"/>
  <c r="AA211" i="6"/>
  <c r="AA213" i="6"/>
  <c r="AA215" i="6"/>
  <c r="AA217" i="6"/>
  <c r="AA219" i="6"/>
  <c r="AA221" i="6"/>
  <c r="AA223" i="6"/>
  <c r="AA225" i="6"/>
  <c r="AA227" i="6"/>
  <c r="AA229" i="6"/>
  <c r="AA231" i="6"/>
  <c r="AA233" i="6"/>
  <c r="AA235" i="6"/>
  <c r="AA237" i="6"/>
  <c r="AA239" i="6"/>
  <c r="AA241" i="6"/>
  <c r="AA243" i="6"/>
  <c r="AA245" i="6"/>
  <c r="AA247" i="6"/>
  <c r="AA249" i="6"/>
  <c r="AA251" i="6"/>
  <c r="AA253" i="6"/>
  <c r="AA255" i="6"/>
  <c r="AA257" i="6"/>
  <c r="AA259" i="6"/>
  <c r="AA261" i="6"/>
  <c r="AA263" i="6"/>
  <c r="AA265" i="6"/>
  <c r="AA267" i="6"/>
  <c r="AA172" i="6"/>
  <c r="AA180" i="6"/>
  <c r="AA188" i="6"/>
  <c r="AA196" i="6"/>
  <c r="AA204" i="6"/>
  <c r="AA212" i="6"/>
  <c r="AA220" i="6"/>
  <c r="AA228" i="6"/>
  <c r="AA236" i="6"/>
  <c r="AA244" i="6"/>
  <c r="AA252" i="6"/>
  <c r="AA260" i="6"/>
  <c r="AA174" i="6"/>
  <c r="AA178" i="6"/>
  <c r="AA192" i="6"/>
  <c r="AA206" i="6"/>
  <c r="AA210" i="6"/>
  <c r="AA224" i="6"/>
  <c r="AA238" i="6"/>
  <c r="AA242" i="6"/>
  <c r="AA256" i="6"/>
  <c r="AA168" i="6"/>
  <c r="AA182" i="6"/>
  <c r="AA186" i="6"/>
  <c r="AA200" i="6"/>
  <c r="AA214" i="6"/>
  <c r="AA218" i="6"/>
  <c r="AA232" i="6"/>
  <c r="AA246" i="6"/>
  <c r="AA250" i="6"/>
  <c r="AA264" i="6"/>
  <c r="AA176" i="6"/>
  <c r="AA190" i="6"/>
  <c r="AA194" i="6"/>
  <c r="AA208" i="6"/>
  <c r="AA222" i="6"/>
  <c r="AA226" i="6"/>
  <c r="AA240" i="6"/>
  <c r="AA254" i="6"/>
  <c r="AA258" i="6"/>
  <c r="AA167" i="6"/>
  <c r="AA170" i="6"/>
  <c r="AA184" i="6"/>
  <c r="AA198" i="6"/>
  <c r="AA202" i="6"/>
  <c r="AA216" i="6"/>
  <c r="AA230" i="6"/>
  <c r="AA234" i="6"/>
  <c r="AA248" i="6"/>
  <c r="AA262" i="6"/>
  <c r="AA266" i="6"/>
  <c r="AB169" i="6"/>
  <c r="AB174" i="6"/>
  <c r="AB177" i="6"/>
  <c r="AB182" i="6"/>
  <c r="AB185" i="6"/>
  <c r="AB190" i="6"/>
  <c r="AB193" i="6"/>
  <c r="AB198" i="6"/>
  <c r="AB201" i="6"/>
  <c r="AB206" i="6"/>
  <c r="AB209" i="6"/>
  <c r="AB214" i="6"/>
  <c r="AB217" i="6"/>
  <c r="AB222" i="6"/>
  <c r="AB225" i="6"/>
  <c r="AB230" i="6"/>
  <c r="AB233" i="6"/>
  <c r="AB238" i="6"/>
  <c r="AB241" i="6"/>
  <c r="AB246" i="6"/>
  <c r="AB249" i="6"/>
  <c r="AB254" i="6"/>
  <c r="AB257" i="6"/>
  <c r="AB262" i="6"/>
  <c r="AB265" i="6"/>
  <c r="AB167" i="6"/>
  <c r="AB170" i="6"/>
  <c r="AB181" i="6"/>
  <c r="AB184" i="6"/>
  <c r="AB188" i="6"/>
  <c r="AB195" i="6"/>
  <c r="AB199" i="6"/>
  <c r="AB202" i="6"/>
  <c r="AB213" i="6"/>
  <c r="AB216" i="6"/>
  <c r="AB220" i="6"/>
  <c r="AB227" i="6"/>
  <c r="AB231" i="6"/>
  <c r="AB234" i="6"/>
  <c r="AB245" i="6"/>
  <c r="AB248" i="6"/>
  <c r="AB252" i="6"/>
  <c r="AB259" i="6"/>
  <c r="AB263" i="6"/>
  <c r="AB266" i="6"/>
  <c r="AB171" i="6"/>
  <c r="AB175" i="6"/>
  <c r="AB178" i="6"/>
  <c r="AB189" i="6"/>
  <c r="AB192" i="6"/>
  <c r="AB196" i="6"/>
  <c r="AB203" i="6"/>
  <c r="AB207" i="6"/>
  <c r="AB210" i="6"/>
  <c r="AB221" i="6"/>
  <c r="AB224" i="6"/>
  <c r="AB228" i="6"/>
  <c r="AB235" i="6"/>
  <c r="AB239" i="6"/>
  <c r="AB242" i="6"/>
  <c r="AB253" i="6"/>
  <c r="AB256" i="6"/>
  <c r="AB260" i="6"/>
  <c r="AB267" i="6"/>
  <c r="AB168" i="6"/>
  <c r="AB172" i="6"/>
  <c r="AB179" i="6"/>
  <c r="AB183" i="6"/>
  <c r="AB186" i="6"/>
  <c r="AB197" i="6"/>
  <c r="AB200" i="6"/>
  <c r="AB204" i="6"/>
  <c r="AB211" i="6"/>
  <c r="AB215" i="6"/>
  <c r="AB218" i="6"/>
  <c r="AB229" i="6"/>
  <c r="AB232" i="6"/>
  <c r="AB236" i="6"/>
  <c r="AB243" i="6"/>
  <c r="AB247" i="6"/>
  <c r="AB250" i="6"/>
  <c r="AB261" i="6"/>
  <c r="AB264" i="6"/>
  <c r="AB173" i="6"/>
  <c r="AB176" i="6"/>
  <c r="AB180" i="6"/>
  <c r="AB187" i="6"/>
  <c r="AB191" i="6"/>
  <c r="AB194" i="6"/>
  <c r="AB205" i="6"/>
  <c r="AB208" i="6"/>
  <c r="AB212" i="6"/>
  <c r="AB219" i="6"/>
  <c r="AB223" i="6"/>
  <c r="AB226" i="6"/>
  <c r="AB237" i="6"/>
  <c r="AB240" i="6"/>
  <c r="AB244" i="6"/>
  <c r="AB251" i="6"/>
  <c r="AB255" i="6"/>
  <c r="AB258" i="6"/>
  <c r="G12" i="6"/>
  <c r="Q71" i="6"/>
  <c r="P71" i="6"/>
  <c r="Q72" i="6"/>
  <c r="Q73" i="6" s="1"/>
  <c r="P72" i="6"/>
  <c r="P73" i="6" s="1"/>
  <c r="Q65" i="6"/>
  <c r="P67" i="6"/>
  <c r="P65" i="6"/>
  <c r="P68" i="6"/>
  <c r="Q68" i="6"/>
  <c r="P66" i="6"/>
  <c r="G11" i="6" s="1"/>
  <c r="P69" i="6"/>
  <c r="Q69" i="6"/>
  <c r="Q66" i="6"/>
  <c r="H11" i="6" s="1"/>
  <c r="Q67" i="6"/>
  <c r="S164" i="5"/>
  <c r="S58" i="5"/>
  <c r="X56" i="5"/>
  <c r="Q56" i="5"/>
  <c r="P56" i="5"/>
  <c r="X55" i="5"/>
  <c r="Q55" i="5"/>
  <c r="P55" i="5"/>
  <c r="X54" i="5"/>
  <c r="Q54" i="5"/>
  <c r="P54" i="5"/>
  <c r="X53" i="5"/>
  <c r="Q53" i="5"/>
  <c r="P53" i="5"/>
  <c r="X52" i="5"/>
  <c r="Q52" i="5"/>
  <c r="P52" i="5"/>
  <c r="X51" i="5"/>
  <c r="Q51" i="5"/>
  <c r="P51" i="5"/>
  <c r="X50" i="5"/>
  <c r="Q50" i="5"/>
  <c r="P50" i="5"/>
  <c r="X49" i="5"/>
  <c r="Q49" i="5"/>
  <c r="P49" i="5"/>
  <c r="X48" i="5"/>
  <c r="Q48" i="5"/>
  <c r="P48" i="5"/>
  <c r="X47" i="5"/>
  <c r="Q47" i="5"/>
  <c r="P47" i="5"/>
  <c r="X46" i="5"/>
  <c r="Q46" i="5"/>
  <c r="P46" i="5"/>
  <c r="X45" i="5"/>
  <c r="Q45" i="5"/>
  <c r="P45" i="5"/>
  <c r="X44" i="5"/>
  <c r="Q44" i="5"/>
  <c r="P44" i="5"/>
  <c r="X43" i="5"/>
  <c r="Q43" i="5"/>
  <c r="P43" i="5"/>
  <c r="X42" i="5"/>
  <c r="Q42" i="5"/>
  <c r="P42" i="5"/>
  <c r="X41" i="5"/>
  <c r="Q41" i="5"/>
  <c r="P41" i="5"/>
  <c r="X40" i="5"/>
  <c r="Q40" i="5"/>
  <c r="P40" i="5"/>
  <c r="X39" i="5"/>
  <c r="Q39" i="5"/>
  <c r="P39" i="5"/>
  <c r="X38" i="5"/>
  <c r="Q38" i="5"/>
  <c r="P38" i="5"/>
  <c r="X37" i="5"/>
  <c r="Q37" i="5"/>
  <c r="P37" i="5"/>
  <c r="X36" i="5"/>
  <c r="Q36" i="5"/>
  <c r="P36" i="5"/>
  <c r="X35" i="5"/>
  <c r="Q35" i="5"/>
  <c r="P35" i="5"/>
  <c r="X34" i="5"/>
  <c r="Q34" i="5"/>
  <c r="P34" i="5"/>
  <c r="X33" i="5"/>
  <c r="Q33" i="5"/>
  <c r="P33" i="5"/>
  <c r="X32" i="5"/>
  <c r="Q32" i="5"/>
  <c r="P32" i="5"/>
  <c r="X31" i="5"/>
  <c r="Q31" i="5"/>
  <c r="P31" i="5"/>
  <c r="X30" i="5"/>
  <c r="Q30" i="5"/>
  <c r="P30" i="5"/>
  <c r="X29" i="5"/>
  <c r="Q29" i="5"/>
  <c r="P29" i="5"/>
  <c r="X28" i="5"/>
  <c r="Q28" i="5"/>
  <c r="P28" i="5"/>
  <c r="X27" i="5"/>
  <c r="Q27" i="5"/>
  <c r="P27" i="5"/>
  <c r="X26" i="5"/>
  <c r="Q26" i="5"/>
  <c r="P26" i="5"/>
  <c r="X25" i="5"/>
  <c r="Q25" i="5"/>
  <c r="P25" i="5"/>
  <c r="X24" i="5"/>
  <c r="Q24" i="5"/>
  <c r="P24" i="5"/>
  <c r="X23" i="5"/>
  <c r="Q23" i="5"/>
  <c r="P23" i="5"/>
  <c r="X22" i="5"/>
  <c r="Q22" i="5"/>
  <c r="P22" i="5"/>
  <c r="X21" i="5"/>
  <c r="Q21" i="5"/>
  <c r="P21" i="5"/>
  <c r="X20" i="5"/>
  <c r="Q20" i="5"/>
  <c r="P20" i="5"/>
  <c r="X19" i="5"/>
  <c r="Q19" i="5"/>
  <c r="P19" i="5"/>
  <c r="X18" i="5"/>
  <c r="Q18" i="5"/>
  <c r="P18" i="5"/>
  <c r="X17" i="5"/>
  <c r="Q17" i="5"/>
  <c r="P17" i="5"/>
  <c r="X16" i="5"/>
  <c r="Q16" i="5"/>
  <c r="P16" i="5"/>
  <c r="X15" i="5"/>
  <c r="Q15" i="5"/>
  <c r="P15" i="5"/>
  <c r="X14" i="5"/>
  <c r="Q14" i="5"/>
  <c r="P14" i="5"/>
  <c r="X13" i="5"/>
  <c r="Q13" i="5"/>
  <c r="P13" i="5"/>
  <c r="X12" i="5"/>
  <c r="Q12" i="5"/>
  <c r="P12" i="5"/>
  <c r="X11" i="5"/>
  <c r="Q11" i="5"/>
  <c r="P11" i="5"/>
  <c r="X10" i="5"/>
  <c r="Q10" i="5"/>
  <c r="P10" i="5"/>
  <c r="X9" i="5"/>
  <c r="Q9" i="5"/>
  <c r="P9" i="5"/>
  <c r="X8" i="5"/>
  <c r="Q8" i="5"/>
  <c r="P8" i="5"/>
  <c r="Q7" i="5"/>
  <c r="P7" i="5"/>
  <c r="P4" i="5"/>
  <c r="R28" i="5" l="1"/>
  <c r="R14" i="5"/>
  <c r="R22" i="5"/>
  <c r="R29" i="5"/>
  <c r="R35" i="5"/>
  <c r="R33" i="5"/>
  <c r="R19" i="5"/>
  <c r="R40" i="5"/>
  <c r="R48" i="5"/>
  <c r="R56" i="5"/>
  <c r="R23" i="5"/>
  <c r="R21" i="5"/>
  <c r="R34" i="5"/>
  <c r="R24" i="5"/>
  <c r="R27" i="5"/>
  <c r="R9" i="5"/>
  <c r="R17" i="5"/>
  <c r="R25" i="5"/>
  <c r="R30" i="5"/>
  <c r="R46" i="5"/>
  <c r="R54" i="5"/>
  <c r="R15" i="5"/>
  <c r="R18" i="5"/>
  <c r="R31" i="5"/>
  <c r="R16" i="5"/>
  <c r="R32" i="5"/>
  <c r="R45" i="5"/>
  <c r="R53" i="5"/>
  <c r="R26" i="5"/>
  <c r="R7" i="5"/>
  <c r="R20" i="5"/>
  <c r="R38" i="5"/>
  <c r="R43" i="5"/>
  <c r="R51" i="5"/>
  <c r="R36" i="5"/>
  <c r="R49" i="5"/>
  <c r="R44" i="5"/>
  <c r="R52" i="5"/>
  <c r="R47" i="5"/>
  <c r="R55" i="5"/>
  <c r="R37" i="5"/>
  <c r="R42" i="5"/>
  <c r="R50" i="5"/>
  <c r="R10" i="5"/>
  <c r="P59" i="5"/>
  <c r="R11" i="5"/>
  <c r="R12" i="5"/>
  <c r="P61" i="6"/>
  <c r="V168" i="6"/>
  <c r="V170" i="6"/>
  <c r="V172" i="6"/>
  <c r="V174" i="6"/>
  <c r="V176" i="6"/>
  <c r="V178" i="6"/>
  <c r="V180" i="6"/>
  <c r="V182" i="6"/>
  <c r="V184" i="6"/>
  <c r="V186" i="6"/>
  <c r="V188" i="6"/>
  <c r="V190" i="6"/>
  <c r="V175" i="6"/>
  <c r="V183" i="6"/>
  <c r="V169" i="6"/>
  <c r="V189" i="6"/>
  <c r="V192" i="6"/>
  <c r="V193" i="6"/>
  <c r="V200" i="6"/>
  <c r="V201" i="6"/>
  <c r="V208" i="6"/>
  <c r="V209" i="6"/>
  <c r="V216" i="6"/>
  <c r="V217" i="6"/>
  <c r="V181" i="6"/>
  <c r="V187" i="6"/>
  <c r="V194" i="6"/>
  <c r="V195" i="6"/>
  <c r="V202" i="6"/>
  <c r="V203" i="6"/>
  <c r="V210" i="6"/>
  <c r="V211" i="6"/>
  <c r="V218" i="6"/>
  <c r="V219" i="6"/>
  <c r="V173" i="6"/>
  <c r="V179" i="6"/>
  <c r="V185" i="6"/>
  <c r="V196" i="6"/>
  <c r="V197" i="6"/>
  <c r="V204" i="6"/>
  <c r="V205" i="6"/>
  <c r="V212" i="6"/>
  <c r="V213" i="6"/>
  <c r="V220" i="6"/>
  <c r="V221" i="6"/>
  <c r="V171" i="6"/>
  <c r="V177" i="6"/>
  <c r="V191" i="6"/>
  <c r="V198" i="6"/>
  <c r="V199" i="6"/>
  <c r="V206" i="6"/>
  <c r="V207" i="6"/>
  <c r="V214" i="6"/>
  <c r="V215" i="6"/>
  <c r="V222" i="6"/>
  <c r="V223" i="6"/>
  <c r="V230" i="6"/>
  <c r="V231" i="6"/>
  <c r="V238" i="6"/>
  <c r="V239" i="6"/>
  <c r="V246" i="6"/>
  <c r="V247" i="6"/>
  <c r="V254" i="6"/>
  <c r="V255" i="6"/>
  <c r="V227" i="6"/>
  <c r="V228" i="6"/>
  <c r="V233" i="6"/>
  <c r="V234" i="6"/>
  <c r="V240" i="6"/>
  <c r="V253" i="6"/>
  <c r="V259" i="6"/>
  <c r="V260" i="6"/>
  <c r="V263" i="6"/>
  <c r="V264" i="6"/>
  <c r="V225" i="6"/>
  <c r="V226" i="6"/>
  <c r="V232" i="6"/>
  <c r="V245" i="6"/>
  <c r="V251" i="6"/>
  <c r="V252" i="6"/>
  <c r="V257" i="6"/>
  <c r="V258" i="6"/>
  <c r="V265" i="6"/>
  <c r="V266" i="6"/>
  <c r="V167" i="6"/>
  <c r="V224" i="6"/>
  <c r="V237" i="6"/>
  <c r="V243" i="6"/>
  <c r="V244" i="6"/>
  <c r="V249" i="6"/>
  <c r="V250" i="6"/>
  <c r="V256" i="6"/>
  <c r="V267" i="6"/>
  <c r="V229" i="6"/>
  <c r="V235" i="6"/>
  <c r="V236" i="6"/>
  <c r="V241" i="6"/>
  <c r="V242" i="6"/>
  <c r="V248" i="6"/>
  <c r="V261" i="6"/>
  <c r="V262" i="6"/>
  <c r="Y170" i="6"/>
  <c r="Y171" i="6"/>
  <c r="Y178" i="6"/>
  <c r="Y179" i="6"/>
  <c r="Y186" i="6"/>
  <c r="Y187" i="6"/>
  <c r="Y191" i="6"/>
  <c r="Y193" i="6"/>
  <c r="Y195" i="6"/>
  <c r="Y197" i="6"/>
  <c r="Y199" i="6"/>
  <c r="Y201" i="6"/>
  <c r="Y203" i="6"/>
  <c r="Y205" i="6"/>
  <c r="Y207" i="6"/>
  <c r="Y209" i="6"/>
  <c r="Y211" i="6"/>
  <c r="Y213" i="6"/>
  <c r="Y215" i="6"/>
  <c r="Y217" i="6"/>
  <c r="Y219" i="6"/>
  <c r="Y221" i="6"/>
  <c r="Y223" i="6"/>
  <c r="Y225" i="6"/>
  <c r="Y227" i="6"/>
  <c r="Y229" i="6"/>
  <c r="Y231" i="6"/>
  <c r="Y233" i="6"/>
  <c r="Y235" i="6"/>
  <c r="Y237" i="6"/>
  <c r="Y239" i="6"/>
  <c r="Y241" i="6"/>
  <c r="Y243" i="6"/>
  <c r="Y245" i="6"/>
  <c r="Y247" i="6"/>
  <c r="Y249" i="6"/>
  <c r="Y251" i="6"/>
  <c r="Y253" i="6"/>
  <c r="Y255" i="6"/>
  <c r="Y257" i="6"/>
  <c r="Y259" i="6"/>
  <c r="Y172" i="6"/>
  <c r="Y185" i="6"/>
  <c r="Y196" i="6"/>
  <c r="Y204" i="6"/>
  <c r="Y212" i="6"/>
  <c r="Y220" i="6"/>
  <c r="Y177" i="6"/>
  <c r="Y183" i="6"/>
  <c r="Y184" i="6"/>
  <c r="Y189" i="6"/>
  <c r="Y190" i="6"/>
  <c r="Y198" i="6"/>
  <c r="Y206" i="6"/>
  <c r="Y214" i="6"/>
  <c r="Y169" i="6"/>
  <c r="Y175" i="6"/>
  <c r="Y176" i="6"/>
  <c r="Y181" i="6"/>
  <c r="Y182" i="6"/>
  <c r="Y188" i="6"/>
  <c r="Y192" i="6"/>
  <c r="Y200" i="6"/>
  <c r="Y208" i="6"/>
  <c r="Y216" i="6"/>
  <c r="Y168" i="6"/>
  <c r="Y173" i="6"/>
  <c r="Y174" i="6"/>
  <c r="Y180" i="6"/>
  <c r="Y194" i="6"/>
  <c r="Y202" i="6"/>
  <c r="Y210" i="6"/>
  <c r="Y218" i="6"/>
  <c r="Y226" i="6"/>
  <c r="Y234" i="6"/>
  <c r="Y242" i="6"/>
  <c r="Y250" i="6"/>
  <c r="Y258" i="6"/>
  <c r="Y262" i="6"/>
  <c r="Y264" i="6"/>
  <c r="Y266" i="6"/>
  <c r="Y224" i="6"/>
  <c r="Y230" i="6"/>
  <c r="Y236" i="6"/>
  <c r="Y256" i="6"/>
  <c r="Y267" i="6"/>
  <c r="Y228" i="6"/>
  <c r="Y248" i="6"/>
  <c r="Y254" i="6"/>
  <c r="Y260" i="6"/>
  <c r="Y261" i="6"/>
  <c r="Y222" i="6"/>
  <c r="Y240" i="6"/>
  <c r="Y246" i="6"/>
  <c r="Y252" i="6"/>
  <c r="Y263" i="6"/>
  <c r="Y232" i="6"/>
  <c r="Y238" i="6"/>
  <c r="Y244" i="6"/>
  <c r="Y265" i="6"/>
  <c r="Y167" i="6"/>
  <c r="U168" i="6"/>
  <c r="U169" i="6"/>
  <c r="U176" i="6"/>
  <c r="U177" i="6"/>
  <c r="U184" i="6"/>
  <c r="U185" i="6"/>
  <c r="U191" i="6"/>
  <c r="U193" i="6"/>
  <c r="U195" i="6"/>
  <c r="U197" i="6"/>
  <c r="U199" i="6"/>
  <c r="U201" i="6"/>
  <c r="U203" i="6"/>
  <c r="U205" i="6"/>
  <c r="U207" i="6"/>
  <c r="U209" i="6"/>
  <c r="U211" i="6"/>
  <c r="U213" i="6"/>
  <c r="U215" i="6"/>
  <c r="U217" i="6"/>
  <c r="U219" i="6"/>
  <c r="U221" i="6"/>
  <c r="U223" i="6"/>
  <c r="U225" i="6"/>
  <c r="U227" i="6"/>
  <c r="U229" i="6"/>
  <c r="U231" i="6"/>
  <c r="U233" i="6"/>
  <c r="U235" i="6"/>
  <c r="U237" i="6"/>
  <c r="U239" i="6"/>
  <c r="U241" i="6"/>
  <c r="U243" i="6"/>
  <c r="U245" i="6"/>
  <c r="U247" i="6"/>
  <c r="U249" i="6"/>
  <c r="U251" i="6"/>
  <c r="U253" i="6"/>
  <c r="U255" i="6"/>
  <c r="U257" i="6"/>
  <c r="U259" i="6"/>
  <c r="U261" i="6"/>
  <c r="U175" i="6"/>
  <c r="U181" i="6"/>
  <c r="U182" i="6"/>
  <c r="U187" i="6"/>
  <c r="U188" i="6"/>
  <c r="U194" i="6"/>
  <c r="U202" i="6"/>
  <c r="U210" i="6"/>
  <c r="U218" i="6"/>
  <c r="U173" i="6"/>
  <c r="U174" i="6"/>
  <c r="U179" i="6"/>
  <c r="U180" i="6"/>
  <c r="U186" i="6"/>
  <c r="U196" i="6"/>
  <c r="U204" i="6"/>
  <c r="U212" i="6"/>
  <c r="U220" i="6"/>
  <c r="U171" i="6"/>
  <c r="U172" i="6"/>
  <c r="U178" i="6"/>
  <c r="U198" i="6"/>
  <c r="U206" i="6"/>
  <c r="U214" i="6"/>
  <c r="U222" i="6"/>
  <c r="U170" i="6"/>
  <c r="U183" i="6"/>
  <c r="U189" i="6"/>
  <c r="U190" i="6"/>
  <c r="U192" i="6"/>
  <c r="U200" i="6"/>
  <c r="U208" i="6"/>
  <c r="U216" i="6"/>
  <c r="U224" i="6"/>
  <c r="U232" i="6"/>
  <c r="U240" i="6"/>
  <c r="U248" i="6"/>
  <c r="U256" i="6"/>
  <c r="U262" i="6"/>
  <c r="U264" i="6"/>
  <c r="U266" i="6"/>
  <c r="U167" i="6"/>
  <c r="U226" i="6"/>
  <c r="U246" i="6"/>
  <c r="U252" i="6"/>
  <c r="U258" i="6"/>
  <c r="U265" i="6"/>
  <c r="U238" i="6"/>
  <c r="U244" i="6"/>
  <c r="U250" i="6"/>
  <c r="U267" i="6"/>
  <c r="U230" i="6"/>
  <c r="U236" i="6"/>
  <c r="U242" i="6"/>
  <c r="U228" i="6"/>
  <c r="U234" i="6"/>
  <c r="U254" i="6"/>
  <c r="U260" i="6"/>
  <c r="U263" i="6"/>
  <c r="X169" i="6"/>
  <c r="X171" i="6"/>
  <c r="X173" i="6"/>
  <c r="X175" i="6"/>
  <c r="X177" i="6"/>
  <c r="X179" i="6"/>
  <c r="X181" i="6"/>
  <c r="X183" i="6"/>
  <c r="X185" i="6"/>
  <c r="X187" i="6"/>
  <c r="X189" i="6"/>
  <c r="X172" i="6"/>
  <c r="X180" i="6"/>
  <c r="X188" i="6"/>
  <c r="X178" i="6"/>
  <c r="X184" i="6"/>
  <c r="X190" i="6"/>
  <c r="X197" i="6"/>
  <c r="X198" i="6"/>
  <c r="X205" i="6"/>
  <c r="X206" i="6"/>
  <c r="X213" i="6"/>
  <c r="X214" i="6"/>
  <c r="X221" i="6"/>
  <c r="X222" i="6"/>
  <c r="X170" i="6"/>
  <c r="X176" i="6"/>
  <c r="X182" i="6"/>
  <c r="X191" i="6"/>
  <c r="X192" i="6"/>
  <c r="X199" i="6"/>
  <c r="X200" i="6"/>
  <c r="X207" i="6"/>
  <c r="X208" i="6"/>
  <c r="X215" i="6"/>
  <c r="X216" i="6"/>
  <c r="X168" i="6"/>
  <c r="X174" i="6"/>
  <c r="X193" i="6"/>
  <c r="X194" i="6"/>
  <c r="X201" i="6"/>
  <c r="X202" i="6"/>
  <c r="X209" i="6"/>
  <c r="X210" i="6"/>
  <c r="X217" i="6"/>
  <c r="X218" i="6"/>
  <c r="X186" i="6"/>
  <c r="X195" i="6"/>
  <c r="X196" i="6"/>
  <c r="X203" i="6"/>
  <c r="X204" i="6"/>
  <c r="X211" i="6"/>
  <c r="X212" i="6"/>
  <c r="X219" i="6"/>
  <c r="X220" i="6"/>
  <c r="X227" i="6"/>
  <c r="X228" i="6"/>
  <c r="X235" i="6"/>
  <c r="X236" i="6"/>
  <c r="X243" i="6"/>
  <c r="X244" i="6"/>
  <c r="X251" i="6"/>
  <c r="X252" i="6"/>
  <c r="X259" i="6"/>
  <c r="X260" i="6"/>
  <c r="X223" i="6"/>
  <c r="X229" i="6"/>
  <c r="X242" i="6"/>
  <c r="X248" i="6"/>
  <c r="X249" i="6"/>
  <c r="X254" i="6"/>
  <c r="X255" i="6"/>
  <c r="X261" i="6"/>
  <c r="X167" i="6"/>
  <c r="X234" i="6"/>
  <c r="X240" i="6"/>
  <c r="X241" i="6"/>
  <c r="X246" i="6"/>
  <c r="X247" i="6"/>
  <c r="X253" i="6"/>
  <c r="X262" i="6"/>
  <c r="X263" i="6"/>
  <c r="X226" i="6"/>
  <c r="X232" i="6"/>
  <c r="X233" i="6"/>
  <c r="X238" i="6"/>
  <c r="X239" i="6"/>
  <c r="X245" i="6"/>
  <c r="X258" i="6"/>
  <c r="X264" i="6"/>
  <c r="X265" i="6"/>
  <c r="X224" i="6"/>
  <c r="X225" i="6"/>
  <c r="X230" i="6"/>
  <c r="X231" i="6"/>
  <c r="X237" i="6"/>
  <c r="X250" i="6"/>
  <c r="X256" i="6"/>
  <c r="X257" i="6"/>
  <c r="X266" i="6"/>
  <c r="X267" i="6"/>
  <c r="T169" i="6"/>
  <c r="T171" i="6"/>
  <c r="T173" i="6"/>
  <c r="T175" i="6"/>
  <c r="T177" i="6"/>
  <c r="T179" i="6"/>
  <c r="T181" i="6"/>
  <c r="T183" i="6"/>
  <c r="T185" i="6"/>
  <c r="T187" i="6"/>
  <c r="T189" i="6"/>
  <c r="T170" i="6"/>
  <c r="T178" i="6"/>
  <c r="T186" i="6"/>
  <c r="T168" i="6"/>
  <c r="T174" i="6"/>
  <c r="T180" i="6"/>
  <c r="T195" i="6"/>
  <c r="T196" i="6"/>
  <c r="T203" i="6"/>
  <c r="T204" i="6"/>
  <c r="T211" i="6"/>
  <c r="T212" i="6"/>
  <c r="T219" i="6"/>
  <c r="T220" i="6"/>
  <c r="T172" i="6"/>
  <c r="T197" i="6"/>
  <c r="T198" i="6"/>
  <c r="T205" i="6"/>
  <c r="T206" i="6"/>
  <c r="T213" i="6"/>
  <c r="T214" i="6"/>
  <c r="T184" i="6"/>
  <c r="T190" i="6"/>
  <c r="T191" i="6"/>
  <c r="T192" i="6"/>
  <c r="T199" i="6"/>
  <c r="T200" i="6"/>
  <c r="T207" i="6"/>
  <c r="T208" i="6"/>
  <c r="T215" i="6"/>
  <c r="T216" i="6"/>
  <c r="T223" i="6"/>
  <c r="T176" i="6"/>
  <c r="T182" i="6"/>
  <c r="T188" i="6"/>
  <c r="T193" i="6"/>
  <c r="T194" i="6"/>
  <c r="T201" i="6"/>
  <c r="T202" i="6"/>
  <c r="T209" i="6"/>
  <c r="T210" i="6"/>
  <c r="T217" i="6"/>
  <c r="T218" i="6"/>
  <c r="T225" i="6"/>
  <c r="T226" i="6"/>
  <c r="T233" i="6"/>
  <c r="T234" i="6"/>
  <c r="T241" i="6"/>
  <c r="T242" i="6"/>
  <c r="T249" i="6"/>
  <c r="T250" i="6"/>
  <c r="T257" i="6"/>
  <c r="T258" i="6"/>
  <c r="T221" i="6"/>
  <c r="T232" i="6"/>
  <c r="T238" i="6"/>
  <c r="T239" i="6"/>
  <c r="T244" i="6"/>
  <c r="T245" i="6"/>
  <c r="T251" i="6"/>
  <c r="T266" i="6"/>
  <c r="T267" i="6"/>
  <c r="T222" i="6"/>
  <c r="T224" i="6"/>
  <c r="T230" i="6"/>
  <c r="T231" i="6"/>
  <c r="T236" i="6"/>
  <c r="T237" i="6"/>
  <c r="T243" i="6"/>
  <c r="T256" i="6"/>
  <c r="T228" i="6"/>
  <c r="T229" i="6"/>
  <c r="T235" i="6"/>
  <c r="T248" i="6"/>
  <c r="T254" i="6"/>
  <c r="T255" i="6"/>
  <c r="T260" i="6"/>
  <c r="T261" i="6"/>
  <c r="T262" i="6"/>
  <c r="T263" i="6"/>
  <c r="T167" i="6"/>
  <c r="T227" i="6"/>
  <c r="T240" i="6"/>
  <c r="T246" i="6"/>
  <c r="T247" i="6"/>
  <c r="T252" i="6"/>
  <c r="T253" i="6"/>
  <c r="T259" i="6"/>
  <c r="T264" i="6"/>
  <c r="T265" i="6"/>
  <c r="W173" i="6"/>
  <c r="W174" i="6"/>
  <c r="W181" i="6"/>
  <c r="W182" i="6"/>
  <c r="W189" i="6"/>
  <c r="W190" i="6"/>
  <c r="W192" i="6"/>
  <c r="W194" i="6"/>
  <c r="W196" i="6"/>
  <c r="W198" i="6"/>
  <c r="W200" i="6"/>
  <c r="W202" i="6"/>
  <c r="W204" i="6"/>
  <c r="W206" i="6"/>
  <c r="W208" i="6"/>
  <c r="W210" i="6"/>
  <c r="W212" i="6"/>
  <c r="W214" i="6"/>
  <c r="W216" i="6"/>
  <c r="W218" i="6"/>
  <c r="W220" i="6"/>
  <c r="W222" i="6"/>
  <c r="W224" i="6"/>
  <c r="W226" i="6"/>
  <c r="W228" i="6"/>
  <c r="W230" i="6"/>
  <c r="W232" i="6"/>
  <c r="W234" i="6"/>
  <c r="W236" i="6"/>
  <c r="W238" i="6"/>
  <c r="W240" i="6"/>
  <c r="W242" i="6"/>
  <c r="W244" i="6"/>
  <c r="W246" i="6"/>
  <c r="W248" i="6"/>
  <c r="W250" i="6"/>
  <c r="W252" i="6"/>
  <c r="W254" i="6"/>
  <c r="W256" i="6"/>
  <c r="W258" i="6"/>
  <c r="W260" i="6"/>
  <c r="W170" i="6"/>
  <c r="W171" i="6"/>
  <c r="W176" i="6"/>
  <c r="W177" i="6"/>
  <c r="W183" i="6"/>
  <c r="W191" i="6"/>
  <c r="W199" i="6"/>
  <c r="W207" i="6"/>
  <c r="W215" i="6"/>
  <c r="W168" i="6"/>
  <c r="W169" i="6"/>
  <c r="W175" i="6"/>
  <c r="W188" i="6"/>
  <c r="W193" i="6"/>
  <c r="W201" i="6"/>
  <c r="W209" i="6"/>
  <c r="W217" i="6"/>
  <c r="W180" i="6"/>
  <c r="W186" i="6"/>
  <c r="W187" i="6"/>
  <c r="W195" i="6"/>
  <c r="W203" i="6"/>
  <c r="W211" i="6"/>
  <c r="W219" i="6"/>
  <c r="W172" i="6"/>
  <c r="W178" i="6"/>
  <c r="W179" i="6"/>
  <c r="W184" i="6"/>
  <c r="W185" i="6"/>
  <c r="W197" i="6"/>
  <c r="W205" i="6"/>
  <c r="W213" i="6"/>
  <c r="W221" i="6"/>
  <c r="W229" i="6"/>
  <c r="W237" i="6"/>
  <c r="W245" i="6"/>
  <c r="W253" i="6"/>
  <c r="W261" i="6"/>
  <c r="W263" i="6"/>
  <c r="W265" i="6"/>
  <c r="W267" i="6"/>
  <c r="W167" i="6"/>
  <c r="W235" i="6"/>
  <c r="W241" i="6"/>
  <c r="W247" i="6"/>
  <c r="W262" i="6"/>
  <c r="W227" i="6"/>
  <c r="W233" i="6"/>
  <c r="W239" i="6"/>
  <c r="W259" i="6"/>
  <c r="W264" i="6"/>
  <c r="W225" i="6"/>
  <c r="W231" i="6"/>
  <c r="W251" i="6"/>
  <c r="W257" i="6"/>
  <c r="W266" i="6"/>
  <c r="W223" i="6"/>
  <c r="W243" i="6"/>
  <c r="W249" i="6"/>
  <c r="W255" i="6"/>
  <c r="V65" i="6"/>
  <c r="V64" i="6"/>
  <c r="V68" i="6"/>
  <c r="V69" i="6"/>
  <c r="V70" i="6"/>
  <c r="V71" i="6"/>
  <c r="V72" i="6"/>
  <c r="V73" i="6"/>
  <c r="V74" i="6"/>
  <c r="V75" i="6"/>
  <c r="V76" i="6"/>
  <c r="V77" i="6"/>
  <c r="V78" i="6"/>
  <c r="V79" i="6"/>
  <c r="V80" i="6"/>
  <c r="V81" i="6"/>
  <c r="V82" i="6"/>
  <c r="V83" i="6"/>
  <c r="V84" i="6"/>
  <c r="V85" i="6"/>
  <c r="V86" i="6"/>
  <c r="V87" i="6"/>
  <c r="V88" i="6"/>
  <c r="V89" i="6"/>
  <c r="V90" i="6"/>
  <c r="V91" i="6"/>
  <c r="V92" i="6"/>
  <c r="V93" i="6"/>
  <c r="V94" i="6"/>
  <c r="V95" i="6"/>
  <c r="V96" i="6"/>
  <c r="V97" i="6"/>
  <c r="V98" i="6"/>
  <c r="V99" i="6"/>
  <c r="V100" i="6"/>
  <c r="V101" i="6"/>
  <c r="V102" i="6"/>
  <c r="V103" i="6"/>
  <c r="V104" i="6"/>
  <c r="V105" i="6"/>
  <c r="V106" i="6"/>
  <c r="V107" i="6"/>
  <c r="V108" i="6"/>
  <c r="V109" i="6"/>
  <c r="V110" i="6"/>
  <c r="V111" i="6"/>
  <c r="V112" i="6"/>
  <c r="V113" i="6"/>
  <c r="V114" i="6"/>
  <c r="V115" i="6"/>
  <c r="V116" i="6"/>
  <c r="V117" i="6"/>
  <c r="V118" i="6"/>
  <c r="V119" i="6"/>
  <c r="V120" i="6"/>
  <c r="V121" i="6"/>
  <c r="V122" i="6"/>
  <c r="V123" i="6"/>
  <c r="V124" i="6"/>
  <c r="V125" i="6"/>
  <c r="V126" i="6"/>
  <c r="V127" i="6"/>
  <c r="V128" i="6"/>
  <c r="V129" i="6"/>
  <c r="V130" i="6"/>
  <c r="V131" i="6"/>
  <c r="V132" i="6"/>
  <c r="V133" i="6"/>
  <c r="V134" i="6"/>
  <c r="V135" i="6"/>
  <c r="V136" i="6"/>
  <c r="V137" i="6"/>
  <c r="V138" i="6"/>
  <c r="V139" i="6"/>
  <c r="V140" i="6"/>
  <c r="V141" i="6"/>
  <c r="V142" i="6"/>
  <c r="V143" i="6"/>
  <c r="V144" i="6"/>
  <c r="V145" i="6"/>
  <c r="V146" i="6"/>
  <c r="V147" i="6"/>
  <c r="V148" i="6"/>
  <c r="V149" i="6"/>
  <c r="V150" i="6"/>
  <c r="V151" i="6"/>
  <c r="V152" i="6"/>
  <c r="V153" i="6"/>
  <c r="V154" i="6"/>
  <c r="V155" i="6"/>
  <c r="V156" i="6"/>
  <c r="V157" i="6"/>
  <c r="V158" i="6"/>
  <c r="V159" i="6"/>
  <c r="V160" i="6"/>
  <c r="V161" i="6"/>
  <c r="V162" i="6"/>
  <c r="V63" i="6"/>
  <c r="V67" i="6"/>
  <c r="V66" i="6"/>
  <c r="Q74" i="6"/>
  <c r="Y64" i="6"/>
  <c r="Y66" i="6"/>
  <c r="Y68" i="6"/>
  <c r="Y70" i="6"/>
  <c r="Y72" i="6"/>
  <c r="Y74" i="6"/>
  <c r="Y76" i="6"/>
  <c r="Y78" i="6"/>
  <c r="Y80" i="6"/>
  <c r="Y82" i="6"/>
  <c r="Y84" i="6"/>
  <c r="Y86" i="6"/>
  <c r="Y88" i="6"/>
  <c r="Y90" i="6"/>
  <c r="Y92" i="6"/>
  <c r="Y94" i="6"/>
  <c r="Y96" i="6"/>
  <c r="Y98" i="6"/>
  <c r="Y100" i="6"/>
  <c r="Y102" i="6"/>
  <c r="Y104" i="6"/>
  <c r="Y106" i="6"/>
  <c r="Y108" i="6"/>
  <c r="Y110" i="6"/>
  <c r="Y112" i="6"/>
  <c r="Y114" i="6"/>
  <c r="Y116" i="6"/>
  <c r="Y118" i="6"/>
  <c r="Y120" i="6"/>
  <c r="Y122" i="6"/>
  <c r="Y124" i="6"/>
  <c r="Y126" i="6"/>
  <c r="Y128" i="6"/>
  <c r="Y130" i="6"/>
  <c r="Y132" i="6"/>
  <c r="Y134" i="6"/>
  <c r="Y136" i="6"/>
  <c r="Y138" i="6"/>
  <c r="Y140" i="6"/>
  <c r="Y142" i="6"/>
  <c r="Y144" i="6"/>
  <c r="Y146" i="6"/>
  <c r="Y148" i="6"/>
  <c r="Y150" i="6"/>
  <c r="Y152" i="6"/>
  <c r="Y154" i="6"/>
  <c r="Y156" i="6"/>
  <c r="Y158" i="6"/>
  <c r="Y160" i="6"/>
  <c r="Y162" i="6"/>
  <c r="Y63" i="6"/>
  <c r="Y71" i="6"/>
  <c r="Y79" i="6"/>
  <c r="Y87" i="6"/>
  <c r="Y95" i="6"/>
  <c r="Y103" i="6"/>
  <c r="Y111" i="6"/>
  <c r="Y115" i="6"/>
  <c r="Y123" i="6"/>
  <c r="Y131" i="6"/>
  <c r="Y139" i="6"/>
  <c r="Y147" i="6"/>
  <c r="Y155" i="6"/>
  <c r="Y65" i="6"/>
  <c r="Y73" i="6"/>
  <c r="Y81" i="6"/>
  <c r="Y89" i="6"/>
  <c r="Y97" i="6"/>
  <c r="Y105" i="6"/>
  <c r="Y113" i="6"/>
  <c r="Y121" i="6"/>
  <c r="Y129" i="6"/>
  <c r="Y137" i="6"/>
  <c r="Y145" i="6"/>
  <c r="Y153" i="6"/>
  <c r="Y161" i="6"/>
  <c r="Y67" i="6"/>
  <c r="Y75" i="6"/>
  <c r="Y83" i="6"/>
  <c r="Y91" i="6"/>
  <c r="Y99" i="6"/>
  <c r="Y107" i="6"/>
  <c r="Y119" i="6"/>
  <c r="Y127" i="6"/>
  <c r="Y135" i="6"/>
  <c r="Y143" i="6"/>
  <c r="Y151" i="6"/>
  <c r="Y159" i="6"/>
  <c r="Y69" i="6"/>
  <c r="Y77" i="6"/>
  <c r="Y85" i="6"/>
  <c r="Y93" i="6"/>
  <c r="Y101" i="6"/>
  <c r="Y109" i="6"/>
  <c r="Y117" i="6"/>
  <c r="Y125" i="6"/>
  <c r="Y133" i="6"/>
  <c r="Y141" i="6"/>
  <c r="Y149" i="6"/>
  <c r="Y157" i="6"/>
  <c r="Y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U98" i="6"/>
  <c r="U99" i="6"/>
  <c r="U100" i="6"/>
  <c r="U101" i="6"/>
  <c r="U102" i="6"/>
  <c r="U103" i="6"/>
  <c r="U104" i="6"/>
  <c r="U105" i="6"/>
  <c r="U106" i="6"/>
  <c r="U107" i="6"/>
  <c r="U108" i="6"/>
  <c r="U109" i="6"/>
  <c r="U110" i="6"/>
  <c r="U111" i="6"/>
  <c r="U112" i="6"/>
  <c r="U113" i="6"/>
  <c r="U114" i="6"/>
  <c r="U115" i="6"/>
  <c r="U116" i="6"/>
  <c r="U117" i="6"/>
  <c r="U118" i="6"/>
  <c r="U119" i="6"/>
  <c r="U120" i="6"/>
  <c r="U121" i="6"/>
  <c r="U122" i="6"/>
  <c r="U123" i="6"/>
  <c r="U124" i="6"/>
  <c r="U125" i="6"/>
  <c r="U126" i="6"/>
  <c r="U127" i="6"/>
  <c r="U128" i="6"/>
  <c r="U129" i="6"/>
  <c r="U130" i="6"/>
  <c r="U131" i="6"/>
  <c r="U132" i="6"/>
  <c r="U133" i="6"/>
  <c r="U134" i="6"/>
  <c r="U135" i="6"/>
  <c r="U136" i="6"/>
  <c r="U137" i="6"/>
  <c r="U138" i="6"/>
  <c r="U139" i="6"/>
  <c r="U140" i="6"/>
  <c r="U141" i="6"/>
  <c r="U142" i="6"/>
  <c r="U143" i="6"/>
  <c r="U144" i="6"/>
  <c r="U145" i="6"/>
  <c r="U146" i="6"/>
  <c r="U147" i="6"/>
  <c r="U148" i="6"/>
  <c r="U149" i="6"/>
  <c r="U150" i="6"/>
  <c r="U151" i="6"/>
  <c r="U152" i="6"/>
  <c r="U153" i="6"/>
  <c r="U154" i="6"/>
  <c r="U155" i="6"/>
  <c r="U156" i="6"/>
  <c r="U157" i="6"/>
  <c r="U158" i="6"/>
  <c r="U159" i="6"/>
  <c r="U160" i="6"/>
  <c r="U161" i="6"/>
  <c r="U162" i="6"/>
  <c r="X63" i="6"/>
  <c r="X65" i="6"/>
  <c r="X67" i="6"/>
  <c r="X69" i="6"/>
  <c r="X71" i="6"/>
  <c r="X73" i="6"/>
  <c r="X75" i="6"/>
  <c r="X77" i="6"/>
  <c r="X79" i="6"/>
  <c r="X81" i="6"/>
  <c r="X83" i="6"/>
  <c r="X85" i="6"/>
  <c r="X87" i="6"/>
  <c r="X89" i="6"/>
  <c r="X91" i="6"/>
  <c r="X93" i="6"/>
  <c r="X95" i="6"/>
  <c r="X97" i="6"/>
  <c r="X99" i="6"/>
  <c r="X101" i="6"/>
  <c r="X103" i="6"/>
  <c r="X105" i="6"/>
  <c r="X107" i="6"/>
  <c r="X109" i="6"/>
  <c r="X111" i="6"/>
  <c r="X113" i="6"/>
  <c r="X64" i="6"/>
  <c r="X66" i="6"/>
  <c r="X68" i="6"/>
  <c r="X70" i="6"/>
  <c r="X72" i="6"/>
  <c r="X74" i="6"/>
  <c r="X76" i="6"/>
  <c r="X78" i="6"/>
  <c r="X80" i="6"/>
  <c r="X82" i="6"/>
  <c r="X84" i="6"/>
  <c r="X86" i="6"/>
  <c r="X88" i="6"/>
  <c r="X90" i="6"/>
  <c r="X92" i="6"/>
  <c r="X94" i="6"/>
  <c r="X96" i="6"/>
  <c r="X98" i="6"/>
  <c r="X100" i="6"/>
  <c r="X102" i="6"/>
  <c r="X104" i="6"/>
  <c r="X106" i="6"/>
  <c r="X108" i="6"/>
  <c r="X110" i="6"/>
  <c r="X112" i="6"/>
  <c r="X118" i="6"/>
  <c r="X121" i="6"/>
  <c r="X126" i="6"/>
  <c r="X129" i="6"/>
  <c r="X134" i="6"/>
  <c r="X137" i="6"/>
  <c r="X142" i="6"/>
  <c r="X145" i="6"/>
  <c r="X150" i="6"/>
  <c r="X153" i="6"/>
  <c r="X158" i="6"/>
  <c r="X161" i="6"/>
  <c r="X62" i="6"/>
  <c r="X116" i="6"/>
  <c r="X119" i="6"/>
  <c r="X124" i="6"/>
  <c r="X127" i="6"/>
  <c r="X132" i="6"/>
  <c r="X135" i="6"/>
  <c r="X140" i="6"/>
  <c r="X143" i="6"/>
  <c r="X148" i="6"/>
  <c r="X151" i="6"/>
  <c r="X156" i="6"/>
  <c r="X159" i="6"/>
  <c r="X114" i="6"/>
  <c r="X117" i="6"/>
  <c r="X122" i="6"/>
  <c r="X125" i="6"/>
  <c r="X130" i="6"/>
  <c r="X133" i="6"/>
  <c r="X138" i="6"/>
  <c r="X141" i="6"/>
  <c r="X146" i="6"/>
  <c r="X149" i="6"/>
  <c r="X154" i="6"/>
  <c r="X157" i="6"/>
  <c r="X162" i="6"/>
  <c r="X115" i="6"/>
  <c r="X120" i="6"/>
  <c r="X123" i="6"/>
  <c r="X128" i="6"/>
  <c r="X131" i="6"/>
  <c r="X136" i="6"/>
  <c r="X139" i="6"/>
  <c r="X144" i="6"/>
  <c r="X147" i="6"/>
  <c r="X152" i="6"/>
  <c r="X155" i="6"/>
  <c r="X160" i="6"/>
  <c r="T62" i="6"/>
  <c r="T64" i="6"/>
  <c r="T68" i="6"/>
  <c r="T63" i="6"/>
  <c r="T67" i="6"/>
  <c r="T66" i="6"/>
  <c r="T65" i="6"/>
  <c r="T69" i="6"/>
  <c r="T70" i="6"/>
  <c r="T71" i="6"/>
  <c r="T72" i="6"/>
  <c r="T73" i="6"/>
  <c r="T74" i="6"/>
  <c r="T75" i="6"/>
  <c r="T76" i="6"/>
  <c r="T77" i="6"/>
  <c r="T78" i="6"/>
  <c r="T79" i="6"/>
  <c r="T80" i="6"/>
  <c r="T81" i="6"/>
  <c r="T82" i="6"/>
  <c r="T83" i="6"/>
  <c r="T84" i="6"/>
  <c r="T85" i="6"/>
  <c r="T86" i="6"/>
  <c r="T87" i="6"/>
  <c r="T88" i="6"/>
  <c r="T89" i="6"/>
  <c r="T90" i="6"/>
  <c r="T91" i="6"/>
  <c r="T92" i="6"/>
  <c r="T93" i="6"/>
  <c r="T94" i="6"/>
  <c r="T95" i="6"/>
  <c r="T96" i="6"/>
  <c r="T97" i="6"/>
  <c r="T98" i="6"/>
  <c r="T99" i="6"/>
  <c r="T100" i="6"/>
  <c r="T101" i="6"/>
  <c r="T102" i="6"/>
  <c r="T103" i="6"/>
  <c r="T104" i="6"/>
  <c r="T105" i="6"/>
  <c r="T106" i="6"/>
  <c r="T107" i="6"/>
  <c r="T108" i="6"/>
  <c r="T109" i="6"/>
  <c r="T110" i="6"/>
  <c r="T111" i="6"/>
  <c r="T112" i="6"/>
  <c r="T113" i="6"/>
  <c r="T114" i="6"/>
  <c r="T115" i="6"/>
  <c r="T116" i="6"/>
  <c r="T117" i="6"/>
  <c r="T118" i="6"/>
  <c r="T119" i="6"/>
  <c r="T120" i="6"/>
  <c r="T121" i="6"/>
  <c r="T122" i="6"/>
  <c r="T123" i="6"/>
  <c r="T124" i="6"/>
  <c r="T125" i="6"/>
  <c r="T126" i="6"/>
  <c r="T127" i="6"/>
  <c r="T128" i="6"/>
  <c r="T129" i="6"/>
  <c r="T130" i="6"/>
  <c r="T131" i="6"/>
  <c r="T132" i="6"/>
  <c r="T133" i="6"/>
  <c r="T134" i="6"/>
  <c r="T135" i="6"/>
  <c r="T136" i="6"/>
  <c r="T137" i="6"/>
  <c r="T138" i="6"/>
  <c r="T139" i="6"/>
  <c r="T140" i="6"/>
  <c r="T141" i="6"/>
  <c r="T142" i="6"/>
  <c r="T143" i="6"/>
  <c r="T144" i="6"/>
  <c r="T145" i="6"/>
  <c r="T146" i="6"/>
  <c r="T147" i="6"/>
  <c r="T148" i="6"/>
  <c r="T149" i="6"/>
  <c r="T150" i="6"/>
  <c r="T151" i="6"/>
  <c r="T152" i="6"/>
  <c r="T153" i="6"/>
  <c r="T154" i="6"/>
  <c r="T155" i="6"/>
  <c r="T156" i="6"/>
  <c r="T157" i="6"/>
  <c r="T158" i="6"/>
  <c r="T159" i="6"/>
  <c r="T160" i="6"/>
  <c r="T161" i="6"/>
  <c r="T162" i="6"/>
  <c r="W62" i="6"/>
  <c r="W66" i="6"/>
  <c r="W65" i="6"/>
  <c r="W64" i="6"/>
  <c r="W68" i="6"/>
  <c r="W69" i="6"/>
  <c r="W70" i="6"/>
  <c r="W71" i="6"/>
  <c r="W72" i="6"/>
  <c r="W73" i="6"/>
  <c r="W74" i="6"/>
  <c r="W75" i="6"/>
  <c r="W76" i="6"/>
  <c r="W77" i="6"/>
  <c r="W78" i="6"/>
  <c r="W79" i="6"/>
  <c r="W80" i="6"/>
  <c r="W81" i="6"/>
  <c r="W82" i="6"/>
  <c r="W83" i="6"/>
  <c r="W84" i="6"/>
  <c r="W85" i="6"/>
  <c r="W86" i="6"/>
  <c r="W87" i="6"/>
  <c r="W88" i="6"/>
  <c r="W89" i="6"/>
  <c r="W90" i="6"/>
  <c r="W91" i="6"/>
  <c r="W92" i="6"/>
  <c r="W93" i="6"/>
  <c r="W94" i="6"/>
  <c r="W95" i="6"/>
  <c r="W96" i="6"/>
  <c r="W97" i="6"/>
  <c r="W98" i="6"/>
  <c r="W99" i="6"/>
  <c r="W100" i="6"/>
  <c r="W101" i="6"/>
  <c r="W102" i="6"/>
  <c r="W103" i="6"/>
  <c r="W104" i="6"/>
  <c r="W105" i="6"/>
  <c r="W106" i="6"/>
  <c r="W107" i="6"/>
  <c r="W108" i="6"/>
  <c r="W109" i="6"/>
  <c r="W110" i="6"/>
  <c r="W111" i="6"/>
  <c r="W112" i="6"/>
  <c r="W113" i="6"/>
  <c r="W114" i="6"/>
  <c r="W115" i="6"/>
  <c r="W116" i="6"/>
  <c r="W117" i="6"/>
  <c r="W118" i="6"/>
  <c r="W119" i="6"/>
  <c r="W120" i="6"/>
  <c r="W121" i="6"/>
  <c r="W122" i="6"/>
  <c r="W123" i="6"/>
  <c r="W124" i="6"/>
  <c r="W125" i="6"/>
  <c r="W126" i="6"/>
  <c r="W127" i="6"/>
  <c r="W128" i="6"/>
  <c r="W129" i="6"/>
  <c r="W130" i="6"/>
  <c r="W131" i="6"/>
  <c r="W132" i="6"/>
  <c r="W133" i="6"/>
  <c r="W134" i="6"/>
  <c r="W135" i="6"/>
  <c r="W136" i="6"/>
  <c r="W137" i="6"/>
  <c r="W138" i="6"/>
  <c r="W139" i="6"/>
  <c r="W140" i="6"/>
  <c r="W141" i="6"/>
  <c r="W142" i="6"/>
  <c r="W143" i="6"/>
  <c r="W144" i="6"/>
  <c r="W145" i="6"/>
  <c r="W146" i="6"/>
  <c r="W147" i="6"/>
  <c r="W148" i="6"/>
  <c r="W149" i="6"/>
  <c r="W150" i="6"/>
  <c r="W151" i="6"/>
  <c r="W152" i="6"/>
  <c r="W153" i="6"/>
  <c r="W154" i="6"/>
  <c r="W155" i="6"/>
  <c r="W156" i="6"/>
  <c r="W157" i="6"/>
  <c r="W158" i="6"/>
  <c r="W159" i="6"/>
  <c r="W160" i="6"/>
  <c r="W161" i="6"/>
  <c r="W162" i="6"/>
  <c r="W63" i="6"/>
  <c r="W67" i="6"/>
  <c r="V62" i="6"/>
  <c r="U62" i="6"/>
  <c r="P74" i="6"/>
  <c r="H10" i="6"/>
  <c r="V58" i="6"/>
  <c r="G10" i="6"/>
  <c r="V59" i="6"/>
  <c r="R13" i="5"/>
  <c r="R41" i="5"/>
  <c r="R39" i="5"/>
  <c r="R8" i="5"/>
  <c r="S164" i="1"/>
  <c r="S58" i="1"/>
  <c r="P4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7" i="1"/>
  <c r="P8" i="1"/>
  <c r="Q8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P17" i="1"/>
  <c r="Q17" i="1"/>
  <c r="P18" i="1"/>
  <c r="Q18" i="1"/>
  <c r="P19" i="1"/>
  <c r="Q19" i="1"/>
  <c r="P20" i="1"/>
  <c r="Q20" i="1"/>
  <c r="P21" i="1"/>
  <c r="Q21" i="1"/>
  <c r="P22" i="1"/>
  <c r="Q22" i="1"/>
  <c r="P23" i="1"/>
  <c r="Q23" i="1"/>
  <c r="P24" i="1"/>
  <c r="Q24" i="1"/>
  <c r="P25" i="1"/>
  <c r="Q25" i="1"/>
  <c r="P26" i="1"/>
  <c r="Q26" i="1"/>
  <c r="P27" i="1"/>
  <c r="Q27" i="1"/>
  <c r="P28" i="1"/>
  <c r="Q28" i="1"/>
  <c r="P29" i="1"/>
  <c r="Q29" i="1"/>
  <c r="P30" i="1"/>
  <c r="Q30" i="1"/>
  <c r="P31" i="1"/>
  <c r="Q31" i="1"/>
  <c r="P32" i="1"/>
  <c r="Q32" i="1"/>
  <c r="P33" i="1"/>
  <c r="Q33" i="1"/>
  <c r="P34" i="1"/>
  <c r="Q34" i="1"/>
  <c r="P35" i="1"/>
  <c r="Q35" i="1"/>
  <c r="P36" i="1"/>
  <c r="Q36" i="1"/>
  <c r="P37" i="1"/>
  <c r="Q37" i="1"/>
  <c r="P38" i="1"/>
  <c r="Q38" i="1"/>
  <c r="P39" i="1"/>
  <c r="Q39" i="1"/>
  <c r="P40" i="1"/>
  <c r="Q40" i="1"/>
  <c r="P41" i="1"/>
  <c r="Q41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P50" i="1"/>
  <c r="Q50" i="1"/>
  <c r="P51" i="1"/>
  <c r="Q51" i="1"/>
  <c r="P52" i="1"/>
  <c r="Q52" i="1"/>
  <c r="P53" i="1"/>
  <c r="Q53" i="1"/>
  <c r="P54" i="1"/>
  <c r="Q54" i="1"/>
  <c r="P55" i="1"/>
  <c r="Q55" i="1"/>
  <c r="P56" i="1"/>
  <c r="Q56" i="1"/>
  <c r="P7" i="1"/>
  <c r="R7" i="1" s="1"/>
  <c r="P76" i="6" l="1"/>
  <c r="AC182" i="6" s="1"/>
  <c r="AE182" i="6" s="1"/>
  <c r="AG182" i="6" s="1"/>
  <c r="Z66" i="6"/>
  <c r="AB66" i="6" s="1"/>
  <c r="Q76" i="6"/>
  <c r="AD169" i="6" s="1"/>
  <c r="AF169" i="6" s="1"/>
  <c r="AH169" i="6" s="1"/>
  <c r="Z161" i="6"/>
  <c r="Z157" i="6"/>
  <c r="Z160" i="6"/>
  <c r="Z159" i="6"/>
  <c r="Z162" i="6"/>
  <c r="Z156" i="6"/>
  <c r="Z153" i="6"/>
  <c r="Z149" i="6"/>
  <c r="Z155" i="6"/>
  <c r="Z158" i="6"/>
  <c r="Z154" i="6"/>
  <c r="Z152" i="6"/>
  <c r="Z146" i="6"/>
  <c r="Z151" i="6"/>
  <c r="Z150" i="6"/>
  <c r="Z144" i="6"/>
  <c r="Z148" i="6"/>
  <c r="Z147" i="6"/>
  <c r="Z143" i="6"/>
  <c r="Z145" i="6"/>
  <c r="Z141" i="6"/>
  <c r="Z137" i="6"/>
  <c r="Z140" i="6"/>
  <c r="Z139" i="6"/>
  <c r="Z138" i="6"/>
  <c r="Z142" i="6"/>
  <c r="Z136" i="6"/>
  <c r="Z132" i="6"/>
  <c r="Z128" i="6"/>
  <c r="Z133" i="6"/>
  <c r="Z127" i="6"/>
  <c r="Z123" i="6"/>
  <c r="Z131" i="6"/>
  <c r="Z126" i="6"/>
  <c r="Z130" i="6"/>
  <c r="Z125" i="6"/>
  <c r="Z135" i="6"/>
  <c r="Z134" i="6"/>
  <c r="Z129" i="6"/>
  <c r="Z124" i="6"/>
  <c r="Z120" i="6"/>
  <c r="Z116" i="6"/>
  <c r="Z122" i="6"/>
  <c r="Z117" i="6"/>
  <c r="Z121" i="6"/>
  <c r="Z115" i="6"/>
  <c r="Z113" i="6"/>
  <c r="Z119" i="6"/>
  <c r="Z114" i="6"/>
  <c r="Z112" i="6"/>
  <c r="Z118" i="6"/>
  <c r="Z111" i="6"/>
  <c r="Z107" i="6"/>
  <c r="Z103" i="6"/>
  <c r="Z109" i="6"/>
  <c r="Z104" i="6"/>
  <c r="Z97" i="6"/>
  <c r="Z108" i="6"/>
  <c r="Z102" i="6"/>
  <c r="Z100" i="6"/>
  <c r="Z106" i="6"/>
  <c r="Z101" i="6"/>
  <c r="Z99" i="6"/>
  <c r="Z110" i="6"/>
  <c r="Z105" i="6"/>
  <c r="Z98" i="6"/>
  <c r="Z94" i="6"/>
  <c r="Z90" i="6"/>
  <c r="Z93" i="6"/>
  <c r="Z88" i="6"/>
  <c r="Z86" i="6"/>
  <c r="Z96" i="6"/>
  <c r="Z92" i="6"/>
  <c r="Z85" i="6"/>
  <c r="Z91" i="6"/>
  <c r="Z84" i="6"/>
  <c r="Z95" i="6"/>
  <c r="Z89" i="6"/>
  <c r="Z87" i="6"/>
  <c r="Z83" i="6"/>
  <c r="Z82" i="6"/>
  <c r="Z78" i="6"/>
  <c r="Z74" i="6"/>
  <c r="Z81" i="6"/>
  <c r="Z77" i="6"/>
  <c r="Z73" i="6"/>
  <c r="Z72" i="6"/>
  <c r="Z71" i="6"/>
  <c r="Z69" i="6"/>
  <c r="Z67" i="6"/>
  <c r="Z80" i="6"/>
  <c r="Z76" i="6"/>
  <c r="Z79" i="6"/>
  <c r="Z68" i="6"/>
  <c r="Z63" i="6"/>
  <c r="Z75" i="6"/>
  <c r="Z70" i="6"/>
  <c r="Z64" i="6"/>
  <c r="Z62" i="6"/>
  <c r="AA62" i="6" s="1"/>
  <c r="Z65" i="6"/>
  <c r="Q61" i="6"/>
  <c r="B14" i="6" s="1"/>
  <c r="AD167" i="5"/>
  <c r="G35" i="5" s="1"/>
  <c r="P70" i="5"/>
  <c r="G12" i="5" s="1"/>
  <c r="P71" i="5"/>
  <c r="Q71" i="5"/>
  <c r="AD175" i="5"/>
  <c r="G43" i="5" s="1"/>
  <c r="Q63" i="5"/>
  <c r="Q66" i="5" s="1"/>
  <c r="H11" i="5" s="1"/>
  <c r="ES64" i="5"/>
  <c r="B37" i="5" s="1"/>
  <c r="ES71" i="5"/>
  <c r="B44" i="5" s="1"/>
  <c r="P63" i="5"/>
  <c r="P69" i="5" s="1"/>
  <c r="AD177" i="5"/>
  <c r="G45" i="5" s="1"/>
  <c r="ES63" i="5"/>
  <c r="B36" i="5" s="1"/>
  <c r="AD176" i="5"/>
  <c r="G44" i="5" s="1"/>
  <c r="ES68" i="5"/>
  <c r="B41" i="5" s="1"/>
  <c r="ES69" i="5"/>
  <c r="B42" i="5" s="1"/>
  <c r="AD170" i="5"/>
  <c r="G38" i="5" s="1"/>
  <c r="AD172" i="5"/>
  <c r="G40" i="5" s="1"/>
  <c r="AD171" i="5"/>
  <c r="G39" i="5" s="1"/>
  <c r="ES62" i="5"/>
  <c r="B35" i="5" s="1"/>
  <c r="ES70" i="5"/>
  <c r="B43" i="5" s="1"/>
  <c r="ES65" i="5"/>
  <c r="B38" i="5" s="1"/>
  <c r="P60" i="5"/>
  <c r="G7" i="5" s="1"/>
  <c r="AD169" i="5"/>
  <c r="G37" i="5" s="1"/>
  <c r="AD174" i="5"/>
  <c r="G42" i="5" s="1"/>
  <c r="ES66" i="5"/>
  <c r="B39" i="5" s="1"/>
  <c r="ES72" i="5"/>
  <c r="B45" i="5" s="1"/>
  <c r="ES67" i="5"/>
  <c r="B40" i="5" s="1"/>
  <c r="AD173" i="5"/>
  <c r="G41" i="5" s="1"/>
  <c r="AD168" i="5"/>
  <c r="G36" i="5" s="1"/>
  <c r="R55" i="1"/>
  <c r="R53" i="1"/>
  <c r="R51" i="1"/>
  <c r="R49" i="1"/>
  <c r="R47" i="1"/>
  <c r="R45" i="1"/>
  <c r="R41" i="1"/>
  <c r="R39" i="1"/>
  <c r="R37" i="1"/>
  <c r="R35" i="1"/>
  <c r="R33" i="1"/>
  <c r="R31" i="1"/>
  <c r="R29" i="1"/>
  <c r="R27" i="1"/>
  <c r="R25" i="1"/>
  <c r="R23" i="1"/>
  <c r="R21" i="1"/>
  <c r="R19" i="1"/>
  <c r="R17" i="1"/>
  <c r="P59" i="1"/>
  <c r="ES62" i="1" s="1"/>
  <c r="R43" i="1"/>
  <c r="R15" i="1"/>
  <c r="R13" i="1"/>
  <c r="R11" i="1"/>
  <c r="R9" i="1"/>
  <c r="R56" i="1"/>
  <c r="R54" i="1"/>
  <c r="R52" i="1"/>
  <c r="R50" i="1"/>
  <c r="R48" i="1"/>
  <c r="R46" i="1"/>
  <c r="R44" i="1"/>
  <c r="R42" i="1"/>
  <c r="R40" i="1"/>
  <c r="R38" i="1"/>
  <c r="R36" i="1"/>
  <c r="R34" i="1"/>
  <c r="R32" i="1"/>
  <c r="R30" i="1"/>
  <c r="R28" i="1"/>
  <c r="R26" i="1"/>
  <c r="R24" i="1"/>
  <c r="R22" i="1"/>
  <c r="R20" i="1"/>
  <c r="R18" i="1"/>
  <c r="R16" i="1"/>
  <c r="R14" i="1"/>
  <c r="R12" i="1"/>
  <c r="R10" i="1"/>
  <c r="R8" i="1"/>
  <c r="P64" i="5" l="1"/>
  <c r="G9" i="5" s="1"/>
  <c r="AC206" i="6"/>
  <c r="AE206" i="6" s="1"/>
  <c r="AG206" i="6" s="1"/>
  <c r="AC221" i="6"/>
  <c r="AE221" i="6" s="1"/>
  <c r="AG221" i="6" s="1"/>
  <c r="AC252" i="6"/>
  <c r="AE252" i="6" s="1"/>
  <c r="AG252" i="6" s="1"/>
  <c r="AC177" i="6"/>
  <c r="AE177" i="6" s="1"/>
  <c r="AG177" i="6" s="1"/>
  <c r="AC257" i="6"/>
  <c r="AE257" i="6" s="1"/>
  <c r="AG257" i="6" s="1"/>
  <c r="AC175" i="6"/>
  <c r="AE175" i="6" s="1"/>
  <c r="AG175" i="6" s="1"/>
  <c r="AC203" i="6"/>
  <c r="AE203" i="6" s="1"/>
  <c r="AG203" i="6" s="1"/>
  <c r="AC250" i="6"/>
  <c r="AE250" i="6" s="1"/>
  <c r="AG250" i="6" s="1"/>
  <c r="AC222" i="6"/>
  <c r="AE222" i="6" s="1"/>
  <c r="AG222" i="6" s="1"/>
  <c r="AC199" i="6"/>
  <c r="AE199" i="6" s="1"/>
  <c r="AG199" i="6" s="1"/>
  <c r="AC210" i="6"/>
  <c r="AE210" i="6" s="1"/>
  <c r="AG210" i="6" s="1"/>
  <c r="AC184" i="6"/>
  <c r="AE184" i="6" s="1"/>
  <c r="AG184" i="6" s="1"/>
  <c r="AC217" i="6"/>
  <c r="AE217" i="6" s="1"/>
  <c r="AG217" i="6" s="1"/>
  <c r="AC264" i="6"/>
  <c r="AE264" i="6" s="1"/>
  <c r="AG264" i="6" s="1"/>
  <c r="AC243" i="6"/>
  <c r="AE243" i="6" s="1"/>
  <c r="AG243" i="6" s="1"/>
  <c r="AC179" i="6"/>
  <c r="AE179" i="6" s="1"/>
  <c r="AG179" i="6" s="1"/>
  <c r="AC215" i="6"/>
  <c r="AE215" i="6" s="1"/>
  <c r="AG215" i="6" s="1"/>
  <c r="AC259" i="6"/>
  <c r="AE259" i="6" s="1"/>
  <c r="AG259" i="6" s="1"/>
  <c r="AC261" i="6"/>
  <c r="AE261" i="6" s="1"/>
  <c r="AG261" i="6" s="1"/>
  <c r="AC216" i="6"/>
  <c r="AE216" i="6" s="1"/>
  <c r="AG216" i="6" s="1"/>
  <c r="AC262" i="6"/>
  <c r="AE262" i="6" s="1"/>
  <c r="AG262" i="6" s="1"/>
  <c r="AC233" i="6"/>
  <c r="AE233" i="6" s="1"/>
  <c r="AG233" i="6" s="1"/>
  <c r="AC193" i="6"/>
  <c r="AE193" i="6" s="1"/>
  <c r="AG193" i="6" s="1"/>
  <c r="AC244" i="6"/>
  <c r="AE244" i="6" s="1"/>
  <c r="AG244" i="6" s="1"/>
  <c r="AC202" i="6"/>
  <c r="AE202" i="6" s="1"/>
  <c r="AG202" i="6" s="1"/>
  <c r="AC235" i="6"/>
  <c r="AE235" i="6" s="1"/>
  <c r="AG235" i="6" s="1"/>
  <c r="AC200" i="6"/>
  <c r="AE200" i="6" s="1"/>
  <c r="AG200" i="6" s="1"/>
  <c r="AC258" i="6"/>
  <c r="AE258" i="6" s="1"/>
  <c r="AG258" i="6" s="1"/>
  <c r="AC228" i="6"/>
  <c r="AE228" i="6" s="1"/>
  <c r="AG228" i="6" s="1"/>
  <c r="AC207" i="6"/>
  <c r="AE207" i="6" s="1"/>
  <c r="AG207" i="6" s="1"/>
  <c r="AC188" i="6"/>
  <c r="AE188" i="6" s="1"/>
  <c r="AG188" i="6" s="1"/>
  <c r="AC172" i="6"/>
  <c r="AE172" i="6" s="1"/>
  <c r="AG172" i="6" s="1"/>
  <c r="AC239" i="6"/>
  <c r="AE239" i="6" s="1"/>
  <c r="AG239" i="6" s="1"/>
  <c r="AC242" i="6"/>
  <c r="AE242" i="6" s="1"/>
  <c r="AG242" i="6" s="1"/>
  <c r="AC186" i="6"/>
  <c r="AE186" i="6" s="1"/>
  <c r="AG186" i="6" s="1"/>
  <c r="AC248" i="6"/>
  <c r="AE248" i="6" s="1"/>
  <c r="AG248" i="6" s="1"/>
  <c r="AC232" i="6"/>
  <c r="AE232" i="6" s="1"/>
  <c r="AG232" i="6" s="1"/>
  <c r="AC213" i="6"/>
  <c r="AE213" i="6" s="1"/>
  <c r="AG213" i="6" s="1"/>
  <c r="AC192" i="6"/>
  <c r="AE192" i="6" s="1"/>
  <c r="AG192" i="6" s="1"/>
  <c r="AC173" i="6"/>
  <c r="AE173" i="6" s="1"/>
  <c r="AG173" i="6" s="1"/>
  <c r="AC254" i="6"/>
  <c r="AE254" i="6" s="1"/>
  <c r="AG254" i="6" s="1"/>
  <c r="AC190" i="6"/>
  <c r="AE190" i="6" s="1"/>
  <c r="AG190" i="6" s="1"/>
  <c r="AC167" i="6"/>
  <c r="AE167" i="6" s="1"/>
  <c r="AG167" i="6" s="1"/>
  <c r="AC220" i="6"/>
  <c r="AE220" i="6" s="1"/>
  <c r="AG220" i="6" s="1"/>
  <c r="AC204" i="6"/>
  <c r="AE204" i="6" s="1"/>
  <c r="AG204" i="6" s="1"/>
  <c r="AC185" i="6"/>
  <c r="AE185" i="6" s="1"/>
  <c r="AG185" i="6" s="1"/>
  <c r="AC263" i="6"/>
  <c r="AE263" i="6" s="1"/>
  <c r="AG263" i="6" s="1"/>
  <c r="AC231" i="6"/>
  <c r="AE231" i="6" s="1"/>
  <c r="AG231" i="6" s="1"/>
  <c r="AC234" i="6"/>
  <c r="AE234" i="6" s="1"/>
  <c r="AG234" i="6" s="1"/>
  <c r="AC170" i="6"/>
  <c r="AE170" i="6" s="1"/>
  <c r="AG170" i="6" s="1"/>
  <c r="AC245" i="6"/>
  <c r="AE245" i="6" s="1"/>
  <c r="AG245" i="6" s="1"/>
  <c r="AC227" i="6"/>
  <c r="AE227" i="6" s="1"/>
  <c r="AG227" i="6" s="1"/>
  <c r="AC205" i="6"/>
  <c r="AE205" i="6" s="1"/>
  <c r="AG205" i="6" s="1"/>
  <c r="AC189" i="6"/>
  <c r="AE189" i="6" s="1"/>
  <c r="AG189" i="6" s="1"/>
  <c r="AC171" i="6"/>
  <c r="AE171" i="6" s="1"/>
  <c r="AG171" i="6" s="1"/>
  <c r="AC230" i="6"/>
  <c r="AE230" i="6" s="1"/>
  <c r="AG230" i="6" s="1"/>
  <c r="AC174" i="6"/>
  <c r="AE174" i="6" s="1"/>
  <c r="AG174" i="6" s="1"/>
  <c r="AC255" i="6"/>
  <c r="AE255" i="6" s="1"/>
  <c r="AG255" i="6" s="1"/>
  <c r="AC225" i="6"/>
  <c r="AE225" i="6" s="1"/>
  <c r="AG225" i="6" s="1"/>
  <c r="AC209" i="6"/>
  <c r="AE209" i="6" s="1"/>
  <c r="AG209" i="6" s="1"/>
  <c r="AC196" i="6"/>
  <c r="AE196" i="6" s="1"/>
  <c r="AG196" i="6" s="1"/>
  <c r="AC183" i="6"/>
  <c r="AE183" i="6" s="1"/>
  <c r="AG183" i="6" s="1"/>
  <c r="AC267" i="6"/>
  <c r="AE267" i="6" s="1"/>
  <c r="AG267" i="6" s="1"/>
  <c r="AC241" i="6"/>
  <c r="AE241" i="6" s="1"/>
  <c r="AG241" i="6" s="1"/>
  <c r="AC260" i="6"/>
  <c r="AE260" i="6" s="1"/>
  <c r="AG260" i="6" s="1"/>
  <c r="AC218" i="6"/>
  <c r="AE218" i="6" s="1"/>
  <c r="AG218" i="6" s="1"/>
  <c r="AC178" i="6"/>
  <c r="AE178" i="6" s="1"/>
  <c r="AG178" i="6" s="1"/>
  <c r="AC253" i="6"/>
  <c r="AE253" i="6" s="1"/>
  <c r="AG253" i="6" s="1"/>
  <c r="AC237" i="6"/>
  <c r="AE237" i="6" s="1"/>
  <c r="AG237" i="6" s="1"/>
  <c r="AC224" i="6"/>
  <c r="AE224" i="6" s="1"/>
  <c r="AG224" i="6" s="1"/>
  <c r="AC211" i="6"/>
  <c r="AE211" i="6" s="1"/>
  <c r="AG211" i="6" s="1"/>
  <c r="AC195" i="6"/>
  <c r="AE195" i="6" s="1"/>
  <c r="AG195" i="6" s="1"/>
  <c r="AC181" i="6"/>
  <c r="AE181" i="6" s="1"/>
  <c r="AG181" i="6" s="1"/>
  <c r="AC168" i="6"/>
  <c r="AE168" i="6" s="1"/>
  <c r="AG168" i="6" s="1"/>
  <c r="AC238" i="6"/>
  <c r="AE238" i="6" s="1"/>
  <c r="AG238" i="6" s="1"/>
  <c r="AC198" i="6"/>
  <c r="AE198" i="6" s="1"/>
  <c r="AG198" i="6" s="1"/>
  <c r="AC247" i="6"/>
  <c r="AE247" i="6" s="1"/>
  <c r="AG247" i="6" s="1"/>
  <c r="AC223" i="6"/>
  <c r="AE223" i="6" s="1"/>
  <c r="AG223" i="6" s="1"/>
  <c r="AC212" i="6"/>
  <c r="AE212" i="6" s="1"/>
  <c r="AG212" i="6" s="1"/>
  <c r="AC201" i="6"/>
  <c r="AE201" i="6" s="1"/>
  <c r="AG201" i="6" s="1"/>
  <c r="AC191" i="6"/>
  <c r="AE191" i="6" s="1"/>
  <c r="AG191" i="6" s="1"/>
  <c r="AC180" i="6"/>
  <c r="AE180" i="6" s="1"/>
  <c r="AG180" i="6" s="1"/>
  <c r="AC169" i="6"/>
  <c r="AE169" i="6" s="1"/>
  <c r="AG169" i="6" s="1"/>
  <c r="AI169" i="6" s="1"/>
  <c r="AC249" i="6"/>
  <c r="AE249" i="6" s="1"/>
  <c r="AG249" i="6" s="1"/>
  <c r="AC236" i="6"/>
  <c r="AE236" i="6" s="1"/>
  <c r="AG236" i="6" s="1"/>
  <c r="AC256" i="6"/>
  <c r="AE256" i="6" s="1"/>
  <c r="AG256" i="6" s="1"/>
  <c r="AC226" i="6"/>
  <c r="AE226" i="6" s="1"/>
  <c r="AG226" i="6" s="1"/>
  <c r="AC194" i="6"/>
  <c r="AE194" i="6" s="1"/>
  <c r="AG194" i="6" s="1"/>
  <c r="AC265" i="6"/>
  <c r="AE265" i="6" s="1"/>
  <c r="AG265" i="6" s="1"/>
  <c r="AC251" i="6"/>
  <c r="AE251" i="6" s="1"/>
  <c r="AG251" i="6" s="1"/>
  <c r="AC240" i="6"/>
  <c r="AE240" i="6" s="1"/>
  <c r="AG240" i="6" s="1"/>
  <c r="AC229" i="6"/>
  <c r="AE229" i="6" s="1"/>
  <c r="AG229" i="6" s="1"/>
  <c r="AC219" i="6"/>
  <c r="AE219" i="6" s="1"/>
  <c r="AG219" i="6" s="1"/>
  <c r="AC208" i="6"/>
  <c r="AE208" i="6" s="1"/>
  <c r="AG208" i="6" s="1"/>
  <c r="AC197" i="6"/>
  <c r="AE197" i="6" s="1"/>
  <c r="AG197" i="6" s="1"/>
  <c r="AC187" i="6"/>
  <c r="AE187" i="6" s="1"/>
  <c r="AG187" i="6" s="1"/>
  <c r="AC176" i="6"/>
  <c r="AE176" i="6" s="1"/>
  <c r="AG176" i="6" s="1"/>
  <c r="AC266" i="6"/>
  <c r="AE266" i="6" s="1"/>
  <c r="AG266" i="6" s="1"/>
  <c r="AC246" i="6"/>
  <c r="AE246" i="6" s="1"/>
  <c r="AG246" i="6" s="1"/>
  <c r="AC214" i="6"/>
  <c r="AE214" i="6" s="1"/>
  <c r="AG214" i="6" s="1"/>
  <c r="AA66" i="6"/>
  <c r="AC66" i="6" s="1"/>
  <c r="AE66" i="6" s="1"/>
  <c r="AD264" i="6"/>
  <c r="AF264" i="6" s="1"/>
  <c r="AH264" i="6" s="1"/>
  <c r="AD256" i="6"/>
  <c r="AF256" i="6" s="1"/>
  <c r="AH256" i="6" s="1"/>
  <c r="AD261" i="6"/>
  <c r="AF261" i="6" s="1"/>
  <c r="AH261" i="6" s="1"/>
  <c r="AD253" i="6"/>
  <c r="AF253" i="6" s="1"/>
  <c r="AH253" i="6" s="1"/>
  <c r="AD245" i="6"/>
  <c r="AF245" i="6" s="1"/>
  <c r="AH245" i="6" s="1"/>
  <c r="AD237" i="6"/>
  <c r="AF237" i="6" s="1"/>
  <c r="AH237" i="6" s="1"/>
  <c r="AD229" i="6"/>
  <c r="AF229" i="6" s="1"/>
  <c r="AH229" i="6" s="1"/>
  <c r="AD221" i="6"/>
  <c r="AF221" i="6" s="1"/>
  <c r="AH221" i="6" s="1"/>
  <c r="AJ221" i="6" s="1"/>
  <c r="AD213" i="6"/>
  <c r="AF213" i="6" s="1"/>
  <c r="AH213" i="6" s="1"/>
  <c r="AD205" i="6"/>
  <c r="AF205" i="6" s="1"/>
  <c r="AH205" i="6" s="1"/>
  <c r="AD197" i="6"/>
  <c r="AF197" i="6" s="1"/>
  <c r="AH197" i="6" s="1"/>
  <c r="AD189" i="6"/>
  <c r="AF189" i="6" s="1"/>
  <c r="AH189" i="6" s="1"/>
  <c r="AD181" i="6"/>
  <c r="AF181" i="6" s="1"/>
  <c r="AH181" i="6" s="1"/>
  <c r="AD173" i="6"/>
  <c r="AF173" i="6" s="1"/>
  <c r="AH173" i="6" s="1"/>
  <c r="AD266" i="6"/>
  <c r="AF266" i="6" s="1"/>
  <c r="AH266" i="6" s="1"/>
  <c r="AD258" i="6"/>
  <c r="AF258" i="6" s="1"/>
  <c r="AH258" i="6" s="1"/>
  <c r="AD263" i="6"/>
  <c r="AF263" i="6" s="1"/>
  <c r="AH263" i="6" s="1"/>
  <c r="AD255" i="6"/>
  <c r="AF255" i="6" s="1"/>
  <c r="AH255" i="6" s="1"/>
  <c r="AD247" i="6"/>
  <c r="AF247" i="6" s="1"/>
  <c r="AH247" i="6" s="1"/>
  <c r="AD239" i="6"/>
  <c r="AF239" i="6" s="1"/>
  <c r="AH239" i="6" s="1"/>
  <c r="AD231" i="6"/>
  <c r="AF231" i="6" s="1"/>
  <c r="AH231" i="6" s="1"/>
  <c r="AD223" i="6"/>
  <c r="AF223" i="6" s="1"/>
  <c r="AH223" i="6" s="1"/>
  <c r="AD215" i="6"/>
  <c r="AF215" i="6" s="1"/>
  <c r="AH215" i="6" s="1"/>
  <c r="AD207" i="6"/>
  <c r="AF207" i="6" s="1"/>
  <c r="AH207" i="6" s="1"/>
  <c r="AD199" i="6"/>
  <c r="AF199" i="6" s="1"/>
  <c r="AH199" i="6" s="1"/>
  <c r="AJ199" i="6" s="1"/>
  <c r="AD191" i="6"/>
  <c r="AF191" i="6" s="1"/>
  <c r="AH191" i="6" s="1"/>
  <c r="AD183" i="6"/>
  <c r="AF183" i="6" s="1"/>
  <c r="AH183" i="6" s="1"/>
  <c r="AD175" i="6"/>
  <c r="AF175" i="6" s="1"/>
  <c r="AH175" i="6" s="1"/>
  <c r="AD226" i="6"/>
  <c r="AF226" i="6" s="1"/>
  <c r="AH226" i="6" s="1"/>
  <c r="AD218" i="6"/>
  <c r="AF218" i="6" s="1"/>
  <c r="AH218" i="6" s="1"/>
  <c r="AD210" i="6"/>
  <c r="AF210" i="6" s="1"/>
  <c r="AH210" i="6" s="1"/>
  <c r="AD202" i="6"/>
  <c r="AF202" i="6" s="1"/>
  <c r="AH202" i="6" s="1"/>
  <c r="AD194" i="6"/>
  <c r="AF194" i="6" s="1"/>
  <c r="AH194" i="6" s="1"/>
  <c r="AD186" i="6"/>
  <c r="AF186" i="6" s="1"/>
  <c r="AH186" i="6" s="1"/>
  <c r="AD178" i="6"/>
  <c r="AF178" i="6" s="1"/>
  <c r="AH178" i="6" s="1"/>
  <c r="AD170" i="6"/>
  <c r="AF170" i="6" s="1"/>
  <c r="AH170" i="6" s="1"/>
  <c r="AJ170" i="6" s="1"/>
  <c r="AD250" i="6"/>
  <c r="AF250" i="6" s="1"/>
  <c r="AH250" i="6" s="1"/>
  <c r="AD167" i="6"/>
  <c r="AF167" i="6" s="1"/>
  <c r="AH167" i="6" s="1"/>
  <c r="AD251" i="6"/>
  <c r="AF251" i="6" s="1"/>
  <c r="AH251" i="6" s="1"/>
  <c r="AD243" i="6"/>
  <c r="AF243" i="6" s="1"/>
  <c r="AH243" i="6" s="1"/>
  <c r="AD235" i="6"/>
  <c r="AF235" i="6" s="1"/>
  <c r="AH235" i="6" s="1"/>
  <c r="AI235" i="6" s="1"/>
  <c r="AD227" i="6"/>
  <c r="AF227" i="6" s="1"/>
  <c r="AH227" i="6" s="1"/>
  <c r="AI227" i="6" s="1"/>
  <c r="AL173" i="6" s="1"/>
  <c r="H41" i="6" s="1"/>
  <c r="AD219" i="6"/>
  <c r="AF219" i="6" s="1"/>
  <c r="AH219" i="6" s="1"/>
  <c r="AD211" i="6"/>
  <c r="AF211" i="6" s="1"/>
  <c r="AH211" i="6" s="1"/>
  <c r="AD203" i="6"/>
  <c r="AF203" i="6" s="1"/>
  <c r="AH203" i="6" s="1"/>
  <c r="AD195" i="6"/>
  <c r="AF195" i="6" s="1"/>
  <c r="AH195" i="6" s="1"/>
  <c r="AD187" i="6"/>
  <c r="AF187" i="6" s="1"/>
  <c r="AH187" i="6" s="1"/>
  <c r="AD179" i="6"/>
  <c r="AF179" i="6" s="1"/>
  <c r="AH179" i="6" s="1"/>
  <c r="AD171" i="6"/>
  <c r="AF171" i="6" s="1"/>
  <c r="AH171" i="6" s="1"/>
  <c r="AD242" i="6"/>
  <c r="AF242" i="6" s="1"/>
  <c r="AH242" i="6" s="1"/>
  <c r="AJ242" i="6" s="1"/>
  <c r="AD260" i="6"/>
  <c r="AF260" i="6" s="1"/>
  <c r="AH260" i="6" s="1"/>
  <c r="AD265" i="6"/>
  <c r="AF265" i="6" s="1"/>
  <c r="AH265" i="6" s="1"/>
  <c r="AD257" i="6"/>
  <c r="AF257" i="6" s="1"/>
  <c r="AH257" i="6" s="1"/>
  <c r="AD262" i="6"/>
  <c r="AF262" i="6" s="1"/>
  <c r="AH262" i="6" s="1"/>
  <c r="AD254" i="6"/>
  <c r="AF254" i="6" s="1"/>
  <c r="AH254" i="6" s="1"/>
  <c r="AD246" i="6"/>
  <c r="AF246" i="6" s="1"/>
  <c r="AH246" i="6" s="1"/>
  <c r="AD238" i="6"/>
  <c r="AF238" i="6" s="1"/>
  <c r="AH238" i="6" s="1"/>
  <c r="AD230" i="6"/>
  <c r="AF230" i="6" s="1"/>
  <c r="AH230" i="6" s="1"/>
  <c r="AD222" i="6"/>
  <c r="AF222" i="6" s="1"/>
  <c r="AH222" i="6" s="1"/>
  <c r="AD214" i="6"/>
  <c r="AF214" i="6" s="1"/>
  <c r="AH214" i="6" s="1"/>
  <c r="AD206" i="6"/>
  <c r="AF206" i="6" s="1"/>
  <c r="AH206" i="6" s="1"/>
  <c r="AD198" i="6"/>
  <c r="AF198" i="6" s="1"/>
  <c r="AH198" i="6" s="1"/>
  <c r="AJ198" i="6" s="1"/>
  <c r="AD190" i="6"/>
  <c r="AF190" i="6" s="1"/>
  <c r="AH190" i="6" s="1"/>
  <c r="AJ190" i="6" s="1"/>
  <c r="AD182" i="6"/>
  <c r="AF182" i="6" s="1"/>
  <c r="AH182" i="6" s="1"/>
  <c r="AJ182" i="6" s="1"/>
  <c r="AD174" i="6"/>
  <c r="AF174" i="6" s="1"/>
  <c r="AH174" i="6" s="1"/>
  <c r="AD267" i="6"/>
  <c r="AF267" i="6" s="1"/>
  <c r="AH267" i="6" s="1"/>
  <c r="AJ267" i="6" s="1"/>
  <c r="AM177" i="6" s="1"/>
  <c r="I45" i="6" s="1"/>
  <c r="AD259" i="6"/>
  <c r="AF259" i="6" s="1"/>
  <c r="AH259" i="6" s="1"/>
  <c r="AI259" i="6" s="1"/>
  <c r="AD252" i="6"/>
  <c r="AF252" i="6" s="1"/>
  <c r="AH252" i="6" s="1"/>
  <c r="AD244" i="6"/>
  <c r="AF244" i="6" s="1"/>
  <c r="AH244" i="6" s="1"/>
  <c r="AD236" i="6"/>
  <c r="AF236" i="6" s="1"/>
  <c r="AH236" i="6" s="1"/>
  <c r="AD228" i="6"/>
  <c r="AF228" i="6" s="1"/>
  <c r="AH228" i="6" s="1"/>
  <c r="AD220" i="6"/>
  <c r="AF220" i="6" s="1"/>
  <c r="AH220" i="6" s="1"/>
  <c r="AD212" i="6"/>
  <c r="AF212" i="6" s="1"/>
  <c r="AH212" i="6" s="1"/>
  <c r="AD204" i="6"/>
  <c r="AF204" i="6" s="1"/>
  <c r="AH204" i="6" s="1"/>
  <c r="AD196" i="6"/>
  <c r="AF196" i="6" s="1"/>
  <c r="AH196" i="6" s="1"/>
  <c r="AD188" i="6"/>
  <c r="AF188" i="6" s="1"/>
  <c r="AH188" i="6" s="1"/>
  <c r="AD180" i="6"/>
  <c r="AF180" i="6" s="1"/>
  <c r="AH180" i="6" s="1"/>
  <c r="AI180" i="6" s="1"/>
  <c r="AD172" i="6"/>
  <c r="AF172" i="6" s="1"/>
  <c r="AH172" i="6" s="1"/>
  <c r="AD234" i="6"/>
  <c r="AF234" i="6" s="1"/>
  <c r="AH234" i="6" s="1"/>
  <c r="AD248" i="6"/>
  <c r="AF248" i="6" s="1"/>
  <c r="AH248" i="6" s="1"/>
  <c r="AD240" i="6"/>
  <c r="AF240" i="6" s="1"/>
  <c r="AH240" i="6" s="1"/>
  <c r="AD232" i="6"/>
  <c r="AF232" i="6" s="1"/>
  <c r="AH232" i="6" s="1"/>
  <c r="AD224" i="6"/>
  <c r="AF224" i="6" s="1"/>
  <c r="AH224" i="6" s="1"/>
  <c r="AD216" i="6"/>
  <c r="AF216" i="6" s="1"/>
  <c r="AH216" i="6" s="1"/>
  <c r="AD208" i="6"/>
  <c r="AF208" i="6" s="1"/>
  <c r="AH208" i="6" s="1"/>
  <c r="AD200" i="6"/>
  <c r="AF200" i="6" s="1"/>
  <c r="AH200" i="6" s="1"/>
  <c r="AJ200" i="6" s="1"/>
  <c r="AD192" i="6"/>
  <c r="AF192" i="6" s="1"/>
  <c r="AH192" i="6" s="1"/>
  <c r="AD184" i="6"/>
  <c r="AF184" i="6" s="1"/>
  <c r="AH184" i="6" s="1"/>
  <c r="AD176" i="6"/>
  <c r="AF176" i="6" s="1"/>
  <c r="AH176" i="6" s="1"/>
  <c r="AD168" i="6"/>
  <c r="AF168" i="6" s="1"/>
  <c r="AH168" i="6" s="1"/>
  <c r="AI168" i="6" s="1"/>
  <c r="AD249" i="6"/>
  <c r="AF249" i="6" s="1"/>
  <c r="AH249" i="6" s="1"/>
  <c r="AJ249" i="6" s="1"/>
  <c r="AD241" i="6"/>
  <c r="AF241" i="6" s="1"/>
  <c r="AH241" i="6" s="1"/>
  <c r="AD233" i="6"/>
  <c r="AF233" i="6" s="1"/>
  <c r="AH233" i="6" s="1"/>
  <c r="AD225" i="6"/>
  <c r="AF225" i="6" s="1"/>
  <c r="AH225" i="6" s="1"/>
  <c r="AI225" i="6" s="1"/>
  <c r="AD217" i="6"/>
  <c r="AF217" i="6" s="1"/>
  <c r="AH217" i="6" s="1"/>
  <c r="AD209" i="6"/>
  <c r="AF209" i="6" s="1"/>
  <c r="AH209" i="6" s="1"/>
  <c r="AD201" i="6"/>
  <c r="AF201" i="6" s="1"/>
  <c r="AH201" i="6" s="1"/>
  <c r="AD193" i="6"/>
  <c r="AF193" i="6" s="1"/>
  <c r="AH193" i="6" s="1"/>
  <c r="AJ193" i="6" s="1"/>
  <c r="AD185" i="6"/>
  <c r="AF185" i="6" s="1"/>
  <c r="AH185" i="6" s="1"/>
  <c r="AD177" i="6"/>
  <c r="AF177" i="6" s="1"/>
  <c r="AH177" i="6" s="1"/>
  <c r="AA65" i="6"/>
  <c r="AB65" i="6"/>
  <c r="AA75" i="6"/>
  <c r="AB75" i="6"/>
  <c r="AA76" i="6"/>
  <c r="AB76" i="6"/>
  <c r="AA71" i="6"/>
  <c r="AB71" i="6"/>
  <c r="AA81" i="6"/>
  <c r="AB81" i="6"/>
  <c r="AA83" i="6"/>
  <c r="AB83" i="6"/>
  <c r="AA84" i="6"/>
  <c r="AB84" i="6"/>
  <c r="AA96" i="6"/>
  <c r="AB96" i="6"/>
  <c r="AA90" i="6"/>
  <c r="AB90" i="6"/>
  <c r="AA110" i="6"/>
  <c r="AB110" i="6"/>
  <c r="AA100" i="6"/>
  <c r="AB100" i="6"/>
  <c r="AA104" i="6"/>
  <c r="AB104" i="6"/>
  <c r="AA111" i="6"/>
  <c r="AB111" i="6"/>
  <c r="AA119" i="6"/>
  <c r="AB119" i="6"/>
  <c r="AA117" i="6"/>
  <c r="AB117" i="6"/>
  <c r="AA124" i="6"/>
  <c r="AB124" i="6"/>
  <c r="AA125" i="6"/>
  <c r="AB125" i="6"/>
  <c r="AA123" i="6"/>
  <c r="AB123" i="6"/>
  <c r="AA132" i="6"/>
  <c r="AB132" i="6"/>
  <c r="AA139" i="6"/>
  <c r="AB139" i="6"/>
  <c r="AA145" i="6"/>
  <c r="AB145" i="6"/>
  <c r="AA144" i="6"/>
  <c r="AB144" i="6"/>
  <c r="AA152" i="6"/>
  <c r="AB152" i="6"/>
  <c r="AA149" i="6"/>
  <c r="AB149" i="6"/>
  <c r="AA159" i="6"/>
  <c r="AB159" i="6"/>
  <c r="AA63" i="6"/>
  <c r="AB63" i="6"/>
  <c r="AA80" i="6"/>
  <c r="AB80" i="6"/>
  <c r="AA72" i="6"/>
  <c r="AB72" i="6"/>
  <c r="AA74" i="6"/>
  <c r="AB74" i="6"/>
  <c r="AA87" i="6"/>
  <c r="AB87" i="6"/>
  <c r="AA91" i="6"/>
  <c r="AB91" i="6"/>
  <c r="AA86" i="6"/>
  <c r="AB86" i="6"/>
  <c r="AA94" i="6"/>
  <c r="AB94" i="6"/>
  <c r="AA99" i="6"/>
  <c r="AB99" i="6"/>
  <c r="AA102" i="6"/>
  <c r="AB102" i="6"/>
  <c r="AA109" i="6"/>
  <c r="AB109" i="6"/>
  <c r="AA118" i="6"/>
  <c r="AB118" i="6"/>
  <c r="AA113" i="6"/>
  <c r="AB113" i="6"/>
  <c r="AA122" i="6"/>
  <c r="AB122" i="6"/>
  <c r="AA129" i="6"/>
  <c r="AB129" i="6"/>
  <c r="AA130" i="6"/>
  <c r="AB130" i="6"/>
  <c r="AA127" i="6"/>
  <c r="AB127" i="6"/>
  <c r="AA136" i="6"/>
  <c r="AB136" i="6"/>
  <c r="AA140" i="6"/>
  <c r="AB140" i="6"/>
  <c r="AA143" i="6"/>
  <c r="AB143" i="6"/>
  <c r="AA150" i="6"/>
  <c r="AB150" i="6"/>
  <c r="AA154" i="6"/>
  <c r="AB154" i="6"/>
  <c r="AA153" i="6"/>
  <c r="AB153" i="6"/>
  <c r="AA160" i="6"/>
  <c r="AB160" i="6"/>
  <c r="AA64" i="6"/>
  <c r="AB64" i="6"/>
  <c r="AA68" i="6"/>
  <c r="AB68" i="6"/>
  <c r="AA67" i="6"/>
  <c r="AB67" i="6"/>
  <c r="AA73" i="6"/>
  <c r="AB73" i="6"/>
  <c r="AA78" i="6"/>
  <c r="AB78" i="6"/>
  <c r="AA89" i="6"/>
  <c r="AB89" i="6"/>
  <c r="AA85" i="6"/>
  <c r="AB85" i="6"/>
  <c r="AA88" i="6"/>
  <c r="AB88" i="6"/>
  <c r="AA98" i="6"/>
  <c r="AB98" i="6"/>
  <c r="AA101" i="6"/>
  <c r="AB101" i="6"/>
  <c r="AA108" i="6"/>
  <c r="AB108" i="6"/>
  <c r="AA103" i="6"/>
  <c r="AB103" i="6"/>
  <c r="AA112" i="6"/>
  <c r="AB112" i="6"/>
  <c r="AA115" i="6"/>
  <c r="AB115" i="6"/>
  <c r="AA116" i="6"/>
  <c r="AB116" i="6"/>
  <c r="AA134" i="6"/>
  <c r="AB134" i="6"/>
  <c r="AA126" i="6"/>
  <c r="AB126" i="6"/>
  <c r="AA133" i="6"/>
  <c r="AB133" i="6"/>
  <c r="AA142" i="6"/>
  <c r="AB142" i="6"/>
  <c r="AA137" i="6"/>
  <c r="AB137" i="6"/>
  <c r="AA147" i="6"/>
  <c r="AB147" i="6"/>
  <c r="AA151" i="6"/>
  <c r="AB151" i="6"/>
  <c r="AA158" i="6"/>
  <c r="AB158" i="6"/>
  <c r="AA156" i="6"/>
  <c r="AB156" i="6"/>
  <c r="AA157" i="6"/>
  <c r="AB157" i="6"/>
  <c r="AA70" i="6"/>
  <c r="AB70" i="6"/>
  <c r="AA79" i="6"/>
  <c r="AB79" i="6"/>
  <c r="AA69" i="6"/>
  <c r="AB69" i="6"/>
  <c r="AA77" i="6"/>
  <c r="AB77" i="6"/>
  <c r="AA82" i="6"/>
  <c r="AB82" i="6"/>
  <c r="AA95" i="6"/>
  <c r="AB95" i="6"/>
  <c r="AA92" i="6"/>
  <c r="AB92" i="6"/>
  <c r="AA93" i="6"/>
  <c r="AB93" i="6"/>
  <c r="AA105" i="6"/>
  <c r="AB105" i="6"/>
  <c r="AA106" i="6"/>
  <c r="AB106" i="6"/>
  <c r="AA97" i="6"/>
  <c r="AB97" i="6"/>
  <c r="AA107" i="6"/>
  <c r="AB107" i="6"/>
  <c r="AA114" i="6"/>
  <c r="AB114" i="6"/>
  <c r="AA121" i="6"/>
  <c r="AB121" i="6"/>
  <c r="AA120" i="6"/>
  <c r="AB120" i="6"/>
  <c r="AA135" i="6"/>
  <c r="AB135" i="6"/>
  <c r="AA131" i="6"/>
  <c r="AB131" i="6"/>
  <c r="AA128" i="6"/>
  <c r="AB128" i="6"/>
  <c r="AA138" i="6"/>
  <c r="AB138" i="6"/>
  <c r="AA141" i="6"/>
  <c r="AB141" i="6"/>
  <c r="AA148" i="6"/>
  <c r="AB148" i="6"/>
  <c r="AA146" i="6"/>
  <c r="AB146" i="6"/>
  <c r="AA155" i="6"/>
  <c r="AB155" i="6"/>
  <c r="AA162" i="6"/>
  <c r="AB162" i="6"/>
  <c r="AA161" i="6"/>
  <c r="AB161" i="6"/>
  <c r="AB62" i="6"/>
  <c r="AC62" i="6" s="1"/>
  <c r="AI245" i="6"/>
  <c r="AI181" i="6"/>
  <c r="AI206" i="6"/>
  <c r="AJ206" i="6"/>
  <c r="AI231" i="6"/>
  <c r="H13" i="5"/>
  <c r="U168" i="5"/>
  <c r="U171" i="5"/>
  <c r="U173" i="5"/>
  <c r="U176" i="5"/>
  <c r="U179" i="5"/>
  <c r="U181" i="5"/>
  <c r="U184" i="5"/>
  <c r="U187" i="5"/>
  <c r="U189" i="5"/>
  <c r="U192" i="5"/>
  <c r="U195" i="5"/>
  <c r="U197" i="5"/>
  <c r="U200" i="5"/>
  <c r="U203" i="5"/>
  <c r="U205" i="5"/>
  <c r="U208" i="5"/>
  <c r="U211" i="5"/>
  <c r="U213" i="5"/>
  <c r="U221" i="5"/>
  <c r="U177" i="5"/>
  <c r="U183" i="5"/>
  <c r="U194" i="5"/>
  <c r="U196" i="5"/>
  <c r="U198" i="5"/>
  <c r="U209" i="5"/>
  <c r="U220" i="5"/>
  <c r="U225" i="5"/>
  <c r="U233" i="5"/>
  <c r="U241" i="5"/>
  <c r="U249" i="5"/>
  <c r="U172" i="5"/>
  <c r="U175" i="5"/>
  <c r="U178" i="5"/>
  <c r="U201" i="5"/>
  <c r="U206" i="5"/>
  <c r="U212" i="5"/>
  <c r="U215" i="5"/>
  <c r="U218" i="5"/>
  <c r="U223" i="5"/>
  <c r="U232" i="5"/>
  <c r="U236" i="5"/>
  <c r="U238" i="5"/>
  <c r="U242" i="5"/>
  <c r="U251" i="5"/>
  <c r="U253" i="5"/>
  <c r="U257" i="5"/>
  <c r="U261" i="5"/>
  <c r="U265" i="5"/>
  <c r="U170" i="5"/>
  <c r="U190" i="5"/>
  <c r="U193" i="5"/>
  <c r="U204" i="5"/>
  <c r="U207" i="5"/>
  <c r="U210" i="5"/>
  <c r="U216" i="5"/>
  <c r="U224" i="5"/>
  <c r="U228" i="5"/>
  <c r="U230" i="5"/>
  <c r="U234" i="5"/>
  <c r="U243" i="5"/>
  <c r="U245" i="5"/>
  <c r="U247" i="5"/>
  <c r="U256" i="5"/>
  <c r="U260" i="5"/>
  <c r="U264" i="5"/>
  <c r="U182" i="5"/>
  <c r="U185" i="5"/>
  <c r="U188" i="5"/>
  <c r="U199" i="5"/>
  <c r="U202" i="5"/>
  <c r="U219" i="5"/>
  <c r="U222" i="5"/>
  <c r="U226" i="5"/>
  <c r="U169" i="5"/>
  <c r="U180" i="5"/>
  <c r="U191" i="5"/>
  <c r="U214" i="5"/>
  <c r="U235" i="5"/>
  <c r="U239" i="5"/>
  <c r="U248" i="5"/>
  <c r="U252" i="5"/>
  <c r="U255" i="5"/>
  <c r="U263" i="5"/>
  <c r="U167" i="5"/>
  <c r="U217" i="5"/>
  <c r="U227" i="5"/>
  <c r="U231" i="5"/>
  <c r="U240" i="5"/>
  <c r="U244" i="5"/>
  <c r="U258" i="5"/>
  <c r="U266" i="5"/>
  <c r="U174" i="5"/>
  <c r="U186" i="5"/>
  <c r="U237" i="5"/>
  <c r="U259" i="5"/>
  <c r="U267" i="5"/>
  <c r="U229" i="5"/>
  <c r="U246" i="5"/>
  <c r="U250" i="5"/>
  <c r="U254" i="5"/>
  <c r="U262" i="5"/>
  <c r="T170" i="5"/>
  <c r="V170" i="5" s="1"/>
  <c r="T178" i="5"/>
  <c r="V178" i="5" s="1"/>
  <c r="T186" i="5"/>
  <c r="V186" i="5" s="1"/>
  <c r="T194" i="5"/>
  <c r="V194" i="5" s="1"/>
  <c r="T202" i="5"/>
  <c r="V202" i="5" s="1"/>
  <c r="T210" i="5"/>
  <c r="V210" i="5" s="1"/>
  <c r="T215" i="5"/>
  <c r="V215" i="5" s="1"/>
  <c r="T218" i="5"/>
  <c r="V218" i="5" s="1"/>
  <c r="T220" i="5"/>
  <c r="V220" i="5" s="1"/>
  <c r="T169" i="5"/>
  <c r="V169" i="5" s="1"/>
  <c r="T173" i="5"/>
  <c r="V173" i="5" s="1"/>
  <c r="T175" i="5"/>
  <c r="V175" i="5" s="1"/>
  <c r="T179" i="5"/>
  <c r="V179" i="5" s="1"/>
  <c r="T188" i="5"/>
  <c r="V188" i="5" s="1"/>
  <c r="T190" i="5"/>
  <c r="V190" i="5" s="1"/>
  <c r="T192" i="5"/>
  <c r="V192" i="5" s="1"/>
  <c r="T201" i="5"/>
  <c r="V201" i="5" s="1"/>
  <c r="T205" i="5"/>
  <c r="V205" i="5" s="1"/>
  <c r="T207" i="5"/>
  <c r="V207" i="5" s="1"/>
  <c r="T211" i="5"/>
  <c r="V211" i="5" s="1"/>
  <c r="T216" i="5"/>
  <c r="V216" i="5" s="1"/>
  <c r="T222" i="5"/>
  <c r="V222" i="5" s="1"/>
  <c r="T224" i="5"/>
  <c r="V224" i="5" s="1"/>
  <c r="T227" i="5"/>
  <c r="V227" i="5" s="1"/>
  <c r="T230" i="5"/>
  <c r="V230" i="5" s="1"/>
  <c r="T232" i="5"/>
  <c r="V232" i="5" s="1"/>
  <c r="T235" i="5"/>
  <c r="V235" i="5" s="1"/>
  <c r="T238" i="5"/>
  <c r="V238" i="5" s="1"/>
  <c r="T240" i="5"/>
  <c r="V240" i="5" s="1"/>
  <c r="T243" i="5"/>
  <c r="V243" i="5" s="1"/>
  <c r="T246" i="5"/>
  <c r="V246" i="5" s="1"/>
  <c r="T248" i="5"/>
  <c r="V248" i="5" s="1"/>
  <c r="T251" i="5"/>
  <c r="V251" i="5" s="1"/>
  <c r="T181" i="5"/>
  <c r="V181" i="5" s="1"/>
  <c r="T184" i="5"/>
  <c r="V184" i="5" s="1"/>
  <c r="T193" i="5"/>
  <c r="V193" i="5" s="1"/>
  <c r="T195" i="5"/>
  <c r="V195" i="5" s="1"/>
  <c r="T198" i="5"/>
  <c r="V198" i="5" s="1"/>
  <c r="T204" i="5"/>
  <c r="V204" i="5" s="1"/>
  <c r="T221" i="5"/>
  <c r="V221" i="5" s="1"/>
  <c r="T228" i="5"/>
  <c r="V228" i="5" s="1"/>
  <c r="T234" i="5"/>
  <c r="V234" i="5" s="1"/>
  <c r="T245" i="5"/>
  <c r="V245" i="5" s="1"/>
  <c r="T247" i="5"/>
  <c r="V247" i="5" s="1"/>
  <c r="T249" i="5"/>
  <c r="V249" i="5" s="1"/>
  <c r="T256" i="5"/>
  <c r="V256" i="5" s="1"/>
  <c r="T260" i="5"/>
  <c r="V260" i="5" s="1"/>
  <c r="T264" i="5"/>
  <c r="V264" i="5" s="1"/>
  <c r="T176" i="5"/>
  <c r="V176" i="5" s="1"/>
  <c r="T182" i="5"/>
  <c r="V182" i="5" s="1"/>
  <c r="T185" i="5"/>
  <c r="V185" i="5" s="1"/>
  <c r="T187" i="5"/>
  <c r="V187" i="5" s="1"/>
  <c r="T196" i="5"/>
  <c r="V196" i="5" s="1"/>
  <c r="T199" i="5"/>
  <c r="V199" i="5" s="1"/>
  <c r="T213" i="5"/>
  <c r="V213" i="5" s="1"/>
  <c r="T219" i="5"/>
  <c r="V219" i="5" s="1"/>
  <c r="T226" i="5"/>
  <c r="V226" i="5" s="1"/>
  <c r="T237" i="5"/>
  <c r="V237" i="5" s="1"/>
  <c r="T239" i="5"/>
  <c r="V239" i="5" s="1"/>
  <c r="T241" i="5"/>
  <c r="V241" i="5" s="1"/>
  <c r="T252" i="5"/>
  <c r="V252" i="5" s="1"/>
  <c r="T255" i="5"/>
  <c r="V255" i="5" s="1"/>
  <c r="T259" i="5"/>
  <c r="V259" i="5" s="1"/>
  <c r="T263" i="5"/>
  <c r="V263" i="5" s="1"/>
  <c r="T267" i="5"/>
  <c r="V267" i="5" s="1"/>
  <c r="T168" i="5"/>
  <c r="V168" i="5" s="1"/>
  <c r="T171" i="5"/>
  <c r="V171" i="5" s="1"/>
  <c r="T174" i="5"/>
  <c r="V174" i="5" s="1"/>
  <c r="T177" i="5"/>
  <c r="V177" i="5" s="1"/>
  <c r="T180" i="5"/>
  <c r="V180" i="5" s="1"/>
  <c r="T191" i="5"/>
  <c r="V191" i="5" s="1"/>
  <c r="T197" i="5"/>
  <c r="V197" i="5" s="1"/>
  <c r="T208" i="5"/>
  <c r="V208" i="5" s="1"/>
  <c r="T214" i="5"/>
  <c r="V214" i="5" s="1"/>
  <c r="T217" i="5"/>
  <c r="V217" i="5" s="1"/>
  <c r="T203" i="5"/>
  <c r="V203" i="5" s="1"/>
  <c r="T225" i="5"/>
  <c r="V225" i="5" s="1"/>
  <c r="T231" i="5"/>
  <c r="V231" i="5" s="1"/>
  <c r="T244" i="5"/>
  <c r="V244" i="5" s="1"/>
  <c r="T258" i="5"/>
  <c r="V258" i="5" s="1"/>
  <c r="T266" i="5"/>
  <c r="V266" i="5" s="1"/>
  <c r="T172" i="5"/>
  <c r="V172" i="5" s="1"/>
  <c r="T183" i="5"/>
  <c r="V183" i="5" s="1"/>
  <c r="T206" i="5"/>
  <c r="V206" i="5" s="1"/>
  <c r="T236" i="5"/>
  <c r="V236" i="5" s="1"/>
  <c r="T253" i="5"/>
  <c r="V253" i="5" s="1"/>
  <c r="T261" i="5"/>
  <c r="V261" i="5" s="1"/>
  <c r="T167" i="5"/>
  <c r="V167" i="5" s="1"/>
  <c r="T209" i="5"/>
  <c r="V209" i="5" s="1"/>
  <c r="T229" i="5"/>
  <c r="V229" i="5" s="1"/>
  <c r="T233" i="5"/>
  <c r="V233" i="5" s="1"/>
  <c r="T250" i="5"/>
  <c r="V250" i="5" s="1"/>
  <c r="T254" i="5"/>
  <c r="V254" i="5" s="1"/>
  <c r="T262" i="5"/>
  <c r="V262" i="5" s="1"/>
  <c r="T189" i="5"/>
  <c r="V189" i="5" s="1"/>
  <c r="T200" i="5"/>
  <c r="V200" i="5" s="1"/>
  <c r="T212" i="5"/>
  <c r="V212" i="5" s="1"/>
  <c r="T223" i="5"/>
  <c r="V223" i="5" s="1"/>
  <c r="T242" i="5"/>
  <c r="V242" i="5" s="1"/>
  <c r="T257" i="5"/>
  <c r="V257" i="5" s="1"/>
  <c r="T265" i="5"/>
  <c r="V265" i="5" s="1"/>
  <c r="Q70" i="5"/>
  <c r="P61" i="5" s="1"/>
  <c r="P67" i="5"/>
  <c r="P66" i="5"/>
  <c r="G11" i="5" s="1"/>
  <c r="Q67" i="5"/>
  <c r="Q65" i="5"/>
  <c r="H10" i="5" s="1"/>
  <c r="Q64" i="5"/>
  <c r="H9" i="5" s="1"/>
  <c r="Q68" i="5"/>
  <c r="Q69" i="5"/>
  <c r="P65" i="5"/>
  <c r="P68" i="5"/>
  <c r="G13" i="5"/>
  <c r="Q63" i="1"/>
  <c r="Q66" i="1" s="1"/>
  <c r="H11" i="1" s="1"/>
  <c r="AD177" i="1"/>
  <c r="G45" i="1" s="1"/>
  <c r="AD173" i="1"/>
  <c r="G41" i="1" s="1"/>
  <c r="AD169" i="1"/>
  <c r="G37" i="1" s="1"/>
  <c r="AD176" i="1"/>
  <c r="G44" i="1" s="1"/>
  <c r="AD172" i="1"/>
  <c r="G40" i="1" s="1"/>
  <c r="AD168" i="1"/>
  <c r="G36" i="1" s="1"/>
  <c r="AD175" i="1"/>
  <c r="G43" i="1" s="1"/>
  <c r="AD171" i="1"/>
  <c r="G39" i="1" s="1"/>
  <c r="AD167" i="1"/>
  <c r="G35" i="1" s="1"/>
  <c r="AD174" i="1"/>
  <c r="G42" i="1" s="1"/>
  <c r="AD170" i="1"/>
  <c r="G38" i="1" s="1"/>
  <c r="P60" i="1"/>
  <c r="G7" i="1" s="1"/>
  <c r="Q71" i="1"/>
  <c r="P63" i="1"/>
  <c r="P67" i="1" s="1"/>
  <c r="P71" i="1"/>
  <c r="G13" i="1" s="1"/>
  <c r="ES72" i="1"/>
  <c r="B45" i="1" s="1"/>
  <c r="ES68" i="1"/>
  <c r="B41" i="1" s="1"/>
  <c r="ES64" i="1"/>
  <c r="B37" i="1" s="1"/>
  <c r="ES71" i="1"/>
  <c r="B44" i="1" s="1"/>
  <c r="ES67" i="1"/>
  <c r="B40" i="1" s="1"/>
  <c r="ES63" i="1"/>
  <c r="B36" i="1" s="1"/>
  <c r="ES70" i="1"/>
  <c r="B43" i="1" s="1"/>
  <c r="ES66" i="1"/>
  <c r="B39" i="1" s="1"/>
  <c r="B35" i="1"/>
  <c r="ES69" i="1"/>
  <c r="B42" i="1" s="1"/>
  <c r="ES65" i="1"/>
  <c r="B38" i="1" s="1"/>
  <c r="AI191" i="6" l="1"/>
  <c r="AJ263" i="6"/>
  <c r="AI189" i="6"/>
  <c r="AJ264" i="6"/>
  <c r="AI199" i="6"/>
  <c r="AI213" i="6"/>
  <c r="AJ207" i="6"/>
  <c r="AM171" i="6" s="1"/>
  <c r="I39" i="6" s="1"/>
  <c r="AJ205" i="6"/>
  <c r="AJ257" i="6"/>
  <c r="AM176" i="6" s="1"/>
  <c r="I44" i="6" s="1"/>
  <c r="AJ213" i="6"/>
  <c r="AJ235" i="6"/>
  <c r="AI264" i="6"/>
  <c r="AI233" i="6"/>
  <c r="AJ208" i="6"/>
  <c r="AJ175" i="6"/>
  <c r="AJ185" i="6"/>
  <c r="AJ224" i="6"/>
  <c r="AI250" i="6"/>
  <c r="AI204" i="6"/>
  <c r="AI172" i="6"/>
  <c r="AI257" i="6"/>
  <c r="AL176" i="6" s="1"/>
  <c r="H44" i="6" s="1"/>
  <c r="Q67" i="1"/>
  <c r="AJ218" i="6"/>
  <c r="AI223" i="6"/>
  <c r="AI255" i="6"/>
  <c r="AJ226" i="6"/>
  <c r="AI203" i="6"/>
  <c r="AJ223" i="6"/>
  <c r="AJ168" i="6"/>
  <c r="AI256" i="6"/>
  <c r="AI226" i="6"/>
  <c r="AJ238" i="6"/>
  <c r="AI211" i="6"/>
  <c r="AI267" i="6"/>
  <c r="AL177" i="6" s="1"/>
  <c r="H45" i="6" s="1"/>
  <c r="AJ171" i="6"/>
  <c r="AJ245" i="6"/>
  <c r="AI263" i="6"/>
  <c r="AI167" i="6"/>
  <c r="AL167" i="6" s="1"/>
  <c r="H35" i="6" s="1"/>
  <c r="AJ186" i="6"/>
  <c r="AJ203" i="6"/>
  <c r="AJ256" i="6"/>
  <c r="AJ167" i="6"/>
  <c r="AM167" i="6" s="1"/>
  <c r="I35" i="6" s="1"/>
  <c r="AJ255" i="6"/>
  <c r="AI186" i="6"/>
  <c r="AI171" i="6"/>
  <c r="AJ169" i="6"/>
  <c r="AI192" i="6"/>
  <c r="AI210" i="6"/>
  <c r="AI238" i="6"/>
  <c r="AI242" i="6"/>
  <c r="AI218" i="6"/>
  <c r="AJ240" i="6"/>
  <c r="AJ212" i="6"/>
  <c r="AJ188" i="6"/>
  <c r="AJ252" i="6"/>
  <c r="AI246" i="6"/>
  <c r="AJ211" i="6"/>
  <c r="AJ243" i="6"/>
  <c r="AJ225" i="6"/>
  <c r="AI252" i="6"/>
  <c r="AI208" i="6"/>
  <c r="AJ180" i="6"/>
  <c r="AI200" i="6"/>
  <c r="AJ265" i="6"/>
  <c r="AI170" i="6"/>
  <c r="AI182" i="6"/>
  <c r="AD66" i="6"/>
  <c r="AF66" i="6" s="1"/>
  <c r="AI178" i="6"/>
  <c r="AI183" i="6"/>
  <c r="AI215" i="6"/>
  <c r="AJ261" i="6"/>
  <c r="AJ247" i="6"/>
  <c r="AM175" i="6" s="1"/>
  <c r="I43" i="6" s="1"/>
  <c r="AI197" i="6"/>
  <c r="AL170" i="6" s="1"/>
  <c r="H38" i="6" s="1"/>
  <c r="AI214" i="6"/>
  <c r="AJ187" i="6"/>
  <c r="AM169" i="6" s="1"/>
  <c r="I37" i="6" s="1"/>
  <c r="AI198" i="6"/>
  <c r="AJ195" i="6"/>
  <c r="AJ253" i="6"/>
  <c r="AJ230" i="6"/>
  <c r="AJ227" i="6"/>
  <c r="AM173" i="6" s="1"/>
  <c r="I41" i="6" s="1"/>
  <c r="AJ231" i="6"/>
  <c r="AJ220" i="6"/>
  <c r="AJ173" i="6"/>
  <c r="AJ172" i="6"/>
  <c r="AJ258" i="6"/>
  <c r="AJ244" i="6"/>
  <c r="AI179" i="6"/>
  <c r="AJ250" i="6"/>
  <c r="AJ259" i="6"/>
  <c r="AI195" i="6"/>
  <c r="AI190" i="6"/>
  <c r="AI244" i="6"/>
  <c r="AI173" i="6"/>
  <c r="AI230" i="6"/>
  <c r="AJ177" i="6"/>
  <c r="AM168" i="6" s="1"/>
  <c r="I36" i="6" s="1"/>
  <c r="AJ209" i="6"/>
  <c r="AJ241" i="6"/>
  <c r="AI184" i="6"/>
  <c r="AI216" i="6"/>
  <c r="AJ248" i="6"/>
  <c r="AI220" i="6"/>
  <c r="AJ179" i="6"/>
  <c r="AI258" i="6"/>
  <c r="AI212" i="6"/>
  <c r="AJ192" i="6"/>
  <c r="AJ246" i="6"/>
  <c r="AJ189" i="6"/>
  <c r="AI253" i="6"/>
  <c r="AJ184" i="6"/>
  <c r="AI219" i="6"/>
  <c r="AJ251" i="6"/>
  <c r="AI176" i="6"/>
  <c r="AI265" i="6"/>
  <c r="AJ236" i="6"/>
  <c r="AJ191" i="6"/>
  <c r="AJ181" i="6"/>
  <c r="AJ237" i="6"/>
  <c r="AM174" i="6" s="1"/>
  <c r="I42" i="6" s="1"/>
  <c r="AJ260" i="6"/>
  <c r="AI174" i="6"/>
  <c r="AI205" i="6"/>
  <c r="AJ204" i="6"/>
  <c r="AJ254" i="6"/>
  <c r="AI232" i="6"/>
  <c r="AJ239" i="6"/>
  <c r="AI228" i="6"/>
  <c r="AI202" i="6"/>
  <c r="AJ262" i="6"/>
  <c r="AJ216" i="6"/>
  <c r="AI239" i="6"/>
  <c r="AI188" i="6"/>
  <c r="AI248" i="6"/>
  <c r="AI221" i="6"/>
  <c r="AI241" i="6"/>
  <c r="AI207" i="6"/>
  <c r="AL171" i="6" s="1"/>
  <c r="H39" i="6" s="1"/>
  <c r="AJ202" i="6"/>
  <c r="AI243" i="6"/>
  <c r="AJ217" i="6"/>
  <c r="AM172" i="6" s="1"/>
  <c r="I40" i="6" s="1"/>
  <c r="AJ234" i="6"/>
  <c r="AJ196" i="6"/>
  <c r="AJ228" i="6"/>
  <c r="AJ222" i="6"/>
  <c r="AI254" i="6"/>
  <c r="AI260" i="6"/>
  <c r="AJ219" i="6"/>
  <c r="AJ215" i="6"/>
  <c r="AI236" i="6"/>
  <c r="AI262" i="6"/>
  <c r="AI237" i="6"/>
  <c r="AL174" i="6" s="1"/>
  <c r="H42" i="6" s="1"/>
  <c r="AI209" i="6"/>
  <c r="AI175" i="6"/>
  <c r="AJ232" i="6"/>
  <c r="AJ176" i="6"/>
  <c r="AJ174" i="6"/>
  <c r="AI196" i="6"/>
  <c r="AI240" i="6"/>
  <c r="AI247" i="6"/>
  <c r="AL175" i="6" s="1"/>
  <c r="H43" i="6" s="1"/>
  <c r="AJ266" i="6"/>
  <c r="AD76" i="6"/>
  <c r="AF76" i="6" s="1"/>
  <c r="AJ197" i="6"/>
  <c r="AM170" i="6" s="1"/>
  <c r="I38" i="6" s="1"/>
  <c r="AD104" i="6"/>
  <c r="AF104" i="6" s="1"/>
  <c r="AJ233" i="6"/>
  <c r="AI193" i="6"/>
  <c r="AI217" i="6"/>
  <c r="AL172" i="6" s="1"/>
  <c r="H40" i="6" s="1"/>
  <c r="AJ214" i="6"/>
  <c r="AI187" i="6"/>
  <c r="AL169" i="6" s="1"/>
  <c r="H37" i="6" s="1"/>
  <c r="AJ229" i="6"/>
  <c r="AI194" i="6"/>
  <c r="AI249" i="6"/>
  <c r="AJ201" i="6"/>
  <c r="AI266" i="6"/>
  <c r="AI224" i="6"/>
  <c r="AI185" i="6"/>
  <c r="AI222" i="6"/>
  <c r="AJ183" i="6"/>
  <c r="AI234" i="6"/>
  <c r="AI229" i="6"/>
  <c r="AI251" i="6"/>
  <c r="AJ194" i="6"/>
  <c r="AJ178" i="6"/>
  <c r="AJ210" i="6"/>
  <c r="AI261" i="6"/>
  <c r="AI201" i="6"/>
  <c r="AD134" i="6"/>
  <c r="AF134" i="6" s="1"/>
  <c r="AD152" i="6"/>
  <c r="AF152" i="6" s="1"/>
  <c r="AD109" i="6"/>
  <c r="AF109" i="6" s="1"/>
  <c r="AD72" i="6"/>
  <c r="AF72" i="6" s="1"/>
  <c r="AD149" i="6"/>
  <c r="AF149" i="6" s="1"/>
  <c r="AD119" i="6"/>
  <c r="AF119" i="6" s="1"/>
  <c r="AD83" i="6"/>
  <c r="AF83" i="6" s="1"/>
  <c r="AI177" i="6"/>
  <c r="AL168" i="6" s="1"/>
  <c r="H36" i="6" s="1"/>
  <c r="AD71" i="6"/>
  <c r="AF71" i="6" s="1"/>
  <c r="AC159" i="6"/>
  <c r="AE159" i="6" s="1"/>
  <c r="AC152" i="6"/>
  <c r="AE152" i="6" s="1"/>
  <c r="AC145" i="6"/>
  <c r="AE145" i="6" s="1"/>
  <c r="AC132" i="6"/>
  <c r="AE132" i="6" s="1"/>
  <c r="AC125" i="6"/>
  <c r="AE125" i="6" s="1"/>
  <c r="AC117" i="6"/>
  <c r="AE117" i="6" s="1"/>
  <c r="AC111" i="6"/>
  <c r="AE111" i="6" s="1"/>
  <c r="AD82" i="6"/>
  <c r="AF82" i="6" s="1"/>
  <c r="AC100" i="6"/>
  <c r="AE100" i="6" s="1"/>
  <c r="AC90" i="6"/>
  <c r="AE90" i="6" s="1"/>
  <c r="AC84" i="6"/>
  <c r="AE84" i="6" s="1"/>
  <c r="AC81" i="6"/>
  <c r="AE81" i="6" s="1"/>
  <c r="AC76" i="6"/>
  <c r="AE76" i="6" s="1"/>
  <c r="AD157" i="6"/>
  <c r="AF157" i="6" s="1"/>
  <c r="AD112" i="6"/>
  <c r="AF112" i="6" s="1"/>
  <c r="AD108" i="6"/>
  <c r="AF108" i="6" s="1"/>
  <c r="AD69" i="6"/>
  <c r="AF69" i="6" s="1"/>
  <c r="AD150" i="6"/>
  <c r="AF150" i="6" s="1"/>
  <c r="AC65" i="6"/>
  <c r="AE65" i="6" s="1"/>
  <c r="AD154" i="6"/>
  <c r="AF154" i="6" s="1"/>
  <c r="AD143" i="6"/>
  <c r="AF143" i="6" s="1"/>
  <c r="AD130" i="6"/>
  <c r="AF130" i="6" s="1"/>
  <c r="AD122" i="6"/>
  <c r="AF122" i="6" s="1"/>
  <c r="AD118" i="6"/>
  <c r="AF118" i="6" s="1"/>
  <c r="AD102" i="6"/>
  <c r="AF102" i="6" s="1"/>
  <c r="AD94" i="6"/>
  <c r="AF94" i="6" s="1"/>
  <c r="AD80" i="6"/>
  <c r="AF80" i="6" s="1"/>
  <c r="AE62" i="6"/>
  <c r="AD133" i="6"/>
  <c r="AF133" i="6" s="1"/>
  <c r="AD101" i="6"/>
  <c r="AF101" i="6" s="1"/>
  <c r="AD88" i="6"/>
  <c r="AF88" i="6" s="1"/>
  <c r="AD140" i="6"/>
  <c r="AF140" i="6" s="1"/>
  <c r="AD86" i="6"/>
  <c r="AF86" i="6" s="1"/>
  <c r="AD62" i="6"/>
  <c r="AF62" i="6" s="1"/>
  <c r="AD117" i="6"/>
  <c r="AF117" i="6" s="1"/>
  <c r="AD144" i="6"/>
  <c r="AF144" i="6" s="1"/>
  <c r="AD124" i="6"/>
  <c r="AF124" i="6" s="1"/>
  <c r="AD110" i="6"/>
  <c r="AF110" i="6" s="1"/>
  <c r="AD96" i="6"/>
  <c r="AF96" i="6" s="1"/>
  <c r="AD75" i="6"/>
  <c r="AF75" i="6" s="1"/>
  <c r="AD158" i="6"/>
  <c r="AF158" i="6" s="1"/>
  <c r="AD126" i="6"/>
  <c r="AF126" i="6" s="1"/>
  <c r="AD98" i="6"/>
  <c r="AF98" i="6" s="1"/>
  <c r="AD132" i="6"/>
  <c r="AF132" i="6" s="1"/>
  <c r="AD84" i="6"/>
  <c r="AF84" i="6" s="1"/>
  <c r="AD65" i="6"/>
  <c r="AF65" i="6" s="1"/>
  <c r="AD103" i="6"/>
  <c r="AF103" i="6" s="1"/>
  <c r="AD142" i="6"/>
  <c r="AF142" i="6" s="1"/>
  <c r="AD85" i="6"/>
  <c r="AF85" i="6" s="1"/>
  <c r="AD78" i="6"/>
  <c r="AF78" i="6" s="1"/>
  <c r="AD125" i="6"/>
  <c r="AF125" i="6" s="1"/>
  <c r="AD111" i="6"/>
  <c r="AF111" i="6" s="1"/>
  <c r="AD100" i="6"/>
  <c r="AF100" i="6" s="1"/>
  <c r="AD161" i="6"/>
  <c r="AF161" i="6" s="1"/>
  <c r="AD148" i="6"/>
  <c r="AF148" i="6" s="1"/>
  <c r="AD131" i="6"/>
  <c r="AF131" i="6" s="1"/>
  <c r="AD105" i="6"/>
  <c r="AF105" i="6" s="1"/>
  <c r="AD77" i="6"/>
  <c r="AF77" i="6" s="1"/>
  <c r="AD136" i="6"/>
  <c r="AF136" i="6" s="1"/>
  <c r="AC156" i="6"/>
  <c r="AE156" i="6" s="1"/>
  <c r="AC151" i="6"/>
  <c r="AE151" i="6" s="1"/>
  <c r="AC137" i="6"/>
  <c r="AE137" i="6" s="1"/>
  <c r="AC133" i="6"/>
  <c r="AE133" i="6" s="1"/>
  <c r="AC134" i="6"/>
  <c r="AE134" i="6" s="1"/>
  <c r="AC115" i="6"/>
  <c r="AE115" i="6" s="1"/>
  <c r="AC103" i="6"/>
  <c r="AE103" i="6" s="1"/>
  <c r="AC101" i="6"/>
  <c r="AE101" i="6" s="1"/>
  <c r="AC88" i="6"/>
  <c r="AE88" i="6" s="1"/>
  <c r="AC89" i="6"/>
  <c r="AE89" i="6" s="1"/>
  <c r="AC73" i="6"/>
  <c r="AE73" i="6" s="1"/>
  <c r="AC68" i="6"/>
  <c r="AE68" i="6" s="1"/>
  <c r="AD155" i="6"/>
  <c r="AF155" i="6" s="1"/>
  <c r="AD138" i="6"/>
  <c r="AF138" i="6" s="1"/>
  <c r="AD120" i="6"/>
  <c r="AF120" i="6" s="1"/>
  <c r="AD114" i="6"/>
  <c r="AF114" i="6" s="1"/>
  <c r="AD97" i="6"/>
  <c r="AF97" i="6" s="1"/>
  <c r="AD92" i="6"/>
  <c r="AF92" i="6" s="1"/>
  <c r="AD70" i="6"/>
  <c r="AF70" i="6" s="1"/>
  <c r="AD145" i="6"/>
  <c r="AF145" i="6" s="1"/>
  <c r="AD127" i="6"/>
  <c r="AF127" i="6" s="1"/>
  <c r="AD113" i="6"/>
  <c r="AF113" i="6" s="1"/>
  <c r="AD87" i="6"/>
  <c r="AF87" i="6" s="1"/>
  <c r="AD81" i="6"/>
  <c r="AF81" i="6" s="1"/>
  <c r="AC157" i="6"/>
  <c r="AE157" i="6" s="1"/>
  <c r="AC158" i="6"/>
  <c r="AE158" i="6" s="1"/>
  <c r="AC147" i="6"/>
  <c r="AE147" i="6" s="1"/>
  <c r="AC142" i="6"/>
  <c r="AE142" i="6" s="1"/>
  <c r="AC126" i="6"/>
  <c r="AE126" i="6" s="1"/>
  <c r="AC116" i="6"/>
  <c r="AE116" i="6" s="1"/>
  <c r="AC112" i="6"/>
  <c r="AE112" i="6" s="1"/>
  <c r="AC108" i="6"/>
  <c r="AE108" i="6" s="1"/>
  <c r="AC98" i="6"/>
  <c r="AE98" i="6" s="1"/>
  <c r="AC85" i="6"/>
  <c r="AE85" i="6" s="1"/>
  <c r="AC78" i="6"/>
  <c r="AE78" i="6" s="1"/>
  <c r="AC67" i="6"/>
  <c r="AE67" i="6" s="1"/>
  <c r="AC64" i="6"/>
  <c r="AE64" i="6" s="1"/>
  <c r="AC149" i="6"/>
  <c r="AE149" i="6" s="1"/>
  <c r="AC144" i="6"/>
  <c r="AE144" i="6" s="1"/>
  <c r="AC139" i="6"/>
  <c r="AE139" i="6" s="1"/>
  <c r="AC123" i="6"/>
  <c r="AE123" i="6" s="1"/>
  <c r="AC124" i="6"/>
  <c r="AE124" i="6" s="1"/>
  <c r="AC119" i="6"/>
  <c r="AE119" i="6" s="1"/>
  <c r="AC104" i="6"/>
  <c r="AE104" i="6" s="1"/>
  <c r="AC110" i="6"/>
  <c r="AE110" i="6" s="1"/>
  <c r="AC96" i="6"/>
  <c r="AE96" i="6" s="1"/>
  <c r="AC83" i="6"/>
  <c r="AE83" i="6" s="1"/>
  <c r="AC71" i="6"/>
  <c r="AE71" i="6" s="1"/>
  <c r="AD153" i="6"/>
  <c r="AF153" i="6" s="1"/>
  <c r="AD129" i="6"/>
  <c r="AF129" i="6" s="1"/>
  <c r="AD162" i="6"/>
  <c r="AF162" i="6" s="1"/>
  <c r="AD146" i="6"/>
  <c r="AF146" i="6" s="1"/>
  <c r="AD141" i="6"/>
  <c r="AF141" i="6" s="1"/>
  <c r="AD128" i="6"/>
  <c r="AF128" i="6" s="1"/>
  <c r="AD121" i="6"/>
  <c r="AF121" i="6" s="1"/>
  <c r="AD107" i="6"/>
  <c r="AF107" i="6" s="1"/>
  <c r="AD106" i="6"/>
  <c r="AF106" i="6" s="1"/>
  <c r="AD93" i="6"/>
  <c r="AF93" i="6" s="1"/>
  <c r="AD95" i="6"/>
  <c r="AF95" i="6" s="1"/>
  <c r="AD159" i="6"/>
  <c r="AF159" i="6" s="1"/>
  <c r="AD151" i="6"/>
  <c r="AF151" i="6" s="1"/>
  <c r="AC75" i="6"/>
  <c r="AE75" i="6" s="1"/>
  <c r="AC161" i="6"/>
  <c r="AE161" i="6" s="1"/>
  <c r="AC155" i="6"/>
  <c r="AE155" i="6" s="1"/>
  <c r="AC148" i="6"/>
  <c r="AE148" i="6" s="1"/>
  <c r="AC138" i="6"/>
  <c r="AE138" i="6" s="1"/>
  <c r="AC131" i="6"/>
  <c r="AE131" i="6" s="1"/>
  <c r="AC120" i="6"/>
  <c r="AE120" i="6" s="1"/>
  <c r="AC114" i="6"/>
  <c r="AE114" i="6" s="1"/>
  <c r="AC97" i="6"/>
  <c r="AE97" i="6" s="1"/>
  <c r="AC105" i="6"/>
  <c r="AE105" i="6" s="1"/>
  <c r="AC92" i="6"/>
  <c r="AE92" i="6" s="1"/>
  <c r="AC82" i="6"/>
  <c r="AE82" i="6" s="1"/>
  <c r="AC69" i="6"/>
  <c r="AE69" i="6" s="1"/>
  <c r="AC70" i="6"/>
  <c r="AE70" i="6" s="1"/>
  <c r="AD64" i="6"/>
  <c r="AF64" i="6" s="1"/>
  <c r="AD147" i="6"/>
  <c r="AF147" i="6" s="1"/>
  <c r="AD116" i="6"/>
  <c r="AF116" i="6" s="1"/>
  <c r="AD99" i="6"/>
  <c r="AF99" i="6" s="1"/>
  <c r="AD63" i="6"/>
  <c r="AF63" i="6" s="1"/>
  <c r="AD139" i="6"/>
  <c r="AF139" i="6" s="1"/>
  <c r="AC162" i="6"/>
  <c r="AE162" i="6" s="1"/>
  <c r="AC146" i="6"/>
  <c r="AE146" i="6" s="1"/>
  <c r="AC141" i="6"/>
  <c r="AE141" i="6" s="1"/>
  <c r="AC128" i="6"/>
  <c r="AE128" i="6" s="1"/>
  <c r="AC135" i="6"/>
  <c r="AE135" i="6" s="1"/>
  <c r="AC121" i="6"/>
  <c r="AE121" i="6" s="1"/>
  <c r="AC107" i="6"/>
  <c r="AE107" i="6" s="1"/>
  <c r="AC106" i="6"/>
  <c r="AE106" i="6" s="1"/>
  <c r="AC93" i="6"/>
  <c r="AE93" i="6" s="1"/>
  <c r="AC95" i="6"/>
  <c r="AE95" i="6" s="1"/>
  <c r="AC77" i="6"/>
  <c r="AE77" i="6" s="1"/>
  <c r="AC79" i="6"/>
  <c r="AE79" i="6" s="1"/>
  <c r="AD67" i="6"/>
  <c r="AF67" i="6" s="1"/>
  <c r="AD137" i="6"/>
  <c r="AF137" i="6" s="1"/>
  <c r="AD115" i="6"/>
  <c r="AF115" i="6" s="1"/>
  <c r="AD73" i="6"/>
  <c r="AF73" i="6" s="1"/>
  <c r="AD160" i="6"/>
  <c r="AF160" i="6" s="1"/>
  <c r="AD91" i="6"/>
  <c r="AF91" i="6" s="1"/>
  <c r="AD74" i="6"/>
  <c r="AF74" i="6" s="1"/>
  <c r="AD90" i="6"/>
  <c r="AF90" i="6" s="1"/>
  <c r="AC153" i="6"/>
  <c r="AE153" i="6" s="1"/>
  <c r="AC150" i="6"/>
  <c r="AE150" i="6" s="1"/>
  <c r="AC140" i="6"/>
  <c r="AE140" i="6" s="1"/>
  <c r="AC127" i="6"/>
  <c r="AE127" i="6" s="1"/>
  <c r="AC129" i="6"/>
  <c r="AE129" i="6" s="1"/>
  <c r="AC113" i="6"/>
  <c r="AE113" i="6" s="1"/>
  <c r="AC109" i="6"/>
  <c r="AE109" i="6" s="1"/>
  <c r="AC99" i="6"/>
  <c r="AE99" i="6" s="1"/>
  <c r="AC86" i="6"/>
  <c r="AE86" i="6" s="1"/>
  <c r="AC87" i="6"/>
  <c r="AE87" i="6" s="1"/>
  <c r="AC72" i="6"/>
  <c r="AE72" i="6" s="1"/>
  <c r="AC63" i="6"/>
  <c r="AE63" i="6" s="1"/>
  <c r="AD123" i="6"/>
  <c r="AF123" i="6" s="1"/>
  <c r="AD135" i="6"/>
  <c r="AF135" i="6" s="1"/>
  <c r="AD79" i="6"/>
  <c r="AF79" i="6" s="1"/>
  <c r="AD156" i="6"/>
  <c r="AF156" i="6" s="1"/>
  <c r="AD89" i="6"/>
  <c r="AF89" i="6" s="1"/>
  <c r="AC160" i="6"/>
  <c r="AE160" i="6" s="1"/>
  <c r="AC154" i="6"/>
  <c r="AE154" i="6" s="1"/>
  <c r="AC143" i="6"/>
  <c r="AE143" i="6" s="1"/>
  <c r="AC136" i="6"/>
  <c r="AE136" i="6" s="1"/>
  <c r="AC130" i="6"/>
  <c r="AE130" i="6" s="1"/>
  <c r="AC122" i="6"/>
  <c r="AE122" i="6" s="1"/>
  <c r="AC118" i="6"/>
  <c r="AE118" i="6" s="1"/>
  <c r="AC102" i="6"/>
  <c r="AE102" i="6" s="1"/>
  <c r="AC94" i="6"/>
  <c r="AE94" i="6" s="1"/>
  <c r="AC91" i="6"/>
  <c r="AE91" i="6" s="1"/>
  <c r="AC74" i="6"/>
  <c r="AE74" i="6" s="1"/>
  <c r="AC80" i="6"/>
  <c r="AE80" i="6" s="1"/>
  <c r="AD68" i="6"/>
  <c r="AF68" i="6" s="1"/>
  <c r="Q64" i="1"/>
  <c r="H9" i="1" s="1"/>
  <c r="Q68" i="1"/>
  <c r="H12" i="5"/>
  <c r="W253" i="5"/>
  <c r="Y253" i="5" s="1"/>
  <c r="W254" i="5"/>
  <c r="Y254" i="5" s="1"/>
  <c r="W255" i="5"/>
  <c r="X255" i="5" s="1"/>
  <c r="W256" i="5"/>
  <c r="X256" i="5" s="1"/>
  <c r="W257" i="5"/>
  <c r="X257" i="5" s="1"/>
  <c r="W258" i="5"/>
  <c r="X258" i="5" s="1"/>
  <c r="W259" i="5"/>
  <c r="Y259" i="5" s="1"/>
  <c r="W260" i="5"/>
  <c r="Y260" i="5" s="1"/>
  <c r="W261" i="5"/>
  <c r="Y261" i="5" s="1"/>
  <c r="W262" i="5"/>
  <c r="X262" i="5" s="1"/>
  <c r="W263" i="5"/>
  <c r="X263" i="5" s="1"/>
  <c r="W264" i="5"/>
  <c r="X264" i="5" s="1"/>
  <c r="W265" i="5"/>
  <c r="X265" i="5" s="1"/>
  <c r="W266" i="5"/>
  <c r="Y266" i="5" s="1"/>
  <c r="W267" i="5"/>
  <c r="Y267" i="5" s="1"/>
  <c r="W167" i="5"/>
  <c r="Y167" i="5" s="1"/>
  <c r="W174" i="5"/>
  <c r="Y174" i="5" s="1"/>
  <c r="W240" i="5"/>
  <c r="Y240" i="5" s="1"/>
  <c r="W248" i="5"/>
  <c r="Y248" i="5" s="1"/>
  <c r="W191" i="5"/>
  <c r="Y191" i="5" s="1"/>
  <c r="W222" i="5"/>
  <c r="Y222" i="5" s="1"/>
  <c r="W188" i="5"/>
  <c r="X188" i="5" s="1"/>
  <c r="W243" i="5"/>
  <c r="Y243" i="5" s="1"/>
  <c r="W224" i="5"/>
  <c r="Y224" i="5" s="1"/>
  <c r="W204" i="5"/>
  <c r="X204" i="5" s="1"/>
  <c r="W251" i="5"/>
  <c r="Y251" i="5" s="1"/>
  <c r="W232" i="5"/>
  <c r="Y232" i="5" s="1"/>
  <c r="W212" i="5"/>
  <c r="X212" i="5" s="1"/>
  <c r="W175" i="5"/>
  <c r="X175" i="5" s="1"/>
  <c r="W233" i="5"/>
  <c r="X233" i="5" s="1"/>
  <c r="W198" i="5"/>
  <c r="Y198" i="5" s="1"/>
  <c r="W177" i="5"/>
  <c r="Y177" i="5" s="1"/>
  <c r="W208" i="5"/>
  <c r="X208" i="5" s="1"/>
  <c r="W197" i="5"/>
  <c r="Y197" i="5" s="1"/>
  <c r="W187" i="5"/>
  <c r="Y187" i="5" s="1"/>
  <c r="W176" i="5"/>
  <c r="Y176" i="5" s="1"/>
  <c r="W250" i="5"/>
  <c r="Y250" i="5" s="1"/>
  <c r="W231" i="5"/>
  <c r="X231" i="5" s="1"/>
  <c r="W239" i="5"/>
  <c r="X239" i="5" s="1"/>
  <c r="W180" i="5"/>
  <c r="X180" i="5" s="1"/>
  <c r="W219" i="5"/>
  <c r="Y219" i="5" s="1"/>
  <c r="W185" i="5"/>
  <c r="X185" i="5" s="1"/>
  <c r="W234" i="5"/>
  <c r="X234" i="5" s="1"/>
  <c r="W216" i="5"/>
  <c r="X216" i="5" s="1"/>
  <c r="W193" i="5"/>
  <c r="X193" i="5" s="1"/>
  <c r="W242" i="5"/>
  <c r="Y242" i="5" s="1"/>
  <c r="W223" i="5"/>
  <c r="X223" i="5" s="1"/>
  <c r="W206" i="5"/>
  <c r="X206" i="5" s="1"/>
  <c r="W172" i="5"/>
  <c r="X172" i="5" s="1"/>
  <c r="W225" i="5"/>
  <c r="Y225" i="5" s="1"/>
  <c r="W196" i="5"/>
  <c r="X196" i="5" s="1"/>
  <c r="W221" i="5"/>
  <c r="Y221" i="5" s="1"/>
  <c r="W205" i="5"/>
  <c r="Y205" i="5" s="1"/>
  <c r="W195" i="5"/>
  <c r="Y195" i="5" s="1"/>
  <c r="W184" i="5"/>
  <c r="Y184" i="5" s="1"/>
  <c r="W173" i="5"/>
  <c r="Y173" i="5" s="1"/>
  <c r="W246" i="5"/>
  <c r="Y246" i="5" s="1"/>
  <c r="W237" i="5"/>
  <c r="X237" i="5" s="1"/>
  <c r="W227" i="5"/>
  <c r="Y227" i="5" s="1"/>
  <c r="W235" i="5"/>
  <c r="Y235" i="5" s="1"/>
  <c r="W169" i="5"/>
  <c r="Y169" i="5" s="1"/>
  <c r="W202" i="5"/>
  <c r="Y202" i="5" s="1"/>
  <c r="W182" i="5"/>
  <c r="X182" i="5" s="1"/>
  <c r="W247" i="5"/>
  <c r="X247" i="5" s="1"/>
  <c r="W230" i="5"/>
  <c r="Y230" i="5" s="1"/>
  <c r="W210" i="5"/>
  <c r="Y210" i="5" s="1"/>
  <c r="W190" i="5"/>
  <c r="Y190" i="5" s="1"/>
  <c r="W238" i="5"/>
  <c r="Y238" i="5" s="1"/>
  <c r="W218" i="5"/>
  <c r="X218" i="5" s="1"/>
  <c r="W201" i="5"/>
  <c r="X201" i="5" s="1"/>
  <c r="W249" i="5"/>
  <c r="Y249" i="5" s="1"/>
  <c r="W220" i="5"/>
  <c r="X220" i="5" s="1"/>
  <c r="W194" i="5"/>
  <c r="X194" i="5" s="1"/>
  <c r="W213" i="5"/>
  <c r="Y213" i="5" s="1"/>
  <c r="W203" i="5"/>
  <c r="Y203" i="5" s="1"/>
  <c r="W192" i="5"/>
  <c r="X192" i="5" s="1"/>
  <c r="W181" i="5"/>
  <c r="Y181" i="5" s="1"/>
  <c r="W171" i="5"/>
  <c r="Y171" i="5" s="1"/>
  <c r="W229" i="5"/>
  <c r="Y229" i="5" s="1"/>
  <c r="W186" i="5"/>
  <c r="Y186" i="5" s="1"/>
  <c r="W244" i="5"/>
  <c r="Y244" i="5" s="1"/>
  <c r="W217" i="5"/>
  <c r="X217" i="5" s="1"/>
  <c r="W252" i="5"/>
  <c r="Y252" i="5" s="1"/>
  <c r="W214" i="5"/>
  <c r="Y214" i="5" s="1"/>
  <c r="W226" i="5"/>
  <c r="Y226" i="5" s="1"/>
  <c r="W199" i="5"/>
  <c r="X199" i="5" s="1"/>
  <c r="W245" i="5"/>
  <c r="X245" i="5" s="1"/>
  <c r="W228" i="5"/>
  <c r="X228" i="5" s="1"/>
  <c r="W207" i="5"/>
  <c r="X207" i="5" s="1"/>
  <c r="W170" i="5"/>
  <c r="Y170" i="5" s="1"/>
  <c r="W236" i="5"/>
  <c r="X236" i="5" s="1"/>
  <c r="W215" i="5"/>
  <c r="X215" i="5" s="1"/>
  <c r="W178" i="5"/>
  <c r="Y178" i="5" s="1"/>
  <c r="W241" i="5"/>
  <c r="Y241" i="5" s="1"/>
  <c r="W209" i="5"/>
  <c r="Y209" i="5" s="1"/>
  <c r="W183" i="5"/>
  <c r="Y183" i="5" s="1"/>
  <c r="W211" i="5"/>
  <c r="Y211" i="5" s="1"/>
  <c r="W200" i="5"/>
  <c r="Y200" i="5" s="1"/>
  <c r="W189" i="5"/>
  <c r="Y189" i="5" s="1"/>
  <c r="W179" i="5"/>
  <c r="Y179" i="5" s="1"/>
  <c r="W168" i="5"/>
  <c r="X168" i="5" s="1"/>
  <c r="Q61" i="5"/>
  <c r="B14" i="5" s="1"/>
  <c r="X261" i="5"/>
  <c r="V58" i="5"/>
  <c r="V59" i="5"/>
  <c r="G10" i="5"/>
  <c r="Q65" i="1"/>
  <c r="Q69" i="1"/>
  <c r="Q70" i="1" s="1"/>
  <c r="H12" i="1" s="1"/>
  <c r="P61" i="1"/>
  <c r="Q61" i="1" s="1"/>
  <c r="H13" i="1"/>
  <c r="P66" i="1"/>
  <c r="G11" i="1" s="1"/>
  <c r="P64" i="1"/>
  <c r="G9" i="1" s="1"/>
  <c r="P65" i="1"/>
  <c r="P68" i="1"/>
  <c r="P72" i="1" s="1"/>
  <c r="P69" i="1"/>
  <c r="P70" i="1" s="1"/>
  <c r="X266" i="5" l="1"/>
  <c r="X240" i="5"/>
  <c r="X191" i="5"/>
  <c r="Y216" i="5"/>
  <c r="Y234" i="5"/>
  <c r="Y168" i="5"/>
  <c r="X205" i="5"/>
  <c r="X226" i="5"/>
  <c r="X169" i="5"/>
  <c r="Y185" i="5"/>
  <c r="Y262" i="5"/>
  <c r="Y218" i="5"/>
  <c r="X178" i="5"/>
  <c r="Y265" i="5"/>
  <c r="X250" i="5"/>
  <c r="Y257" i="5"/>
  <c r="Y188" i="5"/>
  <c r="X222" i="5"/>
  <c r="Y193" i="5"/>
  <c r="X167" i="5"/>
  <c r="Z167" i="5" s="1"/>
  <c r="Y175" i="5"/>
  <c r="X244" i="5"/>
  <c r="Y201" i="5"/>
  <c r="X246" i="5"/>
  <c r="X253" i="5"/>
  <c r="X230" i="5"/>
  <c r="Y208" i="5"/>
  <c r="Y204" i="5"/>
  <c r="Y194" i="5"/>
  <c r="Y207" i="5"/>
  <c r="X219" i="5"/>
  <c r="Y228" i="5"/>
  <c r="X210" i="5"/>
  <c r="Y212" i="5"/>
  <c r="X260" i="5"/>
  <c r="Y180" i="5"/>
  <c r="B14" i="1"/>
  <c r="H10" i="1"/>
  <c r="V59" i="1"/>
  <c r="G10" i="1"/>
  <c r="V58" i="1"/>
  <c r="Q72" i="1"/>
  <c r="U175" i="1" s="1"/>
  <c r="G12" i="1"/>
  <c r="X211" i="5"/>
  <c r="X213" i="5"/>
  <c r="AG62" i="6"/>
  <c r="AH62" i="6" s="1"/>
  <c r="X251" i="5"/>
  <c r="AG155" i="6"/>
  <c r="AH155" i="6" s="1"/>
  <c r="AG84" i="6"/>
  <c r="AH84" i="6" s="1"/>
  <c r="AG117" i="6"/>
  <c r="AH117" i="6" s="1"/>
  <c r="AG152" i="6"/>
  <c r="AH152" i="6" s="1"/>
  <c r="AG74" i="6"/>
  <c r="AH74" i="6" s="1"/>
  <c r="AG118" i="6"/>
  <c r="AH118" i="6" s="1"/>
  <c r="AG73" i="6"/>
  <c r="AH73" i="6" s="1"/>
  <c r="AG103" i="6"/>
  <c r="AH103" i="6" s="1"/>
  <c r="AG137" i="6"/>
  <c r="AH137" i="6" s="1"/>
  <c r="AG106" i="6"/>
  <c r="AH106" i="6" s="1"/>
  <c r="AG128" i="6"/>
  <c r="AH128" i="6" s="1"/>
  <c r="AG138" i="6"/>
  <c r="AH138" i="6" s="1"/>
  <c r="AG66" i="6"/>
  <c r="AH66" i="6" s="1"/>
  <c r="AG115" i="6"/>
  <c r="AH115" i="6" s="1"/>
  <c r="AG81" i="6"/>
  <c r="AH81" i="6" s="1"/>
  <c r="AG111" i="6"/>
  <c r="AH111" i="6" s="1"/>
  <c r="AG145" i="6"/>
  <c r="AH145" i="6" s="1"/>
  <c r="AG80" i="6"/>
  <c r="AH80" i="6" s="1"/>
  <c r="AG102" i="6"/>
  <c r="AH102" i="6" s="1"/>
  <c r="AG136" i="6"/>
  <c r="AH136" i="6" s="1"/>
  <c r="AG79" i="6"/>
  <c r="AH79" i="6" s="1"/>
  <c r="AG101" i="6"/>
  <c r="AH101" i="6" s="1"/>
  <c r="AG133" i="6"/>
  <c r="AH133" i="6" s="1"/>
  <c r="AG65" i="6"/>
  <c r="AH65" i="6" s="1"/>
  <c r="AG93" i="6"/>
  <c r="AH93" i="6" s="1"/>
  <c r="AG135" i="6"/>
  <c r="AH135" i="6" s="1"/>
  <c r="AG162" i="6"/>
  <c r="AH162" i="6" s="1"/>
  <c r="AG71" i="6"/>
  <c r="AH71" i="6" s="1"/>
  <c r="AG104" i="6"/>
  <c r="AH104" i="6" s="1"/>
  <c r="AG139" i="6"/>
  <c r="AH139" i="6" s="1"/>
  <c r="AG72" i="6"/>
  <c r="AH72" i="6" s="1"/>
  <c r="AG109" i="6"/>
  <c r="AH109" i="6" s="1"/>
  <c r="AG140" i="6"/>
  <c r="AH140" i="6" s="1"/>
  <c r="AG67" i="6"/>
  <c r="AH67" i="6" s="1"/>
  <c r="AG108" i="6"/>
  <c r="AH108" i="6" s="1"/>
  <c r="AG142" i="6"/>
  <c r="AH142" i="6" s="1"/>
  <c r="AG75" i="6"/>
  <c r="AH75" i="6" s="1"/>
  <c r="AG105" i="6"/>
  <c r="AH105" i="6" s="1"/>
  <c r="AG114" i="6"/>
  <c r="AH114" i="6" s="1"/>
  <c r="AG148" i="6"/>
  <c r="AH148" i="6" s="1"/>
  <c r="AG161" i="6"/>
  <c r="AH161" i="6" s="1"/>
  <c r="AG63" i="6"/>
  <c r="AH63" i="6" s="1"/>
  <c r="AG83" i="6"/>
  <c r="AH83" i="6" s="1"/>
  <c r="AG110" i="6"/>
  <c r="AH110" i="6" s="1"/>
  <c r="AG119" i="6"/>
  <c r="AH119" i="6" s="1"/>
  <c r="AG123" i="6"/>
  <c r="AH123" i="6" s="1"/>
  <c r="AG144" i="6"/>
  <c r="AH144" i="6" s="1"/>
  <c r="AG68" i="6"/>
  <c r="AH68" i="6" s="1"/>
  <c r="AG87" i="6"/>
  <c r="AH87" i="6" s="1"/>
  <c r="AG99" i="6"/>
  <c r="AH99" i="6" s="1"/>
  <c r="AG113" i="6"/>
  <c r="AH113" i="6" s="1"/>
  <c r="AG127" i="6"/>
  <c r="AH127" i="6" s="1"/>
  <c r="AG150" i="6"/>
  <c r="AH150" i="6" s="1"/>
  <c r="AG70" i="6"/>
  <c r="AH70" i="6" s="1"/>
  <c r="AG78" i="6"/>
  <c r="AH78" i="6" s="1"/>
  <c r="AG98" i="6"/>
  <c r="AH98" i="6" s="1"/>
  <c r="AG112" i="6"/>
  <c r="AH112" i="6" s="1"/>
  <c r="AG126" i="6"/>
  <c r="AH126" i="6" s="1"/>
  <c r="AG147" i="6"/>
  <c r="AH147" i="6" s="1"/>
  <c r="AG157" i="6"/>
  <c r="AH157" i="6" s="1"/>
  <c r="AG69" i="6"/>
  <c r="AH69" i="6" s="1"/>
  <c r="AG92" i="6"/>
  <c r="AH92" i="6" s="1"/>
  <c r="AG120" i="6"/>
  <c r="AH120" i="6" s="1"/>
  <c r="AG97" i="6"/>
  <c r="AH97" i="6" s="1"/>
  <c r="AG143" i="6"/>
  <c r="AH143" i="6" s="1"/>
  <c r="X200" i="5"/>
  <c r="Y182" i="5"/>
  <c r="X243" i="5"/>
  <c r="X170" i="5"/>
  <c r="X248" i="5"/>
  <c r="X198" i="5"/>
  <c r="X229" i="5"/>
  <c r="Y237" i="5"/>
  <c r="X190" i="5"/>
  <c r="X232" i="5"/>
  <c r="X203" i="5"/>
  <c r="X189" i="5"/>
  <c r="X184" i="5"/>
  <c r="X259" i="5"/>
  <c r="Y245" i="5"/>
  <c r="X238" i="5"/>
  <c r="X214" i="5"/>
  <c r="Y206" i="5"/>
  <c r="X202" i="5"/>
  <c r="Y196" i="5"/>
  <c r="X254" i="5"/>
  <c r="X242" i="5"/>
  <c r="Y258" i="5"/>
  <c r="X241" i="5"/>
  <c r="Y255" i="5"/>
  <c r="Y233" i="5"/>
  <c r="X252" i="5"/>
  <c r="Y192" i="5"/>
  <c r="X179" i="5"/>
  <c r="X249" i="5"/>
  <c r="X225" i="5"/>
  <c r="X209" i="5"/>
  <c r="X197" i="5"/>
  <c r="Y247" i="5"/>
  <c r="AA247" i="5" s="1"/>
  <c r="Y223" i="5"/>
  <c r="X176" i="5"/>
  <c r="Y256" i="5"/>
  <c r="X186" i="5"/>
  <c r="Y220" i="5"/>
  <c r="X235" i="5"/>
  <c r="X221" i="5"/>
  <c r="Y215" i="5"/>
  <c r="Y264" i="5"/>
  <c r="X267" i="5"/>
  <c r="X183" i="5"/>
  <c r="X173" i="5"/>
  <c r="X224" i="5"/>
  <c r="X227" i="5"/>
  <c r="X195" i="5"/>
  <c r="X187" i="5"/>
  <c r="X177" i="5"/>
  <c r="Y263" i="5"/>
  <c r="Y239" i="5"/>
  <c r="Y217" i="5"/>
  <c r="X181" i="5"/>
  <c r="X171" i="5"/>
  <c r="Y231" i="5"/>
  <c r="Y199" i="5"/>
  <c r="X174" i="5"/>
  <c r="Y236" i="5"/>
  <c r="Y172" i="5"/>
  <c r="T160" i="5"/>
  <c r="V160" i="5" s="1"/>
  <c r="T80" i="5"/>
  <c r="T75" i="5"/>
  <c r="T129" i="5"/>
  <c r="T78" i="5"/>
  <c r="T113" i="5"/>
  <c r="T117" i="5"/>
  <c r="T146" i="5"/>
  <c r="T92" i="5"/>
  <c r="T136" i="5"/>
  <c r="T155" i="5"/>
  <c r="T89" i="5"/>
  <c r="T120" i="5"/>
  <c r="T148" i="5"/>
  <c r="T67" i="5"/>
  <c r="T100" i="5"/>
  <c r="T110" i="5"/>
  <c r="T135" i="5"/>
  <c r="T161" i="5"/>
  <c r="T62" i="5"/>
  <c r="T90" i="5"/>
  <c r="T105" i="5"/>
  <c r="T123" i="5"/>
  <c r="T141" i="5"/>
  <c r="T159" i="5"/>
  <c r="T70" i="5"/>
  <c r="T83" i="5"/>
  <c r="T101" i="5"/>
  <c r="T112" i="5"/>
  <c r="T127" i="5"/>
  <c r="T143" i="5"/>
  <c r="T153" i="5"/>
  <c r="T156" i="5"/>
  <c r="T65" i="5"/>
  <c r="T66" i="5"/>
  <c r="T82" i="5"/>
  <c r="T91" i="5"/>
  <c r="T102" i="5"/>
  <c r="T104" i="5"/>
  <c r="T122" i="5"/>
  <c r="T134" i="5"/>
  <c r="T139" i="5"/>
  <c r="T147" i="5"/>
  <c r="T162" i="5"/>
  <c r="T63" i="5"/>
  <c r="T84" i="5"/>
  <c r="T72" i="5"/>
  <c r="T99" i="5"/>
  <c r="T88" i="5"/>
  <c r="T98" i="5"/>
  <c r="T103" i="5"/>
  <c r="T108" i="5"/>
  <c r="T125" i="5"/>
  <c r="T133" i="5"/>
  <c r="T128" i="5"/>
  <c r="T140" i="5"/>
  <c r="T145" i="5"/>
  <c r="T158" i="5"/>
  <c r="T74" i="5"/>
  <c r="T71" i="5"/>
  <c r="T64" i="5"/>
  <c r="T73" i="5"/>
  <c r="T94" i="5"/>
  <c r="T87" i="5"/>
  <c r="T96" i="5"/>
  <c r="T97" i="5"/>
  <c r="T114" i="5"/>
  <c r="T106" i="5"/>
  <c r="T118" i="5"/>
  <c r="T115" i="5"/>
  <c r="T131" i="5"/>
  <c r="T130" i="5"/>
  <c r="T138" i="5"/>
  <c r="T144" i="5"/>
  <c r="T151" i="5"/>
  <c r="T154" i="5"/>
  <c r="T157" i="5"/>
  <c r="T81" i="5"/>
  <c r="T69" i="5"/>
  <c r="T76" i="5"/>
  <c r="T68" i="5"/>
  <c r="T77" i="5"/>
  <c r="T86" i="5"/>
  <c r="T79" i="5"/>
  <c r="T95" i="5"/>
  <c r="T85" i="5"/>
  <c r="T93" i="5"/>
  <c r="T107" i="5"/>
  <c r="T109" i="5"/>
  <c r="T111" i="5"/>
  <c r="T116" i="5"/>
  <c r="T121" i="5"/>
  <c r="T119" i="5"/>
  <c r="T124" i="5"/>
  <c r="T126" i="5"/>
  <c r="T132" i="5"/>
  <c r="T137" i="5"/>
  <c r="T142" i="5"/>
  <c r="T149" i="5"/>
  <c r="T150" i="5"/>
  <c r="T152" i="5"/>
  <c r="AA173" i="5"/>
  <c r="T179" i="1"/>
  <c r="T174" i="1"/>
  <c r="T249" i="1"/>
  <c r="T172" i="1"/>
  <c r="T219" i="1"/>
  <c r="T218" i="1"/>
  <c r="T168" i="1"/>
  <c r="T237" i="1"/>
  <c r="T257" i="1"/>
  <c r="T235" i="1"/>
  <c r="T217" i="1"/>
  <c r="T236" i="1"/>
  <c r="T170" i="1"/>
  <c r="T199" i="1"/>
  <c r="T220" i="1"/>
  <c r="T251" i="1"/>
  <c r="T203" i="1"/>
  <c r="T193" i="1"/>
  <c r="T206" i="1"/>
  <c r="T226" i="1"/>
  <c r="T233" i="1"/>
  <c r="T189" i="1"/>
  <c r="T205" i="1"/>
  <c r="T178" i="1"/>
  <c r="T197" i="1"/>
  <c r="T267" i="1"/>
  <c r="T183" i="1"/>
  <c r="T228" i="1"/>
  <c r="T247" i="1"/>
  <c r="T250" i="1"/>
  <c r="T185" i="1"/>
  <c r="T258" i="1"/>
  <c r="T229" i="1"/>
  <c r="T234" i="1"/>
  <c r="T167" i="1"/>
  <c r="T196" i="1"/>
  <c r="T209" i="1"/>
  <c r="T208" i="1"/>
  <c r="T255" i="1"/>
  <c r="T230" i="1"/>
  <c r="T180" i="1"/>
  <c r="T262" i="1"/>
  <c r="T213" i="1"/>
  <c r="T188" i="1"/>
  <c r="T253" i="1"/>
  <c r="T259" i="1"/>
  <c r="T215" i="1"/>
  <c r="T265" i="1"/>
  <c r="T176" i="1"/>
  <c r="T241" i="1"/>
  <c r="T184" i="1"/>
  <c r="T207" i="1"/>
  <c r="T186" i="1"/>
  <c r="T192" i="1"/>
  <c r="T260" i="1"/>
  <c r="T245" i="1"/>
  <c r="T222" i="1"/>
  <c r="T181" i="1"/>
  <c r="T240" i="1"/>
  <c r="T221" i="1"/>
  <c r="T246" i="1"/>
  <c r="T201" i="1"/>
  <c r="T177" i="1"/>
  <c r="T223" i="1"/>
  <c r="T171" i="1"/>
  <c r="T244" i="1"/>
  <c r="T263" i="1"/>
  <c r="T224" i="1"/>
  <c r="T210" i="1"/>
  <c r="T225" i="1"/>
  <c r="T187" i="1"/>
  <c r="T175" i="1"/>
  <c r="T256" i="1"/>
  <c r="T243" i="1"/>
  <c r="T227" i="1"/>
  <c r="T195" i="1"/>
  <c r="U196" i="1"/>
  <c r="U252" i="1"/>
  <c r="U253" i="1" l="1"/>
  <c r="U189" i="1"/>
  <c r="W189" i="1" s="1"/>
  <c r="U209" i="1"/>
  <c r="U246" i="1"/>
  <c r="V246" i="1" s="1"/>
  <c r="U192" i="1"/>
  <c r="V192" i="1" s="1"/>
  <c r="U267" i="1"/>
  <c r="V267" i="1" s="1"/>
  <c r="U243" i="1"/>
  <c r="W243" i="1" s="1"/>
  <c r="U257" i="1"/>
  <c r="W257" i="1" s="1"/>
  <c r="U248" i="1"/>
  <c r="U229" i="1"/>
  <c r="U238" i="1"/>
  <c r="U202" i="1"/>
  <c r="U224" i="1"/>
  <c r="W224" i="1" s="1"/>
  <c r="U183" i="1"/>
  <c r="W183" i="1" s="1"/>
  <c r="U186" i="1"/>
  <c r="W186" i="1" s="1"/>
  <c r="U176" i="1"/>
  <c r="W176" i="1" s="1"/>
  <c r="U172" i="1"/>
  <c r="V172" i="1" s="1"/>
  <c r="U190" i="1"/>
  <c r="U227" i="1"/>
  <c r="U197" i="1"/>
  <c r="W197" i="1" s="1"/>
  <c r="U219" i="1"/>
  <c r="W219" i="1" s="1"/>
  <c r="U264" i="1"/>
  <c r="U240" i="1"/>
  <c r="V240" i="1" s="1"/>
  <c r="U174" i="1"/>
  <c r="V174" i="1" s="1"/>
  <c r="U250" i="1"/>
  <c r="V250" i="1" s="1"/>
  <c r="U193" i="1"/>
  <c r="W193" i="1" s="1"/>
  <c r="U178" i="1"/>
  <c r="W178" i="1" s="1"/>
  <c r="U167" i="1"/>
  <c r="V167" i="1" s="1"/>
  <c r="U222" i="1"/>
  <c r="W222" i="1" s="1"/>
  <c r="U235" i="1"/>
  <c r="W235" i="1" s="1"/>
  <c r="U220" i="1"/>
  <c r="W220" i="1" s="1"/>
  <c r="U234" i="1"/>
  <c r="W234" i="1" s="1"/>
  <c r="U184" i="1"/>
  <c r="W184" i="1" s="1"/>
  <c r="U266" i="1"/>
  <c r="U258" i="1"/>
  <c r="V258" i="1" s="1"/>
  <c r="U217" i="1"/>
  <c r="V217" i="1" s="1"/>
  <c r="U226" i="1"/>
  <c r="V226" i="1" s="1"/>
  <c r="U215" i="1"/>
  <c r="W215" i="1" s="1"/>
  <c r="U232" i="1"/>
  <c r="U168" i="1"/>
  <c r="W168" i="1" s="1"/>
  <c r="U263" i="1"/>
  <c r="V263" i="1" s="1"/>
  <c r="U255" i="1"/>
  <c r="W255" i="1" s="1"/>
  <c r="U244" i="1"/>
  <c r="W244" i="1" s="1"/>
  <c r="U198" i="1"/>
  <c r="U221" i="1"/>
  <c r="W221" i="1" s="1"/>
  <c r="U206" i="1"/>
  <c r="V206" i="1" s="1"/>
  <c r="U225" i="1"/>
  <c r="W225" i="1" s="1"/>
  <c r="U249" i="1"/>
  <c r="W249" i="1" s="1"/>
  <c r="U251" i="1"/>
  <c r="W251" i="1" s="1"/>
  <c r="U199" i="1"/>
  <c r="V199" i="1" s="1"/>
  <c r="U265" i="1"/>
  <c r="W265" i="1" s="1"/>
  <c r="U195" i="1"/>
  <c r="W195" i="1" s="1"/>
  <c r="U203" i="1"/>
  <c r="W203" i="1" s="1"/>
  <c r="U216" i="1"/>
  <c r="U259" i="1"/>
  <c r="V259" i="1" s="1"/>
  <c r="U211" i="1"/>
  <c r="U173" i="1"/>
  <c r="U242" i="1"/>
  <c r="U205" i="1"/>
  <c r="V205" i="1" s="1"/>
  <c r="U254" i="1"/>
  <c r="U185" i="1"/>
  <c r="W185" i="1" s="1"/>
  <c r="U231" i="1"/>
  <c r="U179" i="1"/>
  <c r="V179" i="1" s="1"/>
  <c r="U247" i="1"/>
  <c r="W247" i="1" s="1"/>
  <c r="U228" i="1"/>
  <c r="V228" i="1" s="1"/>
  <c r="U188" i="1"/>
  <c r="V188" i="1" s="1"/>
  <c r="U171" i="1"/>
  <c r="W171" i="1" s="1"/>
  <c r="U208" i="1"/>
  <c r="V208" i="1" s="1"/>
  <c r="U194" i="1"/>
  <c r="U241" i="1"/>
  <c r="W241" i="1" s="1"/>
  <c r="U218" i="1"/>
  <c r="W218" i="1" s="1"/>
  <c r="U200" i="1"/>
  <c r="U177" i="1"/>
  <c r="W177" i="1" s="1"/>
  <c r="U170" i="1"/>
  <c r="V170" i="1" s="1"/>
  <c r="T62" i="1"/>
  <c r="U62" i="1" s="1"/>
  <c r="T162" i="1"/>
  <c r="U162" i="1" s="1"/>
  <c r="U256" i="1"/>
  <c r="V256" i="1" s="1"/>
  <c r="U230" i="1"/>
  <c r="V230" i="1" s="1"/>
  <c r="U187" i="1"/>
  <c r="V187" i="1" s="1"/>
  <c r="U262" i="1"/>
  <c r="V262" i="1" s="1"/>
  <c r="U236" i="1"/>
  <c r="V236" i="1" s="1"/>
  <c r="U210" i="1"/>
  <c r="V210" i="1" s="1"/>
  <c r="U261" i="1"/>
  <c r="U204" i="1"/>
  <c r="U180" i="1"/>
  <c r="V180" i="1" s="1"/>
  <c r="U237" i="1"/>
  <c r="V237" i="1" s="1"/>
  <c r="U212" i="1"/>
  <c r="U260" i="1"/>
  <c r="V260" i="1" s="1"/>
  <c r="U245" i="1"/>
  <c r="V245" i="1" s="1"/>
  <c r="U233" i="1"/>
  <c r="V233" i="1" s="1"/>
  <c r="U214" i="1"/>
  <c r="U181" i="1"/>
  <c r="V181" i="1" s="1"/>
  <c r="U169" i="1"/>
  <c r="U213" i="1"/>
  <c r="W213" i="1" s="1"/>
  <c r="U201" i="1"/>
  <c r="W201" i="1" s="1"/>
  <c r="U182" i="1"/>
  <c r="U239" i="1"/>
  <c r="U223" i="1"/>
  <c r="V223" i="1" s="1"/>
  <c r="U207" i="1"/>
  <c r="W207" i="1" s="1"/>
  <c r="U191" i="1"/>
  <c r="T92" i="1"/>
  <c r="U92" i="1" s="1"/>
  <c r="T139" i="1"/>
  <c r="U139" i="1" s="1"/>
  <c r="T121" i="1"/>
  <c r="U121" i="1" s="1"/>
  <c r="T63" i="1"/>
  <c r="U63" i="1" s="1"/>
  <c r="T94" i="1"/>
  <c r="U94" i="1" s="1"/>
  <c r="T136" i="1"/>
  <c r="U136" i="1" s="1"/>
  <c r="W209" i="1"/>
  <c r="V197" i="1"/>
  <c r="W253" i="1"/>
  <c r="T137" i="1"/>
  <c r="U137" i="1" s="1"/>
  <c r="T126" i="1"/>
  <c r="U126" i="1" s="1"/>
  <c r="T81" i="1"/>
  <c r="U81" i="1" s="1"/>
  <c r="T159" i="1"/>
  <c r="U159" i="1" s="1"/>
  <c r="T95" i="1"/>
  <c r="U95" i="1" s="1"/>
  <c r="T140" i="1"/>
  <c r="U140" i="1" s="1"/>
  <c r="T76" i="1"/>
  <c r="U76" i="1" s="1"/>
  <c r="T73" i="1"/>
  <c r="U73" i="1" s="1"/>
  <c r="T149" i="1"/>
  <c r="U149" i="1" s="1"/>
  <c r="T130" i="1"/>
  <c r="T123" i="1"/>
  <c r="U123" i="1" s="1"/>
  <c r="T82" i="1"/>
  <c r="U82" i="1" s="1"/>
  <c r="T116" i="1"/>
  <c r="U116" i="1" s="1"/>
  <c r="T145" i="1"/>
  <c r="U145" i="1" s="1"/>
  <c r="T142" i="1"/>
  <c r="U142" i="1" s="1"/>
  <c r="T133" i="1"/>
  <c r="U133" i="1" s="1"/>
  <c r="T77" i="1"/>
  <c r="U77" i="1" s="1"/>
  <c r="T103" i="1"/>
  <c r="U103" i="1" s="1"/>
  <c r="T70" i="1"/>
  <c r="T104" i="1"/>
  <c r="U104" i="1" s="1"/>
  <c r="W205" i="1"/>
  <c r="Y205" i="1" s="1"/>
  <c r="AA205" i="1" s="1"/>
  <c r="T89" i="1"/>
  <c r="U89" i="1" s="1"/>
  <c r="T102" i="1"/>
  <c r="U102" i="1" s="1"/>
  <c r="T125" i="1"/>
  <c r="T114" i="1"/>
  <c r="U114" i="1" s="1"/>
  <c r="T127" i="1"/>
  <c r="U127" i="1" s="1"/>
  <c r="T79" i="1"/>
  <c r="U79" i="1" s="1"/>
  <c r="T148" i="1"/>
  <c r="T211" i="1"/>
  <c r="T264" i="1"/>
  <c r="T198" i="1"/>
  <c r="T194" i="1"/>
  <c r="T242" i="1"/>
  <c r="T169" i="1"/>
  <c r="T204" i="1"/>
  <c r="T173" i="1"/>
  <c r="T231" i="1"/>
  <c r="T232" i="1"/>
  <c r="T216" i="1"/>
  <c r="T238" i="1"/>
  <c r="W238" i="1" s="1"/>
  <c r="T212" i="1"/>
  <c r="T248" i="1"/>
  <c r="T190" i="1"/>
  <c r="W190" i="1" s="1"/>
  <c r="T200" i="1"/>
  <c r="T191" i="1"/>
  <c r="T252" i="1"/>
  <c r="W252" i="1" s="1"/>
  <c r="T214" i="1"/>
  <c r="T266" i="1"/>
  <c r="T202" i="1"/>
  <c r="T182" i="1"/>
  <c r="T254" i="1"/>
  <c r="T239" i="1"/>
  <c r="T261" i="1"/>
  <c r="T64" i="1"/>
  <c r="U64" i="1" s="1"/>
  <c r="AI147" i="6"/>
  <c r="AJ147" i="6"/>
  <c r="AI113" i="6"/>
  <c r="AJ113" i="6"/>
  <c r="AI114" i="6"/>
  <c r="AJ114" i="6"/>
  <c r="AI92" i="6"/>
  <c r="AJ92" i="6"/>
  <c r="AI126" i="6"/>
  <c r="AJ126" i="6"/>
  <c r="AI70" i="6"/>
  <c r="AJ70" i="6"/>
  <c r="AI99" i="6"/>
  <c r="AJ99" i="6"/>
  <c r="AI123" i="6"/>
  <c r="AJ123" i="6"/>
  <c r="AI63" i="6"/>
  <c r="AJ63" i="6"/>
  <c r="AI105" i="6"/>
  <c r="AJ105" i="6"/>
  <c r="AI67" i="6"/>
  <c r="AJ67" i="6"/>
  <c r="AI139" i="6"/>
  <c r="AJ139" i="6"/>
  <c r="AI135" i="6"/>
  <c r="AJ135" i="6"/>
  <c r="AI101" i="6"/>
  <c r="AJ101" i="6"/>
  <c r="AI80" i="6"/>
  <c r="AJ80" i="6"/>
  <c r="AI115" i="6"/>
  <c r="AJ115" i="6"/>
  <c r="AI128" i="6"/>
  <c r="AJ128" i="6"/>
  <c r="AI73" i="6"/>
  <c r="AJ73" i="6"/>
  <c r="AI117" i="6"/>
  <c r="AJ117" i="6"/>
  <c r="AI143" i="6"/>
  <c r="AJ143" i="6"/>
  <c r="AI69" i="6"/>
  <c r="AJ69" i="6"/>
  <c r="AI112" i="6"/>
  <c r="AJ112" i="6"/>
  <c r="AI150" i="6"/>
  <c r="AJ150" i="6"/>
  <c r="AI87" i="6"/>
  <c r="AJ87" i="6"/>
  <c r="AI119" i="6"/>
  <c r="AJ119" i="6"/>
  <c r="AI161" i="6"/>
  <c r="AJ161" i="6"/>
  <c r="AI75" i="6"/>
  <c r="AJ75" i="6"/>
  <c r="AI140" i="6"/>
  <c r="AJ140" i="6"/>
  <c r="AI104" i="6"/>
  <c r="AJ104" i="6"/>
  <c r="AI93" i="6"/>
  <c r="AJ93" i="6"/>
  <c r="AI79" i="6"/>
  <c r="AJ79" i="6"/>
  <c r="AI145" i="6"/>
  <c r="AJ145" i="6"/>
  <c r="AI62" i="6"/>
  <c r="AJ62" i="6"/>
  <c r="AI106" i="6"/>
  <c r="AJ106" i="6"/>
  <c r="AI118" i="6"/>
  <c r="AJ118" i="6"/>
  <c r="AI84" i="6"/>
  <c r="AJ84" i="6"/>
  <c r="AI97" i="6"/>
  <c r="AJ97" i="6"/>
  <c r="AI157" i="6"/>
  <c r="AJ157" i="6"/>
  <c r="AI98" i="6"/>
  <c r="AJ98" i="6"/>
  <c r="AI127" i="6"/>
  <c r="AJ127" i="6"/>
  <c r="AI68" i="6"/>
  <c r="AJ68" i="6"/>
  <c r="AI110" i="6"/>
  <c r="AJ110" i="6"/>
  <c r="AI148" i="6"/>
  <c r="AJ148" i="6"/>
  <c r="AI142" i="6"/>
  <c r="AJ142" i="6"/>
  <c r="AI109" i="6"/>
  <c r="AJ109" i="6"/>
  <c r="AI71" i="6"/>
  <c r="AJ71" i="6"/>
  <c r="AI65" i="6"/>
  <c r="AJ65" i="6"/>
  <c r="AI136" i="6"/>
  <c r="AJ136" i="6"/>
  <c r="AI111" i="6"/>
  <c r="AJ111" i="6"/>
  <c r="AI66" i="6"/>
  <c r="AJ66" i="6"/>
  <c r="AI137" i="6"/>
  <c r="AJ137" i="6"/>
  <c r="AI74" i="6"/>
  <c r="AJ74" i="6"/>
  <c r="AI155" i="6"/>
  <c r="AJ155" i="6"/>
  <c r="AI120" i="6"/>
  <c r="AJ120" i="6"/>
  <c r="AI78" i="6"/>
  <c r="AJ78" i="6"/>
  <c r="AI144" i="6"/>
  <c r="AJ144" i="6"/>
  <c r="AI83" i="6"/>
  <c r="AJ83" i="6"/>
  <c r="AI108" i="6"/>
  <c r="AJ108" i="6"/>
  <c r="AI72" i="6"/>
  <c r="AJ72" i="6"/>
  <c r="AI162" i="6"/>
  <c r="AJ162" i="6"/>
  <c r="AI133" i="6"/>
  <c r="AJ133" i="6"/>
  <c r="AI102" i="6"/>
  <c r="AJ102" i="6"/>
  <c r="AI81" i="6"/>
  <c r="AJ81" i="6"/>
  <c r="AI138" i="6"/>
  <c r="AJ138" i="6"/>
  <c r="AI103" i="6"/>
  <c r="AJ103" i="6"/>
  <c r="AI152" i="6"/>
  <c r="AJ152" i="6"/>
  <c r="AG158" i="6"/>
  <c r="AH158" i="6" s="1"/>
  <c r="AG129" i="6"/>
  <c r="AH129" i="6" s="1"/>
  <c r="AG96" i="6"/>
  <c r="AH96" i="6" s="1"/>
  <c r="AG141" i="6"/>
  <c r="AH141" i="6" s="1"/>
  <c r="AG89" i="6"/>
  <c r="AH89" i="6" s="1"/>
  <c r="AG160" i="6"/>
  <c r="AH160" i="6" s="1"/>
  <c r="AG116" i="6"/>
  <c r="AH116" i="6" s="1"/>
  <c r="AG86" i="6"/>
  <c r="AH86" i="6" s="1"/>
  <c r="AG107" i="6"/>
  <c r="AH107" i="6" s="1"/>
  <c r="AG131" i="6"/>
  <c r="AH131" i="6" s="1"/>
  <c r="AG146" i="6"/>
  <c r="AH146" i="6" s="1"/>
  <c r="AG154" i="6"/>
  <c r="AH154" i="6" s="1"/>
  <c r="AG82" i="6"/>
  <c r="AH82" i="6" s="1"/>
  <c r="AG85" i="6"/>
  <c r="AH85" i="6" s="1"/>
  <c r="AG149" i="6"/>
  <c r="AH149" i="6" s="1"/>
  <c r="AG121" i="6"/>
  <c r="AH121" i="6" s="1"/>
  <c r="AG88" i="6"/>
  <c r="AH88" i="6" s="1"/>
  <c r="AG64" i="6"/>
  <c r="AH64" i="6" s="1"/>
  <c r="AG122" i="6"/>
  <c r="AH122" i="6" s="1"/>
  <c r="AG134" i="6"/>
  <c r="AH134" i="6" s="1"/>
  <c r="AG153" i="6"/>
  <c r="AH153" i="6" s="1"/>
  <c r="AG156" i="6"/>
  <c r="AH156" i="6" s="1"/>
  <c r="AG91" i="6"/>
  <c r="AH91" i="6" s="1"/>
  <c r="AG76" i="6"/>
  <c r="AH76" i="6" s="1"/>
  <c r="AG124" i="6"/>
  <c r="AH124" i="6" s="1"/>
  <c r="AG94" i="6"/>
  <c r="AH94" i="6" s="1"/>
  <c r="AG95" i="6"/>
  <c r="AH95" i="6" s="1"/>
  <c r="AG132" i="6"/>
  <c r="AH132" i="6" s="1"/>
  <c r="AG159" i="6"/>
  <c r="AH159" i="6" s="1"/>
  <c r="AG130" i="6"/>
  <c r="AH130" i="6" s="1"/>
  <c r="AG151" i="6"/>
  <c r="AH151" i="6" s="1"/>
  <c r="AG125" i="6"/>
  <c r="AH125" i="6" s="1"/>
  <c r="AG100" i="6"/>
  <c r="AH100" i="6" s="1"/>
  <c r="AG77" i="6"/>
  <c r="AH77" i="6" s="1"/>
  <c r="AG90" i="6"/>
  <c r="AH90" i="6" s="1"/>
  <c r="U160" i="5"/>
  <c r="W160" i="5" s="1"/>
  <c r="V149" i="5"/>
  <c r="U149" i="5"/>
  <c r="V126" i="5"/>
  <c r="U126" i="5"/>
  <c r="V116" i="5"/>
  <c r="U116" i="5"/>
  <c r="V93" i="5"/>
  <c r="U93" i="5"/>
  <c r="V86" i="5"/>
  <c r="U86" i="5"/>
  <c r="V69" i="5"/>
  <c r="U69" i="5"/>
  <c r="V154" i="5"/>
  <c r="U154" i="5"/>
  <c r="V130" i="5"/>
  <c r="U130" i="5"/>
  <c r="V106" i="5"/>
  <c r="U106" i="5"/>
  <c r="V87" i="5"/>
  <c r="U87" i="5"/>
  <c r="V71" i="5"/>
  <c r="U71" i="5"/>
  <c r="V128" i="5"/>
  <c r="U128" i="5"/>
  <c r="V103" i="5"/>
  <c r="U103" i="5"/>
  <c r="V72" i="5"/>
  <c r="U72" i="5"/>
  <c r="V162" i="5"/>
  <c r="U162" i="5"/>
  <c r="V122" i="5"/>
  <c r="U122" i="5"/>
  <c r="V82" i="5"/>
  <c r="U82" i="5"/>
  <c r="V143" i="5"/>
  <c r="U143" i="5"/>
  <c r="V83" i="5"/>
  <c r="U83" i="5"/>
  <c r="V123" i="5"/>
  <c r="U123" i="5"/>
  <c r="V161" i="5"/>
  <c r="U161" i="5"/>
  <c r="V67" i="5"/>
  <c r="U67" i="5"/>
  <c r="V155" i="5"/>
  <c r="U155" i="5"/>
  <c r="V117" i="5"/>
  <c r="U117" i="5"/>
  <c r="V75" i="5"/>
  <c r="U75" i="5"/>
  <c r="V142" i="5"/>
  <c r="U142" i="5"/>
  <c r="V124" i="5"/>
  <c r="U124" i="5"/>
  <c r="V111" i="5"/>
  <c r="U111" i="5"/>
  <c r="V85" i="5"/>
  <c r="U85" i="5"/>
  <c r="V77" i="5"/>
  <c r="U77" i="5"/>
  <c r="V81" i="5"/>
  <c r="U81" i="5"/>
  <c r="V151" i="5"/>
  <c r="U151" i="5"/>
  <c r="V131" i="5"/>
  <c r="U131" i="5"/>
  <c r="V114" i="5"/>
  <c r="U114" i="5"/>
  <c r="V94" i="5"/>
  <c r="U94" i="5"/>
  <c r="V74" i="5"/>
  <c r="U74" i="5"/>
  <c r="V158" i="5"/>
  <c r="U158" i="5"/>
  <c r="V133" i="5"/>
  <c r="U133" i="5"/>
  <c r="V98" i="5"/>
  <c r="U98" i="5"/>
  <c r="V84" i="5"/>
  <c r="U84" i="5"/>
  <c r="V147" i="5"/>
  <c r="U147" i="5"/>
  <c r="V104" i="5"/>
  <c r="U104" i="5"/>
  <c r="V66" i="5"/>
  <c r="U66" i="5"/>
  <c r="V127" i="5"/>
  <c r="U127" i="5"/>
  <c r="V70" i="5"/>
  <c r="U70" i="5"/>
  <c r="V105" i="5"/>
  <c r="U105" i="5"/>
  <c r="V135" i="5"/>
  <c r="U135" i="5"/>
  <c r="V148" i="5"/>
  <c r="U148" i="5"/>
  <c r="V136" i="5"/>
  <c r="U136" i="5"/>
  <c r="V113" i="5"/>
  <c r="U113" i="5"/>
  <c r="V80" i="5"/>
  <c r="U80" i="5"/>
  <c r="V152" i="5"/>
  <c r="U152" i="5"/>
  <c r="V137" i="5"/>
  <c r="U137" i="5"/>
  <c r="V119" i="5"/>
  <c r="U119" i="5"/>
  <c r="V109" i="5"/>
  <c r="U109" i="5"/>
  <c r="V95" i="5"/>
  <c r="U95" i="5"/>
  <c r="V68" i="5"/>
  <c r="U68" i="5"/>
  <c r="V144" i="5"/>
  <c r="U144" i="5"/>
  <c r="V115" i="5"/>
  <c r="U115" i="5"/>
  <c r="V97" i="5"/>
  <c r="U97" i="5"/>
  <c r="V73" i="5"/>
  <c r="U73" i="5"/>
  <c r="V145" i="5"/>
  <c r="U145" i="5"/>
  <c r="V125" i="5"/>
  <c r="U125" i="5"/>
  <c r="V88" i="5"/>
  <c r="U88" i="5"/>
  <c r="V63" i="5"/>
  <c r="U63" i="5"/>
  <c r="V139" i="5"/>
  <c r="U139" i="5"/>
  <c r="V102" i="5"/>
  <c r="U102" i="5"/>
  <c r="V65" i="5"/>
  <c r="U65" i="5"/>
  <c r="V112" i="5"/>
  <c r="U112" i="5"/>
  <c r="V159" i="5"/>
  <c r="U159" i="5"/>
  <c r="V90" i="5"/>
  <c r="U90" i="5"/>
  <c r="V110" i="5"/>
  <c r="U110" i="5"/>
  <c r="V120" i="5"/>
  <c r="U120" i="5"/>
  <c r="V92" i="5"/>
  <c r="U92" i="5"/>
  <c r="V78" i="5"/>
  <c r="U78" i="5"/>
  <c r="V150" i="5"/>
  <c r="U150" i="5"/>
  <c r="V132" i="5"/>
  <c r="U132" i="5"/>
  <c r="V121" i="5"/>
  <c r="U121" i="5"/>
  <c r="V107" i="5"/>
  <c r="U107" i="5"/>
  <c r="V79" i="5"/>
  <c r="U79" i="5"/>
  <c r="V76" i="5"/>
  <c r="U76" i="5"/>
  <c r="V157" i="5"/>
  <c r="U157" i="5"/>
  <c r="V138" i="5"/>
  <c r="U138" i="5"/>
  <c r="V118" i="5"/>
  <c r="U118" i="5"/>
  <c r="V96" i="5"/>
  <c r="U96" i="5"/>
  <c r="V64" i="5"/>
  <c r="U64" i="5"/>
  <c r="V140" i="5"/>
  <c r="U140" i="5"/>
  <c r="V108" i="5"/>
  <c r="U108" i="5"/>
  <c r="V99" i="5"/>
  <c r="U99" i="5"/>
  <c r="V134" i="5"/>
  <c r="U134" i="5"/>
  <c r="V91" i="5"/>
  <c r="U91" i="5"/>
  <c r="V156" i="5"/>
  <c r="U156" i="5"/>
  <c r="V153" i="5"/>
  <c r="U153" i="5"/>
  <c r="V101" i="5"/>
  <c r="U101" i="5"/>
  <c r="V141" i="5"/>
  <c r="U141" i="5"/>
  <c r="V62" i="5"/>
  <c r="U62" i="5"/>
  <c r="V100" i="5"/>
  <c r="U100" i="5"/>
  <c r="V89" i="5"/>
  <c r="U89" i="5"/>
  <c r="V146" i="5"/>
  <c r="U146" i="5"/>
  <c r="V129" i="5"/>
  <c r="U129" i="5"/>
  <c r="X160" i="5"/>
  <c r="AA191" i="5"/>
  <c r="AA188" i="5"/>
  <c r="Z172" i="5"/>
  <c r="AA222" i="5"/>
  <c r="Z206" i="5"/>
  <c r="AA170" i="5"/>
  <c r="AA186" i="5"/>
  <c r="Z258" i="5"/>
  <c r="Z201" i="5"/>
  <c r="AA240" i="5"/>
  <c r="AA201" i="5"/>
  <c r="Z259" i="5"/>
  <c r="Z243" i="5"/>
  <c r="AA249" i="5"/>
  <c r="AA239" i="5"/>
  <c r="AA266" i="5"/>
  <c r="Z196" i="5"/>
  <c r="Z169" i="5"/>
  <c r="AA260" i="5"/>
  <c r="AA210" i="5"/>
  <c r="Z248" i="5"/>
  <c r="AA213" i="5"/>
  <c r="AA189" i="5"/>
  <c r="AA180" i="5"/>
  <c r="AA219" i="5"/>
  <c r="AA243" i="5"/>
  <c r="AA265" i="5"/>
  <c r="Z245" i="5"/>
  <c r="AA200" i="5"/>
  <c r="Z203" i="5"/>
  <c r="AA212" i="5"/>
  <c r="Z188" i="5"/>
  <c r="Z218" i="5"/>
  <c r="Z208" i="5"/>
  <c r="AA263" i="5"/>
  <c r="AA176" i="5"/>
  <c r="AA203" i="5"/>
  <c r="Z247" i="5"/>
  <c r="AB247" i="5" s="1"/>
  <c r="AE175" i="5" s="1"/>
  <c r="H43" i="5" s="1"/>
  <c r="Z265" i="5"/>
  <c r="AA181" i="5"/>
  <c r="Z193" i="5"/>
  <c r="AA214" i="5"/>
  <c r="AA168" i="5"/>
  <c r="Z181" i="5"/>
  <c r="AA211" i="5"/>
  <c r="Z229" i="5"/>
  <c r="AA261" i="5"/>
  <c r="Z182" i="5"/>
  <c r="AA197" i="5"/>
  <c r="Z263" i="5"/>
  <c r="AA220" i="5"/>
  <c r="Z191" i="5"/>
  <c r="Z192" i="5"/>
  <c r="AA233" i="5"/>
  <c r="Z249" i="5"/>
  <c r="AA246" i="5"/>
  <c r="Z185" i="5"/>
  <c r="Z254" i="5"/>
  <c r="AA244" i="5"/>
  <c r="AA250" i="5"/>
  <c r="Z240" i="5"/>
  <c r="Z212" i="5"/>
  <c r="AA198" i="5"/>
  <c r="AA174" i="5"/>
  <c r="AA253" i="5"/>
  <c r="Z252" i="5"/>
  <c r="AA230" i="5"/>
  <c r="Z262" i="5"/>
  <c r="AA257" i="5"/>
  <c r="Z209" i="5"/>
  <c r="Z253" i="5"/>
  <c r="AA221" i="5"/>
  <c r="AA251" i="5"/>
  <c r="AA208" i="5"/>
  <c r="AA178" i="5"/>
  <c r="AA183" i="5"/>
  <c r="AA225" i="5"/>
  <c r="AA237" i="5"/>
  <c r="AA190" i="5"/>
  <c r="AA202" i="5"/>
  <c r="AA228" i="5"/>
  <c r="AA234" i="5"/>
  <c r="AA204" i="5"/>
  <c r="AA169" i="5"/>
  <c r="AA199" i="5"/>
  <c r="Z233" i="5"/>
  <c r="AA255" i="5"/>
  <c r="Z238" i="5"/>
  <c r="AA184" i="5"/>
  <c r="Z187" i="5"/>
  <c r="Z256" i="5"/>
  <c r="Z226" i="5"/>
  <c r="Z215" i="5"/>
  <c r="Z214" i="5"/>
  <c r="AA245" i="5"/>
  <c r="AA209" i="5"/>
  <c r="Z180" i="5"/>
  <c r="Z234" i="5"/>
  <c r="Z173" i="5"/>
  <c r="Z266" i="5"/>
  <c r="AB266" i="5" s="1"/>
  <c r="Z211" i="5"/>
  <c r="Z222" i="5"/>
  <c r="Z236" i="5"/>
  <c r="Z255" i="5"/>
  <c r="AA187" i="5"/>
  <c r="AA229" i="5"/>
  <c r="AA236" i="5"/>
  <c r="AA218" i="5"/>
  <c r="Z213" i="5"/>
  <c r="Z195" i="5"/>
  <c r="AA254" i="5"/>
  <c r="Z170" i="5"/>
  <c r="AA262" i="5"/>
  <c r="AA196" i="5"/>
  <c r="Z197" i="5"/>
  <c r="AA216" i="5"/>
  <c r="Z216" i="5"/>
  <c r="AA182" i="5"/>
  <c r="AA248" i="5"/>
  <c r="AA195" i="5"/>
  <c r="AA206" i="5"/>
  <c r="AA172" i="5"/>
  <c r="Z204" i="5"/>
  <c r="V171" i="1"/>
  <c r="T105" i="1"/>
  <c r="U105" i="1" s="1"/>
  <c r="T134" i="1"/>
  <c r="U134" i="1" s="1"/>
  <c r="T69" i="1"/>
  <c r="T101" i="1"/>
  <c r="T122" i="1"/>
  <c r="T151" i="1"/>
  <c r="U151" i="1" s="1"/>
  <c r="T107" i="1"/>
  <c r="T75" i="1"/>
  <c r="U75" i="1" s="1"/>
  <c r="T66" i="1"/>
  <c r="T120" i="1"/>
  <c r="T84" i="1"/>
  <c r="W227" i="1"/>
  <c r="W175" i="1"/>
  <c r="W196" i="1"/>
  <c r="W229" i="1"/>
  <c r="T153" i="1"/>
  <c r="U153" i="1" s="1"/>
  <c r="T113" i="1"/>
  <c r="U113" i="1" s="1"/>
  <c r="T158" i="1"/>
  <c r="U158" i="1" s="1"/>
  <c r="T110" i="1"/>
  <c r="U110" i="1" s="1"/>
  <c r="T157" i="1"/>
  <c r="T117" i="1"/>
  <c r="T154" i="1"/>
  <c r="U154" i="1" s="1"/>
  <c r="T90" i="1"/>
  <c r="T143" i="1"/>
  <c r="U143" i="1" s="1"/>
  <c r="T119" i="1"/>
  <c r="T87" i="1"/>
  <c r="T86" i="1"/>
  <c r="U86" i="1" s="1"/>
  <c r="T156" i="1"/>
  <c r="U156" i="1" s="1"/>
  <c r="T124" i="1"/>
  <c r="U124" i="1" s="1"/>
  <c r="T100" i="1"/>
  <c r="T72" i="1"/>
  <c r="U72" i="1" s="1"/>
  <c r="V229" i="1"/>
  <c r="V196" i="1"/>
  <c r="T93" i="1"/>
  <c r="U93" i="1" s="1"/>
  <c r="T146" i="1"/>
  <c r="U146" i="1" s="1"/>
  <c r="T98" i="1"/>
  <c r="T155" i="1"/>
  <c r="T135" i="1"/>
  <c r="T111" i="1"/>
  <c r="U111" i="1" s="1"/>
  <c r="T91" i="1"/>
  <c r="T71" i="1"/>
  <c r="T74" i="1"/>
  <c r="T152" i="1"/>
  <c r="T132" i="1"/>
  <c r="T108" i="1"/>
  <c r="U108" i="1" s="1"/>
  <c r="T88" i="1"/>
  <c r="T68" i="1"/>
  <c r="U68" i="1" s="1"/>
  <c r="V244" i="1"/>
  <c r="V253" i="1"/>
  <c r="V183" i="1"/>
  <c r="V189" i="1"/>
  <c r="Y189" i="1" s="1"/>
  <c r="AA189" i="1" s="1"/>
  <c r="V209" i="1"/>
  <c r="T161" i="1"/>
  <c r="T129" i="1"/>
  <c r="T97" i="1"/>
  <c r="T150" i="1"/>
  <c r="T118" i="1"/>
  <c r="T85" i="1"/>
  <c r="T141" i="1"/>
  <c r="T109" i="1"/>
  <c r="T65" i="1"/>
  <c r="T138" i="1"/>
  <c r="T106" i="1"/>
  <c r="T147" i="1"/>
  <c r="T131" i="1"/>
  <c r="T115" i="1"/>
  <c r="T99" i="1"/>
  <c r="T83" i="1"/>
  <c r="T67" i="1"/>
  <c r="T78" i="1"/>
  <c r="T160" i="1"/>
  <c r="T144" i="1"/>
  <c r="T128" i="1"/>
  <c r="T112" i="1"/>
  <c r="T96" i="1"/>
  <c r="T80" i="1"/>
  <c r="V227" i="1"/>
  <c r="V175" i="1"/>
  <c r="W248" i="1" l="1"/>
  <c r="V251" i="1"/>
  <c r="V177" i="1"/>
  <c r="Y177" i="1" s="1"/>
  <c r="AA177" i="1" s="1"/>
  <c r="W172" i="1"/>
  <c r="V184" i="1"/>
  <c r="Y184" i="1" s="1"/>
  <c r="AA184" i="1" s="1"/>
  <c r="V94" i="1"/>
  <c r="W94" i="1" s="1"/>
  <c r="Y197" i="1"/>
  <c r="AA197" i="1" s="1"/>
  <c r="V76" i="1"/>
  <c r="W76" i="1" s="1"/>
  <c r="W202" i="1"/>
  <c r="V195" i="1"/>
  <c r="W246" i="1"/>
  <c r="Y246" i="1" s="1"/>
  <c r="AA246" i="1" s="1"/>
  <c r="W210" i="1"/>
  <c r="Y210" i="1" s="1"/>
  <c r="AA210" i="1" s="1"/>
  <c r="W192" i="1"/>
  <c r="Y192" i="1" s="1"/>
  <c r="AA192" i="1" s="1"/>
  <c r="W226" i="1"/>
  <c r="Y226" i="1" s="1"/>
  <c r="AA226" i="1" s="1"/>
  <c r="V221" i="1"/>
  <c r="Y221" i="1" s="1"/>
  <c r="AA221" i="1" s="1"/>
  <c r="V235" i="1"/>
  <c r="Y235" i="1" s="1"/>
  <c r="AA235" i="1" s="1"/>
  <c r="W216" i="1"/>
  <c r="W264" i="1"/>
  <c r="W267" i="1"/>
  <c r="Y267" i="1" s="1"/>
  <c r="AA267" i="1" s="1"/>
  <c r="W206" i="1"/>
  <c r="X206" i="1" s="1"/>
  <c r="Z206" i="1" s="1"/>
  <c r="V127" i="1"/>
  <c r="W127" i="1" s="1"/>
  <c r="W260" i="1"/>
  <c r="Y260" i="1" s="1"/>
  <c r="AA260" i="1" s="1"/>
  <c r="W179" i="1"/>
  <c r="X179" i="1" s="1"/>
  <c r="Z179" i="1" s="1"/>
  <c r="W259" i="1"/>
  <c r="Y259" i="1" s="1"/>
  <c r="AA259" i="1" s="1"/>
  <c r="V218" i="1"/>
  <c r="X218" i="1" s="1"/>
  <c r="Z218" i="1" s="1"/>
  <c r="V215" i="1"/>
  <c r="Y215" i="1" s="1"/>
  <c r="AA215" i="1" s="1"/>
  <c r="V234" i="1"/>
  <c r="X234" i="1" s="1"/>
  <c r="Z234" i="1" s="1"/>
  <c r="W256" i="1"/>
  <c r="Y256" i="1" s="1"/>
  <c r="AA256" i="1" s="1"/>
  <c r="V257" i="1"/>
  <c r="X257" i="1" s="1"/>
  <c r="Z257" i="1" s="1"/>
  <c r="V92" i="1"/>
  <c r="W92" i="1" s="1"/>
  <c r="V249" i="1"/>
  <c r="Y249" i="1" s="1"/>
  <c r="AA249" i="1" s="1"/>
  <c r="V142" i="1"/>
  <c r="W142" i="1" s="1"/>
  <c r="W180" i="1"/>
  <c r="Y180" i="1" s="1"/>
  <c r="AA180" i="1" s="1"/>
  <c r="V176" i="1"/>
  <c r="Y176" i="1" s="1"/>
  <c r="AA176" i="1" s="1"/>
  <c r="X205" i="1"/>
  <c r="Z205" i="1" s="1"/>
  <c r="AC205" i="1" s="1"/>
  <c r="V169" i="1"/>
  <c r="V168" i="1"/>
  <c r="AK81" i="6"/>
  <c r="AM81" i="6" s="1"/>
  <c r="AK72" i="6"/>
  <c r="AM72" i="6" s="1"/>
  <c r="AK78" i="6"/>
  <c r="AM78" i="6" s="1"/>
  <c r="Y218" i="1"/>
  <c r="AA218" i="1" s="1"/>
  <c r="W261" i="1"/>
  <c r="W217" i="1"/>
  <c r="Y172" i="1"/>
  <c r="AA172" i="1" s="1"/>
  <c r="V225" i="1"/>
  <c r="Y225" i="1" s="1"/>
  <c r="AA225" i="1" s="1"/>
  <c r="V198" i="1"/>
  <c r="W167" i="1"/>
  <c r="Y167" i="1" s="1"/>
  <c r="AA167" i="1" s="1"/>
  <c r="AK103" i="6"/>
  <c r="AM103" i="6" s="1"/>
  <c r="AK133" i="6"/>
  <c r="AM133" i="6" s="1"/>
  <c r="AK83" i="6"/>
  <c r="AM83" i="6" s="1"/>
  <c r="W236" i="1"/>
  <c r="X236" i="1" s="1"/>
  <c r="Z236" i="1" s="1"/>
  <c r="V232" i="1"/>
  <c r="W240" i="1"/>
  <c r="Y240" i="1" s="1"/>
  <c r="AA240" i="1" s="1"/>
  <c r="V186" i="1"/>
  <c r="Y186" i="1" s="1"/>
  <c r="AA186" i="1" s="1"/>
  <c r="W239" i="1"/>
  <c r="W174" i="1"/>
  <c r="Y174" i="1" s="1"/>
  <c r="AA174" i="1" s="1"/>
  <c r="V220" i="1"/>
  <c r="Y220" i="1" s="1"/>
  <c r="AA220" i="1" s="1"/>
  <c r="V254" i="1"/>
  <c r="V243" i="1"/>
  <c r="Y243" i="1" s="1"/>
  <c r="AA243" i="1" s="1"/>
  <c r="W245" i="1"/>
  <c r="Y245" i="1" s="1"/>
  <c r="AA245" i="1" s="1"/>
  <c r="X196" i="1"/>
  <c r="Z196" i="1" s="1"/>
  <c r="W208" i="1"/>
  <c r="Y208" i="1" s="1"/>
  <c r="AA208" i="1" s="1"/>
  <c r="V222" i="1"/>
  <c r="X222" i="1" s="1"/>
  <c r="Z222" i="1" s="1"/>
  <c r="V203" i="1"/>
  <c r="X203" i="1" s="1"/>
  <c r="Z203" i="1" s="1"/>
  <c r="V219" i="1"/>
  <c r="X219" i="1" s="1"/>
  <c r="Z219" i="1" s="1"/>
  <c r="V224" i="1"/>
  <c r="X224" i="1" s="1"/>
  <c r="Z224" i="1" s="1"/>
  <c r="W230" i="1"/>
  <c r="Y230" i="1" s="1"/>
  <c r="AA230" i="1" s="1"/>
  <c r="W188" i="1"/>
  <c r="Y188" i="1" s="1"/>
  <c r="AA188" i="1" s="1"/>
  <c r="W242" i="1"/>
  <c r="W237" i="1"/>
  <c r="Y237" i="1" s="1"/>
  <c r="AA237" i="1" s="1"/>
  <c r="X195" i="1"/>
  <c r="Z195" i="1" s="1"/>
  <c r="X215" i="1"/>
  <c r="Z215" i="1" s="1"/>
  <c r="V140" i="1"/>
  <c r="W140" i="1" s="1"/>
  <c r="V241" i="1"/>
  <c r="W231" i="1"/>
  <c r="V64" i="1"/>
  <c r="W64" i="1" s="1"/>
  <c r="Y244" i="1"/>
  <c r="AA244" i="1" s="1"/>
  <c r="X172" i="1"/>
  <c r="Z172" i="1" s="1"/>
  <c r="W262" i="1"/>
  <c r="Y262" i="1" s="1"/>
  <c r="AA262" i="1" s="1"/>
  <c r="V178" i="1"/>
  <c r="X178" i="1" s="1"/>
  <c r="Z178" i="1" s="1"/>
  <c r="V191" i="1"/>
  <c r="V242" i="1"/>
  <c r="W258" i="1"/>
  <c r="Y258" i="1" s="1"/>
  <c r="AA258" i="1" s="1"/>
  <c r="Y195" i="1"/>
  <c r="AA195" i="1" s="1"/>
  <c r="V265" i="1"/>
  <c r="X265" i="1" s="1"/>
  <c r="Z265" i="1" s="1"/>
  <c r="W250" i="1"/>
  <c r="Y250" i="1" s="1"/>
  <c r="AA250" i="1" s="1"/>
  <c r="V266" i="1"/>
  <c r="V63" i="1"/>
  <c r="W63" i="1" s="1"/>
  <c r="V193" i="1"/>
  <c r="Y193" i="1" s="1"/>
  <c r="AA193" i="1" s="1"/>
  <c r="V255" i="1"/>
  <c r="X255" i="1" s="1"/>
  <c r="Z255" i="1" s="1"/>
  <c r="W214" i="1"/>
  <c r="W199" i="1"/>
  <c r="Y199" i="1" s="1"/>
  <c r="AA199" i="1" s="1"/>
  <c r="W181" i="1"/>
  <c r="Y181" i="1" s="1"/>
  <c r="AA181" i="1" s="1"/>
  <c r="W191" i="1"/>
  <c r="V82" i="1"/>
  <c r="W82" i="1" s="1"/>
  <c r="W173" i="1"/>
  <c r="W263" i="1"/>
  <c r="Y263" i="1" s="1"/>
  <c r="AA263" i="1" s="1"/>
  <c r="V114" i="1"/>
  <c r="W114" i="1" s="1"/>
  <c r="V204" i="1"/>
  <c r="W266" i="1"/>
  <c r="V156" i="1"/>
  <c r="W156" i="1" s="1"/>
  <c r="V185" i="1"/>
  <c r="Y185" i="1" s="1"/>
  <c r="AA185" i="1" s="1"/>
  <c r="V159" i="1"/>
  <c r="W159" i="1" s="1"/>
  <c r="V182" i="1"/>
  <c r="W194" i="1"/>
  <c r="V201" i="1"/>
  <c r="Y201" i="1" s="1"/>
  <c r="AA201" i="1" s="1"/>
  <c r="V73" i="1"/>
  <c r="W73" i="1" s="1"/>
  <c r="W187" i="1"/>
  <c r="AC247" i="5"/>
  <c r="AF175" i="5" s="1"/>
  <c r="I43" i="5" s="1"/>
  <c r="AB170" i="5"/>
  <c r="V153" i="1"/>
  <c r="W153" i="1" s="1"/>
  <c r="V123" i="1"/>
  <c r="W123" i="1" s="1"/>
  <c r="V134" i="1"/>
  <c r="W134" i="1" s="1"/>
  <c r="Y183" i="1"/>
  <c r="AA183" i="1" s="1"/>
  <c r="W233" i="1"/>
  <c r="V239" i="1"/>
  <c r="W212" i="1"/>
  <c r="W211" i="1"/>
  <c r="V200" i="1"/>
  <c r="V213" i="1"/>
  <c r="X213" i="1" s="1"/>
  <c r="Z213" i="1" s="1"/>
  <c r="W228" i="1"/>
  <c r="Y228" i="1" s="1"/>
  <c r="AA228" i="1" s="1"/>
  <c r="V162" i="1"/>
  <c r="V207" i="1"/>
  <c r="X207" i="1" s="1"/>
  <c r="Z207" i="1" s="1"/>
  <c r="V247" i="1"/>
  <c r="X247" i="1" s="1"/>
  <c r="Z247" i="1" s="1"/>
  <c r="V126" i="1"/>
  <c r="W126" i="1" s="1"/>
  <c r="V151" i="1"/>
  <c r="W151" i="1" s="1"/>
  <c r="V145" i="1"/>
  <c r="W145" i="1" s="1"/>
  <c r="W223" i="1"/>
  <c r="X223" i="1" s="1"/>
  <c r="Z223" i="1" s="1"/>
  <c r="W170" i="1"/>
  <c r="Y170" i="1" s="1"/>
  <c r="AA170" i="1" s="1"/>
  <c r="V216" i="1"/>
  <c r="V136" i="1"/>
  <c r="W136" i="1" s="1"/>
  <c r="V261" i="1"/>
  <c r="V212" i="1"/>
  <c r="V211" i="1"/>
  <c r="Y211" i="1" s="1"/>
  <c r="AA211" i="1" s="1"/>
  <c r="X183" i="1"/>
  <c r="Z183" i="1" s="1"/>
  <c r="X184" i="1"/>
  <c r="Z184" i="1" s="1"/>
  <c r="V77" i="1"/>
  <c r="X171" i="1"/>
  <c r="Z171" i="1" s="1"/>
  <c r="V214" i="1"/>
  <c r="X244" i="1"/>
  <c r="Z244" i="1" s="1"/>
  <c r="V86" i="1"/>
  <c r="W86" i="1" s="1"/>
  <c r="V202" i="1"/>
  <c r="V231" i="1"/>
  <c r="X197" i="1"/>
  <c r="Z197" i="1" s="1"/>
  <c r="Y171" i="1"/>
  <c r="AA171" i="1" s="1"/>
  <c r="X251" i="1"/>
  <c r="Z251" i="1" s="1"/>
  <c r="V110" i="1"/>
  <c r="W110" i="1" s="1"/>
  <c r="V139" i="1"/>
  <c r="X209" i="1"/>
  <c r="Z209" i="1" s="1"/>
  <c r="V121" i="1"/>
  <c r="W121" i="1" s="1"/>
  <c r="Y209" i="1"/>
  <c r="AA209" i="1" s="1"/>
  <c r="V133" i="1"/>
  <c r="W133" i="1" s="1"/>
  <c r="V194" i="1"/>
  <c r="X253" i="1"/>
  <c r="Z253" i="1" s="1"/>
  <c r="X246" i="1"/>
  <c r="Z246" i="1" s="1"/>
  <c r="Y175" i="1"/>
  <c r="AA175" i="1" s="1"/>
  <c r="W200" i="1"/>
  <c r="V149" i="1"/>
  <c r="W149" i="1" s="1"/>
  <c r="V79" i="1"/>
  <c r="W79" i="1" s="1"/>
  <c r="V104" i="1"/>
  <c r="W104" i="1" s="1"/>
  <c r="V146" i="1"/>
  <c r="W146" i="1" s="1"/>
  <c r="V75" i="1"/>
  <c r="Y251" i="1"/>
  <c r="AA251" i="1" s="1"/>
  <c r="X94" i="1"/>
  <c r="Z94" i="1" s="1"/>
  <c r="V95" i="1"/>
  <c r="W95" i="1" s="1"/>
  <c r="V116" i="1"/>
  <c r="W116" i="1" s="1"/>
  <c r="W254" i="1"/>
  <c r="X229" i="1"/>
  <c r="Z229" i="1" s="1"/>
  <c r="X199" i="1"/>
  <c r="Z199" i="1" s="1"/>
  <c r="AB199" i="1" s="1"/>
  <c r="Y253" i="1"/>
  <c r="AA253" i="1" s="1"/>
  <c r="W204" i="1"/>
  <c r="V102" i="1"/>
  <c r="W102" i="1" s="1"/>
  <c r="W198" i="1"/>
  <c r="V137" i="1"/>
  <c r="W137" i="1" s="1"/>
  <c r="V89" i="1"/>
  <c r="W89" i="1" s="1"/>
  <c r="V154" i="1"/>
  <c r="V158" i="1"/>
  <c r="W158" i="1" s="1"/>
  <c r="V264" i="1"/>
  <c r="AK155" i="6"/>
  <c r="AM155" i="6" s="1"/>
  <c r="AK137" i="6"/>
  <c r="AM137" i="6" s="1"/>
  <c r="AK111" i="6"/>
  <c r="AM111" i="6" s="1"/>
  <c r="AK65" i="6"/>
  <c r="AM65" i="6" s="1"/>
  <c r="AK109" i="6"/>
  <c r="AM109" i="6" s="1"/>
  <c r="W169" i="1"/>
  <c r="V173" i="1"/>
  <c r="U130" i="1"/>
  <c r="V130" i="1"/>
  <c r="V68" i="1"/>
  <c r="W68" i="1" s="1"/>
  <c r="W232" i="1"/>
  <c r="V72" i="1"/>
  <c r="X189" i="1"/>
  <c r="Z189" i="1" s="1"/>
  <c r="AC189" i="1" s="1"/>
  <c r="V111" i="1"/>
  <c r="W111" i="1" s="1"/>
  <c r="V103" i="1"/>
  <c r="W103" i="1" s="1"/>
  <c r="W182" i="1"/>
  <c r="V105" i="1"/>
  <c r="W105" i="1" s="1"/>
  <c r="V81" i="1"/>
  <c r="W81" i="1" s="1"/>
  <c r="U70" i="1"/>
  <c r="V70" i="1"/>
  <c r="U148" i="1"/>
  <c r="V148" i="1"/>
  <c r="U125" i="1"/>
  <c r="V125" i="1"/>
  <c r="V238" i="1"/>
  <c r="X238" i="1" s="1"/>
  <c r="Z238" i="1" s="1"/>
  <c r="V248" i="1"/>
  <c r="X248" i="1" s="1"/>
  <c r="Z248" i="1" s="1"/>
  <c r="V252" i="1"/>
  <c r="X252" i="1" s="1"/>
  <c r="Z252" i="1" s="1"/>
  <c r="V190" i="1"/>
  <c r="X190" i="1" s="1"/>
  <c r="Z190" i="1" s="1"/>
  <c r="AK148" i="6"/>
  <c r="AM148" i="6" s="1"/>
  <c r="AK68" i="6"/>
  <c r="AM68" i="6" s="1"/>
  <c r="AK98" i="6"/>
  <c r="AM98" i="6" s="1"/>
  <c r="AK97" i="6"/>
  <c r="AM97" i="6" s="1"/>
  <c r="AK118" i="6"/>
  <c r="AM118" i="6" s="1"/>
  <c r="AK79" i="6"/>
  <c r="AM79" i="6" s="1"/>
  <c r="AK104" i="6"/>
  <c r="AM104" i="6" s="1"/>
  <c r="AK75" i="6"/>
  <c r="AM75" i="6" s="1"/>
  <c r="AK119" i="6"/>
  <c r="AM119" i="6" s="1"/>
  <c r="AK150" i="6"/>
  <c r="AM150" i="6" s="1"/>
  <c r="AK69" i="6"/>
  <c r="AM69" i="6" s="1"/>
  <c r="AK117" i="6"/>
  <c r="AM117" i="6" s="1"/>
  <c r="AK128" i="6"/>
  <c r="AM128" i="6" s="1"/>
  <c r="AK80" i="6"/>
  <c r="AM80" i="6" s="1"/>
  <c r="AK135" i="6"/>
  <c r="AM135" i="6" s="1"/>
  <c r="AK67" i="6"/>
  <c r="AM67" i="6" s="1"/>
  <c r="AK63" i="6"/>
  <c r="AM63" i="6" s="1"/>
  <c r="AK99" i="6"/>
  <c r="AM99" i="6" s="1"/>
  <c r="AK126" i="6"/>
  <c r="AM126" i="6" s="1"/>
  <c r="AK114" i="6"/>
  <c r="AM114" i="6" s="1"/>
  <c r="AB191" i="5"/>
  <c r="AK147" i="6"/>
  <c r="AM147" i="6" s="1"/>
  <c r="AK62" i="6"/>
  <c r="AM62" i="6" s="1"/>
  <c r="AK152" i="6"/>
  <c r="AM152" i="6" s="1"/>
  <c r="AK138" i="6"/>
  <c r="AM138" i="6" s="1"/>
  <c r="AK102" i="6"/>
  <c r="AM102" i="6" s="1"/>
  <c r="AK162" i="6"/>
  <c r="AM162" i="6" s="1"/>
  <c r="AK108" i="6"/>
  <c r="AM108" i="6" s="1"/>
  <c r="AK144" i="6"/>
  <c r="AM144" i="6" s="1"/>
  <c r="AK120" i="6"/>
  <c r="AM120" i="6" s="1"/>
  <c r="AK74" i="6"/>
  <c r="AM74" i="6" s="1"/>
  <c r="AK66" i="6"/>
  <c r="AM66" i="6" s="1"/>
  <c r="AK136" i="6"/>
  <c r="AM136" i="6" s="1"/>
  <c r="AK71" i="6"/>
  <c r="AM71" i="6" s="1"/>
  <c r="AK142" i="6"/>
  <c r="AM142" i="6" s="1"/>
  <c r="AK110" i="6"/>
  <c r="AM110" i="6" s="1"/>
  <c r="AK127" i="6"/>
  <c r="AM127" i="6" s="1"/>
  <c r="AK157" i="6"/>
  <c r="AM157" i="6" s="1"/>
  <c r="AK84" i="6"/>
  <c r="AM84" i="6" s="1"/>
  <c r="AK106" i="6"/>
  <c r="AM106" i="6" s="1"/>
  <c r="AK145" i="6"/>
  <c r="AM145" i="6" s="1"/>
  <c r="AK93" i="6"/>
  <c r="AM93" i="6" s="1"/>
  <c r="AK140" i="6"/>
  <c r="AM140" i="6" s="1"/>
  <c r="AK161" i="6"/>
  <c r="AM161" i="6" s="1"/>
  <c r="AK87" i="6"/>
  <c r="AM87" i="6" s="1"/>
  <c r="AK112" i="6"/>
  <c r="AM112" i="6" s="1"/>
  <c r="AK143" i="6"/>
  <c r="AM143" i="6" s="1"/>
  <c r="AK73" i="6"/>
  <c r="AM73" i="6" s="1"/>
  <c r="AK115" i="6"/>
  <c r="AM115" i="6" s="1"/>
  <c r="AK101" i="6"/>
  <c r="AM101" i="6" s="1"/>
  <c r="AK139" i="6"/>
  <c r="AM139" i="6" s="1"/>
  <c r="AK105" i="6"/>
  <c r="AM105" i="6" s="1"/>
  <c r="AK123" i="6"/>
  <c r="AM123" i="6" s="1"/>
  <c r="AK70" i="6"/>
  <c r="AM70" i="6" s="1"/>
  <c r="AK92" i="6"/>
  <c r="AM92" i="6" s="1"/>
  <c r="AK113" i="6"/>
  <c r="AM113" i="6" s="1"/>
  <c r="AI76" i="6"/>
  <c r="AJ76" i="6"/>
  <c r="AI154" i="6"/>
  <c r="AJ154" i="6"/>
  <c r="AI141" i="6"/>
  <c r="AJ141" i="6"/>
  <c r="AI90" i="6"/>
  <c r="AJ90" i="6"/>
  <c r="AI151" i="6"/>
  <c r="AJ151" i="6"/>
  <c r="AI95" i="6"/>
  <c r="AJ95" i="6"/>
  <c r="AI91" i="6"/>
  <c r="AJ91" i="6"/>
  <c r="AI122" i="6"/>
  <c r="AJ122" i="6"/>
  <c r="AI149" i="6"/>
  <c r="AJ149" i="6"/>
  <c r="AI146" i="6"/>
  <c r="AJ146" i="6"/>
  <c r="AI116" i="6"/>
  <c r="AJ116" i="6"/>
  <c r="AI96" i="6"/>
  <c r="AJ96" i="6"/>
  <c r="AL152" i="6"/>
  <c r="AN152" i="6" s="1"/>
  <c r="AL138" i="6"/>
  <c r="AN138" i="6" s="1"/>
  <c r="AL102" i="6"/>
  <c r="AN102" i="6" s="1"/>
  <c r="AL162" i="6"/>
  <c r="AN162" i="6" s="1"/>
  <c r="AL108" i="6"/>
  <c r="AN108" i="6" s="1"/>
  <c r="AL144" i="6"/>
  <c r="AN144" i="6" s="1"/>
  <c r="AL120" i="6"/>
  <c r="AN120" i="6" s="1"/>
  <c r="AL74" i="6"/>
  <c r="AN74" i="6" s="1"/>
  <c r="AL66" i="6"/>
  <c r="AN66" i="6" s="1"/>
  <c r="AL136" i="6"/>
  <c r="AN136" i="6" s="1"/>
  <c r="AL71" i="6"/>
  <c r="AN71" i="6" s="1"/>
  <c r="AL142" i="6"/>
  <c r="AN142" i="6" s="1"/>
  <c r="AL110" i="6"/>
  <c r="AN110" i="6" s="1"/>
  <c r="AL127" i="6"/>
  <c r="AN127" i="6" s="1"/>
  <c r="AL157" i="6"/>
  <c r="AN157" i="6" s="1"/>
  <c r="AL84" i="6"/>
  <c r="AN84" i="6" s="1"/>
  <c r="AL106" i="6"/>
  <c r="AN106" i="6" s="1"/>
  <c r="AL145" i="6"/>
  <c r="AN145" i="6" s="1"/>
  <c r="AL93" i="6"/>
  <c r="AN93" i="6" s="1"/>
  <c r="AL140" i="6"/>
  <c r="AN140" i="6" s="1"/>
  <c r="AL161" i="6"/>
  <c r="AN161" i="6" s="1"/>
  <c r="AL87" i="6"/>
  <c r="AN87" i="6" s="1"/>
  <c r="AL112" i="6"/>
  <c r="AN112" i="6" s="1"/>
  <c r="AL143" i="6"/>
  <c r="AN143" i="6" s="1"/>
  <c r="AL73" i="6"/>
  <c r="AN73" i="6" s="1"/>
  <c r="AL115" i="6"/>
  <c r="AN115" i="6" s="1"/>
  <c r="AL101" i="6"/>
  <c r="AN101" i="6" s="1"/>
  <c r="AL139" i="6"/>
  <c r="AN139" i="6" s="1"/>
  <c r="AL105" i="6"/>
  <c r="AN105" i="6" s="1"/>
  <c r="AL123" i="6"/>
  <c r="AN123" i="6" s="1"/>
  <c r="AL70" i="6"/>
  <c r="AN70" i="6" s="1"/>
  <c r="AL92" i="6"/>
  <c r="AN92" i="6" s="1"/>
  <c r="AL113" i="6"/>
  <c r="AN113" i="6" s="1"/>
  <c r="AI125" i="6"/>
  <c r="AJ125" i="6"/>
  <c r="AI134" i="6"/>
  <c r="AJ134" i="6"/>
  <c r="AI77" i="6"/>
  <c r="AJ77" i="6"/>
  <c r="AI94" i="6"/>
  <c r="AJ94" i="6"/>
  <c r="AI64" i="6"/>
  <c r="AJ64" i="6"/>
  <c r="AI131" i="6"/>
  <c r="AJ131" i="6"/>
  <c r="AI132" i="6"/>
  <c r="AJ132" i="6"/>
  <c r="AI121" i="6"/>
  <c r="AJ121" i="6"/>
  <c r="AI86" i="6"/>
  <c r="AJ86" i="6"/>
  <c r="AI130" i="6"/>
  <c r="AJ130" i="6"/>
  <c r="AI156" i="6"/>
  <c r="AJ156" i="6"/>
  <c r="AI85" i="6"/>
  <c r="AJ85" i="6"/>
  <c r="AI160" i="6"/>
  <c r="AJ160" i="6"/>
  <c r="AI129" i="6"/>
  <c r="AJ129" i="6"/>
  <c r="AI100" i="6"/>
  <c r="AJ100" i="6"/>
  <c r="AI159" i="6"/>
  <c r="AJ159" i="6"/>
  <c r="AI124" i="6"/>
  <c r="AJ124" i="6"/>
  <c r="AI153" i="6"/>
  <c r="AJ153" i="6"/>
  <c r="AI88" i="6"/>
  <c r="AJ88" i="6"/>
  <c r="AI82" i="6"/>
  <c r="AJ82" i="6"/>
  <c r="AI107" i="6"/>
  <c r="AJ107" i="6"/>
  <c r="AI89" i="6"/>
  <c r="AJ89" i="6"/>
  <c r="AI158" i="6"/>
  <c r="AJ158" i="6"/>
  <c r="AL103" i="6"/>
  <c r="AN103" i="6" s="1"/>
  <c r="AL81" i="6"/>
  <c r="AN81" i="6" s="1"/>
  <c r="AL133" i="6"/>
  <c r="AN133" i="6" s="1"/>
  <c r="AL72" i="6"/>
  <c r="AN72" i="6" s="1"/>
  <c r="AL83" i="6"/>
  <c r="AN83" i="6" s="1"/>
  <c r="AL78" i="6"/>
  <c r="AN78" i="6" s="1"/>
  <c r="AL155" i="6"/>
  <c r="AN155" i="6" s="1"/>
  <c r="AL137" i="6"/>
  <c r="AN137" i="6" s="1"/>
  <c r="AL111" i="6"/>
  <c r="AN111" i="6" s="1"/>
  <c r="AL65" i="6"/>
  <c r="AN65" i="6" s="1"/>
  <c r="AL109" i="6"/>
  <c r="AN109" i="6" s="1"/>
  <c r="AL148" i="6"/>
  <c r="AN148" i="6" s="1"/>
  <c r="AL68" i="6"/>
  <c r="AN68" i="6" s="1"/>
  <c r="AL98" i="6"/>
  <c r="AN98" i="6" s="1"/>
  <c r="AL97" i="6"/>
  <c r="AN97" i="6" s="1"/>
  <c r="AL118" i="6"/>
  <c r="AN118" i="6" s="1"/>
  <c r="AL62" i="6"/>
  <c r="AN62" i="6" s="1"/>
  <c r="AL79" i="6"/>
  <c r="AN79" i="6" s="1"/>
  <c r="AL104" i="6"/>
  <c r="AN104" i="6" s="1"/>
  <c r="AL75" i="6"/>
  <c r="AN75" i="6" s="1"/>
  <c r="AL119" i="6"/>
  <c r="AN119" i="6" s="1"/>
  <c r="AL150" i="6"/>
  <c r="AN150" i="6" s="1"/>
  <c r="AL69" i="6"/>
  <c r="AN69" i="6" s="1"/>
  <c r="AL117" i="6"/>
  <c r="AN117" i="6" s="1"/>
  <c r="AL128" i="6"/>
  <c r="AN128" i="6" s="1"/>
  <c r="AL80" i="6"/>
  <c r="AN80" i="6" s="1"/>
  <c r="AL135" i="6"/>
  <c r="AN135" i="6" s="1"/>
  <c r="AL67" i="6"/>
  <c r="AN67" i="6" s="1"/>
  <c r="AL63" i="6"/>
  <c r="AN63" i="6" s="1"/>
  <c r="AL99" i="6"/>
  <c r="AN99" i="6" s="1"/>
  <c r="AL126" i="6"/>
  <c r="AN126" i="6" s="1"/>
  <c r="AL114" i="6"/>
  <c r="AN114" i="6" s="1"/>
  <c r="AL147" i="6"/>
  <c r="AN147" i="6" s="1"/>
  <c r="AH163" i="6"/>
  <c r="AC245" i="5"/>
  <c r="AB201" i="5"/>
  <c r="AB222" i="5"/>
  <c r="AC212" i="5"/>
  <c r="AC188" i="5"/>
  <c r="AB203" i="5"/>
  <c r="AB243" i="5"/>
  <c r="AB229" i="5"/>
  <c r="AB188" i="5"/>
  <c r="AC249" i="5"/>
  <c r="AB263" i="5"/>
  <c r="AB212" i="5"/>
  <c r="AB249" i="5"/>
  <c r="AC201" i="5"/>
  <c r="AC203" i="5"/>
  <c r="AC266" i="5"/>
  <c r="AB248" i="5"/>
  <c r="AC191" i="5"/>
  <c r="Y160" i="5"/>
  <c r="AB196" i="5"/>
  <c r="AC243" i="5"/>
  <c r="AB253" i="5"/>
  <c r="AC263" i="5"/>
  <c r="AC211" i="5"/>
  <c r="Z210" i="5"/>
  <c r="Z160" i="5"/>
  <c r="W146" i="5"/>
  <c r="W100" i="5"/>
  <c r="W141" i="5"/>
  <c r="W153" i="5"/>
  <c r="W91" i="5"/>
  <c r="W99" i="5"/>
  <c r="W140" i="5"/>
  <c r="W96" i="5"/>
  <c r="W138" i="5"/>
  <c r="W76" i="5"/>
  <c r="W107" i="5"/>
  <c r="W132" i="5"/>
  <c r="W92" i="5"/>
  <c r="W110" i="5"/>
  <c r="W159" i="5"/>
  <c r="W65" i="5"/>
  <c r="W139" i="5"/>
  <c r="W88" i="5"/>
  <c r="W145" i="5"/>
  <c r="W97" i="5"/>
  <c r="W144" i="5"/>
  <c r="W95" i="5"/>
  <c r="W119" i="5"/>
  <c r="W152" i="5"/>
  <c r="W113" i="5"/>
  <c r="W148" i="5"/>
  <c r="W105" i="5"/>
  <c r="W127" i="5"/>
  <c r="W104" i="5"/>
  <c r="W84" i="5"/>
  <c r="W133" i="5"/>
  <c r="W74" i="5"/>
  <c r="W114" i="5"/>
  <c r="W151" i="5"/>
  <c r="W77" i="5"/>
  <c r="W111" i="5"/>
  <c r="W142" i="5"/>
  <c r="W117" i="5"/>
  <c r="W67" i="5"/>
  <c r="W123" i="5"/>
  <c r="W143" i="5"/>
  <c r="W122" i="5"/>
  <c r="W72" i="5"/>
  <c r="W128" i="5"/>
  <c r="W87" i="5"/>
  <c r="W130" i="5"/>
  <c r="W69" i="5"/>
  <c r="W93" i="5"/>
  <c r="W126" i="5"/>
  <c r="X146" i="5"/>
  <c r="X100" i="5"/>
  <c r="X141" i="5"/>
  <c r="X153" i="5"/>
  <c r="X91" i="5"/>
  <c r="X99" i="5"/>
  <c r="X140" i="5"/>
  <c r="X96" i="5"/>
  <c r="X138" i="5"/>
  <c r="X76" i="5"/>
  <c r="X107" i="5"/>
  <c r="X132" i="5"/>
  <c r="X92" i="5"/>
  <c r="X110" i="5"/>
  <c r="X159" i="5"/>
  <c r="X65" i="5"/>
  <c r="X139" i="5"/>
  <c r="X88" i="5"/>
  <c r="X145" i="5"/>
  <c r="X97" i="5"/>
  <c r="X144" i="5"/>
  <c r="X95" i="5"/>
  <c r="X119" i="5"/>
  <c r="X152" i="5"/>
  <c r="X113" i="5"/>
  <c r="X148" i="5"/>
  <c r="X105" i="5"/>
  <c r="X127" i="5"/>
  <c r="X104" i="5"/>
  <c r="X84" i="5"/>
  <c r="X133" i="5"/>
  <c r="X74" i="5"/>
  <c r="X114" i="5"/>
  <c r="X151" i="5"/>
  <c r="X77" i="5"/>
  <c r="X111" i="5"/>
  <c r="X142" i="5"/>
  <c r="X117" i="5"/>
  <c r="X67" i="5"/>
  <c r="X123" i="5"/>
  <c r="X143" i="5"/>
  <c r="X122" i="5"/>
  <c r="X72" i="5"/>
  <c r="X128" i="5"/>
  <c r="X87" i="5"/>
  <c r="X130" i="5"/>
  <c r="X69" i="5"/>
  <c r="X93" i="5"/>
  <c r="X126" i="5"/>
  <c r="W129" i="5"/>
  <c r="W89" i="5"/>
  <c r="W62" i="5"/>
  <c r="W101" i="5"/>
  <c r="W156" i="5"/>
  <c r="W134" i="5"/>
  <c r="W108" i="5"/>
  <c r="W64" i="5"/>
  <c r="W118" i="5"/>
  <c r="W157" i="5"/>
  <c r="W79" i="5"/>
  <c r="W121" i="5"/>
  <c r="W150" i="5"/>
  <c r="W78" i="5"/>
  <c r="W120" i="5"/>
  <c r="W90" i="5"/>
  <c r="W112" i="5"/>
  <c r="W102" i="5"/>
  <c r="W63" i="5"/>
  <c r="W125" i="5"/>
  <c r="W73" i="5"/>
  <c r="W115" i="5"/>
  <c r="W68" i="5"/>
  <c r="W109" i="5"/>
  <c r="W137" i="5"/>
  <c r="W80" i="5"/>
  <c r="W136" i="5"/>
  <c r="W135" i="5"/>
  <c r="W70" i="5"/>
  <c r="W66" i="5"/>
  <c r="W147" i="5"/>
  <c r="W98" i="5"/>
  <c r="W158" i="5"/>
  <c r="W94" i="5"/>
  <c r="W131" i="5"/>
  <c r="W81" i="5"/>
  <c r="W85" i="5"/>
  <c r="W124" i="5"/>
  <c r="W75" i="5"/>
  <c r="W155" i="5"/>
  <c r="W161" i="5"/>
  <c r="W83" i="5"/>
  <c r="W82" i="5"/>
  <c r="W162" i="5"/>
  <c r="W103" i="5"/>
  <c r="W71" i="5"/>
  <c r="W106" i="5"/>
  <c r="W154" i="5"/>
  <c r="W86" i="5"/>
  <c r="W116" i="5"/>
  <c r="W149" i="5"/>
  <c r="X129" i="5"/>
  <c r="X89" i="5"/>
  <c r="X62" i="5"/>
  <c r="X101" i="5"/>
  <c r="X156" i="5"/>
  <c r="X134" i="5"/>
  <c r="X108" i="5"/>
  <c r="X64" i="5"/>
  <c r="X118" i="5"/>
  <c r="X157" i="5"/>
  <c r="X79" i="5"/>
  <c r="X121" i="5"/>
  <c r="X150" i="5"/>
  <c r="X78" i="5"/>
  <c r="X120" i="5"/>
  <c r="X90" i="5"/>
  <c r="X112" i="5"/>
  <c r="X102" i="5"/>
  <c r="X63" i="5"/>
  <c r="X125" i="5"/>
  <c r="X73" i="5"/>
  <c r="X115" i="5"/>
  <c r="X68" i="5"/>
  <c r="X109" i="5"/>
  <c r="X137" i="5"/>
  <c r="X80" i="5"/>
  <c r="X136" i="5"/>
  <c r="X135" i="5"/>
  <c r="X70" i="5"/>
  <c r="X66" i="5"/>
  <c r="X147" i="5"/>
  <c r="X98" i="5"/>
  <c r="X158" i="5"/>
  <c r="X94" i="5"/>
  <c r="X131" i="5"/>
  <c r="X81" i="5"/>
  <c r="X85" i="5"/>
  <c r="X124" i="5"/>
  <c r="X75" i="5"/>
  <c r="X155" i="5"/>
  <c r="X161" i="5"/>
  <c r="X83" i="5"/>
  <c r="X82" i="5"/>
  <c r="X162" i="5"/>
  <c r="X103" i="5"/>
  <c r="X71" i="5"/>
  <c r="X106" i="5"/>
  <c r="X154" i="5"/>
  <c r="X86" i="5"/>
  <c r="X116" i="5"/>
  <c r="X149" i="5"/>
  <c r="Z198" i="5"/>
  <c r="AC198" i="5" s="1"/>
  <c r="AC233" i="5"/>
  <c r="Z189" i="5"/>
  <c r="Z168" i="5"/>
  <c r="AC168" i="5" s="1"/>
  <c r="Z239" i="5"/>
  <c r="AC239" i="5" s="1"/>
  <c r="Z260" i="5"/>
  <c r="AB260" i="5" s="1"/>
  <c r="AA167" i="5"/>
  <c r="AB167" i="5" s="1"/>
  <c r="AE167" i="5" s="1"/>
  <c r="H35" i="5" s="1"/>
  <c r="AC180" i="5"/>
  <c r="AA258" i="5"/>
  <c r="AB169" i="5"/>
  <c r="AC169" i="5"/>
  <c r="AC209" i="5"/>
  <c r="AA192" i="5"/>
  <c r="AC192" i="5" s="1"/>
  <c r="Z244" i="5"/>
  <c r="AB244" i="5" s="1"/>
  <c r="Z219" i="5"/>
  <c r="Z186" i="5"/>
  <c r="AB186" i="5" s="1"/>
  <c r="Z207" i="5"/>
  <c r="AA207" i="5"/>
  <c r="AA259" i="5"/>
  <c r="AA224" i="5"/>
  <c r="Z224" i="5"/>
  <c r="Z230" i="5"/>
  <c r="AC230" i="5" s="1"/>
  <c r="AB233" i="5"/>
  <c r="AA193" i="5"/>
  <c r="AB193" i="5" s="1"/>
  <c r="AA227" i="5"/>
  <c r="Z227" i="5"/>
  <c r="AA235" i="5"/>
  <c r="Z235" i="5"/>
  <c r="Z183" i="5"/>
  <c r="AC183" i="5" s="1"/>
  <c r="Z251" i="5"/>
  <c r="AC251" i="5" s="1"/>
  <c r="AC253" i="5"/>
  <c r="AA217" i="5"/>
  <c r="Z217" i="5"/>
  <c r="AB255" i="5"/>
  <c r="Z178" i="5"/>
  <c r="Z246" i="5"/>
  <c r="AC246" i="5" s="1"/>
  <c r="AA256" i="5"/>
  <c r="AC256" i="5" s="1"/>
  <c r="Z200" i="5"/>
  <c r="AC196" i="5"/>
  <c r="Z176" i="5"/>
  <c r="AC176" i="5" s="1"/>
  <c r="AC240" i="5"/>
  <c r="Z190" i="5"/>
  <c r="AB190" i="5" s="1"/>
  <c r="Z221" i="5"/>
  <c r="AC221" i="5" s="1"/>
  <c r="AB181" i="5"/>
  <c r="AA179" i="5"/>
  <c r="AA231" i="5"/>
  <c r="AB209" i="5"/>
  <c r="AA175" i="5"/>
  <c r="Z175" i="5"/>
  <c r="AB187" i="5"/>
  <c r="AE169" i="5" s="1"/>
  <c r="H37" i="5" s="1"/>
  <c r="Z250" i="5"/>
  <c r="AC265" i="5"/>
  <c r="AB265" i="5"/>
  <c r="AC181" i="5"/>
  <c r="AC187" i="5"/>
  <c r="AF169" i="5" s="1"/>
  <c r="I37" i="5" s="1"/>
  <c r="Z184" i="5"/>
  <c r="AB254" i="5"/>
  <c r="Z174" i="5"/>
  <c r="AA264" i="5"/>
  <c r="AA252" i="5"/>
  <c r="AB252" i="5" s="1"/>
  <c r="AB240" i="5"/>
  <c r="AB211" i="5"/>
  <c r="Z261" i="5"/>
  <c r="AC261" i="5" s="1"/>
  <c r="AB234" i="5"/>
  <c r="Z228" i="5"/>
  <c r="Z171" i="5"/>
  <c r="AB214" i="5"/>
  <c r="Z220" i="5"/>
  <c r="AB220" i="5" s="1"/>
  <c r="AA226" i="5"/>
  <c r="AC226" i="5" s="1"/>
  <c r="AA194" i="5"/>
  <c r="Z194" i="5"/>
  <c r="AA185" i="5"/>
  <c r="AC170" i="5"/>
  <c r="AB245" i="5"/>
  <c r="Z179" i="5"/>
  <c r="AA223" i="5"/>
  <c r="Z223" i="5"/>
  <c r="AA205" i="5"/>
  <c r="Z205" i="5"/>
  <c r="AA267" i="5"/>
  <c r="Z267" i="5"/>
  <c r="AC222" i="5"/>
  <c r="AC234" i="5"/>
  <c r="AC214" i="5"/>
  <c r="AB239" i="5"/>
  <c r="AA238" i="5"/>
  <c r="AB238" i="5" s="1"/>
  <c r="Z199" i="5"/>
  <c r="AA171" i="5"/>
  <c r="AA177" i="5"/>
  <c r="Z177" i="5"/>
  <c r="AA232" i="5"/>
  <c r="Z232" i="5"/>
  <c r="AC208" i="5"/>
  <c r="AB208" i="5"/>
  <c r="Z202" i="5"/>
  <c r="Z237" i="5"/>
  <c r="AA241" i="5"/>
  <c r="Z241" i="5"/>
  <c r="Z231" i="5"/>
  <c r="AB262" i="5"/>
  <c r="Z242" i="5"/>
  <c r="AA242" i="5"/>
  <c r="AA215" i="5"/>
  <c r="AB215" i="5" s="1"/>
  <c r="Z225" i="5"/>
  <c r="Z257" i="5"/>
  <c r="AC255" i="5"/>
  <c r="Z264" i="5"/>
  <c r="AC236" i="5"/>
  <c r="AB236" i="5"/>
  <c r="AB180" i="5"/>
  <c r="AC254" i="5"/>
  <c r="AC173" i="5"/>
  <c r="AB173" i="5"/>
  <c r="AC229" i="5"/>
  <c r="AB218" i="5"/>
  <c r="AC218" i="5"/>
  <c r="AC262" i="5"/>
  <c r="AC213" i="5"/>
  <c r="AB213" i="5"/>
  <c r="AC216" i="5"/>
  <c r="AB216" i="5"/>
  <c r="AC182" i="5"/>
  <c r="AB182" i="5"/>
  <c r="AC197" i="5"/>
  <c r="AF170" i="5" s="1"/>
  <c r="I38" i="5" s="1"/>
  <c r="AB197" i="5"/>
  <c r="AE170" i="5" s="1"/>
  <c r="H38" i="5" s="1"/>
  <c r="AB195" i="5"/>
  <c r="AC195" i="5"/>
  <c r="AC248" i="5"/>
  <c r="AB206" i="5"/>
  <c r="AC206" i="5"/>
  <c r="AC204" i="5"/>
  <c r="AB204" i="5"/>
  <c r="AC172" i="5"/>
  <c r="AB172" i="5"/>
  <c r="V108" i="1"/>
  <c r="V143" i="1"/>
  <c r="W143" i="1" s="1"/>
  <c r="U101" i="1"/>
  <c r="V101" i="1"/>
  <c r="U84" i="1"/>
  <c r="V84" i="1"/>
  <c r="U107" i="1"/>
  <c r="V107" i="1"/>
  <c r="U69" i="1"/>
  <c r="V69" i="1"/>
  <c r="U120" i="1"/>
  <c r="V120" i="1"/>
  <c r="U66" i="1"/>
  <c r="V66" i="1"/>
  <c r="U122" i="1"/>
  <c r="V122" i="1"/>
  <c r="X227" i="1"/>
  <c r="Z227" i="1" s="1"/>
  <c r="Y227" i="1"/>
  <c r="AA227" i="1" s="1"/>
  <c r="X177" i="1"/>
  <c r="Z177" i="1" s="1"/>
  <c r="AC177" i="1" s="1"/>
  <c r="V124" i="1"/>
  <c r="W124" i="1" s="1"/>
  <c r="V113" i="1"/>
  <c r="W113" i="1" s="1"/>
  <c r="Y196" i="1"/>
  <c r="AA196" i="1" s="1"/>
  <c r="U157" i="1"/>
  <c r="V157" i="1"/>
  <c r="Y229" i="1"/>
  <c r="AA229" i="1" s="1"/>
  <c r="U90" i="1"/>
  <c r="V90" i="1"/>
  <c r="U100" i="1"/>
  <c r="V100" i="1"/>
  <c r="U87" i="1"/>
  <c r="V87" i="1"/>
  <c r="U119" i="1"/>
  <c r="V119" i="1"/>
  <c r="U117" i="1"/>
  <c r="V117" i="1"/>
  <c r="U71" i="1"/>
  <c r="V71" i="1"/>
  <c r="U155" i="1"/>
  <c r="V155" i="1"/>
  <c r="V93" i="1"/>
  <c r="U132" i="1"/>
  <c r="V132" i="1"/>
  <c r="U91" i="1"/>
  <c r="V91" i="1"/>
  <c r="U98" i="1"/>
  <c r="V98" i="1"/>
  <c r="U152" i="1"/>
  <c r="V152" i="1"/>
  <c r="U88" i="1"/>
  <c r="V88" i="1"/>
  <c r="U74" i="1"/>
  <c r="V74" i="1"/>
  <c r="U135" i="1"/>
  <c r="V135" i="1"/>
  <c r="U96" i="1"/>
  <c r="V96" i="1"/>
  <c r="U160" i="1"/>
  <c r="V160" i="1"/>
  <c r="U99" i="1"/>
  <c r="V99" i="1"/>
  <c r="V62" i="1"/>
  <c r="W62" i="1" s="1"/>
  <c r="U109" i="1"/>
  <c r="V109" i="1"/>
  <c r="U150" i="1"/>
  <c r="V150" i="1"/>
  <c r="X175" i="1"/>
  <c r="Z175" i="1" s="1"/>
  <c r="U112" i="1"/>
  <c r="V112" i="1"/>
  <c r="U78" i="1"/>
  <c r="V78" i="1"/>
  <c r="U115" i="1"/>
  <c r="V115" i="1"/>
  <c r="U106" i="1"/>
  <c r="V106" i="1"/>
  <c r="U141" i="1"/>
  <c r="V141" i="1"/>
  <c r="U97" i="1"/>
  <c r="V97" i="1"/>
  <c r="U128" i="1"/>
  <c r="V128" i="1"/>
  <c r="U67" i="1"/>
  <c r="V67" i="1"/>
  <c r="U131" i="1"/>
  <c r="V131" i="1"/>
  <c r="U138" i="1"/>
  <c r="V138" i="1"/>
  <c r="U85" i="1"/>
  <c r="V85" i="1"/>
  <c r="U129" i="1"/>
  <c r="V129" i="1"/>
  <c r="U80" i="1"/>
  <c r="V80" i="1"/>
  <c r="U144" i="1"/>
  <c r="V144" i="1"/>
  <c r="U83" i="1"/>
  <c r="V83" i="1"/>
  <c r="U147" i="1"/>
  <c r="V147" i="1"/>
  <c r="U65" i="1"/>
  <c r="V65" i="1"/>
  <c r="U118" i="1"/>
  <c r="V118" i="1"/>
  <c r="U161" i="1"/>
  <c r="V161" i="1"/>
  <c r="AC218" i="1"/>
  <c r="AB218" i="1"/>
  <c r="AC197" i="1" l="1"/>
  <c r="X76" i="1"/>
  <c r="Z76" i="1" s="1"/>
  <c r="X156" i="1"/>
  <c r="Z156" i="1" s="1"/>
  <c r="X254" i="1"/>
  <c r="Z254" i="1" s="1"/>
  <c r="AO111" i="6"/>
  <c r="AP111" i="6" s="1"/>
  <c r="AB205" i="1"/>
  <c r="X226" i="1"/>
  <c r="Z226" i="1" s="1"/>
  <c r="AB226" i="1" s="1"/>
  <c r="X181" i="1"/>
  <c r="Z181" i="1" s="1"/>
  <c r="AB181" i="1" s="1"/>
  <c r="X210" i="1"/>
  <c r="Z210" i="1" s="1"/>
  <c r="AC210" i="1" s="1"/>
  <c r="X221" i="1"/>
  <c r="Z221" i="1" s="1"/>
  <c r="AC221" i="1" s="1"/>
  <c r="Y94" i="1"/>
  <c r="AA94" i="1" s="1"/>
  <c r="AB94" i="1" s="1"/>
  <c r="AD94" i="1" s="1"/>
  <c r="X192" i="1"/>
  <c r="Z192" i="1" s="1"/>
  <c r="AB192" i="1" s="1"/>
  <c r="X235" i="1"/>
  <c r="Z235" i="1" s="1"/>
  <c r="AC235" i="1" s="1"/>
  <c r="X142" i="1"/>
  <c r="Z142" i="1" s="1"/>
  <c r="X185" i="1"/>
  <c r="Z185" i="1" s="1"/>
  <c r="AC185" i="1" s="1"/>
  <c r="X259" i="1"/>
  <c r="Z259" i="1" s="1"/>
  <c r="AB259" i="1" s="1"/>
  <c r="X267" i="1"/>
  <c r="Z267" i="1" s="1"/>
  <c r="AB267" i="1" s="1"/>
  <c r="AE177" i="1" s="1"/>
  <c r="H45" i="1" s="1"/>
  <c r="Y224" i="1"/>
  <c r="AA224" i="1" s="1"/>
  <c r="AB224" i="1" s="1"/>
  <c r="Y236" i="1"/>
  <c r="AA236" i="1" s="1"/>
  <c r="AC236" i="1" s="1"/>
  <c r="X262" i="1"/>
  <c r="Z262" i="1" s="1"/>
  <c r="AB262" i="1" s="1"/>
  <c r="Y216" i="1"/>
  <c r="AA216" i="1" s="1"/>
  <c r="AB195" i="1"/>
  <c r="X231" i="1"/>
  <c r="Z231" i="1" s="1"/>
  <c r="AC215" i="1"/>
  <c r="AC229" i="1"/>
  <c r="Y206" i="1"/>
  <c r="AA206" i="1" s="1"/>
  <c r="AC206" i="1" s="1"/>
  <c r="X176" i="1"/>
  <c r="Z176" i="1" s="1"/>
  <c r="AC176" i="1" s="1"/>
  <c r="X126" i="1"/>
  <c r="Z126" i="1" s="1"/>
  <c r="Y261" i="1"/>
  <c r="AA261" i="1" s="1"/>
  <c r="Y219" i="1"/>
  <c r="AA219" i="1" s="1"/>
  <c r="AC219" i="1" s="1"/>
  <c r="X127" i="1"/>
  <c r="Z127" i="1" s="1"/>
  <c r="X232" i="1"/>
  <c r="Z232" i="1" s="1"/>
  <c r="Y257" i="1"/>
  <c r="AA257" i="1" s="1"/>
  <c r="AB257" i="1" s="1"/>
  <c r="AE176" i="1" s="1"/>
  <c r="H44" i="1" s="1"/>
  <c r="X245" i="1"/>
  <c r="Z245" i="1" s="1"/>
  <c r="AC245" i="1" s="1"/>
  <c r="AB244" i="1"/>
  <c r="X225" i="1"/>
  <c r="Z225" i="1" s="1"/>
  <c r="AB225" i="1" s="1"/>
  <c r="AC195" i="1"/>
  <c r="Y179" i="1"/>
  <c r="AA179" i="1" s="1"/>
  <c r="AB179" i="1" s="1"/>
  <c r="AC184" i="1"/>
  <c r="X201" i="1"/>
  <c r="Z201" i="1" s="1"/>
  <c r="AB201" i="1" s="1"/>
  <c r="X260" i="1"/>
  <c r="Z260" i="1" s="1"/>
  <c r="AB172" i="1"/>
  <c r="X63" i="1"/>
  <c r="Z63" i="1" s="1"/>
  <c r="Y169" i="1"/>
  <c r="AA169" i="1" s="1"/>
  <c r="AB215" i="1"/>
  <c r="X243" i="1"/>
  <c r="Z243" i="1" s="1"/>
  <c r="AB243" i="1" s="1"/>
  <c r="X256" i="1"/>
  <c r="Z256" i="1" s="1"/>
  <c r="AB256" i="1" s="1"/>
  <c r="X167" i="1"/>
  <c r="Z167" i="1" s="1"/>
  <c r="AB167" i="1" s="1"/>
  <c r="AE167" i="1" s="1"/>
  <c r="H35" i="1" s="1"/>
  <c r="X92" i="1"/>
  <c r="Z92" i="1" s="1"/>
  <c r="AO81" i="6"/>
  <c r="AP81" i="6" s="1"/>
  <c r="AR81" i="6" s="1"/>
  <c r="X240" i="1"/>
  <c r="Z240" i="1" s="1"/>
  <c r="AC240" i="1" s="1"/>
  <c r="Y198" i="1"/>
  <c r="AA198" i="1" s="1"/>
  <c r="Y242" i="1"/>
  <c r="AA242" i="1" s="1"/>
  <c r="Y234" i="1"/>
  <c r="AA234" i="1" s="1"/>
  <c r="AB234" i="1" s="1"/>
  <c r="X186" i="1"/>
  <c r="Z186" i="1" s="1"/>
  <c r="AC186" i="1" s="1"/>
  <c r="X180" i="1"/>
  <c r="Z180" i="1" s="1"/>
  <c r="AB180" i="1" s="1"/>
  <c r="AB196" i="1"/>
  <c r="X249" i="1"/>
  <c r="Z249" i="1" s="1"/>
  <c r="AC249" i="1" s="1"/>
  <c r="X198" i="1"/>
  <c r="Z198" i="1" s="1"/>
  <c r="X110" i="1"/>
  <c r="Z110" i="1" s="1"/>
  <c r="AB184" i="1"/>
  <c r="X208" i="1"/>
  <c r="Z208" i="1" s="1"/>
  <c r="X145" i="1"/>
  <c r="Z145" i="1" s="1"/>
  <c r="AC175" i="1"/>
  <c r="X114" i="1"/>
  <c r="Z114" i="1" s="1"/>
  <c r="AC244" i="1"/>
  <c r="Y168" i="1"/>
  <c r="AA168" i="1" s="1"/>
  <c r="X168" i="1"/>
  <c r="Z168" i="1" s="1"/>
  <c r="AC172" i="1"/>
  <c r="AB171" i="1"/>
  <c r="AC192" i="1"/>
  <c r="AC171" i="1"/>
  <c r="X211" i="1"/>
  <c r="Z211" i="1" s="1"/>
  <c r="AC211" i="1" s="1"/>
  <c r="X193" i="1"/>
  <c r="Z193" i="1" s="1"/>
  <c r="AC193" i="1" s="1"/>
  <c r="AB175" i="1"/>
  <c r="Y239" i="1"/>
  <c r="AA239" i="1" s="1"/>
  <c r="Y200" i="1"/>
  <c r="AA200" i="1" s="1"/>
  <c r="AC246" i="1"/>
  <c r="X239" i="1"/>
  <c r="Z239" i="1" s="1"/>
  <c r="Y222" i="1"/>
  <c r="AA222" i="1" s="1"/>
  <c r="AC222" i="1" s="1"/>
  <c r="X237" i="1"/>
  <c r="Z237" i="1" s="1"/>
  <c r="AC237" i="1" s="1"/>
  <c r="AF174" i="1" s="1"/>
  <c r="I42" i="1" s="1"/>
  <c r="X174" i="1"/>
  <c r="Z174" i="1" s="1"/>
  <c r="AB174" i="1" s="1"/>
  <c r="X220" i="1"/>
  <c r="Z220" i="1" s="1"/>
  <c r="AB220" i="1" s="1"/>
  <c r="X263" i="1"/>
  <c r="Z263" i="1" s="1"/>
  <c r="AB263" i="1" s="1"/>
  <c r="X173" i="1"/>
  <c r="Z173" i="1" s="1"/>
  <c r="X242" i="1"/>
  <c r="Z242" i="1" s="1"/>
  <c r="Y203" i="1"/>
  <c r="AA203" i="1" s="1"/>
  <c r="AC203" i="1" s="1"/>
  <c r="Y76" i="1"/>
  <c r="AA76" i="1" s="1"/>
  <c r="AB76" i="1" s="1"/>
  <c r="AD76" i="1" s="1"/>
  <c r="AB235" i="1"/>
  <c r="Y217" i="1"/>
  <c r="AA217" i="1" s="1"/>
  <c r="X217" i="1"/>
  <c r="Z217" i="1" s="1"/>
  <c r="AC183" i="1"/>
  <c r="Y266" i="1"/>
  <c r="AA266" i="1" s="1"/>
  <c r="Y191" i="1"/>
  <c r="AA191" i="1" s="1"/>
  <c r="Y178" i="1"/>
  <c r="AA178" i="1" s="1"/>
  <c r="AB178" i="1" s="1"/>
  <c r="X89" i="1"/>
  <c r="Z89" i="1" s="1"/>
  <c r="X140" i="1"/>
  <c r="Z140" i="1" s="1"/>
  <c r="X230" i="1"/>
  <c r="Z230" i="1" s="1"/>
  <c r="AB230" i="1" s="1"/>
  <c r="AC196" i="1"/>
  <c r="X86" i="1"/>
  <c r="Z86" i="1" s="1"/>
  <c r="AB183" i="1"/>
  <c r="X266" i="1"/>
  <c r="Z266" i="1" s="1"/>
  <c r="X216" i="1"/>
  <c r="Z216" i="1" s="1"/>
  <c r="AC216" i="1" s="1"/>
  <c r="X191" i="1"/>
  <c r="Z191" i="1" s="1"/>
  <c r="X200" i="1"/>
  <c r="Z200" i="1" s="1"/>
  <c r="AB197" i="1"/>
  <c r="AE170" i="1" s="1"/>
  <c r="H38" i="1" s="1"/>
  <c r="X73" i="1"/>
  <c r="Z73" i="1" s="1"/>
  <c r="AC262" i="1"/>
  <c r="X134" i="1"/>
  <c r="Z134" i="1" s="1"/>
  <c r="X188" i="1"/>
  <c r="Z188" i="1" s="1"/>
  <c r="AC188" i="1" s="1"/>
  <c r="X258" i="1"/>
  <c r="Z258" i="1" s="1"/>
  <c r="AB258" i="1" s="1"/>
  <c r="X64" i="1"/>
  <c r="Z64" i="1" s="1"/>
  <c r="Y232" i="1"/>
  <c r="AA232" i="1" s="1"/>
  <c r="X143" i="1"/>
  <c r="Z143" i="1" s="1"/>
  <c r="AC253" i="1"/>
  <c r="AC199" i="1"/>
  <c r="X79" i="1"/>
  <c r="Z79" i="1" s="1"/>
  <c r="X153" i="1"/>
  <c r="Z153" i="1" s="1"/>
  <c r="X261" i="1"/>
  <c r="Z261" i="1" s="1"/>
  <c r="AC209" i="1"/>
  <c r="AB251" i="1"/>
  <c r="X214" i="1"/>
  <c r="Z214" i="1" s="1"/>
  <c r="AB177" i="1"/>
  <c r="AE168" i="1" s="1"/>
  <c r="H36" i="1" s="1"/>
  <c r="X68" i="1"/>
  <c r="Z68" i="1" s="1"/>
  <c r="X182" i="1"/>
  <c r="Z182" i="1" s="1"/>
  <c r="AB219" i="1"/>
  <c r="Y247" i="1"/>
  <c r="AA247" i="1" s="1"/>
  <c r="AC247" i="1" s="1"/>
  <c r="AF175" i="1" s="1"/>
  <c r="I43" i="1" s="1"/>
  <c r="AB227" i="1"/>
  <c r="AE173" i="1" s="1"/>
  <c r="H41" i="1" s="1"/>
  <c r="X123" i="1"/>
  <c r="Z123" i="1" s="1"/>
  <c r="Y265" i="1"/>
  <c r="AA265" i="1" s="1"/>
  <c r="AB265" i="1" s="1"/>
  <c r="X250" i="1"/>
  <c r="Z250" i="1" s="1"/>
  <c r="AB250" i="1" s="1"/>
  <c r="AB229" i="1"/>
  <c r="Y241" i="1"/>
  <c r="AA241" i="1" s="1"/>
  <c r="X241" i="1"/>
  <c r="Z241" i="1" s="1"/>
  <c r="Y204" i="1"/>
  <c r="AA204" i="1" s="1"/>
  <c r="AB246" i="1"/>
  <c r="X159" i="1"/>
  <c r="Z159" i="1" s="1"/>
  <c r="X149" i="1"/>
  <c r="Z149" i="1" s="1"/>
  <c r="Y214" i="1"/>
  <c r="AA214" i="1" s="1"/>
  <c r="Y254" i="1"/>
  <c r="AA254" i="1" s="1"/>
  <c r="AB254" i="1" s="1"/>
  <c r="X170" i="1"/>
  <c r="Z170" i="1" s="1"/>
  <c r="AC170" i="1" s="1"/>
  <c r="AC251" i="1"/>
  <c r="AB209" i="1"/>
  <c r="Y255" i="1"/>
  <c r="AA255" i="1" s="1"/>
  <c r="AB255" i="1" s="1"/>
  <c r="Y223" i="1"/>
  <c r="AA223" i="1" s="1"/>
  <c r="AB223" i="1" s="1"/>
  <c r="Y213" i="1"/>
  <c r="AA213" i="1" s="1"/>
  <c r="AC213" i="1" s="1"/>
  <c r="X151" i="1"/>
  <c r="X228" i="1"/>
  <c r="Z228" i="1" s="1"/>
  <c r="AC228" i="1" s="1"/>
  <c r="X212" i="1"/>
  <c r="Z212" i="1" s="1"/>
  <c r="AB189" i="1"/>
  <c r="AB253" i="1"/>
  <c r="X121" i="1"/>
  <c r="X82" i="1"/>
  <c r="Z82" i="1" s="1"/>
  <c r="Y231" i="1"/>
  <c r="AA231" i="1" s="1"/>
  <c r="Y212" i="1"/>
  <c r="AA212" i="1" s="1"/>
  <c r="Y194" i="1"/>
  <c r="AA194" i="1" s="1"/>
  <c r="Y187" i="1"/>
  <c r="AA187" i="1" s="1"/>
  <c r="X187" i="1"/>
  <c r="Z187" i="1" s="1"/>
  <c r="Y207" i="1"/>
  <c r="AA207" i="1" s="1"/>
  <c r="X102" i="1"/>
  <c r="Z102" i="1" s="1"/>
  <c r="Y233" i="1"/>
  <c r="AA233" i="1" s="1"/>
  <c r="X233" i="1"/>
  <c r="Z233" i="1" s="1"/>
  <c r="X124" i="1"/>
  <c r="Z124" i="1" s="1"/>
  <c r="W162" i="1"/>
  <c r="X162" i="1"/>
  <c r="X136" i="1"/>
  <c r="X62" i="1"/>
  <c r="Y62" i="1" s="1"/>
  <c r="Y248" i="1"/>
  <c r="AA248" i="1" s="1"/>
  <c r="AB248" i="1" s="1"/>
  <c r="W77" i="1"/>
  <c r="X77" i="1"/>
  <c r="X104" i="1"/>
  <c r="Z104" i="1" s="1"/>
  <c r="Y202" i="1"/>
  <c r="AA202" i="1" s="1"/>
  <c r="X202" i="1"/>
  <c r="Z202" i="1" s="1"/>
  <c r="X194" i="1"/>
  <c r="Z194" i="1" s="1"/>
  <c r="AC227" i="1"/>
  <c r="AF173" i="1" s="1"/>
  <c r="I41" i="1" s="1"/>
  <c r="W101" i="1"/>
  <c r="W139" i="1"/>
  <c r="X139" i="1"/>
  <c r="W125" i="1"/>
  <c r="Y173" i="1"/>
  <c r="AA173" i="1" s="1"/>
  <c r="X81" i="1"/>
  <c r="X133" i="1"/>
  <c r="Y252" i="1"/>
  <c r="AA252" i="1" s="1"/>
  <c r="X70" i="1"/>
  <c r="X146" i="1"/>
  <c r="X204" i="1"/>
  <c r="Z204" i="1" s="1"/>
  <c r="W75" i="1"/>
  <c r="X75" i="1"/>
  <c r="X95" i="1"/>
  <c r="W148" i="1"/>
  <c r="X137" i="1"/>
  <c r="Z137" i="1" s="1"/>
  <c r="W130" i="1"/>
  <c r="Y156" i="1"/>
  <c r="AA156" i="1" s="1"/>
  <c r="AB156" i="1" s="1"/>
  <c r="AD156" i="1" s="1"/>
  <c r="Y182" i="1"/>
  <c r="AA182" i="1" s="1"/>
  <c r="X116" i="1"/>
  <c r="X130" i="1"/>
  <c r="Y264" i="1"/>
  <c r="AA264" i="1" s="1"/>
  <c r="X264" i="1"/>
  <c r="Z264" i="1" s="1"/>
  <c r="X105" i="1"/>
  <c r="W70" i="1"/>
  <c r="W72" i="1"/>
  <c r="X72" i="1"/>
  <c r="W154" i="1"/>
  <c r="X154" i="1"/>
  <c r="X158" i="1"/>
  <c r="X111" i="1"/>
  <c r="X169" i="1"/>
  <c r="Z169" i="1" s="1"/>
  <c r="X103" i="1"/>
  <c r="X125" i="1"/>
  <c r="Y238" i="1"/>
  <c r="AA238" i="1" s="1"/>
  <c r="Y190" i="1"/>
  <c r="AA190" i="1" s="1"/>
  <c r="X148" i="1"/>
  <c r="AO150" i="6"/>
  <c r="AP150" i="6" s="1"/>
  <c r="AR150" i="6" s="1"/>
  <c r="AO84" i="6"/>
  <c r="AP84" i="6" s="1"/>
  <c r="AR84" i="6" s="1"/>
  <c r="AO145" i="6"/>
  <c r="AP145" i="6" s="1"/>
  <c r="AR145" i="6" s="1"/>
  <c r="AK89" i="6"/>
  <c r="AM89" i="6" s="1"/>
  <c r="AK82" i="6"/>
  <c r="AM82" i="6" s="1"/>
  <c r="AK153" i="6"/>
  <c r="AM153" i="6" s="1"/>
  <c r="AK159" i="6"/>
  <c r="AM159" i="6" s="1"/>
  <c r="AK129" i="6"/>
  <c r="AM129" i="6" s="1"/>
  <c r="AK85" i="6"/>
  <c r="AM85" i="6" s="1"/>
  <c r="AK130" i="6"/>
  <c r="AM130" i="6" s="1"/>
  <c r="AK121" i="6"/>
  <c r="AM121" i="6" s="1"/>
  <c r="AK131" i="6"/>
  <c r="AM131" i="6" s="1"/>
  <c r="AO73" i="6"/>
  <c r="AP73" i="6" s="1"/>
  <c r="AR73" i="6" s="1"/>
  <c r="AK94" i="6"/>
  <c r="AM94" i="6" s="1"/>
  <c r="AK134" i="6"/>
  <c r="AM134" i="6" s="1"/>
  <c r="AL116" i="6"/>
  <c r="AN116" i="6" s="1"/>
  <c r="AL149" i="6"/>
  <c r="AN149" i="6" s="1"/>
  <c r="AL91" i="6"/>
  <c r="AN91" i="6" s="1"/>
  <c r="AL151" i="6"/>
  <c r="AN151" i="6" s="1"/>
  <c r="AL141" i="6"/>
  <c r="AN141" i="6" s="1"/>
  <c r="AL76" i="6"/>
  <c r="AN76" i="6" s="1"/>
  <c r="AO144" i="6"/>
  <c r="AP144" i="6" s="1"/>
  <c r="AQ144" i="6" s="1"/>
  <c r="AO157" i="6"/>
  <c r="AP157" i="6" s="1"/>
  <c r="AQ157" i="6" s="1"/>
  <c r="AO102" i="6"/>
  <c r="AP102" i="6" s="1"/>
  <c r="AQ102" i="6" s="1"/>
  <c r="AK158" i="6"/>
  <c r="AM158" i="6" s="1"/>
  <c r="AK107" i="6"/>
  <c r="AM107" i="6" s="1"/>
  <c r="AK88" i="6"/>
  <c r="AM88" i="6" s="1"/>
  <c r="AK124" i="6"/>
  <c r="AM124" i="6" s="1"/>
  <c r="AK100" i="6"/>
  <c r="AM100" i="6" s="1"/>
  <c r="AK160" i="6"/>
  <c r="AM160" i="6" s="1"/>
  <c r="AK156" i="6"/>
  <c r="AM156" i="6" s="1"/>
  <c r="AK86" i="6"/>
  <c r="AM86" i="6" s="1"/>
  <c r="AK132" i="6"/>
  <c r="AM132" i="6" s="1"/>
  <c r="AK64" i="6"/>
  <c r="AM64" i="6" s="1"/>
  <c r="AK77" i="6"/>
  <c r="AM77" i="6" s="1"/>
  <c r="AK125" i="6"/>
  <c r="AM125" i="6" s="1"/>
  <c r="AL96" i="6"/>
  <c r="AN96" i="6" s="1"/>
  <c r="AL146" i="6"/>
  <c r="AN146" i="6" s="1"/>
  <c r="AL122" i="6"/>
  <c r="AN122" i="6" s="1"/>
  <c r="AL95" i="6"/>
  <c r="AN95" i="6" s="1"/>
  <c r="AL90" i="6"/>
  <c r="AN90" i="6" s="1"/>
  <c r="AL154" i="6"/>
  <c r="AN154" i="6" s="1"/>
  <c r="AL158" i="6"/>
  <c r="AN158" i="6" s="1"/>
  <c r="AL107" i="6"/>
  <c r="AN107" i="6" s="1"/>
  <c r="AL88" i="6"/>
  <c r="AN88" i="6" s="1"/>
  <c r="AL124" i="6"/>
  <c r="AN124" i="6" s="1"/>
  <c r="AL100" i="6"/>
  <c r="AN100" i="6" s="1"/>
  <c r="AL160" i="6"/>
  <c r="AN160" i="6" s="1"/>
  <c r="AL156" i="6"/>
  <c r="AN156" i="6" s="1"/>
  <c r="AL86" i="6"/>
  <c r="AN86" i="6" s="1"/>
  <c r="AL132" i="6"/>
  <c r="AN132" i="6" s="1"/>
  <c r="AL64" i="6"/>
  <c r="AN64" i="6" s="1"/>
  <c r="AL77" i="6"/>
  <c r="AN77" i="6" s="1"/>
  <c r="AL125" i="6"/>
  <c r="AN125" i="6" s="1"/>
  <c r="AK116" i="6"/>
  <c r="AM116" i="6" s="1"/>
  <c r="AK149" i="6"/>
  <c r="AM149" i="6" s="1"/>
  <c r="AK91" i="6"/>
  <c r="AM91" i="6" s="1"/>
  <c r="AK151" i="6"/>
  <c r="AM151" i="6" s="1"/>
  <c r="AK141" i="6"/>
  <c r="AM141" i="6" s="1"/>
  <c r="AK76" i="6"/>
  <c r="AM76" i="6" s="1"/>
  <c r="AL89" i="6"/>
  <c r="AN89" i="6" s="1"/>
  <c r="AL82" i="6"/>
  <c r="AN82" i="6" s="1"/>
  <c r="AL153" i="6"/>
  <c r="AN153" i="6" s="1"/>
  <c r="AL159" i="6"/>
  <c r="AN159" i="6" s="1"/>
  <c r="AL129" i="6"/>
  <c r="AN129" i="6" s="1"/>
  <c r="AL85" i="6"/>
  <c r="AN85" i="6" s="1"/>
  <c r="AL130" i="6"/>
  <c r="AN130" i="6" s="1"/>
  <c r="AL121" i="6"/>
  <c r="AN121" i="6" s="1"/>
  <c r="AL131" i="6"/>
  <c r="AN131" i="6" s="1"/>
  <c r="AL94" i="6"/>
  <c r="AN94" i="6" s="1"/>
  <c r="AL134" i="6"/>
  <c r="AN134" i="6" s="1"/>
  <c r="AK96" i="6"/>
  <c r="AM96" i="6" s="1"/>
  <c r="AK146" i="6"/>
  <c r="AM146" i="6" s="1"/>
  <c r="AK122" i="6"/>
  <c r="AM122" i="6" s="1"/>
  <c r="AK95" i="6"/>
  <c r="AM95" i="6" s="1"/>
  <c r="AK90" i="6"/>
  <c r="AM90" i="6" s="1"/>
  <c r="AK154" i="6"/>
  <c r="AM154" i="6" s="1"/>
  <c r="AQ111" i="6"/>
  <c r="AR111" i="6"/>
  <c r="AO147" i="6"/>
  <c r="AP147" i="6" s="1"/>
  <c r="AO79" i="6"/>
  <c r="AP79" i="6" s="1"/>
  <c r="AO119" i="6"/>
  <c r="AP119" i="6" s="1"/>
  <c r="AO62" i="6"/>
  <c r="AP62" i="6" s="1"/>
  <c r="AO80" i="6"/>
  <c r="AP80" i="6" s="1"/>
  <c r="AO120" i="6"/>
  <c r="AP120" i="6" s="1"/>
  <c r="AO65" i="6"/>
  <c r="AP65" i="6" s="1"/>
  <c r="AO152" i="6"/>
  <c r="AP152" i="6" s="1"/>
  <c r="AO101" i="6"/>
  <c r="AP101" i="6" s="1"/>
  <c r="AO74" i="6"/>
  <c r="AP74" i="6" s="1"/>
  <c r="AO139" i="6"/>
  <c r="AP139" i="6" s="1"/>
  <c r="AO137" i="6"/>
  <c r="AP137" i="6" s="1"/>
  <c r="AO106" i="6"/>
  <c r="AP106" i="6" s="1"/>
  <c r="AO112" i="6"/>
  <c r="AP112" i="6" s="1"/>
  <c r="AO118" i="6"/>
  <c r="AP118" i="6" s="1"/>
  <c r="AO98" i="6"/>
  <c r="AP98" i="6" s="1"/>
  <c r="AO103" i="6"/>
  <c r="AP103" i="6" s="1"/>
  <c r="AO66" i="6"/>
  <c r="AP66" i="6" s="1"/>
  <c r="AO123" i="6"/>
  <c r="AP123" i="6" s="1"/>
  <c r="AO148" i="6"/>
  <c r="AP148" i="6" s="1"/>
  <c r="AO105" i="6"/>
  <c r="AP105" i="6" s="1"/>
  <c r="AO136" i="6"/>
  <c r="AP136" i="6" s="1"/>
  <c r="AO128" i="6"/>
  <c r="AP128" i="6" s="1"/>
  <c r="AO155" i="6"/>
  <c r="AP155" i="6" s="1"/>
  <c r="AO83" i="6"/>
  <c r="AP83" i="6" s="1"/>
  <c r="AO87" i="6"/>
  <c r="AP87" i="6" s="1"/>
  <c r="AO104" i="6"/>
  <c r="AP104" i="6" s="1"/>
  <c r="AO127" i="6"/>
  <c r="AP127" i="6" s="1"/>
  <c r="AO78" i="6"/>
  <c r="AP78" i="6" s="1"/>
  <c r="AO162" i="6"/>
  <c r="AP162" i="6" s="1"/>
  <c r="AO75" i="6"/>
  <c r="AP75" i="6" s="1"/>
  <c r="AO93" i="6"/>
  <c r="AP93" i="6" s="1"/>
  <c r="AO126" i="6"/>
  <c r="AP126" i="6" s="1"/>
  <c r="AC190" i="5"/>
  <c r="Y154" i="5"/>
  <c r="Y162" i="5"/>
  <c r="Z130" i="5"/>
  <c r="Z122" i="5"/>
  <c r="Z117" i="5"/>
  <c r="Z151" i="5"/>
  <c r="Z84" i="5"/>
  <c r="Z148" i="5"/>
  <c r="Z95" i="5"/>
  <c r="Z88" i="5"/>
  <c r="Y110" i="5"/>
  <c r="Z76" i="5"/>
  <c r="Y99" i="5"/>
  <c r="Z100" i="5"/>
  <c r="Y116" i="5"/>
  <c r="Y71" i="5"/>
  <c r="Y83" i="5"/>
  <c r="Y124" i="5"/>
  <c r="Y94" i="5"/>
  <c r="Y66" i="5"/>
  <c r="Y80" i="5"/>
  <c r="Y115" i="5"/>
  <c r="Y102" i="5"/>
  <c r="Y78" i="5"/>
  <c r="Y157" i="5"/>
  <c r="Y134" i="5"/>
  <c r="Y89" i="5"/>
  <c r="Y149" i="5"/>
  <c r="Y106" i="5"/>
  <c r="Y82" i="5"/>
  <c r="Y75" i="5"/>
  <c r="Y131" i="5"/>
  <c r="Y147" i="5"/>
  <c r="Y136" i="5"/>
  <c r="Y68" i="5"/>
  <c r="Y63" i="5"/>
  <c r="Y120" i="5"/>
  <c r="Y79" i="5"/>
  <c r="Y108" i="5"/>
  <c r="Y62" i="5"/>
  <c r="AB192" i="5"/>
  <c r="Z65" i="5"/>
  <c r="Y132" i="5"/>
  <c r="Z96" i="5"/>
  <c r="Z69" i="5"/>
  <c r="Z72" i="5"/>
  <c r="Z67" i="5"/>
  <c r="Z77" i="5"/>
  <c r="Z133" i="5"/>
  <c r="Z105" i="5"/>
  <c r="Z119" i="5"/>
  <c r="Z145" i="5"/>
  <c r="Z159" i="5"/>
  <c r="Z107" i="5"/>
  <c r="Z141" i="5"/>
  <c r="Z126" i="5"/>
  <c r="Z87" i="5"/>
  <c r="Z143" i="5"/>
  <c r="Z142" i="5"/>
  <c r="Z114" i="5"/>
  <c r="Z104" i="5"/>
  <c r="Z113" i="5"/>
  <c r="Z144" i="5"/>
  <c r="Z139" i="5"/>
  <c r="Z92" i="5"/>
  <c r="Z138" i="5"/>
  <c r="Z91" i="5"/>
  <c r="Z146" i="5"/>
  <c r="Y155" i="5"/>
  <c r="Y81" i="5"/>
  <c r="Y98" i="5"/>
  <c r="AA160" i="5"/>
  <c r="AB160" i="5" s="1"/>
  <c r="AD160" i="5" s="1"/>
  <c r="AF160" i="5" s="1"/>
  <c r="Z86" i="5"/>
  <c r="W122" i="1"/>
  <c r="W120" i="1"/>
  <c r="W107" i="1"/>
  <c r="Z110" i="5"/>
  <c r="Y76" i="5"/>
  <c r="Z140" i="5"/>
  <c r="Y153" i="5"/>
  <c r="Z103" i="5"/>
  <c r="Z161" i="5"/>
  <c r="Z85" i="5"/>
  <c r="Z158" i="5"/>
  <c r="Z70" i="5"/>
  <c r="Z137" i="5"/>
  <c r="Z73" i="5"/>
  <c r="Z112" i="5"/>
  <c r="Z150" i="5"/>
  <c r="Z118" i="5"/>
  <c r="Z156" i="5"/>
  <c r="Z129" i="5"/>
  <c r="Y88" i="5"/>
  <c r="Y100" i="5"/>
  <c r="AA100" i="5" s="1"/>
  <c r="AB100" i="5" s="1"/>
  <c r="AB246" i="5"/>
  <c r="AB176" i="5"/>
  <c r="AC193" i="5"/>
  <c r="Y135" i="5"/>
  <c r="Y109" i="5"/>
  <c r="Y125" i="5"/>
  <c r="Y90" i="5"/>
  <c r="Y121" i="5"/>
  <c r="Y64" i="5"/>
  <c r="Y101" i="5"/>
  <c r="AB183" i="5"/>
  <c r="Z116" i="5"/>
  <c r="Z71" i="5"/>
  <c r="Z83" i="5"/>
  <c r="Z124" i="5"/>
  <c r="Z94" i="5"/>
  <c r="Z66" i="5"/>
  <c r="Z80" i="5"/>
  <c r="Z115" i="5"/>
  <c r="Z102" i="5"/>
  <c r="Z78" i="5"/>
  <c r="Z157" i="5"/>
  <c r="Z134" i="5"/>
  <c r="Z89" i="5"/>
  <c r="Y65" i="5"/>
  <c r="Y96" i="5"/>
  <c r="Z99" i="5"/>
  <c r="Y86" i="5"/>
  <c r="Y103" i="5"/>
  <c r="Y161" i="5"/>
  <c r="Y85" i="5"/>
  <c r="Y158" i="5"/>
  <c r="Y70" i="5"/>
  <c r="Y137" i="5"/>
  <c r="Y73" i="5"/>
  <c r="Y112" i="5"/>
  <c r="Y150" i="5"/>
  <c r="Y118" i="5"/>
  <c r="Y156" i="5"/>
  <c r="Y129" i="5"/>
  <c r="Z154" i="5"/>
  <c r="Z162" i="5"/>
  <c r="Z155" i="5"/>
  <c r="Z81" i="5"/>
  <c r="Z98" i="5"/>
  <c r="Z135" i="5"/>
  <c r="Z109" i="5"/>
  <c r="Z125" i="5"/>
  <c r="Z90" i="5"/>
  <c r="Z121" i="5"/>
  <c r="Z64" i="5"/>
  <c r="Z101" i="5"/>
  <c r="Z149" i="5"/>
  <c r="Z106" i="5"/>
  <c r="Z82" i="5"/>
  <c r="Z75" i="5"/>
  <c r="Z131" i="5"/>
  <c r="Z147" i="5"/>
  <c r="Z136" i="5"/>
  <c r="Z68" i="5"/>
  <c r="Z63" i="5"/>
  <c r="Z120" i="5"/>
  <c r="Z79" i="5"/>
  <c r="Z108" i="5"/>
  <c r="Z62" i="5"/>
  <c r="Z93" i="5"/>
  <c r="Z128" i="5"/>
  <c r="Z123" i="5"/>
  <c r="Z111" i="5"/>
  <c r="Z74" i="5"/>
  <c r="Z127" i="5"/>
  <c r="Z152" i="5"/>
  <c r="Z97" i="5"/>
  <c r="Z132" i="5"/>
  <c r="Z153" i="5"/>
  <c r="AB210" i="5"/>
  <c r="AC210" i="5"/>
  <c r="Y126" i="5"/>
  <c r="Y69" i="5"/>
  <c r="Y87" i="5"/>
  <c r="Y72" i="5"/>
  <c r="AA72" i="5" s="1"/>
  <c r="AB72" i="5" s="1"/>
  <c r="Y143" i="5"/>
  <c r="Y67" i="5"/>
  <c r="Y142" i="5"/>
  <c r="Y77" i="5"/>
  <c r="Y114" i="5"/>
  <c r="AA114" i="5" s="1"/>
  <c r="AB114" i="5" s="1"/>
  <c r="Y133" i="5"/>
  <c r="Y104" i="5"/>
  <c r="Y105" i="5"/>
  <c r="Y113" i="5"/>
  <c r="Y119" i="5"/>
  <c r="Y144" i="5"/>
  <c r="Y145" i="5"/>
  <c r="Y139" i="5"/>
  <c r="Y159" i="5"/>
  <c r="Y92" i="5"/>
  <c r="Y107" i="5"/>
  <c r="AA107" i="5" s="1"/>
  <c r="AB107" i="5" s="1"/>
  <c r="Y138" i="5"/>
  <c r="Y140" i="5"/>
  <c r="Y91" i="5"/>
  <c r="Y141" i="5"/>
  <c r="Y146" i="5"/>
  <c r="AA146" i="5" s="1"/>
  <c r="AB146" i="5" s="1"/>
  <c r="AB198" i="5"/>
  <c r="Y93" i="5"/>
  <c r="Y130" i="5"/>
  <c r="Y128" i="5"/>
  <c r="Y122" i="5"/>
  <c r="Y123" i="5"/>
  <c r="Y117" i="5"/>
  <c r="Y111" i="5"/>
  <c r="Y151" i="5"/>
  <c r="AA151" i="5" s="1"/>
  <c r="AB151" i="5" s="1"/>
  <c r="Y74" i="5"/>
  <c r="Y84" i="5"/>
  <c r="Y127" i="5"/>
  <c r="Y148" i="5"/>
  <c r="Y152" i="5"/>
  <c r="Y95" i="5"/>
  <c r="Y97" i="5"/>
  <c r="AB168" i="5"/>
  <c r="AC260" i="5"/>
  <c r="AC238" i="5"/>
  <c r="AC244" i="5"/>
  <c r="AB251" i="5"/>
  <c r="AB230" i="5"/>
  <c r="AC167" i="5"/>
  <c r="AF167" i="5" s="1"/>
  <c r="I35" i="5" s="1"/>
  <c r="AC189" i="5"/>
  <c r="AB189" i="5"/>
  <c r="AC258" i="5"/>
  <c r="AB258" i="5"/>
  <c r="AC219" i="5"/>
  <c r="AB219" i="5"/>
  <c r="AC186" i="5"/>
  <c r="AB259" i="5"/>
  <c r="AC259" i="5"/>
  <c r="AC207" i="5"/>
  <c r="AF171" i="5" s="1"/>
  <c r="I39" i="5" s="1"/>
  <c r="AB207" i="5"/>
  <c r="AE171" i="5" s="1"/>
  <c r="H39" i="5" s="1"/>
  <c r="AC224" i="5"/>
  <c r="AB224" i="5"/>
  <c r="AB256" i="5"/>
  <c r="AC235" i="5"/>
  <c r="AB235" i="5"/>
  <c r="AB261" i="5"/>
  <c r="AC227" i="5"/>
  <c r="AF173" i="5" s="1"/>
  <c r="I41" i="5" s="1"/>
  <c r="AB227" i="5"/>
  <c r="AE173" i="5" s="1"/>
  <c r="H41" i="5" s="1"/>
  <c r="AC217" i="5"/>
  <c r="AF172" i="5" s="1"/>
  <c r="I40" i="5" s="1"/>
  <c r="AB217" i="5"/>
  <c r="AE172" i="5" s="1"/>
  <c r="H40" i="5" s="1"/>
  <c r="AB200" i="5"/>
  <c r="AC200" i="5"/>
  <c r="AB178" i="5"/>
  <c r="AC178" i="5"/>
  <c r="AB221" i="5"/>
  <c r="AC171" i="5"/>
  <c r="AC252" i="5"/>
  <c r="AC250" i="5"/>
  <c r="AB250" i="5"/>
  <c r="AC175" i="5"/>
  <c r="AB175" i="5"/>
  <c r="AC220" i="5"/>
  <c r="AC174" i="5"/>
  <c r="AB174" i="5"/>
  <c r="AC185" i="5"/>
  <c r="AB185" i="5"/>
  <c r="AC228" i="5"/>
  <c r="AB228" i="5"/>
  <c r="AB194" i="5"/>
  <c r="AC194" i="5"/>
  <c r="AC184" i="5"/>
  <c r="AB184" i="5"/>
  <c r="AB226" i="5"/>
  <c r="AC242" i="5"/>
  <c r="AB242" i="5"/>
  <c r="AB231" i="5"/>
  <c r="AC231" i="5"/>
  <c r="AC232" i="5"/>
  <c r="AB232" i="5"/>
  <c r="AC257" i="5"/>
  <c r="AF176" i="5" s="1"/>
  <c r="I44" i="5" s="1"/>
  <c r="AB257" i="5"/>
  <c r="AE176" i="5" s="1"/>
  <c r="H44" i="5" s="1"/>
  <c r="AC215" i="5"/>
  <c r="AC241" i="5"/>
  <c r="AB241" i="5"/>
  <c r="AB177" i="5"/>
  <c r="AE168" i="5" s="1"/>
  <c r="H36" i="5" s="1"/>
  <c r="AC177" i="5"/>
  <c r="AF168" i="5" s="1"/>
  <c r="I36" i="5" s="1"/>
  <c r="AB267" i="5"/>
  <c r="AE177" i="5" s="1"/>
  <c r="H45" i="5" s="1"/>
  <c r="AC267" i="5"/>
  <c r="AF177" i="5" s="1"/>
  <c r="I45" i="5" s="1"/>
  <c r="AB223" i="5"/>
  <c r="AC223" i="5"/>
  <c r="AC225" i="5"/>
  <c r="AB225" i="5"/>
  <c r="AC237" i="5"/>
  <c r="AF174" i="5" s="1"/>
  <c r="I42" i="5" s="1"/>
  <c r="AB237" i="5"/>
  <c r="AE174" i="5" s="1"/>
  <c r="H42" i="5" s="1"/>
  <c r="AB205" i="5"/>
  <c r="AC205" i="5"/>
  <c r="AC179" i="5"/>
  <c r="AB179" i="5"/>
  <c r="AB171" i="5"/>
  <c r="AC202" i="5"/>
  <c r="AB202" i="5"/>
  <c r="AB199" i="5"/>
  <c r="AC199" i="5"/>
  <c r="AB264" i="5"/>
  <c r="AC264" i="5"/>
  <c r="X66" i="1"/>
  <c r="X69" i="1"/>
  <c r="X84" i="1"/>
  <c r="W66" i="1"/>
  <c r="W69" i="1"/>
  <c r="W84" i="1"/>
  <c r="X101" i="1"/>
  <c r="W108" i="1"/>
  <c r="X108" i="1"/>
  <c r="X74" i="1"/>
  <c r="X122" i="1"/>
  <c r="X120" i="1"/>
  <c r="X107" i="1"/>
  <c r="X152" i="1"/>
  <c r="X91" i="1"/>
  <c r="X71" i="1"/>
  <c r="X119" i="1"/>
  <c r="X100" i="1"/>
  <c r="X157" i="1"/>
  <c r="X113" i="1"/>
  <c r="W118" i="1"/>
  <c r="W147" i="1"/>
  <c r="W144" i="1"/>
  <c r="W129" i="1"/>
  <c r="W138" i="1"/>
  <c r="W67" i="1"/>
  <c r="W97" i="1"/>
  <c r="W106" i="1"/>
  <c r="W78" i="1"/>
  <c r="W150" i="1"/>
  <c r="W160" i="1"/>
  <c r="W135" i="1"/>
  <c r="W88" i="1"/>
  <c r="W98" i="1"/>
  <c r="W132" i="1"/>
  <c r="W155" i="1"/>
  <c r="W117" i="1"/>
  <c r="W87" i="1"/>
  <c r="W90" i="1"/>
  <c r="X117" i="1"/>
  <c r="X87" i="1"/>
  <c r="X90" i="1"/>
  <c r="W71" i="1"/>
  <c r="W119" i="1"/>
  <c r="W100" i="1"/>
  <c r="W157" i="1"/>
  <c r="X135" i="1"/>
  <c r="X88" i="1"/>
  <c r="X98" i="1"/>
  <c r="X132" i="1"/>
  <c r="W161" i="1"/>
  <c r="W65" i="1"/>
  <c r="W83" i="1"/>
  <c r="W80" i="1"/>
  <c r="W85" i="1"/>
  <c r="W131" i="1"/>
  <c r="W128" i="1"/>
  <c r="W141" i="1"/>
  <c r="W115" i="1"/>
  <c r="W112" i="1"/>
  <c r="W109" i="1"/>
  <c r="W99" i="1"/>
  <c r="W96" i="1"/>
  <c r="W74" i="1"/>
  <c r="W152" i="1"/>
  <c r="W91" i="1"/>
  <c r="W93" i="1"/>
  <c r="X93" i="1"/>
  <c r="X155" i="1"/>
  <c r="X118" i="1"/>
  <c r="X147" i="1"/>
  <c r="X144" i="1"/>
  <c r="X129" i="1"/>
  <c r="X138" i="1"/>
  <c r="X67" i="1"/>
  <c r="X97" i="1"/>
  <c r="X106" i="1"/>
  <c r="X78" i="1"/>
  <c r="X150" i="1"/>
  <c r="X160" i="1"/>
  <c r="X161" i="1"/>
  <c r="X65" i="1"/>
  <c r="X83" i="1"/>
  <c r="X80" i="1"/>
  <c r="X85" i="1"/>
  <c r="X131" i="1"/>
  <c r="X128" i="1"/>
  <c r="X141" i="1"/>
  <c r="X115" i="1"/>
  <c r="X112" i="1"/>
  <c r="X109" i="1"/>
  <c r="X99" i="1"/>
  <c r="X96" i="1"/>
  <c r="AF170" i="1"/>
  <c r="I38" i="1" s="1"/>
  <c r="AF168" i="1"/>
  <c r="I36" i="1" s="1"/>
  <c r="AC226" i="1" l="1"/>
  <c r="AC179" i="1"/>
  <c r="AC181" i="1"/>
  <c r="AC178" i="1"/>
  <c r="AQ81" i="6"/>
  <c r="AB221" i="1"/>
  <c r="AB210" i="1"/>
  <c r="AC224" i="1"/>
  <c r="Y142" i="1"/>
  <c r="AA142" i="1" s="1"/>
  <c r="AB142" i="1" s="1"/>
  <c r="AC257" i="1"/>
  <c r="AF176" i="1" s="1"/>
  <c r="I44" i="1" s="1"/>
  <c r="AC201" i="1"/>
  <c r="AC267" i="1"/>
  <c r="AF177" i="1" s="1"/>
  <c r="I45" i="1" s="1"/>
  <c r="AC232" i="1"/>
  <c r="AC256" i="1"/>
  <c r="AB185" i="1"/>
  <c r="Y127" i="1"/>
  <c r="AA127" i="1" s="1"/>
  <c r="AB127" i="1" s="1"/>
  <c r="AD127" i="1" s="1"/>
  <c r="AB211" i="1"/>
  <c r="AC259" i="1"/>
  <c r="AB236" i="1"/>
  <c r="AC258" i="1"/>
  <c r="AC242" i="1"/>
  <c r="AB206" i="1"/>
  <c r="AC198" i="1"/>
  <c r="Y126" i="1"/>
  <c r="AA126" i="1" s="1"/>
  <c r="AB126" i="1" s="1"/>
  <c r="AC126" i="1" s="1"/>
  <c r="AB176" i="1"/>
  <c r="AC261" i="1"/>
  <c r="AC243" i="1"/>
  <c r="AC167" i="1"/>
  <c r="AF167" i="1" s="1"/>
  <c r="I35" i="1" s="1"/>
  <c r="AB245" i="1"/>
  <c r="AC225" i="1"/>
  <c r="AC234" i="1"/>
  <c r="AC94" i="1"/>
  <c r="AE94" i="1" s="1"/>
  <c r="AB242" i="1"/>
  <c r="AB222" i="1"/>
  <c r="AB260" i="1"/>
  <c r="AC260" i="1"/>
  <c r="AB240" i="1"/>
  <c r="Y143" i="1"/>
  <c r="AA143" i="1" s="1"/>
  <c r="AB143" i="1" s="1"/>
  <c r="AD143" i="1" s="1"/>
  <c r="Y63" i="1"/>
  <c r="AA63" i="1" s="1"/>
  <c r="AB63" i="1" s="1"/>
  <c r="AD63" i="1" s="1"/>
  <c r="AB198" i="1"/>
  <c r="Y145" i="1"/>
  <c r="AA145" i="1" s="1"/>
  <c r="AB145" i="1" s="1"/>
  <c r="AD145" i="1" s="1"/>
  <c r="Y92" i="1"/>
  <c r="AA92" i="1" s="1"/>
  <c r="AB92" i="1" s="1"/>
  <c r="AD92" i="1" s="1"/>
  <c r="AQ150" i="6"/>
  <c r="AT150" i="6" s="1"/>
  <c r="AV150" i="6" s="1"/>
  <c r="AC180" i="1"/>
  <c r="AB186" i="1"/>
  <c r="AC266" i="1"/>
  <c r="AB249" i="1"/>
  <c r="Y110" i="1"/>
  <c r="AA110" i="1" s="1"/>
  <c r="AB110" i="1" s="1"/>
  <c r="AD110" i="1" s="1"/>
  <c r="AB203" i="1"/>
  <c r="AB237" i="1"/>
  <c r="AE174" i="1" s="1"/>
  <c r="H42" i="1" s="1"/>
  <c r="AB193" i="1"/>
  <c r="AA153" i="5"/>
  <c r="AB153" i="5" s="1"/>
  <c r="AA62" i="5"/>
  <c r="AB62" i="5" s="1"/>
  <c r="AD62" i="5" s="1"/>
  <c r="AF62" i="5" s="1"/>
  <c r="AA131" i="5"/>
  <c r="AB131" i="5" s="1"/>
  <c r="AC131" i="5" s="1"/>
  <c r="AE131" i="5" s="1"/>
  <c r="AA122" i="5"/>
  <c r="AB122" i="5" s="1"/>
  <c r="AD122" i="5" s="1"/>
  <c r="AA145" i="5"/>
  <c r="AB145" i="5" s="1"/>
  <c r="AC145" i="5" s="1"/>
  <c r="AA63" i="5"/>
  <c r="AB63" i="5" s="1"/>
  <c r="AD63" i="5" s="1"/>
  <c r="AF63" i="5" s="1"/>
  <c r="AA149" i="5"/>
  <c r="AB149" i="5" s="1"/>
  <c r="Y140" i="1"/>
  <c r="AA140" i="1" s="1"/>
  <c r="AB140" i="1" s="1"/>
  <c r="AD140" i="1" s="1"/>
  <c r="Y114" i="1"/>
  <c r="AA114" i="1" s="1"/>
  <c r="AB114" i="1" s="1"/>
  <c r="AC114" i="1" s="1"/>
  <c r="AA128" i="5"/>
  <c r="AB128" i="5" s="1"/>
  <c r="AC128" i="5" s="1"/>
  <c r="AA96" i="5"/>
  <c r="AB96" i="5" s="1"/>
  <c r="AD96" i="5" s="1"/>
  <c r="AB208" i="1"/>
  <c r="AC208" i="1"/>
  <c r="AA66" i="5"/>
  <c r="AB66" i="5" s="1"/>
  <c r="AD66" i="5" s="1"/>
  <c r="AF66" i="5" s="1"/>
  <c r="AA76" i="5"/>
  <c r="AB76" i="5" s="1"/>
  <c r="AA148" i="5"/>
  <c r="AB148" i="5" s="1"/>
  <c r="AD148" i="5" s="1"/>
  <c r="AB216" i="1"/>
  <c r="AC200" i="1"/>
  <c r="AB168" i="1"/>
  <c r="AC168" i="1"/>
  <c r="AA139" i="5"/>
  <c r="AB139" i="5" s="1"/>
  <c r="AC139" i="5" s="1"/>
  <c r="AA126" i="5"/>
  <c r="AB126" i="5" s="1"/>
  <c r="AD126" i="5" s="1"/>
  <c r="AA95" i="5"/>
  <c r="AB95" i="5" s="1"/>
  <c r="AA77" i="5"/>
  <c r="AB77" i="5" s="1"/>
  <c r="AD77" i="5" s="1"/>
  <c r="AC160" i="5"/>
  <c r="AE160" i="5" s="1"/>
  <c r="AA78" i="5"/>
  <c r="AB78" i="5" s="1"/>
  <c r="AC78" i="5" s="1"/>
  <c r="AE78" i="5" s="1"/>
  <c r="AA71" i="5"/>
  <c r="AB71" i="5" s="1"/>
  <c r="AD71" i="5" s="1"/>
  <c r="AF71" i="5" s="1"/>
  <c r="AA116" i="5"/>
  <c r="AB116" i="5" s="1"/>
  <c r="AD116" i="5" s="1"/>
  <c r="AF116" i="5" s="1"/>
  <c r="AC191" i="1"/>
  <c r="Y159" i="1"/>
  <c r="AA159" i="1" s="1"/>
  <c r="AB159" i="1" s="1"/>
  <c r="AC159" i="1" s="1"/>
  <c r="AA141" i="5"/>
  <c r="AB141" i="5" s="1"/>
  <c r="AD141" i="5" s="1"/>
  <c r="Y89" i="1"/>
  <c r="AA89" i="1" s="1"/>
  <c r="AB89" i="1" s="1"/>
  <c r="AC239" i="1"/>
  <c r="AA94" i="5"/>
  <c r="AB94" i="5" s="1"/>
  <c r="AD94" i="5" s="1"/>
  <c r="AF94" i="5" s="1"/>
  <c r="AB239" i="1"/>
  <c r="AA157" i="5"/>
  <c r="AB157" i="5" s="1"/>
  <c r="AC157" i="5" s="1"/>
  <c r="AE157" i="5" s="1"/>
  <c r="AA83" i="5"/>
  <c r="AB83" i="5" s="1"/>
  <c r="AC83" i="5" s="1"/>
  <c r="AE83" i="5" s="1"/>
  <c r="AA154" i="5"/>
  <c r="AB154" i="5" s="1"/>
  <c r="AC154" i="5" s="1"/>
  <c r="AE154" i="5" s="1"/>
  <c r="AA79" i="5"/>
  <c r="AB79" i="5" s="1"/>
  <c r="AC79" i="5" s="1"/>
  <c r="AE79" i="5" s="1"/>
  <c r="AA82" i="5"/>
  <c r="AB82" i="5" s="1"/>
  <c r="AC82" i="5" s="1"/>
  <c r="AE82" i="5" s="1"/>
  <c r="AA65" i="5"/>
  <c r="AB65" i="5" s="1"/>
  <c r="AA102" i="5"/>
  <c r="AB102" i="5" s="1"/>
  <c r="AC102" i="5" s="1"/>
  <c r="AE102" i="5" s="1"/>
  <c r="AB200" i="1"/>
  <c r="AA140" i="5"/>
  <c r="AB140" i="5" s="1"/>
  <c r="AC140" i="5" s="1"/>
  <c r="AA119" i="5"/>
  <c r="AB119" i="5" s="1"/>
  <c r="AD119" i="5" s="1"/>
  <c r="AA67" i="5"/>
  <c r="AB67" i="5" s="1"/>
  <c r="AD67" i="5" s="1"/>
  <c r="AA68" i="5"/>
  <c r="AB68" i="5" s="1"/>
  <c r="AC68" i="5" s="1"/>
  <c r="AE68" i="5" s="1"/>
  <c r="AA98" i="5"/>
  <c r="AB98" i="5" s="1"/>
  <c r="AC98" i="5" s="1"/>
  <c r="AE98" i="5" s="1"/>
  <c r="AB173" i="1"/>
  <c r="AB188" i="1"/>
  <c r="AB217" i="1"/>
  <c r="AE172" i="1" s="1"/>
  <c r="H40" i="1" s="1"/>
  <c r="AC217" i="1"/>
  <c r="AF172" i="1" s="1"/>
  <c r="I40" i="1" s="1"/>
  <c r="AA143" i="5"/>
  <c r="AB143" i="5" s="1"/>
  <c r="AD143" i="5" s="1"/>
  <c r="AB232" i="1"/>
  <c r="AC220" i="1"/>
  <c r="AA84" i="5"/>
  <c r="AB84" i="5" s="1"/>
  <c r="AC84" i="5" s="1"/>
  <c r="AA130" i="5"/>
  <c r="AB130" i="5" s="1"/>
  <c r="AD130" i="5" s="1"/>
  <c r="AA105" i="5"/>
  <c r="AB105" i="5" s="1"/>
  <c r="AC105" i="5" s="1"/>
  <c r="AA132" i="5"/>
  <c r="AB132" i="5" s="1"/>
  <c r="AD132" i="5" s="1"/>
  <c r="AA147" i="5"/>
  <c r="AB147" i="5" s="1"/>
  <c r="AC147" i="5" s="1"/>
  <c r="AE147" i="5" s="1"/>
  <c r="AA89" i="5"/>
  <c r="AB89" i="5" s="1"/>
  <c r="AC89" i="5" s="1"/>
  <c r="AE89" i="5" s="1"/>
  <c r="AO129" i="6"/>
  <c r="AP129" i="6" s="1"/>
  <c r="AQ129" i="6" s="1"/>
  <c r="Y134" i="1"/>
  <c r="AA134" i="1" s="1"/>
  <c r="AB134" i="1" s="1"/>
  <c r="AC134" i="1" s="1"/>
  <c r="AB261" i="1"/>
  <c r="AC263" i="1"/>
  <c r="AC214" i="1"/>
  <c r="AA162" i="5"/>
  <c r="AB162" i="5" s="1"/>
  <c r="AD162" i="5" s="1"/>
  <c r="AF162" i="5" s="1"/>
  <c r="AA80" i="5"/>
  <c r="AB80" i="5" s="1"/>
  <c r="AC80" i="5" s="1"/>
  <c r="AE80" i="5" s="1"/>
  <c r="AC174" i="1"/>
  <c r="AC76" i="1"/>
  <c r="AF76" i="1" s="1"/>
  <c r="AA138" i="5"/>
  <c r="AB138" i="5" s="1"/>
  <c r="AA136" i="5"/>
  <c r="AB136" i="5" s="1"/>
  <c r="AD136" i="5" s="1"/>
  <c r="AF136" i="5" s="1"/>
  <c r="AA108" i="5"/>
  <c r="AB108" i="5" s="1"/>
  <c r="AA75" i="5"/>
  <c r="AB75" i="5" s="1"/>
  <c r="AC75" i="5" s="1"/>
  <c r="AE75" i="5" s="1"/>
  <c r="AR102" i="6"/>
  <c r="AS102" i="6" s="1"/>
  <c r="AU102" i="6" s="1"/>
  <c r="AA127" i="5"/>
  <c r="AB127" i="5" s="1"/>
  <c r="AD127" i="5" s="1"/>
  <c r="AA113" i="5"/>
  <c r="AB113" i="5" s="1"/>
  <c r="AD113" i="5" s="1"/>
  <c r="AO131" i="6"/>
  <c r="AP131" i="6" s="1"/>
  <c r="AQ131" i="6" s="1"/>
  <c r="AQ145" i="6"/>
  <c r="AS145" i="6" s="1"/>
  <c r="AU145" i="6" s="1"/>
  <c r="Y86" i="1"/>
  <c r="AA86" i="1" s="1"/>
  <c r="AB86" i="1" s="1"/>
  <c r="AD86" i="1" s="1"/>
  <c r="AC230" i="1"/>
  <c r="Y73" i="1"/>
  <c r="AA73" i="1" s="1"/>
  <c r="AB73" i="1" s="1"/>
  <c r="AB191" i="1"/>
  <c r="Y64" i="1"/>
  <c r="AA64" i="1" s="1"/>
  <c r="AB64" i="1" s="1"/>
  <c r="AD64" i="1" s="1"/>
  <c r="AB266" i="1"/>
  <c r="AB247" i="1"/>
  <c r="AE175" i="1" s="1"/>
  <c r="H43" i="1" s="1"/>
  <c r="AB214" i="1"/>
  <c r="AB170" i="1"/>
  <c r="AC156" i="1"/>
  <c r="AF156" i="1" s="1"/>
  <c r="AB182" i="1"/>
  <c r="Y79" i="1"/>
  <c r="AA79" i="1" s="1"/>
  <c r="AB79" i="1" s="1"/>
  <c r="AC79" i="1" s="1"/>
  <c r="AB228" i="1"/>
  <c r="AB241" i="1"/>
  <c r="AC241" i="1"/>
  <c r="Y102" i="1"/>
  <c r="AA102" i="1" s="1"/>
  <c r="AB102" i="1" s="1"/>
  <c r="Y153" i="1"/>
  <c r="AA153" i="1" s="1"/>
  <c r="AB153" i="1" s="1"/>
  <c r="AC153" i="1" s="1"/>
  <c r="AC250" i="1"/>
  <c r="Y68" i="1"/>
  <c r="AA68" i="1" s="1"/>
  <c r="AB68" i="1" s="1"/>
  <c r="AC265" i="1"/>
  <c r="Y123" i="1"/>
  <c r="AA123" i="1" s="1"/>
  <c r="AB123" i="1" s="1"/>
  <c r="AB213" i="1"/>
  <c r="Z121" i="1"/>
  <c r="Y121" i="1"/>
  <c r="AC223" i="1"/>
  <c r="AB212" i="1"/>
  <c r="Z151" i="1"/>
  <c r="Y151" i="1"/>
  <c r="Y149" i="1"/>
  <c r="AA149" i="1" s="1"/>
  <c r="AB149" i="1" s="1"/>
  <c r="AC254" i="1"/>
  <c r="Y82" i="1"/>
  <c r="AA82" i="1" s="1"/>
  <c r="AB82" i="1" s="1"/>
  <c r="AC255" i="1"/>
  <c r="Z112" i="1"/>
  <c r="AB231" i="1"/>
  <c r="AC231" i="1"/>
  <c r="AB207" i="1"/>
  <c r="AE171" i="1" s="1"/>
  <c r="H39" i="1" s="1"/>
  <c r="AC207" i="1"/>
  <c r="AF171" i="1" s="1"/>
  <c r="I39" i="1" s="1"/>
  <c r="AA69" i="5"/>
  <c r="AB69" i="5" s="1"/>
  <c r="AD69" i="5" s="1"/>
  <c r="AC212" i="1"/>
  <c r="AA99" i="5"/>
  <c r="AB99" i="5" s="1"/>
  <c r="AD99" i="5" s="1"/>
  <c r="AQ84" i="6"/>
  <c r="AT84" i="6" s="1"/>
  <c r="AV84" i="6" s="1"/>
  <c r="AA117" i="5"/>
  <c r="AB117" i="5" s="1"/>
  <c r="AD117" i="5" s="1"/>
  <c r="AA120" i="5"/>
  <c r="AB120" i="5" s="1"/>
  <c r="AD120" i="5" s="1"/>
  <c r="AF120" i="5" s="1"/>
  <c r="AA106" i="5"/>
  <c r="AB106" i="5" s="1"/>
  <c r="AD106" i="5" s="1"/>
  <c r="AF106" i="5" s="1"/>
  <c r="AQ73" i="6"/>
  <c r="AT73" i="6" s="1"/>
  <c r="AV73" i="6" s="1"/>
  <c r="AB187" i="1"/>
  <c r="AE169" i="1" s="1"/>
  <c r="H37" i="1" s="1"/>
  <c r="AC187" i="1"/>
  <c r="AF169" i="1" s="1"/>
  <c r="I37" i="1" s="1"/>
  <c r="AA134" i="5"/>
  <c r="AB134" i="5" s="1"/>
  <c r="AC134" i="5" s="1"/>
  <c r="AE134" i="5" s="1"/>
  <c r="AA115" i="5"/>
  <c r="AB115" i="5" s="1"/>
  <c r="AD115" i="5" s="1"/>
  <c r="AF115" i="5" s="1"/>
  <c r="AA124" i="5"/>
  <c r="AB124" i="5" s="1"/>
  <c r="AD124" i="5" s="1"/>
  <c r="AF124" i="5" s="1"/>
  <c r="AA110" i="5"/>
  <c r="AB110" i="5" s="1"/>
  <c r="AD110" i="5" s="1"/>
  <c r="AC248" i="1"/>
  <c r="Y162" i="1"/>
  <c r="Z101" i="1"/>
  <c r="Y124" i="1"/>
  <c r="AA124" i="1" s="1"/>
  <c r="AB124" i="1" s="1"/>
  <c r="Y77" i="1"/>
  <c r="Z136" i="1"/>
  <c r="Y136" i="1"/>
  <c r="Z162" i="1"/>
  <c r="AC233" i="1"/>
  <c r="AB233" i="1"/>
  <c r="AC173" i="1"/>
  <c r="Y104" i="1"/>
  <c r="AA104" i="1" s="1"/>
  <c r="AB104" i="1" s="1"/>
  <c r="Z77" i="1"/>
  <c r="Y70" i="1"/>
  <c r="Z75" i="1"/>
  <c r="AC202" i="1"/>
  <c r="AB202" i="1"/>
  <c r="Y139" i="1"/>
  <c r="Z107" i="1"/>
  <c r="Z84" i="1"/>
  <c r="AC182" i="1"/>
  <c r="Z70" i="1"/>
  <c r="Y137" i="1"/>
  <c r="AA137" i="1" s="1"/>
  <c r="AB137" i="1" s="1"/>
  <c r="AD137" i="1" s="1"/>
  <c r="Z139" i="1"/>
  <c r="AB194" i="1"/>
  <c r="AC194" i="1"/>
  <c r="Z67" i="1"/>
  <c r="Y101" i="1"/>
  <c r="Z81" i="1"/>
  <c r="Y81" i="1"/>
  <c r="Z71" i="1"/>
  <c r="AB252" i="1"/>
  <c r="AC252" i="1"/>
  <c r="Z146" i="1"/>
  <c r="Y146" i="1"/>
  <c r="Z133" i="1"/>
  <c r="Y133" i="1"/>
  <c r="Y154" i="1"/>
  <c r="Z95" i="1"/>
  <c r="Y95" i="1"/>
  <c r="Y71" i="1"/>
  <c r="Y72" i="1"/>
  <c r="Z116" i="1"/>
  <c r="Y116" i="1"/>
  <c r="Y75" i="1"/>
  <c r="AB204" i="1"/>
  <c r="AC204" i="1"/>
  <c r="AA97" i="5"/>
  <c r="AB97" i="5" s="1"/>
  <c r="AD97" i="5" s="1"/>
  <c r="AA111" i="5"/>
  <c r="AB111" i="5" s="1"/>
  <c r="AC111" i="5" s="1"/>
  <c r="Z103" i="1"/>
  <c r="Y103" i="1"/>
  <c r="Z158" i="1"/>
  <c r="Y158" i="1"/>
  <c r="AB169" i="1"/>
  <c r="AC169" i="1"/>
  <c r="Z154" i="1"/>
  <c r="Z130" i="1"/>
  <c r="Y130" i="1"/>
  <c r="Z111" i="1"/>
  <c r="Y111" i="1"/>
  <c r="Z105" i="1"/>
  <c r="Y105" i="1"/>
  <c r="AA121" i="5"/>
  <c r="AB121" i="5" s="1"/>
  <c r="AD121" i="5" s="1"/>
  <c r="AF121" i="5" s="1"/>
  <c r="AA118" i="5"/>
  <c r="AB118" i="5" s="1"/>
  <c r="AD118" i="5" s="1"/>
  <c r="AF118" i="5" s="1"/>
  <c r="AA137" i="5"/>
  <c r="AB137" i="5" s="1"/>
  <c r="AD137" i="5" s="1"/>
  <c r="AF137" i="5" s="1"/>
  <c r="AA161" i="5"/>
  <c r="AB161" i="5" s="1"/>
  <c r="AA88" i="5"/>
  <c r="AB88" i="5" s="1"/>
  <c r="AC88" i="5" s="1"/>
  <c r="Z72" i="1"/>
  <c r="AB264" i="1"/>
  <c r="AC264" i="1"/>
  <c r="Z148" i="1"/>
  <c r="Y148" i="1"/>
  <c r="AB190" i="1"/>
  <c r="AC190" i="1"/>
  <c r="AB238" i="1"/>
  <c r="AC238" i="1"/>
  <c r="Z125" i="1"/>
  <c r="Y125" i="1"/>
  <c r="AO159" i="6"/>
  <c r="AP159" i="6" s="1"/>
  <c r="AR159" i="6" s="1"/>
  <c r="AR157" i="6"/>
  <c r="AS157" i="6" s="1"/>
  <c r="AU157" i="6" s="1"/>
  <c r="AO134" i="6"/>
  <c r="AP134" i="6" s="1"/>
  <c r="AQ134" i="6" s="1"/>
  <c r="AO141" i="6"/>
  <c r="AP141" i="6" s="1"/>
  <c r="AR141" i="6" s="1"/>
  <c r="AO122" i="6"/>
  <c r="AP122" i="6" s="1"/>
  <c r="AQ122" i="6" s="1"/>
  <c r="AO77" i="6"/>
  <c r="AP77" i="6" s="1"/>
  <c r="AQ77" i="6" s="1"/>
  <c r="AO156" i="6"/>
  <c r="AP156" i="6" s="1"/>
  <c r="AR156" i="6" s="1"/>
  <c r="AO64" i="6"/>
  <c r="AP64" i="6" s="1"/>
  <c r="AR64" i="6" s="1"/>
  <c r="AO96" i="6"/>
  <c r="AP96" i="6" s="1"/>
  <c r="AR96" i="6" s="1"/>
  <c r="AO107" i="6"/>
  <c r="AP107" i="6" s="1"/>
  <c r="AR107" i="6" s="1"/>
  <c r="AO94" i="6"/>
  <c r="AP94" i="6" s="1"/>
  <c r="AQ94" i="6" s="1"/>
  <c r="AO85" i="6"/>
  <c r="AP85" i="6" s="1"/>
  <c r="AQ85" i="6" s="1"/>
  <c r="AR144" i="6"/>
  <c r="AS144" i="6" s="1"/>
  <c r="AU144" i="6" s="1"/>
  <c r="AO76" i="6"/>
  <c r="AP76" i="6" s="1"/>
  <c r="AQ76" i="6" s="1"/>
  <c r="AO149" i="6"/>
  <c r="AP149" i="6" s="1"/>
  <c r="AR149" i="6" s="1"/>
  <c r="AO95" i="6"/>
  <c r="AP95" i="6" s="1"/>
  <c r="AR95" i="6" s="1"/>
  <c r="AO154" i="6"/>
  <c r="AP154" i="6" s="1"/>
  <c r="AR154" i="6" s="1"/>
  <c r="AO146" i="6"/>
  <c r="AP146" i="6" s="1"/>
  <c r="AQ146" i="6" s="1"/>
  <c r="AO89" i="6"/>
  <c r="AP89" i="6" s="1"/>
  <c r="AQ89" i="6" s="1"/>
  <c r="AO91" i="6"/>
  <c r="AP91" i="6" s="1"/>
  <c r="AQ91" i="6" s="1"/>
  <c r="AO90" i="6"/>
  <c r="AP90" i="6" s="1"/>
  <c r="AQ90" i="6" s="1"/>
  <c r="AO125" i="6"/>
  <c r="AP125" i="6" s="1"/>
  <c r="AQ125" i="6" s="1"/>
  <c r="AS81" i="6"/>
  <c r="AU81" i="6" s="1"/>
  <c r="AT81" i="6"/>
  <c r="AV81" i="6" s="1"/>
  <c r="AS111" i="6"/>
  <c r="AU111" i="6" s="1"/>
  <c r="AQ93" i="6"/>
  <c r="AR93" i="6"/>
  <c r="AQ87" i="6"/>
  <c r="AR87" i="6"/>
  <c r="AQ136" i="6"/>
  <c r="AR136" i="6"/>
  <c r="AQ66" i="6"/>
  <c r="AR66" i="6"/>
  <c r="AQ106" i="6"/>
  <c r="AR106" i="6"/>
  <c r="AQ120" i="6"/>
  <c r="AR120" i="6"/>
  <c r="AQ147" i="6"/>
  <c r="AR147" i="6"/>
  <c r="AQ75" i="6"/>
  <c r="AR75" i="6"/>
  <c r="AQ83" i="6"/>
  <c r="AR83" i="6"/>
  <c r="AQ105" i="6"/>
  <c r="AR105" i="6"/>
  <c r="AQ103" i="6"/>
  <c r="AR103" i="6"/>
  <c r="AQ137" i="6"/>
  <c r="AR137" i="6"/>
  <c r="AQ101" i="6"/>
  <c r="AR101" i="6"/>
  <c r="AQ78" i="6"/>
  <c r="AR78" i="6"/>
  <c r="AQ104" i="6"/>
  <c r="AR104" i="6"/>
  <c r="AQ155" i="6"/>
  <c r="AR155" i="6"/>
  <c r="AQ148" i="6"/>
  <c r="AR148" i="6"/>
  <c r="AQ98" i="6"/>
  <c r="AR98" i="6"/>
  <c r="AQ118" i="6"/>
  <c r="AR118" i="6"/>
  <c r="AQ139" i="6"/>
  <c r="AR139" i="6"/>
  <c r="AQ74" i="6"/>
  <c r="AR74" i="6"/>
  <c r="AQ152" i="6"/>
  <c r="AR152" i="6"/>
  <c r="AQ80" i="6"/>
  <c r="AR80" i="6"/>
  <c r="AQ119" i="6"/>
  <c r="AR119" i="6"/>
  <c r="AT111" i="6"/>
  <c r="AV111" i="6" s="1"/>
  <c r="AQ126" i="6"/>
  <c r="AR126" i="6"/>
  <c r="AQ162" i="6"/>
  <c r="AR162" i="6"/>
  <c r="AQ127" i="6"/>
  <c r="AR127" i="6"/>
  <c r="AQ128" i="6"/>
  <c r="AR128" i="6"/>
  <c r="AQ123" i="6"/>
  <c r="AR123" i="6"/>
  <c r="AQ112" i="6"/>
  <c r="AR112" i="6"/>
  <c r="AQ65" i="6"/>
  <c r="AR65" i="6"/>
  <c r="AQ62" i="6"/>
  <c r="AR62" i="6"/>
  <c r="AQ79" i="6"/>
  <c r="AR79" i="6"/>
  <c r="AO72" i="6"/>
  <c r="AP72" i="6" s="1"/>
  <c r="AO160" i="6"/>
  <c r="AP160" i="6" s="1"/>
  <c r="AO109" i="6"/>
  <c r="AP109" i="6" s="1"/>
  <c r="AO133" i="6"/>
  <c r="AP133" i="6" s="1"/>
  <c r="AO100" i="6"/>
  <c r="AP100" i="6" s="1"/>
  <c r="AO99" i="6"/>
  <c r="AP99" i="6" s="1"/>
  <c r="AO110" i="6"/>
  <c r="AP110" i="6" s="1"/>
  <c r="AO153" i="6"/>
  <c r="AP153" i="6" s="1"/>
  <c r="AO70" i="6"/>
  <c r="AP70" i="6" s="1"/>
  <c r="AO117" i="6"/>
  <c r="AP117" i="6" s="1"/>
  <c r="AO161" i="6"/>
  <c r="AP161" i="6" s="1"/>
  <c r="AO158" i="6"/>
  <c r="AP158" i="6" s="1"/>
  <c r="AO92" i="6"/>
  <c r="AP92" i="6" s="1"/>
  <c r="AO97" i="6"/>
  <c r="AP97" i="6" s="1"/>
  <c r="AO130" i="6"/>
  <c r="AP130" i="6" s="1"/>
  <c r="AO115" i="6"/>
  <c r="AP115" i="6" s="1"/>
  <c r="AO68" i="6"/>
  <c r="AP68" i="6" s="1"/>
  <c r="AO138" i="6"/>
  <c r="AP138" i="6" s="1"/>
  <c r="AO88" i="6"/>
  <c r="AP88" i="6" s="1"/>
  <c r="AO124" i="6"/>
  <c r="AP124" i="6" s="1"/>
  <c r="AO86" i="6"/>
  <c r="AP86" i="6" s="1"/>
  <c r="AO67" i="6"/>
  <c r="AP67" i="6" s="1"/>
  <c r="AO116" i="6"/>
  <c r="AP116" i="6" s="1"/>
  <c r="AO82" i="6"/>
  <c r="AP82" i="6" s="1"/>
  <c r="AO71" i="6"/>
  <c r="AP71" i="6" s="1"/>
  <c r="AO69" i="6"/>
  <c r="AP69" i="6" s="1"/>
  <c r="AO151" i="6"/>
  <c r="AP151" i="6" s="1"/>
  <c r="AO135" i="6"/>
  <c r="AP135" i="6" s="1"/>
  <c r="AO132" i="6"/>
  <c r="AP132" i="6" s="1"/>
  <c r="AO121" i="6"/>
  <c r="AP121" i="6" s="1"/>
  <c r="AO142" i="6"/>
  <c r="AP142" i="6" s="1"/>
  <c r="AO108" i="6"/>
  <c r="AP108" i="6" s="1"/>
  <c r="AO114" i="6"/>
  <c r="AP114" i="6" s="1"/>
  <c r="AO63" i="6"/>
  <c r="AP63" i="6" s="1"/>
  <c r="AO113" i="6"/>
  <c r="AP113" i="6" s="1"/>
  <c r="AO140" i="6"/>
  <c r="AP140" i="6" s="1"/>
  <c r="AO143" i="6"/>
  <c r="AP143" i="6" s="1"/>
  <c r="AA81" i="5"/>
  <c r="AB81" i="5" s="1"/>
  <c r="AD81" i="5" s="1"/>
  <c r="AF81" i="5" s="1"/>
  <c r="AA135" i="5"/>
  <c r="AB135" i="5" s="1"/>
  <c r="AC135" i="5" s="1"/>
  <c r="AE135" i="5" s="1"/>
  <c r="AA91" i="5"/>
  <c r="AB91" i="5" s="1"/>
  <c r="AC91" i="5" s="1"/>
  <c r="AA92" i="5"/>
  <c r="AB92" i="5" s="1"/>
  <c r="AC92" i="5" s="1"/>
  <c r="AA144" i="5"/>
  <c r="AB144" i="5" s="1"/>
  <c r="AC144" i="5" s="1"/>
  <c r="AA104" i="5"/>
  <c r="AB104" i="5" s="1"/>
  <c r="AD104" i="5" s="1"/>
  <c r="AA142" i="5"/>
  <c r="AB142" i="5" s="1"/>
  <c r="AC142" i="5" s="1"/>
  <c r="AA87" i="5"/>
  <c r="AB87" i="5" s="1"/>
  <c r="AC87" i="5" s="1"/>
  <c r="AA155" i="5"/>
  <c r="AB155" i="5" s="1"/>
  <c r="AC155" i="5" s="1"/>
  <c r="AE155" i="5" s="1"/>
  <c r="AA159" i="5"/>
  <c r="AB159" i="5" s="1"/>
  <c r="AD159" i="5" s="1"/>
  <c r="AA133" i="5"/>
  <c r="AB133" i="5" s="1"/>
  <c r="AD133" i="5" s="1"/>
  <c r="AA90" i="5"/>
  <c r="AB90" i="5" s="1"/>
  <c r="AC90" i="5" s="1"/>
  <c r="AE90" i="5" s="1"/>
  <c r="AA152" i="5"/>
  <c r="AB152" i="5" s="1"/>
  <c r="AC152" i="5" s="1"/>
  <c r="AA101" i="5"/>
  <c r="AB101" i="5" s="1"/>
  <c r="AD101" i="5" s="1"/>
  <c r="AF101" i="5" s="1"/>
  <c r="AA125" i="5"/>
  <c r="AB125" i="5" s="1"/>
  <c r="AC125" i="5" s="1"/>
  <c r="AE125" i="5" s="1"/>
  <c r="AA129" i="5"/>
  <c r="AB129" i="5" s="1"/>
  <c r="AA112" i="5"/>
  <c r="AB112" i="5" s="1"/>
  <c r="AA158" i="5"/>
  <c r="AB158" i="5" s="1"/>
  <c r="AA86" i="5"/>
  <c r="AB86" i="5" s="1"/>
  <c r="AG160" i="5"/>
  <c r="AA123" i="5"/>
  <c r="AB123" i="5" s="1"/>
  <c r="AC123" i="5" s="1"/>
  <c r="Y74" i="1"/>
  <c r="Y108" i="1"/>
  <c r="AA150" i="5"/>
  <c r="AB150" i="5" s="1"/>
  <c r="AA70" i="5"/>
  <c r="AB70" i="5" s="1"/>
  <c r="AA103" i="5"/>
  <c r="AB103" i="5" s="1"/>
  <c r="AA74" i="5"/>
  <c r="AB74" i="5" s="1"/>
  <c r="AC74" i="5" s="1"/>
  <c r="AA93" i="5"/>
  <c r="AB93" i="5" s="1"/>
  <c r="AD93" i="5" s="1"/>
  <c r="AA64" i="5"/>
  <c r="AB64" i="5" s="1"/>
  <c r="AC64" i="5" s="1"/>
  <c r="AE64" i="5" s="1"/>
  <c r="AA109" i="5"/>
  <c r="AB109" i="5" s="1"/>
  <c r="AC109" i="5" s="1"/>
  <c r="AA156" i="5"/>
  <c r="AB156" i="5" s="1"/>
  <c r="AA73" i="5"/>
  <c r="AB73" i="5" s="1"/>
  <c r="AA85" i="5"/>
  <c r="AB85" i="5" s="1"/>
  <c r="AD149" i="5"/>
  <c r="AF149" i="5" s="1"/>
  <c r="AC149" i="5"/>
  <c r="AE149" i="5" s="1"/>
  <c r="AD108" i="5"/>
  <c r="AF108" i="5" s="1"/>
  <c r="AC108" i="5"/>
  <c r="AE108" i="5" s="1"/>
  <c r="AH160" i="5"/>
  <c r="AD95" i="5"/>
  <c r="AC95" i="5"/>
  <c r="AD65" i="5"/>
  <c r="AC65" i="5"/>
  <c r="AD146" i="5"/>
  <c r="AC146" i="5"/>
  <c r="AD138" i="5"/>
  <c r="AC138" i="5"/>
  <c r="AD114" i="5"/>
  <c r="AC114" i="5"/>
  <c r="AD100" i="5"/>
  <c r="AC100" i="5"/>
  <c r="AD76" i="5"/>
  <c r="AC76" i="5"/>
  <c r="AD151" i="5"/>
  <c r="AC151" i="5"/>
  <c r="AD107" i="5"/>
  <c r="AC107" i="5"/>
  <c r="AD72" i="5"/>
  <c r="AC72" i="5"/>
  <c r="AD153" i="5"/>
  <c r="AC153" i="5"/>
  <c r="Z119" i="1"/>
  <c r="Y69" i="1"/>
  <c r="Z66" i="1"/>
  <c r="Z155" i="1"/>
  <c r="Z98" i="1"/>
  <c r="Y119" i="1"/>
  <c r="Y107" i="1"/>
  <c r="Y66" i="1"/>
  <c r="Z78" i="1"/>
  <c r="Y157" i="1"/>
  <c r="Y84" i="1"/>
  <c r="Z91" i="1"/>
  <c r="Y91" i="1"/>
  <c r="Z108" i="1"/>
  <c r="Z69" i="1"/>
  <c r="Z120" i="1"/>
  <c r="Y120" i="1"/>
  <c r="Z122" i="1"/>
  <c r="Y122" i="1"/>
  <c r="Z157" i="1"/>
  <c r="Z100" i="1"/>
  <c r="Y152" i="1"/>
  <c r="Y98" i="1"/>
  <c r="Y100" i="1"/>
  <c r="Z113" i="1"/>
  <c r="Y113" i="1"/>
  <c r="Z141" i="1"/>
  <c r="Z93" i="1"/>
  <c r="Z74" i="1"/>
  <c r="Z117" i="1"/>
  <c r="Y117" i="1"/>
  <c r="Y112" i="1"/>
  <c r="Z90" i="1"/>
  <c r="Y90" i="1"/>
  <c r="Z87" i="1"/>
  <c r="Y87" i="1"/>
  <c r="Z152" i="1"/>
  <c r="Y93" i="1"/>
  <c r="Z88" i="1"/>
  <c r="Y88" i="1"/>
  <c r="Y67" i="1"/>
  <c r="Y155" i="1"/>
  <c r="Z135" i="1"/>
  <c r="Y135" i="1"/>
  <c r="Z132" i="1"/>
  <c r="Y132" i="1"/>
  <c r="Z128" i="1"/>
  <c r="Y128" i="1"/>
  <c r="Z97" i="1"/>
  <c r="Y97" i="1"/>
  <c r="Z109" i="1"/>
  <c r="Y109" i="1"/>
  <c r="Z83" i="1"/>
  <c r="Y83" i="1"/>
  <c r="Z62" i="1"/>
  <c r="AA62" i="1" s="1"/>
  <c r="AB62" i="1" s="1"/>
  <c r="Z144" i="1"/>
  <c r="Y144" i="1"/>
  <c r="Z131" i="1"/>
  <c r="Y131" i="1"/>
  <c r="Z65" i="1"/>
  <c r="Y65" i="1"/>
  <c r="Z150" i="1"/>
  <c r="Y150" i="1"/>
  <c r="Z147" i="1"/>
  <c r="Y147" i="1"/>
  <c r="Y78" i="1"/>
  <c r="Z96" i="1"/>
  <c r="Y96" i="1"/>
  <c r="Z115" i="1"/>
  <c r="Y115" i="1"/>
  <c r="Z85" i="1"/>
  <c r="Y85" i="1"/>
  <c r="Z161" i="1"/>
  <c r="Y161" i="1"/>
  <c r="Z138" i="1"/>
  <c r="Y138" i="1"/>
  <c r="Z118" i="1"/>
  <c r="Y118" i="1"/>
  <c r="Z99" i="1"/>
  <c r="Y99" i="1"/>
  <c r="Z80" i="1"/>
  <c r="Y80" i="1"/>
  <c r="Z160" i="1"/>
  <c r="Y160" i="1"/>
  <c r="Z106" i="1"/>
  <c r="Y106" i="1"/>
  <c r="Z129" i="1"/>
  <c r="Y129" i="1"/>
  <c r="Y141" i="1"/>
  <c r="AD145" i="5" l="1"/>
  <c r="AD140" i="5"/>
  <c r="AC127" i="5"/>
  <c r="AD139" i="5"/>
  <c r="AF139" i="5" s="1"/>
  <c r="AD131" i="5"/>
  <c r="AF131" i="5" s="1"/>
  <c r="AD154" i="5"/>
  <c r="AF154" i="5" s="1"/>
  <c r="AC77" i="5"/>
  <c r="AE77" i="5" s="1"/>
  <c r="AS150" i="6"/>
  <c r="AU150" i="6" s="1"/>
  <c r="AD79" i="5"/>
  <c r="AF79" i="5" s="1"/>
  <c r="AC141" i="5"/>
  <c r="AE141" i="5" s="1"/>
  <c r="AD68" i="5"/>
  <c r="AF68" i="5" s="1"/>
  <c r="AF94" i="1"/>
  <c r="AG94" i="1" s="1"/>
  <c r="AC127" i="1"/>
  <c r="AE127" i="1" s="1"/>
  <c r="AD126" i="1"/>
  <c r="AF126" i="1" s="1"/>
  <c r="AD134" i="1"/>
  <c r="AE134" i="1" s="1"/>
  <c r="AC92" i="1"/>
  <c r="AF92" i="1" s="1"/>
  <c r="AC110" i="1"/>
  <c r="AE110" i="1" s="1"/>
  <c r="AC145" i="1"/>
  <c r="AF145" i="1" s="1"/>
  <c r="AC63" i="1"/>
  <c r="AF63" i="1" s="1"/>
  <c r="AA119" i="1"/>
  <c r="AB119" i="1" s="1"/>
  <c r="AD119" i="1" s="1"/>
  <c r="AC143" i="1"/>
  <c r="AF143" i="1" s="1"/>
  <c r="AC86" i="1"/>
  <c r="AF86" i="1" s="1"/>
  <c r="AC106" i="5"/>
  <c r="AE106" i="5" s="1"/>
  <c r="AC62" i="5"/>
  <c r="AE62" i="5" s="1"/>
  <c r="AD128" i="5"/>
  <c r="AF128" i="5" s="1"/>
  <c r="AC122" i="5"/>
  <c r="AE122" i="5" s="1"/>
  <c r="AD79" i="1"/>
  <c r="AE79" i="1" s="1"/>
  <c r="AC69" i="5"/>
  <c r="AE69" i="5" s="1"/>
  <c r="AC63" i="5"/>
  <c r="AE63" i="5" s="1"/>
  <c r="AC66" i="5"/>
  <c r="AE66" i="5" s="1"/>
  <c r="AC113" i="5"/>
  <c r="AE113" i="5" s="1"/>
  <c r="AR129" i="6"/>
  <c r="AS129" i="6" s="1"/>
  <c r="AU129" i="6" s="1"/>
  <c r="AE76" i="1"/>
  <c r="AG76" i="1" s="1"/>
  <c r="AC96" i="5"/>
  <c r="AE96" i="5" s="1"/>
  <c r="AA84" i="1"/>
  <c r="AB84" i="1" s="1"/>
  <c r="AD84" i="1" s="1"/>
  <c r="AD82" i="5"/>
  <c r="AF82" i="5" s="1"/>
  <c r="AC148" i="5"/>
  <c r="AE148" i="5" s="1"/>
  <c r="AD84" i="5"/>
  <c r="AF84" i="5" s="1"/>
  <c r="AC136" i="5"/>
  <c r="AE136" i="5" s="1"/>
  <c r="AD134" i="5"/>
  <c r="AF134" i="5" s="1"/>
  <c r="AC99" i="5"/>
  <c r="AE99" i="5" s="1"/>
  <c r="AC110" i="5"/>
  <c r="AE110" i="5" s="1"/>
  <c r="AC94" i="5"/>
  <c r="AE94" i="5" s="1"/>
  <c r="AD78" i="5"/>
  <c r="AF78" i="5" s="1"/>
  <c r="AD98" i="5"/>
  <c r="AF98" i="5" s="1"/>
  <c r="AA112" i="1"/>
  <c r="AB112" i="1" s="1"/>
  <c r="AC112" i="1" s="1"/>
  <c r="AD105" i="5"/>
  <c r="AF105" i="5" s="1"/>
  <c r="AD75" i="5"/>
  <c r="AF75" i="5" s="1"/>
  <c r="AD111" i="5"/>
  <c r="AF111" i="5" s="1"/>
  <c r="AA67" i="1"/>
  <c r="AB67" i="1" s="1"/>
  <c r="AC67" i="1" s="1"/>
  <c r="AC71" i="5"/>
  <c r="AE71" i="5" s="1"/>
  <c r="AD114" i="1"/>
  <c r="AE114" i="1" s="1"/>
  <c r="AC162" i="5"/>
  <c r="AE162" i="5" s="1"/>
  <c r="AC119" i="5"/>
  <c r="AE119" i="5" s="1"/>
  <c r="AS73" i="6"/>
  <c r="AU73" i="6" s="1"/>
  <c r="AC140" i="1"/>
  <c r="AA74" i="1"/>
  <c r="AB74" i="1" s="1"/>
  <c r="AC74" i="1" s="1"/>
  <c r="AC132" i="5"/>
  <c r="AE132" i="5" s="1"/>
  <c r="AC126" i="5"/>
  <c r="AE126" i="5" s="1"/>
  <c r="AD157" i="5"/>
  <c r="AF157" i="5" s="1"/>
  <c r="AC121" i="5"/>
  <c r="AE121" i="5" s="1"/>
  <c r="AQ159" i="6"/>
  <c r="AD102" i="5"/>
  <c r="AF102" i="5" s="1"/>
  <c r="AC116" i="5"/>
  <c r="AE116" i="5" s="1"/>
  <c r="AD83" i="5"/>
  <c r="AF83" i="5" s="1"/>
  <c r="AC130" i="5"/>
  <c r="AE130" i="5" s="1"/>
  <c r="AC89" i="1"/>
  <c r="AD89" i="1"/>
  <c r="AC115" i="5"/>
  <c r="AE115" i="5" s="1"/>
  <c r="AC159" i="5"/>
  <c r="AE159" i="5" s="1"/>
  <c r="AD159" i="1"/>
  <c r="AF159" i="1" s="1"/>
  <c r="AD80" i="5"/>
  <c r="AF80" i="5" s="1"/>
  <c r="AD74" i="5"/>
  <c r="AF74" i="5" s="1"/>
  <c r="AT145" i="6"/>
  <c r="AV145" i="6" s="1"/>
  <c r="AD147" i="5"/>
  <c r="AF147" i="5" s="1"/>
  <c r="AD88" i="5"/>
  <c r="AF88" i="5" s="1"/>
  <c r="AC67" i="5"/>
  <c r="AE67" i="5" s="1"/>
  <c r="AC143" i="5"/>
  <c r="AE143" i="5" s="1"/>
  <c r="AC120" i="5"/>
  <c r="AE120" i="5" s="1"/>
  <c r="AD89" i="5"/>
  <c r="AF89" i="5" s="1"/>
  <c r="AT102" i="6"/>
  <c r="AV102" i="6" s="1"/>
  <c r="AW102" i="6" s="1"/>
  <c r="AX102" i="6" s="1"/>
  <c r="AC97" i="5"/>
  <c r="AE97" i="5" s="1"/>
  <c r="AC73" i="1"/>
  <c r="AD73" i="1"/>
  <c r="AD125" i="5"/>
  <c r="AF125" i="5" s="1"/>
  <c r="AC124" i="5"/>
  <c r="AE124" i="5" s="1"/>
  <c r="AR131" i="6"/>
  <c r="AT131" i="6" s="1"/>
  <c r="AV131" i="6" s="1"/>
  <c r="AS84" i="6"/>
  <c r="AU84" i="6" s="1"/>
  <c r="AW84" i="6" s="1"/>
  <c r="AX84" i="6" s="1"/>
  <c r="AC118" i="5"/>
  <c r="AE118" i="5" s="1"/>
  <c r="AC64" i="1"/>
  <c r="AE64" i="1" s="1"/>
  <c r="AC137" i="5"/>
  <c r="AE137" i="5" s="1"/>
  <c r="AE156" i="1"/>
  <c r="AG156" i="1" s="1"/>
  <c r="AD153" i="1"/>
  <c r="AF153" i="1" s="1"/>
  <c r="AA66" i="1"/>
  <c r="AB66" i="1" s="1"/>
  <c r="AC66" i="1" s="1"/>
  <c r="AC123" i="1"/>
  <c r="AD123" i="1"/>
  <c r="AC68" i="1"/>
  <c r="AD68" i="1"/>
  <c r="AA71" i="1"/>
  <c r="AB71" i="1" s="1"/>
  <c r="AD71" i="1" s="1"/>
  <c r="AC82" i="1"/>
  <c r="AD82" i="1"/>
  <c r="AA121" i="1"/>
  <c r="AB121" i="1" s="1"/>
  <c r="AD149" i="1"/>
  <c r="AC149" i="1"/>
  <c r="AA151" i="1"/>
  <c r="AB151" i="1" s="1"/>
  <c r="AA154" i="1"/>
  <c r="AB154" i="1" s="1"/>
  <c r="AD154" i="1" s="1"/>
  <c r="AC117" i="5"/>
  <c r="AT157" i="6"/>
  <c r="AV157" i="6" s="1"/>
  <c r="AA162" i="1"/>
  <c r="AB162" i="1" s="1"/>
  <c r="AA69" i="1"/>
  <c r="AB69" i="1" s="1"/>
  <c r="AC69" i="1" s="1"/>
  <c r="AA77" i="1"/>
  <c r="AB77" i="1" s="1"/>
  <c r="AD77" i="1" s="1"/>
  <c r="AD135" i="5"/>
  <c r="AF135" i="5" s="1"/>
  <c r="AD92" i="5"/>
  <c r="AF92" i="5" s="1"/>
  <c r="AA136" i="1"/>
  <c r="AB136" i="1" s="1"/>
  <c r="AD136" i="1" s="1"/>
  <c r="AA101" i="1"/>
  <c r="AB101" i="1" s="1"/>
  <c r="AA70" i="1"/>
  <c r="AB70" i="1" s="1"/>
  <c r="AC70" i="1" s="1"/>
  <c r="AD124" i="1"/>
  <c r="AC124" i="1"/>
  <c r="AA139" i="1"/>
  <c r="AB139" i="1" s="1"/>
  <c r="AC139" i="1" s="1"/>
  <c r="AA75" i="1"/>
  <c r="AB75" i="1" s="1"/>
  <c r="AD75" i="1" s="1"/>
  <c r="AC104" i="1"/>
  <c r="AD104" i="1"/>
  <c r="AC137" i="1"/>
  <c r="AE137" i="1" s="1"/>
  <c r="AA107" i="1"/>
  <c r="AB107" i="1" s="1"/>
  <c r="AC107" i="1" s="1"/>
  <c r="AA146" i="1"/>
  <c r="AB146" i="1" s="1"/>
  <c r="AC146" i="1" s="1"/>
  <c r="AA155" i="1"/>
  <c r="AB155" i="1" s="1"/>
  <c r="AD155" i="1" s="1"/>
  <c r="AA81" i="1"/>
  <c r="AB81" i="1" s="1"/>
  <c r="AD81" i="1" s="1"/>
  <c r="AA133" i="1"/>
  <c r="AB133" i="1" s="1"/>
  <c r="AC133" i="1" s="1"/>
  <c r="AA116" i="1"/>
  <c r="AB116" i="1" s="1"/>
  <c r="AD116" i="1" s="1"/>
  <c r="AA95" i="1"/>
  <c r="AB95" i="1" s="1"/>
  <c r="AC95" i="1" s="1"/>
  <c r="AA141" i="1"/>
  <c r="AB141" i="1" s="1"/>
  <c r="AC141" i="1" s="1"/>
  <c r="AA130" i="1"/>
  <c r="AB130" i="1" s="1"/>
  <c r="AC130" i="1" s="1"/>
  <c r="AA72" i="1"/>
  <c r="AB72" i="1" s="1"/>
  <c r="AD72" i="1" s="1"/>
  <c r="AA100" i="1"/>
  <c r="AB100" i="1" s="1"/>
  <c r="AC100" i="1" s="1"/>
  <c r="AA103" i="1"/>
  <c r="AB103" i="1" s="1"/>
  <c r="AA111" i="1"/>
  <c r="AB111" i="1" s="1"/>
  <c r="AC161" i="5"/>
  <c r="AE161" i="5" s="1"/>
  <c r="AD161" i="5"/>
  <c r="AF161" i="5" s="1"/>
  <c r="AA105" i="1"/>
  <c r="AB105" i="1" s="1"/>
  <c r="AA158" i="1"/>
  <c r="AB158" i="1" s="1"/>
  <c r="AA78" i="1"/>
  <c r="AB78" i="1" s="1"/>
  <c r="AD78" i="1" s="1"/>
  <c r="AA98" i="1"/>
  <c r="AB98" i="1" s="1"/>
  <c r="AD98" i="1" s="1"/>
  <c r="AA91" i="1"/>
  <c r="AB91" i="1" s="1"/>
  <c r="AC91" i="1" s="1"/>
  <c r="AA125" i="1"/>
  <c r="AB125" i="1" s="1"/>
  <c r="AA122" i="1"/>
  <c r="AB122" i="1" s="1"/>
  <c r="AD122" i="1" s="1"/>
  <c r="AA148" i="1"/>
  <c r="AB148" i="1" s="1"/>
  <c r="AA108" i="1"/>
  <c r="AB108" i="1" s="1"/>
  <c r="AC108" i="1" s="1"/>
  <c r="AQ95" i="6"/>
  <c r="AT95" i="6" s="1"/>
  <c r="AV95" i="6" s="1"/>
  <c r="AC104" i="5"/>
  <c r="AE104" i="5" s="1"/>
  <c r="AD152" i="5"/>
  <c r="AF152" i="5" s="1"/>
  <c r="AT144" i="6"/>
  <c r="AV144" i="6" s="1"/>
  <c r="AQ156" i="6"/>
  <c r="AS156" i="6" s="1"/>
  <c r="AU156" i="6" s="1"/>
  <c r="AR134" i="6"/>
  <c r="AT134" i="6" s="1"/>
  <c r="AV134" i="6" s="1"/>
  <c r="AR76" i="6"/>
  <c r="AT76" i="6" s="1"/>
  <c r="AV76" i="6" s="1"/>
  <c r="AR77" i="6"/>
  <c r="AT77" i="6" s="1"/>
  <c r="AV77" i="6" s="1"/>
  <c r="AQ141" i="6"/>
  <c r="AT141" i="6" s="1"/>
  <c r="AV141" i="6" s="1"/>
  <c r="AC133" i="5"/>
  <c r="AE133" i="5" s="1"/>
  <c r="AD142" i="5"/>
  <c r="AF142" i="5" s="1"/>
  <c r="AQ96" i="6"/>
  <c r="AT96" i="6" s="1"/>
  <c r="AV96" i="6" s="1"/>
  <c r="AR122" i="6"/>
  <c r="AT122" i="6" s="1"/>
  <c r="AV122" i="6" s="1"/>
  <c r="AR90" i="6"/>
  <c r="AT90" i="6" s="1"/>
  <c r="AV90" i="6" s="1"/>
  <c r="AQ64" i="6"/>
  <c r="AT64" i="6" s="1"/>
  <c r="AV64" i="6" s="1"/>
  <c r="AR85" i="6"/>
  <c r="AT85" i="6" s="1"/>
  <c r="AV85" i="6" s="1"/>
  <c r="AR94" i="6"/>
  <c r="AT94" i="6" s="1"/>
  <c r="AV94" i="6" s="1"/>
  <c r="AR91" i="6"/>
  <c r="AS91" i="6" s="1"/>
  <c r="AU91" i="6" s="1"/>
  <c r="AD87" i="5"/>
  <c r="AF87" i="5" s="1"/>
  <c r="AC101" i="5"/>
  <c r="AE101" i="5" s="1"/>
  <c r="AQ149" i="6"/>
  <c r="AT149" i="6" s="1"/>
  <c r="AV149" i="6" s="1"/>
  <c r="AQ107" i="6"/>
  <c r="AT107" i="6" s="1"/>
  <c r="AV107" i="6" s="1"/>
  <c r="AR146" i="6"/>
  <c r="AT146" i="6" s="1"/>
  <c r="AV146" i="6" s="1"/>
  <c r="AR89" i="6"/>
  <c r="AT89" i="6" s="1"/>
  <c r="AV89" i="6" s="1"/>
  <c r="AQ154" i="6"/>
  <c r="AS154" i="6" s="1"/>
  <c r="AU154" i="6" s="1"/>
  <c r="AS112" i="6"/>
  <c r="AU112" i="6" s="1"/>
  <c r="AS123" i="6"/>
  <c r="AU123" i="6" s="1"/>
  <c r="AT148" i="6"/>
  <c r="AV148" i="6" s="1"/>
  <c r="AT104" i="6"/>
  <c r="AV104" i="6" s="1"/>
  <c r="AT101" i="6"/>
  <c r="AV101" i="6" s="1"/>
  <c r="AT80" i="6"/>
  <c r="AV80" i="6" s="1"/>
  <c r="AT74" i="6"/>
  <c r="AV74" i="6" s="1"/>
  <c r="AT139" i="6"/>
  <c r="AV139" i="6" s="1"/>
  <c r="AT98" i="6"/>
  <c r="AV98" i="6" s="1"/>
  <c r="AT155" i="6"/>
  <c r="AV155" i="6" s="1"/>
  <c r="AT78" i="6"/>
  <c r="AV78" i="6" s="1"/>
  <c r="AT137" i="6"/>
  <c r="AV137" i="6" s="1"/>
  <c r="AT103" i="6"/>
  <c r="AV103" i="6" s="1"/>
  <c r="AT83" i="6"/>
  <c r="AV83" i="6" s="1"/>
  <c r="AR125" i="6"/>
  <c r="AT125" i="6" s="1"/>
  <c r="AV125" i="6" s="1"/>
  <c r="AS162" i="6"/>
  <c r="AU162" i="6" s="1"/>
  <c r="AT105" i="6"/>
  <c r="AV105" i="6" s="1"/>
  <c r="AT75" i="6"/>
  <c r="AV75" i="6" s="1"/>
  <c r="AT147" i="6"/>
  <c r="AV147" i="6" s="1"/>
  <c r="AT120" i="6"/>
  <c r="AV120" i="6" s="1"/>
  <c r="AT106" i="6"/>
  <c r="AV106" i="6" s="1"/>
  <c r="AT66" i="6"/>
  <c r="AV66" i="6" s="1"/>
  <c r="AT87" i="6"/>
  <c r="AV87" i="6" s="1"/>
  <c r="AS79" i="6"/>
  <c r="AU79" i="6" s="1"/>
  <c r="AS65" i="6"/>
  <c r="AU65" i="6" s="1"/>
  <c r="AT136" i="6"/>
  <c r="AV136" i="6" s="1"/>
  <c r="AT93" i="6"/>
  <c r="AV93" i="6" s="1"/>
  <c r="AT62" i="6"/>
  <c r="AV62" i="6" s="1"/>
  <c r="AT159" i="6"/>
  <c r="AV159" i="6" s="1"/>
  <c r="AT128" i="6"/>
  <c r="AV128" i="6" s="1"/>
  <c r="AT127" i="6"/>
  <c r="AV127" i="6" s="1"/>
  <c r="AT126" i="6"/>
  <c r="AV126" i="6" s="1"/>
  <c r="AS119" i="6"/>
  <c r="AU119" i="6" s="1"/>
  <c r="AS152" i="6"/>
  <c r="AU152" i="6" s="1"/>
  <c r="AS118" i="6"/>
  <c r="AU118" i="6" s="1"/>
  <c r="AS148" i="6"/>
  <c r="AU148" i="6" s="1"/>
  <c r="AS104" i="6"/>
  <c r="AU104" i="6" s="1"/>
  <c r="AS101" i="6"/>
  <c r="AU101" i="6" s="1"/>
  <c r="AS105" i="6"/>
  <c r="AU105" i="6" s="1"/>
  <c r="AS75" i="6"/>
  <c r="AU75" i="6" s="1"/>
  <c r="AS136" i="6"/>
  <c r="AU136" i="6" s="1"/>
  <c r="AS93" i="6"/>
  <c r="AU93" i="6" s="1"/>
  <c r="AQ143" i="6"/>
  <c r="AR143" i="6"/>
  <c r="AQ132" i="6"/>
  <c r="AR132" i="6"/>
  <c r="AQ86" i="6"/>
  <c r="AR86" i="6"/>
  <c r="AQ70" i="6"/>
  <c r="AR70" i="6"/>
  <c r="AQ72" i="6"/>
  <c r="AR72" i="6"/>
  <c r="AQ140" i="6"/>
  <c r="AR140" i="6"/>
  <c r="AQ135" i="6"/>
  <c r="AR135" i="6"/>
  <c r="AQ82" i="6"/>
  <c r="AR82" i="6"/>
  <c r="AQ115" i="6"/>
  <c r="AR115" i="6"/>
  <c r="AQ153" i="6"/>
  <c r="AR153" i="6"/>
  <c r="AT119" i="6"/>
  <c r="AV119" i="6" s="1"/>
  <c r="AT152" i="6"/>
  <c r="AV152" i="6" s="1"/>
  <c r="AQ113" i="6"/>
  <c r="AR113" i="6"/>
  <c r="AQ142" i="6"/>
  <c r="AR142" i="6"/>
  <c r="AQ151" i="6"/>
  <c r="AR151" i="6"/>
  <c r="AQ116" i="6"/>
  <c r="AR116" i="6"/>
  <c r="AQ88" i="6"/>
  <c r="AR88" i="6"/>
  <c r="AQ130" i="6"/>
  <c r="AR130" i="6"/>
  <c r="AQ161" i="6"/>
  <c r="AR161" i="6"/>
  <c r="AQ110" i="6"/>
  <c r="AR110" i="6"/>
  <c r="AQ109" i="6"/>
  <c r="AR109" i="6"/>
  <c r="AT79" i="6"/>
  <c r="AV79" i="6" s="1"/>
  <c r="AT65" i="6"/>
  <c r="AV65" i="6" s="1"/>
  <c r="AT112" i="6"/>
  <c r="AV112" i="6" s="1"/>
  <c r="AT123" i="6"/>
  <c r="AV123" i="6" s="1"/>
  <c r="AT162" i="6"/>
  <c r="AV162" i="6" s="1"/>
  <c r="AS80" i="6"/>
  <c r="AU80" i="6" s="1"/>
  <c r="AS74" i="6"/>
  <c r="AU74" i="6" s="1"/>
  <c r="AS139" i="6"/>
  <c r="AU139" i="6" s="1"/>
  <c r="AS98" i="6"/>
  <c r="AU98" i="6" s="1"/>
  <c r="AS155" i="6"/>
  <c r="AU155" i="6" s="1"/>
  <c r="AS78" i="6"/>
  <c r="AU78" i="6" s="1"/>
  <c r="AS137" i="6"/>
  <c r="AU137" i="6" s="1"/>
  <c r="AS103" i="6"/>
  <c r="AU103" i="6" s="1"/>
  <c r="AS83" i="6"/>
  <c r="AU83" i="6" s="1"/>
  <c r="AS147" i="6"/>
  <c r="AU147" i="6" s="1"/>
  <c r="AS120" i="6"/>
  <c r="AU120" i="6" s="1"/>
  <c r="AS106" i="6"/>
  <c r="AU106" i="6" s="1"/>
  <c r="AS66" i="6"/>
  <c r="AU66" i="6" s="1"/>
  <c r="AS87" i="6"/>
  <c r="AU87" i="6" s="1"/>
  <c r="AQ63" i="6"/>
  <c r="AR63" i="6"/>
  <c r="AQ121" i="6"/>
  <c r="AR121" i="6"/>
  <c r="AQ69" i="6"/>
  <c r="AR69" i="6"/>
  <c r="AQ67" i="6"/>
  <c r="AR67" i="6"/>
  <c r="AQ138" i="6"/>
  <c r="AR138" i="6"/>
  <c r="AQ97" i="6"/>
  <c r="AR97" i="6"/>
  <c r="AQ117" i="6"/>
  <c r="AR117" i="6"/>
  <c r="AQ99" i="6"/>
  <c r="AR99" i="6"/>
  <c r="AQ160" i="6"/>
  <c r="AR160" i="6"/>
  <c r="AS62" i="6"/>
  <c r="AU62" i="6" s="1"/>
  <c r="AS76" i="6"/>
  <c r="AU76" i="6" s="1"/>
  <c r="AS159" i="6"/>
  <c r="AU159" i="6" s="1"/>
  <c r="AS128" i="6"/>
  <c r="AU128" i="6" s="1"/>
  <c r="AS127" i="6"/>
  <c r="AU127" i="6" s="1"/>
  <c r="AS126" i="6"/>
  <c r="AU126" i="6" s="1"/>
  <c r="AQ114" i="6"/>
  <c r="AR114" i="6"/>
  <c r="AQ71" i="6"/>
  <c r="AR71" i="6"/>
  <c r="AQ92" i="6"/>
  <c r="AR92" i="6"/>
  <c r="AQ100" i="6"/>
  <c r="AR100" i="6"/>
  <c r="AQ68" i="6"/>
  <c r="AR68" i="6"/>
  <c r="AQ108" i="6"/>
  <c r="AR108" i="6"/>
  <c r="AQ124" i="6"/>
  <c r="AR124" i="6"/>
  <c r="AQ158" i="6"/>
  <c r="AR158" i="6"/>
  <c r="AQ133" i="6"/>
  <c r="AR133" i="6"/>
  <c r="AT118" i="6"/>
  <c r="AV118" i="6" s="1"/>
  <c r="AP163" i="6"/>
  <c r="AW144" i="6"/>
  <c r="AX144" i="6" s="1"/>
  <c r="AW111" i="6"/>
  <c r="AX111" i="6" s="1"/>
  <c r="AW81" i="6"/>
  <c r="AX81" i="6" s="1"/>
  <c r="AD123" i="5"/>
  <c r="AF123" i="5" s="1"/>
  <c r="AD144" i="5"/>
  <c r="AF144" i="5" s="1"/>
  <c r="AC81" i="5"/>
  <c r="AE81" i="5" s="1"/>
  <c r="AD155" i="5"/>
  <c r="AF155" i="5" s="1"/>
  <c r="AG155" i="5" s="1"/>
  <c r="AD91" i="5"/>
  <c r="AF91" i="5" s="1"/>
  <c r="AI160" i="5"/>
  <c r="AJ160" i="5" s="1"/>
  <c r="AL160" i="5" s="1"/>
  <c r="AN160" i="5" s="1"/>
  <c r="AD90" i="5"/>
  <c r="AF90" i="5" s="1"/>
  <c r="AG90" i="5" s="1"/>
  <c r="AH149" i="5"/>
  <c r="AC93" i="5"/>
  <c r="AE93" i="5" s="1"/>
  <c r="AB163" i="5"/>
  <c r="AD64" i="5"/>
  <c r="AF64" i="5" s="1"/>
  <c r="AD109" i="5"/>
  <c r="AF109" i="5" s="1"/>
  <c r="AC129" i="5"/>
  <c r="AE129" i="5" s="1"/>
  <c r="AD129" i="5"/>
  <c r="AF129" i="5" s="1"/>
  <c r="AD86" i="5"/>
  <c r="AF86" i="5" s="1"/>
  <c r="AC86" i="5"/>
  <c r="AE86" i="5" s="1"/>
  <c r="AD158" i="5"/>
  <c r="AF158" i="5" s="1"/>
  <c r="AC158" i="5"/>
  <c r="AE158" i="5" s="1"/>
  <c r="AD112" i="5"/>
  <c r="AF112" i="5" s="1"/>
  <c r="AC112" i="5"/>
  <c r="AE112" i="5" s="1"/>
  <c r="AA113" i="1"/>
  <c r="AB113" i="1" s="1"/>
  <c r="AD113" i="1" s="1"/>
  <c r="AE109" i="5"/>
  <c r="AD150" i="5"/>
  <c r="AF150" i="5" s="1"/>
  <c r="AC150" i="5"/>
  <c r="AE150" i="5" s="1"/>
  <c r="AC103" i="5"/>
  <c r="AE103" i="5" s="1"/>
  <c r="AD103" i="5"/>
  <c r="AF103" i="5" s="1"/>
  <c r="AD70" i="5"/>
  <c r="AF70" i="5" s="1"/>
  <c r="AC70" i="5"/>
  <c r="AE70" i="5" s="1"/>
  <c r="AG108" i="5"/>
  <c r="AG68" i="5"/>
  <c r="AD73" i="5"/>
  <c r="AC73" i="5"/>
  <c r="AE73" i="5" s="1"/>
  <c r="AD156" i="5"/>
  <c r="AF156" i="5" s="1"/>
  <c r="AC156" i="5"/>
  <c r="AE156" i="5" s="1"/>
  <c r="AD85" i="5"/>
  <c r="AF85" i="5" s="1"/>
  <c r="AC85" i="5"/>
  <c r="AE85" i="5" s="1"/>
  <c r="AH108" i="5"/>
  <c r="AG149" i="5"/>
  <c r="AH68" i="5"/>
  <c r="AE138" i="5"/>
  <c r="AE111" i="5"/>
  <c r="AE153" i="5"/>
  <c r="AE72" i="5"/>
  <c r="AE105" i="5"/>
  <c r="AE107" i="5"/>
  <c r="AE76" i="5"/>
  <c r="AE114" i="5"/>
  <c r="AE139" i="5"/>
  <c r="AE146" i="5"/>
  <c r="AE74" i="5"/>
  <c r="AE65" i="5"/>
  <c r="AE84" i="5"/>
  <c r="AE142" i="5"/>
  <c r="AE144" i="5"/>
  <c r="AE91" i="5"/>
  <c r="AE88" i="5"/>
  <c r="AE100" i="5"/>
  <c r="AF97" i="5"/>
  <c r="AF153" i="5"/>
  <c r="AF72" i="5"/>
  <c r="AF107" i="5"/>
  <c r="AF122" i="5"/>
  <c r="AF148" i="5"/>
  <c r="AF76" i="5"/>
  <c r="AF126" i="5"/>
  <c r="AF114" i="5"/>
  <c r="AF146" i="5"/>
  <c r="AF93" i="5"/>
  <c r="AF65" i="5"/>
  <c r="AF69" i="5"/>
  <c r="AF133" i="5"/>
  <c r="AF159" i="5"/>
  <c r="AF130" i="5"/>
  <c r="AF110" i="5"/>
  <c r="AE127" i="5"/>
  <c r="AE145" i="5"/>
  <c r="AE123" i="5"/>
  <c r="AE152" i="5"/>
  <c r="AE140" i="5"/>
  <c r="AE117" i="5"/>
  <c r="AE95" i="5"/>
  <c r="AE87" i="5"/>
  <c r="AE92" i="5"/>
  <c r="AE128" i="5"/>
  <c r="AE151" i="5"/>
  <c r="AF127" i="5"/>
  <c r="AF132" i="5"/>
  <c r="AF77" i="5"/>
  <c r="AF145" i="5"/>
  <c r="AF141" i="5"/>
  <c r="AF151" i="5"/>
  <c r="AF100" i="5"/>
  <c r="AF143" i="5"/>
  <c r="AF113" i="5"/>
  <c r="AF138" i="5"/>
  <c r="AF96" i="5"/>
  <c r="AF67" i="5"/>
  <c r="AF119" i="5"/>
  <c r="AF140" i="5"/>
  <c r="AF117" i="5"/>
  <c r="AF95" i="5"/>
  <c r="AF99" i="5"/>
  <c r="AF104" i="5"/>
  <c r="AA152" i="1"/>
  <c r="AB152" i="1" s="1"/>
  <c r="AC152" i="1" s="1"/>
  <c r="AA157" i="1"/>
  <c r="AB157" i="1" s="1"/>
  <c r="AD157" i="1" s="1"/>
  <c r="AA120" i="1"/>
  <c r="AB120" i="1" s="1"/>
  <c r="AD120" i="1" s="1"/>
  <c r="AA150" i="1"/>
  <c r="AB150" i="1" s="1"/>
  <c r="AC150" i="1" s="1"/>
  <c r="AA131" i="1"/>
  <c r="AB131" i="1" s="1"/>
  <c r="AD131" i="1" s="1"/>
  <c r="AA144" i="1"/>
  <c r="AB144" i="1" s="1"/>
  <c r="AD144" i="1" s="1"/>
  <c r="AA83" i="1"/>
  <c r="AB83" i="1" s="1"/>
  <c r="AD83" i="1" s="1"/>
  <c r="AA97" i="1"/>
  <c r="AB97" i="1" s="1"/>
  <c r="AD97" i="1" s="1"/>
  <c r="AA132" i="1"/>
  <c r="AB132" i="1" s="1"/>
  <c r="AC132" i="1" s="1"/>
  <c r="AC102" i="1"/>
  <c r="AD102" i="1"/>
  <c r="AA93" i="1"/>
  <c r="AB93" i="1" s="1"/>
  <c r="AC93" i="1" s="1"/>
  <c r="AA87" i="1"/>
  <c r="AB87" i="1" s="1"/>
  <c r="AC87" i="1" s="1"/>
  <c r="AA135" i="1"/>
  <c r="AB135" i="1" s="1"/>
  <c r="AD135" i="1" s="1"/>
  <c r="AA90" i="1"/>
  <c r="AB90" i="1" s="1"/>
  <c r="AA117" i="1"/>
  <c r="AB117" i="1" s="1"/>
  <c r="AA147" i="1"/>
  <c r="AB147" i="1" s="1"/>
  <c r="AD147" i="1" s="1"/>
  <c r="AA65" i="1"/>
  <c r="AB65" i="1" s="1"/>
  <c r="AC65" i="1" s="1"/>
  <c r="AD62" i="1"/>
  <c r="AA109" i="1"/>
  <c r="AB109" i="1" s="1"/>
  <c r="AD109" i="1" s="1"/>
  <c r="AA128" i="1"/>
  <c r="AB128" i="1" s="1"/>
  <c r="AD128" i="1" s="1"/>
  <c r="AA88" i="1"/>
  <c r="AB88" i="1" s="1"/>
  <c r="AA106" i="1"/>
  <c r="AB106" i="1" s="1"/>
  <c r="AA80" i="1"/>
  <c r="AB80" i="1" s="1"/>
  <c r="AA118" i="1"/>
  <c r="AB118" i="1" s="1"/>
  <c r="AA161" i="1"/>
  <c r="AB161" i="1" s="1"/>
  <c r="AA115" i="1"/>
  <c r="AB115" i="1" s="1"/>
  <c r="AA129" i="1"/>
  <c r="AB129" i="1" s="1"/>
  <c r="AA160" i="1"/>
  <c r="AB160" i="1" s="1"/>
  <c r="AA99" i="1"/>
  <c r="AB99" i="1" s="1"/>
  <c r="AA138" i="1"/>
  <c r="AB138" i="1" s="1"/>
  <c r="AA85" i="1"/>
  <c r="AB85" i="1" s="1"/>
  <c r="AA96" i="1"/>
  <c r="AB96" i="1" s="1"/>
  <c r="AC142" i="1"/>
  <c r="AD142" i="1"/>
  <c r="AG131" i="5" l="1"/>
  <c r="AG136" i="5"/>
  <c r="AT129" i="6"/>
  <c r="AV129" i="6" s="1"/>
  <c r="AG66" i="5"/>
  <c r="AH66" i="5"/>
  <c r="AH131" i="5"/>
  <c r="AI131" i="5" s="1"/>
  <c r="AJ131" i="5" s="1"/>
  <c r="AK131" i="5" s="1"/>
  <c r="AM131" i="5" s="1"/>
  <c r="AH135" i="5"/>
  <c r="AH154" i="5"/>
  <c r="AH106" i="5"/>
  <c r="AG154" i="5"/>
  <c r="AH136" i="5"/>
  <c r="AH102" i="5"/>
  <c r="AG106" i="5"/>
  <c r="AG102" i="5"/>
  <c r="AI102" i="5" s="1"/>
  <c r="AJ102" i="5" s="1"/>
  <c r="AK102" i="5" s="1"/>
  <c r="AM102" i="5" s="1"/>
  <c r="AG135" i="5"/>
  <c r="AI135" i="5" s="1"/>
  <c r="AJ135" i="5" s="1"/>
  <c r="AK135" i="5" s="1"/>
  <c r="AH79" i="5"/>
  <c r="AG134" i="5"/>
  <c r="AG62" i="5"/>
  <c r="AG79" i="5"/>
  <c r="AH62" i="5"/>
  <c r="AH137" i="5"/>
  <c r="AG82" i="5"/>
  <c r="AG137" i="5"/>
  <c r="AH82" i="5"/>
  <c r="AH71" i="5"/>
  <c r="AG94" i="5"/>
  <c r="AG71" i="5"/>
  <c r="AH94" i="5"/>
  <c r="AG63" i="5"/>
  <c r="AG115" i="5"/>
  <c r="AG162" i="5"/>
  <c r="AE143" i="1"/>
  <c r="AG143" i="1" s="1"/>
  <c r="AH162" i="5"/>
  <c r="AH121" i="5"/>
  <c r="AG98" i="5"/>
  <c r="AH98" i="5"/>
  <c r="AG121" i="5"/>
  <c r="AH63" i="5"/>
  <c r="AS95" i="6"/>
  <c r="AU95" i="6" s="1"/>
  <c r="AE126" i="1"/>
  <c r="AH126" i="1" s="1"/>
  <c r="AH115" i="5"/>
  <c r="AC119" i="1"/>
  <c r="AE119" i="1" s="1"/>
  <c r="AF64" i="1"/>
  <c r="AH64" i="1" s="1"/>
  <c r="AF127" i="1"/>
  <c r="AH94" i="1"/>
  <c r="AI94" i="1" s="1"/>
  <c r="AJ94" i="1" s="1"/>
  <c r="AL94" i="1" s="1"/>
  <c r="AF110" i="1"/>
  <c r="AF134" i="1"/>
  <c r="AH134" i="1" s="1"/>
  <c r="AE92" i="1"/>
  <c r="AH92" i="1" s="1"/>
  <c r="AH156" i="1"/>
  <c r="AI156" i="1" s="1"/>
  <c r="AJ156" i="1" s="1"/>
  <c r="AL156" i="1" s="1"/>
  <c r="AE159" i="1"/>
  <c r="AD112" i="1"/>
  <c r="AF112" i="1" s="1"/>
  <c r="AE86" i="1"/>
  <c r="AG86" i="1" s="1"/>
  <c r="AE145" i="1"/>
  <c r="AC71" i="1"/>
  <c r="AE71" i="1" s="1"/>
  <c r="AE63" i="1"/>
  <c r="AF79" i="1"/>
  <c r="AH79" i="1" s="1"/>
  <c r="AH78" i="5"/>
  <c r="AH157" i="5"/>
  <c r="AG157" i="5"/>
  <c r="AG78" i="5"/>
  <c r="AH125" i="5"/>
  <c r="AH76" i="1"/>
  <c r="AI76" i="1" s="1"/>
  <c r="AJ76" i="1" s="1"/>
  <c r="AK76" i="1" s="1"/>
  <c r="AH134" i="5"/>
  <c r="AG116" i="5"/>
  <c r="AH116" i="5"/>
  <c r="AH75" i="5"/>
  <c r="AG125" i="5"/>
  <c r="AG75" i="5"/>
  <c r="AG120" i="5"/>
  <c r="AH120" i="5"/>
  <c r="AC84" i="1"/>
  <c r="AF84" i="1" s="1"/>
  <c r="AD67" i="1"/>
  <c r="AF67" i="1" s="1"/>
  <c r="AS141" i="6"/>
  <c r="AU141" i="6" s="1"/>
  <c r="AH80" i="5"/>
  <c r="AD74" i="1"/>
  <c r="AF74" i="1" s="1"/>
  <c r="AH161" i="5"/>
  <c r="AS85" i="6"/>
  <c r="AU85" i="6" s="1"/>
  <c r="AS96" i="6"/>
  <c r="AU96" i="6" s="1"/>
  <c r="AT156" i="6"/>
  <c r="AV156" i="6" s="1"/>
  <c r="AH101" i="5"/>
  <c r="AG83" i="5"/>
  <c r="AG80" i="5"/>
  <c r="AI80" i="5" s="1"/>
  <c r="AJ80" i="5" s="1"/>
  <c r="AL80" i="5" s="1"/>
  <c r="AG124" i="5"/>
  <c r="AH124" i="5"/>
  <c r="AH83" i="5"/>
  <c r="AF114" i="1"/>
  <c r="AK160" i="5"/>
  <c r="AM160" i="5" s="1"/>
  <c r="AH89" i="5"/>
  <c r="AE140" i="1"/>
  <c r="AF140" i="1"/>
  <c r="AG89" i="5"/>
  <c r="AH147" i="5"/>
  <c r="AH118" i="5"/>
  <c r="AG147" i="5"/>
  <c r="AG118" i="5"/>
  <c r="AE73" i="1"/>
  <c r="AF89" i="1"/>
  <c r="AE89" i="1"/>
  <c r="AS77" i="6"/>
  <c r="AU77" i="6" s="1"/>
  <c r="AW77" i="6" s="1"/>
  <c r="AX77" i="6" s="1"/>
  <c r="AI68" i="5"/>
  <c r="AJ68" i="5" s="1"/>
  <c r="AK68" i="5" s="1"/>
  <c r="AC136" i="1"/>
  <c r="AF136" i="1" s="1"/>
  <c r="AD66" i="1"/>
  <c r="AF66" i="1" s="1"/>
  <c r="AW103" i="6"/>
  <c r="AX103" i="6" s="1"/>
  <c r="AY103" i="6" s="1"/>
  <c r="AS131" i="6"/>
  <c r="AU131" i="6" s="1"/>
  <c r="AW131" i="6" s="1"/>
  <c r="AX131" i="6" s="1"/>
  <c r="AF73" i="1"/>
  <c r="AE153" i="1"/>
  <c r="AG153" i="1" s="1"/>
  <c r="AE68" i="1"/>
  <c r="AC154" i="1"/>
  <c r="AE154" i="1" s="1"/>
  <c r="AF149" i="1"/>
  <c r="AD91" i="1"/>
  <c r="AE91" i="1" s="1"/>
  <c r="AD139" i="1"/>
  <c r="AE139" i="1" s="1"/>
  <c r="AF123" i="1"/>
  <c r="AD141" i="1"/>
  <c r="AF141" i="1" s="1"/>
  <c r="AE82" i="1"/>
  <c r="AD132" i="1"/>
  <c r="AE132" i="1" s="1"/>
  <c r="AF68" i="1"/>
  <c r="AE123" i="1"/>
  <c r="AC116" i="1"/>
  <c r="AE116" i="1" s="1"/>
  <c r="AC151" i="1"/>
  <c r="AD151" i="1"/>
  <c r="AD93" i="1"/>
  <c r="AF93" i="1" s="1"/>
  <c r="AE149" i="1"/>
  <c r="AC121" i="1"/>
  <c r="AD121" i="1"/>
  <c r="AF82" i="1"/>
  <c r="AC77" i="1"/>
  <c r="AF77" i="1" s="1"/>
  <c r="AD100" i="1"/>
  <c r="AF100" i="1" s="1"/>
  <c r="AD70" i="1"/>
  <c r="AE70" i="1" s="1"/>
  <c r="AS64" i="6"/>
  <c r="AU64" i="6" s="1"/>
  <c r="AW64" i="6" s="1"/>
  <c r="AX64" i="6" s="1"/>
  <c r="AI149" i="5"/>
  <c r="AJ149" i="5" s="1"/>
  <c r="AK149" i="5" s="1"/>
  <c r="AM149" i="5" s="1"/>
  <c r="AD162" i="1"/>
  <c r="AC162" i="1"/>
  <c r="AG110" i="1"/>
  <c r="AH110" i="1"/>
  <c r="AD69" i="1"/>
  <c r="AE69" i="1" s="1"/>
  <c r="AH90" i="5"/>
  <c r="AI90" i="5" s="1"/>
  <c r="AJ90" i="5" s="1"/>
  <c r="AC131" i="1"/>
  <c r="AE131" i="1" s="1"/>
  <c r="AH155" i="5"/>
  <c r="AI155" i="5" s="1"/>
  <c r="AJ155" i="5" s="1"/>
  <c r="AL155" i="5" s="1"/>
  <c r="AG161" i="5"/>
  <c r="AE124" i="1"/>
  <c r="AD101" i="1"/>
  <c r="AC101" i="1"/>
  <c r="AC97" i="1"/>
  <c r="AE97" i="1" s="1"/>
  <c r="AF124" i="1"/>
  <c r="AD150" i="1"/>
  <c r="AF150" i="1" s="1"/>
  <c r="AD146" i="1"/>
  <c r="AE146" i="1" s="1"/>
  <c r="AF104" i="1"/>
  <c r="AC75" i="1"/>
  <c r="AF75" i="1" s="1"/>
  <c r="AE104" i="1"/>
  <c r="AD133" i="1"/>
  <c r="AE133" i="1" s="1"/>
  <c r="AF137" i="1"/>
  <c r="AD130" i="1"/>
  <c r="AF130" i="1" s="1"/>
  <c r="AC120" i="1"/>
  <c r="AE120" i="1" s="1"/>
  <c r="AC83" i="1"/>
  <c r="AF83" i="1" s="1"/>
  <c r="AC155" i="1"/>
  <c r="AE155" i="1" s="1"/>
  <c r="AD107" i="1"/>
  <c r="AE107" i="1" s="1"/>
  <c r="AC81" i="1"/>
  <c r="AE81" i="1" s="1"/>
  <c r="AC147" i="1"/>
  <c r="AF147" i="1" s="1"/>
  <c r="AD108" i="1"/>
  <c r="AE108" i="1" s="1"/>
  <c r="AD95" i="1"/>
  <c r="AE95" i="1" s="1"/>
  <c r="AC157" i="1"/>
  <c r="AF157" i="1" s="1"/>
  <c r="AC122" i="1"/>
  <c r="AF122" i="1" s="1"/>
  <c r="AC72" i="1"/>
  <c r="AF72" i="1" s="1"/>
  <c r="AC78" i="1"/>
  <c r="AE78" i="1" s="1"/>
  <c r="AC144" i="1"/>
  <c r="AE144" i="1" s="1"/>
  <c r="AC128" i="1"/>
  <c r="AE128" i="1" s="1"/>
  <c r="AD105" i="1"/>
  <c r="AC105" i="1"/>
  <c r="AC111" i="1"/>
  <c r="AD111" i="1"/>
  <c r="AC103" i="1"/>
  <c r="AD103" i="1"/>
  <c r="AW137" i="6"/>
  <c r="AX137" i="6" s="1"/>
  <c r="AY137" i="6" s="1"/>
  <c r="AC158" i="1"/>
  <c r="AD158" i="1"/>
  <c r="AC113" i="1"/>
  <c r="AE113" i="1" s="1"/>
  <c r="AC98" i="1"/>
  <c r="AC148" i="1"/>
  <c r="AD148" i="1"/>
  <c r="AC125" i="1"/>
  <c r="AD125" i="1"/>
  <c r="AS122" i="6"/>
  <c r="AU122" i="6" s="1"/>
  <c r="AW122" i="6" s="1"/>
  <c r="AX122" i="6" s="1"/>
  <c r="AS134" i="6"/>
  <c r="AU134" i="6" s="1"/>
  <c r="AW134" i="6" s="1"/>
  <c r="AX134" i="6" s="1"/>
  <c r="AY134" i="6" s="1"/>
  <c r="AS149" i="6"/>
  <c r="AU149" i="6" s="1"/>
  <c r="AW149" i="6" s="1"/>
  <c r="AX149" i="6" s="1"/>
  <c r="AS90" i="6"/>
  <c r="AU90" i="6" s="1"/>
  <c r="AW90" i="6" s="1"/>
  <c r="AX90" i="6" s="1"/>
  <c r="AY90" i="6" s="1"/>
  <c r="AW79" i="6"/>
  <c r="AX79" i="6" s="1"/>
  <c r="AY79" i="6" s="1"/>
  <c r="AS94" i="6"/>
  <c r="AU94" i="6" s="1"/>
  <c r="AW95" i="6"/>
  <c r="AX95" i="6" s="1"/>
  <c r="AY95" i="6" s="1"/>
  <c r="AT91" i="6"/>
  <c r="AV91" i="6" s="1"/>
  <c r="AW91" i="6" s="1"/>
  <c r="AX91" i="6" s="1"/>
  <c r="AI136" i="5"/>
  <c r="AJ136" i="5" s="1"/>
  <c r="AK136" i="5" s="1"/>
  <c r="AH64" i="5"/>
  <c r="AS107" i="6"/>
  <c r="AU107" i="6" s="1"/>
  <c r="AW107" i="6" s="1"/>
  <c r="AX107" i="6" s="1"/>
  <c r="AW147" i="6"/>
  <c r="AX147" i="6" s="1"/>
  <c r="AY147" i="6" s="1"/>
  <c r="AW119" i="6"/>
  <c r="AX119" i="6" s="1"/>
  <c r="AY119" i="6" s="1"/>
  <c r="AS146" i="6"/>
  <c r="AU146" i="6" s="1"/>
  <c r="AW128" i="6"/>
  <c r="AX128" i="6" s="1"/>
  <c r="AZ128" i="6" s="1"/>
  <c r="AW120" i="6"/>
  <c r="AX120" i="6" s="1"/>
  <c r="AY120" i="6" s="1"/>
  <c r="AS89" i="6"/>
  <c r="AU89" i="6" s="1"/>
  <c r="AG64" i="5"/>
  <c r="AI64" i="5" s="1"/>
  <c r="AJ64" i="5" s="1"/>
  <c r="AG101" i="5"/>
  <c r="AT154" i="6"/>
  <c r="AV154" i="6" s="1"/>
  <c r="AW154" i="6" s="1"/>
  <c r="AX154" i="6" s="1"/>
  <c r="AW76" i="6"/>
  <c r="AX76" i="6" s="1"/>
  <c r="AZ76" i="6" s="1"/>
  <c r="AS125" i="6"/>
  <c r="AU125" i="6" s="1"/>
  <c r="AW125" i="6" s="1"/>
  <c r="AX125" i="6" s="1"/>
  <c r="AW152" i="6"/>
  <c r="AX152" i="6" s="1"/>
  <c r="AZ152" i="6" s="1"/>
  <c r="AT133" i="6"/>
  <c r="AV133" i="6" s="1"/>
  <c r="AT124" i="6"/>
  <c r="AV124" i="6" s="1"/>
  <c r="AT68" i="6"/>
  <c r="AV68" i="6" s="1"/>
  <c r="AS160" i="6"/>
  <c r="AU160" i="6" s="1"/>
  <c r="AS117" i="6"/>
  <c r="AU117" i="6" s="1"/>
  <c r="AT142" i="6"/>
  <c r="AV142" i="6" s="1"/>
  <c r="AT115" i="6"/>
  <c r="AV115" i="6" s="1"/>
  <c r="AT158" i="6"/>
  <c r="AV158" i="6" s="1"/>
  <c r="AT108" i="6"/>
  <c r="AV108" i="6" s="1"/>
  <c r="AT100" i="6"/>
  <c r="AV100" i="6" s="1"/>
  <c r="AT71" i="6"/>
  <c r="AV71" i="6" s="1"/>
  <c r="AT109" i="6"/>
  <c r="AV109" i="6" s="1"/>
  <c r="AT161" i="6"/>
  <c r="AV161" i="6" s="1"/>
  <c r="AT88" i="6"/>
  <c r="AV88" i="6" s="1"/>
  <c r="AS138" i="6"/>
  <c r="AU138" i="6" s="1"/>
  <c r="AS69" i="6"/>
  <c r="AU69" i="6" s="1"/>
  <c r="AS63" i="6"/>
  <c r="AU63" i="6" s="1"/>
  <c r="AT135" i="6"/>
  <c r="AV135" i="6" s="1"/>
  <c r="AT72" i="6"/>
  <c r="AV72" i="6" s="1"/>
  <c r="AT86" i="6"/>
  <c r="AV86" i="6" s="1"/>
  <c r="AT143" i="6"/>
  <c r="AV143" i="6" s="1"/>
  <c r="AT151" i="6"/>
  <c r="AV151" i="6" s="1"/>
  <c r="AT113" i="6"/>
  <c r="AV113" i="6" s="1"/>
  <c r="AT153" i="6"/>
  <c r="AV153" i="6" s="1"/>
  <c r="AT82" i="6"/>
  <c r="AV82" i="6" s="1"/>
  <c r="AT140" i="6"/>
  <c r="AV140" i="6" s="1"/>
  <c r="AT70" i="6"/>
  <c r="AV70" i="6" s="1"/>
  <c r="AS110" i="6"/>
  <c r="AU110" i="6" s="1"/>
  <c r="AS130" i="6"/>
  <c r="AU130" i="6" s="1"/>
  <c r="AS116" i="6"/>
  <c r="AU116" i="6" s="1"/>
  <c r="AS142" i="6"/>
  <c r="AU142" i="6" s="1"/>
  <c r="AS115" i="6"/>
  <c r="AU115" i="6" s="1"/>
  <c r="AS135" i="6"/>
  <c r="AU135" i="6" s="1"/>
  <c r="AS72" i="6"/>
  <c r="AU72" i="6" s="1"/>
  <c r="AS86" i="6"/>
  <c r="AU86" i="6" s="1"/>
  <c r="AS143" i="6"/>
  <c r="AU143" i="6" s="1"/>
  <c r="AS99" i="6"/>
  <c r="AU99" i="6" s="1"/>
  <c r="AT132" i="6"/>
  <c r="AV132" i="6" s="1"/>
  <c r="AT114" i="6"/>
  <c r="AV114" i="6" s="1"/>
  <c r="AT92" i="6"/>
  <c r="AV92" i="6" s="1"/>
  <c r="AS97" i="6"/>
  <c r="AU97" i="6" s="1"/>
  <c r="AS67" i="6"/>
  <c r="AU67" i="6" s="1"/>
  <c r="AS121" i="6"/>
  <c r="AU121" i="6" s="1"/>
  <c r="AT110" i="6"/>
  <c r="AV110" i="6" s="1"/>
  <c r="AT130" i="6"/>
  <c r="AV130" i="6" s="1"/>
  <c r="AT116" i="6"/>
  <c r="AV116" i="6" s="1"/>
  <c r="AW116" i="6" s="1"/>
  <c r="AX116" i="6" s="1"/>
  <c r="AY84" i="6"/>
  <c r="AZ84" i="6"/>
  <c r="AY102" i="6"/>
  <c r="AZ102" i="6"/>
  <c r="AS158" i="6"/>
  <c r="AU158" i="6" s="1"/>
  <c r="AS108" i="6"/>
  <c r="AU108" i="6" s="1"/>
  <c r="AS100" i="6"/>
  <c r="AU100" i="6" s="1"/>
  <c r="AS71" i="6"/>
  <c r="AU71" i="6" s="1"/>
  <c r="AT160" i="6"/>
  <c r="AV160" i="6" s="1"/>
  <c r="AT117" i="6"/>
  <c r="AV117" i="6" s="1"/>
  <c r="AT138" i="6"/>
  <c r="AV138" i="6" s="1"/>
  <c r="AT69" i="6"/>
  <c r="AV69" i="6" s="1"/>
  <c r="AT63" i="6"/>
  <c r="AV63" i="6" s="1"/>
  <c r="AS109" i="6"/>
  <c r="AU109" i="6" s="1"/>
  <c r="AS161" i="6"/>
  <c r="AU161" i="6" s="1"/>
  <c r="AS88" i="6"/>
  <c r="AU88" i="6" s="1"/>
  <c r="AS151" i="6"/>
  <c r="AU151" i="6" s="1"/>
  <c r="AS113" i="6"/>
  <c r="AU113" i="6" s="1"/>
  <c r="AS153" i="6"/>
  <c r="AU153" i="6" s="1"/>
  <c r="AS82" i="6"/>
  <c r="AU82" i="6" s="1"/>
  <c r="AS140" i="6"/>
  <c r="AU140" i="6" s="1"/>
  <c r="AS70" i="6"/>
  <c r="AU70" i="6" s="1"/>
  <c r="AS132" i="6"/>
  <c r="AU132" i="6" s="1"/>
  <c r="AY111" i="6"/>
  <c r="AZ111" i="6"/>
  <c r="AS133" i="6"/>
  <c r="AU133" i="6" s="1"/>
  <c r="AS124" i="6"/>
  <c r="AU124" i="6" s="1"/>
  <c r="AS68" i="6"/>
  <c r="AU68" i="6" s="1"/>
  <c r="AS92" i="6"/>
  <c r="AU92" i="6" s="1"/>
  <c r="AS114" i="6"/>
  <c r="AU114" i="6" s="1"/>
  <c r="AT99" i="6"/>
  <c r="AV99" i="6" s="1"/>
  <c r="AT97" i="6"/>
  <c r="AV97" i="6" s="1"/>
  <c r="AT67" i="6"/>
  <c r="AV67" i="6" s="1"/>
  <c r="AT121" i="6"/>
  <c r="AV121" i="6" s="1"/>
  <c r="AY81" i="6"/>
  <c r="AZ81" i="6"/>
  <c r="AY144" i="6"/>
  <c r="AZ144" i="6"/>
  <c r="AG129" i="5"/>
  <c r="AG81" i="5"/>
  <c r="AW62" i="6"/>
  <c r="AX62" i="6" s="1"/>
  <c r="AW141" i="6"/>
  <c r="AX141" i="6" s="1"/>
  <c r="AW150" i="6"/>
  <c r="AX150" i="6" s="1"/>
  <c r="AW74" i="6"/>
  <c r="AX74" i="6" s="1"/>
  <c r="AW87" i="6"/>
  <c r="AX87" i="6" s="1"/>
  <c r="AW157" i="6"/>
  <c r="AX157" i="6" s="1"/>
  <c r="AW106" i="6"/>
  <c r="AX106" i="6" s="1"/>
  <c r="AW139" i="6"/>
  <c r="AX139" i="6" s="1"/>
  <c r="AW73" i="6"/>
  <c r="AX73" i="6" s="1"/>
  <c r="AW112" i="6"/>
  <c r="AX112" i="6" s="1"/>
  <c r="AW65" i="6"/>
  <c r="AX65" i="6" s="1"/>
  <c r="AW66" i="6"/>
  <c r="AX66" i="6" s="1"/>
  <c r="AW148" i="6"/>
  <c r="AX148" i="6" s="1"/>
  <c r="AW98" i="6"/>
  <c r="AX98" i="6" s="1"/>
  <c r="AW123" i="6"/>
  <c r="AX123" i="6" s="1"/>
  <c r="AW159" i="6"/>
  <c r="AX159" i="6" s="1"/>
  <c r="AW145" i="6"/>
  <c r="AX145" i="6" s="1"/>
  <c r="AW94" i="6"/>
  <c r="AX94" i="6" s="1"/>
  <c r="AW80" i="6"/>
  <c r="AX80" i="6" s="1"/>
  <c r="AW156" i="6"/>
  <c r="AX156" i="6" s="1"/>
  <c r="AW101" i="6"/>
  <c r="AX101" i="6" s="1"/>
  <c r="AW118" i="6"/>
  <c r="AX118" i="6" s="1"/>
  <c r="AW155" i="6"/>
  <c r="AX155" i="6" s="1"/>
  <c r="AW136" i="6"/>
  <c r="AX136" i="6" s="1"/>
  <c r="AW105" i="6"/>
  <c r="AX105" i="6" s="1"/>
  <c r="AW126" i="6"/>
  <c r="AX126" i="6" s="1"/>
  <c r="AW162" i="6"/>
  <c r="AX162" i="6" s="1"/>
  <c r="AH109" i="5"/>
  <c r="AH81" i="5"/>
  <c r="AG107" i="5"/>
  <c r="AG103" i="5"/>
  <c r="AI108" i="5"/>
  <c r="AJ108" i="5" s="1"/>
  <c r="AK108" i="5" s="1"/>
  <c r="AM108" i="5" s="1"/>
  <c r="AH70" i="5"/>
  <c r="AG104" i="5"/>
  <c r="AH117" i="5"/>
  <c r="AG96" i="5"/>
  <c r="AH133" i="5"/>
  <c r="AH93" i="5"/>
  <c r="AH126" i="5"/>
  <c r="AG153" i="5"/>
  <c r="AH156" i="5"/>
  <c r="AH112" i="5"/>
  <c r="AG99" i="5"/>
  <c r="AG123" i="5"/>
  <c r="AG144" i="5"/>
  <c r="AG111" i="5"/>
  <c r="AH129" i="5"/>
  <c r="AG70" i="5"/>
  <c r="AH103" i="5"/>
  <c r="AG109" i="5"/>
  <c r="AH158" i="5"/>
  <c r="AH145" i="5"/>
  <c r="AH67" i="5"/>
  <c r="AH138" i="5"/>
  <c r="AH77" i="5"/>
  <c r="AH151" i="5"/>
  <c r="AG69" i="5"/>
  <c r="AG76" i="5"/>
  <c r="AH150" i="5"/>
  <c r="AH86" i="5"/>
  <c r="AG158" i="5"/>
  <c r="AH85" i="5"/>
  <c r="AI62" i="5"/>
  <c r="AJ62" i="5" s="1"/>
  <c r="AL62" i="5" s="1"/>
  <c r="AN62" i="5" s="1"/>
  <c r="AH142" i="5"/>
  <c r="AG74" i="5"/>
  <c r="AG114" i="5"/>
  <c r="AG122" i="5"/>
  <c r="AI66" i="5"/>
  <c r="AJ66" i="5" s="1"/>
  <c r="AK66" i="5" s="1"/>
  <c r="AG112" i="5"/>
  <c r="AG86" i="5"/>
  <c r="AE102" i="1"/>
  <c r="AG87" i="5"/>
  <c r="AG117" i="5"/>
  <c r="AH139" i="5"/>
  <c r="AG150" i="5"/>
  <c r="AH113" i="5"/>
  <c r="AG151" i="5"/>
  <c r="AG110" i="5"/>
  <c r="AG141" i="5"/>
  <c r="AG127" i="5"/>
  <c r="AH95" i="5"/>
  <c r="AG85" i="5"/>
  <c r="AG130" i="5"/>
  <c r="AF73" i="5"/>
  <c r="AH73" i="5" s="1"/>
  <c r="AG93" i="5"/>
  <c r="AG132" i="5"/>
  <c r="AG65" i="5"/>
  <c r="AG156" i="5"/>
  <c r="AH140" i="5"/>
  <c r="AH96" i="5"/>
  <c r="AH104" i="5"/>
  <c r="AG119" i="5"/>
  <c r="AG152" i="5"/>
  <c r="AG113" i="5"/>
  <c r="AG88" i="5"/>
  <c r="AG145" i="5"/>
  <c r="AH132" i="5"/>
  <c r="AH91" i="5"/>
  <c r="AG159" i="5"/>
  <c r="AH107" i="5"/>
  <c r="AH97" i="5"/>
  <c r="AH146" i="5"/>
  <c r="AH105" i="5"/>
  <c r="AH110" i="5"/>
  <c r="AG148" i="5"/>
  <c r="AG92" i="5"/>
  <c r="AG143" i="5"/>
  <c r="AH72" i="5"/>
  <c r="AH100" i="5"/>
  <c r="AH141" i="5"/>
  <c r="AH123" i="5"/>
  <c r="AH92" i="5"/>
  <c r="AG95" i="5"/>
  <c r="AG100" i="5"/>
  <c r="AG128" i="5"/>
  <c r="AH119" i="5"/>
  <c r="AH127" i="5"/>
  <c r="AH84" i="5"/>
  <c r="AG133" i="5"/>
  <c r="AH65" i="5"/>
  <c r="AG146" i="5"/>
  <c r="AG126" i="5"/>
  <c r="AH148" i="5"/>
  <c r="AG105" i="5"/>
  <c r="AG97" i="5"/>
  <c r="AH144" i="5"/>
  <c r="AH130" i="5"/>
  <c r="AH87" i="5"/>
  <c r="AH152" i="5"/>
  <c r="AG139" i="5"/>
  <c r="AG72" i="5"/>
  <c r="AH69" i="5"/>
  <c r="AH76" i="5"/>
  <c r="AH111" i="5"/>
  <c r="AH99" i="5"/>
  <c r="AH143" i="5"/>
  <c r="AH88" i="5"/>
  <c r="AH159" i="5"/>
  <c r="AH74" i="5"/>
  <c r="AH114" i="5"/>
  <c r="AH122" i="5"/>
  <c r="AH153" i="5"/>
  <c r="AH128" i="5"/>
  <c r="AG91" i="5"/>
  <c r="AG142" i="5"/>
  <c r="AG84" i="5"/>
  <c r="AG140" i="5"/>
  <c r="AG67" i="5"/>
  <c r="AG138" i="5"/>
  <c r="AG77" i="5"/>
  <c r="AC62" i="1"/>
  <c r="AF62" i="1" s="1"/>
  <c r="AD152" i="1"/>
  <c r="AF152" i="1" s="1"/>
  <c r="AD65" i="1"/>
  <c r="AF65" i="1" s="1"/>
  <c r="AD87" i="1"/>
  <c r="AF87" i="1" s="1"/>
  <c r="AF102" i="1"/>
  <c r="AC135" i="1"/>
  <c r="AE135" i="1" s="1"/>
  <c r="AC109" i="1"/>
  <c r="AE109" i="1" s="1"/>
  <c r="AC117" i="1"/>
  <c r="AD117" i="1"/>
  <c r="AC90" i="1"/>
  <c r="AD90" i="1"/>
  <c r="AB163" i="1"/>
  <c r="AE150" i="1"/>
  <c r="AC88" i="1"/>
  <c r="AD88" i="1"/>
  <c r="AC138" i="1"/>
  <c r="AD138" i="1"/>
  <c r="AC161" i="1"/>
  <c r="AD161" i="1"/>
  <c r="AC99" i="1"/>
  <c r="AD99" i="1"/>
  <c r="AC118" i="1"/>
  <c r="AD118" i="1"/>
  <c r="AC96" i="1"/>
  <c r="AD96" i="1"/>
  <c r="AC160" i="1"/>
  <c r="AD160" i="1"/>
  <c r="AD80" i="1"/>
  <c r="AC80" i="1"/>
  <c r="AC85" i="1"/>
  <c r="AD85" i="1"/>
  <c r="AC129" i="1"/>
  <c r="AD129" i="1"/>
  <c r="AC115" i="1"/>
  <c r="AD115" i="1"/>
  <c r="AD106" i="1"/>
  <c r="AC106" i="1"/>
  <c r="AF142" i="1"/>
  <c r="AE142" i="1"/>
  <c r="AH143" i="1" l="1"/>
  <c r="AG126" i="1"/>
  <c r="AI126" i="1" s="1"/>
  <c r="AJ126" i="1" s="1"/>
  <c r="AK126" i="1" s="1"/>
  <c r="AI154" i="5"/>
  <c r="AJ154" i="5" s="1"/>
  <c r="AL154" i="5" s="1"/>
  <c r="AN154" i="5" s="1"/>
  <c r="AI137" i="5"/>
  <c r="AJ137" i="5" s="1"/>
  <c r="AK137" i="5" s="1"/>
  <c r="AI106" i="5"/>
  <c r="AJ106" i="5" s="1"/>
  <c r="AL106" i="5" s="1"/>
  <c r="AN106" i="5" s="1"/>
  <c r="AI63" i="5"/>
  <c r="AJ63" i="5" s="1"/>
  <c r="AK63" i="5" s="1"/>
  <c r="AM63" i="5" s="1"/>
  <c r="AI115" i="5"/>
  <c r="AJ115" i="5" s="1"/>
  <c r="AL115" i="5" s="1"/>
  <c r="AN115" i="5" s="1"/>
  <c r="AI162" i="5"/>
  <c r="AJ162" i="5" s="1"/>
  <c r="AL162" i="5" s="1"/>
  <c r="AN162" i="5" s="1"/>
  <c r="AL68" i="5"/>
  <c r="AN68" i="5" s="1"/>
  <c r="AI157" i="5"/>
  <c r="AJ157" i="5" s="1"/>
  <c r="AK157" i="5" s="1"/>
  <c r="AM157" i="5" s="1"/>
  <c r="AI101" i="5"/>
  <c r="AJ101" i="5" s="1"/>
  <c r="AL101" i="5" s="1"/>
  <c r="AN101" i="5" s="1"/>
  <c r="AI116" i="5"/>
  <c r="AJ116" i="5" s="1"/>
  <c r="AK116" i="5" s="1"/>
  <c r="AM116" i="5" s="1"/>
  <c r="AI94" i="5"/>
  <c r="AJ94" i="5" s="1"/>
  <c r="AL94" i="5" s="1"/>
  <c r="AN94" i="5" s="1"/>
  <c r="AI79" i="5"/>
  <c r="AJ79" i="5" s="1"/>
  <c r="AK79" i="5" s="1"/>
  <c r="AM79" i="5" s="1"/>
  <c r="AI71" i="5"/>
  <c r="AJ71" i="5" s="1"/>
  <c r="AL71" i="5" s="1"/>
  <c r="AN71" i="5" s="1"/>
  <c r="AI134" i="5"/>
  <c r="AJ134" i="5" s="1"/>
  <c r="AL134" i="5" s="1"/>
  <c r="AN134" i="5" s="1"/>
  <c r="AI120" i="5"/>
  <c r="AJ120" i="5" s="1"/>
  <c r="AK120" i="5" s="1"/>
  <c r="AM120" i="5" s="1"/>
  <c r="AI78" i="5"/>
  <c r="AJ78" i="5" s="1"/>
  <c r="AL78" i="5" s="1"/>
  <c r="AN78" i="5" s="1"/>
  <c r="AI121" i="5"/>
  <c r="AJ121" i="5" s="1"/>
  <c r="AK121" i="5" s="1"/>
  <c r="AM121" i="5" s="1"/>
  <c r="AI82" i="5"/>
  <c r="AJ82" i="5" s="1"/>
  <c r="AI75" i="5"/>
  <c r="AJ75" i="5" s="1"/>
  <c r="AL75" i="5" s="1"/>
  <c r="AN75" i="5" s="1"/>
  <c r="AI89" i="5"/>
  <c r="AJ89" i="5" s="1"/>
  <c r="AL89" i="5" s="1"/>
  <c r="AN89" i="5" s="1"/>
  <c r="AK155" i="5"/>
  <c r="AM155" i="5" s="1"/>
  <c r="AL137" i="5"/>
  <c r="AN137" i="5" s="1"/>
  <c r="AL149" i="5"/>
  <c r="AN149" i="5" s="1"/>
  <c r="AI98" i="5"/>
  <c r="AJ98" i="5" s="1"/>
  <c r="AK98" i="5" s="1"/>
  <c r="AM98" i="5" s="1"/>
  <c r="AF119" i="1"/>
  <c r="AZ95" i="6"/>
  <c r="AG64" i="1"/>
  <c r="AI64" i="1" s="1"/>
  <c r="AJ64" i="1" s="1"/>
  <c r="AL64" i="1" s="1"/>
  <c r="AG134" i="1"/>
  <c r="AI134" i="1" s="1"/>
  <c r="AJ134" i="1" s="1"/>
  <c r="AL134" i="1" s="1"/>
  <c r="AG92" i="1"/>
  <c r="AI92" i="1" s="1"/>
  <c r="AJ92" i="1" s="1"/>
  <c r="AL92" i="1" s="1"/>
  <c r="AG79" i="1"/>
  <c r="AI79" i="1" s="1"/>
  <c r="AJ79" i="1" s="1"/>
  <c r="AK79" i="1" s="1"/>
  <c r="AK94" i="1"/>
  <c r="AM94" i="1" s="1"/>
  <c r="AG127" i="1"/>
  <c r="AH127" i="1"/>
  <c r="AF131" i="1"/>
  <c r="AG131" i="1" s="1"/>
  <c r="AE112" i="1"/>
  <c r="AG112" i="1" s="1"/>
  <c r="AL126" i="1"/>
  <c r="AM126" i="1" s="1"/>
  <c r="AH86" i="1"/>
  <c r="AI86" i="1" s="1"/>
  <c r="AJ86" i="1" s="1"/>
  <c r="AE147" i="1"/>
  <c r="AH147" i="1" s="1"/>
  <c r="AE67" i="1"/>
  <c r="AG67" i="1" s="1"/>
  <c r="AF71" i="1"/>
  <c r="AG71" i="1" s="1"/>
  <c r="AH159" i="1"/>
  <c r="AG159" i="1"/>
  <c r="AG145" i="1"/>
  <c r="AH145" i="1"/>
  <c r="AF154" i="1"/>
  <c r="AH154" i="1" s="1"/>
  <c r="AE74" i="1"/>
  <c r="AH74" i="1" s="1"/>
  <c r="AE122" i="1"/>
  <c r="AG122" i="1" s="1"/>
  <c r="AG63" i="1"/>
  <c r="AH63" i="1"/>
  <c r="AF132" i="1"/>
  <c r="AH132" i="1" s="1"/>
  <c r="AK156" i="1"/>
  <c r="AM156" i="1" s="1"/>
  <c r="AE66" i="1"/>
  <c r="AG66" i="1" s="1"/>
  <c r="AE84" i="1"/>
  <c r="AH84" i="1" s="1"/>
  <c r="AF91" i="1"/>
  <c r="AG91" i="1" s="1"/>
  <c r="AI125" i="5"/>
  <c r="AJ125" i="5" s="1"/>
  <c r="AL125" i="5" s="1"/>
  <c r="AE141" i="1"/>
  <c r="AH141" i="1" s="1"/>
  <c r="AI161" i="5"/>
  <c r="AJ161" i="5" s="1"/>
  <c r="AL161" i="5" s="1"/>
  <c r="AN161" i="5" s="1"/>
  <c r="AE93" i="1"/>
  <c r="AG93" i="1" s="1"/>
  <c r="AP160" i="5"/>
  <c r="AO160" i="5"/>
  <c r="AI83" i="5"/>
  <c r="AJ83" i="5" s="1"/>
  <c r="AK83" i="5" s="1"/>
  <c r="AM83" i="5" s="1"/>
  <c r="AI123" i="5"/>
  <c r="AJ123" i="5" s="1"/>
  <c r="AK123" i="5" s="1"/>
  <c r="AI124" i="5"/>
  <c r="AJ124" i="5" s="1"/>
  <c r="AL124" i="5" s="1"/>
  <c r="AN124" i="5" s="1"/>
  <c r="AK80" i="5"/>
  <c r="AM80" i="5" s="1"/>
  <c r="AL135" i="5"/>
  <c r="AN135" i="5" s="1"/>
  <c r="AZ103" i="6"/>
  <c r="BB103" i="6" s="1"/>
  <c r="BD103" i="6" s="1"/>
  <c r="AH140" i="1"/>
  <c r="AG114" i="1"/>
  <c r="AH114" i="1"/>
  <c r="AG140" i="1"/>
  <c r="AI147" i="5"/>
  <c r="AJ147" i="5" s="1"/>
  <c r="AK147" i="5" s="1"/>
  <c r="AM147" i="5" s="1"/>
  <c r="AF116" i="1"/>
  <c r="AH116" i="1" s="1"/>
  <c r="AF69" i="1"/>
  <c r="AG69" i="1" s="1"/>
  <c r="AF139" i="1"/>
  <c r="AG139" i="1" s="1"/>
  <c r="AI118" i="5"/>
  <c r="AJ118" i="5" s="1"/>
  <c r="AL136" i="5"/>
  <c r="AN136" i="5" s="1"/>
  <c r="AI107" i="5"/>
  <c r="AJ107" i="5" s="1"/>
  <c r="AK107" i="5" s="1"/>
  <c r="AH68" i="1"/>
  <c r="AI145" i="5"/>
  <c r="AJ145" i="5" s="1"/>
  <c r="AL145" i="5" s="1"/>
  <c r="AI74" i="5"/>
  <c r="AJ74" i="5" s="1"/>
  <c r="AK74" i="5" s="1"/>
  <c r="AM74" i="5" s="1"/>
  <c r="AK64" i="5"/>
  <c r="AM64" i="5" s="1"/>
  <c r="AL64" i="5"/>
  <c r="AN64" i="5" s="1"/>
  <c r="AI159" i="5"/>
  <c r="AJ159" i="5" s="1"/>
  <c r="AK159" i="5" s="1"/>
  <c r="AM159" i="5" s="1"/>
  <c r="AL108" i="5"/>
  <c r="AN108" i="5" s="1"/>
  <c r="AP108" i="5" s="1"/>
  <c r="AY76" i="6"/>
  <c r="BA76" i="6" s="1"/>
  <c r="BC76" i="6" s="1"/>
  <c r="AL63" i="5"/>
  <c r="AN63" i="5" s="1"/>
  <c r="AL76" i="1"/>
  <c r="AM76" i="1" s="1"/>
  <c r="AI111" i="5"/>
  <c r="AJ111" i="5" s="1"/>
  <c r="AK111" i="5" s="1"/>
  <c r="AM111" i="5" s="1"/>
  <c r="AI144" i="5"/>
  <c r="AJ144" i="5" s="1"/>
  <c r="AL144" i="5" s="1"/>
  <c r="AI129" i="5"/>
  <c r="AJ129" i="5" s="1"/>
  <c r="AL129" i="5" s="1"/>
  <c r="AG89" i="1"/>
  <c r="AH89" i="1"/>
  <c r="AI126" i="5"/>
  <c r="AJ126" i="5" s="1"/>
  <c r="AK126" i="5" s="1"/>
  <c r="AE136" i="1"/>
  <c r="AH136" i="1" s="1"/>
  <c r="AI110" i="5"/>
  <c r="AJ110" i="5" s="1"/>
  <c r="AL110" i="5" s="1"/>
  <c r="AI93" i="5"/>
  <c r="AJ93" i="5" s="1"/>
  <c r="AK93" i="5" s="1"/>
  <c r="AI105" i="5"/>
  <c r="AJ105" i="5" s="1"/>
  <c r="AL105" i="5" s="1"/>
  <c r="AN105" i="5" s="1"/>
  <c r="AI139" i="5"/>
  <c r="AJ139" i="5" s="1"/>
  <c r="AL139" i="5" s="1"/>
  <c r="AL66" i="5"/>
  <c r="AN66" i="5" s="1"/>
  <c r="AI67" i="5"/>
  <c r="AJ67" i="5" s="1"/>
  <c r="AL67" i="5" s="1"/>
  <c r="AI153" i="5"/>
  <c r="AJ153" i="5" s="1"/>
  <c r="AL153" i="5" s="1"/>
  <c r="AN153" i="5" s="1"/>
  <c r="AH153" i="1"/>
  <c r="AI153" i="1" s="1"/>
  <c r="AJ153" i="1" s="1"/>
  <c r="AK153" i="1" s="1"/>
  <c r="AH73" i="1"/>
  <c r="AG73" i="1"/>
  <c r="AI104" i="5"/>
  <c r="AJ104" i="5" s="1"/>
  <c r="AL104" i="5" s="1"/>
  <c r="AI117" i="5"/>
  <c r="AJ117" i="5" s="1"/>
  <c r="AL117" i="5" s="1"/>
  <c r="AG123" i="1"/>
  <c r="AH149" i="1"/>
  <c r="AK106" i="5"/>
  <c r="AM106" i="5" s="1"/>
  <c r="AI77" i="5"/>
  <c r="AJ77" i="5" s="1"/>
  <c r="AL77" i="5" s="1"/>
  <c r="AH123" i="1"/>
  <c r="AF155" i="1"/>
  <c r="AH155" i="1" s="1"/>
  <c r="AF108" i="1"/>
  <c r="AH108" i="1" s="1"/>
  <c r="AE121" i="1"/>
  <c r="AG149" i="1"/>
  <c r="AE83" i="1"/>
  <c r="AG83" i="1" s="1"/>
  <c r="AF128" i="1"/>
  <c r="AG128" i="1" s="1"/>
  <c r="AE100" i="1"/>
  <c r="AG100" i="1" s="1"/>
  <c r="AE151" i="1"/>
  <c r="AG68" i="1"/>
  <c r="AG82" i="1"/>
  <c r="AH82" i="1"/>
  <c r="AF97" i="1"/>
  <c r="AH97" i="1" s="1"/>
  <c r="AF101" i="1"/>
  <c r="AE162" i="1"/>
  <c r="AF121" i="1"/>
  <c r="AE157" i="1"/>
  <c r="AG157" i="1" s="1"/>
  <c r="AE77" i="1"/>
  <c r="AH77" i="1" s="1"/>
  <c r="AF151" i="1"/>
  <c r="AY122" i="6"/>
  <c r="AZ122" i="6"/>
  <c r="AK90" i="5"/>
  <c r="AM90" i="5" s="1"/>
  <c r="AL90" i="5"/>
  <c r="AN90" i="5" s="1"/>
  <c r="AF70" i="1"/>
  <c r="AH70" i="1" s="1"/>
  <c r="AI110" i="1"/>
  <c r="AJ110" i="1" s="1"/>
  <c r="AZ119" i="6"/>
  <c r="BB119" i="6" s="1"/>
  <c r="BD119" i="6" s="1"/>
  <c r="AF162" i="1"/>
  <c r="AI130" i="5"/>
  <c r="AJ130" i="5" s="1"/>
  <c r="AL130" i="5" s="1"/>
  <c r="AZ137" i="6"/>
  <c r="BB137" i="6" s="1"/>
  <c r="BD137" i="6" s="1"/>
  <c r="AI114" i="5"/>
  <c r="AJ114" i="5" s="1"/>
  <c r="AL114" i="5" s="1"/>
  <c r="AN114" i="5" s="1"/>
  <c r="AI143" i="5"/>
  <c r="AJ143" i="5" s="1"/>
  <c r="AL143" i="5" s="1"/>
  <c r="AN143" i="5" s="1"/>
  <c r="AI113" i="5"/>
  <c r="AJ113" i="5" s="1"/>
  <c r="AL113" i="5" s="1"/>
  <c r="AG124" i="1"/>
  <c r="AF113" i="1"/>
  <c r="AH113" i="1" s="1"/>
  <c r="AF120" i="1"/>
  <c r="AG120" i="1" s="1"/>
  <c r="AF146" i="1"/>
  <c r="AG146" i="1" s="1"/>
  <c r="AF144" i="1"/>
  <c r="AG144" i="1" s="1"/>
  <c r="AH124" i="1"/>
  <c r="AE87" i="1"/>
  <c r="AH87" i="1" s="1"/>
  <c r="AE75" i="1"/>
  <c r="AH75" i="1" s="1"/>
  <c r="AG104" i="1"/>
  <c r="AF133" i="1"/>
  <c r="AG133" i="1" s="1"/>
  <c r="AE101" i="1"/>
  <c r="AE130" i="1"/>
  <c r="AH130" i="1" s="1"/>
  <c r="AH104" i="1"/>
  <c r="AF81" i="1"/>
  <c r="AG81" i="1" s="1"/>
  <c r="AG137" i="1"/>
  <c r="AH137" i="1"/>
  <c r="AE65" i="1"/>
  <c r="AG65" i="1" s="1"/>
  <c r="AF95" i="1"/>
  <c r="AG95" i="1" s="1"/>
  <c r="AG150" i="1"/>
  <c r="AF107" i="1"/>
  <c r="AE152" i="1"/>
  <c r="AG152" i="1" s="1"/>
  <c r="AE72" i="1"/>
  <c r="AH72" i="1" s="1"/>
  <c r="AE111" i="1"/>
  <c r="AF105" i="1"/>
  <c r="AF135" i="1"/>
  <c r="AH135" i="1" s="1"/>
  <c r="AH102" i="1"/>
  <c r="AF125" i="1"/>
  <c r="AF78" i="1"/>
  <c r="AH78" i="1" s="1"/>
  <c r="AE158" i="1"/>
  <c r="AF103" i="1"/>
  <c r="AI81" i="5"/>
  <c r="AJ81" i="5" s="1"/>
  <c r="AL81" i="5" s="1"/>
  <c r="AN81" i="5" s="1"/>
  <c r="AE148" i="1"/>
  <c r="AF158" i="1"/>
  <c r="AE103" i="1"/>
  <c r="AF111" i="1"/>
  <c r="AE105" i="1"/>
  <c r="AE62" i="1"/>
  <c r="AG62" i="1" s="1"/>
  <c r="AG102" i="1"/>
  <c r="AI65" i="5"/>
  <c r="AJ65" i="5" s="1"/>
  <c r="AL65" i="5" s="1"/>
  <c r="AE125" i="1"/>
  <c r="AF148" i="1"/>
  <c r="AE98" i="1"/>
  <c r="AF98" i="1"/>
  <c r="AY128" i="6"/>
  <c r="BA128" i="6" s="1"/>
  <c r="BC128" i="6" s="1"/>
  <c r="AZ147" i="6"/>
  <c r="BA147" i="6" s="1"/>
  <c r="BC147" i="6" s="1"/>
  <c r="AZ79" i="6"/>
  <c r="BA79" i="6" s="1"/>
  <c r="BC79" i="6" s="1"/>
  <c r="AI127" i="5"/>
  <c r="AJ127" i="5" s="1"/>
  <c r="AK127" i="5" s="1"/>
  <c r="AM127" i="5" s="1"/>
  <c r="AI96" i="5"/>
  <c r="AJ96" i="5" s="1"/>
  <c r="AL96" i="5" s="1"/>
  <c r="AK62" i="5"/>
  <c r="AM62" i="5" s="1"/>
  <c r="AK154" i="5"/>
  <c r="AM154" i="5" s="1"/>
  <c r="AI132" i="5"/>
  <c r="AJ132" i="5" s="1"/>
  <c r="AL132" i="5" s="1"/>
  <c r="AI156" i="5"/>
  <c r="AJ156" i="5" s="1"/>
  <c r="AL156" i="5" s="1"/>
  <c r="AN156" i="5" s="1"/>
  <c r="AI151" i="5"/>
  <c r="AJ151" i="5" s="1"/>
  <c r="AI109" i="5"/>
  <c r="AJ109" i="5" s="1"/>
  <c r="AW143" i="6"/>
  <c r="AX143" i="6" s="1"/>
  <c r="AZ143" i="6" s="1"/>
  <c r="AZ134" i="6"/>
  <c r="BA134" i="6" s="1"/>
  <c r="BC134" i="6" s="1"/>
  <c r="AY152" i="6"/>
  <c r="BB152" i="6" s="1"/>
  <c r="BD152" i="6" s="1"/>
  <c r="AW69" i="6"/>
  <c r="AX69" i="6" s="1"/>
  <c r="AZ69" i="6" s="1"/>
  <c r="AZ120" i="6"/>
  <c r="BB120" i="6" s="1"/>
  <c r="BD120" i="6" s="1"/>
  <c r="AZ90" i="6"/>
  <c r="BB90" i="6" s="1"/>
  <c r="BD90" i="6" s="1"/>
  <c r="AW124" i="6"/>
  <c r="AX124" i="6" s="1"/>
  <c r="AZ124" i="6" s="1"/>
  <c r="AW88" i="6"/>
  <c r="AX88" i="6" s="1"/>
  <c r="AY88" i="6" s="1"/>
  <c r="AW68" i="6"/>
  <c r="AX68" i="6" s="1"/>
  <c r="AY68" i="6" s="1"/>
  <c r="AW115" i="6"/>
  <c r="AX115" i="6" s="1"/>
  <c r="AY115" i="6" s="1"/>
  <c r="AW133" i="6"/>
  <c r="AX133" i="6" s="1"/>
  <c r="AY133" i="6" s="1"/>
  <c r="AW100" i="6"/>
  <c r="AX100" i="6" s="1"/>
  <c r="AZ100" i="6" s="1"/>
  <c r="AW110" i="6"/>
  <c r="AX110" i="6" s="1"/>
  <c r="AY110" i="6" s="1"/>
  <c r="AW153" i="6"/>
  <c r="AX153" i="6" s="1"/>
  <c r="AY153" i="6" s="1"/>
  <c r="AW86" i="6"/>
  <c r="AX86" i="6" s="1"/>
  <c r="AZ86" i="6" s="1"/>
  <c r="AW138" i="6"/>
  <c r="AX138" i="6" s="1"/>
  <c r="AY138" i="6" s="1"/>
  <c r="AW130" i="6"/>
  <c r="AX130" i="6" s="1"/>
  <c r="AY130" i="6" s="1"/>
  <c r="AW108" i="6"/>
  <c r="AX108" i="6" s="1"/>
  <c r="AZ108" i="6" s="1"/>
  <c r="AW82" i="6"/>
  <c r="AX82" i="6" s="1"/>
  <c r="AY82" i="6" s="1"/>
  <c r="AW72" i="6"/>
  <c r="AX72" i="6" s="1"/>
  <c r="AY72" i="6" s="1"/>
  <c r="AW151" i="6"/>
  <c r="AX151" i="6" s="1"/>
  <c r="AY151" i="6" s="1"/>
  <c r="AW160" i="6"/>
  <c r="AX160" i="6" s="1"/>
  <c r="AZ160" i="6" s="1"/>
  <c r="AK101" i="5"/>
  <c r="AM101" i="5" s="1"/>
  <c r="AW99" i="6"/>
  <c r="AX99" i="6" s="1"/>
  <c r="AY99" i="6" s="1"/>
  <c r="AW70" i="6"/>
  <c r="AX70" i="6" s="1"/>
  <c r="AY70" i="6" s="1"/>
  <c r="AW97" i="6"/>
  <c r="AX97" i="6" s="1"/>
  <c r="AY97" i="6" s="1"/>
  <c r="AW71" i="6"/>
  <c r="AX71" i="6" s="1"/>
  <c r="AZ71" i="6" s="1"/>
  <c r="BA144" i="6"/>
  <c r="BC144" i="6" s="1"/>
  <c r="AW92" i="6"/>
  <c r="AX92" i="6" s="1"/>
  <c r="AY92" i="6" s="1"/>
  <c r="BB95" i="6"/>
  <c r="BD95" i="6" s="1"/>
  <c r="BA111" i="6"/>
  <c r="BC111" i="6" s="1"/>
  <c r="BB81" i="6"/>
  <c r="BD81" i="6" s="1"/>
  <c r="AW67" i="6"/>
  <c r="AX67" i="6" s="1"/>
  <c r="AY67" i="6" s="1"/>
  <c r="BA102" i="6"/>
  <c r="BC102" i="6" s="1"/>
  <c r="BA137" i="6"/>
  <c r="BC137" i="6" s="1"/>
  <c r="BA95" i="6"/>
  <c r="BC95" i="6" s="1"/>
  <c r="BB84" i="6"/>
  <c r="BD84" i="6" s="1"/>
  <c r="BB102" i="6"/>
  <c r="BD102" i="6" s="1"/>
  <c r="AY105" i="6"/>
  <c r="AZ105" i="6"/>
  <c r="AY101" i="6"/>
  <c r="AZ101" i="6"/>
  <c r="AY149" i="6"/>
  <c r="AZ149" i="6"/>
  <c r="AY66" i="6"/>
  <c r="AZ66" i="6"/>
  <c r="AY106" i="6"/>
  <c r="AZ106" i="6"/>
  <c r="AY107" i="6"/>
  <c r="AZ107" i="6"/>
  <c r="BA81" i="6"/>
  <c r="BC81" i="6" s="1"/>
  <c r="BB111" i="6"/>
  <c r="BD111" i="6" s="1"/>
  <c r="BA84" i="6"/>
  <c r="BC84" i="6" s="1"/>
  <c r="AY162" i="6"/>
  <c r="AZ162" i="6"/>
  <c r="AY136" i="6"/>
  <c r="AZ136" i="6"/>
  <c r="AY80" i="6"/>
  <c r="AZ80" i="6"/>
  <c r="AY145" i="6"/>
  <c r="AZ145" i="6"/>
  <c r="AY123" i="6"/>
  <c r="AZ123" i="6"/>
  <c r="AY125" i="6"/>
  <c r="AZ125" i="6"/>
  <c r="AY65" i="6"/>
  <c r="AZ65" i="6"/>
  <c r="AY73" i="6"/>
  <c r="AZ73" i="6"/>
  <c r="AY77" i="6"/>
  <c r="AZ77" i="6"/>
  <c r="AY150" i="6"/>
  <c r="AZ150" i="6"/>
  <c r="AY116" i="6"/>
  <c r="AZ116" i="6"/>
  <c r="AY126" i="6"/>
  <c r="AZ126" i="6"/>
  <c r="AY155" i="6"/>
  <c r="AZ155" i="6"/>
  <c r="AY156" i="6"/>
  <c r="AZ156" i="6"/>
  <c r="AY159" i="6"/>
  <c r="AZ159" i="6"/>
  <c r="AY98" i="6"/>
  <c r="AZ98" i="6"/>
  <c r="AY112" i="6"/>
  <c r="AZ112" i="6"/>
  <c r="AY91" i="6"/>
  <c r="AZ91" i="6"/>
  <c r="AY157" i="6"/>
  <c r="AZ157" i="6"/>
  <c r="AY87" i="6"/>
  <c r="AZ87" i="6"/>
  <c r="AY154" i="6"/>
  <c r="AZ154" i="6"/>
  <c r="AY141" i="6"/>
  <c r="AZ141" i="6"/>
  <c r="AY118" i="6"/>
  <c r="AZ118" i="6"/>
  <c r="AY94" i="6"/>
  <c r="AZ94" i="6"/>
  <c r="AY131" i="6"/>
  <c r="AZ131" i="6"/>
  <c r="AY148" i="6"/>
  <c r="AZ148" i="6"/>
  <c r="AY64" i="6"/>
  <c r="AZ64" i="6"/>
  <c r="AY139" i="6"/>
  <c r="AZ139" i="6"/>
  <c r="AY74" i="6"/>
  <c r="AZ74" i="6"/>
  <c r="AY62" i="6"/>
  <c r="AZ62" i="6"/>
  <c r="BB144" i="6"/>
  <c r="BD144" i="6" s="1"/>
  <c r="AW161" i="6"/>
  <c r="AX161" i="6" s="1"/>
  <c r="AW127" i="6"/>
  <c r="AX127" i="6" s="1"/>
  <c r="AW78" i="6"/>
  <c r="AX78" i="6" s="1"/>
  <c r="AW140" i="6"/>
  <c r="AX140" i="6" s="1"/>
  <c r="AW113" i="6"/>
  <c r="AX113" i="6" s="1"/>
  <c r="AW89" i="6"/>
  <c r="AX89" i="6" s="1"/>
  <c r="AW117" i="6"/>
  <c r="AX117" i="6" s="1"/>
  <c r="AW83" i="6"/>
  <c r="AX83" i="6" s="1"/>
  <c r="AW104" i="6"/>
  <c r="AX104" i="6" s="1"/>
  <c r="AW132" i="6"/>
  <c r="AX132" i="6" s="1"/>
  <c r="AW121" i="6"/>
  <c r="AX121" i="6" s="1"/>
  <c r="AW142" i="6"/>
  <c r="AX142" i="6" s="1"/>
  <c r="AW146" i="6"/>
  <c r="AX146" i="6" s="1"/>
  <c r="AW96" i="6"/>
  <c r="AX96" i="6" s="1"/>
  <c r="AW85" i="6"/>
  <c r="AX85" i="6" s="1"/>
  <c r="AW75" i="6"/>
  <c r="AX75" i="6" s="1"/>
  <c r="AW109" i="6"/>
  <c r="AX109" i="6" s="1"/>
  <c r="AW158" i="6"/>
  <c r="AX158" i="6" s="1"/>
  <c r="AW63" i="6"/>
  <c r="AX63" i="6" s="1"/>
  <c r="AW129" i="6"/>
  <c r="AX129" i="6" s="1"/>
  <c r="AW93" i="6"/>
  <c r="AX93" i="6" s="1"/>
  <c r="AW114" i="6"/>
  <c r="AX114" i="6" s="1"/>
  <c r="AW135" i="6"/>
  <c r="AX135" i="6" s="1"/>
  <c r="AK89" i="5"/>
  <c r="AM89" i="5" s="1"/>
  <c r="AI84" i="5"/>
  <c r="AJ84" i="5" s="1"/>
  <c r="AL84" i="5" s="1"/>
  <c r="AI69" i="5"/>
  <c r="AJ69" i="5" s="1"/>
  <c r="AL69" i="5" s="1"/>
  <c r="AN69" i="5" s="1"/>
  <c r="AI87" i="5"/>
  <c r="AJ87" i="5" s="1"/>
  <c r="AL87" i="5" s="1"/>
  <c r="AN87" i="5" s="1"/>
  <c r="AL102" i="5"/>
  <c r="AN102" i="5" s="1"/>
  <c r="AI103" i="5"/>
  <c r="AJ103" i="5" s="1"/>
  <c r="AK103" i="5" s="1"/>
  <c r="AM103" i="5" s="1"/>
  <c r="AI112" i="5"/>
  <c r="AJ112" i="5" s="1"/>
  <c r="AL112" i="5" s="1"/>
  <c r="AN112" i="5" s="1"/>
  <c r="AI70" i="5"/>
  <c r="AJ70" i="5" s="1"/>
  <c r="AK70" i="5" s="1"/>
  <c r="AI150" i="5"/>
  <c r="AJ150" i="5" s="1"/>
  <c r="AL150" i="5" s="1"/>
  <c r="AN150" i="5" s="1"/>
  <c r="AI99" i="5"/>
  <c r="AJ99" i="5" s="1"/>
  <c r="AL99" i="5" s="1"/>
  <c r="AI138" i="5"/>
  <c r="AJ138" i="5" s="1"/>
  <c r="AL138" i="5" s="1"/>
  <c r="AI122" i="5"/>
  <c r="AJ122" i="5" s="1"/>
  <c r="AL122" i="5" s="1"/>
  <c r="AN122" i="5" s="1"/>
  <c r="AI76" i="5"/>
  <c r="AJ76" i="5" s="1"/>
  <c r="AK76" i="5" s="1"/>
  <c r="AM76" i="5" s="1"/>
  <c r="AI100" i="5"/>
  <c r="AJ100" i="5" s="1"/>
  <c r="AK100" i="5" s="1"/>
  <c r="AL79" i="5"/>
  <c r="AN79" i="5" s="1"/>
  <c r="AI85" i="5"/>
  <c r="AJ85" i="5" s="1"/>
  <c r="AL85" i="5" s="1"/>
  <c r="AN85" i="5" s="1"/>
  <c r="AI158" i="5"/>
  <c r="AJ158" i="5" s="1"/>
  <c r="AK158" i="5" s="1"/>
  <c r="AM158" i="5" s="1"/>
  <c r="AI142" i="5"/>
  <c r="AJ142" i="5" s="1"/>
  <c r="AK142" i="5" s="1"/>
  <c r="AI133" i="5"/>
  <c r="AJ133" i="5" s="1"/>
  <c r="AK133" i="5" s="1"/>
  <c r="AI148" i="5"/>
  <c r="AJ148" i="5" s="1"/>
  <c r="AK148" i="5" s="1"/>
  <c r="AI141" i="5"/>
  <c r="AJ141" i="5" s="1"/>
  <c r="AK141" i="5" s="1"/>
  <c r="AM141" i="5" s="1"/>
  <c r="AI140" i="5"/>
  <c r="AJ140" i="5" s="1"/>
  <c r="AK140" i="5" s="1"/>
  <c r="AI91" i="5"/>
  <c r="AJ91" i="5" s="1"/>
  <c r="AK91" i="5" s="1"/>
  <c r="AI128" i="5"/>
  <c r="AJ128" i="5" s="1"/>
  <c r="AL128" i="5" s="1"/>
  <c r="AI97" i="5"/>
  <c r="AJ97" i="5" s="1"/>
  <c r="AL97" i="5" s="1"/>
  <c r="AL131" i="5"/>
  <c r="AN131" i="5" s="1"/>
  <c r="AI86" i="5"/>
  <c r="AJ86" i="5" s="1"/>
  <c r="AI72" i="5"/>
  <c r="AJ72" i="5" s="1"/>
  <c r="AL72" i="5" s="1"/>
  <c r="AI146" i="5"/>
  <c r="AJ146" i="5" s="1"/>
  <c r="AI95" i="5"/>
  <c r="AJ95" i="5" s="1"/>
  <c r="AK95" i="5" s="1"/>
  <c r="AM95" i="5" s="1"/>
  <c r="AI119" i="5"/>
  <c r="AJ119" i="5" s="1"/>
  <c r="AK119" i="5" s="1"/>
  <c r="AG73" i="5"/>
  <c r="AI73" i="5" s="1"/>
  <c r="AJ73" i="5" s="1"/>
  <c r="AI88" i="5"/>
  <c r="AJ88" i="5" s="1"/>
  <c r="AL88" i="5" s="1"/>
  <c r="AN88" i="5" s="1"/>
  <c r="AI152" i="5"/>
  <c r="AJ152" i="5" s="1"/>
  <c r="AL152" i="5" s="1"/>
  <c r="AN152" i="5" s="1"/>
  <c r="AI92" i="5"/>
  <c r="AJ92" i="5" s="1"/>
  <c r="AL92" i="5" s="1"/>
  <c r="AN92" i="5" s="1"/>
  <c r="AL159" i="5"/>
  <c r="AN159" i="5" s="1"/>
  <c r="AM66" i="5"/>
  <c r="AN80" i="5"/>
  <c r="AN155" i="5"/>
  <c r="AM136" i="5"/>
  <c r="AM135" i="5"/>
  <c r="AM68" i="5"/>
  <c r="AM137" i="5"/>
  <c r="AF115" i="1"/>
  <c r="AF85" i="1"/>
  <c r="AH157" i="1"/>
  <c r="AE90" i="1"/>
  <c r="AF106" i="1"/>
  <c r="AE129" i="1"/>
  <c r="AE161" i="1"/>
  <c r="AF117" i="1"/>
  <c r="AF109" i="1"/>
  <c r="AH109" i="1" s="1"/>
  <c r="AF88" i="1"/>
  <c r="AF90" i="1"/>
  <c r="AE117" i="1"/>
  <c r="AH119" i="1"/>
  <c r="AG119" i="1"/>
  <c r="AE80" i="1"/>
  <c r="AF96" i="1"/>
  <c r="AF118" i="1"/>
  <c r="AG135" i="1"/>
  <c r="AE160" i="1"/>
  <c r="AE99" i="1"/>
  <c r="AE88" i="1"/>
  <c r="AH150" i="1"/>
  <c r="AF138" i="1"/>
  <c r="AF160" i="1"/>
  <c r="AF99" i="1"/>
  <c r="AF161" i="1"/>
  <c r="AE106" i="1"/>
  <c r="AF129" i="1"/>
  <c r="AF80" i="1"/>
  <c r="AE96" i="1"/>
  <c r="AE118" i="1"/>
  <c r="AE138" i="1"/>
  <c r="AE115" i="1"/>
  <c r="AE85" i="1"/>
  <c r="AG142" i="1"/>
  <c r="AI143" i="1"/>
  <c r="AJ143" i="1" s="1"/>
  <c r="AL143" i="1" s="1"/>
  <c r="AH142" i="1"/>
  <c r="AK162" i="5" l="1"/>
  <c r="AM162" i="5" s="1"/>
  <c r="AK115" i="5"/>
  <c r="AM115" i="5" s="1"/>
  <c r="AN126" i="1"/>
  <c r="AO126" i="1" s="1"/>
  <c r="AP63" i="5"/>
  <c r="AL123" i="5"/>
  <c r="AK117" i="5"/>
  <c r="AL157" i="5"/>
  <c r="AN157" i="5" s="1"/>
  <c r="AK96" i="5"/>
  <c r="AM96" i="5" s="1"/>
  <c r="AL121" i="5"/>
  <c r="AN121" i="5" s="1"/>
  <c r="AP149" i="5"/>
  <c r="AL116" i="5"/>
  <c r="AN116" i="5" s="1"/>
  <c r="AO149" i="5"/>
  <c r="AL120" i="5"/>
  <c r="AN120" i="5" s="1"/>
  <c r="AK94" i="5"/>
  <c r="AM94" i="5" s="1"/>
  <c r="AK75" i="5"/>
  <c r="AM75" i="5" s="1"/>
  <c r="AO75" i="5" s="1"/>
  <c r="AO63" i="5"/>
  <c r="AQ63" i="5" s="1"/>
  <c r="AR63" i="5" s="1"/>
  <c r="AT63" i="5" s="1"/>
  <c r="AK78" i="5"/>
  <c r="AM78" i="5" s="1"/>
  <c r="AK71" i="5"/>
  <c r="AM71" i="5" s="1"/>
  <c r="AO71" i="5" s="1"/>
  <c r="AP106" i="5"/>
  <c r="AK134" i="5"/>
  <c r="AM134" i="5" s="1"/>
  <c r="AK110" i="5"/>
  <c r="AM110" i="5" s="1"/>
  <c r="AL127" i="5"/>
  <c r="AN127" i="5" s="1"/>
  <c r="AK161" i="5"/>
  <c r="AM161" i="5" s="1"/>
  <c r="AK144" i="5"/>
  <c r="AM144" i="5" s="1"/>
  <c r="AK82" i="5"/>
  <c r="AM82" i="5" s="1"/>
  <c r="AL82" i="5"/>
  <c r="AN82" i="5" s="1"/>
  <c r="AK105" i="5"/>
  <c r="AM105" i="5" s="1"/>
  <c r="AP162" i="5"/>
  <c r="AK67" i="5"/>
  <c r="AM67" i="5" s="1"/>
  <c r="AO162" i="5"/>
  <c r="AL98" i="5"/>
  <c r="AN98" i="5" s="1"/>
  <c r="AL107" i="5"/>
  <c r="AN107" i="5" s="1"/>
  <c r="AK143" i="5"/>
  <c r="AM143" i="5" s="1"/>
  <c r="AK104" i="5"/>
  <c r="AM104" i="5" s="1"/>
  <c r="AK64" i="1"/>
  <c r="AK124" i="5"/>
  <c r="AM124" i="5" s="1"/>
  <c r="AQ160" i="5"/>
  <c r="AR160" i="5" s="1"/>
  <c r="AS160" i="5" s="1"/>
  <c r="AU160" i="5" s="1"/>
  <c r="AK153" i="5"/>
  <c r="AM153" i="5" s="1"/>
  <c r="AH131" i="1"/>
  <c r="AN94" i="1"/>
  <c r="AI127" i="1"/>
  <c r="AJ127" i="1" s="1"/>
  <c r="AK127" i="1" s="1"/>
  <c r="AH112" i="1"/>
  <c r="AI112" i="1" s="1"/>
  <c r="AJ112" i="1" s="1"/>
  <c r="AL112" i="1" s="1"/>
  <c r="AG147" i="1"/>
  <c r="AH91" i="1"/>
  <c r="AI91" i="1" s="1"/>
  <c r="AJ91" i="1" s="1"/>
  <c r="AK91" i="1" s="1"/>
  <c r="AH71" i="1"/>
  <c r="AI71" i="1" s="1"/>
  <c r="AJ71" i="1" s="1"/>
  <c r="AH67" i="1"/>
  <c r="AH122" i="1"/>
  <c r="AI122" i="1" s="1"/>
  <c r="AJ122" i="1" s="1"/>
  <c r="AK122" i="1" s="1"/>
  <c r="AG132" i="1"/>
  <c r="AI132" i="1" s="1"/>
  <c r="AJ132" i="1" s="1"/>
  <c r="AK92" i="1"/>
  <c r="AN92" i="1" s="1"/>
  <c r="AN156" i="1"/>
  <c r="AO156" i="1" s="1"/>
  <c r="AG113" i="1"/>
  <c r="AI113" i="1" s="1"/>
  <c r="AJ113" i="1" s="1"/>
  <c r="AK113" i="1" s="1"/>
  <c r="AG154" i="1"/>
  <c r="AI154" i="1" s="1"/>
  <c r="AJ154" i="1" s="1"/>
  <c r="AI159" i="1"/>
  <c r="AJ159" i="1" s="1"/>
  <c r="AH69" i="1"/>
  <c r="AI69" i="1" s="1"/>
  <c r="AJ69" i="1" s="1"/>
  <c r="AL69" i="1" s="1"/>
  <c r="AG74" i="1"/>
  <c r="AI74" i="1" s="1"/>
  <c r="AJ74" i="1" s="1"/>
  <c r="AK74" i="1" s="1"/>
  <c r="AG155" i="1"/>
  <c r="AI155" i="1" s="1"/>
  <c r="AJ155" i="1" s="1"/>
  <c r="AK155" i="1" s="1"/>
  <c r="AG78" i="1"/>
  <c r="AI78" i="1" s="1"/>
  <c r="AJ78" i="1" s="1"/>
  <c r="AH144" i="1"/>
  <c r="AI144" i="1" s="1"/>
  <c r="AJ144" i="1" s="1"/>
  <c r="AL144" i="1" s="1"/>
  <c r="AI145" i="1"/>
  <c r="AJ145" i="1" s="1"/>
  <c r="AN76" i="1"/>
  <c r="AO76" i="1" s="1"/>
  <c r="AN64" i="1"/>
  <c r="AG136" i="1"/>
  <c r="AI136" i="1" s="1"/>
  <c r="AJ136" i="1" s="1"/>
  <c r="AL136" i="1" s="1"/>
  <c r="AH93" i="1"/>
  <c r="AI93" i="1" s="1"/>
  <c r="AJ93" i="1" s="1"/>
  <c r="AL93" i="1" s="1"/>
  <c r="AG84" i="1"/>
  <c r="AI84" i="1" s="1"/>
  <c r="AJ84" i="1" s="1"/>
  <c r="AL84" i="1" s="1"/>
  <c r="AH152" i="1"/>
  <c r="AI152" i="1" s="1"/>
  <c r="AJ152" i="1" s="1"/>
  <c r="AH66" i="1"/>
  <c r="AI66" i="1" s="1"/>
  <c r="AJ66" i="1" s="1"/>
  <c r="AI63" i="1"/>
  <c r="AJ63" i="1" s="1"/>
  <c r="AG141" i="1"/>
  <c r="AI141" i="1" s="1"/>
  <c r="AJ141" i="1" s="1"/>
  <c r="AN125" i="5"/>
  <c r="AK125" i="5"/>
  <c r="AP154" i="5"/>
  <c r="AP126" i="1"/>
  <c r="AQ126" i="1" s="1"/>
  <c r="AR126" i="1" s="1"/>
  <c r="AT126" i="1" s="1"/>
  <c r="AL74" i="5"/>
  <c r="AN74" i="5" s="1"/>
  <c r="AL93" i="5"/>
  <c r="AN93" i="5" s="1"/>
  <c r="BA103" i="6"/>
  <c r="BC103" i="6" s="1"/>
  <c r="BB79" i="6"/>
  <c r="BD79" i="6" s="1"/>
  <c r="BA122" i="6"/>
  <c r="BC122" i="6" s="1"/>
  <c r="AM64" i="1"/>
  <c r="AL83" i="5"/>
  <c r="AN83" i="5" s="1"/>
  <c r="AO106" i="5"/>
  <c r="AY69" i="6"/>
  <c r="BB69" i="6" s="1"/>
  <c r="BD69" i="6" s="1"/>
  <c r="AK145" i="5"/>
  <c r="AM145" i="5" s="1"/>
  <c r="AG116" i="1"/>
  <c r="AI116" i="1" s="1"/>
  <c r="AJ116" i="1" s="1"/>
  <c r="AL116" i="1" s="1"/>
  <c r="AK114" i="5"/>
  <c r="AM114" i="5" s="1"/>
  <c r="BA119" i="6"/>
  <c r="BC119" i="6" s="1"/>
  <c r="AI150" i="1"/>
  <c r="AJ150" i="1" s="1"/>
  <c r="AK150" i="1" s="1"/>
  <c r="AG108" i="1"/>
  <c r="AI108" i="1" s="1"/>
  <c r="AJ108" i="1" s="1"/>
  <c r="AH139" i="1"/>
  <c r="AI139" i="1" s="1"/>
  <c r="AJ139" i="1" s="1"/>
  <c r="AL139" i="1" s="1"/>
  <c r="AL126" i="5"/>
  <c r="AN126" i="5" s="1"/>
  <c r="AI68" i="1"/>
  <c r="AJ68" i="1" s="1"/>
  <c r="AK68" i="1" s="1"/>
  <c r="AO102" i="5"/>
  <c r="AI140" i="1"/>
  <c r="AJ140" i="1" s="1"/>
  <c r="AK140" i="1" s="1"/>
  <c r="AI114" i="1"/>
  <c r="AJ114" i="1" s="1"/>
  <c r="AL147" i="5"/>
  <c r="AN147" i="5" s="1"/>
  <c r="AL100" i="5"/>
  <c r="AN100" i="5" s="1"/>
  <c r="AH100" i="1"/>
  <c r="AI100" i="1" s="1"/>
  <c r="AJ100" i="1" s="1"/>
  <c r="AK100" i="1" s="1"/>
  <c r="AK132" i="5"/>
  <c r="AM132" i="5" s="1"/>
  <c r="AK139" i="5"/>
  <c r="AM139" i="5" s="1"/>
  <c r="AK129" i="5"/>
  <c r="AM129" i="5" s="1"/>
  <c r="AK118" i="5"/>
  <c r="AL118" i="5"/>
  <c r="AK65" i="5"/>
  <c r="AM65" i="5" s="1"/>
  <c r="BB122" i="6"/>
  <c r="BD122" i="6" s="1"/>
  <c r="BE122" i="6" s="1"/>
  <c r="BF122" i="6" s="1"/>
  <c r="AH128" i="1"/>
  <c r="AI128" i="1" s="1"/>
  <c r="AJ128" i="1" s="1"/>
  <c r="AI89" i="1"/>
  <c r="AJ89" i="1" s="1"/>
  <c r="AL89" i="1" s="1"/>
  <c r="AL91" i="5"/>
  <c r="AN91" i="5" s="1"/>
  <c r="BB134" i="6"/>
  <c r="BD134" i="6" s="1"/>
  <c r="BE134" i="6" s="1"/>
  <c r="BF134" i="6" s="1"/>
  <c r="AK113" i="5"/>
  <c r="AM113" i="5" s="1"/>
  <c r="AK130" i="5"/>
  <c r="AM130" i="5" s="1"/>
  <c r="BB76" i="6"/>
  <c r="BD76" i="6" s="1"/>
  <c r="AL111" i="5"/>
  <c r="AN111" i="5" s="1"/>
  <c r="AG97" i="1"/>
  <c r="AI97" i="1" s="1"/>
  <c r="AJ97" i="1" s="1"/>
  <c r="AO89" i="5"/>
  <c r="AL153" i="1"/>
  <c r="AN153" i="1" s="1"/>
  <c r="AK138" i="5"/>
  <c r="AM138" i="5" s="1"/>
  <c r="AP62" i="5"/>
  <c r="BA152" i="6"/>
  <c r="BC152" i="6" s="1"/>
  <c r="AI73" i="1"/>
  <c r="AJ73" i="1" s="1"/>
  <c r="AK73" i="1" s="1"/>
  <c r="AZ115" i="6"/>
  <c r="BA115" i="6" s="1"/>
  <c r="BC115" i="6" s="1"/>
  <c r="AH151" i="1"/>
  <c r="AI123" i="1"/>
  <c r="AJ123" i="1" s="1"/>
  <c r="AK123" i="1" s="1"/>
  <c r="AK97" i="5"/>
  <c r="AM97" i="5" s="1"/>
  <c r="AP102" i="5"/>
  <c r="BB128" i="6"/>
  <c r="BD128" i="6" s="1"/>
  <c r="BE128" i="6" s="1"/>
  <c r="BF128" i="6" s="1"/>
  <c r="AI149" i="1"/>
  <c r="AJ149" i="1" s="1"/>
  <c r="AK149" i="1" s="1"/>
  <c r="AY143" i="6"/>
  <c r="BB143" i="6" s="1"/>
  <c r="BD143" i="6" s="1"/>
  <c r="AK81" i="5"/>
  <c r="AM81" i="5" s="1"/>
  <c r="BA120" i="6"/>
  <c r="BC120" i="6" s="1"/>
  <c r="AK87" i="5"/>
  <c r="AM87" i="5" s="1"/>
  <c r="AK84" i="5"/>
  <c r="AM84" i="5" s="1"/>
  <c r="AH146" i="1"/>
  <c r="AI146" i="1" s="1"/>
  <c r="AJ146" i="1" s="1"/>
  <c r="AK146" i="1" s="1"/>
  <c r="AO90" i="5"/>
  <c r="AH81" i="1"/>
  <c r="AI81" i="1" s="1"/>
  <c r="AJ81" i="1" s="1"/>
  <c r="AG87" i="1"/>
  <c r="AI87" i="1" s="1"/>
  <c r="AJ87" i="1" s="1"/>
  <c r="AL148" i="5"/>
  <c r="AZ82" i="6"/>
  <c r="BA82" i="6" s="1"/>
  <c r="BC82" i="6" s="1"/>
  <c r="BB147" i="6"/>
  <c r="BD147" i="6" s="1"/>
  <c r="BE147" i="6" s="1"/>
  <c r="BF147" i="6" s="1"/>
  <c r="BG147" i="6" s="1"/>
  <c r="AG105" i="1"/>
  <c r="AK77" i="5"/>
  <c r="AM77" i="5" s="1"/>
  <c r="AP90" i="5"/>
  <c r="BA90" i="6"/>
  <c r="BC90" i="6" s="1"/>
  <c r="BE90" i="6" s="1"/>
  <c r="BF90" i="6" s="1"/>
  <c r="AG70" i="1"/>
  <c r="AI70" i="1" s="1"/>
  <c r="AJ70" i="1" s="1"/>
  <c r="AH62" i="1"/>
  <c r="AI62" i="1" s="1"/>
  <c r="AJ62" i="1" s="1"/>
  <c r="AK62" i="1" s="1"/>
  <c r="AH83" i="1"/>
  <c r="AI83" i="1" s="1"/>
  <c r="AJ83" i="1" s="1"/>
  <c r="AG130" i="1"/>
  <c r="AI130" i="1" s="1"/>
  <c r="AJ130" i="1" s="1"/>
  <c r="AK130" i="1" s="1"/>
  <c r="AI82" i="1"/>
  <c r="AJ82" i="1" s="1"/>
  <c r="AK82" i="1" s="1"/>
  <c r="AH95" i="1"/>
  <c r="AI95" i="1" s="1"/>
  <c r="AJ95" i="1" s="1"/>
  <c r="AH121" i="1"/>
  <c r="AH120" i="1"/>
  <c r="AI120" i="1" s="1"/>
  <c r="AJ120" i="1" s="1"/>
  <c r="AL120" i="1" s="1"/>
  <c r="AH65" i="1"/>
  <c r="AI65" i="1" s="1"/>
  <c r="AJ65" i="1" s="1"/>
  <c r="AG77" i="1"/>
  <c r="AI77" i="1" s="1"/>
  <c r="AJ77" i="1" s="1"/>
  <c r="AL77" i="1" s="1"/>
  <c r="AI102" i="1"/>
  <c r="AJ102" i="1" s="1"/>
  <c r="AL102" i="1" s="1"/>
  <c r="AH129" i="1"/>
  <c r="AG121" i="1"/>
  <c r="AG151" i="1"/>
  <c r="AK122" i="5"/>
  <c r="AM122" i="5" s="1"/>
  <c r="AK110" i="1"/>
  <c r="AL110" i="1"/>
  <c r="AK112" i="5"/>
  <c r="AM112" i="5" s="1"/>
  <c r="AL103" i="5"/>
  <c r="AN103" i="5" s="1"/>
  <c r="AI104" i="1"/>
  <c r="AJ104" i="1" s="1"/>
  <c r="AI124" i="1"/>
  <c r="AJ124" i="1" s="1"/>
  <c r="AH162" i="1"/>
  <c r="AG162" i="1"/>
  <c r="AL133" i="5"/>
  <c r="AN133" i="5" s="1"/>
  <c r="AL119" i="5"/>
  <c r="AN119" i="5" s="1"/>
  <c r="AL76" i="5"/>
  <c r="AN76" i="5" s="1"/>
  <c r="AO154" i="5"/>
  <c r="AK69" i="5"/>
  <c r="AM69" i="5" s="1"/>
  <c r="AK156" i="5"/>
  <c r="AM156" i="5" s="1"/>
  <c r="AO62" i="5"/>
  <c r="AH133" i="1"/>
  <c r="AI133" i="1" s="1"/>
  <c r="AJ133" i="1" s="1"/>
  <c r="AG75" i="1"/>
  <c r="AI75" i="1" s="1"/>
  <c r="AJ75" i="1" s="1"/>
  <c r="AK75" i="1" s="1"/>
  <c r="AG101" i="1"/>
  <c r="AH101" i="1"/>
  <c r="AH111" i="1"/>
  <c r="AI137" i="1"/>
  <c r="AJ137" i="1" s="1"/>
  <c r="AK137" i="1" s="1"/>
  <c r="AH148" i="1"/>
  <c r="AK134" i="1"/>
  <c r="AN134" i="1" s="1"/>
  <c r="AG125" i="1"/>
  <c r="AH158" i="1"/>
  <c r="AG72" i="1"/>
  <c r="AI72" i="1" s="1"/>
  <c r="AJ72" i="1" s="1"/>
  <c r="AL72" i="1" s="1"/>
  <c r="AH107" i="1"/>
  <c r="AG107" i="1"/>
  <c r="AH105" i="1"/>
  <c r="AG99" i="1"/>
  <c r="AH117" i="1"/>
  <c r="AG111" i="1"/>
  <c r="AG161" i="1"/>
  <c r="AG158" i="1"/>
  <c r="AH103" i="1"/>
  <c r="AG115" i="1"/>
  <c r="AG103" i="1"/>
  <c r="AI157" i="1"/>
  <c r="AJ157" i="1" s="1"/>
  <c r="AL157" i="1" s="1"/>
  <c r="AH98" i="1"/>
  <c r="AG148" i="1"/>
  <c r="AG98" i="1"/>
  <c r="AG85" i="1"/>
  <c r="AH96" i="1"/>
  <c r="AH125" i="1"/>
  <c r="AY124" i="6"/>
  <c r="BB124" i="6" s="1"/>
  <c r="BD124" i="6" s="1"/>
  <c r="AP66" i="5"/>
  <c r="AL158" i="5"/>
  <c r="AN158" i="5" s="1"/>
  <c r="AO64" i="5"/>
  <c r="AK109" i="5"/>
  <c r="AM109" i="5" s="1"/>
  <c r="AL109" i="5"/>
  <c r="AN109" i="5" s="1"/>
  <c r="AL151" i="5"/>
  <c r="AN151" i="5" s="1"/>
  <c r="AK151" i="5"/>
  <c r="AM151" i="5" s="1"/>
  <c r="AZ88" i="6"/>
  <c r="BB88" i="6" s="1"/>
  <c r="BD88" i="6" s="1"/>
  <c r="AZ153" i="6"/>
  <c r="BB153" i="6" s="1"/>
  <c r="BD153" i="6" s="1"/>
  <c r="AZ68" i="6"/>
  <c r="BB68" i="6" s="1"/>
  <c r="BD68" i="6" s="1"/>
  <c r="BE120" i="6"/>
  <c r="BF120" i="6" s="1"/>
  <c r="BH120" i="6" s="1"/>
  <c r="BE81" i="6"/>
  <c r="BF81" i="6" s="1"/>
  <c r="BG81" i="6" s="1"/>
  <c r="BE152" i="6"/>
  <c r="BF152" i="6" s="1"/>
  <c r="BH152" i="6" s="1"/>
  <c r="AY108" i="6"/>
  <c r="BB108" i="6" s="1"/>
  <c r="BD108" i="6" s="1"/>
  <c r="AZ99" i="6"/>
  <c r="BA99" i="6" s="1"/>
  <c r="BC99" i="6" s="1"/>
  <c r="AZ133" i="6"/>
  <c r="BA133" i="6" s="1"/>
  <c r="BC133" i="6" s="1"/>
  <c r="AZ97" i="6"/>
  <c r="BB97" i="6" s="1"/>
  <c r="BD97" i="6" s="1"/>
  <c r="AY100" i="6"/>
  <c r="BB100" i="6" s="1"/>
  <c r="BD100" i="6" s="1"/>
  <c r="AZ130" i="6"/>
  <c r="BA130" i="6" s="1"/>
  <c r="BC130" i="6" s="1"/>
  <c r="AZ138" i="6"/>
  <c r="BA138" i="6" s="1"/>
  <c r="BC138" i="6" s="1"/>
  <c r="AZ151" i="6"/>
  <c r="BA151" i="6" s="1"/>
  <c r="BC151" i="6" s="1"/>
  <c r="AZ110" i="6"/>
  <c r="BA110" i="6" s="1"/>
  <c r="BC110" i="6" s="1"/>
  <c r="AY86" i="6"/>
  <c r="BA86" i="6" s="1"/>
  <c r="BC86" i="6" s="1"/>
  <c r="AZ72" i="6"/>
  <c r="BB72" i="6" s="1"/>
  <c r="BD72" i="6" s="1"/>
  <c r="AZ92" i="6"/>
  <c r="BB92" i="6" s="1"/>
  <c r="BD92" i="6" s="1"/>
  <c r="AY71" i="6"/>
  <c r="BA71" i="6" s="1"/>
  <c r="BC71" i="6" s="1"/>
  <c r="AY160" i="6"/>
  <c r="BB160" i="6" s="1"/>
  <c r="BD160" i="6" s="1"/>
  <c r="BE102" i="6"/>
  <c r="BF102" i="6" s="1"/>
  <c r="BG102" i="6" s="1"/>
  <c r="AZ70" i="6"/>
  <c r="BA70" i="6" s="1"/>
  <c r="BC70" i="6" s="1"/>
  <c r="BE119" i="6"/>
  <c r="BF119" i="6" s="1"/>
  <c r="BG119" i="6" s="1"/>
  <c r="AP131" i="5"/>
  <c r="BA107" i="6"/>
  <c r="BC107" i="6" s="1"/>
  <c r="BA66" i="6"/>
  <c r="BC66" i="6" s="1"/>
  <c r="AZ67" i="6"/>
  <c r="BA67" i="6" s="1"/>
  <c r="BC67" i="6" s="1"/>
  <c r="BA148" i="6"/>
  <c r="BC148" i="6" s="1"/>
  <c r="BA94" i="6"/>
  <c r="BC94" i="6" s="1"/>
  <c r="BA118" i="6"/>
  <c r="BC118" i="6" s="1"/>
  <c r="BA154" i="6"/>
  <c r="BC154" i="6" s="1"/>
  <c r="BA87" i="6"/>
  <c r="BC87" i="6" s="1"/>
  <c r="BA91" i="6"/>
  <c r="BC91" i="6" s="1"/>
  <c r="BA159" i="6"/>
  <c r="BC159" i="6" s="1"/>
  <c r="BA156" i="6"/>
  <c r="BC156" i="6" s="1"/>
  <c r="BB106" i="6"/>
  <c r="BD106" i="6" s="1"/>
  <c r="BB149" i="6"/>
  <c r="BD149" i="6" s="1"/>
  <c r="BA105" i="6"/>
  <c r="BC105" i="6" s="1"/>
  <c r="BA126" i="6"/>
  <c r="BC126" i="6" s="1"/>
  <c r="BA150" i="6"/>
  <c r="BC150" i="6" s="1"/>
  <c r="BA77" i="6"/>
  <c r="BC77" i="6" s="1"/>
  <c r="BA74" i="6"/>
  <c r="BC74" i="6" s="1"/>
  <c r="BA139" i="6"/>
  <c r="BC139" i="6" s="1"/>
  <c r="BA64" i="6"/>
  <c r="BC64" i="6" s="1"/>
  <c r="BA131" i="6"/>
  <c r="BC131" i="6" s="1"/>
  <c r="BA141" i="6"/>
  <c r="BC141" i="6" s="1"/>
  <c r="BA157" i="6"/>
  <c r="BC157" i="6" s="1"/>
  <c r="BA112" i="6"/>
  <c r="BC112" i="6" s="1"/>
  <c r="BA98" i="6"/>
  <c r="BC98" i="6" s="1"/>
  <c r="BA155" i="6"/>
  <c r="BC155" i="6" s="1"/>
  <c r="BA116" i="6"/>
  <c r="BC116" i="6" s="1"/>
  <c r="BA65" i="6"/>
  <c r="BC65" i="6" s="1"/>
  <c r="BE76" i="6"/>
  <c r="BF76" i="6" s="1"/>
  <c r="BG76" i="6" s="1"/>
  <c r="BB101" i="6"/>
  <c r="BD101" i="6" s="1"/>
  <c r="BA62" i="6"/>
  <c r="BC62" i="6" s="1"/>
  <c r="BA73" i="6"/>
  <c r="BC73" i="6" s="1"/>
  <c r="BA125" i="6"/>
  <c r="BC125" i="6" s="1"/>
  <c r="BA145" i="6"/>
  <c r="BC145" i="6" s="1"/>
  <c r="BA123" i="6"/>
  <c r="BC123" i="6" s="1"/>
  <c r="BA80" i="6"/>
  <c r="BC80" i="6" s="1"/>
  <c r="BA136" i="6"/>
  <c r="BC136" i="6" s="1"/>
  <c r="BA162" i="6"/>
  <c r="BC162" i="6" s="1"/>
  <c r="BB107" i="6"/>
  <c r="BD107" i="6" s="1"/>
  <c r="BB66" i="6"/>
  <c r="BD66" i="6" s="1"/>
  <c r="BB105" i="6"/>
  <c r="BD105" i="6" s="1"/>
  <c r="AY104" i="6"/>
  <c r="AZ104" i="6"/>
  <c r="AY135" i="6"/>
  <c r="AZ135" i="6"/>
  <c r="AY129" i="6"/>
  <c r="AZ129" i="6"/>
  <c r="AY75" i="6"/>
  <c r="AZ75" i="6"/>
  <c r="AY142" i="6"/>
  <c r="AZ142" i="6"/>
  <c r="AY83" i="6"/>
  <c r="AZ83" i="6"/>
  <c r="AY113" i="6"/>
  <c r="AZ113" i="6"/>
  <c r="AY161" i="6"/>
  <c r="AZ161" i="6"/>
  <c r="BB62" i="6"/>
  <c r="BD62" i="6" s="1"/>
  <c r="BB148" i="6"/>
  <c r="BD148" i="6" s="1"/>
  <c r="BB94" i="6"/>
  <c r="BD94" i="6" s="1"/>
  <c r="BB118" i="6"/>
  <c r="BD118" i="6" s="1"/>
  <c r="BB154" i="6"/>
  <c r="BD154" i="6" s="1"/>
  <c r="BB87" i="6"/>
  <c r="BD87" i="6" s="1"/>
  <c r="BB91" i="6"/>
  <c r="BD91" i="6" s="1"/>
  <c r="BB159" i="6"/>
  <c r="BD159" i="6" s="1"/>
  <c r="BB156" i="6"/>
  <c r="BD156" i="6" s="1"/>
  <c r="BB126" i="6"/>
  <c r="BD126" i="6" s="1"/>
  <c r="BB150" i="6"/>
  <c r="BD150" i="6" s="1"/>
  <c r="BB77" i="6"/>
  <c r="BD77" i="6" s="1"/>
  <c r="BB73" i="6"/>
  <c r="BD73" i="6" s="1"/>
  <c r="BB125" i="6"/>
  <c r="BD125" i="6" s="1"/>
  <c r="BB145" i="6"/>
  <c r="BD145" i="6" s="1"/>
  <c r="BA106" i="6"/>
  <c r="BC106" i="6" s="1"/>
  <c r="BA149" i="6"/>
  <c r="BC149" i="6" s="1"/>
  <c r="BA101" i="6"/>
  <c r="BC101" i="6" s="1"/>
  <c r="AY63" i="6"/>
  <c r="AZ63" i="6"/>
  <c r="AY85" i="6"/>
  <c r="AZ85" i="6"/>
  <c r="AY121" i="6"/>
  <c r="AZ121" i="6"/>
  <c r="AY117" i="6"/>
  <c r="AZ117" i="6"/>
  <c r="AY140" i="6"/>
  <c r="AZ140" i="6"/>
  <c r="AY114" i="6"/>
  <c r="AZ114" i="6"/>
  <c r="AY158" i="6"/>
  <c r="AZ158" i="6"/>
  <c r="AY96" i="6"/>
  <c r="AZ96" i="6"/>
  <c r="AY132" i="6"/>
  <c r="AZ132" i="6"/>
  <c r="AY78" i="6"/>
  <c r="AZ78" i="6"/>
  <c r="BB74" i="6"/>
  <c r="BD74" i="6" s="1"/>
  <c r="BB139" i="6"/>
  <c r="BD139" i="6" s="1"/>
  <c r="BB64" i="6"/>
  <c r="BD64" i="6" s="1"/>
  <c r="BB131" i="6"/>
  <c r="BD131" i="6" s="1"/>
  <c r="BB141" i="6"/>
  <c r="BD141" i="6" s="1"/>
  <c r="BB157" i="6"/>
  <c r="BD157" i="6" s="1"/>
  <c r="BB112" i="6"/>
  <c r="BD112" i="6" s="1"/>
  <c r="BB98" i="6"/>
  <c r="BD98" i="6" s="1"/>
  <c r="BB155" i="6"/>
  <c r="BD155" i="6" s="1"/>
  <c r="BB116" i="6"/>
  <c r="BD116" i="6" s="1"/>
  <c r="BB65" i="6"/>
  <c r="BD65" i="6" s="1"/>
  <c r="BB123" i="6"/>
  <c r="BD123" i="6" s="1"/>
  <c r="BB80" i="6"/>
  <c r="BD80" i="6" s="1"/>
  <c r="BB136" i="6"/>
  <c r="BD136" i="6" s="1"/>
  <c r="BB162" i="6"/>
  <c r="BD162" i="6" s="1"/>
  <c r="AY93" i="6"/>
  <c r="AZ93" i="6"/>
  <c r="AY109" i="6"/>
  <c r="AZ109" i="6"/>
  <c r="AY146" i="6"/>
  <c r="AZ146" i="6"/>
  <c r="AY89" i="6"/>
  <c r="AZ89" i="6"/>
  <c r="AY127" i="6"/>
  <c r="AZ127" i="6"/>
  <c r="BE103" i="6"/>
  <c r="BF103" i="6" s="1"/>
  <c r="BE111" i="6"/>
  <c r="BF111" i="6" s="1"/>
  <c r="BE95" i="6"/>
  <c r="BF95" i="6" s="1"/>
  <c r="BE79" i="6"/>
  <c r="BF79" i="6" s="1"/>
  <c r="BE144" i="6"/>
  <c r="BF144" i="6" s="1"/>
  <c r="AX163" i="6"/>
  <c r="AO79" i="5"/>
  <c r="AL141" i="5"/>
  <c r="AN141" i="5" s="1"/>
  <c r="AO131" i="5"/>
  <c r="AO135" i="5"/>
  <c r="AL142" i="5"/>
  <c r="AN142" i="5" s="1"/>
  <c r="AL140" i="5"/>
  <c r="AN140" i="5" s="1"/>
  <c r="AP89" i="5"/>
  <c r="AM70" i="5"/>
  <c r="AL70" i="5"/>
  <c r="AN70" i="5" s="1"/>
  <c r="AK150" i="5"/>
  <c r="AM150" i="5" s="1"/>
  <c r="AK99" i="5"/>
  <c r="AM99" i="5" s="1"/>
  <c r="AK128" i="5"/>
  <c r="AM128" i="5" s="1"/>
  <c r="AP79" i="5"/>
  <c r="AK92" i="5"/>
  <c r="AM92" i="5" s="1"/>
  <c r="AK85" i="5"/>
  <c r="AL95" i="5"/>
  <c r="AN95" i="5" s="1"/>
  <c r="AO95" i="5" s="1"/>
  <c r="AK88" i="5"/>
  <c r="AM88" i="5" s="1"/>
  <c r="AO88" i="5" s="1"/>
  <c r="AO159" i="5"/>
  <c r="AK72" i="5"/>
  <c r="AM72" i="5" s="1"/>
  <c r="AP80" i="5"/>
  <c r="AO101" i="5"/>
  <c r="AO121" i="5"/>
  <c r="AO136" i="5"/>
  <c r="AK86" i="5"/>
  <c r="AL86" i="5"/>
  <c r="AH80" i="1"/>
  <c r="AO108" i="5"/>
  <c r="AQ108" i="5" s="1"/>
  <c r="AR108" i="5" s="1"/>
  <c r="AT108" i="5" s="1"/>
  <c r="AK146" i="5"/>
  <c r="AM146" i="5" s="1"/>
  <c r="AL146" i="5"/>
  <c r="AN146" i="5" s="1"/>
  <c r="AP143" i="5"/>
  <c r="AL73" i="5"/>
  <c r="AK73" i="5"/>
  <c r="AK152" i="5"/>
  <c r="AM152" i="5" s="1"/>
  <c r="AP152" i="5" s="1"/>
  <c r="AN129" i="5"/>
  <c r="AP137" i="5"/>
  <c r="AO155" i="5"/>
  <c r="AP68" i="5"/>
  <c r="AO115" i="5"/>
  <c r="AO66" i="5"/>
  <c r="AP159" i="5"/>
  <c r="AP135" i="5"/>
  <c r="AN84" i="5"/>
  <c r="AN97" i="5"/>
  <c r="AN123" i="5"/>
  <c r="AN138" i="5"/>
  <c r="AN65" i="5"/>
  <c r="AN104" i="5"/>
  <c r="AN132" i="5"/>
  <c r="AP78" i="5"/>
  <c r="AM107" i="5"/>
  <c r="AP114" i="5"/>
  <c r="AO137" i="5"/>
  <c r="AM119" i="5"/>
  <c r="AM142" i="5"/>
  <c r="AO80" i="5"/>
  <c r="AO68" i="5"/>
  <c r="AN72" i="5"/>
  <c r="AP115" i="5"/>
  <c r="AN117" i="5"/>
  <c r="AP155" i="5"/>
  <c r="AP101" i="5"/>
  <c r="AP64" i="5"/>
  <c r="AP121" i="5"/>
  <c r="AM126" i="5"/>
  <c r="AM148" i="5"/>
  <c r="AM100" i="5"/>
  <c r="AN110" i="5"/>
  <c r="AN130" i="5"/>
  <c r="AN96" i="5"/>
  <c r="AN67" i="5"/>
  <c r="AN145" i="5"/>
  <c r="AN144" i="5"/>
  <c r="AN148" i="5"/>
  <c r="AN99" i="5"/>
  <c r="AM91" i="5"/>
  <c r="AN77" i="5"/>
  <c r="AM93" i="5"/>
  <c r="AP136" i="5"/>
  <c r="AM140" i="5"/>
  <c r="AN128" i="5"/>
  <c r="AN113" i="5"/>
  <c r="AM133" i="5"/>
  <c r="AM123" i="5"/>
  <c r="AN139" i="5"/>
  <c r="AM117" i="5"/>
  <c r="AJ163" i="5"/>
  <c r="AK112" i="1"/>
  <c r="AN112" i="1" s="1"/>
  <c r="AL86" i="1"/>
  <c r="AK86" i="1"/>
  <c r="AG118" i="1"/>
  <c r="AH161" i="1"/>
  <c r="AH85" i="1"/>
  <c r="AH138" i="1"/>
  <c r="AG160" i="1"/>
  <c r="AH90" i="1"/>
  <c r="AI135" i="1"/>
  <c r="AJ135" i="1" s="1"/>
  <c r="AL135" i="1" s="1"/>
  <c r="AH88" i="1"/>
  <c r="AG106" i="1"/>
  <c r="AI67" i="1"/>
  <c r="AJ67" i="1" s="1"/>
  <c r="AH160" i="1"/>
  <c r="AG88" i="1"/>
  <c r="AG117" i="1"/>
  <c r="AI119" i="1"/>
  <c r="AJ119" i="1" s="1"/>
  <c r="AH115" i="1"/>
  <c r="AI147" i="1"/>
  <c r="AJ147" i="1" s="1"/>
  <c r="AK147" i="1" s="1"/>
  <c r="AG90" i="1"/>
  <c r="AG109" i="1"/>
  <c r="AI109" i="1" s="1"/>
  <c r="AJ109" i="1" s="1"/>
  <c r="AG80" i="1"/>
  <c r="AG138" i="1"/>
  <c r="AG96" i="1"/>
  <c r="AH99" i="1"/>
  <c r="AH118" i="1"/>
  <c r="AG129" i="1"/>
  <c r="AI131" i="1"/>
  <c r="AJ131" i="1" s="1"/>
  <c r="AH106" i="1"/>
  <c r="AL79" i="1"/>
  <c r="AN79" i="1" s="1"/>
  <c r="AI142" i="1"/>
  <c r="AJ142" i="1" s="1"/>
  <c r="AK142" i="1" s="1"/>
  <c r="AK143" i="1"/>
  <c r="AM143" i="1" s="1"/>
  <c r="AP75" i="5" l="1"/>
  <c r="AP103" i="5"/>
  <c r="AP157" i="5"/>
  <c r="AO157" i="5"/>
  <c r="AQ149" i="5"/>
  <c r="AR149" i="5" s="1"/>
  <c r="AS149" i="5" s="1"/>
  <c r="AO87" i="5"/>
  <c r="AO105" i="5"/>
  <c r="AP134" i="5"/>
  <c r="AO124" i="5"/>
  <c r="AP124" i="5"/>
  <c r="AP87" i="5"/>
  <c r="AP105" i="5"/>
  <c r="AO116" i="5"/>
  <c r="AQ106" i="5"/>
  <c r="AR106" i="5" s="1"/>
  <c r="AS106" i="5" s="1"/>
  <c r="AU106" i="5" s="1"/>
  <c r="AP116" i="5"/>
  <c r="AP147" i="5"/>
  <c r="AO114" i="5"/>
  <c r="AQ102" i="5"/>
  <c r="AR102" i="5" s="1"/>
  <c r="AT102" i="5" s="1"/>
  <c r="AV102" i="5" s="1"/>
  <c r="AO122" i="5"/>
  <c r="AP122" i="5"/>
  <c r="AP94" i="5"/>
  <c r="AO94" i="5"/>
  <c r="AO120" i="5"/>
  <c r="AO74" i="5"/>
  <c r="AO134" i="5"/>
  <c r="AP120" i="5"/>
  <c r="AQ162" i="5"/>
  <c r="AR162" i="5" s="1"/>
  <c r="AT162" i="5" s="1"/>
  <c r="AV162" i="5" s="1"/>
  <c r="AO78" i="5"/>
  <c r="AQ78" i="5" s="1"/>
  <c r="AR78" i="5" s="1"/>
  <c r="AS78" i="5" s="1"/>
  <c r="AO143" i="5"/>
  <c r="AQ143" i="5" s="1"/>
  <c r="AR143" i="5" s="1"/>
  <c r="AO129" i="5"/>
  <c r="AP127" i="5"/>
  <c r="AO127" i="5"/>
  <c r="AP153" i="5"/>
  <c r="AO153" i="5"/>
  <c r="AP71" i="5"/>
  <c r="AQ71" i="5" s="1"/>
  <c r="AR71" i="5" s="1"/>
  <c r="AS71" i="5" s="1"/>
  <c r="AU71" i="5" s="1"/>
  <c r="AO98" i="5"/>
  <c r="AP98" i="5"/>
  <c r="AP161" i="5"/>
  <c r="AO161" i="5"/>
  <c r="AO82" i="5"/>
  <c r="AO147" i="5"/>
  <c r="AP82" i="5"/>
  <c r="AT160" i="5"/>
  <c r="AV160" i="5" s="1"/>
  <c r="AQ62" i="5"/>
  <c r="AR62" i="5" s="1"/>
  <c r="AS62" i="5" s="1"/>
  <c r="AU62" i="5" s="1"/>
  <c r="AQ154" i="5"/>
  <c r="AR154" i="5" s="1"/>
  <c r="AT154" i="5" s="1"/>
  <c r="AV154" i="5" s="1"/>
  <c r="BA92" i="6"/>
  <c r="BC92" i="6" s="1"/>
  <c r="AP76" i="1"/>
  <c r="AQ76" i="1" s="1"/>
  <c r="AR76" i="1" s="1"/>
  <c r="AS76" i="1" s="1"/>
  <c r="AL127" i="1"/>
  <c r="AN127" i="1" s="1"/>
  <c r="AO94" i="1"/>
  <c r="AP94" i="1"/>
  <c r="AM92" i="1"/>
  <c r="AO92" i="1" s="1"/>
  <c r="AP156" i="1"/>
  <c r="AI151" i="1"/>
  <c r="AJ151" i="1" s="1"/>
  <c r="AK159" i="1"/>
  <c r="AL159" i="1"/>
  <c r="AP64" i="1"/>
  <c r="AO64" i="1"/>
  <c r="AI115" i="1"/>
  <c r="AJ115" i="1" s="1"/>
  <c r="AL115" i="1" s="1"/>
  <c r="AL150" i="1"/>
  <c r="AN150" i="1" s="1"/>
  <c r="AK145" i="1"/>
  <c r="AL145" i="1"/>
  <c r="AL91" i="1"/>
  <c r="AN91" i="1" s="1"/>
  <c r="AK157" i="1"/>
  <c r="AM157" i="1" s="1"/>
  <c r="AI117" i="1"/>
  <c r="AJ117" i="1" s="1"/>
  <c r="AK117" i="1" s="1"/>
  <c r="AL63" i="1"/>
  <c r="AK63" i="1"/>
  <c r="AL83" i="1"/>
  <c r="AK83" i="1"/>
  <c r="AT149" i="5"/>
  <c r="AV149" i="5" s="1"/>
  <c r="AM125" i="5"/>
  <c r="AO125" i="5" s="1"/>
  <c r="AP151" i="5"/>
  <c r="AP74" i="5"/>
  <c r="AL100" i="1"/>
  <c r="AN100" i="1" s="1"/>
  <c r="BA69" i="6"/>
  <c r="BC69" i="6" s="1"/>
  <c r="BE69" i="6" s="1"/>
  <c r="BF69" i="6" s="1"/>
  <c r="AP83" i="5"/>
  <c r="AL155" i="1"/>
  <c r="AN155" i="1" s="1"/>
  <c r="AO156" i="5"/>
  <c r="AO83" i="5"/>
  <c r="AP156" i="5"/>
  <c r="AK116" i="1"/>
  <c r="AM116" i="1" s="1"/>
  <c r="BB71" i="6"/>
  <c r="BD71" i="6" s="1"/>
  <c r="AO150" i="5"/>
  <c r="AQ157" i="5"/>
  <c r="AR157" i="5" s="1"/>
  <c r="AT157" i="5" s="1"/>
  <c r="AV157" i="5" s="1"/>
  <c r="AP109" i="5"/>
  <c r="AI96" i="1"/>
  <c r="AJ96" i="1" s="1"/>
  <c r="AK96" i="1" s="1"/>
  <c r="BH81" i="6"/>
  <c r="BI81" i="6" s="1"/>
  <c r="BK81" i="6" s="1"/>
  <c r="AL68" i="1"/>
  <c r="AM68" i="1" s="1"/>
  <c r="BB130" i="6"/>
  <c r="BD130" i="6" s="1"/>
  <c r="AI129" i="1"/>
  <c r="AJ129" i="1" s="1"/>
  <c r="AL129" i="1" s="1"/>
  <c r="AP111" i="5"/>
  <c r="AP112" i="5"/>
  <c r="AO112" i="5"/>
  <c r="BG152" i="6"/>
  <c r="BI152" i="6" s="1"/>
  <c r="BK152" i="6" s="1"/>
  <c r="AM153" i="1"/>
  <c r="AO153" i="1" s="1"/>
  <c r="AL74" i="1"/>
  <c r="AN74" i="1" s="1"/>
  <c r="AO111" i="5"/>
  <c r="BB82" i="6"/>
  <c r="BD82" i="6" s="1"/>
  <c r="BE82" i="6" s="1"/>
  <c r="BF82" i="6" s="1"/>
  <c r="AL123" i="1"/>
  <c r="AM123" i="1" s="1"/>
  <c r="AK89" i="1"/>
  <c r="AN89" i="1" s="1"/>
  <c r="AL140" i="1"/>
  <c r="AN140" i="1" s="1"/>
  <c r="AK114" i="1"/>
  <c r="AL114" i="1"/>
  <c r="AQ80" i="5"/>
  <c r="AR80" i="5" s="1"/>
  <c r="AT80" i="5" s="1"/>
  <c r="AL65" i="1"/>
  <c r="AK65" i="1"/>
  <c r="AN118" i="5"/>
  <c r="AM118" i="5"/>
  <c r="AP158" i="5"/>
  <c r="AS108" i="5"/>
  <c r="AU108" i="5" s="1"/>
  <c r="BA68" i="6"/>
  <c r="BC68" i="6" s="1"/>
  <c r="AK139" i="1"/>
  <c r="AN139" i="1" s="1"/>
  <c r="AQ90" i="5"/>
  <c r="AR90" i="5" s="1"/>
  <c r="AT90" i="5" s="1"/>
  <c r="AV90" i="5" s="1"/>
  <c r="AO123" i="5"/>
  <c r="BG120" i="6"/>
  <c r="BJ120" i="6" s="1"/>
  <c r="BL120" i="6" s="1"/>
  <c r="BA143" i="6"/>
  <c r="BC143" i="6" s="1"/>
  <c r="BE143" i="6" s="1"/>
  <c r="BF143" i="6" s="1"/>
  <c r="AQ89" i="5"/>
  <c r="AR89" i="5" s="1"/>
  <c r="AS89" i="5" s="1"/>
  <c r="AU89" i="5" s="1"/>
  <c r="AS63" i="5"/>
  <c r="AU63" i="5" s="1"/>
  <c r="AO132" i="5"/>
  <c r="BA72" i="6"/>
  <c r="BC72" i="6" s="1"/>
  <c r="BE72" i="6" s="1"/>
  <c r="BF72" i="6" s="1"/>
  <c r="AK136" i="1"/>
  <c r="AM136" i="1" s="1"/>
  <c r="AL73" i="1"/>
  <c r="AQ64" i="5"/>
  <c r="AR64" i="5" s="1"/>
  <c r="AT64" i="5" s="1"/>
  <c r="AL149" i="1"/>
  <c r="AM149" i="1" s="1"/>
  <c r="BA124" i="6"/>
  <c r="BC124" i="6" s="1"/>
  <c r="BE124" i="6" s="1"/>
  <c r="BF124" i="6" s="1"/>
  <c r="AP81" i="5"/>
  <c r="BB115" i="6"/>
  <c r="BD115" i="6" s="1"/>
  <c r="BE115" i="6" s="1"/>
  <c r="BF115" i="6" s="1"/>
  <c r="AO81" i="5"/>
  <c r="BB138" i="6"/>
  <c r="BD138" i="6" s="1"/>
  <c r="BH102" i="6"/>
  <c r="BJ102" i="6" s="1"/>
  <c r="BL102" i="6" s="1"/>
  <c r="AO141" i="5"/>
  <c r="AI148" i="1"/>
  <c r="AJ148" i="1" s="1"/>
  <c r="AK148" i="1" s="1"/>
  <c r="AK81" i="1"/>
  <c r="AL81" i="1"/>
  <c r="AK93" i="1"/>
  <c r="AM93" i="1" s="1"/>
  <c r="AP141" i="5"/>
  <c r="BB110" i="6"/>
  <c r="BD110" i="6" s="1"/>
  <c r="BA97" i="6"/>
  <c r="BC97" i="6" s="1"/>
  <c r="BA153" i="6"/>
  <c r="BC153" i="6" s="1"/>
  <c r="AI99" i="1"/>
  <c r="AJ99" i="1" s="1"/>
  <c r="AK99" i="1" s="1"/>
  <c r="BH119" i="6"/>
  <c r="BJ119" i="6" s="1"/>
  <c r="BL119" i="6" s="1"/>
  <c r="AI106" i="1"/>
  <c r="AJ106" i="1" s="1"/>
  <c r="AK106" i="1" s="1"/>
  <c r="AQ135" i="5"/>
  <c r="AR135" i="5" s="1"/>
  <c r="AT135" i="5" s="1"/>
  <c r="AV135" i="5" s="1"/>
  <c r="AO140" i="5"/>
  <c r="AT106" i="5"/>
  <c r="AV106" i="5" s="1"/>
  <c r="BA108" i="6"/>
  <c r="BC108" i="6" s="1"/>
  <c r="BE108" i="6" s="1"/>
  <c r="BF108" i="6" s="1"/>
  <c r="AK102" i="1"/>
  <c r="AN102" i="1" s="1"/>
  <c r="AI111" i="1"/>
  <c r="AJ111" i="1" s="1"/>
  <c r="AK111" i="1" s="1"/>
  <c r="AI105" i="1"/>
  <c r="AJ105" i="1" s="1"/>
  <c r="AK105" i="1" s="1"/>
  <c r="AL82" i="1"/>
  <c r="AN82" i="1" s="1"/>
  <c r="AM134" i="1"/>
  <c r="AO134" i="1" s="1"/>
  <c r="AM110" i="1"/>
  <c r="AK95" i="1"/>
  <c r="AL95" i="1"/>
  <c r="AP92" i="1"/>
  <c r="AQ92" i="1" s="1"/>
  <c r="AR92" i="1" s="1"/>
  <c r="AT92" i="1" s="1"/>
  <c r="AI162" i="1"/>
  <c r="AJ162" i="1" s="1"/>
  <c r="AK162" i="1" s="1"/>
  <c r="AI121" i="1"/>
  <c r="AJ121" i="1" s="1"/>
  <c r="AL121" i="1" s="1"/>
  <c r="AI161" i="1"/>
  <c r="AJ161" i="1" s="1"/>
  <c r="AL161" i="1" s="1"/>
  <c r="AL146" i="1"/>
  <c r="AN146" i="1" s="1"/>
  <c r="AS126" i="1"/>
  <c r="AV126" i="1" s="1"/>
  <c r="AI158" i="1"/>
  <c r="AJ158" i="1" s="1"/>
  <c r="AK158" i="1" s="1"/>
  <c r="AK151" i="1"/>
  <c r="AL151" i="1"/>
  <c r="AI101" i="1"/>
  <c r="AJ101" i="1" s="1"/>
  <c r="BA88" i="6"/>
  <c r="BC88" i="6" s="1"/>
  <c r="BE88" i="6" s="1"/>
  <c r="BF88" i="6" s="1"/>
  <c r="BG88" i="6" s="1"/>
  <c r="AQ121" i="5"/>
  <c r="AR121" i="5" s="1"/>
  <c r="AT121" i="5" s="1"/>
  <c r="AI125" i="1"/>
  <c r="AJ125" i="1" s="1"/>
  <c r="AK125" i="1" s="1"/>
  <c r="AQ136" i="5"/>
  <c r="AR136" i="5" s="1"/>
  <c r="AT136" i="5" s="1"/>
  <c r="AO76" i="5"/>
  <c r="AQ66" i="5"/>
  <c r="AR66" i="5" s="1"/>
  <c r="AT66" i="5" s="1"/>
  <c r="AP76" i="5"/>
  <c r="BB151" i="6"/>
  <c r="BD151" i="6" s="1"/>
  <c r="BE151" i="6" s="1"/>
  <c r="BF151" i="6" s="1"/>
  <c r="BH151" i="6" s="1"/>
  <c r="AO152" i="5"/>
  <c r="AQ152" i="5" s="1"/>
  <c r="AR152" i="5" s="1"/>
  <c r="AT152" i="5" s="1"/>
  <c r="AO103" i="5"/>
  <c r="AQ103" i="5" s="1"/>
  <c r="AR103" i="5" s="1"/>
  <c r="AT103" i="5" s="1"/>
  <c r="BB133" i="6"/>
  <c r="BD133" i="6" s="1"/>
  <c r="BE133" i="6" s="1"/>
  <c r="BF133" i="6" s="1"/>
  <c r="AK69" i="1"/>
  <c r="AK124" i="1"/>
  <c r="AL124" i="1"/>
  <c r="AN110" i="1"/>
  <c r="AK104" i="1"/>
  <c r="AL104" i="1"/>
  <c r="AQ131" i="5"/>
  <c r="AR131" i="5" s="1"/>
  <c r="AS131" i="5" s="1"/>
  <c r="AU131" i="5" s="1"/>
  <c r="AO146" i="5"/>
  <c r="AO158" i="5"/>
  <c r="AP88" i="5"/>
  <c r="AQ88" i="5" s="1"/>
  <c r="AR88" i="5" s="1"/>
  <c r="AP69" i="5"/>
  <c r="AP92" i="5"/>
  <c r="AO69" i="5"/>
  <c r="AI85" i="1"/>
  <c r="AJ85" i="1" s="1"/>
  <c r="AK85" i="1" s="1"/>
  <c r="AL130" i="1"/>
  <c r="AM130" i="1" s="1"/>
  <c r="AL133" i="1"/>
  <c r="AK133" i="1"/>
  <c r="AK120" i="1"/>
  <c r="AK77" i="1"/>
  <c r="AM77" i="1" s="1"/>
  <c r="AL137" i="1"/>
  <c r="AN137" i="1" s="1"/>
  <c r="AO151" i="5"/>
  <c r="AO109" i="5"/>
  <c r="AI107" i="1"/>
  <c r="AJ107" i="1" s="1"/>
  <c r="AK70" i="1"/>
  <c r="AL70" i="1"/>
  <c r="AK72" i="1"/>
  <c r="AN72" i="1" s="1"/>
  <c r="AI138" i="1"/>
  <c r="AJ138" i="1" s="1"/>
  <c r="AL138" i="1" s="1"/>
  <c r="AI103" i="1"/>
  <c r="AJ103" i="1" s="1"/>
  <c r="AL103" i="1" s="1"/>
  <c r="AI90" i="1"/>
  <c r="AJ90" i="1" s="1"/>
  <c r="AK90" i="1" s="1"/>
  <c r="AL75" i="1"/>
  <c r="AN75" i="1" s="1"/>
  <c r="AI88" i="1"/>
  <c r="AJ88" i="1" s="1"/>
  <c r="AL88" i="1" s="1"/>
  <c r="AI80" i="1"/>
  <c r="AJ80" i="1" s="1"/>
  <c r="AK80" i="1" s="1"/>
  <c r="AQ68" i="5"/>
  <c r="AR68" i="5" s="1"/>
  <c r="AT68" i="5" s="1"/>
  <c r="AQ114" i="5"/>
  <c r="AR114" i="5" s="1"/>
  <c r="AT114" i="5" s="1"/>
  <c r="AQ79" i="5"/>
  <c r="AR79" i="5" s="1"/>
  <c r="AT79" i="5" s="1"/>
  <c r="BE154" i="6"/>
  <c r="BF154" i="6" s="1"/>
  <c r="BG154" i="6" s="1"/>
  <c r="AI98" i="1"/>
  <c r="AJ98" i="1" s="1"/>
  <c r="AL98" i="1" s="1"/>
  <c r="AO104" i="5"/>
  <c r="AO97" i="5"/>
  <c r="AK154" i="1"/>
  <c r="AL154" i="1"/>
  <c r="AK144" i="1"/>
  <c r="AN144" i="1" s="1"/>
  <c r="AI118" i="1"/>
  <c r="AJ118" i="1" s="1"/>
  <c r="AK135" i="1"/>
  <c r="AN135" i="1" s="1"/>
  <c r="BA160" i="6"/>
  <c r="BC160" i="6" s="1"/>
  <c r="BE160" i="6" s="1"/>
  <c r="BF160" i="6" s="1"/>
  <c r="BA100" i="6"/>
  <c r="BC100" i="6" s="1"/>
  <c r="BE100" i="6" s="1"/>
  <c r="BF100" i="6" s="1"/>
  <c r="BG100" i="6" s="1"/>
  <c r="BB86" i="6"/>
  <c r="BD86" i="6" s="1"/>
  <c r="AO128" i="5"/>
  <c r="BB99" i="6"/>
  <c r="BD99" i="6" s="1"/>
  <c r="BE99" i="6" s="1"/>
  <c r="BF99" i="6" s="1"/>
  <c r="BH147" i="6"/>
  <c r="BI147" i="6" s="1"/>
  <c r="BK147" i="6" s="1"/>
  <c r="BE136" i="6"/>
  <c r="BF136" i="6" s="1"/>
  <c r="BH136" i="6" s="1"/>
  <c r="BE107" i="6"/>
  <c r="BF107" i="6" s="1"/>
  <c r="BG107" i="6" s="1"/>
  <c r="AO142" i="5"/>
  <c r="AP93" i="5"/>
  <c r="AP126" i="5"/>
  <c r="AP150" i="5"/>
  <c r="BE101" i="6"/>
  <c r="BF101" i="6" s="1"/>
  <c r="BG101" i="6" s="1"/>
  <c r="BE150" i="6"/>
  <c r="BF150" i="6" s="1"/>
  <c r="BH150" i="6" s="1"/>
  <c r="BE153" i="6"/>
  <c r="BF153" i="6" s="1"/>
  <c r="BH153" i="6" s="1"/>
  <c r="BE149" i="6"/>
  <c r="BF149" i="6" s="1"/>
  <c r="BH149" i="6" s="1"/>
  <c r="BE77" i="6"/>
  <c r="BF77" i="6" s="1"/>
  <c r="BH77" i="6" s="1"/>
  <c r="BE92" i="6"/>
  <c r="BF92" i="6" s="1"/>
  <c r="BG92" i="6" s="1"/>
  <c r="BB70" i="6"/>
  <c r="BD70" i="6" s="1"/>
  <c r="BE70" i="6" s="1"/>
  <c r="BF70" i="6" s="1"/>
  <c r="BE156" i="6"/>
  <c r="BF156" i="6" s="1"/>
  <c r="BG156" i="6" s="1"/>
  <c r="BE87" i="6"/>
  <c r="BF87" i="6" s="1"/>
  <c r="BH87" i="6" s="1"/>
  <c r="BE94" i="6"/>
  <c r="BF94" i="6" s="1"/>
  <c r="BG94" i="6" s="1"/>
  <c r="BB67" i="6"/>
  <c r="BD67" i="6" s="1"/>
  <c r="BE67" i="6" s="1"/>
  <c r="BF67" i="6" s="1"/>
  <c r="BH67" i="6" s="1"/>
  <c r="BE66" i="6"/>
  <c r="BF66" i="6" s="1"/>
  <c r="BG66" i="6" s="1"/>
  <c r="BE112" i="6"/>
  <c r="BF112" i="6" s="1"/>
  <c r="BG112" i="6" s="1"/>
  <c r="BE139" i="6"/>
  <c r="BF139" i="6" s="1"/>
  <c r="BH139" i="6" s="1"/>
  <c r="BE91" i="6"/>
  <c r="BF91" i="6" s="1"/>
  <c r="BH91" i="6" s="1"/>
  <c r="BH76" i="6"/>
  <c r="BI76" i="6" s="1"/>
  <c r="BK76" i="6" s="1"/>
  <c r="BE62" i="6"/>
  <c r="BF62" i="6" s="1"/>
  <c r="BH62" i="6" s="1"/>
  <c r="BE73" i="6"/>
  <c r="BF73" i="6" s="1"/>
  <c r="BH73" i="6" s="1"/>
  <c r="BE138" i="6"/>
  <c r="BF138" i="6" s="1"/>
  <c r="BH138" i="6" s="1"/>
  <c r="BA89" i="6"/>
  <c r="BC89" i="6" s="1"/>
  <c r="BA109" i="6"/>
  <c r="BC109" i="6" s="1"/>
  <c r="BA96" i="6"/>
  <c r="BC96" i="6" s="1"/>
  <c r="BA114" i="6"/>
  <c r="BC114" i="6" s="1"/>
  <c r="BA117" i="6"/>
  <c r="BC117" i="6" s="1"/>
  <c r="BA85" i="6"/>
  <c r="BC85" i="6" s="1"/>
  <c r="BA113" i="6"/>
  <c r="BC113" i="6" s="1"/>
  <c r="BA129" i="6"/>
  <c r="BC129" i="6" s="1"/>
  <c r="BB161" i="6"/>
  <c r="BD161" i="6" s="1"/>
  <c r="BB83" i="6"/>
  <c r="BD83" i="6" s="1"/>
  <c r="BB75" i="6"/>
  <c r="BD75" i="6" s="1"/>
  <c r="BB135" i="6"/>
  <c r="BD135" i="6" s="1"/>
  <c r="BB104" i="6"/>
  <c r="BD104" i="6" s="1"/>
  <c r="BB113" i="6"/>
  <c r="BD113" i="6" s="1"/>
  <c r="BB129" i="6"/>
  <c r="BD129" i="6" s="1"/>
  <c r="BA127" i="6"/>
  <c r="BC127" i="6" s="1"/>
  <c r="BA93" i="6"/>
  <c r="BC93" i="6" s="1"/>
  <c r="BA78" i="6"/>
  <c r="BC78" i="6" s="1"/>
  <c r="BA132" i="6"/>
  <c r="BC132" i="6" s="1"/>
  <c r="BA158" i="6"/>
  <c r="BC158" i="6" s="1"/>
  <c r="BA140" i="6"/>
  <c r="BC140" i="6" s="1"/>
  <c r="BA121" i="6"/>
  <c r="BC121" i="6" s="1"/>
  <c r="BA63" i="6"/>
  <c r="BC63" i="6" s="1"/>
  <c r="BG128" i="6"/>
  <c r="BH128" i="6"/>
  <c r="BG144" i="6"/>
  <c r="BH144" i="6"/>
  <c r="BG95" i="6"/>
  <c r="BH95" i="6"/>
  <c r="BB89" i="6"/>
  <c r="BD89" i="6" s="1"/>
  <c r="BB109" i="6"/>
  <c r="BD109" i="6" s="1"/>
  <c r="BB96" i="6"/>
  <c r="BD96" i="6" s="1"/>
  <c r="BB114" i="6"/>
  <c r="BD114" i="6" s="1"/>
  <c r="BB117" i="6"/>
  <c r="BD117" i="6" s="1"/>
  <c r="BB85" i="6"/>
  <c r="BD85" i="6" s="1"/>
  <c r="BA161" i="6"/>
  <c r="BC161" i="6" s="1"/>
  <c r="BA83" i="6"/>
  <c r="BC83" i="6" s="1"/>
  <c r="BA75" i="6"/>
  <c r="BC75" i="6" s="1"/>
  <c r="BA135" i="6"/>
  <c r="BC135" i="6" s="1"/>
  <c r="BA104" i="6"/>
  <c r="BC104" i="6" s="1"/>
  <c r="BG122" i="6"/>
  <c r="BH122" i="6"/>
  <c r="BG90" i="6"/>
  <c r="BH90" i="6"/>
  <c r="BG79" i="6"/>
  <c r="BH79" i="6"/>
  <c r="BG111" i="6"/>
  <c r="BH111" i="6"/>
  <c r="BG103" i="6"/>
  <c r="BH103" i="6"/>
  <c r="BB127" i="6"/>
  <c r="BD127" i="6" s="1"/>
  <c r="BA146" i="6"/>
  <c r="BC146" i="6" s="1"/>
  <c r="BB146" i="6"/>
  <c r="BD146" i="6" s="1"/>
  <c r="BB93" i="6"/>
  <c r="BD93" i="6" s="1"/>
  <c r="BB78" i="6"/>
  <c r="BD78" i="6" s="1"/>
  <c r="BB132" i="6"/>
  <c r="BD132" i="6" s="1"/>
  <c r="BB158" i="6"/>
  <c r="BD158" i="6" s="1"/>
  <c r="BB140" i="6"/>
  <c r="BD140" i="6" s="1"/>
  <c r="BB121" i="6"/>
  <c r="BD121" i="6" s="1"/>
  <c r="BB63" i="6"/>
  <c r="BD63" i="6" s="1"/>
  <c r="BJ81" i="6"/>
  <c r="BL81" i="6" s="1"/>
  <c r="BG150" i="6"/>
  <c r="BG134" i="6"/>
  <c r="BH134" i="6"/>
  <c r="BA142" i="6"/>
  <c r="BC142" i="6" s="1"/>
  <c r="BB142" i="6"/>
  <c r="BD142" i="6" s="1"/>
  <c r="BE141" i="6"/>
  <c r="BF141" i="6" s="1"/>
  <c r="BE159" i="6"/>
  <c r="BF159" i="6" s="1"/>
  <c r="BE65" i="6"/>
  <c r="BF65" i="6" s="1"/>
  <c r="BE84" i="6"/>
  <c r="BF84" i="6" s="1"/>
  <c r="BE68" i="6"/>
  <c r="BF68" i="6" s="1"/>
  <c r="BE130" i="6"/>
  <c r="BF130" i="6" s="1"/>
  <c r="BE137" i="6"/>
  <c r="BF137" i="6" s="1"/>
  <c r="BE97" i="6"/>
  <c r="BF97" i="6" s="1"/>
  <c r="BE64" i="6"/>
  <c r="BF64" i="6" s="1"/>
  <c r="BE118" i="6"/>
  <c r="BF118" i="6" s="1"/>
  <c r="BE80" i="6"/>
  <c r="BF80" i="6" s="1"/>
  <c r="BE98" i="6"/>
  <c r="BF98" i="6" s="1"/>
  <c r="BE126" i="6"/>
  <c r="BF126" i="6" s="1"/>
  <c r="BE71" i="6"/>
  <c r="BF71" i="6" s="1"/>
  <c r="BE125" i="6"/>
  <c r="BF125" i="6" s="1"/>
  <c r="BE123" i="6"/>
  <c r="BF123" i="6" s="1"/>
  <c r="BE145" i="6"/>
  <c r="BF145" i="6" s="1"/>
  <c r="BE74" i="6"/>
  <c r="BF74" i="6" s="1"/>
  <c r="BE157" i="6"/>
  <c r="BF157" i="6" s="1"/>
  <c r="BE106" i="6"/>
  <c r="BF106" i="6" s="1"/>
  <c r="BE131" i="6"/>
  <c r="BF131" i="6" s="1"/>
  <c r="BE116" i="6"/>
  <c r="BF116" i="6" s="1"/>
  <c r="BE162" i="6"/>
  <c r="BF162" i="6" s="1"/>
  <c r="BE86" i="6"/>
  <c r="BF86" i="6" s="1"/>
  <c r="BE155" i="6"/>
  <c r="BF155" i="6" s="1"/>
  <c r="AO70" i="5"/>
  <c r="AO144" i="5"/>
  <c r="AO67" i="5"/>
  <c r="AQ115" i="5"/>
  <c r="AR115" i="5" s="1"/>
  <c r="AS115" i="5" s="1"/>
  <c r="AQ155" i="5"/>
  <c r="AR155" i="5" s="1"/>
  <c r="AT155" i="5" s="1"/>
  <c r="AQ159" i="5"/>
  <c r="AR159" i="5" s="1"/>
  <c r="AT159" i="5" s="1"/>
  <c r="AV159" i="5" s="1"/>
  <c r="AO139" i="5"/>
  <c r="AP91" i="5"/>
  <c r="AP70" i="5"/>
  <c r="AP117" i="5"/>
  <c r="AO65" i="5"/>
  <c r="AO133" i="5"/>
  <c r="AQ101" i="5"/>
  <c r="AR101" i="5" s="1"/>
  <c r="AT101" i="5" s="1"/>
  <c r="AQ137" i="5"/>
  <c r="AR137" i="5" s="1"/>
  <c r="AT137" i="5" s="1"/>
  <c r="AP95" i="5"/>
  <c r="AQ95" i="5" s="1"/>
  <c r="AR95" i="5" s="1"/>
  <c r="AT95" i="5" s="1"/>
  <c r="AV95" i="5" s="1"/>
  <c r="AO92" i="5"/>
  <c r="AM85" i="5"/>
  <c r="AO85" i="5" s="1"/>
  <c r="AO138" i="5"/>
  <c r="AO84" i="5"/>
  <c r="AQ75" i="5"/>
  <c r="AR75" i="5" s="1"/>
  <c r="AT75" i="5" s="1"/>
  <c r="AO113" i="5"/>
  <c r="AO100" i="5"/>
  <c r="AO145" i="5"/>
  <c r="AP72" i="5"/>
  <c r="AO107" i="5"/>
  <c r="AP129" i="5"/>
  <c r="AN86" i="5"/>
  <c r="AM86" i="5"/>
  <c r="AK84" i="1"/>
  <c r="AN84" i="1" s="1"/>
  <c r="AM86" i="1"/>
  <c r="AP146" i="5"/>
  <c r="AM73" i="5"/>
  <c r="AP148" i="5"/>
  <c r="AN73" i="5"/>
  <c r="AP133" i="5"/>
  <c r="AP99" i="5"/>
  <c r="AP77" i="5"/>
  <c r="AP130" i="5"/>
  <c r="AP110" i="5"/>
  <c r="AP139" i="5"/>
  <c r="AP65" i="5"/>
  <c r="AP96" i="5"/>
  <c r="AP119" i="5"/>
  <c r="AO93" i="5"/>
  <c r="AP132" i="5"/>
  <c r="AO77" i="5"/>
  <c r="AO96" i="5"/>
  <c r="AO119" i="5"/>
  <c r="AP100" i="5"/>
  <c r="AP145" i="5"/>
  <c r="AP113" i="5"/>
  <c r="AO72" i="5"/>
  <c r="AP107" i="5"/>
  <c r="AP123" i="5"/>
  <c r="AP140" i="5"/>
  <c r="AO99" i="5"/>
  <c r="AO148" i="5"/>
  <c r="AO130" i="5"/>
  <c r="AO110" i="5"/>
  <c r="AO91" i="5"/>
  <c r="AP144" i="5"/>
  <c r="AP67" i="5"/>
  <c r="AP142" i="5"/>
  <c r="AP128" i="5"/>
  <c r="AO126" i="5"/>
  <c r="AV108" i="5"/>
  <c r="AV63" i="5"/>
  <c r="AO117" i="5"/>
  <c r="AU149" i="5"/>
  <c r="AP104" i="5"/>
  <c r="AP138" i="5"/>
  <c r="AP97" i="5"/>
  <c r="AP84" i="5"/>
  <c r="AN86" i="1"/>
  <c r="AM112" i="1"/>
  <c r="AI160" i="1"/>
  <c r="AJ160" i="1" s="1"/>
  <c r="AL122" i="1"/>
  <c r="AM122" i="1" s="1"/>
  <c r="AL62" i="1"/>
  <c r="AN62" i="1" s="1"/>
  <c r="AL66" i="1"/>
  <c r="AK66" i="1"/>
  <c r="AK108" i="1"/>
  <c r="AL108" i="1"/>
  <c r="AN143" i="1"/>
  <c r="AP143" i="1" s="1"/>
  <c r="AL147" i="1"/>
  <c r="AN147" i="1" s="1"/>
  <c r="AL113" i="1"/>
  <c r="AM113" i="1" s="1"/>
  <c r="AM79" i="1"/>
  <c r="AP79" i="1" s="1"/>
  <c r="AL67" i="1"/>
  <c r="AK67" i="1"/>
  <c r="AL96" i="1"/>
  <c r="AK152" i="1"/>
  <c r="AL152" i="1"/>
  <c r="AQ156" i="1"/>
  <c r="AR156" i="1" s="1"/>
  <c r="AS156" i="1" s="1"/>
  <c r="AL109" i="1"/>
  <c r="AK109" i="1"/>
  <c r="AL141" i="1"/>
  <c r="AK141" i="1"/>
  <c r="AK119" i="1"/>
  <c r="AL119" i="1"/>
  <c r="AL142" i="1"/>
  <c r="AN142" i="1" s="1"/>
  <c r="AK87" i="1"/>
  <c r="AL87" i="1"/>
  <c r="AK71" i="1"/>
  <c r="AL71" i="1"/>
  <c r="AK132" i="1"/>
  <c r="AL132" i="1"/>
  <c r="AL131" i="1"/>
  <c r="AK131" i="1"/>
  <c r="AK78" i="1"/>
  <c r="AL78" i="1"/>
  <c r="AL128" i="1"/>
  <c r="AK128" i="1"/>
  <c r="AK97" i="1"/>
  <c r="AL97" i="1"/>
  <c r="AQ74" i="5" l="1"/>
  <c r="AR74" i="5" s="1"/>
  <c r="AQ147" i="5"/>
  <c r="AR147" i="5" s="1"/>
  <c r="AT147" i="5" s="1"/>
  <c r="AQ134" i="5"/>
  <c r="AR134" i="5" s="1"/>
  <c r="AT134" i="5" s="1"/>
  <c r="AQ87" i="5"/>
  <c r="AR87" i="5" s="1"/>
  <c r="AQ153" i="5"/>
  <c r="AR153" i="5" s="1"/>
  <c r="AS153" i="5" s="1"/>
  <c r="AU153" i="5" s="1"/>
  <c r="AQ124" i="5"/>
  <c r="AR124" i="5" s="1"/>
  <c r="AS124" i="5" s="1"/>
  <c r="AU124" i="5" s="1"/>
  <c r="AQ105" i="5"/>
  <c r="AR105" i="5" s="1"/>
  <c r="AT105" i="5" s="1"/>
  <c r="AV105" i="5" s="1"/>
  <c r="AS102" i="5"/>
  <c r="AU102" i="5" s="1"/>
  <c r="AQ94" i="5"/>
  <c r="AR94" i="5" s="1"/>
  <c r="AS94" i="5" s="1"/>
  <c r="AQ116" i="5"/>
  <c r="AR116" i="5" s="1"/>
  <c r="AT116" i="5" s="1"/>
  <c r="AV116" i="5" s="1"/>
  <c r="AQ122" i="5"/>
  <c r="AR122" i="5" s="1"/>
  <c r="AQ98" i="5"/>
  <c r="AR98" i="5" s="1"/>
  <c r="AT98" i="5" s="1"/>
  <c r="AV98" i="5" s="1"/>
  <c r="AT87" i="5"/>
  <c r="AV87" i="5" s="1"/>
  <c r="AS87" i="5"/>
  <c r="AU87" i="5" s="1"/>
  <c r="AX160" i="5"/>
  <c r="AS162" i="5"/>
  <c r="AU162" i="5" s="1"/>
  <c r="AX162" i="5" s="1"/>
  <c r="AW160" i="5"/>
  <c r="AQ151" i="5"/>
  <c r="AR151" i="5" s="1"/>
  <c r="AT151" i="5" s="1"/>
  <c r="AV151" i="5" s="1"/>
  <c r="AQ127" i="5"/>
  <c r="AR127" i="5" s="1"/>
  <c r="AS127" i="5" s="1"/>
  <c r="AT124" i="5"/>
  <c r="AV124" i="5" s="1"/>
  <c r="AQ120" i="5"/>
  <c r="AR120" i="5" s="1"/>
  <c r="AT120" i="5" s="1"/>
  <c r="AV120" i="5" s="1"/>
  <c r="AS121" i="5"/>
  <c r="AU121" i="5" s="1"/>
  <c r="AM127" i="1"/>
  <c r="AQ82" i="5"/>
  <c r="AR82" i="5" s="1"/>
  <c r="AS82" i="5" s="1"/>
  <c r="AU82" i="5" s="1"/>
  <c r="AQ112" i="5"/>
  <c r="AR112" i="5" s="1"/>
  <c r="AT112" i="5" s="1"/>
  <c r="AV112" i="5" s="1"/>
  <c r="AQ156" i="5"/>
  <c r="AR156" i="5" s="1"/>
  <c r="AT156" i="5" s="1"/>
  <c r="AV156" i="5" s="1"/>
  <c r="AQ161" i="5"/>
  <c r="AR161" i="5" s="1"/>
  <c r="AS161" i="5" s="1"/>
  <c r="AU161" i="5" s="1"/>
  <c r="AQ132" i="5"/>
  <c r="AR132" i="5" s="1"/>
  <c r="AT132" i="5" s="1"/>
  <c r="AV132" i="5" s="1"/>
  <c r="AQ83" i="5"/>
  <c r="AR83" i="5" s="1"/>
  <c r="AT83" i="5" s="1"/>
  <c r="AV83" i="5" s="1"/>
  <c r="AQ109" i="5"/>
  <c r="AR109" i="5" s="1"/>
  <c r="AT109" i="5" s="1"/>
  <c r="AV109" i="5" s="1"/>
  <c r="AQ129" i="5"/>
  <c r="AR129" i="5" s="1"/>
  <c r="AS129" i="5" s="1"/>
  <c r="AU129" i="5" s="1"/>
  <c r="AT62" i="5"/>
  <c r="AV62" i="5" s="1"/>
  <c r="AQ150" i="5"/>
  <c r="AR150" i="5" s="1"/>
  <c r="AT150" i="5" s="1"/>
  <c r="AV150" i="5" s="1"/>
  <c r="AS154" i="5"/>
  <c r="AU154" i="5" s="1"/>
  <c r="AQ123" i="5"/>
  <c r="AR123" i="5" s="1"/>
  <c r="AT123" i="5" s="1"/>
  <c r="AV123" i="5" s="1"/>
  <c r="AW106" i="5"/>
  <c r="AS147" i="5"/>
  <c r="AX106" i="5"/>
  <c r="AT71" i="5"/>
  <c r="AV71" i="5" s="1"/>
  <c r="AS80" i="5"/>
  <c r="AU80" i="5" s="1"/>
  <c r="AQ128" i="5"/>
  <c r="AR128" i="5" s="1"/>
  <c r="AT128" i="5" s="1"/>
  <c r="AQ144" i="5"/>
  <c r="AR144" i="5" s="1"/>
  <c r="AT144" i="5" s="1"/>
  <c r="AV144" i="5" s="1"/>
  <c r="AQ94" i="1"/>
  <c r="AR94" i="1" s="1"/>
  <c r="BI119" i="6"/>
  <c r="BK119" i="6" s="1"/>
  <c r="AQ64" i="1"/>
  <c r="AR64" i="1" s="1"/>
  <c r="AS64" i="1" s="1"/>
  <c r="AL117" i="1"/>
  <c r="AP127" i="1"/>
  <c r="AO127" i="1"/>
  <c r="AM100" i="1"/>
  <c r="AK115" i="1"/>
  <c r="AN115" i="1" s="1"/>
  <c r="AM150" i="1"/>
  <c r="AP150" i="1" s="1"/>
  <c r="AN123" i="1"/>
  <c r="AP123" i="1" s="1"/>
  <c r="AM159" i="1"/>
  <c r="AN159" i="1"/>
  <c r="AM91" i="1"/>
  <c r="AO91" i="1" s="1"/>
  <c r="AN157" i="1"/>
  <c r="AP157" i="1" s="1"/>
  <c r="AM146" i="1"/>
  <c r="AP146" i="1" s="1"/>
  <c r="AN145" i="1"/>
  <c r="AM145" i="1"/>
  <c r="AK129" i="1"/>
  <c r="AM129" i="1" s="1"/>
  <c r="AN83" i="1"/>
  <c r="AM83" i="1"/>
  <c r="AM155" i="1"/>
  <c r="AO155" i="1" s="1"/>
  <c r="AM63" i="1"/>
  <c r="AM65" i="1"/>
  <c r="AN63" i="1"/>
  <c r="BG69" i="6"/>
  <c r="BH69" i="6"/>
  <c r="AT74" i="5"/>
  <c r="AS74" i="5"/>
  <c r="AU74" i="5" s="1"/>
  <c r="AQ141" i="5"/>
  <c r="AR141" i="5" s="1"/>
  <c r="AS141" i="5" s="1"/>
  <c r="AU141" i="5" s="1"/>
  <c r="AP125" i="5"/>
  <c r="AQ125" i="5" s="1"/>
  <c r="AR125" i="5" s="1"/>
  <c r="AM74" i="1"/>
  <c r="AP74" i="1" s="1"/>
  <c r="AN68" i="1"/>
  <c r="AP68" i="1" s="1"/>
  <c r="AN116" i="1"/>
  <c r="AO116" i="1" s="1"/>
  <c r="AT89" i="5"/>
  <c r="AV89" i="5" s="1"/>
  <c r="AQ93" i="5"/>
  <c r="AR93" i="5" s="1"/>
  <c r="AS93" i="5" s="1"/>
  <c r="BJ147" i="6"/>
  <c r="BL147" i="6" s="1"/>
  <c r="AN136" i="1"/>
  <c r="AO136" i="1" s="1"/>
  <c r="AS136" i="5"/>
  <c r="AU136" i="5" s="1"/>
  <c r="AS116" i="5"/>
  <c r="AU116" i="5" s="1"/>
  <c r="AM89" i="1"/>
  <c r="AO89" i="1" s="1"/>
  <c r="AS157" i="5"/>
  <c r="AU157" i="5" s="1"/>
  <c r="BJ152" i="6"/>
  <c r="BL152" i="6" s="1"/>
  <c r="AM102" i="1"/>
  <c r="AP102" i="1" s="1"/>
  <c r="AK88" i="1"/>
  <c r="AN88" i="1" s="1"/>
  <c r="AN93" i="1"/>
  <c r="AP93" i="1" s="1"/>
  <c r="AS134" i="5"/>
  <c r="AU134" i="5" s="1"/>
  <c r="BI120" i="6"/>
  <c r="BK120" i="6" s="1"/>
  <c r="AQ111" i="5"/>
  <c r="AR111" i="5" s="1"/>
  <c r="AS111" i="5" s="1"/>
  <c r="AS135" i="5"/>
  <c r="AU135" i="5" s="1"/>
  <c r="AM139" i="1"/>
  <c r="AO139" i="1" s="1"/>
  <c r="AN65" i="1"/>
  <c r="AL105" i="1"/>
  <c r="AN105" i="1" s="1"/>
  <c r="AQ126" i="5"/>
  <c r="AR126" i="5" s="1"/>
  <c r="AS126" i="5" s="1"/>
  <c r="AQ142" i="5"/>
  <c r="AR142" i="5" s="1"/>
  <c r="AS142" i="5" s="1"/>
  <c r="AU142" i="5" s="1"/>
  <c r="AU126" i="1"/>
  <c r="AX126" i="1" s="1"/>
  <c r="AP153" i="1"/>
  <c r="AQ153" i="1" s="1"/>
  <c r="AR153" i="1" s="1"/>
  <c r="BG149" i="6"/>
  <c r="AL148" i="1"/>
  <c r="AM148" i="1" s="1"/>
  <c r="AM114" i="1"/>
  <c r="AS101" i="5"/>
  <c r="AU101" i="5" s="1"/>
  <c r="AM140" i="1"/>
  <c r="AP140" i="1" s="1"/>
  <c r="AS120" i="5"/>
  <c r="AU120" i="5" s="1"/>
  <c r="AO118" i="5"/>
  <c r="AS155" i="5"/>
  <c r="AU155" i="5" s="1"/>
  <c r="AQ81" i="5"/>
  <c r="AR81" i="5" s="1"/>
  <c r="AT81" i="5" s="1"/>
  <c r="AV81" i="5" s="1"/>
  <c r="AP118" i="5"/>
  <c r="AN114" i="1"/>
  <c r="AM144" i="1"/>
  <c r="AP144" i="1" s="1"/>
  <c r="AN149" i="1"/>
  <c r="AO149" i="1" s="1"/>
  <c r="BG136" i="6"/>
  <c r="AT115" i="5"/>
  <c r="AV115" i="5" s="1"/>
  <c r="BH154" i="6"/>
  <c r="AQ158" i="5"/>
  <c r="AR158" i="5" s="1"/>
  <c r="AS158" i="5" s="1"/>
  <c r="AU158" i="5" s="1"/>
  <c r="AS90" i="5"/>
  <c r="AU90" i="5" s="1"/>
  <c r="AN81" i="1"/>
  <c r="AL99" i="1"/>
  <c r="AM99" i="1" s="1"/>
  <c r="AM73" i="1"/>
  <c r="AN73" i="1"/>
  <c r="AK138" i="1"/>
  <c r="AM138" i="1" s="1"/>
  <c r="AS64" i="5"/>
  <c r="AU64" i="5" s="1"/>
  <c r="AM81" i="1"/>
  <c r="AP134" i="1"/>
  <c r="AQ134" i="1" s="1"/>
  <c r="AR134" i="1" s="1"/>
  <c r="AT134" i="1" s="1"/>
  <c r="AT88" i="5"/>
  <c r="AV88" i="5" s="1"/>
  <c r="AS88" i="5"/>
  <c r="AU88" i="5" s="1"/>
  <c r="BG124" i="6"/>
  <c r="BH124" i="6"/>
  <c r="BI102" i="6"/>
  <c r="BK102" i="6" s="1"/>
  <c r="BM102" i="6" s="1"/>
  <c r="BN102" i="6" s="1"/>
  <c r="AL106" i="1"/>
  <c r="AN106" i="1" s="1"/>
  <c r="AQ84" i="5"/>
  <c r="AR84" i="5" s="1"/>
  <c r="AT84" i="5" s="1"/>
  <c r="AQ76" i="5"/>
  <c r="AR76" i="5" s="1"/>
  <c r="AT76" i="5" s="1"/>
  <c r="AV76" i="5" s="1"/>
  <c r="AM142" i="1"/>
  <c r="AO142" i="1" s="1"/>
  <c r="AN151" i="1"/>
  <c r="AN133" i="1"/>
  <c r="AS68" i="5"/>
  <c r="AU68" i="5" s="1"/>
  <c r="AT78" i="5"/>
  <c r="AV78" i="5" s="1"/>
  <c r="AQ65" i="5"/>
  <c r="AR65" i="5" s="1"/>
  <c r="AS65" i="5" s="1"/>
  <c r="AU65" i="5" s="1"/>
  <c r="AL158" i="1"/>
  <c r="AN158" i="1" s="1"/>
  <c r="AL111" i="1"/>
  <c r="AM111" i="1" s="1"/>
  <c r="AQ140" i="5"/>
  <c r="AR140" i="5" s="1"/>
  <c r="AS140" i="5" s="1"/>
  <c r="AU140" i="5" s="1"/>
  <c r="AK121" i="1"/>
  <c r="AN121" i="1" s="1"/>
  <c r="AM95" i="1"/>
  <c r="AQ67" i="5"/>
  <c r="AR67" i="5" s="1"/>
  <c r="AT67" i="5" s="1"/>
  <c r="AV67" i="5" s="1"/>
  <c r="AS152" i="5"/>
  <c r="AU152" i="5" s="1"/>
  <c r="AQ139" i="5"/>
  <c r="AR139" i="5" s="1"/>
  <c r="AT139" i="5" s="1"/>
  <c r="AL125" i="1"/>
  <c r="AN125" i="1" s="1"/>
  <c r="AQ69" i="5"/>
  <c r="AR69" i="5" s="1"/>
  <c r="AT69" i="5" s="1"/>
  <c r="AV69" i="5" s="1"/>
  <c r="AM82" i="1"/>
  <c r="AO82" i="1" s="1"/>
  <c r="AT94" i="5"/>
  <c r="AV94" i="5" s="1"/>
  <c r="AS66" i="5"/>
  <c r="AU66" i="5" s="1"/>
  <c r="AQ104" i="5"/>
  <c r="AR104" i="5" s="1"/>
  <c r="AT104" i="5" s="1"/>
  <c r="AL162" i="1"/>
  <c r="AN162" i="1" s="1"/>
  <c r="AM72" i="1"/>
  <c r="AO72" i="1" s="1"/>
  <c r="AN95" i="1"/>
  <c r="AK161" i="1"/>
  <c r="AN161" i="1" s="1"/>
  <c r="AM135" i="1"/>
  <c r="AO135" i="1" s="1"/>
  <c r="AM133" i="1"/>
  <c r="AN130" i="1"/>
  <c r="AP130" i="1" s="1"/>
  <c r="AM124" i="1"/>
  <c r="AM151" i="1"/>
  <c r="AK101" i="1"/>
  <c r="AL101" i="1"/>
  <c r="AN104" i="1"/>
  <c r="AL90" i="1"/>
  <c r="AN90" i="1" s="1"/>
  <c r="AN124" i="1"/>
  <c r="BH99" i="6"/>
  <c r="BG99" i="6"/>
  <c r="AT153" i="5"/>
  <c r="AV153" i="5" s="1"/>
  <c r="AL85" i="1"/>
  <c r="AN85" i="1" s="1"/>
  <c r="AS114" i="5"/>
  <c r="AU114" i="5" s="1"/>
  <c r="AQ146" i="5"/>
  <c r="AR146" i="5" s="1"/>
  <c r="AS146" i="5" s="1"/>
  <c r="AU146" i="5" s="1"/>
  <c r="AM104" i="1"/>
  <c r="BH101" i="6"/>
  <c r="BI101" i="6" s="1"/>
  <c r="BK101" i="6" s="1"/>
  <c r="AP110" i="1"/>
  <c r="AO110" i="1"/>
  <c r="AT156" i="1"/>
  <c r="AV156" i="1" s="1"/>
  <c r="AQ97" i="5"/>
  <c r="AR97" i="5" s="1"/>
  <c r="AT97" i="5" s="1"/>
  <c r="AQ117" i="5"/>
  <c r="AR117" i="5" s="1"/>
  <c r="AT117" i="5" s="1"/>
  <c r="AN69" i="1"/>
  <c r="AM69" i="1"/>
  <c r="AQ145" i="5"/>
  <c r="AR145" i="5" s="1"/>
  <c r="AS145" i="5" s="1"/>
  <c r="AU145" i="5" s="1"/>
  <c r="AQ138" i="5"/>
  <c r="AR138" i="5" s="1"/>
  <c r="AT138" i="5" s="1"/>
  <c r="AQ91" i="5"/>
  <c r="AR91" i="5" s="1"/>
  <c r="AT91" i="5" s="1"/>
  <c r="AQ148" i="5"/>
  <c r="AR148" i="5" s="1"/>
  <c r="AS148" i="5" s="1"/>
  <c r="AU148" i="5" s="1"/>
  <c r="AS137" i="5"/>
  <c r="AU137" i="5" s="1"/>
  <c r="AQ92" i="5"/>
  <c r="AR92" i="5" s="1"/>
  <c r="AS92" i="5" s="1"/>
  <c r="AU92" i="5" s="1"/>
  <c r="AS79" i="5"/>
  <c r="AU79" i="5" s="1"/>
  <c r="AQ99" i="5"/>
  <c r="AR99" i="5" s="1"/>
  <c r="AT99" i="5" s="1"/>
  <c r="AV99" i="5" s="1"/>
  <c r="AT131" i="5"/>
  <c r="AV131" i="5" s="1"/>
  <c r="AW131" i="5" s="1"/>
  <c r="AV79" i="5"/>
  <c r="AK103" i="1"/>
  <c r="AM103" i="1" s="1"/>
  <c r="AM137" i="1"/>
  <c r="AO137" i="1" s="1"/>
  <c r="AN120" i="1"/>
  <c r="AM120" i="1"/>
  <c r="AN77" i="1"/>
  <c r="AO77" i="1" s="1"/>
  <c r="AJ163" i="1"/>
  <c r="AN122" i="1"/>
  <c r="AP122" i="1" s="1"/>
  <c r="AM70" i="1"/>
  <c r="AS92" i="1"/>
  <c r="AV92" i="1" s="1"/>
  <c r="AM75" i="1"/>
  <c r="AP75" i="1" s="1"/>
  <c r="AN70" i="1"/>
  <c r="AL107" i="1"/>
  <c r="AK107" i="1"/>
  <c r="AM84" i="1"/>
  <c r="AP84" i="1" s="1"/>
  <c r="AN154" i="1"/>
  <c r="AN113" i="1"/>
  <c r="AP113" i="1" s="1"/>
  <c r="AO79" i="1"/>
  <c r="AQ79" i="1" s="1"/>
  <c r="AR79" i="1" s="1"/>
  <c r="AT79" i="1" s="1"/>
  <c r="AO143" i="1"/>
  <c r="AQ143" i="1" s="1"/>
  <c r="AR143" i="1" s="1"/>
  <c r="AT143" i="1" s="1"/>
  <c r="AK160" i="1"/>
  <c r="AL80" i="1"/>
  <c r="AN80" i="1" s="1"/>
  <c r="AQ96" i="5"/>
  <c r="AR96" i="5" s="1"/>
  <c r="AT96" i="5" s="1"/>
  <c r="AV96" i="5" s="1"/>
  <c r="AK98" i="1"/>
  <c r="AN98" i="1" s="1"/>
  <c r="AM154" i="1"/>
  <c r="AL160" i="1"/>
  <c r="AN66" i="1"/>
  <c r="AS159" i="5"/>
  <c r="AU159" i="5" s="1"/>
  <c r="AQ133" i="5"/>
  <c r="AR133" i="5" s="1"/>
  <c r="AS133" i="5" s="1"/>
  <c r="AU133" i="5" s="1"/>
  <c r="AK118" i="1"/>
  <c r="AL118" i="1"/>
  <c r="AM147" i="1"/>
  <c r="AP147" i="1" s="1"/>
  <c r="AO86" i="1"/>
  <c r="AP100" i="1"/>
  <c r="BH107" i="6"/>
  <c r="BJ107" i="6" s="1"/>
  <c r="BL107" i="6" s="1"/>
  <c r="BG151" i="6"/>
  <c r="BJ151" i="6" s="1"/>
  <c r="BL151" i="6" s="1"/>
  <c r="BG138" i="6"/>
  <c r="BI138" i="6" s="1"/>
  <c r="BK138" i="6" s="1"/>
  <c r="BG153" i="6"/>
  <c r="BJ153" i="6" s="1"/>
  <c r="BL153" i="6" s="1"/>
  <c r="BE129" i="6"/>
  <c r="BF129" i="6" s="1"/>
  <c r="BG129" i="6" s="1"/>
  <c r="BH100" i="6"/>
  <c r="BI100" i="6" s="1"/>
  <c r="BK100" i="6" s="1"/>
  <c r="BH156" i="6"/>
  <c r="BI156" i="6" s="1"/>
  <c r="BK156" i="6" s="1"/>
  <c r="BJ76" i="6"/>
  <c r="BL76" i="6" s="1"/>
  <c r="BG62" i="6"/>
  <c r="BI62" i="6" s="1"/>
  <c r="BK62" i="6" s="1"/>
  <c r="BH66" i="6"/>
  <c r="BJ66" i="6" s="1"/>
  <c r="BL66" i="6" s="1"/>
  <c r="BE114" i="6"/>
  <c r="BF114" i="6" s="1"/>
  <c r="BH114" i="6" s="1"/>
  <c r="BE109" i="6"/>
  <c r="BF109" i="6" s="1"/>
  <c r="BG109" i="6" s="1"/>
  <c r="BG87" i="6"/>
  <c r="BJ87" i="6" s="1"/>
  <c r="BL87" i="6" s="1"/>
  <c r="AQ119" i="5"/>
  <c r="AR119" i="5" s="1"/>
  <c r="AS119" i="5" s="1"/>
  <c r="AU119" i="5" s="1"/>
  <c r="AP85" i="5"/>
  <c r="AQ85" i="5" s="1"/>
  <c r="AR85" i="5" s="1"/>
  <c r="AT85" i="5" s="1"/>
  <c r="AV85" i="5" s="1"/>
  <c r="AQ70" i="5"/>
  <c r="AR70" i="5" s="1"/>
  <c r="AT70" i="5" s="1"/>
  <c r="AV70" i="5" s="1"/>
  <c r="BG77" i="6"/>
  <c r="BI77" i="6" s="1"/>
  <c r="BK77" i="6" s="1"/>
  <c r="BH92" i="6"/>
  <c r="BJ92" i="6" s="1"/>
  <c r="BL92" i="6" s="1"/>
  <c r="BH94" i="6"/>
  <c r="BI94" i="6" s="1"/>
  <c r="BK94" i="6" s="1"/>
  <c r="BG73" i="6"/>
  <c r="BJ73" i="6" s="1"/>
  <c r="BL73" i="6" s="1"/>
  <c r="BH88" i="6"/>
  <c r="BI88" i="6" s="1"/>
  <c r="BK88" i="6" s="1"/>
  <c r="BG67" i="6"/>
  <c r="BI67" i="6" s="1"/>
  <c r="BK67" i="6" s="1"/>
  <c r="BH112" i="6"/>
  <c r="BI112" i="6" s="1"/>
  <c r="BK112" i="6" s="1"/>
  <c r="BG139" i="6"/>
  <c r="BI139" i="6" s="1"/>
  <c r="BK139" i="6" s="1"/>
  <c r="BE135" i="6"/>
  <c r="BF135" i="6" s="1"/>
  <c r="BG135" i="6" s="1"/>
  <c r="BE127" i="6"/>
  <c r="BF127" i="6" s="1"/>
  <c r="BG127" i="6" s="1"/>
  <c r="BG91" i="6"/>
  <c r="BJ91" i="6" s="1"/>
  <c r="BL91" i="6" s="1"/>
  <c r="BE78" i="6"/>
  <c r="BF78" i="6" s="1"/>
  <c r="BG78" i="6" s="1"/>
  <c r="BE117" i="6"/>
  <c r="BF117" i="6" s="1"/>
  <c r="BH117" i="6" s="1"/>
  <c r="BE113" i="6"/>
  <c r="BF113" i="6" s="1"/>
  <c r="BG113" i="6" s="1"/>
  <c r="BE93" i="6"/>
  <c r="BF93" i="6" s="1"/>
  <c r="BH93" i="6" s="1"/>
  <c r="BE89" i="6"/>
  <c r="BF89" i="6" s="1"/>
  <c r="BH89" i="6" s="1"/>
  <c r="BE132" i="6"/>
  <c r="BF132" i="6" s="1"/>
  <c r="BG132" i="6" s="1"/>
  <c r="BE146" i="6"/>
  <c r="BF146" i="6" s="1"/>
  <c r="BG146" i="6" s="1"/>
  <c r="BI111" i="6"/>
  <c r="BK111" i="6" s="1"/>
  <c r="BI90" i="6"/>
  <c r="BK90" i="6" s="1"/>
  <c r="BI149" i="6"/>
  <c r="BK149" i="6" s="1"/>
  <c r="BI154" i="6"/>
  <c r="BK154" i="6" s="1"/>
  <c r="BJ95" i="6"/>
  <c r="BL95" i="6" s="1"/>
  <c r="BJ144" i="6"/>
  <c r="BL144" i="6" s="1"/>
  <c r="BI103" i="6"/>
  <c r="BK103" i="6" s="1"/>
  <c r="BI79" i="6"/>
  <c r="BK79" i="6" s="1"/>
  <c r="BI122" i="6"/>
  <c r="BK122" i="6" s="1"/>
  <c r="BI69" i="6"/>
  <c r="BK69" i="6" s="1"/>
  <c r="BJ124" i="6"/>
  <c r="BL124" i="6" s="1"/>
  <c r="BJ150" i="6"/>
  <c r="BL150" i="6" s="1"/>
  <c r="BJ136" i="6"/>
  <c r="BL136" i="6" s="1"/>
  <c r="BE140" i="6"/>
  <c r="BF140" i="6" s="1"/>
  <c r="BH140" i="6" s="1"/>
  <c r="BJ128" i="6"/>
  <c r="BL128" i="6" s="1"/>
  <c r="BG131" i="6"/>
  <c r="BH131" i="6"/>
  <c r="BG125" i="6"/>
  <c r="BH125" i="6"/>
  <c r="BG118" i="6"/>
  <c r="BH118" i="6"/>
  <c r="BG159" i="6"/>
  <c r="BH159" i="6"/>
  <c r="BG143" i="6"/>
  <c r="BH143" i="6"/>
  <c r="BG74" i="6"/>
  <c r="BH74" i="6"/>
  <c r="BG71" i="6"/>
  <c r="BH71" i="6"/>
  <c r="BG98" i="6"/>
  <c r="BH98" i="6"/>
  <c r="BG64" i="6"/>
  <c r="BH64" i="6"/>
  <c r="BG130" i="6"/>
  <c r="BH130" i="6"/>
  <c r="BG65" i="6"/>
  <c r="BH65" i="6"/>
  <c r="BG133" i="6"/>
  <c r="BH133" i="6"/>
  <c r="BI136" i="6"/>
  <c r="BK136" i="6" s="1"/>
  <c r="BJ103" i="6"/>
  <c r="BL103" i="6" s="1"/>
  <c r="BJ79" i="6"/>
  <c r="BL79" i="6" s="1"/>
  <c r="BJ122" i="6"/>
  <c r="BL122" i="6" s="1"/>
  <c r="BJ69" i="6"/>
  <c r="BL69" i="6" s="1"/>
  <c r="BI128" i="6"/>
  <c r="BK128" i="6" s="1"/>
  <c r="BG155" i="6"/>
  <c r="BH155" i="6"/>
  <c r="BG72" i="6"/>
  <c r="BH72" i="6"/>
  <c r="BG162" i="6"/>
  <c r="BH162" i="6"/>
  <c r="BG106" i="6"/>
  <c r="BH106" i="6"/>
  <c r="BG145" i="6"/>
  <c r="BH145" i="6"/>
  <c r="BG126" i="6"/>
  <c r="BH126" i="6"/>
  <c r="BG80" i="6"/>
  <c r="BH80" i="6"/>
  <c r="BG160" i="6"/>
  <c r="BH160" i="6"/>
  <c r="BG82" i="6"/>
  <c r="BH82" i="6"/>
  <c r="BG141" i="6"/>
  <c r="BH141" i="6"/>
  <c r="BI134" i="6"/>
  <c r="BK134" i="6" s="1"/>
  <c r="BJ134" i="6"/>
  <c r="BL134" i="6" s="1"/>
  <c r="BG86" i="6"/>
  <c r="BH86" i="6"/>
  <c r="BG108" i="6"/>
  <c r="BH108" i="6"/>
  <c r="BG116" i="6"/>
  <c r="BH116" i="6"/>
  <c r="BG115" i="6"/>
  <c r="BH115" i="6"/>
  <c r="BG123" i="6"/>
  <c r="BH123" i="6"/>
  <c r="BG97" i="6"/>
  <c r="BH97" i="6"/>
  <c r="BG68" i="6"/>
  <c r="BH68" i="6"/>
  <c r="BI150" i="6"/>
  <c r="BK150" i="6" s="1"/>
  <c r="BJ111" i="6"/>
  <c r="BL111" i="6" s="1"/>
  <c r="BJ90" i="6"/>
  <c r="BL90" i="6" s="1"/>
  <c r="BJ149" i="6"/>
  <c r="BL149" i="6" s="1"/>
  <c r="BJ154" i="6"/>
  <c r="BL154" i="6" s="1"/>
  <c r="BI95" i="6"/>
  <c r="BK95" i="6" s="1"/>
  <c r="BI144" i="6"/>
  <c r="BK144" i="6" s="1"/>
  <c r="BI151" i="6"/>
  <c r="BK151" i="6" s="1"/>
  <c r="BG70" i="6"/>
  <c r="BH70" i="6"/>
  <c r="BG93" i="6"/>
  <c r="BG157" i="6"/>
  <c r="BH157" i="6"/>
  <c r="BG137" i="6"/>
  <c r="BH137" i="6"/>
  <c r="BG84" i="6"/>
  <c r="BH84" i="6"/>
  <c r="BE161" i="6"/>
  <c r="BF161" i="6" s="1"/>
  <c r="BE148" i="6"/>
  <c r="BF148" i="6" s="1"/>
  <c r="BE63" i="6"/>
  <c r="BF63" i="6" s="1"/>
  <c r="BE96" i="6"/>
  <c r="BF96" i="6" s="1"/>
  <c r="BE75" i="6"/>
  <c r="BF75" i="6" s="1"/>
  <c r="BE142" i="6"/>
  <c r="BF142" i="6" s="1"/>
  <c r="BM120" i="6"/>
  <c r="BN120" i="6" s="1"/>
  <c r="BE104" i="6"/>
  <c r="BF104" i="6" s="1"/>
  <c r="BE121" i="6"/>
  <c r="BF121" i="6" s="1"/>
  <c r="BE83" i="6"/>
  <c r="BF83" i="6" s="1"/>
  <c r="BE85" i="6"/>
  <c r="BF85" i="6" s="1"/>
  <c r="BE105" i="6"/>
  <c r="BF105" i="6" s="1"/>
  <c r="BE110" i="6"/>
  <c r="BF110" i="6" s="1"/>
  <c r="BE158" i="6"/>
  <c r="BF158" i="6" s="1"/>
  <c r="BM147" i="6"/>
  <c r="BN147" i="6" s="1"/>
  <c r="BM119" i="6"/>
  <c r="BN119" i="6" s="1"/>
  <c r="BM81" i="6"/>
  <c r="BN81" i="6" s="1"/>
  <c r="BM76" i="6"/>
  <c r="BN76" i="6" s="1"/>
  <c r="BM152" i="6"/>
  <c r="BN152" i="6" s="1"/>
  <c r="AP73" i="5"/>
  <c r="AQ113" i="5"/>
  <c r="AR113" i="5" s="1"/>
  <c r="AS113" i="5" s="1"/>
  <c r="AQ72" i="5"/>
  <c r="AR72" i="5" s="1"/>
  <c r="AT72" i="5" s="1"/>
  <c r="AS75" i="5"/>
  <c r="AU75" i="5" s="1"/>
  <c r="AQ130" i="5"/>
  <c r="AR130" i="5" s="1"/>
  <c r="AQ100" i="5"/>
  <c r="AR100" i="5" s="1"/>
  <c r="AT100" i="5" s="1"/>
  <c r="AV100" i="5" s="1"/>
  <c r="AS143" i="5"/>
  <c r="AU143" i="5" s="1"/>
  <c r="AT143" i="5"/>
  <c r="AV143" i="5" s="1"/>
  <c r="AS95" i="5"/>
  <c r="AU95" i="5" s="1"/>
  <c r="AQ77" i="5"/>
  <c r="AR77" i="5" s="1"/>
  <c r="AT77" i="5" s="1"/>
  <c r="AV77" i="5" s="1"/>
  <c r="AW108" i="5"/>
  <c r="AP86" i="5"/>
  <c r="AQ110" i="5"/>
  <c r="AR110" i="5" s="1"/>
  <c r="AS110" i="5" s="1"/>
  <c r="AU110" i="5" s="1"/>
  <c r="AS103" i="5"/>
  <c r="AU103" i="5" s="1"/>
  <c r="AQ107" i="5"/>
  <c r="AR107" i="5" s="1"/>
  <c r="AT107" i="5" s="1"/>
  <c r="AV107" i="5" s="1"/>
  <c r="AS123" i="5"/>
  <c r="AU123" i="5" s="1"/>
  <c r="AO86" i="5"/>
  <c r="AX63" i="5"/>
  <c r="AW87" i="5"/>
  <c r="AM62" i="1"/>
  <c r="AO62" i="1" s="1"/>
  <c r="AT76" i="1"/>
  <c r="AV76" i="1" s="1"/>
  <c r="AP86" i="1"/>
  <c r="AM96" i="1"/>
  <c r="AW89" i="5"/>
  <c r="AX89" i="5"/>
  <c r="AO73" i="5"/>
  <c r="AS122" i="5"/>
  <c r="AU122" i="5" s="1"/>
  <c r="AT122" i="5"/>
  <c r="AX149" i="5"/>
  <c r="AX108" i="5"/>
  <c r="AW149" i="5"/>
  <c r="AW63" i="5"/>
  <c r="AU94" i="5"/>
  <c r="AV103" i="5"/>
  <c r="AV114" i="5"/>
  <c r="AV121" i="5"/>
  <c r="AV136" i="5"/>
  <c r="AU78" i="5"/>
  <c r="AV80" i="5"/>
  <c r="AV152" i="5"/>
  <c r="AV137" i="5"/>
  <c r="AU147" i="5"/>
  <c r="AU127" i="5"/>
  <c r="AS128" i="5"/>
  <c r="AV75" i="5"/>
  <c r="AV101" i="5"/>
  <c r="AV155" i="5"/>
  <c r="AU115" i="5"/>
  <c r="AV74" i="5"/>
  <c r="AV68" i="5"/>
  <c r="AV66" i="5"/>
  <c r="AV147" i="5"/>
  <c r="AV134" i="5"/>
  <c r="AV64" i="5"/>
  <c r="AN96" i="1"/>
  <c r="AO112" i="1"/>
  <c r="AP112" i="1"/>
  <c r="AM66" i="1"/>
  <c r="AN108" i="1"/>
  <c r="AM108" i="1"/>
  <c r="AM117" i="1"/>
  <c r="AM71" i="1"/>
  <c r="AM152" i="1"/>
  <c r="AM132" i="1"/>
  <c r="AM87" i="1"/>
  <c r="AM67" i="1"/>
  <c r="AN67" i="1"/>
  <c r="AN152" i="1"/>
  <c r="AN119" i="1"/>
  <c r="AM109" i="1"/>
  <c r="AN87" i="1"/>
  <c r="AN109" i="1"/>
  <c r="AO100" i="1"/>
  <c r="AM141" i="1"/>
  <c r="AN141" i="1"/>
  <c r="AN128" i="1"/>
  <c r="AM78" i="1"/>
  <c r="AN131" i="1"/>
  <c r="AN71" i="1"/>
  <c r="AM119" i="1"/>
  <c r="AN117" i="1"/>
  <c r="AN132" i="1"/>
  <c r="AM97" i="1"/>
  <c r="AN97" i="1"/>
  <c r="AM128" i="1"/>
  <c r="AN78" i="1"/>
  <c r="AM131" i="1"/>
  <c r="AX102" i="5" l="1"/>
  <c r="AW102" i="5"/>
  <c r="AW162" i="5"/>
  <c r="AY162" i="5" s="1"/>
  <c r="AZ162" i="5" s="1"/>
  <c r="BA162" i="5" s="1"/>
  <c r="BC162" i="5" s="1"/>
  <c r="AS105" i="5"/>
  <c r="AU105" i="5" s="1"/>
  <c r="AN129" i="1"/>
  <c r="AX87" i="5"/>
  <c r="AS109" i="5"/>
  <c r="AU109" i="5" s="1"/>
  <c r="AS98" i="5"/>
  <c r="AU98" i="5" s="1"/>
  <c r="AW135" i="5"/>
  <c r="AY160" i="5"/>
  <c r="AZ160" i="5" s="1"/>
  <c r="BB160" i="5" s="1"/>
  <c r="BD160" i="5" s="1"/>
  <c r="AT129" i="5"/>
  <c r="AV129" i="5" s="1"/>
  <c r="AT127" i="5"/>
  <c r="AV127" i="5" s="1"/>
  <c r="AX153" i="5"/>
  <c r="AW124" i="5"/>
  <c r="AX135" i="5"/>
  <c r="AS81" i="5"/>
  <c r="AU81" i="5" s="1"/>
  <c r="AS132" i="5"/>
  <c r="AU132" i="5" s="1"/>
  <c r="AS151" i="5"/>
  <c r="AU151" i="5" s="1"/>
  <c r="AX124" i="5"/>
  <c r="AT158" i="5"/>
  <c r="AV158" i="5" s="1"/>
  <c r="AW120" i="5"/>
  <c r="AX116" i="5"/>
  <c r="AW116" i="5"/>
  <c r="AS112" i="5"/>
  <c r="AU112" i="5" s="1"/>
  <c r="AT82" i="5"/>
  <c r="AV82" i="5" s="1"/>
  <c r="AT161" i="5"/>
  <c r="AV161" i="5" s="1"/>
  <c r="AS156" i="5"/>
  <c r="AU156" i="5" s="1"/>
  <c r="AS83" i="5"/>
  <c r="AU83" i="5" s="1"/>
  <c r="BB162" i="5"/>
  <c r="BD162" i="5" s="1"/>
  <c r="AW62" i="5"/>
  <c r="AS117" i="5"/>
  <c r="AU117" i="5" s="1"/>
  <c r="AW157" i="5"/>
  <c r="AT93" i="5"/>
  <c r="AX154" i="5"/>
  <c r="AW154" i="5"/>
  <c r="AW71" i="5"/>
  <c r="AS150" i="5"/>
  <c r="AU150" i="5" s="1"/>
  <c r="AX71" i="5"/>
  <c r="AT126" i="5"/>
  <c r="AV126" i="5" s="1"/>
  <c r="AX62" i="5"/>
  <c r="AY106" i="5"/>
  <c r="AZ106" i="5" s="1"/>
  <c r="BB106" i="5" s="1"/>
  <c r="BD106" i="5" s="1"/>
  <c r="AS144" i="5"/>
  <c r="AU144" i="5" s="1"/>
  <c r="AS104" i="5"/>
  <c r="AU104" i="5" s="1"/>
  <c r="AX157" i="5"/>
  <c r="AS67" i="5"/>
  <c r="AU67" i="5" s="1"/>
  <c r="AX105" i="5"/>
  <c r="AS97" i="5"/>
  <c r="AU97" i="5" s="1"/>
  <c r="AS84" i="5"/>
  <c r="AU84" i="5" s="1"/>
  <c r="AT142" i="5"/>
  <c r="AV142" i="5" s="1"/>
  <c r="AW105" i="5"/>
  <c r="AS139" i="5"/>
  <c r="AU139" i="5" s="1"/>
  <c r="AX120" i="5"/>
  <c r="AT65" i="5"/>
  <c r="AV65" i="5" s="1"/>
  <c r="AO146" i="1"/>
  <c r="AT141" i="5"/>
  <c r="AV141" i="5" s="1"/>
  <c r="AT94" i="1"/>
  <c r="AS94" i="1"/>
  <c r="BI153" i="6"/>
  <c r="BK153" i="6" s="1"/>
  <c r="AM115" i="1"/>
  <c r="AO115" i="1" s="1"/>
  <c r="AT64" i="1"/>
  <c r="AV64" i="1" s="1"/>
  <c r="AP159" i="1"/>
  <c r="AO150" i="1"/>
  <c r="AQ127" i="1"/>
  <c r="AR127" i="1" s="1"/>
  <c r="AO123" i="1"/>
  <c r="AQ123" i="1" s="1"/>
  <c r="AR123" i="1" s="1"/>
  <c r="AT123" i="1" s="1"/>
  <c r="AP91" i="1"/>
  <c r="AQ91" i="1" s="1"/>
  <c r="AR91" i="1" s="1"/>
  <c r="AS91" i="1" s="1"/>
  <c r="AO157" i="1"/>
  <c r="AP155" i="1"/>
  <c r="AQ155" i="1" s="1"/>
  <c r="AR155" i="1" s="1"/>
  <c r="AT155" i="1" s="1"/>
  <c r="AO144" i="1"/>
  <c r="AQ144" i="1" s="1"/>
  <c r="AR144" i="1" s="1"/>
  <c r="AS144" i="1" s="1"/>
  <c r="AO145" i="1"/>
  <c r="AO65" i="1"/>
  <c r="AO159" i="1"/>
  <c r="AO83" i="1"/>
  <c r="AP63" i="1"/>
  <c r="AW126" i="1"/>
  <c r="AP116" i="1"/>
  <c r="AQ116" i="1" s="1"/>
  <c r="AR116" i="1" s="1"/>
  <c r="AS116" i="1" s="1"/>
  <c r="AO63" i="1"/>
  <c r="AP83" i="1"/>
  <c r="AP145" i="1"/>
  <c r="AO68" i="1"/>
  <c r="AQ68" i="1" s="1"/>
  <c r="AR68" i="1" s="1"/>
  <c r="AP89" i="1"/>
  <c r="AQ89" i="1" s="1"/>
  <c r="AR89" i="1" s="1"/>
  <c r="AO74" i="1"/>
  <c r="AQ74" i="1" s="1"/>
  <c r="AR74" i="1" s="1"/>
  <c r="AT74" i="1" s="1"/>
  <c r="AO113" i="1"/>
  <c r="AQ113" i="1" s="1"/>
  <c r="AR113" i="1" s="1"/>
  <c r="AT113" i="1" s="1"/>
  <c r="AN138" i="1"/>
  <c r="AP138" i="1" s="1"/>
  <c r="AO66" i="1"/>
  <c r="AP142" i="1"/>
  <c r="AQ142" i="1" s="1"/>
  <c r="AR142" i="1" s="1"/>
  <c r="AS142" i="1" s="1"/>
  <c r="AP114" i="1"/>
  <c r="AP135" i="1"/>
  <c r="AQ135" i="1" s="1"/>
  <c r="AR135" i="1" s="1"/>
  <c r="AN99" i="1"/>
  <c r="AP99" i="1" s="1"/>
  <c r="AM88" i="1"/>
  <c r="AP88" i="1" s="1"/>
  <c r="AP149" i="1"/>
  <c r="AQ149" i="1" s="1"/>
  <c r="AR149" i="1" s="1"/>
  <c r="AT125" i="5"/>
  <c r="AS125" i="5"/>
  <c r="AO102" i="1"/>
  <c r="AQ102" i="1" s="1"/>
  <c r="AR102" i="1" s="1"/>
  <c r="AS102" i="1" s="1"/>
  <c r="AP139" i="1"/>
  <c r="AQ139" i="1" s="1"/>
  <c r="AR139" i="1" s="1"/>
  <c r="AT139" i="1" s="1"/>
  <c r="AP136" i="1"/>
  <c r="AQ136" i="1" s="1"/>
  <c r="AR136" i="1" s="1"/>
  <c r="AS136" i="1" s="1"/>
  <c r="AN148" i="1"/>
  <c r="AP148" i="1" s="1"/>
  <c r="AU111" i="5"/>
  <c r="AP65" i="1"/>
  <c r="AT145" i="5"/>
  <c r="AV145" i="5" s="1"/>
  <c r="AT111" i="5"/>
  <c r="AO93" i="1"/>
  <c r="AQ93" i="1" s="1"/>
  <c r="AR93" i="1" s="1"/>
  <c r="AT93" i="1" s="1"/>
  <c r="AS134" i="1"/>
  <c r="AV134" i="1" s="1"/>
  <c r="AM105" i="1"/>
  <c r="AP105" i="1" s="1"/>
  <c r="AQ73" i="5"/>
  <c r="AR73" i="5" s="1"/>
  <c r="AS73" i="5" s="1"/>
  <c r="AU73" i="5" s="1"/>
  <c r="AO140" i="1"/>
  <c r="AQ140" i="1" s="1"/>
  <c r="AR140" i="1" s="1"/>
  <c r="AW153" i="5"/>
  <c r="AS138" i="5"/>
  <c r="AU138" i="5" s="1"/>
  <c r="AM161" i="1"/>
  <c r="AO161" i="1" s="1"/>
  <c r="BJ62" i="6"/>
  <c r="BL62" i="6" s="1"/>
  <c r="BM62" i="6" s="1"/>
  <c r="BN62" i="6" s="1"/>
  <c r="AS153" i="1"/>
  <c r="AT153" i="1"/>
  <c r="AT92" i="5"/>
  <c r="AV92" i="5" s="1"/>
  <c r="AW90" i="5"/>
  <c r="BH109" i="6"/>
  <c r="AX90" i="5"/>
  <c r="BI107" i="6"/>
  <c r="BK107" i="6" s="1"/>
  <c r="BM107" i="6" s="1"/>
  <c r="BN107" i="6" s="1"/>
  <c r="BP107" i="6" s="1"/>
  <c r="AS69" i="5"/>
  <c r="AU69" i="5" s="1"/>
  <c r="AQ118" i="5"/>
  <c r="AR118" i="5" s="1"/>
  <c r="AT118" i="5" s="1"/>
  <c r="AN111" i="1"/>
  <c r="AO114" i="1"/>
  <c r="BI124" i="6"/>
  <c r="BK124" i="6" s="1"/>
  <c r="BM124" i="6" s="1"/>
  <c r="BN124" i="6" s="1"/>
  <c r="BO124" i="6" s="1"/>
  <c r="AO133" i="1"/>
  <c r="AM158" i="1"/>
  <c r="AP158" i="1" s="1"/>
  <c r="AP81" i="1"/>
  <c r="AT148" i="5"/>
  <c r="AV148" i="5" s="1"/>
  <c r="AS76" i="5"/>
  <c r="AU76" i="5" s="1"/>
  <c r="AP133" i="1"/>
  <c r="AM125" i="1"/>
  <c r="AO125" i="1" s="1"/>
  <c r="BJ156" i="6"/>
  <c r="BL156" i="6" s="1"/>
  <c r="BH129" i="6"/>
  <c r="BI129" i="6" s="1"/>
  <c r="BK129" i="6" s="1"/>
  <c r="AT146" i="5"/>
  <c r="AV146" i="5" s="1"/>
  <c r="AO81" i="1"/>
  <c r="AO73" i="1"/>
  <c r="AP73" i="1"/>
  <c r="AU156" i="1"/>
  <c r="AX156" i="1" s="1"/>
  <c r="AS91" i="5"/>
  <c r="AU91" i="5" s="1"/>
  <c r="AT140" i="5"/>
  <c r="AV140" i="5" s="1"/>
  <c r="AO95" i="1"/>
  <c r="AX131" i="5"/>
  <c r="AY131" i="5" s="1"/>
  <c r="AZ131" i="5" s="1"/>
  <c r="AP95" i="1"/>
  <c r="AM106" i="1"/>
  <c r="AP106" i="1" s="1"/>
  <c r="AS72" i="5"/>
  <c r="AT113" i="5"/>
  <c r="AV113" i="5" s="1"/>
  <c r="AO151" i="1"/>
  <c r="AM162" i="1"/>
  <c r="AP162" i="1" s="1"/>
  <c r="AP82" i="1"/>
  <c r="AQ82" i="1" s="1"/>
  <c r="AR82" i="1" s="1"/>
  <c r="BJ100" i="6"/>
  <c r="BL100" i="6" s="1"/>
  <c r="BM100" i="6" s="1"/>
  <c r="BN100" i="6" s="1"/>
  <c r="AM160" i="1"/>
  <c r="BI99" i="6"/>
  <c r="BK99" i="6" s="1"/>
  <c r="AX95" i="5"/>
  <c r="BI92" i="6"/>
  <c r="BK92" i="6" s="1"/>
  <c r="BM92" i="6" s="1"/>
  <c r="BN92" i="6" s="1"/>
  <c r="AM121" i="1"/>
  <c r="AP121" i="1" s="1"/>
  <c r="BJ138" i="6"/>
  <c r="BL138" i="6" s="1"/>
  <c r="AP124" i="1"/>
  <c r="AP72" i="1"/>
  <c r="AQ72" i="1" s="1"/>
  <c r="AR72" i="1" s="1"/>
  <c r="AS72" i="1" s="1"/>
  <c r="AO130" i="1"/>
  <c r="AQ130" i="1" s="1"/>
  <c r="AR130" i="1" s="1"/>
  <c r="AS130" i="1" s="1"/>
  <c r="BJ99" i="6"/>
  <c r="BL99" i="6" s="1"/>
  <c r="BJ101" i="6"/>
  <c r="BL101" i="6" s="1"/>
  <c r="BM101" i="6" s="1"/>
  <c r="BN101" i="6" s="1"/>
  <c r="AP69" i="1"/>
  <c r="AM101" i="1"/>
  <c r="AU76" i="1"/>
  <c r="AW76" i="1" s="1"/>
  <c r="AY126" i="1"/>
  <c r="AZ126" i="1" s="1"/>
  <c r="BA126" i="1" s="1"/>
  <c r="AP151" i="1"/>
  <c r="AM80" i="1"/>
  <c r="AP80" i="1" s="1"/>
  <c r="AO124" i="1"/>
  <c r="AM85" i="1"/>
  <c r="AO85" i="1" s="1"/>
  <c r="AM90" i="1"/>
  <c r="AP90" i="1" s="1"/>
  <c r="AO120" i="1"/>
  <c r="AN160" i="1"/>
  <c r="AM107" i="1"/>
  <c r="AQ110" i="1"/>
  <c r="AR110" i="1" s="1"/>
  <c r="AT110" i="1" s="1"/>
  <c r="AN101" i="1"/>
  <c r="AP104" i="1"/>
  <c r="AO104" i="1"/>
  <c r="AU92" i="1"/>
  <c r="AW92" i="1" s="1"/>
  <c r="AX143" i="5"/>
  <c r="AO69" i="1"/>
  <c r="AO84" i="1"/>
  <c r="AQ84" i="1" s="1"/>
  <c r="AR84" i="1" s="1"/>
  <c r="AS84" i="1" s="1"/>
  <c r="AN103" i="1"/>
  <c r="AO103" i="1" s="1"/>
  <c r="AO122" i="1"/>
  <c r="AQ122" i="1" s="1"/>
  <c r="AR122" i="1" s="1"/>
  <c r="AS122" i="1" s="1"/>
  <c r="AW159" i="5"/>
  <c r="AS99" i="5"/>
  <c r="AU99" i="5" s="1"/>
  <c r="AW79" i="5"/>
  <c r="AX159" i="5"/>
  <c r="AS96" i="5"/>
  <c r="AU96" i="5" s="1"/>
  <c r="AW98" i="5"/>
  <c r="AX79" i="5"/>
  <c r="AX98" i="5"/>
  <c r="AT119" i="5"/>
  <c r="AV119" i="5" s="1"/>
  <c r="AS70" i="5"/>
  <c r="AU70" i="5" s="1"/>
  <c r="AS100" i="5"/>
  <c r="AU100" i="5" s="1"/>
  <c r="AT133" i="5"/>
  <c r="AV133" i="5" s="1"/>
  <c r="AS107" i="5"/>
  <c r="AU107" i="5" s="1"/>
  <c r="AW95" i="5"/>
  <c r="AP120" i="1"/>
  <c r="AP77" i="1"/>
  <c r="AQ77" i="1" s="1"/>
  <c r="AR77" i="1" s="1"/>
  <c r="AP137" i="1"/>
  <c r="AQ137" i="1" s="1"/>
  <c r="AR137" i="1" s="1"/>
  <c r="AO129" i="1"/>
  <c r="AP70" i="1"/>
  <c r="AN107" i="1"/>
  <c r="AY87" i="5"/>
  <c r="AZ87" i="5" s="1"/>
  <c r="BB87" i="5" s="1"/>
  <c r="AY108" i="5"/>
  <c r="AZ108" i="5" s="1"/>
  <c r="BB108" i="5" s="1"/>
  <c r="BD108" i="5" s="1"/>
  <c r="AS85" i="5"/>
  <c r="AU85" i="5" s="1"/>
  <c r="AO75" i="1"/>
  <c r="AQ75" i="1" s="1"/>
  <c r="AR75" i="1" s="1"/>
  <c r="AT75" i="1" s="1"/>
  <c r="AO154" i="1"/>
  <c r="AO70" i="1"/>
  <c r="AN118" i="1"/>
  <c r="AQ146" i="1"/>
  <c r="AR146" i="1" s="1"/>
  <c r="AS146" i="1" s="1"/>
  <c r="AM98" i="1"/>
  <c r="AP98" i="1" s="1"/>
  <c r="AO96" i="1"/>
  <c r="AP154" i="1"/>
  <c r="AP132" i="1"/>
  <c r="BI87" i="6"/>
  <c r="BK87" i="6" s="1"/>
  <c r="BM87" i="6" s="1"/>
  <c r="BN87" i="6" s="1"/>
  <c r="BO87" i="6" s="1"/>
  <c r="AY102" i="5"/>
  <c r="AZ102" i="5" s="1"/>
  <c r="BB102" i="5" s="1"/>
  <c r="BD102" i="5" s="1"/>
  <c r="AY63" i="5"/>
  <c r="AZ63" i="5" s="1"/>
  <c r="BB63" i="5" s="1"/>
  <c r="AQ86" i="1"/>
  <c r="AR86" i="1" s="1"/>
  <c r="AT86" i="1" s="1"/>
  <c r="AO147" i="1"/>
  <c r="AQ147" i="1" s="1"/>
  <c r="AR147" i="1" s="1"/>
  <c r="AQ100" i="1"/>
  <c r="AR100" i="1" s="1"/>
  <c r="AS100" i="1" s="1"/>
  <c r="AP62" i="1"/>
  <c r="AQ62" i="1" s="1"/>
  <c r="AR62" i="1" s="1"/>
  <c r="AT62" i="1" s="1"/>
  <c r="AM118" i="1"/>
  <c r="BJ77" i="6"/>
  <c r="BL77" i="6" s="1"/>
  <c r="BM77" i="6" s="1"/>
  <c r="BN77" i="6" s="1"/>
  <c r="BO77" i="6" s="1"/>
  <c r="AT110" i="5"/>
  <c r="AV110" i="5" s="1"/>
  <c r="BH113" i="6"/>
  <c r="BI113" i="6" s="1"/>
  <c r="BK113" i="6" s="1"/>
  <c r="BI66" i="6"/>
  <c r="BK66" i="6" s="1"/>
  <c r="BM66" i="6" s="1"/>
  <c r="BN66" i="6" s="1"/>
  <c r="BJ112" i="6"/>
  <c r="BL112" i="6" s="1"/>
  <c r="BM112" i="6" s="1"/>
  <c r="BN112" i="6" s="1"/>
  <c r="BP112" i="6" s="1"/>
  <c r="BJ94" i="6"/>
  <c r="BL94" i="6" s="1"/>
  <c r="BM94" i="6" s="1"/>
  <c r="BN94" i="6" s="1"/>
  <c r="BO94" i="6" s="1"/>
  <c r="BG114" i="6"/>
  <c r="BI114" i="6" s="1"/>
  <c r="BK114" i="6" s="1"/>
  <c r="BJ67" i="6"/>
  <c r="BL67" i="6" s="1"/>
  <c r="BH127" i="6"/>
  <c r="BI127" i="6" s="1"/>
  <c r="BK127" i="6" s="1"/>
  <c r="BI73" i="6"/>
  <c r="BK73" i="6" s="1"/>
  <c r="BM73" i="6" s="1"/>
  <c r="BN73" i="6" s="1"/>
  <c r="AS77" i="5"/>
  <c r="AU77" i="5" s="1"/>
  <c r="AW143" i="5"/>
  <c r="BJ88" i="6"/>
  <c r="BL88" i="6" s="1"/>
  <c r="BM88" i="6" s="1"/>
  <c r="BN88" i="6" s="1"/>
  <c r="BI91" i="6"/>
  <c r="BK91" i="6" s="1"/>
  <c r="BM91" i="6" s="1"/>
  <c r="BN91" i="6" s="1"/>
  <c r="BH135" i="6"/>
  <c r="BI135" i="6" s="1"/>
  <c r="BK135" i="6" s="1"/>
  <c r="BG117" i="6"/>
  <c r="BI117" i="6" s="1"/>
  <c r="BK117" i="6" s="1"/>
  <c r="BM95" i="6"/>
  <c r="BN95" i="6" s="1"/>
  <c r="BO95" i="6" s="1"/>
  <c r="BM111" i="6"/>
  <c r="BN111" i="6" s="1"/>
  <c r="BO111" i="6" s="1"/>
  <c r="BJ139" i="6"/>
  <c r="BL139" i="6" s="1"/>
  <c r="BM139" i="6" s="1"/>
  <c r="BN139" i="6" s="1"/>
  <c r="BH78" i="6"/>
  <c r="BJ78" i="6" s="1"/>
  <c r="BL78" i="6" s="1"/>
  <c r="BM153" i="6"/>
  <c r="BN153" i="6" s="1"/>
  <c r="BP153" i="6" s="1"/>
  <c r="BM103" i="6"/>
  <c r="BN103" i="6" s="1"/>
  <c r="BO103" i="6" s="1"/>
  <c r="BM144" i="6"/>
  <c r="BN144" i="6" s="1"/>
  <c r="BO144" i="6" s="1"/>
  <c r="BG89" i="6"/>
  <c r="BJ89" i="6" s="1"/>
  <c r="BL89" i="6" s="1"/>
  <c r="BM149" i="6"/>
  <c r="BN149" i="6" s="1"/>
  <c r="BO149" i="6" s="1"/>
  <c r="BM90" i="6"/>
  <c r="BN90" i="6" s="1"/>
  <c r="BO90" i="6" s="1"/>
  <c r="BH132" i="6"/>
  <c r="BI132" i="6" s="1"/>
  <c r="BK132" i="6" s="1"/>
  <c r="BG140" i="6"/>
  <c r="BJ140" i="6" s="1"/>
  <c r="BL140" i="6" s="1"/>
  <c r="BH146" i="6"/>
  <c r="BJ146" i="6" s="1"/>
  <c r="BL146" i="6" s="1"/>
  <c r="BM122" i="6"/>
  <c r="BN122" i="6" s="1"/>
  <c r="BP122" i="6" s="1"/>
  <c r="BM79" i="6"/>
  <c r="BN79" i="6" s="1"/>
  <c r="BP79" i="6" s="1"/>
  <c r="BM154" i="6"/>
  <c r="BN154" i="6" s="1"/>
  <c r="BO154" i="6" s="1"/>
  <c r="BM138" i="6"/>
  <c r="BN138" i="6" s="1"/>
  <c r="BP138" i="6" s="1"/>
  <c r="BJ137" i="6"/>
  <c r="BL137" i="6" s="1"/>
  <c r="BJ157" i="6"/>
  <c r="BL157" i="6" s="1"/>
  <c r="BJ70" i="6"/>
  <c r="BL70" i="6" s="1"/>
  <c r="BI68" i="6"/>
  <c r="BK68" i="6" s="1"/>
  <c r="BI115" i="6"/>
  <c r="BK115" i="6" s="1"/>
  <c r="BI108" i="6"/>
  <c r="BK108" i="6" s="1"/>
  <c r="BI86" i="6"/>
  <c r="BK86" i="6" s="1"/>
  <c r="BI141" i="6"/>
  <c r="BK141" i="6" s="1"/>
  <c r="BI160" i="6"/>
  <c r="BK160" i="6" s="1"/>
  <c r="BI80" i="6"/>
  <c r="BK80" i="6" s="1"/>
  <c r="BI145" i="6"/>
  <c r="BK145" i="6" s="1"/>
  <c r="BI162" i="6"/>
  <c r="BK162" i="6" s="1"/>
  <c r="BJ84" i="6"/>
  <c r="BL84" i="6" s="1"/>
  <c r="BJ109" i="6"/>
  <c r="BL109" i="6" s="1"/>
  <c r="BJ93" i="6"/>
  <c r="BL93" i="6" s="1"/>
  <c r="BI97" i="6"/>
  <c r="BK97" i="6" s="1"/>
  <c r="BI123" i="6"/>
  <c r="BK123" i="6" s="1"/>
  <c r="BI116" i="6"/>
  <c r="BK116" i="6" s="1"/>
  <c r="BI82" i="6"/>
  <c r="BK82" i="6" s="1"/>
  <c r="BI126" i="6"/>
  <c r="BK126" i="6" s="1"/>
  <c r="BI106" i="6"/>
  <c r="BK106" i="6" s="1"/>
  <c r="BI72" i="6"/>
  <c r="BK72" i="6" s="1"/>
  <c r="BI155" i="6"/>
  <c r="BK155" i="6" s="1"/>
  <c r="BJ65" i="6"/>
  <c r="BL65" i="6" s="1"/>
  <c r="BJ64" i="6"/>
  <c r="BL64" i="6" s="1"/>
  <c r="BJ71" i="6"/>
  <c r="BL71" i="6" s="1"/>
  <c r="BJ133" i="6"/>
  <c r="BL133" i="6" s="1"/>
  <c r="BJ98" i="6"/>
  <c r="BL98" i="6" s="1"/>
  <c r="BJ74" i="6"/>
  <c r="BL74" i="6" s="1"/>
  <c r="BJ143" i="6"/>
  <c r="BL143" i="6" s="1"/>
  <c r="BJ118" i="6"/>
  <c r="BL118" i="6" s="1"/>
  <c r="BJ131" i="6"/>
  <c r="BL131" i="6" s="1"/>
  <c r="BJ159" i="6"/>
  <c r="BL159" i="6" s="1"/>
  <c r="BJ125" i="6"/>
  <c r="BL125" i="6" s="1"/>
  <c r="BJ68" i="6"/>
  <c r="BL68" i="6" s="1"/>
  <c r="BJ115" i="6"/>
  <c r="BL115" i="6" s="1"/>
  <c r="BJ108" i="6"/>
  <c r="BL108" i="6" s="1"/>
  <c r="BJ86" i="6"/>
  <c r="BL86" i="6" s="1"/>
  <c r="BJ141" i="6"/>
  <c r="BL141" i="6" s="1"/>
  <c r="BJ160" i="6"/>
  <c r="BL160" i="6" s="1"/>
  <c r="BJ80" i="6"/>
  <c r="BL80" i="6" s="1"/>
  <c r="BJ145" i="6"/>
  <c r="BL145" i="6" s="1"/>
  <c r="BJ162" i="6"/>
  <c r="BL162" i="6" s="1"/>
  <c r="BO119" i="6"/>
  <c r="BP119" i="6"/>
  <c r="BO102" i="6"/>
  <c r="BP102" i="6"/>
  <c r="BG63" i="6"/>
  <c r="BH63" i="6"/>
  <c r="BO152" i="6"/>
  <c r="BP152" i="6"/>
  <c r="BG85" i="6"/>
  <c r="BH85" i="6"/>
  <c r="BG104" i="6"/>
  <c r="BH104" i="6"/>
  <c r="BG75" i="6"/>
  <c r="BH75" i="6"/>
  <c r="BG148" i="6"/>
  <c r="BH148" i="6"/>
  <c r="BI137" i="6"/>
  <c r="BK137" i="6" s="1"/>
  <c r="BI157" i="6"/>
  <c r="BK157" i="6" s="1"/>
  <c r="BI70" i="6"/>
  <c r="BK70" i="6" s="1"/>
  <c r="BJ97" i="6"/>
  <c r="BL97" i="6" s="1"/>
  <c r="BJ123" i="6"/>
  <c r="BL123" i="6" s="1"/>
  <c r="BJ116" i="6"/>
  <c r="BL116" i="6" s="1"/>
  <c r="BJ82" i="6"/>
  <c r="BL82" i="6" s="1"/>
  <c r="BJ126" i="6"/>
  <c r="BL126" i="6" s="1"/>
  <c r="BJ106" i="6"/>
  <c r="BL106" i="6" s="1"/>
  <c r="BJ72" i="6"/>
  <c r="BL72" i="6" s="1"/>
  <c r="BJ155" i="6"/>
  <c r="BL155" i="6" s="1"/>
  <c r="BI133" i="6"/>
  <c r="BK133" i="6" s="1"/>
  <c r="BI98" i="6"/>
  <c r="BK98" i="6" s="1"/>
  <c r="BI74" i="6"/>
  <c r="BK74" i="6" s="1"/>
  <c r="BI143" i="6"/>
  <c r="BK143" i="6" s="1"/>
  <c r="BI118" i="6"/>
  <c r="BK118" i="6" s="1"/>
  <c r="BI131" i="6"/>
  <c r="BK131" i="6" s="1"/>
  <c r="BO147" i="6"/>
  <c r="BP147" i="6"/>
  <c r="BG110" i="6"/>
  <c r="BH110" i="6"/>
  <c r="BG83" i="6"/>
  <c r="BH83" i="6"/>
  <c r="BO120" i="6"/>
  <c r="BP120" i="6"/>
  <c r="BI130" i="6"/>
  <c r="BK130" i="6" s="1"/>
  <c r="BJ130" i="6"/>
  <c r="BL130" i="6" s="1"/>
  <c r="BO76" i="6"/>
  <c r="BP76" i="6"/>
  <c r="BO81" i="6"/>
  <c r="BP81" i="6"/>
  <c r="BG105" i="6"/>
  <c r="BH105" i="6"/>
  <c r="BG121" i="6"/>
  <c r="BH121" i="6"/>
  <c r="BG142" i="6"/>
  <c r="BH142" i="6"/>
  <c r="BG96" i="6"/>
  <c r="BH96" i="6"/>
  <c r="BG161" i="6"/>
  <c r="BH161" i="6"/>
  <c r="BI84" i="6"/>
  <c r="BK84" i="6" s="1"/>
  <c r="BI109" i="6"/>
  <c r="BK109" i="6" s="1"/>
  <c r="BI93" i="6"/>
  <c r="BK93" i="6" s="1"/>
  <c r="BI65" i="6"/>
  <c r="BK65" i="6" s="1"/>
  <c r="BI64" i="6"/>
  <c r="BK64" i="6" s="1"/>
  <c r="BI71" i="6"/>
  <c r="BK71" i="6" s="1"/>
  <c r="BI159" i="6"/>
  <c r="BK159" i="6" s="1"/>
  <c r="BI125" i="6"/>
  <c r="BK125" i="6" s="1"/>
  <c r="BG158" i="6"/>
  <c r="BH158" i="6"/>
  <c r="BP95" i="6"/>
  <c r="AX134" i="5"/>
  <c r="AX112" i="5"/>
  <c r="AX152" i="5"/>
  <c r="BF163" i="6"/>
  <c r="BM134" i="6"/>
  <c r="BN134" i="6" s="1"/>
  <c r="BM128" i="6"/>
  <c r="BN128" i="6" s="1"/>
  <c r="BM156" i="6"/>
  <c r="BN156" i="6" s="1"/>
  <c r="BM150" i="6"/>
  <c r="BN150" i="6" s="1"/>
  <c r="BM136" i="6"/>
  <c r="BN136" i="6" s="1"/>
  <c r="AW137" i="5"/>
  <c r="AS130" i="5"/>
  <c r="AU130" i="5" s="1"/>
  <c r="AT130" i="5"/>
  <c r="AV130" i="5" s="1"/>
  <c r="AW74" i="5"/>
  <c r="AQ86" i="5"/>
  <c r="AR86" i="5" s="1"/>
  <c r="AS86" i="5" s="1"/>
  <c r="AW75" i="5"/>
  <c r="AY89" i="5"/>
  <c r="AZ89" i="5" s="1"/>
  <c r="BB89" i="5" s="1"/>
  <c r="BD89" i="5" s="1"/>
  <c r="AX136" i="5"/>
  <c r="AW155" i="5"/>
  <c r="AW80" i="5"/>
  <c r="AW68" i="5"/>
  <c r="AX64" i="5"/>
  <c r="AW66" i="5"/>
  <c r="AW103" i="5"/>
  <c r="AW132" i="5"/>
  <c r="AW129" i="5"/>
  <c r="AX114" i="5"/>
  <c r="AW147" i="5"/>
  <c r="AX101" i="5"/>
  <c r="AW78" i="5"/>
  <c r="AX158" i="5"/>
  <c r="AW158" i="5"/>
  <c r="AY149" i="5"/>
  <c r="AZ149" i="5" s="1"/>
  <c r="BA149" i="5" s="1"/>
  <c r="BC149" i="5" s="1"/>
  <c r="AX121" i="5"/>
  <c r="AP96" i="1"/>
  <c r="AQ157" i="1"/>
  <c r="AR157" i="1" s="1"/>
  <c r="AT157" i="1" s="1"/>
  <c r="AO131" i="1"/>
  <c r="AX115" i="5"/>
  <c r="AX103" i="5"/>
  <c r="AW88" i="5"/>
  <c r="AW123" i="5"/>
  <c r="AW127" i="5"/>
  <c r="AW82" i="5"/>
  <c r="AW94" i="5"/>
  <c r="AX129" i="5"/>
  <c r="AW115" i="5"/>
  <c r="AW152" i="5"/>
  <c r="AW101" i="5"/>
  <c r="AW64" i="5"/>
  <c r="AV122" i="5"/>
  <c r="AW122" i="5" s="1"/>
  <c r="AX66" i="5"/>
  <c r="AW134" i="5"/>
  <c r="AX88" i="5"/>
  <c r="AX78" i="5"/>
  <c r="AX137" i="5"/>
  <c r="AX80" i="5"/>
  <c r="AX147" i="5"/>
  <c r="AX155" i="5"/>
  <c r="AX75" i="5"/>
  <c r="AX123" i="5"/>
  <c r="AW114" i="5"/>
  <c r="AX82" i="5"/>
  <c r="AX94" i="5"/>
  <c r="AX68" i="5"/>
  <c r="AW133" i="5"/>
  <c r="AW121" i="5"/>
  <c r="AX127" i="5"/>
  <c r="AW136" i="5"/>
  <c r="AX132" i="5"/>
  <c r="AX74" i="5"/>
  <c r="AU113" i="5"/>
  <c r="AU128" i="5"/>
  <c r="AU72" i="5"/>
  <c r="AU126" i="5"/>
  <c r="AV104" i="5"/>
  <c r="AV91" i="5"/>
  <c r="AV128" i="5"/>
  <c r="AV72" i="5"/>
  <c r="AV139" i="5"/>
  <c r="AV97" i="5"/>
  <c r="AV84" i="5"/>
  <c r="AU93" i="5"/>
  <c r="AV93" i="5"/>
  <c r="AV117" i="5"/>
  <c r="AV138" i="5"/>
  <c r="AQ112" i="1"/>
  <c r="AR112" i="1" s="1"/>
  <c r="AO108" i="1"/>
  <c r="AP71" i="1"/>
  <c r="AP109" i="1"/>
  <c r="AP66" i="1"/>
  <c r="AP108" i="1"/>
  <c r="AO119" i="1"/>
  <c r="AP87" i="1"/>
  <c r="AO67" i="1"/>
  <c r="AP119" i="1"/>
  <c r="AP67" i="1"/>
  <c r="AO109" i="1"/>
  <c r="AO141" i="1"/>
  <c r="AO152" i="1"/>
  <c r="AP152" i="1"/>
  <c r="AS79" i="1"/>
  <c r="AU79" i="1" s="1"/>
  <c r="AP78" i="1"/>
  <c r="AO128" i="1"/>
  <c r="AQ150" i="1"/>
  <c r="AR150" i="1" s="1"/>
  <c r="AP141" i="1"/>
  <c r="AO71" i="1"/>
  <c r="AP117" i="1"/>
  <c r="AO117" i="1"/>
  <c r="AO87" i="1"/>
  <c r="AP97" i="1"/>
  <c r="AP128" i="1"/>
  <c r="AO132" i="1"/>
  <c r="AO78" i="1"/>
  <c r="AP115" i="1"/>
  <c r="AP129" i="1"/>
  <c r="AP131" i="1"/>
  <c r="AO97" i="1"/>
  <c r="AS143" i="1"/>
  <c r="AU143" i="1" s="1"/>
  <c r="AX109" i="5" l="1"/>
  <c r="AW109" i="5"/>
  <c r="BA160" i="5"/>
  <c r="BC160" i="5" s="1"/>
  <c r="AY153" i="5"/>
  <c r="AZ153" i="5" s="1"/>
  <c r="BB153" i="5" s="1"/>
  <c r="BD153" i="5" s="1"/>
  <c r="AY116" i="5"/>
  <c r="AZ116" i="5" s="1"/>
  <c r="BA116" i="5" s="1"/>
  <c r="BC116" i="5" s="1"/>
  <c r="AY135" i="5"/>
  <c r="AZ135" i="5" s="1"/>
  <c r="BB135" i="5" s="1"/>
  <c r="AY62" i="5"/>
  <c r="AZ62" i="5" s="1"/>
  <c r="BA62" i="5" s="1"/>
  <c r="BC62" i="5" s="1"/>
  <c r="AX150" i="5"/>
  <c r="AW67" i="5"/>
  <c r="BF162" i="5"/>
  <c r="BE162" i="5"/>
  <c r="AY124" i="5"/>
  <c r="AZ124" i="5" s="1"/>
  <c r="BA124" i="5" s="1"/>
  <c r="AW107" i="5"/>
  <c r="AW150" i="5"/>
  <c r="AY150" i="5" s="1"/>
  <c r="AZ150" i="5" s="1"/>
  <c r="AX67" i="5"/>
  <c r="AW65" i="5"/>
  <c r="AX65" i="5"/>
  <c r="AX81" i="5"/>
  <c r="AW81" i="5"/>
  <c r="AX156" i="5"/>
  <c r="AX151" i="5"/>
  <c r="AW156" i="5"/>
  <c r="AY156" i="5" s="1"/>
  <c r="AZ156" i="5" s="1"/>
  <c r="AY120" i="5"/>
  <c r="AZ120" i="5" s="1"/>
  <c r="BB120" i="5" s="1"/>
  <c r="BD120" i="5" s="1"/>
  <c r="AW151" i="5"/>
  <c r="AY154" i="5"/>
  <c r="AZ154" i="5" s="1"/>
  <c r="BA154" i="5" s="1"/>
  <c r="AX96" i="5"/>
  <c r="AX83" i="5"/>
  <c r="AW83" i="5"/>
  <c r="AX100" i="5"/>
  <c r="BA87" i="5"/>
  <c r="BC87" i="5" s="1"/>
  <c r="AX144" i="5"/>
  <c r="AW161" i="5"/>
  <c r="AY157" i="5"/>
  <c r="AZ157" i="5" s="1"/>
  <c r="BA157" i="5" s="1"/>
  <c r="BC157" i="5" s="1"/>
  <c r="AW144" i="5"/>
  <c r="AW112" i="5"/>
  <c r="AY112" i="5" s="1"/>
  <c r="AZ112" i="5" s="1"/>
  <c r="BA112" i="5" s="1"/>
  <c r="BC112" i="5" s="1"/>
  <c r="AW100" i="5"/>
  <c r="AX161" i="5"/>
  <c r="AX107" i="5"/>
  <c r="AY107" i="5" s="1"/>
  <c r="AZ107" i="5" s="1"/>
  <c r="BB107" i="5" s="1"/>
  <c r="AY71" i="5"/>
  <c r="AZ71" i="5" s="1"/>
  <c r="BA71" i="5" s="1"/>
  <c r="BC71" i="5" s="1"/>
  <c r="BA106" i="5"/>
  <c r="BC106" i="5" s="1"/>
  <c r="AX141" i="5"/>
  <c r="AW141" i="5"/>
  <c r="AT73" i="5"/>
  <c r="AV73" i="5" s="1"/>
  <c r="AX142" i="5"/>
  <c r="AW142" i="5"/>
  <c r="AX76" i="5"/>
  <c r="AW76" i="5"/>
  <c r="AX140" i="5"/>
  <c r="AW99" i="5"/>
  <c r="AW140" i="5"/>
  <c r="AY105" i="5"/>
  <c r="AZ105" i="5" s="1"/>
  <c r="BB105" i="5" s="1"/>
  <c r="BD105" i="5" s="1"/>
  <c r="BB124" i="5"/>
  <c r="BD124" i="5" s="1"/>
  <c r="AY90" i="5"/>
  <c r="AZ90" i="5" s="1"/>
  <c r="BB90" i="5" s="1"/>
  <c r="BD90" i="5" s="1"/>
  <c r="AX145" i="5"/>
  <c r="AW145" i="5"/>
  <c r="AS155" i="1"/>
  <c r="AU155" i="1" s="1"/>
  <c r="AU64" i="1"/>
  <c r="AW64" i="1" s="1"/>
  <c r="AU94" i="1"/>
  <c r="BA63" i="5"/>
  <c r="BC63" i="5" s="1"/>
  <c r="AV94" i="1"/>
  <c r="AQ159" i="1"/>
  <c r="AR159" i="1" s="1"/>
  <c r="AS159" i="1" s="1"/>
  <c r="AS127" i="1"/>
  <c r="AT127" i="1"/>
  <c r="AQ145" i="1"/>
  <c r="AR145" i="1" s="1"/>
  <c r="AT145" i="1" s="1"/>
  <c r="AQ65" i="1"/>
  <c r="AR65" i="1" s="1"/>
  <c r="AS65" i="1" s="1"/>
  <c r="AQ66" i="1"/>
  <c r="AR66" i="1" s="1"/>
  <c r="AS66" i="1" s="1"/>
  <c r="AO148" i="1"/>
  <c r="AQ148" i="1" s="1"/>
  <c r="AR148" i="1" s="1"/>
  <c r="AS148" i="1" s="1"/>
  <c r="AW156" i="1"/>
  <c r="AY156" i="1" s="1"/>
  <c r="AZ156" i="1" s="1"/>
  <c r="BB156" i="1" s="1"/>
  <c r="AO105" i="1"/>
  <c r="AQ105" i="1" s="1"/>
  <c r="AR105" i="1" s="1"/>
  <c r="AT105" i="1" s="1"/>
  <c r="AO88" i="1"/>
  <c r="AQ88" i="1" s="1"/>
  <c r="AR88" i="1" s="1"/>
  <c r="AT88" i="1" s="1"/>
  <c r="AO99" i="1"/>
  <c r="AQ99" i="1" s="1"/>
  <c r="AR99" i="1" s="1"/>
  <c r="AT99" i="1" s="1"/>
  <c r="AQ83" i="1"/>
  <c r="AR83" i="1" s="1"/>
  <c r="AS83" i="1" s="1"/>
  <c r="AQ63" i="1"/>
  <c r="AR63" i="1" s="1"/>
  <c r="AS63" i="1" s="1"/>
  <c r="AX92" i="1"/>
  <c r="AY92" i="1" s="1"/>
  <c r="AZ92" i="1" s="1"/>
  <c r="BB92" i="1" s="1"/>
  <c r="AX76" i="1"/>
  <c r="AY76" i="1" s="1"/>
  <c r="AZ76" i="1" s="1"/>
  <c r="BB76" i="1" s="1"/>
  <c r="AO138" i="1"/>
  <c r="AQ138" i="1" s="1"/>
  <c r="AR138" i="1" s="1"/>
  <c r="AT138" i="1" s="1"/>
  <c r="AQ96" i="1"/>
  <c r="AR96" i="1" s="1"/>
  <c r="AT96" i="1" s="1"/>
  <c r="BB126" i="1"/>
  <c r="BC126" i="1" s="1"/>
  <c r="AT102" i="1"/>
  <c r="AU102" i="1" s="1"/>
  <c r="AO90" i="1"/>
  <c r="AQ90" i="1" s="1"/>
  <c r="AR90" i="1" s="1"/>
  <c r="AS90" i="1" s="1"/>
  <c r="AS135" i="1"/>
  <c r="AT135" i="1"/>
  <c r="AU134" i="1"/>
  <c r="AW134" i="1" s="1"/>
  <c r="AQ114" i="1"/>
  <c r="AR114" i="1" s="1"/>
  <c r="AS114" i="1" s="1"/>
  <c r="AW110" i="5"/>
  <c r="AX110" i="5"/>
  <c r="AQ81" i="1"/>
  <c r="AR81" i="1" s="1"/>
  <c r="AT81" i="1" s="1"/>
  <c r="AU125" i="5"/>
  <c r="AV125" i="5"/>
  <c r="AQ129" i="1"/>
  <c r="AR129" i="1" s="1"/>
  <c r="AS129" i="1" s="1"/>
  <c r="AP161" i="1"/>
  <c r="AQ161" i="1" s="1"/>
  <c r="AR161" i="1" s="1"/>
  <c r="AS161" i="1" s="1"/>
  <c r="AW85" i="5"/>
  <c r="BJ113" i="6"/>
  <c r="BL113" i="6" s="1"/>
  <c r="AX85" i="5"/>
  <c r="AW146" i="5"/>
  <c r="AX146" i="5"/>
  <c r="AX77" i="5"/>
  <c r="AP125" i="1"/>
  <c r="AQ125" i="1" s="1"/>
  <c r="AR125" i="1" s="1"/>
  <c r="AS125" i="1" s="1"/>
  <c r="AY137" i="5"/>
  <c r="AZ137" i="5" s="1"/>
  <c r="BB137" i="5" s="1"/>
  <c r="BD137" i="5" s="1"/>
  <c r="AV111" i="5"/>
  <c r="AX111" i="5" s="1"/>
  <c r="AX148" i="5"/>
  <c r="AW148" i="5"/>
  <c r="AP160" i="1"/>
  <c r="AP107" i="1"/>
  <c r="AS157" i="1"/>
  <c r="AV157" i="1" s="1"/>
  <c r="AW69" i="5"/>
  <c r="AQ133" i="1"/>
  <c r="AR133" i="1" s="1"/>
  <c r="AS133" i="1" s="1"/>
  <c r="AU153" i="1"/>
  <c r="AW92" i="5"/>
  <c r="AX92" i="5"/>
  <c r="BA108" i="5"/>
  <c r="BC108" i="5" s="1"/>
  <c r="BJ114" i="6"/>
  <c r="BL114" i="6" s="1"/>
  <c r="AO106" i="1"/>
  <c r="AQ106" i="1" s="1"/>
  <c r="AR106" i="1" s="1"/>
  <c r="AT106" i="1" s="1"/>
  <c r="AW96" i="5"/>
  <c r="AY96" i="5" s="1"/>
  <c r="AZ96" i="5" s="1"/>
  <c r="BB96" i="5" s="1"/>
  <c r="BD96" i="5" s="1"/>
  <c r="BJ129" i="6"/>
  <c r="BL129" i="6" s="1"/>
  <c r="AO158" i="1"/>
  <c r="AQ158" i="1" s="1"/>
  <c r="AR158" i="1" s="1"/>
  <c r="AS158" i="1" s="1"/>
  <c r="AX99" i="5"/>
  <c r="AO80" i="1"/>
  <c r="AQ80" i="1" s="1"/>
  <c r="AR80" i="1" s="1"/>
  <c r="AT80" i="1" s="1"/>
  <c r="AV153" i="1"/>
  <c r="AX69" i="5"/>
  <c r="BI78" i="6"/>
  <c r="BK78" i="6" s="1"/>
  <c r="BM78" i="6" s="1"/>
  <c r="BN78" i="6" s="1"/>
  <c r="AS118" i="5"/>
  <c r="AU118" i="5" s="1"/>
  <c r="AQ69" i="1"/>
  <c r="AR69" i="1" s="1"/>
  <c r="AP111" i="1"/>
  <c r="AO111" i="1"/>
  <c r="BP111" i="6"/>
  <c r="BR111" i="6" s="1"/>
  <c r="BT111" i="6" s="1"/>
  <c r="AY80" i="5"/>
  <c r="AZ80" i="5" s="1"/>
  <c r="BA80" i="5" s="1"/>
  <c r="BC80" i="5" s="1"/>
  <c r="AS123" i="1"/>
  <c r="AU123" i="1" s="1"/>
  <c r="AQ124" i="1"/>
  <c r="AR124" i="1" s="1"/>
  <c r="AT124" i="1" s="1"/>
  <c r="AV118" i="5"/>
  <c r="AQ109" i="1"/>
  <c r="AR109" i="1" s="1"/>
  <c r="AS109" i="1" s="1"/>
  <c r="AT140" i="1"/>
  <c r="AS140" i="1"/>
  <c r="AQ73" i="1"/>
  <c r="AR73" i="1" s="1"/>
  <c r="AS73" i="1" s="1"/>
  <c r="BP90" i="6"/>
  <c r="AY143" i="5"/>
  <c r="AZ143" i="5" s="1"/>
  <c r="BA143" i="5" s="1"/>
  <c r="BC143" i="5" s="1"/>
  <c r="AY95" i="5"/>
  <c r="AZ95" i="5" s="1"/>
  <c r="BB95" i="5" s="1"/>
  <c r="BD95" i="5" s="1"/>
  <c r="AQ95" i="1"/>
  <c r="AR95" i="1" s="1"/>
  <c r="AT95" i="1" s="1"/>
  <c r="AY147" i="5"/>
  <c r="AZ147" i="5" s="1"/>
  <c r="BB147" i="5" s="1"/>
  <c r="AO121" i="1"/>
  <c r="AQ121" i="1" s="1"/>
  <c r="AR121" i="1" s="1"/>
  <c r="BO101" i="6"/>
  <c r="BP101" i="6"/>
  <c r="BB131" i="5"/>
  <c r="BD131" i="5" s="1"/>
  <c r="BA131" i="5"/>
  <c r="BC131" i="5" s="1"/>
  <c r="AW119" i="5"/>
  <c r="AY114" i="5"/>
  <c r="AZ114" i="5" s="1"/>
  <c r="BA114" i="5" s="1"/>
  <c r="AP85" i="1"/>
  <c r="AQ85" i="1" s="1"/>
  <c r="AR85" i="1" s="1"/>
  <c r="AQ131" i="1"/>
  <c r="AR131" i="1" s="1"/>
  <c r="AS131" i="1" s="1"/>
  <c r="AX119" i="5"/>
  <c r="AQ151" i="1"/>
  <c r="AR151" i="1" s="1"/>
  <c r="AT151" i="1" s="1"/>
  <c r="BM99" i="6"/>
  <c r="BN99" i="6" s="1"/>
  <c r="AO160" i="1"/>
  <c r="AT91" i="1"/>
  <c r="AV91" i="1" s="1"/>
  <c r="AY136" i="5"/>
  <c r="AZ136" i="5" s="1"/>
  <c r="BA136" i="5" s="1"/>
  <c r="BC136" i="5" s="1"/>
  <c r="BA153" i="5"/>
  <c r="BC153" i="5" s="1"/>
  <c r="BP124" i="6"/>
  <c r="BB116" i="5"/>
  <c r="BD116" i="5" s="1"/>
  <c r="AO162" i="1"/>
  <c r="AQ162" i="1" s="1"/>
  <c r="AR162" i="1" s="1"/>
  <c r="AS89" i="1"/>
  <c r="AT89" i="1"/>
  <c r="AR163" i="5"/>
  <c r="BA135" i="5"/>
  <c r="BC135" i="5" s="1"/>
  <c r="AY68" i="5"/>
  <c r="AZ68" i="5" s="1"/>
  <c r="BB68" i="5" s="1"/>
  <c r="AY78" i="5"/>
  <c r="AZ78" i="5" s="1"/>
  <c r="BB78" i="5" s="1"/>
  <c r="BO122" i="6"/>
  <c r="BQ122" i="6" s="1"/>
  <c r="BS122" i="6" s="1"/>
  <c r="AY74" i="5"/>
  <c r="AZ74" i="5" s="1"/>
  <c r="BA74" i="5" s="1"/>
  <c r="BC74" i="5" s="1"/>
  <c r="AY82" i="5"/>
  <c r="AZ82" i="5" s="1"/>
  <c r="BB82" i="5" s="1"/>
  <c r="AY134" i="5"/>
  <c r="AZ134" i="5" s="1"/>
  <c r="BA134" i="5" s="1"/>
  <c r="BC134" i="5" s="1"/>
  <c r="BO138" i="6"/>
  <c r="BR138" i="6" s="1"/>
  <c r="BT138" i="6" s="1"/>
  <c r="AS110" i="1"/>
  <c r="AU110" i="1" s="1"/>
  <c r="AS93" i="1"/>
  <c r="AU93" i="1" s="1"/>
  <c r="BA102" i="5"/>
  <c r="BC102" i="5" s="1"/>
  <c r="AP103" i="1"/>
  <c r="AQ103" i="1" s="1"/>
  <c r="AR103" i="1" s="1"/>
  <c r="AT72" i="1"/>
  <c r="AV72" i="1" s="1"/>
  <c r="AY75" i="5"/>
  <c r="AZ75" i="5" s="1"/>
  <c r="BB75" i="5" s="1"/>
  <c r="BJ127" i="6"/>
  <c r="BL127" i="6" s="1"/>
  <c r="BM127" i="6" s="1"/>
  <c r="BN127" i="6" s="1"/>
  <c r="BO127" i="6" s="1"/>
  <c r="AY155" i="5"/>
  <c r="AZ155" i="5" s="1"/>
  <c r="BB155" i="5" s="1"/>
  <c r="BD155" i="5" s="1"/>
  <c r="BI146" i="6"/>
  <c r="BK146" i="6" s="1"/>
  <c r="BM146" i="6" s="1"/>
  <c r="BN146" i="6" s="1"/>
  <c r="AY121" i="5"/>
  <c r="AZ121" i="5" s="1"/>
  <c r="BB121" i="5" s="1"/>
  <c r="BD121" i="5" s="1"/>
  <c r="AT86" i="5"/>
  <c r="AQ120" i="1"/>
  <c r="AR120" i="1" s="1"/>
  <c r="AT82" i="1"/>
  <c r="AS82" i="1"/>
  <c r="AS149" i="1"/>
  <c r="AT149" i="1"/>
  <c r="AT68" i="1"/>
  <c r="AS68" i="1"/>
  <c r="AQ132" i="1"/>
  <c r="AR132" i="1" s="1"/>
  <c r="AS132" i="1" s="1"/>
  <c r="AS86" i="1"/>
  <c r="AU86" i="1" s="1"/>
  <c r="AO98" i="1"/>
  <c r="AQ98" i="1" s="1"/>
  <c r="AR98" i="1" s="1"/>
  <c r="AQ104" i="1"/>
  <c r="AR104" i="1" s="1"/>
  <c r="AP101" i="1"/>
  <c r="AO101" i="1"/>
  <c r="AT130" i="1"/>
  <c r="AV130" i="1" s="1"/>
  <c r="AY152" i="5"/>
  <c r="AZ152" i="5" s="1"/>
  <c r="BA152" i="5" s="1"/>
  <c r="BC152" i="5" s="1"/>
  <c r="AQ71" i="1"/>
  <c r="AR71" i="1" s="1"/>
  <c r="AS71" i="1" s="1"/>
  <c r="AY159" i="5"/>
  <c r="AZ159" i="5" s="1"/>
  <c r="BB159" i="5" s="1"/>
  <c r="BD159" i="5" s="1"/>
  <c r="AQ115" i="1"/>
  <c r="AR115" i="1" s="1"/>
  <c r="AT115" i="1" s="1"/>
  <c r="AS74" i="1"/>
  <c r="AV74" i="1" s="1"/>
  <c r="AY98" i="5"/>
  <c r="AZ98" i="5" s="1"/>
  <c r="BB98" i="5" s="1"/>
  <c r="AY79" i="5"/>
  <c r="AZ79" i="5" s="1"/>
  <c r="BB79" i="5" s="1"/>
  <c r="AY161" i="5"/>
  <c r="AZ161" i="5" s="1"/>
  <c r="BB161" i="5" s="1"/>
  <c r="AW77" i="5"/>
  <c r="AY109" i="5"/>
  <c r="AZ109" i="5" s="1"/>
  <c r="BB109" i="5" s="1"/>
  <c r="BD109" i="5" s="1"/>
  <c r="AY151" i="5"/>
  <c r="AZ151" i="5" s="1"/>
  <c r="BB151" i="5" s="1"/>
  <c r="AY88" i="5"/>
  <c r="AZ88" i="5" s="1"/>
  <c r="BA88" i="5" s="1"/>
  <c r="BC88" i="5" s="1"/>
  <c r="AX133" i="5"/>
  <c r="AY133" i="5" s="1"/>
  <c r="AZ133" i="5" s="1"/>
  <c r="AW70" i="5"/>
  <c r="AX70" i="5"/>
  <c r="AX122" i="5"/>
  <c r="AY122" i="5" s="1"/>
  <c r="AZ122" i="5" s="1"/>
  <c r="AY94" i="5"/>
  <c r="AZ94" i="5" s="1"/>
  <c r="BB94" i="5" s="1"/>
  <c r="AT136" i="1"/>
  <c r="AU136" i="1" s="1"/>
  <c r="AS77" i="1"/>
  <c r="AT77" i="1"/>
  <c r="AO118" i="1"/>
  <c r="AT146" i="1"/>
  <c r="AV146" i="1" s="1"/>
  <c r="AT137" i="1"/>
  <c r="AS137" i="1"/>
  <c r="AT116" i="1"/>
  <c r="AU116" i="1" s="1"/>
  <c r="AS75" i="1"/>
  <c r="AU75" i="1" s="1"/>
  <c r="AS113" i="1"/>
  <c r="AV113" i="1" s="1"/>
  <c r="AT100" i="1"/>
  <c r="AU100" i="1" s="1"/>
  <c r="AS139" i="1"/>
  <c r="AV139" i="1" s="1"/>
  <c r="AQ154" i="1"/>
  <c r="AR154" i="1" s="1"/>
  <c r="AS154" i="1" s="1"/>
  <c r="AQ70" i="1"/>
  <c r="AR70" i="1" s="1"/>
  <c r="AO107" i="1"/>
  <c r="AV79" i="1"/>
  <c r="AX79" i="1" s="1"/>
  <c r="AT144" i="1"/>
  <c r="AU144" i="1" s="1"/>
  <c r="BF160" i="5"/>
  <c r="AQ78" i="1"/>
  <c r="AR78" i="1" s="1"/>
  <c r="AS78" i="1" s="1"/>
  <c r="AQ87" i="1"/>
  <c r="AR87" i="1" s="1"/>
  <c r="AS87" i="1" s="1"/>
  <c r="AP118" i="1"/>
  <c r="BJ117" i="6"/>
  <c r="BL117" i="6" s="1"/>
  <c r="BM117" i="6" s="1"/>
  <c r="BN117" i="6" s="1"/>
  <c r="BP117" i="6" s="1"/>
  <c r="BP144" i="6"/>
  <c r="BR144" i="6" s="1"/>
  <c r="BT144" i="6" s="1"/>
  <c r="BA89" i="5"/>
  <c r="BC89" i="5" s="1"/>
  <c r="AY64" i="5"/>
  <c r="AZ64" i="5" s="1"/>
  <c r="BB64" i="5" s="1"/>
  <c r="BD64" i="5" s="1"/>
  <c r="BP149" i="6"/>
  <c r="BQ149" i="6" s="1"/>
  <c r="BS149" i="6" s="1"/>
  <c r="BP87" i="6"/>
  <c r="BQ87" i="6" s="1"/>
  <c r="BS87" i="6" s="1"/>
  <c r="BP94" i="6"/>
  <c r="BR94" i="6" s="1"/>
  <c r="BT94" i="6" s="1"/>
  <c r="BP103" i="6"/>
  <c r="BR103" i="6" s="1"/>
  <c r="BT103" i="6" s="1"/>
  <c r="BI140" i="6"/>
  <c r="BK140" i="6" s="1"/>
  <c r="BM140" i="6" s="1"/>
  <c r="BN140" i="6" s="1"/>
  <c r="BJ135" i="6"/>
  <c r="BL135" i="6" s="1"/>
  <c r="BM118" i="6"/>
  <c r="BN118" i="6" s="1"/>
  <c r="BO118" i="6" s="1"/>
  <c r="BM98" i="6"/>
  <c r="BN98" i="6" s="1"/>
  <c r="BO98" i="6" s="1"/>
  <c r="BM106" i="6"/>
  <c r="BN106" i="6" s="1"/>
  <c r="BO106" i="6" s="1"/>
  <c r="BP154" i="6"/>
  <c r="BR154" i="6" s="1"/>
  <c r="BT154" i="6" s="1"/>
  <c r="BE160" i="5"/>
  <c r="BM113" i="6"/>
  <c r="BN113" i="6" s="1"/>
  <c r="BO113" i="6" s="1"/>
  <c r="BR120" i="6"/>
  <c r="BT120" i="6" s="1"/>
  <c r="BJ110" i="6"/>
  <c r="BL110" i="6" s="1"/>
  <c r="BO153" i="6"/>
  <c r="BQ153" i="6" s="1"/>
  <c r="BS153" i="6" s="1"/>
  <c r="BM93" i="6"/>
  <c r="BN93" i="6" s="1"/>
  <c r="BO93" i="6" s="1"/>
  <c r="BM80" i="6"/>
  <c r="BN80" i="6" s="1"/>
  <c r="BP80" i="6" s="1"/>
  <c r="BM108" i="6"/>
  <c r="BN108" i="6" s="1"/>
  <c r="BO108" i="6" s="1"/>
  <c r="BM157" i="6"/>
  <c r="BN157" i="6" s="1"/>
  <c r="BP157" i="6" s="1"/>
  <c r="BI89" i="6"/>
  <c r="BK89" i="6" s="1"/>
  <c r="BM89" i="6" s="1"/>
  <c r="BN89" i="6" s="1"/>
  <c r="BO89" i="6" s="1"/>
  <c r="BJ132" i="6"/>
  <c r="BL132" i="6" s="1"/>
  <c r="BM132" i="6" s="1"/>
  <c r="BN132" i="6" s="1"/>
  <c r="BM131" i="6"/>
  <c r="BN131" i="6" s="1"/>
  <c r="BO131" i="6" s="1"/>
  <c r="BM97" i="6"/>
  <c r="BN97" i="6" s="1"/>
  <c r="BO97" i="6" s="1"/>
  <c r="BP77" i="6"/>
  <c r="BR77" i="6" s="1"/>
  <c r="BT77" i="6" s="1"/>
  <c r="BO79" i="6"/>
  <c r="BR79" i="6" s="1"/>
  <c r="BT79" i="6" s="1"/>
  <c r="BO107" i="6"/>
  <c r="BQ107" i="6" s="1"/>
  <c r="BS107" i="6" s="1"/>
  <c r="BM71" i="6"/>
  <c r="BN71" i="6" s="1"/>
  <c r="BO71" i="6" s="1"/>
  <c r="BM109" i="6"/>
  <c r="BN109" i="6" s="1"/>
  <c r="BO109" i="6" s="1"/>
  <c r="BQ95" i="6"/>
  <c r="BS95" i="6" s="1"/>
  <c r="BI158" i="6"/>
  <c r="BK158" i="6" s="1"/>
  <c r="BJ161" i="6"/>
  <c r="BL161" i="6" s="1"/>
  <c r="BJ105" i="6"/>
  <c r="BL105" i="6" s="1"/>
  <c r="BM130" i="6"/>
  <c r="BN130" i="6" s="1"/>
  <c r="BP130" i="6" s="1"/>
  <c r="BM65" i="6"/>
  <c r="BN65" i="6" s="1"/>
  <c r="BO65" i="6" s="1"/>
  <c r="BM84" i="6"/>
  <c r="BN84" i="6" s="1"/>
  <c r="BO84" i="6" s="1"/>
  <c r="BM115" i="6"/>
  <c r="BN115" i="6" s="1"/>
  <c r="BO115" i="6" s="1"/>
  <c r="BM159" i="6"/>
  <c r="BN159" i="6" s="1"/>
  <c r="BP159" i="6" s="1"/>
  <c r="BO112" i="6"/>
  <c r="BQ112" i="6" s="1"/>
  <c r="BS112" i="6" s="1"/>
  <c r="BI75" i="6"/>
  <c r="BK75" i="6" s="1"/>
  <c r="BI85" i="6"/>
  <c r="BK85" i="6" s="1"/>
  <c r="BQ124" i="6"/>
  <c r="BS124" i="6" s="1"/>
  <c r="BQ152" i="6"/>
  <c r="BS152" i="6" s="1"/>
  <c r="BM137" i="6"/>
  <c r="BN137" i="6" s="1"/>
  <c r="BO137" i="6" s="1"/>
  <c r="BJ148" i="6"/>
  <c r="BL148" i="6" s="1"/>
  <c r="BJ104" i="6"/>
  <c r="BL104" i="6" s="1"/>
  <c r="BJ63" i="6"/>
  <c r="BL63" i="6" s="1"/>
  <c r="BM160" i="6"/>
  <c r="BN160" i="6" s="1"/>
  <c r="BO160" i="6" s="1"/>
  <c r="BJ96" i="6"/>
  <c r="BL96" i="6" s="1"/>
  <c r="BJ121" i="6"/>
  <c r="BL121" i="6" s="1"/>
  <c r="BR81" i="6"/>
  <c r="BT81" i="6" s="1"/>
  <c r="BR76" i="6"/>
  <c r="BT76" i="6" s="1"/>
  <c r="BJ83" i="6"/>
  <c r="BL83" i="6" s="1"/>
  <c r="BR102" i="6"/>
  <c r="BT102" i="6" s="1"/>
  <c r="BQ119" i="6"/>
  <c r="BS119" i="6" s="1"/>
  <c r="BR147" i="6"/>
  <c r="BT147" i="6" s="1"/>
  <c r="BR95" i="6"/>
  <c r="BT95" i="6" s="1"/>
  <c r="BJ158" i="6"/>
  <c r="BL158" i="6" s="1"/>
  <c r="BR90" i="6"/>
  <c r="BT90" i="6" s="1"/>
  <c r="BO88" i="6"/>
  <c r="BP88" i="6"/>
  <c r="BO92" i="6"/>
  <c r="BP92" i="6"/>
  <c r="BO62" i="6"/>
  <c r="BP62" i="6"/>
  <c r="BO73" i="6"/>
  <c r="BP73" i="6"/>
  <c r="BO91" i="6"/>
  <c r="BP91" i="6"/>
  <c r="BO128" i="6"/>
  <c r="BP128" i="6"/>
  <c r="BI96" i="6"/>
  <c r="BK96" i="6" s="1"/>
  <c r="BI121" i="6"/>
  <c r="BK121" i="6" s="1"/>
  <c r="BQ81" i="6"/>
  <c r="BS81" i="6" s="1"/>
  <c r="BQ76" i="6"/>
  <c r="BS76" i="6" s="1"/>
  <c r="BI83" i="6"/>
  <c r="BK83" i="6" s="1"/>
  <c r="BQ147" i="6"/>
  <c r="BS147" i="6" s="1"/>
  <c r="BJ75" i="6"/>
  <c r="BL75" i="6" s="1"/>
  <c r="BJ85" i="6"/>
  <c r="BL85" i="6" s="1"/>
  <c r="BR124" i="6"/>
  <c r="BT124" i="6" s="1"/>
  <c r="BR152" i="6"/>
  <c r="BT152" i="6" s="1"/>
  <c r="BR119" i="6"/>
  <c r="BT119" i="6" s="1"/>
  <c r="BO66" i="6"/>
  <c r="BP66" i="6"/>
  <c r="BO100" i="6"/>
  <c r="BP100" i="6"/>
  <c r="BI148" i="6"/>
  <c r="BK148" i="6" s="1"/>
  <c r="BI104" i="6"/>
  <c r="BK104" i="6" s="1"/>
  <c r="BI63" i="6"/>
  <c r="BK63" i="6" s="1"/>
  <c r="BQ102" i="6"/>
  <c r="BS102" i="6" s="1"/>
  <c r="BO150" i="6"/>
  <c r="BP150" i="6"/>
  <c r="BO156" i="6"/>
  <c r="BP156" i="6"/>
  <c r="BO134" i="6"/>
  <c r="BP134" i="6"/>
  <c r="BI161" i="6"/>
  <c r="BK161" i="6" s="1"/>
  <c r="BI105" i="6"/>
  <c r="BK105" i="6" s="1"/>
  <c r="BQ120" i="6"/>
  <c r="BS120" i="6" s="1"/>
  <c r="BI110" i="6"/>
  <c r="BK110" i="6" s="1"/>
  <c r="BQ138" i="6"/>
  <c r="BS138" i="6" s="1"/>
  <c r="BQ90" i="6"/>
  <c r="BS90" i="6" s="1"/>
  <c r="BO136" i="6"/>
  <c r="BP136" i="6"/>
  <c r="BO99" i="6"/>
  <c r="BP99" i="6"/>
  <c r="BO139" i="6"/>
  <c r="BP139" i="6"/>
  <c r="BI142" i="6"/>
  <c r="BK142" i="6" s="1"/>
  <c r="BJ142" i="6"/>
  <c r="BL142" i="6" s="1"/>
  <c r="BM141" i="6"/>
  <c r="BN141" i="6" s="1"/>
  <c r="BM64" i="6"/>
  <c r="BN64" i="6" s="1"/>
  <c r="BM82" i="6"/>
  <c r="BN82" i="6" s="1"/>
  <c r="BM125" i="6"/>
  <c r="BN125" i="6" s="1"/>
  <c r="BM86" i="6"/>
  <c r="BN86" i="6" s="1"/>
  <c r="BM74" i="6"/>
  <c r="BN74" i="6" s="1"/>
  <c r="BM69" i="6"/>
  <c r="BN69" i="6" s="1"/>
  <c r="BM116" i="6"/>
  <c r="BN116" i="6" s="1"/>
  <c r="BM68" i="6"/>
  <c r="BN68" i="6" s="1"/>
  <c r="BM151" i="6"/>
  <c r="BN151" i="6" s="1"/>
  <c r="BM126" i="6"/>
  <c r="BN126" i="6" s="1"/>
  <c r="BM67" i="6"/>
  <c r="BN67" i="6" s="1"/>
  <c r="BM133" i="6"/>
  <c r="BN133" i="6" s="1"/>
  <c r="AY101" i="5"/>
  <c r="AZ101" i="5" s="1"/>
  <c r="BB101" i="5" s="1"/>
  <c r="BD101" i="5" s="1"/>
  <c r="AY115" i="5"/>
  <c r="AZ115" i="5" s="1"/>
  <c r="BA115" i="5" s="1"/>
  <c r="AW130" i="5"/>
  <c r="AY127" i="5"/>
  <c r="AZ127" i="5" s="1"/>
  <c r="BB127" i="5" s="1"/>
  <c r="AY129" i="5"/>
  <c r="AZ129" i="5" s="1"/>
  <c r="BA129" i="5" s="1"/>
  <c r="BC129" i="5" s="1"/>
  <c r="AX130" i="5"/>
  <c r="AW97" i="5"/>
  <c r="AW104" i="5"/>
  <c r="AY103" i="5"/>
  <c r="AZ103" i="5" s="1"/>
  <c r="BB103" i="5" s="1"/>
  <c r="BD103" i="5" s="1"/>
  <c r="AY66" i="5"/>
  <c r="AZ66" i="5" s="1"/>
  <c r="BA66" i="5" s="1"/>
  <c r="BC66" i="5" s="1"/>
  <c r="AY123" i="5"/>
  <c r="AZ123" i="5" s="1"/>
  <c r="BB123" i="5" s="1"/>
  <c r="AY132" i="5"/>
  <c r="AZ132" i="5" s="1"/>
  <c r="BA132" i="5" s="1"/>
  <c r="BF153" i="5"/>
  <c r="AW91" i="5"/>
  <c r="AW138" i="5"/>
  <c r="AX84" i="5"/>
  <c r="AX72" i="5"/>
  <c r="AW128" i="5"/>
  <c r="AW117" i="5"/>
  <c r="AX126" i="5"/>
  <c r="BF102" i="5"/>
  <c r="AU86" i="5"/>
  <c r="AY158" i="5"/>
  <c r="AZ158" i="5" s="1"/>
  <c r="AW84" i="5"/>
  <c r="BB149" i="5"/>
  <c r="BD149" i="5" s="1"/>
  <c r="BF149" i="5" s="1"/>
  <c r="AV86" i="5"/>
  <c r="AQ108" i="1"/>
  <c r="AR108" i="1" s="1"/>
  <c r="AT108" i="1" s="1"/>
  <c r="AQ119" i="1"/>
  <c r="AR119" i="1" s="1"/>
  <c r="AS119" i="1" s="1"/>
  <c r="AT122" i="1"/>
  <c r="AU122" i="1" s="1"/>
  <c r="AS62" i="1"/>
  <c r="AV62" i="1" s="1"/>
  <c r="BE153" i="5"/>
  <c r="AX113" i="5"/>
  <c r="AX97" i="5"/>
  <c r="AX93" i="5"/>
  <c r="BE102" i="5"/>
  <c r="AW126" i="5"/>
  <c r="AW113" i="5"/>
  <c r="AX139" i="5"/>
  <c r="AX138" i="5"/>
  <c r="AX117" i="5"/>
  <c r="AX128" i="5"/>
  <c r="AX91" i="5"/>
  <c r="AW139" i="5"/>
  <c r="AW72" i="5"/>
  <c r="AX104" i="5"/>
  <c r="AW93" i="5"/>
  <c r="BD87" i="5"/>
  <c r="BD135" i="5"/>
  <c r="BC154" i="5"/>
  <c r="BD147" i="5"/>
  <c r="BD63" i="5"/>
  <c r="BC124" i="5"/>
  <c r="AV155" i="1"/>
  <c r="AW155" i="1" s="1"/>
  <c r="AT112" i="1"/>
  <c r="AS112" i="1"/>
  <c r="AQ67" i="1"/>
  <c r="AR67" i="1" s="1"/>
  <c r="AT67" i="1" s="1"/>
  <c r="AT84" i="1"/>
  <c r="AU84" i="1" s="1"/>
  <c r="AQ141" i="1"/>
  <c r="AR141" i="1" s="1"/>
  <c r="AT141" i="1" s="1"/>
  <c r="AQ152" i="1"/>
  <c r="AR152" i="1" s="1"/>
  <c r="AQ128" i="1"/>
  <c r="AR128" i="1" s="1"/>
  <c r="AT128" i="1" s="1"/>
  <c r="AQ97" i="1"/>
  <c r="AR97" i="1" s="1"/>
  <c r="AS97" i="1" s="1"/>
  <c r="AS150" i="1"/>
  <c r="AT150" i="1"/>
  <c r="AT142" i="1"/>
  <c r="AU142" i="1" s="1"/>
  <c r="AQ117" i="1"/>
  <c r="AR117" i="1" s="1"/>
  <c r="AS147" i="1"/>
  <c r="AT147" i="1"/>
  <c r="AV143" i="1"/>
  <c r="AW143" i="1" s="1"/>
  <c r="BF108" i="5" l="1"/>
  <c r="AY100" i="5"/>
  <c r="AZ100" i="5" s="1"/>
  <c r="BB100" i="5" s="1"/>
  <c r="BD100" i="5" s="1"/>
  <c r="BB62" i="5"/>
  <c r="BD62" i="5" s="1"/>
  <c r="AY67" i="5"/>
  <c r="AZ67" i="5" s="1"/>
  <c r="BA67" i="5" s="1"/>
  <c r="BC67" i="5" s="1"/>
  <c r="AY81" i="5"/>
  <c r="AZ81" i="5" s="1"/>
  <c r="BB81" i="5" s="1"/>
  <c r="BD81" i="5" s="1"/>
  <c r="BG162" i="5"/>
  <c r="BH162" i="5" s="1"/>
  <c r="AX64" i="1"/>
  <c r="AT65" i="1"/>
  <c r="AT66" i="1"/>
  <c r="AY65" i="5"/>
  <c r="AZ65" i="5" s="1"/>
  <c r="BB65" i="5" s="1"/>
  <c r="BD65" i="5" s="1"/>
  <c r="BA150" i="5"/>
  <c r="BC150" i="5" s="1"/>
  <c r="BB150" i="5"/>
  <c r="BD150" i="5" s="1"/>
  <c r="AY141" i="5"/>
  <c r="AZ141" i="5" s="1"/>
  <c r="BB141" i="5" s="1"/>
  <c r="BD141" i="5" s="1"/>
  <c r="AY76" i="5"/>
  <c r="AZ76" i="5" s="1"/>
  <c r="BB76" i="5" s="1"/>
  <c r="AY83" i="5"/>
  <c r="AZ83" i="5" s="1"/>
  <c r="BB83" i="5" s="1"/>
  <c r="BD83" i="5" s="1"/>
  <c r="BB71" i="5"/>
  <c r="BD71" i="5" s="1"/>
  <c r="BA120" i="5"/>
  <c r="BC120" i="5" s="1"/>
  <c r="AY144" i="5"/>
  <c r="AZ144" i="5" s="1"/>
  <c r="BB144" i="5" s="1"/>
  <c r="BD144" i="5" s="1"/>
  <c r="AX73" i="5"/>
  <c r="BB157" i="5"/>
  <c r="BD157" i="5" s="1"/>
  <c r="BB154" i="5"/>
  <c r="BD154" i="5" s="1"/>
  <c r="AW73" i="5"/>
  <c r="AY85" i="5"/>
  <c r="AZ85" i="5" s="1"/>
  <c r="BA85" i="5" s="1"/>
  <c r="BE106" i="5"/>
  <c r="AY142" i="5"/>
  <c r="AZ142" i="5" s="1"/>
  <c r="BB142" i="5" s="1"/>
  <c r="AY99" i="5"/>
  <c r="AZ99" i="5" s="1"/>
  <c r="BA99" i="5" s="1"/>
  <c r="BC99" i="5" s="1"/>
  <c r="BA68" i="5"/>
  <c r="BC68" i="5" s="1"/>
  <c r="AY64" i="1"/>
  <c r="AZ64" i="1" s="1"/>
  <c r="BA64" i="1" s="1"/>
  <c r="BA95" i="5"/>
  <c r="BC95" i="5" s="1"/>
  <c r="AY148" i="5"/>
  <c r="AZ148" i="5" s="1"/>
  <c r="BB148" i="5" s="1"/>
  <c r="BD148" i="5" s="1"/>
  <c r="BA90" i="5"/>
  <c r="BC90" i="5" s="1"/>
  <c r="BF106" i="5"/>
  <c r="BG106" i="5" s="1"/>
  <c r="BH106" i="5" s="1"/>
  <c r="BA100" i="5"/>
  <c r="BC100" i="5" s="1"/>
  <c r="AY140" i="5"/>
  <c r="AZ140" i="5" s="1"/>
  <c r="BB140" i="5" s="1"/>
  <c r="BE89" i="5"/>
  <c r="BA121" i="5"/>
  <c r="BC121" i="5" s="1"/>
  <c r="BB152" i="5"/>
  <c r="BD152" i="5" s="1"/>
  <c r="AW125" i="5"/>
  <c r="BA105" i="5"/>
  <c r="BC105" i="5" s="1"/>
  <c r="BA94" i="5"/>
  <c r="BC94" i="5" s="1"/>
  <c r="BB80" i="5"/>
  <c r="BD80" i="5" s="1"/>
  <c r="AY110" i="5"/>
  <c r="AZ110" i="5" s="1"/>
  <c r="BB110" i="5" s="1"/>
  <c r="BD110" i="5" s="1"/>
  <c r="BB136" i="5"/>
  <c r="BD136" i="5" s="1"/>
  <c r="BE136" i="5" s="1"/>
  <c r="BA151" i="5"/>
  <c r="BA137" i="5"/>
  <c r="BC137" i="5" s="1"/>
  <c r="AY145" i="5"/>
  <c r="AZ145" i="5" s="1"/>
  <c r="BB145" i="5" s="1"/>
  <c r="BD145" i="5" s="1"/>
  <c r="AY77" i="5"/>
  <c r="AZ77" i="5" s="1"/>
  <c r="BA77" i="5" s="1"/>
  <c r="BC77" i="5" s="1"/>
  <c r="BA155" i="5"/>
  <c r="BC155" i="5" s="1"/>
  <c r="AX94" i="1"/>
  <c r="AS145" i="1"/>
  <c r="AT159" i="1"/>
  <c r="AV159" i="1" s="1"/>
  <c r="BR101" i="6"/>
  <c r="BT101" i="6" s="1"/>
  <c r="BB112" i="5"/>
  <c r="BD112" i="5" s="1"/>
  <c r="AX125" i="5"/>
  <c r="AY146" i="5"/>
  <c r="AZ146" i="5" s="1"/>
  <c r="BA146" i="5" s="1"/>
  <c r="BC146" i="5" s="1"/>
  <c r="AW94" i="1"/>
  <c r="AV127" i="1"/>
  <c r="AU127" i="1"/>
  <c r="AU135" i="1"/>
  <c r="AQ107" i="1"/>
  <c r="AR107" i="1" s="1"/>
  <c r="AT107" i="1" s="1"/>
  <c r="AV135" i="1"/>
  <c r="AW135" i="1" s="1"/>
  <c r="AT109" i="1"/>
  <c r="AV109" i="1" s="1"/>
  <c r="AS96" i="1"/>
  <c r="AU96" i="1" s="1"/>
  <c r="AU91" i="1"/>
  <c r="AX91" i="1" s="1"/>
  <c r="AV93" i="1"/>
  <c r="AX93" i="1" s="1"/>
  <c r="AT83" i="1"/>
  <c r="AU83" i="1" s="1"/>
  <c r="AT63" i="1"/>
  <c r="AU63" i="1" s="1"/>
  <c r="AT131" i="1"/>
  <c r="AV131" i="1" s="1"/>
  <c r="AV102" i="1"/>
  <c r="AX102" i="1" s="1"/>
  <c r="AU159" i="1"/>
  <c r="AX134" i="1"/>
  <c r="AY134" i="1" s="1"/>
  <c r="AZ134" i="1" s="1"/>
  <c r="BB134" i="1" s="1"/>
  <c r="AU145" i="1"/>
  <c r="BD126" i="1"/>
  <c r="BF126" i="1" s="1"/>
  <c r="AU74" i="1"/>
  <c r="AX74" i="1" s="1"/>
  <c r="AV145" i="1"/>
  <c r="AV100" i="1"/>
  <c r="AX100" i="1" s="1"/>
  <c r="AV144" i="1"/>
  <c r="AX144" i="1" s="1"/>
  <c r="AU157" i="1"/>
  <c r="AW157" i="1" s="1"/>
  <c r="AW79" i="1"/>
  <c r="AY79" i="1" s="1"/>
  <c r="AZ79" i="1" s="1"/>
  <c r="BB79" i="1" s="1"/>
  <c r="AT114" i="1"/>
  <c r="AU114" i="1" s="1"/>
  <c r="AT78" i="1"/>
  <c r="AU78" i="1" s="1"/>
  <c r="AS81" i="1"/>
  <c r="AV81" i="1" s="1"/>
  <c r="AS151" i="1"/>
  <c r="AV151" i="1" s="1"/>
  <c r="AT148" i="1"/>
  <c r="AU148" i="1" s="1"/>
  <c r="AT129" i="1"/>
  <c r="AU129" i="1" s="1"/>
  <c r="BA147" i="5"/>
  <c r="BC147" i="5" s="1"/>
  <c r="AT133" i="1"/>
  <c r="AS80" i="1"/>
  <c r="AV80" i="1" s="1"/>
  <c r="BB143" i="5"/>
  <c r="BD143" i="5" s="1"/>
  <c r="AW111" i="5"/>
  <c r="AY111" i="5" s="1"/>
  <c r="AZ111" i="5" s="1"/>
  <c r="BE108" i="5"/>
  <c r="BG108" i="5" s="1"/>
  <c r="BH108" i="5" s="1"/>
  <c r="BA107" i="5"/>
  <c r="BC107" i="5" s="1"/>
  <c r="BB114" i="5"/>
  <c r="BD114" i="5" s="1"/>
  <c r="BQ101" i="6"/>
  <c r="BS101" i="6" s="1"/>
  <c r="BE116" i="5"/>
  <c r="BA78" i="5"/>
  <c r="BC78" i="5" s="1"/>
  <c r="BF116" i="5"/>
  <c r="BP118" i="6"/>
  <c r="BQ118" i="6" s="1"/>
  <c r="BS118" i="6" s="1"/>
  <c r="AQ160" i="1"/>
  <c r="AR160" i="1" s="1"/>
  <c r="AT160" i="1" s="1"/>
  <c r="AY92" i="5"/>
  <c r="AZ92" i="5" s="1"/>
  <c r="AS124" i="1"/>
  <c r="AU124" i="1" s="1"/>
  <c r="AU113" i="1"/>
  <c r="AW113" i="1" s="1"/>
  <c r="AY69" i="5"/>
  <c r="AZ69" i="5" s="1"/>
  <c r="BB69" i="5" s="1"/>
  <c r="BQ144" i="6"/>
  <c r="BS144" i="6" s="1"/>
  <c r="BU144" i="6" s="1"/>
  <c r="BV144" i="6" s="1"/>
  <c r="AV123" i="1"/>
  <c r="AX123" i="1" s="1"/>
  <c r="AT71" i="1"/>
  <c r="AV71" i="1" s="1"/>
  <c r="AT90" i="1"/>
  <c r="AV90" i="1" s="1"/>
  <c r="AT73" i="1"/>
  <c r="AU73" i="1" s="1"/>
  <c r="BQ111" i="6"/>
  <c r="BS111" i="6" s="1"/>
  <c r="BU111" i="6" s="1"/>
  <c r="BV111" i="6" s="1"/>
  <c r="BW111" i="6" s="1"/>
  <c r="BE62" i="5"/>
  <c r="BR87" i="6"/>
  <c r="BT87" i="6" s="1"/>
  <c r="BF62" i="5"/>
  <c r="AX153" i="1"/>
  <c r="AW153" i="1"/>
  <c r="BQ154" i="6"/>
  <c r="BS154" i="6" s="1"/>
  <c r="BU154" i="6" s="1"/>
  <c r="BV154" i="6" s="1"/>
  <c r="AW118" i="5"/>
  <c r="AY119" i="5"/>
  <c r="AZ119" i="5" s="1"/>
  <c r="BB119" i="5" s="1"/>
  <c r="BD119" i="5" s="1"/>
  <c r="BA141" i="5"/>
  <c r="BC141" i="5" s="1"/>
  <c r="AT161" i="1"/>
  <c r="AU161" i="1" s="1"/>
  <c r="AU130" i="1"/>
  <c r="AW130" i="1" s="1"/>
  <c r="BB74" i="5"/>
  <c r="BD74" i="5" s="1"/>
  <c r="BA64" i="5"/>
  <c r="BC64" i="5" s="1"/>
  <c r="AS95" i="1"/>
  <c r="AV95" i="1" s="1"/>
  <c r="AT69" i="1"/>
  <c r="AS69" i="1"/>
  <c r="AQ111" i="1"/>
  <c r="AR111" i="1" s="1"/>
  <c r="AX118" i="5"/>
  <c r="AV140" i="1"/>
  <c r="AU140" i="1"/>
  <c r="AS121" i="1"/>
  <c r="AT121" i="1"/>
  <c r="AS85" i="1"/>
  <c r="AT85" i="1"/>
  <c r="BA82" i="5"/>
  <c r="BC82" i="5" s="1"/>
  <c r="BB88" i="5"/>
  <c r="BD88" i="5" s="1"/>
  <c r="BB115" i="5"/>
  <c r="BD115" i="5" s="1"/>
  <c r="AT162" i="1"/>
  <c r="AS162" i="1"/>
  <c r="AY84" i="5"/>
  <c r="AZ84" i="5" s="1"/>
  <c r="BB84" i="5" s="1"/>
  <c r="AV89" i="1"/>
  <c r="BA123" i="5"/>
  <c r="BC123" i="5" s="1"/>
  <c r="AV75" i="1"/>
  <c r="AX75" i="1" s="1"/>
  <c r="BP84" i="6"/>
  <c r="BQ84" i="6" s="1"/>
  <c r="BS84" i="6" s="1"/>
  <c r="AV83" i="1"/>
  <c r="AX83" i="1" s="1"/>
  <c r="AS106" i="1"/>
  <c r="AU106" i="1" s="1"/>
  <c r="AS88" i="1"/>
  <c r="AV88" i="1" s="1"/>
  <c r="BA75" i="5"/>
  <c r="BC75" i="5" s="1"/>
  <c r="BB67" i="5"/>
  <c r="BD67" i="5" s="1"/>
  <c r="BQ77" i="6"/>
  <c r="BS77" i="6" s="1"/>
  <c r="BQ94" i="6"/>
  <c r="BS94" i="6" s="1"/>
  <c r="BU94" i="6" s="1"/>
  <c r="BV94" i="6" s="1"/>
  <c r="BP106" i="6"/>
  <c r="BR106" i="6" s="1"/>
  <c r="BT106" i="6" s="1"/>
  <c r="BQ79" i="6"/>
  <c r="BS79" i="6" s="1"/>
  <c r="AU72" i="1"/>
  <c r="AW72" i="1" s="1"/>
  <c r="AX155" i="1"/>
  <c r="AY155" i="1" s="1"/>
  <c r="AZ155" i="1" s="1"/>
  <c r="BA155" i="1" s="1"/>
  <c r="BP137" i="6"/>
  <c r="BR137" i="6" s="1"/>
  <c r="BT137" i="6" s="1"/>
  <c r="BR149" i="6"/>
  <c r="BT149" i="6" s="1"/>
  <c r="BM158" i="6"/>
  <c r="BN158" i="6" s="1"/>
  <c r="BO158" i="6" s="1"/>
  <c r="AS115" i="1"/>
  <c r="AV115" i="1" s="1"/>
  <c r="BR122" i="6"/>
  <c r="BT122" i="6" s="1"/>
  <c r="BU122" i="6" s="1"/>
  <c r="BV122" i="6" s="1"/>
  <c r="BA127" i="5"/>
  <c r="BC127" i="5" s="1"/>
  <c r="BB134" i="5"/>
  <c r="BD134" i="5" s="1"/>
  <c r="AU89" i="1"/>
  <c r="AQ118" i="1"/>
  <c r="AR118" i="1" s="1"/>
  <c r="AT118" i="1" s="1"/>
  <c r="AW86" i="5"/>
  <c r="AQ101" i="1"/>
  <c r="AR101" i="1" s="1"/>
  <c r="AT101" i="1" s="1"/>
  <c r="AV110" i="1"/>
  <c r="AX110" i="1" s="1"/>
  <c r="AU149" i="1"/>
  <c r="BU120" i="6"/>
  <c r="BV120" i="6" s="1"/>
  <c r="BW120" i="6" s="1"/>
  <c r="BA159" i="5"/>
  <c r="BC159" i="5" s="1"/>
  <c r="BA98" i="5"/>
  <c r="BC98" i="5" s="1"/>
  <c r="AS99" i="1"/>
  <c r="AV99" i="1" s="1"/>
  <c r="AY104" i="5"/>
  <c r="AZ104" i="5" s="1"/>
  <c r="BB104" i="5" s="1"/>
  <c r="AU68" i="1"/>
  <c r="AU146" i="1"/>
  <c r="AX146" i="1" s="1"/>
  <c r="BA79" i="5"/>
  <c r="BC79" i="5" s="1"/>
  <c r="BP71" i="6"/>
  <c r="BR71" i="6" s="1"/>
  <c r="BT71" i="6" s="1"/>
  <c r="AT119" i="1"/>
  <c r="AV119" i="1" s="1"/>
  <c r="AU82" i="1"/>
  <c r="AV82" i="1"/>
  <c r="AT132" i="1"/>
  <c r="AU132" i="1" s="1"/>
  <c r="AS120" i="1"/>
  <c r="AT120" i="1"/>
  <c r="AV149" i="1"/>
  <c r="AS104" i="1"/>
  <c r="AT104" i="1"/>
  <c r="AV68" i="1"/>
  <c r="AV86" i="1"/>
  <c r="AW86" i="1" s="1"/>
  <c r="AS105" i="1"/>
  <c r="AV105" i="1" s="1"/>
  <c r="AT154" i="1"/>
  <c r="AU154" i="1" s="1"/>
  <c r="BA92" i="1"/>
  <c r="BD92" i="1" s="1"/>
  <c r="AV77" i="1"/>
  <c r="BD98" i="5"/>
  <c r="AU77" i="1"/>
  <c r="BB132" i="5"/>
  <c r="BD132" i="5" s="1"/>
  <c r="AY128" i="5"/>
  <c r="AZ128" i="5" s="1"/>
  <c r="BB128" i="5" s="1"/>
  <c r="AV136" i="1"/>
  <c r="AX136" i="1" s="1"/>
  <c r="BD79" i="5"/>
  <c r="BA161" i="5"/>
  <c r="BC161" i="5" s="1"/>
  <c r="BD161" i="5"/>
  <c r="BB133" i="5"/>
  <c r="BD133" i="5" s="1"/>
  <c r="BA133" i="5"/>
  <c r="BC133" i="5" s="1"/>
  <c r="BA109" i="5"/>
  <c r="BC109" i="5" s="1"/>
  <c r="AY70" i="5"/>
  <c r="AZ70" i="5" s="1"/>
  <c r="BB70" i="5" s="1"/>
  <c r="AY138" i="5"/>
  <c r="AZ138" i="5" s="1"/>
  <c r="BB138" i="5" s="1"/>
  <c r="BD138" i="5" s="1"/>
  <c r="BF89" i="5"/>
  <c r="BB129" i="5"/>
  <c r="BD129" i="5" s="1"/>
  <c r="BG160" i="5"/>
  <c r="BH160" i="5" s="1"/>
  <c r="BJ160" i="5" s="1"/>
  <c r="BL160" i="5" s="1"/>
  <c r="AV137" i="1"/>
  <c r="AT158" i="1"/>
  <c r="AU158" i="1" s="1"/>
  <c r="AV116" i="1"/>
  <c r="AX116" i="1" s="1"/>
  <c r="AU137" i="1"/>
  <c r="BA76" i="1"/>
  <c r="BD76" i="1" s="1"/>
  <c r="AU139" i="1"/>
  <c r="AV122" i="1"/>
  <c r="AX122" i="1" s="1"/>
  <c r="AT125" i="1"/>
  <c r="AT70" i="1"/>
  <c r="AS70" i="1"/>
  <c r="AS108" i="1"/>
  <c r="AU108" i="1" s="1"/>
  <c r="AU62" i="1"/>
  <c r="AX62" i="1" s="1"/>
  <c r="AT97" i="1"/>
  <c r="AV97" i="1" s="1"/>
  <c r="AS98" i="1"/>
  <c r="AT98" i="1"/>
  <c r="AV84" i="1"/>
  <c r="AW84" i="1" s="1"/>
  <c r="AT103" i="1"/>
  <c r="AS103" i="1"/>
  <c r="BA156" i="1"/>
  <c r="BD156" i="1" s="1"/>
  <c r="AS141" i="1"/>
  <c r="AV141" i="1" s="1"/>
  <c r="AS67" i="1"/>
  <c r="AU67" i="1" s="1"/>
  <c r="AT87" i="1"/>
  <c r="AU87" i="1" s="1"/>
  <c r="AS138" i="1"/>
  <c r="AV138" i="1" s="1"/>
  <c r="BP98" i="6"/>
  <c r="BQ98" i="6" s="1"/>
  <c r="BS98" i="6" s="1"/>
  <c r="BP131" i="6"/>
  <c r="BQ131" i="6" s="1"/>
  <c r="BS131" i="6" s="1"/>
  <c r="BP108" i="6"/>
  <c r="BR108" i="6" s="1"/>
  <c r="BT108" i="6" s="1"/>
  <c r="BR153" i="6"/>
  <c r="BT153" i="6" s="1"/>
  <c r="BU153" i="6" s="1"/>
  <c r="BV153" i="6" s="1"/>
  <c r="BO159" i="6"/>
  <c r="BQ159" i="6" s="1"/>
  <c r="BS159" i="6" s="1"/>
  <c r="BP109" i="6"/>
  <c r="BR109" i="6" s="1"/>
  <c r="BT109" i="6" s="1"/>
  <c r="BE157" i="5"/>
  <c r="BA96" i="5"/>
  <c r="BC96" i="5" s="1"/>
  <c r="BG153" i="5"/>
  <c r="BH153" i="5" s="1"/>
  <c r="BJ153" i="5" s="1"/>
  <c r="BL153" i="5" s="1"/>
  <c r="BO132" i="6"/>
  <c r="BP132" i="6"/>
  <c r="BQ103" i="6"/>
  <c r="BS103" i="6" s="1"/>
  <c r="BU103" i="6" s="1"/>
  <c r="BV103" i="6" s="1"/>
  <c r="BW103" i="6" s="1"/>
  <c r="BP65" i="6"/>
  <c r="BR65" i="6" s="1"/>
  <c r="BT65" i="6" s="1"/>
  <c r="BR112" i="6"/>
  <c r="BT112" i="6" s="1"/>
  <c r="BU112" i="6" s="1"/>
  <c r="BV112" i="6" s="1"/>
  <c r="BO157" i="6"/>
  <c r="BR157" i="6" s="1"/>
  <c r="BT157" i="6" s="1"/>
  <c r="BP113" i="6"/>
  <c r="BR113" i="6" s="1"/>
  <c r="BT113" i="6" s="1"/>
  <c r="BM105" i="6"/>
  <c r="BN105" i="6" s="1"/>
  <c r="BO105" i="6" s="1"/>
  <c r="BA101" i="5"/>
  <c r="BC101" i="5" s="1"/>
  <c r="BR107" i="6"/>
  <c r="BT107" i="6" s="1"/>
  <c r="BU107" i="6" s="1"/>
  <c r="BV107" i="6" s="1"/>
  <c r="BX107" i="6" s="1"/>
  <c r="BP93" i="6"/>
  <c r="BR93" i="6" s="1"/>
  <c r="BT93" i="6" s="1"/>
  <c r="BP89" i="6"/>
  <c r="BR89" i="6" s="1"/>
  <c r="BT89" i="6" s="1"/>
  <c r="BP115" i="6"/>
  <c r="BR115" i="6" s="1"/>
  <c r="BT115" i="6" s="1"/>
  <c r="BP127" i="6"/>
  <c r="BQ127" i="6" s="1"/>
  <c r="BS127" i="6" s="1"/>
  <c r="BO130" i="6"/>
  <c r="BR130" i="6" s="1"/>
  <c r="BT130" i="6" s="1"/>
  <c r="BO117" i="6"/>
  <c r="BR117" i="6" s="1"/>
  <c r="BT117" i="6" s="1"/>
  <c r="BM63" i="6"/>
  <c r="BN63" i="6" s="1"/>
  <c r="BO63" i="6" s="1"/>
  <c r="BM148" i="6"/>
  <c r="BN148" i="6" s="1"/>
  <c r="BO148" i="6" s="1"/>
  <c r="BU95" i="6"/>
  <c r="BV95" i="6" s="1"/>
  <c r="BX95" i="6" s="1"/>
  <c r="BO80" i="6"/>
  <c r="BU79" i="6"/>
  <c r="BV79" i="6" s="1"/>
  <c r="BW79" i="6" s="1"/>
  <c r="BM161" i="6"/>
  <c r="BN161" i="6" s="1"/>
  <c r="BO161" i="6" s="1"/>
  <c r="BP97" i="6"/>
  <c r="BQ97" i="6" s="1"/>
  <c r="BS97" i="6" s="1"/>
  <c r="BE121" i="5"/>
  <c r="BU102" i="6"/>
  <c r="BV102" i="6" s="1"/>
  <c r="BW102" i="6" s="1"/>
  <c r="BM104" i="6"/>
  <c r="BN104" i="6" s="1"/>
  <c r="BO104" i="6" s="1"/>
  <c r="BP160" i="6"/>
  <c r="BR160" i="6" s="1"/>
  <c r="BT160" i="6" s="1"/>
  <c r="BR99" i="6"/>
  <c r="BT99" i="6" s="1"/>
  <c r="BQ156" i="6"/>
  <c r="BS156" i="6" s="1"/>
  <c r="BR66" i="6"/>
  <c r="BT66" i="6" s="1"/>
  <c r="BR128" i="6"/>
  <c r="BT128" i="6" s="1"/>
  <c r="BR73" i="6"/>
  <c r="BT73" i="6" s="1"/>
  <c r="BR92" i="6"/>
  <c r="BT92" i="6" s="1"/>
  <c r="BR139" i="6"/>
  <c r="BT139" i="6" s="1"/>
  <c r="BQ134" i="6"/>
  <c r="BS134" i="6" s="1"/>
  <c r="BR136" i="6"/>
  <c r="BT136" i="6" s="1"/>
  <c r="BQ150" i="6"/>
  <c r="BS150" i="6" s="1"/>
  <c r="BR100" i="6"/>
  <c r="BT100" i="6" s="1"/>
  <c r="BR91" i="6"/>
  <c r="BT91" i="6" s="1"/>
  <c r="BR88" i="6"/>
  <c r="BT88" i="6" s="1"/>
  <c r="BO151" i="6"/>
  <c r="BP151" i="6"/>
  <c r="BO126" i="6"/>
  <c r="BP126" i="6"/>
  <c r="BO116" i="6"/>
  <c r="BP116" i="6"/>
  <c r="BO74" i="6"/>
  <c r="BP74" i="6"/>
  <c r="BO64" i="6"/>
  <c r="BP64" i="6"/>
  <c r="BQ99" i="6"/>
  <c r="BS99" i="6" s="1"/>
  <c r="BR134" i="6"/>
  <c r="BT134" i="6" s="1"/>
  <c r="BR150" i="6"/>
  <c r="BT150" i="6" s="1"/>
  <c r="BQ66" i="6"/>
  <c r="BS66" i="6" s="1"/>
  <c r="BQ128" i="6"/>
  <c r="BS128" i="6" s="1"/>
  <c r="BQ73" i="6"/>
  <c r="BS73" i="6" s="1"/>
  <c r="BQ62" i="6"/>
  <c r="BS62" i="6" s="1"/>
  <c r="BQ92" i="6"/>
  <c r="BS92" i="6" s="1"/>
  <c r="BO140" i="6"/>
  <c r="BP140" i="6"/>
  <c r="BO141" i="6"/>
  <c r="BP141" i="6"/>
  <c r="BR62" i="6"/>
  <c r="BT62" i="6" s="1"/>
  <c r="BO133" i="6"/>
  <c r="BP133" i="6"/>
  <c r="BO146" i="6"/>
  <c r="BP146" i="6"/>
  <c r="BO68" i="6"/>
  <c r="BP68" i="6"/>
  <c r="BO69" i="6"/>
  <c r="BP69" i="6"/>
  <c r="BO125" i="6"/>
  <c r="BP125" i="6"/>
  <c r="BQ139" i="6"/>
  <c r="BS139" i="6" s="1"/>
  <c r="BQ136" i="6"/>
  <c r="BS136" i="6" s="1"/>
  <c r="BR156" i="6"/>
  <c r="BT156" i="6" s="1"/>
  <c r="BQ100" i="6"/>
  <c r="BS100" i="6" s="1"/>
  <c r="BQ91" i="6"/>
  <c r="BS91" i="6" s="1"/>
  <c r="BQ88" i="6"/>
  <c r="BS88" i="6" s="1"/>
  <c r="BO67" i="6"/>
  <c r="BP67" i="6"/>
  <c r="BO78" i="6"/>
  <c r="BP78" i="6"/>
  <c r="BO86" i="6"/>
  <c r="BP86" i="6"/>
  <c r="BO82" i="6"/>
  <c r="BP82" i="6"/>
  <c r="BE95" i="5"/>
  <c r="AY93" i="5"/>
  <c r="AZ93" i="5" s="1"/>
  <c r="BA93" i="5" s="1"/>
  <c r="AY91" i="5"/>
  <c r="AZ91" i="5" s="1"/>
  <c r="BB91" i="5" s="1"/>
  <c r="BD91" i="5" s="1"/>
  <c r="AY126" i="5"/>
  <c r="AZ126" i="5" s="1"/>
  <c r="BB126" i="5" s="1"/>
  <c r="BE120" i="5"/>
  <c r="BM110" i="6"/>
  <c r="BN110" i="6" s="1"/>
  <c r="BU149" i="6"/>
  <c r="BV149" i="6" s="1"/>
  <c r="BM143" i="6"/>
  <c r="BN143" i="6" s="1"/>
  <c r="BM162" i="6"/>
  <c r="BN162" i="6" s="1"/>
  <c r="BM129" i="6"/>
  <c r="BN129" i="6" s="1"/>
  <c r="BM123" i="6"/>
  <c r="BN123" i="6" s="1"/>
  <c r="BM155" i="6"/>
  <c r="BN155" i="6" s="1"/>
  <c r="BM114" i="6"/>
  <c r="BN114" i="6" s="1"/>
  <c r="BM85" i="6"/>
  <c r="BN85" i="6" s="1"/>
  <c r="BM83" i="6"/>
  <c r="BN83" i="6" s="1"/>
  <c r="BM72" i="6"/>
  <c r="BN72" i="6" s="1"/>
  <c r="BM145" i="6"/>
  <c r="BN145" i="6" s="1"/>
  <c r="BM75" i="6"/>
  <c r="BN75" i="6" s="1"/>
  <c r="BM121" i="6"/>
  <c r="BN121" i="6" s="1"/>
  <c r="BU81" i="6"/>
  <c r="BV81" i="6" s="1"/>
  <c r="BM70" i="6"/>
  <c r="BN70" i="6" s="1"/>
  <c r="BM135" i="6"/>
  <c r="BN135" i="6" s="1"/>
  <c r="BU101" i="6"/>
  <c r="BV101" i="6" s="1"/>
  <c r="BU138" i="6"/>
  <c r="BV138" i="6" s="1"/>
  <c r="BM96" i="6"/>
  <c r="BN96" i="6" s="1"/>
  <c r="BU147" i="6"/>
  <c r="BV147" i="6" s="1"/>
  <c r="AY117" i="5"/>
  <c r="AZ117" i="5" s="1"/>
  <c r="BB117" i="5" s="1"/>
  <c r="AY97" i="5"/>
  <c r="AZ97" i="5" s="1"/>
  <c r="BB97" i="5" s="1"/>
  <c r="BD97" i="5" s="1"/>
  <c r="BA156" i="5"/>
  <c r="BC156" i="5" s="1"/>
  <c r="BB156" i="5"/>
  <c r="BD156" i="5" s="1"/>
  <c r="BJ162" i="5"/>
  <c r="BL162" i="5" s="1"/>
  <c r="BI162" i="5"/>
  <c r="BK162" i="5" s="1"/>
  <c r="AY130" i="5"/>
  <c r="AZ130" i="5" s="1"/>
  <c r="BB66" i="5"/>
  <c r="BD66" i="5" s="1"/>
  <c r="AY113" i="5"/>
  <c r="AZ113" i="5" s="1"/>
  <c r="BB113" i="5" s="1"/>
  <c r="BF124" i="5"/>
  <c r="BA81" i="5"/>
  <c r="BC81" i="5" s="1"/>
  <c r="BE81" i="5" s="1"/>
  <c r="BA103" i="5"/>
  <c r="BC103" i="5" s="1"/>
  <c r="BF154" i="5"/>
  <c r="BF152" i="5"/>
  <c r="BF135" i="5"/>
  <c r="BE131" i="5"/>
  <c r="AY72" i="5"/>
  <c r="AZ72" i="5" s="1"/>
  <c r="BA72" i="5" s="1"/>
  <c r="BE100" i="5"/>
  <c r="BF87" i="5"/>
  <c r="BE149" i="5"/>
  <c r="BG149" i="5" s="1"/>
  <c r="BH149" i="5" s="1"/>
  <c r="BI149" i="5" s="1"/>
  <c r="AX86" i="5"/>
  <c r="BF95" i="5"/>
  <c r="BG102" i="5"/>
  <c r="BH102" i="5" s="1"/>
  <c r="BJ102" i="5" s="1"/>
  <c r="BE63" i="5"/>
  <c r="BF80" i="5"/>
  <c r="BB158" i="5"/>
  <c r="BA158" i="5"/>
  <c r="BC158" i="5" s="1"/>
  <c r="AV66" i="1"/>
  <c r="AU112" i="1"/>
  <c r="BB122" i="5"/>
  <c r="BD122" i="5" s="1"/>
  <c r="BA122" i="5"/>
  <c r="AY139" i="5"/>
  <c r="AZ139" i="5" s="1"/>
  <c r="BF157" i="5"/>
  <c r="BF121" i="5"/>
  <c r="BE135" i="5"/>
  <c r="BE87" i="5"/>
  <c r="BF131" i="5"/>
  <c r="BE124" i="5"/>
  <c r="BF63" i="5"/>
  <c r="BD78" i="5"/>
  <c r="BD151" i="5"/>
  <c r="BC132" i="5"/>
  <c r="BD107" i="5"/>
  <c r="BE154" i="5"/>
  <c r="BD127" i="5"/>
  <c r="BD94" i="5"/>
  <c r="BD123" i="5"/>
  <c r="BD82" i="5"/>
  <c r="BC114" i="5"/>
  <c r="BD68" i="5"/>
  <c r="BD76" i="5"/>
  <c r="BD75" i="5"/>
  <c r="BC115" i="5"/>
  <c r="BC151" i="5"/>
  <c r="AS128" i="1"/>
  <c r="AV128" i="1" s="1"/>
  <c r="AU66" i="1"/>
  <c r="AV112" i="1"/>
  <c r="AT152" i="1"/>
  <c r="AS152" i="1"/>
  <c r="AV147" i="1"/>
  <c r="AV65" i="1"/>
  <c r="AU150" i="1"/>
  <c r="AS117" i="1"/>
  <c r="AT117" i="1"/>
  <c r="AV142" i="1"/>
  <c r="AV150" i="1"/>
  <c r="AU65" i="1"/>
  <c r="AU147" i="1"/>
  <c r="AX143" i="1"/>
  <c r="AY143" i="1" s="1"/>
  <c r="AZ143" i="1" s="1"/>
  <c r="BA143" i="1" s="1"/>
  <c r="BE126" i="1"/>
  <c r="BA83" i="5" l="1"/>
  <c r="BC83" i="5" s="1"/>
  <c r="BA65" i="5"/>
  <c r="BC65" i="5" s="1"/>
  <c r="BF150" i="5"/>
  <c r="BE150" i="5"/>
  <c r="AY73" i="5"/>
  <c r="AZ73" i="5" s="1"/>
  <c r="BB73" i="5" s="1"/>
  <c r="AX135" i="1"/>
  <c r="AS107" i="1"/>
  <c r="BB64" i="1"/>
  <c r="BC64" i="1" s="1"/>
  <c r="AY94" i="1"/>
  <c r="AZ94" i="1" s="1"/>
  <c r="BA94" i="1" s="1"/>
  <c r="BE80" i="5"/>
  <c r="BF120" i="5"/>
  <c r="BF100" i="5"/>
  <c r="BE71" i="5"/>
  <c r="BF71" i="5"/>
  <c r="BA76" i="5"/>
  <c r="BC76" i="5" s="1"/>
  <c r="BA144" i="5"/>
  <c r="BC144" i="5" s="1"/>
  <c r="BA148" i="5"/>
  <c r="BC148" i="5" s="1"/>
  <c r="BB85" i="5"/>
  <c r="BD142" i="5"/>
  <c r="BB99" i="5"/>
  <c r="BD99" i="5" s="1"/>
  <c r="BA142" i="5"/>
  <c r="BA110" i="5"/>
  <c r="BC110" i="5" s="1"/>
  <c r="BE90" i="5"/>
  <c r="BG90" i="5" s="1"/>
  <c r="BH90" i="5" s="1"/>
  <c r="BJ90" i="5" s="1"/>
  <c r="BL90" i="5" s="1"/>
  <c r="BB146" i="5"/>
  <c r="BD146" i="5" s="1"/>
  <c r="BE105" i="5"/>
  <c r="BF105" i="5"/>
  <c r="BF90" i="5"/>
  <c r="BA84" i="5"/>
  <c r="AY125" i="5"/>
  <c r="AZ125" i="5" s="1"/>
  <c r="BB125" i="5" s="1"/>
  <c r="BD125" i="5" s="1"/>
  <c r="BE155" i="5"/>
  <c r="BJ106" i="5"/>
  <c r="BL106" i="5" s="1"/>
  <c r="BI106" i="5"/>
  <c r="BK106" i="5" s="1"/>
  <c r="BF136" i="5"/>
  <c r="BG136" i="5" s="1"/>
  <c r="BH136" i="5" s="1"/>
  <c r="BJ136" i="5" s="1"/>
  <c r="BG89" i="5"/>
  <c r="BH89" i="5" s="1"/>
  <c r="BJ89" i="5" s="1"/>
  <c r="BL89" i="5" s="1"/>
  <c r="BB77" i="5"/>
  <c r="BD77" i="5" s="1"/>
  <c r="BA128" i="5"/>
  <c r="BA140" i="5"/>
  <c r="BC140" i="5" s="1"/>
  <c r="BD140" i="5"/>
  <c r="BE152" i="5"/>
  <c r="BG152" i="5" s="1"/>
  <c r="BH152" i="5" s="1"/>
  <c r="BE134" i="5"/>
  <c r="BA104" i="5"/>
  <c r="BC104" i="5" s="1"/>
  <c r="BE74" i="5"/>
  <c r="BF74" i="5"/>
  <c r="BF155" i="5"/>
  <c r="BF147" i="5"/>
  <c r="AY86" i="5"/>
  <c r="AZ86" i="5" s="1"/>
  <c r="BB86" i="5" s="1"/>
  <c r="BD86" i="5" s="1"/>
  <c r="BE147" i="5"/>
  <c r="BA145" i="5"/>
  <c r="BC145" i="5" s="1"/>
  <c r="BF137" i="5"/>
  <c r="BE137" i="5"/>
  <c r="BG116" i="5"/>
  <c r="BH116" i="5" s="1"/>
  <c r="BJ116" i="5" s="1"/>
  <c r="BL116" i="5" s="1"/>
  <c r="BE143" i="5"/>
  <c r="BF143" i="5"/>
  <c r="BG143" i="5" s="1"/>
  <c r="BH143" i="5" s="1"/>
  <c r="BJ143" i="5" s="1"/>
  <c r="BL143" i="5" s="1"/>
  <c r="BE112" i="5"/>
  <c r="BF112" i="5"/>
  <c r="BA125" i="5"/>
  <c r="BC125" i="5" s="1"/>
  <c r="BB94" i="1"/>
  <c r="BF88" i="5"/>
  <c r="BA69" i="5"/>
  <c r="BC69" i="5" s="1"/>
  <c r="BE109" i="5"/>
  <c r="BR84" i="6"/>
  <c r="BT84" i="6" s="1"/>
  <c r="BG157" i="5"/>
  <c r="BH157" i="5" s="1"/>
  <c r="BJ157" i="5" s="1"/>
  <c r="BE88" i="5"/>
  <c r="AW127" i="1"/>
  <c r="AW144" i="1"/>
  <c r="AU109" i="1"/>
  <c r="AX109" i="1" s="1"/>
  <c r="AV96" i="1"/>
  <c r="AX96" i="1" s="1"/>
  <c r="AX157" i="1"/>
  <c r="AV129" i="1"/>
  <c r="AX127" i="1"/>
  <c r="AW91" i="1"/>
  <c r="AY91" i="1" s="1"/>
  <c r="AZ91" i="1" s="1"/>
  <c r="BB91" i="1" s="1"/>
  <c r="AW93" i="1"/>
  <c r="AY93" i="1" s="1"/>
  <c r="AZ93" i="1" s="1"/>
  <c r="BB93" i="1" s="1"/>
  <c r="AV63" i="1"/>
  <c r="AX63" i="1" s="1"/>
  <c r="AW102" i="1"/>
  <c r="AY102" i="1" s="1"/>
  <c r="AZ102" i="1" s="1"/>
  <c r="BA102" i="1" s="1"/>
  <c r="AU71" i="1"/>
  <c r="AW71" i="1" s="1"/>
  <c r="AU131" i="1"/>
  <c r="AX131" i="1" s="1"/>
  <c r="BC92" i="1"/>
  <c r="BE92" i="1" s="1"/>
  <c r="AX159" i="1"/>
  <c r="AU80" i="1"/>
  <c r="AX80" i="1" s="1"/>
  <c r="AW100" i="1"/>
  <c r="AY100" i="1" s="1"/>
  <c r="AZ100" i="1" s="1"/>
  <c r="AW74" i="1"/>
  <c r="AY74" i="1" s="1"/>
  <c r="AZ74" i="1" s="1"/>
  <c r="BB74" i="1" s="1"/>
  <c r="AV114" i="1"/>
  <c r="AX114" i="1" s="1"/>
  <c r="AW159" i="1"/>
  <c r="AY135" i="1"/>
  <c r="AZ135" i="1" s="1"/>
  <c r="BA135" i="1" s="1"/>
  <c r="AW122" i="1"/>
  <c r="AY122" i="1" s="1"/>
  <c r="AZ122" i="1" s="1"/>
  <c r="BB122" i="1" s="1"/>
  <c r="AU115" i="1"/>
  <c r="AX115" i="1" s="1"/>
  <c r="AU151" i="1"/>
  <c r="AW151" i="1" s="1"/>
  <c r="AS160" i="1"/>
  <c r="AU160" i="1" s="1"/>
  <c r="AV148" i="1"/>
  <c r="AX148" i="1" s="1"/>
  <c r="AW83" i="1"/>
  <c r="AY83" i="1" s="1"/>
  <c r="AZ83" i="1" s="1"/>
  <c r="AW123" i="1"/>
  <c r="AY123" i="1" s="1"/>
  <c r="AZ123" i="1" s="1"/>
  <c r="BA123" i="1" s="1"/>
  <c r="AU90" i="1"/>
  <c r="AX90" i="1" s="1"/>
  <c r="AV108" i="1"/>
  <c r="AW108" i="1" s="1"/>
  <c r="AW145" i="1"/>
  <c r="AX145" i="1"/>
  <c r="AW63" i="1"/>
  <c r="AU81" i="1"/>
  <c r="AX81" i="1" s="1"/>
  <c r="AU119" i="1"/>
  <c r="AW119" i="1" s="1"/>
  <c r="AV78" i="1"/>
  <c r="AW78" i="1" s="1"/>
  <c r="AX84" i="1"/>
  <c r="AY84" i="1" s="1"/>
  <c r="AZ84" i="1" s="1"/>
  <c r="AV124" i="1"/>
  <c r="AX124" i="1" s="1"/>
  <c r="AX130" i="1"/>
  <c r="AY130" i="1" s="1"/>
  <c r="AZ130" i="1" s="1"/>
  <c r="BB130" i="1" s="1"/>
  <c r="AV161" i="1"/>
  <c r="AW161" i="1" s="1"/>
  <c r="AX113" i="1"/>
  <c r="AY113" i="1" s="1"/>
  <c r="AZ113" i="1" s="1"/>
  <c r="AU85" i="1"/>
  <c r="AV106" i="1"/>
  <c r="AX106" i="1" s="1"/>
  <c r="AV73" i="1"/>
  <c r="AW73" i="1" s="1"/>
  <c r="AV133" i="1"/>
  <c r="AU133" i="1"/>
  <c r="BE159" i="5"/>
  <c r="BF159" i="5"/>
  <c r="BI108" i="5"/>
  <c r="BK108" i="5" s="1"/>
  <c r="BJ108" i="5"/>
  <c r="BL108" i="5" s="1"/>
  <c r="AV85" i="1"/>
  <c r="BF64" i="5"/>
  <c r="BE64" i="5"/>
  <c r="BR118" i="6"/>
  <c r="BT118" i="6" s="1"/>
  <c r="BU118" i="6" s="1"/>
  <c r="BV118" i="6" s="1"/>
  <c r="BW118" i="6" s="1"/>
  <c r="AX72" i="1"/>
  <c r="BB93" i="5"/>
  <c r="BD93" i="5" s="1"/>
  <c r="BF144" i="5"/>
  <c r="BR98" i="6"/>
  <c r="BT98" i="6" s="1"/>
  <c r="BC156" i="1"/>
  <c r="BE156" i="1" s="1"/>
  <c r="BQ106" i="6"/>
  <c r="BS106" i="6" s="1"/>
  <c r="BU106" i="6" s="1"/>
  <c r="BV106" i="6" s="1"/>
  <c r="BW106" i="6" s="1"/>
  <c r="BB111" i="5"/>
  <c r="BA111" i="5"/>
  <c r="BB92" i="5"/>
  <c r="BA92" i="5"/>
  <c r="AY118" i="5"/>
  <c r="AZ118" i="5" s="1"/>
  <c r="BA118" i="5" s="1"/>
  <c r="BD69" i="5"/>
  <c r="BQ89" i="6"/>
  <c r="BS89" i="6" s="1"/>
  <c r="BU89" i="6" s="1"/>
  <c r="BV89" i="6" s="1"/>
  <c r="BG62" i="5"/>
  <c r="BH62" i="5" s="1"/>
  <c r="BJ62" i="5" s="1"/>
  <c r="BL62" i="5" s="1"/>
  <c r="AU97" i="1"/>
  <c r="AW97" i="1" s="1"/>
  <c r="BX120" i="6"/>
  <c r="BZ120" i="6" s="1"/>
  <c r="CB120" i="6" s="1"/>
  <c r="BF141" i="5"/>
  <c r="BE141" i="5"/>
  <c r="AY153" i="1"/>
  <c r="AZ153" i="1" s="1"/>
  <c r="AU105" i="1"/>
  <c r="AX105" i="1" s="1"/>
  <c r="BA119" i="5"/>
  <c r="BW95" i="6"/>
  <c r="AU95" i="1"/>
  <c r="AW140" i="1"/>
  <c r="AU69" i="1"/>
  <c r="AV69" i="1"/>
  <c r="AU88" i="1"/>
  <c r="AW88" i="1" s="1"/>
  <c r="BR159" i="6"/>
  <c r="BT159" i="6" s="1"/>
  <c r="AT111" i="1"/>
  <c r="AS111" i="1"/>
  <c r="AS101" i="1"/>
  <c r="AU101" i="1" s="1"/>
  <c r="AV162" i="1"/>
  <c r="AV121" i="1"/>
  <c r="AX140" i="1"/>
  <c r="AW89" i="1"/>
  <c r="AV132" i="1"/>
  <c r="AW132" i="1" s="1"/>
  <c r="BF134" i="5"/>
  <c r="BG100" i="5"/>
  <c r="BH100" i="5" s="1"/>
  <c r="BJ100" i="5" s="1"/>
  <c r="BL100" i="5" s="1"/>
  <c r="BG121" i="5"/>
  <c r="BH121" i="5" s="1"/>
  <c r="BJ121" i="5" s="1"/>
  <c r="AW146" i="1"/>
  <c r="AY146" i="1" s="1"/>
  <c r="AZ146" i="1" s="1"/>
  <c r="BB146" i="1" s="1"/>
  <c r="BA126" i="5"/>
  <c r="BC126" i="5" s="1"/>
  <c r="AU162" i="1"/>
  <c r="AU121" i="1"/>
  <c r="BD64" i="1"/>
  <c r="BE64" i="1" s="1"/>
  <c r="BQ71" i="6"/>
  <c r="BS71" i="6" s="1"/>
  <c r="BU71" i="6" s="1"/>
  <c r="BV71" i="6" s="1"/>
  <c r="BX71" i="6" s="1"/>
  <c r="BP158" i="6"/>
  <c r="BQ158" i="6" s="1"/>
  <c r="BS158" i="6" s="1"/>
  <c r="BF98" i="5"/>
  <c r="AR163" i="1"/>
  <c r="BQ108" i="6"/>
  <c r="BS108" i="6" s="1"/>
  <c r="AW75" i="1"/>
  <c r="AY75" i="1" s="1"/>
  <c r="AZ75" i="1" s="1"/>
  <c r="BA75" i="1" s="1"/>
  <c r="BF83" i="5"/>
  <c r="BG124" i="5"/>
  <c r="BH124" i="5" s="1"/>
  <c r="BI124" i="5" s="1"/>
  <c r="BA91" i="5"/>
  <c r="BC91" i="5" s="1"/>
  <c r="BA138" i="5"/>
  <c r="BC138" i="5" s="1"/>
  <c r="BX103" i="6"/>
  <c r="BY103" i="6" s="1"/>
  <c r="CA103" i="6" s="1"/>
  <c r="BE156" i="5"/>
  <c r="BQ137" i="6"/>
  <c r="BS137" i="6" s="1"/>
  <c r="AX82" i="1"/>
  <c r="AW77" i="1"/>
  <c r="BR131" i="6"/>
  <c r="BT131" i="6" s="1"/>
  <c r="BU131" i="6" s="1"/>
  <c r="BV131" i="6" s="1"/>
  <c r="AU99" i="1"/>
  <c r="AX89" i="1"/>
  <c r="AX149" i="1"/>
  <c r="AS118" i="1"/>
  <c r="AU118" i="1" s="1"/>
  <c r="BB72" i="5"/>
  <c r="BD72" i="5" s="1"/>
  <c r="BE67" i="5"/>
  <c r="BF96" i="5"/>
  <c r="AV154" i="1"/>
  <c r="AW154" i="1" s="1"/>
  <c r="BE79" i="5"/>
  <c r="BF67" i="5"/>
  <c r="BG150" i="5"/>
  <c r="BH150" i="5" s="1"/>
  <c r="BJ150" i="5" s="1"/>
  <c r="BG131" i="5"/>
  <c r="BH131" i="5" s="1"/>
  <c r="BJ131" i="5" s="1"/>
  <c r="BL131" i="5" s="1"/>
  <c r="AU128" i="1"/>
  <c r="AW128" i="1" s="1"/>
  <c r="AW110" i="1"/>
  <c r="AY110" i="1" s="1"/>
  <c r="AZ110" i="1" s="1"/>
  <c r="BA97" i="5"/>
  <c r="BC97" i="5" s="1"/>
  <c r="BE161" i="5"/>
  <c r="AW136" i="1"/>
  <c r="AY136" i="1" s="1"/>
  <c r="AZ136" i="1" s="1"/>
  <c r="BA136" i="1" s="1"/>
  <c r="BG154" i="5"/>
  <c r="BH154" i="5" s="1"/>
  <c r="BI154" i="5" s="1"/>
  <c r="BJ149" i="5"/>
  <c r="BF79" i="5"/>
  <c r="BC76" i="1"/>
  <c r="BE76" i="1" s="1"/>
  <c r="BA117" i="5"/>
  <c r="BC117" i="5" s="1"/>
  <c r="BE98" i="5"/>
  <c r="AX68" i="1"/>
  <c r="AU120" i="1"/>
  <c r="AU141" i="1"/>
  <c r="AX141" i="1" s="1"/>
  <c r="BA73" i="5"/>
  <c r="BG80" i="5"/>
  <c r="BH80" i="5" s="1"/>
  <c r="BJ80" i="5" s="1"/>
  <c r="AW62" i="1"/>
  <c r="AY62" i="1" s="1"/>
  <c r="AZ62" i="1" s="1"/>
  <c r="BA62" i="1" s="1"/>
  <c r="BF103" i="5"/>
  <c r="AX86" i="1"/>
  <c r="AY86" i="1" s="1"/>
  <c r="AZ86" i="1" s="1"/>
  <c r="BR132" i="6"/>
  <c r="BT132" i="6" s="1"/>
  <c r="AW82" i="1"/>
  <c r="AV120" i="1"/>
  <c r="AW149" i="1"/>
  <c r="AW137" i="1"/>
  <c r="AU138" i="1"/>
  <c r="AW138" i="1" s="1"/>
  <c r="AV67" i="1"/>
  <c r="AW67" i="1" s="1"/>
  <c r="AV104" i="1"/>
  <c r="AU104" i="1"/>
  <c r="AW68" i="1"/>
  <c r="AX77" i="1"/>
  <c r="AV87" i="1"/>
  <c r="AW87" i="1" s="1"/>
  <c r="AY157" i="1"/>
  <c r="AZ157" i="1" s="1"/>
  <c r="BA157" i="1" s="1"/>
  <c r="BI102" i="5"/>
  <c r="BK102" i="5" s="1"/>
  <c r="AV158" i="1"/>
  <c r="AX158" i="1" s="1"/>
  <c r="BA113" i="5"/>
  <c r="BC113" i="5" s="1"/>
  <c r="BQ109" i="6"/>
  <c r="BS109" i="6" s="1"/>
  <c r="BU109" i="6" s="1"/>
  <c r="BV109" i="6" s="1"/>
  <c r="BX109" i="6" s="1"/>
  <c r="BE75" i="5"/>
  <c r="BN162" i="5"/>
  <c r="AW116" i="1"/>
  <c r="AY116" i="1" s="1"/>
  <c r="AZ116" i="1" s="1"/>
  <c r="BA116" i="1" s="1"/>
  <c r="BF129" i="5"/>
  <c r="BE101" i="5"/>
  <c r="BF109" i="5"/>
  <c r="BE77" i="5"/>
  <c r="BF161" i="5"/>
  <c r="BG120" i="5"/>
  <c r="BH120" i="5" s="1"/>
  <c r="BI120" i="5" s="1"/>
  <c r="BK120" i="5" s="1"/>
  <c r="BF81" i="5"/>
  <c r="BG81" i="5" s="1"/>
  <c r="BH81" i="5" s="1"/>
  <c r="BG135" i="5"/>
  <c r="BH135" i="5" s="1"/>
  <c r="BI135" i="5" s="1"/>
  <c r="BK135" i="5" s="1"/>
  <c r="BE129" i="5"/>
  <c r="BE66" i="5"/>
  <c r="BI153" i="5"/>
  <c r="BK153" i="5" s="1"/>
  <c r="BN153" i="5" s="1"/>
  <c r="BM162" i="5"/>
  <c r="BA70" i="5"/>
  <c r="BC70" i="5" s="1"/>
  <c r="BF66" i="5"/>
  <c r="BG95" i="5"/>
  <c r="BH95" i="5" s="1"/>
  <c r="BI95" i="5" s="1"/>
  <c r="BK95" i="5" s="1"/>
  <c r="BF101" i="5"/>
  <c r="BD70" i="5"/>
  <c r="BI89" i="5"/>
  <c r="BK89" i="5" s="1"/>
  <c r="BI160" i="5"/>
  <c r="BK160" i="5" s="1"/>
  <c r="AX137" i="1"/>
  <c r="BA134" i="1"/>
  <c r="BC134" i="1" s="1"/>
  <c r="AW139" i="1"/>
  <c r="AX139" i="1"/>
  <c r="AY72" i="1"/>
  <c r="AZ72" i="1" s="1"/>
  <c r="BB72" i="1" s="1"/>
  <c r="AV70" i="1"/>
  <c r="AV125" i="1"/>
  <c r="AU125" i="1"/>
  <c r="AV107" i="1"/>
  <c r="AU70" i="1"/>
  <c r="AU107" i="1"/>
  <c r="AX150" i="1"/>
  <c r="AU98" i="1"/>
  <c r="BB155" i="1"/>
  <c r="BD155" i="1" s="1"/>
  <c r="AU103" i="1"/>
  <c r="AV98" i="1"/>
  <c r="AW65" i="1"/>
  <c r="AX112" i="1"/>
  <c r="BX79" i="6"/>
  <c r="BY79" i="6" s="1"/>
  <c r="CA79" i="6" s="1"/>
  <c r="AV103" i="1"/>
  <c r="AW66" i="1"/>
  <c r="BP148" i="6"/>
  <c r="BR148" i="6" s="1"/>
  <c r="BT148" i="6" s="1"/>
  <c r="BQ132" i="6"/>
  <c r="BS132" i="6" s="1"/>
  <c r="BE83" i="5"/>
  <c r="BE133" i="5"/>
  <c r="BE96" i="5"/>
  <c r="BQ113" i="6"/>
  <c r="BS113" i="6" s="1"/>
  <c r="BU113" i="6" s="1"/>
  <c r="BV113" i="6" s="1"/>
  <c r="BW113" i="6" s="1"/>
  <c r="BQ93" i="6"/>
  <c r="BS93" i="6" s="1"/>
  <c r="BU93" i="6" s="1"/>
  <c r="BV93" i="6" s="1"/>
  <c r="BQ65" i="6"/>
  <c r="BS65" i="6" s="1"/>
  <c r="BU65" i="6" s="1"/>
  <c r="BV65" i="6" s="1"/>
  <c r="BP105" i="6"/>
  <c r="BQ105" i="6" s="1"/>
  <c r="BS105" i="6" s="1"/>
  <c r="BP161" i="6"/>
  <c r="BQ161" i="6" s="1"/>
  <c r="BS161" i="6" s="1"/>
  <c r="BP104" i="6"/>
  <c r="BQ104" i="6" s="1"/>
  <c r="BS104" i="6" s="1"/>
  <c r="BQ130" i="6"/>
  <c r="BS130" i="6" s="1"/>
  <c r="BU130" i="6" s="1"/>
  <c r="BV130" i="6" s="1"/>
  <c r="BW130" i="6" s="1"/>
  <c r="BP63" i="6"/>
  <c r="BR63" i="6" s="1"/>
  <c r="BT63" i="6" s="1"/>
  <c r="BQ117" i="6"/>
  <c r="BS117" i="6" s="1"/>
  <c r="BU117" i="6" s="1"/>
  <c r="BV117" i="6" s="1"/>
  <c r="BQ157" i="6"/>
  <c r="BS157" i="6" s="1"/>
  <c r="BU157" i="6" s="1"/>
  <c r="BV157" i="6" s="1"/>
  <c r="BR97" i="6"/>
  <c r="BT97" i="6" s="1"/>
  <c r="BU97" i="6" s="1"/>
  <c r="BV97" i="6" s="1"/>
  <c r="BR127" i="6"/>
  <c r="BT127" i="6" s="1"/>
  <c r="BU127" i="6" s="1"/>
  <c r="BV127" i="6" s="1"/>
  <c r="BQ160" i="6"/>
  <c r="BS160" i="6" s="1"/>
  <c r="BU160" i="6" s="1"/>
  <c r="BV160" i="6" s="1"/>
  <c r="BQ115" i="6"/>
  <c r="BS115" i="6" s="1"/>
  <c r="BU115" i="6" s="1"/>
  <c r="BV115" i="6" s="1"/>
  <c r="BG71" i="5"/>
  <c r="BH71" i="5" s="1"/>
  <c r="BU91" i="6"/>
  <c r="BV91" i="6" s="1"/>
  <c r="BW91" i="6" s="1"/>
  <c r="BU128" i="6"/>
  <c r="BV128" i="6" s="1"/>
  <c r="BW128" i="6" s="1"/>
  <c r="BU156" i="6"/>
  <c r="BV156" i="6" s="1"/>
  <c r="BW156" i="6" s="1"/>
  <c r="BX111" i="6"/>
  <c r="BY111" i="6" s="1"/>
  <c r="CA111" i="6" s="1"/>
  <c r="BR80" i="6"/>
  <c r="BT80" i="6" s="1"/>
  <c r="BQ80" i="6"/>
  <c r="BS80" i="6" s="1"/>
  <c r="BW107" i="6"/>
  <c r="BZ107" i="6" s="1"/>
  <c r="CB107" i="6" s="1"/>
  <c r="BU73" i="6"/>
  <c r="BV73" i="6" s="1"/>
  <c r="BX73" i="6" s="1"/>
  <c r="BU66" i="6"/>
  <c r="BV66" i="6" s="1"/>
  <c r="BW66" i="6" s="1"/>
  <c r="BU84" i="6"/>
  <c r="BV84" i="6" s="1"/>
  <c r="BX84" i="6" s="1"/>
  <c r="BU98" i="6"/>
  <c r="BV98" i="6" s="1"/>
  <c r="BW98" i="6" s="1"/>
  <c r="BX102" i="6"/>
  <c r="BZ102" i="6" s="1"/>
  <c r="CB102" i="6" s="1"/>
  <c r="BU99" i="6"/>
  <c r="BV99" i="6" s="1"/>
  <c r="BW99" i="6" s="1"/>
  <c r="BU137" i="6"/>
  <c r="BV137" i="6" s="1"/>
  <c r="BW137" i="6" s="1"/>
  <c r="BU159" i="6"/>
  <c r="BV159" i="6" s="1"/>
  <c r="BX159" i="6" s="1"/>
  <c r="BU139" i="6"/>
  <c r="BV139" i="6" s="1"/>
  <c r="BX139" i="6" s="1"/>
  <c r="BQ82" i="6"/>
  <c r="BS82" i="6" s="1"/>
  <c r="BQ67" i="6"/>
  <c r="BS67" i="6" s="1"/>
  <c r="BY120" i="6"/>
  <c r="CA120" i="6" s="1"/>
  <c r="BQ68" i="6"/>
  <c r="BS68" i="6" s="1"/>
  <c r="BQ133" i="6"/>
  <c r="BS133" i="6" s="1"/>
  <c r="BU150" i="6"/>
  <c r="BV150" i="6" s="1"/>
  <c r="BW150" i="6" s="1"/>
  <c r="BR64" i="6"/>
  <c r="BT64" i="6" s="1"/>
  <c r="BR74" i="6"/>
  <c r="BT74" i="6" s="1"/>
  <c r="BR151" i="6"/>
  <c r="BT151" i="6" s="1"/>
  <c r="BY95" i="6"/>
  <c r="CA95" i="6" s="1"/>
  <c r="BQ86" i="6"/>
  <c r="BS86" i="6" s="1"/>
  <c r="BQ78" i="6"/>
  <c r="BS78" i="6" s="1"/>
  <c r="BQ125" i="6"/>
  <c r="BS125" i="6" s="1"/>
  <c r="BQ69" i="6"/>
  <c r="BS69" i="6" s="1"/>
  <c r="BQ146" i="6"/>
  <c r="BS146" i="6" s="1"/>
  <c r="BU62" i="6"/>
  <c r="BV62" i="6" s="1"/>
  <c r="BX62" i="6" s="1"/>
  <c r="BQ141" i="6"/>
  <c r="BS141" i="6" s="1"/>
  <c r="BQ140" i="6"/>
  <c r="BS140" i="6" s="1"/>
  <c r="BR116" i="6"/>
  <c r="BT116" i="6" s="1"/>
  <c r="BR126" i="6"/>
  <c r="BT126" i="6" s="1"/>
  <c r="BW144" i="6"/>
  <c r="BX144" i="6"/>
  <c r="BW122" i="6"/>
  <c r="BX122" i="6"/>
  <c r="BW154" i="6"/>
  <c r="BX154" i="6"/>
  <c r="BW147" i="6"/>
  <c r="BX147" i="6"/>
  <c r="BW153" i="6"/>
  <c r="BX153" i="6"/>
  <c r="BW81" i="6"/>
  <c r="BX81" i="6"/>
  <c r="BO75" i="6"/>
  <c r="BP75" i="6"/>
  <c r="BO155" i="6"/>
  <c r="BP155" i="6"/>
  <c r="BO162" i="6"/>
  <c r="BP162" i="6"/>
  <c r="BO110" i="6"/>
  <c r="BP110" i="6"/>
  <c r="BR82" i="6"/>
  <c r="BT82" i="6" s="1"/>
  <c r="BZ79" i="6"/>
  <c r="CB79" i="6" s="1"/>
  <c r="BR67" i="6"/>
  <c r="BT67" i="6" s="1"/>
  <c r="BR68" i="6"/>
  <c r="BT68" i="6" s="1"/>
  <c r="BR133" i="6"/>
  <c r="BT133" i="6" s="1"/>
  <c r="BR141" i="6"/>
  <c r="BT141" i="6" s="1"/>
  <c r="BR140" i="6"/>
  <c r="BT140" i="6" s="1"/>
  <c r="BQ116" i="6"/>
  <c r="BS116" i="6" s="1"/>
  <c r="BQ126" i="6"/>
  <c r="BS126" i="6" s="1"/>
  <c r="BO145" i="6"/>
  <c r="BP145" i="6"/>
  <c r="BO123" i="6"/>
  <c r="BP123" i="6"/>
  <c r="BW112" i="6"/>
  <c r="BX112" i="6"/>
  <c r="BW94" i="6"/>
  <c r="BX94" i="6"/>
  <c r="BO85" i="6"/>
  <c r="BP85" i="6"/>
  <c r="BW138" i="6"/>
  <c r="BX138" i="6"/>
  <c r="BO135" i="6"/>
  <c r="BP135" i="6"/>
  <c r="BO121" i="6"/>
  <c r="BP121" i="6"/>
  <c r="BO72" i="6"/>
  <c r="BP72" i="6"/>
  <c r="BO143" i="6"/>
  <c r="BP143" i="6"/>
  <c r="BZ95" i="6"/>
  <c r="CB95" i="6" s="1"/>
  <c r="BR86" i="6"/>
  <c r="BT86" i="6" s="1"/>
  <c r="BR78" i="6"/>
  <c r="BT78" i="6" s="1"/>
  <c r="BR125" i="6"/>
  <c r="BT125" i="6" s="1"/>
  <c r="BR69" i="6"/>
  <c r="BT69" i="6" s="1"/>
  <c r="BR146" i="6"/>
  <c r="BT146" i="6" s="1"/>
  <c r="BQ64" i="6"/>
  <c r="BS64" i="6" s="1"/>
  <c r="BQ74" i="6"/>
  <c r="BS74" i="6" s="1"/>
  <c r="BQ151" i="6"/>
  <c r="BS151" i="6" s="1"/>
  <c r="BO96" i="6"/>
  <c r="BP96" i="6"/>
  <c r="BW101" i="6"/>
  <c r="BX101" i="6"/>
  <c r="BO70" i="6"/>
  <c r="BP70" i="6"/>
  <c r="BO83" i="6"/>
  <c r="BP83" i="6"/>
  <c r="BO114" i="6"/>
  <c r="BP114" i="6"/>
  <c r="BO129" i="6"/>
  <c r="BP129" i="6"/>
  <c r="BW149" i="6"/>
  <c r="BX149" i="6"/>
  <c r="BU77" i="6"/>
  <c r="BV77" i="6" s="1"/>
  <c r="BU136" i="6"/>
  <c r="BV136" i="6" s="1"/>
  <c r="BU152" i="6"/>
  <c r="BV152" i="6" s="1"/>
  <c r="BM142" i="6"/>
  <c r="BN142" i="6" s="1"/>
  <c r="BU119" i="6"/>
  <c r="BV119" i="6" s="1"/>
  <c r="BU90" i="6"/>
  <c r="BV90" i="6" s="1"/>
  <c r="BU87" i="6"/>
  <c r="BV87" i="6" s="1"/>
  <c r="BU124" i="6"/>
  <c r="BV124" i="6" s="1"/>
  <c r="BU88" i="6"/>
  <c r="BV88" i="6" s="1"/>
  <c r="BU100" i="6"/>
  <c r="BV100" i="6" s="1"/>
  <c r="BU76" i="6"/>
  <c r="BV76" i="6" s="1"/>
  <c r="BE114" i="5"/>
  <c r="BF156" i="5"/>
  <c r="BG63" i="5"/>
  <c r="BH63" i="5" s="1"/>
  <c r="BJ63" i="5" s="1"/>
  <c r="BD85" i="5"/>
  <c r="BB130" i="5"/>
  <c r="BA130" i="5"/>
  <c r="BC85" i="5"/>
  <c r="BF115" i="5"/>
  <c r="BG87" i="5"/>
  <c r="BH87" i="5" s="1"/>
  <c r="BE103" i="5"/>
  <c r="BF78" i="5"/>
  <c r="BE94" i="5"/>
  <c r="BE132" i="5"/>
  <c r="BF151" i="5"/>
  <c r="BE107" i="5"/>
  <c r="BF127" i="5"/>
  <c r="BF65" i="5"/>
  <c r="BD158" i="5"/>
  <c r="BF158" i="5" s="1"/>
  <c r="AW147" i="1"/>
  <c r="BC73" i="5"/>
  <c r="BD73" i="5"/>
  <c r="BE99" i="5"/>
  <c r="BE76" i="5"/>
  <c r="BE68" i="5"/>
  <c r="BE123" i="5"/>
  <c r="BE82" i="5"/>
  <c r="BF99" i="5"/>
  <c r="BA139" i="5"/>
  <c r="BC139" i="5" s="1"/>
  <c r="BB139" i="5"/>
  <c r="BC122" i="5"/>
  <c r="BE122" i="5" s="1"/>
  <c r="BF75" i="5"/>
  <c r="BF82" i="5"/>
  <c r="BF94" i="5"/>
  <c r="BF114" i="5"/>
  <c r="BF68" i="5"/>
  <c r="BE127" i="5"/>
  <c r="BE115" i="5"/>
  <c r="BE65" i="5"/>
  <c r="BF76" i="5"/>
  <c r="BF123" i="5"/>
  <c r="BF132" i="5"/>
  <c r="BF107" i="5"/>
  <c r="BD113" i="5"/>
  <c r="BF133" i="5"/>
  <c r="BE110" i="5"/>
  <c r="BC128" i="5"/>
  <c r="BK149" i="5"/>
  <c r="BC84" i="5"/>
  <c r="BC72" i="5"/>
  <c r="BL102" i="5"/>
  <c r="BD126" i="5"/>
  <c r="BE151" i="5"/>
  <c r="BE78" i="5"/>
  <c r="BD128" i="5"/>
  <c r="BL149" i="5"/>
  <c r="BC93" i="5"/>
  <c r="BD117" i="5"/>
  <c r="BD84" i="5"/>
  <c r="BD104" i="5"/>
  <c r="AX66" i="1"/>
  <c r="AW112" i="1"/>
  <c r="AV152" i="1"/>
  <c r="AU152" i="1"/>
  <c r="AX147" i="1"/>
  <c r="BB135" i="1"/>
  <c r="BG126" i="1"/>
  <c r="BH126" i="1" s="1"/>
  <c r="BJ126" i="1" s="1"/>
  <c r="AX65" i="1"/>
  <c r="AW150" i="1"/>
  <c r="AV117" i="1"/>
  <c r="AU117" i="1"/>
  <c r="AW142" i="1"/>
  <c r="AX142" i="1"/>
  <c r="BA79" i="1"/>
  <c r="BD79" i="1" s="1"/>
  <c r="AW131" i="1"/>
  <c r="AX129" i="1"/>
  <c r="AW129" i="1"/>
  <c r="AY144" i="1"/>
  <c r="AZ144" i="1" s="1"/>
  <c r="BB143" i="1"/>
  <c r="BC143" i="1" s="1"/>
  <c r="BF148" i="5" l="1"/>
  <c r="BE148" i="5"/>
  <c r="BF110" i="5"/>
  <c r="BA86" i="5"/>
  <c r="BE144" i="5"/>
  <c r="BM106" i="5"/>
  <c r="BE146" i="5"/>
  <c r="BG134" i="5"/>
  <c r="BH134" i="5" s="1"/>
  <c r="BJ134" i="5" s="1"/>
  <c r="BL134" i="5" s="1"/>
  <c r="BF146" i="5"/>
  <c r="BG155" i="5"/>
  <c r="BH155" i="5" s="1"/>
  <c r="BJ155" i="5" s="1"/>
  <c r="BL155" i="5" s="1"/>
  <c r="BG105" i="5"/>
  <c r="BH105" i="5" s="1"/>
  <c r="BJ105" i="5" s="1"/>
  <c r="BC142" i="5"/>
  <c r="BE142" i="5" s="1"/>
  <c r="BG88" i="5"/>
  <c r="BH88" i="5" s="1"/>
  <c r="BJ88" i="5" s="1"/>
  <c r="BL88" i="5" s="1"/>
  <c r="BJ152" i="5"/>
  <c r="BI152" i="5"/>
  <c r="BK152" i="5" s="1"/>
  <c r="BN106" i="5"/>
  <c r="BO106" i="5" s="1"/>
  <c r="BP106" i="5" s="1"/>
  <c r="BR106" i="5" s="1"/>
  <c r="BG137" i="5"/>
  <c r="BH137" i="5" s="1"/>
  <c r="BI137" i="5" s="1"/>
  <c r="BK137" i="5" s="1"/>
  <c r="BG147" i="5"/>
  <c r="BH147" i="5" s="1"/>
  <c r="BJ147" i="5" s="1"/>
  <c r="BL147" i="5" s="1"/>
  <c r="BF77" i="5"/>
  <c r="BG77" i="5" s="1"/>
  <c r="BH77" i="5" s="1"/>
  <c r="BJ77" i="5" s="1"/>
  <c r="BL77" i="5" s="1"/>
  <c r="BG159" i="5"/>
  <c r="BH159" i="5" s="1"/>
  <c r="BJ159" i="5" s="1"/>
  <c r="BL159" i="5" s="1"/>
  <c r="BF140" i="5"/>
  <c r="BE140" i="5"/>
  <c r="BG74" i="5"/>
  <c r="BH74" i="5" s="1"/>
  <c r="BJ74" i="5" s="1"/>
  <c r="BL74" i="5" s="1"/>
  <c r="BI116" i="5"/>
  <c r="BK116" i="5" s="1"/>
  <c r="BG112" i="5"/>
  <c r="BH112" i="5" s="1"/>
  <c r="BI112" i="5" s="1"/>
  <c r="BK112" i="5" s="1"/>
  <c r="BF145" i="5"/>
  <c r="BE145" i="5"/>
  <c r="BG109" i="5"/>
  <c r="BH109" i="5" s="1"/>
  <c r="BI109" i="5" s="1"/>
  <c r="BK109" i="5" s="1"/>
  <c r="BG64" i="5"/>
  <c r="BH64" i="5" s="1"/>
  <c r="BJ64" i="5" s="1"/>
  <c r="BL64" i="5" s="1"/>
  <c r="BE138" i="5"/>
  <c r="BI100" i="5"/>
  <c r="BK100" i="5" s="1"/>
  <c r="BJ124" i="5"/>
  <c r="BL124" i="5" s="1"/>
  <c r="BI157" i="5"/>
  <c r="BK157" i="5" s="1"/>
  <c r="BG83" i="5"/>
  <c r="BH83" i="5" s="1"/>
  <c r="BJ83" i="5" s="1"/>
  <c r="BL83" i="5" s="1"/>
  <c r="BG141" i="5"/>
  <c r="BH141" i="5" s="1"/>
  <c r="BJ141" i="5" s="1"/>
  <c r="BL141" i="5" s="1"/>
  <c r="BI131" i="5"/>
  <c r="BK131" i="5" s="1"/>
  <c r="BE125" i="5"/>
  <c r="BC94" i="1"/>
  <c r="AW109" i="1"/>
  <c r="AY109" i="1" s="1"/>
  <c r="AZ109" i="1" s="1"/>
  <c r="AW96" i="1"/>
  <c r="AX71" i="1"/>
  <c r="BF125" i="5"/>
  <c r="BD94" i="1"/>
  <c r="BB102" i="1"/>
  <c r="BD102" i="1" s="1"/>
  <c r="BB118" i="5"/>
  <c r="BD118" i="5" s="1"/>
  <c r="AY127" i="1"/>
  <c r="AZ127" i="1" s="1"/>
  <c r="BB127" i="1" s="1"/>
  <c r="BF69" i="5"/>
  <c r="AX108" i="1"/>
  <c r="AX78" i="1"/>
  <c r="AX119" i="1"/>
  <c r="AY119" i="1" s="1"/>
  <c r="AZ119" i="1" s="1"/>
  <c r="BB119" i="1" s="1"/>
  <c r="AX73" i="1"/>
  <c r="AY73" i="1" s="1"/>
  <c r="AZ73" i="1" s="1"/>
  <c r="BA73" i="1" s="1"/>
  <c r="AW115" i="1"/>
  <c r="AY115" i="1" s="1"/>
  <c r="AZ115" i="1" s="1"/>
  <c r="BA115" i="1" s="1"/>
  <c r="BF92" i="1"/>
  <c r="BG92" i="1" s="1"/>
  <c r="BH92" i="1" s="1"/>
  <c r="BI92" i="1" s="1"/>
  <c r="BF156" i="1"/>
  <c r="BG156" i="1" s="1"/>
  <c r="BH156" i="1" s="1"/>
  <c r="BI156" i="1" s="1"/>
  <c r="AW90" i="1"/>
  <c r="AY90" i="1" s="1"/>
  <c r="AZ90" i="1" s="1"/>
  <c r="BA90" i="1" s="1"/>
  <c r="AX151" i="1"/>
  <c r="AW80" i="1"/>
  <c r="AY80" i="1" s="1"/>
  <c r="AZ80" i="1" s="1"/>
  <c r="BA80" i="1" s="1"/>
  <c r="AW124" i="1"/>
  <c r="AY124" i="1" s="1"/>
  <c r="AZ124" i="1" s="1"/>
  <c r="BA124" i="1" s="1"/>
  <c r="AY159" i="1"/>
  <c r="AZ159" i="1" s="1"/>
  <c r="BA159" i="1" s="1"/>
  <c r="BF76" i="1"/>
  <c r="BG76" i="1" s="1"/>
  <c r="BH76" i="1" s="1"/>
  <c r="BI76" i="1" s="1"/>
  <c r="AW114" i="1"/>
  <c r="AY114" i="1" s="1"/>
  <c r="AZ114" i="1" s="1"/>
  <c r="BA114" i="1" s="1"/>
  <c r="AV160" i="1"/>
  <c r="AX160" i="1" s="1"/>
  <c r="AY145" i="1"/>
  <c r="AZ145" i="1" s="1"/>
  <c r="BB145" i="1" s="1"/>
  <c r="AW148" i="1"/>
  <c r="AY148" i="1" s="1"/>
  <c r="AZ148" i="1" s="1"/>
  <c r="BB148" i="1" s="1"/>
  <c r="AW81" i="1"/>
  <c r="AY81" i="1" s="1"/>
  <c r="AZ81" i="1" s="1"/>
  <c r="BA81" i="1" s="1"/>
  <c r="AY63" i="1"/>
  <c r="AZ63" i="1" s="1"/>
  <c r="BB123" i="1"/>
  <c r="BD123" i="1" s="1"/>
  <c r="AX161" i="1"/>
  <c r="AY161" i="1" s="1"/>
  <c r="AZ161" i="1" s="1"/>
  <c r="AW106" i="1"/>
  <c r="AY106" i="1" s="1"/>
  <c r="AZ106" i="1" s="1"/>
  <c r="BB106" i="1" s="1"/>
  <c r="AX85" i="1"/>
  <c r="AX133" i="1"/>
  <c r="AW85" i="1"/>
  <c r="AX132" i="1"/>
  <c r="BF64" i="1"/>
  <c r="BG64" i="1" s="1"/>
  <c r="BH64" i="1" s="1"/>
  <c r="BJ64" i="1" s="1"/>
  <c r="AX97" i="1"/>
  <c r="AY97" i="1" s="1"/>
  <c r="AZ97" i="1" s="1"/>
  <c r="BA97" i="1" s="1"/>
  <c r="AX87" i="1"/>
  <c r="AY87" i="1" s="1"/>
  <c r="AZ87" i="1" s="1"/>
  <c r="BB87" i="1" s="1"/>
  <c r="BI150" i="5"/>
  <c r="BK150" i="5" s="1"/>
  <c r="AW133" i="1"/>
  <c r="AW141" i="1"/>
  <c r="AY141" i="1" s="1"/>
  <c r="AZ141" i="1" s="1"/>
  <c r="BB141" i="1" s="1"/>
  <c r="BF91" i="5"/>
  <c r="BG103" i="5"/>
  <c r="BH103" i="5" s="1"/>
  <c r="BJ103" i="5" s="1"/>
  <c r="BL103" i="5" s="1"/>
  <c r="BR158" i="6"/>
  <c r="BT158" i="6" s="1"/>
  <c r="BI62" i="5"/>
  <c r="BK62" i="5" s="1"/>
  <c r="BG79" i="5"/>
  <c r="BH79" i="5" s="1"/>
  <c r="BI79" i="5" s="1"/>
  <c r="BK79" i="5" s="1"/>
  <c r="BG144" i="5"/>
  <c r="BH144" i="5" s="1"/>
  <c r="BJ144" i="5" s="1"/>
  <c r="BL144" i="5" s="1"/>
  <c r="AX88" i="1"/>
  <c r="AY88" i="1" s="1"/>
  <c r="AZ88" i="1" s="1"/>
  <c r="BA88" i="1" s="1"/>
  <c r="BF138" i="5"/>
  <c r="BI121" i="5"/>
  <c r="BK121" i="5" s="1"/>
  <c r="BE97" i="5"/>
  <c r="BU132" i="6"/>
  <c r="BV132" i="6" s="1"/>
  <c r="AW105" i="1"/>
  <c r="AY105" i="1" s="1"/>
  <c r="AZ105" i="1" s="1"/>
  <c r="BA105" i="1" s="1"/>
  <c r="BE69" i="5"/>
  <c r="AX128" i="1"/>
  <c r="AY128" i="1" s="1"/>
  <c r="AZ128" i="1" s="1"/>
  <c r="BA128" i="1" s="1"/>
  <c r="BC92" i="5"/>
  <c r="BG156" i="5"/>
  <c r="BH156" i="5" s="1"/>
  <c r="BJ156" i="5" s="1"/>
  <c r="BL156" i="5" s="1"/>
  <c r="BD92" i="5"/>
  <c r="BJ154" i="5"/>
  <c r="BL154" i="5" s="1"/>
  <c r="BC111" i="5"/>
  <c r="BA93" i="1"/>
  <c r="BC93" i="1" s="1"/>
  <c r="BD111" i="5"/>
  <c r="AW158" i="1"/>
  <c r="AY158" i="1" s="1"/>
  <c r="AZ158" i="1" s="1"/>
  <c r="BB158" i="1" s="1"/>
  <c r="BO162" i="5"/>
  <c r="BP162" i="5" s="1"/>
  <c r="BQ162" i="5" s="1"/>
  <c r="BS162" i="5" s="1"/>
  <c r="BI90" i="5"/>
  <c r="BK90" i="5" s="1"/>
  <c r="BZ103" i="6"/>
  <c r="CB103" i="6" s="1"/>
  <c r="AV101" i="1"/>
  <c r="AX101" i="1" s="1"/>
  <c r="BG98" i="5"/>
  <c r="BH98" i="5" s="1"/>
  <c r="BI98" i="5" s="1"/>
  <c r="BK98" i="5" s="1"/>
  <c r="BF97" i="5"/>
  <c r="AY140" i="1"/>
  <c r="AZ140" i="1" s="1"/>
  <c r="BA140" i="1" s="1"/>
  <c r="AX154" i="1"/>
  <c r="AY154" i="1" s="1"/>
  <c r="AZ154" i="1" s="1"/>
  <c r="BB154" i="1" s="1"/>
  <c r="BB153" i="1"/>
  <c r="BA153" i="1"/>
  <c r="BX128" i="6"/>
  <c r="BY128" i="6" s="1"/>
  <c r="CA128" i="6" s="1"/>
  <c r="BQ148" i="6"/>
  <c r="BS148" i="6" s="1"/>
  <c r="AY150" i="1"/>
  <c r="AZ150" i="1" s="1"/>
  <c r="BA150" i="1" s="1"/>
  <c r="AY89" i="1"/>
  <c r="AZ89" i="1" s="1"/>
  <c r="BA89" i="1" s="1"/>
  <c r="AW121" i="1"/>
  <c r="BC119" i="5"/>
  <c r="BE119" i="5" s="1"/>
  <c r="AV118" i="1"/>
  <c r="AX162" i="1"/>
  <c r="AW95" i="1"/>
  <c r="AX95" i="1"/>
  <c r="BJ95" i="5"/>
  <c r="BL95" i="5" s="1"/>
  <c r="BR161" i="6"/>
  <c r="BT161" i="6" s="1"/>
  <c r="BB75" i="1"/>
  <c r="BC75" i="1" s="1"/>
  <c r="BG96" i="5"/>
  <c r="BH96" i="5" s="1"/>
  <c r="BJ96" i="5" s="1"/>
  <c r="BL96" i="5" s="1"/>
  <c r="BI143" i="5"/>
  <c r="BE91" i="5"/>
  <c r="AY77" i="1"/>
  <c r="AZ77" i="1" s="1"/>
  <c r="BA77" i="1" s="1"/>
  <c r="AX121" i="1"/>
  <c r="AW69" i="1"/>
  <c r="AX69" i="1"/>
  <c r="BG133" i="5"/>
  <c r="BH133" i="5" s="1"/>
  <c r="BJ133" i="5" s="1"/>
  <c r="BG75" i="5"/>
  <c r="BH75" i="5" s="1"/>
  <c r="BI75" i="5" s="1"/>
  <c r="AY149" i="1"/>
  <c r="AZ149" i="1" s="1"/>
  <c r="BA149" i="1" s="1"/>
  <c r="BM153" i="5"/>
  <c r="BO153" i="5" s="1"/>
  <c r="BP153" i="5" s="1"/>
  <c r="BQ153" i="5" s="1"/>
  <c r="BS153" i="5" s="1"/>
  <c r="BW139" i="6"/>
  <c r="BY139" i="6" s="1"/>
  <c r="CA139" i="6" s="1"/>
  <c r="AU111" i="1"/>
  <c r="AV111" i="1"/>
  <c r="AY68" i="1"/>
  <c r="AZ68" i="1" s="1"/>
  <c r="BA68" i="1" s="1"/>
  <c r="BG129" i="5"/>
  <c r="BH129" i="5" s="1"/>
  <c r="BI129" i="5" s="1"/>
  <c r="BK129" i="5" s="1"/>
  <c r="BJ135" i="5"/>
  <c r="BL135" i="5" s="1"/>
  <c r="BC118" i="5"/>
  <c r="AW162" i="1"/>
  <c r="BJ81" i="5"/>
  <c r="BL81" i="5" s="1"/>
  <c r="BI81" i="5"/>
  <c r="BK81" i="5" s="1"/>
  <c r="AX120" i="1"/>
  <c r="BG67" i="5"/>
  <c r="BH67" i="5" s="1"/>
  <c r="BJ67" i="5" s="1"/>
  <c r="AW99" i="1"/>
  <c r="AX99" i="1"/>
  <c r="BI80" i="5"/>
  <c r="BK80" i="5" s="1"/>
  <c r="BY102" i="6"/>
  <c r="CA102" i="6" s="1"/>
  <c r="CC102" i="6" s="1"/>
  <c r="CD102" i="6" s="1"/>
  <c r="AY82" i="1"/>
  <c r="AZ82" i="1" s="1"/>
  <c r="BA82" i="1" s="1"/>
  <c r="BZ111" i="6"/>
  <c r="CB111" i="6" s="1"/>
  <c r="CC111" i="6" s="1"/>
  <c r="CD111" i="6" s="1"/>
  <c r="CE111" i="6" s="1"/>
  <c r="BQ63" i="6"/>
  <c r="BS63" i="6" s="1"/>
  <c r="BU63" i="6" s="1"/>
  <c r="BV63" i="6" s="1"/>
  <c r="BC155" i="1"/>
  <c r="BE155" i="1" s="1"/>
  <c r="BI136" i="5"/>
  <c r="BK136" i="5" s="1"/>
  <c r="BG161" i="5"/>
  <c r="BH161" i="5" s="1"/>
  <c r="BI161" i="5" s="1"/>
  <c r="BK161" i="5" s="1"/>
  <c r="BJ120" i="5"/>
  <c r="BL120" i="5" s="1"/>
  <c r="BN120" i="5" s="1"/>
  <c r="BW71" i="6"/>
  <c r="BZ71" i="6" s="1"/>
  <c r="CB71" i="6" s="1"/>
  <c r="BX98" i="6"/>
  <c r="BZ98" i="6" s="1"/>
  <c r="CB98" i="6" s="1"/>
  <c r="BX132" i="6"/>
  <c r="BW132" i="6"/>
  <c r="BA130" i="1"/>
  <c r="BD130" i="1" s="1"/>
  <c r="BN160" i="5"/>
  <c r="BX156" i="6"/>
  <c r="BZ156" i="6" s="1"/>
  <c r="CB156" i="6" s="1"/>
  <c r="AX138" i="1"/>
  <c r="AY138" i="1" s="1"/>
  <c r="AZ138" i="1" s="1"/>
  <c r="BA138" i="1" s="1"/>
  <c r="BI105" i="5"/>
  <c r="BK105" i="5" s="1"/>
  <c r="BW73" i="6"/>
  <c r="BY73" i="6" s="1"/>
  <c r="CA73" i="6" s="1"/>
  <c r="BX91" i="6"/>
  <c r="BY91" i="6" s="1"/>
  <c r="CA91" i="6" s="1"/>
  <c r="BG101" i="5"/>
  <c r="BH101" i="5" s="1"/>
  <c r="BJ101" i="5" s="1"/>
  <c r="BL101" i="5" s="1"/>
  <c r="AW120" i="1"/>
  <c r="AY137" i="1"/>
  <c r="AZ137" i="1" s="1"/>
  <c r="BB137" i="1" s="1"/>
  <c r="AX67" i="1"/>
  <c r="AY67" i="1" s="1"/>
  <c r="AZ67" i="1" s="1"/>
  <c r="BB67" i="1" s="1"/>
  <c r="BA74" i="1"/>
  <c r="BC74" i="1" s="1"/>
  <c r="AW104" i="1"/>
  <c r="BA91" i="1"/>
  <c r="BC91" i="1" s="1"/>
  <c r="BB136" i="1"/>
  <c r="BC136" i="1" s="1"/>
  <c r="BB124" i="1"/>
  <c r="BD124" i="1" s="1"/>
  <c r="AX104" i="1"/>
  <c r="AX125" i="1"/>
  <c r="AY151" i="1"/>
  <c r="AZ151" i="1" s="1"/>
  <c r="BB157" i="1"/>
  <c r="BC157" i="1" s="1"/>
  <c r="BA122" i="1"/>
  <c r="BC122" i="1" s="1"/>
  <c r="BD134" i="1"/>
  <c r="BE134" i="1" s="1"/>
  <c r="AW70" i="1"/>
  <c r="BG107" i="5"/>
  <c r="BH107" i="5" s="1"/>
  <c r="BJ107" i="5" s="1"/>
  <c r="BL107" i="5" s="1"/>
  <c r="BA110" i="1"/>
  <c r="BB110" i="1"/>
  <c r="BG78" i="5"/>
  <c r="BH78" i="5" s="1"/>
  <c r="BJ78" i="5" s="1"/>
  <c r="AY108" i="1"/>
  <c r="AZ108" i="1" s="1"/>
  <c r="BA108" i="1" s="1"/>
  <c r="BG146" i="5"/>
  <c r="BH146" i="5" s="1"/>
  <c r="BI146" i="5" s="1"/>
  <c r="BG114" i="5"/>
  <c r="BH114" i="5" s="1"/>
  <c r="BJ114" i="5" s="1"/>
  <c r="AY147" i="1"/>
  <c r="AZ147" i="1" s="1"/>
  <c r="BB147" i="1" s="1"/>
  <c r="BM160" i="5"/>
  <c r="BG66" i="5"/>
  <c r="BH66" i="5" s="1"/>
  <c r="BG132" i="5"/>
  <c r="BH132" i="5" s="1"/>
  <c r="BG115" i="5"/>
  <c r="BH115" i="5" s="1"/>
  <c r="BI115" i="5" s="1"/>
  <c r="BK115" i="5" s="1"/>
  <c r="BG148" i="5"/>
  <c r="BH148" i="5" s="1"/>
  <c r="BI148" i="5" s="1"/>
  <c r="BE70" i="5"/>
  <c r="BF70" i="5"/>
  <c r="BI63" i="5"/>
  <c r="BK63" i="5" s="1"/>
  <c r="BG82" i="5"/>
  <c r="BH82" i="5" s="1"/>
  <c r="BJ82" i="5" s="1"/>
  <c r="BA72" i="1"/>
  <c r="BD72" i="1" s="1"/>
  <c r="AY139" i="1"/>
  <c r="AZ139" i="1" s="1"/>
  <c r="BA146" i="1"/>
  <c r="BC146" i="1" s="1"/>
  <c r="AW107" i="1"/>
  <c r="AW125" i="1"/>
  <c r="BB62" i="1"/>
  <c r="BC62" i="1" s="1"/>
  <c r="AY132" i="1"/>
  <c r="AZ132" i="1" s="1"/>
  <c r="BA132" i="1" s="1"/>
  <c r="AY78" i="1"/>
  <c r="AZ78" i="1" s="1"/>
  <c r="BA78" i="1" s="1"/>
  <c r="AY96" i="1"/>
  <c r="AZ96" i="1" s="1"/>
  <c r="BB96" i="1" s="1"/>
  <c r="BB116" i="1"/>
  <c r="BC116" i="1" s="1"/>
  <c r="AX70" i="1"/>
  <c r="AX107" i="1"/>
  <c r="AY71" i="1"/>
  <c r="AZ71" i="1" s="1"/>
  <c r="BB71" i="1" s="1"/>
  <c r="AY112" i="1"/>
  <c r="AZ112" i="1" s="1"/>
  <c r="BA112" i="1" s="1"/>
  <c r="AW98" i="1"/>
  <c r="AX98" i="1"/>
  <c r="BD135" i="1"/>
  <c r="AY65" i="1"/>
  <c r="AZ65" i="1" s="1"/>
  <c r="BW97" i="6"/>
  <c r="BX97" i="6"/>
  <c r="BI126" i="1"/>
  <c r="BL126" i="1" s="1"/>
  <c r="AY131" i="1"/>
  <c r="AZ131" i="1" s="1"/>
  <c r="BA131" i="1" s="1"/>
  <c r="AX103" i="1"/>
  <c r="AW103" i="1"/>
  <c r="BB80" i="1"/>
  <c r="BD80" i="1" s="1"/>
  <c r="AY66" i="1"/>
  <c r="AZ66" i="1" s="1"/>
  <c r="BB66" i="1" s="1"/>
  <c r="BR104" i="6"/>
  <c r="BT104" i="6" s="1"/>
  <c r="BU104" i="6" s="1"/>
  <c r="BV104" i="6" s="1"/>
  <c r="BG65" i="5"/>
  <c r="BH65" i="5" s="1"/>
  <c r="BJ65" i="5" s="1"/>
  <c r="BL65" i="5" s="1"/>
  <c r="BF85" i="5"/>
  <c r="BR105" i="6"/>
  <c r="BT105" i="6" s="1"/>
  <c r="BX118" i="6"/>
  <c r="BZ118" i="6" s="1"/>
  <c r="CB118" i="6" s="1"/>
  <c r="BX66" i="6"/>
  <c r="BZ66" i="6" s="1"/>
  <c r="CB66" i="6" s="1"/>
  <c r="BW117" i="6"/>
  <c r="BX117" i="6"/>
  <c r="BU74" i="6"/>
  <c r="BV74" i="6" s="1"/>
  <c r="BW74" i="6" s="1"/>
  <c r="CC103" i="6"/>
  <c r="CD103" i="6" s="1"/>
  <c r="CE103" i="6" s="1"/>
  <c r="BU78" i="6"/>
  <c r="BV78" i="6" s="1"/>
  <c r="BX78" i="6" s="1"/>
  <c r="BX137" i="6"/>
  <c r="BY137" i="6" s="1"/>
  <c r="CA137" i="6" s="1"/>
  <c r="BW109" i="6"/>
  <c r="BY109" i="6" s="1"/>
  <c r="CA109" i="6" s="1"/>
  <c r="BX106" i="6"/>
  <c r="BY106" i="6" s="1"/>
  <c r="CA106" i="6" s="1"/>
  <c r="BW84" i="6"/>
  <c r="BZ84" i="6" s="1"/>
  <c r="CB84" i="6" s="1"/>
  <c r="BY107" i="6"/>
  <c r="CA107" i="6" s="1"/>
  <c r="CC107" i="6" s="1"/>
  <c r="CD107" i="6" s="1"/>
  <c r="CE107" i="6" s="1"/>
  <c r="BX160" i="6"/>
  <c r="BW160" i="6"/>
  <c r="BF117" i="5"/>
  <c r="BG94" i="5"/>
  <c r="BH94" i="5" s="1"/>
  <c r="BI94" i="5" s="1"/>
  <c r="BE85" i="5"/>
  <c r="BJ71" i="5"/>
  <c r="BL71" i="5" s="1"/>
  <c r="BI71" i="5"/>
  <c r="BK71" i="5" s="1"/>
  <c r="BU80" i="6"/>
  <c r="BV80" i="6" s="1"/>
  <c r="BW80" i="6" s="1"/>
  <c r="BU161" i="6"/>
  <c r="BV161" i="6" s="1"/>
  <c r="BX161" i="6" s="1"/>
  <c r="BU158" i="6"/>
  <c r="BV158" i="6" s="1"/>
  <c r="BW158" i="6" s="1"/>
  <c r="BU116" i="6"/>
  <c r="BV116" i="6" s="1"/>
  <c r="BX116" i="6" s="1"/>
  <c r="BW159" i="6"/>
  <c r="BY159" i="6" s="1"/>
  <c r="CA159" i="6" s="1"/>
  <c r="BX113" i="6"/>
  <c r="BY113" i="6" s="1"/>
  <c r="CA113" i="6" s="1"/>
  <c r="BX150" i="6"/>
  <c r="BY150" i="6" s="1"/>
  <c r="CA150" i="6" s="1"/>
  <c r="BX99" i="6"/>
  <c r="BZ99" i="6" s="1"/>
  <c r="CB99" i="6" s="1"/>
  <c r="BU151" i="6"/>
  <c r="BV151" i="6" s="1"/>
  <c r="BX151" i="6" s="1"/>
  <c r="BU126" i="6"/>
  <c r="BV126" i="6" s="1"/>
  <c r="BW126" i="6" s="1"/>
  <c r="BU148" i="6"/>
  <c r="BV148" i="6" s="1"/>
  <c r="BW148" i="6" s="1"/>
  <c r="BX130" i="6"/>
  <c r="BY130" i="6" s="1"/>
  <c r="CA130" i="6" s="1"/>
  <c r="BU67" i="6"/>
  <c r="BV67" i="6" s="1"/>
  <c r="BX67" i="6" s="1"/>
  <c r="BQ129" i="6"/>
  <c r="BS129" i="6" s="1"/>
  <c r="BQ83" i="6"/>
  <c r="BS83" i="6" s="1"/>
  <c r="BY101" i="6"/>
  <c r="CA101" i="6" s="1"/>
  <c r="BY149" i="6"/>
  <c r="CA149" i="6" s="1"/>
  <c r="BQ114" i="6"/>
  <c r="BS114" i="6" s="1"/>
  <c r="BQ70" i="6"/>
  <c r="BS70" i="6" s="1"/>
  <c r="BQ96" i="6"/>
  <c r="BS96" i="6" s="1"/>
  <c r="BU125" i="6"/>
  <c r="BV125" i="6" s="1"/>
  <c r="BX125" i="6" s="1"/>
  <c r="BQ72" i="6"/>
  <c r="BS72" i="6" s="1"/>
  <c r="BQ135" i="6"/>
  <c r="BS135" i="6" s="1"/>
  <c r="BQ85" i="6"/>
  <c r="BS85" i="6" s="1"/>
  <c r="BQ145" i="6"/>
  <c r="BS145" i="6" s="1"/>
  <c r="BR110" i="6"/>
  <c r="BT110" i="6" s="1"/>
  <c r="BR155" i="6"/>
  <c r="BT155" i="6" s="1"/>
  <c r="BR75" i="6"/>
  <c r="BT75" i="6" s="1"/>
  <c r="BU64" i="6"/>
  <c r="BV64" i="6" s="1"/>
  <c r="BX64" i="6" s="1"/>
  <c r="BQ143" i="6"/>
  <c r="BS143" i="6" s="1"/>
  <c r="BQ121" i="6"/>
  <c r="BS121" i="6" s="1"/>
  <c r="BY138" i="6"/>
  <c r="CA138" i="6" s="1"/>
  <c r="BY112" i="6"/>
  <c r="CA112" i="6" s="1"/>
  <c r="BQ123" i="6"/>
  <c r="BS123" i="6" s="1"/>
  <c r="BU141" i="6"/>
  <c r="BV141" i="6" s="1"/>
  <c r="BW141" i="6" s="1"/>
  <c r="BZ147" i="6"/>
  <c r="CB147" i="6" s="1"/>
  <c r="BZ122" i="6"/>
  <c r="CB122" i="6" s="1"/>
  <c r="BW62" i="6"/>
  <c r="BZ62" i="6" s="1"/>
  <c r="CB62" i="6" s="1"/>
  <c r="BR162" i="6"/>
  <c r="BT162" i="6" s="1"/>
  <c r="BZ81" i="6"/>
  <c r="CB81" i="6" s="1"/>
  <c r="BZ153" i="6"/>
  <c r="CB153" i="6" s="1"/>
  <c r="BZ154" i="6"/>
  <c r="CB154" i="6" s="1"/>
  <c r="BU69" i="6"/>
  <c r="BV69" i="6" s="1"/>
  <c r="BW69" i="6" s="1"/>
  <c r="BW88" i="6"/>
  <c r="BX88" i="6"/>
  <c r="BW87" i="6"/>
  <c r="BX87" i="6"/>
  <c r="BW65" i="6"/>
  <c r="BX65" i="6"/>
  <c r="BW76" i="6"/>
  <c r="BX76" i="6"/>
  <c r="BW89" i="6"/>
  <c r="BX89" i="6"/>
  <c r="BW90" i="6"/>
  <c r="BX90" i="6"/>
  <c r="BO142" i="6"/>
  <c r="BP142" i="6"/>
  <c r="BW136" i="6"/>
  <c r="BX136" i="6"/>
  <c r="BZ149" i="6"/>
  <c r="CB149" i="6" s="1"/>
  <c r="BR114" i="6"/>
  <c r="BT114" i="6" s="1"/>
  <c r="BR70" i="6"/>
  <c r="BT70" i="6" s="1"/>
  <c r="BR96" i="6"/>
  <c r="BT96" i="6" s="1"/>
  <c r="BR72" i="6"/>
  <c r="BT72" i="6" s="1"/>
  <c r="BR135" i="6"/>
  <c r="BT135" i="6" s="1"/>
  <c r="BR85" i="6"/>
  <c r="BT85" i="6" s="1"/>
  <c r="BY94" i="6"/>
  <c r="CA94" i="6" s="1"/>
  <c r="BZ94" i="6"/>
  <c r="CB94" i="6" s="1"/>
  <c r="BZ73" i="6"/>
  <c r="CB73" i="6" s="1"/>
  <c r="BR145" i="6"/>
  <c r="BT145" i="6" s="1"/>
  <c r="BQ162" i="6"/>
  <c r="BS162" i="6" s="1"/>
  <c r="BY81" i="6"/>
  <c r="CA81" i="6" s="1"/>
  <c r="BY153" i="6"/>
  <c r="CA153" i="6" s="1"/>
  <c r="BY154" i="6"/>
  <c r="CA154" i="6" s="1"/>
  <c r="BW131" i="6"/>
  <c r="BX131" i="6"/>
  <c r="BW127" i="6"/>
  <c r="BX127" i="6"/>
  <c r="BY144" i="6"/>
  <c r="CA144" i="6" s="1"/>
  <c r="BZ144" i="6"/>
  <c r="CB144" i="6" s="1"/>
  <c r="BW115" i="6"/>
  <c r="BX115" i="6"/>
  <c r="BW93" i="6"/>
  <c r="BX93" i="6"/>
  <c r="BW100" i="6"/>
  <c r="BX100" i="6"/>
  <c r="BW124" i="6"/>
  <c r="BX124" i="6"/>
  <c r="BW157" i="6"/>
  <c r="BX157" i="6"/>
  <c r="BW77" i="6"/>
  <c r="BX77" i="6"/>
  <c r="BR129" i="6"/>
  <c r="BT129" i="6" s="1"/>
  <c r="BR83" i="6"/>
  <c r="BT83" i="6" s="1"/>
  <c r="BZ101" i="6"/>
  <c r="CB101" i="6" s="1"/>
  <c r="BR143" i="6"/>
  <c r="BT143" i="6" s="1"/>
  <c r="BY98" i="6"/>
  <c r="CA98" i="6" s="1"/>
  <c r="BR121" i="6"/>
  <c r="BT121" i="6" s="1"/>
  <c r="BZ138" i="6"/>
  <c r="CB138" i="6" s="1"/>
  <c r="BZ112" i="6"/>
  <c r="CB112" i="6" s="1"/>
  <c r="BR123" i="6"/>
  <c r="BT123" i="6" s="1"/>
  <c r="BQ110" i="6"/>
  <c r="BS110" i="6" s="1"/>
  <c r="BQ155" i="6"/>
  <c r="BS155" i="6" s="1"/>
  <c r="BQ75" i="6"/>
  <c r="BS75" i="6" s="1"/>
  <c r="BY147" i="6"/>
  <c r="CA147" i="6" s="1"/>
  <c r="BY122" i="6"/>
  <c r="CA122" i="6" s="1"/>
  <c r="BW119" i="6"/>
  <c r="BX119" i="6"/>
  <c r="BW152" i="6"/>
  <c r="BX152" i="6"/>
  <c r="BG123" i="5"/>
  <c r="BH123" i="5" s="1"/>
  <c r="BJ123" i="5" s="1"/>
  <c r="BL123" i="5" s="1"/>
  <c r="CC79" i="6"/>
  <c r="CD79" i="6" s="1"/>
  <c r="BN163" i="6"/>
  <c r="BU134" i="6"/>
  <c r="BV134" i="6" s="1"/>
  <c r="BU82" i="6"/>
  <c r="BV82" i="6" s="1"/>
  <c r="CC120" i="6"/>
  <c r="CD120" i="6" s="1"/>
  <c r="BU92" i="6"/>
  <c r="BV92" i="6" s="1"/>
  <c r="CC95" i="6"/>
  <c r="CD95" i="6" s="1"/>
  <c r="BU108" i="6"/>
  <c r="BV108" i="6" s="1"/>
  <c r="BU146" i="6"/>
  <c r="BV146" i="6" s="1"/>
  <c r="BU68" i="6"/>
  <c r="BV68" i="6" s="1"/>
  <c r="BU86" i="6"/>
  <c r="BV86" i="6" s="1"/>
  <c r="BU140" i="6"/>
  <c r="BV140" i="6" s="1"/>
  <c r="BU133" i="6"/>
  <c r="BV133" i="6" s="1"/>
  <c r="BD130" i="5"/>
  <c r="BI87" i="5"/>
  <c r="BK87" i="5" s="1"/>
  <c r="BJ87" i="5"/>
  <c r="BL87" i="5" s="1"/>
  <c r="BC130" i="5"/>
  <c r="BM89" i="5"/>
  <c r="BG110" i="5"/>
  <c r="BH110" i="5" s="1"/>
  <c r="BI110" i="5" s="1"/>
  <c r="BG127" i="5"/>
  <c r="BH127" i="5" s="1"/>
  <c r="BI127" i="5" s="1"/>
  <c r="BI74" i="5"/>
  <c r="BK74" i="5" s="1"/>
  <c r="BE128" i="5"/>
  <c r="BN149" i="5"/>
  <c r="BE93" i="5"/>
  <c r="BG76" i="5"/>
  <c r="BH76" i="5" s="1"/>
  <c r="BJ76" i="5" s="1"/>
  <c r="BL76" i="5" s="1"/>
  <c r="BG151" i="5"/>
  <c r="BH151" i="5" s="1"/>
  <c r="BJ151" i="5" s="1"/>
  <c r="BN102" i="5"/>
  <c r="BG99" i="5"/>
  <c r="BH99" i="5" s="1"/>
  <c r="BI99" i="5" s="1"/>
  <c r="BK99" i="5" s="1"/>
  <c r="BF73" i="5"/>
  <c r="BE158" i="5"/>
  <c r="BG158" i="5" s="1"/>
  <c r="BH158" i="5" s="1"/>
  <c r="BI158" i="5" s="1"/>
  <c r="BK158" i="5" s="1"/>
  <c r="BF84" i="5"/>
  <c r="BC86" i="5"/>
  <c r="BF86" i="5" s="1"/>
  <c r="BG68" i="5"/>
  <c r="BH68" i="5" s="1"/>
  <c r="BJ68" i="5" s="1"/>
  <c r="BE73" i="5"/>
  <c r="BF113" i="5"/>
  <c r="BA86" i="1"/>
  <c r="BB86" i="1"/>
  <c r="BN108" i="5"/>
  <c r="BF72" i="5"/>
  <c r="BF93" i="5"/>
  <c r="BF126" i="5"/>
  <c r="BF122" i="5"/>
  <c r="BG122" i="5" s="1"/>
  <c r="BH122" i="5" s="1"/>
  <c r="BE72" i="5"/>
  <c r="BM149" i="5"/>
  <c r="BD139" i="5"/>
  <c r="BF139" i="5" s="1"/>
  <c r="BF104" i="5"/>
  <c r="BF128" i="5"/>
  <c r="BE117" i="5"/>
  <c r="BE126" i="5"/>
  <c r="BM102" i="5"/>
  <c r="BN89" i="5"/>
  <c r="BE113" i="5"/>
  <c r="BL157" i="5"/>
  <c r="BL121" i="5"/>
  <c r="BL152" i="5"/>
  <c r="BK154" i="5"/>
  <c r="BL63" i="5"/>
  <c r="BE104" i="5"/>
  <c r="BM108" i="5"/>
  <c r="BE84" i="5"/>
  <c r="BL105" i="5"/>
  <c r="BL150" i="5"/>
  <c r="BK124" i="5"/>
  <c r="BL80" i="5"/>
  <c r="BL136" i="5"/>
  <c r="BC79" i="1"/>
  <c r="BF79" i="1" s="1"/>
  <c r="BC135" i="1"/>
  <c r="BA84" i="1"/>
  <c r="BB84" i="1"/>
  <c r="BD143" i="1"/>
  <c r="BF143" i="1" s="1"/>
  <c r="AW117" i="1"/>
  <c r="AW152" i="1"/>
  <c r="AX152" i="1"/>
  <c r="AY129" i="1"/>
  <c r="AZ129" i="1" s="1"/>
  <c r="BA129" i="1" s="1"/>
  <c r="BB113" i="1"/>
  <c r="BA113" i="1"/>
  <c r="AY142" i="1"/>
  <c r="AZ142" i="1" s="1"/>
  <c r="BB142" i="1" s="1"/>
  <c r="BB100" i="1"/>
  <c r="BA100" i="1"/>
  <c r="AX117" i="1"/>
  <c r="BA83" i="1"/>
  <c r="BB83" i="1"/>
  <c r="BA144" i="1"/>
  <c r="BB144" i="1"/>
  <c r="BM100" i="5" l="1"/>
  <c r="BN100" i="5"/>
  <c r="BE94" i="1"/>
  <c r="BI134" i="5"/>
  <c r="BK134" i="5" s="1"/>
  <c r="BI88" i="5"/>
  <c r="BK88" i="5" s="1"/>
  <c r="BI155" i="5"/>
  <c r="BK155" i="5" s="1"/>
  <c r="BG145" i="5"/>
  <c r="BH145" i="5" s="1"/>
  <c r="BJ145" i="5" s="1"/>
  <c r="BL145" i="5" s="1"/>
  <c r="BJ137" i="5"/>
  <c r="BL137" i="5" s="1"/>
  <c r="BM116" i="5"/>
  <c r="BF142" i="5"/>
  <c r="BG142" i="5" s="1"/>
  <c r="BH142" i="5" s="1"/>
  <c r="BN116" i="5"/>
  <c r="BN62" i="5"/>
  <c r="BI78" i="5"/>
  <c r="BK78" i="5" s="1"/>
  <c r="BI147" i="5"/>
  <c r="BK147" i="5" s="1"/>
  <c r="BI159" i="5"/>
  <c r="BK159" i="5" s="1"/>
  <c r="BG140" i="5"/>
  <c r="BH140" i="5" s="1"/>
  <c r="BJ109" i="5"/>
  <c r="BL109" i="5" s="1"/>
  <c r="BJ75" i="5"/>
  <c r="BG138" i="5"/>
  <c r="BH138" i="5" s="1"/>
  <c r="BJ138" i="5" s="1"/>
  <c r="BL138" i="5" s="1"/>
  <c r="BM90" i="5"/>
  <c r="BN90" i="5"/>
  <c r="BJ112" i="5"/>
  <c r="BL112" i="5" s="1"/>
  <c r="BI156" i="5"/>
  <c r="BK156" i="5" s="1"/>
  <c r="BI103" i="5"/>
  <c r="BK103" i="5" s="1"/>
  <c r="BI83" i="5"/>
  <c r="BK83" i="5" s="1"/>
  <c r="BJ148" i="5"/>
  <c r="BJ79" i="5"/>
  <c r="BL79" i="5" s="1"/>
  <c r="BI64" i="5"/>
  <c r="BK64" i="5" s="1"/>
  <c r="BM81" i="5"/>
  <c r="BM135" i="5"/>
  <c r="BI141" i="5"/>
  <c r="BK141" i="5" s="1"/>
  <c r="BG69" i="5"/>
  <c r="BH69" i="5" s="1"/>
  <c r="BJ69" i="5" s="1"/>
  <c r="BL69" i="5" s="1"/>
  <c r="BG97" i="5"/>
  <c r="BH97" i="5" s="1"/>
  <c r="BJ97" i="5" s="1"/>
  <c r="BL97" i="5" s="1"/>
  <c r="BN81" i="5"/>
  <c r="BM131" i="5"/>
  <c r="BI77" i="5"/>
  <c r="BK77" i="5" s="1"/>
  <c r="BM62" i="5"/>
  <c r="BN131" i="5"/>
  <c r="BI82" i="5"/>
  <c r="BK82" i="5" s="1"/>
  <c r="BG125" i="5"/>
  <c r="BH125" i="5" s="1"/>
  <c r="BF94" i="1"/>
  <c r="BG94" i="1" s="1"/>
  <c r="BH94" i="1" s="1"/>
  <c r="BC102" i="1"/>
  <c r="BE102" i="1" s="1"/>
  <c r="BG91" i="5"/>
  <c r="BH91" i="5" s="1"/>
  <c r="BJ91" i="5" s="1"/>
  <c r="BL91" i="5" s="1"/>
  <c r="BA127" i="1"/>
  <c r="BD127" i="1" s="1"/>
  <c r="BZ139" i="6"/>
  <c r="CB139" i="6" s="1"/>
  <c r="BE92" i="5"/>
  <c r="BA147" i="1"/>
  <c r="BC147" i="1" s="1"/>
  <c r="BB159" i="1"/>
  <c r="BD159" i="1" s="1"/>
  <c r="AW160" i="1"/>
  <c r="AY160" i="1" s="1"/>
  <c r="AZ160" i="1" s="1"/>
  <c r="BB160" i="1" s="1"/>
  <c r="BD74" i="1"/>
  <c r="BE74" i="1" s="1"/>
  <c r="BA145" i="1"/>
  <c r="BC145" i="1" s="1"/>
  <c r="AY85" i="1"/>
  <c r="AZ85" i="1" s="1"/>
  <c r="BA85" i="1" s="1"/>
  <c r="BD93" i="1"/>
  <c r="BE93" i="1" s="1"/>
  <c r="BC123" i="1"/>
  <c r="BF123" i="1" s="1"/>
  <c r="BD157" i="1"/>
  <c r="BE157" i="1" s="1"/>
  <c r="BB108" i="1"/>
  <c r="BD108" i="1" s="1"/>
  <c r="AY121" i="1"/>
  <c r="AZ121" i="1" s="1"/>
  <c r="BB121" i="1" s="1"/>
  <c r="BA63" i="1"/>
  <c r="BB63" i="1"/>
  <c r="BA161" i="1"/>
  <c r="BB161" i="1"/>
  <c r="BF155" i="1"/>
  <c r="BG155" i="1" s="1"/>
  <c r="BH155" i="1" s="1"/>
  <c r="BI155" i="1" s="1"/>
  <c r="BB77" i="1"/>
  <c r="BC77" i="1" s="1"/>
  <c r="AY133" i="1"/>
  <c r="AZ133" i="1" s="1"/>
  <c r="BB133" i="1" s="1"/>
  <c r="BF102" i="1"/>
  <c r="BB150" i="1"/>
  <c r="BC150" i="1" s="1"/>
  <c r="BB97" i="1"/>
  <c r="BC97" i="1" s="1"/>
  <c r="BE135" i="1"/>
  <c r="BF111" i="5"/>
  <c r="BG117" i="5"/>
  <c r="BH117" i="5" s="1"/>
  <c r="BI117" i="5" s="1"/>
  <c r="BJ146" i="5"/>
  <c r="BL146" i="5" s="1"/>
  <c r="BB78" i="1"/>
  <c r="BD78" i="1" s="1"/>
  <c r="BD122" i="1"/>
  <c r="BE122" i="1" s="1"/>
  <c r="BA87" i="1"/>
  <c r="BC87" i="1" s="1"/>
  <c r="BI144" i="5"/>
  <c r="BK144" i="5" s="1"/>
  <c r="BR162" i="5"/>
  <c r="BT162" i="5" s="1"/>
  <c r="BC130" i="1"/>
  <c r="BE130" i="1" s="1"/>
  <c r="AW101" i="1"/>
  <c r="AY101" i="1" s="1"/>
  <c r="AZ101" i="1" s="1"/>
  <c r="BE111" i="5"/>
  <c r="BF92" i="5"/>
  <c r="BJ129" i="5"/>
  <c r="BL129" i="5" s="1"/>
  <c r="BB73" i="1"/>
  <c r="BC73" i="1" s="1"/>
  <c r="BD75" i="1"/>
  <c r="BF75" i="1" s="1"/>
  <c r="BN135" i="5"/>
  <c r="BR153" i="5"/>
  <c r="BT153" i="5" s="1"/>
  <c r="BN95" i="5"/>
  <c r="BM95" i="5"/>
  <c r="BY71" i="6"/>
  <c r="CA71" i="6" s="1"/>
  <c r="CC71" i="6" s="1"/>
  <c r="CD71" i="6" s="1"/>
  <c r="BJ98" i="5"/>
  <c r="BL98" i="5" s="1"/>
  <c r="BZ159" i="6"/>
  <c r="CB159" i="6" s="1"/>
  <c r="BJ92" i="1"/>
  <c r="BL92" i="1" s="1"/>
  <c r="BD91" i="1"/>
  <c r="BF91" i="1" s="1"/>
  <c r="BY132" i="6"/>
  <c r="CA132" i="6" s="1"/>
  <c r="BI96" i="5"/>
  <c r="BK96" i="5" s="1"/>
  <c r="BD153" i="1"/>
  <c r="BZ128" i="6"/>
  <c r="CB128" i="6" s="1"/>
  <c r="CC128" i="6" s="1"/>
  <c r="CD128" i="6" s="1"/>
  <c r="CE128" i="6" s="1"/>
  <c r="BB90" i="1"/>
  <c r="BC90" i="1" s="1"/>
  <c r="BI114" i="5"/>
  <c r="BK114" i="5" s="1"/>
  <c r="BB140" i="1"/>
  <c r="BD140" i="1" s="1"/>
  <c r="BB114" i="1"/>
  <c r="BC114" i="1" s="1"/>
  <c r="BA106" i="1"/>
  <c r="BD106" i="1" s="1"/>
  <c r="BD62" i="1"/>
  <c r="BE62" i="1" s="1"/>
  <c r="BZ132" i="6"/>
  <c r="CB132" i="6" s="1"/>
  <c r="BX74" i="6"/>
  <c r="BZ74" i="6" s="1"/>
  <c r="CB74" i="6" s="1"/>
  <c r="BM120" i="5"/>
  <c r="BO120" i="5" s="1"/>
  <c r="BP120" i="5" s="1"/>
  <c r="BR120" i="5" s="1"/>
  <c r="BT120" i="5" s="1"/>
  <c r="BB89" i="1"/>
  <c r="BD89" i="1" s="1"/>
  <c r="AY162" i="1"/>
  <c r="AZ162" i="1" s="1"/>
  <c r="BA162" i="1" s="1"/>
  <c r="BB81" i="1"/>
  <c r="BD81" i="1" s="1"/>
  <c r="BC153" i="1"/>
  <c r="AY95" i="1"/>
  <c r="AZ95" i="1" s="1"/>
  <c r="BB105" i="1"/>
  <c r="BD105" i="1" s="1"/>
  <c r="BJ161" i="5"/>
  <c r="BB68" i="1"/>
  <c r="BC68" i="1" s="1"/>
  <c r="BB149" i="1"/>
  <c r="BC149" i="1" s="1"/>
  <c r="BF119" i="5"/>
  <c r="BG119" i="5" s="1"/>
  <c r="BH119" i="5" s="1"/>
  <c r="BA121" i="1"/>
  <c r="AX118" i="1"/>
  <c r="AW118" i="1"/>
  <c r="BF118" i="5"/>
  <c r="BK143" i="5"/>
  <c r="BM143" i="5" s="1"/>
  <c r="AY69" i="1"/>
  <c r="AZ69" i="1" s="1"/>
  <c r="BI133" i="5"/>
  <c r="BK133" i="5" s="1"/>
  <c r="BA148" i="1"/>
  <c r="BC148" i="1" s="1"/>
  <c r="BB88" i="1"/>
  <c r="BD88" i="1" s="1"/>
  <c r="BA119" i="1"/>
  <c r="BD119" i="1" s="1"/>
  <c r="BE118" i="5"/>
  <c r="BN74" i="5"/>
  <c r="AW111" i="1"/>
  <c r="AX111" i="1"/>
  <c r="BD136" i="1"/>
  <c r="BF136" i="1" s="1"/>
  <c r="BY118" i="6"/>
  <c r="CA118" i="6" s="1"/>
  <c r="AY120" i="1"/>
  <c r="AZ120" i="1" s="1"/>
  <c r="BA120" i="1" s="1"/>
  <c r="BJ94" i="5"/>
  <c r="BL94" i="5" s="1"/>
  <c r="BI67" i="5"/>
  <c r="BK67" i="5" s="1"/>
  <c r="BZ97" i="6"/>
  <c r="CB97" i="6" s="1"/>
  <c r="BL67" i="5"/>
  <c r="BY156" i="6"/>
  <c r="CA156" i="6" s="1"/>
  <c r="CC156" i="6" s="1"/>
  <c r="CD156" i="6" s="1"/>
  <c r="CF156" i="6" s="1"/>
  <c r="BY66" i="6"/>
  <c r="CA66" i="6" s="1"/>
  <c r="CC66" i="6" s="1"/>
  <c r="CD66" i="6" s="1"/>
  <c r="CE66" i="6" s="1"/>
  <c r="AY99" i="1"/>
  <c r="AZ99" i="1" s="1"/>
  <c r="BA99" i="1" s="1"/>
  <c r="BI107" i="5"/>
  <c r="BK107" i="5" s="1"/>
  <c r="BZ106" i="6"/>
  <c r="CB106" i="6" s="1"/>
  <c r="CC149" i="6"/>
  <c r="CD149" i="6" s="1"/>
  <c r="CE149" i="6" s="1"/>
  <c r="BZ113" i="6"/>
  <c r="CB113" i="6" s="1"/>
  <c r="CC113" i="6" s="1"/>
  <c r="CD113" i="6" s="1"/>
  <c r="BO160" i="5"/>
  <c r="BP160" i="5" s="1"/>
  <c r="BR160" i="5" s="1"/>
  <c r="BT160" i="5" s="1"/>
  <c r="BA137" i="1"/>
  <c r="BC137" i="1" s="1"/>
  <c r="BB82" i="1"/>
  <c r="BC82" i="1" s="1"/>
  <c r="BN71" i="5"/>
  <c r="BJ127" i="5"/>
  <c r="BL127" i="5" s="1"/>
  <c r="BI123" i="5"/>
  <c r="BK123" i="5" s="1"/>
  <c r="BJ115" i="5"/>
  <c r="BL115" i="5" s="1"/>
  <c r="BY97" i="6"/>
  <c r="CA97" i="6" s="1"/>
  <c r="BJ76" i="1"/>
  <c r="BL76" i="1" s="1"/>
  <c r="BZ150" i="6"/>
  <c r="CB150" i="6" s="1"/>
  <c r="CC150" i="6" s="1"/>
  <c r="CD150" i="6" s="1"/>
  <c r="BI101" i="5"/>
  <c r="BK101" i="5" s="1"/>
  <c r="BU143" i="6"/>
  <c r="BV143" i="6" s="1"/>
  <c r="BW143" i="6" s="1"/>
  <c r="BZ160" i="6"/>
  <c r="CB160" i="6" s="1"/>
  <c r="BZ109" i="6"/>
  <c r="CB109" i="6" s="1"/>
  <c r="BI68" i="5"/>
  <c r="BK68" i="5" s="1"/>
  <c r="BJ110" i="5"/>
  <c r="BL110" i="5" s="1"/>
  <c r="BO89" i="5"/>
  <c r="BP89" i="5" s="1"/>
  <c r="BR89" i="5" s="1"/>
  <c r="AY125" i="1"/>
  <c r="AZ125" i="1" s="1"/>
  <c r="BB125" i="1" s="1"/>
  <c r="AY104" i="1"/>
  <c r="AZ104" i="1" s="1"/>
  <c r="BA104" i="1" s="1"/>
  <c r="BI151" i="5"/>
  <c r="BK151" i="5" s="1"/>
  <c r="CF103" i="6"/>
  <c r="CG103" i="6" s="1"/>
  <c r="CI103" i="6" s="1"/>
  <c r="BC124" i="1"/>
  <c r="BE124" i="1" s="1"/>
  <c r="BI65" i="5"/>
  <c r="BK65" i="5" s="1"/>
  <c r="BZ91" i="6"/>
  <c r="CB91" i="6" s="1"/>
  <c r="BB132" i="1"/>
  <c r="BD132" i="1" s="1"/>
  <c r="BU83" i="6"/>
  <c r="BV83" i="6" s="1"/>
  <c r="BX83" i="6" s="1"/>
  <c r="BM74" i="5"/>
  <c r="BB115" i="1"/>
  <c r="BC115" i="1" s="1"/>
  <c r="BD146" i="1"/>
  <c r="BE146" i="1" s="1"/>
  <c r="BB131" i="1"/>
  <c r="BD131" i="1" s="1"/>
  <c r="BB128" i="1"/>
  <c r="BD128" i="1" s="1"/>
  <c r="AY70" i="1"/>
  <c r="AZ70" i="1" s="1"/>
  <c r="BA70" i="1" s="1"/>
  <c r="BB138" i="1"/>
  <c r="BD138" i="1" s="1"/>
  <c r="BA67" i="1"/>
  <c r="BD67" i="1" s="1"/>
  <c r="BK126" i="1"/>
  <c r="BM126" i="1" s="1"/>
  <c r="BD116" i="1"/>
  <c r="BF116" i="1" s="1"/>
  <c r="BA96" i="1"/>
  <c r="BD96" i="1" s="1"/>
  <c r="BD110" i="1"/>
  <c r="BA154" i="1"/>
  <c r="BC154" i="1" s="1"/>
  <c r="BF134" i="1"/>
  <c r="BG134" i="1" s="1"/>
  <c r="BH134" i="1" s="1"/>
  <c r="BB151" i="1"/>
  <c r="BA151" i="1"/>
  <c r="BB112" i="1"/>
  <c r="BC112" i="1" s="1"/>
  <c r="BU123" i="6"/>
  <c r="BV123" i="6" s="1"/>
  <c r="BW123" i="6" s="1"/>
  <c r="BX80" i="6"/>
  <c r="BY80" i="6" s="1"/>
  <c r="CA80" i="6" s="1"/>
  <c r="BC110" i="1"/>
  <c r="BI64" i="1"/>
  <c r="BK64" i="1" s="1"/>
  <c r="BC72" i="1"/>
  <c r="BE72" i="1" s="1"/>
  <c r="BQ106" i="5"/>
  <c r="BS106" i="5" s="1"/>
  <c r="BZ137" i="6"/>
  <c r="CB137" i="6" s="1"/>
  <c r="BW116" i="6"/>
  <c r="BZ116" i="6" s="1"/>
  <c r="CB116" i="6" s="1"/>
  <c r="BM87" i="5"/>
  <c r="BJ66" i="5"/>
  <c r="BL66" i="5" s="1"/>
  <c r="BI66" i="5"/>
  <c r="BK66" i="5" s="1"/>
  <c r="BI132" i="5"/>
  <c r="BK132" i="5" s="1"/>
  <c r="BJ132" i="5"/>
  <c r="BL132" i="5" s="1"/>
  <c r="BG70" i="5"/>
  <c r="BH70" i="5" s="1"/>
  <c r="BJ70" i="5" s="1"/>
  <c r="BG93" i="5"/>
  <c r="BH93" i="5" s="1"/>
  <c r="BI93" i="5" s="1"/>
  <c r="BK93" i="5" s="1"/>
  <c r="BF130" i="5"/>
  <c r="BG85" i="5"/>
  <c r="BH85" i="5" s="1"/>
  <c r="BI85" i="5" s="1"/>
  <c r="AY107" i="1"/>
  <c r="AZ107" i="1" s="1"/>
  <c r="BA107" i="1" s="1"/>
  <c r="BB139" i="1"/>
  <c r="BA139" i="1"/>
  <c r="AY98" i="1"/>
  <c r="AZ98" i="1" s="1"/>
  <c r="BB98" i="1" s="1"/>
  <c r="BB129" i="1"/>
  <c r="BD129" i="1" s="1"/>
  <c r="BA158" i="1"/>
  <c r="BD158" i="1" s="1"/>
  <c r="BA71" i="1"/>
  <c r="BA66" i="1"/>
  <c r="BD66" i="1" s="1"/>
  <c r="BN152" i="5"/>
  <c r="BN121" i="5"/>
  <c r="BO149" i="5"/>
  <c r="BP149" i="5" s="1"/>
  <c r="BR149" i="5" s="1"/>
  <c r="BT149" i="5" s="1"/>
  <c r="BJ156" i="1"/>
  <c r="BL156" i="1" s="1"/>
  <c r="BE143" i="1"/>
  <c r="BG143" i="1" s="1"/>
  <c r="BH143" i="1" s="1"/>
  <c r="BJ143" i="1" s="1"/>
  <c r="BA141" i="1"/>
  <c r="BD141" i="1" s="1"/>
  <c r="BF135" i="1"/>
  <c r="AY103" i="1"/>
  <c r="AZ103" i="1" s="1"/>
  <c r="BB103" i="1" s="1"/>
  <c r="BE79" i="1"/>
  <c r="BG79" i="1" s="1"/>
  <c r="BH79" i="1" s="1"/>
  <c r="BI79" i="1" s="1"/>
  <c r="AY117" i="1"/>
  <c r="AZ117" i="1" s="1"/>
  <c r="BA117" i="1" s="1"/>
  <c r="BB65" i="1"/>
  <c r="BA65" i="1"/>
  <c r="BX104" i="6"/>
  <c r="BW104" i="6"/>
  <c r="BG128" i="5"/>
  <c r="BH128" i="5" s="1"/>
  <c r="BI128" i="5" s="1"/>
  <c r="BK128" i="5" s="1"/>
  <c r="BN87" i="5"/>
  <c r="BC86" i="1"/>
  <c r="BC80" i="1"/>
  <c r="BE80" i="1" s="1"/>
  <c r="BZ130" i="6"/>
  <c r="CB130" i="6" s="1"/>
  <c r="BG72" i="5"/>
  <c r="BH72" i="5" s="1"/>
  <c r="BI72" i="5" s="1"/>
  <c r="BK72" i="5" s="1"/>
  <c r="BM71" i="5"/>
  <c r="BY160" i="6"/>
  <c r="CA160" i="6" s="1"/>
  <c r="BZ117" i="6"/>
  <c r="CB117" i="6" s="1"/>
  <c r="BY99" i="6"/>
  <c r="CA99" i="6" s="1"/>
  <c r="CC99" i="6" s="1"/>
  <c r="CD99" i="6" s="1"/>
  <c r="BY117" i="6"/>
  <c r="CA117" i="6" s="1"/>
  <c r="CF111" i="6"/>
  <c r="CH111" i="6" s="1"/>
  <c r="CJ111" i="6" s="1"/>
  <c r="BW78" i="6"/>
  <c r="BZ78" i="6" s="1"/>
  <c r="CB78" i="6" s="1"/>
  <c r="BX158" i="6"/>
  <c r="BY158" i="6" s="1"/>
  <c r="CA158" i="6" s="1"/>
  <c r="BY84" i="6"/>
  <c r="CA84" i="6" s="1"/>
  <c r="CC84" i="6" s="1"/>
  <c r="CD84" i="6" s="1"/>
  <c r="CC81" i="6"/>
  <c r="CD81" i="6" s="1"/>
  <c r="CE81" i="6" s="1"/>
  <c r="BW67" i="6"/>
  <c r="BY67" i="6" s="1"/>
  <c r="CA67" i="6" s="1"/>
  <c r="BW151" i="6"/>
  <c r="BY151" i="6" s="1"/>
  <c r="CA151" i="6" s="1"/>
  <c r="BU70" i="6"/>
  <c r="BV70" i="6" s="1"/>
  <c r="BW70" i="6" s="1"/>
  <c r="BN103" i="5"/>
  <c r="BW161" i="6"/>
  <c r="BY161" i="6" s="1"/>
  <c r="CA161" i="6" s="1"/>
  <c r="BW64" i="6"/>
  <c r="BZ64" i="6" s="1"/>
  <c r="CB64" i="6" s="1"/>
  <c r="BU96" i="6"/>
  <c r="BV96" i="6" s="1"/>
  <c r="BW96" i="6" s="1"/>
  <c r="CC101" i="6"/>
  <c r="CD101" i="6" s="1"/>
  <c r="CF101" i="6" s="1"/>
  <c r="BX126" i="6"/>
  <c r="BY126" i="6" s="1"/>
  <c r="CA126" i="6" s="1"/>
  <c r="BU155" i="6"/>
  <c r="BV155" i="6" s="1"/>
  <c r="BW155" i="6" s="1"/>
  <c r="CC112" i="6"/>
  <c r="CD112" i="6" s="1"/>
  <c r="CF112" i="6" s="1"/>
  <c r="BU145" i="6"/>
  <c r="BV145" i="6" s="1"/>
  <c r="BX145" i="6" s="1"/>
  <c r="BX69" i="6"/>
  <c r="BZ69" i="6" s="1"/>
  <c r="CB69" i="6" s="1"/>
  <c r="BX141" i="6"/>
  <c r="BY141" i="6" s="1"/>
  <c r="CA141" i="6" s="1"/>
  <c r="BX148" i="6"/>
  <c r="BY148" i="6" s="1"/>
  <c r="CA148" i="6" s="1"/>
  <c r="BU75" i="6"/>
  <c r="BV75" i="6" s="1"/>
  <c r="BW75" i="6" s="1"/>
  <c r="BW125" i="6"/>
  <c r="BY125" i="6" s="1"/>
  <c r="CA125" i="6" s="1"/>
  <c r="BY62" i="6"/>
  <c r="CA62" i="6" s="1"/>
  <c r="CF107" i="6"/>
  <c r="CG107" i="6" s="1"/>
  <c r="CI107" i="6" s="1"/>
  <c r="BZ141" i="6"/>
  <c r="CB141" i="6" s="1"/>
  <c r="BR142" i="6"/>
  <c r="BT142" i="6" s="1"/>
  <c r="BZ89" i="6"/>
  <c r="CB89" i="6" s="1"/>
  <c r="CC98" i="6"/>
  <c r="CD98" i="6" s="1"/>
  <c r="CE98" i="6" s="1"/>
  <c r="BU85" i="6"/>
  <c r="BV85" i="6" s="1"/>
  <c r="BW85" i="6" s="1"/>
  <c r="BU72" i="6"/>
  <c r="BV72" i="6" s="1"/>
  <c r="BX72" i="6" s="1"/>
  <c r="BU110" i="6"/>
  <c r="BV110" i="6" s="1"/>
  <c r="BX110" i="6" s="1"/>
  <c r="BZ76" i="6"/>
  <c r="CB76" i="6" s="1"/>
  <c r="BZ65" i="6"/>
  <c r="CB65" i="6" s="1"/>
  <c r="BZ87" i="6"/>
  <c r="CB87" i="6" s="1"/>
  <c r="BY119" i="6"/>
  <c r="CA119" i="6" s="1"/>
  <c r="BY157" i="6"/>
  <c r="CA157" i="6" s="1"/>
  <c r="BY93" i="6"/>
  <c r="CA93" i="6" s="1"/>
  <c r="BY76" i="6"/>
  <c r="CA76" i="6" s="1"/>
  <c r="BY152" i="6"/>
  <c r="CA152" i="6" s="1"/>
  <c r="BY77" i="6"/>
  <c r="CA77" i="6" s="1"/>
  <c r="BY115" i="6"/>
  <c r="CA115" i="6" s="1"/>
  <c r="BY127" i="6"/>
  <c r="CA127" i="6" s="1"/>
  <c r="BY131" i="6"/>
  <c r="CA131" i="6" s="1"/>
  <c r="BW92" i="6"/>
  <c r="BX92" i="6"/>
  <c r="CE95" i="6"/>
  <c r="CF95" i="6"/>
  <c r="BZ152" i="6"/>
  <c r="CB152" i="6" s="1"/>
  <c r="BZ77" i="6"/>
  <c r="CB77" i="6" s="1"/>
  <c r="BY100" i="6"/>
  <c r="CA100" i="6" s="1"/>
  <c r="BZ100" i="6"/>
  <c r="CB100" i="6" s="1"/>
  <c r="BZ115" i="6"/>
  <c r="CB115" i="6" s="1"/>
  <c r="BZ127" i="6"/>
  <c r="CB127" i="6" s="1"/>
  <c r="BZ131" i="6"/>
  <c r="CB131" i="6" s="1"/>
  <c r="BQ142" i="6"/>
  <c r="BS142" i="6" s="1"/>
  <c r="BY89" i="6"/>
  <c r="CA89" i="6" s="1"/>
  <c r="BY65" i="6"/>
  <c r="CA65" i="6" s="1"/>
  <c r="BY87" i="6"/>
  <c r="CA87" i="6" s="1"/>
  <c r="BW146" i="6"/>
  <c r="BX146" i="6"/>
  <c r="BW86" i="6"/>
  <c r="BX86" i="6"/>
  <c r="CE102" i="6"/>
  <c r="CF102" i="6"/>
  <c r="BW82" i="6"/>
  <c r="BX82" i="6"/>
  <c r="BZ119" i="6"/>
  <c r="CB119" i="6" s="1"/>
  <c r="BZ157" i="6"/>
  <c r="CB157" i="6" s="1"/>
  <c r="BY124" i="6"/>
  <c r="CA124" i="6" s="1"/>
  <c r="BZ124" i="6"/>
  <c r="CB124" i="6" s="1"/>
  <c r="BZ93" i="6"/>
  <c r="CB93" i="6" s="1"/>
  <c r="CH103" i="6"/>
  <c r="CJ103" i="6" s="1"/>
  <c r="BW140" i="6"/>
  <c r="BX140" i="6"/>
  <c r="CE120" i="6"/>
  <c r="CF120" i="6"/>
  <c r="BW133" i="6"/>
  <c r="BX133" i="6"/>
  <c r="BW68" i="6"/>
  <c r="BX68" i="6"/>
  <c r="BW108" i="6"/>
  <c r="BX108" i="6"/>
  <c r="BW134" i="6"/>
  <c r="BX134" i="6"/>
  <c r="CE79" i="6"/>
  <c r="CF79" i="6"/>
  <c r="BW63" i="6"/>
  <c r="BX63" i="6"/>
  <c r="BY136" i="6"/>
  <c r="CA136" i="6" s="1"/>
  <c r="BZ136" i="6"/>
  <c r="CB136" i="6" s="1"/>
  <c r="BY90" i="6"/>
  <c r="CA90" i="6" s="1"/>
  <c r="BZ90" i="6"/>
  <c r="CB90" i="6" s="1"/>
  <c r="BY88" i="6"/>
  <c r="CA88" i="6" s="1"/>
  <c r="BZ88" i="6"/>
  <c r="CB88" i="6" s="1"/>
  <c r="CC73" i="6"/>
  <c r="CD73" i="6" s="1"/>
  <c r="CC139" i="6"/>
  <c r="CD139" i="6" s="1"/>
  <c r="BU114" i="6"/>
  <c r="BV114" i="6" s="1"/>
  <c r="BU135" i="6"/>
  <c r="BV135" i="6" s="1"/>
  <c r="BU162" i="6"/>
  <c r="BV162" i="6" s="1"/>
  <c r="CC122" i="6"/>
  <c r="CD122" i="6" s="1"/>
  <c r="BU121" i="6"/>
  <c r="BV121" i="6" s="1"/>
  <c r="CC159" i="6"/>
  <c r="CD159" i="6" s="1"/>
  <c r="BU105" i="6"/>
  <c r="BV105" i="6" s="1"/>
  <c r="BU129" i="6"/>
  <c r="BV129" i="6" s="1"/>
  <c r="CC153" i="6"/>
  <c r="CD153" i="6" s="1"/>
  <c r="CC154" i="6"/>
  <c r="CD154" i="6" s="1"/>
  <c r="CC147" i="6"/>
  <c r="CD147" i="6" s="1"/>
  <c r="CC137" i="6"/>
  <c r="CD137" i="6" s="1"/>
  <c r="CC118" i="6"/>
  <c r="CD118" i="6" s="1"/>
  <c r="BM154" i="5"/>
  <c r="BE130" i="5"/>
  <c r="BJ158" i="5"/>
  <c r="BL158" i="5" s="1"/>
  <c r="BN158" i="5" s="1"/>
  <c r="BO100" i="5"/>
  <c r="BP100" i="5" s="1"/>
  <c r="BR100" i="5" s="1"/>
  <c r="BI76" i="5"/>
  <c r="BK76" i="5" s="1"/>
  <c r="BG73" i="5"/>
  <c r="BH73" i="5" s="1"/>
  <c r="BJ73" i="5" s="1"/>
  <c r="BM150" i="5"/>
  <c r="BM155" i="5"/>
  <c r="BG113" i="5"/>
  <c r="BH113" i="5" s="1"/>
  <c r="BI113" i="5" s="1"/>
  <c r="BJ99" i="5"/>
  <c r="BL99" i="5" s="1"/>
  <c r="BO102" i="5"/>
  <c r="BP102" i="5" s="1"/>
  <c r="BQ102" i="5" s="1"/>
  <c r="BG84" i="5"/>
  <c r="BH84" i="5" s="1"/>
  <c r="BJ84" i="5" s="1"/>
  <c r="BM124" i="5"/>
  <c r="BO108" i="5"/>
  <c r="BP108" i="5" s="1"/>
  <c r="BR108" i="5" s="1"/>
  <c r="BN88" i="5"/>
  <c r="BG104" i="5"/>
  <c r="BH104" i="5" s="1"/>
  <c r="BI104" i="5" s="1"/>
  <c r="BN80" i="5"/>
  <c r="BE139" i="5"/>
  <c r="BG139" i="5" s="1"/>
  <c r="BH139" i="5" s="1"/>
  <c r="BN105" i="5"/>
  <c r="BE86" i="5"/>
  <c r="BG86" i="5" s="1"/>
  <c r="BH86" i="5" s="1"/>
  <c r="BI86" i="5" s="1"/>
  <c r="BN137" i="5"/>
  <c r="BG126" i="5"/>
  <c r="BH126" i="5" s="1"/>
  <c r="BI126" i="5" s="1"/>
  <c r="BK126" i="5" s="1"/>
  <c r="BM136" i="5"/>
  <c r="BM63" i="5"/>
  <c r="BN157" i="5"/>
  <c r="BC84" i="1"/>
  <c r="BD86" i="1"/>
  <c r="BN154" i="5"/>
  <c r="BJ122" i="5"/>
  <c r="BL122" i="5" s="1"/>
  <c r="BI122" i="5"/>
  <c r="BN134" i="5"/>
  <c r="BN124" i="5"/>
  <c r="BM88" i="5"/>
  <c r="BN150" i="5"/>
  <c r="BN155" i="5"/>
  <c r="BN136" i="5"/>
  <c r="BM105" i="5"/>
  <c r="BM157" i="5"/>
  <c r="BM152" i="5"/>
  <c r="BM121" i="5"/>
  <c r="BM80" i="5"/>
  <c r="BK148" i="5"/>
  <c r="BK110" i="5"/>
  <c r="BL75" i="5"/>
  <c r="BK146" i="5"/>
  <c r="BN63" i="5"/>
  <c r="BM137" i="5"/>
  <c r="BL82" i="5"/>
  <c r="BT106" i="5"/>
  <c r="BL148" i="5"/>
  <c r="BM147" i="5"/>
  <c r="BM134" i="5"/>
  <c r="BL114" i="5"/>
  <c r="BK127" i="5"/>
  <c r="BK94" i="5"/>
  <c r="BL78" i="5"/>
  <c r="BL133" i="5"/>
  <c r="BL68" i="5"/>
  <c r="BK75" i="5"/>
  <c r="BL151" i="5"/>
  <c r="AZ163" i="5"/>
  <c r="BD84" i="1"/>
  <c r="BA142" i="1"/>
  <c r="BC142" i="1" s="1"/>
  <c r="BC113" i="1"/>
  <c r="BD113" i="1"/>
  <c r="BC100" i="1"/>
  <c r="AY152" i="1"/>
  <c r="AZ152" i="1" s="1"/>
  <c r="BD144" i="1"/>
  <c r="BB109" i="1"/>
  <c r="BA109" i="1"/>
  <c r="BD100" i="1"/>
  <c r="BD83" i="1"/>
  <c r="BC144" i="1"/>
  <c r="BC83" i="1"/>
  <c r="BN159" i="5" l="1"/>
  <c r="BN156" i="5"/>
  <c r="BI145" i="5"/>
  <c r="BK145" i="5" s="1"/>
  <c r="BM156" i="5"/>
  <c r="BM159" i="5"/>
  <c r="BM115" i="5"/>
  <c r="BM109" i="5"/>
  <c r="BO109" i="5" s="1"/>
  <c r="BP109" i="5" s="1"/>
  <c r="BR109" i="5" s="1"/>
  <c r="BT109" i="5" s="1"/>
  <c r="BM83" i="5"/>
  <c r="BN83" i="5"/>
  <c r="BN109" i="5"/>
  <c r="BO81" i="5"/>
  <c r="BP81" i="5" s="1"/>
  <c r="BR81" i="5" s="1"/>
  <c r="BM64" i="5"/>
  <c r="BN64" i="5"/>
  <c r="BO62" i="5"/>
  <c r="BP62" i="5" s="1"/>
  <c r="BQ62" i="5" s="1"/>
  <c r="BS62" i="5" s="1"/>
  <c r="BO90" i="5"/>
  <c r="BP90" i="5" s="1"/>
  <c r="BR90" i="5" s="1"/>
  <c r="BT90" i="5" s="1"/>
  <c r="BO116" i="5"/>
  <c r="BP116" i="5" s="1"/>
  <c r="BQ116" i="5" s="1"/>
  <c r="BJ113" i="5"/>
  <c r="BN147" i="5"/>
  <c r="BO147" i="5" s="1"/>
  <c r="BP147" i="5" s="1"/>
  <c r="BR147" i="5" s="1"/>
  <c r="BJ142" i="5"/>
  <c r="BI142" i="5"/>
  <c r="BI138" i="5"/>
  <c r="BK138" i="5" s="1"/>
  <c r="BM103" i="5"/>
  <c r="BO103" i="5" s="1"/>
  <c r="BP103" i="5" s="1"/>
  <c r="BQ103" i="5" s="1"/>
  <c r="BS103" i="5" s="1"/>
  <c r="BM112" i="5"/>
  <c r="BO135" i="5"/>
  <c r="BP135" i="5" s="1"/>
  <c r="BQ135" i="5" s="1"/>
  <c r="BS135" i="5" s="1"/>
  <c r="BN112" i="5"/>
  <c r="BJ140" i="5"/>
  <c r="BI140" i="5"/>
  <c r="BN79" i="5"/>
  <c r="BM79" i="5"/>
  <c r="BU162" i="5"/>
  <c r="BN141" i="5"/>
  <c r="BM141" i="5"/>
  <c r="BV162" i="5"/>
  <c r="BN65" i="5"/>
  <c r="BI97" i="5"/>
  <c r="BK97" i="5" s="1"/>
  <c r="BO121" i="5"/>
  <c r="BP121" i="5" s="1"/>
  <c r="BJ117" i="5"/>
  <c r="BL117" i="5" s="1"/>
  <c r="BQ89" i="5"/>
  <c r="BS89" i="5" s="1"/>
  <c r="BI69" i="5"/>
  <c r="BK69" i="5" s="1"/>
  <c r="BM69" i="5" s="1"/>
  <c r="BM77" i="5"/>
  <c r="BO131" i="5"/>
  <c r="BP131" i="5" s="1"/>
  <c r="BR131" i="5" s="1"/>
  <c r="BN77" i="5"/>
  <c r="BO71" i="5"/>
  <c r="BP71" i="5" s="1"/>
  <c r="BQ71" i="5" s="1"/>
  <c r="BS71" i="5" s="1"/>
  <c r="BV153" i="5"/>
  <c r="BN144" i="5"/>
  <c r="BG92" i="5"/>
  <c r="BH92" i="5" s="1"/>
  <c r="BI92" i="5" s="1"/>
  <c r="BM65" i="5"/>
  <c r="BM144" i="5"/>
  <c r="BU153" i="5"/>
  <c r="BI91" i="5"/>
  <c r="BK91" i="5" s="1"/>
  <c r="BI125" i="5"/>
  <c r="BK125" i="5" s="1"/>
  <c r="BJ125" i="5"/>
  <c r="BL125" i="5" s="1"/>
  <c r="BM138" i="5"/>
  <c r="BM101" i="5"/>
  <c r="BC127" i="1"/>
  <c r="BE127" i="1" s="1"/>
  <c r="BF157" i="1"/>
  <c r="BD147" i="1"/>
  <c r="BD77" i="1"/>
  <c r="BF77" i="1" s="1"/>
  <c r="BJ93" i="5"/>
  <c r="BL93" i="5" s="1"/>
  <c r="BW83" i="6"/>
  <c r="BG111" i="5"/>
  <c r="BH111" i="5" s="1"/>
  <c r="BI111" i="5" s="1"/>
  <c r="BX96" i="6"/>
  <c r="BY96" i="6" s="1"/>
  <c r="CA96" i="6" s="1"/>
  <c r="BE123" i="1"/>
  <c r="BG123" i="1" s="1"/>
  <c r="BH123" i="1" s="1"/>
  <c r="BI123" i="1" s="1"/>
  <c r="BJ94" i="1"/>
  <c r="BI94" i="1"/>
  <c r="BG102" i="1"/>
  <c r="BH102" i="1" s="1"/>
  <c r="BI102" i="1" s="1"/>
  <c r="BC159" i="1"/>
  <c r="BE159" i="1" s="1"/>
  <c r="BF74" i="1"/>
  <c r="BG74" i="1" s="1"/>
  <c r="BH74" i="1" s="1"/>
  <c r="BI74" i="1" s="1"/>
  <c r="BF127" i="1"/>
  <c r="BD145" i="1"/>
  <c r="BF145" i="1" s="1"/>
  <c r="BD161" i="1"/>
  <c r="BF93" i="1"/>
  <c r="BG93" i="1" s="1"/>
  <c r="BH93" i="1" s="1"/>
  <c r="BI93" i="1" s="1"/>
  <c r="BF62" i="1"/>
  <c r="BG62" i="1" s="1"/>
  <c r="BH62" i="1" s="1"/>
  <c r="BB85" i="1"/>
  <c r="BD85" i="1" s="1"/>
  <c r="BD115" i="1"/>
  <c r="BE115" i="1" s="1"/>
  <c r="BC78" i="1"/>
  <c r="BF78" i="1" s="1"/>
  <c r="BG135" i="1"/>
  <c r="BH135" i="1" s="1"/>
  <c r="BJ135" i="1" s="1"/>
  <c r="BA160" i="1"/>
  <c r="BC132" i="1"/>
  <c r="BF132" i="1" s="1"/>
  <c r="BC108" i="1"/>
  <c r="BF108" i="1" s="1"/>
  <c r="BD150" i="1"/>
  <c r="BF150" i="1" s="1"/>
  <c r="BD148" i="1"/>
  <c r="BF148" i="1" s="1"/>
  <c r="BC161" i="1"/>
  <c r="BD97" i="1"/>
  <c r="BF97" i="1" s="1"/>
  <c r="BD63" i="1"/>
  <c r="BC63" i="1"/>
  <c r="BC88" i="1"/>
  <c r="BF88" i="1" s="1"/>
  <c r="BD73" i="1"/>
  <c r="BE73" i="1" s="1"/>
  <c r="BC89" i="1"/>
  <c r="BF89" i="1" s="1"/>
  <c r="BA133" i="1"/>
  <c r="BD133" i="1" s="1"/>
  <c r="BF122" i="1"/>
  <c r="BG122" i="1" s="1"/>
  <c r="BH122" i="1" s="1"/>
  <c r="BJ122" i="1" s="1"/>
  <c r="BC131" i="1"/>
  <c r="BF131" i="1" s="1"/>
  <c r="BD90" i="1"/>
  <c r="BF90" i="1" s="1"/>
  <c r="BD68" i="1"/>
  <c r="BF68" i="1" s="1"/>
  <c r="BD87" i="1"/>
  <c r="BE87" i="1" s="1"/>
  <c r="BE75" i="1"/>
  <c r="BG75" i="1" s="1"/>
  <c r="BH75" i="1" s="1"/>
  <c r="BI75" i="1" s="1"/>
  <c r="BK76" i="1"/>
  <c r="BM76" i="1" s="1"/>
  <c r="BD149" i="1"/>
  <c r="BE149" i="1" s="1"/>
  <c r="BC128" i="1"/>
  <c r="BE128" i="1" s="1"/>
  <c r="BQ160" i="5"/>
  <c r="BN115" i="5"/>
  <c r="BO115" i="5" s="1"/>
  <c r="BP115" i="5" s="1"/>
  <c r="BQ115" i="5" s="1"/>
  <c r="BF130" i="1"/>
  <c r="BG130" i="1" s="1"/>
  <c r="BH130" i="1" s="1"/>
  <c r="BI130" i="1" s="1"/>
  <c r="BK92" i="1"/>
  <c r="BM92" i="1" s="1"/>
  <c r="BB120" i="1"/>
  <c r="BD120" i="1" s="1"/>
  <c r="BO152" i="5"/>
  <c r="BP152" i="5" s="1"/>
  <c r="BR152" i="5" s="1"/>
  <c r="BT152" i="5" s="1"/>
  <c r="BO95" i="5"/>
  <c r="BP95" i="5" s="1"/>
  <c r="BQ95" i="5" s="1"/>
  <c r="BD137" i="1"/>
  <c r="BE137" i="1" s="1"/>
  <c r="BM129" i="5"/>
  <c r="BC141" i="1"/>
  <c r="BE141" i="1" s="1"/>
  <c r="BC105" i="1"/>
  <c r="BE105" i="1" s="1"/>
  <c r="BY74" i="6"/>
  <c r="CA74" i="6" s="1"/>
  <c r="CC74" i="6" s="1"/>
  <c r="CD74" i="6" s="1"/>
  <c r="BB117" i="1"/>
  <c r="BC117" i="1" s="1"/>
  <c r="BN129" i="5"/>
  <c r="BN98" i="5"/>
  <c r="BM98" i="5"/>
  <c r="BM96" i="5"/>
  <c r="BZ126" i="6"/>
  <c r="CB126" i="6" s="1"/>
  <c r="CC126" i="6" s="1"/>
  <c r="CD126" i="6" s="1"/>
  <c r="BE136" i="1"/>
  <c r="BG136" i="1" s="1"/>
  <c r="BH136" i="1" s="1"/>
  <c r="BI136" i="1" s="1"/>
  <c r="BN96" i="5"/>
  <c r="BO74" i="5"/>
  <c r="BP74" i="5" s="1"/>
  <c r="BQ74" i="5" s="1"/>
  <c r="BS74" i="5" s="1"/>
  <c r="BG118" i="5"/>
  <c r="BH118" i="5" s="1"/>
  <c r="BI118" i="5" s="1"/>
  <c r="BK118" i="5" s="1"/>
  <c r="BD114" i="1"/>
  <c r="BE114" i="1" s="1"/>
  <c r="BE91" i="1"/>
  <c r="BG91" i="1" s="1"/>
  <c r="BH91" i="1" s="1"/>
  <c r="BI91" i="1" s="1"/>
  <c r="BR116" i="5"/>
  <c r="BT116" i="5" s="1"/>
  <c r="BZ80" i="6"/>
  <c r="CB80" i="6" s="1"/>
  <c r="CC80" i="6" s="1"/>
  <c r="CD80" i="6" s="1"/>
  <c r="CF80" i="6" s="1"/>
  <c r="BQ149" i="5"/>
  <c r="BS149" i="5" s="1"/>
  <c r="BM107" i="5"/>
  <c r="BN107" i="5"/>
  <c r="BG130" i="5"/>
  <c r="BH130" i="5" s="1"/>
  <c r="BJ130" i="5" s="1"/>
  <c r="BL130" i="5" s="1"/>
  <c r="BB162" i="1"/>
  <c r="BC162" i="1" s="1"/>
  <c r="BC106" i="1"/>
  <c r="BE106" i="1" s="1"/>
  <c r="BC81" i="1"/>
  <c r="BF81" i="1" s="1"/>
  <c r="BC140" i="1"/>
  <c r="BF140" i="1" s="1"/>
  <c r="CG111" i="6"/>
  <c r="CI111" i="6" s="1"/>
  <c r="CK111" i="6" s="1"/>
  <c r="CL111" i="6" s="1"/>
  <c r="BX70" i="6"/>
  <c r="BY70" i="6" s="1"/>
  <c r="CA70" i="6" s="1"/>
  <c r="BQ81" i="5"/>
  <c r="BS81" i="5" s="1"/>
  <c r="BE153" i="1"/>
  <c r="BI84" i="5"/>
  <c r="BK84" i="5" s="1"/>
  <c r="BD121" i="1"/>
  <c r="BF153" i="1"/>
  <c r="BI119" i="5"/>
  <c r="BJ119" i="5"/>
  <c r="CF149" i="6"/>
  <c r="CG149" i="6" s="1"/>
  <c r="CI149" i="6" s="1"/>
  <c r="BX143" i="6"/>
  <c r="BY143" i="6" s="1"/>
  <c r="CA143" i="6" s="1"/>
  <c r="BC119" i="1"/>
  <c r="BF119" i="1" s="1"/>
  <c r="BL161" i="5"/>
  <c r="BM161" i="5" s="1"/>
  <c r="BC129" i="1"/>
  <c r="BF129" i="1" s="1"/>
  <c r="BN138" i="5"/>
  <c r="BA95" i="1"/>
  <c r="BB95" i="1"/>
  <c r="BZ161" i="6"/>
  <c r="CB161" i="6" s="1"/>
  <c r="CC161" i="6" s="1"/>
  <c r="CD161" i="6" s="1"/>
  <c r="CE161" i="6" s="1"/>
  <c r="BN143" i="5"/>
  <c r="BO143" i="5" s="1"/>
  <c r="BP143" i="5" s="1"/>
  <c r="BF124" i="1"/>
  <c r="BG124" i="1" s="1"/>
  <c r="BH124" i="1" s="1"/>
  <c r="BI124" i="1" s="1"/>
  <c r="AY118" i="1"/>
  <c r="AZ118" i="1" s="1"/>
  <c r="BC121" i="1"/>
  <c r="BY104" i="6"/>
  <c r="CA104" i="6" s="1"/>
  <c r="BJ72" i="5"/>
  <c r="BL72" i="5" s="1"/>
  <c r="BZ104" i="6"/>
  <c r="CB104" i="6" s="1"/>
  <c r="BB69" i="1"/>
  <c r="BA69" i="1"/>
  <c r="BF146" i="1"/>
  <c r="BG146" i="1" s="1"/>
  <c r="BH146" i="1" s="1"/>
  <c r="BM123" i="5"/>
  <c r="BZ158" i="6"/>
  <c r="CB158" i="6" s="1"/>
  <c r="CC158" i="6" s="1"/>
  <c r="CD158" i="6" s="1"/>
  <c r="BD112" i="1"/>
  <c r="BF112" i="1" s="1"/>
  <c r="BF110" i="1"/>
  <c r="BN123" i="5"/>
  <c r="BB99" i="1"/>
  <c r="BC99" i="1" s="1"/>
  <c r="CC160" i="6"/>
  <c r="CD160" i="6" s="1"/>
  <c r="CE160" i="6" s="1"/>
  <c r="AY111" i="1"/>
  <c r="AZ111" i="1" s="1"/>
  <c r="BO63" i="5"/>
  <c r="BP63" i="5" s="1"/>
  <c r="BR63" i="5" s="1"/>
  <c r="BN101" i="5"/>
  <c r="BA125" i="1"/>
  <c r="BC125" i="1" s="1"/>
  <c r="BN76" i="5"/>
  <c r="CF98" i="6"/>
  <c r="CG98" i="6" s="1"/>
  <c r="CI98" i="6" s="1"/>
  <c r="BD82" i="1"/>
  <c r="BF82" i="1" s="1"/>
  <c r="BY116" i="6"/>
  <c r="CA116" i="6" s="1"/>
  <c r="CC116" i="6" s="1"/>
  <c r="CD116" i="6" s="1"/>
  <c r="CE116" i="6" s="1"/>
  <c r="BY69" i="6"/>
  <c r="CA69" i="6" s="1"/>
  <c r="CC69" i="6" s="1"/>
  <c r="CD69" i="6" s="1"/>
  <c r="CF69" i="6" s="1"/>
  <c r="BO150" i="5"/>
  <c r="BP150" i="5" s="1"/>
  <c r="BR150" i="5" s="1"/>
  <c r="BT150" i="5" s="1"/>
  <c r="BZ125" i="6"/>
  <c r="CB125" i="6" s="1"/>
  <c r="CC125" i="6" s="1"/>
  <c r="CD125" i="6" s="1"/>
  <c r="CE125" i="6" s="1"/>
  <c r="BM67" i="5"/>
  <c r="BN67" i="5"/>
  <c r="BB104" i="1"/>
  <c r="BD104" i="1" s="1"/>
  <c r="BZ67" i="6"/>
  <c r="CB67" i="6" s="1"/>
  <c r="CC67" i="6" s="1"/>
  <c r="CD67" i="6" s="1"/>
  <c r="CE67" i="6" s="1"/>
  <c r="BO154" i="5"/>
  <c r="BP154" i="5" s="1"/>
  <c r="BQ154" i="5" s="1"/>
  <c r="BS154" i="5" s="1"/>
  <c r="BF72" i="1"/>
  <c r="BG72" i="1" s="1"/>
  <c r="BH72" i="1" s="1"/>
  <c r="BB70" i="1"/>
  <c r="BD70" i="1" s="1"/>
  <c r="CC117" i="6"/>
  <c r="CD117" i="6" s="1"/>
  <c r="CE117" i="6" s="1"/>
  <c r="BN126" i="1"/>
  <c r="BO126" i="1" s="1"/>
  <c r="BP126" i="1" s="1"/>
  <c r="BM66" i="5"/>
  <c r="BJ128" i="5"/>
  <c r="BL128" i="5" s="1"/>
  <c r="BM76" i="5"/>
  <c r="BN66" i="5"/>
  <c r="BX123" i="6"/>
  <c r="BY123" i="6" s="1"/>
  <c r="CA123" i="6" s="1"/>
  <c r="CH107" i="6"/>
  <c r="CJ107" i="6" s="1"/>
  <c r="CK107" i="6" s="1"/>
  <c r="CL107" i="6" s="1"/>
  <c r="BJ134" i="1"/>
  <c r="BI134" i="1"/>
  <c r="BC138" i="1"/>
  <c r="BE138" i="1" s="1"/>
  <c r="BE116" i="1"/>
  <c r="BG116" i="1" s="1"/>
  <c r="BH116" i="1" s="1"/>
  <c r="BL64" i="1"/>
  <c r="BN64" i="1" s="1"/>
  <c r="BE77" i="1"/>
  <c r="BG77" i="1" s="1"/>
  <c r="BH77" i="1" s="1"/>
  <c r="BC67" i="1"/>
  <c r="BF67" i="1" s="1"/>
  <c r="BC96" i="1"/>
  <c r="BE96" i="1" s="1"/>
  <c r="BE110" i="1"/>
  <c r="BD154" i="1"/>
  <c r="BE154" i="1" s="1"/>
  <c r="BA101" i="1"/>
  <c r="BB101" i="1"/>
  <c r="BC158" i="1"/>
  <c r="BF158" i="1" s="1"/>
  <c r="BK156" i="1"/>
  <c r="BN156" i="1" s="1"/>
  <c r="BC151" i="1"/>
  <c r="BD151" i="1"/>
  <c r="BR102" i="5"/>
  <c r="BT102" i="5" s="1"/>
  <c r="CE156" i="6"/>
  <c r="CG156" i="6" s="1"/>
  <c r="CI156" i="6" s="1"/>
  <c r="BO159" i="5"/>
  <c r="BP159" i="5" s="1"/>
  <c r="BR159" i="5" s="1"/>
  <c r="BN132" i="5"/>
  <c r="BQ100" i="5"/>
  <c r="BS100" i="5" s="1"/>
  <c r="BO64" i="5"/>
  <c r="BP64" i="5" s="1"/>
  <c r="BR64" i="5" s="1"/>
  <c r="BC66" i="1"/>
  <c r="BE66" i="1" s="1"/>
  <c r="BM132" i="5"/>
  <c r="BI70" i="5"/>
  <c r="BK70" i="5" s="1"/>
  <c r="BI73" i="5"/>
  <c r="BK73" i="5" s="1"/>
  <c r="BO87" i="5"/>
  <c r="BP87" i="5" s="1"/>
  <c r="BR87" i="5" s="1"/>
  <c r="BT87" i="5" s="1"/>
  <c r="BO124" i="5"/>
  <c r="BP124" i="5" s="1"/>
  <c r="BR124" i="5" s="1"/>
  <c r="BT124" i="5" s="1"/>
  <c r="BO155" i="5"/>
  <c r="BP155" i="5" s="1"/>
  <c r="BQ155" i="5" s="1"/>
  <c r="BS155" i="5" s="1"/>
  <c r="BJ85" i="5"/>
  <c r="BL85" i="5" s="1"/>
  <c r="BM146" i="5"/>
  <c r="BQ120" i="5"/>
  <c r="BS120" i="5" s="1"/>
  <c r="BV120" i="5" s="1"/>
  <c r="BL70" i="5"/>
  <c r="BA103" i="1"/>
  <c r="BC103" i="1" s="1"/>
  <c r="BA98" i="1"/>
  <c r="BC98" i="1" s="1"/>
  <c r="BB107" i="1"/>
  <c r="BC107" i="1" s="1"/>
  <c r="BC139" i="1"/>
  <c r="BD139" i="1"/>
  <c r="BD71" i="1"/>
  <c r="BC71" i="1"/>
  <c r="BF86" i="1"/>
  <c r="BJ155" i="1"/>
  <c r="BK155" i="1" s="1"/>
  <c r="BF80" i="1"/>
  <c r="BG80" i="1" s="1"/>
  <c r="BH80" i="1" s="1"/>
  <c r="BI80" i="1" s="1"/>
  <c r="BF147" i="1"/>
  <c r="BD65" i="1"/>
  <c r="BC65" i="1"/>
  <c r="BE144" i="1"/>
  <c r="BD142" i="1"/>
  <c r="BE142" i="1" s="1"/>
  <c r="BO157" i="5"/>
  <c r="BP157" i="5" s="1"/>
  <c r="BR157" i="5" s="1"/>
  <c r="BT157" i="5" s="1"/>
  <c r="BO80" i="5"/>
  <c r="BP80" i="5" s="1"/>
  <c r="BQ80" i="5" s="1"/>
  <c r="BE113" i="1"/>
  <c r="BF100" i="1"/>
  <c r="BW72" i="6"/>
  <c r="BZ72" i="6" s="1"/>
  <c r="CB72" i="6" s="1"/>
  <c r="CE101" i="6"/>
  <c r="CG101" i="6" s="1"/>
  <c r="CI101" i="6" s="1"/>
  <c r="CC76" i="6"/>
  <c r="CD76" i="6" s="1"/>
  <c r="CF76" i="6" s="1"/>
  <c r="BZ151" i="6"/>
  <c r="CB151" i="6" s="1"/>
  <c r="CC151" i="6" s="1"/>
  <c r="CD151" i="6" s="1"/>
  <c r="BR71" i="5"/>
  <c r="BT71" i="5" s="1"/>
  <c r="CF81" i="6"/>
  <c r="CG81" i="6" s="1"/>
  <c r="CI81" i="6" s="1"/>
  <c r="BY78" i="6"/>
  <c r="CA78" i="6" s="1"/>
  <c r="CC78" i="6" s="1"/>
  <c r="CD78" i="6" s="1"/>
  <c r="CE80" i="6"/>
  <c r="CG80" i="6" s="1"/>
  <c r="CI80" i="6" s="1"/>
  <c r="BY64" i="6"/>
  <c r="CA64" i="6" s="1"/>
  <c r="CC64" i="6" s="1"/>
  <c r="CD64" i="6" s="1"/>
  <c r="BX155" i="6"/>
  <c r="BY155" i="6" s="1"/>
  <c r="CA155" i="6" s="1"/>
  <c r="CC131" i="6"/>
  <c r="CD131" i="6" s="1"/>
  <c r="CE131" i="6" s="1"/>
  <c r="CK103" i="6"/>
  <c r="CL103" i="6" s="1"/>
  <c r="CM103" i="6" s="1"/>
  <c r="CE112" i="6"/>
  <c r="CH112" i="6" s="1"/>
  <c r="CJ112" i="6" s="1"/>
  <c r="BW145" i="6"/>
  <c r="BY145" i="6" s="1"/>
  <c r="CA145" i="6" s="1"/>
  <c r="CF66" i="6"/>
  <c r="CG66" i="6" s="1"/>
  <c r="CI66" i="6" s="1"/>
  <c r="CC127" i="6"/>
  <c r="CD127" i="6" s="1"/>
  <c r="CE127" i="6" s="1"/>
  <c r="BU142" i="6"/>
  <c r="BV142" i="6" s="1"/>
  <c r="BX142" i="6" s="1"/>
  <c r="BZ148" i="6"/>
  <c r="CB148" i="6" s="1"/>
  <c r="CC148" i="6" s="1"/>
  <c r="CD148" i="6" s="1"/>
  <c r="BX85" i="6"/>
  <c r="BZ85" i="6" s="1"/>
  <c r="CB85" i="6" s="1"/>
  <c r="BX75" i="6"/>
  <c r="BY75" i="6" s="1"/>
  <c r="CA75" i="6" s="1"/>
  <c r="CF128" i="6"/>
  <c r="CH128" i="6" s="1"/>
  <c r="CJ128" i="6" s="1"/>
  <c r="CC88" i="6"/>
  <c r="CD88" i="6" s="1"/>
  <c r="CE88" i="6" s="1"/>
  <c r="BY83" i="6"/>
  <c r="CA83" i="6" s="1"/>
  <c r="CC157" i="6"/>
  <c r="CD157" i="6" s="1"/>
  <c r="CE157" i="6" s="1"/>
  <c r="CC87" i="6"/>
  <c r="CD87" i="6" s="1"/>
  <c r="CE87" i="6" s="1"/>
  <c r="BW110" i="6"/>
  <c r="BY110" i="6" s="1"/>
  <c r="CA110" i="6" s="1"/>
  <c r="CC90" i="6"/>
  <c r="CD90" i="6" s="1"/>
  <c r="CF90" i="6" s="1"/>
  <c r="BY63" i="6"/>
  <c r="CA63" i="6" s="1"/>
  <c r="BY134" i="6"/>
  <c r="CA134" i="6" s="1"/>
  <c r="BY68" i="6"/>
  <c r="CA68" i="6" s="1"/>
  <c r="CG120" i="6"/>
  <c r="CI120" i="6" s="1"/>
  <c r="BY86" i="6"/>
  <c r="CA86" i="6" s="1"/>
  <c r="BY146" i="6"/>
  <c r="CA146" i="6" s="1"/>
  <c r="CC136" i="6"/>
  <c r="CD136" i="6" s="1"/>
  <c r="CE136" i="6" s="1"/>
  <c r="CG79" i="6"/>
  <c r="CI79" i="6" s="1"/>
  <c r="BY133" i="6"/>
  <c r="CA133" i="6" s="1"/>
  <c r="BY82" i="6"/>
  <c r="CA82" i="6" s="1"/>
  <c r="CG102" i="6"/>
  <c r="CI102" i="6" s="1"/>
  <c r="CC152" i="6"/>
  <c r="CD152" i="6" s="1"/>
  <c r="CF152" i="6" s="1"/>
  <c r="CH95" i="6"/>
  <c r="CJ95" i="6" s="1"/>
  <c r="BZ83" i="6"/>
  <c r="CB83" i="6" s="1"/>
  <c r="BZ143" i="6"/>
  <c r="CB143" i="6" s="1"/>
  <c r="BW105" i="6"/>
  <c r="BX105" i="6"/>
  <c r="CE137" i="6"/>
  <c r="CF137" i="6"/>
  <c r="CE113" i="6"/>
  <c r="CF113" i="6"/>
  <c r="CE154" i="6"/>
  <c r="CF154" i="6"/>
  <c r="CE99" i="6"/>
  <c r="CF99" i="6"/>
  <c r="CE73" i="6"/>
  <c r="CF73" i="6"/>
  <c r="CH79" i="6"/>
  <c r="CJ79" i="6" s="1"/>
  <c r="BY108" i="6"/>
  <c r="CA108" i="6" s="1"/>
  <c r="BZ108" i="6"/>
  <c r="CB108" i="6" s="1"/>
  <c r="BZ133" i="6"/>
  <c r="CB133" i="6" s="1"/>
  <c r="BY140" i="6"/>
  <c r="CA140" i="6" s="1"/>
  <c r="BZ140" i="6"/>
  <c r="CB140" i="6" s="1"/>
  <c r="BZ82" i="6"/>
  <c r="CB82" i="6" s="1"/>
  <c r="CH102" i="6"/>
  <c r="CJ102" i="6" s="1"/>
  <c r="BZ96" i="6"/>
  <c r="CB96" i="6" s="1"/>
  <c r="BZ123" i="6"/>
  <c r="CB123" i="6" s="1"/>
  <c r="CG95" i="6"/>
  <c r="CI95" i="6" s="1"/>
  <c r="CE153" i="6"/>
  <c r="CF153" i="6"/>
  <c r="BW135" i="6"/>
  <c r="BX135" i="6"/>
  <c r="BY92" i="6"/>
  <c r="CA92" i="6" s="1"/>
  <c r="BZ92" i="6"/>
  <c r="CB92" i="6" s="1"/>
  <c r="CE71" i="6"/>
  <c r="CF71" i="6"/>
  <c r="CE159" i="6"/>
  <c r="CF159" i="6"/>
  <c r="CE150" i="6"/>
  <c r="CF150" i="6"/>
  <c r="BW162" i="6"/>
  <c r="BX162" i="6"/>
  <c r="BW114" i="6"/>
  <c r="BX114" i="6"/>
  <c r="BZ63" i="6"/>
  <c r="CB63" i="6" s="1"/>
  <c r="BZ134" i="6"/>
  <c r="CB134" i="6" s="1"/>
  <c r="BZ68" i="6"/>
  <c r="CB68" i="6" s="1"/>
  <c r="CH120" i="6"/>
  <c r="CJ120" i="6" s="1"/>
  <c r="CH98" i="6"/>
  <c r="CJ98" i="6" s="1"/>
  <c r="BZ86" i="6"/>
  <c r="CB86" i="6" s="1"/>
  <c r="BZ146" i="6"/>
  <c r="CB146" i="6" s="1"/>
  <c r="CE118" i="6"/>
  <c r="CF118" i="6"/>
  <c r="CE147" i="6"/>
  <c r="CF147" i="6"/>
  <c r="CE84" i="6"/>
  <c r="CF84" i="6"/>
  <c r="BW129" i="6"/>
  <c r="BX129" i="6"/>
  <c r="BW121" i="6"/>
  <c r="BX121" i="6"/>
  <c r="CE122" i="6"/>
  <c r="CF122" i="6"/>
  <c r="CE139" i="6"/>
  <c r="CF139" i="6"/>
  <c r="CC93" i="6"/>
  <c r="CD93" i="6" s="1"/>
  <c r="CC138" i="6"/>
  <c r="CD138" i="6" s="1"/>
  <c r="CC89" i="6"/>
  <c r="CD89" i="6" s="1"/>
  <c r="CC141" i="6"/>
  <c r="CD141" i="6" s="1"/>
  <c r="CC62" i="6"/>
  <c r="CD62" i="6" s="1"/>
  <c r="CC106" i="6"/>
  <c r="CD106" i="6" s="1"/>
  <c r="CC124" i="6"/>
  <c r="CD124" i="6" s="1"/>
  <c r="CC77" i="6"/>
  <c r="CD77" i="6" s="1"/>
  <c r="CC144" i="6"/>
  <c r="CD144" i="6" s="1"/>
  <c r="CC119" i="6"/>
  <c r="CD119" i="6" s="1"/>
  <c r="CC94" i="6"/>
  <c r="CD94" i="6" s="1"/>
  <c r="CC132" i="6"/>
  <c r="CD132" i="6" s="1"/>
  <c r="CC91" i="6"/>
  <c r="CD91" i="6" s="1"/>
  <c r="CC109" i="6"/>
  <c r="CD109" i="6" s="1"/>
  <c r="CC97" i="6"/>
  <c r="CD97" i="6" s="1"/>
  <c r="CC130" i="6"/>
  <c r="CD130" i="6" s="1"/>
  <c r="CC100" i="6"/>
  <c r="CD100" i="6" s="1"/>
  <c r="CC65" i="6"/>
  <c r="CD65" i="6" s="1"/>
  <c r="BM99" i="5"/>
  <c r="BO83" i="5"/>
  <c r="BP83" i="5" s="1"/>
  <c r="BR83" i="5" s="1"/>
  <c r="BN99" i="5"/>
  <c r="BK85" i="5"/>
  <c r="BO105" i="5"/>
  <c r="BP105" i="5" s="1"/>
  <c r="BQ105" i="5" s="1"/>
  <c r="BM133" i="5"/>
  <c r="BM145" i="5"/>
  <c r="BO156" i="5"/>
  <c r="BP156" i="5" s="1"/>
  <c r="BQ156" i="5" s="1"/>
  <c r="BJ104" i="5"/>
  <c r="BL104" i="5" s="1"/>
  <c r="BO134" i="5"/>
  <c r="BP134" i="5" s="1"/>
  <c r="BQ134" i="5" s="1"/>
  <c r="BM127" i="5"/>
  <c r="BO136" i="5"/>
  <c r="BP136" i="5" s="1"/>
  <c r="BR136" i="5" s="1"/>
  <c r="BO88" i="5"/>
  <c r="BP88" i="5" s="1"/>
  <c r="BR88" i="5" s="1"/>
  <c r="BT88" i="5" s="1"/>
  <c r="BQ108" i="5"/>
  <c r="BS108" i="5" s="1"/>
  <c r="BM110" i="5"/>
  <c r="BO137" i="5"/>
  <c r="BP137" i="5" s="1"/>
  <c r="BR137" i="5" s="1"/>
  <c r="BJ86" i="5"/>
  <c r="BL86" i="5" s="1"/>
  <c r="BM68" i="5"/>
  <c r="BM114" i="5"/>
  <c r="BJ126" i="5"/>
  <c r="BL126" i="5" s="1"/>
  <c r="BM158" i="5"/>
  <c r="BO158" i="5" s="1"/>
  <c r="BP158" i="5" s="1"/>
  <c r="BI139" i="5"/>
  <c r="BK139" i="5" s="1"/>
  <c r="BJ139" i="5"/>
  <c r="BL139" i="5" s="1"/>
  <c r="BN75" i="5"/>
  <c r="BM148" i="5"/>
  <c r="BM82" i="5"/>
  <c r="BK86" i="5"/>
  <c r="BE86" i="1"/>
  <c r="BM151" i="5"/>
  <c r="BL73" i="5"/>
  <c r="BV149" i="5"/>
  <c r="BN94" i="5"/>
  <c r="BM78" i="5"/>
  <c r="BN68" i="5"/>
  <c r="BK122" i="5"/>
  <c r="BM122" i="5" s="1"/>
  <c r="BV106" i="5"/>
  <c r="BO144" i="5"/>
  <c r="BP144" i="5" s="1"/>
  <c r="BQ144" i="5" s="1"/>
  <c r="BS144" i="5" s="1"/>
  <c r="BN110" i="5"/>
  <c r="BM75" i="5"/>
  <c r="BN82" i="5"/>
  <c r="BN145" i="5"/>
  <c r="BN148" i="5"/>
  <c r="BN146" i="5"/>
  <c r="BM94" i="5"/>
  <c r="BN151" i="5"/>
  <c r="BN114" i="5"/>
  <c r="BU106" i="5"/>
  <c r="BN127" i="5"/>
  <c r="BN133" i="5"/>
  <c r="BN78" i="5"/>
  <c r="BL113" i="5"/>
  <c r="BT81" i="5"/>
  <c r="BS116" i="5"/>
  <c r="BT89" i="5"/>
  <c r="BS102" i="5"/>
  <c r="BL84" i="5"/>
  <c r="BT131" i="5"/>
  <c r="BK104" i="5"/>
  <c r="BK117" i="5"/>
  <c r="BT100" i="5"/>
  <c r="BK113" i="5"/>
  <c r="BS95" i="5"/>
  <c r="BR121" i="5"/>
  <c r="BQ121" i="5"/>
  <c r="BT108" i="5"/>
  <c r="BE84" i="1"/>
  <c r="BF84" i="1"/>
  <c r="BF113" i="1"/>
  <c r="BF83" i="1"/>
  <c r="BI143" i="1"/>
  <c r="BK143" i="1" s="1"/>
  <c r="BE100" i="1"/>
  <c r="BG157" i="1"/>
  <c r="BH157" i="1" s="1"/>
  <c r="BI157" i="1" s="1"/>
  <c r="BA152" i="1"/>
  <c r="BB152" i="1"/>
  <c r="BJ79" i="1"/>
  <c r="BK79" i="1" s="1"/>
  <c r="BE83" i="1"/>
  <c r="BC109" i="1"/>
  <c r="BD109" i="1"/>
  <c r="BF144" i="1"/>
  <c r="BE147" i="1"/>
  <c r="BQ90" i="5" l="1"/>
  <c r="BS90" i="5" s="1"/>
  <c r="BE145" i="1"/>
  <c r="BE97" i="1"/>
  <c r="BR62" i="5"/>
  <c r="BT62" i="5" s="1"/>
  <c r="BV62" i="5" s="1"/>
  <c r="BO141" i="5"/>
  <c r="BP141" i="5" s="1"/>
  <c r="BR141" i="5" s="1"/>
  <c r="BO112" i="5"/>
  <c r="BP112" i="5" s="1"/>
  <c r="BR112" i="5" s="1"/>
  <c r="BT112" i="5" s="1"/>
  <c r="BW162" i="5"/>
  <c r="BX162" i="5" s="1"/>
  <c r="BZ162" i="5" s="1"/>
  <c r="CB162" i="5" s="1"/>
  <c r="BQ152" i="5"/>
  <c r="BS152" i="5" s="1"/>
  <c r="BR135" i="5"/>
  <c r="BT135" i="5" s="1"/>
  <c r="BK142" i="5"/>
  <c r="BL142" i="5"/>
  <c r="BO79" i="5"/>
  <c r="BP79" i="5" s="1"/>
  <c r="BR79" i="5" s="1"/>
  <c r="BN69" i="5"/>
  <c r="BO69" i="5" s="1"/>
  <c r="BP69" i="5" s="1"/>
  <c r="BQ69" i="5" s="1"/>
  <c r="BS69" i="5" s="1"/>
  <c r="BK140" i="5"/>
  <c r="BL140" i="5"/>
  <c r="BI130" i="5"/>
  <c r="BK130" i="5" s="1"/>
  <c r="BN130" i="5" s="1"/>
  <c r="BO77" i="5"/>
  <c r="BP77" i="5" s="1"/>
  <c r="BR77" i="5" s="1"/>
  <c r="BT77" i="5" s="1"/>
  <c r="BN125" i="5"/>
  <c r="BO65" i="5"/>
  <c r="BP65" i="5" s="1"/>
  <c r="BR65" i="5" s="1"/>
  <c r="BT65" i="5" s="1"/>
  <c r="BN97" i="5"/>
  <c r="BM97" i="5"/>
  <c r="BW153" i="5"/>
  <c r="BX153" i="5" s="1"/>
  <c r="BZ153" i="5" s="1"/>
  <c r="CB153" i="5" s="1"/>
  <c r="BM91" i="5"/>
  <c r="BN91" i="5"/>
  <c r="BU62" i="5"/>
  <c r="BW62" i="5" s="1"/>
  <c r="BX62" i="5" s="1"/>
  <c r="BQ131" i="5"/>
  <c r="BS131" i="5" s="1"/>
  <c r="BJ92" i="5"/>
  <c r="BL92" i="5" s="1"/>
  <c r="BM125" i="5"/>
  <c r="BJ111" i="5"/>
  <c r="BL111" i="5" s="1"/>
  <c r="BN93" i="5"/>
  <c r="BO98" i="5"/>
  <c r="BP98" i="5" s="1"/>
  <c r="BQ98" i="5" s="1"/>
  <c r="BS98" i="5" s="1"/>
  <c r="BO101" i="5"/>
  <c r="BP101" i="5" s="1"/>
  <c r="BQ101" i="5" s="1"/>
  <c r="BS101" i="5" s="1"/>
  <c r="BM93" i="5"/>
  <c r="BM72" i="5"/>
  <c r="BO138" i="5"/>
  <c r="BP138" i="5" s="1"/>
  <c r="BR138" i="5" s="1"/>
  <c r="BT138" i="5" s="1"/>
  <c r="BO129" i="5"/>
  <c r="BP129" i="5" s="1"/>
  <c r="BR129" i="5" s="1"/>
  <c r="BT129" i="5" s="1"/>
  <c r="BJ102" i="1"/>
  <c r="BG127" i="1"/>
  <c r="BH127" i="1" s="1"/>
  <c r="BJ127" i="1" s="1"/>
  <c r="BF159" i="1"/>
  <c r="BG159" i="1" s="1"/>
  <c r="BH159" i="1" s="1"/>
  <c r="BF87" i="1"/>
  <c r="BG87" i="1" s="1"/>
  <c r="BH87" i="1" s="1"/>
  <c r="BI87" i="1" s="1"/>
  <c r="BQ157" i="5"/>
  <c r="BS157" i="5" s="1"/>
  <c r="BE89" i="1"/>
  <c r="BG89" i="1" s="1"/>
  <c r="BH89" i="1" s="1"/>
  <c r="BI89" i="1" s="1"/>
  <c r="CF117" i="6"/>
  <c r="BK94" i="1"/>
  <c r="BL94" i="1"/>
  <c r="BO96" i="5"/>
  <c r="BP96" i="5" s="1"/>
  <c r="BR96" i="5" s="1"/>
  <c r="BT96" i="5" s="1"/>
  <c r="BF161" i="1"/>
  <c r="BG161" i="1" s="1"/>
  <c r="BH161" i="1" s="1"/>
  <c r="BJ161" i="1" s="1"/>
  <c r="BE131" i="1"/>
  <c r="BG131" i="1" s="1"/>
  <c r="BH131" i="1" s="1"/>
  <c r="BJ131" i="1" s="1"/>
  <c r="BG145" i="1"/>
  <c r="BH145" i="1" s="1"/>
  <c r="BJ145" i="1" s="1"/>
  <c r="BF115" i="1"/>
  <c r="BG115" i="1" s="1"/>
  <c r="BH115" i="1" s="1"/>
  <c r="BJ115" i="1" s="1"/>
  <c r="BE148" i="1"/>
  <c r="BG148" i="1" s="1"/>
  <c r="BH148" i="1" s="1"/>
  <c r="BJ148" i="1" s="1"/>
  <c r="BE132" i="1"/>
  <c r="BG132" i="1" s="1"/>
  <c r="BH132" i="1" s="1"/>
  <c r="BJ132" i="1" s="1"/>
  <c r="BE161" i="1"/>
  <c r="BE78" i="1"/>
  <c r="BG78" i="1" s="1"/>
  <c r="BH78" i="1" s="1"/>
  <c r="BJ78" i="1" s="1"/>
  <c r="BJ93" i="1"/>
  <c r="BL93" i="1" s="1"/>
  <c r="BM156" i="1"/>
  <c r="BO156" i="1" s="1"/>
  <c r="BP156" i="1" s="1"/>
  <c r="BQ156" i="1" s="1"/>
  <c r="BI135" i="1"/>
  <c r="BL135" i="1" s="1"/>
  <c r="BC85" i="1"/>
  <c r="BE108" i="1"/>
  <c r="BG108" i="1" s="1"/>
  <c r="BH108" i="1" s="1"/>
  <c r="BJ108" i="1" s="1"/>
  <c r="BE150" i="1"/>
  <c r="BG150" i="1" s="1"/>
  <c r="BH150" i="1" s="1"/>
  <c r="BJ150" i="1" s="1"/>
  <c r="BF73" i="1"/>
  <c r="BG73" i="1" s="1"/>
  <c r="BH73" i="1" s="1"/>
  <c r="BJ73" i="1" s="1"/>
  <c r="BN76" i="1"/>
  <c r="BO76" i="1" s="1"/>
  <c r="BP76" i="1" s="1"/>
  <c r="BQ76" i="1" s="1"/>
  <c r="BN92" i="1"/>
  <c r="BO92" i="1" s="1"/>
  <c r="BP92" i="1" s="1"/>
  <c r="BQ92" i="1" s="1"/>
  <c r="BC133" i="1"/>
  <c r="BF133" i="1" s="1"/>
  <c r="BF105" i="1"/>
  <c r="BG105" i="1" s="1"/>
  <c r="BH105" i="1" s="1"/>
  <c r="BD160" i="1"/>
  <c r="BC160" i="1"/>
  <c r="BL155" i="1"/>
  <c r="BM155" i="1" s="1"/>
  <c r="BD117" i="1"/>
  <c r="BF117" i="1" s="1"/>
  <c r="BE68" i="1"/>
  <c r="BG68" i="1" s="1"/>
  <c r="BH68" i="1" s="1"/>
  <c r="BJ68" i="1" s="1"/>
  <c r="BE88" i="1"/>
  <c r="BG88" i="1" s="1"/>
  <c r="BH88" i="1" s="1"/>
  <c r="BJ74" i="1"/>
  <c r="BK74" i="1" s="1"/>
  <c r="BF63" i="1"/>
  <c r="BE63" i="1"/>
  <c r="BF128" i="1"/>
  <c r="BG128" i="1" s="1"/>
  <c r="BH128" i="1" s="1"/>
  <c r="BJ128" i="1" s="1"/>
  <c r="BI122" i="1"/>
  <c r="BL122" i="1" s="1"/>
  <c r="BG110" i="1"/>
  <c r="BH110" i="1" s="1"/>
  <c r="BJ110" i="1" s="1"/>
  <c r="BF149" i="1"/>
  <c r="BG149" i="1" s="1"/>
  <c r="BH149" i="1" s="1"/>
  <c r="BI149" i="1" s="1"/>
  <c r="BC120" i="1"/>
  <c r="BE120" i="1" s="1"/>
  <c r="BE90" i="1"/>
  <c r="BG90" i="1" s="1"/>
  <c r="BH90" i="1" s="1"/>
  <c r="BJ90" i="1" s="1"/>
  <c r="BF137" i="1"/>
  <c r="BG137" i="1" s="1"/>
  <c r="BH137" i="1" s="1"/>
  <c r="BI137" i="1" s="1"/>
  <c r="BE112" i="1"/>
  <c r="BG112" i="1" s="1"/>
  <c r="BH112" i="1" s="1"/>
  <c r="BI112" i="1" s="1"/>
  <c r="BE81" i="1"/>
  <c r="BG81" i="1" s="1"/>
  <c r="BH81" i="1" s="1"/>
  <c r="BG144" i="1"/>
  <c r="BH144" i="1" s="1"/>
  <c r="BI144" i="1" s="1"/>
  <c r="BR74" i="5"/>
  <c r="BT74" i="5" s="1"/>
  <c r="BE129" i="1"/>
  <c r="BG129" i="1" s="1"/>
  <c r="BH129" i="1" s="1"/>
  <c r="BJ129" i="1" s="1"/>
  <c r="BF141" i="1"/>
  <c r="BG141" i="1" s="1"/>
  <c r="BH141" i="1" s="1"/>
  <c r="BI141" i="1" s="1"/>
  <c r="BU149" i="5"/>
  <c r="BW149" i="5" s="1"/>
  <c r="BX149" i="5" s="1"/>
  <c r="BZ149" i="5" s="1"/>
  <c r="BW142" i="6"/>
  <c r="BQ63" i="5"/>
  <c r="BV163" i="6"/>
  <c r="BO123" i="5"/>
  <c r="BP123" i="5" s="1"/>
  <c r="BQ123" i="5" s="1"/>
  <c r="BS123" i="5" s="1"/>
  <c r="BF96" i="1"/>
  <c r="BG96" i="1" s="1"/>
  <c r="BH96" i="1" s="1"/>
  <c r="BJ96" i="1" s="1"/>
  <c r="BJ130" i="1"/>
  <c r="BL130" i="1" s="1"/>
  <c r="BG97" i="1"/>
  <c r="BH97" i="1" s="1"/>
  <c r="BJ97" i="1" s="1"/>
  <c r="BQ147" i="5"/>
  <c r="BF66" i="1"/>
  <c r="BG66" i="1" s="1"/>
  <c r="BH66" i="1" s="1"/>
  <c r="BI66" i="1" s="1"/>
  <c r="BS160" i="5"/>
  <c r="BU160" i="5" s="1"/>
  <c r="BZ70" i="6"/>
  <c r="CB70" i="6" s="1"/>
  <c r="BR95" i="5"/>
  <c r="BT95" i="5" s="1"/>
  <c r="BR154" i="5"/>
  <c r="BT154" i="5" s="1"/>
  <c r="AZ163" i="1"/>
  <c r="BQ83" i="5"/>
  <c r="BS83" i="5" s="1"/>
  <c r="BM64" i="1"/>
  <c r="BO64" i="1" s="1"/>
  <c r="BP64" i="1" s="1"/>
  <c r="BQ64" i="1" s="1"/>
  <c r="BJ136" i="1"/>
  <c r="BL136" i="1" s="1"/>
  <c r="BR80" i="5"/>
  <c r="BT80" i="5" s="1"/>
  <c r="CH101" i="6"/>
  <c r="CJ101" i="6" s="1"/>
  <c r="BJ118" i="5"/>
  <c r="BL118" i="5" s="1"/>
  <c r="BD162" i="1"/>
  <c r="BE162" i="1" s="1"/>
  <c r="BF114" i="1"/>
  <c r="BG114" i="1" s="1"/>
  <c r="BH114" i="1" s="1"/>
  <c r="BJ114" i="1" s="1"/>
  <c r="BR103" i="5"/>
  <c r="BT103" i="5" s="1"/>
  <c r="BO107" i="5"/>
  <c r="BP107" i="5" s="1"/>
  <c r="BR107" i="5" s="1"/>
  <c r="BT107" i="5" s="1"/>
  <c r="BK111" i="5"/>
  <c r="BQ109" i="5"/>
  <c r="BS109" i="5" s="1"/>
  <c r="BK92" i="5"/>
  <c r="BF138" i="1"/>
  <c r="BG138" i="1" s="1"/>
  <c r="BH138" i="1" s="1"/>
  <c r="BQ87" i="5"/>
  <c r="BS87" i="5" s="1"/>
  <c r="BE140" i="1"/>
  <c r="BG140" i="1" s="1"/>
  <c r="BH140" i="1" s="1"/>
  <c r="BJ140" i="1" s="1"/>
  <c r="BN161" i="5"/>
  <c r="BO161" i="5" s="1"/>
  <c r="BP161" i="5" s="1"/>
  <c r="BQ161" i="5" s="1"/>
  <c r="BM128" i="5"/>
  <c r="CF160" i="6"/>
  <c r="CH160" i="6" s="1"/>
  <c r="CJ160" i="6" s="1"/>
  <c r="CH149" i="6"/>
  <c r="CJ149" i="6" s="1"/>
  <c r="CK149" i="6" s="1"/>
  <c r="CL149" i="6" s="1"/>
  <c r="CM149" i="6" s="1"/>
  <c r="BE119" i="1"/>
  <c r="BG119" i="1" s="1"/>
  <c r="BH119" i="1" s="1"/>
  <c r="BI119" i="1" s="1"/>
  <c r="BO127" i="5"/>
  <c r="BP127" i="5" s="1"/>
  <c r="BR127" i="5" s="1"/>
  <c r="BQ150" i="5"/>
  <c r="BS150" i="5" s="1"/>
  <c r="BF106" i="1"/>
  <c r="BG106" i="1" s="1"/>
  <c r="BH106" i="1" s="1"/>
  <c r="BI106" i="1" s="1"/>
  <c r="BJ91" i="1"/>
  <c r="BL91" i="1" s="1"/>
  <c r="BO146" i="5"/>
  <c r="BP146" i="5" s="1"/>
  <c r="BQ146" i="5" s="1"/>
  <c r="BG153" i="1"/>
  <c r="BH153" i="1" s="1"/>
  <c r="BI153" i="1" s="1"/>
  <c r="BN128" i="5"/>
  <c r="BE158" i="1"/>
  <c r="BG158" i="1" s="1"/>
  <c r="BH158" i="1" s="1"/>
  <c r="BJ158" i="1" s="1"/>
  <c r="BC70" i="1"/>
  <c r="BF70" i="1" s="1"/>
  <c r="BC95" i="1"/>
  <c r="BU120" i="5"/>
  <c r="BW120" i="5" s="1"/>
  <c r="BX120" i="5" s="1"/>
  <c r="BZ120" i="5" s="1"/>
  <c r="CB120" i="5" s="1"/>
  <c r="BG100" i="1"/>
  <c r="BH100" i="1" s="1"/>
  <c r="BI100" i="1" s="1"/>
  <c r="BN72" i="5"/>
  <c r="CH81" i="6"/>
  <c r="CJ81" i="6" s="1"/>
  <c r="CK81" i="6" s="1"/>
  <c r="CL81" i="6" s="1"/>
  <c r="BD95" i="1"/>
  <c r="BQ159" i="5"/>
  <c r="BS159" i="5" s="1"/>
  <c r="BF154" i="1"/>
  <c r="BG154" i="1" s="1"/>
  <c r="BH154" i="1" s="1"/>
  <c r="BJ154" i="1" s="1"/>
  <c r="BL119" i="5"/>
  <c r="BK119" i="5"/>
  <c r="BQ143" i="5"/>
  <c r="BR143" i="5"/>
  <c r="BD69" i="1"/>
  <c r="BE121" i="1"/>
  <c r="BF121" i="1"/>
  <c r="BD103" i="1"/>
  <c r="BE103" i="1" s="1"/>
  <c r="BB118" i="1"/>
  <c r="BA118" i="1"/>
  <c r="BD125" i="1"/>
  <c r="BE125" i="1" s="1"/>
  <c r="BJ124" i="1"/>
  <c r="BK124" i="1" s="1"/>
  <c r="BQ64" i="5"/>
  <c r="BS64" i="5" s="1"/>
  <c r="BR115" i="5"/>
  <c r="BT115" i="5" s="1"/>
  <c r="CH156" i="6"/>
  <c r="CJ156" i="6" s="1"/>
  <c r="CN103" i="6"/>
  <c r="CP103" i="6" s="1"/>
  <c r="CR103" i="6" s="1"/>
  <c r="BC69" i="1"/>
  <c r="BC104" i="1"/>
  <c r="BF104" i="1" s="1"/>
  <c r="BD99" i="1"/>
  <c r="BE99" i="1" s="1"/>
  <c r="BQ112" i="5"/>
  <c r="BS112" i="5" s="1"/>
  <c r="BA111" i="1"/>
  <c r="BB111" i="1"/>
  <c r="BQ136" i="5"/>
  <c r="BE82" i="1"/>
  <c r="BG82" i="1" s="1"/>
  <c r="BH82" i="1" s="1"/>
  <c r="BO76" i="5"/>
  <c r="BP76" i="5" s="1"/>
  <c r="BO67" i="5"/>
  <c r="BP67" i="5" s="1"/>
  <c r="BQ141" i="5"/>
  <c r="BS141" i="5" s="1"/>
  <c r="BO145" i="5"/>
  <c r="BP145" i="5" s="1"/>
  <c r="BQ145" i="5" s="1"/>
  <c r="BS145" i="5" s="1"/>
  <c r="CE76" i="6"/>
  <c r="CH76" i="6" s="1"/>
  <c r="CJ76" i="6" s="1"/>
  <c r="BQ124" i="5"/>
  <c r="BS124" i="5" s="1"/>
  <c r="BL134" i="1"/>
  <c r="BT141" i="5"/>
  <c r="BR134" i="5"/>
  <c r="BT134" i="5" s="1"/>
  <c r="BR105" i="5"/>
  <c r="BT105" i="5" s="1"/>
  <c r="BJ123" i="1"/>
  <c r="BK123" i="1" s="1"/>
  <c r="BN126" i="5"/>
  <c r="CF161" i="6"/>
  <c r="CH161" i="6" s="1"/>
  <c r="CJ161" i="6" s="1"/>
  <c r="BQ137" i="5"/>
  <c r="BS137" i="5" s="1"/>
  <c r="BQ126" i="1"/>
  <c r="BR126" i="1"/>
  <c r="BO66" i="5"/>
  <c r="BP66" i="5" s="1"/>
  <c r="BY72" i="6"/>
  <c r="CA72" i="6" s="1"/>
  <c r="BK134" i="1"/>
  <c r="BO132" i="5"/>
  <c r="BP132" i="5" s="1"/>
  <c r="BR132" i="5" s="1"/>
  <c r="BT132" i="5" s="1"/>
  <c r="BE67" i="1"/>
  <c r="BG67" i="1" s="1"/>
  <c r="BH67" i="1" s="1"/>
  <c r="BI67" i="1" s="1"/>
  <c r="BC101" i="1"/>
  <c r="BE151" i="1"/>
  <c r="BD98" i="1"/>
  <c r="BE98" i="1" s="1"/>
  <c r="BF151" i="1"/>
  <c r="BD101" i="1"/>
  <c r="BG86" i="1"/>
  <c r="BH86" i="1" s="1"/>
  <c r="BJ86" i="1" s="1"/>
  <c r="BG147" i="1"/>
  <c r="BH147" i="1" s="1"/>
  <c r="BJ147" i="1" s="1"/>
  <c r="BR155" i="5"/>
  <c r="BT155" i="5" s="1"/>
  <c r="BR156" i="5"/>
  <c r="BT156" i="5" s="1"/>
  <c r="CF131" i="6"/>
  <c r="CH131" i="6" s="1"/>
  <c r="CJ131" i="6" s="1"/>
  <c r="BF142" i="1"/>
  <c r="BG142" i="1" s="1"/>
  <c r="BH142" i="1" s="1"/>
  <c r="BO82" i="5"/>
  <c r="BP82" i="5" s="1"/>
  <c r="BR82" i="5" s="1"/>
  <c r="BN70" i="5"/>
  <c r="BM70" i="5"/>
  <c r="BO110" i="5"/>
  <c r="BP110" i="5" s="1"/>
  <c r="BQ110" i="5" s="1"/>
  <c r="BF139" i="1"/>
  <c r="BD107" i="1"/>
  <c r="BF107" i="1" s="1"/>
  <c r="BE139" i="1"/>
  <c r="BF71" i="1"/>
  <c r="BI77" i="1"/>
  <c r="BJ77" i="1"/>
  <c r="BE71" i="1"/>
  <c r="BJ75" i="1"/>
  <c r="BK75" i="1" s="1"/>
  <c r="BL102" i="1"/>
  <c r="BI72" i="1"/>
  <c r="BJ72" i="1"/>
  <c r="BJ146" i="1"/>
  <c r="BI146" i="1"/>
  <c r="BL143" i="1"/>
  <c r="BM143" i="1" s="1"/>
  <c r="BI116" i="1"/>
  <c r="BJ116" i="1"/>
  <c r="BJ80" i="1"/>
  <c r="BK80" i="1" s="1"/>
  <c r="BG113" i="1"/>
  <c r="BH113" i="1" s="1"/>
  <c r="BJ113" i="1" s="1"/>
  <c r="BE65" i="1"/>
  <c r="BF65" i="1"/>
  <c r="BM117" i="5"/>
  <c r="BJ157" i="1"/>
  <c r="BK157" i="1" s="1"/>
  <c r="BK102" i="1"/>
  <c r="CF151" i="6"/>
  <c r="CE151" i="6"/>
  <c r="CC133" i="6"/>
  <c r="CD133" i="6" s="1"/>
  <c r="CF133" i="6" s="1"/>
  <c r="CF127" i="6"/>
  <c r="CH127" i="6" s="1"/>
  <c r="CJ127" i="6" s="1"/>
  <c r="BZ145" i="6"/>
  <c r="CB145" i="6" s="1"/>
  <c r="CC145" i="6" s="1"/>
  <c r="CD145" i="6" s="1"/>
  <c r="CH80" i="6"/>
  <c r="CJ80" i="6" s="1"/>
  <c r="BZ75" i="6"/>
  <c r="CB75" i="6" s="1"/>
  <c r="BZ155" i="6"/>
  <c r="CB155" i="6" s="1"/>
  <c r="CC155" i="6" s="1"/>
  <c r="CD155" i="6" s="1"/>
  <c r="CG112" i="6"/>
  <c r="CI112" i="6" s="1"/>
  <c r="CK112" i="6" s="1"/>
  <c r="CL112" i="6" s="1"/>
  <c r="CF67" i="6"/>
  <c r="CH67" i="6" s="1"/>
  <c r="CJ67" i="6" s="1"/>
  <c r="CG128" i="6"/>
  <c r="CI128" i="6" s="1"/>
  <c r="CF157" i="6"/>
  <c r="CG157" i="6" s="1"/>
  <c r="CI157" i="6" s="1"/>
  <c r="CE90" i="6"/>
  <c r="CG90" i="6" s="1"/>
  <c r="CI90" i="6" s="1"/>
  <c r="CF125" i="6"/>
  <c r="CG125" i="6" s="1"/>
  <c r="CI125" i="6" s="1"/>
  <c r="CH66" i="6"/>
  <c r="CJ66" i="6" s="1"/>
  <c r="CK66" i="6" s="1"/>
  <c r="CL66" i="6" s="1"/>
  <c r="CC68" i="6"/>
  <c r="CD68" i="6" s="1"/>
  <c r="CE68" i="6" s="1"/>
  <c r="BY85" i="6"/>
  <c r="CA85" i="6" s="1"/>
  <c r="CC85" i="6" s="1"/>
  <c r="CD85" i="6" s="1"/>
  <c r="CK95" i="6"/>
  <c r="CL95" i="6" s="1"/>
  <c r="CM95" i="6" s="1"/>
  <c r="CC63" i="6"/>
  <c r="CD63" i="6" s="1"/>
  <c r="CE63" i="6" s="1"/>
  <c r="CE152" i="6"/>
  <c r="CG152" i="6" s="1"/>
  <c r="CI152" i="6" s="1"/>
  <c r="CF116" i="6"/>
  <c r="CG116" i="6" s="1"/>
  <c r="CI116" i="6" s="1"/>
  <c r="CF88" i="6"/>
  <c r="CH88" i="6" s="1"/>
  <c r="CJ88" i="6" s="1"/>
  <c r="CF136" i="6"/>
  <c r="CG136" i="6" s="1"/>
  <c r="CI136" i="6" s="1"/>
  <c r="BZ110" i="6"/>
  <c r="CB110" i="6" s="1"/>
  <c r="CC110" i="6" s="1"/>
  <c r="CD110" i="6" s="1"/>
  <c r="CE110" i="6" s="1"/>
  <c r="CE69" i="6"/>
  <c r="CG69" i="6" s="1"/>
  <c r="CI69" i="6" s="1"/>
  <c r="BM85" i="5"/>
  <c r="CK79" i="6"/>
  <c r="CL79" i="6" s="1"/>
  <c r="CN79" i="6" s="1"/>
  <c r="CH139" i="6"/>
  <c r="CJ139" i="6" s="1"/>
  <c r="CF87" i="6"/>
  <c r="CG87" i="6" s="1"/>
  <c r="CI87" i="6" s="1"/>
  <c r="CH122" i="6"/>
  <c r="CJ122" i="6" s="1"/>
  <c r="CC134" i="6"/>
  <c r="CD134" i="6" s="1"/>
  <c r="CF134" i="6" s="1"/>
  <c r="CG73" i="6"/>
  <c r="CI73" i="6" s="1"/>
  <c r="CG99" i="6"/>
  <c r="CI99" i="6" s="1"/>
  <c r="CG113" i="6"/>
  <c r="CI113" i="6" s="1"/>
  <c r="BY105" i="6"/>
  <c r="CA105" i="6" s="1"/>
  <c r="BY121" i="6"/>
  <c r="CA121" i="6" s="1"/>
  <c r="BY129" i="6"/>
  <c r="CA129" i="6" s="1"/>
  <c r="CG147" i="6"/>
  <c r="CI147" i="6" s="1"/>
  <c r="BY142" i="6"/>
  <c r="CA142" i="6" s="1"/>
  <c r="BY162" i="6"/>
  <c r="CA162" i="6" s="1"/>
  <c r="CH154" i="6"/>
  <c r="CJ154" i="6" s="1"/>
  <c r="CH137" i="6"/>
  <c r="CJ137" i="6" s="1"/>
  <c r="CG71" i="6"/>
  <c r="CI71" i="6" s="1"/>
  <c r="CH84" i="6"/>
  <c r="CJ84" i="6" s="1"/>
  <c r="CH118" i="6"/>
  <c r="CJ118" i="6" s="1"/>
  <c r="BZ114" i="6"/>
  <c r="CB114" i="6" s="1"/>
  <c r="CH150" i="6"/>
  <c r="CJ150" i="6" s="1"/>
  <c r="BY135" i="6"/>
  <c r="CA135" i="6" s="1"/>
  <c r="CG153" i="6"/>
  <c r="CI153" i="6" s="1"/>
  <c r="CH73" i="6"/>
  <c r="CJ73" i="6" s="1"/>
  <c r="CH99" i="6"/>
  <c r="CJ99" i="6" s="1"/>
  <c r="CH113" i="6"/>
  <c r="CJ113" i="6" s="1"/>
  <c r="BZ105" i="6"/>
  <c r="CB105" i="6" s="1"/>
  <c r="BZ121" i="6"/>
  <c r="CB121" i="6" s="1"/>
  <c r="BZ129" i="6"/>
  <c r="CB129" i="6" s="1"/>
  <c r="CH147" i="6"/>
  <c r="CJ147" i="6" s="1"/>
  <c r="BZ142" i="6"/>
  <c r="CB142" i="6" s="1"/>
  <c r="BZ162" i="6"/>
  <c r="CB162" i="6" s="1"/>
  <c r="CH71" i="6"/>
  <c r="CJ71" i="6" s="1"/>
  <c r="CH159" i="6"/>
  <c r="CJ159" i="6" s="1"/>
  <c r="CH117" i="6"/>
  <c r="CJ117" i="6" s="1"/>
  <c r="CE132" i="6"/>
  <c r="CF132" i="6"/>
  <c r="CE74" i="6"/>
  <c r="CF74" i="6"/>
  <c r="CE100" i="6"/>
  <c r="CF100" i="6"/>
  <c r="CE130" i="6"/>
  <c r="CF130" i="6"/>
  <c r="CE97" i="6"/>
  <c r="CF97" i="6"/>
  <c r="CE91" i="6"/>
  <c r="CF91" i="6"/>
  <c r="CE94" i="6"/>
  <c r="CF94" i="6"/>
  <c r="CE141" i="6"/>
  <c r="CF141" i="6"/>
  <c r="CE93" i="6"/>
  <c r="CF93" i="6"/>
  <c r="CG139" i="6"/>
  <c r="CI139" i="6" s="1"/>
  <c r="CG122" i="6"/>
  <c r="CI122" i="6" s="1"/>
  <c r="CG84" i="6"/>
  <c r="CI84" i="6" s="1"/>
  <c r="CG118" i="6"/>
  <c r="CI118" i="6" s="1"/>
  <c r="BY114" i="6"/>
  <c r="CA114" i="6" s="1"/>
  <c r="CG150" i="6"/>
  <c r="CI150" i="6" s="1"/>
  <c r="CG159" i="6"/>
  <c r="CI159" i="6" s="1"/>
  <c r="CG161" i="6"/>
  <c r="CI161" i="6" s="1"/>
  <c r="CG117" i="6"/>
  <c r="CI117" i="6" s="1"/>
  <c r="CG154" i="6"/>
  <c r="CI154" i="6" s="1"/>
  <c r="CG137" i="6"/>
  <c r="CI137" i="6" s="1"/>
  <c r="CE158" i="6"/>
  <c r="CF158" i="6"/>
  <c r="CE64" i="6"/>
  <c r="CF64" i="6"/>
  <c r="CE124" i="6"/>
  <c r="CF124" i="6"/>
  <c r="CM107" i="6"/>
  <c r="CN107" i="6"/>
  <c r="CE65" i="6"/>
  <c r="CF65" i="6"/>
  <c r="CM111" i="6"/>
  <c r="CN111" i="6"/>
  <c r="CE109" i="6"/>
  <c r="CF109" i="6"/>
  <c r="CE78" i="6"/>
  <c r="CF78" i="6"/>
  <c r="CE106" i="6"/>
  <c r="CF106" i="6"/>
  <c r="CE89" i="6"/>
  <c r="CF89" i="6"/>
  <c r="BZ135" i="6"/>
  <c r="CB135" i="6" s="1"/>
  <c r="CH153" i="6"/>
  <c r="CJ153" i="6" s="1"/>
  <c r="CE144" i="6"/>
  <c r="CF144" i="6"/>
  <c r="CE126" i="6"/>
  <c r="CF126" i="6"/>
  <c r="CE148" i="6"/>
  <c r="CF148" i="6"/>
  <c r="CE119" i="6"/>
  <c r="CF119" i="6"/>
  <c r="CE77" i="6"/>
  <c r="CF77" i="6"/>
  <c r="CE62" i="6"/>
  <c r="CF62" i="6"/>
  <c r="CE138" i="6"/>
  <c r="CF138" i="6"/>
  <c r="BW106" i="5"/>
  <c r="BX106" i="5" s="1"/>
  <c r="BY106" i="5" s="1"/>
  <c r="CA106" i="5" s="1"/>
  <c r="BN85" i="5"/>
  <c r="CC104" i="6"/>
  <c r="CD104" i="6" s="1"/>
  <c r="CC146" i="6"/>
  <c r="CD146" i="6" s="1"/>
  <c r="CC83" i="6"/>
  <c r="CD83" i="6" s="1"/>
  <c r="CK102" i="6"/>
  <c r="CL102" i="6" s="1"/>
  <c r="CC82" i="6"/>
  <c r="CD82" i="6" s="1"/>
  <c r="CK120" i="6"/>
  <c r="CL120" i="6" s="1"/>
  <c r="CC140" i="6"/>
  <c r="CD140" i="6" s="1"/>
  <c r="CC86" i="6"/>
  <c r="CD86" i="6" s="1"/>
  <c r="CK98" i="6"/>
  <c r="CL98" i="6" s="1"/>
  <c r="CC123" i="6"/>
  <c r="CD123" i="6" s="1"/>
  <c r="CK156" i="6"/>
  <c r="CL156" i="6" s="1"/>
  <c r="CC115" i="6"/>
  <c r="CD115" i="6" s="1"/>
  <c r="CC108" i="6"/>
  <c r="CD108" i="6" s="1"/>
  <c r="CC92" i="6"/>
  <c r="CD92" i="6" s="1"/>
  <c r="CC96" i="6"/>
  <c r="CD96" i="6" s="1"/>
  <c r="CC143" i="6"/>
  <c r="CD143" i="6" s="1"/>
  <c r="BO68" i="5"/>
  <c r="BP68" i="5" s="1"/>
  <c r="BQ68" i="5" s="1"/>
  <c r="BQ88" i="5"/>
  <c r="BS88" i="5" s="1"/>
  <c r="BU116" i="5"/>
  <c r="BO133" i="5"/>
  <c r="BP133" i="5" s="1"/>
  <c r="BR133" i="5" s="1"/>
  <c r="BO151" i="5"/>
  <c r="BP151" i="5" s="1"/>
  <c r="BQ151" i="5" s="1"/>
  <c r="BO99" i="5"/>
  <c r="BP99" i="5" s="1"/>
  <c r="BN113" i="5"/>
  <c r="BO148" i="5"/>
  <c r="BP148" i="5" s="1"/>
  <c r="BR148" i="5" s="1"/>
  <c r="BT148" i="5" s="1"/>
  <c r="BU71" i="5"/>
  <c r="BM86" i="5"/>
  <c r="BU100" i="5"/>
  <c r="BO114" i="5"/>
  <c r="BP114" i="5" s="1"/>
  <c r="BQ114" i="5" s="1"/>
  <c r="BN139" i="5"/>
  <c r="BM73" i="5"/>
  <c r="BO75" i="5"/>
  <c r="BP75" i="5" s="1"/>
  <c r="BQ75" i="5" s="1"/>
  <c r="BQ158" i="5"/>
  <c r="BR158" i="5"/>
  <c r="BT158" i="5" s="1"/>
  <c r="BU102" i="5"/>
  <c r="BU150" i="5"/>
  <c r="BM126" i="5"/>
  <c r="BM139" i="5"/>
  <c r="BV81" i="5"/>
  <c r="BO94" i="5"/>
  <c r="BP94" i="5" s="1"/>
  <c r="BR94" i="5" s="1"/>
  <c r="BT94" i="5" s="1"/>
  <c r="BN73" i="5"/>
  <c r="BN86" i="5"/>
  <c r="BV152" i="5"/>
  <c r="BN117" i="5"/>
  <c r="BM84" i="5"/>
  <c r="BN104" i="5"/>
  <c r="BU89" i="5"/>
  <c r="BR144" i="5"/>
  <c r="BT144" i="5" s="1"/>
  <c r="BU108" i="5"/>
  <c r="BM104" i="5"/>
  <c r="BV90" i="5"/>
  <c r="BO78" i="5"/>
  <c r="BP78" i="5" s="1"/>
  <c r="BR78" i="5" s="1"/>
  <c r="BN122" i="5"/>
  <c r="BO122" i="5" s="1"/>
  <c r="BP122" i="5" s="1"/>
  <c r="BU135" i="5"/>
  <c r="BU152" i="5"/>
  <c r="BU157" i="5"/>
  <c r="BM113" i="5"/>
  <c r="BU90" i="5"/>
  <c r="BV124" i="5"/>
  <c r="BV102" i="5"/>
  <c r="BN84" i="5"/>
  <c r="BV108" i="5"/>
  <c r="BV150" i="5"/>
  <c r="BV135" i="5"/>
  <c r="BV71" i="5"/>
  <c r="BV116" i="5"/>
  <c r="BT121" i="5"/>
  <c r="BT147" i="5"/>
  <c r="BT137" i="5"/>
  <c r="BT63" i="5"/>
  <c r="BS115" i="5"/>
  <c r="BS136" i="5"/>
  <c r="BU81" i="5"/>
  <c r="BV89" i="5"/>
  <c r="BS80" i="5"/>
  <c r="BV100" i="5"/>
  <c r="BT83" i="5"/>
  <c r="BT136" i="5"/>
  <c r="BT64" i="5"/>
  <c r="BS134" i="5"/>
  <c r="BS121" i="5"/>
  <c r="BS147" i="5"/>
  <c r="BS156" i="5"/>
  <c r="BS105" i="5"/>
  <c r="BT159" i="5"/>
  <c r="BS63" i="5"/>
  <c r="BG83" i="1"/>
  <c r="BH83" i="1" s="1"/>
  <c r="BI83" i="1" s="1"/>
  <c r="BL79" i="1"/>
  <c r="BM79" i="1" s="1"/>
  <c r="BI62" i="1"/>
  <c r="BJ62" i="1"/>
  <c r="BG84" i="1"/>
  <c r="BH84" i="1" s="1"/>
  <c r="BC152" i="1"/>
  <c r="BD152" i="1"/>
  <c r="BE109" i="1"/>
  <c r="BF109" i="1"/>
  <c r="BY162" i="5" l="1"/>
  <c r="CA162" i="5" s="1"/>
  <c r="BN142" i="5"/>
  <c r="BU103" i="5"/>
  <c r="BV103" i="5"/>
  <c r="BR110" i="5"/>
  <c r="BM142" i="5"/>
  <c r="BO142" i="5" s="1"/>
  <c r="BP142" i="5" s="1"/>
  <c r="BM140" i="5"/>
  <c r="BV131" i="5"/>
  <c r="BV157" i="5"/>
  <c r="BU131" i="5"/>
  <c r="BO97" i="5"/>
  <c r="BP97" i="5" s="1"/>
  <c r="BQ97" i="5" s="1"/>
  <c r="BN140" i="5"/>
  <c r="BT79" i="5"/>
  <c r="BQ79" i="5"/>
  <c r="BQ77" i="5"/>
  <c r="BS77" i="5" s="1"/>
  <c r="BU154" i="5"/>
  <c r="BO91" i="5"/>
  <c r="BP91" i="5" s="1"/>
  <c r="BR91" i="5" s="1"/>
  <c r="BO125" i="5"/>
  <c r="BP125" i="5" s="1"/>
  <c r="BR125" i="5" s="1"/>
  <c r="BT125" i="5" s="1"/>
  <c r="BR145" i="5"/>
  <c r="BT145" i="5" s="1"/>
  <c r="BV74" i="5"/>
  <c r="BY153" i="5"/>
  <c r="CA153" i="5" s="1"/>
  <c r="BQ65" i="5"/>
  <c r="BS65" i="5" s="1"/>
  <c r="BI127" i="1"/>
  <c r="BK127" i="1" s="1"/>
  <c r="BR98" i="5"/>
  <c r="BT98" i="5" s="1"/>
  <c r="BU98" i="5" s="1"/>
  <c r="BV154" i="5"/>
  <c r="BY62" i="5"/>
  <c r="CA62" i="5" s="1"/>
  <c r="BZ62" i="5"/>
  <c r="CB62" i="5" s="1"/>
  <c r="BU109" i="5"/>
  <c r="BV109" i="5"/>
  <c r="BR69" i="5"/>
  <c r="BT69" i="5" s="1"/>
  <c r="BO93" i="5"/>
  <c r="BP93" i="5" s="1"/>
  <c r="BR93" i="5" s="1"/>
  <c r="BT93" i="5" s="1"/>
  <c r="BQ138" i="5"/>
  <c r="BS138" i="5" s="1"/>
  <c r="BY120" i="5"/>
  <c r="CA120" i="5" s="1"/>
  <c r="BU74" i="5"/>
  <c r="BO72" i="5"/>
  <c r="BP72" i="5" s="1"/>
  <c r="BR72" i="5" s="1"/>
  <c r="BM118" i="5"/>
  <c r="BQ127" i="5"/>
  <c r="BO128" i="5"/>
  <c r="BP128" i="5" s="1"/>
  <c r="BQ128" i="5" s="1"/>
  <c r="BS128" i="5" s="1"/>
  <c r="BR123" i="5"/>
  <c r="BT123" i="5" s="1"/>
  <c r="BQ129" i="5"/>
  <c r="BS129" i="5" s="1"/>
  <c r="BQ107" i="5"/>
  <c r="BS107" i="5" s="1"/>
  <c r="BR101" i="5"/>
  <c r="BT101" i="5" s="1"/>
  <c r="BR146" i="5"/>
  <c r="BJ159" i="1"/>
  <c r="BI159" i="1"/>
  <c r="BK135" i="1"/>
  <c r="BM135" i="1" s="1"/>
  <c r="BI145" i="1"/>
  <c r="BL145" i="1" s="1"/>
  <c r="CN95" i="6"/>
  <c r="BV160" i="5"/>
  <c r="BW160" i="5" s="1"/>
  <c r="BX160" i="5" s="1"/>
  <c r="BQ96" i="5"/>
  <c r="BM94" i="1"/>
  <c r="BN94" i="1"/>
  <c r="CG160" i="6"/>
  <c r="CI160" i="6" s="1"/>
  <c r="CK160" i="6" s="1"/>
  <c r="CL160" i="6" s="1"/>
  <c r="BU95" i="5"/>
  <c r="CE133" i="6"/>
  <c r="BV95" i="5"/>
  <c r="BM111" i="5"/>
  <c r="BK93" i="1"/>
  <c r="BM93" i="1" s="1"/>
  <c r="BK122" i="1"/>
  <c r="BM122" i="1" s="1"/>
  <c r="BK136" i="1"/>
  <c r="BE160" i="1"/>
  <c r="BF120" i="1"/>
  <c r="BG120" i="1" s="1"/>
  <c r="BH120" i="1" s="1"/>
  <c r="BF85" i="1"/>
  <c r="BE85" i="1"/>
  <c r="BE117" i="1"/>
  <c r="BG117" i="1" s="1"/>
  <c r="BH117" i="1" s="1"/>
  <c r="BI131" i="1"/>
  <c r="BK131" i="1" s="1"/>
  <c r="BJ144" i="1"/>
  <c r="BL144" i="1" s="1"/>
  <c r="BE133" i="1"/>
  <c r="BG133" i="1" s="1"/>
  <c r="BH133" i="1" s="1"/>
  <c r="BJ133" i="1" s="1"/>
  <c r="BI110" i="1"/>
  <c r="BL110" i="1" s="1"/>
  <c r="BL159" i="1"/>
  <c r="BK159" i="1"/>
  <c r="BI96" i="1"/>
  <c r="BL96" i="1" s="1"/>
  <c r="BF160" i="1"/>
  <c r="BN155" i="1"/>
  <c r="BO155" i="1" s="1"/>
  <c r="BP155" i="1" s="1"/>
  <c r="BQ155" i="1" s="1"/>
  <c r="BI88" i="1"/>
  <c r="BJ88" i="1"/>
  <c r="BL74" i="1"/>
  <c r="BM74" i="1" s="1"/>
  <c r="BI90" i="1"/>
  <c r="BL90" i="1" s="1"/>
  <c r="BG63" i="1"/>
  <c r="BH63" i="1" s="1"/>
  <c r="BJ63" i="1" s="1"/>
  <c r="BI147" i="1"/>
  <c r="BL147" i="1" s="1"/>
  <c r="BF103" i="1"/>
  <c r="BG103" i="1" s="1"/>
  <c r="BH103" i="1" s="1"/>
  <c r="BI103" i="1" s="1"/>
  <c r="BI78" i="1"/>
  <c r="BK91" i="1"/>
  <c r="BM91" i="1" s="1"/>
  <c r="BI128" i="1"/>
  <c r="BK130" i="1"/>
  <c r="BN130" i="1" s="1"/>
  <c r="BI115" i="1"/>
  <c r="BK115" i="1" s="1"/>
  <c r="BE70" i="1"/>
  <c r="BG70" i="1" s="1"/>
  <c r="BH70" i="1" s="1"/>
  <c r="BI70" i="1" s="1"/>
  <c r="BJ119" i="1"/>
  <c r="BK119" i="1" s="1"/>
  <c r="BR92" i="1"/>
  <c r="BT92" i="1" s="1"/>
  <c r="BF162" i="1"/>
  <c r="BG162" i="1" s="1"/>
  <c r="BH162" i="1" s="1"/>
  <c r="BI162" i="1" s="1"/>
  <c r="BJ138" i="1"/>
  <c r="BI138" i="1"/>
  <c r="BI73" i="1"/>
  <c r="BL73" i="1" s="1"/>
  <c r="BI97" i="1"/>
  <c r="BL97" i="1" s="1"/>
  <c r="BI108" i="1"/>
  <c r="BL108" i="1" s="1"/>
  <c r="BI129" i="1"/>
  <c r="BL129" i="1" s="1"/>
  <c r="BI161" i="1"/>
  <c r="BL161" i="1" s="1"/>
  <c r="BI113" i="1"/>
  <c r="BL113" i="1" s="1"/>
  <c r="BJ106" i="1"/>
  <c r="BK106" i="1" s="1"/>
  <c r="CH90" i="6"/>
  <c r="CJ90" i="6" s="1"/>
  <c r="BL124" i="1"/>
  <c r="BM124" i="1" s="1"/>
  <c r="BM92" i="5"/>
  <c r="BN111" i="5"/>
  <c r="BN118" i="5"/>
  <c r="BR68" i="5"/>
  <c r="BT68" i="5" s="1"/>
  <c r="BV112" i="5"/>
  <c r="BN135" i="1"/>
  <c r="BO135" i="1" s="1"/>
  <c r="BP135" i="1" s="1"/>
  <c r="BQ135" i="1" s="1"/>
  <c r="CG76" i="6"/>
  <c r="CI76" i="6" s="1"/>
  <c r="CG151" i="6"/>
  <c r="CI151" i="6" s="1"/>
  <c r="BN92" i="5"/>
  <c r="BU87" i="5"/>
  <c r="BV87" i="5"/>
  <c r="BM134" i="1"/>
  <c r="BJ66" i="1"/>
  <c r="BK66" i="1" s="1"/>
  <c r="BQ82" i="5"/>
  <c r="BS82" i="5" s="1"/>
  <c r="CF68" i="6"/>
  <c r="CH68" i="6" s="1"/>
  <c r="CJ68" i="6" s="1"/>
  <c r="BI140" i="1"/>
  <c r="BK140" i="1" s="1"/>
  <c r="BI114" i="1"/>
  <c r="BL114" i="1" s="1"/>
  <c r="CE134" i="6"/>
  <c r="CH134" i="6" s="1"/>
  <c r="CJ134" i="6" s="1"/>
  <c r="BR161" i="5"/>
  <c r="BT161" i="5" s="1"/>
  <c r="BV155" i="5"/>
  <c r="BL80" i="1"/>
  <c r="BM80" i="1" s="1"/>
  <c r="BU112" i="5"/>
  <c r="BF99" i="1"/>
  <c r="BG99" i="1" s="1"/>
  <c r="BH99" i="1" s="1"/>
  <c r="BU155" i="5"/>
  <c r="BM119" i="5"/>
  <c r="BJ153" i="1"/>
  <c r="BK153" i="1" s="1"/>
  <c r="BO117" i="5"/>
  <c r="BP117" i="5" s="1"/>
  <c r="BQ117" i="5" s="1"/>
  <c r="BS117" i="5" s="1"/>
  <c r="BJ149" i="1"/>
  <c r="BL149" i="1" s="1"/>
  <c r="CG67" i="6"/>
  <c r="CI67" i="6" s="1"/>
  <c r="CK67" i="6" s="1"/>
  <c r="CL67" i="6" s="1"/>
  <c r="BR151" i="5"/>
  <c r="BT151" i="5" s="1"/>
  <c r="BO113" i="5"/>
  <c r="BP113" i="5" s="1"/>
  <c r="BQ113" i="5" s="1"/>
  <c r="BS113" i="5" s="1"/>
  <c r="BJ89" i="1"/>
  <c r="BL89" i="1" s="1"/>
  <c r="BJ100" i="1"/>
  <c r="BL100" i="1" s="1"/>
  <c r="BE69" i="1"/>
  <c r="BW100" i="5"/>
  <c r="BX100" i="5" s="1"/>
  <c r="BZ100" i="5" s="1"/>
  <c r="BD118" i="1"/>
  <c r="BF95" i="1"/>
  <c r="BE95" i="1"/>
  <c r="BN119" i="5"/>
  <c r="BF125" i="1"/>
  <c r="BG125" i="1" s="1"/>
  <c r="BH125" i="1" s="1"/>
  <c r="BJ125" i="1" s="1"/>
  <c r="CD153" i="5"/>
  <c r="BG121" i="1"/>
  <c r="BH121" i="1" s="1"/>
  <c r="BS161" i="5"/>
  <c r="BC118" i="1"/>
  <c r="BO139" i="5"/>
  <c r="BP139" i="5" s="1"/>
  <c r="BR139" i="5" s="1"/>
  <c r="BT139" i="5" s="1"/>
  <c r="BL123" i="1"/>
  <c r="BN123" i="1" s="1"/>
  <c r="BT143" i="5"/>
  <c r="BS143" i="5"/>
  <c r="CH152" i="6"/>
  <c r="CJ152" i="6" s="1"/>
  <c r="CK152" i="6" s="1"/>
  <c r="CL152" i="6" s="1"/>
  <c r="CH151" i="6"/>
  <c r="CJ151" i="6" s="1"/>
  <c r="BT126" i="1"/>
  <c r="BN134" i="1"/>
  <c r="BJ67" i="1"/>
  <c r="BL67" i="1" s="1"/>
  <c r="BR75" i="5"/>
  <c r="BU124" i="5"/>
  <c r="BW124" i="5" s="1"/>
  <c r="BX124" i="5" s="1"/>
  <c r="BE104" i="1"/>
  <c r="BG104" i="1" s="1"/>
  <c r="BH104" i="1" s="1"/>
  <c r="BI104" i="1" s="1"/>
  <c r="CO103" i="6"/>
  <c r="CQ103" i="6" s="1"/>
  <c r="CS103" i="6" s="1"/>
  <c r="CT103" i="6" s="1"/>
  <c r="BS126" i="1"/>
  <c r="BD111" i="1"/>
  <c r="BQ91" i="5"/>
  <c r="BS91" i="5" s="1"/>
  <c r="BW116" i="5"/>
  <c r="BX116" i="5" s="1"/>
  <c r="BY116" i="5" s="1"/>
  <c r="CA116" i="5" s="1"/>
  <c r="BO126" i="5"/>
  <c r="BP126" i="5" s="1"/>
  <c r="BR126" i="5" s="1"/>
  <c r="BT126" i="5" s="1"/>
  <c r="BR156" i="1"/>
  <c r="BS156" i="1" s="1"/>
  <c r="BY149" i="5"/>
  <c r="CA149" i="5" s="1"/>
  <c r="BF69" i="1"/>
  <c r="BQ133" i="5"/>
  <c r="BS133" i="5" s="1"/>
  <c r="BI86" i="1"/>
  <c r="BL86" i="1" s="1"/>
  <c r="CC162" i="5"/>
  <c r="CH157" i="6"/>
  <c r="CJ157" i="6" s="1"/>
  <c r="CK157" i="6" s="1"/>
  <c r="CL157" i="6" s="1"/>
  <c r="CD162" i="5"/>
  <c r="BJ82" i="1"/>
  <c r="BI82" i="1"/>
  <c r="CM79" i="6"/>
  <c r="CP79" i="6" s="1"/>
  <c r="CR79" i="6" s="1"/>
  <c r="BC111" i="1"/>
  <c r="BF98" i="1"/>
  <c r="BG98" i="1" s="1"/>
  <c r="BH98" i="1" s="1"/>
  <c r="BJ98" i="1" s="1"/>
  <c r="CG127" i="6"/>
  <c r="CI127" i="6" s="1"/>
  <c r="CK127" i="6" s="1"/>
  <c r="CL127" i="6" s="1"/>
  <c r="BO104" i="5"/>
  <c r="BP104" i="5" s="1"/>
  <c r="BR104" i="5" s="1"/>
  <c r="BV141" i="5"/>
  <c r="BR76" i="5"/>
  <c r="BT76" i="5" s="1"/>
  <c r="BQ76" i="5"/>
  <c r="BS76" i="5" s="1"/>
  <c r="BW71" i="5"/>
  <c r="BX71" i="5" s="1"/>
  <c r="BZ71" i="5" s="1"/>
  <c r="CB71" i="5" s="1"/>
  <c r="BU88" i="5"/>
  <c r="BQ67" i="5"/>
  <c r="BR67" i="5"/>
  <c r="BF101" i="1"/>
  <c r="BU141" i="5"/>
  <c r="BI68" i="1"/>
  <c r="BL68" i="1" s="1"/>
  <c r="BQ148" i="5"/>
  <c r="BS148" i="5" s="1"/>
  <c r="BO84" i="5"/>
  <c r="BP84" i="5" s="1"/>
  <c r="BR84" i="5" s="1"/>
  <c r="BJ137" i="1"/>
  <c r="BK137" i="1" s="1"/>
  <c r="BQ132" i="5"/>
  <c r="BS132" i="5" s="1"/>
  <c r="BI148" i="1"/>
  <c r="BL148" i="1" s="1"/>
  <c r="BR66" i="5"/>
  <c r="BT66" i="5" s="1"/>
  <c r="BQ66" i="5"/>
  <c r="BS66" i="5" s="1"/>
  <c r="CE145" i="6"/>
  <c r="CF145" i="6"/>
  <c r="BR64" i="1"/>
  <c r="BT64" i="1" s="1"/>
  <c r="BZ106" i="5"/>
  <c r="CB106" i="5" s="1"/>
  <c r="CD106" i="5" s="1"/>
  <c r="BR114" i="5"/>
  <c r="BT114" i="5" s="1"/>
  <c r="CG131" i="6"/>
  <c r="CI131" i="6" s="1"/>
  <c r="CK131" i="6" s="1"/>
  <c r="CL131" i="6" s="1"/>
  <c r="CH125" i="6"/>
  <c r="CJ125" i="6" s="1"/>
  <c r="CK125" i="6" s="1"/>
  <c r="CL125" i="6" s="1"/>
  <c r="BN143" i="1"/>
  <c r="BO143" i="1" s="1"/>
  <c r="BP143" i="1" s="1"/>
  <c r="BQ143" i="1" s="1"/>
  <c r="BG151" i="1"/>
  <c r="BH151" i="1" s="1"/>
  <c r="BI151" i="1" s="1"/>
  <c r="BI132" i="1"/>
  <c r="BK132" i="1" s="1"/>
  <c r="BJ87" i="1"/>
  <c r="BK87" i="1" s="1"/>
  <c r="BE107" i="1"/>
  <c r="BG107" i="1" s="1"/>
  <c r="BH107" i="1" s="1"/>
  <c r="BJ107" i="1" s="1"/>
  <c r="BJ141" i="1"/>
  <c r="BE101" i="1"/>
  <c r="BJ112" i="1"/>
  <c r="BL112" i="1" s="1"/>
  <c r="BI154" i="1"/>
  <c r="BK154" i="1" s="1"/>
  <c r="BN136" i="1"/>
  <c r="BG139" i="1"/>
  <c r="BH139" i="1" s="1"/>
  <c r="BI139" i="1" s="1"/>
  <c r="BO70" i="5"/>
  <c r="BP70" i="5" s="1"/>
  <c r="BQ70" i="5" s="1"/>
  <c r="BW108" i="5"/>
  <c r="BX108" i="5" s="1"/>
  <c r="BZ108" i="5" s="1"/>
  <c r="BV88" i="5"/>
  <c r="BW102" i="5"/>
  <c r="BX102" i="5" s="1"/>
  <c r="BZ102" i="5" s="1"/>
  <c r="CC120" i="5"/>
  <c r="BW157" i="5"/>
  <c r="BX157" i="5" s="1"/>
  <c r="BZ157" i="5" s="1"/>
  <c r="BV63" i="5"/>
  <c r="BO85" i="5"/>
  <c r="BP85" i="5" s="1"/>
  <c r="BR85" i="5" s="1"/>
  <c r="BL75" i="1"/>
  <c r="BN75" i="1" s="1"/>
  <c r="BK77" i="1"/>
  <c r="BM136" i="1"/>
  <c r="BG71" i="1"/>
  <c r="BH71" i="1" s="1"/>
  <c r="BJ71" i="1" s="1"/>
  <c r="BL77" i="1"/>
  <c r="BI158" i="1"/>
  <c r="BL158" i="1" s="1"/>
  <c r="BK116" i="1"/>
  <c r="BL146" i="1"/>
  <c r="BK72" i="1"/>
  <c r="BJ83" i="1"/>
  <c r="BK83" i="1" s="1"/>
  <c r="BJ105" i="1"/>
  <c r="BI105" i="1"/>
  <c r="BL72" i="1"/>
  <c r="BI81" i="1"/>
  <c r="BJ81" i="1"/>
  <c r="BK146" i="1"/>
  <c r="BN79" i="1"/>
  <c r="BO79" i="1" s="1"/>
  <c r="BP79" i="1" s="1"/>
  <c r="BQ79" i="1" s="1"/>
  <c r="BL157" i="1"/>
  <c r="BN157" i="1" s="1"/>
  <c r="BG65" i="1"/>
  <c r="BH65" i="1" s="1"/>
  <c r="BI150" i="1"/>
  <c r="BK150" i="1" s="1"/>
  <c r="BL116" i="1"/>
  <c r="BW103" i="5"/>
  <c r="BX103" i="5" s="1"/>
  <c r="BZ103" i="5" s="1"/>
  <c r="CB103" i="5" s="1"/>
  <c r="CN149" i="6"/>
  <c r="CP149" i="6" s="1"/>
  <c r="CR149" i="6" s="1"/>
  <c r="BO86" i="5"/>
  <c r="BP86" i="5" s="1"/>
  <c r="BR86" i="5" s="1"/>
  <c r="BM130" i="5"/>
  <c r="BO130" i="5" s="1"/>
  <c r="BP130" i="5" s="1"/>
  <c r="BN102" i="1"/>
  <c r="BM102" i="1"/>
  <c r="CH136" i="6"/>
  <c r="CJ136" i="6" s="1"/>
  <c r="CK136" i="6" s="1"/>
  <c r="CL136" i="6" s="1"/>
  <c r="CF63" i="6"/>
  <c r="CG63" i="6" s="1"/>
  <c r="CI63" i="6" s="1"/>
  <c r="CC135" i="6"/>
  <c r="CD135" i="6" s="1"/>
  <c r="CF135" i="6" s="1"/>
  <c r="CN112" i="6"/>
  <c r="CM112" i="6"/>
  <c r="BV80" i="5"/>
  <c r="CK150" i="6"/>
  <c r="CL150" i="6" s="1"/>
  <c r="CN150" i="6" s="1"/>
  <c r="CC142" i="6"/>
  <c r="CD142" i="6" s="1"/>
  <c r="CF142" i="6" s="1"/>
  <c r="CH116" i="6"/>
  <c r="CJ116" i="6" s="1"/>
  <c r="CK116" i="6" s="1"/>
  <c r="CL116" i="6" s="1"/>
  <c r="CK153" i="6"/>
  <c r="CL153" i="6" s="1"/>
  <c r="CN153" i="6" s="1"/>
  <c r="CG88" i="6"/>
  <c r="CI88" i="6" s="1"/>
  <c r="CK88" i="6" s="1"/>
  <c r="CL88" i="6" s="1"/>
  <c r="CH69" i="6"/>
  <c r="CJ69" i="6" s="1"/>
  <c r="CK69" i="6" s="1"/>
  <c r="CL69" i="6" s="1"/>
  <c r="CH87" i="6"/>
  <c r="CJ87" i="6" s="1"/>
  <c r="CD120" i="5"/>
  <c r="CF110" i="6"/>
  <c r="CH110" i="6" s="1"/>
  <c r="CJ110" i="6" s="1"/>
  <c r="CH62" i="6"/>
  <c r="CJ62" i="6" s="1"/>
  <c r="CH119" i="6"/>
  <c r="CJ119" i="6" s="1"/>
  <c r="CH148" i="6"/>
  <c r="CJ148" i="6" s="1"/>
  <c r="CH106" i="6"/>
  <c r="CJ106" i="6" s="1"/>
  <c r="CH78" i="6"/>
  <c r="CJ78" i="6" s="1"/>
  <c r="CK139" i="6"/>
  <c r="CL139" i="6" s="1"/>
  <c r="CN139" i="6" s="1"/>
  <c r="CH138" i="6"/>
  <c r="CJ138" i="6" s="1"/>
  <c r="CH77" i="6"/>
  <c r="CJ77" i="6" s="1"/>
  <c r="CH126" i="6"/>
  <c r="CJ126" i="6" s="1"/>
  <c r="CH89" i="6"/>
  <c r="CJ89" i="6" s="1"/>
  <c r="CP95" i="6"/>
  <c r="CR95" i="6" s="1"/>
  <c r="CH133" i="6"/>
  <c r="CJ133" i="6" s="1"/>
  <c r="CP111" i="6"/>
  <c r="CR111" i="6" s="1"/>
  <c r="CP107" i="6"/>
  <c r="CR107" i="6" s="1"/>
  <c r="CH64" i="6"/>
  <c r="CJ64" i="6" s="1"/>
  <c r="CH93" i="6"/>
  <c r="CJ93" i="6" s="1"/>
  <c r="CC129" i="6"/>
  <c r="CD129" i="6" s="1"/>
  <c r="CF129" i="6" s="1"/>
  <c r="CK73" i="6"/>
  <c r="CL73" i="6" s="1"/>
  <c r="CN73" i="6" s="1"/>
  <c r="CH109" i="6"/>
  <c r="CJ109" i="6" s="1"/>
  <c r="CH65" i="6"/>
  <c r="CJ65" i="6" s="1"/>
  <c r="CH124" i="6"/>
  <c r="CJ124" i="6" s="1"/>
  <c r="CH158" i="6"/>
  <c r="CJ158" i="6" s="1"/>
  <c r="CH141" i="6"/>
  <c r="CJ141" i="6" s="1"/>
  <c r="CC162" i="6"/>
  <c r="CD162" i="6" s="1"/>
  <c r="CF162" i="6" s="1"/>
  <c r="CH91" i="6"/>
  <c r="CJ91" i="6" s="1"/>
  <c r="CH130" i="6"/>
  <c r="CJ130" i="6" s="1"/>
  <c r="CH74" i="6"/>
  <c r="CJ74" i="6" s="1"/>
  <c r="CH94" i="6"/>
  <c r="CJ94" i="6" s="1"/>
  <c r="CH97" i="6"/>
  <c r="CJ97" i="6" s="1"/>
  <c r="CH100" i="6"/>
  <c r="CJ100" i="6" s="1"/>
  <c r="CE86" i="6"/>
  <c r="CF86" i="6"/>
  <c r="CE146" i="6"/>
  <c r="CF146" i="6"/>
  <c r="CE143" i="6"/>
  <c r="CF143" i="6"/>
  <c r="CE92" i="6"/>
  <c r="CF92" i="6"/>
  <c r="CE155" i="6"/>
  <c r="CF155" i="6"/>
  <c r="CE85" i="6"/>
  <c r="CF85" i="6"/>
  <c r="CE82" i="6"/>
  <c r="CF82" i="6"/>
  <c r="CE104" i="6"/>
  <c r="CF104" i="6"/>
  <c r="CG62" i="6"/>
  <c r="CI62" i="6" s="1"/>
  <c r="CG119" i="6"/>
  <c r="CI119" i="6" s="1"/>
  <c r="CG148" i="6"/>
  <c r="CI148" i="6" s="1"/>
  <c r="CG106" i="6"/>
  <c r="CI106" i="6" s="1"/>
  <c r="CG78" i="6"/>
  <c r="CI78" i="6" s="1"/>
  <c r="CG109" i="6"/>
  <c r="CI109" i="6" s="1"/>
  <c r="CG65" i="6"/>
  <c r="CI65" i="6" s="1"/>
  <c r="CG124" i="6"/>
  <c r="CI124" i="6" s="1"/>
  <c r="CG158" i="6"/>
  <c r="CI158" i="6" s="1"/>
  <c r="CG141" i="6"/>
  <c r="CI141" i="6" s="1"/>
  <c r="CG94" i="6"/>
  <c r="CI94" i="6" s="1"/>
  <c r="CG97" i="6"/>
  <c r="CI97" i="6" s="1"/>
  <c r="CG100" i="6"/>
  <c r="CI100" i="6" s="1"/>
  <c r="CE108" i="6"/>
  <c r="CF108" i="6"/>
  <c r="CM81" i="6"/>
  <c r="CN81" i="6"/>
  <c r="CM102" i="6"/>
  <c r="CN102" i="6"/>
  <c r="CG132" i="6"/>
  <c r="CI132" i="6" s="1"/>
  <c r="CH132" i="6"/>
  <c r="CJ132" i="6" s="1"/>
  <c r="CM156" i="6"/>
  <c r="CN156" i="6"/>
  <c r="CG144" i="6"/>
  <c r="CI144" i="6" s="1"/>
  <c r="CH144" i="6"/>
  <c r="CJ144" i="6" s="1"/>
  <c r="CE96" i="6"/>
  <c r="CF96" i="6"/>
  <c r="CE115" i="6"/>
  <c r="CF115" i="6"/>
  <c r="CE123" i="6"/>
  <c r="CF123" i="6"/>
  <c r="CM66" i="6"/>
  <c r="CN66" i="6"/>
  <c r="CE140" i="6"/>
  <c r="CF140" i="6"/>
  <c r="CE83" i="6"/>
  <c r="CF83" i="6"/>
  <c r="CG138" i="6"/>
  <c r="CI138" i="6" s="1"/>
  <c r="CG77" i="6"/>
  <c r="CI77" i="6" s="1"/>
  <c r="CG126" i="6"/>
  <c r="CI126" i="6" s="1"/>
  <c r="CG89" i="6"/>
  <c r="CI89" i="6" s="1"/>
  <c r="CO95" i="6"/>
  <c r="CQ95" i="6" s="1"/>
  <c r="CG133" i="6"/>
  <c r="CI133" i="6" s="1"/>
  <c r="CO111" i="6"/>
  <c r="CQ111" i="6" s="1"/>
  <c r="CO107" i="6"/>
  <c r="CQ107" i="6" s="1"/>
  <c r="CG64" i="6"/>
  <c r="CI64" i="6" s="1"/>
  <c r="CG93" i="6"/>
  <c r="CI93" i="6" s="1"/>
  <c r="CG91" i="6"/>
  <c r="CI91" i="6" s="1"/>
  <c r="CG130" i="6"/>
  <c r="CI130" i="6" s="1"/>
  <c r="CG74" i="6"/>
  <c r="CI74" i="6" s="1"/>
  <c r="CM98" i="6"/>
  <c r="CN98" i="6"/>
  <c r="CM120" i="6"/>
  <c r="CN120" i="6"/>
  <c r="BU159" i="5"/>
  <c r="BV105" i="5"/>
  <c r="BV121" i="5"/>
  <c r="BU83" i="5"/>
  <c r="BQ94" i="5"/>
  <c r="BS94" i="5" s="1"/>
  <c r="CK80" i="6"/>
  <c r="CL80" i="6" s="1"/>
  <c r="CK161" i="6"/>
  <c r="CL161" i="6" s="1"/>
  <c r="CK99" i="6"/>
  <c r="CL99" i="6" s="1"/>
  <c r="CC70" i="6"/>
  <c r="CD70" i="6" s="1"/>
  <c r="CK84" i="6"/>
  <c r="CL84" i="6" s="1"/>
  <c r="CK76" i="6"/>
  <c r="CL76" i="6" s="1"/>
  <c r="CC75" i="6"/>
  <c r="CD75" i="6" s="1"/>
  <c r="CC114" i="6"/>
  <c r="CD114" i="6" s="1"/>
  <c r="CK71" i="6"/>
  <c r="CL71" i="6" s="1"/>
  <c r="CK159" i="6"/>
  <c r="CL159" i="6" s="1"/>
  <c r="CC121" i="6"/>
  <c r="CD121" i="6" s="1"/>
  <c r="CK101" i="6"/>
  <c r="CL101" i="6" s="1"/>
  <c r="CC72" i="6"/>
  <c r="CD72" i="6" s="1"/>
  <c r="CK154" i="6"/>
  <c r="CL154" i="6" s="1"/>
  <c r="CK113" i="6"/>
  <c r="CL113" i="6" s="1"/>
  <c r="CC105" i="6"/>
  <c r="CD105" i="6" s="1"/>
  <c r="CK128" i="6"/>
  <c r="CL128" i="6" s="1"/>
  <c r="CK117" i="6"/>
  <c r="CL117" i="6" s="1"/>
  <c r="CK118" i="6"/>
  <c r="CL118" i="6" s="1"/>
  <c r="CK87" i="6"/>
  <c r="CL87" i="6" s="1"/>
  <c r="CK147" i="6"/>
  <c r="CL147" i="6" s="1"/>
  <c r="BR99" i="5"/>
  <c r="BT99" i="5" s="1"/>
  <c r="BQ99" i="5"/>
  <c r="BS99" i="5" s="1"/>
  <c r="BV144" i="5"/>
  <c r="BU144" i="5"/>
  <c r="BW152" i="5"/>
  <c r="BX152" i="5" s="1"/>
  <c r="BY152" i="5" s="1"/>
  <c r="CA152" i="5" s="1"/>
  <c r="BW150" i="5"/>
  <c r="BX150" i="5" s="1"/>
  <c r="BZ150" i="5" s="1"/>
  <c r="BV156" i="5"/>
  <c r="BV147" i="5"/>
  <c r="BW90" i="5"/>
  <c r="BX90" i="5" s="1"/>
  <c r="BZ90" i="5" s="1"/>
  <c r="BV137" i="5"/>
  <c r="BU136" i="5"/>
  <c r="BW81" i="5"/>
  <c r="BX81" i="5" s="1"/>
  <c r="BZ81" i="5" s="1"/>
  <c r="BW135" i="5"/>
  <c r="BX135" i="5" s="1"/>
  <c r="BZ135" i="5" s="1"/>
  <c r="CB135" i="5" s="1"/>
  <c r="BV115" i="5"/>
  <c r="BW89" i="5"/>
  <c r="BX89" i="5" s="1"/>
  <c r="BY89" i="5" s="1"/>
  <c r="BO73" i="5"/>
  <c r="BP73" i="5" s="1"/>
  <c r="BQ73" i="5" s="1"/>
  <c r="BS158" i="5"/>
  <c r="BU158" i="5" s="1"/>
  <c r="BU145" i="5"/>
  <c r="BV64" i="5"/>
  <c r="BR122" i="5"/>
  <c r="BQ122" i="5"/>
  <c r="BS122" i="5" s="1"/>
  <c r="BV107" i="5"/>
  <c r="BV159" i="5"/>
  <c r="BU64" i="5"/>
  <c r="BQ78" i="5"/>
  <c r="BS78" i="5" s="1"/>
  <c r="BV145" i="5"/>
  <c r="BU105" i="5"/>
  <c r="BV65" i="5"/>
  <c r="BU121" i="5"/>
  <c r="BU134" i="5"/>
  <c r="BU107" i="5"/>
  <c r="BV83" i="5"/>
  <c r="BU137" i="5"/>
  <c r="BU156" i="5"/>
  <c r="BU147" i="5"/>
  <c r="BS151" i="5"/>
  <c r="BV134" i="5"/>
  <c r="BU115" i="5"/>
  <c r="BT91" i="5"/>
  <c r="BT75" i="5"/>
  <c r="BS146" i="5"/>
  <c r="BS127" i="5"/>
  <c r="BS110" i="5"/>
  <c r="BV136" i="5"/>
  <c r="BU63" i="5"/>
  <c r="BT146" i="5"/>
  <c r="BT133" i="5"/>
  <c r="BT127" i="5"/>
  <c r="CB149" i="5"/>
  <c r="BU80" i="5"/>
  <c r="BT110" i="5"/>
  <c r="BT82" i="5"/>
  <c r="BT72" i="5"/>
  <c r="BS114" i="5"/>
  <c r="BS75" i="5"/>
  <c r="BS68" i="5"/>
  <c r="BT78" i="5"/>
  <c r="BH163" i="5"/>
  <c r="BR76" i="1"/>
  <c r="BT76" i="1" s="1"/>
  <c r="BE152" i="1"/>
  <c r="BL62" i="1"/>
  <c r="BK62" i="1"/>
  <c r="BI84" i="1"/>
  <c r="BJ84" i="1"/>
  <c r="BF152" i="1"/>
  <c r="BG109" i="1"/>
  <c r="BH109" i="1" s="1"/>
  <c r="BJ109" i="1" s="1"/>
  <c r="BL78" i="1"/>
  <c r="BJ142" i="1"/>
  <c r="BI142" i="1"/>
  <c r="BK78" i="1"/>
  <c r="BW154" i="5" l="1"/>
  <c r="BX154" i="5" s="1"/>
  <c r="BZ154" i="5" s="1"/>
  <c r="BK145" i="1"/>
  <c r="BL127" i="1"/>
  <c r="BV98" i="5"/>
  <c r="BW109" i="5"/>
  <c r="BX109" i="5" s="1"/>
  <c r="BZ109" i="5" s="1"/>
  <c r="CB109" i="5" s="1"/>
  <c r="BW131" i="5"/>
  <c r="BX131" i="5" s="1"/>
  <c r="BZ131" i="5" s="1"/>
  <c r="BQ72" i="5"/>
  <c r="BS72" i="5" s="1"/>
  <c r="BO140" i="5"/>
  <c r="BP140" i="5" s="1"/>
  <c r="BR140" i="5" s="1"/>
  <c r="BR142" i="5"/>
  <c r="BQ142" i="5"/>
  <c r="BR97" i="5"/>
  <c r="BT97" i="5" s="1"/>
  <c r="BS97" i="5"/>
  <c r="BO118" i="5"/>
  <c r="BP118" i="5" s="1"/>
  <c r="BR118" i="5" s="1"/>
  <c r="BT118" i="5" s="1"/>
  <c r="CD149" i="5"/>
  <c r="BW74" i="5"/>
  <c r="BX74" i="5" s="1"/>
  <c r="BY74" i="5" s="1"/>
  <c r="CA74" i="5" s="1"/>
  <c r="BU77" i="5"/>
  <c r="BU65" i="5"/>
  <c r="BW65" i="5" s="1"/>
  <c r="BX65" i="5" s="1"/>
  <c r="BY65" i="5" s="1"/>
  <c r="CA65" i="5" s="1"/>
  <c r="BS79" i="5"/>
  <c r="BV79" i="5" s="1"/>
  <c r="BV77" i="5"/>
  <c r="CC153" i="5"/>
  <c r="CE153" i="5" s="1"/>
  <c r="CF153" i="5" s="1"/>
  <c r="CH153" i="5" s="1"/>
  <c r="CJ153" i="5" s="1"/>
  <c r="BV123" i="5"/>
  <c r="BQ125" i="5"/>
  <c r="BS125" i="5" s="1"/>
  <c r="BU123" i="5"/>
  <c r="BW123" i="5" s="1"/>
  <c r="BX123" i="5" s="1"/>
  <c r="BZ123" i="5" s="1"/>
  <c r="BU66" i="5"/>
  <c r="BV66" i="5"/>
  <c r="BQ93" i="5"/>
  <c r="BS93" i="5" s="1"/>
  <c r="CD62" i="5"/>
  <c r="BY71" i="5"/>
  <c r="CA71" i="5" s="1"/>
  <c r="CC62" i="5"/>
  <c r="BU138" i="5"/>
  <c r="BR128" i="5"/>
  <c r="BT128" i="5" s="1"/>
  <c r="BU69" i="5"/>
  <c r="BV69" i="5"/>
  <c r="BV138" i="5"/>
  <c r="BV129" i="5"/>
  <c r="BU101" i="5"/>
  <c r="BV101" i="5"/>
  <c r="BW95" i="5"/>
  <c r="BX95" i="5" s="1"/>
  <c r="BY95" i="5" s="1"/>
  <c r="CA95" i="5" s="1"/>
  <c r="BU129" i="5"/>
  <c r="BW112" i="5"/>
  <c r="BX112" i="5" s="1"/>
  <c r="BY112" i="5" s="1"/>
  <c r="CA112" i="5" s="1"/>
  <c r="BW98" i="5"/>
  <c r="BX98" i="5" s="1"/>
  <c r="BZ98" i="5" s="1"/>
  <c r="CB98" i="5" s="1"/>
  <c r="BQ104" i="5"/>
  <c r="BS104" i="5" s="1"/>
  <c r="BV161" i="5"/>
  <c r="BU125" i="5"/>
  <c r="BO111" i="5"/>
  <c r="BP111" i="5" s="1"/>
  <c r="BR111" i="5" s="1"/>
  <c r="BT111" i="5" s="1"/>
  <c r="BO94" i="1"/>
  <c r="BP94" i="1" s="1"/>
  <c r="BR94" i="1" s="1"/>
  <c r="CG134" i="6"/>
  <c r="CI134" i="6" s="1"/>
  <c r="BN93" i="1"/>
  <c r="BN122" i="1"/>
  <c r="BO122" i="1" s="1"/>
  <c r="BP122" i="1" s="1"/>
  <c r="BR122" i="1" s="1"/>
  <c r="BR113" i="5"/>
  <c r="BT113" i="5" s="1"/>
  <c r="BS96" i="5"/>
  <c r="BV96" i="5" s="1"/>
  <c r="BK67" i="1"/>
  <c r="BL106" i="1"/>
  <c r="BM106" i="1" s="1"/>
  <c r="BM130" i="1"/>
  <c r="BG85" i="1"/>
  <c r="BH85" i="1" s="1"/>
  <c r="BJ85" i="1" s="1"/>
  <c r="BN74" i="1"/>
  <c r="BO74" i="1" s="1"/>
  <c r="BP74" i="1" s="1"/>
  <c r="BG160" i="1"/>
  <c r="BH160" i="1" s="1"/>
  <c r="BJ160" i="1" s="1"/>
  <c r="BN127" i="1"/>
  <c r="BM127" i="1"/>
  <c r="BV126" i="1"/>
  <c r="BK144" i="1"/>
  <c r="BM144" i="1" s="1"/>
  <c r="BK147" i="1"/>
  <c r="BN147" i="1" s="1"/>
  <c r="BL119" i="1"/>
  <c r="BN119" i="1" s="1"/>
  <c r="BL131" i="1"/>
  <c r="BN131" i="1" s="1"/>
  <c r="BK108" i="1"/>
  <c r="BN108" i="1" s="1"/>
  <c r="BK96" i="1"/>
  <c r="BM96" i="1" s="1"/>
  <c r="BK110" i="1"/>
  <c r="BM110" i="1" s="1"/>
  <c r="BK97" i="1"/>
  <c r="BN97" i="1" s="1"/>
  <c r="BN159" i="1"/>
  <c r="BM159" i="1"/>
  <c r="BK90" i="1"/>
  <c r="BN90" i="1" s="1"/>
  <c r="BK88" i="1"/>
  <c r="BN124" i="1"/>
  <c r="BO124" i="1" s="1"/>
  <c r="BP124" i="1" s="1"/>
  <c r="BL88" i="1"/>
  <c r="BO134" i="1"/>
  <c r="BP134" i="1" s="1"/>
  <c r="BQ134" i="1" s="1"/>
  <c r="BN145" i="1"/>
  <c r="BM145" i="1"/>
  <c r="BK73" i="1"/>
  <c r="BM73" i="1" s="1"/>
  <c r="BL115" i="1"/>
  <c r="BM115" i="1" s="1"/>
  <c r="BK138" i="1"/>
  <c r="BI63" i="1"/>
  <c r="BL63" i="1" s="1"/>
  <c r="BN91" i="1"/>
  <c r="BO91" i="1" s="1"/>
  <c r="BP91" i="1" s="1"/>
  <c r="BK148" i="1"/>
  <c r="BN148" i="1" s="1"/>
  <c r="BI133" i="1"/>
  <c r="BL133" i="1" s="1"/>
  <c r="BK128" i="1"/>
  <c r="BL128" i="1"/>
  <c r="BK161" i="1"/>
  <c r="BN161" i="1" s="1"/>
  <c r="BL138" i="1"/>
  <c r="BN138" i="1" s="1"/>
  <c r="BK113" i="1"/>
  <c r="BM113" i="1" s="1"/>
  <c r="BS92" i="1"/>
  <c r="BV92" i="1" s="1"/>
  <c r="BM157" i="1"/>
  <c r="BO157" i="1" s="1"/>
  <c r="BP157" i="1" s="1"/>
  <c r="BG69" i="1"/>
  <c r="BH69" i="1" s="1"/>
  <c r="BJ69" i="1" s="1"/>
  <c r="BK129" i="1"/>
  <c r="BN129" i="1" s="1"/>
  <c r="BK100" i="1"/>
  <c r="BN100" i="1" s="1"/>
  <c r="BJ162" i="1"/>
  <c r="BL162" i="1" s="1"/>
  <c r="BL66" i="1"/>
  <c r="BN66" i="1" s="1"/>
  <c r="BO119" i="5"/>
  <c r="BP119" i="5" s="1"/>
  <c r="BR119" i="5" s="1"/>
  <c r="CK151" i="6"/>
  <c r="CL151" i="6" s="1"/>
  <c r="BO92" i="5"/>
  <c r="BP92" i="5" s="1"/>
  <c r="BR92" i="5" s="1"/>
  <c r="BW87" i="5"/>
  <c r="BX87" i="5" s="1"/>
  <c r="BY87" i="5" s="1"/>
  <c r="CA87" i="5" s="1"/>
  <c r="BZ160" i="5"/>
  <c r="BY160" i="5"/>
  <c r="BE118" i="1"/>
  <c r="BO93" i="1"/>
  <c r="BP93" i="1" s="1"/>
  <c r="BQ93" i="1" s="1"/>
  <c r="BI125" i="1"/>
  <c r="BL125" i="1" s="1"/>
  <c r="BU161" i="5"/>
  <c r="BS64" i="1"/>
  <c r="BV64" i="1" s="1"/>
  <c r="BY154" i="5"/>
  <c r="CA154" i="5" s="1"/>
  <c r="CE135" i="6"/>
  <c r="CO79" i="6"/>
  <c r="CQ79" i="6" s="1"/>
  <c r="BW155" i="5"/>
  <c r="BX155" i="5" s="1"/>
  <c r="BY155" i="5" s="1"/>
  <c r="CA155" i="5" s="1"/>
  <c r="BW88" i="5"/>
  <c r="BX88" i="5" s="1"/>
  <c r="BZ88" i="5" s="1"/>
  <c r="CB88" i="5" s="1"/>
  <c r="CH145" i="6"/>
  <c r="CJ145" i="6" s="1"/>
  <c r="BK149" i="1"/>
  <c r="BN149" i="1" s="1"/>
  <c r="BT156" i="1"/>
  <c r="BU156" i="1" s="1"/>
  <c r="BZ116" i="5"/>
  <c r="CB116" i="5" s="1"/>
  <c r="CD116" i="5" s="1"/>
  <c r="BW141" i="5"/>
  <c r="BX141" i="5" s="1"/>
  <c r="BY141" i="5" s="1"/>
  <c r="CA141" i="5" s="1"/>
  <c r="BR117" i="5"/>
  <c r="BT117" i="5" s="1"/>
  <c r="CG68" i="6"/>
  <c r="CI68" i="6" s="1"/>
  <c r="BL140" i="1"/>
  <c r="BM140" i="1" s="1"/>
  <c r="BN80" i="1"/>
  <c r="BO80" i="1" s="1"/>
  <c r="BP80" i="1" s="1"/>
  <c r="BQ80" i="1" s="1"/>
  <c r="BV76" i="5"/>
  <c r="BL153" i="1"/>
  <c r="BN153" i="1" s="1"/>
  <c r="BK89" i="1"/>
  <c r="BN89" i="1" s="1"/>
  <c r="BQ126" i="5"/>
  <c r="BS126" i="5" s="1"/>
  <c r="BW63" i="5"/>
  <c r="BX63" i="5" s="1"/>
  <c r="BZ63" i="5" s="1"/>
  <c r="BK112" i="1"/>
  <c r="BN112" i="1" s="1"/>
  <c r="BK114" i="1"/>
  <c r="CM67" i="6"/>
  <c r="CN67" i="6"/>
  <c r="BY100" i="5"/>
  <c r="CA100" i="5" s="1"/>
  <c r="BL83" i="1"/>
  <c r="BN83" i="1" s="1"/>
  <c r="BQ84" i="5"/>
  <c r="BS84" i="5" s="1"/>
  <c r="BU143" i="5"/>
  <c r="BY157" i="5"/>
  <c r="CA157" i="5" s="1"/>
  <c r="BG95" i="1"/>
  <c r="BH95" i="1" s="1"/>
  <c r="BY108" i="5"/>
  <c r="CA108" i="5" s="1"/>
  <c r="BU126" i="1"/>
  <c r="BK86" i="1"/>
  <c r="BM86" i="1" s="1"/>
  <c r="BM123" i="1"/>
  <c r="BO123" i="1" s="1"/>
  <c r="BP123" i="1" s="1"/>
  <c r="BV143" i="5"/>
  <c r="BE111" i="1"/>
  <c r="BU76" i="5"/>
  <c r="CG145" i="6"/>
  <c r="CI145" i="6" s="1"/>
  <c r="BF118" i="1"/>
  <c r="BL82" i="1"/>
  <c r="CO149" i="6"/>
  <c r="CQ149" i="6" s="1"/>
  <c r="CS149" i="6" s="1"/>
  <c r="CT149" i="6" s="1"/>
  <c r="BY90" i="5"/>
  <c r="CA90" i="5" s="1"/>
  <c r="BJ121" i="1"/>
  <c r="BI121" i="1"/>
  <c r="BW105" i="5"/>
  <c r="BX105" i="5" s="1"/>
  <c r="BY105" i="5" s="1"/>
  <c r="CA105" i="5" s="1"/>
  <c r="BK82" i="1"/>
  <c r="BQ139" i="5"/>
  <c r="BS139" i="5" s="1"/>
  <c r="BF111" i="1"/>
  <c r="CE162" i="5"/>
  <c r="CF162" i="5" s="1"/>
  <c r="CK124" i="6"/>
  <c r="CL124" i="6" s="1"/>
  <c r="CN124" i="6" s="1"/>
  <c r="BK68" i="1"/>
  <c r="BM68" i="1" s="1"/>
  <c r="BY124" i="5"/>
  <c r="CA124" i="5" s="1"/>
  <c r="BZ124" i="5"/>
  <c r="CB124" i="5" s="1"/>
  <c r="BY102" i="5"/>
  <c r="CA102" i="5" s="1"/>
  <c r="BU132" i="5"/>
  <c r="CH63" i="6"/>
  <c r="CJ63" i="6" s="1"/>
  <c r="CK63" i="6" s="1"/>
  <c r="CL63" i="6" s="1"/>
  <c r="CM63" i="6" s="1"/>
  <c r="BL137" i="1"/>
  <c r="BN137" i="1" s="1"/>
  <c r="BU148" i="5"/>
  <c r="BV132" i="5"/>
  <c r="BY109" i="5"/>
  <c r="CA109" i="5" s="1"/>
  <c r="BV148" i="5"/>
  <c r="BW80" i="5"/>
  <c r="BX80" i="5" s="1"/>
  <c r="BY80" i="5" s="1"/>
  <c r="CA80" i="5" s="1"/>
  <c r="BW156" i="5"/>
  <c r="BX156" i="5" s="1"/>
  <c r="BZ156" i="5" s="1"/>
  <c r="CB156" i="5" s="1"/>
  <c r="BG101" i="1"/>
  <c r="BH101" i="1" s="1"/>
  <c r="BI101" i="1" s="1"/>
  <c r="BT67" i="5"/>
  <c r="BS67" i="5"/>
  <c r="BJ151" i="1"/>
  <c r="BK151" i="1" s="1"/>
  <c r="CK89" i="6"/>
  <c r="CL89" i="6" s="1"/>
  <c r="CN89" i="6" s="1"/>
  <c r="BI98" i="1"/>
  <c r="BK98" i="1" s="1"/>
  <c r="BJ99" i="1"/>
  <c r="BI99" i="1"/>
  <c r="CE142" i="6"/>
  <c r="CG142" i="6" s="1"/>
  <c r="CI142" i="6" s="1"/>
  <c r="BW115" i="5"/>
  <c r="BX115" i="5" s="1"/>
  <c r="BZ115" i="5" s="1"/>
  <c r="BS76" i="1"/>
  <c r="BU76" i="1" s="1"/>
  <c r="BL132" i="1"/>
  <c r="BM132" i="1" s="1"/>
  <c r="BJ120" i="1"/>
  <c r="BI120" i="1"/>
  <c r="BW159" i="5"/>
  <c r="BX159" i="5" s="1"/>
  <c r="BY159" i="5" s="1"/>
  <c r="CA159" i="5" s="1"/>
  <c r="CO112" i="6"/>
  <c r="CQ112" i="6" s="1"/>
  <c r="BL87" i="1"/>
  <c r="BN87" i="1" s="1"/>
  <c r="BW136" i="5"/>
  <c r="BX136" i="5" s="1"/>
  <c r="BZ136" i="5" s="1"/>
  <c r="BJ104" i="1"/>
  <c r="BL104" i="1" s="1"/>
  <c r="BL141" i="1"/>
  <c r="BK141" i="1"/>
  <c r="BL150" i="1"/>
  <c r="BN150" i="1" s="1"/>
  <c r="BM75" i="1"/>
  <c r="BO75" i="1" s="1"/>
  <c r="BP75" i="1" s="1"/>
  <c r="BR75" i="1" s="1"/>
  <c r="BL154" i="1"/>
  <c r="BM154" i="1" s="1"/>
  <c r="BO136" i="1"/>
  <c r="BP136" i="1" s="1"/>
  <c r="BR136" i="1" s="1"/>
  <c r="BJ103" i="1"/>
  <c r="BL103" i="1" s="1"/>
  <c r="BJ70" i="1"/>
  <c r="BL70" i="1" s="1"/>
  <c r="BY131" i="5"/>
  <c r="CA131" i="5" s="1"/>
  <c r="BJ139" i="1"/>
  <c r="BL139" i="1" s="1"/>
  <c r="BV151" i="5"/>
  <c r="BY150" i="5"/>
  <c r="CA150" i="5" s="1"/>
  <c r="BZ152" i="5"/>
  <c r="CB152" i="5" s="1"/>
  <c r="CD152" i="5" s="1"/>
  <c r="BW83" i="5"/>
  <c r="BX83" i="5" s="1"/>
  <c r="BZ83" i="5" s="1"/>
  <c r="CB83" i="5" s="1"/>
  <c r="CG110" i="6"/>
  <c r="CI110" i="6" s="1"/>
  <c r="CK110" i="6" s="1"/>
  <c r="CL110" i="6" s="1"/>
  <c r="CN110" i="6" s="1"/>
  <c r="BI107" i="1"/>
  <c r="BK107" i="1" s="1"/>
  <c r="CM150" i="6"/>
  <c r="CO150" i="6" s="1"/>
  <c r="CQ150" i="6" s="1"/>
  <c r="BR70" i="5"/>
  <c r="BT70" i="5" s="1"/>
  <c r="BQ85" i="5"/>
  <c r="BS85" i="5" s="1"/>
  <c r="BS70" i="5"/>
  <c r="BQ86" i="5"/>
  <c r="BS86" i="5" s="1"/>
  <c r="BW134" i="5"/>
  <c r="BX134" i="5" s="1"/>
  <c r="BY134" i="5" s="1"/>
  <c r="CA134" i="5" s="1"/>
  <c r="BW121" i="5"/>
  <c r="BX121" i="5" s="1"/>
  <c r="BZ121" i="5" s="1"/>
  <c r="BU94" i="5"/>
  <c r="BV94" i="5"/>
  <c r="CE120" i="5"/>
  <c r="CF120" i="5" s="1"/>
  <c r="CG120" i="5" s="1"/>
  <c r="CI120" i="5" s="1"/>
  <c r="BV127" i="5"/>
  <c r="BZ89" i="5"/>
  <c r="CB89" i="5" s="1"/>
  <c r="BY103" i="5"/>
  <c r="CA103" i="5" s="1"/>
  <c r="BW144" i="5"/>
  <c r="BX144" i="5" s="1"/>
  <c r="BZ144" i="5" s="1"/>
  <c r="CB144" i="5" s="1"/>
  <c r="BR134" i="1"/>
  <c r="BT134" i="1" s="1"/>
  <c r="BN77" i="1"/>
  <c r="BN116" i="1"/>
  <c r="BM77" i="1"/>
  <c r="BI71" i="1"/>
  <c r="BK71" i="1" s="1"/>
  <c r="BK158" i="1"/>
  <c r="BM158" i="1" s="1"/>
  <c r="BM146" i="1"/>
  <c r="BL105" i="1"/>
  <c r="BU146" i="5"/>
  <c r="BW64" i="5"/>
  <c r="BX64" i="5" s="1"/>
  <c r="BZ64" i="5" s="1"/>
  <c r="BU110" i="5"/>
  <c r="BK105" i="1"/>
  <c r="BG152" i="1"/>
  <c r="BH152" i="1" s="1"/>
  <c r="BI152" i="1" s="1"/>
  <c r="BL81" i="1"/>
  <c r="BK81" i="1"/>
  <c r="BM72" i="1"/>
  <c r="BN72" i="1"/>
  <c r="BO130" i="1"/>
  <c r="BP130" i="1" s="1"/>
  <c r="BR130" i="1" s="1"/>
  <c r="BN146" i="1"/>
  <c r="BJ65" i="1"/>
  <c r="BI65" i="1"/>
  <c r="BM116" i="1"/>
  <c r="BI109" i="1"/>
  <c r="BL109" i="1" s="1"/>
  <c r="CD71" i="5"/>
  <c r="BW147" i="5"/>
  <c r="BX147" i="5" s="1"/>
  <c r="BY147" i="5" s="1"/>
  <c r="CA147" i="5" s="1"/>
  <c r="CK91" i="6"/>
  <c r="CL91" i="6" s="1"/>
  <c r="CM91" i="6" s="1"/>
  <c r="CP112" i="6"/>
  <c r="CR112" i="6" s="1"/>
  <c r="BR135" i="1"/>
  <c r="BT135" i="1" s="1"/>
  <c r="BO102" i="1"/>
  <c r="BP102" i="1" s="1"/>
  <c r="CM153" i="6"/>
  <c r="CP153" i="6" s="1"/>
  <c r="CR153" i="6" s="1"/>
  <c r="BW137" i="5"/>
  <c r="BX137" i="5" s="1"/>
  <c r="BZ137" i="5" s="1"/>
  <c r="BW107" i="5"/>
  <c r="BX107" i="5" s="1"/>
  <c r="BZ107" i="5" s="1"/>
  <c r="BU99" i="5"/>
  <c r="CK134" i="6"/>
  <c r="CL134" i="6" s="1"/>
  <c r="CM134" i="6" s="1"/>
  <c r="CK141" i="6"/>
  <c r="CL141" i="6" s="1"/>
  <c r="CM141" i="6" s="1"/>
  <c r="CK65" i="6"/>
  <c r="CL65" i="6" s="1"/>
  <c r="CN65" i="6" s="1"/>
  <c r="CK148" i="6"/>
  <c r="CL148" i="6" s="1"/>
  <c r="CM148" i="6" s="1"/>
  <c r="CM139" i="6"/>
  <c r="CO139" i="6" s="1"/>
  <c r="CQ139" i="6" s="1"/>
  <c r="CE129" i="6"/>
  <c r="CH129" i="6" s="1"/>
  <c r="CJ129" i="6" s="1"/>
  <c r="CN69" i="6"/>
  <c r="CM69" i="6"/>
  <c r="CK158" i="6"/>
  <c r="CL158" i="6" s="1"/>
  <c r="CN158" i="6" s="1"/>
  <c r="CK78" i="6"/>
  <c r="CL78" i="6" s="1"/>
  <c r="CM78" i="6" s="1"/>
  <c r="CE162" i="6"/>
  <c r="CH162" i="6" s="1"/>
  <c r="CJ162" i="6" s="1"/>
  <c r="CK97" i="6"/>
  <c r="CL97" i="6" s="1"/>
  <c r="CM97" i="6" s="1"/>
  <c r="CK133" i="6"/>
  <c r="CL133" i="6" s="1"/>
  <c r="CN133" i="6" s="1"/>
  <c r="CK68" i="6"/>
  <c r="CL68" i="6" s="1"/>
  <c r="CM68" i="6" s="1"/>
  <c r="CK132" i="6"/>
  <c r="CL132" i="6" s="1"/>
  <c r="CN132" i="6" s="1"/>
  <c r="CM73" i="6"/>
  <c r="CP73" i="6" s="1"/>
  <c r="CR73" i="6" s="1"/>
  <c r="CP120" i="6"/>
  <c r="CR120" i="6" s="1"/>
  <c r="CP67" i="6"/>
  <c r="CR67" i="6" s="1"/>
  <c r="CH83" i="6"/>
  <c r="CJ83" i="6" s="1"/>
  <c r="CP66" i="6"/>
  <c r="CR66" i="6" s="1"/>
  <c r="CH115" i="6"/>
  <c r="CJ115" i="6" s="1"/>
  <c r="CP81" i="6"/>
  <c r="CR81" i="6" s="1"/>
  <c r="CH82" i="6"/>
  <c r="CJ82" i="6" s="1"/>
  <c r="CK100" i="6"/>
  <c r="CL100" i="6" s="1"/>
  <c r="CM100" i="6" s="1"/>
  <c r="CH92" i="6"/>
  <c r="CJ92" i="6" s="1"/>
  <c r="CH86" i="6"/>
  <c r="CJ86" i="6" s="1"/>
  <c r="CG135" i="6"/>
  <c r="CI135" i="6" s="1"/>
  <c r="CO98" i="6"/>
  <c r="CQ98" i="6" s="1"/>
  <c r="CG83" i="6"/>
  <c r="CI83" i="6" s="1"/>
  <c r="CO66" i="6"/>
  <c r="CQ66" i="6" s="1"/>
  <c r="CG115" i="6"/>
  <c r="CI115" i="6" s="1"/>
  <c r="CO81" i="6"/>
  <c r="CQ81" i="6" s="1"/>
  <c r="CG82" i="6"/>
  <c r="CI82" i="6" s="1"/>
  <c r="CG92" i="6"/>
  <c r="CI92" i="6" s="1"/>
  <c r="CG86" i="6"/>
  <c r="CI86" i="6" s="1"/>
  <c r="CG123" i="6"/>
  <c r="CI123" i="6" s="1"/>
  <c r="CG96" i="6"/>
  <c r="CI96" i="6" s="1"/>
  <c r="CK144" i="6"/>
  <c r="CL144" i="6" s="1"/>
  <c r="CN144" i="6" s="1"/>
  <c r="CO156" i="6"/>
  <c r="CQ156" i="6" s="1"/>
  <c r="CO102" i="6"/>
  <c r="CQ102" i="6" s="1"/>
  <c r="CG108" i="6"/>
  <c r="CI108" i="6" s="1"/>
  <c r="CG104" i="6"/>
  <c r="CI104" i="6" s="1"/>
  <c r="CG85" i="6"/>
  <c r="CI85" i="6" s="1"/>
  <c r="CG155" i="6"/>
  <c r="CI155" i="6" s="1"/>
  <c r="CG143" i="6"/>
  <c r="CI143" i="6" s="1"/>
  <c r="CG146" i="6"/>
  <c r="CI146" i="6" s="1"/>
  <c r="CH104" i="6"/>
  <c r="CJ104" i="6" s="1"/>
  <c r="CH85" i="6"/>
  <c r="CJ85" i="6" s="1"/>
  <c r="CH155" i="6"/>
  <c r="CJ155" i="6" s="1"/>
  <c r="CH143" i="6"/>
  <c r="CJ143" i="6" s="1"/>
  <c r="CH146" i="6"/>
  <c r="CJ146" i="6" s="1"/>
  <c r="CM151" i="6"/>
  <c r="CN151" i="6"/>
  <c r="CM113" i="6"/>
  <c r="CN113" i="6"/>
  <c r="CM147" i="6"/>
  <c r="CN147" i="6"/>
  <c r="CM127" i="6"/>
  <c r="CN127" i="6"/>
  <c r="CM131" i="6"/>
  <c r="CN131" i="6"/>
  <c r="CM128" i="6"/>
  <c r="CN128" i="6"/>
  <c r="CM154" i="6"/>
  <c r="CN154" i="6"/>
  <c r="CM71" i="6"/>
  <c r="CN71" i="6"/>
  <c r="CE70" i="6"/>
  <c r="CF70" i="6"/>
  <c r="CM161" i="6"/>
  <c r="CN161" i="6"/>
  <c r="CM116" i="6"/>
  <c r="CN116" i="6"/>
  <c r="CO120" i="6"/>
  <c r="CQ120" i="6" s="1"/>
  <c r="CO67" i="6"/>
  <c r="CQ67" i="6" s="1"/>
  <c r="CM124" i="6"/>
  <c r="CM101" i="6"/>
  <c r="CN101" i="6"/>
  <c r="CE121" i="6"/>
  <c r="CF121" i="6"/>
  <c r="CM157" i="6"/>
  <c r="CN157" i="6"/>
  <c r="CM88" i="6"/>
  <c r="CN88" i="6"/>
  <c r="CM87" i="6"/>
  <c r="CN87" i="6"/>
  <c r="CE105" i="6"/>
  <c r="CF105" i="6"/>
  <c r="CE72" i="6"/>
  <c r="CF72" i="6"/>
  <c r="CM160" i="6"/>
  <c r="CN160" i="6"/>
  <c r="CE75" i="6"/>
  <c r="CF75" i="6"/>
  <c r="CM99" i="6"/>
  <c r="CN99" i="6"/>
  <c r="CU103" i="6"/>
  <c r="CV103" i="6"/>
  <c r="CM152" i="6"/>
  <c r="CN152" i="6"/>
  <c r="CM118" i="6"/>
  <c r="CN118" i="6"/>
  <c r="CM117" i="6"/>
  <c r="CN117" i="6"/>
  <c r="CM159" i="6"/>
  <c r="CN159" i="6"/>
  <c r="CE114" i="6"/>
  <c r="CF114" i="6"/>
  <c r="CM76" i="6"/>
  <c r="CN76" i="6"/>
  <c r="CM80" i="6"/>
  <c r="CN80" i="6"/>
  <c r="CM89" i="6"/>
  <c r="CM125" i="6"/>
  <c r="CN125" i="6"/>
  <c r="CM84" i="6"/>
  <c r="CN84" i="6"/>
  <c r="CM136" i="6"/>
  <c r="CN136" i="6"/>
  <c r="CH135" i="6"/>
  <c r="CJ135" i="6" s="1"/>
  <c r="CP98" i="6"/>
  <c r="CR98" i="6" s="1"/>
  <c r="CG140" i="6"/>
  <c r="CI140" i="6" s="1"/>
  <c r="CH140" i="6"/>
  <c r="CJ140" i="6" s="1"/>
  <c r="CH123" i="6"/>
  <c r="CJ123" i="6" s="1"/>
  <c r="CH96" i="6"/>
  <c r="CJ96" i="6" s="1"/>
  <c r="CP156" i="6"/>
  <c r="CR156" i="6" s="1"/>
  <c r="CP102" i="6"/>
  <c r="CR102" i="6" s="1"/>
  <c r="CH108" i="6"/>
  <c r="CJ108" i="6" s="1"/>
  <c r="BQ130" i="5"/>
  <c r="BS130" i="5" s="1"/>
  <c r="BR130" i="5"/>
  <c r="BT130" i="5" s="1"/>
  <c r="CK106" i="6"/>
  <c r="CL106" i="6" s="1"/>
  <c r="CK74" i="6"/>
  <c r="CL74" i="6" s="1"/>
  <c r="CK119" i="6"/>
  <c r="CL119" i="6" s="1"/>
  <c r="CS79" i="6"/>
  <c r="CT79" i="6" s="1"/>
  <c r="CK62" i="6"/>
  <c r="CL62" i="6" s="1"/>
  <c r="CK137" i="6"/>
  <c r="CL137" i="6" s="1"/>
  <c r="CS111" i="6"/>
  <c r="CT111" i="6" s="1"/>
  <c r="CK90" i="6"/>
  <c r="CL90" i="6" s="1"/>
  <c r="CK138" i="6"/>
  <c r="CL138" i="6" s="1"/>
  <c r="CK122" i="6"/>
  <c r="CL122" i="6" s="1"/>
  <c r="CK93" i="6"/>
  <c r="CL93" i="6" s="1"/>
  <c r="CK130" i="6"/>
  <c r="CL130" i="6" s="1"/>
  <c r="CK77" i="6"/>
  <c r="CL77" i="6" s="1"/>
  <c r="CS95" i="6"/>
  <c r="CT95" i="6" s="1"/>
  <c r="CK126" i="6"/>
  <c r="CL126" i="6" s="1"/>
  <c r="CK109" i="6"/>
  <c r="CL109" i="6" s="1"/>
  <c r="CD163" i="6"/>
  <c r="CK94" i="6"/>
  <c r="CL94" i="6" s="1"/>
  <c r="CS107" i="6"/>
  <c r="CT107" i="6" s="1"/>
  <c r="BV99" i="5"/>
  <c r="BT85" i="5"/>
  <c r="BW145" i="5"/>
  <c r="BX145" i="5" s="1"/>
  <c r="BY145" i="5" s="1"/>
  <c r="CA145" i="5" s="1"/>
  <c r="BY135" i="5"/>
  <c r="CA135" i="5" s="1"/>
  <c r="BR73" i="5"/>
  <c r="BT73" i="5" s="1"/>
  <c r="BY81" i="5"/>
  <c r="CA81" i="5" s="1"/>
  <c r="BV133" i="5"/>
  <c r="BV158" i="5"/>
  <c r="BW158" i="5" s="1"/>
  <c r="BX158" i="5" s="1"/>
  <c r="BV68" i="5"/>
  <c r="BV75" i="5"/>
  <c r="BS73" i="5"/>
  <c r="BT86" i="5"/>
  <c r="BM78" i="1"/>
  <c r="BU82" i="5"/>
  <c r="BV114" i="5"/>
  <c r="BV82" i="5"/>
  <c r="BU114" i="5"/>
  <c r="BV91" i="5"/>
  <c r="BT122" i="5"/>
  <c r="BV122" i="5" s="1"/>
  <c r="BV110" i="5"/>
  <c r="BU75" i="5"/>
  <c r="BV146" i="5"/>
  <c r="BU78" i="5"/>
  <c r="BV93" i="5"/>
  <c r="CC149" i="5"/>
  <c r="CE149" i="5" s="1"/>
  <c r="CF149" i="5" s="1"/>
  <c r="BU133" i="5"/>
  <c r="BU127" i="5"/>
  <c r="BU68" i="5"/>
  <c r="BZ134" i="5"/>
  <c r="CB154" i="5"/>
  <c r="BU151" i="5"/>
  <c r="CB108" i="5"/>
  <c r="BU91" i="5"/>
  <c r="CC71" i="5"/>
  <c r="BT104" i="5"/>
  <c r="CB100" i="5"/>
  <c r="CB90" i="5"/>
  <c r="CA89" i="5"/>
  <c r="BV78" i="5"/>
  <c r="BU93" i="5"/>
  <c r="CC106" i="5"/>
  <c r="CE106" i="5" s="1"/>
  <c r="CF106" i="5" s="1"/>
  <c r="BT84" i="5"/>
  <c r="CB150" i="5"/>
  <c r="CB102" i="5"/>
  <c r="CB131" i="5"/>
  <c r="CB157" i="5"/>
  <c r="CB81" i="5"/>
  <c r="BL84" i="1"/>
  <c r="BN67" i="1"/>
  <c r="BM62" i="1"/>
  <c r="BK84" i="1"/>
  <c r="BN62" i="1"/>
  <c r="BR155" i="1"/>
  <c r="BT155" i="1" s="1"/>
  <c r="BM67" i="1"/>
  <c r="BL142" i="1"/>
  <c r="BK142" i="1"/>
  <c r="BJ117" i="1"/>
  <c r="BI117" i="1"/>
  <c r="BN106" i="1"/>
  <c r="BN78" i="1"/>
  <c r="BR79" i="1"/>
  <c r="BS79" i="1" s="1"/>
  <c r="BR143" i="1"/>
  <c r="BS143" i="1" s="1"/>
  <c r="BU72" i="5" l="1"/>
  <c r="BV72" i="5"/>
  <c r="BV128" i="5"/>
  <c r="BU128" i="5"/>
  <c r="BQ140" i="5"/>
  <c r="BW77" i="5"/>
  <c r="BX77" i="5" s="1"/>
  <c r="BZ77" i="5" s="1"/>
  <c r="BM147" i="1"/>
  <c r="BN144" i="1"/>
  <c r="BU97" i="5"/>
  <c r="BW66" i="5"/>
  <c r="BX66" i="5" s="1"/>
  <c r="BZ66" i="5" s="1"/>
  <c r="CC108" i="5"/>
  <c r="BV97" i="5"/>
  <c r="BU79" i="5"/>
  <c r="BW79" i="5" s="1"/>
  <c r="BX79" i="5" s="1"/>
  <c r="BZ105" i="5"/>
  <c r="CB105" i="5" s="1"/>
  <c r="CD105" i="5" s="1"/>
  <c r="BV125" i="5"/>
  <c r="BW125" i="5" s="1"/>
  <c r="BX125" i="5" s="1"/>
  <c r="BY125" i="5" s="1"/>
  <c r="CA125" i="5" s="1"/>
  <c r="CE62" i="5"/>
  <c r="CF62" i="5" s="1"/>
  <c r="CG62" i="5" s="1"/>
  <c r="CI62" i="5" s="1"/>
  <c r="BS142" i="5"/>
  <c r="BZ74" i="5"/>
  <c r="CB74" i="5" s="1"/>
  <c r="BQ118" i="5"/>
  <c r="BS118" i="5" s="1"/>
  <c r="BT142" i="5"/>
  <c r="BW138" i="5"/>
  <c r="BX138" i="5" s="1"/>
  <c r="BZ138" i="5" s="1"/>
  <c r="CC154" i="5"/>
  <c r="CD100" i="5"/>
  <c r="BZ95" i="5"/>
  <c r="CB95" i="5" s="1"/>
  <c r="CD95" i="5" s="1"/>
  <c r="BW69" i="5"/>
  <c r="BX69" i="5" s="1"/>
  <c r="BY69" i="5" s="1"/>
  <c r="CA69" i="5" s="1"/>
  <c r="BT140" i="5"/>
  <c r="BS140" i="5"/>
  <c r="CK145" i="6"/>
  <c r="CL145" i="6" s="1"/>
  <c r="BQ111" i="5"/>
  <c r="BS111" i="5" s="1"/>
  <c r="BW101" i="5"/>
  <c r="BX101" i="5" s="1"/>
  <c r="BY101" i="5" s="1"/>
  <c r="CA101" i="5" s="1"/>
  <c r="CD157" i="5"/>
  <c r="CC103" i="5"/>
  <c r="BW161" i="5"/>
  <c r="BX161" i="5" s="1"/>
  <c r="BZ161" i="5" s="1"/>
  <c r="CB161" i="5" s="1"/>
  <c r="BW129" i="5"/>
  <c r="BX129" i="5" s="1"/>
  <c r="BY98" i="5"/>
  <c r="CA98" i="5" s="1"/>
  <c r="CG153" i="5"/>
  <c r="CI153" i="5" s="1"/>
  <c r="BZ112" i="5"/>
  <c r="CB112" i="5" s="1"/>
  <c r="CC112" i="5" s="1"/>
  <c r="BV117" i="5"/>
  <c r="CD131" i="5"/>
  <c r="BV113" i="5"/>
  <c r="BU113" i="5"/>
  <c r="BY107" i="5"/>
  <c r="CA107" i="5" s="1"/>
  <c r="BY83" i="5"/>
  <c r="CA83" i="5" s="1"/>
  <c r="BQ94" i="1"/>
  <c r="BS94" i="1" s="1"/>
  <c r="BI160" i="1"/>
  <c r="BK160" i="1" s="1"/>
  <c r="BM131" i="1"/>
  <c r="CC152" i="5"/>
  <c r="CE152" i="5" s="1"/>
  <c r="CF152" i="5" s="1"/>
  <c r="CH152" i="5" s="1"/>
  <c r="CJ152" i="5" s="1"/>
  <c r="BW76" i="5"/>
  <c r="BX76" i="5" s="1"/>
  <c r="BZ76" i="5" s="1"/>
  <c r="CB76" i="5" s="1"/>
  <c r="BQ119" i="5"/>
  <c r="BS119" i="5" s="1"/>
  <c r="CC109" i="5"/>
  <c r="BY137" i="5"/>
  <c r="CA137" i="5" s="1"/>
  <c r="CH142" i="6"/>
  <c r="CJ142" i="6" s="1"/>
  <c r="BN73" i="1"/>
  <c r="BU96" i="5"/>
  <c r="BW96" i="5" s="1"/>
  <c r="BX96" i="5" s="1"/>
  <c r="BI85" i="1"/>
  <c r="BW126" i="1"/>
  <c r="BX126" i="1" s="1"/>
  <c r="BY126" i="1" s="1"/>
  <c r="BN110" i="1"/>
  <c r="BO110" i="1" s="1"/>
  <c r="BP110" i="1" s="1"/>
  <c r="BR110" i="1" s="1"/>
  <c r="BO127" i="1"/>
  <c r="BP127" i="1" s="1"/>
  <c r="BM108" i="1"/>
  <c r="BO108" i="1" s="1"/>
  <c r="BP108" i="1" s="1"/>
  <c r="BR108" i="1" s="1"/>
  <c r="BM90" i="1"/>
  <c r="BO90" i="1" s="1"/>
  <c r="BP90" i="1" s="1"/>
  <c r="BR90" i="1" s="1"/>
  <c r="BN96" i="1"/>
  <c r="BO96" i="1" s="1"/>
  <c r="BP96" i="1" s="1"/>
  <c r="BR96" i="1" s="1"/>
  <c r="BM119" i="1"/>
  <c r="BO119" i="1" s="1"/>
  <c r="BP119" i="1" s="1"/>
  <c r="BQ119" i="1" s="1"/>
  <c r="BK85" i="1"/>
  <c r="BL85" i="1"/>
  <c r="BN115" i="1"/>
  <c r="BO115" i="1" s="1"/>
  <c r="BP115" i="1" s="1"/>
  <c r="BQ115" i="1" s="1"/>
  <c r="BU64" i="1"/>
  <c r="BW64" i="1" s="1"/>
  <c r="BX64" i="1" s="1"/>
  <c r="BY64" i="1" s="1"/>
  <c r="BM66" i="1"/>
  <c r="BO66" i="1" s="1"/>
  <c r="BP66" i="1" s="1"/>
  <c r="BR66" i="1" s="1"/>
  <c r="BM97" i="1"/>
  <c r="BM149" i="1"/>
  <c r="BO149" i="1" s="1"/>
  <c r="BP149" i="1" s="1"/>
  <c r="BQ149" i="1" s="1"/>
  <c r="BO159" i="1"/>
  <c r="BP159" i="1" s="1"/>
  <c r="BR159" i="1" s="1"/>
  <c r="BM138" i="1"/>
  <c r="BO138" i="1" s="1"/>
  <c r="BP138" i="1" s="1"/>
  <c r="BR138" i="1" s="1"/>
  <c r="BN88" i="1"/>
  <c r="BM88" i="1"/>
  <c r="BK162" i="1"/>
  <c r="BN162" i="1" s="1"/>
  <c r="BO145" i="1"/>
  <c r="BP145" i="1" s="1"/>
  <c r="BQ145" i="1" s="1"/>
  <c r="BM112" i="1"/>
  <c r="BO112" i="1" s="1"/>
  <c r="BP112" i="1" s="1"/>
  <c r="BQ112" i="1" s="1"/>
  <c r="BK109" i="1"/>
  <c r="BN109" i="1" s="1"/>
  <c r="BI69" i="1"/>
  <c r="BL69" i="1" s="1"/>
  <c r="BM150" i="1"/>
  <c r="BO150" i="1" s="1"/>
  <c r="BP150" i="1" s="1"/>
  <c r="BK63" i="1"/>
  <c r="BN63" i="1" s="1"/>
  <c r="BN113" i="1"/>
  <c r="BO113" i="1" s="1"/>
  <c r="BP113" i="1" s="1"/>
  <c r="BQ113" i="1" s="1"/>
  <c r="BN128" i="1"/>
  <c r="BU92" i="1"/>
  <c r="BW92" i="1" s="1"/>
  <c r="BX92" i="1" s="1"/>
  <c r="BY92" i="1" s="1"/>
  <c r="BM148" i="1"/>
  <c r="BO148" i="1" s="1"/>
  <c r="BP148" i="1" s="1"/>
  <c r="BR148" i="1" s="1"/>
  <c r="BK133" i="1"/>
  <c r="BM133" i="1" s="1"/>
  <c r="BM128" i="1"/>
  <c r="BM161" i="1"/>
  <c r="BO161" i="1" s="1"/>
  <c r="BP161" i="1" s="1"/>
  <c r="BR93" i="1"/>
  <c r="BS93" i="1" s="1"/>
  <c r="BM129" i="1"/>
  <c r="BO129" i="1" s="1"/>
  <c r="BP129" i="1" s="1"/>
  <c r="BR129" i="1" s="1"/>
  <c r="BM100" i="1"/>
  <c r="BO100" i="1" s="1"/>
  <c r="BP100" i="1" s="1"/>
  <c r="BR100" i="1" s="1"/>
  <c r="BN86" i="1"/>
  <c r="BO86" i="1" s="1"/>
  <c r="BP86" i="1" s="1"/>
  <c r="BR86" i="1" s="1"/>
  <c r="BV156" i="1"/>
  <c r="BW156" i="1" s="1"/>
  <c r="BX156" i="1" s="1"/>
  <c r="BY156" i="1" s="1"/>
  <c r="BG118" i="1"/>
  <c r="BH118" i="1" s="1"/>
  <c r="BI118" i="1" s="1"/>
  <c r="BU117" i="5"/>
  <c r="CD109" i="5"/>
  <c r="BY136" i="5"/>
  <c r="CA136" i="5" s="1"/>
  <c r="BZ87" i="5"/>
  <c r="CB87" i="5" s="1"/>
  <c r="BZ155" i="5"/>
  <c r="CB155" i="5" s="1"/>
  <c r="BY63" i="5"/>
  <c r="CA63" i="5" s="1"/>
  <c r="BY88" i="5"/>
  <c r="CA88" i="5" s="1"/>
  <c r="CD102" i="5"/>
  <c r="BZ65" i="5"/>
  <c r="CB65" i="5" s="1"/>
  <c r="BQ92" i="5"/>
  <c r="BS92" i="5" s="1"/>
  <c r="CK86" i="6"/>
  <c r="CL86" i="6" s="1"/>
  <c r="BW143" i="5"/>
  <c r="BX143" i="5" s="1"/>
  <c r="BZ143" i="5" s="1"/>
  <c r="CA160" i="5"/>
  <c r="CB160" i="5"/>
  <c r="BM153" i="1"/>
  <c r="BO153" i="1" s="1"/>
  <c r="BP153" i="1" s="1"/>
  <c r="BR153" i="1" s="1"/>
  <c r="BK125" i="1"/>
  <c r="BM125" i="1" s="1"/>
  <c r="BZ141" i="5"/>
  <c r="CB141" i="5" s="1"/>
  <c r="CD150" i="5"/>
  <c r="BM82" i="1"/>
  <c r="BV126" i="5"/>
  <c r="BU126" i="5"/>
  <c r="BM137" i="1"/>
  <c r="BO137" i="1" s="1"/>
  <c r="BP137" i="1" s="1"/>
  <c r="BQ137" i="1" s="1"/>
  <c r="BM89" i="1"/>
  <c r="BO89" i="1" s="1"/>
  <c r="BP89" i="1" s="1"/>
  <c r="BT92" i="5"/>
  <c r="BN114" i="1"/>
  <c r="BM114" i="1"/>
  <c r="BM83" i="1"/>
  <c r="BO83" i="1" s="1"/>
  <c r="BP83" i="1" s="1"/>
  <c r="BQ83" i="1" s="1"/>
  <c r="BW127" i="5"/>
  <c r="BX127" i="5" s="1"/>
  <c r="BY127" i="5" s="1"/>
  <c r="BN140" i="1"/>
  <c r="BO140" i="1" s="1"/>
  <c r="BP140" i="1" s="1"/>
  <c r="BQ140" i="1" s="1"/>
  <c r="BZ159" i="5"/>
  <c r="CB159" i="5" s="1"/>
  <c r="CD159" i="5" s="1"/>
  <c r="BW146" i="5"/>
  <c r="BX146" i="5" s="1"/>
  <c r="BY146" i="5" s="1"/>
  <c r="CA146" i="5" s="1"/>
  <c r="BY156" i="5"/>
  <c r="CA156" i="5" s="1"/>
  <c r="CD90" i="5"/>
  <c r="CC124" i="5"/>
  <c r="BV76" i="1"/>
  <c r="BW76" i="1" s="1"/>
  <c r="BX76" i="1" s="1"/>
  <c r="BY76" i="1" s="1"/>
  <c r="BV139" i="5"/>
  <c r="BO106" i="1"/>
  <c r="BP106" i="1" s="1"/>
  <c r="BQ106" i="1" s="1"/>
  <c r="BU139" i="5"/>
  <c r="BG111" i="1"/>
  <c r="BH111" i="1" s="1"/>
  <c r="BL151" i="1"/>
  <c r="BN151" i="1" s="1"/>
  <c r="BW148" i="5"/>
  <c r="BX148" i="5" s="1"/>
  <c r="BY148" i="5" s="1"/>
  <c r="CA148" i="5" s="1"/>
  <c r="CS112" i="6"/>
  <c r="CT112" i="6" s="1"/>
  <c r="BN68" i="1"/>
  <c r="BO68" i="1" s="1"/>
  <c r="BP68" i="1" s="1"/>
  <c r="BQ68" i="1" s="1"/>
  <c r="BI95" i="1"/>
  <c r="BJ95" i="1"/>
  <c r="BN82" i="1"/>
  <c r="BY64" i="5"/>
  <c r="CA64" i="5" s="1"/>
  <c r="BV67" i="5"/>
  <c r="BW151" i="5"/>
  <c r="BX151" i="5" s="1"/>
  <c r="BY151" i="5" s="1"/>
  <c r="CA151" i="5" s="1"/>
  <c r="BW132" i="5"/>
  <c r="BX132" i="5" s="1"/>
  <c r="BZ132" i="5" s="1"/>
  <c r="CB132" i="5" s="1"/>
  <c r="BK121" i="1"/>
  <c r="BL121" i="1"/>
  <c r="BZ80" i="5"/>
  <c r="CB80" i="5" s="1"/>
  <c r="CC80" i="5" s="1"/>
  <c r="BZ147" i="5"/>
  <c r="CB147" i="5" s="1"/>
  <c r="CC147" i="5" s="1"/>
  <c r="CM158" i="6"/>
  <c r="CO158" i="6" s="1"/>
  <c r="CQ158" i="6" s="1"/>
  <c r="BO73" i="1"/>
  <c r="BP73" i="1" s="1"/>
  <c r="BQ73" i="1" s="1"/>
  <c r="BT119" i="5"/>
  <c r="CD124" i="5"/>
  <c r="CH162" i="5"/>
  <c r="CJ162" i="5" s="1"/>
  <c r="CG162" i="5"/>
  <c r="CI162" i="5" s="1"/>
  <c r="CM65" i="6"/>
  <c r="CO65" i="6" s="1"/>
  <c r="CQ65" i="6" s="1"/>
  <c r="BU67" i="5"/>
  <c r="BW110" i="5"/>
  <c r="BX110" i="5" s="1"/>
  <c r="BZ110" i="5" s="1"/>
  <c r="BY115" i="5"/>
  <c r="CA115" i="5" s="1"/>
  <c r="CN134" i="6"/>
  <c r="CO134" i="6" s="1"/>
  <c r="CQ134" i="6" s="1"/>
  <c r="BJ101" i="1"/>
  <c r="BK101" i="1" s="1"/>
  <c r="BK103" i="1"/>
  <c r="BN103" i="1" s="1"/>
  <c r="BL98" i="1"/>
  <c r="BM98" i="1" s="1"/>
  <c r="CG129" i="6"/>
  <c r="CI129" i="6" s="1"/>
  <c r="CK129" i="6" s="1"/>
  <c r="CL129" i="6" s="1"/>
  <c r="BL107" i="1"/>
  <c r="BN107" i="1" s="1"/>
  <c r="BM87" i="1"/>
  <c r="BO87" i="1" s="1"/>
  <c r="BP87" i="1" s="1"/>
  <c r="BQ87" i="1" s="1"/>
  <c r="BK99" i="1"/>
  <c r="BY123" i="5"/>
  <c r="CA123" i="5" s="1"/>
  <c r="CN141" i="6"/>
  <c r="CO141" i="6" s="1"/>
  <c r="CQ141" i="6" s="1"/>
  <c r="BY66" i="5"/>
  <c r="CA66" i="5" s="1"/>
  <c r="CM133" i="6"/>
  <c r="CO133" i="6" s="1"/>
  <c r="CQ133" i="6" s="1"/>
  <c r="BO116" i="1"/>
  <c r="BP116" i="1" s="1"/>
  <c r="BQ116" i="1" s="1"/>
  <c r="CP69" i="6"/>
  <c r="CR69" i="6" s="1"/>
  <c r="BN141" i="1"/>
  <c r="BL99" i="1"/>
  <c r="BK104" i="1"/>
  <c r="BM104" i="1" s="1"/>
  <c r="BN132" i="1"/>
  <c r="BO132" i="1" s="1"/>
  <c r="BP132" i="1" s="1"/>
  <c r="BK139" i="1"/>
  <c r="BN139" i="1" s="1"/>
  <c r="BL120" i="1"/>
  <c r="CE71" i="5"/>
  <c r="CF71" i="5" s="1"/>
  <c r="CH71" i="5" s="1"/>
  <c r="CM132" i="6"/>
  <c r="CO132" i="6" s="1"/>
  <c r="CQ132" i="6" s="1"/>
  <c r="BQ136" i="1"/>
  <c r="BS136" i="1" s="1"/>
  <c r="BR80" i="1"/>
  <c r="BT80" i="1" s="1"/>
  <c r="CS66" i="6"/>
  <c r="CT66" i="6" s="1"/>
  <c r="CV66" i="6" s="1"/>
  <c r="BK120" i="1"/>
  <c r="BS135" i="1"/>
  <c r="BU135" i="1" s="1"/>
  <c r="BN154" i="1"/>
  <c r="BO154" i="1" s="1"/>
  <c r="BP154" i="1" s="1"/>
  <c r="BQ154" i="1" s="1"/>
  <c r="BO77" i="1"/>
  <c r="BP77" i="1" s="1"/>
  <c r="BQ77" i="1" s="1"/>
  <c r="BQ75" i="1"/>
  <c r="BS75" i="1" s="1"/>
  <c r="BL71" i="1"/>
  <c r="BM71" i="1" s="1"/>
  <c r="BM141" i="1"/>
  <c r="BZ126" i="1"/>
  <c r="CB126" i="1" s="1"/>
  <c r="BR123" i="1"/>
  <c r="BQ123" i="1"/>
  <c r="BK70" i="1"/>
  <c r="BN70" i="1" s="1"/>
  <c r="BR124" i="1"/>
  <c r="BQ124" i="1"/>
  <c r="BO144" i="1"/>
  <c r="BP144" i="1" s="1"/>
  <c r="BQ144" i="1" s="1"/>
  <c r="BW93" i="5"/>
  <c r="BX93" i="5" s="1"/>
  <c r="BZ93" i="5" s="1"/>
  <c r="CB93" i="5" s="1"/>
  <c r="CN91" i="6"/>
  <c r="CO91" i="6" s="1"/>
  <c r="CQ91" i="6" s="1"/>
  <c r="CP150" i="6"/>
  <c r="CR150" i="6" s="1"/>
  <c r="BY121" i="5"/>
  <c r="CA121" i="5" s="1"/>
  <c r="BW68" i="5"/>
  <c r="BX68" i="5" s="1"/>
  <c r="BZ68" i="5" s="1"/>
  <c r="BJ152" i="1"/>
  <c r="BK152" i="1" s="1"/>
  <c r="BS134" i="1"/>
  <c r="BV134" i="1" s="1"/>
  <c r="CH120" i="5"/>
  <c r="CJ120" i="5" s="1"/>
  <c r="BV73" i="5"/>
  <c r="BW114" i="5"/>
  <c r="BX114" i="5" s="1"/>
  <c r="BZ114" i="5" s="1"/>
  <c r="CB114" i="5" s="1"/>
  <c r="CC74" i="5"/>
  <c r="BW94" i="5"/>
  <c r="BX94" i="5" s="1"/>
  <c r="BW72" i="5"/>
  <c r="BX72" i="5" s="1"/>
  <c r="BZ72" i="5" s="1"/>
  <c r="CB72" i="5" s="1"/>
  <c r="BV70" i="5"/>
  <c r="CC135" i="5"/>
  <c r="BU70" i="5"/>
  <c r="BZ145" i="5"/>
  <c r="CB145" i="5" s="1"/>
  <c r="BY144" i="5"/>
  <c r="BU130" i="5"/>
  <c r="BW99" i="5"/>
  <c r="BX99" i="5" s="1"/>
  <c r="BZ99" i="5" s="1"/>
  <c r="CB99" i="5" s="1"/>
  <c r="CD103" i="5"/>
  <c r="BV130" i="5"/>
  <c r="BO78" i="1"/>
  <c r="BP78" i="1" s="1"/>
  <c r="BR78" i="1" s="1"/>
  <c r="BN158" i="1"/>
  <c r="BO158" i="1" s="1"/>
  <c r="BP158" i="1" s="1"/>
  <c r="BQ158" i="1" s="1"/>
  <c r="BQ122" i="1"/>
  <c r="BS122" i="1" s="1"/>
  <c r="BM81" i="1"/>
  <c r="BO146" i="1"/>
  <c r="BP146" i="1" s="1"/>
  <c r="BR146" i="1" s="1"/>
  <c r="BN81" i="1"/>
  <c r="BM105" i="1"/>
  <c r="BN105" i="1"/>
  <c r="BQ130" i="1"/>
  <c r="BS130" i="1" s="1"/>
  <c r="BL65" i="1"/>
  <c r="BO72" i="1"/>
  <c r="BP72" i="1" s="1"/>
  <c r="BR72" i="1" s="1"/>
  <c r="BO131" i="1"/>
  <c r="BP131" i="1" s="1"/>
  <c r="BR131" i="1" s="1"/>
  <c r="BK65" i="1"/>
  <c r="BS155" i="1"/>
  <c r="BV155" i="1" s="1"/>
  <c r="CO153" i="6"/>
  <c r="CQ153" i="6" s="1"/>
  <c r="CS153" i="6" s="1"/>
  <c r="CT153" i="6" s="1"/>
  <c r="CU153" i="6" s="1"/>
  <c r="CP139" i="6"/>
  <c r="CR139" i="6" s="1"/>
  <c r="BO67" i="1"/>
  <c r="BP67" i="1" s="1"/>
  <c r="BR67" i="1" s="1"/>
  <c r="BQ91" i="1"/>
  <c r="BR91" i="1"/>
  <c r="BR102" i="1"/>
  <c r="BQ102" i="1"/>
  <c r="CN148" i="6"/>
  <c r="CO148" i="6" s="1"/>
  <c r="CQ148" i="6" s="1"/>
  <c r="BW133" i="5"/>
  <c r="BX133" i="5" s="1"/>
  <c r="BY133" i="5" s="1"/>
  <c r="CA133" i="5" s="1"/>
  <c r="BV85" i="5"/>
  <c r="CS81" i="6"/>
  <c r="CT81" i="6" s="1"/>
  <c r="CV81" i="6" s="1"/>
  <c r="CN97" i="6"/>
  <c r="CO97" i="6" s="1"/>
  <c r="CQ97" i="6" s="1"/>
  <c r="CM110" i="6"/>
  <c r="CP110" i="6" s="1"/>
  <c r="CR110" i="6" s="1"/>
  <c r="CO69" i="6"/>
  <c r="CQ69" i="6" s="1"/>
  <c r="CG162" i="6"/>
  <c r="CI162" i="6" s="1"/>
  <c r="CK162" i="6" s="1"/>
  <c r="CL162" i="6" s="1"/>
  <c r="CN78" i="6"/>
  <c r="CP78" i="6" s="1"/>
  <c r="CR78" i="6" s="1"/>
  <c r="CS102" i="6"/>
  <c r="CT102" i="6" s="1"/>
  <c r="CV102" i="6" s="1"/>
  <c r="CN63" i="6"/>
  <c r="CO63" i="6" s="1"/>
  <c r="CQ63" i="6" s="1"/>
  <c r="CN68" i="6"/>
  <c r="CP68" i="6" s="1"/>
  <c r="CR68" i="6" s="1"/>
  <c r="CK123" i="6"/>
  <c r="CL123" i="6" s="1"/>
  <c r="CM123" i="6" s="1"/>
  <c r="CM144" i="6"/>
  <c r="CP144" i="6" s="1"/>
  <c r="CR144" i="6" s="1"/>
  <c r="CO73" i="6"/>
  <c r="CQ73" i="6" s="1"/>
  <c r="CS73" i="6" s="1"/>
  <c r="CT73" i="6" s="1"/>
  <c r="CO136" i="6"/>
  <c r="CQ136" i="6" s="1"/>
  <c r="CO125" i="6"/>
  <c r="CQ125" i="6" s="1"/>
  <c r="CS156" i="6"/>
  <c r="CT156" i="6" s="1"/>
  <c r="CU156" i="6" s="1"/>
  <c r="CN100" i="6"/>
  <c r="CO100" i="6" s="1"/>
  <c r="CQ100" i="6" s="1"/>
  <c r="CO76" i="6"/>
  <c r="CQ76" i="6" s="1"/>
  <c r="CO159" i="6"/>
  <c r="CQ159" i="6" s="1"/>
  <c r="CO118" i="6"/>
  <c r="CQ118" i="6" s="1"/>
  <c r="CK135" i="6"/>
  <c r="CL135" i="6" s="1"/>
  <c r="CM135" i="6" s="1"/>
  <c r="CW103" i="6"/>
  <c r="CY103" i="6" s="1"/>
  <c r="CG75" i="6"/>
  <c r="CI75" i="6" s="1"/>
  <c r="CG121" i="6"/>
  <c r="CI121" i="6" s="1"/>
  <c r="CO101" i="6"/>
  <c r="CQ101" i="6" s="1"/>
  <c r="CO161" i="6"/>
  <c r="CQ161" i="6" s="1"/>
  <c r="CO71" i="6"/>
  <c r="CQ71" i="6" s="1"/>
  <c r="CO128" i="6"/>
  <c r="CQ128" i="6" s="1"/>
  <c r="CG105" i="6"/>
  <c r="CI105" i="6" s="1"/>
  <c r="CO87" i="6"/>
  <c r="CQ87" i="6" s="1"/>
  <c r="CO157" i="6"/>
  <c r="CQ157" i="6" s="1"/>
  <c r="CG72" i="6"/>
  <c r="CI72" i="6" s="1"/>
  <c r="CO88" i="6"/>
  <c r="CQ88" i="6" s="1"/>
  <c r="CO124" i="6"/>
  <c r="CQ124" i="6" s="1"/>
  <c r="CO116" i="6"/>
  <c r="CQ116" i="6" s="1"/>
  <c r="CG70" i="6"/>
  <c r="CI70" i="6" s="1"/>
  <c r="CO154" i="6"/>
  <c r="CQ154" i="6" s="1"/>
  <c r="CO131" i="6"/>
  <c r="CQ131" i="6" s="1"/>
  <c r="CO113" i="6"/>
  <c r="CQ113" i="6" s="1"/>
  <c r="CO127" i="6"/>
  <c r="CQ127" i="6" s="1"/>
  <c r="CO147" i="6"/>
  <c r="CQ147" i="6" s="1"/>
  <c r="CO151" i="6"/>
  <c r="CQ151" i="6" s="1"/>
  <c r="CK85" i="6"/>
  <c r="CL85" i="6" s="1"/>
  <c r="CM85" i="6" s="1"/>
  <c r="CP152" i="6"/>
  <c r="CR152" i="6" s="1"/>
  <c r="CP89" i="6"/>
  <c r="CR89" i="6" s="1"/>
  <c r="CP117" i="6"/>
  <c r="CR117" i="6" s="1"/>
  <c r="CP158" i="6"/>
  <c r="CR158" i="6" s="1"/>
  <c r="CP84" i="6"/>
  <c r="CR84" i="6" s="1"/>
  <c r="CP80" i="6"/>
  <c r="CR80" i="6" s="1"/>
  <c r="CH114" i="6"/>
  <c r="CJ114" i="6" s="1"/>
  <c r="CP99" i="6"/>
  <c r="CR99" i="6" s="1"/>
  <c r="CP160" i="6"/>
  <c r="CR160" i="6" s="1"/>
  <c r="CH72" i="6"/>
  <c r="CJ72" i="6" s="1"/>
  <c r="CP88" i="6"/>
  <c r="CR88" i="6" s="1"/>
  <c r="CP148" i="6"/>
  <c r="CR148" i="6" s="1"/>
  <c r="CP124" i="6"/>
  <c r="CR124" i="6" s="1"/>
  <c r="CP116" i="6"/>
  <c r="CR116" i="6" s="1"/>
  <c r="CH70" i="6"/>
  <c r="CJ70" i="6" s="1"/>
  <c r="CP71" i="6"/>
  <c r="CR71" i="6" s="1"/>
  <c r="CP128" i="6"/>
  <c r="CR128" i="6" s="1"/>
  <c r="CP127" i="6"/>
  <c r="CR127" i="6" s="1"/>
  <c r="CP147" i="6"/>
  <c r="CR147" i="6" s="1"/>
  <c r="CP151" i="6"/>
  <c r="CR151" i="6" s="1"/>
  <c r="CM109" i="6"/>
  <c r="CN109" i="6"/>
  <c r="CM138" i="6"/>
  <c r="CN138" i="6"/>
  <c r="CU149" i="6"/>
  <c r="CV149" i="6"/>
  <c r="CU79" i="6"/>
  <c r="CV79" i="6"/>
  <c r="CO84" i="6"/>
  <c r="CQ84" i="6" s="1"/>
  <c r="CO89" i="6"/>
  <c r="CQ89" i="6" s="1"/>
  <c r="CO80" i="6"/>
  <c r="CQ80" i="6" s="1"/>
  <c r="CG114" i="6"/>
  <c r="CI114" i="6" s="1"/>
  <c r="CO117" i="6"/>
  <c r="CQ117" i="6" s="1"/>
  <c r="CO152" i="6"/>
  <c r="CQ152" i="6" s="1"/>
  <c r="CO99" i="6"/>
  <c r="CQ99" i="6" s="1"/>
  <c r="CO160" i="6"/>
  <c r="CQ160" i="6" s="1"/>
  <c r="CM94" i="6"/>
  <c r="CN94" i="6"/>
  <c r="CU95" i="6"/>
  <c r="CV95" i="6"/>
  <c r="CM93" i="6"/>
  <c r="CN93" i="6"/>
  <c r="CM90" i="6"/>
  <c r="CN90" i="6"/>
  <c r="CM137" i="6"/>
  <c r="CN137" i="6"/>
  <c r="CM119" i="6"/>
  <c r="CN119" i="6"/>
  <c r="CM126" i="6"/>
  <c r="CN126" i="6"/>
  <c r="CM77" i="6"/>
  <c r="CN77" i="6"/>
  <c r="CU111" i="6"/>
  <c r="CV111" i="6"/>
  <c r="CM62" i="6"/>
  <c r="CN62" i="6"/>
  <c r="CM74" i="6"/>
  <c r="CN74" i="6"/>
  <c r="CU107" i="6"/>
  <c r="CV107" i="6"/>
  <c r="CM86" i="6"/>
  <c r="CN86" i="6"/>
  <c r="CM145" i="6"/>
  <c r="CN145" i="6"/>
  <c r="CM130" i="6"/>
  <c r="CN130" i="6"/>
  <c r="CM122" i="6"/>
  <c r="CN122" i="6"/>
  <c r="CU112" i="6"/>
  <c r="CV112" i="6"/>
  <c r="CM106" i="6"/>
  <c r="CN106" i="6"/>
  <c r="CP136" i="6"/>
  <c r="CR136" i="6" s="1"/>
  <c r="CP125" i="6"/>
  <c r="CR125" i="6" s="1"/>
  <c r="CP91" i="6"/>
  <c r="CR91" i="6" s="1"/>
  <c r="CP134" i="6"/>
  <c r="CR134" i="6" s="1"/>
  <c r="CP76" i="6"/>
  <c r="CR76" i="6" s="1"/>
  <c r="CP159" i="6"/>
  <c r="CR159" i="6" s="1"/>
  <c r="CP118" i="6"/>
  <c r="CR118" i="6" s="1"/>
  <c r="CX103" i="6"/>
  <c r="CZ103" i="6" s="1"/>
  <c r="CH75" i="6"/>
  <c r="CJ75" i="6" s="1"/>
  <c r="CH105" i="6"/>
  <c r="CJ105" i="6" s="1"/>
  <c r="CP87" i="6"/>
  <c r="CR87" i="6" s="1"/>
  <c r="CP157" i="6"/>
  <c r="CR157" i="6" s="1"/>
  <c r="CH121" i="6"/>
  <c r="CJ121" i="6" s="1"/>
  <c r="CP101" i="6"/>
  <c r="CR101" i="6" s="1"/>
  <c r="CP161" i="6"/>
  <c r="CR161" i="6" s="1"/>
  <c r="CP154" i="6"/>
  <c r="CR154" i="6" s="1"/>
  <c r="CP131" i="6"/>
  <c r="CR131" i="6" s="1"/>
  <c r="CP113" i="6"/>
  <c r="CR113" i="6" s="1"/>
  <c r="CD108" i="5"/>
  <c r="CD154" i="5"/>
  <c r="BW75" i="5"/>
  <c r="BX75" i="5" s="1"/>
  <c r="BZ75" i="5" s="1"/>
  <c r="CK104" i="6"/>
  <c r="CL104" i="6" s="1"/>
  <c r="CK143" i="6"/>
  <c r="CL143" i="6" s="1"/>
  <c r="CS67" i="6"/>
  <c r="CT67" i="6" s="1"/>
  <c r="CS139" i="6"/>
  <c r="CT139" i="6" s="1"/>
  <c r="CK82" i="6"/>
  <c r="CL82" i="6" s="1"/>
  <c r="CK92" i="6"/>
  <c r="CL92" i="6" s="1"/>
  <c r="CS98" i="6"/>
  <c r="CT98" i="6" s="1"/>
  <c r="CK64" i="6"/>
  <c r="CL64" i="6" s="1"/>
  <c r="CK115" i="6"/>
  <c r="CL115" i="6" s="1"/>
  <c r="CK155" i="6"/>
  <c r="CL155" i="6" s="1"/>
  <c r="CK142" i="6"/>
  <c r="CL142" i="6" s="1"/>
  <c r="CK83" i="6"/>
  <c r="CL83" i="6" s="1"/>
  <c r="CK108" i="6"/>
  <c r="CL108" i="6" s="1"/>
  <c r="CK140" i="6"/>
  <c r="CL140" i="6" s="1"/>
  <c r="CK96" i="6"/>
  <c r="CL96" i="6" s="1"/>
  <c r="CS120" i="6"/>
  <c r="CT120" i="6" s="1"/>
  <c r="CK146" i="6"/>
  <c r="CL146" i="6" s="1"/>
  <c r="CS150" i="6"/>
  <c r="CT150" i="6" s="1"/>
  <c r="CD135" i="5"/>
  <c r="BU85" i="5"/>
  <c r="BU73" i="5"/>
  <c r="BW78" i="5"/>
  <c r="BX78" i="5" s="1"/>
  <c r="BZ78" i="5" s="1"/>
  <c r="BW91" i="5"/>
  <c r="BX91" i="5" s="1"/>
  <c r="BZ91" i="5" s="1"/>
  <c r="CB91" i="5" s="1"/>
  <c r="BV86" i="5"/>
  <c r="BW128" i="5"/>
  <c r="BX128" i="5" s="1"/>
  <c r="BY128" i="5" s="1"/>
  <c r="CA128" i="5" s="1"/>
  <c r="BU122" i="5"/>
  <c r="BW122" i="5" s="1"/>
  <c r="BX122" i="5" s="1"/>
  <c r="BY77" i="5"/>
  <c r="CA77" i="5" s="1"/>
  <c r="CC81" i="5"/>
  <c r="BU84" i="5"/>
  <c r="BU86" i="5"/>
  <c r="BW82" i="5"/>
  <c r="BX82" i="5" s="1"/>
  <c r="BZ82" i="5" s="1"/>
  <c r="CB82" i="5" s="1"/>
  <c r="BY158" i="5"/>
  <c r="CA158" i="5" s="1"/>
  <c r="BZ158" i="5"/>
  <c r="CC89" i="5"/>
  <c r="BN84" i="1"/>
  <c r="BN142" i="1"/>
  <c r="BM84" i="1"/>
  <c r="CC131" i="5"/>
  <c r="CC157" i="5"/>
  <c r="CC90" i="5"/>
  <c r="CD81" i="5"/>
  <c r="CD89" i="5"/>
  <c r="BV104" i="5"/>
  <c r="CC150" i="5"/>
  <c r="BU104" i="5"/>
  <c r="BV84" i="5"/>
  <c r="CB77" i="5"/>
  <c r="CB115" i="5"/>
  <c r="CC102" i="5"/>
  <c r="CB63" i="5"/>
  <c r="CB66" i="5"/>
  <c r="CH106" i="5"/>
  <c r="CJ106" i="5" s="1"/>
  <c r="CG106" i="5"/>
  <c r="CB123" i="5"/>
  <c r="CB121" i="5"/>
  <c r="CB107" i="5"/>
  <c r="CB137" i="5"/>
  <c r="CB138" i="5"/>
  <c r="CB136" i="5"/>
  <c r="CB134" i="5"/>
  <c r="CD134" i="5" s="1"/>
  <c r="CB64" i="5"/>
  <c r="CH149" i="5"/>
  <c r="CJ149" i="5" s="1"/>
  <c r="CG149" i="5"/>
  <c r="CC100" i="5"/>
  <c r="CG71" i="5"/>
  <c r="CI71" i="5" s="1"/>
  <c r="CC116" i="5"/>
  <c r="CE116" i="5" s="1"/>
  <c r="CF116" i="5" s="1"/>
  <c r="BO62" i="1"/>
  <c r="BP62" i="1" s="1"/>
  <c r="BR62" i="1" s="1"/>
  <c r="BL117" i="1"/>
  <c r="BM142" i="1"/>
  <c r="BK117" i="1"/>
  <c r="BO147" i="1"/>
  <c r="BP147" i="1" s="1"/>
  <c r="BQ147" i="1" s="1"/>
  <c r="BQ74" i="1"/>
  <c r="BR74" i="1"/>
  <c r="BR157" i="1"/>
  <c r="BQ157" i="1"/>
  <c r="BT143" i="1"/>
  <c r="BV143" i="1" s="1"/>
  <c r="BO97" i="1"/>
  <c r="BP97" i="1" s="1"/>
  <c r="BT79" i="1"/>
  <c r="BV79" i="1" s="1"/>
  <c r="CE100" i="5" l="1"/>
  <c r="CF100" i="5" s="1"/>
  <c r="CE108" i="5"/>
  <c r="CF108" i="5" s="1"/>
  <c r="BW113" i="5"/>
  <c r="BX113" i="5" s="1"/>
  <c r="BZ113" i="5" s="1"/>
  <c r="CB113" i="5" s="1"/>
  <c r="BU118" i="5"/>
  <c r="BL160" i="1"/>
  <c r="BT94" i="1"/>
  <c r="BZ101" i="5"/>
  <c r="CB101" i="5" s="1"/>
  <c r="CC95" i="5"/>
  <c r="CE95" i="5" s="1"/>
  <c r="CF95" i="5" s="1"/>
  <c r="CH62" i="5"/>
  <c r="CJ62" i="5" s="1"/>
  <c r="BW97" i="5"/>
  <c r="BX97" i="5" s="1"/>
  <c r="BZ97" i="5" s="1"/>
  <c r="CB97" i="5" s="1"/>
  <c r="BZ127" i="5"/>
  <c r="CE154" i="5"/>
  <c r="CF154" i="5" s="1"/>
  <c r="CH154" i="5" s="1"/>
  <c r="CJ154" i="5" s="1"/>
  <c r="BV118" i="5"/>
  <c r="BZ146" i="5"/>
  <c r="CB146" i="5" s="1"/>
  <c r="CD146" i="5" s="1"/>
  <c r="CD112" i="5"/>
  <c r="CE112" i="5" s="1"/>
  <c r="CF112" i="5" s="1"/>
  <c r="CG112" i="5" s="1"/>
  <c r="CI112" i="5" s="1"/>
  <c r="BU142" i="5"/>
  <c r="CD74" i="5"/>
  <c r="CE74" i="5" s="1"/>
  <c r="CF74" i="5" s="1"/>
  <c r="CG74" i="5" s="1"/>
  <c r="BV142" i="5"/>
  <c r="CG152" i="5"/>
  <c r="CC88" i="5"/>
  <c r="BY161" i="5"/>
  <c r="CA161" i="5" s="1"/>
  <c r="CD161" i="5" s="1"/>
  <c r="BU140" i="5"/>
  <c r="BY138" i="5"/>
  <c r="CA138" i="5" s="1"/>
  <c r="CC66" i="5"/>
  <c r="BY79" i="5"/>
  <c r="BZ79" i="5"/>
  <c r="CB79" i="5" s="1"/>
  <c r="BZ69" i="5"/>
  <c r="CB69" i="5" s="1"/>
  <c r="CE103" i="5"/>
  <c r="CF103" i="5" s="1"/>
  <c r="CH103" i="5" s="1"/>
  <c r="CJ103" i="5" s="1"/>
  <c r="CD88" i="5"/>
  <c r="BV111" i="5"/>
  <c r="CE102" i="5"/>
  <c r="CF102" i="5" s="1"/>
  <c r="CH102" i="5" s="1"/>
  <c r="BV140" i="5"/>
  <c r="CE157" i="5"/>
  <c r="CF157" i="5" s="1"/>
  <c r="CH157" i="5" s="1"/>
  <c r="CD107" i="5"/>
  <c r="CD98" i="5"/>
  <c r="BU111" i="5"/>
  <c r="CC137" i="5"/>
  <c r="CC98" i="5"/>
  <c r="CD64" i="5"/>
  <c r="BY143" i="5"/>
  <c r="CE131" i="5"/>
  <c r="CF131" i="5" s="1"/>
  <c r="CE109" i="5"/>
  <c r="CF109" i="5" s="1"/>
  <c r="CH109" i="5" s="1"/>
  <c r="CJ109" i="5" s="1"/>
  <c r="CC155" i="5"/>
  <c r="CK153" i="5"/>
  <c r="BW117" i="5"/>
  <c r="BX117" i="5" s="1"/>
  <c r="BZ117" i="5" s="1"/>
  <c r="CB117" i="5" s="1"/>
  <c r="CL153" i="5"/>
  <c r="CD155" i="5"/>
  <c r="BY76" i="5"/>
  <c r="CA76" i="5" s="1"/>
  <c r="CC63" i="5"/>
  <c r="CD83" i="5"/>
  <c r="CC83" i="5"/>
  <c r="BY129" i="5"/>
  <c r="CA129" i="5" s="1"/>
  <c r="BZ129" i="5"/>
  <c r="BW126" i="5"/>
  <c r="BX126" i="5" s="1"/>
  <c r="BZ126" i="5" s="1"/>
  <c r="BZ125" i="5"/>
  <c r="CB125" i="5" s="1"/>
  <c r="CE90" i="5"/>
  <c r="CF90" i="5" s="1"/>
  <c r="CH90" i="5" s="1"/>
  <c r="BY99" i="5"/>
  <c r="CA99" i="5" s="1"/>
  <c r="CD136" i="5"/>
  <c r="BZ148" i="5"/>
  <c r="CB148" i="5" s="1"/>
  <c r="CC148" i="5" s="1"/>
  <c r="BW118" i="5"/>
  <c r="BX118" i="5" s="1"/>
  <c r="BZ118" i="5" s="1"/>
  <c r="CE150" i="5"/>
  <c r="CF150" i="5" s="1"/>
  <c r="CH150" i="5" s="1"/>
  <c r="CJ150" i="5" s="1"/>
  <c r="CC65" i="5"/>
  <c r="CD65" i="5"/>
  <c r="BU94" i="1"/>
  <c r="BQ110" i="1"/>
  <c r="BT110" i="1" s="1"/>
  <c r="BT93" i="1"/>
  <c r="BV94" i="1"/>
  <c r="BW94" i="1" s="1"/>
  <c r="BX94" i="1" s="1"/>
  <c r="BQ66" i="1"/>
  <c r="CC87" i="5"/>
  <c r="CC160" i="5"/>
  <c r="CP65" i="6"/>
  <c r="CR65" i="6" s="1"/>
  <c r="BZ96" i="5"/>
  <c r="BY96" i="5"/>
  <c r="CD145" i="5"/>
  <c r="CD87" i="5"/>
  <c r="BR119" i="1"/>
  <c r="BT119" i="1" s="1"/>
  <c r="BR127" i="1"/>
  <c r="BQ127" i="1"/>
  <c r="BM162" i="1"/>
  <c r="BN85" i="1"/>
  <c r="BM85" i="1"/>
  <c r="BO88" i="1"/>
  <c r="BP88" i="1" s="1"/>
  <c r="BR88" i="1" s="1"/>
  <c r="BQ159" i="1"/>
  <c r="BT159" i="1" s="1"/>
  <c r="BJ118" i="1"/>
  <c r="BK118" i="1" s="1"/>
  <c r="BN133" i="1"/>
  <c r="BO133" i="1" s="1"/>
  <c r="BP133" i="1" s="1"/>
  <c r="BR133" i="1" s="1"/>
  <c r="BK69" i="1"/>
  <c r="BN69" i="1" s="1"/>
  <c r="BS80" i="1"/>
  <c r="BU80" i="1" s="1"/>
  <c r="BM109" i="1"/>
  <c r="BO109" i="1" s="1"/>
  <c r="BP109" i="1" s="1"/>
  <c r="BR109" i="1" s="1"/>
  <c r="BQ100" i="1"/>
  <c r="BT100" i="1" s="1"/>
  <c r="BZ92" i="1"/>
  <c r="CA92" i="1" s="1"/>
  <c r="BO128" i="1"/>
  <c r="BP128" i="1" s="1"/>
  <c r="BR128" i="1" s="1"/>
  <c r="BM160" i="1"/>
  <c r="BR113" i="1"/>
  <c r="BS113" i="1" s="1"/>
  <c r="BR145" i="1"/>
  <c r="BM63" i="1"/>
  <c r="BO63" i="1" s="1"/>
  <c r="BP63" i="1" s="1"/>
  <c r="BQ96" i="1"/>
  <c r="BS96" i="1" s="1"/>
  <c r="BN160" i="1"/>
  <c r="BR106" i="1"/>
  <c r="BS106" i="1" s="1"/>
  <c r="BO141" i="1"/>
  <c r="BP141" i="1" s="1"/>
  <c r="BQ141" i="1" s="1"/>
  <c r="BM107" i="1"/>
  <c r="BO107" i="1" s="1"/>
  <c r="BP107" i="1" s="1"/>
  <c r="BL101" i="1"/>
  <c r="BM101" i="1" s="1"/>
  <c r="BR161" i="1"/>
  <c r="BQ161" i="1"/>
  <c r="BM151" i="1"/>
  <c r="BO151" i="1" s="1"/>
  <c r="BP151" i="1" s="1"/>
  <c r="BO82" i="1"/>
  <c r="BP82" i="1" s="1"/>
  <c r="BR82" i="1" s="1"/>
  <c r="BH163" i="1"/>
  <c r="CA126" i="1"/>
  <c r="CD126" i="1" s="1"/>
  <c r="BQ153" i="1"/>
  <c r="BS153" i="1" s="1"/>
  <c r="BR140" i="1"/>
  <c r="BT140" i="1" s="1"/>
  <c r="BR83" i="1"/>
  <c r="BS83" i="1" s="1"/>
  <c r="BZ156" i="1"/>
  <c r="CA156" i="1" s="1"/>
  <c r="BN98" i="1"/>
  <c r="BO98" i="1" s="1"/>
  <c r="BP98" i="1" s="1"/>
  <c r="CU102" i="6"/>
  <c r="CD160" i="5"/>
  <c r="BQ86" i="1"/>
  <c r="BT86" i="1" s="1"/>
  <c r="BR87" i="1"/>
  <c r="BS87" i="1" s="1"/>
  <c r="CP133" i="6"/>
  <c r="CR133" i="6" s="1"/>
  <c r="BQ78" i="1"/>
  <c r="BT78" i="1" s="1"/>
  <c r="BZ133" i="5"/>
  <c r="CB133" i="5" s="1"/>
  <c r="CC133" i="5" s="1"/>
  <c r="BN125" i="1"/>
  <c r="BO125" i="1" s="1"/>
  <c r="BP125" i="1" s="1"/>
  <c r="BQ125" i="1" s="1"/>
  <c r="BN104" i="1"/>
  <c r="BO104" i="1" s="1"/>
  <c r="BP104" i="1" s="1"/>
  <c r="BQ104" i="1" s="1"/>
  <c r="BV119" i="5"/>
  <c r="BQ89" i="1"/>
  <c r="BR89" i="1"/>
  <c r="BV92" i="5"/>
  <c r="CD141" i="5"/>
  <c r="CC101" i="5"/>
  <c r="CC141" i="5"/>
  <c r="BY110" i="5"/>
  <c r="CA110" i="5" s="1"/>
  <c r="BQ108" i="1"/>
  <c r="BS108" i="1" s="1"/>
  <c r="CD123" i="5"/>
  <c r="BR144" i="1"/>
  <c r="BT144" i="1" s="1"/>
  <c r="BW67" i="5"/>
  <c r="BX67" i="5" s="1"/>
  <c r="BZ67" i="5" s="1"/>
  <c r="CB67" i="5" s="1"/>
  <c r="BO114" i="1"/>
  <c r="BP114" i="1" s="1"/>
  <c r="BR114" i="1" s="1"/>
  <c r="CS69" i="6"/>
  <c r="CT69" i="6" s="1"/>
  <c r="BU92" i="5"/>
  <c r="CU66" i="6"/>
  <c r="BM139" i="1"/>
  <c r="BO139" i="1" s="1"/>
  <c r="BP139" i="1" s="1"/>
  <c r="BR139" i="1" s="1"/>
  <c r="BW139" i="5"/>
  <c r="BX139" i="5" s="1"/>
  <c r="BW73" i="5"/>
  <c r="BX73" i="5" s="1"/>
  <c r="BY73" i="5" s="1"/>
  <c r="CA73" i="5" s="1"/>
  <c r="CE124" i="5"/>
  <c r="CF124" i="5" s="1"/>
  <c r="CH124" i="5" s="1"/>
  <c r="CJ124" i="5" s="1"/>
  <c r="CP132" i="6"/>
  <c r="CR132" i="6" s="1"/>
  <c r="CP141" i="6"/>
  <c r="CR141" i="6" s="1"/>
  <c r="CS141" i="6" s="1"/>
  <c r="CT141" i="6" s="1"/>
  <c r="BR115" i="1"/>
  <c r="BS115" i="1" s="1"/>
  <c r="CC156" i="5"/>
  <c r="BZ151" i="5"/>
  <c r="CB151" i="5" s="1"/>
  <c r="CD151" i="5" s="1"/>
  <c r="BM103" i="1"/>
  <c r="BO103" i="1" s="1"/>
  <c r="BP103" i="1" s="1"/>
  <c r="BQ103" i="1" s="1"/>
  <c r="CP97" i="6"/>
  <c r="CR97" i="6" s="1"/>
  <c r="CS97" i="6" s="1"/>
  <c r="CT97" i="6" s="1"/>
  <c r="CL162" i="5"/>
  <c r="BI111" i="1"/>
  <c r="CD156" i="5"/>
  <c r="BJ111" i="1"/>
  <c r="BK95" i="1"/>
  <c r="BM121" i="1"/>
  <c r="BR73" i="1"/>
  <c r="BT73" i="1" s="1"/>
  <c r="BL95" i="1"/>
  <c r="BR149" i="1"/>
  <c r="BS149" i="1" s="1"/>
  <c r="BL152" i="1"/>
  <c r="BN152" i="1" s="1"/>
  <c r="BU119" i="5"/>
  <c r="CO144" i="6"/>
  <c r="CQ144" i="6" s="1"/>
  <c r="CS144" i="6" s="1"/>
  <c r="CT144" i="6" s="1"/>
  <c r="BM70" i="1"/>
  <c r="BO70" i="1" s="1"/>
  <c r="BP70" i="1" s="1"/>
  <c r="BR70" i="1" s="1"/>
  <c r="BZ76" i="1"/>
  <c r="CB76" i="1" s="1"/>
  <c r="BY114" i="5"/>
  <c r="CA114" i="5" s="1"/>
  <c r="BY68" i="5"/>
  <c r="CA68" i="5" s="1"/>
  <c r="BY93" i="5"/>
  <c r="CA93" i="5" s="1"/>
  <c r="CD93" i="5" s="1"/>
  <c r="BY72" i="5"/>
  <c r="CA72" i="5" s="1"/>
  <c r="BV135" i="1"/>
  <c r="BW135" i="1" s="1"/>
  <c r="BX135" i="1" s="1"/>
  <c r="CD115" i="5"/>
  <c r="CD148" i="5"/>
  <c r="CE148" i="5" s="1"/>
  <c r="CF148" i="5" s="1"/>
  <c r="CG148" i="5" s="1"/>
  <c r="CE135" i="5"/>
  <c r="CF135" i="5" s="1"/>
  <c r="CH135" i="5" s="1"/>
  <c r="CJ135" i="5" s="1"/>
  <c r="BR68" i="1"/>
  <c r="BS68" i="1" s="1"/>
  <c r="BY132" i="5"/>
  <c r="CA132" i="5" s="1"/>
  <c r="BN121" i="1"/>
  <c r="CB143" i="5"/>
  <c r="CA143" i="5"/>
  <c r="BO162" i="1"/>
  <c r="BP162" i="1" s="1"/>
  <c r="BR162" i="1" s="1"/>
  <c r="CK162" i="5"/>
  <c r="CC145" i="5"/>
  <c r="CL120" i="5"/>
  <c r="BR112" i="1"/>
  <c r="BS112" i="1" s="1"/>
  <c r="BR154" i="1"/>
  <c r="BT154" i="1" s="1"/>
  <c r="BT136" i="1"/>
  <c r="BV136" i="1" s="1"/>
  <c r="BN99" i="1"/>
  <c r="CD121" i="5"/>
  <c r="CK120" i="5"/>
  <c r="CP100" i="6"/>
  <c r="CR100" i="6" s="1"/>
  <c r="CS100" i="6" s="1"/>
  <c r="CT100" i="6" s="1"/>
  <c r="CU81" i="6"/>
  <c r="CW81" i="6" s="1"/>
  <c r="CY81" i="6" s="1"/>
  <c r="BR116" i="1"/>
  <c r="BS116" i="1" s="1"/>
  <c r="CO78" i="6"/>
  <c r="CQ78" i="6" s="1"/>
  <c r="BY91" i="5"/>
  <c r="CA91" i="5" s="1"/>
  <c r="CC91" i="5" s="1"/>
  <c r="CS84" i="6"/>
  <c r="CT84" i="6" s="1"/>
  <c r="CU84" i="6" s="1"/>
  <c r="BN71" i="1"/>
  <c r="BO71" i="1" s="1"/>
  <c r="BP71" i="1" s="1"/>
  <c r="CD77" i="5"/>
  <c r="BM99" i="1"/>
  <c r="BS123" i="1"/>
  <c r="BQ132" i="1"/>
  <c r="BR132" i="1"/>
  <c r="CO68" i="6"/>
  <c r="CQ68" i="6" s="1"/>
  <c r="CS68" i="6" s="1"/>
  <c r="CT68" i="6" s="1"/>
  <c r="BZ128" i="5"/>
  <c r="CB128" i="5" s="1"/>
  <c r="CD128" i="5" s="1"/>
  <c r="BW70" i="5"/>
  <c r="BX70" i="5" s="1"/>
  <c r="BY70" i="5" s="1"/>
  <c r="CA70" i="5" s="1"/>
  <c r="BU134" i="1"/>
  <c r="BW134" i="1" s="1"/>
  <c r="BX134" i="1" s="1"/>
  <c r="BY134" i="1" s="1"/>
  <c r="CO110" i="6"/>
  <c r="CQ110" i="6" s="1"/>
  <c r="CS110" i="6" s="1"/>
  <c r="CT110" i="6" s="1"/>
  <c r="BR77" i="1"/>
  <c r="BS77" i="1" s="1"/>
  <c r="BM120" i="1"/>
  <c r="BN120" i="1"/>
  <c r="BY75" i="5"/>
  <c r="CA75" i="5" s="1"/>
  <c r="CP63" i="6"/>
  <c r="CR63" i="6" s="1"/>
  <c r="CS63" i="6" s="1"/>
  <c r="CT63" i="6" s="1"/>
  <c r="BT75" i="1"/>
  <c r="BU75" i="1" s="1"/>
  <c r="BT122" i="1"/>
  <c r="BU122" i="1" s="1"/>
  <c r="BR137" i="1"/>
  <c r="BS137" i="1" s="1"/>
  <c r="BT123" i="1"/>
  <c r="BS124" i="1"/>
  <c r="BU155" i="1"/>
  <c r="BW155" i="1" s="1"/>
  <c r="BX155" i="1" s="1"/>
  <c r="BZ155" i="1" s="1"/>
  <c r="BQ148" i="1"/>
  <c r="BT148" i="1" s="1"/>
  <c r="BT130" i="1"/>
  <c r="BU130" i="1" s="1"/>
  <c r="BO81" i="1"/>
  <c r="BP81" i="1" s="1"/>
  <c r="BR81" i="1" s="1"/>
  <c r="BT124" i="1"/>
  <c r="BY94" i="5"/>
  <c r="CA94" i="5" s="1"/>
  <c r="BZ94" i="5"/>
  <c r="CB94" i="5" s="1"/>
  <c r="BW85" i="5"/>
  <c r="BX85" i="5" s="1"/>
  <c r="BZ85" i="5" s="1"/>
  <c r="BW130" i="5"/>
  <c r="BX130" i="5" s="1"/>
  <c r="BZ130" i="5" s="1"/>
  <c r="CB130" i="5" s="1"/>
  <c r="CA144" i="5"/>
  <c r="CD144" i="5" s="1"/>
  <c r="BY113" i="5"/>
  <c r="CA113" i="5" s="1"/>
  <c r="BR158" i="1"/>
  <c r="BS158" i="1" s="1"/>
  <c r="BQ90" i="1"/>
  <c r="BT90" i="1" s="1"/>
  <c r="BO84" i="1"/>
  <c r="BP84" i="1" s="1"/>
  <c r="BQ84" i="1" s="1"/>
  <c r="BQ129" i="1"/>
  <c r="BS129" i="1" s="1"/>
  <c r="BQ67" i="1"/>
  <c r="BS67" i="1" s="1"/>
  <c r="BQ72" i="1"/>
  <c r="BS72" i="1" s="1"/>
  <c r="BO142" i="1"/>
  <c r="BP142" i="1" s="1"/>
  <c r="BQ142" i="1" s="1"/>
  <c r="BQ146" i="1"/>
  <c r="BS146" i="1" s="1"/>
  <c r="BO105" i="1"/>
  <c r="BP105" i="1" s="1"/>
  <c r="BR105" i="1" s="1"/>
  <c r="BQ131" i="1"/>
  <c r="BM65" i="1"/>
  <c r="BT66" i="1"/>
  <c r="BS66" i="1"/>
  <c r="BV93" i="1"/>
  <c r="BR147" i="1"/>
  <c r="BS147" i="1" s="1"/>
  <c r="BT102" i="1"/>
  <c r="BN65" i="1"/>
  <c r="BT91" i="1"/>
  <c r="CD137" i="5"/>
  <c r="CC77" i="5"/>
  <c r="CE89" i="5"/>
  <c r="CF89" i="5" s="1"/>
  <c r="CG89" i="5" s="1"/>
  <c r="CI89" i="5" s="1"/>
  <c r="BZ64" i="1"/>
  <c r="CB64" i="1" s="1"/>
  <c r="BR150" i="1"/>
  <c r="BQ150" i="1"/>
  <c r="BS102" i="1"/>
  <c r="BS91" i="1"/>
  <c r="BY78" i="5"/>
  <c r="CA78" i="5" s="1"/>
  <c r="CK70" i="6"/>
  <c r="CL70" i="6" s="1"/>
  <c r="CN70" i="6" s="1"/>
  <c r="CS78" i="6"/>
  <c r="CT78" i="6" s="1"/>
  <c r="CV78" i="6" s="1"/>
  <c r="CS131" i="6"/>
  <c r="CT131" i="6" s="1"/>
  <c r="CU131" i="6" s="1"/>
  <c r="CN135" i="6"/>
  <c r="CO135" i="6" s="1"/>
  <c r="CQ135" i="6" s="1"/>
  <c r="CN123" i="6"/>
  <c r="CO123" i="6" s="1"/>
  <c r="CQ123" i="6" s="1"/>
  <c r="CV153" i="6"/>
  <c r="CX153" i="6" s="1"/>
  <c r="CZ153" i="6" s="1"/>
  <c r="CS127" i="6"/>
  <c r="CT127" i="6" s="1"/>
  <c r="CU127" i="6" s="1"/>
  <c r="CM162" i="6"/>
  <c r="CN162" i="6"/>
  <c r="CD63" i="5"/>
  <c r="BW86" i="5"/>
  <c r="BX86" i="5" s="1"/>
  <c r="BY86" i="5" s="1"/>
  <c r="CA86" i="5" s="1"/>
  <c r="CS117" i="6"/>
  <c r="CT117" i="6" s="1"/>
  <c r="CU117" i="6" s="1"/>
  <c r="CS147" i="6"/>
  <c r="CT147" i="6" s="1"/>
  <c r="CV147" i="6" s="1"/>
  <c r="CV156" i="6"/>
  <c r="CW156" i="6" s="1"/>
  <c r="CY156" i="6" s="1"/>
  <c r="CS154" i="6"/>
  <c r="CT154" i="6" s="1"/>
  <c r="CU154" i="6" s="1"/>
  <c r="CS87" i="6"/>
  <c r="CT87" i="6" s="1"/>
  <c r="CU87" i="6" s="1"/>
  <c r="CS125" i="6"/>
  <c r="CT125" i="6" s="1"/>
  <c r="CU125" i="6" s="1"/>
  <c r="CS118" i="6"/>
  <c r="CT118" i="6" s="1"/>
  <c r="CU118" i="6" s="1"/>
  <c r="CP122" i="6"/>
  <c r="CR122" i="6" s="1"/>
  <c r="CP145" i="6"/>
  <c r="CR145" i="6" s="1"/>
  <c r="CX107" i="6"/>
  <c r="CZ107" i="6" s="1"/>
  <c r="CP74" i="6"/>
  <c r="CR74" i="6" s="1"/>
  <c r="CX111" i="6"/>
  <c r="CZ111" i="6" s="1"/>
  <c r="CP77" i="6"/>
  <c r="CR77" i="6" s="1"/>
  <c r="CO106" i="6"/>
  <c r="CQ106" i="6" s="1"/>
  <c r="CO86" i="6"/>
  <c r="CQ86" i="6" s="1"/>
  <c r="CO62" i="6"/>
  <c r="CQ62" i="6" s="1"/>
  <c r="CO126" i="6"/>
  <c r="CQ126" i="6" s="1"/>
  <c r="CO119" i="6"/>
  <c r="CQ119" i="6" s="1"/>
  <c r="CO90" i="6"/>
  <c r="CQ90" i="6" s="1"/>
  <c r="CW95" i="6"/>
  <c r="CY95" i="6" s="1"/>
  <c r="CO94" i="6"/>
  <c r="CQ94" i="6" s="1"/>
  <c r="CW79" i="6"/>
  <c r="CY79" i="6" s="1"/>
  <c r="CP137" i="6"/>
  <c r="CR137" i="6" s="1"/>
  <c r="CP93" i="6"/>
  <c r="CR93" i="6" s="1"/>
  <c r="CX149" i="6"/>
  <c r="CZ149" i="6" s="1"/>
  <c r="CX66" i="6"/>
  <c r="CZ66" i="6" s="1"/>
  <c r="CP109" i="6"/>
  <c r="CR109" i="6" s="1"/>
  <c r="CO93" i="6"/>
  <c r="CQ93" i="6" s="1"/>
  <c r="CW149" i="6"/>
  <c r="CY149" i="6" s="1"/>
  <c r="CW66" i="6"/>
  <c r="CY66" i="6" s="1"/>
  <c r="CO109" i="6"/>
  <c r="CQ109" i="6" s="1"/>
  <c r="CN85" i="6"/>
  <c r="CW107" i="6"/>
  <c r="CY107" i="6" s="1"/>
  <c r="CO74" i="6"/>
  <c r="CQ74" i="6" s="1"/>
  <c r="CW111" i="6"/>
  <c r="CY111" i="6" s="1"/>
  <c r="CO77" i="6"/>
  <c r="CQ77" i="6" s="1"/>
  <c r="CO137" i="6"/>
  <c r="CQ137" i="6" s="1"/>
  <c r="CM146" i="6"/>
  <c r="CN146" i="6"/>
  <c r="CM140" i="6"/>
  <c r="CN140" i="6"/>
  <c r="CM155" i="6"/>
  <c r="CN155" i="6"/>
  <c r="CU98" i="6"/>
  <c r="CV98" i="6"/>
  <c r="CU67" i="6"/>
  <c r="CV67" i="6"/>
  <c r="CO122" i="6"/>
  <c r="CQ122" i="6" s="1"/>
  <c r="CO145" i="6"/>
  <c r="CQ145" i="6" s="1"/>
  <c r="CU150" i="6"/>
  <c r="CV150" i="6"/>
  <c r="CU120" i="6"/>
  <c r="CV120" i="6"/>
  <c r="CM108" i="6"/>
  <c r="CN108" i="6"/>
  <c r="CU69" i="6"/>
  <c r="CV69" i="6"/>
  <c r="CW112" i="6"/>
  <c r="CY112" i="6" s="1"/>
  <c r="CX112" i="6"/>
  <c r="CZ112" i="6" s="1"/>
  <c r="CM83" i="6"/>
  <c r="CN83" i="6"/>
  <c r="CM115" i="6"/>
  <c r="CN115" i="6"/>
  <c r="CM129" i="6"/>
  <c r="CN129" i="6"/>
  <c r="CM82" i="6"/>
  <c r="CN82" i="6"/>
  <c r="CM143" i="6"/>
  <c r="CN143" i="6"/>
  <c r="CU73" i="6"/>
  <c r="CV73" i="6"/>
  <c r="CM96" i="6"/>
  <c r="CN96" i="6"/>
  <c r="CM142" i="6"/>
  <c r="CN142" i="6"/>
  <c r="CM64" i="6"/>
  <c r="CN64" i="6"/>
  <c r="CM92" i="6"/>
  <c r="CN92" i="6"/>
  <c r="CU139" i="6"/>
  <c r="CV139" i="6"/>
  <c r="CM104" i="6"/>
  <c r="CN104" i="6"/>
  <c r="CP106" i="6"/>
  <c r="CR106" i="6" s="1"/>
  <c r="CO130" i="6"/>
  <c r="CQ130" i="6" s="1"/>
  <c r="CP130" i="6"/>
  <c r="CR130" i="6" s="1"/>
  <c r="CP86" i="6"/>
  <c r="CR86" i="6" s="1"/>
  <c r="CW102" i="6"/>
  <c r="CY102" i="6" s="1"/>
  <c r="CX102" i="6"/>
  <c r="CZ102" i="6" s="1"/>
  <c r="CP62" i="6"/>
  <c r="CR62" i="6" s="1"/>
  <c r="CP126" i="6"/>
  <c r="CR126" i="6" s="1"/>
  <c r="CP119" i="6"/>
  <c r="CR119" i="6" s="1"/>
  <c r="CP90" i="6"/>
  <c r="CR90" i="6" s="1"/>
  <c r="CX95" i="6"/>
  <c r="CZ95" i="6" s="1"/>
  <c r="CP94" i="6"/>
  <c r="CR94" i="6" s="1"/>
  <c r="CX79" i="6"/>
  <c r="CZ79" i="6" s="1"/>
  <c r="CO138" i="6"/>
  <c r="CQ138" i="6" s="1"/>
  <c r="CP138" i="6"/>
  <c r="CR138" i="6" s="1"/>
  <c r="CE81" i="5"/>
  <c r="CF81" i="5" s="1"/>
  <c r="CH81" i="5" s="1"/>
  <c r="CJ81" i="5" s="1"/>
  <c r="DA103" i="6"/>
  <c r="DB103" i="6" s="1"/>
  <c r="CS148" i="6"/>
  <c r="CT148" i="6" s="1"/>
  <c r="CS159" i="6"/>
  <c r="CT159" i="6" s="1"/>
  <c r="CS101" i="6"/>
  <c r="CT101" i="6" s="1"/>
  <c r="CS71" i="6"/>
  <c r="CT71" i="6" s="1"/>
  <c r="CS116" i="6"/>
  <c r="CT116" i="6" s="1"/>
  <c r="CS136" i="6"/>
  <c r="CT136" i="6" s="1"/>
  <c r="CS88" i="6"/>
  <c r="CT88" i="6" s="1"/>
  <c r="CS134" i="6"/>
  <c r="CT134" i="6" s="1"/>
  <c r="CK72" i="6"/>
  <c r="CL72" i="6" s="1"/>
  <c r="CS89" i="6"/>
  <c r="CT89" i="6" s="1"/>
  <c r="CK105" i="6"/>
  <c r="CL105" i="6" s="1"/>
  <c r="CS65" i="6"/>
  <c r="CT65" i="6" s="1"/>
  <c r="CS161" i="6"/>
  <c r="CT161" i="6" s="1"/>
  <c r="CS152" i="6"/>
  <c r="CT152" i="6" s="1"/>
  <c r="CS160" i="6"/>
  <c r="CT160" i="6" s="1"/>
  <c r="CK121" i="6"/>
  <c r="CL121" i="6" s="1"/>
  <c r="CS99" i="6"/>
  <c r="CT99" i="6" s="1"/>
  <c r="CK75" i="6"/>
  <c r="CL75" i="6" s="1"/>
  <c r="CS128" i="6"/>
  <c r="CT128" i="6" s="1"/>
  <c r="CK114" i="6"/>
  <c r="CL114" i="6" s="1"/>
  <c r="CS76" i="6"/>
  <c r="CT76" i="6" s="1"/>
  <c r="CS80" i="6"/>
  <c r="CT80" i="6" s="1"/>
  <c r="CS133" i="6"/>
  <c r="CT133" i="6" s="1"/>
  <c r="CS157" i="6"/>
  <c r="CT157" i="6" s="1"/>
  <c r="BY82" i="5"/>
  <c r="CA82" i="5" s="1"/>
  <c r="CD66" i="5"/>
  <c r="BW84" i="5"/>
  <c r="BX84" i="5" s="1"/>
  <c r="BZ84" i="5" s="1"/>
  <c r="BW104" i="5"/>
  <c r="BX104" i="5" s="1"/>
  <c r="BY104" i="5" s="1"/>
  <c r="CA104" i="5" s="1"/>
  <c r="CK62" i="5"/>
  <c r="CB158" i="5"/>
  <c r="CD158" i="5" s="1"/>
  <c r="BQ62" i="1"/>
  <c r="BT62" i="1" s="1"/>
  <c r="CC64" i="5"/>
  <c r="CC134" i="5"/>
  <c r="CE134" i="5" s="1"/>
  <c r="CF134" i="5" s="1"/>
  <c r="CD147" i="5"/>
  <c r="CE147" i="5" s="1"/>
  <c r="CF147" i="5" s="1"/>
  <c r="CG147" i="5" s="1"/>
  <c r="CC105" i="5"/>
  <c r="CE105" i="5" s="1"/>
  <c r="CF105" i="5" s="1"/>
  <c r="CG105" i="5" s="1"/>
  <c r="CI105" i="5" s="1"/>
  <c r="BY122" i="5"/>
  <c r="CA122" i="5" s="1"/>
  <c r="BZ122" i="5"/>
  <c r="CC76" i="5"/>
  <c r="CC115" i="5"/>
  <c r="CL62" i="5"/>
  <c r="CC136" i="5"/>
  <c r="CC107" i="5"/>
  <c r="CA127" i="5"/>
  <c r="CC121" i="5"/>
  <c r="CD80" i="5"/>
  <c r="CE80" i="5" s="1"/>
  <c r="CF80" i="5" s="1"/>
  <c r="CC123" i="5"/>
  <c r="CJ71" i="5"/>
  <c r="CL71" i="5" s="1"/>
  <c r="CC159" i="5"/>
  <c r="CE159" i="5" s="1"/>
  <c r="CF159" i="5" s="1"/>
  <c r="CI149" i="5"/>
  <c r="CK149" i="5" s="1"/>
  <c r="CB68" i="5"/>
  <c r="CB127" i="5"/>
  <c r="CI152" i="5"/>
  <c r="CK152" i="5" s="1"/>
  <c r="CB126" i="5"/>
  <c r="CH100" i="5"/>
  <c r="CG100" i="5"/>
  <c r="CH108" i="5"/>
  <c r="CJ108" i="5" s="1"/>
  <c r="CG108" i="5"/>
  <c r="CI106" i="5"/>
  <c r="CK106" i="5" s="1"/>
  <c r="CB110" i="5"/>
  <c r="CD110" i="5" s="1"/>
  <c r="CB75" i="5"/>
  <c r="CH116" i="5"/>
  <c r="CJ116" i="5" s="1"/>
  <c r="CG116" i="5"/>
  <c r="CH131" i="5"/>
  <c r="CJ131" i="5" s="1"/>
  <c r="CG131" i="5"/>
  <c r="CB78" i="5"/>
  <c r="BP163" i="5"/>
  <c r="BQ138" i="1"/>
  <c r="BT138" i="1" s="1"/>
  <c r="BU143" i="1"/>
  <c r="BW143" i="1" s="1"/>
  <c r="BX143" i="1" s="1"/>
  <c r="BY143" i="1" s="1"/>
  <c r="BM117" i="1"/>
  <c r="BS74" i="1"/>
  <c r="BS157" i="1"/>
  <c r="BT74" i="1"/>
  <c r="BN117" i="1"/>
  <c r="BT157" i="1"/>
  <c r="BU93" i="1"/>
  <c r="BR97" i="1"/>
  <c r="BQ97" i="1"/>
  <c r="BU79" i="1"/>
  <c r="BW79" i="1" s="1"/>
  <c r="BX79" i="1" s="1"/>
  <c r="CD101" i="5" l="1"/>
  <c r="CE66" i="5"/>
  <c r="CF66" i="5" s="1"/>
  <c r="CH95" i="5"/>
  <c r="CJ95" i="5" s="1"/>
  <c r="CG95" i="5"/>
  <c r="CI95" i="5" s="1"/>
  <c r="CC138" i="5"/>
  <c r="BS110" i="1"/>
  <c r="BY97" i="5"/>
  <c r="CA97" i="5" s="1"/>
  <c r="CC97" i="5" s="1"/>
  <c r="CG154" i="5"/>
  <c r="CH112" i="5"/>
  <c r="CJ112" i="5" s="1"/>
  <c r="CG102" i="5"/>
  <c r="CE137" i="5"/>
  <c r="CF137" i="5" s="1"/>
  <c r="CH137" i="5" s="1"/>
  <c r="CJ137" i="5" s="1"/>
  <c r="CE64" i="5"/>
  <c r="CF64" i="5" s="1"/>
  <c r="BW142" i="5"/>
  <c r="BX142" i="5" s="1"/>
  <c r="BY142" i="5" s="1"/>
  <c r="CE88" i="5"/>
  <c r="CF88" i="5" s="1"/>
  <c r="CG88" i="5" s="1"/>
  <c r="CI88" i="5" s="1"/>
  <c r="CG157" i="5"/>
  <c r="CI157" i="5" s="1"/>
  <c r="CE63" i="5"/>
  <c r="CF63" i="5" s="1"/>
  <c r="CG63" i="5" s="1"/>
  <c r="CI63" i="5" s="1"/>
  <c r="BW111" i="5"/>
  <c r="BX111" i="5" s="1"/>
  <c r="BZ111" i="5" s="1"/>
  <c r="CB111" i="5" s="1"/>
  <c r="CD138" i="5"/>
  <c r="BW140" i="5"/>
  <c r="BX140" i="5" s="1"/>
  <c r="BY140" i="5" s="1"/>
  <c r="CA140" i="5" s="1"/>
  <c r="CG103" i="5"/>
  <c r="CI103" i="5" s="1"/>
  <c r="BZ142" i="5"/>
  <c r="CB142" i="5" s="1"/>
  <c r="CC69" i="5"/>
  <c r="CD69" i="5"/>
  <c r="CE98" i="5"/>
  <c r="CF98" i="5" s="1"/>
  <c r="CH98" i="5" s="1"/>
  <c r="CJ98" i="5" s="1"/>
  <c r="CE107" i="5"/>
  <c r="CF107" i="5" s="1"/>
  <c r="CD68" i="5"/>
  <c r="BY126" i="5"/>
  <c r="CA126" i="5" s="1"/>
  <c r="CE136" i="5"/>
  <c r="CF136" i="5" s="1"/>
  <c r="CH136" i="5" s="1"/>
  <c r="CJ136" i="5" s="1"/>
  <c r="CD132" i="5"/>
  <c r="CA79" i="5"/>
  <c r="CC79" i="5" s="1"/>
  <c r="BY117" i="5"/>
  <c r="CA117" i="5" s="1"/>
  <c r="CM153" i="5"/>
  <c r="CN153" i="5" s="1"/>
  <c r="CO153" i="5" s="1"/>
  <c r="CQ153" i="5" s="1"/>
  <c r="CE83" i="5"/>
  <c r="CF83" i="5" s="1"/>
  <c r="CG83" i="5" s="1"/>
  <c r="CI83" i="5" s="1"/>
  <c r="CC99" i="5"/>
  <c r="CE145" i="5"/>
  <c r="CF145" i="5" s="1"/>
  <c r="CG145" i="5" s="1"/>
  <c r="CI145" i="5" s="1"/>
  <c r="CG109" i="5"/>
  <c r="CI109" i="5" s="1"/>
  <c r="CK109" i="5" s="1"/>
  <c r="CE155" i="5"/>
  <c r="CF155" i="5" s="1"/>
  <c r="CH155" i="5" s="1"/>
  <c r="CJ155" i="5" s="1"/>
  <c r="CD76" i="5"/>
  <c r="CE76" i="5" s="1"/>
  <c r="CF76" i="5" s="1"/>
  <c r="CG76" i="5" s="1"/>
  <c r="CI76" i="5" s="1"/>
  <c r="CD99" i="5"/>
  <c r="CE65" i="5"/>
  <c r="CF65" i="5" s="1"/>
  <c r="CG65" i="5" s="1"/>
  <c r="CI65" i="5" s="1"/>
  <c r="CD72" i="5"/>
  <c r="CC72" i="5"/>
  <c r="CE156" i="5"/>
  <c r="CF156" i="5" s="1"/>
  <c r="CG156" i="5" s="1"/>
  <c r="CI156" i="5" s="1"/>
  <c r="CB129" i="5"/>
  <c r="CD129" i="5" s="1"/>
  <c r="CE101" i="5"/>
  <c r="CF101" i="5" s="1"/>
  <c r="CH101" i="5" s="1"/>
  <c r="CJ101" i="5" s="1"/>
  <c r="CC125" i="5"/>
  <c r="CG90" i="5"/>
  <c r="CI90" i="5" s="1"/>
  <c r="CD114" i="5"/>
  <c r="CC114" i="5"/>
  <c r="BZ73" i="5"/>
  <c r="CB73" i="5" s="1"/>
  <c r="CG150" i="5"/>
  <c r="CI150" i="5" s="1"/>
  <c r="CK150" i="5" s="1"/>
  <c r="CE160" i="5"/>
  <c r="CF160" i="5" s="1"/>
  <c r="CG160" i="5" s="1"/>
  <c r="CD125" i="5"/>
  <c r="BY118" i="5"/>
  <c r="CA118" i="5" s="1"/>
  <c r="BW92" i="5"/>
  <c r="BX92" i="5" s="1"/>
  <c r="BY92" i="5" s="1"/>
  <c r="CE123" i="5"/>
  <c r="CF123" i="5" s="1"/>
  <c r="CH123" i="5" s="1"/>
  <c r="CJ123" i="5" s="1"/>
  <c r="CD78" i="5"/>
  <c r="CH148" i="5"/>
  <c r="CJ148" i="5" s="1"/>
  <c r="BY85" i="5"/>
  <c r="CA85" i="5" s="1"/>
  <c r="BW119" i="5"/>
  <c r="BX119" i="5" s="1"/>
  <c r="BZ119" i="5" s="1"/>
  <c r="BY67" i="5"/>
  <c r="CA67" i="5" s="1"/>
  <c r="CD67" i="5" s="1"/>
  <c r="BS119" i="1"/>
  <c r="BV119" i="1" s="1"/>
  <c r="BL118" i="1"/>
  <c r="BN118" i="1" s="1"/>
  <c r="CA96" i="5"/>
  <c r="CB96" i="5"/>
  <c r="CH89" i="5"/>
  <c r="CJ89" i="5" s="1"/>
  <c r="CL89" i="5" s="1"/>
  <c r="BY94" i="1"/>
  <c r="BZ94" i="1"/>
  <c r="CE87" i="5"/>
  <c r="CF87" i="5" s="1"/>
  <c r="BS100" i="1"/>
  <c r="BT96" i="1"/>
  <c r="BU96" i="1" s="1"/>
  <c r="BQ88" i="1"/>
  <c r="BT88" i="1" s="1"/>
  <c r="BS127" i="1"/>
  <c r="BT127" i="1"/>
  <c r="BO85" i="1"/>
  <c r="BP85" i="1" s="1"/>
  <c r="BS159" i="1"/>
  <c r="BV159" i="1" s="1"/>
  <c r="BR141" i="1"/>
  <c r="BT141" i="1" s="1"/>
  <c r="BM69" i="1"/>
  <c r="BT106" i="1"/>
  <c r="BU106" i="1" s="1"/>
  <c r="CA76" i="1"/>
  <c r="CD76" i="1" s="1"/>
  <c r="BS161" i="1"/>
  <c r="BV80" i="1"/>
  <c r="BW80" i="1" s="1"/>
  <c r="BX80" i="1" s="1"/>
  <c r="BZ80" i="1" s="1"/>
  <c r="BT108" i="1"/>
  <c r="BU108" i="1" s="1"/>
  <c r="BT161" i="1"/>
  <c r="BN101" i="1"/>
  <c r="BO101" i="1" s="1"/>
  <c r="BP101" i="1" s="1"/>
  <c r="BQ101" i="1" s="1"/>
  <c r="BT89" i="1"/>
  <c r="BT153" i="1"/>
  <c r="BV153" i="1" s="1"/>
  <c r="BT87" i="1"/>
  <c r="BV87" i="1" s="1"/>
  <c r="BT113" i="1"/>
  <c r="BU113" i="1" s="1"/>
  <c r="CB92" i="1"/>
  <c r="CD92" i="1" s="1"/>
  <c r="BQ82" i="1"/>
  <c r="BS82" i="1" s="1"/>
  <c r="BO160" i="1"/>
  <c r="BP160" i="1" s="1"/>
  <c r="BR160" i="1" s="1"/>
  <c r="BS78" i="1"/>
  <c r="BU78" i="1" s="1"/>
  <c r="BU119" i="1"/>
  <c r="BW119" i="1" s="1"/>
  <c r="BX119" i="1" s="1"/>
  <c r="BY119" i="1" s="1"/>
  <c r="BT145" i="1"/>
  <c r="BS145" i="1"/>
  <c r="CB156" i="1"/>
  <c r="CC156" i="1" s="1"/>
  <c r="BQ128" i="1"/>
  <c r="BS128" i="1" s="1"/>
  <c r="CC126" i="1"/>
  <c r="CE126" i="1" s="1"/>
  <c r="CF126" i="1" s="1"/>
  <c r="CG126" i="1" s="1"/>
  <c r="BO69" i="1"/>
  <c r="BP69" i="1" s="1"/>
  <c r="BQ69" i="1" s="1"/>
  <c r="BT83" i="1"/>
  <c r="BV83" i="1" s="1"/>
  <c r="BS140" i="1"/>
  <c r="BU140" i="1" s="1"/>
  <c r="BL111" i="1"/>
  <c r="BT149" i="1"/>
  <c r="BV149" i="1" s="1"/>
  <c r="BQ63" i="1"/>
  <c r="BR63" i="1"/>
  <c r="BR142" i="1"/>
  <c r="BS142" i="1" s="1"/>
  <c r="BQ133" i="1"/>
  <c r="BT133" i="1" s="1"/>
  <c r="BU100" i="1"/>
  <c r="BS86" i="1"/>
  <c r="BV86" i="1" s="1"/>
  <c r="BR125" i="1"/>
  <c r="BS125" i="1" s="1"/>
  <c r="BS144" i="1"/>
  <c r="BV144" i="1" s="1"/>
  <c r="BR104" i="1"/>
  <c r="BT104" i="1" s="1"/>
  <c r="BS132" i="1"/>
  <c r="BS73" i="1"/>
  <c r="BU73" i="1" s="1"/>
  <c r="BT129" i="1"/>
  <c r="BV129" i="1" s="1"/>
  <c r="BT116" i="1"/>
  <c r="BV116" i="1" s="1"/>
  <c r="BQ114" i="1"/>
  <c r="BT114" i="1" s="1"/>
  <c r="BS90" i="1"/>
  <c r="BV90" i="1" s="1"/>
  <c r="CE141" i="5"/>
  <c r="CF141" i="5" s="1"/>
  <c r="CH141" i="5" s="1"/>
  <c r="CG124" i="5"/>
  <c r="CI124" i="5" s="1"/>
  <c r="BS89" i="1"/>
  <c r="BK111" i="1"/>
  <c r="BT132" i="1"/>
  <c r="BT115" i="1"/>
  <c r="BV115" i="1" s="1"/>
  <c r="CV118" i="6"/>
  <c r="CE121" i="5"/>
  <c r="CF121" i="5" s="1"/>
  <c r="CG121" i="5" s="1"/>
  <c r="BV122" i="1"/>
  <c r="BW122" i="1" s="1"/>
  <c r="BX122" i="1" s="1"/>
  <c r="BZ122" i="1" s="1"/>
  <c r="CE115" i="5"/>
  <c r="CF115" i="5" s="1"/>
  <c r="CH115" i="5" s="1"/>
  <c r="CJ115" i="5" s="1"/>
  <c r="BM152" i="1"/>
  <c r="BO152" i="1" s="1"/>
  <c r="BP152" i="1" s="1"/>
  <c r="BQ152" i="1" s="1"/>
  <c r="BR84" i="1"/>
  <c r="BS84" i="1" s="1"/>
  <c r="CX81" i="6"/>
  <c r="CZ81" i="6" s="1"/>
  <c r="BZ139" i="5"/>
  <c r="CB139" i="5" s="1"/>
  <c r="BY139" i="5"/>
  <c r="CA139" i="5" s="1"/>
  <c r="CG135" i="5"/>
  <c r="CI135" i="5" s="1"/>
  <c r="CK135" i="5" s="1"/>
  <c r="BT112" i="1"/>
  <c r="BU112" i="1" s="1"/>
  <c r="BQ162" i="1"/>
  <c r="BT162" i="1" s="1"/>
  <c r="CM162" i="5"/>
  <c r="CN162" i="5" s="1"/>
  <c r="CO162" i="5" s="1"/>
  <c r="BO121" i="1"/>
  <c r="BP121" i="1" s="1"/>
  <c r="BQ121" i="1" s="1"/>
  <c r="BT68" i="1"/>
  <c r="BT77" i="1"/>
  <c r="BV77" i="1" s="1"/>
  <c r="CC143" i="5"/>
  <c r="CD143" i="5"/>
  <c r="CC161" i="5"/>
  <c r="CE161" i="5" s="1"/>
  <c r="CF161" i="5" s="1"/>
  <c r="BM95" i="1"/>
  <c r="BN95" i="1"/>
  <c r="CC132" i="5"/>
  <c r="CE132" i="5" s="1"/>
  <c r="CF132" i="5" s="1"/>
  <c r="BT147" i="1"/>
  <c r="BU147" i="1" s="1"/>
  <c r="CP135" i="6"/>
  <c r="CR135" i="6" s="1"/>
  <c r="CV84" i="6"/>
  <c r="CK95" i="5"/>
  <c r="BU136" i="1"/>
  <c r="BW136" i="1" s="1"/>
  <c r="BX136" i="1" s="1"/>
  <c r="BZ136" i="1" s="1"/>
  <c r="BQ139" i="1"/>
  <c r="BS139" i="1" s="1"/>
  <c r="CU63" i="6"/>
  <c r="CV63" i="6"/>
  <c r="BO99" i="1"/>
  <c r="BP99" i="1" s="1"/>
  <c r="BR99" i="1" s="1"/>
  <c r="CU100" i="6"/>
  <c r="CV100" i="6"/>
  <c r="BW93" i="1"/>
  <c r="BX93" i="1" s="1"/>
  <c r="BZ93" i="1" s="1"/>
  <c r="BS154" i="1"/>
  <c r="BV154" i="1" s="1"/>
  <c r="CM120" i="5"/>
  <c r="CN120" i="5" s="1"/>
  <c r="CD75" i="5"/>
  <c r="CU78" i="6"/>
  <c r="CE77" i="5"/>
  <c r="CF77" i="5" s="1"/>
  <c r="CG77" i="5" s="1"/>
  <c r="CI77" i="5" s="1"/>
  <c r="CU110" i="6"/>
  <c r="CV110" i="6"/>
  <c r="CB118" i="5"/>
  <c r="BZ104" i="5"/>
  <c r="CB104" i="5" s="1"/>
  <c r="CC104" i="5" s="1"/>
  <c r="BZ70" i="5"/>
  <c r="CB70" i="5" s="1"/>
  <c r="CV154" i="6"/>
  <c r="BQ81" i="1"/>
  <c r="BS81" i="1" s="1"/>
  <c r="CU147" i="6"/>
  <c r="CW147" i="6" s="1"/>
  <c r="CY147" i="6" s="1"/>
  <c r="DA95" i="6"/>
  <c r="DB95" i="6" s="1"/>
  <c r="CW153" i="6"/>
  <c r="CY153" i="6" s="1"/>
  <c r="DA153" i="6" s="1"/>
  <c r="DB153" i="6" s="1"/>
  <c r="BV75" i="1"/>
  <c r="BW75" i="1" s="1"/>
  <c r="BX75" i="1" s="1"/>
  <c r="BZ75" i="1" s="1"/>
  <c r="BV123" i="1"/>
  <c r="CP162" i="6"/>
  <c r="CR162" i="6" s="1"/>
  <c r="BT72" i="1"/>
  <c r="BU72" i="1" s="1"/>
  <c r="BY130" i="5"/>
  <c r="CA130" i="5" s="1"/>
  <c r="DA111" i="6"/>
  <c r="DB111" i="6" s="1"/>
  <c r="DC111" i="6" s="1"/>
  <c r="BY84" i="5"/>
  <c r="CA84" i="5" s="1"/>
  <c r="CH74" i="5"/>
  <c r="CJ74" i="5" s="1"/>
  <c r="BO120" i="1"/>
  <c r="BP120" i="1" s="1"/>
  <c r="CC94" i="5"/>
  <c r="CC113" i="5"/>
  <c r="CP123" i="6"/>
  <c r="CR123" i="6" s="1"/>
  <c r="CS123" i="6" s="1"/>
  <c r="CT123" i="6" s="1"/>
  <c r="BT137" i="1"/>
  <c r="BV137" i="1" s="1"/>
  <c r="BS148" i="1"/>
  <c r="BU148" i="1" s="1"/>
  <c r="BV102" i="1"/>
  <c r="BQ70" i="1"/>
  <c r="BS70" i="1" s="1"/>
  <c r="BU110" i="1"/>
  <c r="BV124" i="1"/>
  <c r="BV110" i="1"/>
  <c r="BT67" i="1"/>
  <c r="BV67" i="1" s="1"/>
  <c r="BU123" i="1"/>
  <c r="BT146" i="1"/>
  <c r="BU146" i="1" s="1"/>
  <c r="BQ151" i="1"/>
  <c r="BR151" i="1"/>
  <c r="BV130" i="1"/>
  <c r="BW130" i="1" s="1"/>
  <c r="BX130" i="1" s="1"/>
  <c r="BZ130" i="1" s="1"/>
  <c r="CA64" i="1"/>
  <c r="CC64" i="1" s="1"/>
  <c r="BU124" i="1"/>
  <c r="CI74" i="5"/>
  <c r="BT158" i="1"/>
  <c r="BU158" i="1" s="1"/>
  <c r="CM70" i="6"/>
  <c r="CP70" i="6" s="1"/>
  <c r="CR70" i="6" s="1"/>
  <c r="CV117" i="6"/>
  <c r="CW117" i="6" s="1"/>
  <c r="CY117" i="6" s="1"/>
  <c r="CD94" i="5"/>
  <c r="CD113" i="5"/>
  <c r="CH105" i="5"/>
  <c r="CJ105" i="5" s="1"/>
  <c r="CK105" i="5" s="1"/>
  <c r="CC144" i="5"/>
  <c r="CE144" i="5" s="1"/>
  <c r="CF144" i="5" s="1"/>
  <c r="CD82" i="5"/>
  <c r="CL95" i="5"/>
  <c r="CD133" i="5"/>
  <c r="CE133" i="5" s="1"/>
  <c r="CF133" i="5" s="1"/>
  <c r="BQ109" i="1"/>
  <c r="BT109" i="1" s="1"/>
  <c r="BZ134" i="1"/>
  <c r="CA134" i="1" s="1"/>
  <c r="BR71" i="1"/>
  <c r="BQ71" i="1"/>
  <c r="BO65" i="1"/>
  <c r="BP65" i="1" s="1"/>
  <c r="BQ65" i="1" s="1"/>
  <c r="BQ105" i="1"/>
  <c r="BT105" i="1" s="1"/>
  <c r="BY155" i="1"/>
  <c r="CA155" i="1" s="1"/>
  <c r="BQ107" i="1"/>
  <c r="BR107" i="1"/>
  <c r="BS131" i="1"/>
  <c r="BT131" i="1"/>
  <c r="BS138" i="1"/>
  <c r="BU138" i="1" s="1"/>
  <c r="BS62" i="1"/>
  <c r="BU62" i="1" s="1"/>
  <c r="CH65" i="5"/>
  <c r="CJ65" i="5" s="1"/>
  <c r="CL65" i="5" s="1"/>
  <c r="CG81" i="5"/>
  <c r="CI81" i="5" s="1"/>
  <c r="BR103" i="1"/>
  <c r="BT103" i="1" s="1"/>
  <c r="BU66" i="1"/>
  <c r="BV66" i="1"/>
  <c r="BR98" i="1"/>
  <c r="BQ98" i="1"/>
  <c r="BO117" i="1"/>
  <c r="BP117" i="1" s="1"/>
  <c r="BQ117" i="1" s="1"/>
  <c r="BU91" i="1"/>
  <c r="BT150" i="1"/>
  <c r="BS150" i="1"/>
  <c r="BU102" i="1"/>
  <c r="BV91" i="1"/>
  <c r="CX156" i="6"/>
  <c r="CZ156" i="6" s="1"/>
  <c r="DA156" i="6" s="1"/>
  <c r="DB156" i="6" s="1"/>
  <c r="CS86" i="6"/>
  <c r="CT86" i="6" s="1"/>
  <c r="CU86" i="6" s="1"/>
  <c r="CV131" i="6"/>
  <c r="CW131" i="6" s="1"/>
  <c r="CY131" i="6" s="1"/>
  <c r="CV127" i="6"/>
  <c r="CX127" i="6" s="1"/>
  <c r="CZ127" i="6" s="1"/>
  <c r="BZ86" i="5"/>
  <c r="CB86" i="5" s="1"/>
  <c r="CV87" i="6"/>
  <c r="CW87" i="6" s="1"/>
  <c r="CY87" i="6" s="1"/>
  <c r="CO162" i="6"/>
  <c r="CQ162" i="6" s="1"/>
  <c r="CS137" i="6"/>
  <c r="CT137" i="6" s="1"/>
  <c r="CU137" i="6" s="1"/>
  <c r="DA66" i="6"/>
  <c r="DB66" i="6" s="1"/>
  <c r="DC66" i="6" s="1"/>
  <c r="CV125" i="6"/>
  <c r="CW125" i="6" s="1"/>
  <c r="CY125" i="6" s="1"/>
  <c r="CS90" i="6"/>
  <c r="CT90" i="6" s="1"/>
  <c r="CU90" i="6" s="1"/>
  <c r="CS106" i="6"/>
  <c r="CT106" i="6" s="1"/>
  <c r="CV106" i="6" s="1"/>
  <c r="DA79" i="6"/>
  <c r="DB79" i="6" s="1"/>
  <c r="DC79" i="6" s="1"/>
  <c r="DA112" i="6"/>
  <c r="DB112" i="6" s="1"/>
  <c r="DC112" i="6" s="1"/>
  <c r="CS135" i="6"/>
  <c r="CT135" i="6" s="1"/>
  <c r="CP104" i="6"/>
  <c r="CR104" i="6" s="1"/>
  <c r="CP92" i="6"/>
  <c r="CR92" i="6" s="1"/>
  <c r="CX73" i="6"/>
  <c r="CZ73" i="6" s="1"/>
  <c r="CW139" i="6"/>
  <c r="CY139" i="6" s="1"/>
  <c r="CO64" i="6"/>
  <c r="CQ64" i="6" s="1"/>
  <c r="CP82" i="6"/>
  <c r="CR82" i="6" s="1"/>
  <c r="CP115" i="6"/>
  <c r="CR115" i="6" s="1"/>
  <c r="CO96" i="6"/>
  <c r="CQ96" i="6" s="1"/>
  <c r="CX69" i="6"/>
  <c r="CZ69" i="6" s="1"/>
  <c r="CO143" i="6"/>
  <c r="CQ143" i="6" s="1"/>
  <c r="CX120" i="6"/>
  <c r="CZ120" i="6" s="1"/>
  <c r="CX118" i="6"/>
  <c r="CZ118" i="6" s="1"/>
  <c r="CP155" i="6"/>
  <c r="CR155" i="6" s="1"/>
  <c r="CO115" i="6"/>
  <c r="CQ115" i="6" s="1"/>
  <c r="CW69" i="6"/>
  <c r="CY69" i="6" s="1"/>
  <c r="CW120" i="6"/>
  <c r="CY120" i="6" s="1"/>
  <c r="CW118" i="6"/>
  <c r="CY118" i="6" s="1"/>
  <c r="CO155" i="6"/>
  <c r="CQ155" i="6" s="1"/>
  <c r="CO85" i="6"/>
  <c r="CQ85" i="6" s="1"/>
  <c r="CP85" i="6"/>
  <c r="CR85" i="6" s="1"/>
  <c r="CO129" i="6"/>
  <c r="CQ129" i="6" s="1"/>
  <c r="CO83" i="6"/>
  <c r="CQ83" i="6" s="1"/>
  <c r="CW154" i="6"/>
  <c r="CY154" i="6" s="1"/>
  <c r="CO108" i="6"/>
  <c r="CQ108" i="6" s="1"/>
  <c r="CW150" i="6"/>
  <c r="CY150" i="6" s="1"/>
  <c r="CW67" i="6"/>
  <c r="CY67" i="6" s="1"/>
  <c r="CO140" i="6"/>
  <c r="CQ140" i="6" s="1"/>
  <c r="CO70" i="6"/>
  <c r="CQ70" i="6" s="1"/>
  <c r="CU161" i="6"/>
  <c r="CV161" i="6"/>
  <c r="CU157" i="6"/>
  <c r="CV157" i="6"/>
  <c r="CU76" i="6"/>
  <c r="CV76" i="6"/>
  <c r="CM75" i="6"/>
  <c r="CN75" i="6"/>
  <c r="CU160" i="6"/>
  <c r="CV160" i="6"/>
  <c r="CU97" i="6"/>
  <c r="CV97" i="6"/>
  <c r="CU68" i="6"/>
  <c r="CV68" i="6"/>
  <c r="CM72" i="6"/>
  <c r="CN72" i="6"/>
  <c r="CU136" i="6"/>
  <c r="CV136" i="6"/>
  <c r="CS138" i="6"/>
  <c r="CT138" i="6" s="1"/>
  <c r="CO104" i="6"/>
  <c r="CQ104" i="6" s="1"/>
  <c r="CO92" i="6"/>
  <c r="CQ92" i="6" s="1"/>
  <c r="CW73" i="6"/>
  <c r="CY73" i="6" s="1"/>
  <c r="CO82" i="6"/>
  <c r="CQ82" i="6" s="1"/>
  <c r="CM121" i="6"/>
  <c r="CN121" i="6"/>
  <c r="CU133" i="6"/>
  <c r="CV133" i="6"/>
  <c r="CM114" i="6"/>
  <c r="CN114" i="6"/>
  <c r="CU99" i="6"/>
  <c r="CV99" i="6"/>
  <c r="CU152" i="6"/>
  <c r="CV152" i="6"/>
  <c r="CU141" i="6"/>
  <c r="CV141" i="6"/>
  <c r="CU116" i="6"/>
  <c r="CV116" i="6"/>
  <c r="CU101" i="6"/>
  <c r="CV101" i="6"/>
  <c r="CU144" i="6"/>
  <c r="CV144" i="6"/>
  <c r="CO142" i="6"/>
  <c r="CQ142" i="6" s="1"/>
  <c r="CP142" i="6"/>
  <c r="CR142" i="6" s="1"/>
  <c r="CX100" i="6"/>
  <c r="CZ100" i="6" s="1"/>
  <c r="CW84" i="6"/>
  <c r="CY84" i="6" s="1"/>
  <c r="CX84" i="6"/>
  <c r="CZ84" i="6" s="1"/>
  <c r="CO146" i="6"/>
  <c r="CQ146" i="6" s="1"/>
  <c r="CP146" i="6"/>
  <c r="CR146" i="6" s="1"/>
  <c r="CW78" i="6"/>
  <c r="CY78" i="6" s="1"/>
  <c r="CX78" i="6"/>
  <c r="CZ78" i="6" s="1"/>
  <c r="CU89" i="6"/>
  <c r="CV89" i="6"/>
  <c r="CU134" i="6"/>
  <c r="CV134" i="6"/>
  <c r="CU71" i="6"/>
  <c r="CV71" i="6"/>
  <c r="CU159" i="6"/>
  <c r="CV159" i="6"/>
  <c r="CU148" i="6"/>
  <c r="CV148" i="6"/>
  <c r="CU80" i="6"/>
  <c r="CV80" i="6"/>
  <c r="CU128" i="6"/>
  <c r="CV128" i="6"/>
  <c r="CU65" i="6"/>
  <c r="CV65" i="6"/>
  <c r="CM105" i="6"/>
  <c r="CN105" i="6"/>
  <c r="CU88" i="6"/>
  <c r="CV88" i="6"/>
  <c r="DC95" i="6"/>
  <c r="DD95" i="6"/>
  <c r="DC103" i="6"/>
  <c r="DD103" i="6"/>
  <c r="CX139" i="6"/>
  <c r="CZ139" i="6" s="1"/>
  <c r="CP64" i="6"/>
  <c r="CR64" i="6" s="1"/>
  <c r="CP96" i="6"/>
  <c r="CR96" i="6" s="1"/>
  <c r="CP143" i="6"/>
  <c r="CR143" i="6" s="1"/>
  <c r="CP129" i="6"/>
  <c r="CR129" i="6" s="1"/>
  <c r="CP83" i="6"/>
  <c r="CR83" i="6" s="1"/>
  <c r="CX147" i="6"/>
  <c r="CZ147" i="6" s="1"/>
  <c r="CX154" i="6"/>
  <c r="CZ154" i="6" s="1"/>
  <c r="CP108" i="6"/>
  <c r="CR108" i="6" s="1"/>
  <c r="CX150" i="6"/>
  <c r="CZ150" i="6" s="1"/>
  <c r="CX67" i="6"/>
  <c r="CZ67" i="6" s="1"/>
  <c r="CW98" i="6"/>
  <c r="CY98" i="6" s="1"/>
  <c r="CX98" i="6"/>
  <c r="CZ98" i="6" s="1"/>
  <c r="CP140" i="6"/>
  <c r="CR140" i="6" s="1"/>
  <c r="CL163" i="6"/>
  <c r="CS62" i="6"/>
  <c r="CT62" i="6" s="1"/>
  <c r="CS151" i="6"/>
  <c r="CT151" i="6" s="1"/>
  <c r="DA149" i="6"/>
  <c r="DB149" i="6" s="1"/>
  <c r="CS74" i="6"/>
  <c r="CT74" i="6" s="1"/>
  <c r="DA81" i="6"/>
  <c r="DB81" i="6" s="1"/>
  <c r="CS130" i="6"/>
  <c r="CT130" i="6" s="1"/>
  <c r="CS122" i="6"/>
  <c r="CT122" i="6" s="1"/>
  <c r="CS77" i="6"/>
  <c r="CT77" i="6" s="1"/>
  <c r="CS94" i="6"/>
  <c r="CT94" i="6" s="1"/>
  <c r="CS91" i="6"/>
  <c r="CT91" i="6" s="1"/>
  <c r="CS93" i="6"/>
  <c r="CT93" i="6" s="1"/>
  <c r="CS124" i="6"/>
  <c r="CT124" i="6" s="1"/>
  <c r="CS119" i="6"/>
  <c r="CT119" i="6" s="1"/>
  <c r="CS132" i="6"/>
  <c r="CT132" i="6" s="1"/>
  <c r="CS109" i="6"/>
  <c r="CT109" i="6" s="1"/>
  <c r="CS158" i="6"/>
  <c r="CT158" i="6" s="1"/>
  <c r="DA102" i="6"/>
  <c r="DB102" i="6" s="1"/>
  <c r="CS113" i="6"/>
  <c r="CT113" i="6" s="1"/>
  <c r="DA107" i="6"/>
  <c r="DB107" i="6" s="1"/>
  <c r="CB85" i="5"/>
  <c r="CC82" i="5"/>
  <c r="CC158" i="5"/>
  <c r="CE158" i="5" s="1"/>
  <c r="CF158" i="5" s="1"/>
  <c r="CH158" i="5" s="1"/>
  <c r="CJ158" i="5" s="1"/>
  <c r="CG137" i="5"/>
  <c r="CI137" i="5" s="1"/>
  <c r="CK137" i="5" s="1"/>
  <c r="CM62" i="5"/>
  <c r="CN62" i="5" s="1"/>
  <c r="CO62" i="5" s="1"/>
  <c r="CQ62" i="5" s="1"/>
  <c r="BV157" i="1"/>
  <c r="BV74" i="1"/>
  <c r="CH147" i="5"/>
  <c r="CJ147" i="5" s="1"/>
  <c r="CC93" i="5"/>
  <c r="CE93" i="5" s="1"/>
  <c r="CF93" i="5" s="1"/>
  <c r="CG93" i="5" s="1"/>
  <c r="CI93" i="5" s="1"/>
  <c r="CD127" i="5"/>
  <c r="CB122" i="5"/>
  <c r="CC122" i="5" s="1"/>
  <c r="CC146" i="5"/>
  <c r="CE146" i="5" s="1"/>
  <c r="CF146" i="5" s="1"/>
  <c r="CC75" i="5"/>
  <c r="CD91" i="5"/>
  <c r="CE91" i="5" s="1"/>
  <c r="CF91" i="5" s="1"/>
  <c r="CC128" i="5"/>
  <c r="CE128" i="5" s="1"/>
  <c r="CF128" i="5" s="1"/>
  <c r="CH128" i="5" s="1"/>
  <c r="CJ128" i="5" s="1"/>
  <c r="CC127" i="5"/>
  <c r="CK71" i="5"/>
  <c r="CM71" i="5" s="1"/>
  <c r="CN71" i="5" s="1"/>
  <c r="CC151" i="5"/>
  <c r="CE151" i="5" s="1"/>
  <c r="CF151" i="5" s="1"/>
  <c r="CC68" i="5"/>
  <c r="CL149" i="5"/>
  <c r="CM149" i="5" s="1"/>
  <c r="CN149" i="5" s="1"/>
  <c r="CH80" i="5"/>
  <c r="CG80" i="5"/>
  <c r="CI154" i="5"/>
  <c r="CK154" i="5" s="1"/>
  <c r="CH64" i="5"/>
  <c r="CG64" i="5"/>
  <c r="CI116" i="5"/>
  <c r="CK116" i="5" s="1"/>
  <c r="CL152" i="5"/>
  <c r="CM152" i="5" s="1"/>
  <c r="CN152" i="5" s="1"/>
  <c r="CH159" i="5"/>
  <c r="CJ159" i="5" s="1"/>
  <c r="CG159" i="5"/>
  <c r="CI102" i="5"/>
  <c r="CC78" i="5"/>
  <c r="CI148" i="5"/>
  <c r="CI131" i="5"/>
  <c r="CK131" i="5" s="1"/>
  <c r="CI100" i="5"/>
  <c r="CB84" i="5"/>
  <c r="CJ102" i="5"/>
  <c r="CH107" i="5"/>
  <c r="CJ107" i="5" s="1"/>
  <c r="CG107" i="5"/>
  <c r="CC110" i="5"/>
  <c r="CE110" i="5" s="1"/>
  <c r="CF110" i="5" s="1"/>
  <c r="CL106" i="5"/>
  <c r="CM106" i="5" s="1"/>
  <c r="CN106" i="5" s="1"/>
  <c r="CJ90" i="5"/>
  <c r="CJ100" i="5"/>
  <c r="CH66" i="5"/>
  <c r="CG66" i="5"/>
  <c r="CH134" i="5"/>
  <c r="CJ134" i="5" s="1"/>
  <c r="CG134" i="5"/>
  <c r="CI108" i="5"/>
  <c r="CK108" i="5" s="1"/>
  <c r="CJ157" i="5"/>
  <c r="CI147" i="5"/>
  <c r="BV100" i="1"/>
  <c r="BU157" i="1"/>
  <c r="BZ135" i="1"/>
  <c r="BY135" i="1"/>
  <c r="BU74" i="1"/>
  <c r="BY93" i="1"/>
  <c r="BS97" i="1"/>
  <c r="BV96" i="1"/>
  <c r="BT97" i="1"/>
  <c r="BZ79" i="1"/>
  <c r="BY79" i="1"/>
  <c r="BZ143" i="1"/>
  <c r="CA143" i="1" s="1"/>
  <c r="CE138" i="5" l="1"/>
  <c r="CF138" i="5" s="1"/>
  <c r="CH145" i="5"/>
  <c r="CJ145" i="5" s="1"/>
  <c r="CD126" i="5"/>
  <c r="CL112" i="5"/>
  <c r="CD117" i="5"/>
  <c r="CK112" i="5"/>
  <c r="CC117" i="5"/>
  <c r="CE117" i="5" s="1"/>
  <c r="CF117" i="5" s="1"/>
  <c r="CG98" i="5"/>
  <c r="CI98" i="5" s="1"/>
  <c r="CK98" i="5" s="1"/>
  <c r="BM118" i="1"/>
  <c r="BV106" i="1"/>
  <c r="BV140" i="1"/>
  <c r="BS88" i="1"/>
  <c r="BU88" i="1" s="1"/>
  <c r="CH88" i="5"/>
  <c r="CJ88" i="5" s="1"/>
  <c r="CG123" i="5"/>
  <c r="CC126" i="5"/>
  <c r="CE126" i="5" s="1"/>
  <c r="CF126" i="5" s="1"/>
  <c r="CG126" i="5" s="1"/>
  <c r="CP153" i="5"/>
  <c r="CR153" i="5" s="1"/>
  <c r="CE69" i="5"/>
  <c r="CF69" i="5" s="1"/>
  <c r="CH69" i="5" s="1"/>
  <c r="CJ69" i="5" s="1"/>
  <c r="CH63" i="5"/>
  <c r="CJ63" i="5" s="1"/>
  <c r="CH138" i="5"/>
  <c r="CJ138" i="5" s="1"/>
  <c r="CG138" i="5"/>
  <c r="CI138" i="5" s="1"/>
  <c r="CH156" i="5"/>
  <c r="CJ156" i="5" s="1"/>
  <c r="CE99" i="5"/>
  <c r="CF99" i="5" s="1"/>
  <c r="CH99" i="5" s="1"/>
  <c r="CL157" i="5"/>
  <c r="BY111" i="5"/>
  <c r="CA111" i="5" s="1"/>
  <c r="CC111" i="5" s="1"/>
  <c r="CC130" i="5"/>
  <c r="CK103" i="5"/>
  <c r="CE68" i="5"/>
  <c r="CF68" i="5" s="1"/>
  <c r="CH68" i="5" s="1"/>
  <c r="CE72" i="5"/>
  <c r="CF72" i="5" s="1"/>
  <c r="CG72" i="5" s="1"/>
  <c r="CI72" i="5" s="1"/>
  <c r="CG155" i="5"/>
  <c r="CI155" i="5" s="1"/>
  <c r="CL155" i="5" s="1"/>
  <c r="BZ140" i="5"/>
  <c r="CB140" i="5" s="1"/>
  <c r="CD140" i="5" s="1"/>
  <c r="CL103" i="5"/>
  <c r="CD85" i="5"/>
  <c r="CD79" i="5"/>
  <c r="CE79" i="5" s="1"/>
  <c r="CF79" i="5" s="1"/>
  <c r="CH79" i="5" s="1"/>
  <c r="CJ79" i="5" s="1"/>
  <c r="CA142" i="5"/>
  <c r="CC142" i="5" s="1"/>
  <c r="CG136" i="5"/>
  <c r="CH83" i="5"/>
  <c r="CJ83" i="5" s="1"/>
  <c r="CK83" i="5" s="1"/>
  <c r="CC67" i="5"/>
  <c r="CE67" i="5" s="1"/>
  <c r="CF67" i="5" s="1"/>
  <c r="CH67" i="5" s="1"/>
  <c r="CD97" i="5"/>
  <c r="CE97" i="5" s="1"/>
  <c r="CF97" i="5" s="1"/>
  <c r="CS153" i="5"/>
  <c r="CE78" i="5"/>
  <c r="CF78" i="5" s="1"/>
  <c r="CH78" i="5" s="1"/>
  <c r="CL109" i="5"/>
  <c r="CM109" i="5" s="1"/>
  <c r="CN109" i="5" s="1"/>
  <c r="CP109" i="5" s="1"/>
  <c r="CE125" i="5"/>
  <c r="CF125" i="5" s="1"/>
  <c r="CH125" i="5" s="1"/>
  <c r="CJ125" i="5" s="1"/>
  <c r="CH76" i="5"/>
  <c r="CJ76" i="5" s="1"/>
  <c r="CS162" i="6"/>
  <c r="CT162" i="6" s="1"/>
  <c r="CK148" i="5"/>
  <c r="CG141" i="5"/>
  <c r="CI141" i="5" s="1"/>
  <c r="CK155" i="5"/>
  <c r="CE114" i="5"/>
  <c r="CF114" i="5" s="1"/>
  <c r="CG114" i="5" s="1"/>
  <c r="CI114" i="5" s="1"/>
  <c r="CG101" i="5"/>
  <c r="CI101" i="5" s="1"/>
  <c r="CD118" i="5"/>
  <c r="CL135" i="5"/>
  <c r="CM135" i="5" s="1"/>
  <c r="CN135" i="5" s="1"/>
  <c r="CP135" i="5" s="1"/>
  <c r="CR135" i="5" s="1"/>
  <c r="CC129" i="5"/>
  <c r="CE129" i="5" s="1"/>
  <c r="CF129" i="5" s="1"/>
  <c r="CH160" i="5"/>
  <c r="CJ160" i="5" s="1"/>
  <c r="BZ92" i="5"/>
  <c r="CB92" i="5" s="1"/>
  <c r="CD73" i="5"/>
  <c r="CC73" i="5"/>
  <c r="CJ141" i="5"/>
  <c r="BY119" i="5"/>
  <c r="CA119" i="5" s="1"/>
  <c r="CE75" i="5"/>
  <c r="CF75" i="5" s="1"/>
  <c r="CH75" i="5" s="1"/>
  <c r="CK89" i="5"/>
  <c r="CM89" i="5" s="1"/>
  <c r="CN89" i="5" s="1"/>
  <c r="CP89" i="5" s="1"/>
  <c r="CK124" i="5"/>
  <c r="CL124" i="5"/>
  <c r="CH77" i="5"/>
  <c r="CJ77" i="5" s="1"/>
  <c r="CK77" i="5" s="1"/>
  <c r="CK156" i="5"/>
  <c r="CG115" i="5"/>
  <c r="CI115" i="5" s="1"/>
  <c r="CK115" i="5" s="1"/>
  <c r="CD96" i="5"/>
  <c r="CA94" i="1"/>
  <c r="CH87" i="5"/>
  <c r="CG87" i="5"/>
  <c r="CI87" i="5" s="1"/>
  <c r="CB94" i="1"/>
  <c r="CC96" i="5"/>
  <c r="BQ160" i="1"/>
  <c r="BT160" i="1" s="1"/>
  <c r="BS141" i="1"/>
  <c r="BU141" i="1" s="1"/>
  <c r="BU159" i="1"/>
  <c r="BW159" i="1" s="1"/>
  <c r="BX159" i="1" s="1"/>
  <c r="BZ159" i="1" s="1"/>
  <c r="BT82" i="1"/>
  <c r="BU82" i="1" s="1"/>
  <c r="BU149" i="1"/>
  <c r="BW149" i="1" s="1"/>
  <c r="BX149" i="1" s="1"/>
  <c r="BY149" i="1" s="1"/>
  <c r="BU127" i="1"/>
  <c r="BV127" i="1"/>
  <c r="BU161" i="1"/>
  <c r="BV161" i="1"/>
  <c r="CC76" i="1"/>
  <c r="CE76" i="1" s="1"/>
  <c r="CF76" i="1" s="1"/>
  <c r="CG76" i="1" s="1"/>
  <c r="BQ85" i="1"/>
  <c r="BR85" i="1"/>
  <c r="BV113" i="1"/>
  <c r="BW113" i="1" s="1"/>
  <c r="BX113" i="1" s="1"/>
  <c r="BY113" i="1" s="1"/>
  <c r="BV108" i="1"/>
  <c r="BU129" i="1"/>
  <c r="BU116" i="1"/>
  <c r="BW116" i="1" s="1"/>
  <c r="BX116" i="1" s="1"/>
  <c r="BY116" i="1" s="1"/>
  <c r="BV78" i="1"/>
  <c r="BW78" i="1" s="1"/>
  <c r="BX78" i="1" s="1"/>
  <c r="BY78" i="1" s="1"/>
  <c r="BU86" i="1"/>
  <c r="BW86" i="1" s="1"/>
  <c r="BX86" i="1" s="1"/>
  <c r="BZ86" i="1" s="1"/>
  <c r="BV72" i="1"/>
  <c r="BW72" i="1" s="1"/>
  <c r="BX72" i="1" s="1"/>
  <c r="BV89" i="1"/>
  <c r="BV88" i="1"/>
  <c r="BU87" i="1"/>
  <c r="BW87" i="1" s="1"/>
  <c r="BX87" i="1" s="1"/>
  <c r="BZ87" i="1" s="1"/>
  <c r="BU145" i="1"/>
  <c r="BU153" i="1"/>
  <c r="BW153" i="1" s="1"/>
  <c r="BX153" i="1" s="1"/>
  <c r="BY153" i="1" s="1"/>
  <c r="BT128" i="1"/>
  <c r="BU128" i="1" s="1"/>
  <c r="BU83" i="1"/>
  <c r="BW83" i="1" s="1"/>
  <c r="BX83" i="1" s="1"/>
  <c r="BZ83" i="1" s="1"/>
  <c r="BU115" i="1"/>
  <c r="BW115" i="1" s="1"/>
  <c r="BX115" i="1" s="1"/>
  <c r="BY115" i="1" s="1"/>
  <c r="BS109" i="1"/>
  <c r="BV109" i="1" s="1"/>
  <c r="CC92" i="1"/>
  <c r="CE92" i="1" s="1"/>
  <c r="CF92" i="1" s="1"/>
  <c r="CG92" i="1" s="1"/>
  <c r="BT142" i="1"/>
  <c r="BV142" i="1" s="1"/>
  <c r="CD156" i="1"/>
  <c r="CE156" i="1" s="1"/>
  <c r="CF156" i="1" s="1"/>
  <c r="CH156" i="1" s="1"/>
  <c r="BV145" i="1"/>
  <c r="BV132" i="1"/>
  <c r="BR69" i="1"/>
  <c r="BS69" i="1" s="1"/>
  <c r="BU144" i="1"/>
  <c r="BW144" i="1" s="1"/>
  <c r="BX144" i="1" s="1"/>
  <c r="BZ144" i="1" s="1"/>
  <c r="BW140" i="1"/>
  <c r="BX140" i="1" s="1"/>
  <c r="BY140" i="1" s="1"/>
  <c r="BM111" i="1"/>
  <c r="BV73" i="1"/>
  <c r="BW73" i="1" s="1"/>
  <c r="BX73" i="1" s="1"/>
  <c r="BZ73" i="1" s="1"/>
  <c r="BT125" i="1"/>
  <c r="BU90" i="1"/>
  <c r="BW90" i="1" s="1"/>
  <c r="BX90" i="1" s="1"/>
  <c r="BZ90" i="1" s="1"/>
  <c r="BS133" i="1"/>
  <c r="BV133" i="1" s="1"/>
  <c r="BV62" i="1"/>
  <c r="BW62" i="1" s="1"/>
  <c r="BX62" i="1" s="1"/>
  <c r="BZ62" i="1" s="1"/>
  <c r="BV138" i="1"/>
  <c r="BW138" i="1" s="1"/>
  <c r="BX138" i="1" s="1"/>
  <c r="BW100" i="1"/>
  <c r="BX100" i="1" s="1"/>
  <c r="BY100" i="1" s="1"/>
  <c r="BS104" i="1"/>
  <c r="BU104" i="1" s="1"/>
  <c r="BT63" i="1"/>
  <c r="BS63" i="1"/>
  <c r="BT139" i="1"/>
  <c r="BU139" i="1" s="1"/>
  <c r="BS114" i="1"/>
  <c r="BV114" i="1" s="1"/>
  <c r="BU132" i="1"/>
  <c r="BU89" i="1"/>
  <c r="BV147" i="1"/>
  <c r="BW147" i="1" s="1"/>
  <c r="BX147" i="1" s="1"/>
  <c r="BY147" i="1" s="1"/>
  <c r="BN111" i="1"/>
  <c r="BT84" i="1"/>
  <c r="BV84" i="1" s="1"/>
  <c r="BT81" i="1"/>
  <c r="BV81" i="1" s="1"/>
  <c r="CI160" i="5"/>
  <c r="CH72" i="5"/>
  <c r="CJ72" i="5" s="1"/>
  <c r="CH121" i="5"/>
  <c r="CJ121" i="5" s="1"/>
  <c r="BW108" i="1"/>
  <c r="BX108" i="1" s="1"/>
  <c r="BY108" i="1" s="1"/>
  <c r="CC139" i="5"/>
  <c r="CD70" i="5"/>
  <c r="BS162" i="1"/>
  <c r="BV162" i="1" s="1"/>
  <c r="CM112" i="5"/>
  <c r="CN112" i="5" s="1"/>
  <c r="CO112" i="5" s="1"/>
  <c r="CQ112" i="5" s="1"/>
  <c r="CM95" i="5"/>
  <c r="CN95" i="5" s="1"/>
  <c r="CO95" i="5" s="1"/>
  <c r="BU77" i="1"/>
  <c r="BW77" i="1" s="1"/>
  <c r="BX77" i="1" s="1"/>
  <c r="BZ77" i="1" s="1"/>
  <c r="CD139" i="5"/>
  <c r="BQ99" i="1"/>
  <c r="BT99" i="1" s="1"/>
  <c r="CP162" i="5"/>
  <c r="CR162" i="5" s="1"/>
  <c r="BV112" i="1"/>
  <c r="BW112" i="1" s="1"/>
  <c r="BX112" i="1" s="1"/>
  <c r="BV148" i="1"/>
  <c r="BW148" i="1" s="1"/>
  <c r="BX148" i="1" s="1"/>
  <c r="BZ148" i="1" s="1"/>
  <c r="CA92" i="5"/>
  <c r="CQ162" i="5"/>
  <c r="CW100" i="6"/>
  <c r="CY100" i="6" s="1"/>
  <c r="DA100" i="6" s="1"/>
  <c r="DB100" i="6" s="1"/>
  <c r="CW63" i="6"/>
  <c r="CY63" i="6" s="1"/>
  <c r="BR121" i="1"/>
  <c r="BT121" i="1" s="1"/>
  <c r="BO118" i="1"/>
  <c r="BP118" i="1" s="1"/>
  <c r="BR118" i="1" s="1"/>
  <c r="BV68" i="1"/>
  <c r="BU68" i="1"/>
  <c r="CE143" i="5"/>
  <c r="CF143" i="5" s="1"/>
  <c r="CH143" i="5" s="1"/>
  <c r="CJ143" i="5" s="1"/>
  <c r="CW110" i="6"/>
  <c r="CY110" i="6" s="1"/>
  <c r="BO95" i="1"/>
  <c r="BP95" i="1" s="1"/>
  <c r="CH132" i="5"/>
  <c r="CJ132" i="5" s="1"/>
  <c r="CG132" i="5"/>
  <c r="CI132" i="5" s="1"/>
  <c r="CE94" i="5"/>
  <c r="CF94" i="5" s="1"/>
  <c r="CG94" i="5" s="1"/>
  <c r="CI94" i="5" s="1"/>
  <c r="CB119" i="5"/>
  <c r="CX87" i="6"/>
  <c r="CZ87" i="6" s="1"/>
  <c r="CH161" i="5"/>
  <c r="CG161" i="5"/>
  <c r="CU106" i="6"/>
  <c r="CW106" i="6" s="1"/>
  <c r="CY106" i="6" s="1"/>
  <c r="CD84" i="5"/>
  <c r="CX63" i="6"/>
  <c r="CZ63" i="6" s="1"/>
  <c r="BW124" i="1"/>
  <c r="BX124" i="1" s="1"/>
  <c r="BZ124" i="1" s="1"/>
  <c r="CK81" i="5"/>
  <c r="BV146" i="1"/>
  <c r="BW146" i="1" s="1"/>
  <c r="BX146" i="1" s="1"/>
  <c r="BW129" i="1"/>
  <c r="BX129" i="1" s="1"/>
  <c r="BZ129" i="1" s="1"/>
  <c r="CG99" i="5"/>
  <c r="CI99" i="5" s="1"/>
  <c r="CX117" i="6"/>
  <c r="CZ117" i="6" s="1"/>
  <c r="BU154" i="1"/>
  <c r="BW154" i="1" s="1"/>
  <c r="BX154" i="1" s="1"/>
  <c r="BY154" i="1" s="1"/>
  <c r="CD64" i="1"/>
  <c r="CE64" i="1" s="1"/>
  <c r="CF64" i="1" s="1"/>
  <c r="CG64" i="1" s="1"/>
  <c r="CX110" i="6"/>
  <c r="CZ110" i="6" s="1"/>
  <c r="BR101" i="1"/>
  <c r="BT101" i="1" s="1"/>
  <c r="CD86" i="5"/>
  <c r="CK145" i="5"/>
  <c r="CP120" i="5"/>
  <c r="CR120" i="5" s="1"/>
  <c r="CO120" i="5"/>
  <c r="CQ120" i="5" s="1"/>
  <c r="CC70" i="5"/>
  <c r="BW110" i="1"/>
  <c r="BX110" i="1" s="1"/>
  <c r="BY110" i="1" s="1"/>
  <c r="CC118" i="5"/>
  <c r="BV82" i="1"/>
  <c r="BW82" i="1" s="1"/>
  <c r="BX82" i="1" s="1"/>
  <c r="BY82" i="1" s="1"/>
  <c r="BW102" i="1"/>
  <c r="BX102" i="1" s="1"/>
  <c r="BY102" i="1" s="1"/>
  <c r="BY75" i="1"/>
  <c r="CB75" i="1" s="1"/>
  <c r="DA67" i="6"/>
  <c r="DB67" i="6" s="1"/>
  <c r="DD67" i="6" s="1"/>
  <c r="CK74" i="5"/>
  <c r="BV158" i="1"/>
  <c r="BW158" i="1" s="1"/>
  <c r="BX158" i="1" s="1"/>
  <c r="BZ158" i="1" s="1"/>
  <c r="CS83" i="6"/>
  <c r="CT83" i="6" s="1"/>
  <c r="CV86" i="6"/>
  <c r="CW86" i="6" s="1"/>
  <c r="CY86" i="6" s="1"/>
  <c r="BY136" i="1"/>
  <c r="CA136" i="1" s="1"/>
  <c r="CD130" i="5"/>
  <c r="DD66" i="6"/>
  <c r="DF66" i="6" s="1"/>
  <c r="DH66" i="6" s="1"/>
  <c r="DD112" i="6"/>
  <c r="DE112" i="6" s="1"/>
  <c r="DG112" i="6" s="1"/>
  <c r="BW123" i="1"/>
  <c r="BX123" i="1" s="1"/>
  <c r="BY123" i="1" s="1"/>
  <c r="CW127" i="6"/>
  <c r="CY127" i="6" s="1"/>
  <c r="DA127" i="6" s="1"/>
  <c r="DB127" i="6" s="1"/>
  <c r="DD111" i="6"/>
  <c r="DE111" i="6" s="1"/>
  <c r="DG111" i="6" s="1"/>
  <c r="BW106" i="1"/>
  <c r="BX106" i="1" s="1"/>
  <c r="BZ106" i="1" s="1"/>
  <c r="CV137" i="6"/>
  <c r="CX137" i="6" s="1"/>
  <c r="CZ137" i="6" s="1"/>
  <c r="CE113" i="5"/>
  <c r="CF113" i="5" s="1"/>
  <c r="CH113" i="5" s="1"/>
  <c r="CJ113" i="5" s="1"/>
  <c r="BU137" i="1"/>
  <c r="BW137" i="1" s="1"/>
  <c r="BX137" i="1" s="1"/>
  <c r="CX131" i="6"/>
  <c r="CZ131" i="6" s="1"/>
  <c r="CK147" i="5"/>
  <c r="BR120" i="1"/>
  <c r="BQ120" i="1"/>
  <c r="BS151" i="1"/>
  <c r="BT70" i="1"/>
  <c r="BV70" i="1" s="1"/>
  <c r="BR117" i="1"/>
  <c r="BS117" i="1" s="1"/>
  <c r="BY80" i="1"/>
  <c r="CB80" i="1" s="1"/>
  <c r="BR152" i="1"/>
  <c r="BS152" i="1" s="1"/>
  <c r="BY122" i="1"/>
  <c r="CB122" i="1" s="1"/>
  <c r="BS105" i="1"/>
  <c r="BU105" i="1" s="1"/>
  <c r="BT151" i="1"/>
  <c r="BU67" i="1"/>
  <c r="BW67" i="1" s="1"/>
  <c r="BX67" i="1" s="1"/>
  <c r="BY67" i="1" s="1"/>
  <c r="CH126" i="1"/>
  <c r="CJ126" i="1" s="1"/>
  <c r="CX125" i="6"/>
  <c r="CZ125" i="6" s="1"/>
  <c r="CL74" i="5"/>
  <c r="DD79" i="6"/>
  <c r="DF79" i="6" s="1"/>
  <c r="DH79" i="6" s="1"/>
  <c r="BS103" i="1"/>
  <c r="BU103" i="1" s="1"/>
  <c r="CE82" i="5"/>
  <c r="CF82" i="5" s="1"/>
  <c r="CG82" i="5" s="1"/>
  <c r="CI82" i="5" s="1"/>
  <c r="CL83" i="5"/>
  <c r="CM83" i="5" s="1"/>
  <c r="CN83" i="5" s="1"/>
  <c r="CG128" i="5"/>
  <c r="CI128" i="5" s="1"/>
  <c r="CK128" i="5" s="1"/>
  <c r="CK65" i="5"/>
  <c r="CM65" i="5" s="1"/>
  <c r="CN65" i="5" s="1"/>
  <c r="CP65" i="5" s="1"/>
  <c r="CH144" i="5"/>
  <c r="CG144" i="5"/>
  <c r="CL105" i="5"/>
  <c r="CM105" i="5" s="1"/>
  <c r="CN105" i="5" s="1"/>
  <c r="CC86" i="5"/>
  <c r="CL145" i="5"/>
  <c r="BS107" i="1"/>
  <c r="CB155" i="1"/>
  <c r="CC155" i="1" s="1"/>
  <c r="BR65" i="1"/>
  <c r="BS65" i="1" s="1"/>
  <c r="BT71" i="1"/>
  <c r="BW74" i="1"/>
  <c r="BX74" i="1" s="1"/>
  <c r="BY74" i="1" s="1"/>
  <c r="BY130" i="1"/>
  <c r="CA130" i="1" s="1"/>
  <c r="CB134" i="1"/>
  <c r="BU131" i="1"/>
  <c r="BW91" i="1"/>
  <c r="BX91" i="1" s="1"/>
  <c r="BY91" i="1" s="1"/>
  <c r="BV131" i="1"/>
  <c r="BS71" i="1"/>
  <c r="BT107" i="1"/>
  <c r="CL81" i="5"/>
  <c r="BW66" i="1"/>
  <c r="BX66" i="1" s="1"/>
  <c r="BS98" i="1"/>
  <c r="BT98" i="1"/>
  <c r="BW88" i="1"/>
  <c r="BX88" i="1" s="1"/>
  <c r="BY88" i="1" s="1"/>
  <c r="BV150" i="1"/>
  <c r="BU150" i="1"/>
  <c r="BW96" i="1"/>
  <c r="BX96" i="1" s="1"/>
  <c r="BY96" i="1" s="1"/>
  <c r="BW157" i="1"/>
  <c r="BX157" i="1" s="1"/>
  <c r="BY157" i="1" s="1"/>
  <c r="CS96" i="6"/>
  <c r="CT96" i="6" s="1"/>
  <c r="CU96" i="6" s="1"/>
  <c r="CU162" i="6"/>
  <c r="CV162" i="6"/>
  <c r="DA63" i="6"/>
  <c r="DB63" i="6" s="1"/>
  <c r="DC63" i="6" s="1"/>
  <c r="CS129" i="6"/>
  <c r="CT129" i="6" s="1"/>
  <c r="CV129" i="6" s="1"/>
  <c r="CV90" i="6"/>
  <c r="CW90" i="6" s="1"/>
  <c r="CY90" i="6" s="1"/>
  <c r="DA139" i="6"/>
  <c r="DB139" i="6" s="1"/>
  <c r="DC139" i="6" s="1"/>
  <c r="CC85" i="5"/>
  <c r="CS82" i="6"/>
  <c r="CT82" i="6" s="1"/>
  <c r="CV82" i="6" s="1"/>
  <c r="CS104" i="6"/>
  <c r="CT104" i="6" s="1"/>
  <c r="CV104" i="6" s="1"/>
  <c r="CV135" i="6"/>
  <c r="CU135" i="6"/>
  <c r="DA84" i="6"/>
  <c r="DB84" i="6" s="1"/>
  <c r="DD84" i="6" s="1"/>
  <c r="DA98" i="6"/>
  <c r="DB98" i="6" s="1"/>
  <c r="DD98" i="6" s="1"/>
  <c r="CS143" i="6"/>
  <c r="CT143" i="6" s="1"/>
  <c r="CU143" i="6" s="1"/>
  <c r="CW65" i="6"/>
  <c r="CY65" i="6" s="1"/>
  <c r="CW159" i="6"/>
  <c r="CY159" i="6" s="1"/>
  <c r="CW134" i="6"/>
  <c r="CY134" i="6" s="1"/>
  <c r="CW116" i="6"/>
  <c r="CY116" i="6" s="1"/>
  <c r="CW152" i="6"/>
  <c r="CY152" i="6" s="1"/>
  <c r="CO114" i="6"/>
  <c r="CQ114" i="6" s="1"/>
  <c r="CO121" i="6"/>
  <c r="CQ121" i="6" s="1"/>
  <c r="CW68" i="6"/>
  <c r="CY68" i="6" s="1"/>
  <c r="CW160" i="6"/>
  <c r="CY160" i="6" s="1"/>
  <c r="CW161" i="6"/>
  <c r="CY161" i="6" s="1"/>
  <c r="DE103" i="6"/>
  <c r="DG103" i="6" s="1"/>
  <c r="CO105" i="6"/>
  <c r="CQ105" i="6" s="1"/>
  <c r="CW148" i="6"/>
  <c r="CY148" i="6" s="1"/>
  <c r="CW71" i="6"/>
  <c r="CY71" i="6" s="1"/>
  <c r="CW89" i="6"/>
  <c r="CY89" i="6" s="1"/>
  <c r="CW101" i="6"/>
  <c r="CY101" i="6" s="1"/>
  <c r="CW141" i="6"/>
  <c r="CY141" i="6" s="1"/>
  <c r="CW99" i="6"/>
  <c r="CY99" i="6" s="1"/>
  <c r="CW133" i="6"/>
  <c r="CY133" i="6" s="1"/>
  <c r="CO72" i="6"/>
  <c r="CQ72" i="6" s="1"/>
  <c r="CW97" i="6"/>
  <c r="CY97" i="6" s="1"/>
  <c r="CO75" i="6"/>
  <c r="CQ75" i="6" s="1"/>
  <c r="CW157" i="6"/>
  <c r="CY157" i="6" s="1"/>
  <c r="CS85" i="6"/>
  <c r="CT85" i="6" s="1"/>
  <c r="DF95" i="6"/>
  <c r="DH95" i="6" s="1"/>
  <c r="CX65" i="6"/>
  <c r="CZ65" i="6" s="1"/>
  <c r="CX159" i="6"/>
  <c r="CZ159" i="6" s="1"/>
  <c r="CX134" i="6"/>
  <c r="CZ134" i="6" s="1"/>
  <c r="CX116" i="6"/>
  <c r="CZ116" i="6" s="1"/>
  <c r="DF112" i="6"/>
  <c r="DH112" i="6" s="1"/>
  <c r="CX152" i="6"/>
  <c r="CZ152" i="6" s="1"/>
  <c r="CP114" i="6"/>
  <c r="CR114" i="6" s="1"/>
  <c r="CP121" i="6"/>
  <c r="CR121" i="6" s="1"/>
  <c r="CX68" i="6"/>
  <c r="CZ68" i="6" s="1"/>
  <c r="CX160" i="6"/>
  <c r="CZ160" i="6" s="1"/>
  <c r="CX161" i="6"/>
  <c r="CZ161" i="6" s="1"/>
  <c r="CU83" i="6"/>
  <c r="CV83" i="6"/>
  <c r="DC156" i="6"/>
  <c r="DD156" i="6"/>
  <c r="DC102" i="6"/>
  <c r="DD102" i="6"/>
  <c r="DC153" i="6"/>
  <c r="DD153" i="6"/>
  <c r="CU93" i="6"/>
  <c r="CV93" i="6"/>
  <c r="DC81" i="6"/>
  <c r="DD81" i="6"/>
  <c r="CU151" i="6"/>
  <c r="CV151" i="6"/>
  <c r="DE95" i="6"/>
  <c r="DG95" i="6" s="1"/>
  <c r="DE66" i="6"/>
  <c r="DG66" i="6" s="1"/>
  <c r="CU132" i="6"/>
  <c r="CV132" i="6"/>
  <c r="DC107" i="6"/>
  <c r="DD107" i="6"/>
  <c r="CU158" i="6"/>
  <c r="CV158" i="6"/>
  <c r="CU91" i="6"/>
  <c r="CV91" i="6"/>
  <c r="CU122" i="6"/>
  <c r="CV122" i="6"/>
  <c r="CU74" i="6"/>
  <c r="CV74" i="6"/>
  <c r="CU62" i="6"/>
  <c r="CV62" i="6"/>
  <c r="CW128" i="6"/>
  <c r="CY128" i="6" s="1"/>
  <c r="CX128" i="6"/>
  <c r="CZ128" i="6" s="1"/>
  <c r="CW144" i="6"/>
  <c r="CY144" i="6" s="1"/>
  <c r="CX144" i="6"/>
  <c r="CZ144" i="6" s="1"/>
  <c r="CW136" i="6"/>
  <c r="CY136" i="6" s="1"/>
  <c r="CX136" i="6"/>
  <c r="CZ136" i="6" s="1"/>
  <c r="CW76" i="6"/>
  <c r="CY76" i="6" s="1"/>
  <c r="CX76" i="6"/>
  <c r="CZ76" i="6" s="1"/>
  <c r="CU124" i="6"/>
  <c r="CV124" i="6"/>
  <c r="CU94" i="6"/>
  <c r="CV94" i="6"/>
  <c r="DC67" i="6"/>
  <c r="CU113" i="6"/>
  <c r="CV113" i="6"/>
  <c r="CU109" i="6"/>
  <c r="CV109" i="6"/>
  <c r="CU119" i="6"/>
  <c r="CV119" i="6"/>
  <c r="CU123" i="6"/>
  <c r="CV123" i="6"/>
  <c r="CU77" i="6"/>
  <c r="CV77" i="6"/>
  <c r="CU130" i="6"/>
  <c r="CV130" i="6"/>
  <c r="DC149" i="6"/>
  <c r="DD149" i="6"/>
  <c r="DF103" i="6"/>
  <c r="DH103" i="6" s="1"/>
  <c r="CW88" i="6"/>
  <c r="CY88" i="6" s="1"/>
  <c r="CX88" i="6"/>
  <c r="CZ88" i="6" s="1"/>
  <c r="CP105" i="6"/>
  <c r="CR105" i="6" s="1"/>
  <c r="CW80" i="6"/>
  <c r="CY80" i="6" s="1"/>
  <c r="CX80" i="6"/>
  <c r="CZ80" i="6" s="1"/>
  <c r="CX148" i="6"/>
  <c r="CZ148" i="6" s="1"/>
  <c r="CX71" i="6"/>
  <c r="CZ71" i="6" s="1"/>
  <c r="CX89" i="6"/>
  <c r="CZ89" i="6" s="1"/>
  <c r="CX101" i="6"/>
  <c r="CZ101" i="6" s="1"/>
  <c r="CX141" i="6"/>
  <c r="CZ141" i="6" s="1"/>
  <c r="CX99" i="6"/>
  <c r="CZ99" i="6" s="1"/>
  <c r="CX133" i="6"/>
  <c r="CZ133" i="6" s="1"/>
  <c r="CU138" i="6"/>
  <c r="CV138" i="6"/>
  <c r="CP72" i="6"/>
  <c r="CR72" i="6" s="1"/>
  <c r="CX97" i="6"/>
  <c r="CZ97" i="6" s="1"/>
  <c r="CP75" i="6"/>
  <c r="CR75" i="6" s="1"/>
  <c r="CX157" i="6"/>
  <c r="CZ157" i="6" s="1"/>
  <c r="CS64" i="6"/>
  <c r="CT64" i="6" s="1"/>
  <c r="CS115" i="6"/>
  <c r="CT115" i="6" s="1"/>
  <c r="CS140" i="6"/>
  <c r="CT140" i="6" s="1"/>
  <c r="DA120" i="6"/>
  <c r="DB120" i="6" s="1"/>
  <c r="CS155" i="6"/>
  <c r="CT155" i="6" s="1"/>
  <c r="CS145" i="6"/>
  <c r="CT145" i="6" s="1"/>
  <c r="DA154" i="6"/>
  <c r="DB154" i="6" s="1"/>
  <c r="CS146" i="6"/>
  <c r="CT146" i="6" s="1"/>
  <c r="DA150" i="6"/>
  <c r="DB150" i="6" s="1"/>
  <c r="DA131" i="6"/>
  <c r="DB131" i="6" s="1"/>
  <c r="DA69" i="6"/>
  <c r="DB69" i="6" s="1"/>
  <c r="CS92" i="6"/>
  <c r="CT92" i="6" s="1"/>
  <c r="CS108" i="6"/>
  <c r="CT108" i="6" s="1"/>
  <c r="DA125" i="6"/>
  <c r="DB125" i="6" s="1"/>
  <c r="DA73" i="6"/>
  <c r="DB73" i="6" s="1"/>
  <c r="CS126" i="6"/>
  <c r="CT126" i="6" s="1"/>
  <c r="DA78" i="6"/>
  <c r="DB78" i="6" s="1"/>
  <c r="DA117" i="6"/>
  <c r="DB117" i="6" s="1"/>
  <c r="DA118" i="6"/>
  <c r="DB118" i="6" s="1"/>
  <c r="CS70" i="6"/>
  <c r="CT70" i="6" s="1"/>
  <c r="DA147" i="6"/>
  <c r="DB147" i="6" s="1"/>
  <c r="CE127" i="5"/>
  <c r="CF127" i="5" s="1"/>
  <c r="CH127" i="5" s="1"/>
  <c r="CJ127" i="5" s="1"/>
  <c r="CK100" i="5"/>
  <c r="CL63" i="5"/>
  <c r="CH93" i="5"/>
  <c r="CJ93" i="5" s="1"/>
  <c r="CK93" i="5" s="1"/>
  <c r="CK90" i="5"/>
  <c r="CP62" i="5"/>
  <c r="CR62" i="5" s="1"/>
  <c r="CD104" i="5"/>
  <c r="CE104" i="5" s="1"/>
  <c r="CF104" i="5" s="1"/>
  <c r="CG104" i="5" s="1"/>
  <c r="CG158" i="5"/>
  <c r="CK157" i="5"/>
  <c r="CL108" i="5"/>
  <c r="CM108" i="5" s="1"/>
  <c r="CN108" i="5" s="1"/>
  <c r="CD122" i="5"/>
  <c r="CE122" i="5" s="1"/>
  <c r="CF122" i="5" s="1"/>
  <c r="CK88" i="5"/>
  <c r="CL100" i="5"/>
  <c r="CK102" i="5"/>
  <c r="CL90" i="5"/>
  <c r="CL116" i="5"/>
  <c r="CM116" i="5" s="1"/>
  <c r="CN116" i="5" s="1"/>
  <c r="CL154" i="5"/>
  <c r="CM154" i="5" s="1"/>
  <c r="CN154" i="5" s="1"/>
  <c r="CP154" i="5" s="1"/>
  <c r="CR154" i="5" s="1"/>
  <c r="CP106" i="5"/>
  <c r="CO106" i="5"/>
  <c r="CQ106" i="5" s="1"/>
  <c r="CL156" i="5"/>
  <c r="CI66" i="5"/>
  <c r="CH151" i="5"/>
  <c r="CJ151" i="5" s="1"/>
  <c r="CG151" i="5"/>
  <c r="CC84" i="5"/>
  <c r="CL131" i="5"/>
  <c r="CM131" i="5" s="1"/>
  <c r="CN131" i="5" s="1"/>
  <c r="CL148" i="5"/>
  <c r="CJ64" i="5"/>
  <c r="CP149" i="5"/>
  <c r="CR149" i="5" s="1"/>
  <c r="CO149" i="5"/>
  <c r="CH91" i="5"/>
  <c r="CG91" i="5"/>
  <c r="CI91" i="5" s="1"/>
  <c r="CL88" i="5"/>
  <c r="CJ66" i="5"/>
  <c r="CI107" i="5"/>
  <c r="CK107" i="5" s="1"/>
  <c r="CL102" i="5"/>
  <c r="CI123" i="5"/>
  <c r="CK123" i="5" s="1"/>
  <c r="CH110" i="5"/>
  <c r="CJ110" i="5" s="1"/>
  <c r="CG110" i="5"/>
  <c r="CH146" i="5"/>
  <c r="CJ146" i="5" s="1"/>
  <c r="CG146" i="5"/>
  <c r="CH133" i="5"/>
  <c r="CJ133" i="5" s="1"/>
  <c r="CG133" i="5"/>
  <c r="CP71" i="5"/>
  <c r="CO71" i="5"/>
  <c r="CQ71" i="5" s="1"/>
  <c r="CL150" i="5"/>
  <c r="CM150" i="5" s="1"/>
  <c r="CN150" i="5" s="1"/>
  <c r="CJ99" i="5"/>
  <c r="CI80" i="5"/>
  <c r="CL147" i="5"/>
  <c r="CI134" i="5"/>
  <c r="CK134" i="5" s="1"/>
  <c r="CL137" i="5"/>
  <c r="CM137" i="5" s="1"/>
  <c r="CN137" i="5" s="1"/>
  <c r="CI136" i="5"/>
  <c r="CK136" i="5" s="1"/>
  <c r="CI121" i="5"/>
  <c r="CI159" i="5"/>
  <c r="CK159" i="5" s="1"/>
  <c r="CP152" i="5"/>
  <c r="CR152" i="5" s="1"/>
  <c r="CO152" i="5"/>
  <c r="CI64" i="5"/>
  <c r="CJ80" i="5"/>
  <c r="CB135" i="1"/>
  <c r="BZ119" i="1"/>
  <c r="CA119" i="1" s="1"/>
  <c r="CA93" i="1"/>
  <c r="CB79" i="1"/>
  <c r="CA135" i="1"/>
  <c r="BV97" i="1"/>
  <c r="CB93" i="1"/>
  <c r="BU97" i="1"/>
  <c r="CA79" i="1"/>
  <c r="CB143" i="1"/>
  <c r="CD143" i="1" s="1"/>
  <c r="CH117" i="5" l="1"/>
  <c r="CJ117" i="5" s="1"/>
  <c r="CG117" i="5"/>
  <c r="CH126" i="5"/>
  <c r="CJ126" i="5" s="1"/>
  <c r="CM157" i="5"/>
  <c r="CN157" i="5" s="1"/>
  <c r="CK138" i="5"/>
  <c r="CD111" i="5"/>
  <c r="CE111" i="5" s="1"/>
  <c r="CF111" i="5" s="1"/>
  <c r="CH111" i="5" s="1"/>
  <c r="CJ111" i="5" s="1"/>
  <c r="CE130" i="5"/>
  <c r="CF130" i="5" s="1"/>
  <c r="CG130" i="5" s="1"/>
  <c r="CI130" i="5" s="1"/>
  <c r="CL98" i="5"/>
  <c r="CM98" i="5" s="1"/>
  <c r="CN98" i="5" s="1"/>
  <c r="CG69" i="5"/>
  <c r="CI69" i="5" s="1"/>
  <c r="CT153" i="5"/>
  <c r="CK63" i="5"/>
  <c r="CM63" i="5" s="1"/>
  <c r="CN63" i="5" s="1"/>
  <c r="CP63" i="5" s="1"/>
  <c r="CR63" i="5" s="1"/>
  <c r="CG78" i="5"/>
  <c r="CI78" i="5" s="1"/>
  <c r="BZ149" i="1"/>
  <c r="CD94" i="1"/>
  <c r="CM155" i="5"/>
  <c r="CN155" i="5" s="1"/>
  <c r="CP155" i="5" s="1"/>
  <c r="CR155" i="5" s="1"/>
  <c r="CG68" i="5"/>
  <c r="CE70" i="5"/>
  <c r="CF70" i="5" s="1"/>
  <c r="CG70" i="5" s="1"/>
  <c r="CI70" i="5" s="1"/>
  <c r="CM103" i="5"/>
  <c r="CN103" i="5" s="1"/>
  <c r="CP103" i="5" s="1"/>
  <c r="CR103" i="5" s="1"/>
  <c r="CE85" i="5"/>
  <c r="CF85" i="5" s="1"/>
  <c r="CG85" i="5" s="1"/>
  <c r="CI85" i="5" s="1"/>
  <c r="CD142" i="5"/>
  <c r="CE142" i="5" s="1"/>
  <c r="CF142" i="5" s="1"/>
  <c r="CG142" i="5" s="1"/>
  <c r="CM148" i="5"/>
  <c r="CN148" i="5" s="1"/>
  <c r="CP148" i="5" s="1"/>
  <c r="CR148" i="5" s="1"/>
  <c r="CP95" i="5"/>
  <c r="CR95" i="5" s="1"/>
  <c r="CK69" i="5"/>
  <c r="CM69" i="5" s="1"/>
  <c r="CN69" i="5" s="1"/>
  <c r="CL69" i="5"/>
  <c r="CG79" i="5"/>
  <c r="CI79" i="5" s="1"/>
  <c r="CL76" i="5"/>
  <c r="CK76" i="5"/>
  <c r="CM76" i="5" s="1"/>
  <c r="CN76" i="5" s="1"/>
  <c r="CO76" i="5" s="1"/>
  <c r="CQ76" i="5" s="1"/>
  <c r="CU153" i="5"/>
  <c r="CV153" i="5" s="1"/>
  <c r="CW153" i="5" s="1"/>
  <c r="CG97" i="5"/>
  <c r="CH97" i="5"/>
  <c r="CE118" i="5"/>
  <c r="CF118" i="5" s="1"/>
  <c r="CG118" i="5" s="1"/>
  <c r="CL115" i="5"/>
  <c r="CM115" i="5" s="1"/>
  <c r="CN115" i="5" s="1"/>
  <c r="CO109" i="5"/>
  <c r="CQ109" i="5" s="1"/>
  <c r="CK101" i="5"/>
  <c r="CM156" i="5"/>
  <c r="CN156" i="5" s="1"/>
  <c r="CP156" i="5" s="1"/>
  <c r="CR156" i="5" s="1"/>
  <c r="CC140" i="5"/>
  <c r="CE140" i="5" s="1"/>
  <c r="CF140" i="5" s="1"/>
  <c r="CL101" i="5"/>
  <c r="CH114" i="5"/>
  <c r="CJ114" i="5" s="1"/>
  <c r="CK114" i="5" s="1"/>
  <c r="CG125" i="5"/>
  <c r="CE73" i="5"/>
  <c r="CF73" i="5" s="1"/>
  <c r="CH73" i="5" s="1"/>
  <c r="CJ73" i="5" s="1"/>
  <c r="CK141" i="5"/>
  <c r="CO135" i="5"/>
  <c r="CQ135" i="5" s="1"/>
  <c r="CS135" i="5" s="1"/>
  <c r="CE139" i="5"/>
  <c r="CF139" i="5" s="1"/>
  <c r="CH139" i="5" s="1"/>
  <c r="CJ139" i="5" s="1"/>
  <c r="CK160" i="5"/>
  <c r="CL141" i="5"/>
  <c r="CG75" i="5"/>
  <c r="CI75" i="5" s="1"/>
  <c r="CG111" i="5"/>
  <c r="CI111" i="5" s="1"/>
  <c r="CK111" i="5" s="1"/>
  <c r="CH129" i="5"/>
  <c r="CJ129" i="5" s="1"/>
  <c r="CG129" i="5"/>
  <c r="CP112" i="5"/>
  <c r="CR112" i="5" s="1"/>
  <c r="CO89" i="5"/>
  <c r="CQ89" i="5" s="1"/>
  <c r="CM124" i="5"/>
  <c r="CN124" i="5" s="1"/>
  <c r="CP124" i="5" s="1"/>
  <c r="CR124" i="5" s="1"/>
  <c r="CM145" i="5"/>
  <c r="CN145" i="5" s="1"/>
  <c r="CH94" i="5"/>
  <c r="CJ94" i="5" s="1"/>
  <c r="CL94" i="5" s="1"/>
  <c r="CK121" i="5"/>
  <c r="CM147" i="5"/>
  <c r="CN147" i="5" s="1"/>
  <c r="CP147" i="5" s="1"/>
  <c r="CR147" i="5" s="1"/>
  <c r="CM81" i="5"/>
  <c r="CN81" i="5" s="1"/>
  <c r="CP81" i="5" s="1"/>
  <c r="CR81" i="5" s="1"/>
  <c r="CH82" i="5"/>
  <c r="CJ82" i="5" s="1"/>
  <c r="CE96" i="5"/>
  <c r="CF96" i="5" s="1"/>
  <c r="CG96" i="5" s="1"/>
  <c r="BV141" i="1"/>
  <c r="BS85" i="1"/>
  <c r="BW161" i="1"/>
  <c r="BX161" i="1" s="1"/>
  <c r="BY161" i="1" s="1"/>
  <c r="BS160" i="1"/>
  <c r="CC94" i="1"/>
  <c r="CE94" i="1" s="1"/>
  <c r="CF94" i="1" s="1"/>
  <c r="BW127" i="1"/>
  <c r="BX127" i="1" s="1"/>
  <c r="BY127" i="1" s="1"/>
  <c r="DA110" i="6"/>
  <c r="DB110" i="6" s="1"/>
  <c r="CT162" i="5"/>
  <c r="CJ87" i="5"/>
  <c r="CL87" i="5" s="1"/>
  <c r="BZ113" i="1"/>
  <c r="CB113" i="1" s="1"/>
  <c r="BT85" i="1"/>
  <c r="BY159" i="1"/>
  <c r="CA159" i="1" s="1"/>
  <c r="BW145" i="1"/>
  <c r="BX145" i="1" s="1"/>
  <c r="BY145" i="1" s="1"/>
  <c r="BW89" i="1"/>
  <c r="BX89" i="1" s="1"/>
  <c r="BY89" i="1" s="1"/>
  <c r="BS99" i="1"/>
  <c r="BV99" i="1" s="1"/>
  <c r="BV128" i="1"/>
  <c r="BW128" i="1" s="1"/>
  <c r="BX128" i="1" s="1"/>
  <c r="BY129" i="1"/>
  <c r="CA129" i="1" s="1"/>
  <c r="CH92" i="1"/>
  <c r="CI92" i="1" s="1"/>
  <c r="BU109" i="1"/>
  <c r="BY73" i="1"/>
  <c r="CB73" i="1" s="1"/>
  <c r="BT69" i="1"/>
  <c r="BU69" i="1" s="1"/>
  <c r="BU142" i="1"/>
  <c r="BW142" i="1" s="1"/>
  <c r="BX142" i="1" s="1"/>
  <c r="BY142" i="1" s="1"/>
  <c r="BZ102" i="1"/>
  <c r="CB102" i="1" s="1"/>
  <c r="BZ140" i="1"/>
  <c r="CB140" i="1" s="1"/>
  <c r="BU114" i="1"/>
  <c r="BW114" i="1" s="1"/>
  <c r="BX114" i="1" s="1"/>
  <c r="BW132" i="1"/>
  <c r="BX132" i="1" s="1"/>
  <c r="BY132" i="1" s="1"/>
  <c r="BZ100" i="1"/>
  <c r="CA100" i="1" s="1"/>
  <c r="BZ78" i="1"/>
  <c r="CA78" i="1" s="1"/>
  <c r="BU133" i="1"/>
  <c r="BW133" i="1" s="1"/>
  <c r="BX133" i="1" s="1"/>
  <c r="BZ133" i="1" s="1"/>
  <c r="BY138" i="1"/>
  <c r="BZ138" i="1"/>
  <c r="BY62" i="1"/>
  <c r="CA62" i="1" s="1"/>
  <c r="BZ108" i="1"/>
  <c r="CB108" i="1" s="1"/>
  <c r="BU160" i="1"/>
  <c r="BV160" i="1"/>
  <c r="BO111" i="1"/>
  <c r="BP111" i="1" s="1"/>
  <c r="BR111" i="1" s="1"/>
  <c r="BZ112" i="1"/>
  <c r="BY112" i="1"/>
  <c r="CG156" i="1"/>
  <c r="CJ156" i="1" s="1"/>
  <c r="BT152" i="1"/>
  <c r="BU152" i="1" s="1"/>
  <c r="BU81" i="1"/>
  <c r="BW81" i="1" s="1"/>
  <c r="BX81" i="1" s="1"/>
  <c r="BZ81" i="1" s="1"/>
  <c r="BV139" i="1"/>
  <c r="BW139" i="1" s="1"/>
  <c r="BX139" i="1" s="1"/>
  <c r="BY139" i="1" s="1"/>
  <c r="BY90" i="1"/>
  <c r="BV104" i="1"/>
  <c r="BW104" i="1" s="1"/>
  <c r="BX104" i="1" s="1"/>
  <c r="BY104" i="1" s="1"/>
  <c r="BV125" i="1"/>
  <c r="BU125" i="1"/>
  <c r="BU84" i="1"/>
  <c r="BW84" i="1" s="1"/>
  <c r="BX84" i="1" s="1"/>
  <c r="BU162" i="1"/>
  <c r="BW162" i="1" s="1"/>
  <c r="BX162" i="1" s="1"/>
  <c r="BY124" i="1"/>
  <c r="CA124" i="1" s="1"/>
  <c r="BY77" i="1"/>
  <c r="CB77" i="1" s="1"/>
  <c r="BV63" i="1"/>
  <c r="BU63" i="1"/>
  <c r="BY106" i="1"/>
  <c r="CB106" i="1" s="1"/>
  <c r="BZ96" i="1"/>
  <c r="CA96" i="1" s="1"/>
  <c r="BZ157" i="1"/>
  <c r="CB157" i="1" s="1"/>
  <c r="CW137" i="6"/>
  <c r="CY137" i="6" s="1"/>
  <c r="CX106" i="6"/>
  <c r="CZ106" i="6" s="1"/>
  <c r="DA106" i="6" s="1"/>
  <c r="DB106" i="6" s="1"/>
  <c r="DD106" i="6" s="1"/>
  <c r="CL160" i="5"/>
  <c r="CK132" i="5"/>
  <c r="CE86" i="5"/>
  <c r="CF86" i="5" s="1"/>
  <c r="CG86" i="5" s="1"/>
  <c r="CI86" i="5" s="1"/>
  <c r="BZ161" i="1"/>
  <c r="CA161" i="1" s="1"/>
  <c r="CD92" i="5"/>
  <c r="CE84" i="5"/>
  <c r="CF84" i="5" s="1"/>
  <c r="CH84" i="5" s="1"/>
  <c r="CS162" i="5"/>
  <c r="BZ153" i="1"/>
  <c r="CB153" i="1" s="1"/>
  <c r="CC92" i="5"/>
  <c r="BS121" i="1"/>
  <c r="BV121" i="1" s="1"/>
  <c r="BV103" i="1"/>
  <c r="BW103" i="1" s="1"/>
  <c r="BX103" i="1" s="1"/>
  <c r="BY103" i="1" s="1"/>
  <c r="BW68" i="1"/>
  <c r="BX68" i="1" s="1"/>
  <c r="BQ118" i="1"/>
  <c r="BT118" i="1" s="1"/>
  <c r="CC119" i="5"/>
  <c r="CG143" i="5"/>
  <c r="CI143" i="5" s="1"/>
  <c r="CX86" i="6"/>
  <c r="CZ86" i="6" s="1"/>
  <c r="BZ110" i="1"/>
  <c r="CA110" i="1" s="1"/>
  <c r="CD119" i="5"/>
  <c r="BQ95" i="1"/>
  <c r="BR95" i="1"/>
  <c r="CA75" i="1"/>
  <c r="CD75" i="1" s="1"/>
  <c r="BS101" i="1"/>
  <c r="BV101" i="1" s="1"/>
  <c r="CI161" i="5"/>
  <c r="CJ161" i="5"/>
  <c r="BZ123" i="1"/>
  <c r="CA123" i="1" s="1"/>
  <c r="CM74" i="5"/>
  <c r="CN74" i="5" s="1"/>
  <c r="CP74" i="5" s="1"/>
  <c r="CR74" i="5" s="1"/>
  <c r="CK99" i="5"/>
  <c r="BY83" i="1"/>
  <c r="CB83" i="1" s="1"/>
  <c r="DF111" i="6"/>
  <c r="DH111" i="6" s="1"/>
  <c r="DI111" i="6" s="1"/>
  <c r="DJ111" i="6" s="1"/>
  <c r="CT120" i="5"/>
  <c r="CG67" i="5"/>
  <c r="CI67" i="5" s="1"/>
  <c r="CJ67" i="5"/>
  <c r="CD155" i="1"/>
  <c r="CE155" i="1" s="1"/>
  <c r="CF155" i="1" s="1"/>
  <c r="CH155" i="1" s="1"/>
  <c r="BZ88" i="1"/>
  <c r="CB88" i="1" s="1"/>
  <c r="CS120" i="5"/>
  <c r="BV105" i="1"/>
  <c r="BW105" i="1" s="1"/>
  <c r="BX105" i="1" s="1"/>
  <c r="BZ105" i="1" s="1"/>
  <c r="BZ82" i="1"/>
  <c r="CB82" i="1" s="1"/>
  <c r="BT117" i="1"/>
  <c r="BU117" i="1" s="1"/>
  <c r="CB136" i="1"/>
  <c r="CC136" i="1" s="1"/>
  <c r="CL114" i="5"/>
  <c r="CM114" i="5" s="1"/>
  <c r="CN114" i="5" s="1"/>
  <c r="CO114" i="5" s="1"/>
  <c r="CQ114" i="5" s="1"/>
  <c r="CU129" i="6"/>
  <c r="CX129" i="6" s="1"/>
  <c r="CZ129" i="6" s="1"/>
  <c r="CG113" i="5"/>
  <c r="CI113" i="5" s="1"/>
  <c r="CH130" i="5"/>
  <c r="CJ130" i="5" s="1"/>
  <c r="CP83" i="5"/>
  <c r="CR83" i="5" s="1"/>
  <c r="CO83" i="5"/>
  <c r="CQ83" i="5" s="1"/>
  <c r="BU70" i="1"/>
  <c r="BW70" i="1" s="1"/>
  <c r="BX70" i="1" s="1"/>
  <c r="BY70" i="1" s="1"/>
  <c r="DE79" i="6"/>
  <c r="DG79" i="6" s="1"/>
  <c r="BW141" i="1"/>
  <c r="BX141" i="1" s="1"/>
  <c r="BY141" i="1" s="1"/>
  <c r="CB149" i="1"/>
  <c r="BV151" i="1"/>
  <c r="BS120" i="1"/>
  <c r="BY137" i="1"/>
  <c r="BZ137" i="1"/>
  <c r="CS72" i="6"/>
  <c r="CT72" i="6" s="1"/>
  <c r="BY148" i="1"/>
  <c r="CB148" i="1" s="1"/>
  <c r="CI126" i="1"/>
  <c r="CK126" i="1" s="1"/>
  <c r="CL138" i="5"/>
  <c r="CM138" i="5" s="1"/>
  <c r="CN138" i="5" s="1"/>
  <c r="BZ116" i="1"/>
  <c r="CA116" i="1" s="1"/>
  <c r="BY144" i="1"/>
  <c r="CB144" i="1" s="1"/>
  <c r="CU82" i="6"/>
  <c r="CW82" i="6" s="1"/>
  <c r="CY82" i="6" s="1"/>
  <c r="CH64" i="1"/>
  <c r="CJ64" i="1" s="1"/>
  <c r="BT120" i="1"/>
  <c r="CV96" i="6"/>
  <c r="CW96" i="6" s="1"/>
  <c r="CY96" i="6" s="1"/>
  <c r="CB130" i="1"/>
  <c r="CD130" i="1" s="1"/>
  <c r="CA80" i="1"/>
  <c r="CC80" i="1" s="1"/>
  <c r="CH76" i="1"/>
  <c r="CI76" i="1" s="1"/>
  <c r="CA122" i="1"/>
  <c r="CD122" i="1" s="1"/>
  <c r="CA149" i="1"/>
  <c r="BY86" i="1"/>
  <c r="CB86" i="1" s="1"/>
  <c r="BZ67" i="1"/>
  <c r="BU151" i="1"/>
  <c r="BZ115" i="1"/>
  <c r="CB115" i="1" s="1"/>
  <c r="BZ74" i="1"/>
  <c r="CB74" i="1" s="1"/>
  <c r="BY87" i="1"/>
  <c r="CA87" i="1" s="1"/>
  <c r="BZ91" i="1"/>
  <c r="CB91" i="1" s="1"/>
  <c r="BT65" i="1"/>
  <c r="BV65" i="1" s="1"/>
  <c r="CL66" i="5"/>
  <c r="CO65" i="5"/>
  <c r="CQ65" i="5" s="1"/>
  <c r="BZ154" i="1"/>
  <c r="CB154" i="1" s="1"/>
  <c r="CO105" i="5"/>
  <c r="CQ105" i="5" s="1"/>
  <c r="CP105" i="5"/>
  <c r="CR105" i="5" s="1"/>
  <c r="CI144" i="5"/>
  <c r="CJ144" i="5"/>
  <c r="CL72" i="5"/>
  <c r="CM90" i="5"/>
  <c r="CN90" i="5" s="1"/>
  <c r="CP90" i="5" s="1"/>
  <c r="CD135" i="1"/>
  <c r="BZ139" i="1"/>
  <c r="CD134" i="1"/>
  <c r="CC134" i="1"/>
  <c r="BW131" i="1"/>
  <c r="BX131" i="1" s="1"/>
  <c r="BZ131" i="1" s="1"/>
  <c r="BU71" i="1"/>
  <c r="BV71" i="1"/>
  <c r="BY158" i="1"/>
  <c r="CA158" i="1" s="1"/>
  <c r="BY146" i="1"/>
  <c r="BZ146" i="1"/>
  <c r="BV107" i="1"/>
  <c r="BU107" i="1"/>
  <c r="CM102" i="5"/>
  <c r="CN102" i="5" s="1"/>
  <c r="CP102" i="5" s="1"/>
  <c r="BZ147" i="1"/>
  <c r="CA147" i="1" s="1"/>
  <c r="BZ66" i="1"/>
  <c r="BY66" i="1"/>
  <c r="BU98" i="1"/>
  <c r="BV98" i="1"/>
  <c r="BY72" i="1"/>
  <c r="BZ72" i="1"/>
  <c r="CL77" i="5"/>
  <c r="CM77" i="5" s="1"/>
  <c r="CN77" i="5" s="1"/>
  <c r="CX90" i="6"/>
  <c r="CZ90" i="6" s="1"/>
  <c r="DA90" i="6" s="1"/>
  <c r="DB90" i="6" s="1"/>
  <c r="DC98" i="6"/>
  <c r="DF98" i="6" s="1"/>
  <c r="DH98" i="6" s="1"/>
  <c r="CO154" i="5"/>
  <c r="CQ154" i="5" s="1"/>
  <c r="CS154" i="5" s="1"/>
  <c r="CT62" i="5"/>
  <c r="CG127" i="5"/>
  <c r="CI127" i="5" s="1"/>
  <c r="CK127" i="5" s="1"/>
  <c r="CU104" i="6"/>
  <c r="CW104" i="6" s="1"/>
  <c r="CY104" i="6" s="1"/>
  <c r="CS121" i="6"/>
  <c r="CT121" i="6" s="1"/>
  <c r="CV121" i="6" s="1"/>
  <c r="BW150" i="1"/>
  <c r="BX150" i="1" s="1"/>
  <c r="BW109" i="1"/>
  <c r="BX109" i="1" s="1"/>
  <c r="BY109" i="1" s="1"/>
  <c r="DD63" i="6"/>
  <c r="DF63" i="6" s="1"/>
  <c r="DH63" i="6" s="1"/>
  <c r="CW162" i="6"/>
  <c r="CY162" i="6" s="1"/>
  <c r="CX162" i="6"/>
  <c r="CZ162" i="6" s="1"/>
  <c r="DD139" i="6"/>
  <c r="DF139" i="6" s="1"/>
  <c r="DH139" i="6" s="1"/>
  <c r="CS62" i="5"/>
  <c r="DA97" i="6"/>
  <c r="DB97" i="6" s="1"/>
  <c r="DD97" i="6" s="1"/>
  <c r="CS114" i="6"/>
  <c r="CT114" i="6" s="1"/>
  <c r="CU114" i="6" s="1"/>
  <c r="DA161" i="6"/>
  <c r="DB161" i="6" s="1"/>
  <c r="DC161" i="6" s="1"/>
  <c r="CV143" i="6"/>
  <c r="CW143" i="6" s="1"/>
  <c r="CY143" i="6" s="1"/>
  <c r="DC84" i="6"/>
  <c r="DF84" i="6" s="1"/>
  <c r="DH84" i="6" s="1"/>
  <c r="DI95" i="6"/>
  <c r="DJ95" i="6" s="1"/>
  <c r="DL95" i="6" s="1"/>
  <c r="DA89" i="6"/>
  <c r="DB89" i="6" s="1"/>
  <c r="DD89" i="6" s="1"/>
  <c r="DI103" i="6"/>
  <c r="DJ103" i="6" s="1"/>
  <c r="DL103" i="6" s="1"/>
  <c r="DI66" i="6"/>
  <c r="DJ66" i="6" s="1"/>
  <c r="DK66" i="6" s="1"/>
  <c r="DA137" i="6"/>
  <c r="DB137" i="6" s="1"/>
  <c r="DC137" i="6" s="1"/>
  <c r="CS105" i="6"/>
  <c r="CT105" i="6" s="1"/>
  <c r="CV105" i="6" s="1"/>
  <c r="CX143" i="6"/>
  <c r="CZ143" i="6" s="1"/>
  <c r="CW135" i="6"/>
  <c r="CY135" i="6" s="1"/>
  <c r="DA99" i="6"/>
  <c r="DB99" i="6" s="1"/>
  <c r="DC99" i="6" s="1"/>
  <c r="CX135" i="6"/>
  <c r="CZ135" i="6" s="1"/>
  <c r="DA80" i="6"/>
  <c r="DB80" i="6" s="1"/>
  <c r="DC80" i="6" s="1"/>
  <c r="CX130" i="6"/>
  <c r="CZ130" i="6" s="1"/>
  <c r="CX123" i="6"/>
  <c r="CZ123" i="6" s="1"/>
  <c r="CX109" i="6"/>
  <c r="CZ109" i="6" s="1"/>
  <c r="DF67" i="6"/>
  <c r="DH67" i="6" s="1"/>
  <c r="CX74" i="6"/>
  <c r="CZ74" i="6" s="1"/>
  <c r="CX91" i="6"/>
  <c r="CZ91" i="6" s="1"/>
  <c r="DF107" i="6"/>
  <c r="DH107" i="6" s="1"/>
  <c r="DF81" i="6"/>
  <c r="DH81" i="6" s="1"/>
  <c r="DF102" i="6"/>
  <c r="DH102" i="6" s="1"/>
  <c r="DA128" i="6"/>
  <c r="DB128" i="6" s="1"/>
  <c r="DD128" i="6" s="1"/>
  <c r="DA88" i="6"/>
  <c r="DB88" i="6" s="1"/>
  <c r="DC88" i="6" s="1"/>
  <c r="DA76" i="6"/>
  <c r="DB76" i="6" s="1"/>
  <c r="DC76" i="6" s="1"/>
  <c r="DF156" i="6"/>
  <c r="DH156" i="6" s="1"/>
  <c r="CW113" i="6"/>
  <c r="CY113" i="6" s="1"/>
  <c r="CW62" i="6"/>
  <c r="CY62" i="6" s="1"/>
  <c r="CW122" i="6"/>
  <c r="CY122" i="6" s="1"/>
  <c r="CW158" i="6"/>
  <c r="CY158" i="6" s="1"/>
  <c r="CW151" i="6"/>
  <c r="CY151" i="6" s="1"/>
  <c r="CW93" i="6"/>
  <c r="CY93" i="6" s="1"/>
  <c r="DE153" i="6"/>
  <c r="DG153" i="6" s="1"/>
  <c r="CW129" i="6"/>
  <c r="CY129" i="6" s="1"/>
  <c r="CW83" i="6"/>
  <c r="CY83" i="6" s="1"/>
  <c r="CU85" i="6"/>
  <c r="CV85" i="6"/>
  <c r="CW130" i="6"/>
  <c r="CY130" i="6" s="1"/>
  <c r="CW123" i="6"/>
  <c r="CY123" i="6" s="1"/>
  <c r="CW109" i="6"/>
  <c r="CY109" i="6" s="1"/>
  <c r="DE67" i="6"/>
  <c r="DG67" i="6" s="1"/>
  <c r="CW74" i="6"/>
  <c r="CY74" i="6" s="1"/>
  <c r="CW91" i="6"/>
  <c r="CY91" i="6" s="1"/>
  <c r="DE107" i="6"/>
  <c r="DG107" i="6" s="1"/>
  <c r="DE81" i="6"/>
  <c r="DG81" i="6" s="1"/>
  <c r="DE102" i="6"/>
  <c r="DG102" i="6" s="1"/>
  <c r="DE156" i="6"/>
  <c r="DG156" i="6" s="1"/>
  <c r="DE98" i="6"/>
  <c r="DG98" i="6" s="1"/>
  <c r="CX138" i="6"/>
  <c r="CZ138" i="6" s="1"/>
  <c r="DF149" i="6"/>
  <c r="DH149" i="6" s="1"/>
  <c r="CX77" i="6"/>
  <c r="CZ77" i="6" s="1"/>
  <c r="CX119" i="6"/>
  <c r="CZ119" i="6" s="1"/>
  <c r="CX113" i="6"/>
  <c r="CZ113" i="6" s="1"/>
  <c r="CX62" i="6"/>
  <c r="CZ62" i="6" s="1"/>
  <c r="CX122" i="6"/>
  <c r="CZ122" i="6" s="1"/>
  <c r="CX158" i="6"/>
  <c r="CZ158" i="6" s="1"/>
  <c r="CX151" i="6"/>
  <c r="CZ151" i="6" s="1"/>
  <c r="CX93" i="6"/>
  <c r="CZ93" i="6" s="1"/>
  <c r="DF153" i="6"/>
  <c r="DH153" i="6" s="1"/>
  <c r="CX83" i="6"/>
  <c r="CZ83" i="6" s="1"/>
  <c r="DC118" i="6"/>
  <c r="DD118" i="6"/>
  <c r="DC100" i="6"/>
  <c r="DD100" i="6"/>
  <c r="DC73" i="6"/>
  <c r="DD73" i="6"/>
  <c r="DC69" i="6"/>
  <c r="DD69" i="6"/>
  <c r="CU145" i="6"/>
  <c r="CV145" i="6"/>
  <c r="CU115" i="6"/>
  <c r="CV115" i="6"/>
  <c r="CW138" i="6"/>
  <c r="CY138" i="6" s="1"/>
  <c r="DE149" i="6"/>
  <c r="DG149" i="6" s="1"/>
  <c r="CW77" i="6"/>
  <c r="CY77" i="6" s="1"/>
  <c r="CW119" i="6"/>
  <c r="CY119" i="6" s="1"/>
  <c r="DC147" i="6"/>
  <c r="DD147" i="6"/>
  <c r="DC117" i="6"/>
  <c r="DD117" i="6"/>
  <c r="DL66" i="6"/>
  <c r="CU108" i="6"/>
  <c r="CV108" i="6"/>
  <c r="DC110" i="6"/>
  <c r="DD110" i="6"/>
  <c r="DC150" i="6"/>
  <c r="DD150" i="6"/>
  <c r="DC120" i="6"/>
  <c r="DD120" i="6"/>
  <c r="CU64" i="6"/>
  <c r="CV64" i="6"/>
  <c r="CW94" i="6"/>
  <c r="CY94" i="6" s="1"/>
  <c r="CX94" i="6"/>
  <c r="CZ94" i="6" s="1"/>
  <c r="CX96" i="6"/>
  <c r="CZ96" i="6" s="1"/>
  <c r="CU70" i="6"/>
  <c r="CV70" i="6"/>
  <c r="DC78" i="6"/>
  <c r="DD78" i="6"/>
  <c r="CU126" i="6"/>
  <c r="CV126" i="6"/>
  <c r="CU92" i="6"/>
  <c r="CV92" i="6"/>
  <c r="CU146" i="6"/>
  <c r="CV146" i="6"/>
  <c r="CU155" i="6"/>
  <c r="CV155" i="6"/>
  <c r="CU140" i="6"/>
  <c r="CV140" i="6"/>
  <c r="DC127" i="6"/>
  <c r="DD127" i="6"/>
  <c r="DC125" i="6"/>
  <c r="DD125" i="6"/>
  <c r="DC97" i="6"/>
  <c r="DC131" i="6"/>
  <c r="DD131" i="6"/>
  <c r="DC154" i="6"/>
  <c r="DD154" i="6"/>
  <c r="CU72" i="6"/>
  <c r="CV72" i="6"/>
  <c r="CW124" i="6"/>
  <c r="CY124" i="6" s="1"/>
  <c r="CX124" i="6"/>
  <c r="CZ124" i="6" s="1"/>
  <c r="CW132" i="6"/>
  <c r="CY132" i="6" s="1"/>
  <c r="CX132" i="6"/>
  <c r="CZ132" i="6" s="1"/>
  <c r="DA116" i="6"/>
  <c r="DB116" i="6" s="1"/>
  <c r="DA159" i="6"/>
  <c r="DB159" i="6" s="1"/>
  <c r="DA134" i="6"/>
  <c r="DB134" i="6" s="1"/>
  <c r="DA152" i="6"/>
  <c r="DB152" i="6" s="1"/>
  <c r="DA148" i="6"/>
  <c r="DB148" i="6" s="1"/>
  <c r="DI112" i="6"/>
  <c r="DJ112" i="6" s="1"/>
  <c r="CS142" i="6"/>
  <c r="CT142" i="6" s="1"/>
  <c r="DA65" i="6"/>
  <c r="DB65" i="6" s="1"/>
  <c r="DA87" i="6"/>
  <c r="DB87" i="6" s="1"/>
  <c r="DA160" i="6"/>
  <c r="DB160" i="6" s="1"/>
  <c r="DA68" i="6"/>
  <c r="DB68" i="6" s="1"/>
  <c r="CS75" i="6"/>
  <c r="CT75" i="6" s="1"/>
  <c r="DA101" i="6"/>
  <c r="DB101" i="6" s="1"/>
  <c r="DI79" i="6"/>
  <c r="DJ79" i="6" s="1"/>
  <c r="DA71" i="6"/>
  <c r="DB71" i="6" s="1"/>
  <c r="DA144" i="6"/>
  <c r="DB144" i="6" s="1"/>
  <c r="DA86" i="6"/>
  <c r="DB86" i="6" s="1"/>
  <c r="DA133" i="6"/>
  <c r="DB133" i="6" s="1"/>
  <c r="DA157" i="6"/>
  <c r="DB157" i="6" s="1"/>
  <c r="CM88" i="5"/>
  <c r="CN88" i="5" s="1"/>
  <c r="CO88" i="5" s="1"/>
  <c r="CQ88" i="5" s="1"/>
  <c r="CP98" i="5"/>
  <c r="CR98" i="5" s="1"/>
  <c r="CO98" i="5"/>
  <c r="CM100" i="5"/>
  <c r="CN100" i="5" s="1"/>
  <c r="CO100" i="5" s="1"/>
  <c r="CQ100" i="5" s="1"/>
  <c r="CP145" i="5"/>
  <c r="CR145" i="5" s="1"/>
  <c r="CO145" i="5"/>
  <c r="CQ145" i="5" s="1"/>
  <c r="CK64" i="5"/>
  <c r="CK80" i="5"/>
  <c r="CI158" i="5"/>
  <c r="CK158" i="5" s="1"/>
  <c r="CH104" i="5"/>
  <c r="CJ104" i="5" s="1"/>
  <c r="CC135" i="1"/>
  <c r="CL159" i="5"/>
  <c r="CM159" i="5" s="1"/>
  <c r="CN159" i="5" s="1"/>
  <c r="CH122" i="5"/>
  <c r="CJ122" i="5" s="1"/>
  <c r="CG122" i="5"/>
  <c r="CK66" i="5"/>
  <c r="CK72" i="5"/>
  <c r="CL80" i="5"/>
  <c r="CL123" i="5"/>
  <c r="CM123" i="5" s="1"/>
  <c r="CN123" i="5" s="1"/>
  <c r="CO123" i="5" s="1"/>
  <c r="CQ123" i="5" s="1"/>
  <c r="CP115" i="5"/>
  <c r="CO115" i="5"/>
  <c r="CQ115" i="5" s="1"/>
  <c r="CL64" i="5"/>
  <c r="CL136" i="5"/>
  <c r="CM136" i="5" s="1"/>
  <c r="CN136" i="5" s="1"/>
  <c r="CI133" i="5"/>
  <c r="CK133" i="5" s="1"/>
  <c r="CI146" i="5"/>
  <c r="CK146" i="5" s="1"/>
  <c r="CJ75" i="5"/>
  <c r="CL128" i="5"/>
  <c r="CM128" i="5" s="1"/>
  <c r="CN128" i="5" s="1"/>
  <c r="CJ78" i="5"/>
  <c r="CI117" i="5"/>
  <c r="CK117" i="5" s="1"/>
  <c r="CJ68" i="5"/>
  <c r="CP108" i="5"/>
  <c r="CO108" i="5"/>
  <c r="CQ108" i="5" s="1"/>
  <c r="CI104" i="5"/>
  <c r="CL93" i="5"/>
  <c r="CM93" i="5" s="1"/>
  <c r="CN93" i="5" s="1"/>
  <c r="CL99" i="5"/>
  <c r="CP131" i="5"/>
  <c r="CR131" i="5" s="1"/>
  <c r="CO131" i="5"/>
  <c r="CI151" i="5"/>
  <c r="CL151" i="5" s="1"/>
  <c r="CR106" i="5"/>
  <c r="CT106" i="5" s="1"/>
  <c r="CL121" i="5"/>
  <c r="CP137" i="5"/>
  <c r="CR137" i="5" s="1"/>
  <c r="CO137" i="5"/>
  <c r="CL134" i="5"/>
  <c r="CM134" i="5" s="1"/>
  <c r="CN134" i="5" s="1"/>
  <c r="CL132" i="5"/>
  <c r="CI110" i="5"/>
  <c r="CK110" i="5" s="1"/>
  <c r="CR109" i="5"/>
  <c r="CT109" i="5" s="1"/>
  <c r="CR89" i="5"/>
  <c r="CI126" i="5"/>
  <c r="CK126" i="5" s="1"/>
  <c r="CL107" i="5"/>
  <c r="CM107" i="5" s="1"/>
  <c r="CN107" i="5" s="1"/>
  <c r="CP157" i="5"/>
  <c r="CR157" i="5" s="1"/>
  <c r="CO157" i="5"/>
  <c r="CR65" i="5"/>
  <c r="CQ152" i="5"/>
  <c r="CS152" i="5" s="1"/>
  <c r="CP150" i="5"/>
  <c r="CR150" i="5" s="1"/>
  <c r="CO150" i="5"/>
  <c r="CR71" i="5"/>
  <c r="CT71" i="5" s="1"/>
  <c r="CQ95" i="5"/>
  <c r="CJ91" i="5"/>
  <c r="CL91" i="5" s="1"/>
  <c r="CQ149" i="5"/>
  <c r="CS149" i="5" s="1"/>
  <c r="CP116" i="5"/>
  <c r="CO116" i="5"/>
  <c r="CI68" i="5"/>
  <c r="BX163" i="5"/>
  <c r="CC79" i="1"/>
  <c r="BW97" i="1"/>
  <c r="BX97" i="1" s="1"/>
  <c r="BY97" i="1" s="1"/>
  <c r="CD93" i="1"/>
  <c r="CB119" i="1"/>
  <c r="CD119" i="1" s="1"/>
  <c r="CC93" i="1"/>
  <c r="CB78" i="1"/>
  <c r="CC143" i="1"/>
  <c r="CE143" i="1" s="1"/>
  <c r="CF143" i="1" s="1"/>
  <c r="CD79" i="1"/>
  <c r="CO148" i="5" l="1"/>
  <c r="CH118" i="5"/>
  <c r="CH70" i="5"/>
  <c r="CJ70" i="5" s="1"/>
  <c r="CK79" i="5"/>
  <c r="BZ89" i="1"/>
  <c r="CO155" i="5"/>
  <c r="CQ155" i="5" s="1"/>
  <c r="CS155" i="5" s="1"/>
  <c r="CH85" i="5"/>
  <c r="CJ85" i="5" s="1"/>
  <c r="CO103" i="5"/>
  <c r="CQ103" i="5" s="1"/>
  <c r="CK75" i="5"/>
  <c r="CL79" i="5"/>
  <c r="CK94" i="5"/>
  <c r="CM101" i="5"/>
  <c r="CN101" i="5" s="1"/>
  <c r="CP101" i="5" s="1"/>
  <c r="CR101" i="5" s="1"/>
  <c r="CH142" i="5"/>
  <c r="CX153" i="5"/>
  <c r="CZ153" i="5" s="1"/>
  <c r="CM141" i="5"/>
  <c r="CN141" i="5" s="1"/>
  <c r="CO141" i="5" s="1"/>
  <c r="CQ141" i="5" s="1"/>
  <c r="CG139" i="5"/>
  <c r="CI139" i="5" s="1"/>
  <c r="CT112" i="5"/>
  <c r="CO156" i="5"/>
  <c r="CS112" i="5"/>
  <c r="CJ142" i="5"/>
  <c r="CI142" i="5"/>
  <c r="CO69" i="5"/>
  <c r="CQ69" i="5" s="1"/>
  <c r="CP69" i="5"/>
  <c r="CR69" i="5" s="1"/>
  <c r="CJ97" i="5"/>
  <c r="CI97" i="5"/>
  <c r="CG84" i="5"/>
  <c r="CG73" i="5"/>
  <c r="CI73" i="5" s="1"/>
  <c r="CK73" i="5" s="1"/>
  <c r="CO147" i="5"/>
  <c r="CQ147" i="5" s="1"/>
  <c r="CS147" i="5" s="1"/>
  <c r="CG140" i="5"/>
  <c r="CH140" i="5"/>
  <c r="CJ140" i="5" s="1"/>
  <c r="CH86" i="5"/>
  <c r="CJ86" i="5" s="1"/>
  <c r="CM160" i="5"/>
  <c r="CN160" i="5" s="1"/>
  <c r="CP160" i="5" s="1"/>
  <c r="CR160" i="5" s="1"/>
  <c r="CT89" i="5"/>
  <c r="CI125" i="5"/>
  <c r="CK125" i="5" s="1"/>
  <c r="CO101" i="5"/>
  <c r="CQ101" i="5" s="1"/>
  <c r="CH96" i="5"/>
  <c r="CJ96" i="5" s="1"/>
  <c r="CM132" i="5"/>
  <c r="CN132" i="5" s="1"/>
  <c r="CP132" i="5" s="1"/>
  <c r="CR132" i="5" s="1"/>
  <c r="CI129" i="5"/>
  <c r="CK129" i="5" s="1"/>
  <c r="CM99" i="5"/>
  <c r="CN99" i="5" s="1"/>
  <c r="CP99" i="5" s="1"/>
  <c r="CO124" i="5"/>
  <c r="CL113" i="5"/>
  <c r="CM121" i="5"/>
  <c r="CN121" i="5" s="1"/>
  <c r="CP121" i="5" s="1"/>
  <c r="CO81" i="5"/>
  <c r="CQ81" i="5" s="1"/>
  <c r="CT81" i="5" s="1"/>
  <c r="CK87" i="5"/>
  <c r="CM87" i="5" s="1"/>
  <c r="CN87" i="5" s="1"/>
  <c r="CO90" i="5"/>
  <c r="CQ90" i="5" s="1"/>
  <c r="CK82" i="5"/>
  <c r="CL82" i="5"/>
  <c r="CU162" i="5"/>
  <c r="CV162" i="5" s="1"/>
  <c r="CW162" i="5" s="1"/>
  <c r="CY162" i="5" s="1"/>
  <c r="BZ127" i="1"/>
  <c r="CA127" i="1" s="1"/>
  <c r="CG94" i="1"/>
  <c r="CH94" i="1"/>
  <c r="CA113" i="1"/>
  <c r="CC113" i="1" s="1"/>
  <c r="CM66" i="5"/>
  <c r="CN66" i="5" s="1"/>
  <c r="CO66" i="5" s="1"/>
  <c r="CQ66" i="5" s="1"/>
  <c r="CB159" i="1"/>
  <c r="CC159" i="1" s="1"/>
  <c r="CI96" i="5"/>
  <c r="BU99" i="1"/>
  <c r="BV85" i="1"/>
  <c r="BU85" i="1"/>
  <c r="CB129" i="1"/>
  <c r="CC129" i="1" s="1"/>
  <c r="CJ92" i="1"/>
  <c r="CL92" i="1" s="1"/>
  <c r="CA73" i="1"/>
  <c r="CD73" i="1" s="1"/>
  <c r="BV152" i="1"/>
  <c r="BW152" i="1" s="1"/>
  <c r="BX152" i="1" s="1"/>
  <c r="BY152" i="1" s="1"/>
  <c r="BZ145" i="1"/>
  <c r="CA145" i="1" s="1"/>
  <c r="CB110" i="1"/>
  <c r="CD110" i="1" s="1"/>
  <c r="CA108" i="1"/>
  <c r="CD108" i="1" s="1"/>
  <c r="BV69" i="1"/>
  <c r="BW69" i="1" s="1"/>
  <c r="BX69" i="1" s="1"/>
  <c r="BZ69" i="1" s="1"/>
  <c r="CA140" i="1"/>
  <c r="CD140" i="1" s="1"/>
  <c r="CA102" i="1"/>
  <c r="CD102" i="1" s="1"/>
  <c r="CA112" i="1"/>
  <c r="CJ76" i="1"/>
  <c r="CL76" i="1" s="1"/>
  <c r="BU101" i="1"/>
  <c r="BW101" i="1" s="1"/>
  <c r="BX101" i="1" s="1"/>
  <c r="BY101" i="1" s="1"/>
  <c r="CA115" i="1"/>
  <c r="CC115" i="1" s="1"/>
  <c r="CB100" i="1"/>
  <c r="CC100" i="1" s="1"/>
  <c r="CB62" i="1"/>
  <c r="CD62" i="1" s="1"/>
  <c r="CA89" i="1"/>
  <c r="BZ132" i="1"/>
  <c r="CB132" i="1" s="1"/>
  <c r="CA106" i="1"/>
  <c r="CD106" i="1" s="1"/>
  <c r="CA138" i="1"/>
  <c r="CB112" i="1"/>
  <c r="CB138" i="1"/>
  <c r="BW125" i="1"/>
  <c r="BX125" i="1" s="1"/>
  <c r="BY125" i="1" s="1"/>
  <c r="CI156" i="1"/>
  <c r="CL156" i="1" s="1"/>
  <c r="CA77" i="1"/>
  <c r="CD77" i="1" s="1"/>
  <c r="CB124" i="1"/>
  <c r="CC124" i="1" s="1"/>
  <c r="BQ111" i="1"/>
  <c r="BT111" i="1" s="1"/>
  <c r="BW160" i="1"/>
  <c r="BX160" i="1" s="1"/>
  <c r="BP163" i="1"/>
  <c r="BZ128" i="1"/>
  <c r="BY128" i="1"/>
  <c r="CA90" i="1"/>
  <c r="CB90" i="1"/>
  <c r="CB89" i="1"/>
  <c r="CD113" i="1"/>
  <c r="CE113" i="1" s="1"/>
  <c r="CF113" i="1" s="1"/>
  <c r="CH113" i="1" s="1"/>
  <c r="BW63" i="1"/>
  <c r="BX63" i="1" s="1"/>
  <c r="CA157" i="1"/>
  <c r="CC157" i="1" s="1"/>
  <c r="CB161" i="1"/>
  <c r="CD161" i="1" s="1"/>
  <c r="BV117" i="1"/>
  <c r="BW117" i="1" s="1"/>
  <c r="BX117" i="1" s="1"/>
  <c r="BZ117" i="1" s="1"/>
  <c r="CB96" i="1"/>
  <c r="CD96" i="1" s="1"/>
  <c r="BY133" i="1"/>
  <c r="BZ142" i="1"/>
  <c r="CB142" i="1" s="1"/>
  <c r="CB123" i="1"/>
  <c r="CD123" i="1" s="1"/>
  <c r="CD80" i="1"/>
  <c r="CE80" i="1" s="1"/>
  <c r="CF80" i="1" s="1"/>
  <c r="CG80" i="1" s="1"/>
  <c r="BU121" i="1"/>
  <c r="BW121" i="1" s="1"/>
  <c r="BX121" i="1" s="1"/>
  <c r="CD136" i="1"/>
  <c r="CE136" i="1" s="1"/>
  <c r="CF136" i="1" s="1"/>
  <c r="CH136" i="1" s="1"/>
  <c r="BS118" i="1"/>
  <c r="BU118" i="1" s="1"/>
  <c r="CX82" i="6"/>
  <c r="CZ82" i="6" s="1"/>
  <c r="CO63" i="5"/>
  <c r="CQ63" i="5" s="1"/>
  <c r="CE119" i="5"/>
  <c r="CF119" i="5" s="1"/>
  <c r="CH119" i="5" s="1"/>
  <c r="CJ119" i="5" s="1"/>
  <c r="BZ104" i="1"/>
  <c r="CB104" i="1" s="1"/>
  <c r="CE92" i="5"/>
  <c r="CF92" i="5" s="1"/>
  <c r="CH92" i="5" s="1"/>
  <c r="CX104" i="6"/>
  <c r="CZ104" i="6" s="1"/>
  <c r="CL111" i="5"/>
  <c r="CM111" i="5" s="1"/>
  <c r="CN111" i="5" s="1"/>
  <c r="CA153" i="1"/>
  <c r="CD153" i="1" s="1"/>
  <c r="CL127" i="5"/>
  <c r="CM127" i="5" s="1"/>
  <c r="CN127" i="5" s="1"/>
  <c r="CP127" i="5" s="1"/>
  <c r="BZ68" i="1"/>
  <c r="BY68" i="1"/>
  <c r="CL143" i="5"/>
  <c r="BY114" i="1"/>
  <c r="BZ114" i="1"/>
  <c r="CI64" i="1"/>
  <c r="CK64" i="1" s="1"/>
  <c r="CA83" i="1"/>
  <c r="CC83" i="1" s="1"/>
  <c r="CC122" i="1"/>
  <c r="CE122" i="1" s="1"/>
  <c r="CF122" i="1" s="1"/>
  <c r="CH122" i="1" s="1"/>
  <c r="CU120" i="5"/>
  <c r="CV120" i="5" s="1"/>
  <c r="BS95" i="1"/>
  <c r="CK143" i="5"/>
  <c r="DL111" i="6"/>
  <c r="DK111" i="6"/>
  <c r="CK130" i="5"/>
  <c r="CA82" i="1"/>
  <c r="CD82" i="1" s="1"/>
  <c r="CA88" i="1"/>
  <c r="CD88" i="1" s="1"/>
  <c r="CL126" i="1"/>
  <c r="CM126" i="1" s="1"/>
  <c r="CN126" i="1" s="1"/>
  <c r="CO126" i="1" s="1"/>
  <c r="CO74" i="5"/>
  <c r="CQ74" i="5" s="1"/>
  <c r="CK67" i="5"/>
  <c r="CL161" i="5"/>
  <c r="BT95" i="1"/>
  <c r="CA148" i="1"/>
  <c r="CD148" i="1" s="1"/>
  <c r="CL70" i="5"/>
  <c r="CC75" i="1"/>
  <c r="CE75" i="1" s="1"/>
  <c r="CF75" i="1" s="1"/>
  <c r="CG75" i="1" s="1"/>
  <c r="CK161" i="5"/>
  <c r="CA154" i="1"/>
  <c r="CD154" i="1" s="1"/>
  <c r="CS83" i="5"/>
  <c r="BY105" i="1"/>
  <c r="CB105" i="1" s="1"/>
  <c r="CL67" i="5"/>
  <c r="CB87" i="1"/>
  <c r="CC87" i="1" s="1"/>
  <c r="CA144" i="1"/>
  <c r="CD144" i="1" s="1"/>
  <c r="CB147" i="1"/>
  <c r="CD147" i="1" s="1"/>
  <c r="CB116" i="1"/>
  <c r="CC116" i="1" s="1"/>
  <c r="BW99" i="1"/>
  <c r="BX99" i="1" s="1"/>
  <c r="BY99" i="1" s="1"/>
  <c r="CK70" i="5"/>
  <c r="CK113" i="5"/>
  <c r="CM113" i="5" s="1"/>
  <c r="CN113" i="5" s="1"/>
  <c r="BY162" i="1"/>
  <c r="BZ162" i="1"/>
  <c r="CC149" i="1"/>
  <c r="CJ118" i="5"/>
  <c r="CI118" i="5"/>
  <c r="CM72" i="5"/>
  <c r="CN72" i="5" s="1"/>
  <c r="CO72" i="5" s="1"/>
  <c r="CQ72" i="5" s="1"/>
  <c r="CA74" i="1"/>
  <c r="CD74" i="1" s="1"/>
  <c r="CU121" i="6"/>
  <c r="CW121" i="6" s="1"/>
  <c r="CY121" i="6" s="1"/>
  <c r="DE84" i="6"/>
  <c r="DG84" i="6" s="1"/>
  <c r="DI84" i="6" s="1"/>
  <c r="DJ84" i="6" s="1"/>
  <c r="CA91" i="1"/>
  <c r="CD91" i="1" s="1"/>
  <c r="CA137" i="1"/>
  <c r="CC130" i="1"/>
  <c r="CE130" i="1" s="1"/>
  <c r="CF130" i="1" s="1"/>
  <c r="BZ141" i="1"/>
  <c r="CA141" i="1" s="1"/>
  <c r="BU65" i="1"/>
  <c r="BW65" i="1" s="1"/>
  <c r="BX65" i="1" s="1"/>
  <c r="DI81" i="6"/>
  <c r="DJ81" i="6" s="1"/>
  <c r="DL81" i="6" s="1"/>
  <c r="BW151" i="1"/>
  <c r="BX151" i="1" s="1"/>
  <c r="BZ151" i="1" s="1"/>
  <c r="DE63" i="6"/>
  <c r="DG63" i="6" s="1"/>
  <c r="DC128" i="6"/>
  <c r="DE128" i="6" s="1"/>
  <c r="DG128" i="6" s="1"/>
  <c r="DA162" i="6"/>
  <c r="DB162" i="6" s="1"/>
  <c r="DC162" i="6" s="1"/>
  <c r="CB137" i="1"/>
  <c r="BU120" i="1"/>
  <c r="BV120" i="1"/>
  <c r="CA86" i="1"/>
  <c r="CD86" i="1" s="1"/>
  <c r="CT105" i="5"/>
  <c r="DD161" i="6"/>
  <c r="DE161" i="6" s="1"/>
  <c r="DG161" i="6" s="1"/>
  <c r="CD149" i="1"/>
  <c r="CC110" i="1"/>
  <c r="BZ103" i="1"/>
  <c r="CB103" i="1" s="1"/>
  <c r="CA67" i="1"/>
  <c r="CB67" i="1"/>
  <c r="BY81" i="1"/>
  <c r="CB81" i="1" s="1"/>
  <c r="BZ70" i="1"/>
  <c r="CB70" i="1" s="1"/>
  <c r="CB158" i="1"/>
  <c r="CC158" i="1" s="1"/>
  <c r="CE135" i="1"/>
  <c r="CF135" i="1" s="1"/>
  <c r="CG135" i="1" s="1"/>
  <c r="CM94" i="5"/>
  <c r="CN94" i="5" s="1"/>
  <c r="CP94" i="5" s="1"/>
  <c r="CP123" i="5"/>
  <c r="CR123" i="5" s="1"/>
  <c r="CT123" i="5" s="1"/>
  <c r="DK95" i="6"/>
  <c r="DM95" i="6" s="1"/>
  <c r="DO95" i="6" s="1"/>
  <c r="CP114" i="5"/>
  <c r="CR114" i="5" s="1"/>
  <c r="CT114" i="5" s="1"/>
  <c r="DE139" i="6"/>
  <c r="DG139" i="6" s="1"/>
  <c r="DI139" i="6" s="1"/>
  <c r="DJ139" i="6" s="1"/>
  <c r="CS65" i="5"/>
  <c r="CU62" i="5"/>
  <c r="CV62" i="5" s="1"/>
  <c r="CX62" i="5" s="1"/>
  <c r="CZ62" i="5" s="1"/>
  <c r="CL144" i="5"/>
  <c r="CK144" i="5"/>
  <c r="CO102" i="5"/>
  <c r="CQ102" i="5" s="1"/>
  <c r="CL75" i="5"/>
  <c r="CM75" i="5" s="1"/>
  <c r="CN75" i="5" s="1"/>
  <c r="CK151" i="5"/>
  <c r="CM151" i="5" s="1"/>
  <c r="CN151" i="5" s="1"/>
  <c r="CP88" i="5"/>
  <c r="CR88" i="5" s="1"/>
  <c r="CS88" i="5" s="1"/>
  <c r="CP100" i="5"/>
  <c r="CR100" i="5" s="1"/>
  <c r="CS100" i="5" s="1"/>
  <c r="CA139" i="1"/>
  <c r="CB139" i="1"/>
  <c r="CA146" i="1"/>
  <c r="CE134" i="1"/>
  <c r="CF134" i="1" s="1"/>
  <c r="BY131" i="1"/>
  <c r="CB131" i="1" s="1"/>
  <c r="CG155" i="1"/>
  <c r="CB146" i="1"/>
  <c r="BW71" i="1"/>
  <c r="BX71" i="1" s="1"/>
  <c r="BW107" i="1"/>
  <c r="BX107" i="1" s="1"/>
  <c r="BW98" i="1"/>
  <c r="BX98" i="1" s="1"/>
  <c r="BZ98" i="1" s="1"/>
  <c r="CB66" i="1"/>
  <c r="CB72" i="1"/>
  <c r="CA66" i="1"/>
  <c r="CA72" i="1"/>
  <c r="CD78" i="1"/>
  <c r="BZ150" i="1"/>
  <c r="BY150" i="1"/>
  <c r="BZ109" i="1"/>
  <c r="CB109" i="1" s="1"/>
  <c r="CV114" i="6"/>
  <c r="CW114" i="6" s="1"/>
  <c r="CY114" i="6" s="1"/>
  <c r="BZ97" i="1"/>
  <c r="CB97" i="1" s="1"/>
  <c r="DD76" i="6"/>
  <c r="DF76" i="6" s="1"/>
  <c r="DH76" i="6" s="1"/>
  <c r="DA143" i="6"/>
  <c r="DB143" i="6" s="1"/>
  <c r="DC143" i="6" s="1"/>
  <c r="CK68" i="5"/>
  <c r="CK78" i="5"/>
  <c r="CE79" i="1"/>
  <c r="CF79" i="1" s="1"/>
  <c r="CH79" i="1" s="1"/>
  <c r="DK103" i="6"/>
  <c r="DN103" i="6" s="1"/>
  <c r="DP103" i="6" s="1"/>
  <c r="DD80" i="6"/>
  <c r="DE80" i="6" s="1"/>
  <c r="DG80" i="6" s="1"/>
  <c r="DC106" i="6"/>
  <c r="DE106" i="6" s="1"/>
  <c r="DG106" i="6" s="1"/>
  <c r="DC89" i="6"/>
  <c r="DE89" i="6" s="1"/>
  <c r="DG89" i="6" s="1"/>
  <c r="DD137" i="6"/>
  <c r="DF137" i="6" s="1"/>
  <c r="DH137" i="6" s="1"/>
  <c r="DD99" i="6"/>
  <c r="DE99" i="6" s="1"/>
  <c r="DG99" i="6" s="1"/>
  <c r="DD88" i="6"/>
  <c r="DE88" i="6" s="1"/>
  <c r="DG88" i="6" s="1"/>
  <c r="DI153" i="6"/>
  <c r="DJ153" i="6" s="1"/>
  <c r="DK153" i="6" s="1"/>
  <c r="DA135" i="6"/>
  <c r="DB135" i="6" s="1"/>
  <c r="DC135" i="6" s="1"/>
  <c r="DA91" i="6"/>
  <c r="DB91" i="6" s="1"/>
  <c r="DC91" i="6" s="1"/>
  <c r="CU105" i="6"/>
  <c r="CX105" i="6" s="1"/>
  <c r="CZ105" i="6" s="1"/>
  <c r="CT163" i="6"/>
  <c r="DA119" i="6"/>
  <c r="DB119" i="6" s="1"/>
  <c r="DD119" i="6" s="1"/>
  <c r="DA151" i="6"/>
  <c r="DB151" i="6" s="1"/>
  <c r="CX155" i="6"/>
  <c r="CZ155" i="6" s="1"/>
  <c r="DF78" i="6"/>
  <c r="DH78" i="6" s="1"/>
  <c r="CX64" i="6"/>
  <c r="CZ64" i="6" s="1"/>
  <c r="DF110" i="6"/>
  <c r="DH110" i="6" s="1"/>
  <c r="DA62" i="6"/>
  <c r="DB62" i="6" s="1"/>
  <c r="DC62" i="6" s="1"/>
  <c r="DI98" i="6"/>
  <c r="DJ98" i="6" s="1"/>
  <c r="DK98" i="6" s="1"/>
  <c r="DA130" i="6"/>
  <c r="DB130" i="6" s="1"/>
  <c r="DC130" i="6" s="1"/>
  <c r="DF131" i="6"/>
  <c r="DH131" i="6" s="1"/>
  <c r="DF125" i="6"/>
  <c r="DH125" i="6" s="1"/>
  <c r="DA94" i="6"/>
  <c r="DB94" i="6" s="1"/>
  <c r="DD94" i="6" s="1"/>
  <c r="DA138" i="6"/>
  <c r="DB138" i="6" s="1"/>
  <c r="DC138" i="6" s="1"/>
  <c r="DA93" i="6"/>
  <c r="DB93" i="6" s="1"/>
  <c r="DC93" i="6" s="1"/>
  <c r="DA122" i="6"/>
  <c r="DB122" i="6" s="1"/>
  <c r="DA124" i="6"/>
  <c r="DB124" i="6" s="1"/>
  <c r="DC124" i="6" s="1"/>
  <c r="CX72" i="6"/>
  <c r="CZ72" i="6" s="1"/>
  <c r="DF154" i="6"/>
  <c r="DH154" i="6" s="1"/>
  <c r="DF97" i="6"/>
  <c r="DH97" i="6" s="1"/>
  <c r="DF127" i="6"/>
  <c r="DH127" i="6" s="1"/>
  <c r="DF147" i="6"/>
  <c r="DH147" i="6" s="1"/>
  <c r="CX115" i="6"/>
  <c r="CZ115" i="6" s="1"/>
  <c r="CW85" i="6"/>
  <c r="CY85" i="6" s="1"/>
  <c r="CX145" i="6"/>
  <c r="CZ145" i="6" s="1"/>
  <c r="DF69" i="6"/>
  <c r="DH69" i="6" s="1"/>
  <c r="DF73" i="6"/>
  <c r="DH73" i="6" s="1"/>
  <c r="DF100" i="6"/>
  <c r="DH100" i="6" s="1"/>
  <c r="DF161" i="6"/>
  <c r="DH161" i="6" s="1"/>
  <c r="CX146" i="6"/>
  <c r="CZ146" i="6" s="1"/>
  <c r="CX126" i="6"/>
  <c r="CZ126" i="6" s="1"/>
  <c r="CX70" i="6"/>
  <c r="CZ70" i="6" s="1"/>
  <c r="DA96" i="6"/>
  <c r="DB96" i="6" s="1"/>
  <c r="DC96" i="6" s="1"/>
  <c r="DF120" i="6"/>
  <c r="DH120" i="6" s="1"/>
  <c r="DF150" i="6"/>
  <c r="DH150" i="6" s="1"/>
  <c r="DN66" i="6"/>
  <c r="DP66" i="6" s="1"/>
  <c r="DF117" i="6"/>
  <c r="DH117" i="6" s="1"/>
  <c r="DF118" i="6"/>
  <c r="DH118" i="6" s="1"/>
  <c r="CX85" i="6"/>
  <c r="CZ85" i="6" s="1"/>
  <c r="DE118" i="6"/>
  <c r="DG118" i="6" s="1"/>
  <c r="DE78" i="6"/>
  <c r="DG78" i="6" s="1"/>
  <c r="CW64" i="6"/>
  <c r="CY64" i="6" s="1"/>
  <c r="DE110" i="6"/>
  <c r="DG110" i="6" s="1"/>
  <c r="DE147" i="6"/>
  <c r="DG147" i="6" s="1"/>
  <c r="CW115" i="6"/>
  <c r="CY115" i="6" s="1"/>
  <c r="CW145" i="6"/>
  <c r="CY145" i="6" s="1"/>
  <c r="DE69" i="6"/>
  <c r="DG69" i="6" s="1"/>
  <c r="DE73" i="6"/>
  <c r="DG73" i="6" s="1"/>
  <c r="DE100" i="6"/>
  <c r="DG100" i="6" s="1"/>
  <c r="DC144" i="6"/>
  <c r="DD144" i="6"/>
  <c r="DC68" i="6"/>
  <c r="DD68" i="6"/>
  <c r="DK112" i="6"/>
  <c r="DL112" i="6"/>
  <c r="DC134" i="6"/>
  <c r="DD134" i="6"/>
  <c r="CW72" i="6"/>
  <c r="CY72" i="6" s="1"/>
  <c r="DE154" i="6"/>
  <c r="DG154" i="6" s="1"/>
  <c r="DE97" i="6"/>
  <c r="DG97" i="6" s="1"/>
  <c r="DE127" i="6"/>
  <c r="DG127" i="6" s="1"/>
  <c r="DE76" i="6"/>
  <c r="DG76" i="6" s="1"/>
  <c r="CW146" i="6"/>
  <c r="CY146" i="6" s="1"/>
  <c r="CW126" i="6"/>
  <c r="CY126" i="6" s="1"/>
  <c r="CW70" i="6"/>
  <c r="CY70" i="6" s="1"/>
  <c r="DE120" i="6"/>
  <c r="DG120" i="6" s="1"/>
  <c r="DE150" i="6"/>
  <c r="DG150" i="6" s="1"/>
  <c r="DM66" i="6"/>
  <c r="DO66" i="6" s="1"/>
  <c r="DE117" i="6"/>
  <c r="DG117" i="6" s="1"/>
  <c r="DC157" i="6"/>
  <c r="DD157" i="6"/>
  <c r="DC86" i="6"/>
  <c r="DD86" i="6"/>
  <c r="DK81" i="6"/>
  <c r="DC101" i="6"/>
  <c r="DD101" i="6"/>
  <c r="DC87" i="6"/>
  <c r="DD87" i="6"/>
  <c r="DC148" i="6"/>
  <c r="DD148" i="6"/>
  <c r="DC159" i="6"/>
  <c r="DD159" i="6"/>
  <c r="CW140" i="6"/>
  <c r="CY140" i="6" s="1"/>
  <c r="CX140" i="6"/>
  <c r="CZ140" i="6" s="1"/>
  <c r="CW92" i="6"/>
  <c r="CY92" i="6" s="1"/>
  <c r="CX92" i="6"/>
  <c r="CZ92" i="6" s="1"/>
  <c r="CW108" i="6"/>
  <c r="CY108" i="6" s="1"/>
  <c r="CX108" i="6"/>
  <c r="CZ108" i="6" s="1"/>
  <c r="DD130" i="6"/>
  <c r="DK79" i="6"/>
  <c r="DL79" i="6"/>
  <c r="CU75" i="6"/>
  <c r="CV75" i="6"/>
  <c r="DC160" i="6"/>
  <c r="DD160" i="6"/>
  <c r="DC65" i="6"/>
  <c r="DD65" i="6"/>
  <c r="DC152" i="6"/>
  <c r="DD152" i="6"/>
  <c r="DC116" i="6"/>
  <c r="DD116" i="6"/>
  <c r="DE131" i="6"/>
  <c r="DG131" i="6" s="1"/>
  <c r="DE125" i="6"/>
  <c r="DG125" i="6" s="1"/>
  <c r="CW155" i="6"/>
  <c r="CY155" i="6" s="1"/>
  <c r="DC133" i="6"/>
  <c r="DD133" i="6"/>
  <c r="DC71" i="6"/>
  <c r="DD71" i="6"/>
  <c r="DC90" i="6"/>
  <c r="DD90" i="6"/>
  <c r="CU142" i="6"/>
  <c r="CV142" i="6"/>
  <c r="CT145" i="5"/>
  <c r="DA141" i="6"/>
  <c r="DB141" i="6" s="1"/>
  <c r="DA136" i="6"/>
  <c r="DB136" i="6" s="1"/>
  <c r="DA132" i="6"/>
  <c r="DB132" i="6" s="1"/>
  <c r="DA74" i="6"/>
  <c r="DB74" i="6" s="1"/>
  <c r="DI156" i="6"/>
  <c r="DJ156" i="6" s="1"/>
  <c r="DA82" i="6"/>
  <c r="DB82" i="6" s="1"/>
  <c r="DA104" i="6"/>
  <c r="DB104" i="6" s="1"/>
  <c r="DA158" i="6"/>
  <c r="DB158" i="6" s="1"/>
  <c r="DI63" i="6"/>
  <c r="DJ63" i="6" s="1"/>
  <c r="DI149" i="6"/>
  <c r="DJ149" i="6" s="1"/>
  <c r="DA77" i="6"/>
  <c r="DB77" i="6" s="1"/>
  <c r="DI102" i="6"/>
  <c r="DJ102" i="6" s="1"/>
  <c r="DA123" i="6"/>
  <c r="DB123" i="6" s="1"/>
  <c r="DA109" i="6"/>
  <c r="DB109" i="6" s="1"/>
  <c r="DA113" i="6"/>
  <c r="DB113" i="6" s="1"/>
  <c r="DI67" i="6"/>
  <c r="DJ67" i="6" s="1"/>
  <c r="DI107" i="6"/>
  <c r="DJ107" i="6" s="1"/>
  <c r="DA129" i="6"/>
  <c r="DB129" i="6" s="1"/>
  <c r="CQ98" i="5"/>
  <c r="CS98" i="5" s="1"/>
  <c r="CM80" i="5"/>
  <c r="CN80" i="5" s="1"/>
  <c r="CO80" i="5" s="1"/>
  <c r="CQ80" i="5" s="1"/>
  <c r="CP76" i="5"/>
  <c r="CM64" i="5"/>
  <c r="CN64" i="5" s="1"/>
  <c r="CP64" i="5" s="1"/>
  <c r="CS95" i="5"/>
  <c r="CL130" i="5"/>
  <c r="CS145" i="5"/>
  <c r="CL158" i="5"/>
  <c r="CM158" i="5" s="1"/>
  <c r="CN158" i="5" s="1"/>
  <c r="CK104" i="5"/>
  <c r="CT95" i="5"/>
  <c r="CC119" i="1"/>
  <c r="CE119" i="1" s="1"/>
  <c r="CF119" i="1" s="1"/>
  <c r="CG119" i="1" s="1"/>
  <c r="CS109" i="5"/>
  <c r="CU109" i="5" s="1"/>
  <c r="CV109" i="5" s="1"/>
  <c r="CL126" i="5"/>
  <c r="CM126" i="5" s="1"/>
  <c r="CN126" i="5" s="1"/>
  <c r="CO126" i="5" s="1"/>
  <c r="CS106" i="5"/>
  <c r="CU106" i="5" s="1"/>
  <c r="CV106" i="5" s="1"/>
  <c r="CT135" i="5"/>
  <c r="CU135" i="5" s="1"/>
  <c r="CV135" i="5" s="1"/>
  <c r="CS89" i="5"/>
  <c r="CI122" i="5"/>
  <c r="CK122" i="5" s="1"/>
  <c r="CL104" i="5"/>
  <c r="CS71" i="5"/>
  <c r="CU71" i="5" s="1"/>
  <c r="CV71" i="5" s="1"/>
  <c r="CW71" i="5" s="1"/>
  <c r="CY71" i="5" s="1"/>
  <c r="CL133" i="5"/>
  <c r="CM133" i="5" s="1"/>
  <c r="CN133" i="5" s="1"/>
  <c r="CP107" i="5"/>
  <c r="CO107" i="5"/>
  <c r="CQ107" i="5" s="1"/>
  <c r="CP134" i="5"/>
  <c r="CR134" i="5" s="1"/>
  <c r="CO134" i="5"/>
  <c r="CP93" i="5"/>
  <c r="CO93" i="5"/>
  <c r="CQ93" i="5" s="1"/>
  <c r="CP128" i="5"/>
  <c r="CO128" i="5"/>
  <c r="CQ150" i="5"/>
  <c r="CS150" i="5" s="1"/>
  <c r="CQ156" i="5"/>
  <c r="CS156" i="5" s="1"/>
  <c r="CL78" i="5"/>
  <c r="CK91" i="5"/>
  <c r="CM91" i="5" s="1"/>
  <c r="CN91" i="5" s="1"/>
  <c r="CT154" i="5"/>
  <c r="CU154" i="5" s="1"/>
  <c r="CV154" i="5" s="1"/>
  <c r="CT152" i="5"/>
  <c r="CU152" i="5" s="1"/>
  <c r="CV152" i="5" s="1"/>
  <c r="CQ157" i="5"/>
  <c r="CS157" i="5" s="1"/>
  <c r="CR90" i="5"/>
  <c r="CT65" i="5"/>
  <c r="CS105" i="5"/>
  <c r="CL117" i="5"/>
  <c r="CM117" i="5" s="1"/>
  <c r="CN117" i="5" s="1"/>
  <c r="CL146" i="5"/>
  <c r="CM146" i="5" s="1"/>
  <c r="CN146" i="5" s="1"/>
  <c r="CR115" i="5"/>
  <c r="CT115" i="5" s="1"/>
  <c r="CT83" i="5"/>
  <c r="CQ137" i="5"/>
  <c r="CS137" i="5" s="1"/>
  <c r="CQ131" i="5"/>
  <c r="CS131" i="5" s="1"/>
  <c r="CP159" i="5"/>
  <c r="CR159" i="5" s="1"/>
  <c r="CO159" i="5"/>
  <c r="CP136" i="5"/>
  <c r="CR136" i="5" s="1"/>
  <c r="CO136" i="5"/>
  <c r="CL68" i="5"/>
  <c r="CI84" i="5"/>
  <c r="CQ116" i="5"/>
  <c r="CT149" i="5"/>
  <c r="CU149" i="5" s="1"/>
  <c r="CV149" i="5" s="1"/>
  <c r="CL110" i="5"/>
  <c r="CM110" i="5" s="1"/>
  <c r="CN110" i="5" s="1"/>
  <c r="CR108" i="5"/>
  <c r="CT108" i="5" s="1"/>
  <c r="CR102" i="5"/>
  <c r="CP77" i="5"/>
  <c r="CO77" i="5"/>
  <c r="CQ77" i="5" s="1"/>
  <c r="CJ84" i="5"/>
  <c r="CR116" i="5"/>
  <c r="CY153" i="5"/>
  <c r="CP138" i="5"/>
  <c r="CR138" i="5" s="1"/>
  <c r="CO138" i="5"/>
  <c r="CQ148" i="5"/>
  <c r="CS148" i="5" s="1"/>
  <c r="CE93" i="1"/>
  <c r="CF93" i="1" s="1"/>
  <c r="CH93" i="1" s="1"/>
  <c r="BY84" i="1"/>
  <c r="BZ84" i="1"/>
  <c r="CC78" i="1"/>
  <c r="CG143" i="1"/>
  <c r="CH143" i="1"/>
  <c r="CM79" i="5" l="1"/>
  <c r="CN79" i="5" s="1"/>
  <c r="CP79" i="5" s="1"/>
  <c r="CR79" i="5" s="1"/>
  <c r="CK85" i="5"/>
  <c r="CK86" i="5"/>
  <c r="CL85" i="5"/>
  <c r="CL86" i="5"/>
  <c r="CS103" i="5"/>
  <c r="CL139" i="5"/>
  <c r="CO160" i="5"/>
  <c r="CQ160" i="5" s="1"/>
  <c r="CS160" i="5" s="1"/>
  <c r="CL142" i="5"/>
  <c r="CT103" i="5"/>
  <c r="CU112" i="5"/>
  <c r="CV112" i="5" s="1"/>
  <c r="CX112" i="5" s="1"/>
  <c r="CT155" i="5"/>
  <c r="CU155" i="5" s="1"/>
  <c r="CV155" i="5" s="1"/>
  <c r="DA153" i="5"/>
  <c r="CP141" i="5"/>
  <c r="CR141" i="5" s="1"/>
  <c r="CL97" i="5"/>
  <c r="CT69" i="5"/>
  <c r="CO79" i="5"/>
  <c r="CQ79" i="5" s="1"/>
  <c r="CT63" i="5"/>
  <c r="CK142" i="5"/>
  <c r="CM142" i="5" s="1"/>
  <c r="CN142" i="5" s="1"/>
  <c r="CO142" i="5" s="1"/>
  <c r="CK139" i="5"/>
  <c r="CK97" i="5"/>
  <c r="CS69" i="5"/>
  <c r="CU69" i="5" s="1"/>
  <c r="CV69" i="5" s="1"/>
  <c r="CT141" i="5"/>
  <c r="CU89" i="5"/>
  <c r="CV89" i="5" s="1"/>
  <c r="CW89" i="5" s="1"/>
  <c r="CY89" i="5" s="1"/>
  <c r="CS90" i="5"/>
  <c r="CO132" i="5"/>
  <c r="CI140" i="5"/>
  <c r="CK140" i="5" s="1"/>
  <c r="CS101" i="5"/>
  <c r="CL125" i="5"/>
  <c r="CM125" i="5" s="1"/>
  <c r="CN125" i="5" s="1"/>
  <c r="CT101" i="5"/>
  <c r="CB127" i="1"/>
  <c r="CC127" i="1" s="1"/>
  <c r="CB145" i="1"/>
  <c r="CS81" i="5"/>
  <c r="CU81" i="5" s="1"/>
  <c r="CV81" i="5" s="1"/>
  <c r="CG119" i="5"/>
  <c r="CI119" i="5" s="1"/>
  <c r="CL129" i="5"/>
  <c r="CM129" i="5" s="1"/>
  <c r="CN129" i="5" s="1"/>
  <c r="CP129" i="5" s="1"/>
  <c r="CP66" i="5"/>
  <c r="CR66" i="5" s="1"/>
  <c r="CS66" i="5" s="1"/>
  <c r="CO99" i="5"/>
  <c r="CQ99" i="5" s="1"/>
  <c r="CO121" i="5"/>
  <c r="CQ121" i="5" s="1"/>
  <c r="CK96" i="5"/>
  <c r="CM82" i="5"/>
  <c r="CN82" i="5" s="1"/>
  <c r="CP82" i="5" s="1"/>
  <c r="CR82" i="5" s="1"/>
  <c r="CQ124" i="5"/>
  <c r="CT124" i="5" s="1"/>
  <c r="CX162" i="5"/>
  <c r="CZ162" i="5" s="1"/>
  <c r="CM86" i="5"/>
  <c r="CN86" i="5" s="1"/>
  <c r="CP86" i="5" s="1"/>
  <c r="CR86" i="5" s="1"/>
  <c r="CL96" i="5"/>
  <c r="CD159" i="1"/>
  <c r="CD129" i="1"/>
  <c r="CE159" i="1"/>
  <c r="CF159" i="1" s="1"/>
  <c r="CH159" i="1" s="1"/>
  <c r="CD115" i="1"/>
  <c r="CJ94" i="1"/>
  <c r="CI94" i="1"/>
  <c r="CA132" i="1"/>
  <c r="CD132" i="1" s="1"/>
  <c r="CO87" i="5"/>
  <c r="CP87" i="5"/>
  <c r="CC73" i="1"/>
  <c r="CE73" i="1" s="1"/>
  <c r="CF73" i="1" s="1"/>
  <c r="CG73" i="1" s="1"/>
  <c r="CC102" i="1"/>
  <c r="CE102" i="1" s="1"/>
  <c r="CF102" i="1" s="1"/>
  <c r="CG102" i="1" s="1"/>
  <c r="CK92" i="1"/>
  <c r="CM92" i="1" s="1"/>
  <c r="CN92" i="1" s="1"/>
  <c r="CO92" i="1" s="1"/>
  <c r="BW85" i="1"/>
  <c r="BX85" i="1" s="1"/>
  <c r="CC138" i="1"/>
  <c r="CD89" i="1"/>
  <c r="CD112" i="1"/>
  <c r="CC108" i="1"/>
  <c r="CE108" i="1" s="1"/>
  <c r="CF108" i="1" s="1"/>
  <c r="CG108" i="1" s="1"/>
  <c r="BY69" i="1"/>
  <c r="CB69" i="1" s="1"/>
  <c r="CC140" i="1"/>
  <c r="CE140" i="1" s="1"/>
  <c r="CF140" i="1" s="1"/>
  <c r="CG140" i="1" s="1"/>
  <c r="BZ152" i="1"/>
  <c r="CB152" i="1" s="1"/>
  <c r="CK156" i="1"/>
  <c r="CM156" i="1" s="1"/>
  <c r="CN156" i="1" s="1"/>
  <c r="CP156" i="1" s="1"/>
  <c r="CD157" i="1"/>
  <c r="CE157" i="1" s="1"/>
  <c r="CF157" i="1" s="1"/>
  <c r="CH157" i="1" s="1"/>
  <c r="CK76" i="1"/>
  <c r="CM76" i="1" s="1"/>
  <c r="CN76" i="1" s="1"/>
  <c r="CO76" i="1" s="1"/>
  <c r="CC112" i="1"/>
  <c r="CE112" i="1" s="1"/>
  <c r="CF112" i="1" s="1"/>
  <c r="CG112" i="1" s="1"/>
  <c r="CD138" i="1"/>
  <c r="CC89" i="1"/>
  <c r="CC62" i="1"/>
  <c r="CE62" i="1" s="1"/>
  <c r="CF62" i="1" s="1"/>
  <c r="CG62" i="1" s="1"/>
  <c r="CD100" i="1"/>
  <c r="CE100" i="1" s="1"/>
  <c r="CF100" i="1" s="1"/>
  <c r="CH100" i="1" s="1"/>
  <c r="CC88" i="1"/>
  <c r="CE88" i="1" s="1"/>
  <c r="CF88" i="1" s="1"/>
  <c r="CG88" i="1" s="1"/>
  <c r="CC106" i="1"/>
  <c r="CE106" i="1" s="1"/>
  <c r="CF106" i="1" s="1"/>
  <c r="CG106" i="1" s="1"/>
  <c r="CC123" i="1"/>
  <c r="CE123" i="1" s="1"/>
  <c r="CF123" i="1" s="1"/>
  <c r="CG123" i="1" s="1"/>
  <c r="BZ125" i="1"/>
  <c r="CB125" i="1" s="1"/>
  <c r="CA142" i="1"/>
  <c r="CD142" i="1" s="1"/>
  <c r="CC77" i="1"/>
  <c r="CE77" i="1" s="1"/>
  <c r="CF77" i="1" s="1"/>
  <c r="CD124" i="1"/>
  <c r="CE124" i="1" s="1"/>
  <c r="CF124" i="1" s="1"/>
  <c r="CG124" i="1" s="1"/>
  <c r="CB128" i="1"/>
  <c r="CC145" i="1"/>
  <c r="CD145" i="1"/>
  <c r="CC161" i="1"/>
  <c r="CE161" i="1" s="1"/>
  <c r="CF161" i="1" s="1"/>
  <c r="BS111" i="1"/>
  <c r="BU111" i="1" s="1"/>
  <c r="CD90" i="1"/>
  <c r="BZ160" i="1"/>
  <c r="BY160" i="1"/>
  <c r="CC90" i="1"/>
  <c r="CA128" i="1"/>
  <c r="CC96" i="1"/>
  <c r="CE96" i="1" s="1"/>
  <c r="CF96" i="1" s="1"/>
  <c r="CG96" i="1" s="1"/>
  <c r="CL64" i="1"/>
  <c r="CM64" i="1" s="1"/>
  <c r="CN64" i="1" s="1"/>
  <c r="CP64" i="1" s="1"/>
  <c r="CA104" i="1"/>
  <c r="CD104" i="1" s="1"/>
  <c r="BZ63" i="1"/>
  <c r="BY63" i="1"/>
  <c r="BV118" i="1"/>
  <c r="BW118" i="1" s="1"/>
  <c r="BX118" i="1" s="1"/>
  <c r="BY118" i="1" s="1"/>
  <c r="BV95" i="1"/>
  <c r="CC148" i="1"/>
  <c r="CE148" i="1" s="1"/>
  <c r="CF148" i="1" s="1"/>
  <c r="CH148" i="1" s="1"/>
  <c r="CC153" i="1"/>
  <c r="CE153" i="1" s="1"/>
  <c r="CF153" i="1" s="1"/>
  <c r="CG153" i="1" s="1"/>
  <c r="CA133" i="1"/>
  <c r="CB133" i="1"/>
  <c r="CC144" i="1"/>
  <c r="CE144" i="1" s="1"/>
  <c r="CF144" i="1" s="1"/>
  <c r="CH144" i="1" s="1"/>
  <c r="BY121" i="1"/>
  <c r="BZ121" i="1"/>
  <c r="CA97" i="1"/>
  <c r="CC97" i="1" s="1"/>
  <c r="CG92" i="5"/>
  <c r="CI92" i="5" s="1"/>
  <c r="CC82" i="1"/>
  <c r="CE82" i="1" s="1"/>
  <c r="CF82" i="1" s="1"/>
  <c r="CH82" i="1" s="1"/>
  <c r="DN95" i="6"/>
  <c r="DP95" i="6" s="1"/>
  <c r="CX121" i="6"/>
  <c r="CZ121" i="6" s="1"/>
  <c r="CM143" i="5"/>
  <c r="CN143" i="5" s="1"/>
  <c r="CP143" i="5" s="1"/>
  <c r="CR143" i="5" s="1"/>
  <c r="DD93" i="6"/>
  <c r="CT102" i="5"/>
  <c r="CS63" i="5"/>
  <c r="CD83" i="1"/>
  <c r="CE83" i="1" s="1"/>
  <c r="CF83" i="1" s="1"/>
  <c r="CG83" i="1" s="1"/>
  <c r="BY117" i="1"/>
  <c r="CB117" i="1" s="1"/>
  <c r="CO127" i="5"/>
  <c r="CQ127" i="5" s="1"/>
  <c r="CT100" i="5"/>
  <c r="CU100" i="5" s="1"/>
  <c r="CV100" i="5" s="1"/>
  <c r="CX100" i="5" s="1"/>
  <c r="CC154" i="1"/>
  <c r="CE154" i="1" s="1"/>
  <c r="CF154" i="1" s="1"/>
  <c r="CG154" i="1" s="1"/>
  <c r="CM70" i="5"/>
  <c r="CN70" i="5" s="1"/>
  <c r="CO70" i="5" s="1"/>
  <c r="CQ70" i="5" s="1"/>
  <c r="CU105" i="5"/>
  <c r="CV105" i="5" s="1"/>
  <c r="CW105" i="5" s="1"/>
  <c r="CY105" i="5" s="1"/>
  <c r="CC74" i="1"/>
  <c r="CE74" i="1" s="1"/>
  <c r="CF74" i="1" s="1"/>
  <c r="CM78" i="5"/>
  <c r="CN78" i="5" s="1"/>
  <c r="CP78" i="5" s="1"/>
  <c r="CC91" i="1"/>
  <c r="CE91" i="1" s="1"/>
  <c r="CF91" i="1" s="1"/>
  <c r="CG91" i="1" s="1"/>
  <c r="CA68" i="1"/>
  <c r="CC147" i="1"/>
  <c r="CE147" i="1" s="1"/>
  <c r="CF147" i="1" s="1"/>
  <c r="CP72" i="5"/>
  <c r="CR72" i="5" s="1"/>
  <c r="CT72" i="5" s="1"/>
  <c r="CC86" i="1"/>
  <c r="CE86" i="1" s="1"/>
  <c r="CF86" i="1" s="1"/>
  <c r="CG86" i="1" s="1"/>
  <c r="CC137" i="1"/>
  <c r="CU83" i="5"/>
  <c r="CV83" i="5" s="1"/>
  <c r="CX83" i="5" s="1"/>
  <c r="CP111" i="5"/>
  <c r="CO111" i="5"/>
  <c r="CQ111" i="5" s="1"/>
  <c r="CA114" i="1"/>
  <c r="CJ92" i="5"/>
  <c r="CM161" i="5"/>
  <c r="CN161" i="5" s="1"/>
  <c r="CP161" i="5" s="1"/>
  <c r="CR161" i="5" s="1"/>
  <c r="CB68" i="1"/>
  <c r="DN111" i="6"/>
  <c r="DP111" i="6" s="1"/>
  <c r="BU95" i="1"/>
  <c r="CB114" i="1"/>
  <c r="CX120" i="5"/>
  <c r="CZ120" i="5" s="1"/>
  <c r="CW120" i="5"/>
  <c r="CY120" i="5" s="1"/>
  <c r="CH80" i="1"/>
  <c r="CJ80" i="1" s="1"/>
  <c r="CT74" i="5"/>
  <c r="CO94" i="5"/>
  <c r="CQ94" i="5" s="1"/>
  <c r="DM111" i="6"/>
  <c r="DO111" i="6" s="1"/>
  <c r="CD158" i="1"/>
  <c r="CE158" i="1" s="1"/>
  <c r="CF158" i="1" s="1"/>
  <c r="CH158" i="1" s="1"/>
  <c r="CP126" i="1"/>
  <c r="CQ126" i="1" s="1"/>
  <c r="DC94" i="6"/>
  <c r="CE149" i="1"/>
  <c r="CF149" i="1" s="1"/>
  <c r="CG149" i="1" s="1"/>
  <c r="CH75" i="1"/>
  <c r="CJ75" i="1" s="1"/>
  <c r="CS74" i="5"/>
  <c r="CM67" i="5"/>
  <c r="CN67" i="5" s="1"/>
  <c r="CO67" i="5" s="1"/>
  <c r="CQ67" i="5" s="1"/>
  <c r="CM130" i="5"/>
  <c r="CN130" i="5" s="1"/>
  <c r="CO130" i="5" s="1"/>
  <c r="CQ130" i="5" s="1"/>
  <c r="DI100" i="6"/>
  <c r="DJ100" i="6" s="1"/>
  <c r="CD116" i="1"/>
  <c r="CE116" i="1" s="1"/>
  <c r="CF116" i="1" s="1"/>
  <c r="DF128" i="6"/>
  <c r="DH128" i="6" s="1"/>
  <c r="DI128" i="6" s="1"/>
  <c r="DJ128" i="6" s="1"/>
  <c r="CP80" i="5"/>
  <c r="CR80" i="5" s="1"/>
  <c r="CT80" i="5" s="1"/>
  <c r="CW62" i="5"/>
  <c r="CA103" i="1"/>
  <c r="CC103" i="1" s="1"/>
  <c r="CA105" i="1"/>
  <c r="CC105" i="1" s="1"/>
  <c r="CK118" i="5"/>
  <c r="DK84" i="6"/>
  <c r="DL84" i="6"/>
  <c r="DF99" i="6"/>
  <c r="DH99" i="6" s="1"/>
  <c r="DI99" i="6" s="1"/>
  <c r="DJ99" i="6" s="1"/>
  <c r="CD87" i="1"/>
  <c r="CE87" i="1" s="1"/>
  <c r="CF87" i="1" s="1"/>
  <c r="CG87" i="1" s="1"/>
  <c r="CE115" i="1"/>
  <c r="CF115" i="1" s="1"/>
  <c r="CG115" i="1" s="1"/>
  <c r="DC119" i="6"/>
  <c r="DE119" i="6" s="1"/>
  <c r="DG119" i="6" s="1"/>
  <c r="DI150" i="6"/>
  <c r="DJ150" i="6" s="1"/>
  <c r="DL150" i="6" s="1"/>
  <c r="DA115" i="6"/>
  <c r="DB115" i="6" s="1"/>
  <c r="DC115" i="6" s="1"/>
  <c r="CA81" i="1"/>
  <c r="CD81" i="1" s="1"/>
  <c r="CL118" i="5"/>
  <c r="CH130" i="1"/>
  <c r="CG130" i="1"/>
  <c r="CO113" i="5"/>
  <c r="CQ113" i="5" s="1"/>
  <c r="CP113" i="5"/>
  <c r="CR113" i="5" s="1"/>
  <c r="BY151" i="1"/>
  <c r="CA151" i="1" s="1"/>
  <c r="BZ99" i="1"/>
  <c r="CB162" i="1"/>
  <c r="CC67" i="1"/>
  <c r="DF89" i="6"/>
  <c r="DH89" i="6" s="1"/>
  <c r="DI89" i="6" s="1"/>
  <c r="DJ89" i="6" s="1"/>
  <c r="DK89" i="6" s="1"/>
  <c r="CA162" i="1"/>
  <c r="DA64" i="6"/>
  <c r="DB64" i="6" s="1"/>
  <c r="DC64" i="6" s="1"/>
  <c r="CD137" i="1"/>
  <c r="DD162" i="6"/>
  <c r="DE162" i="6" s="1"/>
  <c r="DG162" i="6" s="1"/>
  <c r="DM103" i="6"/>
  <c r="DO103" i="6" s="1"/>
  <c r="DQ103" i="6" s="1"/>
  <c r="DR103" i="6" s="1"/>
  <c r="CB141" i="1"/>
  <c r="CC141" i="1" s="1"/>
  <c r="CM85" i="5"/>
  <c r="CN85" i="5" s="1"/>
  <c r="CO85" i="5" s="1"/>
  <c r="CQ85" i="5" s="1"/>
  <c r="CE110" i="1"/>
  <c r="CF110" i="1" s="1"/>
  <c r="CG110" i="1" s="1"/>
  <c r="CP126" i="5"/>
  <c r="CR126" i="5" s="1"/>
  <c r="CU65" i="5"/>
  <c r="CV65" i="5" s="1"/>
  <c r="CX65" i="5" s="1"/>
  <c r="DL153" i="6"/>
  <c r="DN153" i="6" s="1"/>
  <c r="DP153" i="6" s="1"/>
  <c r="DD143" i="6"/>
  <c r="DF143" i="6" s="1"/>
  <c r="DH143" i="6" s="1"/>
  <c r="BY65" i="1"/>
  <c r="BZ65" i="1"/>
  <c r="CM68" i="5"/>
  <c r="CN68" i="5" s="1"/>
  <c r="CP68" i="5" s="1"/>
  <c r="BZ101" i="1"/>
  <c r="CB101" i="1" s="1"/>
  <c r="CX71" i="5"/>
  <c r="CZ71" i="5" s="1"/>
  <c r="DA71" i="5" s="1"/>
  <c r="CA109" i="1"/>
  <c r="CC109" i="1" s="1"/>
  <c r="CE78" i="1"/>
  <c r="CF78" i="1" s="1"/>
  <c r="CH78" i="1" s="1"/>
  <c r="CU103" i="5"/>
  <c r="CV103" i="5" s="1"/>
  <c r="CW103" i="5" s="1"/>
  <c r="CY103" i="5" s="1"/>
  <c r="BW120" i="1"/>
  <c r="BX120" i="1" s="1"/>
  <c r="CH135" i="1"/>
  <c r="CJ135" i="1" s="1"/>
  <c r="CD67" i="1"/>
  <c r="CA70" i="1"/>
  <c r="CC70" i="1" s="1"/>
  <c r="CG122" i="1"/>
  <c r="CI122" i="1" s="1"/>
  <c r="CG136" i="1"/>
  <c r="CI136" i="1" s="1"/>
  <c r="CC72" i="1"/>
  <c r="CA131" i="1"/>
  <c r="CD131" i="1" s="1"/>
  <c r="CG93" i="1"/>
  <c r="CJ93" i="1" s="1"/>
  <c r="CX114" i="6"/>
  <c r="CZ114" i="6" s="1"/>
  <c r="DA114" i="6" s="1"/>
  <c r="DB114" i="6" s="1"/>
  <c r="DF80" i="6"/>
  <c r="DH80" i="6" s="1"/>
  <c r="DI80" i="6" s="1"/>
  <c r="DJ80" i="6" s="1"/>
  <c r="CO64" i="5"/>
  <c r="CQ64" i="5" s="1"/>
  <c r="CM144" i="5"/>
  <c r="CN144" i="5" s="1"/>
  <c r="CP144" i="5" s="1"/>
  <c r="CR144" i="5" s="1"/>
  <c r="CT116" i="5"/>
  <c r="CL84" i="5"/>
  <c r="BY98" i="1"/>
  <c r="CA98" i="1" s="1"/>
  <c r="CC139" i="1"/>
  <c r="CD139" i="1"/>
  <c r="CH134" i="1"/>
  <c r="CG134" i="1"/>
  <c r="CJ155" i="1"/>
  <c r="CI155" i="1"/>
  <c r="CC66" i="1"/>
  <c r="BZ71" i="1"/>
  <c r="BY71" i="1"/>
  <c r="CC146" i="1"/>
  <c r="CD146" i="1"/>
  <c r="BZ107" i="1"/>
  <c r="BY107" i="1"/>
  <c r="CE129" i="1"/>
  <c r="CF129" i="1" s="1"/>
  <c r="CG129" i="1" s="1"/>
  <c r="CD72" i="1"/>
  <c r="CU145" i="5"/>
  <c r="CV145" i="5" s="1"/>
  <c r="CM104" i="5"/>
  <c r="CN104" i="5" s="1"/>
  <c r="CP104" i="5" s="1"/>
  <c r="CD66" i="1"/>
  <c r="CA150" i="1"/>
  <c r="DA121" i="6"/>
  <c r="DB121" i="6" s="1"/>
  <c r="DC121" i="6" s="1"/>
  <c r="DE137" i="6"/>
  <c r="DG137" i="6" s="1"/>
  <c r="DI137" i="6" s="1"/>
  <c r="DJ137" i="6" s="1"/>
  <c r="DA85" i="6"/>
  <c r="DB85" i="6" s="1"/>
  <c r="CG79" i="1"/>
  <c r="CI79" i="1" s="1"/>
  <c r="CB150" i="1"/>
  <c r="CH119" i="1"/>
  <c r="CJ119" i="1" s="1"/>
  <c r="DF106" i="6"/>
  <c r="DH106" i="6" s="1"/>
  <c r="DI106" i="6" s="1"/>
  <c r="DJ106" i="6" s="1"/>
  <c r="DD135" i="6"/>
  <c r="DF135" i="6" s="1"/>
  <c r="DH135" i="6" s="1"/>
  <c r="DI125" i="6"/>
  <c r="DJ125" i="6" s="1"/>
  <c r="DK125" i="6" s="1"/>
  <c r="DD91" i="6"/>
  <c r="DE91" i="6" s="1"/>
  <c r="DG91" i="6" s="1"/>
  <c r="DA72" i="6"/>
  <c r="DB72" i="6" s="1"/>
  <c r="DC72" i="6" s="1"/>
  <c r="CW105" i="6"/>
  <c r="CY105" i="6" s="1"/>
  <c r="DA105" i="6" s="1"/>
  <c r="DB105" i="6" s="1"/>
  <c r="DC105" i="6" s="1"/>
  <c r="DD62" i="6"/>
  <c r="DE62" i="6" s="1"/>
  <c r="DG62" i="6" s="1"/>
  <c r="DF88" i="6"/>
  <c r="DH88" i="6" s="1"/>
  <c r="DI88" i="6" s="1"/>
  <c r="DJ88" i="6" s="1"/>
  <c r="DQ66" i="6"/>
  <c r="DR66" i="6" s="1"/>
  <c r="DS66" i="6" s="1"/>
  <c r="DI154" i="6"/>
  <c r="DJ154" i="6" s="1"/>
  <c r="DL154" i="6" s="1"/>
  <c r="DL98" i="6"/>
  <c r="DN98" i="6" s="1"/>
  <c r="DP98" i="6" s="1"/>
  <c r="DQ95" i="6"/>
  <c r="DR95" i="6" s="1"/>
  <c r="DT95" i="6" s="1"/>
  <c r="DI118" i="6"/>
  <c r="DJ118" i="6" s="1"/>
  <c r="DK118" i="6" s="1"/>
  <c r="DD124" i="6"/>
  <c r="DF124" i="6" s="1"/>
  <c r="DH124" i="6" s="1"/>
  <c r="DD151" i="6"/>
  <c r="DC151" i="6"/>
  <c r="DD138" i="6"/>
  <c r="DE138" i="6" s="1"/>
  <c r="DG138" i="6" s="1"/>
  <c r="DE152" i="6"/>
  <c r="DG152" i="6" s="1"/>
  <c r="DE160" i="6"/>
  <c r="DG160" i="6" s="1"/>
  <c r="DD96" i="6"/>
  <c r="DE96" i="6" s="1"/>
  <c r="DG96" i="6" s="1"/>
  <c r="DM79" i="6"/>
  <c r="DO79" i="6" s="1"/>
  <c r="DE130" i="6"/>
  <c r="DG130" i="6" s="1"/>
  <c r="DA92" i="6"/>
  <c r="DB92" i="6" s="1"/>
  <c r="DC92" i="6" s="1"/>
  <c r="DE148" i="6"/>
  <c r="DG148" i="6" s="1"/>
  <c r="DE86" i="6"/>
  <c r="DG86" i="6" s="1"/>
  <c r="DC122" i="6"/>
  <c r="DD122" i="6"/>
  <c r="DE116" i="6"/>
  <c r="DG116" i="6" s="1"/>
  <c r="DE65" i="6"/>
  <c r="DG65" i="6" s="1"/>
  <c r="CW75" i="6"/>
  <c r="CY75" i="6" s="1"/>
  <c r="DE93" i="6"/>
  <c r="DG93" i="6" s="1"/>
  <c r="DA108" i="6"/>
  <c r="DB108" i="6" s="1"/>
  <c r="DD108" i="6" s="1"/>
  <c r="DA140" i="6"/>
  <c r="DB140" i="6" s="1"/>
  <c r="DC140" i="6" s="1"/>
  <c r="DE159" i="6"/>
  <c r="DG159" i="6" s="1"/>
  <c r="DE87" i="6"/>
  <c r="DG87" i="6" s="1"/>
  <c r="DE101" i="6"/>
  <c r="DG101" i="6" s="1"/>
  <c r="DM81" i="6"/>
  <c r="DO81" i="6" s="1"/>
  <c r="DE157" i="6"/>
  <c r="DG157" i="6" s="1"/>
  <c r="DE134" i="6"/>
  <c r="DG134" i="6" s="1"/>
  <c r="DE68" i="6"/>
  <c r="DG68" i="6" s="1"/>
  <c r="DM112" i="6"/>
  <c r="DO112" i="6" s="1"/>
  <c r="DE94" i="6"/>
  <c r="DG94" i="6" s="1"/>
  <c r="CW142" i="6"/>
  <c r="CY142" i="6" s="1"/>
  <c r="DE90" i="6"/>
  <c r="DG90" i="6" s="1"/>
  <c r="DE133" i="6"/>
  <c r="DG133" i="6" s="1"/>
  <c r="DF152" i="6"/>
  <c r="DH152" i="6" s="1"/>
  <c r="DF160" i="6"/>
  <c r="DH160" i="6" s="1"/>
  <c r="DN79" i="6"/>
  <c r="DP79" i="6" s="1"/>
  <c r="DF130" i="6"/>
  <c r="DH130" i="6" s="1"/>
  <c r="DF148" i="6"/>
  <c r="DH148" i="6" s="1"/>
  <c r="DF86" i="6"/>
  <c r="DH86" i="6" s="1"/>
  <c r="DN112" i="6"/>
  <c r="DP112" i="6" s="1"/>
  <c r="DE71" i="6"/>
  <c r="DG71" i="6" s="1"/>
  <c r="DF116" i="6"/>
  <c r="DH116" i="6" s="1"/>
  <c r="DF65" i="6"/>
  <c r="DH65" i="6" s="1"/>
  <c r="CX75" i="6"/>
  <c r="CZ75" i="6" s="1"/>
  <c r="DF93" i="6"/>
  <c r="DH93" i="6" s="1"/>
  <c r="DF159" i="6"/>
  <c r="DH159" i="6" s="1"/>
  <c r="DF87" i="6"/>
  <c r="DH87" i="6" s="1"/>
  <c r="DF101" i="6"/>
  <c r="DH101" i="6" s="1"/>
  <c r="DN81" i="6"/>
  <c r="DP81" i="6" s="1"/>
  <c r="DF157" i="6"/>
  <c r="DH157" i="6" s="1"/>
  <c r="DF134" i="6"/>
  <c r="DH134" i="6" s="1"/>
  <c r="DF68" i="6"/>
  <c r="DH68" i="6" s="1"/>
  <c r="DK139" i="6"/>
  <c r="DL139" i="6"/>
  <c r="DC109" i="6"/>
  <c r="DD109" i="6"/>
  <c r="DK149" i="6"/>
  <c r="DL149" i="6"/>
  <c r="DK63" i="6"/>
  <c r="DL63" i="6"/>
  <c r="DC82" i="6"/>
  <c r="DD82" i="6"/>
  <c r="DC132" i="6"/>
  <c r="DD132" i="6"/>
  <c r="CX142" i="6"/>
  <c r="CZ142" i="6" s="1"/>
  <c r="DF90" i="6"/>
  <c r="DH90" i="6" s="1"/>
  <c r="DF133" i="6"/>
  <c r="DH133" i="6" s="1"/>
  <c r="DD72" i="6"/>
  <c r="DK107" i="6"/>
  <c r="DL107" i="6"/>
  <c r="DC123" i="6"/>
  <c r="DD123" i="6"/>
  <c r="DK156" i="6"/>
  <c r="DL156" i="6"/>
  <c r="DC136" i="6"/>
  <c r="DD136" i="6"/>
  <c r="DK67" i="6"/>
  <c r="DL67" i="6"/>
  <c r="DC113" i="6"/>
  <c r="DD113" i="6"/>
  <c r="DK102" i="6"/>
  <c r="DL102" i="6"/>
  <c r="DS95" i="6"/>
  <c r="DC158" i="6"/>
  <c r="DD158" i="6"/>
  <c r="DC74" i="6"/>
  <c r="DD74" i="6"/>
  <c r="DF94" i="6"/>
  <c r="DH94" i="6" s="1"/>
  <c r="DF162" i="6"/>
  <c r="DH162" i="6" s="1"/>
  <c r="DF71" i="6"/>
  <c r="DH71" i="6" s="1"/>
  <c r="DC129" i="6"/>
  <c r="DD129" i="6"/>
  <c r="DK100" i="6"/>
  <c r="DL100" i="6"/>
  <c r="DC77" i="6"/>
  <c r="DD77" i="6"/>
  <c r="DC104" i="6"/>
  <c r="DD104" i="6"/>
  <c r="DC141" i="6"/>
  <c r="DD141" i="6"/>
  <c r="DE144" i="6"/>
  <c r="DG144" i="6" s="1"/>
  <c r="DF144" i="6"/>
  <c r="DH144" i="6" s="1"/>
  <c r="DI69" i="6"/>
  <c r="DJ69" i="6" s="1"/>
  <c r="DA126" i="6"/>
  <c r="DB126" i="6" s="1"/>
  <c r="DI110" i="6"/>
  <c r="DJ110" i="6" s="1"/>
  <c r="DI78" i="6"/>
  <c r="DJ78" i="6" s="1"/>
  <c r="DI127" i="6"/>
  <c r="DJ127" i="6" s="1"/>
  <c r="DA83" i="6"/>
  <c r="DB83" i="6" s="1"/>
  <c r="DA155" i="6"/>
  <c r="DB155" i="6" s="1"/>
  <c r="DA146" i="6"/>
  <c r="DB146" i="6" s="1"/>
  <c r="DI117" i="6"/>
  <c r="DJ117" i="6" s="1"/>
  <c r="DA145" i="6"/>
  <c r="DB145" i="6" s="1"/>
  <c r="DI120" i="6"/>
  <c r="DJ120" i="6" s="1"/>
  <c r="DI73" i="6"/>
  <c r="DJ73" i="6" s="1"/>
  <c r="DI97" i="6"/>
  <c r="DJ97" i="6" s="1"/>
  <c r="DI131" i="6"/>
  <c r="DJ131" i="6" s="1"/>
  <c r="DI147" i="6"/>
  <c r="DJ147" i="6" s="1"/>
  <c r="DI76" i="6"/>
  <c r="DJ76" i="6" s="1"/>
  <c r="CT98" i="5"/>
  <c r="CU98" i="5" s="1"/>
  <c r="CV98" i="5" s="1"/>
  <c r="CU95" i="5"/>
  <c r="CV95" i="5" s="1"/>
  <c r="CX95" i="5" s="1"/>
  <c r="CZ95" i="5" s="1"/>
  <c r="CR76" i="5"/>
  <c r="CS76" i="5" s="1"/>
  <c r="CT90" i="5"/>
  <c r="CP158" i="5"/>
  <c r="CR158" i="5" s="1"/>
  <c r="CO158" i="5"/>
  <c r="CL73" i="5"/>
  <c r="CM73" i="5" s="1"/>
  <c r="CN73" i="5" s="1"/>
  <c r="CT148" i="5"/>
  <c r="CU148" i="5" s="1"/>
  <c r="CV148" i="5" s="1"/>
  <c r="CW148" i="5" s="1"/>
  <c r="CG113" i="1"/>
  <c r="CI113" i="1" s="1"/>
  <c r="DB153" i="5"/>
  <c r="DC153" i="5" s="1"/>
  <c r="DD153" i="5" s="1"/>
  <c r="DF153" i="5" s="1"/>
  <c r="DH153" i="5" s="1"/>
  <c r="CK84" i="5"/>
  <c r="CS102" i="5"/>
  <c r="CS115" i="5"/>
  <c r="CU115" i="5" s="1"/>
  <c r="CV115" i="5" s="1"/>
  <c r="CX115" i="5" s="1"/>
  <c r="CZ115" i="5" s="1"/>
  <c r="CL122" i="5"/>
  <c r="CM122" i="5" s="1"/>
  <c r="CN122" i="5" s="1"/>
  <c r="CS116" i="5"/>
  <c r="CX149" i="5"/>
  <c r="CZ149" i="5" s="1"/>
  <c r="CW149" i="5"/>
  <c r="CP110" i="5"/>
  <c r="CO110" i="5"/>
  <c r="CQ110" i="5" s="1"/>
  <c r="CR94" i="5"/>
  <c r="CX106" i="5"/>
  <c r="CZ106" i="5" s="1"/>
  <c r="CW106" i="5"/>
  <c r="CQ126" i="5"/>
  <c r="CP75" i="5"/>
  <c r="CO75" i="5"/>
  <c r="CQ75" i="5" s="1"/>
  <c r="CT88" i="5"/>
  <c r="CU88" i="5" s="1"/>
  <c r="CV88" i="5" s="1"/>
  <c r="CX152" i="5"/>
  <c r="CZ152" i="5" s="1"/>
  <c r="CW152" i="5"/>
  <c r="CX135" i="5"/>
  <c r="CZ135" i="5" s="1"/>
  <c r="CW135" i="5"/>
  <c r="CR99" i="5"/>
  <c r="CQ134" i="5"/>
  <c r="CS134" i="5" s="1"/>
  <c r="CX109" i="5"/>
  <c r="CZ109" i="5" s="1"/>
  <c r="CW109" i="5"/>
  <c r="CS108" i="5"/>
  <c r="CU108" i="5" s="1"/>
  <c r="CV108" i="5" s="1"/>
  <c r="CP151" i="5"/>
  <c r="CR151" i="5" s="1"/>
  <c r="CO151" i="5"/>
  <c r="CP146" i="5"/>
  <c r="CR146" i="5" s="1"/>
  <c r="CO146" i="5"/>
  <c r="CS123" i="5"/>
  <c r="CU123" i="5" s="1"/>
  <c r="CV123" i="5" s="1"/>
  <c r="CR64" i="5"/>
  <c r="CQ128" i="5"/>
  <c r="CQ138" i="5"/>
  <c r="CS138" i="5" s="1"/>
  <c r="CR121" i="5"/>
  <c r="CQ159" i="5"/>
  <c r="CS159" i="5" s="1"/>
  <c r="CR127" i="5"/>
  <c r="CQ132" i="5"/>
  <c r="CS132" i="5" s="1"/>
  <c r="CR128" i="5"/>
  <c r="CR93" i="5"/>
  <c r="CT93" i="5" s="1"/>
  <c r="CP133" i="5"/>
  <c r="CR133" i="5" s="1"/>
  <c r="CO133" i="5"/>
  <c r="CP117" i="5"/>
  <c r="CR117" i="5" s="1"/>
  <c r="CO117" i="5"/>
  <c r="CR77" i="5"/>
  <c r="CT77" i="5" s="1"/>
  <c r="CT147" i="5"/>
  <c r="CU147" i="5" s="1"/>
  <c r="CV147" i="5" s="1"/>
  <c r="CS114" i="5"/>
  <c r="CU114" i="5" s="1"/>
  <c r="CV114" i="5" s="1"/>
  <c r="CQ136" i="5"/>
  <c r="CS136" i="5" s="1"/>
  <c r="CT131" i="5"/>
  <c r="CU131" i="5" s="1"/>
  <c r="CV131" i="5" s="1"/>
  <c r="CT137" i="5"/>
  <c r="CU137" i="5" s="1"/>
  <c r="CV137" i="5" s="1"/>
  <c r="CT157" i="5"/>
  <c r="CU157" i="5" s="1"/>
  <c r="CV157" i="5" s="1"/>
  <c r="CX154" i="5"/>
  <c r="CZ154" i="5" s="1"/>
  <c r="CW154" i="5"/>
  <c r="CP91" i="5"/>
  <c r="CO91" i="5"/>
  <c r="CT156" i="5"/>
  <c r="CU156" i="5" s="1"/>
  <c r="CV156" i="5" s="1"/>
  <c r="CT150" i="5"/>
  <c r="CU150" i="5" s="1"/>
  <c r="CV150" i="5" s="1"/>
  <c r="CR107" i="5"/>
  <c r="CS107" i="5" s="1"/>
  <c r="CA84" i="1"/>
  <c r="CB84" i="1"/>
  <c r="CA152" i="1"/>
  <c r="CI143" i="1"/>
  <c r="CJ143" i="1"/>
  <c r="CM97" i="5" l="1"/>
  <c r="CN97" i="5" s="1"/>
  <c r="CM139" i="5"/>
  <c r="CN139" i="5" s="1"/>
  <c r="CX69" i="5"/>
  <c r="CW69" i="5"/>
  <c r="CY69" i="5" s="1"/>
  <c r="CW112" i="5"/>
  <c r="CY112" i="5" s="1"/>
  <c r="CZ112" i="5"/>
  <c r="CW83" i="5"/>
  <c r="CY83" i="5" s="1"/>
  <c r="CG159" i="1"/>
  <c r="CD127" i="1"/>
  <c r="CS79" i="5"/>
  <c r="CU116" i="5"/>
  <c r="CV116" i="5" s="1"/>
  <c r="CX116" i="5" s="1"/>
  <c r="CZ116" i="5" s="1"/>
  <c r="CX155" i="5"/>
  <c r="CZ155" i="5" s="1"/>
  <c r="CW155" i="5"/>
  <c r="CY155" i="5" s="1"/>
  <c r="DA155" i="5" s="1"/>
  <c r="CU63" i="5"/>
  <c r="CV63" i="5" s="1"/>
  <c r="CW63" i="5" s="1"/>
  <c r="CY63" i="5" s="1"/>
  <c r="CX89" i="5"/>
  <c r="CZ89" i="5" s="1"/>
  <c r="DB89" i="5" s="1"/>
  <c r="CK119" i="5"/>
  <c r="CU101" i="5"/>
  <c r="CV101" i="5" s="1"/>
  <c r="CW101" i="5" s="1"/>
  <c r="CY101" i="5" s="1"/>
  <c r="CL119" i="5"/>
  <c r="CP139" i="5"/>
  <c r="CR139" i="5" s="1"/>
  <c r="CO139" i="5"/>
  <c r="CQ139" i="5" s="1"/>
  <c r="CU90" i="5"/>
  <c r="CV90" i="5" s="1"/>
  <c r="CW90" i="5" s="1"/>
  <c r="CY90" i="5" s="1"/>
  <c r="CS141" i="5"/>
  <c r="CU141" i="5" s="1"/>
  <c r="CV141" i="5" s="1"/>
  <c r="CX141" i="5" s="1"/>
  <c r="CZ141" i="5" s="1"/>
  <c r="CP142" i="5"/>
  <c r="CR142" i="5" s="1"/>
  <c r="CQ142" i="5"/>
  <c r="CT79" i="5"/>
  <c r="CU79" i="5" s="1"/>
  <c r="CV79" i="5" s="1"/>
  <c r="CP97" i="5"/>
  <c r="CO97" i="5"/>
  <c r="CO129" i="5"/>
  <c r="CQ129" i="5" s="1"/>
  <c r="CL140" i="5"/>
  <c r="CM140" i="5" s="1"/>
  <c r="CN140" i="5" s="1"/>
  <c r="CX81" i="5"/>
  <c r="CZ81" i="5" s="1"/>
  <c r="CW81" i="5"/>
  <c r="CY81" i="5" s="1"/>
  <c r="CP125" i="5"/>
  <c r="CO125" i="5"/>
  <c r="CT121" i="5"/>
  <c r="DB120" i="5"/>
  <c r="CO143" i="5"/>
  <c r="CQ143" i="5" s="1"/>
  <c r="CO82" i="5"/>
  <c r="CQ82" i="5" s="1"/>
  <c r="CO86" i="5"/>
  <c r="CQ86" i="5" s="1"/>
  <c r="DA162" i="5"/>
  <c r="CR129" i="5"/>
  <c r="DB162" i="5"/>
  <c r="CM96" i="5"/>
  <c r="CN96" i="5" s="1"/>
  <c r="CP96" i="5" s="1"/>
  <c r="CR96" i="5" s="1"/>
  <c r="CS124" i="5"/>
  <c r="CU124" i="5" s="1"/>
  <c r="CV124" i="5" s="1"/>
  <c r="CT127" i="5"/>
  <c r="CO78" i="5"/>
  <c r="CQ78" i="5" s="1"/>
  <c r="CP70" i="5"/>
  <c r="CR70" i="5" s="1"/>
  <c r="CT70" i="5" s="1"/>
  <c r="CO68" i="5"/>
  <c r="CQ68" i="5" s="1"/>
  <c r="CT160" i="5"/>
  <c r="CU160" i="5" s="1"/>
  <c r="CV160" i="5" s="1"/>
  <c r="CW160" i="5" s="1"/>
  <c r="CU102" i="5"/>
  <c r="CV102" i="5" s="1"/>
  <c r="CX102" i="5" s="1"/>
  <c r="CP85" i="5"/>
  <c r="CR85" i="5" s="1"/>
  <c r="CL92" i="5"/>
  <c r="CA69" i="1"/>
  <c r="CC69" i="1" s="1"/>
  <c r="CP92" i="1"/>
  <c r="CQ92" i="1" s="1"/>
  <c r="CE127" i="1"/>
  <c r="CF127" i="1" s="1"/>
  <c r="CH127" i="1" s="1"/>
  <c r="CC132" i="1"/>
  <c r="CE132" i="1" s="1"/>
  <c r="CF132" i="1" s="1"/>
  <c r="CH132" i="1" s="1"/>
  <c r="CL94" i="1"/>
  <c r="CK94" i="1"/>
  <c r="CR87" i="5"/>
  <c r="CQ87" i="5"/>
  <c r="BZ85" i="1"/>
  <c r="BY85" i="1"/>
  <c r="CE89" i="1"/>
  <c r="CF89" i="1" s="1"/>
  <c r="CG89" i="1" s="1"/>
  <c r="CE138" i="1"/>
  <c r="CF138" i="1" s="1"/>
  <c r="CG138" i="1" s="1"/>
  <c r="CC142" i="1"/>
  <c r="CA125" i="1"/>
  <c r="CC125" i="1" s="1"/>
  <c r="CC128" i="1"/>
  <c r="CD97" i="1"/>
  <c r="CE97" i="1" s="1"/>
  <c r="CF97" i="1" s="1"/>
  <c r="BW95" i="1"/>
  <c r="BX95" i="1" s="1"/>
  <c r="BY95" i="1" s="1"/>
  <c r="CA117" i="1"/>
  <c r="CC117" i="1" s="1"/>
  <c r="CD133" i="1"/>
  <c r="CH161" i="1"/>
  <c r="CG161" i="1"/>
  <c r="CD125" i="1"/>
  <c r="CE125" i="1" s="1"/>
  <c r="CF125" i="1" s="1"/>
  <c r="CG125" i="1" s="1"/>
  <c r="CC104" i="1"/>
  <c r="CE104" i="1" s="1"/>
  <c r="CF104" i="1" s="1"/>
  <c r="CH104" i="1" s="1"/>
  <c r="CB63" i="1"/>
  <c r="CE90" i="1"/>
  <c r="CF90" i="1" s="1"/>
  <c r="CH90" i="1" s="1"/>
  <c r="CH153" i="1"/>
  <c r="CJ153" i="1" s="1"/>
  <c r="CB160" i="1"/>
  <c r="CE145" i="1"/>
  <c r="CF145" i="1" s="1"/>
  <c r="CH124" i="1"/>
  <c r="CI124" i="1" s="1"/>
  <c r="CI159" i="1"/>
  <c r="CJ159" i="1"/>
  <c r="BV111" i="1"/>
  <c r="BW111" i="1" s="1"/>
  <c r="BX111" i="1" s="1"/>
  <c r="BY111" i="1" s="1"/>
  <c r="CH89" i="1"/>
  <c r="CJ89" i="1" s="1"/>
  <c r="CH108" i="1"/>
  <c r="CI108" i="1" s="1"/>
  <c r="CA160" i="1"/>
  <c r="CD109" i="1"/>
  <c r="CE109" i="1" s="1"/>
  <c r="CF109" i="1" s="1"/>
  <c r="CD128" i="1"/>
  <c r="CI119" i="1"/>
  <c r="CL119" i="1" s="1"/>
  <c r="CA63" i="1"/>
  <c r="CB121" i="1"/>
  <c r="CJ79" i="1"/>
  <c r="CL79" i="1" s="1"/>
  <c r="CH112" i="1"/>
  <c r="CI112" i="1" s="1"/>
  <c r="CC81" i="1"/>
  <c r="CE81" i="1" s="1"/>
  <c r="CF81" i="1" s="1"/>
  <c r="CR126" i="1"/>
  <c r="CS126" i="1" s="1"/>
  <c r="CC133" i="1"/>
  <c r="BZ118" i="1"/>
  <c r="CB118" i="1" s="1"/>
  <c r="CJ122" i="1"/>
  <c r="CK122" i="1" s="1"/>
  <c r="CA121" i="1"/>
  <c r="CH62" i="1"/>
  <c r="CI62" i="1" s="1"/>
  <c r="CS94" i="5"/>
  <c r="CX105" i="5"/>
  <c r="CZ105" i="5" s="1"/>
  <c r="DA105" i="5" s="1"/>
  <c r="DF119" i="6"/>
  <c r="DH119" i="6" s="1"/>
  <c r="DQ111" i="6"/>
  <c r="DR111" i="6" s="1"/>
  <c r="DT111" i="6" s="1"/>
  <c r="CG132" i="1"/>
  <c r="CI132" i="1" s="1"/>
  <c r="CP130" i="5"/>
  <c r="CR130" i="5" s="1"/>
  <c r="CT130" i="5" s="1"/>
  <c r="CH140" i="1"/>
  <c r="CI140" i="1" s="1"/>
  <c r="CK92" i="5"/>
  <c r="CH106" i="1"/>
  <c r="CJ106" i="1" s="1"/>
  <c r="DA120" i="5"/>
  <c r="DM84" i="6"/>
  <c r="DO84" i="6" s="1"/>
  <c r="CD105" i="1"/>
  <c r="CE105" i="1" s="1"/>
  <c r="CF105" i="1" s="1"/>
  <c r="CH105" i="1" s="1"/>
  <c r="CO156" i="1"/>
  <c r="CR156" i="1" s="1"/>
  <c r="CO161" i="5"/>
  <c r="CQ161" i="5" s="1"/>
  <c r="CS161" i="5" s="1"/>
  <c r="CG82" i="1"/>
  <c r="CJ82" i="1" s="1"/>
  <c r="CE137" i="1"/>
  <c r="CF137" i="1" s="1"/>
  <c r="CH137" i="1" s="1"/>
  <c r="CG78" i="1"/>
  <c r="CI78" i="1" s="1"/>
  <c r="CW65" i="5"/>
  <c r="CY65" i="5" s="1"/>
  <c r="DE143" i="6"/>
  <c r="DG143" i="6" s="1"/>
  <c r="DI143" i="6" s="1"/>
  <c r="DJ143" i="6" s="1"/>
  <c r="CD68" i="1"/>
  <c r="CD103" i="1"/>
  <c r="CE103" i="1" s="1"/>
  <c r="CF103" i="1" s="1"/>
  <c r="CG103" i="1" s="1"/>
  <c r="CR111" i="5"/>
  <c r="CT111" i="5" s="1"/>
  <c r="CI80" i="1"/>
  <c r="CK80" i="1" s="1"/>
  <c r="CD114" i="1"/>
  <c r="DD115" i="6"/>
  <c r="CH96" i="1"/>
  <c r="CJ96" i="1" s="1"/>
  <c r="DK154" i="6"/>
  <c r="DN154" i="6" s="1"/>
  <c r="DP154" i="6" s="1"/>
  <c r="DD121" i="6"/>
  <c r="DD64" i="6"/>
  <c r="DF64" i="6" s="1"/>
  <c r="DH64" i="6" s="1"/>
  <c r="CC68" i="1"/>
  <c r="CX103" i="5"/>
  <c r="CZ103" i="5" s="1"/>
  <c r="DB103" i="5" s="1"/>
  <c r="DL125" i="6"/>
  <c r="CT99" i="5"/>
  <c r="CB65" i="1"/>
  <c r="CC114" i="1"/>
  <c r="CI75" i="1"/>
  <c r="CK75" i="1" s="1"/>
  <c r="CU74" i="5"/>
  <c r="CV74" i="5" s="1"/>
  <c r="CX74" i="5" s="1"/>
  <c r="CZ74" i="5" s="1"/>
  <c r="CE72" i="1"/>
  <c r="CF72" i="1" s="1"/>
  <c r="CH72" i="1" s="1"/>
  <c r="CD69" i="1"/>
  <c r="CE69" i="1" s="1"/>
  <c r="CF69" i="1" s="1"/>
  <c r="CG116" i="1"/>
  <c r="CH116" i="1"/>
  <c r="CH149" i="1"/>
  <c r="CJ149" i="1" s="1"/>
  <c r="DM153" i="6"/>
  <c r="DO153" i="6" s="1"/>
  <c r="DQ153" i="6" s="1"/>
  <c r="DR153" i="6" s="1"/>
  <c r="DS153" i="6" s="1"/>
  <c r="CH115" i="1"/>
  <c r="CJ115" i="1" s="1"/>
  <c r="CB151" i="1"/>
  <c r="CD151" i="1" s="1"/>
  <c r="CP67" i="5"/>
  <c r="CI130" i="1"/>
  <c r="CI135" i="1"/>
  <c r="CL135" i="1" s="1"/>
  <c r="DK150" i="6"/>
  <c r="DN84" i="6"/>
  <c r="DP84" i="6" s="1"/>
  <c r="CJ130" i="1"/>
  <c r="CM118" i="5"/>
  <c r="CN118" i="5" s="1"/>
  <c r="CO118" i="5" s="1"/>
  <c r="CT94" i="5"/>
  <c r="CH86" i="1"/>
  <c r="CJ86" i="1" s="1"/>
  <c r="CH110" i="1"/>
  <c r="CJ110" i="1" s="1"/>
  <c r="CY62" i="5"/>
  <c r="DB62" i="5" s="1"/>
  <c r="CC131" i="1"/>
  <c r="CE131" i="1" s="1"/>
  <c r="CF131" i="1" s="1"/>
  <c r="DF138" i="6"/>
  <c r="DH138" i="6" s="1"/>
  <c r="CA65" i="1"/>
  <c r="CH123" i="1"/>
  <c r="CJ123" i="1" s="1"/>
  <c r="CD162" i="1"/>
  <c r="DF62" i="6"/>
  <c r="DH62" i="6" s="1"/>
  <c r="DI62" i="6" s="1"/>
  <c r="DJ62" i="6" s="1"/>
  <c r="DK62" i="6" s="1"/>
  <c r="CH73" i="1"/>
  <c r="CJ73" i="1" s="1"/>
  <c r="CT113" i="5"/>
  <c r="DT66" i="6"/>
  <c r="DV66" i="6" s="1"/>
  <c r="DX66" i="6" s="1"/>
  <c r="CW100" i="5"/>
  <c r="CY100" i="5" s="1"/>
  <c r="DF91" i="6"/>
  <c r="DH91" i="6" s="1"/>
  <c r="DI91" i="6" s="1"/>
  <c r="DJ91" i="6" s="1"/>
  <c r="CE67" i="1"/>
  <c r="CF67" i="1" s="1"/>
  <c r="CG67" i="1" s="1"/>
  <c r="CD141" i="1"/>
  <c r="CE141" i="1" s="1"/>
  <c r="CF141" i="1" s="1"/>
  <c r="CH141" i="1" s="1"/>
  <c r="DQ81" i="6"/>
  <c r="DR81" i="6" s="1"/>
  <c r="DS81" i="6" s="1"/>
  <c r="CT64" i="5"/>
  <c r="CO104" i="5"/>
  <c r="CQ104" i="5" s="1"/>
  <c r="CC162" i="1"/>
  <c r="CB99" i="1"/>
  <c r="CA99" i="1"/>
  <c r="DI101" i="6"/>
  <c r="DJ101" i="6" s="1"/>
  <c r="DI148" i="6"/>
  <c r="DJ148" i="6" s="1"/>
  <c r="DK148" i="6" s="1"/>
  <c r="CA101" i="1"/>
  <c r="DI160" i="6"/>
  <c r="DJ160" i="6" s="1"/>
  <c r="DK160" i="6" s="1"/>
  <c r="DQ79" i="6"/>
  <c r="DR79" i="6" s="1"/>
  <c r="DE124" i="6"/>
  <c r="DG124" i="6" s="1"/>
  <c r="DI124" i="6" s="1"/>
  <c r="DJ124" i="6" s="1"/>
  <c r="DM98" i="6"/>
  <c r="DO98" i="6" s="1"/>
  <c r="DI68" i="6"/>
  <c r="DJ68" i="6" s="1"/>
  <c r="DK68" i="6" s="1"/>
  <c r="DE135" i="6"/>
  <c r="DG135" i="6" s="1"/>
  <c r="CO144" i="5"/>
  <c r="CQ144" i="5" s="1"/>
  <c r="CS144" i="5" s="1"/>
  <c r="CG158" i="1"/>
  <c r="CI158" i="1" s="1"/>
  <c r="CD70" i="1"/>
  <c r="CE70" i="1" s="1"/>
  <c r="CF70" i="1" s="1"/>
  <c r="BY120" i="1"/>
  <c r="BZ120" i="1"/>
  <c r="CH88" i="1"/>
  <c r="CI88" i="1" s="1"/>
  <c r="CH129" i="1"/>
  <c r="CI129" i="1" s="1"/>
  <c r="CH154" i="1"/>
  <c r="CI154" i="1" s="1"/>
  <c r="CH83" i="1"/>
  <c r="CI83" i="1" s="1"/>
  <c r="CJ136" i="1"/>
  <c r="CK136" i="1" s="1"/>
  <c r="CG100" i="1"/>
  <c r="CJ100" i="1" s="1"/>
  <c r="CB98" i="1"/>
  <c r="CC98" i="1" s="1"/>
  <c r="CE142" i="1"/>
  <c r="CF142" i="1" s="1"/>
  <c r="CG142" i="1" s="1"/>
  <c r="CI93" i="1"/>
  <c r="CL93" i="1" s="1"/>
  <c r="CP76" i="1"/>
  <c r="CQ76" i="1" s="1"/>
  <c r="DI94" i="6"/>
  <c r="DJ94" i="6" s="1"/>
  <c r="DK94" i="6" s="1"/>
  <c r="CT66" i="5"/>
  <c r="CU66" i="5" s="1"/>
  <c r="CV66" i="5" s="1"/>
  <c r="CX66" i="5" s="1"/>
  <c r="CW115" i="5"/>
  <c r="CY115" i="5" s="1"/>
  <c r="DA115" i="5" s="1"/>
  <c r="CM84" i="5"/>
  <c r="CN84" i="5" s="1"/>
  <c r="CP84" i="5" s="1"/>
  <c r="CJ134" i="1"/>
  <c r="CE139" i="1"/>
  <c r="CF139" i="1" s="1"/>
  <c r="CH139" i="1" s="1"/>
  <c r="CK155" i="1"/>
  <c r="CI134" i="1"/>
  <c r="CH91" i="1"/>
  <c r="CJ91" i="1" s="1"/>
  <c r="CE146" i="1"/>
  <c r="CF146" i="1" s="1"/>
  <c r="CG146" i="1" s="1"/>
  <c r="CL155" i="1"/>
  <c r="CE66" i="1"/>
  <c r="CF66" i="1" s="1"/>
  <c r="CH66" i="1" s="1"/>
  <c r="CA71" i="1"/>
  <c r="CB71" i="1"/>
  <c r="CH77" i="1"/>
  <c r="CG77" i="1"/>
  <c r="CA107" i="1"/>
  <c r="CG148" i="1"/>
  <c r="CJ148" i="1" s="1"/>
  <c r="CH102" i="1"/>
  <c r="CB107" i="1"/>
  <c r="CX145" i="5"/>
  <c r="CZ145" i="5" s="1"/>
  <c r="CW145" i="5"/>
  <c r="CY145" i="5" s="1"/>
  <c r="CD150" i="1"/>
  <c r="CG144" i="1"/>
  <c r="CG157" i="1"/>
  <c r="CI157" i="1" s="1"/>
  <c r="CX148" i="5"/>
  <c r="CZ148" i="5" s="1"/>
  <c r="DI162" i="6"/>
  <c r="DJ162" i="6" s="1"/>
  <c r="DL162" i="6" s="1"/>
  <c r="DI65" i="6"/>
  <c r="DJ65" i="6" s="1"/>
  <c r="DL65" i="6" s="1"/>
  <c r="CC150" i="1"/>
  <c r="DD85" i="6"/>
  <c r="DC85" i="6"/>
  <c r="CJ113" i="1"/>
  <c r="CK113" i="1" s="1"/>
  <c r="DL118" i="6"/>
  <c r="DM118" i="6" s="1"/>
  <c r="DO118" i="6" s="1"/>
  <c r="DC108" i="6"/>
  <c r="DE108" i="6" s="1"/>
  <c r="DG108" i="6" s="1"/>
  <c r="DF96" i="6"/>
  <c r="DH96" i="6" s="1"/>
  <c r="DI96" i="6" s="1"/>
  <c r="DJ96" i="6" s="1"/>
  <c r="CS126" i="5"/>
  <c r="DE153" i="5"/>
  <c r="DG153" i="5" s="1"/>
  <c r="DJ153" i="5" s="1"/>
  <c r="DI152" i="6"/>
  <c r="DJ152" i="6" s="1"/>
  <c r="DK152" i="6" s="1"/>
  <c r="DL89" i="6"/>
  <c r="DN89" i="6" s="1"/>
  <c r="DP89" i="6" s="1"/>
  <c r="DQ84" i="6"/>
  <c r="DR84" i="6" s="1"/>
  <c r="DS84" i="6" s="1"/>
  <c r="DD105" i="6"/>
  <c r="DE105" i="6" s="1"/>
  <c r="DG105" i="6" s="1"/>
  <c r="DI135" i="6"/>
  <c r="DJ135" i="6" s="1"/>
  <c r="DK135" i="6" s="1"/>
  <c r="DI90" i="6"/>
  <c r="DJ90" i="6" s="1"/>
  <c r="DL90" i="6" s="1"/>
  <c r="DI87" i="6"/>
  <c r="DJ87" i="6" s="1"/>
  <c r="DL87" i="6" s="1"/>
  <c r="DD92" i="6"/>
  <c r="DE92" i="6" s="1"/>
  <c r="DG92" i="6" s="1"/>
  <c r="DI116" i="6"/>
  <c r="DJ116" i="6" s="1"/>
  <c r="DK116" i="6" s="1"/>
  <c r="DF151" i="6"/>
  <c r="DH151" i="6" s="1"/>
  <c r="DE151" i="6"/>
  <c r="DG151" i="6" s="1"/>
  <c r="DI144" i="6"/>
  <c r="DJ144" i="6" s="1"/>
  <c r="DK144" i="6" s="1"/>
  <c r="DD140" i="6"/>
  <c r="DE140" i="6" s="1"/>
  <c r="DG140" i="6" s="1"/>
  <c r="DE122" i="6"/>
  <c r="DG122" i="6" s="1"/>
  <c r="DF122" i="6"/>
  <c r="DH122" i="6" s="1"/>
  <c r="DF141" i="6"/>
  <c r="DH141" i="6" s="1"/>
  <c r="DF104" i="6"/>
  <c r="DH104" i="6" s="1"/>
  <c r="DF77" i="6"/>
  <c r="DH77" i="6" s="1"/>
  <c r="DF129" i="6"/>
  <c r="DH129" i="6" s="1"/>
  <c r="DM102" i="6"/>
  <c r="DO102" i="6" s="1"/>
  <c r="DM67" i="6"/>
  <c r="DO67" i="6" s="1"/>
  <c r="DM156" i="6"/>
  <c r="DO156" i="6" s="1"/>
  <c r="DE121" i="6"/>
  <c r="DG121" i="6" s="1"/>
  <c r="DM63" i="6"/>
  <c r="DO63" i="6" s="1"/>
  <c r="DE82" i="6"/>
  <c r="DG82" i="6" s="1"/>
  <c r="DM139" i="6"/>
  <c r="DO139" i="6" s="1"/>
  <c r="DE109" i="6"/>
  <c r="DG109" i="6" s="1"/>
  <c r="DF74" i="6"/>
  <c r="DH74" i="6" s="1"/>
  <c r="DV95" i="6"/>
  <c r="DX95" i="6" s="1"/>
  <c r="DF113" i="6"/>
  <c r="DH113" i="6" s="1"/>
  <c r="DF115" i="6"/>
  <c r="DH115" i="6" s="1"/>
  <c r="DF123" i="6"/>
  <c r="DH123" i="6" s="1"/>
  <c r="DN107" i="6"/>
  <c r="DP107" i="6" s="1"/>
  <c r="DF72" i="6"/>
  <c r="DH72" i="6" s="1"/>
  <c r="DF82" i="6"/>
  <c r="DH82" i="6" s="1"/>
  <c r="DN139" i="6"/>
  <c r="DP139" i="6" s="1"/>
  <c r="DM150" i="6"/>
  <c r="DO150" i="6" s="1"/>
  <c r="DM125" i="6"/>
  <c r="DO125" i="6" s="1"/>
  <c r="DM100" i="6"/>
  <c r="DO100" i="6" s="1"/>
  <c r="DE74" i="6"/>
  <c r="DG74" i="6" s="1"/>
  <c r="DU95" i="6"/>
  <c r="DW95" i="6" s="1"/>
  <c r="DE113" i="6"/>
  <c r="DG113" i="6" s="1"/>
  <c r="DM154" i="6"/>
  <c r="DO154" i="6" s="1"/>
  <c r="DE115" i="6"/>
  <c r="DG115" i="6" s="1"/>
  <c r="DU66" i="6"/>
  <c r="DW66" i="6" s="1"/>
  <c r="DE123" i="6"/>
  <c r="DG123" i="6" s="1"/>
  <c r="DM107" i="6"/>
  <c r="DO107" i="6" s="1"/>
  <c r="DE72" i="6"/>
  <c r="DG72" i="6" s="1"/>
  <c r="DE141" i="6"/>
  <c r="DG141" i="6" s="1"/>
  <c r="DE104" i="6"/>
  <c r="DG104" i="6" s="1"/>
  <c r="DE77" i="6"/>
  <c r="DG77" i="6" s="1"/>
  <c r="DE129" i="6"/>
  <c r="DG129" i="6" s="1"/>
  <c r="DF158" i="6"/>
  <c r="DH158" i="6" s="1"/>
  <c r="DN102" i="6"/>
  <c r="DP102" i="6" s="1"/>
  <c r="DN67" i="6"/>
  <c r="DP67" i="6" s="1"/>
  <c r="DN156" i="6"/>
  <c r="DP156" i="6" s="1"/>
  <c r="DF108" i="6"/>
  <c r="DH108" i="6" s="1"/>
  <c r="DF121" i="6"/>
  <c r="DH121" i="6" s="1"/>
  <c r="DN63" i="6"/>
  <c r="DP63" i="6" s="1"/>
  <c r="DF109" i="6"/>
  <c r="DH109" i="6" s="1"/>
  <c r="DS103" i="6"/>
  <c r="DT103" i="6"/>
  <c r="DS79" i="6"/>
  <c r="DT79" i="6"/>
  <c r="DK88" i="6"/>
  <c r="DL88" i="6"/>
  <c r="DK73" i="6"/>
  <c r="DL73" i="6"/>
  <c r="DK101" i="6"/>
  <c r="DL101" i="6"/>
  <c r="DC114" i="6"/>
  <c r="DD114" i="6"/>
  <c r="DK128" i="6"/>
  <c r="DL128" i="6"/>
  <c r="DE158" i="6"/>
  <c r="DG158" i="6" s="1"/>
  <c r="DK76" i="6"/>
  <c r="DL76" i="6"/>
  <c r="DK120" i="6"/>
  <c r="DL120" i="6"/>
  <c r="DC146" i="6"/>
  <c r="DD146" i="6"/>
  <c r="DK78" i="6"/>
  <c r="DL78" i="6"/>
  <c r="DE132" i="6"/>
  <c r="DG132" i="6" s="1"/>
  <c r="DF132" i="6"/>
  <c r="DH132" i="6" s="1"/>
  <c r="DK131" i="6"/>
  <c r="DL131" i="6"/>
  <c r="DK97" i="6"/>
  <c r="DL97" i="6"/>
  <c r="DT81" i="6"/>
  <c r="DC145" i="6"/>
  <c r="DD145" i="6"/>
  <c r="DC155" i="6"/>
  <c r="DD155" i="6"/>
  <c r="DK80" i="6"/>
  <c r="DL80" i="6"/>
  <c r="DK110" i="6"/>
  <c r="DL110" i="6"/>
  <c r="DF105" i="6"/>
  <c r="DH105" i="6" s="1"/>
  <c r="DN150" i="6"/>
  <c r="DP150" i="6" s="1"/>
  <c r="DN125" i="6"/>
  <c r="DP125" i="6" s="1"/>
  <c r="DN100" i="6"/>
  <c r="DP100" i="6" s="1"/>
  <c r="DK162" i="6"/>
  <c r="DN149" i="6"/>
  <c r="DP149" i="6" s="1"/>
  <c r="DM149" i="6"/>
  <c r="DO149" i="6" s="1"/>
  <c r="DK65" i="6"/>
  <c r="DK147" i="6"/>
  <c r="DL147" i="6"/>
  <c r="DK137" i="6"/>
  <c r="DL137" i="6"/>
  <c r="DK99" i="6"/>
  <c r="DL99" i="6"/>
  <c r="DK106" i="6"/>
  <c r="DL106" i="6"/>
  <c r="DK117" i="6"/>
  <c r="DL117" i="6"/>
  <c r="DC83" i="6"/>
  <c r="DD83" i="6"/>
  <c r="DK127" i="6"/>
  <c r="DL127" i="6"/>
  <c r="DC126" i="6"/>
  <c r="DD126" i="6"/>
  <c r="DK69" i="6"/>
  <c r="DL69" i="6"/>
  <c r="DE136" i="6"/>
  <c r="DG136" i="6" s="1"/>
  <c r="DF136" i="6"/>
  <c r="DH136" i="6" s="1"/>
  <c r="DI71" i="6"/>
  <c r="DJ71" i="6" s="1"/>
  <c r="DI134" i="6"/>
  <c r="DJ134" i="6" s="1"/>
  <c r="DA70" i="6"/>
  <c r="DB70" i="6" s="1"/>
  <c r="DI130" i="6"/>
  <c r="DJ130" i="6" s="1"/>
  <c r="DQ112" i="6"/>
  <c r="DR112" i="6" s="1"/>
  <c r="DI138" i="6"/>
  <c r="DJ138" i="6" s="1"/>
  <c r="DI161" i="6"/>
  <c r="DJ161" i="6" s="1"/>
  <c r="DA75" i="6"/>
  <c r="DB75" i="6" s="1"/>
  <c r="DA142" i="6"/>
  <c r="DB142" i="6" s="1"/>
  <c r="DI86" i="6"/>
  <c r="DJ86" i="6" s="1"/>
  <c r="DI119" i="6"/>
  <c r="DJ119" i="6" s="1"/>
  <c r="CW98" i="5"/>
  <c r="CX98" i="5"/>
  <c r="CW95" i="5"/>
  <c r="CY95" i="5" s="1"/>
  <c r="DB95" i="5" s="1"/>
  <c r="CT76" i="5"/>
  <c r="CU76" i="5" s="1"/>
  <c r="CV76" i="5" s="1"/>
  <c r="CX90" i="5"/>
  <c r="CZ90" i="5" s="1"/>
  <c r="CO73" i="5"/>
  <c r="CP73" i="5"/>
  <c r="CR73" i="5" s="1"/>
  <c r="CQ158" i="5"/>
  <c r="CS158" i="5" s="1"/>
  <c r="CD84" i="1"/>
  <c r="CC152" i="1"/>
  <c r="CT136" i="5"/>
  <c r="CU136" i="5" s="1"/>
  <c r="CV136" i="5" s="1"/>
  <c r="CT138" i="5"/>
  <c r="CU138" i="5" s="1"/>
  <c r="CV138" i="5" s="1"/>
  <c r="CO122" i="5"/>
  <c r="CQ122" i="5" s="1"/>
  <c r="CP122" i="5"/>
  <c r="CT128" i="5"/>
  <c r="CS127" i="5"/>
  <c r="CT159" i="5"/>
  <c r="CU159" i="5" s="1"/>
  <c r="CV159" i="5" s="1"/>
  <c r="CX159" i="5" s="1"/>
  <c r="CZ159" i="5" s="1"/>
  <c r="CS128" i="5"/>
  <c r="CS80" i="5"/>
  <c r="CU80" i="5" s="1"/>
  <c r="CV80" i="5" s="1"/>
  <c r="CT134" i="5"/>
  <c r="CU134" i="5" s="1"/>
  <c r="CV134" i="5" s="1"/>
  <c r="CT126" i="5"/>
  <c r="CX88" i="5"/>
  <c r="CW88" i="5"/>
  <c r="CX131" i="5"/>
  <c r="CZ131" i="5" s="1"/>
  <c r="CW131" i="5"/>
  <c r="CX137" i="5"/>
  <c r="CZ137" i="5" s="1"/>
  <c r="CW137" i="5"/>
  <c r="CS113" i="5"/>
  <c r="CX150" i="5"/>
  <c r="CZ150" i="5" s="1"/>
  <c r="CW150" i="5"/>
  <c r="CY154" i="5"/>
  <c r="DA154" i="5" s="1"/>
  <c r="CR104" i="5"/>
  <c r="CS72" i="5"/>
  <c r="CU72" i="5" s="1"/>
  <c r="CV72" i="5" s="1"/>
  <c r="DA89" i="5"/>
  <c r="DC89" i="5" s="1"/>
  <c r="DD89" i="5" s="1"/>
  <c r="CT107" i="5"/>
  <c r="CU107" i="5" s="1"/>
  <c r="CV107" i="5" s="1"/>
  <c r="CS121" i="5"/>
  <c r="CU121" i="5" s="1"/>
  <c r="CV121" i="5" s="1"/>
  <c r="CS64" i="5"/>
  <c r="CS82" i="5"/>
  <c r="DB155" i="5"/>
  <c r="DC155" i="5" s="1"/>
  <c r="DD155" i="5" s="1"/>
  <c r="CY152" i="5"/>
  <c r="DA152" i="5" s="1"/>
  <c r="CR75" i="5"/>
  <c r="CS75" i="5" s="1"/>
  <c r="CY106" i="5"/>
  <c r="DA106" i="5" s="1"/>
  <c r="CZ100" i="5"/>
  <c r="CX156" i="5"/>
  <c r="CZ156" i="5" s="1"/>
  <c r="CW156" i="5"/>
  <c r="CQ117" i="5"/>
  <c r="CT117" i="5" s="1"/>
  <c r="CZ69" i="5"/>
  <c r="DB69" i="5" s="1"/>
  <c r="CS99" i="5"/>
  <c r="CU99" i="5" s="1"/>
  <c r="CV99" i="5" s="1"/>
  <c r="DB71" i="5"/>
  <c r="DC71" i="5" s="1"/>
  <c r="DD71" i="5" s="1"/>
  <c r="CR78" i="5"/>
  <c r="CT78" i="5" s="1"/>
  <c r="CZ83" i="5"/>
  <c r="CR68" i="5"/>
  <c r="CQ91" i="5"/>
  <c r="CX157" i="5"/>
  <c r="CZ157" i="5" s="1"/>
  <c r="CW157" i="5"/>
  <c r="CX114" i="5"/>
  <c r="CZ114" i="5" s="1"/>
  <c r="CW114" i="5"/>
  <c r="CS77" i="5"/>
  <c r="CU77" i="5" s="1"/>
  <c r="CV77" i="5" s="1"/>
  <c r="CQ133" i="5"/>
  <c r="CS133" i="5" s="1"/>
  <c r="CS93" i="5"/>
  <c r="CU93" i="5" s="1"/>
  <c r="CV93" i="5" s="1"/>
  <c r="CT132" i="5"/>
  <c r="CU132" i="5" s="1"/>
  <c r="CV132" i="5" s="1"/>
  <c r="CQ151" i="5"/>
  <c r="CS151" i="5" s="1"/>
  <c r="CY109" i="5"/>
  <c r="DA109" i="5" s="1"/>
  <c r="CY148" i="5"/>
  <c r="CY135" i="5"/>
  <c r="DA135" i="5" s="1"/>
  <c r="CZ65" i="5"/>
  <c r="DA65" i="5" s="1"/>
  <c r="CR110" i="5"/>
  <c r="CT110" i="5" s="1"/>
  <c r="CY149" i="5"/>
  <c r="DA149" i="5" s="1"/>
  <c r="CR91" i="5"/>
  <c r="CX147" i="5"/>
  <c r="CZ147" i="5" s="1"/>
  <c r="CW147" i="5"/>
  <c r="CX123" i="5"/>
  <c r="CZ123" i="5" s="1"/>
  <c r="CW123" i="5"/>
  <c r="CQ146" i="5"/>
  <c r="CS146" i="5" s="1"/>
  <c r="CX108" i="5"/>
  <c r="CZ108" i="5" s="1"/>
  <c r="CW108" i="5"/>
  <c r="CO64" i="1"/>
  <c r="CR64" i="1" s="1"/>
  <c r="CH87" i="1"/>
  <c r="CJ87" i="1" s="1"/>
  <c r="CC84" i="1"/>
  <c r="CD152" i="1"/>
  <c r="CH74" i="1"/>
  <c r="CG74" i="1"/>
  <c r="CH147" i="1"/>
  <c r="CG147" i="1"/>
  <c r="CL143" i="1"/>
  <c r="CK143" i="1"/>
  <c r="DA83" i="5" l="1"/>
  <c r="DB112" i="5"/>
  <c r="CW116" i="5"/>
  <c r="CY116" i="5" s="1"/>
  <c r="DA116" i="5" s="1"/>
  <c r="DA112" i="5"/>
  <c r="DC112" i="5" s="1"/>
  <c r="DD112" i="5" s="1"/>
  <c r="DF112" i="5" s="1"/>
  <c r="CD117" i="1"/>
  <c r="CR92" i="1"/>
  <c r="CX101" i="5"/>
  <c r="CZ101" i="5" s="1"/>
  <c r="CX63" i="5"/>
  <c r="CZ63" i="5" s="1"/>
  <c r="CM119" i="5"/>
  <c r="CN119" i="5" s="1"/>
  <c r="CP119" i="5" s="1"/>
  <c r="CR119" i="5" s="1"/>
  <c r="CT139" i="5"/>
  <c r="CX79" i="5"/>
  <c r="CW79" i="5"/>
  <c r="CY79" i="5" s="1"/>
  <c r="DB81" i="5"/>
  <c r="CS86" i="5"/>
  <c r="CT142" i="5"/>
  <c r="CT86" i="5"/>
  <c r="CS142" i="5"/>
  <c r="CS139" i="5"/>
  <c r="CU139" i="5" s="1"/>
  <c r="CV139" i="5" s="1"/>
  <c r="CW141" i="5"/>
  <c r="CY141" i="5" s="1"/>
  <c r="DA141" i="5" s="1"/>
  <c r="CQ97" i="5"/>
  <c r="CR97" i="5"/>
  <c r="CT129" i="5"/>
  <c r="DC120" i="5"/>
  <c r="DD120" i="5" s="1"/>
  <c r="DF120" i="5" s="1"/>
  <c r="DH120" i="5" s="1"/>
  <c r="CP140" i="5"/>
  <c r="CR140" i="5" s="1"/>
  <c r="CO140" i="5"/>
  <c r="CS143" i="5"/>
  <c r="CQ125" i="5"/>
  <c r="CO96" i="5"/>
  <c r="CQ96" i="5" s="1"/>
  <c r="CR125" i="5"/>
  <c r="CU127" i="5"/>
  <c r="CV127" i="5" s="1"/>
  <c r="CW127" i="5" s="1"/>
  <c r="CT143" i="5"/>
  <c r="DC162" i="5"/>
  <c r="DD162" i="5" s="1"/>
  <c r="DE162" i="5" s="1"/>
  <c r="DG162" i="5" s="1"/>
  <c r="CS129" i="5"/>
  <c r="CU94" i="5"/>
  <c r="CV94" i="5" s="1"/>
  <c r="CX94" i="5" s="1"/>
  <c r="CZ94" i="5" s="1"/>
  <c r="CU64" i="5"/>
  <c r="CV64" i="5" s="1"/>
  <c r="CX64" i="5" s="1"/>
  <c r="CS68" i="5"/>
  <c r="CT82" i="5"/>
  <c r="CU82" i="5" s="1"/>
  <c r="CV82" i="5" s="1"/>
  <c r="CS85" i="5"/>
  <c r="CT85" i="5"/>
  <c r="CS87" i="5"/>
  <c r="CT87" i="5"/>
  <c r="CM92" i="5"/>
  <c r="CN92" i="5" s="1"/>
  <c r="CP92" i="5" s="1"/>
  <c r="CR92" i="5" s="1"/>
  <c r="CX124" i="5"/>
  <c r="CW124" i="5"/>
  <c r="CX160" i="5"/>
  <c r="CZ160" i="5" s="1"/>
  <c r="CW102" i="5"/>
  <c r="CY102" i="5" s="1"/>
  <c r="CM94" i="1"/>
  <c r="CN94" i="1" s="1"/>
  <c r="CO94" i="1" s="1"/>
  <c r="CG127" i="1"/>
  <c r="CJ127" i="1" s="1"/>
  <c r="CH138" i="1"/>
  <c r="CJ138" i="1" s="1"/>
  <c r="BZ95" i="1"/>
  <c r="CA95" i="1" s="1"/>
  <c r="CW74" i="5"/>
  <c r="CY74" i="5" s="1"/>
  <c r="DA74" i="5" s="1"/>
  <c r="CA85" i="1"/>
  <c r="CJ62" i="1"/>
  <c r="CK62" i="1" s="1"/>
  <c r="CB85" i="1"/>
  <c r="CI115" i="1"/>
  <c r="CL115" i="1" s="1"/>
  <c r="CE128" i="1"/>
  <c r="CF128" i="1" s="1"/>
  <c r="CG128" i="1" s="1"/>
  <c r="CC63" i="1"/>
  <c r="CE133" i="1"/>
  <c r="CF133" i="1" s="1"/>
  <c r="CG133" i="1" s="1"/>
  <c r="CK79" i="1"/>
  <c r="CM79" i="1" s="1"/>
  <c r="CN79" i="1" s="1"/>
  <c r="CO79" i="1" s="1"/>
  <c r="CI161" i="1"/>
  <c r="CH125" i="1"/>
  <c r="CI125" i="1" s="1"/>
  <c r="CK159" i="1"/>
  <c r="CG97" i="1"/>
  <c r="CH97" i="1"/>
  <c r="CJ161" i="1"/>
  <c r="CD63" i="1"/>
  <c r="CJ83" i="1"/>
  <c r="CK83" i="1" s="1"/>
  <c r="CJ78" i="1"/>
  <c r="CL78" i="1" s="1"/>
  <c r="CI153" i="1"/>
  <c r="CL153" i="1" s="1"/>
  <c r="CG90" i="1"/>
  <c r="CC160" i="1"/>
  <c r="CL122" i="1"/>
  <c r="CJ124" i="1"/>
  <c r="CL124" i="1" s="1"/>
  <c r="CG145" i="1"/>
  <c r="CH145" i="1"/>
  <c r="BZ111" i="1"/>
  <c r="CB111" i="1" s="1"/>
  <c r="BX163" i="1"/>
  <c r="CJ108" i="1"/>
  <c r="CL108" i="1" s="1"/>
  <c r="CI89" i="1"/>
  <c r="CK89" i="1" s="1"/>
  <c r="CL159" i="1"/>
  <c r="CJ129" i="1"/>
  <c r="CK129" i="1" s="1"/>
  <c r="CA118" i="1"/>
  <c r="CC118" i="1" s="1"/>
  <c r="CD160" i="1"/>
  <c r="CI82" i="1"/>
  <c r="CL82" i="1" s="1"/>
  <c r="CI86" i="1"/>
  <c r="CL86" i="1" s="1"/>
  <c r="CK119" i="1"/>
  <c r="CM119" i="1" s="1"/>
  <c r="CN119" i="1" s="1"/>
  <c r="CP119" i="1" s="1"/>
  <c r="CJ112" i="1"/>
  <c r="CL112" i="1" s="1"/>
  <c r="CL80" i="1"/>
  <c r="CM80" i="1" s="1"/>
  <c r="CN80" i="1" s="1"/>
  <c r="CG137" i="1"/>
  <c r="CJ137" i="1" s="1"/>
  <c r="CT126" i="1"/>
  <c r="CU126" i="1" s="1"/>
  <c r="CV126" i="1" s="1"/>
  <c r="CW126" i="1" s="1"/>
  <c r="CJ132" i="1"/>
  <c r="CL132" i="1" s="1"/>
  <c r="CH67" i="1"/>
  <c r="CI67" i="1" s="1"/>
  <c r="CI149" i="1"/>
  <c r="CL149" i="1" s="1"/>
  <c r="CG105" i="1"/>
  <c r="CI105" i="1" s="1"/>
  <c r="CC121" i="1"/>
  <c r="CD121" i="1"/>
  <c r="CJ140" i="1"/>
  <c r="CL140" i="1" s="1"/>
  <c r="CJ158" i="1"/>
  <c r="CK158" i="1" s="1"/>
  <c r="CK130" i="1"/>
  <c r="DK143" i="6"/>
  <c r="DM143" i="6" s="1"/>
  <c r="DO143" i="6" s="1"/>
  <c r="DL143" i="6"/>
  <c r="CI106" i="1"/>
  <c r="CK106" i="1" s="1"/>
  <c r="CJ116" i="1"/>
  <c r="CP118" i="5"/>
  <c r="CR118" i="5" s="1"/>
  <c r="CQ156" i="1"/>
  <c r="CT156" i="1" s="1"/>
  <c r="CL130" i="1"/>
  <c r="DS111" i="6"/>
  <c r="DV111" i="6" s="1"/>
  <c r="DX111" i="6" s="1"/>
  <c r="CC65" i="1"/>
  <c r="CC151" i="1"/>
  <c r="CE151" i="1" s="1"/>
  <c r="CF151" i="1" s="1"/>
  <c r="CH151" i="1" s="1"/>
  <c r="CY160" i="5"/>
  <c r="CE68" i="1"/>
  <c r="CF68" i="1" s="1"/>
  <c r="CH68" i="1" s="1"/>
  <c r="CK135" i="1"/>
  <c r="CM135" i="1" s="1"/>
  <c r="CN135" i="1" s="1"/>
  <c r="DE112" i="5"/>
  <c r="DG112" i="5" s="1"/>
  <c r="CI110" i="1"/>
  <c r="CK110" i="1" s="1"/>
  <c r="CI96" i="1"/>
  <c r="CL96" i="1" s="1"/>
  <c r="CG72" i="1"/>
  <c r="CI72" i="1" s="1"/>
  <c r="CE114" i="1"/>
  <c r="CF114" i="1" s="1"/>
  <c r="CH114" i="1" s="1"/>
  <c r="DL148" i="6"/>
  <c r="DN148" i="6" s="1"/>
  <c r="DP148" i="6" s="1"/>
  <c r="CS111" i="5"/>
  <c r="CU111" i="5" s="1"/>
  <c r="CV111" i="5" s="1"/>
  <c r="DE64" i="6"/>
  <c r="DG64" i="6" s="1"/>
  <c r="DI64" i="6" s="1"/>
  <c r="DJ64" i="6" s="1"/>
  <c r="CL75" i="1"/>
  <c r="CM75" i="1" s="1"/>
  <c r="CN75" i="1" s="1"/>
  <c r="CP75" i="1" s="1"/>
  <c r="DA62" i="5"/>
  <c r="DC62" i="5" s="1"/>
  <c r="DD62" i="5" s="1"/>
  <c r="CI116" i="1"/>
  <c r="CR67" i="5"/>
  <c r="CT67" i="5" s="1"/>
  <c r="CD99" i="1"/>
  <c r="CD65" i="1"/>
  <c r="CU113" i="5"/>
  <c r="CV113" i="5" s="1"/>
  <c r="CX113" i="5" s="1"/>
  <c r="CZ113" i="5" s="1"/>
  <c r="DL94" i="6"/>
  <c r="DM94" i="6" s="1"/>
  <c r="DO94" i="6" s="1"/>
  <c r="DU111" i="6"/>
  <c r="DW111" i="6" s="1"/>
  <c r="DL152" i="6"/>
  <c r="DA148" i="5"/>
  <c r="DF92" i="6"/>
  <c r="DH92" i="6" s="1"/>
  <c r="DI92" i="6" s="1"/>
  <c r="DJ92" i="6" s="1"/>
  <c r="CG141" i="1"/>
  <c r="CI141" i="1" s="1"/>
  <c r="CT161" i="5"/>
  <c r="CU161" i="5" s="1"/>
  <c r="CV161" i="5" s="1"/>
  <c r="CX161" i="5" s="1"/>
  <c r="CZ161" i="5" s="1"/>
  <c r="CJ88" i="1"/>
  <c r="CK88" i="1" s="1"/>
  <c r="CI123" i="1"/>
  <c r="CL123" i="1" s="1"/>
  <c r="CE162" i="1"/>
  <c r="CF162" i="1" s="1"/>
  <c r="CH162" i="1" s="1"/>
  <c r="DM89" i="6"/>
  <c r="DO89" i="6" s="1"/>
  <c r="CI73" i="1"/>
  <c r="CK73" i="1" s="1"/>
  <c r="CD98" i="1"/>
  <c r="CE98" i="1" s="1"/>
  <c r="CF98" i="1" s="1"/>
  <c r="CH98" i="1" s="1"/>
  <c r="CG69" i="1"/>
  <c r="CH69" i="1"/>
  <c r="DK124" i="6"/>
  <c r="DL124" i="6"/>
  <c r="DK87" i="6"/>
  <c r="DM87" i="6" s="1"/>
  <c r="DO87" i="6" s="1"/>
  <c r="CS104" i="5"/>
  <c r="DL68" i="6"/>
  <c r="DM68" i="6" s="1"/>
  <c r="DO68" i="6" s="1"/>
  <c r="DL160" i="6"/>
  <c r="DN160" i="6" s="1"/>
  <c r="DP160" i="6" s="1"/>
  <c r="CO84" i="5"/>
  <c r="CQ84" i="5" s="1"/>
  <c r="DL144" i="6"/>
  <c r="DN144" i="6" s="1"/>
  <c r="DP144" i="6" s="1"/>
  <c r="CS70" i="5"/>
  <c r="CU70" i="5" s="1"/>
  <c r="CV70" i="5" s="1"/>
  <c r="CC99" i="1"/>
  <c r="CQ118" i="5"/>
  <c r="DQ107" i="6"/>
  <c r="DR107" i="6" s="1"/>
  <c r="DS107" i="6" s="1"/>
  <c r="CU126" i="5"/>
  <c r="CV126" i="5" s="1"/>
  <c r="CX126" i="5" s="1"/>
  <c r="CZ126" i="5" s="1"/>
  <c r="CH142" i="1"/>
  <c r="CJ142" i="1" s="1"/>
  <c r="DI104" i="6"/>
  <c r="DJ104" i="6" s="1"/>
  <c r="DK104" i="6" s="1"/>
  <c r="DY95" i="6"/>
  <c r="DZ95" i="6" s="1"/>
  <c r="EA95" i="6" s="1"/>
  <c r="CI148" i="1"/>
  <c r="CK148" i="1" s="1"/>
  <c r="CD101" i="1"/>
  <c r="CC101" i="1"/>
  <c r="DI123" i="6"/>
  <c r="DJ123" i="6" s="1"/>
  <c r="DK123" i="6" s="1"/>
  <c r="DI74" i="6"/>
  <c r="DJ74" i="6" s="1"/>
  <c r="DK74" i="6" s="1"/>
  <c r="CH70" i="1"/>
  <c r="CG70" i="1"/>
  <c r="CB120" i="1"/>
  <c r="CG104" i="1"/>
  <c r="CI104" i="1" s="1"/>
  <c r="CI91" i="1"/>
  <c r="CL91" i="1" s="1"/>
  <c r="CH146" i="1"/>
  <c r="CJ146" i="1" s="1"/>
  <c r="DE85" i="6"/>
  <c r="DG85" i="6" s="1"/>
  <c r="DK96" i="6"/>
  <c r="DN96" i="6" s="1"/>
  <c r="DP96" i="6" s="1"/>
  <c r="DL96" i="6"/>
  <c r="CA120" i="1"/>
  <c r="DN118" i="6"/>
  <c r="DP118" i="6" s="1"/>
  <c r="CD71" i="1"/>
  <c r="CL136" i="1"/>
  <c r="CM136" i="1" s="1"/>
  <c r="CN136" i="1" s="1"/>
  <c r="CP136" i="1" s="1"/>
  <c r="CJ154" i="1"/>
  <c r="CK154" i="1" s="1"/>
  <c r="CK93" i="1"/>
  <c r="CM93" i="1" s="1"/>
  <c r="CN93" i="1" s="1"/>
  <c r="CO93" i="1" s="1"/>
  <c r="CJ157" i="1"/>
  <c r="CL157" i="1" s="1"/>
  <c r="CR76" i="1"/>
  <c r="CT76" i="1" s="1"/>
  <c r="CI100" i="1"/>
  <c r="CK100" i="1" s="1"/>
  <c r="CL113" i="1"/>
  <c r="CM113" i="1" s="1"/>
  <c r="CN113" i="1" s="1"/>
  <c r="CO113" i="1" s="1"/>
  <c r="CK134" i="1"/>
  <c r="DI122" i="6"/>
  <c r="DJ122" i="6" s="1"/>
  <c r="DL122" i="6" s="1"/>
  <c r="DF85" i="6"/>
  <c r="DH85" i="6" s="1"/>
  <c r="CT104" i="5"/>
  <c r="CT144" i="5"/>
  <c r="CU144" i="5" s="1"/>
  <c r="CV144" i="5" s="1"/>
  <c r="CX144" i="5" s="1"/>
  <c r="CZ144" i="5" s="1"/>
  <c r="CW159" i="5"/>
  <c r="CY159" i="5" s="1"/>
  <c r="DB159" i="5" s="1"/>
  <c r="DA95" i="5"/>
  <c r="DC95" i="5" s="1"/>
  <c r="DD95" i="5" s="1"/>
  <c r="DB145" i="5"/>
  <c r="DA145" i="5"/>
  <c r="CG139" i="1"/>
  <c r="CJ139" i="1" s="1"/>
  <c r="CM155" i="1"/>
  <c r="CN155" i="1" s="1"/>
  <c r="CL134" i="1"/>
  <c r="CC71" i="1"/>
  <c r="CG66" i="1"/>
  <c r="CJ66" i="1" s="1"/>
  <c r="CJ77" i="1"/>
  <c r="CE150" i="1"/>
  <c r="CF150" i="1" s="1"/>
  <c r="CG150" i="1" s="1"/>
  <c r="CG109" i="1"/>
  <c r="CH109" i="1"/>
  <c r="CI77" i="1"/>
  <c r="CG131" i="1"/>
  <c r="CH131" i="1"/>
  <c r="CD107" i="1"/>
  <c r="CE152" i="1"/>
  <c r="CF152" i="1" s="1"/>
  <c r="CG152" i="1" s="1"/>
  <c r="CH103" i="1"/>
  <c r="CJ103" i="1" s="1"/>
  <c r="CC107" i="1"/>
  <c r="CI102" i="1"/>
  <c r="CJ102" i="1"/>
  <c r="DB100" i="5"/>
  <c r="CM122" i="1"/>
  <c r="CN122" i="1" s="1"/>
  <c r="CO122" i="1" s="1"/>
  <c r="CG81" i="1"/>
  <c r="CH81" i="1"/>
  <c r="CE84" i="1"/>
  <c r="CF84" i="1" s="1"/>
  <c r="CG84" i="1" s="1"/>
  <c r="CI144" i="1"/>
  <c r="CJ144" i="1"/>
  <c r="CQ64" i="1"/>
  <c r="CT64" i="1" s="1"/>
  <c r="CI87" i="1"/>
  <c r="CK87" i="1" s="1"/>
  <c r="CT75" i="5"/>
  <c r="CU75" i="5" s="1"/>
  <c r="CV75" i="5" s="1"/>
  <c r="DL62" i="6"/>
  <c r="DN62" i="6" s="1"/>
  <c r="DP62" i="6" s="1"/>
  <c r="DL135" i="6"/>
  <c r="DM135" i="6" s="1"/>
  <c r="DO135" i="6" s="1"/>
  <c r="DB141" i="5"/>
  <c r="DC141" i="5" s="1"/>
  <c r="DD141" i="5" s="1"/>
  <c r="DF141" i="5" s="1"/>
  <c r="DI77" i="6"/>
  <c r="DJ77" i="6" s="1"/>
  <c r="DK77" i="6" s="1"/>
  <c r="DT153" i="6"/>
  <c r="DU153" i="6" s="1"/>
  <c r="DW153" i="6" s="1"/>
  <c r="DF140" i="6"/>
  <c r="DH140" i="6" s="1"/>
  <c r="DL116" i="6"/>
  <c r="DN116" i="6" s="1"/>
  <c r="DP116" i="6" s="1"/>
  <c r="DK90" i="6"/>
  <c r="DM90" i="6" s="1"/>
  <c r="DO90" i="6" s="1"/>
  <c r="DQ100" i="6"/>
  <c r="DR100" i="6" s="1"/>
  <c r="DS100" i="6" s="1"/>
  <c r="DT84" i="6"/>
  <c r="DV84" i="6" s="1"/>
  <c r="DX84" i="6" s="1"/>
  <c r="DQ102" i="6"/>
  <c r="DR102" i="6" s="1"/>
  <c r="DS102" i="6" s="1"/>
  <c r="DQ63" i="6"/>
  <c r="DR63" i="6" s="1"/>
  <c r="DS63" i="6" s="1"/>
  <c r="DQ156" i="6"/>
  <c r="DR156" i="6" s="1"/>
  <c r="DT156" i="6" s="1"/>
  <c r="DI151" i="6"/>
  <c r="DJ151" i="6" s="1"/>
  <c r="DQ149" i="6"/>
  <c r="DR149" i="6" s="1"/>
  <c r="DS149" i="6" s="1"/>
  <c r="DI158" i="6"/>
  <c r="DJ158" i="6" s="1"/>
  <c r="DK158" i="6" s="1"/>
  <c r="DQ139" i="6"/>
  <c r="DR139" i="6" s="1"/>
  <c r="DT139" i="6" s="1"/>
  <c r="DY111" i="6"/>
  <c r="DZ111" i="6" s="1"/>
  <c r="EA111" i="6" s="1"/>
  <c r="DL91" i="6"/>
  <c r="DK91" i="6"/>
  <c r="DE126" i="6"/>
  <c r="DG126" i="6" s="1"/>
  <c r="DE83" i="6"/>
  <c r="DG83" i="6" s="1"/>
  <c r="DM106" i="6"/>
  <c r="DO106" i="6" s="1"/>
  <c r="DM147" i="6"/>
  <c r="DO147" i="6" s="1"/>
  <c r="DN110" i="6"/>
  <c r="DP110" i="6" s="1"/>
  <c r="DF155" i="6"/>
  <c r="DH155" i="6" s="1"/>
  <c r="DN97" i="6"/>
  <c r="DP97" i="6" s="1"/>
  <c r="DN128" i="6"/>
  <c r="DP128" i="6" s="1"/>
  <c r="DF114" i="6"/>
  <c r="DH114" i="6" s="1"/>
  <c r="DV79" i="6"/>
  <c r="DX79" i="6" s="1"/>
  <c r="DN69" i="6"/>
  <c r="DP69" i="6" s="1"/>
  <c r="DN152" i="6"/>
  <c r="DP152" i="6" s="1"/>
  <c r="DN101" i="6"/>
  <c r="DP101" i="6" s="1"/>
  <c r="DN73" i="6"/>
  <c r="DP73" i="6" s="1"/>
  <c r="DN88" i="6"/>
  <c r="DP88" i="6" s="1"/>
  <c r="DB163" i="6"/>
  <c r="DN127" i="6"/>
  <c r="DP127" i="6" s="1"/>
  <c r="DN117" i="6"/>
  <c r="DP117" i="6" s="1"/>
  <c r="DN99" i="6"/>
  <c r="DP99" i="6" s="1"/>
  <c r="DV103" i="6"/>
  <c r="DX103" i="6" s="1"/>
  <c r="DM110" i="6"/>
  <c r="DO110" i="6" s="1"/>
  <c r="DE155" i="6"/>
  <c r="DG155" i="6" s="1"/>
  <c r="DM97" i="6"/>
  <c r="DO97" i="6" s="1"/>
  <c r="DM128" i="6"/>
  <c r="DO128" i="6" s="1"/>
  <c r="DE114" i="6"/>
  <c r="DG114" i="6" s="1"/>
  <c r="DU79" i="6"/>
  <c r="DW79" i="6" s="1"/>
  <c r="DU103" i="6"/>
  <c r="DW103" i="6" s="1"/>
  <c r="DN137" i="6"/>
  <c r="DP137" i="6" s="1"/>
  <c r="DN65" i="6"/>
  <c r="DP65" i="6" s="1"/>
  <c r="DN162" i="6"/>
  <c r="DP162" i="6" s="1"/>
  <c r="DI136" i="6"/>
  <c r="DJ136" i="6" s="1"/>
  <c r="DK136" i="6" s="1"/>
  <c r="DF126" i="6"/>
  <c r="DH126" i="6" s="1"/>
  <c r="DF83" i="6"/>
  <c r="DH83" i="6" s="1"/>
  <c r="DN106" i="6"/>
  <c r="DP106" i="6" s="1"/>
  <c r="DN143" i="6"/>
  <c r="DP143" i="6" s="1"/>
  <c r="DN147" i="6"/>
  <c r="DP147" i="6" s="1"/>
  <c r="DM80" i="6"/>
  <c r="DO80" i="6" s="1"/>
  <c r="DE145" i="6"/>
  <c r="DG145" i="6" s="1"/>
  <c r="DU81" i="6"/>
  <c r="DW81" i="6" s="1"/>
  <c r="DM131" i="6"/>
  <c r="DO131" i="6" s="1"/>
  <c r="DM78" i="6"/>
  <c r="DO78" i="6" s="1"/>
  <c r="DE146" i="6"/>
  <c r="DG146" i="6" s="1"/>
  <c r="DM120" i="6"/>
  <c r="DO120" i="6" s="1"/>
  <c r="DM76" i="6"/>
  <c r="DO76" i="6" s="1"/>
  <c r="DM152" i="6"/>
  <c r="DO152" i="6" s="1"/>
  <c r="DM101" i="6"/>
  <c r="DO101" i="6" s="1"/>
  <c r="DM73" i="6"/>
  <c r="DO73" i="6" s="1"/>
  <c r="DM88" i="6"/>
  <c r="DO88" i="6" s="1"/>
  <c r="DK119" i="6"/>
  <c r="DL119" i="6"/>
  <c r="DK86" i="6"/>
  <c r="DL86" i="6"/>
  <c r="DK161" i="6"/>
  <c r="DL161" i="6"/>
  <c r="DK71" i="6"/>
  <c r="DL71" i="6"/>
  <c r="DC142" i="6"/>
  <c r="DD142" i="6"/>
  <c r="DK138" i="6"/>
  <c r="DL138" i="6"/>
  <c r="DC70" i="6"/>
  <c r="DD70" i="6"/>
  <c r="DM69" i="6"/>
  <c r="DO69" i="6" s="1"/>
  <c r="DM127" i="6"/>
  <c r="DO127" i="6" s="1"/>
  <c r="DM117" i="6"/>
  <c r="DO117" i="6" s="1"/>
  <c r="DM99" i="6"/>
  <c r="DO99" i="6" s="1"/>
  <c r="DM137" i="6"/>
  <c r="DO137" i="6" s="1"/>
  <c r="DM65" i="6"/>
  <c r="DO65" i="6" s="1"/>
  <c r="DM162" i="6"/>
  <c r="DO162" i="6" s="1"/>
  <c r="DN80" i="6"/>
  <c r="DP80" i="6" s="1"/>
  <c r="DF145" i="6"/>
  <c r="DH145" i="6" s="1"/>
  <c r="DV81" i="6"/>
  <c r="DX81" i="6" s="1"/>
  <c r="DN131" i="6"/>
  <c r="DP131" i="6" s="1"/>
  <c r="DN78" i="6"/>
  <c r="DP78" i="6" s="1"/>
  <c r="DF146" i="6"/>
  <c r="DH146" i="6" s="1"/>
  <c r="DN120" i="6"/>
  <c r="DP120" i="6" s="1"/>
  <c r="DN76" i="6"/>
  <c r="DP76" i="6" s="1"/>
  <c r="DC75" i="6"/>
  <c r="DD75" i="6"/>
  <c r="DS112" i="6"/>
  <c r="DT112" i="6"/>
  <c r="DS156" i="6"/>
  <c r="DK122" i="6"/>
  <c r="DK130" i="6"/>
  <c r="DL130" i="6"/>
  <c r="DK134" i="6"/>
  <c r="DL134" i="6"/>
  <c r="DI159" i="6"/>
  <c r="DJ159" i="6" s="1"/>
  <c r="DQ98" i="6"/>
  <c r="DR98" i="6" s="1"/>
  <c r="DI141" i="6"/>
  <c r="DJ141" i="6" s="1"/>
  <c r="DI82" i="6"/>
  <c r="DJ82" i="6" s="1"/>
  <c r="DI108" i="6"/>
  <c r="DJ108" i="6" s="1"/>
  <c r="DI157" i="6"/>
  <c r="DJ157" i="6" s="1"/>
  <c r="DI113" i="6"/>
  <c r="DJ113" i="6" s="1"/>
  <c r="DI132" i="6"/>
  <c r="DJ132" i="6" s="1"/>
  <c r="DY66" i="6"/>
  <c r="DZ66" i="6" s="1"/>
  <c r="DI93" i="6"/>
  <c r="DJ93" i="6" s="1"/>
  <c r="DI109" i="6"/>
  <c r="DJ109" i="6" s="1"/>
  <c r="DQ154" i="6"/>
  <c r="DR154" i="6" s="1"/>
  <c r="DI133" i="6"/>
  <c r="DJ133" i="6" s="1"/>
  <c r="DQ150" i="6"/>
  <c r="DR150" i="6" s="1"/>
  <c r="DQ125" i="6"/>
  <c r="DR125" i="6" s="1"/>
  <c r="DI105" i="6"/>
  <c r="DJ105" i="6" s="1"/>
  <c r="DI121" i="6"/>
  <c r="DJ121" i="6" s="1"/>
  <c r="DQ89" i="6"/>
  <c r="DR89" i="6" s="1"/>
  <c r="CU128" i="5"/>
  <c r="CV128" i="5" s="1"/>
  <c r="CX128" i="5" s="1"/>
  <c r="CZ128" i="5" s="1"/>
  <c r="CZ98" i="5"/>
  <c r="CY98" i="5"/>
  <c r="CX76" i="5"/>
  <c r="CW76" i="5"/>
  <c r="CY76" i="5" s="1"/>
  <c r="CT158" i="5"/>
  <c r="CU158" i="5" s="1"/>
  <c r="CV158" i="5" s="1"/>
  <c r="CS130" i="5"/>
  <c r="CU130" i="5" s="1"/>
  <c r="CV130" i="5" s="1"/>
  <c r="CW130" i="5" s="1"/>
  <c r="CQ73" i="5"/>
  <c r="CT73" i="5" s="1"/>
  <c r="DA90" i="5"/>
  <c r="DB152" i="5"/>
  <c r="DC152" i="5" s="1"/>
  <c r="DD152" i="5" s="1"/>
  <c r="CL62" i="1"/>
  <c r="CT91" i="5"/>
  <c r="CW66" i="5"/>
  <c r="CY66" i="5" s="1"/>
  <c r="DB109" i="5"/>
  <c r="DC109" i="5" s="1"/>
  <c r="DD109" i="5" s="1"/>
  <c r="DB106" i="5"/>
  <c r="DC106" i="5" s="1"/>
  <c r="DD106" i="5" s="1"/>
  <c r="CR122" i="5"/>
  <c r="CT122" i="5" s="1"/>
  <c r="DA81" i="5"/>
  <c r="DC81" i="5" s="1"/>
  <c r="DD81" i="5" s="1"/>
  <c r="CS117" i="5"/>
  <c r="CU117" i="5" s="1"/>
  <c r="CV117" i="5" s="1"/>
  <c r="DB154" i="5"/>
  <c r="DC154" i="5" s="1"/>
  <c r="DD154" i="5" s="1"/>
  <c r="DE154" i="5" s="1"/>
  <c r="DA100" i="5"/>
  <c r="DB116" i="5"/>
  <c r="DC116" i="5" s="1"/>
  <c r="DD116" i="5" s="1"/>
  <c r="CT133" i="5"/>
  <c r="CU133" i="5" s="1"/>
  <c r="CV133" i="5" s="1"/>
  <c r="DA69" i="5"/>
  <c r="DC69" i="5" s="1"/>
  <c r="DD69" i="5" s="1"/>
  <c r="DB90" i="5"/>
  <c r="CX107" i="5"/>
  <c r="CZ107" i="5" s="1"/>
  <c r="CW107" i="5"/>
  <c r="DF71" i="5"/>
  <c r="DE71" i="5"/>
  <c r="DG71" i="5" s="1"/>
  <c r="CX132" i="5"/>
  <c r="CZ132" i="5" s="1"/>
  <c r="CW132" i="5"/>
  <c r="CY147" i="5"/>
  <c r="DA147" i="5" s="1"/>
  <c r="CZ79" i="5"/>
  <c r="DA79" i="5" s="1"/>
  <c r="CY114" i="5"/>
  <c r="DA114" i="5" s="1"/>
  <c r="CY157" i="5"/>
  <c r="DA157" i="5" s="1"/>
  <c r="DB65" i="5"/>
  <c r="DC65" i="5" s="1"/>
  <c r="DD65" i="5" s="1"/>
  <c r="CX99" i="5"/>
  <c r="CW99" i="5"/>
  <c r="CY99" i="5" s="1"/>
  <c r="CT68" i="5"/>
  <c r="DF155" i="5"/>
  <c r="DH155" i="5" s="1"/>
  <c r="DE155" i="5"/>
  <c r="DH112" i="5"/>
  <c r="CY150" i="5"/>
  <c r="DA150" i="5" s="1"/>
  <c r="CY88" i="5"/>
  <c r="DI153" i="5"/>
  <c r="DK153" i="5" s="1"/>
  <c r="DL153" i="5" s="1"/>
  <c r="CX134" i="5"/>
  <c r="CZ134" i="5" s="1"/>
  <c r="CW134" i="5"/>
  <c r="CY123" i="5"/>
  <c r="DA123" i="5" s="1"/>
  <c r="CS91" i="5"/>
  <c r="CS110" i="5"/>
  <c r="CU110" i="5" s="1"/>
  <c r="CV110" i="5" s="1"/>
  <c r="DA103" i="5"/>
  <c r="DC103" i="5" s="1"/>
  <c r="DD103" i="5" s="1"/>
  <c r="DB135" i="5"/>
  <c r="DC135" i="5" s="1"/>
  <c r="DD135" i="5" s="1"/>
  <c r="CT151" i="5"/>
  <c r="CU151" i="5" s="1"/>
  <c r="CV151" i="5" s="1"/>
  <c r="CS78" i="5"/>
  <c r="CU78" i="5" s="1"/>
  <c r="CV78" i="5" s="1"/>
  <c r="CR84" i="5"/>
  <c r="DB83" i="5"/>
  <c r="DC83" i="5" s="1"/>
  <c r="DD83" i="5" s="1"/>
  <c r="CX121" i="5"/>
  <c r="CZ121" i="5" s="1"/>
  <c r="CW121" i="5"/>
  <c r="DF89" i="5"/>
  <c r="DE89" i="5"/>
  <c r="CZ88" i="5"/>
  <c r="CX93" i="5"/>
  <c r="CW93" i="5"/>
  <c r="CY93" i="5" s="1"/>
  <c r="CX136" i="5"/>
  <c r="CZ136" i="5" s="1"/>
  <c r="CW136" i="5"/>
  <c r="DB105" i="5"/>
  <c r="DC105" i="5" s="1"/>
  <c r="DD105" i="5" s="1"/>
  <c r="CY156" i="5"/>
  <c r="DA156" i="5" s="1"/>
  <c r="CZ102" i="5"/>
  <c r="CX72" i="5"/>
  <c r="CW72" i="5"/>
  <c r="CZ66" i="5"/>
  <c r="CY108" i="5"/>
  <c r="DA108" i="5" s="1"/>
  <c r="CT146" i="5"/>
  <c r="CU146" i="5" s="1"/>
  <c r="CV146" i="5" s="1"/>
  <c r="DB115" i="5"/>
  <c r="DC115" i="5" s="1"/>
  <c r="DD115" i="5" s="1"/>
  <c r="DB149" i="5"/>
  <c r="DC149" i="5" s="1"/>
  <c r="DD149" i="5" s="1"/>
  <c r="DB148" i="5"/>
  <c r="CX138" i="5"/>
  <c r="CZ138" i="5" s="1"/>
  <c r="CW138" i="5"/>
  <c r="CX77" i="5"/>
  <c r="CW77" i="5"/>
  <c r="CY77" i="5" s="1"/>
  <c r="CX80" i="5"/>
  <c r="CW80" i="5"/>
  <c r="CY137" i="5"/>
  <c r="DA137" i="5" s="1"/>
  <c r="CY131" i="5"/>
  <c r="DA131" i="5" s="1"/>
  <c r="CE117" i="1"/>
  <c r="CF117" i="1" s="1"/>
  <c r="CH117" i="1" s="1"/>
  <c r="CI74" i="1"/>
  <c r="CJ74" i="1"/>
  <c r="CM143" i="1"/>
  <c r="CN143" i="1" s="1"/>
  <c r="CP143" i="1" s="1"/>
  <c r="CI147" i="1"/>
  <c r="CJ147" i="1"/>
  <c r="DA101" i="5" l="1"/>
  <c r="DA63" i="5"/>
  <c r="DB63" i="5"/>
  <c r="CO119" i="5"/>
  <c r="CQ119" i="5" s="1"/>
  <c r="CI127" i="1"/>
  <c r="CI138" i="1"/>
  <c r="CK138" i="1" s="1"/>
  <c r="CS92" i="1"/>
  <c r="CT92" i="1"/>
  <c r="CX127" i="5"/>
  <c r="CZ127" i="5" s="1"/>
  <c r="DB101" i="5"/>
  <c r="DC101" i="5" s="1"/>
  <c r="DD101" i="5" s="1"/>
  <c r="DF101" i="5" s="1"/>
  <c r="DH101" i="5" s="1"/>
  <c r="CO92" i="5"/>
  <c r="CQ92" i="5" s="1"/>
  <c r="CU86" i="5"/>
  <c r="CV86" i="5" s="1"/>
  <c r="CW86" i="5" s="1"/>
  <c r="CY86" i="5" s="1"/>
  <c r="CU142" i="5"/>
  <c r="CV142" i="5" s="1"/>
  <c r="CX142" i="5" s="1"/>
  <c r="CZ142" i="5" s="1"/>
  <c r="CU129" i="5"/>
  <c r="CV129" i="5" s="1"/>
  <c r="CW129" i="5" s="1"/>
  <c r="CY129" i="5" s="1"/>
  <c r="CW94" i="5"/>
  <c r="CY94" i="5" s="1"/>
  <c r="CX139" i="5"/>
  <c r="CZ139" i="5" s="1"/>
  <c r="CW139" i="5"/>
  <c r="CS96" i="5"/>
  <c r="CT97" i="5"/>
  <c r="DC63" i="5"/>
  <c r="DD63" i="5" s="1"/>
  <c r="DF63" i="5" s="1"/>
  <c r="DH63" i="5" s="1"/>
  <c r="CT125" i="5"/>
  <c r="CS97" i="5"/>
  <c r="DE120" i="5"/>
  <c r="DG120" i="5" s="1"/>
  <c r="CW126" i="5"/>
  <c r="CY126" i="5" s="1"/>
  <c r="DB74" i="5"/>
  <c r="DC74" i="5" s="1"/>
  <c r="DD74" i="5" s="1"/>
  <c r="DF74" i="5" s="1"/>
  <c r="DH74" i="5" s="1"/>
  <c r="CW64" i="5"/>
  <c r="CY64" i="5" s="1"/>
  <c r="CU143" i="5"/>
  <c r="CV143" i="5" s="1"/>
  <c r="CX143" i="5" s="1"/>
  <c r="CZ143" i="5" s="1"/>
  <c r="CS125" i="5"/>
  <c r="CU125" i="5" s="1"/>
  <c r="CV125" i="5" s="1"/>
  <c r="CT96" i="5"/>
  <c r="CQ140" i="5"/>
  <c r="CS140" i="5" s="1"/>
  <c r="DF162" i="5"/>
  <c r="DH162" i="5" s="1"/>
  <c r="CU85" i="5"/>
  <c r="CV85" i="5" s="1"/>
  <c r="CX85" i="5" s="1"/>
  <c r="CZ85" i="5" s="1"/>
  <c r="DV153" i="6"/>
  <c r="DX153" i="6" s="1"/>
  <c r="CX82" i="5"/>
  <c r="CZ82" i="5" s="1"/>
  <c r="CW82" i="5"/>
  <c r="CY82" i="5" s="1"/>
  <c r="CU87" i="5"/>
  <c r="CV87" i="5" s="1"/>
  <c r="CX87" i="5" s="1"/>
  <c r="CU68" i="5"/>
  <c r="CV68" i="5" s="1"/>
  <c r="DA160" i="5"/>
  <c r="CT119" i="5"/>
  <c r="CS119" i="5"/>
  <c r="CW113" i="5"/>
  <c r="CY113" i="5" s="1"/>
  <c r="DA113" i="5" s="1"/>
  <c r="CY124" i="5"/>
  <c r="CZ124" i="5"/>
  <c r="DC148" i="5"/>
  <c r="DD148" i="5" s="1"/>
  <c r="DF148" i="5" s="1"/>
  <c r="DH148" i="5" s="1"/>
  <c r="CK78" i="1"/>
  <c r="CP94" i="1"/>
  <c r="CR94" i="1" s="1"/>
  <c r="CK115" i="1"/>
  <c r="CK153" i="1"/>
  <c r="CB95" i="1"/>
  <c r="CC95" i="1" s="1"/>
  <c r="CK108" i="1"/>
  <c r="CM108" i="1" s="1"/>
  <c r="CN108" i="1" s="1"/>
  <c r="CO108" i="1" s="1"/>
  <c r="CL127" i="1"/>
  <c r="CH128" i="1"/>
  <c r="CJ128" i="1" s="1"/>
  <c r="CQ94" i="1"/>
  <c r="CM159" i="1"/>
  <c r="CN159" i="1" s="1"/>
  <c r="CJ105" i="1"/>
  <c r="CL105" i="1" s="1"/>
  <c r="CK127" i="1"/>
  <c r="CE63" i="1"/>
  <c r="CF63" i="1" s="1"/>
  <c r="CH63" i="1" s="1"/>
  <c r="CD85" i="1"/>
  <c r="CC85" i="1"/>
  <c r="CI97" i="1"/>
  <c r="CS76" i="1"/>
  <c r="CU76" i="1" s="1"/>
  <c r="CV76" i="1" s="1"/>
  <c r="CW76" i="1" s="1"/>
  <c r="CH133" i="1"/>
  <c r="CJ133" i="1" s="1"/>
  <c r="CJ97" i="1"/>
  <c r="CL89" i="1"/>
  <c r="CM89" i="1" s="1"/>
  <c r="CN89" i="1" s="1"/>
  <c r="CO89" i="1" s="1"/>
  <c r="CL161" i="1"/>
  <c r="CJ125" i="1"/>
  <c r="CL125" i="1" s="1"/>
  <c r="CK161" i="1"/>
  <c r="CL88" i="1"/>
  <c r="CM88" i="1" s="1"/>
  <c r="CN88" i="1" s="1"/>
  <c r="CP88" i="1" s="1"/>
  <c r="CK124" i="1"/>
  <c r="CM124" i="1" s="1"/>
  <c r="CN124" i="1" s="1"/>
  <c r="CO124" i="1" s="1"/>
  <c r="CI145" i="1"/>
  <c r="CL83" i="1"/>
  <c r="CM83" i="1" s="1"/>
  <c r="CN83" i="1" s="1"/>
  <c r="CL138" i="1"/>
  <c r="CM138" i="1" s="1"/>
  <c r="CN138" i="1" s="1"/>
  <c r="CO138" i="1" s="1"/>
  <c r="CK86" i="1"/>
  <c r="CM86" i="1" s="1"/>
  <c r="CN86" i="1" s="1"/>
  <c r="CO86" i="1" s="1"/>
  <c r="CE160" i="1"/>
  <c r="CF160" i="1" s="1"/>
  <c r="CG160" i="1" s="1"/>
  <c r="CI90" i="1"/>
  <c r="CJ90" i="1"/>
  <c r="CL158" i="1"/>
  <c r="CM158" i="1" s="1"/>
  <c r="CN158" i="1" s="1"/>
  <c r="CO158" i="1" s="1"/>
  <c r="CS156" i="1"/>
  <c r="CU156" i="1" s="1"/>
  <c r="CV156" i="1" s="1"/>
  <c r="CW156" i="1" s="1"/>
  <c r="CK112" i="1"/>
  <c r="CJ145" i="1"/>
  <c r="CK125" i="1"/>
  <c r="CM125" i="1" s="1"/>
  <c r="CN125" i="1" s="1"/>
  <c r="CP125" i="1" s="1"/>
  <c r="CA111" i="1"/>
  <c r="CL129" i="1"/>
  <c r="CM129" i="1" s="1"/>
  <c r="CN129" i="1" s="1"/>
  <c r="CO129" i="1" s="1"/>
  <c r="CK82" i="1"/>
  <c r="CM82" i="1" s="1"/>
  <c r="CN82" i="1" s="1"/>
  <c r="CO159" i="1"/>
  <c r="CP159" i="1"/>
  <c r="CK96" i="1"/>
  <c r="CM96" i="1" s="1"/>
  <c r="CN96" i="1" s="1"/>
  <c r="CJ72" i="1"/>
  <c r="CL72" i="1" s="1"/>
  <c r="CI137" i="1"/>
  <c r="CL137" i="1" s="1"/>
  <c r="CD118" i="1"/>
  <c r="CE118" i="1" s="1"/>
  <c r="CF118" i="1" s="1"/>
  <c r="CH118" i="1" s="1"/>
  <c r="CM153" i="1"/>
  <c r="CN153" i="1" s="1"/>
  <c r="CP153" i="1" s="1"/>
  <c r="CK132" i="1"/>
  <c r="CM132" i="1" s="1"/>
  <c r="CN132" i="1" s="1"/>
  <c r="CO132" i="1" s="1"/>
  <c r="CJ67" i="1"/>
  <c r="CK67" i="1" s="1"/>
  <c r="CK123" i="1"/>
  <c r="CM123" i="1" s="1"/>
  <c r="CN123" i="1" s="1"/>
  <c r="CO123" i="1" s="1"/>
  <c r="CK149" i="1"/>
  <c r="CM149" i="1" s="1"/>
  <c r="CN149" i="1" s="1"/>
  <c r="CO149" i="1" s="1"/>
  <c r="CE65" i="1"/>
  <c r="CF65" i="1" s="1"/>
  <c r="CG65" i="1" s="1"/>
  <c r="CO75" i="1"/>
  <c r="CR75" i="1" s="1"/>
  <c r="CE121" i="1"/>
  <c r="CF121" i="1" s="1"/>
  <c r="CS64" i="1"/>
  <c r="CU64" i="1" s="1"/>
  <c r="CV64" i="1" s="1"/>
  <c r="CW64" i="1" s="1"/>
  <c r="CL106" i="1"/>
  <c r="CM106" i="1" s="1"/>
  <c r="CN106" i="1" s="1"/>
  <c r="CM130" i="1"/>
  <c r="CN130" i="1" s="1"/>
  <c r="CO130" i="1" s="1"/>
  <c r="CK140" i="1"/>
  <c r="CM140" i="1" s="1"/>
  <c r="CN140" i="1" s="1"/>
  <c r="CO140" i="1" s="1"/>
  <c r="CG114" i="1"/>
  <c r="CJ114" i="1" s="1"/>
  <c r="DI85" i="6"/>
  <c r="DJ85" i="6" s="1"/>
  <c r="CL110" i="1"/>
  <c r="CM110" i="1" s="1"/>
  <c r="CN110" i="1" s="1"/>
  <c r="CO110" i="1" s="1"/>
  <c r="DM148" i="6"/>
  <c r="DO148" i="6" s="1"/>
  <c r="CP122" i="1"/>
  <c r="CR122" i="1" s="1"/>
  <c r="CT92" i="5"/>
  <c r="DB160" i="5"/>
  <c r="CH84" i="1"/>
  <c r="CJ84" i="1" s="1"/>
  <c r="DN87" i="6"/>
  <c r="DP87" i="6" s="1"/>
  <c r="DM144" i="6"/>
  <c r="DO144" i="6" s="1"/>
  <c r="CK91" i="1"/>
  <c r="CM91" i="1" s="1"/>
  <c r="CN91" i="1" s="1"/>
  <c r="CO91" i="1" s="1"/>
  <c r="CI142" i="1"/>
  <c r="CK142" i="1" s="1"/>
  <c r="CG68" i="1"/>
  <c r="CJ68" i="1" s="1"/>
  <c r="DM96" i="6"/>
  <c r="DO96" i="6" s="1"/>
  <c r="DL104" i="6"/>
  <c r="DL77" i="6"/>
  <c r="CX111" i="5"/>
  <c r="CZ111" i="5" s="1"/>
  <c r="CW111" i="5"/>
  <c r="DT107" i="6"/>
  <c r="CG151" i="1"/>
  <c r="CJ151" i="1" s="1"/>
  <c r="CS92" i="5"/>
  <c r="CK157" i="1"/>
  <c r="CM157" i="1" s="1"/>
  <c r="CN157" i="1" s="1"/>
  <c r="CO157" i="1" s="1"/>
  <c r="CL148" i="1"/>
  <c r="CM148" i="1" s="1"/>
  <c r="CN148" i="1" s="1"/>
  <c r="CP148" i="1" s="1"/>
  <c r="DM124" i="6"/>
  <c r="DO124" i="6" s="1"/>
  <c r="CE99" i="1"/>
  <c r="CF99" i="1" s="1"/>
  <c r="CG99" i="1" s="1"/>
  <c r="CS67" i="5"/>
  <c r="CU67" i="5" s="1"/>
  <c r="CV67" i="5" s="1"/>
  <c r="CL116" i="1"/>
  <c r="CK116" i="1"/>
  <c r="DN124" i="6"/>
  <c r="DP124" i="6" s="1"/>
  <c r="DN94" i="6"/>
  <c r="DP94" i="6" s="1"/>
  <c r="CT84" i="5"/>
  <c r="CI146" i="1"/>
  <c r="CL146" i="1" s="1"/>
  <c r="CL73" i="1"/>
  <c r="CM73" i="1" s="1"/>
  <c r="CN73" i="1" s="1"/>
  <c r="CW161" i="5"/>
  <c r="CY161" i="5" s="1"/>
  <c r="DA161" i="5" s="1"/>
  <c r="CG162" i="1"/>
  <c r="CJ162" i="1" s="1"/>
  <c r="DC100" i="5"/>
  <c r="DD100" i="5" s="1"/>
  <c r="DF100" i="5" s="1"/>
  <c r="DH100" i="5" s="1"/>
  <c r="CJ141" i="1"/>
  <c r="CK141" i="1" s="1"/>
  <c r="DE141" i="5"/>
  <c r="DG141" i="5" s="1"/>
  <c r="CU91" i="5"/>
  <c r="CV91" i="5" s="1"/>
  <c r="CL100" i="1"/>
  <c r="CM100" i="1" s="1"/>
  <c r="CN100" i="1" s="1"/>
  <c r="CO100" i="1" s="1"/>
  <c r="DL74" i="6"/>
  <c r="DT149" i="6"/>
  <c r="DN68" i="6"/>
  <c r="DP68" i="6" s="1"/>
  <c r="CE71" i="1"/>
  <c r="CF71" i="1" s="1"/>
  <c r="CG71" i="1" s="1"/>
  <c r="DT102" i="6"/>
  <c r="DF62" i="5"/>
  <c r="DE62" i="5"/>
  <c r="DS139" i="6"/>
  <c r="CU104" i="5"/>
  <c r="CV104" i="5" s="1"/>
  <c r="CX104" i="5" s="1"/>
  <c r="CC120" i="1"/>
  <c r="CJ69" i="1"/>
  <c r="CI69" i="1"/>
  <c r="CH152" i="1"/>
  <c r="CJ152" i="1" s="1"/>
  <c r="CW128" i="5"/>
  <c r="CY128" i="5" s="1"/>
  <c r="DA128" i="5" s="1"/>
  <c r="DL123" i="6"/>
  <c r="DM123" i="6" s="1"/>
  <c r="DO123" i="6" s="1"/>
  <c r="DM160" i="6"/>
  <c r="DO160" i="6" s="1"/>
  <c r="DQ160" i="6" s="1"/>
  <c r="DR160" i="6" s="1"/>
  <c r="DS160" i="6" s="1"/>
  <c r="DM62" i="6"/>
  <c r="DO62" i="6" s="1"/>
  <c r="CL154" i="1"/>
  <c r="CM154" i="1" s="1"/>
  <c r="CN154" i="1" s="1"/>
  <c r="CP154" i="1" s="1"/>
  <c r="CT118" i="5"/>
  <c r="EB95" i="6"/>
  <c r="CS118" i="5"/>
  <c r="CM134" i="1"/>
  <c r="CN134" i="1" s="1"/>
  <c r="CO134" i="1" s="1"/>
  <c r="CX70" i="5"/>
  <c r="CW70" i="5"/>
  <c r="CJ104" i="1"/>
  <c r="CL104" i="1" s="1"/>
  <c r="DN135" i="6"/>
  <c r="DP135" i="6" s="1"/>
  <c r="DQ135" i="6" s="1"/>
  <c r="DR135" i="6" s="1"/>
  <c r="DS135" i="6" s="1"/>
  <c r="CI70" i="1"/>
  <c r="CE101" i="1"/>
  <c r="CF101" i="1" s="1"/>
  <c r="CG101" i="1" s="1"/>
  <c r="DN90" i="6"/>
  <c r="DP90" i="6" s="1"/>
  <c r="DQ90" i="6" s="1"/>
  <c r="DR90" i="6" s="1"/>
  <c r="DT90" i="6" s="1"/>
  <c r="CJ70" i="1"/>
  <c r="DB79" i="5"/>
  <c r="DC79" i="5" s="1"/>
  <c r="DD79" i="5" s="1"/>
  <c r="DE79" i="5" s="1"/>
  <c r="CH150" i="1"/>
  <c r="CI150" i="1" s="1"/>
  <c r="DI112" i="5"/>
  <c r="DI126" i="6"/>
  <c r="DJ126" i="6" s="1"/>
  <c r="DK126" i="6" s="1"/>
  <c r="DF154" i="5"/>
  <c r="DH154" i="5" s="1"/>
  <c r="CI66" i="1"/>
  <c r="CL66" i="1" s="1"/>
  <c r="CG98" i="1"/>
  <c r="CI98" i="1" s="1"/>
  <c r="DC145" i="5"/>
  <c r="DD145" i="5" s="1"/>
  <c r="DF145" i="5" s="1"/>
  <c r="DH145" i="5" s="1"/>
  <c r="CD120" i="1"/>
  <c r="CI139" i="1"/>
  <c r="CK139" i="1" s="1"/>
  <c r="CM115" i="1"/>
  <c r="CN115" i="1" s="1"/>
  <c r="CP115" i="1" s="1"/>
  <c r="CX126" i="1"/>
  <c r="CZ126" i="1" s="1"/>
  <c r="CK105" i="1"/>
  <c r="CM105" i="1" s="1"/>
  <c r="CN105" i="1" s="1"/>
  <c r="CP105" i="1" s="1"/>
  <c r="DK85" i="6"/>
  <c r="DL85" i="6"/>
  <c r="CL74" i="1"/>
  <c r="DA159" i="5"/>
  <c r="DC159" i="5" s="1"/>
  <c r="DD159" i="5" s="1"/>
  <c r="DM116" i="6"/>
  <c r="DO116" i="6" s="1"/>
  <c r="DQ116" i="6" s="1"/>
  <c r="DR116" i="6" s="1"/>
  <c r="DQ127" i="6"/>
  <c r="DR127" i="6" s="1"/>
  <c r="DQ69" i="6"/>
  <c r="DR69" i="6" s="1"/>
  <c r="DS69" i="6" s="1"/>
  <c r="CI103" i="1"/>
  <c r="CK103" i="1" s="1"/>
  <c r="CO136" i="1"/>
  <c r="CQ136" i="1" s="1"/>
  <c r="CW144" i="5"/>
  <c r="CY144" i="5" s="1"/>
  <c r="DA144" i="5" s="1"/>
  <c r="DF95" i="5"/>
  <c r="DH95" i="5" s="1"/>
  <c r="DE95" i="5"/>
  <c r="DG95" i="5" s="1"/>
  <c r="CW75" i="5"/>
  <c r="CY75" i="5" s="1"/>
  <c r="CX75" i="5"/>
  <c r="CZ75" i="5" s="1"/>
  <c r="CM62" i="1"/>
  <c r="CN62" i="1" s="1"/>
  <c r="CO62" i="1" s="1"/>
  <c r="CK77" i="1"/>
  <c r="CP155" i="1"/>
  <c r="CO155" i="1"/>
  <c r="CK102" i="1"/>
  <c r="CI131" i="1"/>
  <c r="CK144" i="1"/>
  <c r="CG117" i="1"/>
  <c r="CI117" i="1" s="1"/>
  <c r="CJ109" i="1"/>
  <c r="CL77" i="1"/>
  <c r="CE107" i="1"/>
  <c r="CF107" i="1" s="1"/>
  <c r="CH107" i="1" s="1"/>
  <c r="CI109" i="1"/>
  <c r="CJ131" i="1"/>
  <c r="CM112" i="1"/>
  <c r="CN112" i="1" s="1"/>
  <c r="CP112" i="1" s="1"/>
  <c r="CI81" i="1"/>
  <c r="CL102" i="1"/>
  <c r="CO119" i="1"/>
  <c r="CQ119" i="1" s="1"/>
  <c r="CJ81" i="1"/>
  <c r="CL144" i="1"/>
  <c r="CL87" i="1"/>
  <c r="CM87" i="1" s="1"/>
  <c r="CN87" i="1" s="1"/>
  <c r="CO87" i="1" s="1"/>
  <c r="CP93" i="1"/>
  <c r="CR93" i="1" s="1"/>
  <c r="CM78" i="1"/>
  <c r="CN78" i="1" s="1"/>
  <c r="CO78" i="1" s="1"/>
  <c r="DU84" i="6"/>
  <c r="DW84" i="6" s="1"/>
  <c r="DY84" i="6" s="1"/>
  <c r="DZ84" i="6" s="1"/>
  <c r="CO143" i="1"/>
  <c r="CQ143" i="1" s="1"/>
  <c r="CP113" i="1"/>
  <c r="CQ113" i="1" s="1"/>
  <c r="DQ106" i="6"/>
  <c r="DR106" i="6" s="1"/>
  <c r="DS106" i="6" s="1"/>
  <c r="DL158" i="6"/>
  <c r="DM158" i="6" s="1"/>
  <c r="DO158" i="6" s="1"/>
  <c r="DT63" i="6"/>
  <c r="DU63" i="6" s="1"/>
  <c r="DW63" i="6" s="1"/>
  <c r="DQ120" i="6"/>
  <c r="DR120" i="6" s="1"/>
  <c r="DS120" i="6" s="1"/>
  <c r="DQ128" i="6"/>
  <c r="DR128" i="6" s="1"/>
  <c r="DT128" i="6" s="1"/>
  <c r="DT100" i="6"/>
  <c r="DV100" i="6" s="1"/>
  <c r="DX100" i="6" s="1"/>
  <c r="DQ99" i="6"/>
  <c r="DR99" i="6" s="1"/>
  <c r="DS99" i="6" s="1"/>
  <c r="EB111" i="6"/>
  <c r="EC111" i="6" s="1"/>
  <c r="EE111" i="6" s="1"/>
  <c r="DQ94" i="6"/>
  <c r="DR94" i="6" s="1"/>
  <c r="DS94" i="6" s="1"/>
  <c r="DK151" i="6"/>
  <c r="DL151" i="6"/>
  <c r="DI114" i="6"/>
  <c r="DJ114" i="6" s="1"/>
  <c r="DK114" i="6" s="1"/>
  <c r="DQ65" i="6"/>
  <c r="DR65" i="6" s="1"/>
  <c r="DS65" i="6" s="1"/>
  <c r="DL136" i="6"/>
  <c r="DN136" i="6" s="1"/>
  <c r="DP136" i="6" s="1"/>
  <c r="DU107" i="6"/>
  <c r="DW107" i="6" s="1"/>
  <c r="DU102" i="6"/>
  <c r="DW102" i="6" s="1"/>
  <c r="DM104" i="6"/>
  <c r="DO104" i="6" s="1"/>
  <c r="DM71" i="6"/>
  <c r="DO71" i="6" s="1"/>
  <c r="DM119" i="6"/>
  <c r="DO119" i="6" s="1"/>
  <c r="DQ62" i="6"/>
  <c r="DR62" i="6" s="1"/>
  <c r="DS62" i="6" s="1"/>
  <c r="DM91" i="6"/>
  <c r="DO91" i="6" s="1"/>
  <c r="DN91" i="6"/>
  <c r="DP91" i="6" s="1"/>
  <c r="DM74" i="6"/>
  <c r="DO74" i="6" s="1"/>
  <c r="DE75" i="6"/>
  <c r="DG75" i="6" s="1"/>
  <c r="DQ78" i="6"/>
  <c r="DR78" i="6" s="1"/>
  <c r="DS78" i="6" s="1"/>
  <c r="DQ80" i="6"/>
  <c r="DR80" i="6" s="1"/>
  <c r="DS80" i="6" s="1"/>
  <c r="DQ148" i="6"/>
  <c r="DR148" i="6" s="1"/>
  <c r="DS148" i="6" s="1"/>
  <c r="DI83" i="6"/>
  <c r="DJ83" i="6" s="1"/>
  <c r="DL83" i="6" s="1"/>
  <c r="DQ96" i="6"/>
  <c r="DR96" i="6" s="1"/>
  <c r="DN122" i="6"/>
  <c r="DP122" i="6" s="1"/>
  <c r="DV156" i="6"/>
  <c r="DX156" i="6" s="1"/>
  <c r="ED95" i="6"/>
  <c r="EF95" i="6" s="1"/>
  <c r="DV112" i="6"/>
  <c r="DX112" i="6" s="1"/>
  <c r="DN77" i="6"/>
  <c r="DP77" i="6" s="1"/>
  <c r="DF70" i="6"/>
  <c r="DH70" i="6" s="1"/>
  <c r="DF142" i="6"/>
  <c r="DH142" i="6" s="1"/>
  <c r="DV139" i="6"/>
  <c r="DX139" i="6" s="1"/>
  <c r="DN86" i="6"/>
  <c r="DP86" i="6" s="1"/>
  <c r="DV149" i="6"/>
  <c r="DX149" i="6" s="1"/>
  <c r="DN123" i="6"/>
  <c r="DP123" i="6" s="1"/>
  <c r="DN74" i="6"/>
  <c r="DP74" i="6" s="1"/>
  <c r="DF75" i="6"/>
  <c r="DH75" i="6" s="1"/>
  <c r="DV107" i="6"/>
  <c r="DX107" i="6" s="1"/>
  <c r="DQ87" i="6"/>
  <c r="DR87" i="6" s="1"/>
  <c r="DT87" i="6" s="1"/>
  <c r="DV102" i="6"/>
  <c r="DX102" i="6" s="1"/>
  <c r="DN104" i="6"/>
  <c r="DP104" i="6" s="1"/>
  <c r="DN71" i="6"/>
  <c r="DP71" i="6" s="1"/>
  <c r="DN119" i="6"/>
  <c r="DP119" i="6" s="1"/>
  <c r="DM122" i="6"/>
  <c r="DO122" i="6" s="1"/>
  <c r="DU156" i="6"/>
  <c r="DW156" i="6" s="1"/>
  <c r="EC95" i="6"/>
  <c r="EE95" i="6" s="1"/>
  <c r="DU112" i="6"/>
  <c r="DW112" i="6" s="1"/>
  <c r="DM77" i="6"/>
  <c r="DO77" i="6" s="1"/>
  <c r="DE70" i="6"/>
  <c r="DG70" i="6" s="1"/>
  <c r="DE142" i="6"/>
  <c r="DG142" i="6" s="1"/>
  <c r="DU139" i="6"/>
  <c r="DW139" i="6" s="1"/>
  <c r="DM86" i="6"/>
  <c r="DO86" i="6" s="1"/>
  <c r="DU149" i="6"/>
  <c r="DW149" i="6" s="1"/>
  <c r="DK92" i="6"/>
  <c r="DL92" i="6"/>
  <c r="DK121" i="6"/>
  <c r="DL121" i="6"/>
  <c r="DS154" i="6"/>
  <c r="DT154" i="6"/>
  <c r="DK113" i="6"/>
  <c r="DL113" i="6"/>
  <c r="DK141" i="6"/>
  <c r="DL141" i="6"/>
  <c r="DK159" i="6"/>
  <c r="DL159" i="6"/>
  <c r="DT69" i="6"/>
  <c r="DN161" i="6"/>
  <c r="DP161" i="6" s="1"/>
  <c r="DM161" i="6"/>
  <c r="DO161" i="6" s="1"/>
  <c r="DK105" i="6"/>
  <c r="DL105" i="6"/>
  <c r="DS150" i="6"/>
  <c r="DT150" i="6"/>
  <c r="DK157" i="6"/>
  <c r="DL157" i="6"/>
  <c r="DS98" i="6"/>
  <c r="DT98" i="6"/>
  <c r="DM130" i="6"/>
  <c r="DO130" i="6" s="1"/>
  <c r="DN130" i="6"/>
  <c r="DP130" i="6" s="1"/>
  <c r="DM138" i="6"/>
  <c r="DO138" i="6" s="1"/>
  <c r="DN138" i="6"/>
  <c r="DP138" i="6" s="1"/>
  <c r="DS127" i="6"/>
  <c r="DT127" i="6"/>
  <c r="DT80" i="6"/>
  <c r="DK109" i="6"/>
  <c r="DL109" i="6"/>
  <c r="DK64" i="6"/>
  <c r="DL64" i="6"/>
  <c r="DK132" i="6"/>
  <c r="DL132" i="6"/>
  <c r="DK108" i="6"/>
  <c r="DL108" i="6"/>
  <c r="DS89" i="6"/>
  <c r="DT89" i="6"/>
  <c r="DS125" i="6"/>
  <c r="DT125" i="6"/>
  <c r="DK133" i="6"/>
  <c r="DL133" i="6"/>
  <c r="DK93" i="6"/>
  <c r="DL93" i="6"/>
  <c r="EA66" i="6"/>
  <c r="EB66" i="6"/>
  <c r="DK82" i="6"/>
  <c r="DL82" i="6"/>
  <c r="DM134" i="6"/>
  <c r="DO134" i="6" s="1"/>
  <c r="DN134" i="6"/>
  <c r="DP134" i="6" s="1"/>
  <c r="DB98" i="5"/>
  <c r="DY81" i="6"/>
  <c r="DZ81" i="6" s="1"/>
  <c r="DQ110" i="6"/>
  <c r="DR110" i="6" s="1"/>
  <c r="DQ162" i="6"/>
  <c r="DR162" i="6" s="1"/>
  <c r="DQ144" i="6"/>
  <c r="DR144" i="6" s="1"/>
  <c r="DQ152" i="6"/>
  <c r="DR152" i="6" s="1"/>
  <c r="DI115" i="6"/>
  <c r="DJ115" i="6" s="1"/>
  <c r="DQ101" i="6"/>
  <c r="DR101" i="6" s="1"/>
  <c r="DI140" i="6"/>
  <c r="DJ140" i="6" s="1"/>
  <c r="DQ118" i="6"/>
  <c r="DR118" i="6" s="1"/>
  <c r="DQ88" i="6"/>
  <c r="DR88" i="6" s="1"/>
  <c r="DQ117" i="6"/>
  <c r="DR117" i="6" s="1"/>
  <c r="DQ137" i="6"/>
  <c r="DR137" i="6" s="1"/>
  <c r="DQ67" i="6"/>
  <c r="DR67" i="6" s="1"/>
  <c r="DI72" i="6"/>
  <c r="DJ72" i="6" s="1"/>
  <c r="DI155" i="6"/>
  <c r="DJ155" i="6" s="1"/>
  <c r="DI146" i="6"/>
  <c r="DJ146" i="6" s="1"/>
  <c r="DQ68" i="6"/>
  <c r="DR68" i="6" s="1"/>
  <c r="DI145" i="6"/>
  <c r="DJ145" i="6" s="1"/>
  <c r="DQ147" i="6"/>
  <c r="DR147" i="6" s="1"/>
  <c r="DQ131" i="6"/>
  <c r="DR131" i="6" s="1"/>
  <c r="DQ143" i="6"/>
  <c r="DR143" i="6" s="1"/>
  <c r="DQ97" i="6"/>
  <c r="DR97" i="6" s="1"/>
  <c r="DI129" i="6"/>
  <c r="DJ129" i="6" s="1"/>
  <c r="DA98" i="5"/>
  <c r="DA88" i="5"/>
  <c r="CW158" i="5"/>
  <c r="CY158" i="5" s="1"/>
  <c r="CX158" i="5"/>
  <c r="CZ158" i="5" s="1"/>
  <c r="CY130" i="5"/>
  <c r="CZ76" i="5"/>
  <c r="DA76" i="5" s="1"/>
  <c r="CX130" i="5"/>
  <c r="CZ130" i="5" s="1"/>
  <c r="DC90" i="5"/>
  <c r="DD90" i="5" s="1"/>
  <c r="DE90" i="5" s="1"/>
  <c r="DG90" i="5" s="1"/>
  <c r="CS73" i="5"/>
  <c r="CU73" i="5" s="1"/>
  <c r="CV73" i="5" s="1"/>
  <c r="DA102" i="5"/>
  <c r="CL147" i="1"/>
  <c r="CS122" i="5"/>
  <c r="CU122" i="5" s="1"/>
  <c r="CV122" i="5" s="1"/>
  <c r="CX122" i="5" s="1"/>
  <c r="CZ122" i="5" s="1"/>
  <c r="DB147" i="5"/>
  <c r="DC147" i="5" s="1"/>
  <c r="DD147" i="5" s="1"/>
  <c r="DF147" i="5" s="1"/>
  <c r="CS84" i="5"/>
  <c r="DB157" i="5"/>
  <c r="DC157" i="5" s="1"/>
  <c r="DD157" i="5" s="1"/>
  <c r="DA94" i="5"/>
  <c r="DA66" i="5"/>
  <c r="DB102" i="5"/>
  <c r="DB123" i="5"/>
  <c r="DC123" i="5" s="1"/>
  <c r="DD123" i="5" s="1"/>
  <c r="DB137" i="5"/>
  <c r="DC137" i="5" s="1"/>
  <c r="DD137" i="5" s="1"/>
  <c r="DE137" i="5" s="1"/>
  <c r="DG137" i="5" s="1"/>
  <c r="DJ112" i="5"/>
  <c r="DB88" i="5"/>
  <c r="DF105" i="5"/>
  <c r="DE105" i="5"/>
  <c r="DF83" i="5"/>
  <c r="DE83" i="5"/>
  <c r="DF115" i="5"/>
  <c r="DE115" i="5"/>
  <c r="DF65" i="5"/>
  <c r="DE65" i="5"/>
  <c r="DG65" i="5" s="1"/>
  <c r="DN153" i="5"/>
  <c r="DP153" i="5" s="1"/>
  <c r="DM153" i="5"/>
  <c r="CX68" i="5"/>
  <c r="CW68" i="5"/>
  <c r="DF106" i="5"/>
  <c r="DE106" i="5"/>
  <c r="DB131" i="5"/>
  <c r="DC131" i="5" s="1"/>
  <c r="DD131" i="5" s="1"/>
  <c r="DF152" i="5"/>
  <c r="DH152" i="5" s="1"/>
  <c r="DE152" i="5"/>
  <c r="CX133" i="5"/>
  <c r="CZ133" i="5" s="1"/>
  <c r="CW133" i="5"/>
  <c r="DB156" i="5"/>
  <c r="DC156" i="5" s="1"/>
  <c r="DD156" i="5" s="1"/>
  <c r="CZ93" i="5"/>
  <c r="DA93" i="5" s="1"/>
  <c r="DB66" i="5"/>
  <c r="DH89" i="5"/>
  <c r="CY121" i="5"/>
  <c r="DA121" i="5" s="1"/>
  <c r="DF103" i="5"/>
  <c r="DE103" i="5"/>
  <c r="DG103" i="5" s="1"/>
  <c r="DB150" i="5"/>
  <c r="DC150" i="5" s="1"/>
  <c r="DD150" i="5" s="1"/>
  <c r="DF69" i="5"/>
  <c r="DE69" i="5"/>
  <c r="DG69" i="5" s="1"/>
  <c r="CY132" i="5"/>
  <c r="DA132" i="5" s="1"/>
  <c r="CY136" i="5"/>
  <c r="DA136" i="5" s="1"/>
  <c r="DF81" i="5"/>
  <c r="DE81" i="5"/>
  <c r="DF116" i="5"/>
  <c r="DE116" i="5"/>
  <c r="CX78" i="5"/>
  <c r="CW78" i="5"/>
  <c r="CX151" i="5"/>
  <c r="CZ151" i="5" s="1"/>
  <c r="CW151" i="5"/>
  <c r="CX110" i="5"/>
  <c r="CZ110" i="5" s="1"/>
  <c r="CW110" i="5"/>
  <c r="CY127" i="5"/>
  <c r="DA127" i="5" s="1"/>
  <c r="DG155" i="5"/>
  <c r="DI155" i="5" s="1"/>
  <c r="CY139" i="5"/>
  <c r="CY107" i="5"/>
  <c r="DA107" i="5" s="1"/>
  <c r="CY138" i="5"/>
  <c r="DA138" i="5" s="1"/>
  <c r="CY80" i="5"/>
  <c r="DF149" i="5"/>
  <c r="DE149" i="5"/>
  <c r="DG149" i="5" s="1"/>
  <c r="CY72" i="5"/>
  <c r="DF135" i="5"/>
  <c r="DE135" i="5"/>
  <c r="DG135" i="5" s="1"/>
  <c r="CX117" i="5"/>
  <c r="CZ117" i="5" s="1"/>
  <c r="CW117" i="5"/>
  <c r="DF109" i="5"/>
  <c r="DE109" i="5"/>
  <c r="CX91" i="5"/>
  <c r="CW91" i="5"/>
  <c r="CY91" i="5" s="1"/>
  <c r="CY134" i="5"/>
  <c r="DA134" i="5" s="1"/>
  <c r="CZ99" i="5"/>
  <c r="DB99" i="5" s="1"/>
  <c r="DB114" i="5"/>
  <c r="DC114" i="5" s="1"/>
  <c r="DD114" i="5" s="1"/>
  <c r="DH71" i="5"/>
  <c r="DJ71" i="5" s="1"/>
  <c r="CX146" i="5"/>
  <c r="CZ146" i="5" s="1"/>
  <c r="CW146" i="5"/>
  <c r="CZ64" i="5"/>
  <c r="CZ80" i="5"/>
  <c r="CZ77" i="5"/>
  <c r="DB77" i="5" s="1"/>
  <c r="DB108" i="5"/>
  <c r="DC108" i="5" s="1"/>
  <c r="DD108" i="5" s="1"/>
  <c r="DG154" i="5"/>
  <c r="DJ154" i="5" s="1"/>
  <c r="CZ72" i="5"/>
  <c r="DH141" i="5"/>
  <c r="DG89" i="5"/>
  <c r="CF163" i="5"/>
  <c r="CP135" i="1"/>
  <c r="CO135" i="1"/>
  <c r="CP79" i="1"/>
  <c r="CQ79" i="1" s="1"/>
  <c r="CK74" i="1"/>
  <c r="CP80" i="1"/>
  <c r="CO80" i="1"/>
  <c r="CK147" i="1"/>
  <c r="DB94" i="5" l="1"/>
  <c r="CX129" i="5"/>
  <c r="CZ129" i="5" s="1"/>
  <c r="DB126" i="5"/>
  <c r="CU92" i="1"/>
  <c r="CV92" i="1" s="1"/>
  <c r="DA139" i="5"/>
  <c r="DA126" i="5"/>
  <c r="CX86" i="5"/>
  <c r="CU96" i="5"/>
  <c r="CV96" i="5" s="1"/>
  <c r="CW96" i="5" s="1"/>
  <c r="CY96" i="5" s="1"/>
  <c r="CW142" i="5"/>
  <c r="CY142" i="5" s="1"/>
  <c r="DA142" i="5" s="1"/>
  <c r="CW87" i="5"/>
  <c r="CY87" i="5" s="1"/>
  <c r="CW143" i="5"/>
  <c r="CY143" i="5" s="1"/>
  <c r="DB143" i="5" s="1"/>
  <c r="DE101" i="5"/>
  <c r="DG101" i="5" s="1"/>
  <c r="DI101" i="5" s="1"/>
  <c r="DE63" i="5"/>
  <c r="DG63" i="5" s="1"/>
  <c r="CU97" i="5"/>
  <c r="CV97" i="5" s="1"/>
  <c r="CW97" i="5" s="1"/>
  <c r="CY97" i="5" s="1"/>
  <c r="DI120" i="5"/>
  <c r="DJ120" i="5"/>
  <c r="DC160" i="5"/>
  <c r="DD160" i="5" s="1"/>
  <c r="DF160" i="5" s="1"/>
  <c r="CU119" i="5"/>
  <c r="CV119" i="5" s="1"/>
  <c r="CX119" i="5" s="1"/>
  <c r="CZ119" i="5" s="1"/>
  <c r="DB124" i="5"/>
  <c r="CW85" i="5"/>
  <c r="CY85" i="5" s="1"/>
  <c r="DI162" i="5"/>
  <c r="CT140" i="5"/>
  <c r="CU140" i="5" s="1"/>
  <c r="CV140" i="5" s="1"/>
  <c r="DJ162" i="5"/>
  <c r="DE100" i="5"/>
  <c r="DG100" i="5" s="1"/>
  <c r="DJ100" i="5" s="1"/>
  <c r="CX125" i="5"/>
  <c r="CZ125" i="5" s="1"/>
  <c r="CW125" i="5"/>
  <c r="CY125" i="5" s="1"/>
  <c r="DQ124" i="6"/>
  <c r="DR124" i="6" s="1"/>
  <c r="DB129" i="5"/>
  <c r="DA124" i="5"/>
  <c r="DA129" i="5"/>
  <c r="DE148" i="5"/>
  <c r="DG148" i="5" s="1"/>
  <c r="DJ148" i="5" s="1"/>
  <c r="CG63" i="1"/>
  <c r="CM127" i="1"/>
  <c r="CN127" i="1" s="1"/>
  <c r="CP127" i="1" s="1"/>
  <c r="CM161" i="1"/>
  <c r="CN161" i="1" s="1"/>
  <c r="CO161" i="1" s="1"/>
  <c r="CS94" i="1"/>
  <c r="CD95" i="1"/>
  <c r="CE95" i="1" s="1"/>
  <c r="CF95" i="1" s="1"/>
  <c r="CG95" i="1" s="1"/>
  <c r="CI128" i="1"/>
  <c r="CK128" i="1" s="1"/>
  <c r="CT94" i="1"/>
  <c r="CI133" i="1"/>
  <c r="CK133" i="1" s="1"/>
  <c r="CZ87" i="5"/>
  <c r="DJ141" i="5"/>
  <c r="CK72" i="1"/>
  <c r="CM72" i="1" s="1"/>
  <c r="CN72" i="1" s="1"/>
  <c r="CP72" i="1" s="1"/>
  <c r="CE85" i="1"/>
  <c r="CF85" i="1" s="1"/>
  <c r="CK97" i="1"/>
  <c r="CL97" i="1"/>
  <c r="CI151" i="1"/>
  <c r="CK151" i="1" s="1"/>
  <c r="CK90" i="1"/>
  <c r="CO153" i="1"/>
  <c r="CR153" i="1" s="1"/>
  <c r="CL145" i="1"/>
  <c r="CH160" i="1"/>
  <c r="CJ160" i="1" s="1"/>
  <c r="CL90" i="1"/>
  <c r="CP82" i="1"/>
  <c r="CO82" i="1"/>
  <c r="CC111" i="1"/>
  <c r="CD111" i="1"/>
  <c r="CI152" i="1"/>
  <c r="CL152" i="1" s="1"/>
  <c r="CQ159" i="1"/>
  <c r="CK145" i="1"/>
  <c r="CK137" i="1"/>
  <c r="CM137" i="1" s="1"/>
  <c r="CN137" i="1" s="1"/>
  <c r="CO137" i="1" s="1"/>
  <c r="CR159" i="1"/>
  <c r="CL67" i="1"/>
  <c r="CM67" i="1" s="1"/>
  <c r="CN67" i="1" s="1"/>
  <c r="CO67" i="1" s="1"/>
  <c r="CL142" i="1"/>
  <c r="CM142" i="1" s="1"/>
  <c r="CN142" i="1" s="1"/>
  <c r="CH65" i="1"/>
  <c r="CI65" i="1" s="1"/>
  <c r="CI114" i="1"/>
  <c r="CK114" i="1" s="1"/>
  <c r="CP130" i="1"/>
  <c r="CQ130" i="1" s="1"/>
  <c r="CP158" i="1"/>
  <c r="CR158" i="1" s="1"/>
  <c r="CP134" i="1"/>
  <c r="CR134" i="1" s="1"/>
  <c r="CR113" i="1"/>
  <c r="CS113" i="1" s="1"/>
  <c r="CQ75" i="1"/>
  <c r="CS75" i="1" s="1"/>
  <c r="CI84" i="1"/>
  <c r="CL84" i="1" s="1"/>
  <c r="CL141" i="1"/>
  <c r="CM141" i="1" s="1"/>
  <c r="CN141" i="1" s="1"/>
  <c r="CY126" i="1"/>
  <c r="DA126" i="1" s="1"/>
  <c r="CO115" i="1"/>
  <c r="CQ115" i="1" s="1"/>
  <c r="CG121" i="1"/>
  <c r="CH121" i="1"/>
  <c r="CP106" i="1"/>
  <c r="CO106" i="1"/>
  <c r="CP140" i="1"/>
  <c r="CR140" i="1" s="1"/>
  <c r="CO105" i="1"/>
  <c r="CR105" i="1" s="1"/>
  <c r="CR143" i="1"/>
  <c r="CT143" i="1" s="1"/>
  <c r="CI68" i="1"/>
  <c r="CK68" i="1" s="1"/>
  <c r="CQ122" i="1"/>
  <c r="CT122" i="1" s="1"/>
  <c r="CP123" i="1"/>
  <c r="CQ123" i="1" s="1"/>
  <c r="CP161" i="1"/>
  <c r="CQ161" i="1" s="1"/>
  <c r="CP108" i="1"/>
  <c r="CQ108" i="1" s="1"/>
  <c r="CR119" i="1"/>
  <c r="CT119" i="1" s="1"/>
  <c r="DT120" i="6"/>
  <c r="DV120" i="6" s="1"/>
  <c r="DX120" i="6" s="1"/>
  <c r="CU92" i="5"/>
  <c r="CV92" i="5" s="1"/>
  <c r="CW92" i="5" s="1"/>
  <c r="CH99" i="1"/>
  <c r="CJ99" i="1" s="1"/>
  <c r="CP87" i="1"/>
  <c r="CR87" i="1" s="1"/>
  <c r="CP129" i="1"/>
  <c r="CQ129" i="1" s="1"/>
  <c r="CW104" i="5"/>
  <c r="CY104" i="5" s="1"/>
  <c r="CU84" i="5"/>
  <c r="CV84" i="5" s="1"/>
  <c r="CW84" i="5" s="1"/>
  <c r="CH71" i="1"/>
  <c r="CJ71" i="1" s="1"/>
  <c r="CP89" i="1"/>
  <c r="CQ89" i="1" s="1"/>
  <c r="CI162" i="1"/>
  <c r="CK162" i="1" s="1"/>
  <c r="CY111" i="5"/>
  <c r="DA111" i="5" s="1"/>
  <c r="DK112" i="5"/>
  <c r="DL112" i="5" s="1"/>
  <c r="DN112" i="5" s="1"/>
  <c r="DP112" i="5" s="1"/>
  <c r="CK70" i="1"/>
  <c r="CG118" i="1"/>
  <c r="CJ118" i="1" s="1"/>
  <c r="CO148" i="1"/>
  <c r="CR148" i="1" s="1"/>
  <c r="CM116" i="1"/>
  <c r="CN116" i="1" s="1"/>
  <c r="CK66" i="1"/>
  <c r="CM66" i="1" s="1"/>
  <c r="CN66" i="1" s="1"/>
  <c r="CO66" i="1" s="1"/>
  <c r="CL139" i="1"/>
  <c r="CM139" i="1" s="1"/>
  <c r="CN139" i="1" s="1"/>
  <c r="CP62" i="1"/>
  <c r="CR62" i="1" s="1"/>
  <c r="CK146" i="1"/>
  <c r="CM146" i="1" s="1"/>
  <c r="CN146" i="1" s="1"/>
  <c r="CP146" i="1" s="1"/>
  <c r="CX67" i="5"/>
  <c r="CW67" i="5"/>
  <c r="CY67" i="5" s="1"/>
  <c r="CO73" i="1"/>
  <c r="CP73" i="1"/>
  <c r="CP132" i="1"/>
  <c r="CQ132" i="1" s="1"/>
  <c r="CL70" i="1"/>
  <c r="CP78" i="1"/>
  <c r="CR78" i="1" s="1"/>
  <c r="DE74" i="5"/>
  <c r="DG74" i="5" s="1"/>
  <c r="DI95" i="5"/>
  <c r="DT99" i="6"/>
  <c r="CH95" i="1"/>
  <c r="CI95" i="1" s="1"/>
  <c r="CK104" i="1"/>
  <c r="CM104" i="1" s="1"/>
  <c r="CN104" i="1" s="1"/>
  <c r="CP104" i="1" s="1"/>
  <c r="DB161" i="5"/>
  <c r="DC161" i="5" s="1"/>
  <c r="DD161" i="5" s="1"/>
  <c r="CE120" i="1"/>
  <c r="CF120" i="1" s="1"/>
  <c r="CG120" i="1" s="1"/>
  <c r="CL69" i="1"/>
  <c r="DG62" i="5"/>
  <c r="DH62" i="5"/>
  <c r="CU118" i="5"/>
  <c r="CV118" i="5" s="1"/>
  <c r="CX118" i="5" s="1"/>
  <c r="CZ118" i="5" s="1"/>
  <c r="CK69" i="1"/>
  <c r="DL114" i="6"/>
  <c r="DM114" i="6" s="1"/>
  <c r="DO114" i="6" s="1"/>
  <c r="CP86" i="1"/>
  <c r="CR86" i="1" s="1"/>
  <c r="CP100" i="1"/>
  <c r="CR100" i="1" s="1"/>
  <c r="CJ98" i="1"/>
  <c r="CL98" i="1" s="1"/>
  <c r="DL126" i="6"/>
  <c r="CP149" i="1"/>
  <c r="CQ149" i="1" s="1"/>
  <c r="CY70" i="5"/>
  <c r="DK83" i="6"/>
  <c r="DN83" i="6" s="1"/>
  <c r="DP83" i="6" s="1"/>
  <c r="CZ70" i="5"/>
  <c r="DT78" i="6"/>
  <c r="DU78" i="6" s="1"/>
  <c r="DW78" i="6" s="1"/>
  <c r="DC88" i="5"/>
  <c r="DD88" i="5" s="1"/>
  <c r="DF88" i="5" s="1"/>
  <c r="DH88" i="5" s="1"/>
  <c r="DT94" i="6"/>
  <c r="DV94" i="6" s="1"/>
  <c r="DX94" i="6" s="1"/>
  <c r="CJ150" i="1"/>
  <c r="CK150" i="1" s="1"/>
  <c r="DV63" i="6"/>
  <c r="DX63" i="6" s="1"/>
  <c r="CH101" i="1"/>
  <c r="CI101" i="1" s="1"/>
  <c r="DU100" i="6"/>
  <c r="DW100" i="6" s="1"/>
  <c r="DY100" i="6" s="1"/>
  <c r="DZ100" i="6" s="1"/>
  <c r="CP110" i="1"/>
  <c r="CQ110" i="1" s="1"/>
  <c r="DJ63" i="5"/>
  <c r="DC94" i="5"/>
  <c r="DD94" i="5" s="1"/>
  <c r="DE94" i="5" s="1"/>
  <c r="CM147" i="1"/>
  <c r="CN147" i="1" s="1"/>
  <c r="CO147" i="1" s="1"/>
  <c r="CX76" i="1"/>
  <c r="CZ76" i="1" s="1"/>
  <c r="CQ93" i="1"/>
  <c r="CS93" i="1" s="1"/>
  <c r="DJ89" i="5"/>
  <c r="DQ86" i="6"/>
  <c r="DR86" i="6" s="1"/>
  <c r="CR136" i="1"/>
  <c r="CS136" i="1" s="1"/>
  <c r="DS90" i="6"/>
  <c r="DV90" i="6" s="1"/>
  <c r="DX90" i="6" s="1"/>
  <c r="DE145" i="5"/>
  <c r="DG145" i="5" s="1"/>
  <c r="DJ145" i="5" s="1"/>
  <c r="DE147" i="5"/>
  <c r="DG147" i="5" s="1"/>
  <c r="DN85" i="6"/>
  <c r="DP85" i="6" s="1"/>
  <c r="CO125" i="1"/>
  <c r="CQ125" i="1" s="1"/>
  <c r="DT65" i="6"/>
  <c r="DU65" i="6" s="1"/>
  <c r="DW65" i="6" s="1"/>
  <c r="DT160" i="6"/>
  <c r="DV160" i="6" s="1"/>
  <c r="DX160" i="6" s="1"/>
  <c r="DC98" i="5"/>
  <c r="DD98" i="5" s="1"/>
  <c r="DE98" i="5" s="1"/>
  <c r="DT148" i="6"/>
  <c r="DV148" i="6" s="1"/>
  <c r="DX148" i="6" s="1"/>
  <c r="CL81" i="1"/>
  <c r="DM85" i="6"/>
  <c r="DO85" i="6" s="1"/>
  <c r="CM102" i="1"/>
  <c r="CN102" i="1" s="1"/>
  <c r="CP102" i="1" s="1"/>
  <c r="CP124" i="1"/>
  <c r="CR124" i="1" s="1"/>
  <c r="CM74" i="1"/>
  <c r="CN74" i="1" s="1"/>
  <c r="CP74" i="1" s="1"/>
  <c r="CL103" i="1"/>
  <c r="CM103" i="1" s="1"/>
  <c r="CN103" i="1" s="1"/>
  <c r="CR155" i="1"/>
  <c r="CJ117" i="1"/>
  <c r="CK117" i="1" s="1"/>
  <c r="CO112" i="1"/>
  <c r="CR112" i="1" s="1"/>
  <c r="CM144" i="1"/>
  <c r="CN144" i="1" s="1"/>
  <c r="CO144" i="1" s="1"/>
  <c r="DA75" i="5"/>
  <c r="DC66" i="5"/>
  <c r="DD66" i="5" s="1"/>
  <c r="DF66" i="5" s="1"/>
  <c r="CG107" i="1"/>
  <c r="CJ107" i="1" s="1"/>
  <c r="CP157" i="1"/>
  <c r="CR157" i="1" s="1"/>
  <c r="DF90" i="5"/>
  <c r="DH90" i="5" s="1"/>
  <c r="DI90" i="5" s="1"/>
  <c r="ED111" i="6"/>
  <c r="EF111" i="6" s="1"/>
  <c r="EG111" i="6" s="1"/>
  <c r="EH111" i="6" s="1"/>
  <c r="DN158" i="6"/>
  <c r="DP158" i="6" s="1"/>
  <c r="DQ158" i="6" s="1"/>
  <c r="DR158" i="6" s="1"/>
  <c r="CX156" i="1"/>
  <c r="CY156" i="1" s="1"/>
  <c r="DC102" i="5"/>
  <c r="DD102" i="5" s="1"/>
  <c r="DE102" i="5" s="1"/>
  <c r="DG102" i="5" s="1"/>
  <c r="CO154" i="1"/>
  <c r="CQ154" i="1" s="1"/>
  <c r="DB75" i="5"/>
  <c r="DB144" i="5"/>
  <c r="DC144" i="5" s="1"/>
  <c r="DD144" i="5" s="1"/>
  <c r="DC126" i="5"/>
  <c r="DD126" i="5" s="1"/>
  <c r="DA82" i="5"/>
  <c r="DJ95" i="5"/>
  <c r="CP91" i="1"/>
  <c r="CQ91" i="1" s="1"/>
  <c r="CK109" i="1"/>
  <c r="CM77" i="1"/>
  <c r="CN77" i="1" s="1"/>
  <c r="CP77" i="1" s="1"/>
  <c r="CQ155" i="1"/>
  <c r="CK131" i="1"/>
  <c r="CL131" i="1"/>
  <c r="CL109" i="1"/>
  <c r="CK81" i="1"/>
  <c r="CP138" i="1"/>
  <c r="CO88" i="1"/>
  <c r="CR88" i="1" s="1"/>
  <c r="CX64" i="1"/>
  <c r="CZ64" i="1" s="1"/>
  <c r="DB93" i="5"/>
  <c r="DC93" i="5" s="1"/>
  <c r="DD93" i="5" s="1"/>
  <c r="DF93" i="5" s="1"/>
  <c r="DF137" i="5"/>
  <c r="DH137" i="5" s="1"/>
  <c r="DJ137" i="5" s="1"/>
  <c r="DT62" i="6"/>
  <c r="DV62" i="6" s="1"/>
  <c r="DX62" i="6" s="1"/>
  <c r="CR79" i="1"/>
  <c r="CS79" i="1" s="1"/>
  <c r="CW122" i="5"/>
  <c r="CY122" i="5" s="1"/>
  <c r="DA122" i="5" s="1"/>
  <c r="DA158" i="5"/>
  <c r="DQ122" i="6"/>
  <c r="DR122" i="6" s="1"/>
  <c r="DS122" i="6" s="1"/>
  <c r="DT106" i="6"/>
  <c r="DS128" i="6"/>
  <c r="DV128" i="6" s="1"/>
  <c r="DX128" i="6" s="1"/>
  <c r="DT135" i="6"/>
  <c r="DV135" i="6" s="1"/>
  <c r="DX135" i="6" s="1"/>
  <c r="DQ123" i="6"/>
  <c r="DR123" i="6" s="1"/>
  <c r="DS123" i="6" s="1"/>
  <c r="DM136" i="6"/>
  <c r="DO136" i="6" s="1"/>
  <c r="DQ136" i="6" s="1"/>
  <c r="DR136" i="6" s="1"/>
  <c r="DQ71" i="6"/>
  <c r="DR71" i="6" s="1"/>
  <c r="DT71" i="6" s="1"/>
  <c r="DQ91" i="6"/>
  <c r="DR91" i="6" s="1"/>
  <c r="DS91" i="6" s="1"/>
  <c r="DS87" i="6"/>
  <c r="DV87" i="6" s="1"/>
  <c r="DX87" i="6" s="1"/>
  <c r="DN151" i="6"/>
  <c r="DP151" i="6" s="1"/>
  <c r="DM151" i="6"/>
  <c r="DO151" i="6" s="1"/>
  <c r="DV150" i="6"/>
  <c r="DX150" i="6" s="1"/>
  <c r="DN113" i="6"/>
  <c r="DP113" i="6" s="1"/>
  <c r="DQ138" i="6"/>
  <c r="DR138" i="6" s="1"/>
  <c r="DS138" i="6" s="1"/>
  <c r="DV98" i="6"/>
  <c r="DX98" i="6" s="1"/>
  <c r="DN105" i="6"/>
  <c r="DP105" i="6" s="1"/>
  <c r="DQ130" i="6"/>
  <c r="DR130" i="6" s="1"/>
  <c r="DT130" i="6" s="1"/>
  <c r="DV69" i="6"/>
  <c r="DX69" i="6" s="1"/>
  <c r="DN141" i="6"/>
  <c r="DP141" i="6" s="1"/>
  <c r="DV154" i="6"/>
  <c r="DX154" i="6" s="1"/>
  <c r="DN121" i="6"/>
  <c r="DP121" i="6" s="1"/>
  <c r="DN92" i="6"/>
  <c r="DP92" i="6" s="1"/>
  <c r="DN93" i="6"/>
  <c r="DP93" i="6" s="1"/>
  <c r="DV125" i="6"/>
  <c r="DX125" i="6" s="1"/>
  <c r="DN108" i="6"/>
  <c r="DP108" i="6" s="1"/>
  <c r="DN64" i="6"/>
  <c r="DP64" i="6" s="1"/>
  <c r="DV80" i="6"/>
  <c r="DX80" i="6" s="1"/>
  <c r="DV99" i="6"/>
  <c r="DX99" i="6" s="1"/>
  <c r="DN82" i="6"/>
  <c r="DP82" i="6" s="1"/>
  <c r="ED66" i="6"/>
  <c r="EF66" i="6" s="1"/>
  <c r="DN133" i="6"/>
  <c r="DP133" i="6" s="1"/>
  <c r="DV89" i="6"/>
  <c r="DX89" i="6" s="1"/>
  <c r="DN132" i="6"/>
  <c r="DP132" i="6" s="1"/>
  <c r="DN109" i="6"/>
  <c r="DP109" i="6" s="1"/>
  <c r="DV127" i="6"/>
  <c r="DX127" i="6" s="1"/>
  <c r="DS96" i="6"/>
  <c r="DT96" i="6"/>
  <c r="DM93" i="6"/>
  <c r="DO93" i="6" s="1"/>
  <c r="DU125" i="6"/>
  <c r="DW125" i="6" s="1"/>
  <c r="DM108" i="6"/>
  <c r="DO108" i="6" s="1"/>
  <c r="DM64" i="6"/>
  <c r="DO64" i="6" s="1"/>
  <c r="DU80" i="6"/>
  <c r="DW80" i="6" s="1"/>
  <c r="DU99" i="6"/>
  <c r="DW99" i="6" s="1"/>
  <c r="DU98" i="6"/>
  <c r="DW98" i="6" s="1"/>
  <c r="DM105" i="6"/>
  <c r="DO105" i="6" s="1"/>
  <c r="DU69" i="6"/>
  <c r="DW69" i="6" s="1"/>
  <c r="DM141" i="6"/>
  <c r="DO141" i="6" s="1"/>
  <c r="DU154" i="6"/>
  <c r="DW154" i="6" s="1"/>
  <c r="DM121" i="6"/>
  <c r="DO121" i="6" s="1"/>
  <c r="DM92" i="6"/>
  <c r="DO92" i="6" s="1"/>
  <c r="DU150" i="6"/>
  <c r="DW150" i="6" s="1"/>
  <c r="DM113" i="6"/>
  <c r="DO113" i="6" s="1"/>
  <c r="DU90" i="6"/>
  <c r="DW90" i="6" s="1"/>
  <c r="DS97" i="6"/>
  <c r="DT97" i="6"/>
  <c r="DS86" i="6"/>
  <c r="DT86" i="6"/>
  <c r="DS68" i="6"/>
  <c r="DT68" i="6"/>
  <c r="DS117" i="6"/>
  <c r="DT117" i="6"/>
  <c r="DS116" i="6"/>
  <c r="DT116" i="6"/>
  <c r="DS162" i="6"/>
  <c r="DT162" i="6"/>
  <c r="DM82" i="6"/>
  <c r="DO82" i="6" s="1"/>
  <c r="EC66" i="6"/>
  <c r="EE66" i="6" s="1"/>
  <c r="DM133" i="6"/>
  <c r="DO133" i="6" s="1"/>
  <c r="DU89" i="6"/>
  <c r="DW89" i="6" s="1"/>
  <c r="DM132" i="6"/>
  <c r="DO132" i="6" s="1"/>
  <c r="DM109" i="6"/>
  <c r="DO109" i="6" s="1"/>
  <c r="DU127" i="6"/>
  <c r="DW127" i="6" s="1"/>
  <c r="DN157" i="6"/>
  <c r="DP157" i="6" s="1"/>
  <c r="DM157" i="6"/>
  <c r="DO157" i="6" s="1"/>
  <c r="DN159" i="6"/>
  <c r="DP159" i="6" s="1"/>
  <c r="DM159" i="6"/>
  <c r="DO159" i="6" s="1"/>
  <c r="DS147" i="6"/>
  <c r="DT147" i="6"/>
  <c r="DK146" i="6"/>
  <c r="DL146" i="6"/>
  <c r="DK72" i="6"/>
  <c r="DL72" i="6"/>
  <c r="DS88" i="6"/>
  <c r="DT88" i="6"/>
  <c r="DK140" i="6"/>
  <c r="DL140" i="6"/>
  <c r="DS152" i="6"/>
  <c r="DT152" i="6"/>
  <c r="DS110" i="6"/>
  <c r="DT110" i="6"/>
  <c r="DU128" i="6"/>
  <c r="DW128" i="6" s="1"/>
  <c r="DS124" i="6"/>
  <c r="DT124" i="6"/>
  <c r="DS143" i="6"/>
  <c r="DT143" i="6"/>
  <c r="DK145" i="6"/>
  <c r="DL145" i="6"/>
  <c r="DS67" i="6"/>
  <c r="DT67" i="6"/>
  <c r="DS101" i="6"/>
  <c r="DT101" i="6"/>
  <c r="DS144" i="6"/>
  <c r="DT144" i="6"/>
  <c r="EA81" i="6"/>
  <c r="EB81" i="6"/>
  <c r="DK129" i="6"/>
  <c r="DL129" i="6"/>
  <c r="DS131" i="6"/>
  <c r="DT131" i="6"/>
  <c r="EA84" i="6"/>
  <c r="EB84" i="6"/>
  <c r="DK155" i="6"/>
  <c r="DL155" i="6"/>
  <c r="DS137" i="6"/>
  <c r="DT137" i="6"/>
  <c r="DS118" i="6"/>
  <c r="DT118" i="6"/>
  <c r="DK115" i="6"/>
  <c r="DL115" i="6"/>
  <c r="DM126" i="6"/>
  <c r="DO126" i="6" s="1"/>
  <c r="DN126" i="6"/>
  <c r="DP126" i="6" s="1"/>
  <c r="DY102" i="6"/>
  <c r="DZ102" i="6" s="1"/>
  <c r="DY112" i="6"/>
  <c r="DZ112" i="6" s="1"/>
  <c r="DQ134" i="6"/>
  <c r="DR134" i="6" s="1"/>
  <c r="DI70" i="6"/>
  <c r="DJ70" i="6" s="1"/>
  <c r="DI75" i="6"/>
  <c r="DJ75" i="6" s="1"/>
  <c r="EG95" i="6"/>
  <c r="EH95" i="6" s="1"/>
  <c r="DQ161" i="6"/>
  <c r="DR161" i="6" s="1"/>
  <c r="DI142" i="6"/>
  <c r="DJ142" i="6" s="1"/>
  <c r="DY103" i="6"/>
  <c r="DZ103" i="6" s="1"/>
  <c r="DY79" i="6"/>
  <c r="DZ79" i="6" s="1"/>
  <c r="DQ119" i="6"/>
  <c r="DR119" i="6" s="1"/>
  <c r="DQ73" i="6"/>
  <c r="DR73" i="6" s="1"/>
  <c r="DY153" i="6"/>
  <c r="DZ153" i="6" s="1"/>
  <c r="DQ76" i="6"/>
  <c r="DR76" i="6" s="1"/>
  <c r="DQ77" i="6"/>
  <c r="DR77" i="6" s="1"/>
  <c r="DQ104" i="6"/>
  <c r="DR104" i="6" s="1"/>
  <c r="DA80" i="5"/>
  <c r="DB158" i="5"/>
  <c r="DB76" i="5"/>
  <c r="DC76" i="5" s="1"/>
  <c r="DD76" i="5" s="1"/>
  <c r="DB130" i="5"/>
  <c r="DA130" i="5"/>
  <c r="DB113" i="5"/>
  <c r="DC113" i="5" s="1"/>
  <c r="DD113" i="5" s="1"/>
  <c r="DF79" i="5"/>
  <c r="DH79" i="5" s="1"/>
  <c r="DA72" i="5"/>
  <c r="CX73" i="5"/>
  <c r="CZ73" i="5" s="1"/>
  <c r="CW73" i="5"/>
  <c r="DA64" i="5"/>
  <c r="DI71" i="5"/>
  <c r="DK71" i="5" s="1"/>
  <c r="DL71" i="5" s="1"/>
  <c r="DB127" i="5"/>
  <c r="DC127" i="5" s="1"/>
  <c r="DD127" i="5" s="1"/>
  <c r="DF127" i="5" s="1"/>
  <c r="DE88" i="5"/>
  <c r="DG88" i="5" s="1"/>
  <c r="DB72" i="5"/>
  <c r="DB82" i="5"/>
  <c r="DI141" i="5"/>
  <c r="DB80" i="5"/>
  <c r="DB134" i="5"/>
  <c r="DC134" i="5" s="1"/>
  <c r="DD134" i="5" s="1"/>
  <c r="DB64" i="5"/>
  <c r="DB128" i="5"/>
  <c r="DC128" i="5" s="1"/>
  <c r="DD128" i="5" s="1"/>
  <c r="DF128" i="5" s="1"/>
  <c r="DI89" i="5"/>
  <c r="DF114" i="5"/>
  <c r="DE114" i="5"/>
  <c r="DF108" i="5"/>
  <c r="DE108" i="5"/>
  <c r="DI63" i="5"/>
  <c r="CY146" i="5"/>
  <c r="DA146" i="5" s="1"/>
  <c r="CZ91" i="5"/>
  <c r="DA91" i="5" s="1"/>
  <c r="DB107" i="5"/>
  <c r="DC107" i="5" s="1"/>
  <c r="DD107" i="5" s="1"/>
  <c r="DJ155" i="5"/>
  <c r="DK155" i="5" s="1"/>
  <c r="DL155" i="5" s="1"/>
  <c r="DH116" i="5"/>
  <c r="DF157" i="5"/>
  <c r="DH157" i="5" s="1"/>
  <c r="DE157" i="5"/>
  <c r="DI154" i="5"/>
  <c r="DK154" i="5" s="1"/>
  <c r="DL154" i="5" s="1"/>
  <c r="DG152" i="5"/>
  <c r="DJ152" i="5" s="1"/>
  <c r="DG79" i="5"/>
  <c r="DO153" i="5"/>
  <c r="DQ153" i="5" s="1"/>
  <c r="DG83" i="5"/>
  <c r="DG109" i="5"/>
  <c r="DH147" i="5"/>
  <c r="CY110" i="5"/>
  <c r="DA110" i="5" s="1"/>
  <c r="CY78" i="5"/>
  <c r="CZ104" i="5"/>
  <c r="DF131" i="5"/>
  <c r="DE131" i="5"/>
  <c r="DG131" i="5" s="1"/>
  <c r="DH103" i="5"/>
  <c r="DJ103" i="5" s="1"/>
  <c r="DB121" i="5"/>
  <c r="DC121" i="5" s="1"/>
  <c r="DD121" i="5" s="1"/>
  <c r="DG106" i="5"/>
  <c r="DH65" i="5"/>
  <c r="DI65" i="5" s="1"/>
  <c r="DH83" i="5"/>
  <c r="DG105" i="5"/>
  <c r="DA77" i="5"/>
  <c r="DC77" i="5" s="1"/>
  <c r="DD77" i="5" s="1"/>
  <c r="DA99" i="5"/>
  <c r="DC99" i="5" s="1"/>
  <c r="DD99" i="5" s="1"/>
  <c r="DH109" i="5"/>
  <c r="DH149" i="5"/>
  <c r="DJ149" i="5" s="1"/>
  <c r="DB138" i="5"/>
  <c r="DC138" i="5" s="1"/>
  <c r="DD138" i="5" s="1"/>
  <c r="DB139" i="5"/>
  <c r="DC139" i="5" s="1"/>
  <c r="DD139" i="5" s="1"/>
  <c r="DF150" i="5"/>
  <c r="DH150" i="5" s="1"/>
  <c r="DE150" i="5"/>
  <c r="CZ78" i="5"/>
  <c r="DG81" i="5"/>
  <c r="DB136" i="5"/>
  <c r="DC136" i="5" s="1"/>
  <c r="DD136" i="5" s="1"/>
  <c r="DB132" i="5"/>
  <c r="DC132" i="5" s="1"/>
  <c r="DD132" i="5" s="1"/>
  <c r="DH69" i="5"/>
  <c r="DJ69" i="5" s="1"/>
  <c r="DF123" i="5"/>
  <c r="DE123" i="5"/>
  <c r="CY133" i="5"/>
  <c r="DA133" i="5" s="1"/>
  <c r="DH106" i="5"/>
  <c r="CY68" i="5"/>
  <c r="DG115" i="5"/>
  <c r="DH105" i="5"/>
  <c r="DF159" i="5"/>
  <c r="DH159" i="5" s="1"/>
  <c r="DE159" i="5"/>
  <c r="CY117" i="5"/>
  <c r="DA117" i="5" s="1"/>
  <c r="DH135" i="5"/>
  <c r="DJ135" i="5" s="1"/>
  <c r="CY151" i="5"/>
  <c r="DA151" i="5" s="1"/>
  <c r="DG116" i="5"/>
  <c r="DH81" i="5"/>
  <c r="DF156" i="5"/>
  <c r="DH156" i="5" s="1"/>
  <c r="DE156" i="5"/>
  <c r="CZ68" i="5"/>
  <c r="DH115" i="5"/>
  <c r="CN163" i="5"/>
  <c r="CR135" i="1"/>
  <c r="CQ135" i="1"/>
  <c r="CQ80" i="1"/>
  <c r="CR80" i="1"/>
  <c r="CP96" i="1"/>
  <c r="CO96" i="1"/>
  <c r="CO83" i="1"/>
  <c r="CP83" i="1"/>
  <c r="CX96" i="5" l="1"/>
  <c r="CZ96" i="5" s="1"/>
  <c r="DB87" i="5"/>
  <c r="DE160" i="5"/>
  <c r="DG160" i="5" s="1"/>
  <c r="CL133" i="1"/>
  <c r="CW92" i="1"/>
  <c r="CX92" i="1"/>
  <c r="CY92" i="1" s="1"/>
  <c r="DK120" i="5"/>
  <c r="DL120" i="5" s="1"/>
  <c r="DM120" i="5" s="1"/>
  <c r="DJ101" i="5"/>
  <c r="DK101" i="5" s="1"/>
  <c r="DL101" i="5" s="1"/>
  <c r="DN101" i="5" s="1"/>
  <c r="DP101" i="5" s="1"/>
  <c r="CZ86" i="5"/>
  <c r="DB86" i="5" s="1"/>
  <c r="DB142" i="5"/>
  <c r="DC142" i="5" s="1"/>
  <c r="DD142" i="5" s="1"/>
  <c r="DF94" i="5"/>
  <c r="DH94" i="5" s="1"/>
  <c r="DC124" i="5"/>
  <c r="DD124" i="5" s="1"/>
  <c r="DE124" i="5" s="1"/>
  <c r="CX97" i="5"/>
  <c r="CZ97" i="5" s="1"/>
  <c r="DB97" i="5" s="1"/>
  <c r="CW119" i="5"/>
  <c r="CY119" i="5" s="1"/>
  <c r="DA119" i="5" s="1"/>
  <c r="DK162" i="5"/>
  <c r="DL162" i="5" s="1"/>
  <c r="DM162" i="5" s="1"/>
  <c r="DA85" i="5"/>
  <c r="DB85" i="5"/>
  <c r="CW140" i="5"/>
  <c r="CX140" i="5"/>
  <c r="CZ140" i="5" s="1"/>
  <c r="DA125" i="5"/>
  <c r="DB125" i="5"/>
  <c r="DC129" i="5"/>
  <c r="DD129" i="5" s="1"/>
  <c r="DF129" i="5" s="1"/>
  <c r="CU94" i="1"/>
  <c r="CV94" i="1" s="1"/>
  <c r="CX94" i="1" s="1"/>
  <c r="DB96" i="5"/>
  <c r="DK141" i="5"/>
  <c r="DL141" i="5" s="1"/>
  <c r="DM141" i="5" s="1"/>
  <c r="DO141" i="5" s="1"/>
  <c r="DF124" i="5"/>
  <c r="DF98" i="5"/>
  <c r="DH98" i="5" s="1"/>
  <c r="DA96" i="5"/>
  <c r="CX92" i="5"/>
  <c r="CZ92" i="5" s="1"/>
  <c r="DK63" i="5"/>
  <c r="DL63" i="5" s="1"/>
  <c r="DM63" i="5" s="1"/>
  <c r="CX84" i="5"/>
  <c r="CZ84" i="5" s="1"/>
  <c r="DB119" i="5"/>
  <c r="DA87" i="5"/>
  <c r="DC87" i="5" s="1"/>
  <c r="DD87" i="5" s="1"/>
  <c r="DF87" i="5" s="1"/>
  <c r="DJ74" i="5"/>
  <c r="CL128" i="1"/>
  <c r="CM128" i="1" s="1"/>
  <c r="CN128" i="1" s="1"/>
  <c r="CO127" i="1"/>
  <c r="CQ127" i="1" s="1"/>
  <c r="CJ63" i="1"/>
  <c r="CI63" i="1"/>
  <c r="CI160" i="1"/>
  <c r="CL160" i="1" s="1"/>
  <c r="CQ153" i="1"/>
  <c r="DU120" i="6"/>
  <c r="DW120" i="6" s="1"/>
  <c r="CL151" i="1"/>
  <c r="CM151" i="1" s="1"/>
  <c r="CN151" i="1" s="1"/>
  <c r="CO151" i="1" s="1"/>
  <c r="CH85" i="1"/>
  <c r="CG85" i="1"/>
  <c r="CT113" i="1"/>
  <c r="CU113" i="1" s="1"/>
  <c r="CV113" i="1" s="1"/>
  <c r="CM97" i="1"/>
  <c r="CN97" i="1" s="1"/>
  <c r="CO97" i="1" s="1"/>
  <c r="CR129" i="1"/>
  <c r="CS129" i="1" s="1"/>
  <c r="CM145" i="1"/>
  <c r="CN145" i="1" s="1"/>
  <c r="CP145" i="1" s="1"/>
  <c r="CM90" i="1"/>
  <c r="CN90" i="1" s="1"/>
  <c r="CO90" i="1" s="1"/>
  <c r="CR82" i="1"/>
  <c r="CQ82" i="1"/>
  <c r="CP137" i="1"/>
  <c r="CQ137" i="1" s="1"/>
  <c r="CK84" i="1"/>
  <c r="CM84" i="1" s="1"/>
  <c r="CN84" i="1" s="1"/>
  <c r="CO84" i="1" s="1"/>
  <c r="CR130" i="1"/>
  <c r="CT130" i="1" s="1"/>
  <c r="CQ134" i="1"/>
  <c r="CT134" i="1" s="1"/>
  <c r="CQ106" i="1"/>
  <c r="CT159" i="1"/>
  <c r="CE111" i="1"/>
  <c r="CF111" i="1" s="1"/>
  <c r="CH111" i="1" s="1"/>
  <c r="CQ158" i="1"/>
  <c r="CS158" i="1" s="1"/>
  <c r="CS122" i="1"/>
  <c r="CU122" i="1" s="1"/>
  <c r="CV122" i="1" s="1"/>
  <c r="CK152" i="1"/>
  <c r="CM152" i="1" s="1"/>
  <c r="CN152" i="1" s="1"/>
  <c r="CO152" i="1" s="1"/>
  <c r="CJ65" i="1"/>
  <c r="CL65" i="1" s="1"/>
  <c r="CQ140" i="1"/>
  <c r="CS140" i="1" s="1"/>
  <c r="CL114" i="1"/>
  <c r="CM114" i="1" s="1"/>
  <c r="CN114" i="1" s="1"/>
  <c r="CO114" i="1" s="1"/>
  <c r="CS159" i="1"/>
  <c r="CP128" i="1"/>
  <c r="CO128" i="1"/>
  <c r="CR115" i="1"/>
  <c r="CT115" i="1" s="1"/>
  <c r="CQ62" i="1"/>
  <c r="CT62" i="1" s="1"/>
  <c r="CK160" i="1"/>
  <c r="CP147" i="1"/>
  <c r="CQ147" i="1" s="1"/>
  <c r="CT75" i="1"/>
  <c r="CU75" i="1" s="1"/>
  <c r="CV75" i="1" s="1"/>
  <c r="CI118" i="1"/>
  <c r="CL118" i="1" s="1"/>
  <c r="CR123" i="1"/>
  <c r="CT123" i="1" s="1"/>
  <c r="CO74" i="1"/>
  <c r="CR74" i="1" s="1"/>
  <c r="CI71" i="1"/>
  <c r="CL71" i="1" s="1"/>
  <c r="DB126" i="1"/>
  <c r="DC126" i="1" s="1"/>
  <c r="DD126" i="1" s="1"/>
  <c r="DE126" i="1" s="1"/>
  <c r="CT93" i="1"/>
  <c r="CU93" i="1" s="1"/>
  <c r="CV93" i="1" s="1"/>
  <c r="CX93" i="1" s="1"/>
  <c r="CQ105" i="1"/>
  <c r="CT105" i="1" s="1"/>
  <c r="CR89" i="1"/>
  <c r="CS89" i="1" s="1"/>
  <c r="CR161" i="1"/>
  <c r="CS161" i="1" s="1"/>
  <c r="CL117" i="1"/>
  <c r="CM117" i="1" s="1"/>
  <c r="CN117" i="1" s="1"/>
  <c r="CP117" i="1" s="1"/>
  <c r="CL162" i="1"/>
  <c r="CM162" i="1" s="1"/>
  <c r="CN162" i="1" s="1"/>
  <c r="CI121" i="1"/>
  <c r="CQ78" i="1"/>
  <c r="CT78" i="1" s="1"/>
  <c r="CR106" i="1"/>
  <c r="CQ148" i="1"/>
  <c r="CT148" i="1" s="1"/>
  <c r="CL68" i="1"/>
  <c r="CM68" i="1" s="1"/>
  <c r="CN68" i="1" s="1"/>
  <c r="CO68" i="1" s="1"/>
  <c r="CJ121" i="1"/>
  <c r="CS143" i="1"/>
  <c r="CU143" i="1" s="1"/>
  <c r="CV143" i="1" s="1"/>
  <c r="CX143" i="1" s="1"/>
  <c r="CS119" i="1"/>
  <c r="CU119" i="1" s="1"/>
  <c r="CV119" i="1" s="1"/>
  <c r="CW119" i="1" s="1"/>
  <c r="CR108" i="1"/>
  <c r="CS108" i="1" s="1"/>
  <c r="CM133" i="1"/>
  <c r="CN133" i="1" s="1"/>
  <c r="CQ87" i="1"/>
  <c r="CT87" i="1" s="1"/>
  <c r="CR132" i="1"/>
  <c r="CT132" i="1" s="1"/>
  <c r="CP66" i="1"/>
  <c r="CQ66" i="1" s="1"/>
  <c r="DM112" i="5"/>
  <c r="DO112" i="5" s="1"/>
  <c r="CO146" i="1"/>
  <c r="CQ146" i="1" s="1"/>
  <c r="CJ95" i="1"/>
  <c r="CL95" i="1" s="1"/>
  <c r="CM70" i="1"/>
  <c r="CN70" i="1" s="1"/>
  <c r="CP70" i="1" s="1"/>
  <c r="DH160" i="5"/>
  <c r="DI160" i="5" s="1"/>
  <c r="CQ100" i="1"/>
  <c r="CS100" i="1" s="1"/>
  <c r="DU160" i="6"/>
  <c r="DW160" i="6" s="1"/>
  <c r="CI99" i="1"/>
  <c r="CR73" i="1"/>
  <c r="CT153" i="1"/>
  <c r="DB111" i="5"/>
  <c r="DC111" i="5" s="1"/>
  <c r="DD111" i="5" s="1"/>
  <c r="CY76" i="1"/>
  <c r="DB76" i="1" s="1"/>
  <c r="DC75" i="5"/>
  <c r="DD75" i="5" s="1"/>
  <c r="DE75" i="5" s="1"/>
  <c r="DG75" i="5" s="1"/>
  <c r="DA143" i="5"/>
  <c r="DC143" i="5" s="1"/>
  <c r="DD143" i="5" s="1"/>
  <c r="DN114" i="6"/>
  <c r="DP114" i="6" s="1"/>
  <c r="DQ114" i="6" s="1"/>
  <c r="DR114" i="6" s="1"/>
  <c r="DJ147" i="5"/>
  <c r="DU135" i="6"/>
  <c r="DW135" i="6" s="1"/>
  <c r="CY92" i="5"/>
  <c r="CL150" i="1"/>
  <c r="CM150" i="1" s="1"/>
  <c r="CN150" i="1" s="1"/>
  <c r="CQ112" i="1"/>
  <c r="CT112" i="1" s="1"/>
  <c r="CO104" i="1"/>
  <c r="CR104" i="1" s="1"/>
  <c r="DY154" i="6"/>
  <c r="DZ154" i="6" s="1"/>
  <c r="EA154" i="6" s="1"/>
  <c r="DI62" i="5"/>
  <c r="DK95" i="5"/>
  <c r="DL95" i="5" s="1"/>
  <c r="DM95" i="5" s="1"/>
  <c r="DO95" i="5" s="1"/>
  <c r="CO116" i="1"/>
  <c r="CP116" i="1"/>
  <c r="CH120" i="1"/>
  <c r="CI120" i="1" s="1"/>
  <c r="CZ67" i="5"/>
  <c r="DB67" i="5" s="1"/>
  <c r="DV78" i="6"/>
  <c r="DX78" i="6" s="1"/>
  <c r="DE66" i="5"/>
  <c r="DG66" i="5" s="1"/>
  <c r="CK98" i="1"/>
  <c r="CM98" i="1" s="1"/>
  <c r="CN98" i="1" s="1"/>
  <c r="DU94" i="6"/>
  <c r="DW94" i="6" s="1"/>
  <c r="DY94" i="6" s="1"/>
  <c r="DZ94" i="6" s="1"/>
  <c r="DJ116" i="5"/>
  <c r="DJ62" i="5"/>
  <c r="CQ86" i="1"/>
  <c r="CS86" i="1" s="1"/>
  <c r="CS153" i="1"/>
  <c r="DT91" i="6"/>
  <c r="DM83" i="6"/>
  <c r="DO83" i="6" s="1"/>
  <c r="DQ83" i="6" s="1"/>
  <c r="DR83" i="6" s="1"/>
  <c r="CW118" i="5"/>
  <c r="CY118" i="5" s="1"/>
  <c r="DA118" i="5" s="1"/>
  <c r="CQ73" i="1"/>
  <c r="DK89" i="5"/>
  <c r="DL89" i="5" s="1"/>
  <c r="DN89" i="5" s="1"/>
  <c r="DI74" i="5"/>
  <c r="CM69" i="1"/>
  <c r="CN69" i="1" s="1"/>
  <c r="DE161" i="5"/>
  <c r="DF161" i="5"/>
  <c r="CP144" i="1"/>
  <c r="CQ144" i="1" s="1"/>
  <c r="CO77" i="1"/>
  <c r="CR77" i="1" s="1"/>
  <c r="CR149" i="1"/>
  <c r="CT149" i="1" s="1"/>
  <c r="DB70" i="5"/>
  <c r="DU87" i="6"/>
  <c r="DW87" i="6" s="1"/>
  <c r="DY87" i="6" s="1"/>
  <c r="DZ87" i="6" s="1"/>
  <c r="EB87" i="6" s="1"/>
  <c r="DQ113" i="6"/>
  <c r="DR113" i="6" s="1"/>
  <c r="DT113" i="6" s="1"/>
  <c r="DV65" i="6"/>
  <c r="DX65" i="6" s="1"/>
  <c r="CT136" i="1"/>
  <c r="CU136" i="1" s="1"/>
  <c r="CV136" i="1" s="1"/>
  <c r="CX136" i="1" s="1"/>
  <c r="CR110" i="1"/>
  <c r="CT110" i="1" s="1"/>
  <c r="DT122" i="6"/>
  <c r="DU122" i="6" s="1"/>
  <c r="DW122" i="6" s="1"/>
  <c r="DT123" i="6"/>
  <c r="DU123" i="6" s="1"/>
  <c r="DW123" i="6" s="1"/>
  <c r="DA70" i="5"/>
  <c r="CJ101" i="1"/>
  <c r="CL101" i="1" s="1"/>
  <c r="DI145" i="5"/>
  <c r="DK145" i="5" s="1"/>
  <c r="DL145" i="5" s="1"/>
  <c r="DQ108" i="6"/>
  <c r="DR108" i="6" s="1"/>
  <c r="CM81" i="1"/>
  <c r="CN81" i="1" s="1"/>
  <c r="CO81" i="1" s="1"/>
  <c r="CP67" i="1"/>
  <c r="CQ67" i="1" s="1"/>
  <c r="CQ124" i="1"/>
  <c r="CT124" i="1" s="1"/>
  <c r="DC80" i="5"/>
  <c r="DD80" i="5" s="1"/>
  <c r="DF80" i="5" s="1"/>
  <c r="DH80" i="5" s="1"/>
  <c r="DC72" i="5"/>
  <c r="DD72" i="5" s="1"/>
  <c r="DF72" i="5" s="1"/>
  <c r="DY127" i="6"/>
  <c r="DZ127" i="6" s="1"/>
  <c r="DQ85" i="6"/>
  <c r="DR85" i="6" s="1"/>
  <c r="CO102" i="1"/>
  <c r="DC82" i="5"/>
  <c r="DD82" i="5" s="1"/>
  <c r="DF82" i="5" s="1"/>
  <c r="DJ88" i="5"/>
  <c r="DU62" i="6"/>
  <c r="DW62" i="6" s="1"/>
  <c r="DY62" i="6" s="1"/>
  <c r="DZ62" i="6" s="1"/>
  <c r="DQ109" i="6"/>
  <c r="DR109" i="6" s="1"/>
  <c r="DS109" i="6" s="1"/>
  <c r="DU148" i="6"/>
  <c r="DW148" i="6" s="1"/>
  <c r="DY148" i="6" s="1"/>
  <c r="DZ148" i="6" s="1"/>
  <c r="EA148" i="6" s="1"/>
  <c r="CZ156" i="1"/>
  <c r="DB156" i="1" s="1"/>
  <c r="DJ90" i="5"/>
  <c r="DK90" i="5" s="1"/>
  <c r="DL90" i="5" s="1"/>
  <c r="DN90" i="5" s="1"/>
  <c r="DE127" i="5"/>
  <c r="DG127" i="5" s="1"/>
  <c r="DI83" i="5"/>
  <c r="DY89" i="6"/>
  <c r="DZ89" i="6" s="1"/>
  <c r="EA89" i="6" s="1"/>
  <c r="CR125" i="1"/>
  <c r="CT125" i="1" s="1"/>
  <c r="CO141" i="1"/>
  <c r="CP141" i="1"/>
  <c r="CP103" i="1"/>
  <c r="CO103" i="1"/>
  <c r="CQ88" i="1"/>
  <c r="CT88" i="1" s="1"/>
  <c r="CQ157" i="1"/>
  <c r="CS157" i="1" s="1"/>
  <c r="CR154" i="1"/>
  <c r="CT154" i="1" s="1"/>
  <c r="CR91" i="1"/>
  <c r="CT91" i="1" s="1"/>
  <c r="CI107" i="1"/>
  <c r="CL107" i="1" s="1"/>
  <c r="CT79" i="1"/>
  <c r="CU79" i="1" s="1"/>
  <c r="CV79" i="1" s="1"/>
  <c r="CW79" i="1" s="1"/>
  <c r="DE128" i="5"/>
  <c r="DG128" i="5" s="1"/>
  <c r="CY64" i="1"/>
  <c r="DB64" i="1" s="1"/>
  <c r="DJ105" i="5"/>
  <c r="DF102" i="5"/>
  <c r="DH102" i="5" s="1"/>
  <c r="DB91" i="5"/>
  <c r="DC91" i="5" s="1"/>
  <c r="DD91" i="5" s="1"/>
  <c r="DF91" i="5" s="1"/>
  <c r="CO72" i="1"/>
  <c r="CQ72" i="1" s="1"/>
  <c r="DE144" i="5"/>
  <c r="DG144" i="5" s="1"/>
  <c r="DF144" i="5"/>
  <c r="DF126" i="5"/>
  <c r="DH126" i="5" s="1"/>
  <c r="DE126" i="5"/>
  <c r="DG126" i="5" s="1"/>
  <c r="DC158" i="5"/>
  <c r="DD158" i="5" s="1"/>
  <c r="DE158" i="5" s="1"/>
  <c r="DG158" i="5" s="1"/>
  <c r="DC64" i="5"/>
  <c r="DD64" i="5" s="1"/>
  <c r="DE64" i="5" s="1"/>
  <c r="DG64" i="5" s="1"/>
  <c r="CM109" i="1"/>
  <c r="CN109" i="1" s="1"/>
  <c r="CP109" i="1" s="1"/>
  <c r="CS155" i="1"/>
  <c r="CT155" i="1"/>
  <c r="CP139" i="1"/>
  <c r="CO139" i="1"/>
  <c r="CM131" i="1"/>
  <c r="CN131" i="1" s="1"/>
  <c r="CO131" i="1" s="1"/>
  <c r="DI109" i="5"/>
  <c r="DI148" i="5"/>
  <c r="DK148" i="5" s="1"/>
  <c r="DL148" i="5" s="1"/>
  <c r="DN148" i="5" s="1"/>
  <c r="DP148" i="5" s="1"/>
  <c r="DI152" i="5"/>
  <c r="DK152" i="5" s="1"/>
  <c r="DL152" i="5" s="1"/>
  <c r="CR138" i="1"/>
  <c r="CQ138" i="1"/>
  <c r="DA104" i="5"/>
  <c r="DV106" i="6"/>
  <c r="DX106" i="6" s="1"/>
  <c r="DU106" i="6"/>
  <c r="DW106" i="6" s="1"/>
  <c r="DB78" i="5"/>
  <c r="DQ93" i="6"/>
  <c r="DR93" i="6" s="1"/>
  <c r="DT93" i="6" s="1"/>
  <c r="DY98" i="6"/>
  <c r="DZ98" i="6" s="1"/>
  <c r="EA98" i="6" s="1"/>
  <c r="DS71" i="6"/>
  <c r="DY69" i="6"/>
  <c r="DZ69" i="6" s="1"/>
  <c r="EA69" i="6" s="1"/>
  <c r="DY120" i="6"/>
  <c r="DZ120" i="6" s="1"/>
  <c r="EA120" i="6" s="1"/>
  <c r="EG66" i="6"/>
  <c r="EH66" i="6" s="1"/>
  <c r="EI66" i="6" s="1"/>
  <c r="DT138" i="6"/>
  <c r="DU138" i="6" s="1"/>
  <c r="DW138" i="6" s="1"/>
  <c r="DQ159" i="6"/>
  <c r="DR159" i="6" s="1"/>
  <c r="DT159" i="6" s="1"/>
  <c r="DQ151" i="6"/>
  <c r="DR151" i="6" s="1"/>
  <c r="DS151" i="6" s="1"/>
  <c r="DS130" i="6"/>
  <c r="DU130" i="6" s="1"/>
  <c r="DW130" i="6" s="1"/>
  <c r="DY160" i="6"/>
  <c r="DZ160" i="6" s="1"/>
  <c r="EA160" i="6" s="1"/>
  <c r="DY78" i="6"/>
  <c r="DZ78" i="6" s="1"/>
  <c r="EA78" i="6" s="1"/>
  <c r="DU97" i="6"/>
  <c r="DW97" i="6" s="1"/>
  <c r="DU118" i="6"/>
  <c r="DW118" i="6" s="1"/>
  <c r="DU131" i="6"/>
  <c r="DW131" i="6" s="1"/>
  <c r="EC81" i="6"/>
  <c r="EE81" i="6" s="1"/>
  <c r="DQ157" i="6"/>
  <c r="DR157" i="6" s="1"/>
  <c r="DS157" i="6" s="1"/>
  <c r="DU101" i="6"/>
  <c r="DW101" i="6" s="1"/>
  <c r="DU96" i="6"/>
  <c r="DW96" i="6" s="1"/>
  <c r="DU162" i="6"/>
  <c r="DW162" i="6" s="1"/>
  <c r="DV96" i="6"/>
  <c r="DX96" i="6" s="1"/>
  <c r="DV116" i="6"/>
  <c r="DX116" i="6" s="1"/>
  <c r="DV117" i="6"/>
  <c r="DX117" i="6" s="1"/>
  <c r="DV68" i="6"/>
  <c r="DX68" i="6" s="1"/>
  <c r="DV97" i="6"/>
  <c r="DX97" i="6" s="1"/>
  <c r="DU86" i="6"/>
  <c r="DW86" i="6" s="1"/>
  <c r="DU67" i="6"/>
  <c r="DW67" i="6" s="1"/>
  <c r="DM145" i="6"/>
  <c r="DO145" i="6" s="1"/>
  <c r="DQ126" i="6"/>
  <c r="DR126" i="6" s="1"/>
  <c r="DS126" i="6" s="1"/>
  <c r="DM115" i="6"/>
  <c r="DO115" i="6" s="1"/>
  <c r="DU137" i="6"/>
  <c r="DW137" i="6" s="1"/>
  <c r="DM129" i="6"/>
  <c r="DO129" i="6" s="1"/>
  <c r="DU91" i="6"/>
  <c r="DW91" i="6" s="1"/>
  <c r="DJ163" i="6"/>
  <c r="DU124" i="6"/>
  <c r="DW124" i="6" s="1"/>
  <c r="DU110" i="6"/>
  <c r="DW110" i="6" s="1"/>
  <c r="DM140" i="6"/>
  <c r="DO140" i="6" s="1"/>
  <c r="DU143" i="6"/>
  <c r="DW143" i="6" s="1"/>
  <c r="DM72" i="6"/>
  <c r="DO72" i="6" s="1"/>
  <c r="DU147" i="6"/>
  <c r="DW147" i="6" s="1"/>
  <c r="DV162" i="6"/>
  <c r="DX162" i="6" s="1"/>
  <c r="DV86" i="6"/>
  <c r="DX86" i="6" s="1"/>
  <c r="DU116" i="6"/>
  <c r="DW116" i="6" s="1"/>
  <c r="DU117" i="6"/>
  <c r="DW117" i="6" s="1"/>
  <c r="DU68" i="6"/>
  <c r="DW68" i="6" s="1"/>
  <c r="DV88" i="6"/>
  <c r="DX88" i="6" s="1"/>
  <c r="DV118" i="6"/>
  <c r="DX118" i="6" s="1"/>
  <c r="DV131" i="6"/>
  <c r="DX131" i="6" s="1"/>
  <c r="ED81" i="6"/>
  <c r="EF81" i="6" s="1"/>
  <c r="DV101" i="6"/>
  <c r="DX101" i="6" s="1"/>
  <c r="DV67" i="6"/>
  <c r="DX67" i="6" s="1"/>
  <c r="DN145" i="6"/>
  <c r="DP145" i="6" s="1"/>
  <c r="DV124" i="6"/>
  <c r="DX124" i="6" s="1"/>
  <c r="DV110" i="6"/>
  <c r="DX110" i="6" s="1"/>
  <c r="DN140" i="6"/>
  <c r="DP140" i="6" s="1"/>
  <c r="DN72" i="6"/>
  <c r="DP72" i="6" s="1"/>
  <c r="DV147" i="6"/>
  <c r="DX147" i="6" s="1"/>
  <c r="DU152" i="6"/>
  <c r="DW152" i="6" s="1"/>
  <c r="DU88" i="6"/>
  <c r="DW88" i="6" s="1"/>
  <c r="DS76" i="6"/>
  <c r="DT76" i="6"/>
  <c r="DS73" i="6"/>
  <c r="DT73" i="6"/>
  <c r="DS158" i="6"/>
  <c r="DT158" i="6"/>
  <c r="EI95" i="6"/>
  <c r="EJ95" i="6"/>
  <c r="EA127" i="6"/>
  <c r="EB127" i="6"/>
  <c r="DS136" i="6"/>
  <c r="DT136" i="6"/>
  <c r="DN115" i="6"/>
  <c r="DP115" i="6" s="1"/>
  <c r="DV137" i="6"/>
  <c r="DX137" i="6" s="1"/>
  <c r="EC84" i="6"/>
  <c r="EE84" i="6" s="1"/>
  <c r="ED84" i="6"/>
  <c r="EF84" i="6" s="1"/>
  <c r="DN129" i="6"/>
  <c r="DP129" i="6" s="1"/>
  <c r="DU144" i="6"/>
  <c r="DW144" i="6" s="1"/>
  <c r="DV144" i="6"/>
  <c r="DX144" i="6" s="1"/>
  <c r="DV91" i="6"/>
  <c r="DX91" i="6" s="1"/>
  <c r="DV122" i="6"/>
  <c r="DX122" i="6" s="1"/>
  <c r="DV143" i="6"/>
  <c r="DX143" i="6" s="1"/>
  <c r="DV152" i="6"/>
  <c r="DX152" i="6" s="1"/>
  <c r="DM146" i="6"/>
  <c r="DO146" i="6" s="1"/>
  <c r="DN146" i="6"/>
  <c r="DP146" i="6" s="1"/>
  <c r="DS119" i="6"/>
  <c r="DT119" i="6"/>
  <c r="EA103" i="6"/>
  <c r="EB103" i="6"/>
  <c r="DK142" i="6"/>
  <c r="DL142" i="6"/>
  <c r="DS113" i="6"/>
  <c r="DS159" i="6"/>
  <c r="DN155" i="6"/>
  <c r="DP155" i="6" s="1"/>
  <c r="DM155" i="6"/>
  <c r="DO155" i="6" s="1"/>
  <c r="DS104" i="6"/>
  <c r="DT104" i="6"/>
  <c r="EA153" i="6"/>
  <c r="EB153" i="6"/>
  <c r="EI111" i="6"/>
  <c r="EJ111" i="6"/>
  <c r="DS108" i="6"/>
  <c r="DT108" i="6"/>
  <c r="DS161" i="6"/>
  <c r="DT161" i="6"/>
  <c r="DK75" i="6"/>
  <c r="DL75" i="6"/>
  <c r="DS134" i="6"/>
  <c r="DT134" i="6"/>
  <c r="EA100" i="6"/>
  <c r="EB100" i="6"/>
  <c r="DS77" i="6"/>
  <c r="DT77" i="6"/>
  <c r="EA79" i="6"/>
  <c r="EB79" i="6"/>
  <c r="EJ66" i="6"/>
  <c r="DK70" i="6"/>
  <c r="DL70" i="6"/>
  <c r="EA112" i="6"/>
  <c r="EB112" i="6"/>
  <c r="EA102" i="6"/>
  <c r="EB102" i="6"/>
  <c r="DY139" i="6"/>
  <c r="DZ139" i="6" s="1"/>
  <c r="DY149" i="6"/>
  <c r="DZ149" i="6" s="1"/>
  <c r="DY156" i="6"/>
  <c r="DZ156" i="6" s="1"/>
  <c r="DY107" i="6"/>
  <c r="DZ107" i="6" s="1"/>
  <c r="DY63" i="6"/>
  <c r="DZ63" i="6" s="1"/>
  <c r="DQ74" i="6"/>
  <c r="DR74" i="6" s="1"/>
  <c r="DQ141" i="6"/>
  <c r="DR141" i="6" s="1"/>
  <c r="DY125" i="6"/>
  <c r="DZ125" i="6" s="1"/>
  <c r="DQ64" i="6"/>
  <c r="DR64" i="6" s="1"/>
  <c r="DY150" i="6"/>
  <c r="DZ150" i="6" s="1"/>
  <c r="DQ133" i="6"/>
  <c r="DR133" i="6" s="1"/>
  <c r="DQ132" i="6"/>
  <c r="DR132" i="6" s="1"/>
  <c r="DQ121" i="6"/>
  <c r="DR121" i="6" s="1"/>
  <c r="DQ105" i="6"/>
  <c r="DR105" i="6" s="1"/>
  <c r="DY128" i="6"/>
  <c r="DZ128" i="6" s="1"/>
  <c r="DY80" i="6"/>
  <c r="DZ80" i="6" s="1"/>
  <c r="DY90" i="6"/>
  <c r="DZ90" i="6" s="1"/>
  <c r="DG98" i="5"/>
  <c r="DI98" i="5" s="1"/>
  <c r="DE113" i="5"/>
  <c r="DG113" i="5" s="1"/>
  <c r="DF113" i="5"/>
  <c r="DH113" i="5" s="1"/>
  <c r="DI106" i="5"/>
  <c r="DE76" i="5"/>
  <c r="DF76" i="5"/>
  <c r="DH76" i="5" s="1"/>
  <c r="DC130" i="5"/>
  <c r="DD130" i="5" s="1"/>
  <c r="DE93" i="5"/>
  <c r="DG93" i="5" s="1"/>
  <c r="DI81" i="5"/>
  <c r="DI100" i="5"/>
  <c r="DK100" i="5" s="1"/>
  <c r="DL100" i="5" s="1"/>
  <c r="CY73" i="5"/>
  <c r="DB73" i="5" s="1"/>
  <c r="DI79" i="5"/>
  <c r="DA68" i="5"/>
  <c r="CP142" i="1"/>
  <c r="CO142" i="1"/>
  <c r="DI88" i="5"/>
  <c r="DJ115" i="5"/>
  <c r="DR153" i="5"/>
  <c r="DS153" i="5" s="1"/>
  <c r="DT153" i="5" s="1"/>
  <c r="DV153" i="5" s="1"/>
  <c r="DB68" i="5"/>
  <c r="DB133" i="5"/>
  <c r="DC133" i="5" s="1"/>
  <c r="DD133" i="5" s="1"/>
  <c r="DI69" i="5"/>
  <c r="DK69" i="5" s="1"/>
  <c r="DL69" i="5" s="1"/>
  <c r="DB122" i="5"/>
  <c r="DC122" i="5" s="1"/>
  <c r="DD122" i="5" s="1"/>
  <c r="DI115" i="5"/>
  <c r="DA78" i="5"/>
  <c r="DI149" i="5"/>
  <c r="DK149" i="5" s="1"/>
  <c r="DL149" i="5" s="1"/>
  <c r="DM149" i="5" s="1"/>
  <c r="DJ83" i="5"/>
  <c r="DI116" i="5"/>
  <c r="DB146" i="5"/>
  <c r="DC146" i="5" s="1"/>
  <c r="DD146" i="5" s="1"/>
  <c r="DJ79" i="5"/>
  <c r="DB104" i="5"/>
  <c r="DJ106" i="5"/>
  <c r="DF132" i="5"/>
  <c r="DE132" i="5"/>
  <c r="DF121" i="5"/>
  <c r="DE121" i="5"/>
  <c r="DN155" i="5"/>
  <c r="DP155" i="5" s="1"/>
  <c r="DM155" i="5"/>
  <c r="DH128" i="5"/>
  <c r="DB151" i="5"/>
  <c r="DC151" i="5" s="1"/>
  <c r="DD151" i="5" s="1"/>
  <c r="DF107" i="5"/>
  <c r="DE107" i="5"/>
  <c r="DI135" i="5"/>
  <c r="DK135" i="5" s="1"/>
  <c r="DL135" i="5" s="1"/>
  <c r="DI105" i="5"/>
  <c r="DF139" i="5"/>
  <c r="DE139" i="5"/>
  <c r="DG139" i="5" s="1"/>
  <c r="DF134" i="5"/>
  <c r="DE134" i="5"/>
  <c r="CY84" i="5"/>
  <c r="DH131" i="5"/>
  <c r="DJ131" i="5" s="1"/>
  <c r="DB110" i="5"/>
  <c r="DC110" i="5" s="1"/>
  <c r="DD110" i="5" s="1"/>
  <c r="DI137" i="5"/>
  <c r="DK137" i="5" s="1"/>
  <c r="DL137" i="5" s="1"/>
  <c r="DG157" i="5"/>
  <c r="DJ157" i="5" s="1"/>
  <c r="DH108" i="5"/>
  <c r="DG114" i="5"/>
  <c r="DF136" i="5"/>
  <c r="DH136" i="5" s="1"/>
  <c r="DE136" i="5"/>
  <c r="DG123" i="5"/>
  <c r="DJ81" i="5"/>
  <c r="DG150" i="5"/>
  <c r="DI150" i="5" s="1"/>
  <c r="DF138" i="5"/>
  <c r="DH138" i="5" s="1"/>
  <c r="DE138" i="5"/>
  <c r="DF99" i="5"/>
  <c r="DE99" i="5"/>
  <c r="DG99" i="5" s="1"/>
  <c r="DJ109" i="5"/>
  <c r="DJ65" i="5"/>
  <c r="DK65" i="5" s="1"/>
  <c r="DL65" i="5" s="1"/>
  <c r="DO120" i="5"/>
  <c r="DH114" i="5"/>
  <c r="DG156" i="5"/>
  <c r="DI156" i="5" s="1"/>
  <c r="DB117" i="5"/>
  <c r="DC117" i="5" s="1"/>
  <c r="DD117" i="5" s="1"/>
  <c r="DG159" i="5"/>
  <c r="DJ159" i="5" s="1"/>
  <c r="DH123" i="5"/>
  <c r="DF77" i="5"/>
  <c r="DE77" i="5"/>
  <c r="DG77" i="5" s="1"/>
  <c r="DI103" i="5"/>
  <c r="DK103" i="5" s="1"/>
  <c r="DL103" i="5" s="1"/>
  <c r="DI147" i="5"/>
  <c r="DH66" i="5"/>
  <c r="DH127" i="5"/>
  <c r="DG94" i="5"/>
  <c r="DI94" i="5" s="1"/>
  <c r="DN71" i="5"/>
  <c r="DM71" i="5"/>
  <c r="DO71" i="5" s="1"/>
  <c r="DN154" i="5"/>
  <c r="DP154" i="5" s="1"/>
  <c r="DM154" i="5"/>
  <c r="DN63" i="5"/>
  <c r="DP63" i="5" s="1"/>
  <c r="DG108" i="5"/>
  <c r="DH93" i="5"/>
  <c r="CT135" i="1"/>
  <c r="CS135" i="1"/>
  <c r="CQ83" i="1"/>
  <c r="CS80" i="1"/>
  <c r="CT80" i="1"/>
  <c r="CR96" i="1"/>
  <c r="CQ96" i="1"/>
  <c r="CR83" i="1"/>
  <c r="DM101" i="5" l="1"/>
  <c r="DO101" i="5" s="1"/>
  <c r="DC85" i="5"/>
  <c r="DD85" i="5" s="1"/>
  <c r="DF85" i="5" s="1"/>
  <c r="DH85" i="5" s="1"/>
  <c r="DA86" i="5"/>
  <c r="DC86" i="5" s="1"/>
  <c r="DD86" i="5" s="1"/>
  <c r="DF86" i="5" s="1"/>
  <c r="DH86" i="5" s="1"/>
  <c r="CK63" i="1"/>
  <c r="CZ92" i="1"/>
  <c r="DB92" i="1" s="1"/>
  <c r="DN162" i="5"/>
  <c r="DP162" i="5" s="1"/>
  <c r="DN120" i="5"/>
  <c r="DP120" i="5" s="1"/>
  <c r="DA97" i="5"/>
  <c r="DC97" i="5" s="1"/>
  <c r="DD97" i="5" s="1"/>
  <c r="DF97" i="5" s="1"/>
  <c r="DC119" i="5"/>
  <c r="DD119" i="5" s="1"/>
  <c r="DF119" i="5" s="1"/>
  <c r="DH119" i="5" s="1"/>
  <c r="DF142" i="5"/>
  <c r="DH142" i="5" s="1"/>
  <c r="DE142" i="5"/>
  <c r="DC125" i="5"/>
  <c r="DD125" i="5" s="1"/>
  <c r="DE125" i="5" s="1"/>
  <c r="DG125" i="5" s="1"/>
  <c r="DQ112" i="5"/>
  <c r="DK74" i="5"/>
  <c r="DL74" i="5" s="1"/>
  <c r="DM74" i="5" s="1"/>
  <c r="DO74" i="5" s="1"/>
  <c r="DR112" i="5"/>
  <c r="CY140" i="5"/>
  <c r="DA140" i="5" s="1"/>
  <c r="DK83" i="5"/>
  <c r="DL83" i="5" s="1"/>
  <c r="DN83" i="5" s="1"/>
  <c r="DE129" i="5"/>
  <c r="DG129" i="5" s="1"/>
  <c r="CW94" i="1"/>
  <c r="CY94" i="1" s="1"/>
  <c r="DH129" i="5"/>
  <c r="DO162" i="5"/>
  <c r="DN95" i="5"/>
  <c r="DP95" i="5" s="1"/>
  <c r="DQ95" i="5" s="1"/>
  <c r="DN141" i="5"/>
  <c r="DP141" i="5" s="1"/>
  <c r="DG124" i="5"/>
  <c r="DH124" i="5"/>
  <c r="DC96" i="5"/>
  <c r="DD96" i="5" s="1"/>
  <c r="DE87" i="5"/>
  <c r="DG87" i="5" s="1"/>
  <c r="CR127" i="1"/>
  <c r="CT108" i="1"/>
  <c r="CU108" i="1" s="1"/>
  <c r="CV108" i="1" s="1"/>
  <c r="CW108" i="1" s="1"/>
  <c r="CS78" i="1"/>
  <c r="CT89" i="1"/>
  <c r="CL63" i="1"/>
  <c r="CM63" i="1" s="1"/>
  <c r="CN63" i="1" s="1"/>
  <c r="CT158" i="1"/>
  <c r="CU158" i="1" s="1"/>
  <c r="CV158" i="1" s="1"/>
  <c r="CW158" i="1" s="1"/>
  <c r="CR137" i="1"/>
  <c r="CS137" i="1" s="1"/>
  <c r="CP97" i="1"/>
  <c r="DJ66" i="5"/>
  <c r="CS134" i="1"/>
  <c r="CU134" i="1" s="1"/>
  <c r="CV134" i="1" s="1"/>
  <c r="CX134" i="1" s="1"/>
  <c r="DJ160" i="5"/>
  <c r="DK160" i="5" s="1"/>
  <c r="DL160" i="5" s="1"/>
  <c r="DH87" i="5"/>
  <c r="DK147" i="5"/>
  <c r="DL147" i="5" s="1"/>
  <c r="DM89" i="5"/>
  <c r="DO89" i="5" s="1"/>
  <c r="DJ127" i="5"/>
  <c r="EB160" i="6"/>
  <c r="CK65" i="1"/>
  <c r="CM65" i="1" s="1"/>
  <c r="CN65" i="1" s="1"/>
  <c r="CO65" i="1" s="1"/>
  <c r="CJ85" i="1"/>
  <c r="CT129" i="1"/>
  <c r="CI85" i="1"/>
  <c r="CT82" i="1"/>
  <c r="CS130" i="1"/>
  <c r="CU130" i="1" s="1"/>
  <c r="CV130" i="1" s="1"/>
  <c r="CW130" i="1" s="1"/>
  <c r="CS82" i="1"/>
  <c r="CT106" i="1"/>
  <c r="CR147" i="1"/>
  <c r="CT147" i="1" s="1"/>
  <c r="CS106" i="1"/>
  <c r="CO145" i="1"/>
  <c r="CQ145" i="1" s="1"/>
  <c r="CS105" i="1"/>
  <c r="CP90" i="1"/>
  <c r="CR90" i="1" s="1"/>
  <c r="CR97" i="1"/>
  <c r="CQ97" i="1"/>
  <c r="CU159" i="1"/>
  <c r="CV159" i="1" s="1"/>
  <c r="CW159" i="1" s="1"/>
  <c r="CS132" i="1"/>
  <c r="CU132" i="1" s="1"/>
  <c r="CV132" i="1" s="1"/>
  <c r="CW132" i="1" s="1"/>
  <c r="CT161" i="1"/>
  <c r="CU161" i="1" s="1"/>
  <c r="CV161" i="1" s="1"/>
  <c r="CX161" i="1" s="1"/>
  <c r="CK95" i="1"/>
  <c r="CM95" i="1" s="1"/>
  <c r="CN95" i="1" s="1"/>
  <c r="CO95" i="1" s="1"/>
  <c r="CS73" i="1"/>
  <c r="CS115" i="1"/>
  <c r="CU115" i="1" s="1"/>
  <c r="CV115" i="1" s="1"/>
  <c r="CX115" i="1" s="1"/>
  <c r="CG111" i="1"/>
  <c r="CI111" i="1" s="1"/>
  <c r="CT140" i="1"/>
  <c r="CU140" i="1" s="1"/>
  <c r="CV140" i="1" s="1"/>
  <c r="CW140" i="1" s="1"/>
  <c r="CF163" i="1"/>
  <c r="CM160" i="1"/>
  <c r="CN160" i="1" s="1"/>
  <c r="CP160" i="1" s="1"/>
  <c r="CX122" i="1"/>
  <c r="CW122" i="1"/>
  <c r="CR146" i="1"/>
  <c r="CS146" i="1" s="1"/>
  <c r="CK71" i="1"/>
  <c r="CM71" i="1" s="1"/>
  <c r="CN71" i="1" s="1"/>
  <c r="CO71" i="1" s="1"/>
  <c r="CS62" i="1"/>
  <c r="CU62" i="1" s="1"/>
  <c r="CV62" i="1" s="1"/>
  <c r="CW62" i="1" s="1"/>
  <c r="CQ74" i="1"/>
  <c r="CS74" i="1" s="1"/>
  <c r="CR66" i="1"/>
  <c r="CT66" i="1" s="1"/>
  <c r="DA76" i="1"/>
  <c r="DC76" i="1" s="1"/>
  <c r="DD76" i="1" s="1"/>
  <c r="DF76" i="1" s="1"/>
  <c r="CK118" i="1"/>
  <c r="CM118" i="1" s="1"/>
  <c r="CN118" i="1" s="1"/>
  <c r="CQ128" i="1"/>
  <c r="CR128" i="1"/>
  <c r="CS123" i="1"/>
  <c r="CU123" i="1" s="1"/>
  <c r="CV123" i="1" s="1"/>
  <c r="CX123" i="1" s="1"/>
  <c r="CT137" i="1"/>
  <c r="CK121" i="1"/>
  <c r="CL121" i="1"/>
  <c r="CP162" i="1"/>
  <c r="CO162" i="1"/>
  <c r="CJ120" i="1"/>
  <c r="CK120" i="1" s="1"/>
  <c r="CP81" i="1"/>
  <c r="CQ81" i="1" s="1"/>
  <c r="CS148" i="1"/>
  <c r="CU148" i="1" s="1"/>
  <c r="CV148" i="1" s="1"/>
  <c r="CS112" i="1"/>
  <c r="CU112" i="1" s="1"/>
  <c r="CV112" i="1" s="1"/>
  <c r="CX112" i="1" s="1"/>
  <c r="CO63" i="1"/>
  <c r="CP63" i="1"/>
  <c r="CU89" i="1"/>
  <c r="CV89" i="1" s="1"/>
  <c r="CW89" i="1" s="1"/>
  <c r="CP68" i="1"/>
  <c r="CQ68" i="1" s="1"/>
  <c r="CS87" i="1"/>
  <c r="CU87" i="1" s="1"/>
  <c r="CV87" i="1" s="1"/>
  <c r="CW87" i="1" s="1"/>
  <c r="CQ104" i="1"/>
  <c r="CT104" i="1" s="1"/>
  <c r="CP133" i="1"/>
  <c r="CO133" i="1"/>
  <c r="CU153" i="1"/>
  <c r="CV153" i="1" s="1"/>
  <c r="CX153" i="1" s="1"/>
  <c r="DF126" i="1"/>
  <c r="DG126" i="1" s="1"/>
  <c r="CR144" i="1"/>
  <c r="CT144" i="1" s="1"/>
  <c r="CX119" i="1"/>
  <c r="CZ119" i="1" s="1"/>
  <c r="CO70" i="1"/>
  <c r="CR70" i="1" s="1"/>
  <c r="DE80" i="5"/>
  <c r="DG80" i="5" s="1"/>
  <c r="CT100" i="1"/>
  <c r="CU100" i="1" s="1"/>
  <c r="CV100" i="1" s="1"/>
  <c r="CX100" i="1" s="1"/>
  <c r="CP151" i="1"/>
  <c r="CR151" i="1" s="1"/>
  <c r="DB92" i="5"/>
  <c r="CK99" i="1"/>
  <c r="CL99" i="1"/>
  <c r="DE72" i="5"/>
  <c r="DG72" i="5" s="1"/>
  <c r="DT109" i="6"/>
  <c r="EB89" i="6"/>
  <c r="ED89" i="6" s="1"/>
  <c r="EF89" i="6" s="1"/>
  <c r="DA92" i="5"/>
  <c r="DF75" i="5"/>
  <c r="DH75" i="5" s="1"/>
  <c r="DI75" i="5" s="1"/>
  <c r="CS88" i="1"/>
  <c r="CU88" i="1" s="1"/>
  <c r="CV88" i="1" s="1"/>
  <c r="CW88" i="1" s="1"/>
  <c r="EB154" i="6"/>
  <c r="EC154" i="6" s="1"/>
  <c r="EE154" i="6" s="1"/>
  <c r="DA64" i="1"/>
  <c r="DC64" i="1" s="1"/>
  <c r="DD64" i="1" s="1"/>
  <c r="DR101" i="5"/>
  <c r="DF111" i="5"/>
  <c r="DE111" i="5"/>
  <c r="DK88" i="5"/>
  <c r="DL88" i="5" s="1"/>
  <c r="DM88" i="5" s="1"/>
  <c r="DO88" i="5" s="1"/>
  <c r="DQ101" i="5"/>
  <c r="CQ77" i="1"/>
  <c r="CS77" i="1" s="1"/>
  <c r="CP84" i="1"/>
  <c r="CR84" i="1" s="1"/>
  <c r="DK116" i="5"/>
  <c r="DL116" i="5" s="1"/>
  <c r="DN116" i="5" s="1"/>
  <c r="DP116" i="5" s="1"/>
  <c r="CQ103" i="1"/>
  <c r="CP114" i="1"/>
  <c r="CR114" i="1" s="1"/>
  <c r="DF143" i="5"/>
  <c r="DE143" i="5"/>
  <c r="CR116" i="1"/>
  <c r="CQ116" i="1"/>
  <c r="DK62" i="5"/>
  <c r="DL62" i="5" s="1"/>
  <c r="DN62" i="5" s="1"/>
  <c r="DA67" i="5"/>
  <c r="DC67" i="5" s="1"/>
  <c r="DD67" i="5" s="1"/>
  <c r="DF67" i="5" s="1"/>
  <c r="CO98" i="1"/>
  <c r="CP98" i="1"/>
  <c r="DE82" i="5"/>
  <c r="DG82" i="5" s="1"/>
  <c r="DJ102" i="5"/>
  <c r="CT86" i="1"/>
  <c r="CU86" i="1" s="1"/>
  <c r="CV86" i="1" s="1"/>
  <c r="CW86" i="1" s="1"/>
  <c r="CR67" i="1"/>
  <c r="CT67" i="1" s="1"/>
  <c r="DS93" i="6"/>
  <c r="DU93" i="6" s="1"/>
  <c r="DW93" i="6" s="1"/>
  <c r="DI102" i="5"/>
  <c r="DC70" i="5"/>
  <c r="DD70" i="5" s="1"/>
  <c r="DF70" i="5" s="1"/>
  <c r="DH70" i="5" s="1"/>
  <c r="CT73" i="1"/>
  <c r="DH161" i="5"/>
  <c r="DG161" i="5"/>
  <c r="CK107" i="1"/>
  <c r="CM107" i="1" s="1"/>
  <c r="CN107" i="1" s="1"/>
  <c r="CP107" i="1" s="1"/>
  <c r="CO69" i="1"/>
  <c r="CP69" i="1"/>
  <c r="CS110" i="1"/>
  <c r="CU110" i="1" s="1"/>
  <c r="CV110" i="1" s="1"/>
  <c r="CX110" i="1" s="1"/>
  <c r="DE85" i="5"/>
  <c r="DG85" i="5" s="1"/>
  <c r="CS149" i="1"/>
  <c r="CU149" i="1" s="1"/>
  <c r="CV149" i="1" s="1"/>
  <c r="CW149" i="1" s="1"/>
  <c r="CK101" i="1"/>
  <c r="CM101" i="1" s="1"/>
  <c r="CN101" i="1" s="1"/>
  <c r="CO101" i="1" s="1"/>
  <c r="DV123" i="6"/>
  <c r="DX123" i="6" s="1"/>
  <c r="DY123" i="6" s="1"/>
  <c r="DZ123" i="6" s="1"/>
  <c r="DF64" i="5"/>
  <c r="DH64" i="5" s="1"/>
  <c r="CS125" i="1"/>
  <c r="CU125" i="1" s="1"/>
  <c r="CV125" i="1" s="1"/>
  <c r="CW125" i="1" s="1"/>
  <c r="EB98" i="6"/>
  <c r="EC98" i="6" s="1"/>
  <c r="EE98" i="6" s="1"/>
  <c r="CS124" i="1"/>
  <c r="CU124" i="1" s="1"/>
  <c r="CV124" i="1" s="1"/>
  <c r="CX124" i="1" s="1"/>
  <c r="DB118" i="5"/>
  <c r="DC118" i="5" s="1"/>
  <c r="DD118" i="5" s="1"/>
  <c r="DF118" i="5" s="1"/>
  <c r="CR103" i="1"/>
  <c r="CT157" i="1"/>
  <c r="CU157" i="1" s="1"/>
  <c r="CV157" i="1" s="1"/>
  <c r="CX157" i="1" s="1"/>
  <c r="CW136" i="1"/>
  <c r="CZ136" i="1" s="1"/>
  <c r="DY101" i="6"/>
  <c r="DZ101" i="6" s="1"/>
  <c r="EA101" i="6" s="1"/>
  <c r="DN145" i="5"/>
  <c r="DP145" i="5" s="1"/>
  <c r="DM145" i="5"/>
  <c r="DO145" i="5" s="1"/>
  <c r="DS85" i="6"/>
  <c r="DT85" i="6"/>
  <c r="DY106" i="6"/>
  <c r="DZ106" i="6" s="1"/>
  <c r="CQ102" i="1"/>
  <c r="CR102" i="1"/>
  <c r="EA87" i="6"/>
  <c r="EC87" i="6" s="1"/>
  <c r="EE87" i="6" s="1"/>
  <c r="CR141" i="1"/>
  <c r="CO109" i="1"/>
  <c r="CQ109" i="1" s="1"/>
  <c r="DA156" i="1"/>
  <c r="DC156" i="1" s="1"/>
  <c r="DD156" i="1" s="1"/>
  <c r="DE156" i="1" s="1"/>
  <c r="DK109" i="5"/>
  <c r="DL109" i="5" s="1"/>
  <c r="DM109" i="5" s="1"/>
  <c r="CS154" i="1"/>
  <c r="CU154" i="1" s="1"/>
  <c r="CV154" i="1" s="1"/>
  <c r="CX154" i="1" s="1"/>
  <c r="CQ141" i="1"/>
  <c r="CS91" i="1"/>
  <c r="CU91" i="1" s="1"/>
  <c r="CV91" i="1" s="1"/>
  <c r="CX79" i="1"/>
  <c r="CY79" i="1" s="1"/>
  <c r="CR72" i="1"/>
  <c r="CT72" i="1" s="1"/>
  <c r="CU78" i="1"/>
  <c r="CV78" i="1" s="1"/>
  <c r="CW78" i="1" s="1"/>
  <c r="CO117" i="1"/>
  <c r="CR117" i="1" s="1"/>
  <c r="CP131" i="1"/>
  <c r="CQ131" i="1" s="1"/>
  <c r="CU129" i="1"/>
  <c r="CV129" i="1" s="1"/>
  <c r="CW129" i="1" s="1"/>
  <c r="CW93" i="1"/>
  <c r="DJ126" i="5"/>
  <c r="DJ93" i="5"/>
  <c r="DN149" i="5"/>
  <c r="DP149" i="5" s="1"/>
  <c r="DK105" i="5"/>
  <c r="DL105" i="5" s="1"/>
  <c r="DN105" i="5" s="1"/>
  <c r="DF158" i="5"/>
  <c r="DH158" i="5" s="1"/>
  <c r="DI108" i="5"/>
  <c r="DN152" i="5"/>
  <c r="DP152" i="5" s="1"/>
  <c r="DM152" i="5"/>
  <c r="DO152" i="5" s="1"/>
  <c r="DI126" i="5"/>
  <c r="DH144" i="5"/>
  <c r="DI144" i="5" s="1"/>
  <c r="DI159" i="5"/>
  <c r="DK159" i="5" s="1"/>
  <c r="DL159" i="5" s="1"/>
  <c r="DN159" i="5" s="1"/>
  <c r="DP159" i="5" s="1"/>
  <c r="DC104" i="5"/>
  <c r="DD104" i="5" s="1"/>
  <c r="DE104" i="5" s="1"/>
  <c r="DC78" i="5"/>
  <c r="DD78" i="5" s="1"/>
  <c r="DF78" i="5" s="1"/>
  <c r="DK106" i="5"/>
  <c r="DL106" i="5" s="1"/>
  <c r="DN106" i="5" s="1"/>
  <c r="DP106" i="5" s="1"/>
  <c r="CQ139" i="1"/>
  <c r="CU155" i="1"/>
  <c r="CV155" i="1" s="1"/>
  <c r="CU105" i="1"/>
  <c r="CV105" i="1" s="1"/>
  <c r="CX105" i="1" s="1"/>
  <c r="CR139" i="1"/>
  <c r="CW143" i="1"/>
  <c r="CZ143" i="1" s="1"/>
  <c r="CS138" i="1"/>
  <c r="CW75" i="1"/>
  <c r="CX75" i="1"/>
  <c r="DJ114" i="5"/>
  <c r="DK115" i="5"/>
  <c r="DL115" i="5" s="1"/>
  <c r="DN115" i="5" s="1"/>
  <c r="DP115" i="5" s="1"/>
  <c r="CT138" i="1"/>
  <c r="CS96" i="1"/>
  <c r="CP152" i="1"/>
  <c r="CR152" i="1" s="1"/>
  <c r="DI128" i="5"/>
  <c r="CP150" i="1"/>
  <c r="CO150" i="1"/>
  <c r="EG81" i="6"/>
  <c r="EH81" i="6" s="1"/>
  <c r="EI81" i="6" s="1"/>
  <c r="DA73" i="5"/>
  <c r="DC73" i="5" s="1"/>
  <c r="DD73" i="5" s="1"/>
  <c r="EB69" i="6"/>
  <c r="EC69" i="6" s="1"/>
  <c r="EE69" i="6" s="1"/>
  <c r="DT157" i="6"/>
  <c r="DV157" i="6" s="1"/>
  <c r="DX157" i="6" s="1"/>
  <c r="EB148" i="6"/>
  <c r="ED148" i="6" s="1"/>
  <c r="EF148" i="6" s="1"/>
  <c r="EB120" i="6"/>
  <c r="ED120" i="6" s="1"/>
  <c r="EF120" i="6" s="1"/>
  <c r="DU71" i="6"/>
  <c r="DW71" i="6" s="1"/>
  <c r="DV71" i="6"/>
  <c r="DX71" i="6" s="1"/>
  <c r="DY162" i="6"/>
  <c r="DZ162" i="6" s="1"/>
  <c r="EA162" i="6" s="1"/>
  <c r="DV138" i="6"/>
  <c r="DX138" i="6" s="1"/>
  <c r="DY138" i="6" s="1"/>
  <c r="DZ138" i="6" s="1"/>
  <c r="DY116" i="6"/>
  <c r="DZ116" i="6" s="1"/>
  <c r="EA116" i="6" s="1"/>
  <c r="DY96" i="6"/>
  <c r="DZ96" i="6" s="1"/>
  <c r="EB96" i="6" s="1"/>
  <c r="EB78" i="6"/>
  <c r="EC78" i="6" s="1"/>
  <c r="EE78" i="6" s="1"/>
  <c r="DY152" i="6"/>
  <c r="DZ152" i="6" s="1"/>
  <c r="EA152" i="6" s="1"/>
  <c r="DQ115" i="6"/>
  <c r="DR115" i="6" s="1"/>
  <c r="DS115" i="6" s="1"/>
  <c r="DY118" i="6"/>
  <c r="DZ118" i="6" s="1"/>
  <c r="EA118" i="6" s="1"/>
  <c r="DT151" i="6"/>
  <c r="DU151" i="6" s="1"/>
  <c r="DW151" i="6" s="1"/>
  <c r="DK81" i="5"/>
  <c r="DL81" i="5" s="1"/>
  <c r="DM81" i="5" s="1"/>
  <c r="DO81" i="5" s="1"/>
  <c r="DA84" i="5"/>
  <c r="DK79" i="5"/>
  <c r="DL79" i="5" s="1"/>
  <c r="DN79" i="5" s="1"/>
  <c r="DP79" i="5" s="1"/>
  <c r="DV130" i="6"/>
  <c r="DX130" i="6" s="1"/>
  <c r="DY130" i="6" s="1"/>
  <c r="DZ130" i="6" s="1"/>
  <c r="DY91" i="6"/>
  <c r="DZ91" i="6" s="1"/>
  <c r="EA91" i="6" s="1"/>
  <c r="DT126" i="6"/>
  <c r="DV126" i="6" s="1"/>
  <c r="DX126" i="6" s="1"/>
  <c r="DN70" i="6"/>
  <c r="DP70" i="6" s="1"/>
  <c r="EK95" i="6"/>
  <c r="EM95" i="6" s="1"/>
  <c r="DN75" i="6"/>
  <c r="DP75" i="6" s="1"/>
  <c r="DV108" i="6"/>
  <c r="DX108" i="6" s="1"/>
  <c r="ED153" i="6"/>
  <c r="EF153" i="6" s="1"/>
  <c r="DV104" i="6"/>
  <c r="DX104" i="6" s="1"/>
  <c r="DY147" i="6"/>
  <c r="DZ147" i="6" s="1"/>
  <c r="EA147" i="6" s="1"/>
  <c r="DU158" i="6"/>
  <c r="DW158" i="6" s="1"/>
  <c r="EG84" i="6"/>
  <c r="EH84" i="6" s="1"/>
  <c r="EI84" i="6" s="1"/>
  <c r="ED127" i="6"/>
  <c r="EF127" i="6" s="1"/>
  <c r="DV73" i="6"/>
  <c r="DX73" i="6" s="1"/>
  <c r="DQ140" i="6"/>
  <c r="DR140" i="6" s="1"/>
  <c r="DT140" i="6" s="1"/>
  <c r="DY110" i="6"/>
  <c r="DZ110" i="6" s="1"/>
  <c r="EB110" i="6" s="1"/>
  <c r="DV159" i="6"/>
  <c r="DX159" i="6" s="1"/>
  <c r="DV109" i="6"/>
  <c r="DX109" i="6" s="1"/>
  <c r="DV119" i="6"/>
  <c r="DX119" i="6" s="1"/>
  <c r="ED160" i="6"/>
  <c r="EF160" i="6" s="1"/>
  <c r="DQ146" i="6"/>
  <c r="DR146" i="6" s="1"/>
  <c r="DS146" i="6" s="1"/>
  <c r="DU76" i="6"/>
  <c r="DW76" i="6" s="1"/>
  <c r="EC127" i="6"/>
  <c r="EE127" i="6" s="1"/>
  <c r="DU73" i="6"/>
  <c r="DW73" i="6" s="1"/>
  <c r="DM70" i="6"/>
  <c r="DO70" i="6" s="1"/>
  <c r="DM75" i="6"/>
  <c r="DO75" i="6" s="1"/>
  <c r="DU108" i="6"/>
  <c r="DW108" i="6" s="1"/>
  <c r="EC153" i="6"/>
  <c r="EE153" i="6" s="1"/>
  <c r="DU104" i="6"/>
  <c r="DW104" i="6" s="1"/>
  <c r="DU159" i="6"/>
  <c r="DW159" i="6" s="1"/>
  <c r="DU109" i="6"/>
  <c r="DW109" i="6" s="1"/>
  <c r="DU119" i="6"/>
  <c r="DW119" i="6" s="1"/>
  <c r="EC160" i="6"/>
  <c r="EE160" i="6" s="1"/>
  <c r="EL95" i="6"/>
  <c r="EN95" i="6" s="1"/>
  <c r="DV158" i="6"/>
  <c r="DX158" i="6" s="1"/>
  <c r="DV76" i="6"/>
  <c r="DX76" i="6" s="1"/>
  <c r="EK66" i="6"/>
  <c r="EM66" i="6" s="1"/>
  <c r="EC79" i="6"/>
  <c r="EE79" i="6" s="1"/>
  <c r="DU77" i="6"/>
  <c r="DW77" i="6" s="1"/>
  <c r="DU134" i="6"/>
  <c r="DW134" i="6" s="1"/>
  <c r="DU161" i="6"/>
  <c r="DW161" i="6" s="1"/>
  <c r="EK111" i="6"/>
  <c r="EM111" i="6" s="1"/>
  <c r="DU113" i="6"/>
  <c r="DW113" i="6" s="1"/>
  <c r="EC103" i="6"/>
  <c r="EE103" i="6" s="1"/>
  <c r="EA128" i="6"/>
  <c r="EB128" i="6"/>
  <c r="DS121" i="6"/>
  <c r="DT121" i="6"/>
  <c r="DS83" i="6"/>
  <c r="DT83" i="6"/>
  <c r="EA62" i="6"/>
  <c r="EB62" i="6"/>
  <c r="EA125" i="6"/>
  <c r="EB125" i="6"/>
  <c r="EA107" i="6"/>
  <c r="EB107" i="6"/>
  <c r="EC102" i="6"/>
  <c r="EE102" i="6" s="1"/>
  <c r="ED102" i="6"/>
  <c r="EF102" i="6" s="1"/>
  <c r="EC100" i="6"/>
  <c r="EE100" i="6" s="1"/>
  <c r="ED100" i="6"/>
  <c r="EF100" i="6" s="1"/>
  <c r="DM142" i="6"/>
  <c r="DO142" i="6" s="1"/>
  <c r="DN142" i="6"/>
  <c r="DP142" i="6" s="1"/>
  <c r="EA80" i="6"/>
  <c r="EB80" i="6"/>
  <c r="EB101" i="6"/>
  <c r="DS132" i="6"/>
  <c r="DT132" i="6"/>
  <c r="EA150" i="6"/>
  <c r="EB150" i="6"/>
  <c r="EA149" i="6"/>
  <c r="EB149" i="6"/>
  <c r="DS105" i="6"/>
  <c r="DT105" i="6"/>
  <c r="EA94" i="6"/>
  <c r="EB94" i="6"/>
  <c r="DS114" i="6"/>
  <c r="DT114" i="6"/>
  <c r="DS141" i="6"/>
  <c r="DT141" i="6"/>
  <c r="EA139" i="6"/>
  <c r="EB139" i="6"/>
  <c r="EC112" i="6"/>
  <c r="EE112" i="6" s="1"/>
  <c r="ED112" i="6"/>
  <c r="EF112" i="6" s="1"/>
  <c r="EL66" i="6"/>
  <c r="EN66" i="6" s="1"/>
  <c r="ED79" i="6"/>
  <c r="EF79" i="6" s="1"/>
  <c r="DV77" i="6"/>
  <c r="DX77" i="6" s="1"/>
  <c r="DV134" i="6"/>
  <c r="DX134" i="6" s="1"/>
  <c r="DV161" i="6"/>
  <c r="DX161" i="6" s="1"/>
  <c r="EL111" i="6"/>
  <c r="EN111" i="6" s="1"/>
  <c r="DV113" i="6"/>
  <c r="DX113" i="6" s="1"/>
  <c r="ED103" i="6"/>
  <c r="EF103" i="6" s="1"/>
  <c r="EA90" i="6"/>
  <c r="EB90" i="6"/>
  <c r="DS133" i="6"/>
  <c r="DT133" i="6"/>
  <c r="DS64" i="6"/>
  <c r="DT64" i="6"/>
  <c r="DS74" i="6"/>
  <c r="DT74" i="6"/>
  <c r="EA63" i="6"/>
  <c r="EB63" i="6"/>
  <c r="EA156" i="6"/>
  <c r="EB156" i="6"/>
  <c r="DU136" i="6"/>
  <c r="DW136" i="6" s="1"/>
  <c r="DV136" i="6"/>
  <c r="DX136" i="6" s="1"/>
  <c r="DI123" i="5"/>
  <c r="DY137" i="6"/>
  <c r="DZ137" i="6" s="1"/>
  <c r="DQ82" i="6"/>
  <c r="DR82" i="6" s="1"/>
  <c r="DQ92" i="6"/>
  <c r="DR92" i="6" s="1"/>
  <c r="DY97" i="6"/>
  <c r="DZ97" i="6" s="1"/>
  <c r="DY86" i="6"/>
  <c r="DZ86" i="6" s="1"/>
  <c r="DQ155" i="6"/>
  <c r="DR155" i="6" s="1"/>
  <c r="DY117" i="6"/>
  <c r="DZ117" i="6" s="1"/>
  <c r="DY144" i="6"/>
  <c r="DZ144" i="6" s="1"/>
  <c r="DY88" i="6"/>
  <c r="DZ88" i="6" s="1"/>
  <c r="DQ72" i="6"/>
  <c r="DR72" i="6" s="1"/>
  <c r="DQ129" i="6"/>
  <c r="DR129" i="6" s="1"/>
  <c r="DY99" i="6"/>
  <c r="DZ99" i="6" s="1"/>
  <c r="DY68" i="6"/>
  <c r="DZ68" i="6" s="1"/>
  <c r="DQ145" i="6"/>
  <c r="DR145" i="6" s="1"/>
  <c r="DY131" i="6"/>
  <c r="DZ131" i="6" s="1"/>
  <c r="DY143" i="6"/>
  <c r="DZ143" i="6" s="1"/>
  <c r="DY135" i="6"/>
  <c r="DZ135" i="6" s="1"/>
  <c r="DY65" i="6"/>
  <c r="DZ65" i="6" s="1"/>
  <c r="DY67" i="6"/>
  <c r="DZ67" i="6" s="1"/>
  <c r="DJ98" i="5"/>
  <c r="DK98" i="5" s="1"/>
  <c r="DL98" i="5" s="1"/>
  <c r="DG76" i="5"/>
  <c r="DI76" i="5" s="1"/>
  <c r="DI131" i="5"/>
  <c r="DK131" i="5" s="1"/>
  <c r="DL131" i="5" s="1"/>
  <c r="DE130" i="5"/>
  <c r="DF130" i="5"/>
  <c r="DU153" i="5"/>
  <c r="DW153" i="5" s="1"/>
  <c r="DI113" i="5"/>
  <c r="DM148" i="5"/>
  <c r="DO148" i="5" s="1"/>
  <c r="DR148" i="5" s="1"/>
  <c r="DM90" i="5"/>
  <c r="DO90" i="5" s="1"/>
  <c r="DC68" i="5"/>
  <c r="DD68" i="5" s="1"/>
  <c r="DE68" i="5" s="1"/>
  <c r="DG68" i="5" s="1"/>
  <c r="DE91" i="5"/>
  <c r="DG91" i="5" s="1"/>
  <c r="DI157" i="5"/>
  <c r="DK157" i="5" s="1"/>
  <c r="DL157" i="5" s="1"/>
  <c r="CQ142" i="1"/>
  <c r="CR142" i="1"/>
  <c r="DE122" i="5"/>
  <c r="DF122" i="5"/>
  <c r="DH122" i="5" s="1"/>
  <c r="DI127" i="5"/>
  <c r="DI114" i="5"/>
  <c r="DI93" i="5"/>
  <c r="DJ156" i="5"/>
  <c r="DK156" i="5" s="1"/>
  <c r="DL156" i="5" s="1"/>
  <c r="DJ108" i="5"/>
  <c r="DI66" i="5"/>
  <c r="DJ150" i="5"/>
  <c r="DK150" i="5" s="1"/>
  <c r="DL150" i="5" s="1"/>
  <c r="DJ113" i="5"/>
  <c r="DB84" i="5"/>
  <c r="DJ94" i="5"/>
  <c r="DK94" i="5" s="1"/>
  <c r="DL94" i="5" s="1"/>
  <c r="DN65" i="5"/>
  <c r="DM65" i="5"/>
  <c r="DO65" i="5" s="1"/>
  <c r="DF117" i="5"/>
  <c r="DE117" i="5"/>
  <c r="DN69" i="5"/>
  <c r="DM69" i="5"/>
  <c r="DO69" i="5" s="1"/>
  <c r="DO154" i="5"/>
  <c r="DQ154" i="5" s="1"/>
  <c r="DP71" i="5"/>
  <c r="DQ71" i="5" s="1"/>
  <c r="DO149" i="5"/>
  <c r="DJ128" i="5"/>
  <c r="DN147" i="5"/>
  <c r="DP147" i="5" s="1"/>
  <c r="DM147" i="5"/>
  <c r="DG138" i="5"/>
  <c r="DJ138" i="5" s="1"/>
  <c r="DG136" i="5"/>
  <c r="DJ136" i="5" s="1"/>
  <c r="DH82" i="5"/>
  <c r="DH139" i="5"/>
  <c r="DJ139" i="5" s="1"/>
  <c r="DF151" i="5"/>
  <c r="DE151" i="5"/>
  <c r="DG151" i="5" s="1"/>
  <c r="DO63" i="5"/>
  <c r="DR63" i="5" s="1"/>
  <c r="DX153" i="5"/>
  <c r="DH77" i="5"/>
  <c r="DJ77" i="5" s="1"/>
  <c r="DJ123" i="5"/>
  <c r="DN137" i="5"/>
  <c r="DP137" i="5" s="1"/>
  <c r="DM137" i="5"/>
  <c r="DG134" i="5"/>
  <c r="DF133" i="5"/>
  <c r="DE133" i="5"/>
  <c r="DG133" i="5" s="1"/>
  <c r="DN135" i="5"/>
  <c r="DP135" i="5" s="1"/>
  <c r="DM135" i="5"/>
  <c r="DH91" i="5"/>
  <c r="DP90" i="5"/>
  <c r="DG132" i="5"/>
  <c r="DM83" i="5"/>
  <c r="DO83" i="5" s="1"/>
  <c r="DN100" i="5"/>
  <c r="DM100" i="5"/>
  <c r="DP89" i="5"/>
  <c r="DH72" i="5"/>
  <c r="DH134" i="5"/>
  <c r="DG107" i="5"/>
  <c r="DO155" i="5"/>
  <c r="DQ155" i="5" s="1"/>
  <c r="DG121" i="5"/>
  <c r="DH132" i="5"/>
  <c r="DF146" i="5"/>
  <c r="DH146" i="5" s="1"/>
  <c r="DE146" i="5"/>
  <c r="DF110" i="5"/>
  <c r="DE110" i="5"/>
  <c r="DN103" i="5"/>
  <c r="DM103" i="5"/>
  <c r="DO103" i="5" s="1"/>
  <c r="DH99" i="5"/>
  <c r="DJ99" i="5" s="1"/>
  <c r="DH107" i="5"/>
  <c r="DH121" i="5"/>
  <c r="CU135" i="1"/>
  <c r="CV135" i="1" s="1"/>
  <c r="CW135" i="1" s="1"/>
  <c r="CW113" i="1"/>
  <c r="CX113" i="1"/>
  <c r="CT83" i="1"/>
  <c r="CU80" i="1"/>
  <c r="CV80" i="1" s="1"/>
  <c r="CT96" i="1"/>
  <c r="CS83" i="1"/>
  <c r="DJ80" i="5" l="1"/>
  <c r="DI80" i="5"/>
  <c r="DE97" i="5"/>
  <c r="DG97" i="5" s="1"/>
  <c r="DQ120" i="5"/>
  <c r="DN74" i="5"/>
  <c r="DP74" i="5" s="1"/>
  <c r="DR120" i="5"/>
  <c r="DE86" i="5"/>
  <c r="DG86" i="5" s="1"/>
  <c r="CZ94" i="1"/>
  <c r="DA92" i="1"/>
  <c r="DC92" i="1" s="1"/>
  <c r="DD92" i="1" s="1"/>
  <c r="DQ162" i="5"/>
  <c r="DE119" i="5"/>
  <c r="DG119" i="5" s="1"/>
  <c r="DS112" i="5"/>
  <c r="DT112" i="5" s="1"/>
  <c r="DU112" i="5" s="1"/>
  <c r="DW112" i="5" s="1"/>
  <c r="DF125" i="5"/>
  <c r="DH125" i="5" s="1"/>
  <c r="DG142" i="5"/>
  <c r="DI142" i="5" s="1"/>
  <c r="DJ75" i="5"/>
  <c r="DK75" i="5" s="1"/>
  <c r="DL75" i="5" s="1"/>
  <c r="DN75" i="5" s="1"/>
  <c r="DK66" i="5"/>
  <c r="DL66" i="5" s="1"/>
  <c r="DN66" i="5" s="1"/>
  <c r="DQ141" i="5"/>
  <c r="DH97" i="5"/>
  <c r="DJ97" i="5" s="1"/>
  <c r="DB140" i="5"/>
  <c r="DC140" i="5" s="1"/>
  <c r="DD140" i="5" s="1"/>
  <c r="DJ129" i="5"/>
  <c r="DR74" i="5"/>
  <c r="DK127" i="5"/>
  <c r="DL127" i="5" s="1"/>
  <c r="DM127" i="5" s="1"/>
  <c r="DN88" i="5"/>
  <c r="DJ124" i="5"/>
  <c r="DJ87" i="5"/>
  <c r="DM116" i="5"/>
  <c r="DO116" i="5" s="1"/>
  <c r="DR116" i="5" s="1"/>
  <c r="DI124" i="5"/>
  <c r="DI125" i="5"/>
  <c r="DI129" i="5"/>
  <c r="DR162" i="5"/>
  <c r="DR141" i="5"/>
  <c r="DF96" i="5"/>
  <c r="DH96" i="5" s="1"/>
  <c r="DE96" i="5"/>
  <c r="DG96" i="5" s="1"/>
  <c r="DC92" i="5"/>
  <c r="DD92" i="5" s="1"/>
  <c r="DF92" i="5" s="1"/>
  <c r="DH92" i="5" s="1"/>
  <c r="DR89" i="5"/>
  <c r="DI64" i="5"/>
  <c r="DK108" i="5"/>
  <c r="DL108" i="5" s="1"/>
  <c r="DN108" i="5" s="1"/>
  <c r="DP108" i="5" s="1"/>
  <c r="DM62" i="5"/>
  <c r="DO62" i="5" s="1"/>
  <c r="DN109" i="5"/>
  <c r="DP109" i="5" s="1"/>
  <c r="DF104" i="5"/>
  <c r="DH104" i="5" s="1"/>
  <c r="DM105" i="5"/>
  <c r="DO105" i="5" s="1"/>
  <c r="DI87" i="5"/>
  <c r="CU106" i="1"/>
  <c r="CV106" i="1" s="1"/>
  <c r="CX106" i="1" s="1"/>
  <c r="CS147" i="1"/>
  <c r="CS127" i="1"/>
  <c r="CT127" i="1"/>
  <c r="CX159" i="1"/>
  <c r="CZ159" i="1" s="1"/>
  <c r="CX130" i="1"/>
  <c r="CZ130" i="1" s="1"/>
  <c r="CP65" i="1"/>
  <c r="CR65" i="1" s="1"/>
  <c r="DA94" i="1"/>
  <c r="DB94" i="1"/>
  <c r="DN160" i="5"/>
  <c r="DP160" i="5" s="1"/>
  <c r="DM160" i="5"/>
  <c r="DO160" i="5" s="1"/>
  <c r="DK80" i="5"/>
  <c r="DL80" i="5" s="1"/>
  <c r="DN80" i="5" s="1"/>
  <c r="EC89" i="6"/>
  <c r="EE89" i="6" s="1"/>
  <c r="CU82" i="1"/>
  <c r="CV82" i="1" s="1"/>
  <c r="CX82" i="1" s="1"/>
  <c r="DI72" i="5"/>
  <c r="CK85" i="1"/>
  <c r="DI85" i="5"/>
  <c r="CU137" i="1"/>
  <c r="CV137" i="1" s="1"/>
  <c r="CX137" i="1" s="1"/>
  <c r="CL85" i="1"/>
  <c r="CT97" i="1"/>
  <c r="CT103" i="1"/>
  <c r="CR145" i="1"/>
  <c r="CT145" i="1" s="1"/>
  <c r="CS97" i="1"/>
  <c r="CQ90" i="1"/>
  <c r="CS90" i="1" s="1"/>
  <c r="CL120" i="1"/>
  <c r="CM120" i="1" s="1"/>
  <c r="CN120" i="1" s="1"/>
  <c r="CO120" i="1" s="1"/>
  <c r="CU73" i="1"/>
  <c r="CV73" i="1" s="1"/>
  <c r="CX73" i="1" s="1"/>
  <c r="CT74" i="1"/>
  <c r="CU74" i="1" s="1"/>
  <c r="CV74" i="1" s="1"/>
  <c r="CW74" i="1" s="1"/>
  <c r="CZ122" i="1"/>
  <c r="CT146" i="1"/>
  <c r="CU146" i="1" s="1"/>
  <c r="CV146" i="1" s="1"/>
  <c r="CW146" i="1" s="1"/>
  <c r="CS66" i="1"/>
  <c r="CU66" i="1" s="1"/>
  <c r="CV66" i="1" s="1"/>
  <c r="CW134" i="1"/>
  <c r="CJ111" i="1"/>
  <c r="CK111" i="1" s="1"/>
  <c r="CY122" i="1"/>
  <c r="CP71" i="1"/>
  <c r="CR71" i="1" s="1"/>
  <c r="CO160" i="1"/>
  <c r="CQ160" i="1" s="1"/>
  <c r="CR81" i="1"/>
  <c r="CS81" i="1" s="1"/>
  <c r="CY159" i="1"/>
  <c r="CW100" i="1"/>
  <c r="CY100" i="1" s="1"/>
  <c r="CW148" i="1"/>
  <c r="CX148" i="1"/>
  <c r="CS104" i="1"/>
  <c r="CU104" i="1" s="1"/>
  <c r="CV104" i="1" s="1"/>
  <c r="CW104" i="1" s="1"/>
  <c r="CS128" i="1"/>
  <c r="CT128" i="1"/>
  <c r="CQ162" i="1"/>
  <c r="CM121" i="1"/>
  <c r="CN121" i="1" s="1"/>
  <c r="CO121" i="1" s="1"/>
  <c r="CX89" i="1"/>
  <c r="CY89" i="1" s="1"/>
  <c r="CR162" i="1"/>
  <c r="CR133" i="1"/>
  <c r="CS103" i="1"/>
  <c r="CQ98" i="1"/>
  <c r="CQ70" i="1"/>
  <c r="CS70" i="1" s="1"/>
  <c r="CX78" i="1"/>
  <c r="CY78" i="1" s="1"/>
  <c r="CQ63" i="1"/>
  <c r="CR68" i="1"/>
  <c r="CS68" i="1" s="1"/>
  <c r="DH126" i="1"/>
  <c r="DI126" i="1" s="1"/>
  <c r="CR63" i="1"/>
  <c r="CR98" i="1"/>
  <c r="CT77" i="1"/>
  <c r="CU77" i="1" s="1"/>
  <c r="CV77" i="1" s="1"/>
  <c r="CX77" i="1" s="1"/>
  <c r="CQ84" i="1"/>
  <c r="CT84" i="1" s="1"/>
  <c r="CS72" i="1"/>
  <c r="CU72" i="1" s="1"/>
  <c r="CV72" i="1" s="1"/>
  <c r="CW72" i="1" s="1"/>
  <c r="CY119" i="1"/>
  <c r="DB119" i="1" s="1"/>
  <c r="CS144" i="1"/>
  <c r="CU144" i="1" s="1"/>
  <c r="CV144" i="1" s="1"/>
  <c r="CQ133" i="1"/>
  <c r="CW153" i="1"/>
  <c r="CZ153" i="1" s="1"/>
  <c r="DE64" i="1"/>
  <c r="DF64" i="1"/>
  <c r="CQ151" i="1"/>
  <c r="CS151" i="1" s="1"/>
  <c r="DS101" i="5"/>
  <c r="DT101" i="5" s="1"/>
  <c r="DU101" i="5" s="1"/>
  <c r="DW101" i="5" s="1"/>
  <c r="ED154" i="6"/>
  <c r="EF154" i="6" s="1"/>
  <c r="DJ85" i="5"/>
  <c r="DK102" i="5"/>
  <c r="DL102" i="5" s="1"/>
  <c r="DN102" i="5" s="1"/>
  <c r="DP102" i="5" s="1"/>
  <c r="CM99" i="1"/>
  <c r="CN99" i="1" s="1"/>
  <c r="DI82" i="5"/>
  <c r="DQ145" i="5"/>
  <c r="DG111" i="5"/>
  <c r="CY136" i="1"/>
  <c r="DB136" i="1" s="1"/>
  <c r="CP95" i="1"/>
  <c r="CR95" i="1" s="1"/>
  <c r="CX140" i="1"/>
  <c r="CZ140" i="1" s="1"/>
  <c r="DH111" i="5"/>
  <c r="DV93" i="6"/>
  <c r="DX93" i="6" s="1"/>
  <c r="DK128" i="5"/>
  <c r="DL128" i="5" s="1"/>
  <c r="DN128" i="5" s="1"/>
  <c r="DP128" i="5" s="1"/>
  <c r="DG143" i="5"/>
  <c r="DH143" i="5"/>
  <c r="DV112" i="5"/>
  <c r="DX112" i="5" s="1"/>
  <c r="DZ112" i="5" s="1"/>
  <c r="CQ114" i="1"/>
  <c r="CS114" i="1" s="1"/>
  <c r="DE70" i="5"/>
  <c r="DG70" i="5" s="1"/>
  <c r="DE67" i="5"/>
  <c r="DG67" i="5" s="1"/>
  <c r="DH67" i="5"/>
  <c r="CQ69" i="1"/>
  <c r="CT116" i="1"/>
  <c r="CS116" i="1"/>
  <c r="CX86" i="1"/>
  <c r="CY86" i="1" s="1"/>
  <c r="CS67" i="1"/>
  <c r="CU67" i="1" s="1"/>
  <c r="CV67" i="1" s="1"/>
  <c r="CX67" i="1" s="1"/>
  <c r="CX88" i="1"/>
  <c r="CY88" i="1" s="1"/>
  <c r="DN81" i="5"/>
  <c r="DQ74" i="5"/>
  <c r="DK93" i="5"/>
  <c r="DL93" i="5" s="1"/>
  <c r="DN93" i="5" s="1"/>
  <c r="DI161" i="5"/>
  <c r="CW112" i="1"/>
  <c r="CY112" i="1" s="1"/>
  <c r="CX62" i="1"/>
  <c r="CY62" i="1" s="1"/>
  <c r="DM115" i="5"/>
  <c r="DO115" i="5" s="1"/>
  <c r="DR115" i="5" s="1"/>
  <c r="CX149" i="1"/>
  <c r="CZ149" i="1" s="1"/>
  <c r="CR69" i="1"/>
  <c r="DJ161" i="5"/>
  <c r="DK126" i="5"/>
  <c r="DL126" i="5" s="1"/>
  <c r="DM126" i="5" s="1"/>
  <c r="DO126" i="5" s="1"/>
  <c r="CP118" i="1"/>
  <c r="CO118" i="1"/>
  <c r="DP62" i="5"/>
  <c r="DE118" i="5"/>
  <c r="DG118" i="5" s="1"/>
  <c r="CP101" i="1"/>
  <c r="CQ101" i="1" s="1"/>
  <c r="DJ158" i="5"/>
  <c r="ED98" i="6"/>
  <c r="EF98" i="6" s="1"/>
  <c r="EG98" i="6" s="1"/>
  <c r="EH98" i="6" s="1"/>
  <c r="DJ64" i="5"/>
  <c r="CW123" i="1"/>
  <c r="CZ123" i="1" s="1"/>
  <c r="EC120" i="6"/>
  <c r="EE120" i="6" s="1"/>
  <c r="EG120" i="6" s="1"/>
  <c r="EH120" i="6" s="1"/>
  <c r="CQ152" i="1"/>
  <c r="CS152" i="1" s="1"/>
  <c r="DH118" i="5"/>
  <c r="DU85" i="6"/>
  <c r="DW85" i="6" s="1"/>
  <c r="CW124" i="1"/>
  <c r="CZ124" i="1" s="1"/>
  <c r="DR145" i="5"/>
  <c r="CT102" i="1"/>
  <c r="ED69" i="6"/>
  <c r="EF69" i="6" s="1"/>
  <c r="EG69" i="6" s="1"/>
  <c r="EH69" i="6" s="1"/>
  <c r="DV85" i="6"/>
  <c r="DX85" i="6" s="1"/>
  <c r="CW110" i="1"/>
  <c r="CY110" i="1" s="1"/>
  <c r="DE78" i="5"/>
  <c r="DG78" i="5" s="1"/>
  <c r="CR131" i="1"/>
  <c r="CT131" i="1" s="1"/>
  <c r="EG153" i="6"/>
  <c r="EH153" i="6" s="1"/>
  <c r="EJ153" i="6" s="1"/>
  <c r="CS102" i="1"/>
  <c r="CS141" i="1"/>
  <c r="DR90" i="5"/>
  <c r="EA106" i="6"/>
  <c r="EB106" i="6"/>
  <c r="DS140" i="6"/>
  <c r="DU140" i="6" s="1"/>
  <c r="DW140" i="6" s="1"/>
  <c r="CR109" i="1"/>
  <c r="CS109" i="1" s="1"/>
  <c r="DM79" i="5"/>
  <c r="DO79" i="5" s="1"/>
  <c r="ED87" i="6"/>
  <c r="EF87" i="6" s="1"/>
  <c r="EG87" i="6" s="1"/>
  <c r="EH87" i="6" s="1"/>
  <c r="EB116" i="6"/>
  <c r="ED116" i="6" s="1"/>
  <c r="EF116" i="6" s="1"/>
  <c r="CT141" i="1"/>
  <c r="CW161" i="1"/>
  <c r="CY161" i="1" s="1"/>
  <c r="CQ117" i="1"/>
  <c r="CS117" i="1" s="1"/>
  <c r="CX87" i="1"/>
  <c r="CY87" i="1" s="1"/>
  <c r="CW154" i="1"/>
  <c r="CZ154" i="1" s="1"/>
  <c r="CX129" i="1"/>
  <c r="CY129" i="1" s="1"/>
  <c r="CY143" i="1"/>
  <c r="DA143" i="1" s="1"/>
  <c r="DF156" i="1"/>
  <c r="DG156" i="1" s="1"/>
  <c r="CU96" i="1"/>
  <c r="CV96" i="1" s="1"/>
  <c r="CX96" i="1" s="1"/>
  <c r="CZ79" i="1"/>
  <c r="DB79" i="1" s="1"/>
  <c r="CW106" i="1"/>
  <c r="CZ106" i="1" s="1"/>
  <c r="CX125" i="1"/>
  <c r="CY125" i="1" s="1"/>
  <c r="CX108" i="1"/>
  <c r="CY108" i="1" s="1"/>
  <c r="CW115" i="1"/>
  <c r="CY115" i="1" s="1"/>
  <c r="CS139" i="1"/>
  <c r="CO107" i="1"/>
  <c r="CQ107" i="1" s="1"/>
  <c r="EJ81" i="6"/>
  <c r="EK81" i="6" s="1"/>
  <c r="EM81" i="6" s="1"/>
  <c r="DT115" i="6"/>
  <c r="DV115" i="6" s="1"/>
  <c r="DX115" i="6" s="1"/>
  <c r="DK123" i="5"/>
  <c r="DL123" i="5" s="1"/>
  <c r="DM123" i="5" s="1"/>
  <c r="DJ82" i="5"/>
  <c r="DQ149" i="5"/>
  <c r="CW105" i="1"/>
  <c r="CY105" i="1" s="1"/>
  <c r="CT139" i="1"/>
  <c r="CY93" i="1"/>
  <c r="CZ93" i="1"/>
  <c r="DQ152" i="5"/>
  <c r="DI158" i="5"/>
  <c r="DJ144" i="5"/>
  <c r="DK144" i="5" s="1"/>
  <c r="DL144" i="5" s="1"/>
  <c r="DM106" i="5"/>
  <c r="DO106" i="5" s="1"/>
  <c r="DR106" i="5" s="1"/>
  <c r="DZ153" i="5"/>
  <c r="DK114" i="5"/>
  <c r="DL114" i="5" s="1"/>
  <c r="DM114" i="5" s="1"/>
  <c r="DO114" i="5" s="1"/>
  <c r="CX155" i="1"/>
  <c r="CW155" i="1"/>
  <c r="CZ134" i="1"/>
  <c r="CX158" i="1"/>
  <c r="CZ158" i="1" s="1"/>
  <c r="CY134" i="1"/>
  <c r="DE76" i="1"/>
  <c r="DH76" i="1" s="1"/>
  <c r="CZ75" i="1"/>
  <c r="CU138" i="1"/>
  <c r="CV138" i="1" s="1"/>
  <c r="CX138" i="1" s="1"/>
  <c r="CU83" i="1"/>
  <c r="CV83" i="1" s="1"/>
  <c r="CW83" i="1" s="1"/>
  <c r="CY75" i="1"/>
  <c r="DI134" i="5"/>
  <c r="CW157" i="1"/>
  <c r="CZ157" i="1" s="1"/>
  <c r="CQ150" i="1"/>
  <c r="CX135" i="1"/>
  <c r="CY135" i="1" s="1"/>
  <c r="DU157" i="6"/>
  <c r="DW157" i="6" s="1"/>
  <c r="CR150" i="1"/>
  <c r="CX91" i="1"/>
  <c r="CW91" i="1"/>
  <c r="DR71" i="5"/>
  <c r="DS71" i="5" s="1"/>
  <c r="DT71" i="5" s="1"/>
  <c r="DV71" i="5" s="1"/>
  <c r="DI136" i="5"/>
  <c r="DK136" i="5" s="1"/>
  <c r="DL136" i="5" s="1"/>
  <c r="EB152" i="6"/>
  <c r="ED152" i="6" s="1"/>
  <c r="EF152" i="6" s="1"/>
  <c r="CX132" i="1"/>
  <c r="CZ132" i="1" s="1"/>
  <c r="DK113" i="5"/>
  <c r="DL113" i="5" s="1"/>
  <c r="DM113" i="5" s="1"/>
  <c r="DC84" i="5"/>
  <c r="DD84" i="5" s="1"/>
  <c r="DF84" i="5" s="1"/>
  <c r="DH84" i="5" s="1"/>
  <c r="EA96" i="6"/>
  <c r="EC96" i="6" s="1"/>
  <c r="EE96" i="6" s="1"/>
  <c r="EJ84" i="6"/>
  <c r="EL84" i="6" s="1"/>
  <c r="EN84" i="6" s="1"/>
  <c r="EC148" i="6"/>
  <c r="EE148" i="6" s="1"/>
  <c r="EG148" i="6" s="1"/>
  <c r="EH148" i="6" s="1"/>
  <c r="EJ148" i="6" s="1"/>
  <c r="EB162" i="6"/>
  <c r="EC162" i="6" s="1"/>
  <c r="EE162" i="6" s="1"/>
  <c r="ED78" i="6"/>
  <c r="EF78" i="6" s="1"/>
  <c r="EG78" i="6" s="1"/>
  <c r="EH78" i="6" s="1"/>
  <c r="DY158" i="6"/>
  <c r="DZ158" i="6" s="1"/>
  <c r="EA158" i="6" s="1"/>
  <c r="DI132" i="5"/>
  <c r="DI138" i="5"/>
  <c r="DK138" i="5" s="1"/>
  <c r="DL138" i="5" s="1"/>
  <c r="EA110" i="6"/>
  <c r="EC110" i="6" s="1"/>
  <c r="EE110" i="6" s="1"/>
  <c r="DY71" i="6"/>
  <c r="DZ71" i="6" s="1"/>
  <c r="EB147" i="6"/>
  <c r="EC147" i="6" s="1"/>
  <c r="EE147" i="6" s="1"/>
  <c r="DU126" i="6"/>
  <c r="DW126" i="6" s="1"/>
  <c r="DY126" i="6" s="1"/>
  <c r="DZ126" i="6" s="1"/>
  <c r="EA126" i="6" s="1"/>
  <c r="EA138" i="6"/>
  <c r="EB138" i="6"/>
  <c r="EG127" i="6"/>
  <c r="EH127" i="6" s="1"/>
  <c r="EJ127" i="6" s="1"/>
  <c r="EB118" i="6"/>
  <c r="EC118" i="6" s="1"/>
  <c r="EE118" i="6" s="1"/>
  <c r="DY93" i="6"/>
  <c r="DZ93" i="6" s="1"/>
  <c r="EB93" i="6" s="1"/>
  <c r="DQ70" i="6"/>
  <c r="DR70" i="6" s="1"/>
  <c r="DS70" i="6" s="1"/>
  <c r="ED101" i="6"/>
  <c r="EF101" i="6" s="1"/>
  <c r="EB91" i="6"/>
  <c r="EC91" i="6" s="1"/>
  <c r="EE91" i="6" s="1"/>
  <c r="DV105" i="6"/>
  <c r="DX105" i="6" s="1"/>
  <c r="EL81" i="6"/>
  <c r="EN81" i="6" s="1"/>
  <c r="DY109" i="6"/>
  <c r="DZ109" i="6" s="1"/>
  <c r="EB109" i="6" s="1"/>
  <c r="EC156" i="6"/>
  <c r="EE156" i="6" s="1"/>
  <c r="DU74" i="6"/>
  <c r="DW74" i="6" s="1"/>
  <c r="DU133" i="6"/>
  <c r="DW133" i="6" s="1"/>
  <c r="DY77" i="6"/>
  <c r="DZ77" i="6" s="1"/>
  <c r="EB77" i="6" s="1"/>
  <c r="DV151" i="6"/>
  <c r="DX151" i="6" s="1"/>
  <c r="DY151" i="6" s="1"/>
  <c r="DZ151" i="6" s="1"/>
  <c r="ED107" i="6"/>
  <c r="EF107" i="6" s="1"/>
  <c r="ED125" i="6"/>
  <c r="EF125" i="6" s="1"/>
  <c r="DV83" i="6"/>
  <c r="DX83" i="6" s="1"/>
  <c r="DY113" i="6"/>
  <c r="DZ113" i="6" s="1"/>
  <c r="EA113" i="6" s="1"/>
  <c r="DY159" i="6"/>
  <c r="DZ159" i="6" s="1"/>
  <c r="EA159" i="6" s="1"/>
  <c r="DY73" i="6"/>
  <c r="DZ73" i="6" s="1"/>
  <c r="EA73" i="6" s="1"/>
  <c r="EG112" i="6"/>
  <c r="EH112" i="6" s="1"/>
  <c r="EJ112" i="6" s="1"/>
  <c r="DV141" i="6"/>
  <c r="DX141" i="6" s="1"/>
  <c r="DQ142" i="6"/>
  <c r="DR142" i="6" s="1"/>
  <c r="DS142" i="6" s="1"/>
  <c r="EG79" i="6"/>
  <c r="EH79" i="6" s="1"/>
  <c r="EJ79" i="6" s="1"/>
  <c r="DT146" i="6"/>
  <c r="DU146" i="6" s="1"/>
  <c r="DW146" i="6" s="1"/>
  <c r="EG103" i="6"/>
  <c r="EH103" i="6" s="1"/>
  <c r="EI103" i="6" s="1"/>
  <c r="EC139" i="6"/>
  <c r="EE139" i="6" s="1"/>
  <c r="DU114" i="6"/>
  <c r="DW114" i="6" s="1"/>
  <c r="EC149" i="6"/>
  <c r="EE149" i="6" s="1"/>
  <c r="EC150" i="6"/>
  <c r="EE150" i="6" s="1"/>
  <c r="EC62" i="6"/>
  <c r="EE62" i="6" s="1"/>
  <c r="DU121" i="6"/>
  <c r="DW121" i="6" s="1"/>
  <c r="EC63" i="6"/>
  <c r="EE63" i="6" s="1"/>
  <c r="DU64" i="6"/>
  <c r="DW64" i="6" s="1"/>
  <c r="ED139" i="6"/>
  <c r="EF139" i="6" s="1"/>
  <c r="DV114" i="6"/>
  <c r="DX114" i="6" s="1"/>
  <c r="ED149" i="6"/>
  <c r="EF149" i="6" s="1"/>
  <c r="ED150" i="6"/>
  <c r="EF150" i="6" s="1"/>
  <c r="ED62" i="6"/>
  <c r="EF62" i="6" s="1"/>
  <c r="DV121" i="6"/>
  <c r="DX121" i="6" s="1"/>
  <c r="ED156" i="6"/>
  <c r="EF156" i="6" s="1"/>
  <c r="DV74" i="6"/>
  <c r="DX74" i="6" s="1"/>
  <c r="DV133" i="6"/>
  <c r="DX133" i="6" s="1"/>
  <c r="EC125" i="6"/>
  <c r="EE125" i="6" s="1"/>
  <c r="DU83" i="6"/>
  <c r="DW83" i="6" s="1"/>
  <c r="EA67" i="6"/>
  <c r="EB67" i="6"/>
  <c r="EA135" i="6"/>
  <c r="EB135" i="6"/>
  <c r="EA68" i="6"/>
  <c r="EB68" i="6"/>
  <c r="DS72" i="6"/>
  <c r="DT72" i="6"/>
  <c r="DS155" i="6"/>
  <c r="DT155" i="6"/>
  <c r="DS92" i="6"/>
  <c r="DT92" i="6"/>
  <c r="EA137" i="6"/>
  <c r="EB137" i="6"/>
  <c r="ED63" i="6"/>
  <c r="EF63" i="6" s="1"/>
  <c r="DV64" i="6"/>
  <c r="DX64" i="6" s="1"/>
  <c r="DU141" i="6"/>
  <c r="DW141" i="6" s="1"/>
  <c r="DU105" i="6"/>
  <c r="DW105" i="6" s="1"/>
  <c r="EC101" i="6"/>
  <c r="EE101" i="6" s="1"/>
  <c r="EC107" i="6"/>
  <c r="EE107" i="6" s="1"/>
  <c r="EA143" i="6"/>
  <c r="EB143" i="6"/>
  <c r="EA99" i="6"/>
  <c r="EB99" i="6"/>
  <c r="EA88" i="6"/>
  <c r="EB88" i="6"/>
  <c r="DS82" i="6"/>
  <c r="DT82" i="6"/>
  <c r="EC94" i="6"/>
  <c r="EE94" i="6" s="1"/>
  <c r="ED94" i="6"/>
  <c r="EF94" i="6" s="1"/>
  <c r="DU132" i="6"/>
  <c r="DW132" i="6" s="1"/>
  <c r="DV132" i="6"/>
  <c r="DX132" i="6" s="1"/>
  <c r="EC128" i="6"/>
  <c r="EE128" i="6" s="1"/>
  <c r="ED128" i="6"/>
  <c r="EF128" i="6" s="1"/>
  <c r="EA123" i="6"/>
  <c r="EB123" i="6"/>
  <c r="EA131" i="6"/>
  <c r="EB131" i="6"/>
  <c r="EA130" i="6"/>
  <c r="EB130" i="6"/>
  <c r="EA144" i="6"/>
  <c r="EB144" i="6"/>
  <c r="EA86" i="6"/>
  <c r="EB86" i="6"/>
  <c r="EC90" i="6"/>
  <c r="EE90" i="6" s="1"/>
  <c r="ED90" i="6"/>
  <c r="EF90" i="6" s="1"/>
  <c r="EA65" i="6"/>
  <c r="EB65" i="6"/>
  <c r="DS145" i="6"/>
  <c r="DT145" i="6"/>
  <c r="DS129" i="6"/>
  <c r="DT129" i="6"/>
  <c r="EA117" i="6"/>
  <c r="EB117" i="6"/>
  <c r="EA97" i="6"/>
  <c r="EB97" i="6"/>
  <c r="EC80" i="6"/>
  <c r="EE80" i="6" s="1"/>
  <c r="ED80" i="6"/>
  <c r="EF80" i="6" s="1"/>
  <c r="DY76" i="6"/>
  <c r="DZ76" i="6" s="1"/>
  <c r="DY161" i="6"/>
  <c r="DZ161" i="6" s="1"/>
  <c r="EG102" i="6"/>
  <c r="EH102" i="6" s="1"/>
  <c r="DY124" i="6"/>
  <c r="DZ124" i="6" s="1"/>
  <c r="EO66" i="6"/>
  <c r="EP66" i="6" s="1"/>
  <c r="EX66" i="6" s="1"/>
  <c r="DY119" i="6"/>
  <c r="DZ119" i="6" s="1"/>
  <c r="EG160" i="6"/>
  <c r="EH160" i="6" s="1"/>
  <c r="EO95" i="6"/>
  <c r="EP95" i="6" s="1"/>
  <c r="DY122" i="6"/>
  <c r="DZ122" i="6" s="1"/>
  <c r="DQ75" i="6"/>
  <c r="DR75" i="6" s="1"/>
  <c r="DY104" i="6"/>
  <c r="DZ104" i="6" s="1"/>
  <c r="EO111" i="6"/>
  <c r="EP111" i="6" s="1"/>
  <c r="DY108" i="6"/>
  <c r="DZ108" i="6" s="1"/>
  <c r="EG100" i="6"/>
  <c r="EH100" i="6" s="1"/>
  <c r="DQ148" i="5"/>
  <c r="DS148" i="5" s="1"/>
  <c r="DT148" i="5" s="1"/>
  <c r="DM98" i="5"/>
  <c r="DN98" i="5"/>
  <c r="DP98" i="5" s="1"/>
  <c r="DJ76" i="5"/>
  <c r="DK76" i="5" s="1"/>
  <c r="DL76" i="5" s="1"/>
  <c r="DN157" i="5"/>
  <c r="DP157" i="5" s="1"/>
  <c r="DM157" i="5"/>
  <c r="DO157" i="5" s="1"/>
  <c r="DJ121" i="5"/>
  <c r="DH130" i="5"/>
  <c r="DG130" i="5"/>
  <c r="DF68" i="5"/>
  <c r="DH68" i="5" s="1"/>
  <c r="DI68" i="5" s="1"/>
  <c r="DE73" i="5"/>
  <c r="DF73" i="5"/>
  <c r="DH73" i="5" s="1"/>
  <c r="DI91" i="5"/>
  <c r="DI107" i="5"/>
  <c r="DQ63" i="5"/>
  <c r="DS63" i="5" s="1"/>
  <c r="DT63" i="5" s="1"/>
  <c r="DM159" i="5"/>
  <c r="DO159" i="5" s="1"/>
  <c r="DQ159" i="5" s="1"/>
  <c r="DR152" i="5"/>
  <c r="DR155" i="5"/>
  <c r="DS155" i="5" s="1"/>
  <c r="DT155" i="5" s="1"/>
  <c r="DV155" i="5" s="1"/>
  <c r="DI139" i="5"/>
  <c r="DK139" i="5" s="1"/>
  <c r="DL139" i="5" s="1"/>
  <c r="DN139" i="5" s="1"/>
  <c r="DP139" i="5" s="1"/>
  <c r="CS142" i="1"/>
  <c r="CT142" i="1"/>
  <c r="DI77" i="5"/>
  <c r="DK77" i="5" s="1"/>
  <c r="DL77" i="5" s="1"/>
  <c r="DN77" i="5" s="1"/>
  <c r="DQ89" i="5"/>
  <c r="DG122" i="5"/>
  <c r="DJ122" i="5" s="1"/>
  <c r="DN150" i="5"/>
  <c r="DP150" i="5" s="1"/>
  <c r="DM150" i="5"/>
  <c r="DO150" i="5" s="1"/>
  <c r="DN94" i="5"/>
  <c r="DP94" i="5" s="1"/>
  <c r="DM94" i="5"/>
  <c r="DO94" i="5" s="1"/>
  <c r="DI99" i="5"/>
  <c r="DK99" i="5" s="1"/>
  <c r="DL99" i="5" s="1"/>
  <c r="DJ107" i="5"/>
  <c r="DQ90" i="5"/>
  <c r="DS90" i="5" s="1"/>
  <c r="DT90" i="5" s="1"/>
  <c r="DJ91" i="5"/>
  <c r="DJ132" i="5"/>
  <c r="DY153" i="5"/>
  <c r="DP103" i="5"/>
  <c r="DQ103" i="5" s="1"/>
  <c r="DR95" i="5"/>
  <c r="DS95" i="5" s="1"/>
  <c r="DT95" i="5" s="1"/>
  <c r="DG104" i="5"/>
  <c r="DO135" i="5"/>
  <c r="DR135" i="5" s="1"/>
  <c r="DJ134" i="5"/>
  <c r="DN131" i="5"/>
  <c r="DM131" i="5"/>
  <c r="DN156" i="5"/>
  <c r="DP156" i="5" s="1"/>
  <c r="DM156" i="5"/>
  <c r="DP65" i="5"/>
  <c r="DQ65" i="5" s="1"/>
  <c r="DG110" i="5"/>
  <c r="DI121" i="5"/>
  <c r="DP88" i="5"/>
  <c r="DQ88" i="5" s="1"/>
  <c r="DH110" i="5"/>
  <c r="DO100" i="5"/>
  <c r="DP83" i="5"/>
  <c r="DQ83" i="5" s="1"/>
  <c r="DO137" i="5"/>
  <c r="DR137" i="5" s="1"/>
  <c r="DJ72" i="5"/>
  <c r="DO147" i="5"/>
  <c r="DR147" i="5" s="1"/>
  <c r="DR154" i="5"/>
  <c r="DS154" i="5" s="1"/>
  <c r="DT154" i="5" s="1"/>
  <c r="DP69" i="5"/>
  <c r="DR69" i="5" s="1"/>
  <c r="DP105" i="5"/>
  <c r="DP100" i="5"/>
  <c r="DH151" i="5"/>
  <c r="DJ151" i="5" s="1"/>
  <c r="DH78" i="5"/>
  <c r="DP81" i="5"/>
  <c r="DR81" i="5" s="1"/>
  <c r="DG117" i="5"/>
  <c r="DG146" i="5"/>
  <c r="DJ146" i="5" s="1"/>
  <c r="DH133" i="5"/>
  <c r="DJ133" i="5" s="1"/>
  <c r="DR149" i="5"/>
  <c r="DO109" i="5"/>
  <c r="DH117" i="5"/>
  <c r="CU147" i="1"/>
  <c r="CV147" i="1" s="1"/>
  <c r="CW147" i="1" s="1"/>
  <c r="CZ113" i="1"/>
  <c r="CY113" i="1"/>
  <c r="CX80" i="1"/>
  <c r="CW80" i="1"/>
  <c r="DS120" i="5" l="1"/>
  <c r="DT120" i="5" s="1"/>
  <c r="DV120" i="5" s="1"/>
  <c r="DJ125" i="5"/>
  <c r="DM75" i="5"/>
  <c r="DO75" i="5" s="1"/>
  <c r="DU120" i="5"/>
  <c r="DW120" i="5" s="1"/>
  <c r="DJ86" i="5"/>
  <c r="DI86" i="5"/>
  <c r="DK86" i="5" s="1"/>
  <c r="DL86" i="5" s="1"/>
  <c r="DN127" i="5"/>
  <c r="DJ142" i="5"/>
  <c r="DJ119" i="5"/>
  <c r="DI119" i="5"/>
  <c r="DS141" i="5"/>
  <c r="DT141" i="5" s="1"/>
  <c r="DV141" i="5" s="1"/>
  <c r="DX141" i="5" s="1"/>
  <c r="DE92" i="1"/>
  <c r="DF92" i="1"/>
  <c r="DS162" i="5"/>
  <c r="DT162" i="5" s="1"/>
  <c r="DV162" i="5" s="1"/>
  <c r="DM66" i="5"/>
  <c r="DK142" i="5"/>
  <c r="DL142" i="5" s="1"/>
  <c r="DN142" i="5" s="1"/>
  <c r="DE92" i="5"/>
  <c r="DG92" i="5" s="1"/>
  <c r="DJ92" i="5" s="1"/>
  <c r="DI97" i="5"/>
  <c r="DK97" i="5" s="1"/>
  <c r="DL97" i="5" s="1"/>
  <c r="DK124" i="5"/>
  <c r="DL124" i="5" s="1"/>
  <c r="DM124" i="5" s="1"/>
  <c r="DO124" i="5" s="1"/>
  <c r="DK129" i="5"/>
  <c r="DL129" i="5" s="1"/>
  <c r="DN129" i="5" s="1"/>
  <c r="DQ79" i="5"/>
  <c r="DK125" i="5"/>
  <c r="DL125" i="5" s="1"/>
  <c r="DM125" i="5" s="1"/>
  <c r="DO125" i="5" s="1"/>
  <c r="DF140" i="5"/>
  <c r="DH140" i="5" s="1"/>
  <c r="DE140" i="5"/>
  <c r="DS89" i="5"/>
  <c r="DT89" i="5" s="1"/>
  <c r="DK64" i="5"/>
  <c r="DL64" i="5" s="1"/>
  <c r="DN64" i="5" s="1"/>
  <c r="DP64" i="5" s="1"/>
  <c r="DS74" i="5"/>
  <c r="DT74" i="5" s="1"/>
  <c r="DV74" i="5" s="1"/>
  <c r="DX74" i="5" s="1"/>
  <c r="DK87" i="5"/>
  <c r="DL87" i="5" s="1"/>
  <c r="DN87" i="5" s="1"/>
  <c r="DI96" i="5"/>
  <c r="DM80" i="5"/>
  <c r="DO80" i="5" s="1"/>
  <c r="DQ109" i="5"/>
  <c r="DK82" i="5"/>
  <c r="DL82" i="5" s="1"/>
  <c r="DM82" i="5" s="1"/>
  <c r="DO82" i="5" s="1"/>
  <c r="DM128" i="5"/>
  <c r="DO128" i="5" s="1"/>
  <c r="DR128" i="5" s="1"/>
  <c r="DM93" i="5"/>
  <c r="DO93" i="5" s="1"/>
  <c r="DM102" i="5"/>
  <c r="DO102" i="5" s="1"/>
  <c r="DN126" i="5"/>
  <c r="DP126" i="5" s="1"/>
  <c r="DJ96" i="5"/>
  <c r="DM108" i="5"/>
  <c r="DO108" i="5" s="1"/>
  <c r="DY112" i="5"/>
  <c r="EA112" i="5" s="1"/>
  <c r="EB112" i="5" s="1"/>
  <c r="EC112" i="5" s="1"/>
  <c r="EE112" i="5" s="1"/>
  <c r="DR79" i="5"/>
  <c r="DK85" i="5"/>
  <c r="DL85" i="5" s="1"/>
  <c r="DN85" i="5" s="1"/>
  <c r="DP85" i="5" s="1"/>
  <c r="DR105" i="5"/>
  <c r="DV101" i="5"/>
  <c r="DX101" i="5" s="1"/>
  <c r="DR160" i="5"/>
  <c r="DI78" i="5"/>
  <c r="DK72" i="5"/>
  <c r="DL72" i="5" s="1"/>
  <c r="DN72" i="5" s="1"/>
  <c r="DS145" i="5"/>
  <c r="DT145" i="5" s="1"/>
  <c r="DU145" i="5" s="1"/>
  <c r="DW145" i="5" s="1"/>
  <c r="CU127" i="1"/>
  <c r="CV127" i="1" s="1"/>
  <c r="CX127" i="1" s="1"/>
  <c r="CY130" i="1"/>
  <c r="DA130" i="1" s="1"/>
  <c r="CQ65" i="1"/>
  <c r="CW137" i="1"/>
  <c r="CZ137" i="1" s="1"/>
  <c r="DC94" i="1"/>
  <c r="DD94" i="1" s="1"/>
  <c r="DE94" i="1" s="1"/>
  <c r="CU103" i="1"/>
  <c r="CV103" i="1" s="1"/>
  <c r="CX103" i="1" s="1"/>
  <c r="CW73" i="1"/>
  <c r="CZ73" i="1" s="1"/>
  <c r="CS145" i="1"/>
  <c r="CU145" i="1" s="1"/>
  <c r="CV145" i="1" s="1"/>
  <c r="CM85" i="1"/>
  <c r="CN85" i="1" s="1"/>
  <c r="CO85" i="1" s="1"/>
  <c r="CW82" i="1"/>
  <c r="CY82" i="1" s="1"/>
  <c r="CU97" i="1"/>
  <c r="CV97" i="1" s="1"/>
  <c r="CW97" i="1" s="1"/>
  <c r="CT90" i="1"/>
  <c r="CU90" i="1" s="1"/>
  <c r="CV90" i="1" s="1"/>
  <c r="CQ71" i="1"/>
  <c r="CS71" i="1" s="1"/>
  <c r="DB122" i="1"/>
  <c r="CZ89" i="1"/>
  <c r="DB89" i="1" s="1"/>
  <c r="CT81" i="1"/>
  <c r="CU81" i="1" s="1"/>
  <c r="CV81" i="1" s="1"/>
  <c r="CT70" i="1"/>
  <c r="CU70" i="1" s="1"/>
  <c r="CV70" i="1" s="1"/>
  <c r="CX70" i="1" s="1"/>
  <c r="DA122" i="1"/>
  <c r="CT151" i="1"/>
  <c r="CU151" i="1" s="1"/>
  <c r="CV151" i="1" s="1"/>
  <c r="CW151" i="1" s="1"/>
  <c r="CZ148" i="1"/>
  <c r="CL111" i="1"/>
  <c r="CM111" i="1" s="1"/>
  <c r="CN111" i="1" s="1"/>
  <c r="CN163" i="1" s="1"/>
  <c r="CZ78" i="1"/>
  <c r="DB78" i="1" s="1"/>
  <c r="CY148" i="1"/>
  <c r="CR160" i="1"/>
  <c r="CT160" i="1" s="1"/>
  <c r="CS84" i="1"/>
  <c r="CU84" i="1" s="1"/>
  <c r="CV84" i="1" s="1"/>
  <c r="CX84" i="1" s="1"/>
  <c r="DJ126" i="1"/>
  <c r="DK126" i="1" s="1"/>
  <c r="DL126" i="1" s="1"/>
  <c r="DM126" i="1" s="1"/>
  <c r="CZ129" i="1"/>
  <c r="DB129" i="1" s="1"/>
  <c r="CS133" i="1"/>
  <c r="CZ100" i="1"/>
  <c r="DB100" i="1" s="1"/>
  <c r="DB159" i="1"/>
  <c r="CU128" i="1"/>
  <c r="CV128" i="1" s="1"/>
  <c r="CX128" i="1" s="1"/>
  <c r="DA159" i="1"/>
  <c r="CY123" i="1"/>
  <c r="DB123" i="1" s="1"/>
  <c r="CT162" i="1"/>
  <c r="CZ115" i="1"/>
  <c r="DA115" i="1" s="1"/>
  <c r="CS162" i="1"/>
  <c r="DH156" i="1"/>
  <c r="DJ156" i="1" s="1"/>
  <c r="CP121" i="1"/>
  <c r="CR121" i="1" s="1"/>
  <c r="CZ161" i="1"/>
  <c r="DA161" i="1" s="1"/>
  <c r="CS98" i="1"/>
  <c r="CY140" i="1"/>
  <c r="DA140" i="1" s="1"/>
  <c r="CX146" i="1"/>
  <c r="CY146" i="1" s="1"/>
  <c r="CT98" i="1"/>
  <c r="CY153" i="1"/>
  <c r="DB153" i="1" s="1"/>
  <c r="CT68" i="1"/>
  <c r="CU68" i="1" s="1"/>
  <c r="CV68" i="1" s="1"/>
  <c r="CW68" i="1" s="1"/>
  <c r="CT63" i="1"/>
  <c r="CS63" i="1"/>
  <c r="CY149" i="1"/>
  <c r="DA149" i="1" s="1"/>
  <c r="DA119" i="1"/>
  <c r="DC119" i="1" s="1"/>
  <c r="DD119" i="1" s="1"/>
  <c r="DG64" i="1"/>
  <c r="CZ62" i="1"/>
  <c r="DA62" i="1" s="1"/>
  <c r="DH64" i="1"/>
  <c r="CT152" i="1"/>
  <c r="CU152" i="1" s="1"/>
  <c r="CV152" i="1" s="1"/>
  <c r="CT133" i="1"/>
  <c r="CZ112" i="1"/>
  <c r="DB112" i="1" s="1"/>
  <c r="CQ95" i="1"/>
  <c r="CS95" i="1" s="1"/>
  <c r="DI143" i="5"/>
  <c r="DQ160" i="5"/>
  <c r="EB113" i="6"/>
  <c r="CP99" i="1"/>
  <c r="CO99" i="1"/>
  <c r="DA136" i="1"/>
  <c r="DC136" i="1" s="1"/>
  <c r="DD136" i="1" s="1"/>
  <c r="DE136" i="1" s="1"/>
  <c r="DI111" i="5"/>
  <c r="CZ86" i="1"/>
  <c r="DA86" i="1" s="1"/>
  <c r="DB130" i="1"/>
  <c r="DC130" i="1" s="1"/>
  <c r="DD130" i="1" s="1"/>
  <c r="DE130" i="1" s="1"/>
  <c r="DJ111" i="5"/>
  <c r="DN113" i="5"/>
  <c r="DP113" i="5" s="1"/>
  <c r="CU102" i="1"/>
  <c r="CV102" i="1" s="1"/>
  <c r="DJ70" i="5"/>
  <c r="DJ143" i="5"/>
  <c r="DS152" i="5"/>
  <c r="DT152" i="5" s="1"/>
  <c r="DV152" i="5" s="1"/>
  <c r="CZ88" i="1"/>
  <c r="DA88" i="1" s="1"/>
  <c r="CP120" i="1"/>
  <c r="CR120" i="1" s="1"/>
  <c r="CX104" i="1"/>
  <c r="CY104" i="1" s="1"/>
  <c r="DJ67" i="5"/>
  <c r="CT114" i="1"/>
  <c r="CU114" i="1" s="1"/>
  <c r="CV114" i="1" s="1"/>
  <c r="CW114" i="1" s="1"/>
  <c r="CS131" i="1"/>
  <c r="CU131" i="1" s="1"/>
  <c r="CV131" i="1" s="1"/>
  <c r="CX131" i="1" s="1"/>
  <c r="CZ87" i="1"/>
  <c r="DA87" i="1" s="1"/>
  <c r="DK134" i="5"/>
  <c r="DL134" i="5" s="1"/>
  <c r="DM134" i="5" s="1"/>
  <c r="EK84" i="6"/>
  <c r="EM84" i="6" s="1"/>
  <c r="CU116" i="1"/>
  <c r="CV116" i="1" s="1"/>
  <c r="CX116" i="1" s="1"/>
  <c r="DI70" i="5"/>
  <c r="DK158" i="5"/>
  <c r="DL158" i="5" s="1"/>
  <c r="DN158" i="5" s="1"/>
  <c r="DP158" i="5" s="1"/>
  <c r="CT69" i="1"/>
  <c r="DI67" i="5"/>
  <c r="CS69" i="1"/>
  <c r="DQ62" i="5"/>
  <c r="DK161" i="5"/>
  <c r="DL161" i="5" s="1"/>
  <c r="DM161" i="5" s="1"/>
  <c r="EC152" i="6"/>
  <c r="EE152" i="6" s="1"/>
  <c r="EI153" i="6"/>
  <c r="EL153" i="6" s="1"/>
  <c r="EN153" i="6" s="1"/>
  <c r="DV140" i="6"/>
  <c r="DX140" i="6" s="1"/>
  <c r="CW96" i="1"/>
  <c r="CY96" i="1" s="1"/>
  <c r="EA153" i="5"/>
  <c r="EB153" i="5" s="1"/>
  <c r="ED153" i="5" s="1"/>
  <c r="EF153" i="5" s="1"/>
  <c r="DU115" i="6"/>
  <c r="DW115" i="6" s="1"/>
  <c r="DR62" i="5"/>
  <c r="CQ118" i="1"/>
  <c r="CR118" i="1"/>
  <c r="CR101" i="1"/>
  <c r="DE84" i="5"/>
  <c r="DG84" i="5" s="1"/>
  <c r="DK132" i="5"/>
  <c r="DL132" i="5" s="1"/>
  <c r="DN132" i="5" s="1"/>
  <c r="DP132" i="5" s="1"/>
  <c r="EI112" i="6"/>
  <c r="EL112" i="6" s="1"/>
  <c r="EN112" i="6" s="1"/>
  <c r="EA109" i="6"/>
  <c r="ED109" i="6" s="1"/>
  <c r="EF109" i="6" s="1"/>
  <c r="DN123" i="5"/>
  <c r="DP123" i="5" s="1"/>
  <c r="DI118" i="5"/>
  <c r="DJ118" i="5"/>
  <c r="DK91" i="5"/>
  <c r="DL91" i="5" s="1"/>
  <c r="DN91" i="5" s="1"/>
  <c r="DY85" i="6"/>
  <c r="DZ85" i="6" s="1"/>
  <c r="EA85" i="6" s="1"/>
  <c r="CY124" i="1"/>
  <c r="DA124" i="1" s="1"/>
  <c r="ED91" i="6"/>
  <c r="EF91" i="6" s="1"/>
  <c r="CZ110" i="1"/>
  <c r="DB110" i="1" s="1"/>
  <c r="EC116" i="6"/>
  <c r="EE116" i="6" s="1"/>
  <c r="EG116" i="6" s="1"/>
  <c r="EH116" i="6" s="1"/>
  <c r="CT109" i="1"/>
  <c r="CU109" i="1" s="1"/>
  <c r="CV109" i="1" s="1"/>
  <c r="DG76" i="1"/>
  <c r="DI76" i="1" s="1"/>
  <c r="EI148" i="6"/>
  <c r="EK148" i="6" s="1"/>
  <c r="EM148" i="6" s="1"/>
  <c r="DA79" i="1"/>
  <c r="DC79" i="1" s="1"/>
  <c r="DD79" i="1" s="1"/>
  <c r="DE79" i="1" s="1"/>
  <c r="EC106" i="6"/>
  <c r="EE106" i="6" s="1"/>
  <c r="EG156" i="6"/>
  <c r="EH156" i="6" s="1"/>
  <c r="EI156" i="6" s="1"/>
  <c r="CU141" i="1"/>
  <c r="CV141" i="1" s="1"/>
  <c r="CX141" i="1" s="1"/>
  <c r="CY106" i="1"/>
  <c r="DB106" i="1" s="1"/>
  <c r="EB158" i="6"/>
  <c r="ED158" i="6" s="1"/>
  <c r="EF158" i="6" s="1"/>
  <c r="DI110" i="5"/>
  <c r="CW67" i="1"/>
  <c r="CZ67" i="1" s="1"/>
  <c r="EG149" i="6"/>
  <c r="EH149" i="6" s="1"/>
  <c r="EI149" i="6" s="1"/>
  <c r="ED106" i="6"/>
  <c r="EF106" i="6" s="1"/>
  <c r="DB143" i="1"/>
  <c r="DC143" i="1" s="1"/>
  <c r="DD143" i="1" s="1"/>
  <c r="DE143" i="1" s="1"/>
  <c r="CZ125" i="1"/>
  <c r="DA125" i="1" s="1"/>
  <c r="DQ157" i="5"/>
  <c r="DN114" i="5"/>
  <c r="DP114" i="5" s="1"/>
  <c r="DK121" i="5"/>
  <c r="DL121" i="5" s="1"/>
  <c r="DN121" i="5" s="1"/>
  <c r="DP121" i="5" s="1"/>
  <c r="DV146" i="6"/>
  <c r="DX146" i="6" s="1"/>
  <c r="ED147" i="6"/>
  <c r="EF147" i="6" s="1"/>
  <c r="EG147" i="6" s="1"/>
  <c r="EH147" i="6" s="1"/>
  <c r="DM77" i="5"/>
  <c r="DO77" i="5" s="1"/>
  <c r="CX74" i="1"/>
  <c r="CY74" i="1" s="1"/>
  <c r="CZ135" i="1"/>
  <c r="DB135" i="1" s="1"/>
  <c r="CY158" i="1"/>
  <c r="DB158" i="1" s="1"/>
  <c r="DA134" i="1"/>
  <c r="DA93" i="1"/>
  <c r="CY154" i="1"/>
  <c r="CT117" i="1"/>
  <c r="CU117" i="1" s="1"/>
  <c r="CV117" i="1" s="1"/>
  <c r="CX117" i="1" s="1"/>
  <c r="CR107" i="1"/>
  <c r="CS107" i="1" s="1"/>
  <c r="CU139" i="1"/>
  <c r="CV139" i="1" s="1"/>
  <c r="CW139" i="1" s="1"/>
  <c r="CZ105" i="1"/>
  <c r="DB105" i="1" s="1"/>
  <c r="CZ108" i="1"/>
  <c r="DA108" i="1" s="1"/>
  <c r="CX83" i="1"/>
  <c r="CZ83" i="1" s="1"/>
  <c r="EA77" i="6"/>
  <c r="ED77" i="6" s="1"/>
  <c r="EF77" i="6" s="1"/>
  <c r="CW77" i="1"/>
  <c r="CY77" i="1" s="1"/>
  <c r="DB93" i="1"/>
  <c r="CW138" i="1"/>
  <c r="CZ138" i="1" s="1"/>
  <c r="DM139" i="5"/>
  <c r="DO139" i="5" s="1"/>
  <c r="DR139" i="5" s="1"/>
  <c r="DJ68" i="5"/>
  <c r="DK68" i="5" s="1"/>
  <c r="DL68" i="5" s="1"/>
  <c r="DN68" i="5" s="1"/>
  <c r="DS149" i="5"/>
  <c r="DT149" i="5" s="1"/>
  <c r="DV149" i="5" s="1"/>
  <c r="DN144" i="5"/>
  <c r="DP144" i="5" s="1"/>
  <c r="DM144" i="5"/>
  <c r="DQ116" i="5"/>
  <c r="DS116" i="5" s="1"/>
  <c r="DT116" i="5" s="1"/>
  <c r="DI104" i="5"/>
  <c r="DR103" i="5"/>
  <c r="DS103" i="5" s="1"/>
  <c r="DT103" i="5" s="1"/>
  <c r="DQ106" i="5"/>
  <c r="DS106" i="5" s="1"/>
  <c r="DT106" i="5" s="1"/>
  <c r="DV106" i="5" s="1"/>
  <c r="DQ150" i="5"/>
  <c r="CY155" i="1"/>
  <c r="CZ155" i="1"/>
  <c r="CY132" i="1"/>
  <c r="DB132" i="1" s="1"/>
  <c r="DB134" i="1"/>
  <c r="CY157" i="1"/>
  <c r="DA157" i="1" s="1"/>
  <c r="CT65" i="1"/>
  <c r="DA75" i="1"/>
  <c r="DB75" i="1"/>
  <c r="CX72" i="1"/>
  <c r="CZ72" i="1" s="1"/>
  <c r="CX66" i="1"/>
  <c r="CW66" i="1"/>
  <c r="CY91" i="1"/>
  <c r="CS65" i="1"/>
  <c r="CW144" i="1"/>
  <c r="CX144" i="1"/>
  <c r="DA113" i="1"/>
  <c r="CU142" i="1"/>
  <c r="CV142" i="1" s="1"/>
  <c r="CX142" i="1" s="1"/>
  <c r="CX147" i="1"/>
  <c r="CZ147" i="1" s="1"/>
  <c r="EB159" i="6"/>
  <c r="ED159" i="6" s="1"/>
  <c r="EF159" i="6" s="1"/>
  <c r="CZ91" i="1"/>
  <c r="CT150" i="1"/>
  <c r="CS150" i="1"/>
  <c r="DR65" i="5"/>
  <c r="DS65" i="5" s="1"/>
  <c r="DT65" i="5" s="1"/>
  <c r="EI78" i="6"/>
  <c r="EJ78" i="6"/>
  <c r="ED96" i="6"/>
  <c r="EF96" i="6" s="1"/>
  <c r="EG96" i="6" s="1"/>
  <c r="EH96" i="6" s="1"/>
  <c r="ED110" i="6"/>
  <c r="EF110" i="6" s="1"/>
  <c r="EG110" i="6" s="1"/>
  <c r="EH110" i="6" s="1"/>
  <c r="EI110" i="6" s="1"/>
  <c r="ED162" i="6"/>
  <c r="EF162" i="6" s="1"/>
  <c r="EG162" i="6" s="1"/>
  <c r="EH162" i="6" s="1"/>
  <c r="EJ103" i="6"/>
  <c r="EL103" i="6" s="1"/>
  <c r="EN103" i="6" s="1"/>
  <c r="EO84" i="6"/>
  <c r="EP84" i="6" s="1"/>
  <c r="EX84" i="6" s="1"/>
  <c r="EC138" i="6"/>
  <c r="EE138" i="6" s="1"/>
  <c r="ED138" i="6"/>
  <c r="EF138" i="6" s="1"/>
  <c r="DY83" i="6"/>
  <c r="DZ83" i="6" s="1"/>
  <c r="EA83" i="6" s="1"/>
  <c r="DQ100" i="5"/>
  <c r="DY133" i="6"/>
  <c r="DZ133" i="6" s="1"/>
  <c r="EA133" i="6" s="1"/>
  <c r="DY114" i="6"/>
  <c r="DZ114" i="6" s="1"/>
  <c r="EB114" i="6" s="1"/>
  <c r="EO81" i="6"/>
  <c r="EP81" i="6" s="1"/>
  <c r="EQ81" i="6" s="1"/>
  <c r="DT70" i="6"/>
  <c r="DV70" i="6" s="1"/>
  <c r="DX70" i="6" s="1"/>
  <c r="ED118" i="6"/>
  <c r="EF118" i="6" s="1"/>
  <c r="EG118" i="6" s="1"/>
  <c r="EH118" i="6" s="1"/>
  <c r="EA71" i="6"/>
  <c r="EB71" i="6"/>
  <c r="EI79" i="6"/>
  <c r="EK79" i="6" s="1"/>
  <c r="EM79" i="6" s="1"/>
  <c r="EA93" i="6"/>
  <c r="EC93" i="6" s="1"/>
  <c r="EE93" i="6" s="1"/>
  <c r="EB73" i="6"/>
  <c r="ED73" i="6" s="1"/>
  <c r="EF73" i="6" s="1"/>
  <c r="EI127" i="6"/>
  <c r="EK127" i="6" s="1"/>
  <c r="EM127" i="6" s="1"/>
  <c r="EG91" i="6"/>
  <c r="EH91" i="6" s="1"/>
  <c r="EJ91" i="6" s="1"/>
  <c r="DT142" i="6"/>
  <c r="DV142" i="6" s="1"/>
  <c r="DX142" i="6" s="1"/>
  <c r="EB126" i="6"/>
  <c r="EC126" i="6" s="1"/>
  <c r="EE126" i="6" s="1"/>
  <c r="EG152" i="6"/>
  <c r="EH152" i="6" s="1"/>
  <c r="EI152" i="6" s="1"/>
  <c r="EB151" i="6"/>
  <c r="EA151" i="6"/>
  <c r="DV92" i="6"/>
  <c r="DX92" i="6" s="1"/>
  <c r="DV72" i="6"/>
  <c r="DX72" i="6" s="1"/>
  <c r="ED67" i="6"/>
  <c r="EF67" i="6" s="1"/>
  <c r="EG128" i="6"/>
  <c r="EH128" i="6" s="1"/>
  <c r="EI128" i="6" s="1"/>
  <c r="EG63" i="6"/>
  <c r="EH63" i="6" s="1"/>
  <c r="EJ63" i="6" s="1"/>
  <c r="EC137" i="6"/>
  <c r="EE137" i="6" s="1"/>
  <c r="EG62" i="6"/>
  <c r="EH62" i="6" s="1"/>
  <c r="EI62" i="6" s="1"/>
  <c r="DY132" i="6"/>
  <c r="DZ132" i="6" s="1"/>
  <c r="EB132" i="6" s="1"/>
  <c r="ED117" i="6"/>
  <c r="EF117" i="6" s="1"/>
  <c r="DV145" i="6"/>
  <c r="DX145" i="6" s="1"/>
  <c r="ED65" i="6"/>
  <c r="EF65" i="6" s="1"/>
  <c r="ED131" i="6"/>
  <c r="EF131" i="6" s="1"/>
  <c r="ED99" i="6"/>
  <c r="EF99" i="6" s="1"/>
  <c r="DU155" i="6"/>
  <c r="DW155" i="6" s="1"/>
  <c r="EC68" i="6"/>
  <c r="EE68" i="6" s="1"/>
  <c r="EC135" i="6"/>
  <c r="EE135" i="6" s="1"/>
  <c r="EC113" i="6"/>
  <c r="EE113" i="6" s="1"/>
  <c r="EC97" i="6"/>
  <c r="EE97" i="6" s="1"/>
  <c r="DU129" i="6"/>
  <c r="DW129" i="6" s="1"/>
  <c r="EC109" i="6"/>
  <c r="EE109" i="6" s="1"/>
  <c r="EC130" i="6"/>
  <c r="EE130" i="6" s="1"/>
  <c r="EC123" i="6"/>
  <c r="EE123" i="6" s="1"/>
  <c r="DU82" i="6"/>
  <c r="DW82" i="6" s="1"/>
  <c r="EC143" i="6"/>
  <c r="EE143" i="6" s="1"/>
  <c r="ED137" i="6"/>
  <c r="EF137" i="6" s="1"/>
  <c r="DV155" i="6"/>
  <c r="DX155" i="6" s="1"/>
  <c r="ED68" i="6"/>
  <c r="EF68" i="6" s="1"/>
  <c r="ED135" i="6"/>
  <c r="EF135" i="6" s="1"/>
  <c r="EC67" i="6"/>
  <c r="EE67" i="6" s="1"/>
  <c r="EC117" i="6"/>
  <c r="EE117" i="6" s="1"/>
  <c r="DU145" i="6"/>
  <c r="DW145" i="6" s="1"/>
  <c r="EC65" i="6"/>
  <c r="EE65" i="6" s="1"/>
  <c r="EC131" i="6"/>
  <c r="EE131" i="6" s="1"/>
  <c r="EC99" i="6"/>
  <c r="EE99" i="6" s="1"/>
  <c r="DS75" i="6"/>
  <c r="DT75" i="6"/>
  <c r="EI98" i="6"/>
  <c r="EJ98" i="6"/>
  <c r="EA124" i="6"/>
  <c r="EB124" i="6"/>
  <c r="EI120" i="6"/>
  <c r="EJ120" i="6"/>
  <c r="EA76" i="6"/>
  <c r="EB76" i="6"/>
  <c r="ED113" i="6"/>
  <c r="EF113" i="6" s="1"/>
  <c r="ED97" i="6"/>
  <c r="EF97" i="6" s="1"/>
  <c r="DV129" i="6"/>
  <c r="DX129" i="6" s="1"/>
  <c r="EC86" i="6"/>
  <c r="EE86" i="6" s="1"/>
  <c r="ED86" i="6"/>
  <c r="EF86" i="6" s="1"/>
  <c r="ED130" i="6"/>
  <c r="EF130" i="6" s="1"/>
  <c r="ED123" i="6"/>
  <c r="EF123" i="6" s="1"/>
  <c r="DV82" i="6"/>
  <c r="DX82" i="6" s="1"/>
  <c r="EC88" i="6"/>
  <c r="EE88" i="6" s="1"/>
  <c r="ED88" i="6"/>
  <c r="EF88" i="6" s="1"/>
  <c r="ED143" i="6"/>
  <c r="EF143" i="6" s="1"/>
  <c r="DU92" i="6"/>
  <c r="DW92" i="6" s="1"/>
  <c r="DU72" i="6"/>
  <c r="DW72" i="6" s="1"/>
  <c r="EX111" i="6"/>
  <c r="EQ111" i="6"/>
  <c r="ER111" i="6"/>
  <c r="EA104" i="6"/>
  <c r="EB104" i="6"/>
  <c r="EQ95" i="6"/>
  <c r="ER95" i="6"/>
  <c r="EI160" i="6"/>
  <c r="EJ160" i="6"/>
  <c r="EI102" i="6"/>
  <c r="EJ102" i="6"/>
  <c r="EI100" i="6"/>
  <c r="EJ100" i="6"/>
  <c r="EI69" i="6"/>
  <c r="EJ69" i="6"/>
  <c r="EA119" i="6"/>
  <c r="EB119" i="6"/>
  <c r="EI87" i="6"/>
  <c r="EJ87" i="6"/>
  <c r="EA161" i="6"/>
  <c r="EB161" i="6"/>
  <c r="EC144" i="6"/>
  <c r="EE144" i="6" s="1"/>
  <c r="ED144" i="6"/>
  <c r="EF144" i="6" s="1"/>
  <c r="EG94" i="6"/>
  <c r="EH94" i="6" s="1"/>
  <c r="EA108" i="6"/>
  <c r="EB108" i="6"/>
  <c r="EA122" i="6"/>
  <c r="EB122" i="6"/>
  <c r="EQ66" i="6"/>
  <c r="ER66" i="6"/>
  <c r="DR163" i="6"/>
  <c r="DY134" i="6"/>
  <c r="DZ134" i="6" s="1"/>
  <c r="EG125" i="6"/>
  <c r="EH125" i="6" s="1"/>
  <c r="EG150" i="6"/>
  <c r="EH150" i="6" s="1"/>
  <c r="DY74" i="6"/>
  <c r="DZ74" i="6" s="1"/>
  <c r="DY136" i="6"/>
  <c r="DZ136" i="6" s="1"/>
  <c r="DY141" i="6"/>
  <c r="DZ141" i="6" s="1"/>
  <c r="EG90" i="6"/>
  <c r="EH90" i="6" s="1"/>
  <c r="EX95" i="6"/>
  <c r="EG80" i="6"/>
  <c r="EH80" i="6" s="1"/>
  <c r="DY64" i="6"/>
  <c r="DZ64" i="6" s="1"/>
  <c r="EG107" i="6"/>
  <c r="EH107" i="6" s="1"/>
  <c r="DY105" i="6"/>
  <c r="DZ105" i="6" s="1"/>
  <c r="EG139" i="6"/>
  <c r="EH139" i="6" s="1"/>
  <c r="EG101" i="6"/>
  <c r="EH101" i="6" s="1"/>
  <c r="EG154" i="6"/>
  <c r="EH154" i="6" s="1"/>
  <c r="DY157" i="6"/>
  <c r="DZ157" i="6" s="1"/>
  <c r="DY121" i="6"/>
  <c r="DZ121" i="6" s="1"/>
  <c r="EG89" i="6"/>
  <c r="EH89" i="6" s="1"/>
  <c r="DY115" i="6"/>
  <c r="DZ115" i="6" s="1"/>
  <c r="DU71" i="5"/>
  <c r="DW71" i="5" s="1"/>
  <c r="DJ130" i="5"/>
  <c r="DO98" i="5"/>
  <c r="DQ98" i="5" s="1"/>
  <c r="DK107" i="5"/>
  <c r="DL107" i="5" s="1"/>
  <c r="DN107" i="5" s="1"/>
  <c r="DP107" i="5" s="1"/>
  <c r="DI130" i="5"/>
  <c r="DN76" i="5"/>
  <c r="DP76" i="5" s="1"/>
  <c r="DM76" i="5"/>
  <c r="DV63" i="5"/>
  <c r="DX63" i="5" s="1"/>
  <c r="DU63" i="5"/>
  <c r="DW63" i="5" s="1"/>
  <c r="DJ117" i="5"/>
  <c r="DU155" i="5"/>
  <c r="DW155" i="5" s="1"/>
  <c r="DQ137" i="5"/>
  <c r="DS137" i="5" s="1"/>
  <c r="DT137" i="5" s="1"/>
  <c r="DG73" i="5"/>
  <c r="DJ73" i="5" s="1"/>
  <c r="DR94" i="5"/>
  <c r="DQ94" i="5"/>
  <c r="DQ115" i="5"/>
  <c r="DS115" i="5" s="1"/>
  <c r="DT115" i="5" s="1"/>
  <c r="DQ135" i="5"/>
  <c r="DS135" i="5" s="1"/>
  <c r="DT135" i="5" s="1"/>
  <c r="DV135" i="5" s="1"/>
  <c r="DI122" i="5"/>
  <c r="DK122" i="5" s="1"/>
  <c r="DL122" i="5" s="1"/>
  <c r="DQ69" i="5"/>
  <c r="DS69" i="5" s="1"/>
  <c r="DT69" i="5" s="1"/>
  <c r="DQ81" i="5"/>
  <c r="DS81" i="5" s="1"/>
  <c r="DT81" i="5" s="1"/>
  <c r="DV81" i="5" s="1"/>
  <c r="DI151" i="5"/>
  <c r="DK151" i="5" s="1"/>
  <c r="DL151" i="5" s="1"/>
  <c r="DN151" i="5" s="1"/>
  <c r="DP151" i="5" s="1"/>
  <c r="DI133" i="5"/>
  <c r="DK133" i="5" s="1"/>
  <c r="DL133" i="5" s="1"/>
  <c r="DJ104" i="5"/>
  <c r="DI117" i="5"/>
  <c r="DR157" i="5"/>
  <c r="DR150" i="5"/>
  <c r="DQ147" i="5"/>
  <c r="DS147" i="5" s="1"/>
  <c r="DT147" i="5" s="1"/>
  <c r="DJ110" i="5"/>
  <c r="DV95" i="5"/>
  <c r="DU95" i="5"/>
  <c r="DW95" i="5" s="1"/>
  <c r="DP77" i="5"/>
  <c r="DP93" i="5"/>
  <c r="DV154" i="5"/>
  <c r="DU154" i="5"/>
  <c r="DW154" i="5" s="1"/>
  <c r="DO113" i="5"/>
  <c r="DR100" i="5"/>
  <c r="DO131" i="5"/>
  <c r="DI146" i="5"/>
  <c r="DK146" i="5" s="1"/>
  <c r="DL146" i="5" s="1"/>
  <c r="DR88" i="5"/>
  <c r="DS88" i="5" s="1"/>
  <c r="DT88" i="5" s="1"/>
  <c r="DO123" i="5"/>
  <c r="DV148" i="5"/>
  <c r="DU148" i="5"/>
  <c r="DW148" i="5" s="1"/>
  <c r="DX155" i="5"/>
  <c r="DQ105" i="5"/>
  <c r="DJ78" i="5"/>
  <c r="DN99" i="5"/>
  <c r="DM99" i="5"/>
  <c r="DO99" i="5" s="1"/>
  <c r="DO156" i="5"/>
  <c r="DR156" i="5" s="1"/>
  <c r="DP131" i="5"/>
  <c r="DV90" i="5"/>
  <c r="DU90" i="5"/>
  <c r="DW90" i="5" s="1"/>
  <c r="DP80" i="5"/>
  <c r="DO127" i="5"/>
  <c r="DO66" i="5"/>
  <c r="DR83" i="5"/>
  <c r="DS83" i="5" s="1"/>
  <c r="DT83" i="5" s="1"/>
  <c r="DV89" i="5"/>
  <c r="DX89" i="5" s="1"/>
  <c r="DU89" i="5"/>
  <c r="DR109" i="5"/>
  <c r="DS109" i="5" s="1"/>
  <c r="DT109" i="5" s="1"/>
  <c r="DR159" i="5"/>
  <c r="DS159" i="5" s="1"/>
  <c r="DT159" i="5" s="1"/>
  <c r="DN138" i="5"/>
  <c r="DP138" i="5" s="1"/>
  <c r="DM138" i="5"/>
  <c r="DP127" i="5"/>
  <c r="DP66" i="5"/>
  <c r="DN136" i="5"/>
  <c r="DP136" i="5" s="1"/>
  <c r="DM136" i="5"/>
  <c r="DX71" i="5"/>
  <c r="DP75" i="5"/>
  <c r="DR75" i="5" s="1"/>
  <c r="CV163" i="5"/>
  <c r="DB113" i="1"/>
  <c r="DB115" i="1"/>
  <c r="CY80" i="1"/>
  <c r="CZ80" i="1"/>
  <c r="DX120" i="5" l="1"/>
  <c r="DY120" i="5"/>
  <c r="DZ120" i="5"/>
  <c r="DU162" i="5"/>
  <c r="DW162" i="5" s="1"/>
  <c r="DU141" i="5"/>
  <c r="DW141" i="5" s="1"/>
  <c r="DK119" i="5"/>
  <c r="DL119" i="5" s="1"/>
  <c r="DH92" i="1"/>
  <c r="DJ92" i="1" s="1"/>
  <c r="DK92" i="1" s="1"/>
  <c r="DL92" i="1" s="1"/>
  <c r="DG92" i="1"/>
  <c r="DI92" i="1" s="1"/>
  <c r="DM142" i="5"/>
  <c r="DO142" i="5" s="1"/>
  <c r="DN86" i="5"/>
  <c r="DP86" i="5" s="1"/>
  <c r="DM86" i="5"/>
  <c r="DO86" i="5" s="1"/>
  <c r="DM129" i="5"/>
  <c r="DO129" i="5" s="1"/>
  <c r="DM87" i="5"/>
  <c r="DP142" i="5"/>
  <c r="DK96" i="5"/>
  <c r="DL96" i="5" s="1"/>
  <c r="DM96" i="5" s="1"/>
  <c r="DO96" i="5" s="1"/>
  <c r="DY101" i="5"/>
  <c r="DN125" i="5"/>
  <c r="DP125" i="5" s="1"/>
  <c r="DQ125" i="5" s="1"/>
  <c r="DM97" i="5"/>
  <c r="DN97" i="5"/>
  <c r="DP97" i="5" s="1"/>
  <c r="DQ93" i="5"/>
  <c r="DM64" i="5"/>
  <c r="DO64" i="5" s="1"/>
  <c r="DN124" i="5"/>
  <c r="DP124" i="5" s="1"/>
  <c r="DQ124" i="5" s="1"/>
  <c r="EC153" i="5"/>
  <c r="EE153" i="5" s="1"/>
  <c r="EG153" i="5" s="1"/>
  <c r="DN82" i="5"/>
  <c r="DP82" i="5" s="1"/>
  <c r="DU152" i="5"/>
  <c r="DW152" i="5" s="1"/>
  <c r="DS79" i="5"/>
  <c r="DT79" i="5" s="1"/>
  <c r="DV79" i="5" s="1"/>
  <c r="DX79" i="5" s="1"/>
  <c r="DU74" i="5"/>
  <c r="DW74" i="5" s="1"/>
  <c r="DG140" i="5"/>
  <c r="DI140" i="5" s="1"/>
  <c r="DQ102" i="5"/>
  <c r="DR102" i="5"/>
  <c r="DV145" i="5"/>
  <c r="DX145" i="5" s="1"/>
  <c r="DM72" i="5"/>
  <c r="EL79" i="6"/>
  <c r="EN79" i="6" s="1"/>
  <c r="CY137" i="1"/>
  <c r="CW127" i="1"/>
  <c r="CZ127" i="1" s="1"/>
  <c r="DS105" i="5"/>
  <c r="DT105" i="5" s="1"/>
  <c r="DR126" i="5"/>
  <c r="DQ126" i="5"/>
  <c r="DP129" i="5"/>
  <c r="ED112" i="5"/>
  <c r="EF112" i="5" s="1"/>
  <c r="DX162" i="5"/>
  <c r="DZ162" i="5" s="1"/>
  <c r="DR108" i="5"/>
  <c r="DU149" i="5"/>
  <c r="DW149" i="5" s="1"/>
  <c r="DS160" i="5"/>
  <c r="DT160" i="5" s="1"/>
  <c r="DV160" i="5" s="1"/>
  <c r="DQ108" i="5"/>
  <c r="DM85" i="5"/>
  <c r="DO85" i="5" s="1"/>
  <c r="DZ101" i="5"/>
  <c r="EA120" i="5"/>
  <c r="EB120" i="5" s="1"/>
  <c r="ED120" i="5" s="1"/>
  <c r="EF120" i="5" s="1"/>
  <c r="DN134" i="5"/>
  <c r="DP134" i="5" s="1"/>
  <c r="DM132" i="5"/>
  <c r="DO132" i="5" s="1"/>
  <c r="DK110" i="5"/>
  <c r="DL110" i="5" s="1"/>
  <c r="DN110" i="5" s="1"/>
  <c r="DP110" i="5" s="1"/>
  <c r="DQ77" i="5"/>
  <c r="DS157" i="5"/>
  <c r="DT157" i="5" s="1"/>
  <c r="DV157" i="5" s="1"/>
  <c r="DX157" i="5" s="1"/>
  <c r="DK78" i="5"/>
  <c r="DL78" i="5" s="1"/>
  <c r="DN78" i="5" s="1"/>
  <c r="DK70" i="5"/>
  <c r="DL70" i="5" s="1"/>
  <c r="DN70" i="5" s="1"/>
  <c r="CW103" i="1"/>
  <c r="CZ103" i="1" s="1"/>
  <c r="CW70" i="1"/>
  <c r="CY70" i="1" s="1"/>
  <c r="DF94" i="1"/>
  <c r="DG94" i="1" s="1"/>
  <c r="DA89" i="1"/>
  <c r="CY73" i="1"/>
  <c r="DB73" i="1" s="1"/>
  <c r="DC122" i="1"/>
  <c r="DD122" i="1" s="1"/>
  <c r="DF122" i="1" s="1"/>
  <c r="DB149" i="1"/>
  <c r="DC149" i="1" s="1"/>
  <c r="DD149" i="1" s="1"/>
  <c r="DE149" i="1" s="1"/>
  <c r="CP85" i="1"/>
  <c r="CR85" i="1" s="1"/>
  <c r="CT71" i="1"/>
  <c r="CU71" i="1" s="1"/>
  <c r="CV71" i="1" s="1"/>
  <c r="CX71" i="1" s="1"/>
  <c r="EK153" i="6"/>
  <c r="EM153" i="6" s="1"/>
  <c r="DA73" i="1"/>
  <c r="DO87" i="5"/>
  <c r="DM121" i="5"/>
  <c r="DO121" i="5" s="1"/>
  <c r="DR121" i="5" s="1"/>
  <c r="DA123" i="1"/>
  <c r="DP87" i="5"/>
  <c r="CZ82" i="1"/>
  <c r="DK67" i="5"/>
  <c r="DL67" i="5" s="1"/>
  <c r="DN67" i="5" s="1"/>
  <c r="DP67" i="5" s="1"/>
  <c r="CX97" i="1"/>
  <c r="DA148" i="1"/>
  <c r="DA100" i="1"/>
  <c r="DC100" i="1" s="1"/>
  <c r="DD100" i="1" s="1"/>
  <c r="DE100" i="1" s="1"/>
  <c r="DB148" i="1"/>
  <c r="CU162" i="1"/>
  <c r="CV162" i="1" s="1"/>
  <c r="CW162" i="1" s="1"/>
  <c r="DA78" i="1"/>
  <c r="DC78" i="1" s="1"/>
  <c r="DD78" i="1" s="1"/>
  <c r="DF78" i="1" s="1"/>
  <c r="DA129" i="1"/>
  <c r="DB161" i="1"/>
  <c r="DC161" i="1" s="1"/>
  <c r="DD161" i="1" s="1"/>
  <c r="DE161" i="1" s="1"/>
  <c r="CS160" i="1"/>
  <c r="CU160" i="1" s="1"/>
  <c r="CV160" i="1" s="1"/>
  <c r="CX160" i="1" s="1"/>
  <c r="DI156" i="1"/>
  <c r="DK156" i="1" s="1"/>
  <c r="DL156" i="1" s="1"/>
  <c r="DN156" i="1" s="1"/>
  <c r="CZ70" i="1"/>
  <c r="DA70" i="1" s="1"/>
  <c r="CX90" i="1"/>
  <c r="CW90" i="1"/>
  <c r="CQ120" i="1"/>
  <c r="CS120" i="1" s="1"/>
  <c r="CU133" i="1"/>
  <c r="CV133" i="1" s="1"/>
  <c r="CW133" i="1" s="1"/>
  <c r="CW128" i="1"/>
  <c r="CY128" i="1" s="1"/>
  <c r="DC159" i="1"/>
  <c r="DD159" i="1" s="1"/>
  <c r="DF159" i="1" s="1"/>
  <c r="CO111" i="1"/>
  <c r="CP111" i="1"/>
  <c r="CW145" i="1"/>
  <c r="CX145" i="1"/>
  <c r="CX68" i="1"/>
  <c r="CZ68" i="1" s="1"/>
  <c r="DA153" i="1"/>
  <c r="DC153" i="1" s="1"/>
  <c r="DD153" i="1" s="1"/>
  <c r="DF153" i="1" s="1"/>
  <c r="DJ76" i="1"/>
  <c r="DK76" i="1" s="1"/>
  <c r="DL76" i="1" s="1"/>
  <c r="DM76" i="1" s="1"/>
  <c r="CQ121" i="1"/>
  <c r="CT121" i="1" s="1"/>
  <c r="DB86" i="1"/>
  <c r="DC86" i="1" s="1"/>
  <c r="DD86" i="1" s="1"/>
  <c r="DF86" i="1" s="1"/>
  <c r="CZ146" i="1"/>
  <c r="DA146" i="1" s="1"/>
  <c r="DB140" i="1"/>
  <c r="DC140" i="1" s="1"/>
  <c r="DD140" i="1" s="1"/>
  <c r="CT95" i="1"/>
  <c r="CU95" i="1" s="1"/>
  <c r="CV95" i="1" s="1"/>
  <c r="CW95" i="1" s="1"/>
  <c r="DA132" i="1"/>
  <c r="DC132" i="1" s="1"/>
  <c r="DD132" i="1" s="1"/>
  <c r="CU98" i="1"/>
  <c r="CV98" i="1" s="1"/>
  <c r="CW98" i="1" s="1"/>
  <c r="DB62" i="1"/>
  <c r="DI64" i="1"/>
  <c r="DC113" i="1"/>
  <c r="DD113" i="1" s="1"/>
  <c r="DE113" i="1" s="1"/>
  <c r="DB125" i="1"/>
  <c r="DC125" i="1" s="1"/>
  <c r="DD125" i="1" s="1"/>
  <c r="CU63" i="1"/>
  <c r="CV63" i="1" s="1"/>
  <c r="CX63" i="1" s="1"/>
  <c r="DA112" i="1"/>
  <c r="DC112" i="1" s="1"/>
  <c r="DD112" i="1" s="1"/>
  <c r="DE112" i="1" s="1"/>
  <c r="CX151" i="1"/>
  <c r="CY151" i="1" s="1"/>
  <c r="DB87" i="1"/>
  <c r="DC87" i="1" s="1"/>
  <c r="DD87" i="1" s="1"/>
  <c r="DF87" i="1" s="1"/>
  <c r="DJ64" i="1"/>
  <c r="CZ104" i="1"/>
  <c r="DB104" i="1" s="1"/>
  <c r="CX152" i="1"/>
  <c r="CW152" i="1"/>
  <c r="CY103" i="1"/>
  <c r="DA103" i="1" s="1"/>
  <c r="DA106" i="1"/>
  <c r="DC106" i="1" s="1"/>
  <c r="DD106" i="1" s="1"/>
  <c r="DE106" i="1" s="1"/>
  <c r="CY147" i="1"/>
  <c r="DB147" i="1" s="1"/>
  <c r="DC62" i="1"/>
  <c r="DD62" i="1" s="1"/>
  <c r="DF62" i="1" s="1"/>
  <c r="DF79" i="1"/>
  <c r="DH79" i="1" s="1"/>
  <c r="DF136" i="1"/>
  <c r="DH136" i="1" s="1"/>
  <c r="CR99" i="1"/>
  <c r="DM158" i="5"/>
  <c r="DO158" i="5" s="1"/>
  <c r="EK112" i="6"/>
  <c r="EM112" i="6" s="1"/>
  <c r="DK143" i="5"/>
  <c r="DL143" i="5" s="1"/>
  <c r="DM143" i="5" s="1"/>
  <c r="DI92" i="5"/>
  <c r="DK92" i="5" s="1"/>
  <c r="DL92" i="5" s="1"/>
  <c r="DN92" i="5" s="1"/>
  <c r="CQ99" i="1"/>
  <c r="DK111" i="5"/>
  <c r="DL111" i="5" s="1"/>
  <c r="DN111" i="5" s="1"/>
  <c r="DP111" i="5" s="1"/>
  <c r="CU69" i="1"/>
  <c r="CV69" i="1" s="1"/>
  <c r="CW69" i="1" s="1"/>
  <c r="EC158" i="6"/>
  <c r="EE158" i="6" s="1"/>
  <c r="EG158" i="6" s="1"/>
  <c r="EH158" i="6" s="1"/>
  <c r="DI84" i="5"/>
  <c r="DJ84" i="5"/>
  <c r="CX102" i="1"/>
  <c r="CW102" i="1"/>
  <c r="EA132" i="6"/>
  <c r="DB88" i="1"/>
  <c r="DC88" i="1" s="1"/>
  <c r="DD88" i="1" s="1"/>
  <c r="DE88" i="1" s="1"/>
  <c r="DK104" i="5"/>
  <c r="DL104" i="5" s="1"/>
  <c r="DM104" i="5" s="1"/>
  <c r="DO104" i="5" s="1"/>
  <c r="DR113" i="5"/>
  <c r="DS62" i="5"/>
  <c r="DT62" i="5" s="1"/>
  <c r="DV62" i="5" s="1"/>
  <c r="CX114" i="1"/>
  <c r="CZ114" i="1" s="1"/>
  <c r="CZ96" i="1"/>
  <c r="DB96" i="1" s="1"/>
  <c r="DA135" i="1"/>
  <c r="DC135" i="1" s="1"/>
  <c r="DD135" i="1" s="1"/>
  <c r="DF135" i="1" s="1"/>
  <c r="DC89" i="1"/>
  <c r="DD89" i="1" s="1"/>
  <c r="DF89" i="1" s="1"/>
  <c r="DU106" i="5"/>
  <c r="DW106" i="5" s="1"/>
  <c r="CW116" i="1"/>
  <c r="CY116" i="1" s="1"/>
  <c r="CY83" i="1"/>
  <c r="DB83" i="1" s="1"/>
  <c r="EG112" i="5"/>
  <c r="DN126" i="1"/>
  <c r="DO126" i="1" s="1"/>
  <c r="DN161" i="5"/>
  <c r="DP161" i="5" s="1"/>
  <c r="DM68" i="5"/>
  <c r="DO68" i="5" s="1"/>
  <c r="DQ114" i="5"/>
  <c r="DS100" i="5"/>
  <c r="DT100" i="5" s="1"/>
  <c r="DU100" i="5" s="1"/>
  <c r="DW100" i="5" s="1"/>
  <c r="EJ152" i="6"/>
  <c r="EK152" i="6" s="1"/>
  <c r="EM152" i="6" s="1"/>
  <c r="DF130" i="1"/>
  <c r="DH130" i="1" s="1"/>
  <c r="DA110" i="1"/>
  <c r="DC110" i="1" s="1"/>
  <c r="DD110" i="1" s="1"/>
  <c r="DE110" i="1" s="1"/>
  <c r="EB83" i="6"/>
  <c r="CX109" i="1"/>
  <c r="CW109" i="1"/>
  <c r="CS118" i="1"/>
  <c r="DO161" i="5"/>
  <c r="CT118" i="1"/>
  <c r="DA158" i="1"/>
  <c r="DC158" i="1" s="1"/>
  <c r="DD158" i="1" s="1"/>
  <c r="DF158" i="1" s="1"/>
  <c r="DK118" i="5"/>
  <c r="DL118" i="5" s="1"/>
  <c r="DN118" i="5" s="1"/>
  <c r="CT101" i="1"/>
  <c r="CS101" i="1"/>
  <c r="DB124" i="1"/>
  <c r="DC124" i="1" s="1"/>
  <c r="DD124" i="1" s="1"/>
  <c r="CW84" i="1"/>
  <c r="CZ84" i="1" s="1"/>
  <c r="EL148" i="6"/>
  <c r="EN148" i="6" s="1"/>
  <c r="DU70" i="6"/>
  <c r="DW70" i="6" s="1"/>
  <c r="DY70" i="6" s="1"/>
  <c r="DZ70" i="6" s="1"/>
  <c r="EI91" i="6"/>
  <c r="EK91" i="6" s="1"/>
  <c r="EM91" i="6" s="1"/>
  <c r="DY72" i="6"/>
  <c r="DZ72" i="6" s="1"/>
  <c r="EA72" i="6" s="1"/>
  <c r="EJ156" i="6"/>
  <c r="EL156" i="6" s="1"/>
  <c r="EN156" i="6" s="1"/>
  <c r="CW71" i="1"/>
  <c r="CY71" i="1" s="1"/>
  <c r="DM91" i="5"/>
  <c r="DO91" i="5" s="1"/>
  <c r="EJ149" i="6"/>
  <c r="EK149" i="6" s="1"/>
  <c r="EM149" i="6" s="1"/>
  <c r="CZ74" i="1"/>
  <c r="DB74" i="1" s="1"/>
  <c r="EL127" i="6"/>
  <c r="EN127" i="6" s="1"/>
  <c r="EI63" i="6"/>
  <c r="EK63" i="6" s="1"/>
  <c r="EM63" i="6" s="1"/>
  <c r="EB85" i="6"/>
  <c r="ED85" i="6" s="1"/>
  <c r="EF85" i="6" s="1"/>
  <c r="EK78" i="6"/>
  <c r="EM78" i="6" s="1"/>
  <c r="DA105" i="1"/>
  <c r="DC105" i="1" s="1"/>
  <c r="DD105" i="1" s="1"/>
  <c r="DE105" i="1" s="1"/>
  <c r="EG106" i="6"/>
  <c r="EH106" i="6" s="1"/>
  <c r="CW131" i="1"/>
  <c r="CZ131" i="1" s="1"/>
  <c r="CW141" i="1"/>
  <c r="CZ141" i="1" s="1"/>
  <c r="DC93" i="1"/>
  <c r="DD93" i="1" s="1"/>
  <c r="DF93" i="1" s="1"/>
  <c r="DC123" i="1"/>
  <c r="DD123" i="1" s="1"/>
  <c r="DE123" i="1" s="1"/>
  <c r="CY67" i="1"/>
  <c r="DA67" i="1" s="1"/>
  <c r="EL78" i="6"/>
  <c r="EN78" i="6" s="1"/>
  <c r="EG109" i="6"/>
  <c r="EH109" i="6" s="1"/>
  <c r="EJ109" i="6" s="1"/>
  <c r="DR93" i="5"/>
  <c r="DS93" i="5" s="1"/>
  <c r="DT93" i="5" s="1"/>
  <c r="EG99" i="6"/>
  <c r="EH99" i="6" s="1"/>
  <c r="EI99" i="6" s="1"/>
  <c r="DK117" i="5"/>
  <c r="DL117" i="5" s="1"/>
  <c r="DN117" i="5" s="1"/>
  <c r="DP117" i="5" s="1"/>
  <c r="CY138" i="1"/>
  <c r="DA138" i="1" s="1"/>
  <c r="CW117" i="1"/>
  <c r="EA114" i="6"/>
  <c r="ED114" i="6" s="1"/>
  <c r="EF114" i="6" s="1"/>
  <c r="DZ71" i="5"/>
  <c r="EK103" i="6"/>
  <c r="EM103" i="6" s="1"/>
  <c r="EO103" i="6" s="1"/>
  <c r="EP103" i="6" s="1"/>
  <c r="EG117" i="6"/>
  <c r="EH117" i="6" s="1"/>
  <c r="EJ117" i="6" s="1"/>
  <c r="CX139" i="1"/>
  <c r="CZ139" i="1" s="1"/>
  <c r="DR114" i="5"/>
  <c r="DB154" i="1"/>
  <c r="DA154" i="1"/>
  <c r="DC134" i="1"/>
  <c r="DD134" i="1" s="1"/>
  <c r="DE134" i="1" s="1"/>
  <c r="CT107" i="1"/>
  <c r="CU107" i="1" s="1"/>
  <c r="CV107" i="1" s="1"/>
  <c r="CW107" i="1" s="1"/>
  <c r="CZ77" i="1"/>
  <c r="DB77" i="1" s="1"/>
  <c r="DB155" i="1"/>
  <c r="DB108" i="1"/>
  <c r="DC108" i="1" s="1"/>
  <c r="DD108" i="1" s="1"/>
  <c r="DB157" i="1"/>
  <c r="DC157" i="1" s="1"/>
  <c r="DD157" i="1" s="1"/>
  <c r="DF157" i="1" s="1"/>
  <c r="CW142" i="1"/>
  <c r="CY142" i="1" s="1"/>
  <c r="EI162" i="6"/>
  <c r="EJ162" i="6"/>
  <c r="DU81" i="5"/>
  <c r="DW81" i="5" s="1"/>
  <c r="EB133" i="6"/>
  <c r="EC133" i="6" s="1"/>
  <c r="EE133" i="6" s="1"/>
  <c r="DU142" i="6"/>
  <c r="DW142" i="6" s="1"/>
  <c r="DY142" i="6" s="1"/>
  <c r="DZ142" i="6" s="1"/>
  <c r="EC159" i="6"/>
  <c r="EE159" i="6" s="1"/>
  <c r="DS150" i="5"/>
  <c r="DT150" i="5" s="1"/>
  <c r="DV150" i="5" s="1"/>
  <c r="DX150" i="5" s="1"/>
  <c r="EC77" i="6"/>
  <c r="EE77" i="6" s="1"/>
  <c r="EG77" i="6" s="1"/>
  <c r="EH77" i="6" s="1"/>
  <c r="CY72" i="1"/>
  <c r="DA72" i="1" s="1"/>
  <c r="DQ131" i="5"/>
  <c r="DA155" i="1"/>
  <c r="DM107" i="5"/>
  <c r="DO107" i="5" s="1"/>
  <c r="DQ107" i="5" s="1"/>
  <c r="DU135" i="5"/>
  <c r="DW135" i="5" s="1"/>
  <c r="DO144" i="5"/>
  <c r="DQ144" i="5" s="1"/>
  <c r="DC115" i="1"/>
  <c r="DD115" i="1" s="1"/>
  <c r="DE115" i="1" s="1"/>
  <c r="CU65" i="1"/>
  <c r="CV65" i="1" s="1"/>
  <c r="CW65" i="1" s="1"/>
  <c r="CX81" i="1"/>
  <c r="CW81" i="1"/>
  <c r="DC75" i="1"/>
  <c r="DD75" i="1" s="1"/>
  <c r="DE75" i="1" s="1"/>
  <c r="CY66" i="1"/>
  <c r="CZ66" i="1"/>
  <c r="CZ144" i="1"/>
  <c r="CY144" i="1"/>
  <c r="EJ96" i="6"/>
  <c r="EI96" i="6"/>
  <c r="DC129" i="1"/>
  <c r="DD129" i="1" s="1"/>
  <c r="DF129" i="1" s="1"/>
  <c r="DQ128" i="5"/>
  <c r="DS128" i="5" s="1"/>
  <c r="DT128" i="5" s="1"/>
  <c r="DU128" i="5" s="1"/>
  <c r="DW128" i="5" s="1"/>
  <c r="DY92" i="6"/>
  <c r="DZ92" i="6" s="1"/>
  <c r="EA92" i="6" s="1"/>
  <c r="DA80" i="1"/>
  <c r="CU150" i="1"/>
  <c r="CV150" i="1" s="1"/>
  <c r="DA91" i="1"/>
  <c r="DB91" i="1"/>
  <c r="EJ128" i="6"/>
  <c r="EL128" i="6" s="1"/>
  <c r="EN128" i="6" s="1"/>
  <c r="DY129" i="6"/>
  <c r="DZ129" i="6" s="1"/>
  <c r="EA129" i="6" s="1"/>
  <c r="EC73" i="6"/>
  <c r="EE73" i="6" s="1"/>
  <c r="EX81" i="6"/>
  <c r="ER84" i="6"/>
  <c r="DR98" i="5"/>
  <c r="DS98" i="5" s="1"/>
  <c r="DT98" i="5" s="1"/>
  <c r="ED126" i="6"/>
  <c r="EF126" i="6" s="1"/>
  <c r="EG126" i="6" s="1"/>
  <c r="EH126" i="6" s="1"/>
  <c r="EI126" i="6" s="1"/>
  <c r="EJ62" i="6"/>
  <c r="EK62" i="6" s="1"/>
  <c r="EM62" i="6" s="1"/>
  <c r="EQ84" i="6"/>
  <c r="ER81" i="6"/>
  <c r="ET81" i="6" s="1"/>
  <c r="EV81" i="6" s="1"/>
  <c r="EG97" i="6"/>
  <c r="EH97" i="6" s="1"/>
  <c r="EI97" i="6" s="1"/>
  <c r="EG68" i="6"/>
  <c r="EH68" i="6" s="1"/>
  <c r="EJ68" i="6" s="1"/>
  <c r="EG86" i="6"/>
  <c r="EH86" i="6" s="1"/>
  <c r="EJ86" i="6" s="1"/>
  <c r="ED83" i="6"/>
  <c r="EF83" i="6" s="1"/>
  <c r="EL100" i="6"/>
  <c r="EN100" i="6" s="1"/>
  <c r="EC71" i="6"/>
  <c r="EE71" i="6" s="1"/>
  <c r="ET95" i="6"/>
  <c r="EV95" i="6" s="1"/>
  <c r="EG67" i="6"/>
  <c r="EH67" i="6" s="1"/>
  <c r="EI67" i="6" s="1"/>
  <c r="EJ110" i="6"/>
  <c r="EL110" i="6" s="1"/>
  <c r="EN110" i="6" s="1"/>
  <c r="ED93" i="6"/>
  <c r="EF93" i="6" s="1"/>
  <c r="EG93" i="6" s="1"/>
  <c r="EH93" i="6" s="1"/>
  <c r="EI93" i="6" s="1"/>
  <c r="EG137" i="6"/>
  <c r="EH137" i="6" s="1"/>
  <c r="EI137" i="6" s="1"/>
  <c r="ED71" i="6"/>
  <c r="EF71" i="6" s="1"/>
  <c r="EG144" i="6"/>
  <c r="EH144" i="6" s="1"/>
  <c r="EI144" i="6" s="1"/>
  <c r="EL87" i="6"/>
  <c r="EN87" i="6" s="1"/>
  <c r="EC151" i="6"/>
  <c r="EE151" i="6" s="1"/>
  <c r="ED151" i="6"/>
  <c r="EF151" i="6" s="1"/>
  <c r="DQ64" i="5"/>
  <c r="ES66" i="6"/>
  <c r="EU66" i="6" s="1"/>
  <c r="EW66" i="6" s="1"/>
  <c r="EC122" i="6"/>
  <c r="EE122" i="6" s="1"/>
  <c r="EG135" i="6"/>
  <c r="EH135" i="6" s="1"/>
  <c r="EI135" i="6" s="1"/>
  <c r="ED161" i="6"/>
  <c r="EF161" i="6" s="1"/>
  <c r="ED119" i="6"/>
  <c r="EF119" i="6" s="1"/>
  <c r="EL69" i="6"/>
  <c r="EN69" i="6" s="1"/>
  <c r="EL102" i="6"/>
  <c r="EN102" i="6" s="1"/>
  <c r="EL160" i="6"/>
  <c r="EN160" i="6" s="1"/>
  <c r="ET111" i="6"/>
  <c r="EV111" i="6" s="1"/>
  <c r="EG130" i="6"/>
  <c r="EH130" i="6" s="1"/>
  <c r="EI130" i="6" s="1"/>
  <c r="EL120" i="6"/>
  <c r="EN120" i="6" s="1"/>
  <c r="EL98" i="6"/>
  <c r="EN98" i="6" s="1"/>
  <c r="DV75" i="6"/>
  <c r="DX75" i="6" s="1"/>
  <c r="ET66" i="6"/>
  <c r="EV66" i="6" s="1"/>
  <c r="ED122" i="6"/>
  <c r="EF122" i="6" s="1"/>
  <c r="EK120" i="6"/>
  <c r="EM120" i="6" s="1"/>
  <c r="EK98" i="6"/>
  <c r="EM98" i="6" s="1"/>
  <c r="DU75" i="6"/>
  <c r="DW75" i="6" s="1"/>
  <c r="EA157" i="6"/>
  <c r="EB157" i="6"/>
  <c r="EA115" i="6"/>
  <c r="EB115" i="6"/>
  <c r="EI89" i="6"/>
  <c r="EJ89" i="6"/>
  <c r="EI118" i="6"/>
  <c r="EJ118" i="6"/>
  <c r="EI154" i="6"/>
  <c r="EJ154" i="6"/>
  <c r="EA105" i="6"/>
  <c r="EB105" i="6"/>
  <c r="EI109" i="6"/>
  <c r="EI90" i="6"/>
  <c r="EJ90" i="6"/>
  <c r="EA74" i="6"/>
  <c r="EB74" i="6"/>
  <c r="EL62" i="6"/>
  <c r="EN62" i="6" s="1"/>
  <c r="EC108" i="6"/>
  <c r="EE108" i="6" s="1"/>
  <c r="ED108" i="6"/>
  <c r="EF108" i="6" s="1"/>
  <c r="EK87" i="6"/>
  <c r="EM87" i="6" s="1"/>
  <c r="EC83" i="6"/>
  <c r="EE83" i="6" s="1"/>
  <c r="EK100" i="6"/>
  <c r="EM100" i="6" s="1"/>
  <c r="ES95" i="6"/>
  <c r="EU95" i="6" s="1"/>
  <c r="EW95" i="6" s="1"/>
  <c r="EI101" i="6"/>
  <c r="EJ101" i="6"/>
  <c r="EI107" i="6"/>
  <c r="EJ107" i="6"/>
  <c r="EI80" i="6"/>
  <c r="EJ80" i="6"/>
  <c r="EA141" i="6"/>
  <c r="EB141" i="6"/>
  <c r="EI116" i="6"/>
  <c r="EJ116" i="6"/>
  <c r="EI125" i="6"/>
  <c r="EJ125" i="6"/>
  <c r="EC104" i="6"/>
  <c r="EE104" i="6" s="1"/>
  <c r="ED104" i="6"/>
  <c r="EF104" i="6" s="1"/>
  <c r="ES81" i="6"/>
  <c r="EU81" i="6" s="1"/>
  <c r="EW81" i="6" s="1"/>
  <c r="EI86" i="6"/>
  <c r="EC76" i="6"/>
  <c r="EE76" i="6" s="1"/>
  <c r="ED76" i="6"/>
  <c r="EF76" i="6" s="1"/>
  <c r="EC124" i="6"/>
  <c r="EE124" i="6" s="1"/>
  <c r="ED124" i="6"/>
  <c r="EF124" i="6" s="1"/>
  <c r="EI139" i="6"/>
  <c r="EJ139" i="6"/>
  <c r="EI117" i="6"/>
  <c r="EI150" i="6"/>
  <c r="EJ150" i="6"/>
  <c r="EA134" i="6"/>
  <c r="EB134" i="6"/>
  <c r="EC132" i="6"/>
  <c r="EE132" i="6" s="1"/>
  <c r="ED132" i="6"/>
  <c r="EF132" i="6" s="1"/>
  <c r="EC161" i="6"/>
  <c r="EE161" i="6" s="1"/>
  <c r="EC119" i="6"/>
  <c r="EE119" i="6" s="1"/>
  <c r="EK69" i="6"/>
  <c r="EM69" i="6" s="1"/>
  <c r="EK102" i="6"/>
  <c r="EM102" i="6" s="1"/>
  <c r="EK160" i="6"/>
  <c r="EM160" i="6" s="1"/>
  <c r="ES111" i="6"/>
  <c r="EU111" i="6" s="1"/>
  <c r="EW111" i="6" s="1"/>
  <c r="EA121" i="6"/>
  <c r="EB121" i="6"/>
  <c r="EA64" i="6"/>
  <c r="EB64" i="6"/>
  <c r="EI147" i="6"/>
  <c r="EJ147" i="6"/>
  <c r="EA136" i="6"/>
  <c r="EB136" i="6"/>
  <c r="EI94" i="6"/>
  <c r="EJ94" i="6"/>
  <c r="DK130" i="5"/>
  <c r="DL130" i="5" s="1"/>
  <c r="DN130" i="5" s="1"/>
  <c r="DP130" i="5" s="1"/>
  <c r="EO153" i="6"/>
  <c r="EP153" i="6" s="1"/>
  <c r="EX153" i="6" s="1"/>
  <c r="EG159" i="6"/>
  <c r="EH159" i="6" s="1"/>
  <c r="EG65" i="6"/>
  <c r="EH65" i="6" s="1"/>
  <c r="DY82" i="6"/>
  <c r="DZ82" i="6" s="1"/>
  <c r="EO79" i="6"/>
  <c r="EP79" i="6" s="1"/>
  <c r="EX79" i="6" s="1"/>
  <c r="EO112" i="6"/>
  <c r="EP112" i="6" s="1"/>
  <c r="EG88" i="6"/>
  <c r="EH88" i="6" s="1"/>
  <c r="EG138" i="6"/>
  <c r="EH138" i="6" s="1"/>
  <c r="DY146" i="6"/>
  <c r="DZ146" i="6" s="1"/>
  <c r="EG143" i="6"/>
  <c r="EH143" i="6" s="1"/>
  <c r="DY155" i="6"/>
  <c r="DZ155" i="6" s="1"/>
  <c r="EG113" i="6"/>
  <c r="EH113" i="6" s="1"/>
  <c r="DY145" i="6"/>
  <c r="DZ145" i="6" s="1"/>
  <c r="EG123" i="6"/>
  <c r="EH123" i="6" s="1"/>
  <c r="DY140" i="6"/>
  <c r="DZ140" i="6" s="1"/>
  <c r="DQ66" i="5"/>
  <c r="DZ155" i="5"/>
  <c r="DS94" i="5"/>
  <c r="DT94" i="5" s="1"/>
  <c r="DV94" i="5" s="1"/>
  <c r="DX94" i="5" s="1"/>
  <c r="DQ127" i="5"/>
  <c r="DR77" i="5"/>
  <c r="DI73" i="5"/>
  <c r="DK73" i="5" s="1"/>
  <c r="DL73" i="5" s="1"/>
  <c r="DN73" i="5" s="1"/>
  <c r="DO76" i="5"/>
  <c r="DQ76" i="5" s="1"/>
  <c r="DQ123" i="5"/>
  <c r="DV69" i="5"/>
  <c r="DX69" i="5" s="1"/>
  <c r="DU69" i="5"/>
  <c r="DW69" i="5" s="1"/>
  <c r="DM151" i="5"/>
  <c r="DO151" i="5" s="1"/>
  <c r="DQ151" i="5" s="1"/>
  <c r="EH112" i="5"/>
  <c r="DY63" i="5"/>
  <c r="DQ80" i="5"/>
  <c r="DQ156" i="5"/>
  <c r="DS156" i="5" s="1"/>
  <c r="DT156" i="5" s="1"/>
  <c r="DM133" i="5"/>
  <c r="DO133" i="5" s="1"/>
  <c r="DN133" i="5"/>
  <c r="DP133" i="5" s="1"/>
  <c r="DQ113" i="5"/>
  <c r="DQ75" i="5"/>
  <c r="DS75" i="5" s="1"/>
  <c r="DT75" i="5" s="1"/>
  <c r="DR127" i="5"/>
  <c r="DZ63" i="5"/>
  <c r="DY155" i="5"/>
  <c r="DN122" i="5"/>
  <c r="DM122" i="5"/>
  <c r="DO122" i="5" s="1"/>
  <c r="DR64" i="5"/>
  <c r="DR80" i="5"/>
  <c r="DR123" i="5"/>
  <c r="DR66" i="5"/>
  <c r="DY141" i="5"/>
  <c r="DR131" i="5"/>
  <c r="DV109" i="5"/>
  <c r="DU109" i="5"/>
  <c r="DV83" i="5"/>
  <c r="DU83" i="5"/>
  <c r="DW83" i="5" s="1"/>
  <c r="DV88" i="5"/>
  <c r="DU88" i="5"/>
  <c r="DW88" i="5" s="1"/>
  <c r="DV159" i="5"/>
  <c r="DU159" i="5"/>
  <c r="DX81" i="5"/>
  <c r="DV105" i="5"/>
  <c r="DX105" i="5" s="1"/>
  <c r="DU105" i="5"/>
  <c r="DX154" i="5"/>
  <c r="DY154" i="5" s="1"/>
  <c r="DO72" i="5"/>
  <c r="DY71" i="5"/>
  <c r="DO136" i="5"/>
  <c r="DR136" i="5" s="1"/>
  <c r="DO138" i="5"/>
  <c r="DR138" i="5" s="1"/>
  <c r="DW89" i="5"/>
  <c r="DZ89" i="5" s="1"/>
  <c r="DV65" i="5"/>
  <c r="DU65" i="5"/>
  <c r="DW65" i="5" s="1"/>
  <c r="DV116" i="5"/>
  <c r="DU116" i="5"/>
  <c r="DW116" i="5" s="1"/>
  <c r="DX90" i="5"/>
  <c r="DZ90" i="5" s="1"/>
  <c r="DX106" i="5"/>
  <c r="DX148" i="5"/>
  <c r="DZ148" i="5" s="1"/>
  <c r="DP91" i="5"/>
  <c r="DP72" i="5"/>
  <c r="DX152" i="5"/>
  <c r="DZ152" i="5" s="1"/>
  <c r="DV137" i="5"/>
  <c r="DU137" i="5"/>
  <c r="DW137" i="5" s="1"/>
  <c r="DN146" i="5"/>
  <c r="DP146" i="5" s="1"/>
  <c r="DM146" i="5"/>
  <c r="DX135" i="5"/>
  <c r="DV115" i="5"/>
  <c r="DU115" i="5"/>
  <c r="DW115" i="5" s="1"/>
  <c r="EC120" i="5"/>
  <c r="DV103" i="5"/>
  <c r="DX103" i="5" s="1"/>
  <c r="DU103" i="5"/>
  <c r="DQ139" i="5"/>
  <c r="DS139" i="5" s="1"/>
  <c r="DT139" i="5" s="1"/>
  <c r="DP99" i="5"/>
  <c r="DQ99" i="5" s="1"/>
  <c r="DV147" i="5"/>
  <c r="DU147" i="5"/>
  <c r="DX95" i="5"/>
  <c r="DZ95" i="5" s="1"/>
  <c r="DO134" i="5"/>
  <c r="DP68" i="5"/>
  <c r="DX149" i="5"/>
  <c r="DE119" i="1"/>
  <c r="DF119" i="1"/>
  <c r="DB80" i="1"/>
  <c r="DF143" i="1"/>
  <c r="DH143" i="1" s="1"/>
  <c r="DZ141" i="5" l="1"/>
  <c r="EA141" i="5" s="1"/>
  <c r="EB141" i="5" s="1"/>
  <c r="DZ74" i="5"/>
  <c r="DQ134" i="5"/>
  <c r="DU79" i="5"/>
  <c r="DW79" i="5" s="1"/>
  <c r="DM119" i="5"/>
  <c r="DN119" i="5"/>
  <c r="CY127" i="1"/>
  <c r="DA127" i="1" s="1"/>
  <c r="DA137" i="1"/>
  <c r="DB137" i="1"/>
  <c r="DN92" i="1"/>
  <c r="DO92" i="1" s="1"/>
  <c r="DR92" i="1" s="1"/>
  <c r="DM92" i="1"/>
  <c r="DP92" i="1" s="1"/>
  <c r="DR142" i="5"/>
  <c r="DR86" i="5"/>
  <c r="DM78" i="5"/>
  <c r="DO78" i="5" s="1"/>
  <c r="DQ86" i="5"/>
  <c r="DR85" i="5"/>
  <c r="DQ142" i="5"/>
  <c r="DN96" i="5"/>
  <c r="DP96" i="5" s="1"/>
  <c r="DR129" i="5"/>
  <c r="DS77" i="5"/>
  <c r="DT77" i="5" s="1"/>
  <c r="EA101" i="5"/>
  <c r="EB101" i="5" s="1"/>
  <c r="ED101" i="5" s="1"/>
  <c r="EF101" i="5" s="1"/>
  <c r="DS102" i="5"/>
  <c r="DT102" i="5" s="1"/>
  <c r="DV102" i="5" s="1"/>
  <c r="DX102" i="5" s="1"/>
  <c r="DZ149" i="5"/>
  <c r="DQ82" i="5"/>
  <c r="DZ145" i="5"/>
  <c r="DQ158" i="5"/>
  <c r="DR82" i="5"/>
  <c r="EI112" i="5"/>
  <c r="EJ112" i="5" s="1"/>
  <c r="EK112" i="5" s="1"/>
  <c r="DO97" i="5"/>
  <c r="DQ97" i="5" s="1"/>
  <c r="DU157" i="5"/>
  <c r="DW157" i="5" s="1"/>
  <c r="DY157" i="5" s="1"/>
  <c r="DY74" i="5"/>
  <c r="EA74" i="5" s="1"/>
  <c r="EB74" i="5" s="1"/>
  <c r="DS126" i="5"/>
  <c r="DT126" i="5" s="1"/>
  <c r="DV126" i="5" s="1"/>
  <c r="DX126" i="5" s="1"/>
  <c r="DU160" i="5"/>
  <c r="DW160" i="5" s="1"/>
  <c r="DJ140" i="5"/>
  <c r="DK140" i="5" s="1"/>
  <c r="DL140" i="5" s="1"/>
  <c r="DY145" i="5"/>
  <c r="DN104" i="5"/>
  <c r="DP104" i="5" s="1"/>
  <c r="DQ85" i="5"/>
  <c r="DS108" i="5"/>
  <c r="DT108" i="5" s="1"/>
  <c r="DV108" i="5" s="1"/>
  <c r="DX108" i="5" s="1"/>
  <c r="DQ129" i="5"/>
  <c r="DH94" i="1"/>
  <c r="DJ94" i="1" s="1"/>
  <c r="DM110" i="5"/>
  <c r="DO110" i="5" s="1"/>
  <c r="DR110" i="5" s="1"/>
  <c r="DQ132" i="5"/>
  <c r="DR124" i="5"/>
  <c r="DS124" i="5" s="1"/>
  <c r="DT124" i="5" s="1"/>
  <c r="DU124" i="5" s="1"/>
  <c r="DW124" i="5" s="1"/>
  <c r="DR125" i="5"/>
  <c r="DS125" i="5" s="1"/>
  <c r="DT125" i="5" s="1"/>
  <c r="DK84" i="5"/>
  <c r="DL84" i="5" s="1"/>
  <c r="DN84" i="5" s="1"/>
  <c r="DP84" i="5" s="1"/>
  <c r="DY162" i="5"/>
  <c r="EA162" i="5" s="1"/>
  <c r="EB162" i="5" s="1"/>
  <c r="DR132" i="5"/>
  <c r="DR158" i="5"/>
  <c r="DS158" i="5" s="1"/>
  <c r="DT158" i="5" s="1"/>
  <c r="DR91" i="5"/>
  <c r="DM70" i="5"/>
  <c r="DO70" i="5" s="1"/>
  <c r="DM67" i="5"/>
  <c r="DO67" i="5" s="1"/>
  <c r="DV100" i="5"/>
  <c r="DX100" i="5" s="1"/>
  <c r="DZ100" i="5" s="1"/>
  <c r="DS113" i="5"/>
  <c r="DT113" i="5" s="1"/>
  <c r="DV113" i="5" s="1"/>
  <c r="DX113" i="5" s="1"/>
  <c r="DR87" i="5"/>
  <c r="DQ87" i="5"/>
  <c r="DQ96" i="5"/>
  <c r="DS114" i="5"/>
  <c r="DT114" i="5" s="1"/>
  <c r="DU114" i="5" s="1"/>
  <c r="DW114" i="5" s="1"/>
  <c r="CX162" i="1"/>
  <c r="CY162" i="1" s="1"/>
  <c r="DC73" i="1"/>
  <c r="DD73" i="1" s="1"/>
  <c r="DE73" i="1" s="1"/>
  <c r="DE122" i="1"/>
  <c r="DH122" i="1" s="1"/>
  <c r="DB127" i="1"/>
  <c r="DC127" i="1" s="1"/>
  <c r="DD127" i="1" s="1"/>
  <c r="CQ85" i="1"/>
  <c r="CT85" i="1" s="1"/>
  <c r="DC148" i="1"/>
  <c r="DD148" i="1" s="1"/>
  <c r="DE148" i="1" s="1"/>
  <c r="EL91" i="6"/>
  <c r="EN91" i="6" s="1"/>
  <c r="DQ92" i="1"/>
  <c r="DS92" i="1" s="1"/>
  <c r="DT92" i="1" s="1"/>
  <c r="DV92" i="1" s="1"/>
  <c r="DB82" i="1"/>
  <c r="DA82" i="1"/>
  <c r="DR96" i="5"/>
  <c r="DN143" i="5"/>
  <c r="DP143" i="5" s="1"/>
  <c r="DA96" i="1"/>
  <c r="DC96" i="1" s="1"/>
  <c r="DD96" i="1" s="1"/>
  <c r="DU62" i="5"/>
  <c r="DW62" i="5" s="1"/>
  <c r="DM111" i="5"/>
  <c r="DO111" i="5" s="1"/>
  <c r="DQ111" i="5" s="1"/>
  <c r="CZ97" i="1"/>
  <c r="CY97" i="1"/>
  <c r="CZ151" i="1"/>
  <c r="DA151" i="1" s="1"/>
  <c r="DB70" i="1"/>
  <c r="DC70" i="1" s="1"/>
  <c r="DD70" i="1" s="1"/>
  <c r="DF70" i="1" s="1"/>
  <c r="DB146" i="1"/>
  <c r="DC146" i="1" s="1"/>
  <c r="DD146" i="1" s="1"/>
  <c r="DF146" i="1" s="1"/>
  <c r="DB67" i="1"/>
  <c r="DC67" i="1" s="1"/>
  <c r="DD67" i="1" s="1"/>
  <c r="CT120" i="1"/>
  <c r="CU120" i="1" s="1"/>
  <c r="CV120" i="1" s="1"/>
  <c r="CX120" i="1" s="1"/>
  <c r="CW160" i="1"/>
  <c r="CX133" i="1"/>
  <c r="CZ133" i="1" s="1"/>
  <c r="CZ128" i="1"/>
  <c r="DB128" i="1" s="1"/>
  <c r="CY90" i="1"/>
  <c r="CZ90" i="1"/>
  <c r="DE159" i="1"/>
  <c r="DG159" i="1" s="1"/>
  <c r="CY145" i="1"/>
  <c r="DG79" i="1"/>
  <c r="CY68" i="1"/>
  <c r="DB68" i="1" s="1"/>
  <c r="CR111" i="1"/>
  <c r="CS121" i="1"/>
  <c r="CU121" i="1" s="1"/>
  <c r="CV121" i="1" s="1"/>
  <c r="DB103" i="1"/>
  <c r="DC103" i="1" s="1"/>
  <c r="DD103" i="1" s="1"/>
  <c r="DE103" i="1" s="1"/>
  <c r="CZ145" i="1"/>
  <c r="CQ111" i="1"/>
  <c r="DK64" i="1"/>
  <c r="DL64" i="1" s="1"/>
  <c r="DM64" i="1" s="1"/>
  <c r="CX98" i="1"/>
  <c r="CY98" i="1" s="1"/>
  <c r="DE153" i="1"/>
  <c r="DG153" i="1" s="1"/>
  <c r="DE86" i="1"/>
  <c r="DH86" i="1" s="1"/>
  <c r="CY152" i="1"/>
  <c r="DA104" i="1"/>
  <c r="DC104" i="1" s="1"/>
  <c r="DD104" i="1" s="1"/>
  <c r="DF104" i="1" s="1"/>
  <c r="CY84" i="1"/>
  <c r="DB84" i="1" s="1"/>
  <c r="DF113" i="1"/>
  <c r="DG113" i="1" s="1"/>
  <c r="DF112" i="1"/>
  <c r="DH112" i="1" s="1"/>
  <c r="CW63" i="1"/>
  <c r="CY63" i="1" s="1"/>
  <c r="CZ152" i="1"/>
  <c r="CZ162" i="1"/>
  <c r="DA162" i="1" s="1"/>
  <c r="DG136" i="1"/>
  <c r="DJ136" i="1" s="1"/>
  <c r="DE62" i="1"/>
  <c r="DH62" i="1" s="1"/>
  <c r="DA147" i="1"/>
  <c r="DC147" i="1" s="1"/>
  <c r="DD147" i="1" s="1"/>
  <c r="DA77" i="1"/>
  <c r="DC77" i="1" s="1"/>
  <c r="DD77" i="1" s="1"/>
  <c r="DF77" i="1" s="1"/>
  <c r="DE135" i="1"/>
  <c r="DG135" i="1" s="1"/>
  <c r="CS99" i="1"/>
  <c r="CY109" i="1"/>
  <c r="DE93" i="1"/>
  <c r="DG93" i="1" s="1"/>
  <c r="DG122" i="1"/>
  <c r="DJ122" i="1" s="1"/>
  <c r="CZ109" i="1"/>
  <c r="CX69" i="1"/>
  <c r="CY69" i="1" s="1"/>
  <c r="DA74" i="1"/>
  <c r="DC74" i="1" s="1"/>
  <c r="DD74" i="1" s="1"/>
  <c r="DE74" i="1" s="1"/>
  <c r="CX95" i="1"/>
  <c r="CY95" i="1" s="1"/>
  <c r="EK156" i="6"/>
  <c r="EM156" i="6" s="1"/>
  <c r="DX160" i="5"/>
  <c r="EL152" i="6"/>
  <c r="EN152" i="6" s="1"/>
  <c r="ED133" i="6"/>
  <c r="EF133" i="6" s="1"/>
  <c r="DP126" i="1"/>
  <c r="DR126" i="1" s="1"/>
  <c r="CT99" i="1"/>
  <c r="DA83" i="1"/>
  <c r="DC83" i="1" s="1"/>
  <c r="DD83" i="1" s="1"/>
  <c r="DE83" i="1" s="1"/>
  <c r="DF115" i="1"/>
  <c r="DH115" i="1" s="1"/>
  <c r="DM92" i="5"/>
  <c r="DO92" i="5" s="1"/>
  <c r="DF88" i="1"/>
  <c r="DH88" i="1" s="1"/>
  <c r="EL149" i="6"/>
  <c r="EN149" i="6" s="1"/>
  <c r="EO149" i="6" s="1"/>
  <c r="EP149" i="6" s="1"/>
  <c r="CZ116" i="1"/>
  <c r="DA116" i="1" s="1"/>
  <c r="DP92" i="5"/>
  <c r="DY79" i="5"/>
  <c r="DQ161" i="5"/>
  <c r="CY114" i="1"/>
  <c r="DB114" i="1" s="1"/>
  <c r="CY102" i="1"/>
  <c r="CZ102" i="1"/>
  <c r="DM118" i="5"/>
  <c r="DO118" i="5" s="1"/>
  <c r="EK128" i="6"/>
  <c r="EM128" i="6" s="1"/>
  <c r="EC114" i="6"/>
  <c r="EE114" i="6" s="1"/>
  <c r="DZ79" i="5"/>
  <c r="EJ99" i="6"/>
  <c r="EK99" i="6" s="1"/>
  <c r="EM99" i="6" s="1"/>
  <c r="DF123" i="1"/>
  <c r="DH123" i="1" s="1"/>
  <c r="CZ71" i="1"/>
  <c r="DA71" i="1" s="1"/>
  <c r="DF100" i="1"/>
  <c r="DG100" i="1" s="1"/>
  <c r="DE89" i="1"/>
  <c r="DH89" i="1" s="1"/>
  <c r="DE129" i="1"/>
  <c r="DG129" i="1" s="1"/>
  <c r="DO143" i="5"/>
  <c r="DU150" i="5"/>
  <c r="DW150" i="5" s="1"/>
  <c r="DG130" i="1"/>
  <c r="DI130" i="1" s="1"/>
  <c r="DP70" i="5"/>
  <c r="EC85" i="6"/>
  <c r="EE85" i="6" s="1"/>
  <c r="EG85" i="6" s="1"/>
  <c r="EH85" i="6" s="1"/>
  <c r="DF149" i="1"/>
  <c r="DG149" i="1" s="1"/>
  <c r="DB138" i="1"/>
  <c r="DC138" i="1" s="1"/>
  <c r="DD138" i="1" s="1"/>
  <c r="DF134" i="1"/>
  <c r="DG134" i="1" s="1"/>
  <c r="CY141" i="1"/>
  <c r="DA141" i="1" s="1"/>
  <c r="DR161" i="5"/>
  <c r="DF140" i="1"/>
  <c r="DE140" i="1"/>
  <c r="CU118" i="1"/>
  <c r="CV118" i="1" s="1"/>
  <c r="CX118" i="1" s="1"/>
  <c r="EL162" i="6"/>
  <c r="EN162" i="6" s="1"/>
  <c r="DX62" i="5"/>
  <c r="DF73" i="1"/>
  <c r="DG73" i="1" s="1"/>
  <c r="CU101" i="1"/>
  <c r="CV101" i="1" s="1"/>
  <c r="DF124" i="1"/>
  <c r="DE124" i="1"/>
  <c r="EK162" i="6"/>
  <c r="EM162" i="6" s="1"/>
  <c r="EB72" i="6"/>
  <c r="EC72" i="6" s="1"/>
  <c r="EE72" i="6" s="1"/>
  <c r="CY131" i="1"/>
  <c r="DA131" i="1" s="1"/>
  <c r="DE87" i="1"/>
  <c r="DH87" i="1" s="1"/>
  <c r="EA71" i="5"/>
  <c r="EB71" i="5" s="1"/>
  <c r="EC71" i="5" s="1"/>
  <c r="EE71" i="5" s="1"/>
  <c r="CZ142" i="1"/>
  <c r="DB142" i="1" s="1"/>
  <c r="EL96" i="6"/>
  <c r="EN96" i="6" s="1"/>
  <c r="EO96" i="6" s="1"/>
  <c r="EP96" i="6" s="1"/>
  <c r="EX96" i="6" s="1"/>
  <c r="EB129" i="6"/>
  <c r="EK96" i="6"/>
  <c r="EM96" i="6" s="1"/>
  <c r="DR107" i="5"/>
  <c r="DS107" i="5" s="1"/>
  <c r="DT107" i="5" s="1"/>
  <c r="DU107" i="5" s="1"/>
  <c r="DW107" i="5" s="1"/>
  <c r="EL63" i="6"/>
  <c r="EN63" i="6" s="1"/>
  <c r="EO63" i="6" s="1"/>
  <c r="EP63" i="6" s="1"/>
  <c r="DE78" i="1"/>
  <c r="DG78" i="1" s="1"/>
  <c r="DP118" i="5"/>
  <c r="EI106" i="6"/>
  <c r="EJ106" i="6"/>
  <c r="DY81" i="5"/>
  <c r="DM117" i="5"/>
  <c r="DO117" i="5" s="1"/>
  <c r="DR117" i="5" s="1"/>
  <c r="EA155" i="5"/>
  <c r="EB155" i="5" s="1"/>
  <c r="ED155" i="5" s="1"/>
  <c r="EF155" i="5" s="1"/>
  <c r="CY139" i="1"/>
  <c r="DB139" i="1" s="1"/>
  <c r="DF110" i="1"/>
  <c r="DG110" i="1" s="1"/>
  <c r="DS123" i="5"/>
  <c r="DT123" i="5" s="1"/>
  <c r="DV123" i="5" s="1"/>
  <c r="CY117" i="1"/>
  <c r="CZ117" i="1"/>
  <c r="DZ81" i="5"/>
  <c r="ER103" i="6"/>
  <c r="EX103" i="6"/>
  <c r="EQ103" i="6"/>
  <c r="DV114" i="5"/>
  <c r="DX114" i="5" s="1"/>
  <c r="ET84" i="6"/>
  <c r="EV84" i="6" s="1"/>
  <c r="DS131" i="5"/>
  <c r="DT131" i="5" s="1"/>
  <c r="DU131" i="5" s="1"/>
  <c r="DN76" i="1"/>
  <c r="DP76" i="1" s="1"/>
  <c r="DC155" i="1"/>
  <c r="DD155" i="1" s="1"/>
  <c r="DF155" i="1" s="1"/>
  <c r="DC154" i="1"/>
  <c r="DD154" i="1" s="1"/>
  <c r="DM156" i="1"/>
  <c r="DP156" i="1" s="1"/>
  <c r="DF108" i="1"/>
  <c r="DE108" i="1"/>
  <c r="DF161" i="1"/>
  <c r="DG161" i="1" s="1"/>
  <c r="DE157" i="1"/>
  <c r="DG157" i="1" s="1"/>
  <c r="DF105" i="1"/>
  <c r="DH105" i="1" s="1"/>
  <c r="EI68" i="6"/>
  <c r="EL68" i="6" s="1"/>
  <c r="EN68" i="6" s="1"/>
  <c r="EB92" i="6"/>
  <c r="EC92" i="6" s="1"/>
  <c r="EE92" i="6" s="1"/>
  <c r="DB72" i="1"/>
  <c r="DC72" i="1" s="1"/>
  <c r="DD72" i="1" s="1"/>
  <c r="EJ126" i="6"/>
  <c r="EL126" i="6" s="1"/>
  <c r="EN126" i="6" s="1"/>
  <c r="EK110" i="6"/>
  <c r="EM110" i="6" s="1"/>
  <c r="EO110" i="6" s="1"/>
  <c r="EP110" i="6" s="1"/>
  <c r="EX110" i="6" s="1"/>
  <c r="CX65" i="1"/>
  <c r="CZ65" i="1" s="1"/>
  <c r="DZ154" i="5"/>
  <c r="EA154" i="5" s="1"/>
  <c r="EB154" i="5" s="1"/>
  <c r="DV128" i="5"/>
  <c r="DX128" i="5" s="1"/>
  <c r="DZ128" i="5" s="1"/>
  <c r="DS64" i="5"/>
  <c r="DT64" i="5" s="1"/>
  <c r="DV64" i="5" s="1"/>
  <c r="DX64" i="5" s="1"/>
  <c r="DR144" i="5"/>
  <c r="DS144" i="5" s="1"/>
  <c r="DT144" i="5" s="1"/>
  <c r="DU144" i="5" s="1"/>
  <c r="DW144" i="5" s="1"/>
  <c r="DS127" i="5"/>
  <c r="DT127" i="5" s="1"/>
  <c r="DU127" i="5" s="1"/>
  <c r="DW127" i="5" s="1"/>
  <c r="DE158" i="1"/>
  <c r="DH158" i="1" s="1"/>
  <c r="DF75" i="1"/>
  <c r="DH75" i="1" s="1"/>
  <c r="CX107" i="1"/>
  <c r="CY107" i="1" s="1"/>
  <c r="CZ81" i="1"/>
  <c r="CY81" i="1"/>
  <c r="DC80" i="1"/>
  <c r="DD80" i="1" s="1"/>
  <c r="DE80" i="1" s="1"/>
  <c r="DB66" i="1"/>
  <c r="EA63" i="5"/>
  <c r="EB63" i="5" s="1"/>
  <c r="EC63" i="5" s="1"/>
  <c r="EE63" i="5" s="1"/>
  <c r="DM130" i="5"/>
  <c r="DO130" i="5" s="1"/>
  <c r="DQ130" i="5" s="1"/>
  <c r="DA144" i="1"/>
  <c r="DA66" i="1"/>
  <c r="DF106" i="1"/>
  <c r="DG106" i="1" s="1"/>
  <c r="DB144" i="1"/>
  <c r="DE125" i="1"/>
  <c r="DF125" i="1"/>
  <c r="DC91" i="1"/>
  <c r="DD91" i="1" s="1"/>
  <c r="DE91" i="1" s="1"/>
  <c r="EJ144" i="6"/>
  <c r="EL144" i="6" s="1"/>
  <c r="EN144" i="6" s="1"/>
  <c r="EJ97" i="6"/>
  <c r="EK97" i="6" s="1"/>
  <c r="EM97" i="6" s="1"/>
  <c r="CX150" i="1"/>
  <c r="CW150" i="1"/>
  <c r="DS66" i="5"/>
  <c r="DT66" i="5" s="1"/>
  <c r="DU66" i="5" s="1"/>
  <c r="DW66" i="5" s="1"/>
  <c r="EO152" i="6"/>
  <c r="EP152" i="6" s="1"/>
  <c r="EX152" i="6" s="1"/>
  <c r="FA71" i="6" s="1"/>
  <c r="D44" i="6" s="1"/>
  <c r="DQ68" i="5"/>
  <c r="DY135" i="5"/>
  <c r="DR72" i="5"/>
  <c r="ES84" i="6"/>
  <c r="EU84" i="6" s="1"/>
  <c r="EW84" i="6" s="1"/>
  <c r="EG83" i="6"/>
  <c r="EH83" i="6" s="1"/>
  <c r="EJ83" i="6" s="1"/>
  <c r="EG71" i="6"/>
  <c r="EH71" i="6" s="1"/>
  <c r="EI71" i="6" s="1"/>
  <c r="EJ67" i="6"/>
  <c r="EK67" i="6" s="1"/>
  <c r="EM67" i="6" s="1"/>
  <c r="DY89" i="5"/>
  <c r="EA89" i="5" s="1"/>
  <c r="EB89" i="5" s="1"/>
  <c r="EC89" i="5" s="1"/>
  <c r="EE89" i="5" s="1"/>
  <c r="EG151" i="6"/>
  <c r="EH151" i="6" s="1"/>
  <c r="EI151" i="6" s="1"/>
  <c r="EJ135" i="6"/>
  <c r="EL135" i="6" s="1"/>
  <c r="EN135" i="6" s="1"/>
  <c r="EJ137" i="6"/>
  <c r="EK137" i="6" s="1"/>
  <c r="EM137" i="6" s="1"/>
  <c r="EO98" i="6"/>
  <c r="EP98" i="6" s="1"/>
  <c r="EQ98" i="6" s="1"/>
  <c r="EJ93" i="6"/>
  <c r="EK93" i="6" s="1"/>
  <c r="EM93" i="6" s="1"/>
  <c r="EG124" i="6"/>
  <c r="EH124" i="6" s="1"/>
  <c r="EJ124" i="6" s="1"/>
  <c r="EJ130" i="6"/>
  <c r="EK130" i="6" s="1"/>
  <c r="EM130" i="6" s="1"/>
  <c r="EO102" i="6"/>
  <c r="EP102" i="6" s="1"/>
  <c r="EX102" i="6" s="1"/>
  <c r="FA66" i="6" s="1"/>
  <c r="D39" i="6" s="1"/>
  <c r="EG161" i="6"/>
  <c r="EH161" i="6" s="1"/>
  <c r="EI161" i="6" s="1"/>
  <c r="EG76" i="6"/>
  <c r="EH76" i="6" s="1"/>
  <c r="EI76" i="6" s="1"/>
  <c r="EG104" i="6"/>
  <c r="EH104" i="6" s="1"/>
  <c r="EI104" i="6" s="1"/>
  <c r="EO120" i="6"/>
  <c r="EP120" i="6" s="1"/>
  <c r="EX120" i="6" s="1"/>
  <c r="EG132" i="6"/>
  <c r="EH132" i="6" s="1"/>
  <c r="EI132" i="6" s="1"/>
  <c r="EC129" i="6"/>
  <c r="EE129" i="6" s="1"/>
  <c r="EK147" i="6"/>
  <c r="EM147" i="6" s="1"/>
  <c r="EG119" i="6"/>
  <c r="EH119" i="6" s="1"/>
  <c r="EI119" i="6" s="1"/>
  <c r="EL125" i="6"/>
  <c r="EN125" i="6" s="1"/>
  <c r="ED141" i="6"/>
  <c r="EF141" i="6" s="1"/>
  <c r="EL80" i="6"/>
  <c r="EN80" i="6" s="1"/>
  <c r="EL101" i="6"/>
  <c r="EN101" i="6" s="1"/>
  <c r="EC134" i="6"/>
  <c r="EE134" i="6" s="1"/>
  <c r="EK117" i="6"/>
  <c r="EM117" i="6" s="1"/>
  <c r="ES103" i="6"/>
  <c r="EU103" i="6" s="1"/>
  <c r="EW103" i="6" s="1"/>
  <c r="EK90" i="6"/>
  <c r="EM90" i="6" s="1"/>
  <c r="EK109" i="6"/>
  <c r="EM109" i="6" s="1"/>
  <c r="EK154" i="6"/>
  <c r="EM154" i="6" s="1"/>
  <c r="EK89" i="6"/>
  <c r="EM89" i="6" s="1"/>
  <c r="EC157" i="6"/>
  <c r="EE157" i="6" s="1"/>
  <c r="EL94" i="6"/>
  <c r="EN94" i="6" s="1"/>
  <c r="ED64" i="6"/>
  <c r="EF64" i="6" s="1"/>
  <c r="ED121" i="6"/>
  <c r="EF121" i="6" s="1"/>
  <c r="EL150" i="6"/>
  <c r="EN150" i="6" s="1"/>
  <c r="EL139" i="6"/>
  <c r="EN139" i="6" s="1"/>
  <c r="EL86" i="6"/>
  <c r="EN86" i="6" s="1"/>
  <c r="ED105" i="6"/>
  <c r="EF105" i="6" s="1"/>
  <c r="EL118" i="6"/>
  <c r="EN118" i="6" s="1"/>
  <c r="ED115" i="6"/>
  <c r="EF115" i="6" s="1"/>
  <c r="EK116" i="6"/>
  <c r="EM116" i="6" s="1"/>
  <c r="EK107" i="6"/>
  <c r="EM107" i="6" s="1"/>
  <c r="EL90" i="6"/>
  <c r="EN90" i="6" s="1"/>
  <c r="EL109" i="6"/>
  <c r="EN109" i="6" s="1"/>
  <c r="EL154" i="6"/>
  <c r="EN154" i="6" s="1"/>
  <c r="EL89" i="6"/>
  <c r="EN89" i="6" s="1"/>
  <c r="ED157" i="6"/>
  <c r="EF157" i="6" s="1"/>
  <c r="EC105" i="6"/>
  <c r="EE105" i="6" s="1"/>
  <c r="EK118" i="6"/>
  <c r="EM118" i="6" s="1"/>
  <c r="EC115" i="6"/>
  <c r="EE115" i="6" s="1"/>
  <c r="EK125" i="6"/>
  <c r="EM125" i="6" s="1"/>
  <c r="EC141" i="6"/>
  <c r="EE141" i="6" s="1"/>
  <c r="EK80" i="6"/>
  <c r="EM80" i="6" s="1"/>
  <c r="EK101" i="6"/>
  <c r="EM101" i="6" s="1"/>
  <c r="EA140" i="6"/>
  <c r="EB140" i="6"/>
  <c r="EA142" i="6"/>
  <c r="EB142" i="6"/>
  <c r="EI143" i="6"/>
  <c r="EJ143" i="6"/>
  <c r="EI88" i="6"/>
  <c r="EJ88" i="6"/>
  <c r="EA82" i="6"/>
  <c r="EB82" i="6"/>
  <c r="EK94" i="6"/>
  <c r="EM94" i="6" s="1"/>
  <c r="EC64" i="6"/>
  <c r="EE64" i="6" s="1"/>
  <c r="EC121" i="6"/>
  <c r="EE121" i="6" s="1"/>
  <c r="EK150" i="6"/>
  <c r="EM150" i="6" s="1"/>
  <c r="EK139" i="6"/>
  <c r="EM139" i="6" s="1"/>
  <c r="EK86" i="6"/>
  <c r="EM86" i="6" s="1"/>
  <c r="EL116" i="6"/>
  <c r="EN116" i="6" s="1"/>
  <c r="EL107" i="6"/>
  <c r="EN107" i="6" s="1"/>
  <c r="EQ149" i="6"/>
  <c r="ER149" i="6"/>
  <c r="EA70" i="6"/>
  <c r="EB70" i="6"/>
  <c r="EX112" i="6"/>
  <c r="FA67" i="6" s="1"/>
  <c r="D40" i="6" s="1"/>
  <c r="EQ112" i="6"/>
  <c r="ER112" i="6"/>
  <c r="EI159" i="6"/>
  <c r="EJ159" i="6"/>
  <c r="EC136" i="6"/>
  <c r="EE136" i="6" s="1"/>
  <c r="ED136" i="6"/>
  <c r="EF136" i="6" s="1"/>
  <c r="EC74" i="6"/>
  <c r="EE74" i="6" s="1"/>
  <c r="ED74" i="6"/>
  <c r="EF74" i="6" s="1"/>
  <c r="EI123" i="6"/>
  <c r="EJ123" i="6"/>
  <c r="EA155" i="6"/>
  <c r="EB155" i="6"/>
  <c r="EA146" i="6"/>
  <c r="EB146" i="6"/>
  <c r="EQ79" i="6"/>
  <c r="ER79" i="6"/>
  <c r="EI77" i="6"/>
  <c r="EJ77" i="6"/>
  <c r="EA145" i="6"/>
  <c r="EB145" i="6"/>
  <c r="EI113" i="6"/>
  <c r="EJ113" i="6"/>
  <c r="EI138" i="6"/>
  <c r="EJ138" i="6"/>
  <c r="EI158" i="6"/>
  <c r="EJ158" i="6"/>
  <c r="EI65" i="6"/>
  <c r="EJ65" i="6"/>
  <c r="EQ153" i="6"/>
  <c r="ER153" i="6"/>
  <c r="ED129" i="6"/>
  <c r="EF129" i="6" s="1"/>
  <c r="EL147" i="6"/>
  <c r="EN147" i="6" s="1"/>
  <c r="ED134" i="6"/>
  <c r="EF134" i="6" s="1"/>
  <c r="EL117" i="6"/>
  <c r="EN117" i="6" s="1"/>
  <c r="ET103" i="6"/>
  <c r="EV103" i="6" s="1"/>
  <c r="EG133" i="6"/>
  <c r="EH133" i="6" s="1"/>
  <c r="EO62" i="6"/>
  <c r="EP62" i="6" s="1"/>
  <c r="EO78" i="6"/>
  <c r="EP78" i="6" s="1"/>
  <c r="EX78" i="6" s="1"/>
  <c r="EG131" i="6"/>
  <c r="EH131" i="6" s="1"/>
  <c r="DY75" i="6"/>
  <c r="DZ75" i="6" s="1"/>
  <c r="EG108" i="6"/>
  <c r="EH108" i="6" s="1"/>
  <c r="EO69" i="6"/>
  <c r="EP69" i="6" s="1"/>
  <c r="EO87" i="6"/>
  <c r="EP87" i="6" s="1"/>
  <c r="EG73" i="6"/>
  <c r="EH73" i="6" s="1"/>
  <c r="EG122" i="6"/>
  <c r="EH122" i="6" s="1"/>
  <c r="EO127" i="6"/>
  <c r="EP127" i="6" s="1"/>
  <c r="EX127" i="6" s="1"/>
  <c r="EG114" i="6"/>
  <c r="EH114" i="6" s="1"/>
  <c r="EO148" i="6"/>
  <c r="EP148" i="6" s="1"/>
  <c r="EO91" i="6"/>
  <c r="EP91" i="6" s="1"/>
  <c r="EX149" i="6"/>
  <c r="EO160" i="6"/>
  <c r="EP160" i="6" s="1"/>
  <c r="EO100" i="6"/>
  <c r="EP100" i="6" s="1"/>
  <c r="EO128" i="6"/>
  <c r="EP128" i="6" s="1"/>
  <c r="DZ69" i="5"/>
  <c r="DY69" i="5"/>
  <c r="DV98" i="5"/>
  <c r="DU98" i="5"/>
  <c r="DW98" i="5" s="1"/>
  <c r="DU94" i="5"/>
  <c r="DR76" i="5"/>
  <c r="DS76" i="5" s="1"/>
  <c r="DT76" i="5" s="1"/>
  <c r="DM73" i="5"/>
  <c r="DO73" i="5" s="1"/>
  <c r="DQ133" i="5"/>
  <c r="DS80" i="5"/>
  <c r="DT80" i="5" s="1"/>
  <c r="DV80" i="5" s="1"/>
  <c r="DQ136" i="5"/>
  <c r="DS136" i="5" s="1"/>
  <c r="DT136" i="5" s="1"/>
  <c r="DV136" i="5" s="1"/>
  <c r="DQ138" i="5"/>
  <c r="DS138" i="5" s="1"/>
  <c r="DT138" i="5" s="1"/>
  <c r="DV138" i="5" s="1"/>
  <c r="DP73" i="5"/>
  <c r="DU156" i="5"/>
  <c r="DW156" i="5" s="1"/>
  <c r="DV156" i="5"/>
  <c r="DX156" i="5" s="1"/>
  <c r="DY106" i="5"/>
  <c r="DH119" i="1"/>
  <c r="DE132" i="1"/>
  <c r="DF132" i="1"/>
  <c r="DR134" i="5"/>
  <c r="DS134" i="5" s="1"/>
  <c r="DT134" i="5" s="1"/>
  <c r="DQ121" i="5"/>
  <c r="DS121" i="5" s="1"/>
  <c r="DT121" i="5" s="1"/>
  <c r="DQ91" i="5"/>
  <c r="DP122" i="5"/>
  <c r="DQ122" i="5" s="1"/>
  <c r="DY149" i="5"/>
  <c r="DY152" i="5"/>
  <c r="EA152" i="5" s="1"/>
  <c r="EB152" i="5" s="1"/>
  <c r="EH153" i="5"/>
  <c r="EI153" i="5" s="1"/>
  <c r="EJ153" i="5" s="1"/>
  <c r="EL153" i="5" s="1"/>
  <c r="DR68" i="5"/>
  <c r="DX147" i="5"/>
  <c r="DW103" i="5"/>
  <c r="DZ103" i="5" s="1"/>
  <c r="DV93" i="5"/>
  <c r="DU93" i="5"/>
  <c r="DZ135" i="5"/>
  <c r="DZ106" i="5"/>
  <c r="DW159" i="5"/>
  <c r="DW109" i="5"/>
  <c r="DY95" i="5"/>
  <c r="EA95" i="5" s="1"/>
  <c r="EB95" i="5" s="1"/>
  <c r="DR151" i="5"/>
  <c r="DS151" i="5" s="1"/>
  <c r="DT151" i="5" s="1"/>
  <c r="EE120" i="5"/>
  <c r="EG120" i="5" s="1"/>
  <c r="DX115" i="5"/>
  <c r="DZ115" i="5" s="1"/>
  <c r="DQ72" i="5"/>
  <c r="DY90" i="5"/>
  <c r="EA90" i="5" s="1"/>
  <c r="EB90" i="5" s="1"/>
  <c r="DX159" i="5"/>
  <c r="DX83" i="5"/>
  <c r="DY83" i="5" s="1"/>
  <c r="DX109" i="5"/>
  <c r="DR99" i="5"/>
  <c r="DS99" i="5" s="1"/>
  <c r="DT99" i="5" s="1"/>
  <c r="EL112" i="5"/>
  <c r="EN112" i="5" s="1"/>
  <c r="DX65" i="5"/>
  <c r="DZ65" i="5" s="1"/>
  <c r="DW105" i="5"/>
  <c r="DZ105" i="5" s="1"/>
  <c r="DV75" i="5"/>
  <c r="DU75" i="5"/>
  <c r="DW75" i="5" s="1"/>
  <c r="DW147" i="5"/>
  <c r="DR133" i="5"/>
  <c r="DV139" i="5"/>
  <c r="DU139" i="5"/>
  <c r="DV77" i="5"/>
  <c r="DU77" i="5"/>
  <c r="DW77" i="5" s="1"/>
  <c r="DO146" i="5"/>
  <c r="DQ146" i="5" s="1"/>
  <c r="DX137" i="5"/>
  <c r="DZ137" i="5" s="1"/>
  <c r="DY148" i="5"/>
  <c r="EA148" i="5" s="1"/>
  <c r="EB148" i="5" s="1"/>
  <c r="DX116" i="5"/>
  <c r="DZ116" i="5" s="1"/>
  <c r="DP78" i="5"/>
  <c r="DX88" i="5"/>
  <c r="DY88" i="5" s="1"/>
  <c r="DG143" i="1"/>
  <c r="DJ143" i="1" s="1"/>
  <c r="DG119" i="1"/>
  <c r="DI79" i="1"/>
  <c r="DJ79" i="1"/>
  <c r="EC141" i="5" l="1"/>
  <c r="ED141" i="5"/>
  <c r="EF141" i="5" s="1"/>
  <c r="DU102" i="5"/>
  <c r="DW102" i="5" s="1"/>
  <c r="EC101" i="5"/>
  <c r="EE101" i="5" s="1"/>
  <c r="DS142" i="5"/>
  <c r="DT142" i="5" s="1"/>
  <c r="DU142" i="5" s="1"/>
  <c r="DP119" i="5"/>
  <c r="DU126" i="5"/>
  <c r="DW126" i="5" s="1"/>
  <c r="DS85" i="5"/>
  <c r="DT85" i="5" s="1"/>
  <c r="DS86" i="5"/>
  <c r="DT86" i="5" s="1"/>
  <c r="DO119" i="5"/>
  <c r="ED71" i="5"/>
  <c r="EF71" i="5" s="1"/>
  <c r="EH71" i="5" s="1"/>
  <c r="EA145" i="5"/>
  <c r="EB145" i="5" s="1"/>
  <c r="ED145" i="5" s="1"/>
  <c r="EF145" i="5" s="1"/>
  <c r="DS82" i="5"/>
  <c r="DT82" i="5" s="1"/>
  <c r="DU82" i="5" s="1"/>
  <c r="DW82" i="5" s="1"/>
  <c r="DQ110" i="5"/>
  <c r="DS110" i="5" s="1"/>
  <c r="DT110" i="5" s="1"/>
  <c r="DV110" i="5" s="1"/>
  <c r="DU108" i="5"/>
  <c r="DW108" i="5" s="1"/>
  <c r="DI94" i="1"/>
  <c r="CS85" i="1"/>
  <c r="DC137" i="1"/>
  <c r="DD137" i="1" s="1"/>
  <c r="DS129" i="5"/>
  <c r="DT129" i="5" s="1"/>
  <c r="DV129" i="5" s="1"/>
  <c r="ED74" i="5"/>
  <c r="EF74" i="5" s="1"/>
  <c r="EC74" i="5"/>
  <c r="EE74" i="5" s="1"/>
  <c r="EA149" i="5"/>
  <c r="EB149" i="5" s="1"/>
  <c r="ED149" i="5" s="1"/>
  <c r="EF149" i="5" s="1"/>
  <c r="DZ160" i="5"/>
  <c r="DV142" i="5"/>
  <c r="DR104" i="5"/>
  <c r="DQ104" i="5"/>
  <c r="DR97" i="5"/>
  <c r="DS97" i="5" s="1"/>
  <c r="DT97" i="5" s="1"/>
  <c r="DN140" i="5"/>
  <c r="DM140" i="5"/>
  <c r="DO140" i="5" s="1"/>
  <c r="DV85" i="5"/>
  <c r="DX85" i="5" s="1"/>
  <c r="DU85" i="5"/>
  <c r="DW85" i="5" s="1"/>
  <c r="DS91" i="5"/>
  <c r="DT91" i="5" s="1"/>
  <c r="DU91" i="5" s="1"/>
  <c r="DW91" i="5" s="1"/>
  <c r="DS132" i="5"/>
  <c r="DT132" i="5" s="1"/>
  <c r="DU132" i="5" s="1"/>
  <c r="DW132" i="5" s="1"/>
  <c r="DM84" i="5"/>
  <c r="DO84" i="5" s="1"/>
  <c r="DV124" i="5"/>
  <c r="DX124" i="5" s="1"/>
  <c r="DV158" i="5"/>
  <c r="DX158" i="5" s="1"/>
  <c r="DU158" i="5"/>
  <c r="DW158" i="5" s="1"/>
  <c r="EH101" i="5"/>
  <c r="ED162" i="5"/>
  <c r="EC162" i="5"/>
  <c r="EE162" i="5" s="1"/>
  <c r="DV125" i="5"/>
  <c r="DU125" i="5"/>
  <c r="DW125" i="5" s="1"/>
  <c r="DU113" i="5"/>
  <c r="DW113" i="5" s="1"/>
  <c r="DU123" i="5"/>
  <c r="DW123" i="5" s="1"/>
  <c r="DR70" i="5"/>
  <c r="DR67" i="5"/>
  <c r="DV127" i="5"/>
  <c r="DX127" i="5" s="1"/>
  <c r="DR143" i="5"/>
  <c r="EA79" i="5"/>
  <c r="EB79" i="5" s="1"/>
  <c r="ED79" i="5" s="1"/>
  <c r="EF79" i="5" s="1"/>
  <c r="DQ67" i="5"/>
  <c r="DQ118" i="5"/>
  <c r="DS87" i="5"/>
  <c r="DT87" i="5" s="1"/>
  <c r="DU87" i="5" s="1"/>
  <c r="DS96" i="5"/>
  <c r="DT96" i="5" s="1"/>
  <c r="DV96" i="5" s="1"/>
  <c r="DX96" i="5" s="1"/>
  <c r="EC145" i="5"/>
  <c r="EE145" i="5" s="1"/>
  <c r="EG145" i="5" s="1"/>
  <c r="EA135" i="5"/>
  <c r="EB135" i="5" s="1"/>
  <c r="ED135" i="5" s="1"/>
  <c r="EF135" i="5" s="1"/>
  <c r="DZ150" i="5"/>
  <c r="DU64" i="5"/>
  <c r="DW64" i="5" s="1"/>
  <c r="DR92" i="5"/>
  <c r="DY150" i="5"/>
  <c r="EC155" i="5"/>
  <c r="EE155" i="5" s="1"/>
  <c r="EG155" i="5" s="1"/>
  <c r="DF148" i="1"/>
  <c r="DG148" i="1" s="1"/>
  <c r="DE127" i="1"/>
  <c r="DF127" i="1"/>
  <c r="DG127" i="1" s="1"/>
  <c r="DH153" i="1"/>
  <c r="DJ153" i="1" s="1"/>
  <c r="DA68" i="1"/>
  <c r="DC68" i="1" s="1"/>
  <c r="DD68" i="1" s="1"/>
  <c r="DF68" i="1" s="1"/>
  <c r="DK94" i="1"/>
  <c r="DL94" i="1" s="1"/>
  <c r="DN94" i="1" s="1"/>
  <c r="DB151" i="1"/>
  <c r="DC151" i="1" s="1"/>
  <c r="DD151" i="1" s="1"/>
  <c r="CU85" i="1"/>
  <c r="CV85" i="1" s="1"/>
  <c r="CW85" i="1" s="1"/>
  <c r="DA97" i="1"/>
  <c r="DE146" i="1"/>
  <c r="DH146" i="1" s="1"/>
  <c r="DC82" i="1"/>
  <c r="DD82" i="1" s="1"/>
  <c r="EL99" i="6"/>
  <c r="EN99" i="6" s="1"/>
  <c r="EK126" i="6"/>
  <c r="EM126" i="6" s="1"/>
  <c r="CZ98" i="1"/>
  <c r="DA98" i="1" s="1"/>
  <c r="DB97" i="1"/>
  <c r="CY133" i="1"/>
  <c r="DA128" i="1"/>
  <c r="DC128" i="1" s="1"/>
  <c r="DD128" i="1" s="1"/>
  <c r="CY160" i="1"/>
  <c r="CZ160" i="1"/>
  <c r="DG86" i="1"/>
  <c r="DJ86" i="1" s="1"/>
  <c r="DI136" i="1"/>
  <c r="DK136" i="1" s="1"/>
  <c r="DL136" i="1" s="1"/>
  <c r="DM136" i="1" s="1"/>
  <c r="DH159" i="1"/>
  <c r="DJ159" i="1" s="1"/>
  <c r="DH93" i="1"/>
  <c r="DI93" i="1" s="1"/>
  <c r="DB145" i="1"/>
  <c r="DB162" i="1"/>
  <c r="DC162" i="1" s="1"/>
  <c r="DD162" i="1" s="1"/>
  <c r="DE162" i="1" s="1"/>
  <c r="DA90" i="1"/>
  <c r="DB90" i="1"/>
  <c r="DN64" i="1"/>
  <c r="DO64" i="1" s="1"/>
  <c r="CS111" i="1"/>
  <c r="DA84" i="1"/>
  <c r="DC84" i="1" s="1"/>
  <c r="DD84" i="1" s="1"/>
  <c r="CT111" i="1"/>
  <c r="DA152" i="1"/>
  <c r="DA145" i="1"/>
  <c r="DB152" i="1"/>
  <c r="DG112" i="1"/>
  <c r="DJ112" i="1" s="1"/>
  <c r="CZ69" i="1"/>
  <c r="DB69" i="1" s="1"/>
  <c r="DG87" i="1"/>
  <c r="DI87" i="1" s="1"/>
  <c r="DH135" i="1"/>
  <c r="CZ63" i="1"/>
  <c r="DA63" i="1" s="1"/>
  <c r="DE77" i="1"/>
  <c r="DH77" i="1" s="1"/>
  <c r="DG89" i="1"/>
  <c r="DI89" i="1" s="1"/>
  <c r="DG123" i="1"/>
  <c r="DI123" i="1" s="1"/>
  <c r="DH129" i="1"/>
  <c r="DI129" i="1" s="1"/>
  <c r="DO76" i="1"/>
  <c r="DQ76" i="1" s="1"/>
  <c r="DH113" i="1"/>
  <c r="DB71" i="1"/>
  <c r="DC71" i="1" s="1"/>
  <c r="DD71" i="1" s="1"/>
  <c r="CW121" i="1"/>
  <c r="CX121" i="1"/>
  <c r="DF147" i="1"/>
  <c r="DE147" i="1"/>
  <c r="DQ126" i="1"/>
  <c r="DS126" i="1" s="1"/>
  <c r="DT126" i="1" s="1"/>
  <c r="DV126" i="1" s="1"/>
  <c r="DG62" i="1"/>
  <c r="DI62" i="1" s="1"/>
  <c r="DI122" i="1"/>
  <c r="DK122" i="1" s="1"/>
  <c r="DL122" i="1" s="1"/>
  <c r="DM122" i="1" s="1"/>
  <c r="DH134" i="1"/>
  <c r="DJ134" i="1" s="1"/>
  <c r="DA142" i="1"/>
  <c r="DC142" i="1" s="1"/>
  <c r="DD142" i="1" s="1"/>
  <c r="DF142" i="1" s="1"/>
  <c r="DF74" i="1"/>
  <c r="DH74" i="1" s="1"/>
  <c r="CZ95" i="1"/>
  <c r="DB95" i="1" s="1"/>
  <c r="DH161" i="1"/>
  <c r="DJ161" i="1" s="1"/>
  <c r="DA109" i="1"/>
  <c r="CU99" i="1"/>
  <c r="CV99" i="1" s="1"/>
  <c r="CX99" i="1" s="1"/>
  <c r="DB131" i="1"/>
  <c r="DC131" i="1" s="1"/>
  <c r="DD131" i="1" s="1"/>
  <c r="DF131" i="1" s="1"/>
  <c r="DB109" i="1"/>
  <c r="DE104" i="1"/>
  <c r="DH104" i="1" s="1"/>
  <c r="DA133" i="1"/>
  <c r="DB133" i="1"/>
  <c r="DH100" i="1"/>
  <c r="DJ100" i="1" s="1"/>
  <c r="DF83" i="1"/>
  <c r="DG83" i="1" s="1"/>
  <c r="DG115" i="1"/>
  <c r="DJ115" i="1" s="1"/>
  <c r="EK144" i="6"/>
  <c r="EM144" i="6" s="1"/>
  <c r="DF80" i="1"/>
  <c r="DH80" i="1" s="1"/>
  <c r="DG88" i="1"/>
  <c r="DJ88" i="1" s="1"/>
  <c r="DA114" i="1"/>
  <c r="DC114" i="1" s="1"/>
  <c r="DD114" i="1" s="1"/>
  <c r="DE114" i="1" s="1"/>
  <c r="DY160" i="5"/>
  <c r="EA160" i="5" s="1"/>
  <c r="EB160" i="5" s="1"/>
  <c r="DB116" i="1"/>
  <c r="DC116" i="1" s="1"/>
  <c r="DD116" i="1" s="1"/>
  <c r="DA102" i="1"/>
  <c r="EL130" i="6"/>
  <c r="EN130" i="6" s="1"/>
  <c r="DH149" i="1"/>
  <c r="DJ149" i="1" s="1"/>
  <c r="EO162" i="6"/>
  <c r="EP162" i="6" s="1"/>
  <c r="EX162" i="6" s="1"/>
  <c r="FA72" i="6" s="1"/>
  <c r="D45" i="6" s="1"/>
  <c r="DQ92" i="5"/>
  <c r="DQ70" i="5"/>
  <c r="DU92" i="1"/>
  <c r="DB141" i="1"/>
  <c r="DC141" i="1" s="1"/>
  <c r="DD141" i="1" s="1"/>
  <c r="DR111" i="5"/>
  <c r="DS111" i="5" s="1"/>
  <c r="DT111" i="5" s="1"/>
  <c r="DS161" i="5"/>
  <c r="DT161" i="5" s="1"/>
  <c r="DV161" i="5" s="1"/>
  <c r="DX161" i="5" s="1"/>
  <c r="DB102" i="1"/>
  <c r="DQ143" i="5"/>
  <c r="DJ130" i="1"/>
  <c r="DK130" i="1" s="1"/>
  <c r="DL130" i="1" s="1"/>
  <c r="DM130" i="1" s="1"/>
  <c r="DV107" i="5"/>
  <c r="DX107" i="5" s="1"/>
  <c r="DS133" i="5"/>
  <c r="DT133" i="5" s="1"/>
  <c r="DV133" i="5" s="1"/>
  <c r="DY62" i="5"/>
  <c r="DH140" i="1"/>
  <c r="CW120" i="1"/>
  <c r="CZ120" i="1" s="1"/>
  <c r="CW118" i="1"/>
  <c r="CY118" i="1" s="1"/>
  <c r="DG124" i="1"/>
  <c r="DI153" i="1"/>
  <c r="DZ62" i="5"/>
  <c r="DH73" i="1"/>
  <c r="DI73" i="1" s="1"/>
  <c r="DG140" i="1"/>
  <c r="EA81" i="5"/>
  <c r="EB81" i="5" s="1"/>
  <c r="ED81" i="5" s="1"/>
  <c r="DH124" i="1"/>
  <c r="CX101" i="1"/>
  <c r="CW101" i="1"/>
  <c r="DG105" i="1"/>
  <c r="DI105" i="1" s="1"/>
  <c r="DH148" i="1"/>
  <c r="DI148" i="1" s="1"/>
  <c r="DV131" i="5"/>
  <c r="DX131" i="5" s="1"/>
  <c r="DV82" i="5"/>
  <c r="DX82" i="5" s="1"/>
  <c r="ED72" i="6"/>
  <c r="EF72" i="6" s="1"/>
  <c r="EK68" i="6"/>
  <c r="EM68" i="6" s="1"/>
  <c r="EO68" i="6" s="1"/>
  <c r="EP68" i="6" s="1"/>
  <c r="EJ161" i="6"/>
  <c r="EI124" i="6"/>
  <c r="EJ132" i="6"/>
  <c r="EK132" i="6" s="1"/>
  <c r="EM132" i="6" s="1"/>
  <c r="DG108" i="1"/>
  <c r="DO156" i="1"/>
  <c r="DQ156" i="1" s="1"/>
  <c r="ED63" i="5"/>
  <c r="EF63" i="5" s="1"/>
  <c r="DH78" i="1"/>
  <c r="DI78" i="1" s="1"/>
  <c r="DH108" i="1"/>
  <c r="CY65" i="1"/>
  <c r="DA65" i="1" s="1"/>
  <c r="DS72" i="5"/>
  <c r="DT72" i="5" s="1"/>
  <c r="DV72" i="5" s="1"/>
  <c r="ER152" i="6"/>
  <c r="DZ102" i="5"/>
  <c r="EQ152" i="6"/>
  <c r="EL106" i="6"/>
  <c r="EN106" i="6" s="1"/>
  <c r="DR118" i="5"/>
  <c r="DS118" i="5" s="1"/>
  <c r="DT118" i="5" s="1"/>
  <c r="DH157" i="1"/>
  <c r="DJ157" i="1" s="1"/>
  <c r="DV66" i="5"/>
  <c r="DX66" i="5" s="1"/>
  <c r="EK106" i="6"/>
  <c r="EM106" i="6" s="1"/>
  <c r="DH110" i="1"/>
  <c r="DI110" i="1" s="1"/>
  <c r="DA139" i="1"/>
  <c r="DC139" i="1" s="1"/>
  <c r="DD139" i="1" s="1"/>
  <c r="DZ114" i="5"/>
  <c r="DE155" i="1"/>
  <c r="DG155" i="1" s="1"/>
  <c r="DA117" i="1"/>
  <c r="EI85" i="6"/>
  <c r="EJ85" i="6"/>
  <c r="EJ151" i="6"/>
  <c r="EK151" i="6" s="1"/>
  <c r="EM151" i="6" s="1"/>
  <c r="DU80" i="5"/>
  <c r="DW80" i="5" s="1"/>
  <c r="DB117" i="1"/>
  <c r="DY147" i="5"/>
  <c r="ED92" i="6"/>
  <c r="EF92" i="6" s="1"/>
  <c r="DH106" i="1"/>
  <c r="DJ106" i="1" s="1"/>
  <c r="EO80" i="6"/>
  <c r="EP80" i="6" s="1"/>
  <c r="EQ80" i="6" s="1"/>
  <c r="EO154" i="6"/>
  <c r="EP154" i="6" s="1"/>
  <c r="EQ154" i="6" s="1"/>
  <c r="DE70" i="1"/>
  <c r="DG70" i="1" s="1"/>
  <c r="DG158" i="1"/>
  <c r="DJ158" i="1" s="1"/>
  <c r="DF154" i="1"/>
  <c r="DE154" i="1"/>
  <c r="DF67" i="1"/>
  <c r="DE67" i="1"/>
  <c r="DI119" i="1"/>
  <c r="DF72" i="1"/>
  <c r="DE72" i="1"/>
  <c r="EI83" i="6"/>
  <c r="EL83" i="6" s="1"/>
  <c r="EN83" i="6" s="1"/>
  <c r="EL97" i="6"/>
  <c r="EN97" i="6" s="1"/>
  <c r="EO97" i="6" s="1"/>
  <c r="EP97" i="6" s="1"/>
  <c r="DR130" i="5"/>
  <c r="DS130" i="5" s="1"/>
  <c r="DT130" i="5" s="1"/>
  <c r="DV130" i="5" s="1"/>
  <c r="DX130" i="5" s="1"/>
  <c r="DA81" i="1"/>
  <c r="DY102" i="5"/>
  <c r="DV144" i="5"/>
  <c r="EA69" i="5"/>
  <c r="EB69" i="5" s="1"/>
  <c r="EC69" i="5" s="1"/>
  <c r="EE69" i="5" s="1"/>
  <c r="DS68" i="5"/>
  <c r="DT68" i="5" s="1"/>
  <c r="DU68" i="5" s="1"/>
  <c r="DW68" i="5" s="1"/>
  <c r="DG75" i="1"/>
  <c r="DC144" i="1"/>
  <c r="DD144" i="1" s="1"/>
  <c r="DE144" i="1" s="1"/>
  <c r="CZ107" i="1"/>
  <c r="DB81" i="1"/>
  <c r="DG146" i="1"/>
  <c r="DF91" i="1"/>
  <c r="DH91" i="1" s="1"/>
  <c r="DI143" i="1"/>
  <c r="DK143" i="1" s="1"/>
  <c r="DL143" i="1" s="1"/>
  <c r="DM143" i="1" s="1"/>
  <c r="DF103" i="1"/>
  <c r="DG103" i="1" s="1"/>
  <c r="DE96" i="1"/>
  <c r="DF96" i="1"/>
  <c r="DC66" i="1"/>
  <c r="DD66" i="1" s="1"/>
  <c r="DE66" i="1" s="1"/>
  <c r="DY156" i="5"/>
  <c r="DZ156" i="5"/>
  <c r="DE138" i="1"/>
  <c r="DF138" i="1"/>
  <c r="DH125" i="1"/>
  <c r="DG125" i="1"/>
  <c r="CZ150" i="1"/>
  <c r="EA106" i="5"/>
  <c r="EB106" i="5" s="1"/>
  <c r="ED106" i="5" s="1"/>
  <c r="EF106" i="5" s="1"/>
  <c r="CY150" i="1"/>
  <c r="EL67" i="6"/>
  <c r="EN67" i="6" s="1"/>
  <c r="EO67" i="6" s="1"/>
  <c r="EP67" i="6" s="1"/>
  <c r="EX67" i="6" s="1"/>
  <c r="DY114" i="5"/>
  <c r="DR73" i="5"/>
  <c r="EJ71" i="6"/>
  <c r="EL93" i="6"/>
  <c r="EN93" i="6" s="1"/>
  <c r="EX98" i="6"/>
  <c r="ER110" i="6"/>
  <c r="ER98" i="6"/>
  <c r="ES98" i="6" s="1"/>
  <c r="EU98" i="6" s="1"/>
  <c r="EW98" i="6" s="1"/>
  <c r="EQ110" i="6"/>
  <c r="EJ104" i="6"/>
  <c r="EK104" i="6" s="1"/>
  <c r="EM104" i="6" s="1"/>
  <c r="EG134" i="6"/>
  <c r="EH134" i="6" s="1"/>
  <c r="EI134" i="6" s="1"/>
  <c r="EJ119" i="6"/>
  <c r="EK119" i="6" s="1"/>
  <c r="EM119" i="6" s="1"/>
  <c r="ER102" i="6"/>
  <c r="EK135" i="6"/>
  <c r="EM135" i="6" s="1"/>
  <c r="EO135" i="6" s="1"/>
  <c r="EP135" i="6" s="1"/>
  <c r="EQ102" i="6"/>
  <c r="ER120" i="6"/>
  <c r="EL137" i="6"/>
  <c r="EN137" i="6" s="1"/>
  <c r="EO137" i="6" s="1"/>
  <c r="EP137" i="6" s="1"/>
  <c r="EQ137" i="6" s="1"/>
  <c r="EO107" i="6"/>
  <c r="EP107" i="6" s="1"/>
  <c r="EX107" i="6" s="1"/>
  <c r="EO118" i="6"/>
  <c r="EP118" i="6" s="1"/>
  <c r="ER118" i="6" s="1"/>
  <c r="EO109" i="6"/>
  <c r="EP109" i="6" s="1"/>
  <c r="EX109" i="6" s="1"/>
  <c r="EG129" i="6"/>
  <c r="EH129" i="6" s="1"/>
  <c r="EI129" i="6" s="1"/>
  <c r="EO116" i="6"/>
  <c r="EP116" i="6" s="1"/>
  <c r="EQ116" i="6" s="1"/>
  <c r="EO94" i="6"/>
  <c r="EP94" i="6" s="1"/>
  <c r="EQ94" i="6" s="1"/>
  <c r="EO86" i="6"/>
  <c r="EP86" i="6" s="1"/>
  <c r="EQ86" i="6" s="1"/>
  <c r="EO150" i="6"/>
  <c r="EP150" i="6" s="1"/>
  <c r="EX150" i="6" s="1"/>
  <c r="EG74" i="5"/>
  <c r="EL65" i="6"/>
  <c r="EN65" i="6" s="1"/>
  <c r="EL138" i="6"/>
  <c r="EN138" i="6" s="1"/>
  <c r="EL113" i="6"/>
  <c r="EN113" i="6" s="1"/>
  <c r="EL77" i="6"/>
  <c r="EN77" i="6" s="1"/>
  <c r="ET79" i="6"/>
  <c r="EV79" i="6" s="1"/>
  <c r="ED155" i="6"/>
  <c r="EF155" i="6" s="1"/>
  <c r="EG74" i="6"/>
  <c r="EH74" i="6" s="1"/>
  <c r="EI74" i="6" s="1"/>
  <c r="EG72" i="6"/>
  <c r="EH72" i="6" s="1"/>
  <c r="EJ72" i="6" s="1"/>
  <c r="EQ120" i="6"/>
  <c r="EJ76" i="6"/>
  <c r="EL76" i="6" s="1"/>
  <c r="EN76" i="6" s="1"/>
  <c r="EG157" i="6"/>
  <c r="EH157" i="6" s="1"/>
  <c r="EI157" i="6" s="1"/>
  <c r="EK158" i="6"/>
  <c r="EM158" i="6" s="1"/>
  <c r="EC145" i="6"/>
  <c r="EE145" i="6" s="1"/>
  <c r="EC146" i="6"/>
  <c r="EE146" i="6" s="1"/>
  <c r="EK123" i="6"/>
  <c r="EM123" i="6" s="1"/>
  <c r="EG136" i="6"/>
  <c r="EH136" i="6" s="1"/>
  <c r="EJ136" i="6" s="1"/>
  <c r="EK159" i="6"/>
  <c r="EM159" i="6" s="1"/>
  <c r="EG105" i="6"/>
  <c r="EH105" i="6" s="1"/>
  <c r="EI105" i="6" s="1"/>
  <c r="EO144" i="6"/>
  <c r="EP144" i="6" s="1"/>
  <c r="ER144" i="6" s="1"/>
  <c r="EK161" i="6"/>
  <c r="EM161" i="6" s="1"/>
  <c r="EK88" i="6"/>
  <c r="EM88" i="6" s="1"/>
  <c r="EL124" i="6"/>
  <c r="EN124" i="6" s="1"/>
  <c r="EL88" i="6"/>
  <c r="EN88" i="6" s="1"/>
  <c r="EK124" i="6"/>
  <c r="EM124" i="6" s="1"/>
  <c r="EK143" i="6"/>
  <c r="EM143" i="6" s="1"/>
  <c r="EC142" i="6"/>
  <c r="EE142" i="6" s="1"/>
  <c r="EX63" i="6"/>
  <c r="EQ63" i="6"/>
  <c r="ER63" i="6"/>
  <c r="EQ91" i="6"/>
  <c r="ER91" i="6"/>
  <c r="EI114" i="6"/>
  <c r="EJ114" i="6"/>
  <c r="EI133" i="6"/>
  <c r="EJ133" i="6"/>
  <c r="EL161" i="6"/>
  <c r="EN161" i="6" s="1"/>
  <c r="EK65" i="6"/>
  <c r="EM65" i="6" s="1"/>
  <c r="EK138" i="6"/>
  <c r="EM138" i="6" s="1"/>
  <c r="EK113" i="6"/>
  <c r="EM113" i="6" s="1"/>
  <c r="EK77" i="6"/>
  <c r="EM77" i="6" s="1"/>
  <c r="ES79" i="6"/>
  <c r="EU79" i="6" s="1"/>
  <c r="EW79" i="6" s="1"/>
  <c r="EC155" i="6"/>
  <c r="EE155" i="6" s="1"/>
  <c r="EC70" i="6"/>
  <c r="EE70" i="6" s="1"/>
  <c r="ED70" i="6"/>
  <c r="EF70" i="6" s="1"/>
  <c r="EQ128" i="6"/>
  <c r="ER128" i="6"/>
  <c r="EQ160" i="6"/>
  <c r="ER160" i="6"/>
  <c r="EQ127" i="6"/>
  <c r="ER127" i="6"/>
  <c r="EI73" i="6"/>
  <c r="EJ73" i="6"/>
  <c r="EA75" i="6"/>
  <c r="EB75" i="6"/>
  <c r="EQ78" i="6"/>
  <c r="ER78" i="6"/>
  <c r="EX62" i="6"/>
  <c r="FA62" i="6" s="1"/>
  <c r="D35" i="6" s="1"/>
  <c r="EQ62" i="6"/>
  <c r="ER62" i="6"/>
  <c r="ES112" i="6"/>
  <c r="EU112" i="6" s="1"/>
  <c r="EW112" i="6" s="1"/>
  <c r="EZ67" i="6" s="1"/>
  <c r="C40" i="6" s="1"/>
  <c r="ET112" i="6"/>
  <c r="EV112" i="6" s="1"/>
  <c r="EQ148" i="6"/>
  <c r="ER148" i="6"/>
  <c r="EI122" i="6"/>
  <c r="EJ122" i="6"/>
  <c r="EQ87" i="6"/>
  <c r="ER87" i="6"/>
  <c r="ET153" i="6"/>
  <c r="EV153" i="6" s="1"/>
  <c r="ES153" i="6"/>
  <c r="EU153" i="6" s="1"/>
  <c r="EW153" i="6" s="1"/>
  <c r="EC82" i="6"/>
  <c r="EE82" i="6" s="1"/>
  <c r="ED82" i="6"/>
  <c r="EF82" i="6" s="1"/>
  <c r="EL143" i="6"/>
  <c r="EN143" i="6" s="1"/>
  <c r="ED142" i="6"/>
  <c r="EF142" i="6" s="1"/>
  <c r="EQ100" i="6"/>
  <c r="ER100" i="6"/>
  <c r="EQ96" i="6"/>
  <c r="ER96" i="6"/>
  <c r="EQ69" i="6"/>
  <c r="ER69" i="6"/>
  <c r="EI108" i="6"/>
  <c r="EJ108" i="6"/>
  <c r="EI131" i="6"/>
  <c r="EJ131" i="6"/>
  <c r="EL158" i="6"/>
  <c r="EN158" i="6" s="1"/>
  <c r="ED145" i="6"/>
  <c r="EF145" i="6" s="1"/>
  <c r="ED146" i="6"/>
  <c r="EF146" i="6" s="1"/>
  <c r="EL123" i="6"/>
  <c r="EN123" i="6" s="1"/>
  <c r="EL159" i="6"/>
  <c r="EN159" i="6" s="1"/>
  <c r="ET149" i="6"/>
  <c r="EV149" i="6" s="1"/>
  <c r="ES149" i="6"/>
  <c r="EU149" i="6" s="1"/>
  <c r="EW149" i="6" s="1"/>
  <c r="EC140" i="6"/>
  <c r="EE140" i="6" s="1"/>
  <c r="ED140" i="6"/>
  <c r="EF140" i="6" s="1"/>
  <c r="EX87" i="6"/>
  <c r="EO125" i="6"/>
  <c r="EP125" i="6" s="1"/>
  <c r="EX125" i="6" s="1"/>
  <c r="DZ163" i="6"/>
  <c r="EO147" i="6"/>
  <c r="EP147" i="6" s="1"/>
  <c r="EX91" i="6"/>
  <c r="EO139" i="6"/>
  <c r="EP139" i="6" s="1"/>
  <c r="EX139" i="6" s="1"/>
  <c r="EO93" i="6"/>
  <c r="EP93" i="6" s="1"/>
  <c r="EX93" i="6" s="1"/>
  <c r="EO90" i="6"/>
  <c r="EP90" i="6" s="1"/>
  <c r="EX90" i="6" s="1"/>
  <c r="EO117" i="6"/>
  <c r="EP117" i="6" s="1"/>
  <c r="EG141" i="6"/>
  <c r="EH141" i="6" s="1"/>
  <c r="EX69" i="6"/>
  <c r="EX148" i="6"/>
  <c r="EG64" i="6"/>
  <c r="EH64" i="6" s="1"/>
  <c r="EO89" i="6"/>
  <c r="EP89" i="6" s="1"/>
  <c r="EO156" i="6"/>
  <c r="EP156" i="6" s="1"/>
  <c r="EO130" i="6"/>
  <c r="EP130" i="6" s="1"/>
  <c r="EO99" i="6"/>
  <c r="EP99" i="6" s="1"/>
  <c r="EG92" i="6"/>
  <c r="EH92" i="6" s="1"/>
  <c r="EO101" i="6"/>
  <c r="EP101" i="6" s="1"/>
  <c r="EO126" i="6"/>
  <c r="EP126" i="6" s="1"/>
  <c r="EX160" i="6"/>
  <c r="EG115" i="6"/>
  <c r="EH115" i="6" s="1"/>
  <c r="EX100" i="6"/>
  <c r="EX128" i="6"/>
  <c r="DQ78" i="5"/>
  <c r="ED89" i="5"/>
  <c r="EF89" i="5" s="1"/>
  <c r="DY105" i="5"/>
  <c r="EA105" i="5" s="1"/>
  <c r="EB105" i="5" s="1"/>
  <c r="DW94" i="5"/>
  <c r="DY94" i="5" s="1"/>
  <c r="DX98" i="5"/>
  <c r="DZ98" i="5" s="1"/>
  <c r="EK153" i="5"/>
  <c r="EM153" i="5" s="1"/>
  <c r="DU76" i="5"/>
  <c r="DW76" i="5" s="1"/>
  <c r="DV76" i="5"/>
  <c r="DV121" i="5"/>
  <c r="DX121" i="5" s="1"/>
  <c r="DU121" i="5"/>
  <c r="DW121" i="5" s="1"/>
  <c r="DU110" i="5"/>
  <c r="DW110" i="5" s="1"/>
  <c r="DY159" i="5"/>
  <c r="EC149" i="5"/>
  <c r="EE149" i="5" s="1"/>
  <c r="EG149" i="5" s="1"/>
  <c r="DY109" i="5"/>
  <c r="DQ73" i="5"/>
  <c r="DY103" i="5"/>
  <c r="EA103" i="5" s="1"/>
  <c r="EB103" i="5" s="1"/>
  <c r="ED103" i="5" s="1"/>
  <c r="DR122" i="5"/>
  <c r="DS122" i="5" s="1"/>
  <c r="DT122" i="5" s="1"/>
  <c r="DR84" i="5"/>
  <c r="DH132" i="1"/>
  <c r="DG132" i="1"/>
  <c r="DY115" i="5"/>
  <c r="EA115" i="5" s="1"/>
  <c r="EB115" i="5" s="1"/>
  <c r="ED115" i="5" s="1"/>
  <c r="EF115" i="5" s="1"/>
  <c r="DU136" i="5"/>
  <c r="DW136" i="5" s="1"/>
  <c r="DY100" i="5"/>
  <c r="EA100" i="5" s="1"/>
  <c r="EB100" i="5" s="1"/>
  <c r="DU138" i="5"/>
  <c r="DW138" i="5" s="1"/>
  <c r="DY116" i="5"/>
  <c r="EA116" i="5" s="1"/>
  <c r="EB116" i="5" s="1"/>
  <c r="ED116" i="5" s="1"/>
  <c r="EF116" i="5" s="1"/>
  <c r="DZ147" i="5"/>
  <c r="DZ157" i="5"/>
  <c r="EA157" i="5" s="1"/>
  <c r="EB157" i="5" s="1"/>
  <c r="ED157" i="5" s="1"/>
  <c r="EF157" i="5" s="1"/>
  <c r="EH120" i="5"/>
  <c r="EI120" i="5" s="1"/>
  <c r="EJ120" i="5" s="1"/>
  <c r="DY128" i="5"/>
  <c r="EA128" i="5" s="1"/>
  <c r="EB128" i="5" s="1"/>
  <c r="ED128" i="5" s="1"/>
  <c r="EF128" i="5" s="1"/>
  <c r="DR78" i="5"/>
  <c r="DV99" i="5"/>
  <c r="DU99" i="5"/>
  <c r="DW99" i="5" s="1"/>
  <c r="ED148" i="5"/>
  <c r="EF148" i="5" s="1"/>
  <c r="EC148" i="5"/>
  <c r="DY137" i="5"/>
  <c r="EA137" i="5" s="1"/>
  <c r="EB137" i="5" s="1"/>
  <c r="DW131" i="5"/>
  <c r="DR146" i="5"/>
  <c r="DS146" i="5" s="1"/>
  <c r="DT146" i="5" s="1"/>
  <c r="DX139" i="5"/>
  <c r="DV134" i="5"/>
  <c r="DU134" i="5"/>
  <c r="DW134" i="5" s="1"/>
  <c r="DQ117" i="5"/>
  <c r="DS117" i="5" s="1"/>
  <c r="DT117" i="5" s="1"/>
  <c r="DY65" i="5"/>
  <c r="EA65" i="5" s="1"/>
  <c r="EB65" i="5" s="1"/>
  <c r="EM112" i="5"/>
  <c r="EO112" i="5" s="1"/>
  <c r="EG101" i="5"/>
  <c r="DQ84" i="5"/>
  <c r="DZ88" i="5"/>
  <c r="EA88" i="5" s="1"/>
  <c r="EB88" i="5" s="1"/>
  <c r="DX75" i="5"/>
  <c r="DY75" i="5" s="1"/>
  <c r="ED154" i="5"/>
  <c r="EF154" i="5" s="1"/>
  <c r="EC154" i="5"/>
  <c r="DX80" i="5"/>
  <c r="DZ83" i="5"/>
  <c r="EA83" i="5" s="1"/>
  <c r="EB83" i="5" s="1"/>
  <c r="EH74" i="5"/>
  <c r="DZ159" i="5"/>
  <c r="ED152" i="5"/>
  <c r="EF152" i="5" s="1"/>
  <c r="EC152" i="5"/>
  <c r="DX136" i="5"/>
  <c r="DX110" i="5"/>
  <c r="DX123" i="5"/>
  <c r="EE141" i="5"/>
  <c r="EG141" i="5" s="1"/>
  <c r="ED90" i="5"/>
  <c r="EC90" i="5"/>
  <c r="DV151" i="5"/>
  <c r="DU151" i="5"/>
  <c r="DZ109" i="5"/>
  <c r="DW93" i="5"/>
  <c r="DX77" i="5"/>
  <c r="DZ77" i="5" s="1"/>
  <c r="DW139" i="5"/>
  <c r="EN153" i="5"/>
  <c r="ED95" i="5"/>
  <c r="EC95" i="5"/>
  <c r="EE95" i="5" s="1"/>
  <c r="DX93" i="5"/>
  <c r="DX138" i="5"/>
  <c r="DJ135" i="1"/>
  <c r="DI135" i="1"/>
  <c r="DJ119" i="1"/>
  <c r="DK79" i="1"/>
  <c r="DL79" i="1" s="1"/>
  <c r="DM79" i="1" s="1"/>
  <c r="DY126" i="5" l="1"/>
  <c r="DR119" i="5"/>
  <c r="DY108" i="5"/>
  <c r="DZ108" i="5"/>
  <c r="DY158" i="5"/>
  <c r="DZ126" i="5"/>
  <c r="EA126" i="5" s="1"/>
  <c r="EB126" i="5" s="1"/>
  <c r="ED126" i="5" s="1"/>
  <c r="EF126" i="5" s="1"/>
  <c r="DU129" i="5"/>
  <c r="DW129" i="5" s="1"/>
  <c r="DQ119" i="5"/>
  <c r="DS119" i="5" s="1"/>
  <c r="DT119" i="5" s="1"/>
  <c r="DV119" i="5" s="1"/>
  <c r="DV86" i="5"/>
  <c r="DX86" i="5" s="1"/>
  <c r="DU86" i="5"/>
  <c r="DW86" i="5" s="1"/>
  <c r="DE137" i="1"/>
  <c r="DF137" i="1"/>
  <c r="DG137" i="1" s="1"/>
  <c r="DS104" i="5"/>
  <c r="DT104" i="5" s="1"/>
  <c r="DU104" i="5" s="1"/>
  <c r="DW104" i="5" s="1"/>
  <c r="DW142" i="5"/>
  <c r="DX142" i="5"/>
  <c r="DZ113" i="5"/>
  <c r="DZ158" i="5"/>
  <c r="DZ85" i="5"/>
  <c r="DV68" i="5"/>
  <c r="DX68" i="5" s="1"/>
  <c r="DY68" i="5" s="1"/>
  <c r="DZ123" i="5"/>
  <c r="DV91" i="5"/>
  <c r="DX91" i="5" s="1"/>
  <c r="DZ91" i="5" s="1"/>
  <c r="DV97" i="5"/>
  <c r="DU97" i="5"/>
  <c r="DW97" i="5" s="1"/>
  <c r="DS143" i="5"/>
  <c r="DT143" i="5" s="1"/>
  <c r="DU72" i="5"/>
  <c r="DW72" i="5" s="1"/>
  <c r="EC135" i="5"/>
  <c r="EE135" i="5" s="1"/>
  <c r="EG135" i="5" s="1"/>
  <c r="DS67" i="5"/>
  <c r="DT67" i="5" s="1"/>
  <c r="DV67" i="5" s="1"/>
  <c r="DV132" i="5"/>
  <c r="DX132" i="5" s="1"/>
  <c r="DZ132" i="5" s="1"/>
  <c r="DP140" i="5"/>
  <c r="DR140" i="5" s="1"/>
  <c r="DZ124" i="5"/>
  <c r="DY124" i="5"/>
  <c r="EQ150" i="6"/>
  <c r="DZ107" i="5"/>
  <c r="DS92" i="5"/>
  <c r="DT92" i="5" s="1"/>
  <c r="DU92" i="5" s="1"/>
  <c r="DW92" i="5" s="1"/>
  <c r="DZ80" i="5"/>
  <c r="DY113" i="5"/>
  <c r="EA113" i="5" s="1"/>
  <c r="EB113" i="5" s="1"/>
  <c r="ED113" i="5" s="1"/>
  <c r="EF113" i="5" s="1"/>
  <c r="EI101" i="5"/>
  <c r="EJ101" i="5" s="1"/>
  <c r="EL101" i="5" s="1"/>
  <c r="DS70" i="5"/>
  <c r="DT70" i="5" s="1"/>
  <c r="DU70" i="5" s="1"/>
  <c r="EF162" i="5"/>
  <c r="EH162" i="5" s="1"/>
  <c r="DZ127" i="5"/>
  <c r="DY127" i="5"/>
  <c r="DV87" i="5"/>
  <c r="DX87" i="5" s="1"/>
  <c r="DX129" i="5"/>
  <c r="DX125" i="5"/>
  <c r="DZ125" i="5" s="1"/>
  <c r="DU96" i="5"/>
  <c r="DW96" i="5" s="1"/>
  <c r="DY96" i="5" s="1"/>
  <c r="DZ64" i="5"/>
  <c r="EC81" i="5"/>
  <c r="EE81" i="5" s="1"/>
  <c r="EC79" i="5"/>
  <c r="EE79" i="5" s="1"/>
  <c r="DY64" i="5"/>
  <c r="DU133" i="5"/>
  <c r="DW133" i="5" s="1"/>
  <c r="EA150" i="5"/>
  <c r="EB150" i="5" s="1"/>
  <c r="EA102" i="5"/>
  <c r="EB102" i="5" s="1"/>
  <c r="ED102" i="5" s="1"/>
  <c r="EF102" i="5" s="1"/>
  <c r="CX85" i="1"/>
  <c r="CY85" i="1" s="1"/>
  <c r="DH127" i="1"/>
  <c r="DJ127" i="1" s="1"/>
  <c r="DR76" i="1"/>
  <c r="DM94" i="1"/>
  <c r="DP94" i="1" s="1"/>
  <c r="DC152" i="1"/>
  <c r="DD152" i="1" s="1"/>
  <c r="DF152" i="1" s="1"/>
  <c r="DC97" i="1"/>
  <c r="DD97" i="1" s="1"/>
  <c r="DE97" i="1" s="1"/>
  <c r="DB98" i="1"/>
  <c r="DC98" i="1" s="1"/>
  <c r="DD98" i="1" s="1"/>
  <c r="DE82" i="1"/>
  <c r="DF82" i="1"/>
  <c r="DI161" i="1"/>
  <c r="DK161" i="1" s="1"/>
  <c r="DL161" i="1" s="1"/>
  <c r="DN161" i="1" s="1"/>
  <c r="DY107" i="5"/>
  <c r="DW87" i="5"/>
  <c r="DY86" i="5"/>
  <c r="DB160" i="1"/>
  <c r="DI86" i="1"/>
  <c r="DK86" i="1" s="1"/>
  <c r="DL86" i="1" s="1"/>
  <c r="DM86" i="1" s="1"/>
  <c r="DP64" i="1"/>
  <c r="DR64" i="1" s="1"/>
  <c r="CZ85" i="1"/>
  <c r="DF128" i="1"/>
  <c r="DE128" i="1"/>
  <c r="CU111" i="1"/>
  <c r="CV111" i="1" s="1"/>
  <c r="CX111" i="1" s="1"/>
  <c r="DI159" i="1"/>
  <c r="DK159" i="1" s="1"/>
  <c r="DL159" i="1" s="1"/>
  <c r="DM159" i="1" s="1"/>
  <c r="DA160" i="1"/>
  <c r="DE84" i="1"/>
  <c r="DF84" i="1"/>
  <c r="DC145" i="1"/>
  <c r="DD145" i="1" s="1"/>
  <c r="DE145" i="1" s="1"/>
  <c r="DJ93" i="1"/>
  <c r="DK93" i="1" s="1"/>
  <c r="DL93" i="1" s="1"/>
  <c r="DA69" i="1"/>
  <c r="DC69" i="1" s="1"/>
  <c r="DD69" i="1" s="1"/>
  <c r="DE69" i="1" s="1"/>
  <c r="DG104" i="1"/>
  <c r="DJ104" i="1" s="1"/>
  <c r="DC90" i="1"/>
  <c r="DD90" i="1" s="1"/>
  <c r="DJ87" i="1"/>
  <c r="DK87" i="1" s="1"/>
  <c r="DL87" i="1" s="1"/>
  <c r="DM87" i="1" s="1"/>
  <c r="DB65" i="1"/>
  <c r="DC65" i="1" s="1"/>
  <c r="DD65" i="1" s="1"/>
  <c r="DF65" i="1" s="1"/>
  <c r="DJ129" i="1"/>
  <c r="DK129" i="1" s="1"/>
  <c r="DL129" i="1" s="1"/>
  <c r="DN129" i="1" s="1"/>
  <c r="DI112" i="1"/>
  <c r="DK112" i="1" s="1"/>
  <c r="DL112" i="1" s="1"/>
  <c r="DM112" i="1" s="1"/>
  <c r="DJ123" i="1"/>
  <c r="DK123" i="1" s="1"/>
  <c r="DL123" i="1" s="1"/>
  <c r="DM123" i="1" s="1"/>
  <c r="DB63" i="1"/>
  <c r="DC63" i="1" s="1"/>
  <c r="DD63" i="1" s="1"/>
  <c r="DA95" i="1"/>
  <c r="DC95" i="1" s="1"/>
  <c r="DD95" i="1" s="1"/>
  <c r="DF95" i="1" s="1"/>
  <c r="DE68" i="1"/>
  <c r="DH68" i="1" s="1"/>
  <c r="CY121" i="1"/>
  <c r="DG147" i="1"/>
  <c r="DG74" i="1"/>
  <c r="DI74" i="1" s="1"/>
  <c r="DG77" i="1"/>
  <c r="DI77" i="1" s="1"/>
  <c r="DJ89" i="1"/>
  <c r="DK89" i="1" s="1"/>
  <c r="DL89" i="1" s="1"/>
  <c r="DN89" i="1" s="1"/>
  <c r="DG80" i="1"/>
  <c r="DJ80" i="1" s="1"/>
  <c r="DI113" i="1"/>
  <c r="DJ113" i="1"/>
  <c r="DI100" i="1"/>
  <c r="DK100" i="1" s="1"/>
  <c r="DL100" i="1" s="1"/>
  <c r="DN100" i="1" s="1"/>
  <c r="DH147" i="1"/>
  <c r="DC109" i="1"/>
  <c r="DD109" i="1" s="1"/>
  <c r="DF109" i="1" s="1"/>
  <c r="DJ62" i="1"/>
  <c r="DK62" i="1" s="1"/>
  <c r="DL62" i="1" s="1"/>
  <c r="DM62" i="1" s="1"/>
  <c r="CZ121" i="1"/>
  <c r="DI134" i="1"/>
  <c r="DK134" i="1" s="1"/>
  <c r="DL134" i="1" s="1"/>
  <c r="DN134" i="1" s="1"/>
  <c r="DI115" i="1"/>
  <c r="DK115" i="1" s="1"/>
  <c r="DL115" i="1" s="1"/>
  <c r="DM115" i="1" s="1"/>
  <c r="DJ105" i="1"/>
  <c r="DK105" i="1" s="1"/>
  <c r="DL105" i="1" s="1"/>
  <c r="DM105" i="1" s="1"/>
  <c r="CW99" i="1"/>
  <c r="CZ99" i="1" s="1"/>
  <c r="DH83" i="1"/>
  <c r="DI83" i="1" s="1"/>
  <c r="DJ73" i="1"/>
  <c r="DK73" i="1" s="1"/>
  <c r="DL73" i="1" s="1"/>
  <c r="DN73" i="1" s="1"/>
  <c r="DC102" i="1"/>
  <c r="DD102" i="1" s="1"/>
  <c r="DE102" i="1" s="1"/>
  <c r="DC133" i="1"/>
  <c r="DD133" i="1" s="1"/>
  <c r="DJ148" i="1"/>
  <c r="DK148" i="1" s="1"/>
  <c r="DL148" i="1" s="1"/>
  <c r="DM148" i="1" s="1"/>
  <c r="DI149" i="1"/>
  <c r="DK149" i="1" s="1"/>
  <c r="DL149" i="1" s="1"/>
  <c r="DN149" i="1" s="1"/>
  <c r="DR156" i="1"/>
  <c r="DS156" i="1" s="1"/>
  <c r="DT156" i="1" s="1"/>
  <c r="DV156" i="1" s="1"/>
  <c r="DU130" i="5"/>
  <c r="DW130" i="5" s="1"/>
  <c r="DZ130" i="5" s="1"/>
  <c r="DI88" i="1"/>
  <c r="DK88" i="1" s="1"/>
  <c r="DL88" i="1" s="1"/>
  <c r="DN88" i="1" s="1"/>
  <c r="DI157" i="1"/>
  <c r="DK157" i="1" s="1"/>
  <c r="DL157" i="1" s="1"/>
  <c r="DM157" i="1" s="1"/>
  <c r="DJ140" i="1"/>
  <c r="EA62" i="5"/>
  <c r="EB62" i="5" s="1"/>
  <c r="EC62" i="5" s="1"/>
  <c r="EA114" i="5"/>
  <c r="EB114" i="5" s="1"/>
  <c r="ED114" i="5" s="1"/>
  <c r="EF114" i="5" s="1"/>
  <c r="CY120" i="1"/>
  <c r="DA120" i="1" s="1"/>
  <c r="DZ82" i="5"/>
  <c r="DN130" i="1"/>
  <c r="DP130" i="1" s="1"/>
  <c r="DY82" i="5"/>
  <c r="ED160" i="5"/>
  <c r="EF160" i="5" s="1"/>
  <c r="EC160" i="5"/>
  <c r="DK119" i="1"/>
  <c r="DL119" i="1" s="1"/>
  <c r="DM119" i="1" s="1"/>
  <c r="DU161" i="5"/>
  <c r="DW161" i="5" s="1"/>
  <c r="DZ161" i="5" s="1"/>
  <c r="ER162" i="6"/>
  <c r="ES162" i="6" s="1"/>
  <c r="EU162" i="6" s="1"/>
  <c r="EW162" i="6" s="1"/>
  <c r="EZ72" i="6" s="1"/>
  <c r="C45" i="6" s="1"/>
  <c r="DJ78" i="1"/>
  <c r="DK78" i="1" s="1"/>
  <c r="DL78" i="1" s="1"/>
  <c r="DN78" i="1" s="1"/>
  <c r="EQ162" i="6"/>
  <c r="EI74" i="5"/>
  <c r="EJ74" i="5" s="1"/>
  <c r="EL74" i="5" s="1"/>
  <c r="EN74" i="5" s="1"/>
  <c r="DU111" i="5"/>
  <c r="DV111" i="5"/>
  <c r="DJ108" i="1"/>
  <c r="DW92" i="1"/>
  <c r="DX92" i="1"/>
  <c r="DJ124" i="1"/>
  <c r="EK83" i="6"/>
  <c r="EM83" i="6" s="1"/>
  <c r="DZ66" i="5"/>
  <c r="DK153" i="1"/>
  <c r="DL153" i="1" s="1"/>
  <c r="DN153" i="1" s="1"/>
  <c r="EX80" i="6"/>
  <c r="DI108" i="1"/>
  <c r="DY66" i="5"/>
  <c r="DF114" i="1"/>
  <c r="DG114" i="1" s="1"/>
  <c r="ER80" i="6"/>
  <c r="ES80" i="6" s="1"/>
  <c r="EU80" i="6" s="1"/>
  <c r="EW80" i="6" s="1"/>
  <c r="EA158" i="5"/>
  <c r="EB158" i="5" s="1"/>
  <c r="EC158" i="5" s="1"/>
  <c r="EE158" i="5" s="1"/>
  <c r="DU143" i="5"/>
  <c r="DV143" i="5"/>
  <c r="CZ118" i="1"/>
  <c r="DA118" i="1" s="1"/>
  <c r="EX116" i="6"/>
  <c r="DF162" i="1"/>
  <c r="DG162" i="1" s="1"/>
  <c r="ER116" i="6"/>
  <c r="DI124" i="1"/>
  <c r="DI140" i="1"/>
  <c r="DE116" i="1"/>
  <c r="DF116" i="1"/>
  <c r="ET152" i="6"/>
  <c r="EV152" i="6" s="1"/>
  <c r="DC117" i="1"/>
  <c r="DD117" i="1" s="1"/>
  <c r="DE117" i="1" s="1"/>
  <c r="CY101" i="1"/>
  <c r="DE131" i="1"/>
  <c r="DG131" i="1" s="1"/>
  <c r="ER150" i="6"/>
  <c r="ES150" i="6" s="1"/>
  <c r="EU150" i="6" s="1"/>
  <c r="EW150" i="6" s="1"/>
  <c r="DJ110" i="1"/>
  <c r="DK110" i="1" s="1"/>
  <c r="DL110" i="1" s="1"/>
  <c r="DH155" i="1"/>
  <c r="DI155" i="1" s="1"/>
  <c r="CZ101" i="1"/>
  <c r="EJ74" i="6"/>
  <c r="EK74" i="6" s="1"/>
  <c r="EM74" i="6" s="1"/>
  <c r="ES152" i="6"/>
  <c r="EU152" i="6" s="1"/>
  <c r="EW152" i="6" s="1"/>
  <c r="EZ71" i="6" s="1"/>
  <c r="C44" i="6" s="1"/>
  <c r="DE139" i="1"/>
  <c r="DF139" i="1"/>
  <c r="EG146" i="6"/>
  <c r="EH146" i="6" s="1"/>
  <c r="EQ118" i="6"/>
  <c r="ET118" i="6" s="1"/>
  <c r="EV118" i="6" s="1"/>
  <c r="EJ134" i="6"/>
  <c r="EX118" i="6"/>
  <c r="EH63" i="5"/>
  <c r="EL132" i="6"/>
  <c r="EN132" i="6" s="1"/>
  <c r="EG63" i="5"/>
  <c r="DI106" i="1"/>
  <c r="DK106" i="1" s="1"/>
  <c r="DL106" i="1" s="1"/>
  <c r="DN106" i="1" s="1"/>
  <c r="DI158" i="1"/>
  <c r="DK158" i="1" s="1"/>
  <c r="DL158" i="1" s="1"/>
  <c r="DN158" i="1" s="1"/>
  <c r="DU126" i="1"/>
  <c r="DW126" i="1" s="1"/>
  <c r="DZ138" i="5"/>
  <c r="EA147" i="5"/>
  <c r="EB147" i="5" s="1"/>
  <c r="ED147" i="5" s="1"/>
  <c r="EF147" i="5" s="1"/>
  <c r="EL119" i="6"/>
  <c r="EN119" i="6" s="1"/>
  <c r="EO119" i="6" s="1"/>
  <c r="EP119" i="6" s="1"/>
  <c r="EC106" i="5"/>
  <c r="EE106" i="5" s="1"/>
  <c r="EG106" i="5" s="1"/>
  <c r="EO106" i="6"/>
  <c r="EP106" i="6" s="1"/>
  <c r="EK85" i="6"/>
  <c r="EM85" i="6" s="1"/>
  <c r="EL151" i="6"/>
  <c r="EN151" i="6" s="1"/>
  <c r="EO151" i="6" s="1"/>
  <c r="EP151" i="6" s="1"/>
  <c r="DV118" i="5"/>
  <c r="DU118" i="5"/>
  <c r="DW118" i="5" s="1"/>
  <c r="DN136" i="1"/>
  <c r="DP136" i="1" s="1"/>
  <c r="DZ121" i="5"/>
  <c r="EL85" i="6"/>
  <c r="EN85" i="6" s="1"/>
  <c r="DS78" i="5"/>
  <c r="DT78" i="5" s="1"/>
  <c r="DV78" i="5" s="1"/>
  <c r="EJ105" i="6"/>
  <c r="EL105" i="6" s="1"/>
  <c r="EN105" i="6" s="1"/>
  <c r="ER137" i="6"/>
  <c r="ES137" i="6" s="1"/>
  <c r="EU137" i="6" s="1"/>
  <c r="EW137" i="6" s="1"/>
  <c r="DZ139" i="5"/>
  <c r="EA108" i="5"/>
  <c r="EB108" i="5" s="1"/>
  <c r="ED108" i="5" s="1"/>
  <c r="EF108" i="5" s="1"/>
  <c r="EA156" i="5"/>
  <c r="EB156" i="5" s="1"/>
  <c r="ED156" i="5" s="1"/>
  <c r="EF156" i="5" s="1"/>
  <c r="DH70" i="1"/>
  <c r="DJ70" i="1" s="1"/>
  <c r="EC115" i="5"/>
  <c r="EE115" i="5" s="1"/>
  <c r="EG115" i="5" s="1"/>
  <c r="DE151" i="1"/>
  <c r="DF151" i="1"/>
  <c r="ER97" i="6"/>
  <c r="EX97" i="6"/>
  <c r="EQ97" i="6"/>
  <c r="EX154" i="6"/>
  <c r="ER154" i="6"/>
  <c r="ES154" i="6" s="1"/>
  <c r="EU154" i="6" s="1"/>
  <c r="ES102" i="6"/>
  <c r="EU102" i="6" s="1"/>
  <c r="ES110" i="6"/>
  <c r="EU110" i="6" s="1"/>
  <c r="EW110" i="6" s="1"/>
  <c r="DZ110" i="5"/>
  <c r="DH67" i="1"/>
  <c r="DE141" i="1"/>
  <c r="DF141" i="1"/>
  <c r="DH154" i="1"/>
  <c r="DN122" i="1"/>
  <c r="DP122" i="1" s="1"/>
  <c r="DE142" i="1"/>
  <c r="DG142" i="1" s="1"/>
  <c r="DG67" i="1"/>
  <c r="DG154" i="1"/>
  <c r="DF144" i="1"/>
  <c r="DG144" i="1" s="1"/>
  <c r="DH72" i="1"/>
  <c r="DC81" i="1"/>
  <c r="DD81" i="1" s="1"/>
  <c r="DE81" i="1" s="1"/>
  <c r="DG72" i="1"/>
  <c r="EJ157" i="6"/>
  <c r="EK157" i="6" s="1"/>
  <c r="EM157" i="6" s="1"/>
  <c r="EC157" i="5"/>
  <c r="EE157" i="5" s="1"/>
  <c r="EG157" i="5" s="1"/>
  <c r="DS73" i="5"/>
  <c r="DT73" i="5" s="1"/>
  <c r="DV73" i="5" s="1"/>
  <c r="ER94" i="6"/>
  <c r="ET94" i="6" s="1"/>
  <c r="EV94" i="6" s="1"/>
  <c r="ED69" i="5"/>
  <c r="EF69" i="5" s="1"/>
  <c r="EH69" i="5" s="1"/>
  <c r="EX137" i="6"/>
  <c r="EL104" i="6"/>
  <c r="EN104" i="6" s="1"/>
  <c r="EO104" i="6" s="1"/>
  <c r="EP104" i="6" s="1"/>
  <c r="EQ104" i="6" s="1"/>
  <c r="DH103" i="1"/>
  <c r="DI103" i="1" s="1"/>
  <c r="EP153" i="5"/>
  <c r="EI136" i="6"/>
  <c r="EL136" i="6" s="1"/>
  <c r="EN136" i="6" s="1"/>
  <c r="DY131" i="5"/>
  <c r="DX144" i="5"/>
  <c r="DZ144" i="5" s="1"/>
  <c r="DI75" i="1"/>
  <c r="DJ75" i="1"/>
  <c r="DB107" i="1"/>
  <c r="DA107" i="1"/>
  <c r="DS76" i="1"/>
  <c r="DT76" i="1" s="1"/>
  <c r="DU76" i="1" s="1"/>
  <c r="DG91" i="1"/>
  <c r="DJ91" i="1" s="1"/>
  <c r="DF71" i="1"/>
  <c r="DE71" i="1"/>
  <c r="DG138" i="1"/>
  <c r="DF66" i="1"/>
  <c r="DH66" i="1" s="1"/>
  <c r="DG96" i="1"/>
  <c r="DJ146" i="1"/>
  <c r="DI146" i="1"/>
  <c r="DH96" i="1"/>
  <c r="DH138" i="1"/>
  <c r="DB150" i="1"/>
  <c r="DJ125" i="1"/>
  <c r="DA150" i="1"/>
  <c r="DI125" i="1"/>
  <c r="EG89" i="5"/>
  <c r="EH89" i="5"/>
  <c r="EO65" i="6"/>
  <c r="EP65" i="6" s="1"/>
  <c r="EQ65" i="6" s="1"/>
  <c r="ET102" i="6"/>
  <c r="EV102" i="6" s="1"/>
  <c r="DK135" i="1"/>
  <c r="DL135" i="1" s="1"/>
  <c r="DM135" i="1" s="1"/>
  <c r="DI132" i="1"/>
  <c r="ES120" i="6"/>
  <c r="EU120" i="6" s="1"/>
  <c r="EW120" i="6" s="1"/>
  <c r="ET98" i="6"/>
  <c r="EV98" i="6" s="1"/>
  <c r="EX86" i="6"/>
  <c r="ER86" i="6"/>
  <c r="ES86" i="6" s="1"/>
  <c r="EU86" i="6" s="1"/>
  <c r="EW86" i="6" s="1"/>
  <c r="ET110" i="6"/>
  <c r="EV110" i="6" s="1"/>
  <c r="EC105" i="5"/>
  <c r="EE105" i="5" s="1"/>
  <c r="ED105" i="5"/>
  <c r="EF105" i="5" s="1"/>
  <c r="EC116" i="5"/>
  <c r="EE116" i="5" s="1"/>
  <c r="EG116" i="5" s="1"/>
  <c r="EC128" i="5"/>
  <c r="EE128" i="5" s="1"/>
  <c r="EG128" i="5" s="1"/>
  <c r="DS84" i="5"/>
  <c r="DT84" i="5" s="1"/>
  <c r="DV84" i="5" s="1"/>
  <c r="EA159" i="5"/>
  <c r="EB159" i="5" s="1"/>
  <c r="EC159" i="5" s="1"/>
  <c r="DY98" i="5"/>
  <c r="EA98" i="5" s="1"/>
  <c r="EB98" i="5" s="1"/>
  <c r="ED98" i="5" s="1"/>
  <c r="EL71" i="6"/>
  <c r="EN71" i="6" s="1"/>
  <c r="EK71" i="6"/>
  <c r="EM71" i="6" s="1"/>
  <c r="EG142" i="6"/>
  <c r="EH142" i="6" s="1"/>
  <c r="EJ142" i="6" s="1"/>
  <c r="ER109" i="6"/>
  <c r="EO161" i="6"/>
  <c r="EP161" i="6" s="1"/>
  <c r="EQ161" i="6" s="1"/>
  <c r="EO143" i="6"/>
  <c r="EP143" i="6" s="1"/>
  <c r="ER143" i="6" s="1"/>
  <c r="EX94" i="6"/>
  <c r="ET120" i="6"/>
  <c r="EV120" i="6" s="1"/>
  <c r="EJ129" i="6"/>
  <c r="EL129" i="6" s="1"/>
  <c r="EN129" i="6" s="1"/>
  <c r="ER107" i="6"/>
  <c r="EX135" i="6"/>
  <c r="EQ135" i="6"/>
  <c r="ER135" i="6"/>
  <c r="EI72" i="6"/>
  <c r="EL72" i="6" s="1"/>
  <c r="EN72" i="6" s="1"/>
  <c r="EQ109" i="6"/>
  <c r="EQ107" i="6"/>
  <c r="EO138" i="6"/>
  <c r="EP138" i="6" s="1"/>
  <c r="EX138" i="6" s="1"/>
  <c r="EO158" i="6"/>
  <c r="EP158" i="6" s="1"/>
  <c r="EX158" i="6" s="1"/>
  <c r="EG82" i="6"/>
  <c r="EH82" i="6" s="1"/>
  <c r="EI82" i="6" s="1"/>
  <c r="EG70" i="6"/>
  <c r="EH70" i="6" s="1"/>
  <c r="EI70" i="6" s="1"/>
  <c r="EO124" i="6"/>
  <c r="EP124" i="6" s="1"/>
  <c r="ER124" i="6" s="1"/>
  <c r="EK76" i="6"/>
  <c r="EM76" i="6" s="1"/>
  <c r="EO76" i="6" s="1"/>
  <c r="EP76" i="6" s="1"/>
  <c r="EX76" i="6" s="1"/>
  <c r="EQ144" i="6"/>
  <c r="ES144" i="6" s="1"/>
  <c r="EU144" i="6" s="1"/>
  <c r="EW144" i="6" s="1"/>
  <c r="EK108" i="6"/>
  <c r="EM108" i="6" s="1"/>
  <c r="ES116" i="6"/>
  <c r="EU116" i="6" s="1"/>
  <c r="EK122" i="6"/>
  <c r="EM122" i="6" s="1"/>
  <c r="ES148" i="6"/>
  <c r="EU148" i="6" s="1"/>
  <c r="EW148" i="6" s="1"/>
  <c r="EK133" i="6"/>
  <c r="EM133" i="6" s="1"/>
  <c r="EX144" i="6"/>
  <c r="EL134" i="6"/>
  <c r="EN134" i="6" s="1"/>
  <c r="EK114" i="6"/>
  <c r="EM114" i="6" s="1"/>
  <c r="ES63" i="6"/>
  <c r="EU63" i="6" s="1"/>
  <c r="EW63" i="6" s="1"/>
  <c r="EG140" i="6"/>
  <c r="EH140" i="6" s="1"/>
  <c r="EJ140" i="6" s="1"/>
  <c r="EL131" i="6"/>
  <c r="EN131" i="6" s="1"/>
  <c r="ET69" i="6"/>
  <c r="EV69" i="6" s="1"/>
  <c r="ET87" i="6"/>
  <c r="EV87" i="6" s="1"/>
  <c r="ET62" i="6"/>
  <c r="EV62" i="6" s="1"/>
  <c r="EC75" i="6"/>
  <c r="EE75" i="6" s="1"/>
  <c r="EK73" i="6"/>
  <c r="EM73" i="6" s="1"/>
  <c r="ES160" i="6"/>
  <c r="EU160" i="6" s="1"/>
  <c r="EW160" i="6" s="1"/>
  <c r="ET91" i="6"/>
  <c r="EV91" i="6" s="1"/>
  <c r="ED75" i="6"/>
  <c r="EF75" i="6" s="1"/>
  <c r="EL73" i="6"/>
  <c r="EN73" i="6" s="1"/>
  <c r="ET160" i="6"/>
  <c r="EV160" i="6" s="1"/>
  <c r="ES127" i="6"/>
  <c r="EU127" i="6" s="1"/>
  <c r="EW127" i="6" s="1"/>
  <c r="EK105" i="6"/>
  <c r="EM105" i="6" s="1"/>
  <c r="ES128" i="6"/>
  <c r="EU128" i="6" s="1"/>
  <c r="EI92" i="6"/>
  <c r="EJ92" i="6"/>
  <c r="EI64" i="6"/>
  <c r="EJ64" i="6"/>
  <c r="EX117" i="6"/>
  <c r="EQ117" i="6"/>
  <c r="ER117" i="6"/>
  <c r="EK131" i="6"/>
  <c r="EM131" i="6" s="1"/>
  <c r="ES69" i="6"/>
  <c r="EU69" i="6" s="1"/>
  <c r="EW69" i="6" s="1"/>
  <c r="ES87" i="6"/>
  <c r="EU87" i="6" s="1"/>
  <c r="EW87" i="6" s="1"/>
  <c r="ES62" i="6"/>
  <c r="EU62" i="6" s="1"/>
  <c r="EW62" i="6" s="1"/>
  <c r="EZ62" i="6" s="1"/>
  <c r="C35" i="6" s="1"/>
  <c r="ES78" i="6"/>
  <c r="EU78" i="6" s="1"/>
  <c r="EW78" i="6" s="1"/>
  <c r="ET78" i="6"/>
  <c r="EV78" i="6" s="1"/>
  <c r="ET127" i="6"/>
  <c r="EV127" i="6" s="1"/>
  <c r="ET128" i="6"/>
  <c r="EV128" i="6" s="1"/>
  <c r="ES91" i="6"/>
  <c r="EU91" i="6" s="1"/>
  <c r="EW91" i="6" s="1"/>
  <c r="EQ126" i="6"/>
  <c r="ER126" i="6"/>
  <c r="EX101" i="6"/>
  <c r="EQ101" i="6"/>
  <c r="ER101" i="6"/>
  <c r="EQ99" i="6"/>
  <c r="ER99" i="6"/>
  <c r="EQ156" i="6"/>
  <c r="ER156" i="6"/>
  <c r="EI141" i="6"/>
  <c r="EJ141" i="6"/>
  <c r="EQ90" i="6"/>
  <c r="ER90" i="6"/>
  <c r="EQ139" i="6"/>
  <c r="ER139" i="6"/>
  <c r="EX147" i="6"/>
  <c r="EQ147" i="6"/>
  <c r="ER147" i="6"/>
  <c r="ET80" i="6"/>
  <c r="EV80" i="6" s="1"/>
  <c r="EQ68" i="6"/>
  <c r="ER68" i="6"/>
  <c r="EI115" i="6"/>
  <c r="EJ115" i="6"/>
  <c r="EQ151" i="6"/>
  <c r="ER151" i="6"/>
  <c r="EI146" i="6"/>
  <c r="EJ146" i="6"/>
  <c r="EQ130" i="6"/>
  <c r="ER130" i="6"/>
  <c r="EX143" i="6"/>
  <c r="EQ143" i="6"/>
  <c r="EQ93" i="6"/>
  <c r="ER93" i="6"/>
  <c r="EQ67" i="6"/>
  <c r="ER67" i="6"/>
  <c r="ES94" i="6"/>
  <c r="EU94" i="6" s="1"/>
  <c r="EW94" i="6" s="1"/>
  <c r="ET86" i="6"/>
  <c r="EV86" i="6" s="1"/>
  <c r="EO132" i="6"/>
  <c r="EP132" i="6" s="1"/>
  <c r="EX156" i="6"/>
  <c r="EQ89" i="6"/>
  <c r="ER89" i="6"/>
  <c r="EQ125" i="6"/>
  <c r="ER125" i="6"/>
  <c r="EL108" i="6"/>
  <c r="EN108" i="6" s="1"/>
  <c r="ES96" i="6"/>
  <c r="EU96" i="6" s="1"/>
  <c r="EW96" i="6" s="1"/>
  <c r="ET96" i="6"/>
  <c r="EV96" i="6" s="1"/>
  <c r="ES100" i="6"/>
  <c r="EU100" i="6" s="1"/>
  <c r="ET100" i="6"/>
  <c r="EV100" i="6" s="1"/>
  <c r="ET116" i="6"/>
  <c r="EV116" i="6" s="1"/>
  <c r="EL122" i="6"/>
  <c r="EN122" i="6" s="1"/>
  <c r="ET148" i="6"/>
  <c r="EV148" i="6" s="1"/>
  <c r="EL133" i="6"/>
  <c r="EN133" i="6" s="1"/>
  <c r="EL114" i="6"/>
  <c r="EN114" i="6" s="1"/>
  <c r="ET63" i="6"/>
  <c r="EV63" i="6" s="1"/>
  <c r="EK134" i="6"/>
  <c r="EM134" i="6" s="1"/>
  <c r="EO113" i="6"/>
  <c r="EP113" i="6" s="1"/>
  <c r="EX113" i="6" s="1"/>
  <c r="EO159" i="6"/>
  <c r="EP159" i="6" s="1"/>
  <c r="EX89" i="6"/>
  <c r="EX99" i="6"/>
  <c r="EO88" i="6"/>
  <c r="EP88" i="6" s="1"/>
  <c r="EX88" i="6" s="1"/>
  <c r="EG155" i="6"/>
  <c r="EH155" i="6" s="1"/>
  <c r="EX130" i="6"/>
  <c r="EG121" i="6"/>
  <c r="EH121" i="6" s="1"/>
  <c r="EG145" i="6"/>
  <c r="EH145" i="6" s="1"/>
  <c r="EO123" i="6"/>
  <c r="EP123" i="6" s="1"/>
  <c r="EX126" i="6"/>
  <c r="EX151" i="6"/>
  <c r="EX68" i="6"/>
  <c r="EW102" i="6"/>
  <c r="EZ66" i="6" s="1"/>
  <c r="C39" i="6" s="1"/>
  <c r="DZ94" i="5"/>
  <c r="EA94" i="5" s="1"/>
  <c r="EB94" i="5" s="1"/>
  <c r="DY93" i="5"/>
  <c r="DX76" i="5"/>
  <c r="DZ76" i="5" s="1"/>
  <c r="EA109" i="5"/>
  <c r="EB109" i="5" s="1"/>
  <c r="EC109" i="5" s="1"/>
  <c r="EC103" i="5"/>
  <c r="EE103" i="5" s="1"/>
  <c r="DZ136" i="5"/>
  <c r="DJ132" i="1"/>
  <c r="EH145" i="5"/>
  <c r="EI145" i="5" s="1"/>
  <c r="EJ145" i="5" s="1"/>
  <c r="EK145" i="5" s="1"/>
  <c r="EM145" i="5" s="1"/>
  <c r="EG71" i="5"/>
  <c r="EI71" i="5" s="1"/>
  <c r="EJ71" i="5" s="1"/>
  <c r="DY80" i="5"/>
  <c r="DZ93" i="5"/>
  <c r="DV122" i="5"/>
  <c r="DU122" i="5"/>
  <c r="DW122" i="5" s="1"/>
  <c r="DY85" i="5"/>
  <c r="EA85" i="5" s="1"/>
  <c r="EB85" i="5" s="1"/>
  <c r="DY77" i="5"/>
  <c r="EA77" i="5" s="1"/>
  <c r="EB77" i="5" s="1"/>
  <c r="DY110" i="5"/>
  <c r="DY121" i="5"/>
  <c r="EH149" i="5"/>
  <c r="EI149" i="5" s="1"/>
  <c r="EJ149" i="5" s="1"/>
  <c r="EL149" i="5" s="1"/>
  <c r="DZ131" i="5"/>
  <c r="DY136" i="5"/>
  <c r="ED83" i="5"/>
  <c r="EC83" i="5"/>
  <c r="EE83" i="5" s="1"/>
  <c r="ED88" i="5"/>
  <c r="EC88" i="5"/>
  <c r="DX72" i="5"/>
  <c r="DY72" i="5" s="1"/>
  <c r="DV117" i="5"/>
  <c r="DU117" i="5"/>
  <c r="DW117" i="5" s="1"/>
  <c r="DZ75" i="5"/>
  <c r="EA75" i="5" s="1"/>
  <c r="EB75" i="5" s="1"/>
  <c r="DY139" i="5"/>
  <c r="DV146" i="5"/>
  <c r="DU146" i="5"/>
  <c r="DW146" i="5" s="1"/>
  <c r="EE148" i="5"/>
  <c r="EG148" i="5" s="1"/>
  <c r="DY138" i="5"/>
  <c r="EF95" i="5"/>
  <c r="EH95" i="5" s="1"/>
  <c r="EO153" i="5"/>
  <c r="EH155" i="5"/>
  <c r="EI155" i="5" s="1"/>
  <c r="EJ155" i="5" s="1"/>
  <c r="EH141" i="5"/>
  <c r="EI141" i="5" s="1"/>
  <c r="EJ141" i="5" s="1"/>
  <c r="DY123" i="5"/>
  <c r="EF81" i="5"/>
  <c r="EH81" i="5" s="1"/>
  <c r="EP112" i="5"/>
  <c r="DX133" i="5"/>
  <c r="EL120" i="5"/>
  <c r="EN120" i="5" s="1"/>
  <c r="EK120" i="5"/>
  <c r="DW151" i="5"/>
  <c r="EE90" i="5"/>
  <c r="EE152" i="5"/>
  <c r="EG152" i="5" s="1"/>
  <c r="EF103" i="5"/>
  <c r="ED100" i="5"/>
  <c r="EC100" i="5"/>
  <c r="DY132" i="5"/>
  <c r="EA132" i="5" s="1"/>
  <c r="EB132" i="5" s="1"/>
  <c r="EE154" i="5"/>
  <c r="EH154" i="5" s="1"/>
  <c r="DX151" i="5"/>
  <c r="EF90" i="5"/>
  <c r="ED65" i="5"/>
  <c r="EC65" i="5"/>
  <c r="EE65" i="5" s="1"/>
  <c r="DX134" i="5"/>
  <c r="DZ134" i="5" s="1"/>
  <c r="ED137" i="5"/>
  <c r="EF137" i="5" s="1"/>
  <c r="EC137" i="5"/>
  <c r="DX99" i="5"/>
  <c r="DZ99" i="5" s="1"/>
  <c r="DN79" i="1"/>
  <c r="DO79" i="1" s="1"/>
  <c r="DN143" i="1"/>
  <c r="DO143" i="1" s="1"/>
  <c r="DZ142" i="5" l="1"/>
  <c r="DV70" i="5"/>
  <c r="DZ86" i="5"/>
  <c r="EA86" i="5" s="1"/>
  <c r="EB86" i="5" s="1"/>
  <c r="DU119" i="5"/>
  <c r="EA80" i="5"/>
  <c r="EB80" i="5" s="1"/>
  <c r="DW119" i="5"/>
  <c r="DV104" i="5"/>
  <c r="DX104" i="5" s="1"/>
  <c r="DZ104" i="5" s="1"/>
  <c r="DX119" i="5"/>
  <c r="DZ119" i="5" s="1"/>
  <c r="DH137" i="1"/>
  <c r="DJ137" i="1" s="1"/>
  <c r="DI127" i="1"/>
  <c r="DK127" i="1" s="1"/>
  <c r="DL127" i="1" s="1"/>
  <c r="EA123" i="5"/>
  <c r="EB123" i="5" s="1"/>
  <c r="DV92" i="5"/>
  <c r="DX92" i="5" s="1"/>
  <c r="EC126" i="5"/>
  <c r="EE126" i="5" s="1"/>
  <c r="DY142" i="5"/>
  <c r="EA142" i="5" s="1"/>
  <c r="EB142" i="5" s="1"/>
  <c r="DY161" i="5"/>
  <c r="EA161" i="5" s="1"/>
  <c r="EB161" i="5" s="1"/>
  <c r="EC161" i="5" s="1"/>
  <c r="DQ140" i="5"/>
  <c r="DS140" i="5" s="1"/>
  <c r="DT140" i="5" s="1"/>
  <c r="EA107" i="5"/>
  <c r="EB107" i="5" s="1"/>
  <c r="ED107" i="5" s="1"/>
  <c r="EF107" i="5" s="1"/>
  <c r="DU67" i="5"/>
  <c r="DX97" i="5"/>
  <c r="DZ97" i="5" s="1"/>
  <c r="DY129" i="5"/>
  <c r="EK101" i="5"/>
  <c r="EM101" i="5" s="1"/>
  <c r="EC102" i="5"/>
  <c r="EE102" i="5" s="1"/>
  <c r="EA124" i="5"/>
  <c r="EB124" i="5" s="1"/>
  <c r="DO94" i="1"/>
  <c r="EA127" i="5"/>
  <c r="EB127" i="5" s="1"/>
  <c r="EC127" i="5" s="1"/>
  <c r="EE127" i="5" s="1"/>
  <c r="DZ129" i="5"/>
  <c r="EG162" i="5"/>
  <c r="EI162" i="5" s="1"/>
  <c r="EJ162" i="5" s="1"/>
  <c r="EH79" i="5"/>
  <c r="DY125" i="5"/>
  <c r="EA125" i="5" s="1"/>
  <c r="EB125" i="5" s="1"/>
  <c r="DY87" i="5"/>
  <c r="EA64" i="5"/>
  <c r="EB64" i="5" s="1"/>
  <c r="ED64" i="5" s="1"/>
  <c r="EF64" i="5" s="1"/>
  <c r="DZ133" i="5"/>
  <c r="EK74" i="5"/>
  <c r="EM74" i="5" s="1"/>
  <c r="EP74" i="5" s="1"/>
  <c r="EC114" i="5"/>
  <c r="EE114" i="5" s="1"/>
  <c r="DU84" i="5"/>
  <c r="DW84" i="5" s="1"/>
  <c r="EA121" i="5"/>
  <c r="EB121" i="5" s="1"/>
  <c r="EC121" i="5" s="1"/>
  <c r="EE121" i="5" s="1"/>
  <c r="EG79" i="5"/>
  <c r="EC156" i="5"/>
  <c r="EE156" i="5" s="1"/>
  <c r="EG156" i="5" s="1"/>
  <c r="EC113" i="5"/>
  <c r="EE113" i="5" s="1"/>
  <c r="EG113" i="5" s="1"/>
  <c r="EA138" i="5"/>
  <c r="EB138" i="5" s="1"/>
  <c r="ED138" i="5" s="1"/>
  <c r="EF138" i="5" s="1"/>
  <c r="EG126" i="5"/>
  <c r="DZ87" i="5"/>
  <c r="ED62" i="5"/>
  <c r="EF62" i="5" s="1"/>
  <c r="ED150" i="5"/>
  <c r="EF150" i="5" s="1"/>
  <c r="EC150" i="5"/>
  <c r="EA110" i="5"/>
  <c r="EB110" i="5" s="1"/>
  <c r="ED110" i="5" s="1"/>
  <c r="EF110" i="5" s="1"/>
  <c r="EA82" i="5"/>
  <c r="EB82" i="5" s="1"/>
  <c r="ED82" i="5" s="1"/>
  <c r="EF82" i="5" s="1"/>
  <c r="DZ96" i="5"/>
  <c r="EA96" i="5" s="1"/>
  <c r="EB96" i="5" s="1"/>
  <c r="DF97" i="1"/>
  <c r="DH97" i="1" s="1"/>
  <c r="DE152" i="1"/>
  <c r="DH152" i="1" s="1"/>
  <c r="DG82" i="1"/>
  <c r="DF98" i="1"/>
  <c r="DE98" i="1"/>
  <c r="DC160" i="1"/>
  <c r="DD160" i="1" s="1"/>
  <c r="DG128" i="1"/>
  <c r="DG84" i="1"/>
  <c r="DR94" i="1"/>
  <c r="DQ94" i="1"/>
  <c r="DQ64" i="1"/>
  <c r="DS64" i="1" s="1"/>
  <c r="DT64" i="1" s="1"/>
  <c r="DU64" i="1" s="1"/>
  <c r="DH82" i="1"/>
  <c r="EI63" i="5"/>
  <c r="EJ63" i="5" s="1"/>
  <c r="EL63" i="5" s="1"/>
  <c r="EN63" i="5" s="1"/>
  <c r="EA139" i="5"/>
  <c r="EB139" i="5" s="1"/>
  <c r="ED139" i="5" s="1"/>
  <c r="EF139" i="5" s="1"/>
  <c r="EX65" i="6"/>
  <c r="DA85" i="1"/>
  <c r="ER65" i="6"/>
  <c r="EC147" i="5"/>
  <c r="EE147" i="5" s="1"/>
  <c r="DH128" i="1"/>
  <c r="EL74" i="6"/>
  <c r="EN74" i="6" s="1"/>
  <c r="CW111" i="1"/>
  <c r="CZ111" i="1" s="1"/>
  <c r="DI104" i="1"/>
  <c r="DK104" i="1" s="1"/>
  <c r="DL104" i="1" s="1"/>
  <c r="DN104" i="1" s="1"/>
  <c r="DB85" i="1"/>
  <c r="CV163" i="1"/>
  <c r="DH84" i="1"/>
  <c r="DJ84" i="1" s="1"/>
  <c r="DF145" i="1"/>
  <c r="DH145" i="1" s="1"/>
  <c r="DF69" i="1"/>
  <c r="DG69" i="1" s="1"/>
  <c r="DK140" i="1"/>
  <c r="DL140" i="1" s="1"/>
  <c r="DN140" i="1" s="1"/>
  <c r="DN86" i="1"/>
  <c r="DO86" i="1" s="1"/>
  <c r="DN119" i="1"/>
  <c r="DO119" i="1" s="1"/>
  <c r="DJ83" i="1"/>
  <c r="DK83" i="1" s="1"/>
  <c r="DL83" i="1" s="1"/>
  <c r="DM83" i="1" s="1"/>
  <c r="DI80" i="1"/>
  <c r="DK80" i="1" s="1"/>
  <c r="DL80" i="1" s="1"/>
  <c r="DN80" i="1" s="1"/>
  <c r="DN159" i="1"/>
  <c r="DO159" i="1" s="1"/>
  <c r="DE90" i="1"/>
  <c r="DF90" i="1"/>
  <c r="DJ77" i="1"/>
  <c r="DK77" i="1" s="1"/>
  <c r="DL77" i="1" s="1"/>
  <c r="CY99" i="1"/>
  <c r="DA99" i="1" s="1"/>
  <c r="DJ74" i="1"/>
  <c r="DK74" i="1" s="1"/>
  <c r="DL74" i="1" s="1"/>
  <c r="DH131" i="1"/>
  <c r="DJ131" i="1" s="1"/>
  <c r="DG68" i="1"/>
  <c r="DJ68" i="1" s="1"/>
  <c r="DE63" i="1"/>
  <c r="DF63" i="1"/>
  <c r="DB121" i="1"/>
  <c r="DM149" i="1"/>
  <c r="DP149" i="1" s="1"/>
  <c r="DI147" i="1"/>
  <c r="DO122" i="1"/>
  <c r="DR122" i="1" s="1"/>
  <c r="DJ147" i="1"/>
  <c r="DO130" i="1"/>
  <c r="DQ130" i="1" s="1"/>
  <c r="DK113" i="1"/>
  <c r="DL113" i="1" s="1"/>
  <c r="DA121" i="1"/>
  <c r="DE109" i="1"/>
  <c r="DH109" i="1" s="1"/>
  <c r="DE95" i="1"/>
  <c r="DH95" i="1" s="1"/>
  <c r="DK124" i="1"/>
  <c r="DL124" i="1" s="1"/>
  <c r="DM124" i="1" s="1"/>
  <c r="DB120" i="1"/>
  <c r="DC120" i="1" s="1"/>
  <c r="DD120" i="1" s="1"/>
  <c r="DF120" i="1" s="1"/>
  <c r="DM153" i="1"/>
  <c r="DP153" i="1" s="1"/>
  <c r="DE133" i="1"/>
  <c r="DF133" i="1"/>
  <c r="DH144" i="1"/>
  <c r="DI144" i="1" s="1"/>
  <c r="DN112" i="1"/>
  <c r="DO112" i="1" s="1"/>
  <c r="DF102" i="1"/>
  <c r="DH102" i="1" s="1"/>
  <c r="DY92" i="1"/>
  <c r="DJ155" i="1"/>
  <c r="DK155" i="1" s="1"/>
  <c r="DL155" i="1" s="1"/>
  <c r="DM73" i="1"/>
  <c r="DP73" i="1" s="1"/>
  <c r="EE160" i="5"/>
  <c r="EG160" i="5" s="1"/>
  <c r="ET137" i="6"/>
  <c r="EV137" i="6" s="1"/>
  <c r="ES97" i="6"/>
  <c r="EU97" i="6" s="1"/>
  <c r="EW97" i="6" s="1"/>
  <c r="ES118" i="6"/>
  <c r="EU118" i="6" s="1"/>
  <c r="EW118" i="6" s="1"/>
  <c r="EL157" i="6"/>
  <c r="EN157" i="6" s="1"/>
  <c r="DZ92" i="5"/>
  <c r="DM100" i="1"/>
  <c r="DO100" i="1" s="1"/>
  <c r="ET150" i="6"/>
  <c r="EV150" i="6" s="1"/>
  <c r="ET97" i="6"/>
  <c r="EV97" i="6" s="1"/>
  <c r="ED158" i="5"/>
  <c r="EF158" i="5" s="1"/>
  <c r="DW67" i="5"/>
  <c r="DX67" i="5"/>
  <c r="EA66" i="5"/>
  <c r="EB66" i="5" s="1"/>
  <c r="ET162" i="6"/>
  <c r="EV162" i="6" s="1"/>
  <c r="DN62" i="1"/>
  <c r="DO62" i="1" s="1"/>
  <c r="DB118" i="1"/>
  <c r="DC118" i="1" s="1"/>
  <c r="DD118" i="1" s="1"/>
  <c r="DK108" i="1"/>
  <c r="DL108" i="1" s="1"/>
  <c r="DN108" i="1" s="1"/>
  <c r="DN148" i="1"/>
  <c r="DP148" i="1" s="1"/>
  <c r="DX111" i="5"/>
  <c r="DW111" i="5"/>
  <c r="EC98" i="5"/>
  <c r="EE98" i="5" s="1"/>
  <c r="DH142" i="1"/>
  <c r="DJ142" i="1" s="1"/>
  <c r="EC107" i="5"/>
  <c r="EE107" i="5" s="1"/>
  <c r="EG107" i="5" s="1"/>
  <c r="DZ92" i="1"/>
  <c r="ED159" i="5"/>
  <c r="EF159" i="5" s="1"/>
  <c r="DH114" i="1"/>
  <c r="DI114" i="1" s="1"/>
  <c r="DH116" i="1"/>
  <c r="DX143" i="5"/>
  <c r="DW143" i="5"/>
  <c r="DW70" i="5"/>
  <c r="DX70" i="5"/>
  <c r="EX104" i="6"/>
  <c r="ER158" i="6"/>
  <c r="DH162" i="1"/>
  <c r="DI162" i="1" s="1"/>
  <c r="DO136" i="1"/>
  <c r="DQ136" i="1" s="1"/>
  <c r="DM89" i="1"/>
  <c r="DO89" i="1" s="1"/>
  <c r="EO85" i="6"/>
  <c r="EP85" i="6" s="1"/>
  <c r="EG105" i="5"/>
  <c r="DG116" i="1"/>
  <c r="DX126" i="1"/>
  <c r="DY126" i="1" s="1"/>
  <c r="EC108" i="5"/>
  <c r="EE108" i="5" s="1"/>
  <c r="EG108" i="5" s="1"/>
  <c r="DU78" i="5"/>
  <c r="DW78" i="5" s="1"/>
  <c r="DG139" i="1"/>
  <c r="DN110" i="1"/>
  <c r="DM110" i="1"/>
  <c r="DI91" i="1"/>
  <c r="DK91" i="1" s="1"/>
  <c r="DL91" i="1" s="1"/>
  <c r="DF117" i="1"/>
  <c r="DH117" i="1" s="1"/>
  <c r="DA101" i="1"/>
  <c r="DB101" i="1"/>
  <c r="EE62" i="5"/>
  <c r="EO74" i="6"/>
  <c r="EP74" i="6" s="1"/>
  <c r="EQ74" i="6" s="1"/>
  <c r="EI89" i="5"/>
  <c r="EJ89" i="5" s="1"/>
  <c r="EL89" i="5" s="1"/>
  <c r="DM134" i="1"/>
  <c r="DP134" i="1" s="1"/>
  <c r="DH139" i="1"/>
  <c r="DI70" i="1"/>
  <c r="DK70" i="1" s="1"/>
  <c r="DL70" i="1" s="1"/>
  <c r="DN70" i="1" s="1"/>
  <c r="EA131" i="5"/>
  <c r="EB131" i="5" s="1"/>
  <c r="ED131" i="5" s="1"/>
  <c r="EF131" i="5" s="1"/>
  <c r="EQ106" i="6"/>
  <c r="ER106" i="6"/>
  <c r="EX106" i="6"/>
  <c r="DX118" i="5"/>
  <c r="DZ118" i="5" s="1"/>
  <c r="EL145" i="5"/>
  <c r="EN145" i="5" s="1"/>
  <c r="EP145" i="5" s="1"/>
  <c r="EO108" i="6"/>
  <c r="EP108" i="6" s="1"/>
  <c r="EX108" i="6" s="1"/>
  <c r="EQ76" i="6"/>
  <c r="EI142" i="6"/>
  <c r="EK142" i="6" s="1"/>
  <c r="EM142" i="6" s="1"/>
  <c r="ER104" i="6"/>
  <c r="ET104" i="6" s="1"/>
  <c r="EV104" i="6" s="1"/>
  <c r="EQ158" i="6"/>
  <c r="DN123" i="1"/>
  <c r="DO123" i="1" s="1"/>
  <c r="EK149" i="5"/>
  <c r="EM149" i="5" s="1"/>
  <c r="ES109" i="6"/>
  <c r="EU109" i="6" s="1"/>
  <c r="EW109" i="6" s="1"/>
  <c r="EO71" i="6"/>
  <c r="EP71" i="6" s="1"/>
  <c r="EX71" i="6" s="1"/>
  <c r="DG66" i="1"/>
  <c r="DI66" i="1" s="1"/>
  <c r="DG151" i="1"/>
  <c r="DJ72" i="1"/>
  <c r="DZ72" i="5"/>
  <c r="EA72" i="5" s="1"/>
  <c r="EB72" i="5" s="1"/>
  <c r="ED72" i="5" s="1"/>
  <c r="EK129" i="6"/>
  <c r="EM129" i="6" s="1"/>
  <c r="DI154" i="1"/>
  <c r="DH151" i="1"/>
  <c r="DU73" i="5"/>
  <c r="DW73" i="5" s="1"/>
  <c r="ET154" i="6"/>
  <c r="EV154" i="6" s="1"/>
  <c r="DI72" i="1"/>
  <c r="DG141" i="1"/>
  <c r="DM161" i="1"/>
  <c r="DP161" i="1" s="1"/>
  <c r="DH141" i="1"/>
  <c r="DJ154" i="1"/>
  <c r="DI67" i="1"/>
  <c r="DJ67" i="1"/>
  <c r="DM129" i="1"/>
  <c r="DP129" i="1" s="1"/>
  <c r="DF81" i="1"/>
  <c r="DG81" i="1" s="1"/>
  <c r="DC150" i="1"/>
  <c r="DD150" i="1" s="1"/>
  <c r="DE150" i="1" s="1"/>
  <c r="DE65" i="1"/>
  <c r="DH65" i="1" s="1"/>
  <c r="DV76" i="1"/>
  <c r="DW76" i="1" s="1"/>
  <c r="DN157" i="1"/>
  <c r="DO157" i="1" s="1"/>
  <c r="DN135" i="1"/>
  <c r="DP135" i="1" s="1"/>
  <c r="DN93" i="1"/>
  <c r="DM93" i="1"/>
  <c r="DJ103" i="1"/>
  <c r="DK103" i="1" s="1"/>
  <c r="DL103" i="1" s="1"/>
  <c r="DN103" i="1" s="1"/>
  <c r="DM158" i="1"/>
  <c r="DP158" i="1" s="1"/>
  <c r="EH103" i="5"/>
  <c r="EG69" i="5"/>
  <c r="EI69" i="5" s="1"/>
  <c r="EJ69" i="5" s="1"/>
  <c r="EL69" i="5" s="1"/>
  <c r="EK136" i="6"/>
  <c r="EM136" i="6" s="1"/>
  <c r="EO136" i="6" s="1"/>
  <c r="EP136" i="6" s="1"/>
  <c r="EQ136" i="6" s="1"/>
  <c r="DN105" i="1"/>
  <c r="DO105" i="1" s="1"/>
  <c r="DN115" i="1"/>
  <c r="DP115" i="1" s="1"/>
  <c r="DJ138" i="1"/>
  <c r="ER138" i="6"/>
  <c r="ER76" i="6"/>
  <c r="DY144" i="5"/>
  <c r="EA144" i="5" s="1"/>
  <c r="EB144" i="5" s="1"/>
  <c r="ED109" i="5"/>
  <c r="EF109" i="5" s="1"/>
  <c r="DJ96" i="1"/>
  <c r="DC107" i="1"/>
  <c r="DD107" i="1" s="1"/>
  <c r="DF107" i="1" s="1"/>
  <c r="DK75" i="1"/>
  <c r="DL75" i="1" s="1"/>
  <c r="DM75" i="1" s="1"/>
  <c r="DH71" i="1"/>
  <c r="DK146" i="1"/>
  <c r="DL146" i="1" s="1"/>
  <c r="DN146" i="1" s="1"/>
  <c r="DK132" i="1"/>
  <c r="DL132" i="1" s="1"/>
  <c r="DM132" i="1" s="1"/>
  <c r="DK125" i="1"/>
  <c r="DL125" i="1" s="1"/>
  <c r="DM125" i="1" s="1"/>
  <c r="DG71" i="1"/>
  <c r="DM78" i="1"/>
  <c r="DI96" i="1"/>
  <c r="EA93" i="5"/>
  <c r="EB93" i="5" s="1"/>
  <c r="EC93" i="5" s="1"/>
  <c r="EE93" i="5" s="1"/>
  <c r="DM88" i="1"/>
  <c r="DP88" i="1" s="1"/>
  <c r="DI138" i="1"/>
  <c r="DN87" i="1"/>
  <c r="DO87" i="1" s="1"/>
  <c r="DU156" i="1"/>
  <c r="DX156" i="1" s="1"/>
  <c r="ER161" i="6"/>
  <c r="ET161" i="6" s="1"/>
  <c r="EV161" i="6" s="1"/>
  <c r="EX161" i="6"/>
  <c r="EJ82" i="6"/>
  <c r="EK82" i="6" s="1"/>
  <c r="EM82" i="6" s="1"/>
  <c r="ER71" i="6"/>
  <c r="ET135" i="6"/>
  <c r="EV135" i="6" s="1"/>
  <c r="ET107" i="6"/>
  <c r="EV107" i="6" s="1"/>
  <c r="EI140" i="6"/>
  <c r="EK140" i="6" s="1"/>
  <c r="EM140" i="6" s="1"/>
  <c r="ES107" i="6"/>
  <c r="EU107" i="6" s="1"/>
  <c r="EW107" i="6" s="1"/>
  <c r="ES135" i="6"/>
  <c r="EU135" i="6" s="1"/>
  <c r="EW135" i="6" s="1"/>
  <c r="ET109" i="6"/>
  <c r="EV109" i="6" s="1"/>
  <c r="EQ124" i="6"/>
  <c r="ET124" i="6" s="1"/>
  <c r="EV124" i="6" s="1"/>
  <c r="EX124" i="6"/>
  <c r="EG75" i="6"/>
  <c r="EH75" i="6" s="1"/>
  <c r="EI75" i="6" s="1"/>
  <c r="EO73" i="6"/>
  <c r="EP73" i="6" s="1"/>
  <c r="ER73" i="6" s="1"/>
  <c r="EQ138" i="6"/>
  <c r="ET138" i="6" s="1"/>
  <c r="EV138" i="6" s="1"/>
  <c r="EO122" i="6"/>
  <c r="EP122" i="6" s="1"/>
  <c r="EX122" i="6" s="1"/>
  <c r="FA68" i="6" s="1"/>
  <c r="D41" i="6" s="1"/>
  <c r="EJ70" i="6"/>
  <c r="EK70" i="6" s="1"/>
  <c r="EM70" i="6" s="1"/>
  <c r="EK72" i="6"/>
  <c r="EM72" i="6" s="1"/>
  <c r="EO72" i="6" s="1"/>
  <c r="EP72" i="6" s="1"/>
  <c r="EO131" i="6"/>
  <c r="EP131" i="6" s="1"/>
  <c r="ER131" i="6" s="1"/>
  <c r="ET156" i="6"/>
  <c r="EV156" i="6" s="1"/>
  <c r="ET144" i="6"/>
  <c r="EV144" i="6" s="1"/>
  <c r="EK146" i="6"/>
  <c r="EM146" i="6" s="1"/>
  <c r="EK115" i="6"/>
  <c r="EM115" i="6" s="1"/>
  <c r="ES147" i="6"/>
  <c r="EU147" i="6" s="1"/>
  <c r="EW147" i="6" s="1"/>
  <c r="ES117" i="6"/>
  <c r="EU117" i="6" s="1"/>
  <c r="EW117" i="6" s="1"/>
  <c r="ET125" i="6"/>
  <c r="EV125" i="6" s="1"/>
  <c r="ET89" i="6"/>
  <c r="EV89" i="6" s="1"/>
  <c r="ET68" i="6"/>
  <c r="EV68" i="6" s="1"/>
  <c r="ES139" i="6"/>
  <c r="EU139" i="6" s="1"/>
  <c r="EW139" i="6" s="1"/>
  <c r="EK141" i="6"/>
  <c r="EM141" i="6" s="1"/>
  <c r="ES99" i="6"/>
  <c r="EU99" i="6" s="1"/>
  <c r="EW99" i="6" s="1"/>
  <c r="EK64" i="6"/>
  <c r="EM64" i="6" s="1"/>
  <c r="EK92" i="6"/>
  <c r="EM92" i="6" s="1"/>
  <c r="ES65" i="6"/>
  <c r="EU65" i="6" s="1"/>
  <c r="EW65" i="6" s="1"/>
  <c r="ES67" i="6"/>
  <c r="EU67" i="6" s="1"/>
  <c r="EW67" i="6" s="1"/>
  <c r="ET101" i="6"/>
  <c r="EV101" i="6" s="1"/>
  <c r="ET93" i="6"/>
  <c r="EV93" i="6" s="1"/>
  <c r="ET143" i="6"/>
  <c r="EV143" i="6" s="1"/>
  <c r="ET139" i="6"/>
  <c r="EV139" i="6" s="1"/>
  <c r="EL141" i="6"/>
  <c r="EN141" i="6" s="1"/>
  <c r="ET99" i="6"/>
  <c r="EV99" i="6" s="1"/>
  <c r="EL64" i="6"/>
  <c r="EN64" i="6" s="1"/>
  <c r="EL92" i="6"/>
  <c r="EN92" i="6" s="1"/>
  <c r="ES156" i="6"/>
  <c r="EU156" i="6" s="1"/>
  <c r="EW156" i="6" s="1"/>
  <c r="ES101" i="6"/>
  <c r="EU101" i="6" s="1"/>
  <c r="EW101" i="6" s="1"/>
  <c r="EQ119" i="6"/>
  <c r="ER119" i="6"/>
  <c r="ES93" i="6"/>
  <c r="EU93" i="6" s="1"/>
  <c r="EW93" i="6" s="1"/>
  <c r="ES143" i="6"/>
  <c r="EU143" i="6" s="1"/>
  <c r="EW143" i="6" s="1"/>
  <c r="ES130" i="6"/>
  <c r="EU130" i="6" s="1"/>
  <c r="EW130" i="6" s="1"/>
  <c r="ET130" i="6"/>
  <c r="EV130" i="6" s="1"/>
  <c r="EI121" i="6"/>
  <c r="EJ121" i="6"/>
  <c r="EI155" i="6"/>
  <c r="EJ155" i="6"/>
  <c r="EQ113" i="6"/>
  <c r="ER113" i="6"/>
  <c r="EQ108" i="6"/>
  <c r="ER108" i="6"/>
  <c r="EQ132" i="6"/>
  <c r="ER132" i="6"/>
  <c r="EX132" i="6"/>
  <c r="FA69" i="6" s="1"/>
  <c r="D42" i="6" s="1"/>
  <c r="EI145" i="6"/>
  <c r="EJ145" i="6"/>
  <c r="EQ88" i="6"/>
  <c r="ER88" i="6"/>
  <c r="EX159" i="6"/>
  <c r="EQ159" i="6"/>
  <c r="ER159" i="6"/>
  <c r="EL146" i="6"/>
  <c r="EN146" i="6" s="1"/>
  <c r="EL115" i="6"/>
  <c r="EN115" i="6" s="1"/>
  <c r="ET147" i="6"/>
  <c r="EV147" i="6" s="1"/>
  <c r="ES126" i="6"/>
  <c r="EU126" i="6" s="1"/>
  <c r="EW126" i="6" s="1"/>
  <c r="ET126" i="6"/>
  <c r="EV126" i="6" s="1"/>
  <c r="ET117" i="6"/>
  <c r="EV117" i="6" s="1"/>
  <c r="EQ123" i="6"/>
  <c r="ER123" i="6"/>
  <c r="ER74" i="6"/>
  <c r="ES125" i="6"/>
  <c r="EU125" i="6" s="1"/>
  <c r="EW125" i="6" s="1"/>
  <c r="ES89" i="6"/>
  <c r="EU89" i="6" s="1"/>
  <c r="EW89" i="6" s="1"/>
  <c r="ET65" i="6"/>
  <c r="EV65" i="6" s="1"/>
  <c r="ET67" i="6"/>
  <c r="EV67" i="6" s="1"/>
  <c r="ET151" i="6"/>
  <c r="EV151" i="6" s="1"/>
  <c r="ES151" i="6"/>
  <c r="EU151" i="6" s="1"/>
  <c r="ES68" i="6"/>
  <c r="EU68" i="6" s="1"/>
  <c r="EW68" i="6" s="1"/>
  <c r="ES90" i="6"/>
  <c r="EU90" i="6" s="1"/>
  <c r="EW90" i="6" s="1"/>
  <c r="ET90" i="6"/>
  <c r="EV90" i="6" s="1"/>
  <c r="DY76" i="5"/>
  <c r="EA76" i="5" s="1"/>
  <c r="EB76" i="5" s="1"/>
  <c r="EX119" i="6"/>
  <c r="EW116" i="6"/>
  <c r="EO134" i="6"/>
  <c r="EP134" i="6" s="1"/>
  <c r="EO133" i="6"/>
  <c r="EP133" i="6" s="1"/>
  <c r="EO77" i="6"/>
  <c r="EP77" i="6" s="1"/>
  <c r="EX77" i="6" s="1"/>
  <c r="EX74" i="6"/>
  <c r="EO114" i="6"/>
  <c r="EP114" i="6" s="1"/>
  <c r="EO129" i="6"/>
  <c r="EP129" i="6" s="1"/>
  <c r="EO105" i="6"/>
  <c r="EP105" i="6" s="1"/>
  <c r="EX123" i="6"/>
  <c r="EW154" i="6"/>
  <c r="EO83" i="6"/>
  <c r="EP83" i="6" s="1"/>
  <c r="EW100" i="6"/>
  <c r="EW128" i="6"/>
  <c r="EH105" i="5"/>
  <c r="EC94" i="5"/>
  <c r="ED94" i="5"/>
  <c r="EF98" i="5"/>
  <c r="DY130" i="5"/>
  <c r="EA130" i="5" s="1"/>
  <c r="EB130" i="5" s="1"/>
  <c r="EA136" i="5"/>
  <c r="EB136" i="5" s="1"/>
  <c r="DX73" i="5"/>
  <c r="EG154" i="5"/>
  <c r="EI154" i="5" s="1"/>
  <c r="EJ154" i="5" s="1"/>
  <c r="EG81" i="5"/>
  <c r="EI81" i="5" s="1"/>
  <c r="EJ81" i="5" s="1"/>
  <c r="EH90" i="5"/>
  <c r="DZ151" i="5"/>
  <c r="DX122" i="5"/>
  <c r="DZ122" i="5" s="1"/>
  <c r="EH152" i="5"/>
  <c r="EI152" i="5" s="1"/>
  <c r="EJ152" i="5" s="1"/>
  <c r="EH135" i="5"/>
  <c r="EI135" i="5" s="1"/>
  <c r="EJ135" i="5" s="1"/>
  <c r="EH106" i="5"/>
  <c r="EI106" i="5" s="1"/>
  <c r="EJ106" i="5" s="1"/>
  <c r="EG90" i="5"/>
  <c r="DY151" i="5"/>
  <c r="EH116" i="5"/>
  <c r="EI116" i="5" s="1"/>
  <c r="EJ116" i="5" s="1"/>
  <c r="DZ68" i="5"/>
  <c r="EA68" i="5" s="1"/>
  <c r="EB68" i="5" s="1"/>
  <c r="DY133" i="5"/>
  <c r="EH148" i="5"/>
  <c r="EI148" i="5" s="1"/>
  <c r="EJ148" i="5" s="1"/>
  <c r="DY91" i="5"/>
  <c r="EA91" i="5" s="1"/>
  <c r="EB91" i="5" s="1"/>
  <c r="EC91" i="5" s="1"/>
  <c r="EE91" i="5" s="1"/>
  <c r="ED75" i="5"/>
  <c r="EC75" i="5"/>
  <c r="EE75" i="5" s="1"/>
  <c r="DX84" i="5"/>
  <c r="EF100" i="5"/>
  <c r="EN101" i="5"/>
  <c r="ED80" i="5"/>
  <c r="EC80" i="5"/>
  <c r="ED77" i="5"/>
  <c r="EC77" i="5"/>
  <c r="EE77" i="5" s="1"/>
  <c r="EE88" i="5"/>
  <c r="EE109" i="5"/>
  <c r="EE137" i="5"/>
  <c r="EG137" i="5" s="1"/>
  <c r="DY134" i="5"/>
  <c r="EA134" i="5" s="1"/>
  <c r="EB134" i="5" s="1"/>
  <c r="EN149" i="5"/>
  <c r="EH128" i="5"/>
  <c r="EI128" i="5" s="1"/>
  <c r="EJ128" i="5" s="1"/>
  <c r="EG103" i="5"/>
  <c r="EL155" i="5"/>
  <c r="EK155" i="5"/>
  <c r="EM155" i="5" s="1"/>
  <c r="DX146" i="5"/>
  <c r="DZ146" i="5" s="1"/>
  <c r="DX117" i="5"/>
  <c r="DZ117" i="5" s="1"/>
  <c r="EF88" i="5"/>
  <c r="EF65" i="5"/>
  <c r="EH65" i="5" s="1"/>
  <c r="ED132" i="5"/>
  <c r="EF132" i="5" s="1"/>
  <c r="EC132" i="5"/>
  <c r="EM120" i="5"/>
  <c r="EO120" i="5" s="1"/>
  <c r="ED123" i="5"/>
  <c r="EF123" i="5" s="1"/>
  <c r="EC123" i="5"/>
  <c r="EE159" i="5"/>
  <c r="DY99" i="5"/>
  <c r="EA99" i="5" s="1"/>
  <c r="EB99" i="5" s="1"/>
  <c r="EH115" i="5"/>
  <c r="EI115" i="5" s="1"/>
  <c r="EJ115" i="5" s="1"/>
  <c r="ED85" i="5"/>
  <c r="EC85" i="5"/>
  <c r="EE85" i="5" s="1"/>
  <c r="EE100" i="5"/>
  <c r="DX78" i="5"/>
  <c r="EH157" i="5"/>
  <c r="EI157" i="5" s="1"/>
  <c r="EJ157" i="5" s="1"/>
  <c r="EL141" i="5"/>
  <c r="EK141" i="5"/>
  <c r="EM141" i="5" s="1"/>
  <c r="EG95" i="5"/>
  <c r="EI95" i="5" s="1"/>
  <c r="EJ95" i="5" s="1"/>
  <c r="EH126" i="5"/>
  <c r="EL71" i="5"/>
  <c r="EN71" i="5" s="1"/>
  <c r="EK71" i="5"/>
  <c r="EM71" i="5" s="1"/>
  <c r="EF83" i="5"/>
  <c r="EH83" i="5" s="1"/>
  <c r="DD163" i="5"/>
  <c r="DM106" i="1"/>
  <c r="DP79" i="1"/>
  <c r="DQ79" i="1" s="1"/>
  <c r="DP143" i="1"/>
  <c r="DR143" i="1" s="1"/>
  <c r="ED161" i="5" l="1"/>
  <c r="EC86" i="5"/>
  <c r="ED86" i="5"/>
  <c r="DY119" i="5"/>
  <c r="EA119" i="5" s="1"/>
  <c r="EB119" i="5" s="1"/>
  <c r="DY104" i="5"/>
  <c r="EA104" i="5" s="1"/>
  <c r="EB104" i="5" s="1"/>
  <c r="DM127" i="1"/>
  <c r="DN127" i="1"/>
  <c r="DO149" i="1"/>
  <c r="DG152" i="1"/>
  <c r="DG97" i="1"/>
  <c r="DJ128" i="1"/>
  <c r="DI137" i="1"/>
  <c r="DK137" i="1" s="1"/>
  <c r="DL137" i="1" s="1"/>
  <c r="DY92" i="5"/>
  <c r="EC138" i="5"/>
  <c r="ED127" i="5"/>
  <c r="EF127" i="5" s="1"/>
  <c r="EA133" i="5"/>
  <c r="EB133" i="5" s="1"/>
  <c r="ED142" i="5"/>
  <c r="EF142" i="5" s="1"/>
  <c r="EC142" i="5"/>
  <c r="EC82" i="5"/>
  <c r="EE82" i="5" s="1"/>
  <c r="EO101" i="5"/>
  <c r="EI79" i="5"/>
  <c r="EJ79" i="5" s="1"/>
  <c r="EL79" i="5" s="1"/>
  <c r="EN79" i="5" s="1"/>
  <c r="EG98" i="5"/>
  <c r="EH102" i="5"/>
  <c r="EH147" i="5"/>
  <c r="EA129" i="5"/>
  <c r="EB129" i="5" s="1"/>
  <c r="ED129" i="5" s="1"/>
  <c r="EF129" i="5" s="1"/>
  <c r="DY97" i="5"/>
  <c r="EA97" i="5" s="1"/>
  <c r="EB97" i="5" s="1"/>
  <c r="EG147" i="5"/>
  <c r="EG102" i="5"/>
  <c r="EI126" i="5"/>
  <c r="EJ126" i="5" s="1"/>
  <c r="DV140" i="5"/>
  <c r="DU140" i="5"/>
  <c r="EH114" i="5"/>
  <c r="EC124" i="5"/>
  <c r="ED124" i="5"/>
  <c r="EC139" i="5"/>
  <c r="EE139" i="5" s="1"/>
  <c r="EG139" i="5" s="1"/>
  <c r="EG114" i="5"/>
  <c r="DG98" i="1"/>
  <c r="EC64" i="5"/>
  <c r="EE64" i="5" s="1"/>
  <c r="EA87" i="5"/>
  <c r="EB87" i="5" s="1"/>
  <c r="EC87" i="5" s="1"/>
  <c r="EE87" i="5" s="1"/>
  <c r="EL162" i="5"/>
  <c r="EN162" i="5" s="1"/>
  <c r="EK162" i="5"/>
  <c r="ED125" i="5"/>
  <c r="EF125" i="5" s="1"/>
  <c r="EC125" i="5"/>
  <c r="EH156" i="5"/>
  <c r="EI156" i="5" s="1"/>
  <c r="EJ156" i="5" s="1"/>
  <c r="EL156" i="5" s="1"/>
  <c r="EN156" i="5" s="1"/>
  <c r="EA92" i="5"/>
  <c r="EB92" i="5" s="1"/>
  <c r="ED92" i="5" s="1"/>
  <c r="EF92" i="5" s="1"/>
  <c r="ED121" i="5"/>
  <c r="EF121" i="5" s="1"/>
  <c r="DY84" i="5"/>
  <c r="EI105" i="5"/>
  <c r="EJ105" i="5" s="1"/>
  <c r="EL105" i="5" s="1"/>
  <c r="EN105" i="5" s="1"/>
  <c r="EK63" i="5"/>
  <c r="EM63" i="5" s="1"/>
  <c r="EE150" i="5"/>
  <c r="EG150" i="5" s="1"/>
  <c r="EC110" i="5"/>
  <c r="EE110" i="5" s="1"/>
  <c r="EG110" i="5" s="1"/>
  <c r="EC96" i="5"/>
  <c r="ED96" i="5"/>
  <c r="EH158" i="5"/>
  <c r="EG158" i="5"/>
  <c r="DO127" i="1"/>
  <c r="DQ127" i="1" s="1"/>
  <c r="DP86" i="1"/>
  <c r="DM140" i="1"/>
  <c r="CY111" i="1"/>
  <c r="DA111" i="1" s="1"/>
  <c r="DH98" i="1"/>
  <c r="DI98" i="1" s="1"/>
  <c r="DP127" i="1"/>
  <c r="DS94" i="1"/>
  <c r="DT94" i="1" s="1"/>
  <c r="DU94" i="1" s="1"/>
  <c r="DI84" i="1"/>
  <c r="DK84" i="1" s="1"/>
  <c r="DL84" i="1" s="1"/>
  <c r="DM84" i="1" s="1"/>
  <c r="DV64" i="1"/>
  <c r="DW64" i="1" s="1"/>
  <c r="DI128" i="1"/>
  <c r="DQ122" i="1"/>
  <c r="DC85" i="1"/>
  <c r="DD85" i="1" s="1"/>
  <c r="DF85" i="1" s="1"/>
  <c r="DF160" i="1"/>
  <c r="DE160" i="1"/>
  <c r="DJ82" i="1"/>
  <c r="DI82" i="1"/>
  <c r="DI68" i="1"/>
  <c r="DK68" i="1" s="1"/>
  <c r="DL68" i="1" s="1"/>
  <c r="DN68" i="1" s="1"/>
  <c r="EF86" i="5"/>
  <c r="DJ97" i="1"/>
  <c r="DI97" i="1"/>
  <c r="EE86" i="5"/>
  <c r="DZ111" i="5"/>
  <c r="DH69" i="1"/>
  <c r="DI69" i="1" s="1"/>
  <c r="EQ71" i="6"/>
  <c r="DP159" i="1"/>
  <c r="DR159" i="1" s="1"/>
  <c r="DG145" i="1"/>
  <c r="DJ145" i="1" s="1"/>
  <c r="DP119" i="1"/>
  <c r="DQ119" i="1" s="1"/>
  <c r="DB99" i="1"/>
  <c r="DC99" i="1" s="1"/>
  <c r="DD99" i="1" s="1"/>
  <c r="DM74" i="1"/>
  <c r="DN74" i="1"/>
  <c r="DN124" i="1"/>
  <c r="DO124" i="1" s="1"/>
  <c r="DG63" i="1"/>
  <c r="DC121" i="1"/>
  <c r="DD121" i="1" s="1"/>
  <c r="DE121" i="1" s="1"/>
  <c r="DH90" i="1"/>
  <c r="DG90" i="1"/>
  <c r="DK147" i="1"/>
  <c r="DL147" i="1" s="1"/>
  <c r="DN147" i="1" s="1"/>
  <c r="DI131" i="1"/>
  <c r="DK131" i="1" s="1"/>
  <c r="DL131" i="1" s="1"/>
  <c r="DM131" i="1" s="1"/>
  <c r="DK128" i="1"/>
  <c r="DL128" i="1" s="1"/>
  <c r="DN128" i="1" s="1"/>
  <c r="DH63" i="1"/>
  <c r="DG95" i="1"/>
  <c r="DI95" i="1" s="1"/>
  <c r="DP100" i="1"/>
  <c r="DR100" i="1" s="1"/>
  <c r="DG109" i="1"/>
  <c r="DJ109" i="1" s="1"/>
  <c r="DG65" i="1"/>
  <c r="DI65" i="1" s="1"/>
  <c r="DJ144" i="1"/>
  <c r="DK144" i="1" s="1"/>
  <c r="DL144" i="1" s="1"/>
  <c r="DN144" i="1" s="1"/>
  <c r="DP112" i="1"/>
  <c r="DR112" i="1" s="1"/>
  <c r="DR130" i="1"/>
  <c r="DS130" i="1" s="1"/>
  <c r="DT130" i="1" s="1"/>
  <c r="DU130" i="1" s="1"/>
  <c r="DO148" i="1"/>
  <c r="DQ148" i="1" s="1"/>
  <c r="DM108" i="1"/>
  <c r="DO108" i="1" s="1"/>
  <c r="DP89" i="1"/>
  <c r="DR89" i="1" s="1"/>
  <c r="DO153" i="1"/>
  <c r="DR153" i="1" s="1"/>
  <c r="DM113" i="1"/>
  <c r="DN113" i="1"/>
  <c r="DO73" i="1"/>
  <c r="DQ73" i="1" s="1"/>
  <c r="DE120" i="1"/>
  <c r="DG120" i="1" s="1"/>
  <c r="DP62" i="1"/>
  <c r="DR62" i="1" s="1"/>
  <c r="DG102" i="1"/>
  <c r="DJ102" i="1" s="1"/>
  <c r="DP110" i="1"/>
  <c r="DO161" i="1"/>
  <c r="DR161" i="1" s="1"/>
  <c r="EA92" i="1"/>
  <c r="EB92" i="1" s="1"/>
  <c r="DM104" i="1"/>
  <c r="DO104" i="1" s="1"/>
  <c r="DN83" i="1"/>
  <c r="DO83" i="1" s="1"/>
  <c r="DH133" i="1"/>
  <c r="DG133" i="1"/>
  <c r="DW156" i="1"/>
  <c r="DZ156" i="1" s="1"/>
  <c r="DO110" i="1"/>
  <c r="DZ126" i="1"/>
  <c r="EA126" i="1" s="1"/>
  <c r="EB126" i="1" s="1"/>
  <c r="EC126" i="1" s="1"/>
  <c r="DJ162" i="1"/>
  <c r="DK162" i="1" s="1"/>
  <c r="DL162" i="1" s="1"/>
  <c r="DR136" i="1"/>
  <c r="DS136" i="1" s="1"/>
  <c r="DT136" i="1" s="1"/>
  <c r="DI142" i="1"/>
  <c r="DK142" i="1" s="1"/>
  <c r="DL142" i="1" s="1"/>
  <c r="DM142" i="1" s="1"/>
  <c r="DJ114" i="1"/>
  <c r="DK114" i="1" s="1"/>
  <c r="DL114" i="1" s="1"/>
  <c r="DZ73" i="5"/>
  <c r="EL82" i="6"/>
  <c r="EN82" i="6" s="1"/>
  <c r="DZ78" i="5"/>
  <c r="DY67" i="5"/>
  <c r="DI116" i="1"/>
  <c r="DO135" i="1"/>
  <c r="DQ135" i="1" s="1"/>
  <c r="EH160" i="5"/>
  <c r="EI160" i="5" s="1"/>
  <c r="EJ160" i="5" s="1"/>
  <c r="EX131" i="6"/>
  <c r="ES104" i="6"/>
  <c r="EU104" i="6" s="1"/>
  <c r="EW104" i="6" s="1"/>
  <c r="DZ67" i="5"/>
  <c r="ED93" i="5"/>
  <c r="EF93" i="5" s="1"/>
  <c r="EG93" i="5" s="1"/>
  <c r="ED66" i="5"/>
  <c r="EF66" i="5" s="1"/>
  <c r="EC66" i="5"/>
  <c r="EE66" i="5" s="1"/>
  <c r="DY111" i="5"/>
  <c r="DY143" i="5"/>
  <c r="EG100" i="5"/>
  <c r="DZ70" i="5"/>
  <c r="DJ66" i="1"/>
  <c r="DK66" i="1" s="1"/>
  <c r="DL66" i="1" s="1"/>
  <c r="DN66" i="1" s="1"/>
  <c r="DZ143" i="5"/>
  <c r="DO129" i="1"/>
  <c r="DQ129" i="1" s="1"/>
  <c r="EI103" i="5"/>
  <c r="EJ103" i="5" s="1"/>
  <c r="EL103" i="5" s="1"/>
  <c r="DP157" i="1"/>
  <c r="DQ157" i="1" s="1"/>
  <c r="ES158" i="6"/>
  <c r="EU158" i="6" s="1"/>
  <c r="EW158" i="6" s="1"/>
  <c r="DY70" i="5"/>
  <c r="DP87" i="1"/>
  <c r="DR87" i="1" s="1"/>
  <c r="ET158" i="6"/>
  <c r="EV158" i="6" s="1"/>
  <c r="EK69" i="5"/>
  <c r="EM69" i="5" s="1"/>
  <c r="EC131" i="5"/>
  <c r="EE131" i="5" s="1"/>
  <c r="EG131" i="5" s="1"/>
  <c r="ES76" i="6"/>
  <c r="EU76" i="6" s="1"/>
  <c r="EW76" i="6" s="1"/>
  <c r="EG62" i="5"/>
  <c r="DO140" i="1"/>
  <c r="DG117" i="1"/>
  <c r="DJ117" i="1" s="1"/>
  <c r="DJ116" i="1"/>
  <c r="ER85" i="6"/>
  <c r="EQ85" i="6"/>
  <c r="EX85" i="6"/>
  <c r="EK89" i="5"/>
  <c r="EM89" i="5" s="1"/>
  <c r="EL142" i="6"/>
  <c r="EN142" i="6" s="1"/>
  <c r="DO134" i="1"/>
  <c r="DQ134" i="1" s="1"/>
  <c r="DJ98" i="1"/>
  <c r="DK98" i="1" s="1"/>
  <c r="DL98" i="1" s="1"/>
  <c r="DM98" i="1" s="1"/>
  <c r="ET76" i="6"/>
  <c r="EV76" i="6" s="1"/>
  <c r="DP123" i="1"/>
  <c r="DR123" i="1" s="1"/>
  <c r="DC101" i="1"/>
  <c r="DD101" i="1" s="1"/>
  <c r="DF101" i="1" s="1"/>
  <c r="ES161" i="6"/>
  <c r="EU161" i="6" s="1"/>
  <c r="EW161" i="6" s="1"/>
  <c r="EH62" i="5"/>
  <c r="ES138" i="6"/>
  <c r="EU138" i="6" s="1"/>
  <c r="EW138" i="6" s="1"/>
  <c r="DP140" i="1"/>
  <c r="EF161" i="5"/>
  <c r="EE161" i="5"/>
  <c r="DF118" i="1"/>
  <c r="DE118" i="1"/>
  <c r="DM70" i="1"/>
  <c r="DO70" i="1" s="1"/>
  <c r="DI139" i="1"/>
  <c r="DJ139" i="1"/>
  <c r="DY118" i="5"/>
  <c r="EA118" i="5" s="1"/>
  <c r="EB118" i="5" s="1"/>
  <c r="ED118" i="5" s="1"/>
  <c r="EF118" i="5" s="1"/>
  <c r="EG109" i="5"/>
  <c r="ET106" i="6"/>
  <c r="EV106" i="6" s="1"/>
  <c r="ES106" i="6"/>
  <c r="EU106" i="6" s="1"/>
  <c r="EW106" i="6" s="1"/>
  <c r="DR149" i="1"/>
  <c r="DQ149" i="1"/>
  <c r="ER122" i="6"/>
  <c r="ES122" i="6" s="1"/>
  <c r="EU122" i="6" s="1"/>
  <c r="EW122" i="6" s="1"/>
  <c r="EZ68" i="6" s="1"/>
  <c r="C41" i="6" s="1"/>
  <c r="EQ122" i="6"/>
  <c r="DF150" i="1"/>
  <c r="DH150" i="1" s="1"/>
  <c r="EO115" i="6"/>
  <c r="EP115" i="6" s="1"/>
  <c r="EQ115" i="6" s="1"/>
  <c r="DH81" i="1"/>
  <c r="DK72" i="1"/>
  <c r="DL72" i="1" s="1"/>
  <c r="DN72" i="1" s="1"/>
  <c r="EL70" i="6"/>
  <c r="EN70" i="6" s="1"/>
  <c r="EO70" i="6" s="1"/>
  <c r="EP70" i="6" s="1"/>
  <c r="EX70" i="6" s="1"/>
  <c r="DJ141" i="1"/>
  <c r="DJ151" i="1"/>
  <c r="ET71" i="6"/>
  <c r="EV71" i="6" s="1"/>
  <c r="DI151" i="1"/>
  <c r="DK154" i="1"/>
  <c r="DL154" i="1" s="1"/>
  <c r="DN154" i="1" s="1"/>
  <c r="EX136" i="6"/>
  <c r="ES124" i="6"/>
  <c r="EU124" i="6" s="1"/>
  <c r="EW124" i="6" s="1"/>
  <c r="EL140" i="6"/>
  <c r="EN140" i="6" s="1"/>
  <c r="EO140" i="6" s="1"/>
  <c r="EP140" i="6" s="1"/>
  <c r="DI141" i="1"/>
  <c r="DK138" i="1"/>
  <c r="DL138" i="1" s="1"/>
  <c r="DN138" i="1" s="1"/>
  <c r="DO158" i="1"/>
  <c r="DR158" i="1" s="1"/>
  <c r="DN125" i="1"/>
  <c r="DP125" i="1" s="1"/>
  <c r="DN132" i="1"/>
  <c r="DO132" i="1" s="1"/>
  <c r="DK67" i="1"/>
  <c r="DL67" i="1" s="1"/>
  <c r="DO88" i="1"/>
  <c r="DR88" i="1" s="1"/>
  <c r="DX76" i="1"/>
  <c r="DY76" i="1" s="1"/>
  <c r="DP105" i="1"/>
  <c r="DR105" i="1" s="1"/>
  <c r="DO93" i="1"/>
  <c r="DP93" i="1"/>
  <c r="DK96" i="1"/>
  <c r="DL96" i="1" s="1"/>
  <c r="DN96" i="1" s="1"/>
  <c r="EA151" i="5"/>
  <c r="EB151" i="5" s="1"/>
  <c r="ED151" i="5" s="1"/>
  <c r="EF151" i="5" s="1"/>
  <c r="DO115" i="1"/>
  <c r="DR115" i="1" s="1"/>
  <c r="EQ73" i="6"/>
  <c r="ET73" i="6" s="1"/>
  <c r="EV73" i="6" s="1"/>
  <c r="ES71" i="6"/>
  <c r="EU71" i="6" s="1"/>
  <c r="EW71" i="6" s="1"/>
  <c r="DN75" i="1"/>
  <c r="DO75" i="1" s="1"/>
  <c r="DN155" i="1"/>
  <c r="DM155" i="1"/>
  <c r="ED91" i="5"/>
  <c r="EF91" i="5" s="1"/>
  <c r="EG91" i="5" s="1"/>
  <c r="EO92" i="6"/>
  <c r="EP92" i="6" s="1"/>
  <c r="EX92" i="6" s="1"/>
  <c r="FA65" i="6" s="1"/>
  <c r="D38" i="6" s="1"/>
  <c r="DE107" i="1"/>
  <c r="DG107" i="1" s="1"/>
  <c r="EP101" i="5"/>
  <c r="EX73" i="6"/>
  <c r="EH163" i="6"/>
  <c r="EC144" i="5"/>
  <c r="ED144" i="5"/>
  <c r="EF144" i="5" s="1"/>
  <c r="DS122" i="1"/>
  <c r="DT122" i="1" s="1"/>
  <c r="DU122" i="1" s="1"/>
  <c r="DM146" i="1"/>
  <c r="DP146" i="1" s="1"/>
  <c r="DM77" i="1"/>
  <c r="DN77" i="1"/>
  <c r="DJ71" i="1"/>
  <c r="DI71" i="1"/>
  <c r="DP78" i="1"/>
  <c r="DO78" i="1"/>
  <c r="DM103" i="1"/>
  <c r="DP103" i="1" s="1"/>
  <c r="DQ86" i="1"/>
  <c r="DR79" i="1"/>
  <c r="DS79" i="1" s="1"/>
  <c r="DT79" i="1" s="1"/>
  <c r="DV79" i="1" s="1"/>
  <c r="DM80" i="1"/>
  <c r="DO80" i="1" s="1"/>
  <c r="DZ84" i="5"/>
  <c r="DN91" i="1"/>
  <c r="DM91" i="1"/>
  <c r="EQ131" i="6"/>
  <c r="ES131" i="6" s="1"/>
  <c r="EU131" i="6" s="1"/>
  <c r="EH159" i="5"/>
  <c r="DR86" i="1"/>
  <c r="EJ75" i="6"/>
  <c r="EL75" i="6" s="1"/>
  <c r="EN75" i="6" s="1"/>
  <c r="EC72" i="5"/>
  <c r="EE72" i="5" s="1"/>
  <c r="EX72" i="6"/>
  <c r="FA63" i="6" s="1"/>
  <c r="D36" i="6" s="1"/>
  <c r="EQ72" i="6"/>
  <c r="ER72" i="6"/>
  <c r="ES132" i="6"/>
  <c r="EU132" i="6" s="1"/>
  <c r="EW132" i="6" s="1"/>
  <c r="EZ69" i="6" s="1"/>
  <c r="C42" i="6" s="1"/>
  <c r="EK155" i="6"/>
  <c r="EM155" i="6" s="1"/>
  <c r="ES119" i="6"/>
  <c r="EU119" i="6" s="1"/>
  <c r="EW119" i="6" s="1"/>
  <c r="EI90" i="5"/>
  <c r="EJ90" i="5" s="1"/>
  <c r="ET123" i="6"/>
  <c r="EV123" i="6" s="1"/>
  <c r="EL145" i="6"/>
  <c r="EN145" i="6" s="1"/>
  <c r="ER136" i="6"/>
  <c r="ES136" i="6" s="1"/>
  <c r="EU136" i="6" s="1"/>
  <c r="EW136" i="6" s="1"/>
  <c r="ET113" i="6"/>
  <c r="EV113" i="6" s="1"/>
  <c r="EL121" i="6"/>
  <c r="EN121" i="6" s="1"/>
  <c r="EX114" i="6"/>
  <c r="EQ114" i="6"/>
  <c r="ER114" i="6"/>
  <c r="EQ77" i="6"/>
  <c r="ER77" i="6"/>
  <c r="ES74" i="6"/>
  <c r="EU74" i="6" s="1"/>
  <c r="ET74" i="6"/>
  <c r="EV74" i="6" s="1"/>
  <c r="ET159" i="6"/>
  <c r="EV159" i="6" s="1"/>
  <c r="ES159" i="6"/>
  <c r="EU159" i="6" s="1"/>
  <c r="ES88" i="6"/>
  <c r="EU88" i="6" s="1"/>
  <c r="EW88" i="6" s="1"/>
  <c r="ET88" i="6"/>
  <c r="EV88" i="6" s="1"/>
  <c r="ES113" i="6"/>
  <c r="EU113" i="6" s="1"/>
  <c r="EW113" i="6" s="1"/>
  <c r="EK121" i="6"/>
  <c r="EM121" i="6" s="1"/>
  <c r="EQ83" i="6"/>
  <c r="ER83" i="6"/>
  <c r="EX129" i="6"/>
  <c r="EQ129" i="6"/>
  <c r="ER129" i="6"/>
  <c r="EX133" i="6"/>
  <c r="EQ133" i="6"/>
  <c r="ER133" i="6"/>
  <c r="ES123" i="6"/>
  <c r="EU123" i="6" s="1"/>
  <c r="EW123" i="6" s="1"/>
  <c r="EK145" i="6"/>
  <c r="EM145" i="6" s="1"/>
  <c r="EQ105" i="6"/>
  <c r="ER105" i="6"/>
  <c r="EX134" i="6"/>
  <c r="EQ134" i="6"/>
  <c r="ER134" i="6"/>
  <c r="ET132" i="6"/>
  <c r="EV132" i="6" s="1"/>
  <c r="ES108" i="6"/>
  <c r="EU108" i="6" s="1"/>
  <c r="EW108" i="6" s="1"/>
  <c r="ET108" i="6"/>
  <c r="EV108" i="6" s="1"/>
  <c r="EL155" i="6"/>
  <c r="EN155" i="6" s="1"/>
  <c r="ET119" i="6"/>
  <c r="EV119" i="6" s="1"/>
  <c r="EC76" i="5"/>
  <c r="EE76" i="5" s="1"/>
  <c r="ED76" i="5"/>
  <c r="EF76" i="5" s="1"/>
  <c r="EG88" i="5"/>
  <c r="EO141" i="6"/>
  <c r="EP141" i="6" s="1"/>
  <c r="EO82" i="6"/>
  <c r="EP82" i="6" s="1"/>
  <c r="EO64" i="6"/>
  <c r="EP64" i="6" s="1"/>
  <c r="EX83" i="6"/>
  <c r="EO157" i="6"/>
  <c r="EP157" i="6" s="1"/>
  <c r="EX157" i="6" s="1"/>
  <c r="EW151" i="6"/>
  <c r="EO142" i="6"/>
  <c r="EP142" i="6" s="1"/>
  <c r="EX105" i="6"/>
  <c r="EH98" i="5"/>
  <c r="EI98" i="5" s="1"/>
  <c r="EJ98" i="5" s="1"/>
  <c r="EL98" i="5" s="1"/>
  <c r="EN98" i="5" s="1"/>
  <c r="EO74" i="5"/>
  <c r="EF94" i="5"/>
  <c r="EE94" i="5"/>
  <c r="EP71" i="5"/>
  <c r="ED130" i="5"/>
  <c r="EF130" i="5" s="1"/>
  <c r="EC130" i="5"/>
  <c r="EK154" i="5"/>
  <c r="EM154" i="5" s="1"/>
  <c r="EL154" i="5"/>
  <c r="EN154" i="5" s="1"/>
  <c r="EO149" i="5"/>
  <c r="ED136" i="5"/>
  <c r="EF136" i="5" s="1"/>
  <c r="EC136" i="5"/>
  <c r="EE136" i="5" s="1"/>
  <c r="DY73" i="5"/>
  <c r="EG83" i="5"/>
  <c r="EI83" i="5" s="1"/>
  <c r="EJ83" i="5" s="1"/>
  <c r="EG159" i="5"/>
  <c r="EO145" i="5"/>
  <c r="DY78" i="5"/>
  <c r="EH107" i="5"/>
  <c r="EI107" i="5" s="1"/>
  <c r="EJ107" i="5" s="1"/>
  <c r="EP120" i="5"/>
  <c r="DY122" i="5"/>
  <c r="EA122" i="5" s="1"/>
  <c r="EB122" i="5" s="1"/>
  <c r="EC68" i="5"/>
  <c r="EE68" i="5" s="1"/>
  <c r="ED68" i="5"/>
  <c r="EF68" i="5" s="1"/>
  <c r="EP149" i="5"/>
  <c r="EH113" i="5"/>
  <c r="EI113" i="5" s="1"/>
  <c r="EJ113" i="5" s="1"/>
  <c r="EO71" i="5"/>
  <c r="EL157" i="5"/>
  <c r="EK157" i="5"/>
  <c r="EM157" i="5" s="1"/>
  <c r="EH100" i="5"/>
  <c r="EI100" i="5" s="1"/>
  <c r="EJ100" i="5" s="1"/>
  <c r="EH108" i="5"/>
  <c r="EI108" i="5" s="1"/>
  <c r="EJ108" i="5" s="1"/>
  <c r="EG65" i="5"/>
  <c r="EI65" i="5" s="1"/>
  <c r="EJ65" i="5" s="1"/>
  <c r="DY117" i="5"/>
  <c r="EA117" i="5" s="1"/>
  <c r="EB117" i="5" s="1"/>
  <c r="EL135" i="5"/>
  <c r="EK135" i="5"/>
  <c r="EM135" i="5" s="1"/>
  <c r="EN69" i="5"/>
  <c r="EH137" i="5"/>
  <c r="EI137" i="5" s="1"/>
  <c r="EJ137" i="5" s="1"/>
  <c r="EH109" i="5"/>
  <c r="ED133" i="5"/>
  <c r="EF133" i="5" s="1"/>
  <c r="EC133" i="5"/>
  <c r="EL95" i="5"/>
  <c r="EK95" i="5"/>
  <c r="ED99" i="5"/>
  <c r="EC99" i="5"/>
  <c r="EE99" i="5" s="1"/>
  <c r="EE138" i="5"/>
  <c r="EG138" i="5" s="1"/>
  <c r="EL81" i="5"/>
  <c r="EK81" i="5"/>
  <c r="EM81" i="5" s="1"/>
  <c r="EH88" i="5"/>
  <c r="EE80" i="5"/>
  <c r="EL148" i="5"/>
  <c r="EN148" i="5" s="1"/>
  <c r="EK148" i="5"/>
  <c r="EF85" i="5"/>
  <c r="EH85" i="5" s="1"/>
  <c r="EL106" i="5"/>
  <c r="EN106" i="5" s="1"/>
  <c r="EK106" i="5"/>
  <c r="DY146" i="5"/>
  <c r="EA146" i="5" s="1"/>
  <c r="EB146" i="5" s="1"/>
  <c r="EN155" i="5"/>
  <c r="EP155" i="5" s="1"/>
  <c r="EL152" i="5"/>
  <c r="EN152" i="5" s="1"/>
  <c r="EK152" i="5"/>
  <c r="EL128" i="5"/>
  <c r="EN128" i="5" s="1"/>
  <c r="EK128" i="5"/>
  <c r="EF77" i="5"/>
  <c r="EH77" i="5" s="1"/>
  <c r="EF80" i="5"/>
  <c r="EL126" i="5"/>
  <c r="EN126" i="5" s="1"/>
  <c r="EK126" i="5"/>
  <c r="EN141" i="5"/>
  <c r="EO141" i="5" s="1"/>
  <c r="EL115" i="5"/>
  <c r="EK115" i="5"/>
  <c r="EM115" i="5" s="1"/>
  <c r="EE123" i="5"/>
  <c r="EG123" i="5" s="1"/>
  <c r="EE132" i="5"/>
  <c r="EG132" i="5" s="1"/>
  <c r="ED134" i="5"/>
  <c r="EF134" i="5" s="1"/>
  <c r="EC134" i="5"/>
  <c r="EL116" i="5"/>
  <c r="EN116" i="5" s="1"/>
  <c r="EK116" i="5"/>
  <c r="EN89" i="5"/>
  <c r="EF72" i="5"/>
  <c r="EF75" i="5"/>
  <c r="EH75" i="5" s="1"/>
  <c r="DO106" i="1"/>
  <c r="DP106" i="1"/>
  <c r="DR119" i="1"/>
  <c r="DQ143" i="1"/>
  <c r="DS143" i="1" s="1"/>
  <c r="DT143" i="1" s="1"/>
  <c r="EH127" i="5" l="1"/>
  <c r="EC104" i="5"/>
  <c r="EE104" i="5" s="1"/>
  <c r="ED104" i="5"/>
  <c r="EF104" i="5" s="1"/>
  <c r="EG127" i="5"/>
  <c r="EG82" i="5"/>
  <c r="ED119" i="5"/>
  <c r="EF119" i="5" s="1"/>
  <c r="EC119" i="5"/>
  <c r="DB111" i="1"/>
  <c r="DJ152" i="1"/>
  <c r="DI152" i="1"/>
  <c r="DK152" i="1" s="1"/>
  <c r="DL152" i="1" s="1"/>
  <c r="DM152" i="1" s="1"/>
  <c r="DN137" i="1"/>
  <c r="DM137" i="1"/>
  <c r="DR127" i="1"/>
  <c r="DS127" i="1" s="1"/>
  <c r="DT127" i="1" s="1"/>
  <c r="DV127" i="1" s="1"/>
  <c r="EI102" i="5"/>
  <c r="EJ102" i="5" s="1"/>
  <c r="EK102" i="5" s="1"/>
  <c r="EM102" i="5" s="1"/>
  <c r="EH82" i="5"/>
  <c r="EI82" i="5" s="1"/>
  <c r="EJ82" i="5" s="1"/>
  <c r="EH121" i="5"/>
  <c r="EG121" i="5"/>
  <c r="EG64" i="5"/>
  <c r="EH64" i="5"/>
  <c r="EI64" i="5" s="1"/>
  <c r="EJ64" i="5" s="1"/>
  <c r="EK64" i="5" s="1"/>
  <c r="EK79" i="5"/>
  <c r="EM79" i="5" s="1"/>
  <c r="EE142" i="5"/>
  <c r="EG142" i="5" s="1"/>
  <c r="EI147" i="5"/>
  <c r="EJ147" i="5" s="1"/>
  <c r="EL147" i="5" s="1"/>
  <c r="EK103" i="5"/>
  <c r="EM103" i="5" s="1"/>
  <c r="EC129" i="5"/>
  <c r="EE129" i="5" s="1"/>
  <c r="EG129" i="5" s="1"/>
  <c r="ED97" i="5"/>
  <c r="EC97" i="5"/>
  <c r="EE97" i="5" s="1"/>
  <c r="EI114" i="5"/>
  <c r="EJ114" i="5" s="1"/>
  <c r="EK114" i="5" s="1"/>
  <c r="EM114" i="5" s="1"/>
  <c r="EA84" i="5"/>
  <c r="EB84" i="5" s="1"/>
  <c r="ED84" i="5" s="1"/>
  <c r="EK156" i="5"/>
  <c r="EM156" i="5" s="1"/>
  <c r="EO156" i="5" s="1"/>
  <c r="EK105" i="5"/>
  <c r="EM105" i="5" s="1"/>
  <c r="DW140" i="5"/>
  <c r="DX140" i="5"/>
  <c r="ED87" i="5"/>
  <c r="EF87" i="5" s="1"/>
  <c r="EF124" i="5"/>
  <c r="EE124" i="5"/>
  <c r="EG66" i="5"/>
  <c r="EH150" i="5"/>
  <c r="EI150" i="5" s="1"/>
  <c r="EJ150" i="5" s="1"/>
  <c r="EL150" i="5" s="1"/>
  <c r="EN150" i="5" s="1"/>
  <c r="EC92" i="5"/>
  <c r="EE92" i="5" s="1"/>
  <c r="EE125" i="5"/>
  <c r="EG125" i="5" s="1"/>
  <c r="EM162" i="5"/>
  <c r="EO162" i="5" s="1"/>
  <c r="EP63" i="5"/>
  <c r="EI109" i="5"/>
  <c r="EJ109" i="5" s="1"/>
  <c r="EL109" i="5" s="1"/>
  <c r="EP89" i="5"/>
  <c r="EH66" i="5"/>
  <c r="EH86" i="5"/>
  <c r="EI158" i="5"/>
  <c r="EJ158" i="5" s="1"/>
  <c r="EK158" i="5" s="1"/>
  <c r="EO69" i="5"/>
  <c r="EO63" i="5"/>
  <c r="EH110" i="5"/>
  <c r="EI110" i="5" s="1"/>
  <c r="EJ110" i="5" s="1"/>
  <c r="EL110" i="5" s="1"/>
  <c r="EN110" i="5" s="1"/>
  <c r="EA73" i="5"/>
  <c r="EB73" i="5" s="1"/>
  <c r="EC73" i="5" s="1"/>
  <c r="EE73" i="5" s="1"/>
  <c r="EC151" i="5"/>
  <c r="EE151" i="5" s="1"/>
  <c r="EG151" i="5" s="1"/>
  <c r="EI127" i="5"/>
  <c r="EJ127" i="5" s="1"/>
  <c r="EK127" i="5" s="1"/>
  <c r="EM127" i="5" s="1"/>
  <c r="EG86" i="5"/>
  <c r="EF96" i="5"/>
  <c r="EK147" i="5"/>
  <c r="EM147" i="5" s="1"/>
  <c r="EA78" i="5"/>
  <c r="EB78" i="5" s="1"/>
  <c r="EC78" i="5" s="1"/>
  <c r="EE96" i="5"/>
  <c r="DX64" i="1"/>
  <c r="DZ64" i="1" s="1"/>
  <c r="DC111" i="1"/>
  <c r="DD111" i="1" s="1"/>
  <c r="DF111" i="1" s="1"/>
  <c r="DV94" i="1"/>
  <c r="DE85" i="1"/>
  <c r="DH85" i="1" s="1"/>
  <c r="DJ69" i="1"/>
  <c r="DK69" i="1" s="1"/>
  <c r="DL69" i="1" s="1"/>
  <c r="DN69" i="1" s="1"/>
  <c r="DI145" i="1"/>
  <c r="DK145" i="1" s="1"/>
  <c r="DL145" i="1" s="1"/>
  <c r="DN145" i="1" s="1"/>
  <c r="DQ159" i="1"/>
  <c r="DG160" i="1"/>
  <c r="DH160" i="1"/>
  <c r="DP74" i="1"/>
  <c r="DK82" i="1"/>
  <c r="DL82" i="1" s="1"/>
  <c r="DS159" i="1"/>
  <c r="DT159" i="1" s="1"/>
  <c r="DV159" i="1" s="1"/>
  <c r="DM147" i="1"/>
  <c r="DO147" i="1" s="1"/>
  <c r="EA111" i="5"/>
  <c r="EB111" i="5" s="1"/>
  <c r="EC111" i="5" s="1"/>
  <c r="EE111" i="5" s="1"/>
  <c r="DK97" i="1"/>
  <c r="DL97" i="1" s="1"/>
  <c r="ET122" i="6"/>
  <c r="EV122" i="6" s="1"/>
  <c r="ES85" i="6"/>
  <c r="EU85" i="6" s="1"/>
  <c r="EW85" i="6" s="1"/>
  <c r="DQ153" i="1"/>
  <c r="DS153" i="1" s="1"/>
  <c r="DT153" i="1" s="1"/>
  <c r="DU153" i="1" s="1"/>
  <c r="DP124" i="1"/>
  <c r="DQ124" i="1" s="1"/>
  <c r="DI109" i="1"/>
  <c r="DR148" i="1"/>
  <c r="DS148" i="1" s="1"/>
  <c r="DT148" i="1" s="1"/>
  <c r="DU148" i="1" s="1"/>
  <c r="DO113" i="1"/>
  <c r="DF121" i="1"/>
  <c r="DG121" i="1" s="1"/>
  <c r="DI90" i="1"/>
  <c r="DJ95" i="1"/>
  <c r="DK95" i="1" s="1"/>
  <c r="DL95" i="1" s="1"/>
  <c r="DM95" i="1" s="1"/>
  <c r="DY64" i="1"/>
  <c r="EA64" i="1" s="1"/>
  <c r="EB64" i="1" s="1"/>
  <c r="EC64" i="1" s="1"/>
  <c r="DI63" i="1"/>
  <c r="DO74" i="1"/>
  <c r="DJ90" i="1"/>
  <c r="DM128" i="1"/>
  <c r="DO128" i="1" s="1"/>
  <c r="DJ63" i="1"/>
  <c r="DE111" i="1"/>
  <c r="DG111" i="1" s="1"/>
  <c r="DQ100" i="1"/>
  <c r="DS100" i="1" s="1"/>
  <c r="DT100" i="1" s="1"/>
  <c r="DV100" i="1" s="1"/>
  <c r="DR135" i="1"/>
  <c r="DS135" i="1" s="1"/>
  <c r="DT135" i="1" s="1"/>
  <c r="DQ62" i="1"/>
  <c r="DS62" i="1" s="1"/>
  <c r="DT62" i="1" s="1"/>
  <c r="DV62" i="1" s="1"/>
  <c r="DQ87" i="1"/>
  <c r="DS87" i="1" s="1"/>
  <c r="DT87" i="1" s="1"/>
  <c r="DU87" i="1" s="1"/>
  <c r="DJ65" i="1"/>
  <c r="DK65" i="1" s="1"/>
  <c r="DL65" i="1" s="1"/>
  <c r="DN65" i="1" s="1"/>
  <c r="DR110" i="1"/>
  <c r="DR129" i="1"/>
  <c r="DS129" i="1" s="1"/>
  <c r="DT129" i="1" s="1"/>
  <c r="DQ112" i="1"/>
  <c r="DS112" i="1" s="1"/>
  <c r="DT112" i="1" s="1"/>
  <c r="DV112" i="1" s="1"/>
  <c r="DY156" i="1"/>
  <c r="EA156" i="1" s="1"/>
  <c r="EB156" i="1" s="1"/>
  <c r="ED156" i="1" s="1"/>
  <c r="DQ110" i="1"/>
  <c r="DP108" i="1"/>
  <c r="DR108" i="1" s="1"/>
  <c r="DQ89" i="1"/>
  <c r="DS89" i="1" s="1"/>
  <c r="DT89" i="1" s="1"/>
  <c r="DU89" i="1" s="1"/>
  <c r="DU136" i="1"/>
  <c r="DV136" i="1"/>
  <c r="DR73" i="1"/>
  <c r="DS73" i="1" s="1"/>
  <c r="DT73" i="1" s="1"/>
  <c r="DH120" i="1"/>
  <c r="DJ120" i="1" s="1"/>
  <c r="DP113" i="1"/>
  <c r="DP104" i="1"/>
  <c r="DR104" i="1" s="1"/>
  <c r="DR157" i="1"/>
  <c r="DS157" i="1" s="1"/>
  <c r="DT157" i="1" s="1"/>
  <c r="DV157" i="1" s="1"/>
  <c r="DI102" i="1"/>
  <c r="DK102" i="1" s="1"/>
  <c r="DL102" i="1" s="1"/>
  <c r="DM102" i="1" s="1"/>
  <c r="DP83" i="1"/>
  <c r="DR83" i="1" s="1"/>
  <c r="DP70" i="1"/>
  <c r="DR70" i="1" s="1"/>
  <c r="DQ161" i="1"/>
  <c r="DS161" i="1" s="1"/>
  <c r="DT161" i="1" s="1"/>
  <c r="DU161" i="1" s="1"/>
  <c r="DK116" i="1"/>
  <c r="DL116" i="1" s="1"/>
  <c r="DM116" i="1" s="1"/>
  <c r="DD163" i="1"/>
  <c r="DE101" i="1"/>
  <c r="DH101" i="1" s="1"/>
  <c r="DR140" i="1"/>
  <c r="DM162" i="1"/>
  <c r="DN162" i="1"/>
  <c r="DJ133" i="1"/>
  <c r="DI133" i="1"/>
  <c r="EC92" i="1"/>
  <c r="ED92" i="1"/>
  <c r="DR134" i="1"/>
  <c r="DS134" i="1" s="1"/>
  <c r="DT134" i="1" s="1"/>
  <c r="DV134" i="1" s="1"/>
  <c r="DM144" i="1"/>
  <c r="DO144" i="1" s="1"/>
  <c r="DV122" i="1"/>
  <c r="DW122" i="1" s="1"/>
  <c r="EA67" i="5"/>
  <c r="EB67" i="5" s="1"/>
  <c r="EC67" i="5" s="1"/>
  <c r="DF99" i="1"/>
  <c r="DE99" i="1"/>
  <c r="EL160" i="5"/>
  <c r="EN160" i="5" s="1"/>
  <c r="EK160" i="5"/>
  <c r="ES73" i="6"/>
  <c r="EU73" i="6" s="1"/>
  <c r="EW73" i="6" s="1"/>
  <c r="DM68" i="1"/>
  <c r="DO68" i="1" s="1"/>
  <c r="EA143" i="5"/>
  <c r="EB143" i="5" s="1"/>
  <c r="ED143" i="5" s="1"/>
  <c r="EF143" i="5" s="1"/>
  <c r="DQ115" i="1"/>
  <c r="DS115" i="1" s="1"/>
  <c r="DT115" i="1" s="1"/>
  <c r="DU115" i="1" s="1"/>
  <c r="DQ123" i="1"/>
  <c r="DS123" i="1" s="1"/>
  <c r="DT123" i="1" s="1"/>
  <c r="DU123" i="1" s="1"/>
  <c r="EI62" i="5"/>
  <c r="EJ62" i="5" s="1"/>
  <c r="EL62" i="5" s="1"/>
  <c r="EN62" i="5" s="1"/>
  <c r="EA70" i="5"/>
  <c r="EB70" i="5" s="1"/>
  <c r="ED70" i="5" s="1"/>
  <c r="DN142" i="1"/>
  <c r="DO142" i="1" s="1"/>
  <c r="DI117" i="1"/>
  <c r="DK117" i="1" s="1"/>
  <c r="DL117" i="1" s="1"/>
  <c r="DN117" i="1" s="1"/>
  <c r="ET85" i="6"/>
  <c r="EV85" i="6" s="1"/>
  <c r="EI121" i="5"/>
  <c r="EJ121" i="5" s="1"/>
  <c r="EL121" i="5" s="1"/>
  <c r="DN114" i="1"/>
  <c r="DM114" i="1"/>
  <c r="EH161" i="5"/>
  <c r="DM138" i="1"/>
  <c r="DO138" i="1" s="1"/>
  <c r="EG161" i="5"/>
  <c r="ER115" i="6"/>
  <c r="EX115" i="6"/>
  <c r="DQ140" i="1"/>
  <c r="DG118" i="1"/>
  <c r="DH118" i="1"/>
  <c r="EC118" i="5"/>
  <c r="EE118" i="5" s="1"/>
  <c r="EG118" i="5" s="1"/>
  <c r="DK139" i="1"/>
  <c r="DL139" i="1" s="1"/>
  <c r="DG150" i="1"/>
  <c r="DI150" i="1" s="1"/>
  <c r="DQ158" i="1"/>
  <c r="DS158" i="1" s="1"/>
  <c r="DT158" i="1" s="1"/>
  <c r="DV158" i="1" s="1"/>
  <c r="DS149" i="1"/>
  <c r="DT149" i="1" s="1"/>
  <c r="DU149" i="1" s="1"/>
  <c r="DM72" i="1"/>
  <c r="DP72" i="1" s="1"/>
  <c r="DK141" i="1"/>
  <c r="DL141" i="1" s="1"/>
  <c r="DM141" i="1" s="1"/>
  <c r="DQ88" i="1"/>
  <c r="DS88" i="1" s="1"/>
  <c r="DT88" i="1" s="1"/>
  <c r="DU88" i="1" s="1"/>
  <c r="DM66" i="1"/>
  <c r="DP66" i="1" s="1"/>
  <c r="DJ81" i="1"/>
  <c r="DI81" i="1"/>
  <c r="DK151" i="1"/>
  <c r="DL151" i="1" s="1"/>
  <c r="DN151" i="1" s="1"/>
  <c r="ER92" i="6"/>
  <c r="EQ92" i="6"/>
  <c r="DM154" i="1"/>
  <c r="DP154" i="1" s="1"/>
  <c r="DK109" i="1"/>
  <c r="DL109" i="1" s="1"/>
  <c r="DN109" i="1" s="1"/>
  <c r="DN98" i="1"/>
  <c r="DO98" i="1" s="1"/>
  <c r="ET131" i="6"/>
  <c r="EV131" i="6" s="1"/>
  <c r="EI88" i="5"/>
  <c r="EJ88" i="5" s="1"/>
  <c r="EL88" i="5" s="1"/>
  <c r="EN88" i="5" s="1"/>
  <c r="DQ105" i="1"/>
  <c r="DS105" i="1" s="1"/>
  <c r="DT105" i="1" s="1"/>
  <c r="DO125" i="1"/>
  <c r="ED126" i="1"/>
  <c r="EF126" i="1" s="1"/>
  <c r="DN84" i="1"/>
  <c r="DP84" i="1" s="1"/>
  <c r="DP132" i="1"/>
  <c r="DR132" i="1" s="1"/>
  <c r="DZ76" i="1"/>
  <c r="EA76" i="1" s="1"/>
  <c r="EB76" i="1" s="1"/>
  <c r="DQ93" i="1"/>
  <c r="DS86" i="1"/>
  <c r="DT86" i="1" s="1"/>
  <c r="DU86" i="1" s="1"/>
  <c r="DP75" i="1"/>
  <c r="DQ75" i="1" s="1"/>
  <c r="DM67" i="1"/>
  <c r="DN67" i="1"/>
  <c r="DH107" i="1"/>
  <c r="DI107" i="1" s="1"/>
  <c r="DR93" i="1"/>
  <c r="DN152" i="1"/>
  <c r="DO152" i="1" s="1"/>
  <c r="DM96" i="1"/>
  <c r="DO96" i="1" s="1"/>
  <c r="DP80" i="1"/>
  <c r="DQ80" i="1" s="1"/>
  <c r="DO155" i="1"/>
  <c r="DP155" i="1"/>
  <c r="DR78" i="1"/>
  <c r="DO146" i="1"/>
  <c r="DR146" i="1" s="1"/>
  <c r="EE144" i="5"/>
  <c r="EG144" i="5" s="1"/>
  <c r="EH91" i="5"/>
  <c r="EI91" i="5" s="1"/>
  <c r="EJ91" i="5" s="1"/>
  <c r="EL91" i="5" s="1"/>
  <c r="EL102" i="5"/>
  <c r="EN102" i="5" s="1"/>
  <c r="EH76" i="5"/>
  <c r="DN131" i="1"/>
  <c r="DP131" i="1" s="1"/>
  <c r="DV130" i="1"/>
  <c r="DW130" i="1" s="1"/>
  <c r="DO77" i="1"/>
  <c r="DQ78" i="1"/>
  <c r="DP77" i="1"/>
  <c r="DO103" i="1"/>
  <c r="DQ103" i="1" s="1"/>
  <c r="DK71" i="1"/>
  <c r="DL71" i="1" s="1"/>
  <c r="DS119" i="1"/>
  <c r="DT119" i="1" s="1"/>
  <c r="DU119" i="1" s="1"/>
  <c r="EI159" i="5"/>
  <c r="EJ159" i="5" s="1"/>
  <c r="EK159" i="5" s="1"/>
  <c r="EM159" i="5" s="1"/>
  <c r="DP91" i="1"/>
  <c r="EH93" i="5"/>
  <c r="EI93" i="5" s="1"/>
  <c r="EJ93" i="5" s="1"/>
  <c r="EO145" i="6"/>
  <c r="EP145" i="6" s="1"/>
  <c r="ER145" i="6" s="1"/>
  <c r="EK75" i="6"/>
  <c r="EM75" i="6" s="1"/>
  <c r="EO75" i="6" s="1"/>
  <c r="EP75" i="6" s="1"/>
  <c r="EX75" i="6" s="1"/>
  <c r="DO91" i="1"/>
  <c r="ET72" i="6"/>
  <c r="EV72" i="6" s="1"/>
  <c r="EP69" i="5"/>
  <c r="EG104" i="5"/>
  <c r="EG80" i="5"/>
  <c r="EH136" i="5"/>
  <c r="ES72" i="6"/>
  <c r="EU72" i="6" s="1"/>
  <c r="EW72" i="6" s="1"/>
  <c r="EZ63" i="6" s="1"/>
  <c r="C36" i="6" s="1"/>
  <c r="ER70" i="6"/>
  <c r="EG94" i="5"/>
  <c r="EL90" i="5"/>
  <c r="EN90" i="5" s="1"/>
  <c r="EK90" i="5"/>
  <c r="EM90" i="5" s="1"/>
  <c r="EQ70" i="6"/>
  <c r="ET136" i="6"/>
  <c r="EV136" i="6" s="1"/>
  <c r="EO121" i="6"/>
  <c r="EP121" i="6" s="1"/>
  <c r="EX121" i="6" s="1"/>
  <c r="ET129" i="6"/>
  <c r="EV129" i="6" s="1"/>
  <c r="ET114" i="6"/>
  <c r="EV114" i="6" s="1"/>
  <c r="ES115" i="6"/>
  <c r="EU115" i="6" s="1"/>
  <c r="EW115" i="6" s="1"/>
  <c r="ES129" i="6"/>
  <c r="EU129" i="6" s="1"/>
  <c r="EW129" i="6" s="1"/>
  <c r="ES114" i="6"/>
  <c r="EU114" i="6" s="1"/>
  <c r="EW114" i="6" s="1"/>
  <c r="ET105" i="6"/>
  <c r="EV105" i="6" s="1"/>
  <c r="ES105" i="6"/>
  <c r="EU105" i="6" s="1"/>
  <c r="EW105" i="6" s="1"/>
  <c r="ES133" i="6"/>
  <c r="EU133" i="6" s="1"/>
  <c r="EW133" i="6" s="1"/>
  <c r="ES83" i="6"/>
  <c r="EU83" i="6" s="1"/>
  <c r="EW83" i="6" s="1"/>
  <c r="ET77" i="6"/>
  <c r="EV77" i="6" s="1"/>
  <c r="EX82" i="6"/>
  <c r="FA64" i="6" s="1"/>
  <c r="D37" i="6" s="1"/>
  <c r="EQ82" i="6"/>
  <c r="ER82" i="6"/>
  <c r="EQ142" i="6"/>
  <c r="ER142" i="6"/>
  <c r="EX64" i="6"/>
  <c r="EQ64" i="6"/>
  <c r="ER64" i="6"/>
  <c r="ES134" i="6"/>
  <c r="EU134" i="6" s="1"/>
  <c r="EW134" i="6" s="1"/>
  <c r="ET134" i="6"/>
  <c r="EV134" i="6" s="1"/>
  <c r="EX141" i="6"/>
  <c r="EQ141" i="6"/>
  <c r="ER141" i="6"/>
  <c r="ET115" i="6"/>
  <c r="EV115" i="6" s="1"/>
  <c r="EQ157" i="6"/>
  <c r="ER157" i="6"/>
  <c r="EQ140" i="6"/>
  <c r="ER140" i="6"/>
  <c r="ET133" i="6"/>
  <c r="EV133" i="6" s="1"/>
  <c r="ET83" i="6"/>
  <c r="EV83" i="6" s="1"/>
  <c r="ES77" i="6"/>
  <c r="EU77" i="6" s="1"/>
  <c r="EW77" i="6" s="1"/>
  <c r="EW159" i="6"/>
  <c r="EW74" i="6"/>
  <c r="EO155" i="6"/>
  <c r="EP155" i="6" s="1"/>
  <c r="EX140" i="6"/>
  <c r="EO146" i="6"/>
  <c r="EP146" i="6" s="1"/>
  <c r="EX142" i="6"/>
  <c r="FA70" i="6" s="1"/>
  <c r="D43" i="6" s="1"/>
  <c r="EW131" i="6"/>
  <c r="EH94" i="5"/>
  <c r="EK98" i="5"/>
  <c r="EM98" i="5" s="1"/>
  <c r="EO98" i="5" s="1"/>
  <c r="EG76" i="5"/>
  <c r="EO154" i="5"/>
  <c r="EE130" i="5"/>
  <c r="EG130" i="5" s="1"/>
  <c r="EG68" i="5"/>
  <c r="EG72" i="5"/>
  <c r="EG136" i="5"/>
  <c r="EC84" i="5"/>
  <c r="EE84" i="5" s="1"/>
  <c r="DQ106" i="1"/>
  <c r="EH132" i="5"/>
  <c r="EI132" i="5" s="1"/>
  <c r="EJ132" i="5" s="1"/>
  <c r="EO155" i="5"/>
  <c r="EH80" i="5"/>
  <c r="EH131" i="5"/>
  <c r="EI131" i="5" s="1"/>
  <c r="EJ131" i="5" s="1"/>
  <c r="EO89" i="5"/>
  <c r="ED122" i="5"/>
  <c r="EF122" i="5" s="1"/>
  <c r="EC122" i="5"/>
  <c r="EG85" i="5"/>
  <c r="EI85" i="5" s="1"/>
  <c r="EJ85" i="5" s="1"/>
  <c r="EP141" i="5"/>
  <c r="EH139" i="5"/>
  <c r="EI139" i="5" s="1"/>
  <c r="EJ139" i="5" s="1"/>
  <c r="EL139" i="5" s="1"/>
  <c r="EH68" i="5"/>
  <c r="EH104" i="5"/>
  <c r="EG77" i="5"/>
  <c r="EI77" i="5" s="1"/>
  <c r="EJ77" i="5" s="1"/>
  <c r="EH138" i="5"/>
  <c r="EI138" i="5" s="1"/>
  <c r="EJ138" i="5" s="1"/>
  <c r="EO105" i="5"/>
  <c r="EH72" i="5"/>
  <c r="EL100" i="5"/>
  <c r="EN100" i="5" s="1"/>
  <c r="EK100" i="5"/>
  <c r="EG75" i="5"/>
  <c r="EI75" i="5" s="1"/>
  <c r="EJ75" i="5" s="1"/>
  <c r="EM116" i="5"/>
  <c r="EO116" i="5" s="1"/>
  <c r="EN115" i="5"/>
  <c r="EO115" i="5" s="1"/>
  <c r="EM126" i="5"/>
  <c r="EP126" i="5" s="1"/>
  <c r="EM128" i="5"/>
  <c r="EO128" i="5" s="1"/>
  <c r="ED146" i="5"/>
  <c r="EF146" i="5" s="1"/>
  <c r="EC146" i="5"/>
  <c r="EL107" i="5"/>
  <c r="EK107" i="5"/>
  <c r="EM107" i="5" s="1"/>
  <c r="EM95" i="5"/>
  <c r="EF84" i="5"/>
  <c r="EL108" i="5"/>
  <c r="EN108" i="5" s="1"/>
  <c r="EK108" i="5"/>
  <c r="EF99" i="5"/>
  <c r="EH99" i="5" s="1"/>
  <c r="EN95" i="5"/>
  <c r="EP154" i="5"/>
  <c r="EL137" i="5"/>
  <c r="EK137" i="5"/>
  <c r="EM137" i="5" s="1"/>
  <c r="EL113" i="5"/>
  <c r="EK113" i="5"/>
  <c r="EM113" i="5" s="1"/>
  <c r="EN135" i="5"/>
  <c r="EP135" i="5" s="1"/>
  <c r="EN147" i="5"/>
  <c r="EN103" i="5"/>
  <c r="EM152" i="5"/>
  <c r="EO152" i="5" s="1"/>
  <c r="EL83" i="5"/>
  <c r="EK83" i="5"/>
  <c r="EM83" i="5" s="1"/>
  <c r="EE133" i="5"/>
  <c r="EG133" i="5" s="1"/>
  <c r="ED117" i="5"/>
  <c r="EF117" i="5" s="1"/>
  <c r="EC117" i="5"/>
  <c r="EE134" i="5"/>
  <c r="EG134" i="5" s="1"/>
  <c r="EH123" i="5"/>
  <c r="EI123" i="5" s="1"/>
  <c r="EJ123" i="5" s="1"/>
  <c r="EM106" i="5"/>
  <c r="EO106" i="5" s="1"/>
  <c r="EM148" i="5"/>
  <c r="EO148" i="5" s="1"/>
  <c r="EN81" i="5"/>
  <c r="EP81" i="5" s="1"/>
  <c r="EL65" i="5"/>
  <c r="EK65" i="5"/>
  <c r="EM65" i="5" s="1"/>
  <c r="EN157" i="5"/>
  <c r="EP157" i="5" s="1"/>
  <c r="DL163" i="5"/>
  <c r="ER141" i="5"/>
  <c r="DR106" i="1"/>
  <c r="DU79" i="1"/>
  <c r="DW79" i="1" s="1"/>
  <c r="DU143" i="1"/>
  <c r="DV143" i="1"/>
  <c r="EP147" i="5" l="1"/>
  <c r="EO103" i="5"/>
  <c r="EE119" i="5"/>
  <c r="EG119" i="5" s="1"/>
  <c r="DG85" i="1"/>
  <c r="DO137" i="1"/>
  <c r="DP137" i="1"/>
  <c r="DU127" i="1"/>
  <c r="EL82" i="5"/>
  <c r="EN82" i="5" s="1"/>
  <c r="EK82" i="5"/>
  <c r="EM82" i="5" s="1"/>
  <c r="EO79" i="5"/>
  <c r="EH142" i="5"/>
  <c r="EI142" i="5" s="1"/>
  <c r="EJ142" i="5" s="1"/>
  <c r="EP79" i="5"/>
  <c r="DY140" i="5"/>
  <c r="EL114" i="5"/>
  <c r="EN114" i="5" s="1"/>
  <c r="EK110" i="5"/>
  <c r="EP156" i="5"/>
  <c r="EK109" i="5"/>
  <c r="EM109" i="5" s="1"/>
  <c r="EI66" i="5"/>
  <c r="EJ66" i="5" s="1"/>
  <c r="EL66" i="5" s="1"/>
  <c r="EN66" i="5" s="1"/>
  <c r="EF97" i="5"/>
  <c r="EH97" i="5" s="1"/>
  <c r="DZ140" i="5"/>
  <c r="EH124" i="5"/>
  <c r="EP105" i="5"/>
  <c r="EG124" i="5"/>
  <c r="EG87" i="5"/>
  <c r="EH87" i="5"/>
  <c r="EK150" i="5"/>
  <c r="EG92" i="5"/>
  <c r="EH129" i="5"/>
  <c r="EI129" i="5" s="1"/>
  <c r="EJ129" i="5" s="1"/>
  <c r="EH92" i="5"/>
  <c r="EH125" i="5"/>
  <c r="EI125" i="5" s="1"/>
  <c r="EJ125" i="5" s="1"/>
  <c r="EL127" i="5"/>
  <c r="EN127" i="5" s="1"/>
  <c r="EP127" i="5" s="1"/>
  <c r="EP162" i="5"/>
  <c r="EK62" i="5"/>
  <c r="EM62" i="5" s="1"/>
  <c r="EL158" i="5"/>
  <c r="EN158" i="5" s="1"/>
  <c r="EI86" i="5"/>
  <c r="EJ86" i="5" s="1"/>
  <c r="EK86" i="5" s="1"/>
  <c r="EM86" i="5" s="1"/>
  <c r="EM158" i="5"/>
  <c r="EK88" i="5"/>
  <c r="EM88" i="5" s="1"/>
  <c r="EO88" i="5" s="1"/>
  <c r="ED73" i="5"/>
  <c r="EF73" i="5" s="1"/>
  <c r="EH96" i="5"/>
  <c r="ED111" i="5"/>
  <c r="EF111" i="5" s="1"/>
  <c r="EG96" i="5"/>
  <c r="ED78" i="5"/>
  <c r="EF78" i="5" s="1"/>
  <c r="EL159" i="5"/>
  <c r="EN159" i="5" s="1"/>
  <c r="EP159" i="5" s="1"/>
  <c r="DU159" i="1"/>
  <c r="DW159" i="1" s="1"/>
  <c r="DM69" i="1"/>
  <c r="DP128" i="1"/>
  <c r="DJ160" i="1"/>
  <c r="DX94" i="1"/>
  <c r="DW94" i="1"/>
  <c r="DI160" i="1"/>
  <c r="DK160" i="1" s="1"/>
  <c r="DL160" i="1" s="1"/>
  <c r="DN160" i="1" s="1"/>
  <c r="DQ74" i="1"/>
  <c r="DR124" i="1"/>
  <c r="DS124" i="1" s="1"/>
  <c r="DT124" i="1" s="1"/>
  <c r="DU124" i="1" s="1"/>
  <c r="DH121" i="1"/>
  <c r="DJ121" i="1" s="1"/>
  <c r="DP147" i="1"/>
  <c r="DN82" i="1"/>
  <c r="DM82" i="1"/>
  <c r="DP82" i="1" s="1"/>
  <c r="DX159" i="1"/>
  <c r="DN97" i="1"/>
  <c r="DM97" i="1"/>
  <c r="ED67" i="5"/>
  <c r="EF67" i="5" s="1"/>
  <c r="EK121" i="5"/>
  <c r="EM121" i="5" s="1"/>
  <c r="DR74" i="1"/>
  <c r="DR113" i="1"/>
  <c r="DJ85" i="1"/>
  <c r="DI85" i="1"/>
  <c r="DH111" i="1"/>
  <c r="DJ111" i="1" s="1"/>
  <c r="DK90" i="1"/>
  <c r="DL90" i="1" s="1"/>
  <c r="DN90" i="1" s="1"/>
  <c r="DI120" i="1"/>
  <c r="DK120" i="1" s="1"/>
  <c r="DL120" i="1" s="1"/>
  <c r="DK63" i="1"/>
  <c r="DL63" i="1" s="1"/>
  <c r="DM63" i="1" s="1"/>
  <c r="DS110" i="1"/>
  <c r="DT110" i="1" s="1"/>
  <c r="DU110" i="1" s="1"/>
  <c r="DM145" i="1"/>
  <c r="DP145" i="1" s="1"/>
  <c r="DV129" i="1"/>
  <c r="DU129" i="1"/>
  <c r="DX136" i="1"/>
  <c r="DZ159" i="1"/>
  <c r="DQ108" i="1"/>
  <c r="DS108" i="1" s="1"/>
  <c r="DT108" i="1" s="1"/>
  <c r="DU108" i="1" s="1"/>
  <c r="DP162" i="1"/>
  <c r="DY159" i="1"/>
  <c r="DU73" i="1"/>
  <c r="DV73" i="1"/>
  <c r="DW136" i="1"/>
  <c r="DX122" i="1"/>
  <c r="DZ122" i="1" s="1"/>
  <c r="DI121" i="1"/>
  <c r="DQ128" i="1"/>
  <c r="DR128" i="1"/>
  <c r="DQ104" i="1"/>
  <c r="DS104" i="1" s="1"/>
  <c r="DT104" i="1" s="1"/>
  <c r="DU104" i="1" s="1"/>
  <c r="DS140" i="1"/>
  <c r="DT140" i="1" s="1"/>
  <c r="DU140" i="1" s="1"/>
  <c r="DQ113" i="1"/>
  <c r="DS113" i="1" s="1"/>
  <c r="DT113" i="1" s="1"/>
  <c r="DO162" i="1"/>
  <c r="EC156" i="1"/>
  <c r="EE156" i="1" s="1"/>
  <c r="DQ70" i="1"/>
  <c r="DS70" i="1" s="1"/>
  <c r="DT70" i="1" s="1"/>
  <c r="DV70" i="1" s="1"/>
  <c r="DQ83" i="1"/>
  <c r="DS83" i="1" s="1"/>
  <c r="DT83" i="1" s="1"/>
  <c r="DV83" i="1" s="1"/>
  <c r="DN95" i="1"/>
  <c r="DO95" i="1" s="1"/>
  <c r="DN116" i="1"/>
  <c r="DP116" i="1" s="1"/>
  <c r="DK133" i="1"/>
  <c r="DL133" i="1" s="1"/>
  <c r="DN133" i="1" s="1"/>
  <c r="DP152" i="1"/>
  <c r="DQ152" i="1" s="1"/>
  <c r="DG101" i="1"/>
  <c r="DJ101" i="1" s="1"/>
  <c r="DQ132" i="1"/>
  <c r="DS132" i="1" s="1"/>
  <c r="DT132" i="1" s="1"/>
  <c r="DU132" i="1" s="1"/>
  <c r="EF92" i="1"/>
  <c r="DV161" i="1"/>
  <c r="DX161" i="1" s="1"/>
  <c r="DP142" i="1"/>
  <c r="DQ142" i="1" s="1"/>
  <c r="DV89" i="1"/>
  <c r="DW89" i="1" s="1"/>
  <c r="EE92" i="1"/>
  <c r="EE126" i="1"/>
  <c r="EG126" i="1" s="1"/>
  <c r="DJ150" i="1"/>
  <c r="DK150" i="1" s="1"/>
  <c r="DL150" i="1" s="1"/>
  <c r="DM150" i="1" s="1"/>
  <c r="DP144" i="1"/>
  <c r="DR144" i="1" s="1"/>
  <c r="DN102" i="1"/>
  <c r="DP102" i="1" s="1"/>
  <c r="DP68" i="1"/>
  <c r="DQ68" i="1" s="1"/>
  <c r="EC143" i="5"/>
  <c r="EE143" i="5" s="1"/>
  <c r="EG143" i="5" s="1"/>
  <c r="EM160" i="5"/>
  <c r="EO160" i="5" s="1"/>
  <c r="DG99" i="1"/>
  <c r="DH99" i="1"/>
  <c r="EC70" i="5"/>
  <c r="EE70" i="5" s="1"/>
  <c r="EL64" i="5"/>
  <c r="EN64" i="5" s="1"/>
  <c r="EK66" i="5"/>
  <c r="EM66" i="5" s="1"/>
  <c r="EP66" i="5" s="1"/>
  <c r="DU112" i="1"/>
  <c r="DX112" i="1" s="1"/>
  <c r="DJ107" i="1"/>
  <c r="DK107" i="1" s="1"/>
  <c r="DL107" i="1" s="1"/>
  <c r="EE67" i="5"/>
  <c r="DV153" i="1"/>
  <c r="DW153" i="1" s="1"/>
  <c r="DO114" i="1"/>
  <c r="DP138" i="1"/>
  <c r="DQ138" i="1" s="1"/>
  <c r="DM117" i="1"/>
  <c r="DP117" i="1" s="1"/>
  <c r="DR80" i="1"/>
  <c r="DS80" i="1" s="1"/>
  <c r="DT80" i="1" s="1"/>
  <c r="DU80" i="1" s="1"/>
  <c r="EF70" i="5"/>
  <c r="DP114" i="1"/>
  <c r="DV119" i="1"/>
  <c r="DX119" i="1" s="1"/>
  <c r="DJ118" i="1"/>
  <c r="EI161" i="5"/>
  <c r="EJ161" i="5" s="1"/>
  <c r="EK161" i="5" s="1"/>
  <c r="EM161" i="5" s="1"/>
  <c r="DU157" i="1"/>
  <c r="DX157" i="1" s="1"/>
  <c r="DU134" i="1"/>
  <c r="DX134" i="1" s="1"/>
  <c r="DP69" i="1"/>
  <c r="DO66" i="1"/>
  <c r="DR66" i="1" s="1"/>
  <c r="EH118" i="5"/>
  <c r="EI118" i="5" s="1"/>
  <c r="EJ118" i="5" s="1"/>
  <c r="EK118" i="5" s="1"/>
  <c r="DO69" i="1"/>
  <c r="DI118" i="1"/>
  <c r="EO102" i="5"/>
  <c r="EP102" i="5"/>
  <c r="DV86" i="1"/>
  <c r="DX86" i="1" s="1"/>
  <c r="ES92" i="6"/>
  <c r="EU92" i="6" s="1"/>
  <c r="EW92" i="6" s="1"/>
  <c r="EZ65" i="6" s="1"/>
  <c r="C38" i="6" s="1"/>
  <c r="DN141" i="1"/>
  <c r="DO141" i="1" s="1"/>
  <c r="DV149" i="1"/>
  <c r="DX149" i="1" s="1"/>
  <c r="DM139" i="1"/>
  <c r="DN139" i="1"/>
  <c r="DO72" i="1"/>
  <c r="DQ72" i="1" s="1"/>
  <c r="DR103" i="1"/>
  <c r="DS103" i="1" s="1"/>
  <c r="DT103" i="1" s="1"/>
  <c r="DU103" i="1" s="1"/>
  <c r="ET92" i="6"/>
  <c r="EV92" i="6" s="1"/>
  <c r="EP90" i="5"/>
  <c r="DP96" i="1"/>
  <c r="DQ96" i="1" s="1"/>
  <c r="DM109" i="1"/>
  <c r="DP109" i="1" s="1"/>
  <c r="DU158" i="1"/>
  <c r="DX158" i="1" s="1"/>
  <c r="EI104" i="5"/>
  <c r="EJ104" i="5" s="1"/>
  <c r="EL104" i="5" s="1"/>
  <c r="EN104" i="5" s="1"/>
  <c r="DM151" i="1"/>
  <c r="DO151" i="1" s="1"/>
  <c r="DK81" i="1"/>
  <c r="DL81" i="1" s="1"/>
  <c r="DO154" i="1"/>
  <c r="DR154" i="1" s="1"/>
  <c r="ET70" i="6"/>
  <c r="EV70" i="6" s="1"/>
  <c r="DR75" i="1"/>
  <c r="DS75" i="1" s="1"/>
  <c r="DT75" i="1" s="1"/>
  <c r="DP98" i="1"/>
  <c r="DR98" i="1" s="1"/>
  <c r="ED64" i="1"/>
  <c r="EE64" i="1" s="1"/>
  <c r="DX130" i="1"/>
  <c r="DY130" i="1" s="1"/>
  <c r="DV123" i="1"/>
  <c r="DX123" i="1" s="1"/>
  <c r="DV115" i="1"/>
  <c r="DX115" i="1" s="1"/>
  <c r="ES70" i="6"/>
  <c r="EU70" i="6" s="1"/>
  <c r="EW70" i="6" s="1"/>
  <c r="DV105" i="1"/>
  <c r="DU105" i="1"/>
  <c r="DO67" i="1"/>
  <c r="DR125" i="1"/>
  <c r="DQ125" i="1"/>
  <c r="DO84" i="1"/>
  <c r="DR84" i="1" s="1"/>
  <c r="DU62" i="1"/>
  <c r="DW62" i="1" s="1"/>
  <c r="DS93" i="1"/>
  <c r="DT93" i="1" s="1"/>
  <c r="DU93" i="1" s="1"/>
  <c r="EC76" i="1"/>
  <c r="ED76" i="1"/>
  <c r="DS78" i="1"/>
  <c r="DT78" i="1" s="1"/>
  <c r="DU78" i="1" s="1"/>
  <c r="DP67" i="1"/>
  <c r="DV148" i="1"/>
  <c r="DW148" i="1" s="1"/>
  <c r="DV88" i="1"/>
  <c r="DW88" i="1" s="1"/>
  <c r="DU100" i="1"/>
  <c r="DW100" i="1" s="1"/>
  <c r="DM65" i="1"/>
  <c r="DP65" i="1" s="1"/>
  <c r="DR155" i="1"/>
  <c r="DQ146" i="1"/>
  <c r="DS146" i="1" s="1"/>
  <c r="DT146" i="1" s="1"/>
  <c r="EQ145" i="6"/>
  <c r="ES145" i="6" s="1"/>
  <c r="EU145" i="6" s="1"/>
  <c r="EX145" i="6"/>
  <c r="DQ155" i="1"/>
  <c r="DV87" i="1"/>
  <c r="DX87" i="1" s="1"/>
  <c r="ER91" i="5"/>
  <c r="EH144" i="5"/>
  <c r="EI144" i="5" s="1"/>
  <c r="EJ144" i="5" s="1"/>
  <c r="EI68" i="5"/>
  <c r="EJ68" i="5" s="1"/>
  <c r="EK68" i="5" s="1"/>
  <c r="EI76" i="5"/>
  <c r="EJ76" i="5" s="1"/>
  <c r="EK76" i="5" s="1"/>
  <c r="EM76" i="5" s="1"/>
  <c r="EI94" i="5"/>
  <c r="EJ94" i="5" s="1"/>
  <c r="EL94" i="5" s="1"/>
  <c r="EN94" i="5" s="1"/>
  <c r="DR77" i="1"/>
  <c r="DO131" i="1"/>
  <c r="DQ131" i="1" s="1"/>
  <c r="DQ77" i="1"/>
  <c r="DM71" i="1"/>
  <c r="DN71" i="1"/>
  <c r="DQ91" i="1"/>
  <c r="DS106" i="1"/>
  <c r="DT106" i="1" s="1"/>
  <c r="DV106" i="1" s="1"/>
  <c r="EI80" i="5"/>
  <c r="EJ80" i="5" s="1"/>
  <c r="EL80" i="5" s="1"/>
  <c r="EN80" i="5" s="1"/>
  <c r="DX79" i="1"/>
  <c r="DZ79" i="1" s="1"/>
  <c r="DR91" i="1"/>
  <c r="EH84" i="5"/>
  <c r="EG99" i="5"/>
  <c r="EI99" i="5" s="1"/>
  <c r="EJ99" i="5" s="1"/>
  <c r="EQ121" i="6"/>
  <c r="ER75" i="6"/>
  <c r="EI72" i="5"/>
  <c r="EJ72" i="5" s="1"/>
  <c r="EL72" i="5" s="1"/>
  <c r="EN72" i="5" s="1"/>
  <c r="EI136" i="5"/>
  <c r="EJ136" i="5" s="1"/>
  <c r="EO90" i="5"/>
  <c r="EO157" i="5"/>
  <c r="ES141" i="6"/>
  <c r="EU141" i="6" s="1"/>
  <c r="EW141" i="6" s="1"/>
  <c r="ER121" i="6"/>
  <c r="EQ75" i="6"/>
  <c r="ET140" i="6"/>
  <c r="EV140" i="6" s="1"/>
  <c r="ES140" i="6"/>
  <c r="EU140" i="6" s="1"/>
  <c r="EW140" i="6" s="1"/>
  <c r="ET64" i="6"/>
  <c r="EV64" i="6" s="1"/>
  <c r="ES64" i="6"/>
  <c r="EU64" i="6" s="1"/>
  <c r="EW64" i="6" s="1"/>
  <c r="EQ146" i="6"/>
  <c r="ER146" i="6"/>
  <c r="ES142" i="6"/>
  <c r="EU142" i="6" s="1"/>
  <c r="ET142" i="6"/>
  <c r="EV142" i="6" s="1"/>
  <c r="ET157" i="6"/>
  <c r="EV157" i="6" s="1"/>
  <c r="ES157" i="6"/>
  <c r="EU157" i="6" s="1"/>
  <c r="EW157" i="6" s="1"/>
  <c r="ES82" i="6"/>
  <c r="EU82" i="6" s="1"/>
  <c r="EW82" i="6" s="1"/>
  <c r="EZ64" i="6" s="1"/>
  <c r="C37" i="6" s="1"/>
  <c r="ET82" i="6"/>
  <c r="EV82" i="6" s="1"/>
  <c r="EQ155" i="6"/>
  <c r="ER155" i="6"/>
  <c r="ET141" i="6"/>
  <c r="EV141" i="6" s="1"/>
  <c r="EP115" i="5"/>
  <c r="EH130" i="5"/>
  <c r="EI130" i="5" s="1"/>
  <c r="EJ130" i="5" s="1"/>
  <c r="EK130" i="5" s="1"/>
  <c r="EM130" i="5" s="1"/>
  <c r="EP163" i="6"/>
  <c r="Q59" i="6" s="1"/>
  <c r="Q60" i="6" s="1"/>
  <c r="B30" i="6" s="1"/>
  <c r="EX155" i="6"/>
  <c r="EX146" i="6"/>
  <c r="EK139" i="5"/>
  <c r="EM139" i="5" s="1"/>
  <c r="EP98" i="5"/>
  <c r="EK91" i="5"/>
  <c r="EM91" i="5" s="1"/>
  <c r="EO95" i="5"/>
  <c r="EO126" i="5"/>
  <c r="EE122" i="5"/>
  <c r="EG122" i="5" s="1"/>
  <c r="EP148" i="5"/>
  <c r="EO147" i="5"/>
  <c r="EO135" i="5"/>
  <c r="EP106" i="5"/>
  <c r="EH134" i="5"/>
  <c r="EI134" i="5" s="1"/>
  <c r="EJ134" i="5" s="1"/>
  <c r="ER134" i="5" s="1"/>
  <c r="EH151" i="5"/>
  <c r="EI151" i="5" s="1"/>
  <c r="EJ151" i="5" s="1"/>
  <c r="EL151" i="5" s="1"/>
  <c r="EH133" i="5"/>
  <c r="EI133" i="5" s="1"/>
  <c r="EJ133" i="5" s="1"/>
  <c r="EO81" i="5"/>
  <c r="EG84" i="5"/>
  <c r="EL123" i="5"/>
  <c r="EK123" i="5"/>
  <c r="EM123" i="5" s="1"/>
  <c r="EE117" i="5"/>
  <c r="EG117" i="5" s="1"/>
  <c r="EL93" i="5"/>
  <c r="EK93" i="5"/>
  <c r="EM93" i="5" s="1"/>
  <c r="EN83" i="5"/>
  <c r="EP83" i="5" s="1"/>
  <c r="EL85" i="5"/>
  <c r="EK85" i="5"/>
  <c r="EM85" i="5" s="1"/>
  <c r="EN113" i="5"/>
  <c r="EO113" i="5" s="1"/>
  <c r="EL75" i="5"/>
  <c r="EK75" i="5"/>
  <c r="EM75" i="5" s="1"/>
  <c r="EM100" i="5"/>
  <c r="EO100" i="5" s="1"/>
  <c r="EE78" i="5"/>
  <c r="EL132" i="5"/>
  <c r="EN132" i="5" s="1"/>
  <c r="EK132" i="5"/>
  <c r="EM64" i="5"/>
  <c r="EN121" i="5"/>
  <c r="EP103" i="5"/>
  <c r="EP95" i="5"/>
  <c r="EE146" i="5"/>
  <c r="EG146" i="5" s="1"/>
  <c r="EL77" i="5"/>
  <c r="EK77" i="5"/>
  <c r="EM77" i="5" s="1"/>
  <c r="EN109" i="5"/>
  <c r="EN91" i="5"/>
  <c r="EM110" i="5"/>
  <c r="EP110" i="5" s="1"/>
  <c r="EN139" i="5"/>
  <c r="EN137" i="5"/>
  <c r="EO137" i="5" s="1"/>
  <c r="EL138" i="5"/>
  <c r="EN138" i="5" s="1"/>
  <c r="EK138" i="5"/>
  <c r="EM108" i="5"/>
  <c r="EO108" i="5" s="1"/>
  <c r="EP116" i="5"/>
  <c r="EN65" i="5"/>
  <c r="EP65" i="5" s="1"/>
  <c r="EL131" i="5"/>
  <c r="EK131" i="5"/>
  <c r="EM131" i="5" s="1"/>
  <c r="EP152" i="5"/>
  <c r="EN107" i="5"/>
  <c r="EP107" i="5" s="1"/>
  <c r="EP128" i="5"/>
  <c r="ER110" i="5"/>
  <c r="ER147" i="5"/>
  <c r="ER102" i="5"/>
  <c r="EU66" i="5" s="1"/>
  <c r="D39" i="5" s="1"/>
  <c r="ER115" i="5"/>
  <c r="EQ141" i="5"/>
  <c r="DU135" i="1"/>
  <c r="DV135" i="1"/>
  <c r="DW143" i="1"/>
  <c r="DX143" i="1"/>
  <c r="EA140" i="5" l="1"/>
  <c r="EB140" i="5" s="1"/>
  <c r="EO127" i="5"/>
  <c r="EO114" i="5"/>
  <c r="EH119" i="5"/>
  <c r="EI119" i="5" s="1"/>
  <c r="EJ119" i="5" s="1"/>
  <c r="EL119" i="5" s="1"/>
  <c r="EO82" i="5"/>
  <c r="DY94" i="1"/>
  <c r="DX127" i="1"/>
  <c r="DZ127" i="1" s="1"/>
  <c r="DW127" i="1"/>
  <c r="DY127" i="1" s="1"/>
  <c r="DS74" i="1"/>
  <c r="DT74" i="1" s="1"/>
  <c r="DU74" i="1" s="1"/>
  <c r="DQ137" i="1"/>
  <c r="DR137" i="1"/>
  <c r="EP82" i="5"/>
  <c r="EP109" i="5"/>
  <c r="EK142" i="5"/>
  <c r="EL142" i="5"/>
  <c r="EN142" i="5" s="1"/>
  <c r="EI124" i="5"/>
  <c r="EJ124" i="5" s="1"/>
  <c r="EK124" i="5" s="1"/>
  <c r="EM124" i="5" s="1"/>
  <c r="EP114" i="5"/>
  <c r="EG97" i="5"/>
  <c r="EI97" i="5" s="1"/>
  <c r="EJ97" i="5" s="1"/>
  <c r="EG73" i="5"/>
  <c r="EH73" i="5"/>
  <c r="EI87" i="5"/>
  <c r="EJ87" i="5" s="1"/>
  <c r="EK87" i="5" s="1"/>
  <c r="EM87" i="5" s="1"/>
  <c r="EO62" i="5"/>
  <c r="EP62" i="5"/>
  <c r="EI92" i="5"/>
  <c r="EJ92" i="5" s="1"/>
  <c r="EL92" i="5" s="1"/>
  <c r="EC140" i="5"/>
  <c r="ED140" i="5"/>
  <c r="EM150" i="5"/>
  <c r="EP150" i="5" s="1"/>
  <c r="EP158" i="5"/>
  <c r="EL129" i="5"/>
  <c r="EK129" i="5"/>
  <c r="EP121" i="5"/>
  <c r="EL125" i="5"/>
  <c r="EK125" i="5"/>
  <c r="EM125" i="5" s="1"/>
  <c r="EO158" i="5"/>
  <c r="EL86" i="5"/>
  <c r="EN86" i="5" s="1"/>
  <c r="EG111" i="5"/>
  <c r="EI96" i="5"/>
  <c r="EJ96" i="5" s="1"/>
  <c r="EL96" i="5" s="1"/>
  <c r="EH67" i="5"/>
  <c r="EH111" i="5"/>
  <c r="EP64" i="5"/>
  <c r="DV110" i="1"/>
  <c r="DW110" i="1" s="1"/>
  <c r="DZ94" i="1"/>
  <c r="EA94" i="1" s="1"/>
  <c r="EB94" i="1" s="1"/>
  <c r="ED94" i="1" s="1"/>
  <c r="DO97" i="1"/>
  <c r="DM160" i="1"/>
  <c r="DP160" i="1" s="1"/>
  <c r="DV74" i="1"/>
  <c r="DX74" i="1" s="1"/>
  <c r="DI111" i="1"/>
  <c r="DK111" i="1" s="1"/>
  <c r="DL111" i="1" s="1"/>
  <c r="DM111" i="1" s="1"/>
  <c r="DO82" i="1"/>
  <c r="DQ147" i="1"/>
  <c r="DR147" i="1"/>
  <c r="DP97" i="1"/>
  <c r="DR97" i="1" s="1"/>
  <c r="EO66" i="5"/>
  <c r="DW129" i="1"/>
  <c r="DW161" i="1"/>
  <c r="DZ161" i="1" s="1"/>
  <c r="DK85" i="1"/>
  <c r="DL85" i="1" s="1"/>
  <c r="DM90" i="1"/>
  <c r="DO90" i="1" s="1"/>
  <c r="DN63" i="1"/>
  <c r="DO63" i="1" s="1"/>
  <c r="DO145" i="1"/>
  <c r="DR145" i="1" s="1"/>
  <c r="DX129" i="1"/>
  <c r="DP95" i="1"/>
  <c r="DZ136" i="1"/>
  <c r="DV108" i="1"/>
  <c r="DW108" i="1" s="1"/>
  <c r="DV140" i="1"/>
  <c r="DW140" i="1" s="1"/>
  <c r="DY136" i="1"/>
  <c r="EA159" i="1"/>
  <c r="EB159" i="1" s="1"/>
  <c r="EC159" i="1" s="1"/>
  <c r="DX110" i="1"/>
  <c r="DZ110" i="1" s="1"/>
  <c r="DQ162" i="1"/>
  <c r="DW73" i="1"/>
  <c r="DW134" i="1"/>
  <c r="DZ134" i="1" s="1"/>
  <c r="DQ145" i="1"/>
  <c r="DR162" i="1"/>
  <c r="DM133" i="1"/>
  <c r="DO133" i="1" s="1"/>
  <c r="DX73" i="1"/>
  <c r="DY122" i="1"/>
  <c r="EA122" i="1" s="1"/>
  <c r="EB122" i="1" s="1"/>
  <c r="EC122" i="1" s="1"/>
  <c r="DS128" i="1"/>
  <c r="DT128" i="1" s="1"/>
  <c r="DV128" i="1" s="1"/>
  <c r="DR142" i="1"/>
  <c r="DS142" i="1" s="1"/>
  <c r="DT142" i="1" s="1"/>
  <c r="DV142" i="1" s="1"/>
  <c r="EF156" i="1"/>
  <c r="EG156" i="1" s="1"/>
  <c r="DK121" i="1"/>
  <c r="DL121" i="1" s="1"/>
  <c r="DN121" i="1" s="1"/>
  <c r="DW86" i="1"/>
  <c r="DY86" i="1" s="1"/>
  <c r="DI101" i="1"/>
  <c r="DK101" i="1" s="1"/>
  <c r="DL101" i="1" s="1"/>
  <c r="DU113" i="1"/>
  <c r="DV113" i="1"/>
  <c r="DX148" i="1"/>
  <c r="DY148" i="1" s="1"/>
  <c r="DO116" i="1"/>
  <c r="DR116" i="1" s="1"/>
  <c r="DU70" i="1"/>
  <c r="DX70" i="1" s="1"/>
  <c r="DR152" i="1"/>
  <c r="DS152" i="1" s="1"/>
  <c r="DT152" i="1" s="1"/>
  <c r="DV152" i="1" s="1"/>
  <c r="DO102" i="1"/>
  <c r="DR102" i="1" s="1"/>
  <c r="EF64" i="1"/>
  <c r="EH64" i="1" s="1"/>
  <c r="EH126" i="1"/>
  <c r="EI126" i="1" s="1"/>
  <c r="EJ126" i="1" s="1"/>
  <c r="EK126" i="1" s="1"/>
  <c r="EG92" i="1"/>
  <c r="DX89" i="1"/>
  <c r="DY89" i="1" s="1"/>
  <c r="DR68" i="1"/>
  <c r="DS68" i="1" s="1"/>
  <c r="DT68" i="1" s="1"/>
  <c r="DU68" i="1" s="1"/>
  <c r="EH92" i="1"/>
  <c r="DO117" i="1"/>
  <c r="DR117" i="1" s="1"/>
  <c r="DX153" i="1"/>
  <c r="DZ153" i="1" s="1"/>
  <c r="DR96" i="1"/>
  <c r="DS96" i="1" s="1"/>
  <c r="DT96" i="1" s="1"/>
  <c r="DV96" i="1" s="1"/>
  <c r="DQ144" i="1"/>
  <c r="DS144" i="1" s="1"/>
  <c r="DT144" i="1" s="1"/>
  <c r="DV144" i="1" s="1"/>
  <c r="DW112" i="1"/>
  <c r="DY112" i="1" s="1"/>
  <c r="DR95" i="1"/>
  <c r="DR114" i="1"/>
  <c r="DX62" i="1"/>
  <c r="DY62" i="1" s="1"/>
  <c r="EP160" i="5"/>
  <c r="EH143" i="5"/>
  <c r="EI143" i="5" s="1"/>
  <c r="EJ143" i="5" s="1"/>
  <c r="EK143" i="5" s="1"/>
  <c r="DI99" i="1"/>
  <c r="DJ99" i="1"/>
  <c r="DQ66" i="1"/>
  <c r="DS66" i="1" s="1"/>
  <c r="DT66" i="1" s="1"/>
  <c r="DU66" i="1" s="1"/>
  <c r="DV104" i="1"/>
  <c r="DX104" i="1" s="1"/>
  <c r="EK104" i="5"/>
  <c r="EM104" i="5" s="1"/>
  <c r="EG67" i="5"/>
  <c r="DR138" i="1"/>
  <c r="DS138" i="1" s="1"/>
  <c r="DT138" i="1" s="1"/>
  <c r="DU138" i="1" s="1"/>
  <c r="DW158" i="1"/>
  <c r="DZ158" i="1" s="1"/>
  <c r="EH70" i="5"/>
  <c r="DM120" i="1"/>
  <c r="DN120" i="1"/>
  <c r="DK118" i="1"/>
  <c r="DL118" i="1" s="1"/>
  <c r="DN118" i="1" s="1"/>
  <c r="EG70" i="5"/>
  <c r="DQ114" i="1"/>
  <c r="DP151" i="1"/>
  <c r="DR151" i="1" s="1"/>
  <c r="DW157" i="1"/>
  <c r="DY157" i="1" s="1"/>
  <c r="DW119" i="1"/>
  <c r="DY119" i="1" s="1"/>
  <c r="DV103" i="1"/>
  <c r="DW103" i="1" s="1"/>
  <c r="EL161" i="5"/>
  <c r="EN161" i="5" s="1"/>
  <c r="EP161" i="5" s="1"/>
  <c r="DO109" i="1"/>
  <c r="DQ109" i="1" s="1"/>
  <c r="DP141" i="1"/>
  <c r="DR141" i="1" s="1"/>
  <c r="DQ69" i="1"/>
  <c r="EE76" i="1"/>
  <c r="EL68" i="5"/>
  <c r="EN68" i="5" s="1"/>
  <c r="DR69" i="1"/>
  <c r="DW149" i="1"/>
  <c r="DY149" i="1" s="1"/>
  <c r="DQ98" i="1"/>
  <c r="DS98" i="1" s="1"/>
  <c r="DT98" i="1" s="1"/>
  <c r="DU98" i="1" s="1"/>
  <c r="DZ130" i="1"/>
  <c r="EA130" i="1" s="1"/>
  <c r="EB130" i="1" s="1"/>
  <c r="EC130" i="1" s="1"/>
  <c r="DP139" i="1"/>
  <c r="EF76" i="1"/>
  <c r="DU106" i="1"/>
  <c r="DX106" i="1" s="1"/>
  <c r="DU83" i="1"/>
  <c r="DX83" i="1" s="1"/>
  <c r="EC94" i="1"/>
  <c r="EF94" i="1" s="1"/>
  <c r="DQ95" i="1"/>
  <c r="DO139" i="1"/>
  <c r="DW123" i="1"/>
  <c r="DY123" i="1" s="1"/>
  <c r="EL118" i="5"/>
  <c r="EN118" i="5" s="1"/>
  <c r="DR72" i="1"/>
  <c r="DS72" i="1" s="1"/>
  <c r="DT72" i="1" s="1"/>
  <c r="EM118" i="5"/>
  <c r="ET145" i="6"/>
  <c r="EV145" i="6" s="1"/>
  <c r="DW87" i="1"/>
  <c r="DY87" i="1" s="1"/>
  <c r="DW115" i="1"/>
  <c r="DW105" i="1"/>
  <c r="DX100" i="1"/>
  <c r="DZ100" i="1" s="1"/>
  <c r="DQ84" i="1"/>
  <c r="DS84" i="1" s="1"/>
  <c r="DT84" i="1" s="1"/>
  <c r="DU84" i="1" s="1"/>
  <c r="DV124" i="1"/>
  <c r="DW124" i="1" s="1"/>
  <c r="DN81" i="1"/>
  <c r="DM81" i="1"/>
  <c r="DR67" i="1"/>
  <c r="DQ154" i="1"/>
  <c r="DS154" i="1" s="1"/>
  <c r="DT154" i="1" s="1"/>
  <c r="DV93" i="1"/>
  <c r="DX93" i="1" s="1"/>
  <c r="DX105" i="1"/>
  <c r="DS155" i="1"/>
  <c r="DT155" i="1" s="1"/>
  <c r="DV155" i="1" s="1"/>
  <c r="DV78" i="1"/>
  <c r="DX78" i="1" s="1"/>
  <c r="DX88" i="1"/>
  <c r="EK72" i="5"/>
  <c r="EM72" i="5" s="1"/>
  <c r="EP72" i="5" s="1"/>
  <c r="DS125" i="1"/>
  <c r="DT125" i="1" s="1"/>
  <c r="DQ67" i="1"/>
  <c r="DO65" i="1"/>
  <c r="DR65" i="1" s="1"/>
  <c r="DV132" i="1"/>
  <c r="DW132" i="1" s="1"/>
  <c r="DV80" i="1"/>
  <c r="DW80" i="1" s="1"/>
  <c r="DN150" i="1"/>
  <c r="DP150" i="1" s="1"/>
  <c r="DU146" i="1"/>
  <c r="DV146" i="1"/>
  <c r="DS77" i="1"/>
  <c r="DT77" i="1" s="1"/>
  <c r="DU77" i="1" s="1"/>
  <c r="DR131" i="1"/>
  <c r="DS131" i="1" s="1"/>
  <c r="DT131" i="1" s="1"/>
  <c r="DY79" i="1"/>
  <c r="EA79" i="1" s="1"/>
  <c r="EB79" i="1" s="1"/>
  <c r="EL144" i="5"/>
  <c r="EN144" i="5" s="1"/>
  <c r="EK144" i="5"/>
  <c r="EK94" i="5"/>
  <c r="EM94" i="5" s="1"/>
  <c r="EO94" i="5" s="1"/>
  <c r="EK80" i="5"/>
  <c r="EM80" i="5" s="1"/>
  <c r="EO80" i="5" s="1"/>
  <c r="EL76" i="5"/>
  <c r="EN76" i="5" s="1"/>
  <c r="DU75" i="1"/>
  <c r="DV75" i="1"/>
  <c r="DN107" i="1"/>
  <c r="DM107" i="1"/>
  <c r="DS91" i="1"/>
  <c r="DT91" i="1" s="1"/>
  <c r="DV91" i="1" s="1"/>
  <c r="DP71" i="1"/>
  <c r="DO71" i="1"/>
  <c r="DX135" i="1"/>
  <c r="EI84" i="5"/>
  <c r="EJ84" i="5" s="1"/>
  <c r="EL84" i="5" s="1"/>
  <c r="EN84" i="5" s="1"/>
  <c r="EP91" i="5"/>
  <c r="EP139" i="5"/>
  <c r="ET121" i="6"/>
  <c r="EV121" i="6" s="1"/>
  <c r="ES121" i="6"/>
  <c r="EU121" i="6" s="1"/>
  <c r="EW121" i="6" s="1"/>
  <c r="ES75" i="6"/>
  <c r="EU75" i="6" s="1"/>
  <c r="EW75" i="6" s="1"/>
  <c r="EL136" i="5"/>
  <c r="EN136" i="5" s="1"/>
  <c r="EK136" i="5"/>
  <c r="EM136" i="5" s="1"/>
  <c r="ET75" i="6"/>
  <c r="EV75" i="6" s="1"/>
  <c r="ET155" i="6"/>
  <c r="EV155" i="6" s="1"/>
  <c r="ES155" i="6"/>
  <c r="EU155" i="6" s="1"/>
  <c r="EW155" i="6" s="1"/>
  <c r="ES146" i="6"/>
  <c r="EU146" i="6" s="1"/>
  <c r="EW146" i="6" s="1"/>
  <c r="ET146" i="6"/>
  <c r="EV146" i="6" s="1"/>
  <c r="EW142" i="6"/>
  <c r="EZ70" i="6" s="1"/>
  <c r="C43" i="6" s="1"/>
  <c r="EW145" i="6"/>
  <c r="EH78" i="5"/>
  <c r="EL130" i="5"/>
  <c r="EN130" i="5" s="1"/>
  <c r="EH122" i="5"/>
  <c r="EI122" i="5" s="1"/>
  <c r="EJ122" i="5" s="1"/>
  <c r="ER122" i="5" s="1"/>
  <c r="EU68" i="5" s="1"/>
  <c r="D41" i="5" s="1"/>
  <c r="EK151" i="5"/>
  <c r="EM151" i="5" s="1"/>
  <c r="EO107" i="5"/>
  <c r="EP113" i="5"/>
  <c r="EO110" i="5"/>
  <c r="EQ110" i="5" s="1"/>
  <c r="EO64" i="5"/>
  <c r="EH117" i="5"/>
  <c r="EI117" i="5" s="1"/>
  <c r="EJ117" i="5" s="1"/>
  <c r="ER117" i="5" s="1"/>
  <c r="EG78" i="5"/>
  <c r="EO159" i="5"/>
  <c r="EO65" i="5"/>
  <c r="EO139" i="5"/>
  <c r="EO91" i="5"/>
  <c r="EQ91" i="5" s="1"/>
  <c r="EO109" i="5"/>
  <c r="EH146" i="5"/>
  <c r="EI146" i="5" s="1"/>
  <c r="EJ146" i="5" s="1"/>
  <c r="EO121" i="5"/>
  <c r="EM132" i="5"/>
  <c r="EO132" i="5" s="1"/>
  <c r="EP100" i="5"/>
  <c r="EN75" i="5"/>
  <c r="EP75" i="5" s="1"/>
  <c r="EL99" i="5"/>
  <c r="EK99" i="5"/>
  <c r="EM99" i="5" s="1"/>
  <c r="EO83" i="5"/>
  <c r="EN131" i="5"/>
  <c r="EP131" i="5" s="1"/>
  <c r="EM138" i="5"/>
  <c r="EP138" i="5" s="1"/>
  <c r="EN85" i="5"/>
  <c r="EP85" i="5" s="1"/>
  <c r="EP88" i="5"/>
  <c r="EL133" i="5"/>
  <c r="EK133" i="5"/>
  <c r="EM133" i="5" s="1"/>
  <c r="EM68" i="5"/>
  <c r="EP137" i="5"/>
  <c r="EL134" i="5"/>
  <c r="EN134" i="5" s="1"/>
  <c r="EK134" i="5"/>
  <c r="EP108" i="5"/>
  <c r="EN77" i="5"/>
  <c r="EP77" i="5" s="1"/>
  <c r="EN92" i="5"/>
  <c r="EN93" i="5"/>
  <c r="EP93" i="5" s="1"/>
  <c r="EN151" i="5"/>
  <c r="EN123" i="5"/>
  <c r="EP123" i="5" s="1"/>
  <c r="ER108" i="5"/>
  <c r="ER157" i="5"/>
  <c r="ER162" i="5"/>
  <c r="EU72" i="5" s="1"/>
  <c r="D45" i="5" s="1"/>
  <c r="ER71" i="5"/>
  <c r="ER98" i="5"/>
  <c r="ER139" i="5"/>
  <c r="ER106" i="5"/>
  <c r="ER85" i="5"/>
  <c r="ER77" i="5"/>
  <c r="ER75" i="5"/>
  <c r="ER161" i="5"/>
  <c r="ER112" i="5"/>
  <c r="EU67" i="5" s="1"/>
  <c r="D40" i="5" s="1"/>
  <c r="ER101" i="5"/>
  <c r="ER120" i="5"/>
  <c r="ER76" i="5"/>
  <c r="ER88" i="5"/>
  <c r="ER103" i="5"/>
  <c r="ER114" i="5"/>
  <c r="ER99" i="5"/>
  <c r="ER80" i="5"/>
  <c r="ER145" i="5"/>
  <c r="DW135" i="1"/>
  <c r="DZ143" i="1"/>
  <c r="DY143" i="1"/>
  <c r="EN119" i="5" l="1"/>
  <c r="EK119" i="5"/>
  <c r="EM119" i="5" s="1"/>
  <c r="DS137" i="1"/>
  <c r="DT137" i="1" s="1"/>
  <c r="DY129" i="1"/>
  <c r="DY161" i="1"/>
  <c r="EA127" i="1"/>
  <c r="EB127" i="1" s="1"/>
  <c r="DW74" i="1"/>
  <c r="DZ74" i="1" s="1"/>
  <c r="EM142" i="5"/>
  <c r="EO142" i="5" s="1"/>
  <c r="EI73" i="5"/>
  <c r="EJ73" i="5" s="1"/>
  <c r="EL73" i="5" s="1"/>
  <c r="EN73" i="5" s="1"/>
  <c r="EL124" i="5"/>
  <c r="EN124" i="5" s="1"/>
  <c r="EK92" i="5"/>
  <c r="EM92" i="5" s="1"/>
  <c r="EL87" i="5"/>
  <c r="EN87" i="5" s="1"/>
  <c r="EL97" i="5"/>
  <c r="EN97" i="5" s="1"/>
  <c r="EK97" i="5"/>
  <c r="EF140" i="5"/>
  <c r="EE140" i="5"/>
  <c r="EO150" i="5"/>
  <c r="EI111" i="5"/>
  <c r="EJ111" i="5" s="1"/>
  <c r="EM129" i="5"/>
  <c r="EP86" i="5"/>
  <c r="EN129" i="5"/>
  <c r="EP68" i="5"/>
  <c r="EO86" i="5"/>
  <c r="EN125" i="5"/>
  <c r="EP125" i="5" s="1"/>
  <c r="EK96" i="5"/>
  <c r="EM96" i="5" s="1"/>
  <c r="EI67" i="5"/>
  <c r="EJ67" i="5" s="1"/>
  <c r="ER67" i="5" s="1"/>
  <c r="EL143" i="5"/>
  <c r="EN143" i="5" s="1"/>
  <c r="EN96" i="5"/>
  <c r="DO160" i="1"/>
  <c r="DQ160" i="1" s="1"/>
  <c r="DS147" i="1"/>
  <c r="DT147" i="1" s="1"/>
  <c r="DR82" i="1"/>
  <c r="DQ82" i="1"/>
  <c r="DS82" i="1" s="1"/>
  <c r="DT82" i="1" s="1"/>
  <c r="DQ97" i="1"/>
  <c r="DS97" i="1" s="1"/>
  <c r="DT97" i="1" s="1"/>
  <c r="EI70" i="5"/>
  <c r="EJ70" i="5" s="1"/>
  <c r="ER70" i="5" s="1"/>
  <c r="EP104" i="5"/>
  <c r="DP90" i="1"/>
  <c r="DQ90" i="1" s="1"/>
  <c r="DM85" i="1"/>
  <c r="DN85" i="1"/>
  <c r="DZ129" i="1"/>
  <c r="DP63" i="1"/>
  <c r="DY110" i="1"/>
  <c r="EA110" i="1" s="1"/>
  <c r="EB110" i="1" s="1"/>
  <c r="ED110" i="1" s="1"/>
  <c r="DY134" i="1"/>
  <c r="EA134" i="1" s="1"/>
  <c r="EB134" i="1" s="1"/>
  <c r="ED134" i="1" s="1"/>
  <c r="DN111" i="1"/>
  <c r="DP111" i="1" s="1"/>
  <c r="EA136" i="1"/>
  <c r="EB136" i="1" s="1"/>
  <c r="EC136" i="1" s="1"/>
  <c r="DZ73" i="1"/>
  <c r="DX108" i="1"/>
  <c r="DY108" i="1" s="1"/>
  <c r="DS145" i="1"/>
  <c r="DT145" i="1" s="1"/>
  <c r="DU145" i="1" s="1"/>
  <c r="DX140" i="1"/>
  <c r="DZ140" i="1" s="1"/>
  <c r="EH156" i="1"/>
  <c r="EI156" i="1" s="1"/>
  <c r="EJ156" i="1" s="1"/>
  <c r="ER156" i="1" s="1"/>
  <c r="DS162" i="1"/>
  <c r="DT162" i="1" s="1"/>
  <c r="DU162" i="1" s="1"/>
  <c r="DZ148" i="1"/>
  <c r="EA148" i="1" s="1"/>
  <c r="EB148" i="1" s="1"/>
  <c r="EC148" i="1" s="1"/>
  <c r="ED159" i="1"/>
  <c r="EF159" i="1" s="1"/>
  <c r="DU142" i="1"/>
  <c r="DX142" i="1" s="1"/>
  <c r="DY73" i="1"/>
  <c r="DZ157" i="1"/>
  <c r="EA157" i="1" s="1"/>
  <c r="EB157" i="1" s="1"/>
  <c r="ED157" i="1" s="1"/>
  <c r="DW113" i="1"/>
  <c r="DP133" i="1"/>
  <c r="DR133" i="1" s="1"/>
  <c r="EG64" i="1"/>
  <c r="EI64" i="1" s="1"/>
  <c r="EJ64" i="1" s="1"/>
  <c r="ER64" i="1" s="1"/>
  <c r="DQ117" i="1"/>
  <c r="DS117" i="1" s="1"/>
  <c r="DT117" i="1" s="1"/>
  <c r="DV117" i="1" s="1"/>
  <c r="DZ86" i="1"/>
  <c r="EA86" i="1" s="1"/>
  <c r="EB86" i="1" s="1"/>
  <c r="ED86" i="1" s="1"/>
  <c r="DZ89" i="1"/>
  <c r="EA89" i="1" s="1"/>
  <c r="EB89" i="1" s="1"/>
  <c r="ED89" i="1" s="1"/>
  <c r="DU128" i="1"/>
  <c r="DX128" i="1" s="1"/>
  <c r="DM121" i="1"/>
  <c r="DP121" i="1" s="1"/>
  <c r="DQ116" i="1"/>
  <c r="DS116" i="1" s="1"/>
  <c r="DT116" i="1" s="1"/>
  <c r="DV116" i="1" s="1"/>
  <c r="DX113" i="1"/>
  <c r="DW104" i="1"/>
  <c r="DY104" i="1" s="1"/>
  <c r="DS95" i="1"/>
  <c r="DT95" i="1" s="1"/>
  <c r="DU95" i="1" s="1"/>
  <c r="DW70" i="1"/>
  <c r="DZ70" i="1" s="1"/>
  <c r="DQ102" i="1"/>
  <c r="DS102" i="1" s="1"/>
  <c r="DT102" i="1" s="1"/>
  <c r="DU102" i="1" s="1"/>
  <c r="EI92" i="1"/>
  <c r="EJ92" i="1" s="1"/>
  <c r="ER92" i="1" s="1"/>
  <c r="EU65" i="1" s="1"/>
  <c r="D38" i="1" s="1"/>
  <c r="DX103" i="1"/>
  <c r="DY103" i="1" s="1"/>
  <c r="DK99" i="1"/>
  <c r="DL99" i="1" s="1"/>
  <c r="DN99" i="1" s="1"/>
  <c r="DZ123" i="1"/>
  <c r="EA123" i="1" s="1"/>
  <c r="EB123" i="1" s="1"/>
  <c r="DY153" i="1"/>
  <c r="EA153" i="1" s="1"/>
  <c r="EB153" i="1" s="1"/>
  <c r="ED153" i="1" s="1"/>
  <c r="DS114" i="1"/>
  <c r="DT114" i="1" s="1"/>
  <c r="DU114" i="1" s="1"/>
  <c r="DZ112" i="1"/>
  <c r="EA112" i="1" s="1"/>
  <c r="EB112" i="1" s="1"/>
  <c r="ED112" i="1" s="1"/>
  <c r="DO120" i="1"/>
  <c r="DQ151" i="1"/>
  <c r="DS151" i="1" s="1"/>
  <c r="DT151" i="1" s="1"/>
  <c r="DV151" i="1" s="1"/>
  <c r="DZ62" i="1"/>
  <c r="EA62" i="1" s="1"/>
  <c r="EB62" i="1" s="1"/>
  <c r="DU144" i="1"/>
  <c r="DX144" i="1" s="1"/>
  <c r="EE94" i="1"/>
  <c r="EG94" i="1" s="1"/>
  <c r="DZ105" i="1"/>
  <c r="DZ87" i="1"/>
  <c r="EA87" i="1" s="1"/>
  <c r="EB87" i="1" s="1"/>
  <c r="ED87" i="1" s="1"/>
  <c r="DV68" i="1"/>
  <c r="DW68" i="1" s="1"/>
  <c r="DW106" i="1"/>
  <c r="DZ106" i="1" s="1"/>
  <c r="DZ119" i="1"/>
  <c r="EA119" i="1" s="1"/>
  <c r="EB119" i="1" s="1"/>
  <c r="ED119" i="1" s="1"/>
  <c r="EO104" i="5"/>
  <c r="DY158" i="1"/>
  <c r="EA158" i="1" s="1"/>
  <c r="EB158" i="1" s="1"/>
  <c r="EC158" i="1" s="1"/>
  <c r="EL126" i="1"/>
  <c r="EN126" i="1" s="1"/>
  <c r="DM118" i="1"/>
  <c r="DP118" i="1" s="1"/>
  <c r="DQ141" i="1"/>
  <c r="DS141" i="1" s="1"/>
  <c r="DT141" i="1" s="1"/>
  <c r="DU141" i="1" s="1"/>
  <c r="DZ149" i="1"/>
  <c r="EA149" i="1" s="1"/>
  <c r="EB149" i="1" s="1"/>
  <c r="ED149" i="1" s="1"/>
  <c r="EH76" i="1"/>
  <c r="DP120" i="1"/>
  <c r="EG76" i="1"/>
  <c r="DY100" i="1"/>
  <c r="EA100" i="1" s="1"/>
  <c r="EB100" i="1" s="1"/>
  <c r="EC100" i="1" s="1"/>
  <c r="EM143" i="5"/>
  <c r="DW83" i="1"/>
  <c r="DY83" i="1" s="1"/>
  <c r="DR109" i="1"/>
  <c r="DS109" i="1" s="1"/>
  <c r="DT109" i="1" s="1"/>
  <c r="DU109" i="1" s="1"/>
  <c r="DS69" i="1"/>
  <c r="DT69" i="1" s="1"/>
  <c r="DV69" i="1" s="1"/>
  <c r="DW93" i="1"/>
  <c r="DY93" i="1" s="1"/>
  <c r="DY105" i="1"/>
  <c r="EO161" i="5"/>
  <c r="DQ139" i="1"/>
  <c r="DX80" i="1"/>
  <c r="DY80" i="1" s="1"/>
  <c r="DX132" i="1"/>
  <c r="DZ132" i="1" s="1"/>
  <c r="EO118" i="5"/>
  <c r="DR139" i="1"/>
  <c r="DS67" i="1"/>
  <c r="DT67" i="1" s="1"/>
  <c r="DV67" i="1" s="1"/>
  <c r="DN101" i="1"/>
  <c r="DM101" i="1"/>
  <c r="DU155" i="1"/>
  <c r="DW155" i="1" s="1"/>
  <c r="DW78" i="1"/>
  <c r="DY78" i="1" s="1"/>
  <c r="DU72" i="1"/>
  <c r="DV72" i="1"/>
  <c r="ER126" i="1"/>
  <c r="DV66" i="1"/>
  <c r="DW66" i="1" s="1"/>
  <c r="DV138" i="1"/>
  <c r="DX138" i="1" s="1"/>
  <c r="EP118" i="5"/>
  <c r="DV77" i="1"/>
  <c r="DX77" i="1" s="1"/>
  <c r="DO81" i="1"/>
  <c r="DP81" i="1"/>
  <c r="EO72" i="5"/>
  <c r="DX124" i="1"/>
  <c r="DZ124" i="1" s="1"/>
  <c r="DQ65" i="1"/>
  <c r="DS65" i="1" s="1"/>
  <c r="DT65" i="1" s="1"/>
  <c r="DY115" i="1"/>
  <c r="DZ115" i="1"/>
  <c r="DV154" i="1"/>
  <c r="DU154" i="1"/>
  <c r="ED130" i="1"/>
  <c r="EF130" i="1" s="1"/>
  <c r="ED122" i="1"/>
  <c r="EE122" i="1" s="1"/>
  <c r="DV98" i="1"/>
  <c r="DX98" i="1" s="1"/>
  <c r="EP94" i="5"/>
  <c r="DX146" i="1"/>
  <c r="DZ88" i="1"/>
  <c r="DY88" i="1"/>
  <c r="DO150" i="1"/>
  <c r="DQ150" i="1" s="1"/>
  <c r="DV125" i="1"/>
  <c r="DU125" i="1"/>
  <c r="ED136" i="1"/>
  <c r="EF136" i="1" s="1"/>
  <c r="DW146" i="1"/>
  <c r="EP151" i="5"/>
  <c r="DP107" i="1"/>
  <c r="DY74" i="1"/>
  <c r="EA74" i="1" s="1"/>
  <c r="EB74" i="1" s="1"/>
  <c r="DV84" i="1"/>
  <c r="DW84" i="1" s="1"/>
  <c r="EA129" i="1"/>
  <c r="EB129" i="1" s="1"/>
  <c r="ED129" i="1" s="1"/>
  <c r="DY135" i="1"/>
  <c r="EP80" i="5"/>
  <c r="DW75" i="1"/>
  <c r="DU152" i="1"/>
  <c r="DX152" i="1" s="1"/>
  <c r="DU96" i="1"/>
  <c r="DX96" i="1" s="1"/>
  <c r="EK73" i="5"/>
  <c r="EM73" i="5" s="1"/>
  <c r="EP76" i="5"/>
  <c r="EM144" i="5"/>
  <c r="EO144" i="5" s="1"/>
  <c r="ER84" i="5"/>
  <c r="EK84" i="5"/>
  <c r="EM84" i="5" s="1"/>
  <c r="EP84" i="5" s="1"/>
  <c r="EO76" i="5"/>
  <c r="EP136" i="5"/>
  <c r="DU91" i="1"/>
  <c r="DW91" i="1" s="1"/>
  <c r="DX75" i="1"/>
  <c r="DQ71" i="1"/>
  <c r="DO107" i="1"/>
  <c r="EA161" i="1"/>
  <c r="EB161" i="1" s="1"/>
  <c r="EC161" i="1" s="1"/>
  <c r="DV131" i="1"/>
  <c r="DU131" i="1"/>
  <c r="DR71" i="1"/>
  <c r="EO136" i="5"/>
  <c r="EI78" i="5"/>
  <c r="EJ78" i="5" s="1"/>
  <c r="ER78" i="5" s="1"/>
  <c r="EP130" i="5"/>
  <c r="EO130" i="5"/>
  <c r="EO151" i="5"/>
  <c r="EO138" i="5"/>
  <c r="EK122" i="5"/>
  <c r="EM122" i="5" s="1"/>
  <c r="EL122" i="5"/>
  <c r="EO92" i="5"/>
  <c r="EO68" i="5"/>
  <c r="EO85" i="5"/>
  <c r="EO123" i="5"/>
  <c r="EO93" i="5"/>
  <c r="EO77" i="5"/>
  <c r="EP92" i="5"/>
  <c r="EP132" i="5"/>
  <c r="EM134" i="5"/>
  <c r="EP134" i="5" s="1"/>
  <c r="EN133" i="5"/>
  <c r="EO133" i="5" s="1"/>
  <c r="EL146" i="5"/>
  <c r="EN146" i="5" s="1"/>
  <c r="EK146" i="5"/>
  <c r="EO131" i="5"/>
  <c r="EN99" i="5"/>
  <c r="EP99" i="5" s="1"/>
  <c r="EL117" i="5"/>
  <c r="EK117" i="5"/>
  <c r="EM117" i="5" s="1"/>
  <c r="EO75" i="5"/>
  <c r="EQ102" i="5"/>
  <c r="ET66" i="5" s="1"/>
  <c r="C39" i="5" s="1"/>
  <c r="K39" i="5" s="1"/>
  <c r="L41" i="5" s="1"/>
  <c r="ER83" i="5"/>
  <c r="ER128" i="5"/>
  <c r="ER124" i="5"/>
  <c r="ER90" i="5"/>
  <c r="ER154" i="5"/>
  <c r="EQ157" i="5"/>
  <c r="DT163" i="5"/>
  <c r="ER150" i="5"/>
  <c r="ER123" i="5"/>
  <c r="ER149" i="5"/>
  <c r="ER87" i="5"/>
  <c r="ER74" i="5"/>
  <c r="ER151" i="5"/>
  <c r="ER65" i="5"/>
  <c r="EQ108" i="5"/>
  <c r="EQ162" i="5"/>
  <c r="ET72" i="5" s="1"/>
  <c r="C45" i="5" s="1"/>
  <c r="K45" i="5" s="1"/>
  <c r="L35" i="5" s="1"/>
  <c r="ER62" i="5"/>
  <c r="EU62" i="5" s="1"/>
  <c r="D35" i="5" s="1"/>
  <c r="EQ139" i="5"/>
  <c r="EQ147" i="5"/>
  <c r="EQ115" i="5"/>
  <c r="ER160" i="5"/>
  <c r="ER116" i="5"/>
  <c r="ER73" i="5"/>
  <c r="ER97" i="5"/>
  <c r="ER146" i="5"/>
  <c r="ER63" i="5"/>
  <c r="ER68" i="5"/>
  <c r="DZ135" i="1"/>
  <c r="EA143" i="1"/>
  <c r="EB143" i="1" s="1"/>
  <c r="EC79" i="1"/>
  <c r="ED79" i="1"/>
  <c r="EO119" i="5" l="1"/>
  <c r="EP142" i="5"/>
  <c r="EP119" i="5"/>
  <c r="EC127" i="1"/>
  <c r="ED127" i="1"/>
  <c r="EE127" i="1" s="1"/>
  <c r="DV137" i="1"/>
  <c r="DW137" i="1" s="1"/>
  <c r="DY137" i="1" s="1"/>
  <c r="DU137" i="1"/>
  <c r="DX137" i="1" s="1"/>
  <c r="DZ137" i="1" s="1"/>
  <c r="EA137" i="1" s="1"/>
  <c r="EB137" i="1" s="1"/>
  <c r="ED137" i="1" s="1"/>
  <c r="EG140" i="5"/>
  <c r="EP87" i="5"/>
  <c r="EO87" i="5"/>
  <c r="EP124" i="5"/>
  <c r="EH140" i="5"/>
  <c r="EO124" i="5"/>
  <c r="EQ124" i="5" s="1"/>
  <c r="EM97" i="5"/>
  <c r="EP97" i="5" s="1"/>
  <c r="EK67" i="5"/>
  <c r="EM67" i="5" s="1"/>
  <c r="EL70" i="5"/>
  <c r="EN70" i="5" s="1"/>
  <c r="EO125" i="5"/>
  <c r="EP129" i="5"/>
  <c r="EO129" i="5"/>
  <c r="EL67" i="5"/>
  <c r="EL111" i="5"/>
  <c r="EN111" i="5" s="1"/>
  <c r="EK111" i="5"/>
  <c r="EM111" i="5" s="1"/>
  <c r="EK70" i="5"/>
  <c r="EM70" i="5" s="1"/>
  <c r="EO96" i="5"/>
  <c r="EP96" i="5"/>
  <c r="DO85" i="1"/>
  <c r="DY140" i="1"/>
  <c r="DR160" i="1"/>
  <c r="DS160" i="1" s="1"/>
  <c r="DT160" i="1" s="1"/>
  <c r="DV97" i="1"/>
  <c r="DU97" i="1"/>
  <c r="DR90" i="1"/>
  <c r="DS90" i="1" s="1"/>
  <c r="DT90" i="1" s="1"/>
  <c r="DU82" i="1"/>
  <c r="DV82" i="1"/>
  <c r="DV147" i="1"/>
  <c r="DU147" i="1"/>
  <c r="DZ108" i="1"/>
  <c r="DP85" i="1"/>
  <c r="DO111" i="1"/>
  <c r="DR111" i="1" s="1"/>
  <c r="DQ63" i="1"/>
  <c r="DR63" i="1"/>
  <c r="DV145" i="1"/>
  <c r="DX145" i="1" s="1"/>
  <c r="EA73" i="1"/>
  <c r="EB73" i="1" s="1"/>
  <c r="ED73" i="1" s="1"/>
  <c r="DV162" i="1"/>
  <c r="DX162" i="1" s="1"/>
  <c r="DQ133" i="1"/>
  <c r="DS133" i="1" s="1"/>
  <c r="DT133" i="1" s="1"/>
  <c r="DU133" i="1" s="1"/>
  <c r="EE159" i="1"/>
  <c r="EG159" i="1" s="1"/>
  <c r="DV95" i="1"/>
  <c r="DW95" i="1" s="1"/>
  <c r="DW142" i="1"/>
  <c r="DY142" i="1" s="1"/>
  <c r="DL163" i="1"/>
  <c r="DZ104" i="1"/>
  <c r="EA104" i="1" s="1"/>
  <c r="EB104" i="1" s="1"/>
  <c r="EC104" i="1" s="1"/>
  <c r="DM99" i="1"/>
  <c r="DP99" i="1" s="1"/>
  <c r="DO121" i="1"/>
  <c r="DR121" i="1" s="1"/>
  <c r="DY70" i="1"/>
  <c r="EA70" i="1" s="1"/>
  <c r="EB70" i="1" s="1"/>
  <c r="ED70" i="1" s="1"/>
  <c r="DW128" i="1"/>
  <c r="DY128" i="1" s="1"/>
  <c r="DZ103" i="1"/>
  <c r="EA103" i="1" s="1"/>
  <c r="EB103" i="1" s="1"/>
  <c r="ED103" i="1" s="1"/>
  <c r="DW144" i="1"/>
  <c r="DY144" i="1" s="1"/>
  <c r="EK92" i="1"/>
  <c r="EL92" i="1"/>
  <c r="DZ113" i="1"/>
  <c r="DY113" i="1"/>
  <c r="DV102" i="1"/>
  <c r="DW102" i="1" s="1"/>
  <c r="EM126" i="1"/>
  <c r="EO126" i="1" s="1"/>
  <c r="EQ126" i="1" s="1"/>
  <c r="DU116" i="1"/>
  <c r="DX116" i="1" s="1"/>
  <c r="DX84" i="1"/>
  <c r="DZ84" i="1" s="1"/>
  <c r="DV114" i="1"/>
  <c r="DW114" i="1" s="1"/>
  <c r="DO118" i="1"/>
  <c r="DQ118" i="1" s="1"/>
  <c r="EC153" i="1"/>
  <c r="EF153" i="1" s="1"/>
  <c r="EC137" i="1"/>
  <c r="EF137" i="1" s="1"/>
  <c r="DV109" i="1"/>
  <c r="DW109" i="1" s="1"/>
  <c r="DS139" i="1"/>
  <c r="DT139" i="1" s="1"/>
  <c r="DU139" i="1" s="1"/>
  <c r="EI76" i="1"/>
  <c r="EJ76" i="1" s="1"/>
  <c r="EL76" i="1" s="1"/>
  <c r="DZ83" i="1"/>
  <c r="EA83" i="1" s="1"/>
  <c r="EB83" i="1" s="1"/>
  <c r="EC83" i="1" s="1"/>
  <c r="ED62" i="1"/>
  <c r="EC62" i="1"/>
  <c r="EA105" i="1"/>
  <c r="EB105" i="1" s="1"/>
  <c r="ED105" i="1" s="1"/>
  <c r="EH94" i="1"/>
  <c r="EI94" i="1" s="1"/>
  <c r="EJ94" i="1" s="1"/>
  <c r="EC86" i="1"/>
  <c r="EF86" i="1" s="1"/>
  <c r="DY106" i="1"/>
  <c r="EA106" i="1" s="1"/>
  <c r="EB106" i="1" s="1"/>
  <c r="EC106" i="1" s="1"/>
  <c r="DX155" i="1"/>
  <c r="DZ155" i="1" s="1"/>
  <c r="EL156" i="1"/>
  <c r="DX68" i="1"/>
  <c r="DY68" i="1" s="1"/>
  <c r="EK156" i="1"/>
  <c r="DZ78" i="1"/>
  <c r="EA78" i="1" s="1"/>
  <c r="EB78" i="1" s="1"/>
  <c r="DW77" i="1"/>
  <c r="DZ77" i="1" s="1"/>
  <c r="EP143" i="5"/>
  <c r="EA140" i="1"/>
  <c r="EB140" i="1" s="1"/>
  <c r="EC140" i="1" s="1"/>
  <c r="EF122" i="1"/>
  <c r="EG122" i="1" s="1"/>
  <c r="EE130" i="1"/>
  <c r="EH130" i="1" s="1"/>
  <c r="DZ93" i="1"/>
  <c r="EA93" i="1" s="1"/>
  <c r="EB93" i="1" s="1"/>
  <c r="ED93" i="1" s="1"/>
  <c r="EO143" i="5"/>
  <c r="EN67" i="5"/>
  <c r="DQ120" i="1"/>
  <c r="DR120" i="1"/>
  <c r="DZ80" i="1"/>
  <c r="EA80" i="1" s="1"/>
  <c r="EB80" i="1" s="1"/>
  <c r="ED80" i="1" s="1"/>
  <c r="EC134" i="1"/>
  <c r="EE134" i="1" s="1"/>
  <c r="DV141" i="1"/>
  <c r="DX141" i="1" s="1"/>
  <c r="DX66" i="1"/>
  <c r="DZ66" i="1" s="1"/>
  <c r="ED148" i="1"/>
  <c r="EF148" i="1" s="1"/>
  <c r="DU69" i="1"/>
  <c r="DW69" i="1" s="1"/>
  <c r="ED161" i="1"/>
  <c r="EE161" i="1" s="1"/>
  <c r="DU117" i="1"/>
  <c r="DX117" i="1" s="1"/>
  <c r="DW98" i="1"/>
  <c r="DY98" i="1" s="1"/>
  <c r="EC149" i="1"/>
  <c r="EF149" i="1" s="1"/>
  <c r="DP101" i="1"/>
  <c r="DU151" i="1"/>
  <c r="DX151" i="1" s="1"/>
  <c r="EC89" i="1"/>
  <c r="EE89" i="1" s="1"/>
  <c r="EO73" i="5"/>
  <c r="EP73" i="5"/>
  <c r="DW138" i="1"/>
  <c r="DY138" i="1" s="1"/>
  <c r="DY132" i="1"/>
  <c r="EA132" i="1" s="1"/>
  <c r="EB132" i="1" s="1"/>
  <c r="ED132" i="1" s="1"/>
  <c r="DU67" i="1"/>
  <c r="DW67" i="1" s="1"/>
  <c r="DO101" i="1"/>
  <c r="DU65" i="1"/>
  <c r="DV65" i="1"/>
  <c r="DW72" i="1"/>
  <c r="EA135" i="1"/>
  <c r="EB135" i="1" s="1"/>
  <c r="EC135" i="1" s="1"/>
  <c r="DX72" i="1"/>
  <c r="ED158" i="1"/>
  <c r="EF158" i="1" s="1"/>
  <c r="DW154" i="1"/>
  <c r="DQ81" i="1"/>
  <c r="EA115" i="1"/>
  <c r="EB115" i="1" s="1"/>
  <c r="EC115" i="1" s="1"/>
  <c r="DZ146" i="1"/>
  <c r="EL64" i="1"/>
  <c r="DY124" i="1"/>
  <c r="EA124" i="1" s="1"/>
  <c r="EB124" i="1" s="1"/>
  <c r="ED124" i="1" s="1"/>
  <c r="EK64" i="1"/>
  <c r="DX125" i="1"/>
  <c r="DR81" i="1"/>
  <c r="DQ107" i="1"/>
  <c r="EC110" i="1"/>
  <c r="EF110" i="1" s="1"/>
  <c r="DX154" i="1"/>
  <c r="DZ75" i="1"/>
  <c r="EC87" i="1"/>
  <c r="EE87" i="1" s="1"/>
  <c r="EA88" i="1"/>
  <c r="EB88" i="1" s="1"/>
  <c r="EA108" i="1"/>
  <c r="EB108" i="1" s="1"/>
  <c r="DX91" i="1"/>
  <c r="DY91" i="1" s="1"/>
  <c r="DY146" i="1"/>
  <c r="DR150" i="1"/>
  <c r="DS150" i="1" s="1"/>
  <c r="DT150" i="1" s="1"/>
  <c r="DW96" i="1"/>
  <c r="DZ96" i="1" s="1"/>
  <c r="EE136" i="1"/>
  <c r="EG136" i="1" s="1"/>
  <c r="DW125" i="1"/>
  <c r="EC157" i="1"/>
  <c r="EE157" i="1" s="1"/>
  <c r="EC112" i="1"/>
  <c r="EE112" i="1" s="1"/>
  <c r="ED123" i="1"/>
  <c r="EC123" i="1"/>
  <c r="EC129" i="1"/>
  <c r="EE129" i="1" s="1"/>
  <c r="EC119" i="1"/>
  <c r="EE119" i="1" s="1"/>
  <c r="EO84" i="5"/>
  <c r="EQ84" i="5" s="1"/>
  <c r="DW152" i="1"/>
  <c r="EP144" i="5"/>
  <c r="EL78" i="5"/>
  <c r="EN78" i="5" s="1"/>
  <c r="DS71" i="1"/>
  <c r="DT71" i="1" s="1"/>
  <c r="DU71" i="1" s="1"/>
  <c r="DR107" i="1"/>
  <c r="ED100" i="1"/>
  <c r="EF100" i="1" s="1"/>
  <c r="DY75" i="1"/>
  <c r="DW131" i="1"/>
  <c r="DX131" i="1"/>
  <c r="EK78" i="5"/>
  <c r="EM78" i="5" s="1"/>
  <c r="EP133" i="5"/>
  <c r="EO99" i="5"/>
  <c r="EQ99" i="5" s="1"/>
  <c r="EN122" i="5"/>
  <c r="EO122" i="5" s="1"/>
  <c r="EQ122" i="5" s="1"/>
  <c r="ET68" i="5" s="1"/>
  <c r="C41" i="5" s="1"/>
  <c r="K41" i="5" s="1"/>
  <c r="L39" i="5" s="1"/>
  <c r="EO134" i="5"/>
  <c r="EQ134" i="5" s="1"/>
  <c r="EN117" i="5"/>
  <c r="EO117" i="5" s="1"/>
  <c r="EQ117" i="5" s="1"/>
  <c r="EM146" i="5"/>
  <c r="EO146" i="5" s="1"/>
  <c r="ER113" i="5"/>
  <c r="ER127" i="5"/>
  <c r="ER153" i="5"/>
  <c r="EQ83" i="5"/>
  <c r="ER144" i="5"/>
  <c r="ER105" i="5"/>
  <c r="EQ151" i="5"/>
  <c r="ER136" i="5"/>
  <c r="ER86" i="5"/>
  <c r="ER159" i="5"/>
  <c r="ER72" i="5"/>
  <c r="EU63" i="5" s="1"/>
  <c r="D36" i="5" s="1"/>
  <c r="EQ103" i="5"/>
  <c r="ER109" i="5"/>
  <c r="ER95" i="5"/>
  <c r="ER66" i="5"/>
  <c r="EQ98" i="5"/>
  <c r="EQ71" i="5"/>
  <c r="ER118" i="5"/>
  <c r="EQ76" i="5"/>
  <c r="EQ145" i="5"/>
  <c r="EQ88" i="5"/>
  <c r="ER131" i="5"/>
  <c r="ER137" i="5"/>
  <c r="EQ87" i="5"/>
  <c r="EQ85" i="5"/>
  <c r="EQ106" i="5"/>
  <c r="EQ65" i="5"/>
  <c r="EQ80" i="5"/>
  <c r="EQ114" i="5"/>
  <c r="EQ77" i="5"/>
  <c r="EQ75" i="5"/>
  <c r="EQ161" i="5"/>
  <c r="EQ101" i="5"/>
  <c r="EQ120" i="5"/>
  <c r="EQ112" i="5"/>
  <c r="ET67" i="5" s="1"/>
  <c r="C40" i="5" s="1"/>
  <c r="K40" i="5" s="1"/>
  <c r="L40" i="5" s="1"/>
  <c r="EC74" i="1"/>
  <c r="ED74" i="1"/>
  <c r="EE79" i="1"/>
  <c r="EC143" i="1"/>
  <c r="ED143" i="1"/>
  <c r="EF79" i="1"/>
  <c r="EI140" i="5" l="1"/>
  <c r="EJ140" i="5" s="1"/>
  <c r="EK140" i="5" s="1"/>
  <c r="EM140" i="5" s="1"/>
  <c r="DR85" i="1"/>
  <c r="EF127" i="1"/>
  <c r="EH127" i="1" s="1"/>
  <c r="EO97" i="5"/>
  <c r="EQ97" i="5" s="1"/>
  <c r="EO111" i="5"/>
  <c r="EP111" i="5"/>
  <c r="ER76" i="1"/>
  <c r="DX97" i="1"/>
  <c r="DY84" i="1"/>
  <c r="DZ144" i="1"/>
  <c r="EA144" i="1" s="1"/>
  <c r="EB144" i="1" s="1"/>
  <c r="ED144" i="1" s="1"/>
  <c r="DQ111" i="1"/>
  <c r="DS111" i="1" s="1"/>
  <c r="DT111" i="1" s="1"/>
  <c r="DV111" i="1" s="1"/>
  <c r="DW147" i="1"/>
  <c r="DW97" i="1"/>
  <c r="DV160" i="1"/>
  <c r="DU160" i="1"/>
  <c r="DV90" i="1"/>
  <c r="DU90" i="1"/>
  <c r="DX147" i="1"/>
  <c r="DX82" i="1"/>
  <c r="DW82" i="1"/>
  <c r="DS63" i="1"/>
  <c r="DT63" i="1" s="1"/>
  <c r="DU63" i="1" s="1"/>
  <c r="DQ85" i="1"/>
  <c r="DS85" i="1" s="1"/>
  <c r="DT85" i="1" s="1"/>
  <c r="DV85" i="1" s="1"/>
  <c r="DX95" i="1"/>
  <c r="DY95" i="1" s="1"/>
  <c r="DW145" i="1"/>
  <c r="DZ145" i="1" s="1"/>
  <c r="DZ142" i="1"/>
  <c r="EA142" i="1" s="1"/>
  <c r="EB142" i="1" s="1"/>
  <c r="EC142" i="1" s="1"/>
  <c r="EC73" i="1"/>
  <c r="EE73" i="1" s="1"/>
  <c r="DW162" i="1"/>
  <c r="DZ162" i="1" s="1"/>
  <c r="DW116" i="1"/>
  <c r="EH159" i="1"/>
  <c r="EI159" i="1" s="1"/>
  <c r="EJ159" i="1" s="1"/>
  <c r="ER159" i="1" s="1"/>
  <c r="DO99" i="1"/>
  <c r="DQ99" i="1" s="1"/>
  <c r="DZ128" i="1"/>
  <c r="EA128" i="1" s="1"/>
  <c r="EB128" i="1" s="1"/>
  <c r="ED128" i="1" s="1"/>
  <c r="EE137" i="1"/>
  <c r="EH137" i="1" s="1"/>
  <c r="EC105" i="1"/>
  <c r="EF105" i="1" s="1"/>
  <c r="DV139" i="1"/>
  <c r="DW139" i="1" s="1"/>
  <c r="DV133" i="1"/>
  <c r="DW133" i="1" s="1"/>
  <c r="DQ121" i="1"/>
  <c r="DS121" i="1" s="1"/>
  <c r="DT121" i="1" s="1"/>
  <c r="DU121" i="1" s="1"/>
  <c r="EC70" i="1"/>
  <c r="EF70" i="1" s="1"/>
  <c r="EN92" i="1"/>
  <c r="DY155" i="1"/>
  <c r="EA155" i="1" s="1"/>
  <c r="EB155" i="1" s="1"/>
  <c r="ED104" i="1"/>
  <c r="EF104" i="1" s="1"/>
  <c r="DX109" i="1"/>
  <c r="DZ109" i="1" s="1"/>
  <c r="EM92" i="1"/>
  <c r="EP126" i="1"/>
  <c r="DX102" i="1"/>
  <c r="DZ102" i="1" s="1"/>
  <c r="EA113" i="1"/>
  <c r="EB113" i="1" s="1"/>
  <c r="DR118" i="1"/>
  <c r="DS118" i="1" s="1"/>
  <c r="DT118" i="1" s="1"/>
  <c r="DV118" i="1" s="1"/>
  <c r="EG130" i="1"/>
  <c r="EI130" i="1" s="1"/>
  <c r="EJ130" i="1" s="1"/>
  <c r="EL130" i="1" s="1"/>
  <c r="DX114" i="1"/>
  <c r="DY114" i="1" s="1"/>
  <c r="DW65" i="1"/>
  <c r="EF62" i="1"/>
  <c r="DY77" i="1"/>
  <c r="EA77" i="1" s="1"/>
  <c r="EB77" i="1" s="1"/>
  <c r="EC77" i="1" s="1"/>
  <c r="EE148" i="1"/>
  <c r="EH148" i="1" s="1"/>
  <c r="EE62" i="1"/>
  <c r="EE153" i="1"/>
  <c r="EG153" i="1" s="1"/>
  <c r="EK76" i="1"/>
  <c r="EN76" i="1" s="1"/>
  <c r="EH122" i="1"/>
  <c r="EI122" i="1" s="1"/>
  <c r="EJ122" i="1" s="1"/>
  <c r="ER122" i="1" s="1"/>
  <c r="EU68" i="1" s="1"/>
  <c r="D41" i="1" s="1"/>
  <c r="EM156" i="1"/>
  <c r="DZ98" i="1"/>
  <c r="EA98" i="1" s="1"/>
  <c r="EB98" i="1" s="1"/>
  <c r="ED98" i="1" s="1"/>
  <c r="EC103" i="1"/>
  <c r="EE103" i="1" s="1"/>
  <c r="EE86" i="1"/>
  <c r="EG86" i="1" s="1"/>
  <c r="EN156" i="1"/>
  <c r="ED140" i="1"/>
  <c r="EF140" i="1" s="1"/>
  <c r="ER94" i="1"/>
  <c r="EK94" i="1"/>
  <c r="EL94" i="1"/>
  <c r="EF134" i="1"/>
  <c r="EG134" i="1" s="1"/>
  <c r="ED135" i="1"/>
  <c r="EF135" i="1" s="1"/>
  <c r="DZ68" i="1"/>
  <c r="EA68" i="1" s="1"/>
  <c r="EB68" i="1" s="1"/>
  <c r="EF161" i="1"/>
  <c r="EH161" i="1" s="1"/>
  <c r="EE149" i="1"/>
  <c r="EH149" i="1" s="1"/>
  <c r="DZ116" i="1"/>
  <c r="DW117" i="1"/>
  <c r="DY117" i="1" s="1"/>
  <c r="DY66" i="1"/>
  <c r="EA66" i="1" s="1"/>
  <c r="EB66" i="1" s="1"/>
  <c r="ED66" i="1" s="1"/>
  <c r="DX65" i="1"/>
  <c r="EP67" i="5"/>
  <c r="DW151" i="1"/>
  <c r="DY151" i="1" s="1"/>
  <c r="DX69" i="1"/>
  <c r="DY69" i="1" s="1"/>
  <c r="EO67" i="5"/>
  <c r="EQ67" i="5" s="1"/>
  <c r="EO70" i="5"/>
  <c r="EQ70" i="5" s="1"/>
  <c r="EF119" i="1"/>
  <c r="EH119" i="1" s="1"/>
  <c r="DW141" i="1"/>
  <c r="DZ141" i="1" s="1"/>
  <c r="EE100" i="1"/>
  <c r="EH100" i="1" s="1"/>
  <c r="DS120" i="1"/>
  <c r="DT120" i="1" s="1"/>
  <c r="DV120" i="1" s="1"/>
  <c r="EP70" i="5"/>
  <c r="DY116" i="1"/>
  <c r="DY96" i="1"/>
  <c r="EA96" i="1" s="1"/>
  <c r="EB96" i="1" s="1"/>
  <c r="EC96" i="1" s="1"/>
  <c r="EF87" i="1"/>
  <c r="EG87" i="1" s="1"/>
  <c r="EF89" i="1"/>
  <c r="EH89" i="1" s="1"/>
  <c r="DS81" i="1"/>
  <c r="DT81" i="1" s="1"/>
  <c r="DU81" i="1" s="1"/>
  <c r="EE158" i="1"/>
  <c r="EG158" i="1" s="1"/>
  <c r="EM64" i="1"/>
  <c r="DZ138" i="1"/>
  <c r="EA138" i="1" s="1"/>
  <c r="EB138" i="1" s="1"/>
  <c r="EC138" i="1" s="1"/>
  <c r="DZ91" i="1"/>
  <c r="EA91" i="1" s="1"/>
  <c r="EB91" i="1" s="1"/>
  <c r="ED91" i="1" s="1"/>
  <c r="DS107" i="1"/>
  <c r="DT107" i="1" s="1"/>
  <c r="DU107" i="1" s="1"/>
  <c r="EA75" i="1"/>
  <c r="EB75" i="1" s="1"/>
  <c r="EC75" i="1" s="1"/>
  <c r="EF157" i="1"/>
  <c r="EG157" i="1" s="1"/>
  <c r="EA146" i="1"/>
  <c r="EB146" i="1" s="1"/>
  <c r="ED146" i="1" s="1"/>
  <c r="DR101" i="1"/>
  <c r="DQ101" i="1"/>
  <c r="DX67" i="1"/>
  <c r="DY67" i="1" s="1"/>
  <c r="DZ154" i="1"/>
  <c r="DZ72" i="1"/>
  <c r="DY72" i="1"/>
  <c r="EE110" i="1"/>
  <c r="EG110" i="1" s="1"/>
  <c r="ED115" i="1"/>
  <c r="EE115" i="1" s="1"/>
  <c r="EN64" i="1"/>
  <c r="EH136" i="1"/>
  <c r="EI136" i="1" s="1"/>
  <c r="EJ136" i="1" s="1"/>
  <c r="ER136" i="1" s="1"/>
  <c r="EC124" i="1"/>
  <c r="EE124" i="1" s="1"/>
  <c r="DY154" i="1"/>
  <c r="EP78" i="5"/>
  <c r="EC88" i="1"/>
  <c r="ED88" i="1"/>
  <c r="EC132" i="1"/>
  <c r="EF132" i="1" s="1"/>
  <c r="EC93" i="1"/>
  <c r="EE93" i="1" s="1"/>
  <c r="ED108" i="1"/>
  <c r="EC108" i="1"/>
  <c r="EF129" i="1"/>
  <c r="EH129" i="1" s="1"/>
  <c r="DV150" i="1"/>
  <c r="DU150" i="1"/>
  <c r="EF112" i="1"/>
  <c r="EG112" i="1" s="1"/>
  <c r="DZ125" i="1"/>
  <c r="DY125" i="1"/>
  <c r="EE123" i="1"/>
  <c r="EF123" i="1"/>
  <c r="EC80" i="1"/>
  <c r="EF80" i="1" s="1"/>
  <c r="DV71" i="1"/>
  <c r="DW71" i="1" s="1"/>
  <c r="ED83" i="1"/>
  <c r="EE83" i="1" s="1"/>
  <c r="DZ152" i="1"/>
  <c r="DY152" i="1"/>
  <c r="EP117" i="5"/>
  <c r="DY131" i="1"/>
  <c r="DZ131" i="1"/>
  <c r="EC78" i="1"/>
  <c r="ED78" i="1"/>
  <c r="EA84" i="1"/>
  <c r="EB84" i="1" s="1"/>
  <c r="EC84" i="1" s="1"/>
  <c r="ED106" i="1"/>
  <c r="EF106" i="1" s="1"/>
  <c r="EO78" i="5"/>
  <c r="EQ78" i="5" s="1"/>
  <c r="EP122" i="5"/>
  <c r="EH79" i="1"/>
  <c r="EP146" i="5"/>
  <c r="ER155" i="5"/>
  <c r="EQ128" i="5"/>
  <c r="ER69" i="5"/>
  <c r="EQ127" i="5"/>
  <c r="EQ90" i="5"/>
  <c r="ER89" i="5"/>
  <c r="ER96" i="5"/>
  <c r="ER82" i="5"/>
  <c r="EU64" i="5" s="1"/>
  <c r="D37" i="5" s="1"/>
  <c r="EQ154" i="5"/>
  <c r="ER125" i="5"/>
  <c r="ER152" i="5"/>
  <c r="EU71" i="5" s="1"/>
  <c r="D44" i="5" s="1"/>
  <c r="EQ150" i="5"/>
  <c r="ER94" i="5"/>
  <c r="ER138" i="5"/>
  <c r="EQ160" i="5"/>
  <c r="ER104" i="5"/>
  <c r="EQ149" i="5"/>
  <c r="EQ74" i="5"/>
  <c r="ER135" i="5"/>
  <c r="EQ146" i="5"/>
  <c r="EQ123" i="5"/>
  <c r="ER64" i="5"/>
  <c r="EQ86" i="5"/>
  <c r="ER79" i="5"/>
  <c r="EQ118" i="5"/>
  <c r="ER156" i="5"/>
  <c r="ER119" i="5"/>
  <c r="ER133" i="5"/>
  <c r="ER111" i="5"/>
  <c r="EQ62" i="5"/>
  <c r="ET62" i="5" s="1"/>
  <c r="C35" i="5" s="1"/>
  <c r="K35" i="5" s="1"/>
  <c r="L45" i="5" s="1"/>
  <c r="EQ153" i="5"/>
  <c r="ER142" i="5"/>
  <c r="EU70" i="5" s="1"/>
  <c r="D43" i="5" s="1"/>
  <c r="EQ68" i="5"/>
  <c r="ER100" i="5"/>
  <c r="EQ63" i="5"/>
  <c r="EQ73" i="5"/>
  <c r="EQ116" i="5"/>
  <c r="EE74" i="1"/>
  <c r="EF74" i="1"/>
  <c r="EF143" i="1"/>
  <c r="EE143" i="1"/>
  <c r="EG79" i="1"/>
  <c r="ER140" i="5" l="1"/>
  <c r="EL140" i="5"/>
  <c r="EN140" i="5" s="1"/>
  <c r="EG127" i="1"/>
  <c r="EI127" i="1" s="1"/>
  <c r="EJ127" i="1" s="1"/>
  <c r="DY97" i="1"/>
  <c r="EP140" i="5"/>
  <c r="EO140" i="5"/>
  <c r="EQ140" i="5" s="1"/>
  <c r="EF73" i="1"/>
  <c r="DY102" i="1"/>
  <c r="DZ95" i="1"/>
  <c r="EA95" i="1" s="1"/>
  <c r="EB95" i="1" s="1"/>
  <c r="ED95" i="1" s="1"/>
  <c r="DW160" i="1"/>
  <c r="EG161" i="1"/>
  <c r="DZ82" i="1"/>
  <c r="DZ147" i="1"/>
  <c r="DX90" i="1"/>
  <c r="DY82" i="1"/>
  <c r="ED142" i="1"/>
  <c r="EF142" i="1" s="1"/>
  <c r="DX160" i="1"/>
  <c r="DW90" i="1"/>
  <c r="DY145" i="1"/>
  <c r="EA145" i="1" s="1"/>
  <c r="EB145" i="1" s="1"/>
  <c r="EC145" i="1" s="1"/>
  <c r="DZ97" i="1"/>
  <c r="EA97" i="1" s="1"/>
  <c r="EB97" i="1" s="1"/>
  <c r="DU85" i="1"/>
  <c r="DW85" i="1" s="1"/>
  <c r="DV63" i="1"/>
  <c r="DW63" i="1" s="1"/>
  <c r="DY147" i="1"/>
  <c r="DY162" i="1"/>
  <c r="EA162" i="1" s="1"/>
  <c r="EB162" i="1" s="1"/>
  <c r="DX139" i="1"/>
  <c r="DY139" i="1" s="1"/>
  <c r="EG73" i="1"/>
  <c r="EH73" i="1"/>
  <c r="DR99" i="1"/>
  <c r="EG137" i="1"/>
  <c r="EI137" i="1" s="1"/>
  <c r="EJ137" i="1" s="1"/>
  <c r="ER137" i="1" s="1"/>
  <c r="EC128" i="1"/>
  <c r="EF128" i="1" s="1"/>
  <c r="EG100" i="1"/>
  <c r="EE105" i="1"/>
  <c r="EH105" i="1" s="1"/>
  <c r="EH158" i="1"/>
  <c r="EI158" i="1" s="1"/>
  <c r="EJ158" i="1" s="1"/>
  <c r="ER158" i="1" s="1"/>
  <c r="DX133" i="1"/>
  <c r="DY133" i="1" s="1"/>
  <c r="EK159" i="1"/>
  <c r="EL159" i="1"/>
  <c r="DU111" i="1"/>
  <c r="DW111" i="1" s="1"/>
  <c r="EE104" i="1"/>
  <c r="EG104" i="1" s="1"/>
  <c r="EP92" i="1"/>
  <c r="EH153" i="1"/>
  <c r="EI153" i="1" s="1"/>
  <c r="EJ153" i="1" s="1"/>
  <c r="DV121" i="1"/>
  <c r="DX121" i="1" s="1"/>
  <c r="EO92" i="1"/>
  <c r="EQ92" i="1" s="1"/>
  <c r="ET65" i="1" s="1"/>
  <c r="C38" i="1" s="1"/>
  <c r="DY109" i="1"/>
  <c r="EA109" i="1" s="1"/>
  <c r="EB109" i="1" s="1"/>
  <c r="EE70" i="1"/>
  <c r="EG70" i="1" s="1"/>
  <c r="EN94" i="1"/>
  <c r="EG148" i="1"/>
  <c r="EI148" i="1" s="1"/>
  <c r="EJ148" i="1" s="1"/>
  <c r="EL148" i="1" s="1"/>
  <c r="EH62" i="1"/>
  <c r="EH86" i="1"/>
  <c r="EI86" i="1" s="1"/>
  <c r="EJ86" i="1" s="1"/>
  <c r="EK86" i="1" s="1"/>
  <c r="DY65" i="1"/>
  <c r="DV81" i="1"/>
  <c r="DX81" i="1" s="1"/>
  <c r="DZ117" i="1"/>
  <c r="EA117" i="1" s="1"/>
  <c r="EB117" i="1" s="1"/>
  <c r="EG62" i="1"/>
  <c r="EF103" i="1"/>
  <c r="EG103" i="1" s="1"/>
  <c r="DZ65" i="1"/>
  <c r="EM94" i="1"/>
  <c r="DZ114" i="1"/>
  <c r="EA114" i="1" s="1"/>
  <c r="EB114" i="1" s="1"/>
  <c r="ED113" i="1"/>
  <c r="EC113" i="1"/>
  <c r="EH134" i="1"/>
  <c r="EI134" i="1" s="1"/>
  <c r="EJ134" i="1" s="1"/>
  <c r="EL134" i="1" s="1"/>
  <c r="EP156" i="1"/>
  <c r="EO156" i="1"/>
  <c r="EQ156" i="1" s="1"/>
  <c r="EM76" i="1"/>
  <c r="EO76" i="1" s="1"/>
  <c r="EQ76" i="1" s="1"/>
  <c r="EG149" i="1"/>
  <c r="EI149" i="1" s="1"/>
  <c r="EJ149" i="1" s="1"/>
  <c r="EK149" i="1" s="1"/>
  <c r="EE140" i="1"/>
  <c r="EG140" i="1" s="1"/>
  <c r="EE135" i="1"/>
  <c r="EH135" i="1" s="1"/>
  <c r="EA102" i="1"/>
  <c r="EB102" i="1" s="1"/>
  <c r="EC102" i="1" s="1"/>
  <c r="ED68" i="1"/>
  <c r="EC68" i="1"/>
  <c r="EG119" i="1"/>
  <c r="EI119" i="1" s="1"/>
  <c r="EJ119" i="1" s="1"/>
  <c r="EK119" i="1" s="1"/>
  <c r="EF83" i="1"/>
  <c r="EG83" i="1" s="1"/>
  <c r="ED77" i="1"/>
  <c r="EE77" i="1" s="1"/>
  <c r="EC146" i="1"/>
  <c r="EF146" i="1" s="1"/>
  <c r="EL136" i="1"/>
  <c r="DZ151" i="1"/>
  <c r="EA151" i="1" s="1"/>
  <c r="EB151" i="1" s="1"/>
  <c r="ED151" i="1" s="1"/>
  <c r="EG129" i="1"/>
  <c r="EI129" i="1" s="1"/>
  <c r="EJ129" i="1" s="1"/>
  <c r="EL129" i="1" s="1"/>
  <c r="DY141" i="1"/>
  <c r="EA141" i="1" s="1"/>
  <c r="EB141" i="1" s="1"/>
  <c r="DS99" i="1"/>
  <c r="DT99" i="1" s="1"/>
  <c r="DU99" i="1" s="1"/>
  <c r="EG89" i="1"/>
  <c r="EI89" i="1" s="1"/>
  <c r="EJ89" i="1" s="1"/>
  <c r="EL89" i="1" s="1"/>
  <c r="DZ69" i="1"/>
  <c r="EA69" i="1" s="1"/>
  <c r="EB69" i="1" s="1"/>
  <c r="EH87" i="1"/>
  <c r="EI87" i="1" s="1"/>
  <c r="EJ87" i="1" s="1"/>
  <c r="EL87" i="1" s="1"/>
  <c r="EA116" i="1"/>
  <c r="EB116" i="1" s="1"/>
  <c r="DV107" i="1"/>
  <c r="DX107" i="1" s="1"/>
  <c r="DU120" i="1"/>
  <c r="DX120" i="1" s="1"/>
  <c r="EH110" i="1"/>
  <c r="EI110" i="1" s="1"/>
  <c r="EJ110" i="1" s="1"/>
  <c r="EK110" i="1" s="1"/>
  <c r="EK136" i="1"/>
  <c r="DU118" i="1"/>
  <c r="DX118" i="1" s="1"/>
  <c r="EE132" i="1"/>
  <c r="EG132" i="1" s="1"/>
  <c r="EH157" i="1"/>
  <c r="EI157" i="1" s="1"/>
  <c r="EJ157" i="1" s="1"/>
  <c r="ED75" i="1"/>
  <c r="EF75" i="1" s="1"/>
  <c r="EC66" i="1"/>
  <c r="EF66" i="1" s="1"/>
  <c r="EP64" i="1"/>
  <c r="EF115" i="1"/>
  <c r="EG115" i="1" s="1"/>
  <c r="EO64" i="1"/>
  <c r="EQ64" i="1" s="1"/>
  <c r="ED96" i="1"/>
  <c r="EE96" i="1" s="1"/>
  <c r="EF124" i="1"/>
  <c r="EH124" i="1" s="1"/>
  <c r="EA154" i="1"/>
  <c r="EB154" i="1" s="1"/>
  <c r="EC154" i="1" s="1"/>
  <c r="DZ67" i="1"/>
  <c r="EA67" i="1" s="1"/>
  <c r="EB67" i="1" s="1"/>
  <c r="EC67" i="1" s="1"/>
  <c r="ER130" i="1"/>
  <c r="DS101" i="1"/>
  <c r="DT101" i="1" s="1"/>
  <c r="EK130" i="1"/>
  <c r="EM130" i="1" s="1"/>
  <c r="EA72" i="1"/>
  <c r="EB72" i="1" s="1"/>
  <c r="EC162" i="1"/>
  <c r="ED162" i="1"/>
  <c r="EH112" i="1"/>
  <c r="EI112" i="1" s="1"/>
  <c r="EJ112" i="1" s="1"/>
  <c r="EL112" i="1" s="1"/>
  <c r="DX71" i="1"/>
  <c r="DY71" i="1" s="1"/>
  <c r="EF93" i="1"/>
  <c r="EG93" i="1" s="1"/>
  <c r="ED138" i="1"/>
  <c r="EE138" i="1" s="1"/>
  <c r="EF108" i="1"/>
  <c r="EF88" i="1"/>
  <c r="EE88" i="1"/>
  <c r="DX150" i="1"/>
  <c r="EE108" i="1"/>
  <c r="EA125" i="1"/>
  <c r="EB125" i="1" s="1"/>
  <c r="EC98" i="1"/>
  <c r="EE98" i="1" s="1"/>
  <c r="DW150" i="1"/>
  <c r="EE80" i="1"/>
  <c r="EH80" i="1" s="1"/>
  <c r="EH123" i="1"/>
  <c r="EG123" i="1"/>
  <c r="EC144" i="1"/>
  <c r="EF144" i="1" s="1"/>
  <c r="EH74" i="1"/>
  <c r="EA152" i="1"/>
  <c r="EB152" i="1" s="1"/>
  <c r="EC152" i="1" s="1"/>
  <c r="ED155" i="1"/>
  <c r="EC155" i="1"/>
  <c r="EC91" i="1"/>
  <c r="EE106" i="1"/>
  <c r="EG106" i="1" s="1"/>
  <c r="EA131" i="1"/>
  <c r="EB131" i="1" s="1"/>
  <c r="ED84" i="1"/>
  <c r="EE84" i="1" s="1"/>
  <c r="EF78" i="1"/>
  <c r="EE78" i="1"/>
  <c r="EI100" i="1"/>
  <c r="EJ100" i="1" s="1"/>
  <c r="EL100" i="1" s="1"/>
  <c r="EI79" i="1"/>
  <c r="EJ79" i="1" s="1"/>
  <c r="EK79" i="1" s="1"/>
  <c r="EI161" i="1"/>
  <c r="EJ161" i="1" s="1"/>
  <c r="ER161" i="1" s="1"/>
  <c r="EK122" i="1"/>
  <c r="EG143" i="1"/>
  <c r="EQ136" i="5"/>
  <c r="EQ69" i="5"/>
  <c r="EQ113" i="5"/>
  <c r="ER81" i="5"/>
  <c r="ER158" i="5"/>
  <c r="ER93" i="5"/>
  <c r="ER129" i="5"/>
  <c r="EQ144" i="5"/>
  <c r="EQ105" i="5"/>
  <c r="EB163" i="5"/>
  <c r="ER143" i="5"/>
  <c r="EQ94" i="5"/>
  <c r="EQ66" i="5"/>
  <c r="EQ95" i="5"/>
  <c r="ER126" i="5"/>
  <c r="EQ89" i="5"/>
  <c r="ER148" i="5"/>
  <c r="ER132" i="5"/>
  <c r="EU69" i="5" s="1"/>
  <c r="D42" i="5" s="1"/>
  <c r="EQ72" i="5"/>
  <c r="ET63" i="5" s="1"/>
  <c r="C36" i="5" s="1"/>
  <c r="K36" i="5" s="1"/>
  <c r="L44" i="5" s="1"/>
  <c r="EQ109" i="5"/>
  <c r="EQ79" i="5"/>
  <c r="EQ131" i="5"/>
  <c r="EQ137" i="5"/>
  <c r="EL122" i="1"/>
  <c r="EG74" i="1"/>
  <c r="EH143" i="1"/>
  <c r="DZ90" i="1" l="1"/>
  <c r="EL127" i="1"/>
  <c r="EK127" i="1"/>
  <c r="ER127" i="1"/>
  <c r="EA82" i="1"/>
  <c r="EB82" i="1" s="1"/>
  <c r="ED82" i="1" s="1"/>
  <c r="EA147" i="1"/>
  <c r="EB147" i="1" s="1"/>
  <c r="EC147" i="1" s="1"/>
  <c r="DX63" i="1"/>
  <c r="DZ63" i="1" s="1"/>
  <c r="EE128" i="1"/>
  <c r="EE142" i="1"/>
  <c r="DY90" i="1"/>
  <c r="EA90" i="1" s="1"/>
  <c r="EB90" i="1" s="1"/>
  <c r="DZ139" i="1"/>
  <c r="EA139" i="1" s="1"/>
  <c r="EB139" i="1" s="1"/>
  <c r="ED139" i="1" s="1"/>
  <c r="DX85" i="1"/>
  <c r="DZ85" i="1" s="1"/>
  <c r="EC97" i="1"/>
  <c r="ED97" i="1"/>
  <c r="DY160" i="1"/>
  <c r="DZ160" i="1"/>
  <c r="EI73" i="1"/>
  <c r="EJ73" i="1" s="1"/>
  <c r="EK73" i="1" s="1"/>
  <c r="EL137" i="1"/>
  <c r="EL86" i="1"/>
  <c r="EM86" i="1" s="1"/>
  <c r="EK137" i="1"/>
  <c r="ER86" i="1"/>
  <c r="ED145" i="1"/>
  <c r="EF145" i="1" s="1"/>
  <c r="EG105" i="1"/>
  <c r="EI105" i="1" s="1"/>
  <c r="EJ105" i="1" s="1"/>
  <c r="EL105" i="1" s="1"/>
  <c r="DW121" i="1"/>
  <c r="DY121" i="1" s="1"/>
  <c r="EO94" i="1"/>
  <c r="EQ94" i="1" s="1"/>
  <c r="DZ133" i="1"/>
  <c r="EA133" i="1" s="1"/>
  <c r="EB133" i="1" s="1"/>
  <c r="EC133" i="1" s="1"/>
  <c r="EM159" i="1"/>
  <c r="EN159" i="1"/>
  <c r="EH103" i="1"/>
  <c r="EI103" i="1" s="1"/>
  <c r="EJ103" i="1" s="1"/>
  <c r="ER103" i="1" s="1"/>
  <c r="EH104" i="1"/>
  <c r="EI104" i="1" s="1"/>
  <c r="EJ104" i="1" s="1"/>
  <c r="EL104" i="1" s="1"/>
  <c r="EP94" i="1"/>
  <c r="DX111" i="1"/>
  <c r="DZ111" i="1" s="1"/>
  <c r="EE146" i="1"/>
  <c r="EG146" i="1" s="1"/>
  <c r="EI62" i="1"/>
  <c r="EJ62" i="1" s="1"/>
  <c r="ER62" i="1" s="1"/>
  <c r="EU62" i="1" s="1"/>
  <c r="D35" i="1" s="1"/>
  <c r="EH70" i="1"/>
  <c r="EI70" i="1" s="1"/>
  <c r="EJ70" i="1" s="1"/>
  <c r="EL70" i="1" s="1"/>
  <c r="DW81" i="1"/>
  <c r="DZ81" i="1" s="1"/>
  <c r="EA65" i="1"/>
  <c r="EB65" i="1" s="1"/>
  <c r="ED65" i="1" s="1"/>
  <c r="EK134" i="1"/>
  <c r="EN134" i="1" s="1"/>
  <c r="ER134" i="1"/>
  <c r="EH128" i="1"/>
  <c r="EG128" i="1"/>
  <c r="EH140" i="1"/>
  <c r="EI140" i="1" s="1"/>
  <c r="EJ140" i="1" s="1"/>
  <c r="ED114" i="1"/>
  <c r="EC114" i="1"/>
  <c r="EE113" i="1"/>
  <c r="EF113" i="1"/>
  <c r="DW118" i="1"/>
  <c r="DZ118" i="1" s="1"/>
  <c r="ED102" i="1"/>
  <c r="EF102" i="1" s="1"/>
  <c r="EP76" i="1"/>
  <c r="EH83" i="1"/>
  <c r="EI83" i="1" s="1"/>
  <c r="EJ83" i="1" s="1"/>
  <c r="EF77" i="1"/>
  <c r="EH77" i="1" s="1"/>
  <c r="EG135" i="1"/>
  <c r="EI135" i="1" s="1"/>
  <c r="EJ135" i="1" s="1"/>
  <c r="EK135" i="1" s="1"/>
  <c r="DW107" i="1"/>
  <c r="DY107" i="1" s="1"/>
  <c r="EN136" i="1"/>
  <c r="EE75" i="1"/>
  <c r="EH75" i="1" s="1"/>
  <c r="ED154" i="1"/>
  <c r="EE154" i="1" s="1"/>
  <c r="EN130" i="1"/>
  <c r="EP130" i="1" s="1"/>
  <c r="EM136" i="1"/>
  <c r="DZ71" i="1"/>
  <c r="EA71" i="1" s="1"/>
  <c r="EB71" i="1" s="1"/>
  <c r="ED71" i="1" s="1"/>
  <c r="EF138" i="1"/>
  <c r="EG138" i="1" s="1"/>
  <c r="EF96" i="1"/>
  <c r="EG96" i="1" s="1"/>
  <c r="DV99" i="1"/>
  <c r="DX99" i="1" s="1"/>
  <c r="EE68" i="1"/>
  <c r="EF68" i="1"/>
  <c r="EG80" i="1"/>
  <c r="EI80" i="1" s="1"/>
  <c r="EJ80" i="1" s="1"/>
  <c r="ER80" i="1" s="1"/>
  <c r="EE66" i="1"/>
  <c r="EH66" i="1" s="1"/>
  <c r="DW120" i="1"/>
  <c r="DZ120" i="1" s="1"/>
  <c r="EH132" i="1"/>
  <c r="EI132" i="1" s="1"/>
  <c r="EJ132" i="1" s="1"/>
  <c r="EK132" i="1" s="1"/>
  <c r="ED69" i="1"/>
  <c r="EC69" i="1"/>
  <c r="ED116" i="1"/>
  <c r="EC116" i="1"/>
  <c r="EL149" i="1"/>
  <c r="EM149" i="1" s="1"/>
  <c r="ER153" i="1"/>
  <c r="EK153" i="1"/>
  <c r="EL153" i="1"/>
  <c r="EH115" i="1"/>
  <c r="EI115" i="1" s="1"/>
  <c r="EJ115" i="1" s="1"/>
  <c r="ER149" i="1"/>
  <c r="EC95" i="1"/>
  <c r="EF95" i="1" s="1"/>
  <c r="EG124" i="1"/>
  <c r="EI124" i="1" s="1"/>
  <c r="EJ124" i="1" s="1"/>
  <c r="EK124" i="1" s="1"/>
  <c r="ED67" i="1"/>
  <c r="EF67" i="1" s="1"/>
  <c r="EC117" i="1"/>
  <c r="ED117" i="1"/>
  <c r="EH93" i="1"/>
  <c r="EI93" i="1" s="1"/>
  <c r="EJ93" i="1" s="1"/>
  <c r="EK93" i="1" s="1"/>
  <c r="EE162" i="1"/>
  <c r="DU101" i="1"/>
  <c r="DV101" i="1"/>
  <c r="DT163" i="1"/>
  <c r="ER89" i="1"/>
  <c r="EK89" i="1"/>
  <c r="EN89" i="1" s="1"/>
  <c r="EG108" i="1"/>
  <c r="EL158" i="1"/>
  <c r="EK158" i="1"/>
  <c r="EC72" i="1"/>
  <c r="ED72" i="1"/>
  <c r="EF162" i="1"/>
  <c r="EF98" i="1"/>
  <c r="EH98" i="1" s="1"/>
  <c r="EC141" i="1"/>
  <c r="ED141" i="1"/>
  <c r="ER87" i="1"/>
  <c r="EC151" i="1"/>
  <c r="EE151" i="1" s="1"/>
  <c r="EH108" i="1"/>
  <c r="ER119" i="1"/>
  <c r="EH88" i="1"/>
  <c r="EG88" i="1"/>
  <c r="EH106" i="1"/>
  <c r="EI106" i="1" s="1"/>
  <c r="EJ106" i="1" s="1"/>
  <c r="ED109" i="1"/>
  <c r="EC109" i="1"/>
  <c r="DY150" i="1"/>
  <c r="ER110" i="1"/>
  <c r="EL110" i="1"/>
  <c r="EM110" i="1" s="1"/>
  <c r="EF155" i="1"/>
  <c r="EC125" i="1"/>
  <c r="ED125" i="1"/>
  <c r="EL119" i="1"/>
  <c r="EM119" i="1" s="1"/>
  <c r="EK129" i="1"/>
  <c r="EM129" i="1" s="1"/>
  <c r="EI123" i="1"/>
  <c r="EJ123" i="1" s="1"/>
  <c r="DZ150" i="1"/>
  <c r="EI74" i="1"/>
  <c r="EJ74" i="1" s="1"/>
  <c r="EL74" i="1" s="1"/>
  <c r="EK100" i="1"/>
  <c r="EN100" i="1" s="1"/>
  <c r="EE144" i="1"/>
  <c r="EG144" i="1" s="1"/>
  <c r="ER129" i="1"/>
  <c r="ER79" i="1"/>
  <c r="EL79" i="1"/>
  <c r="EN79" i="1" s="1"/>
  <c r="ER100" i="1"/>
  <c r="ED152" i="1"/>
  <c r="EF152" i="1" s="1"/>
  <c r="EG78" i="1"/>
  <c r="ER112" i="1"/>
  <c r="EU67" i="1" s="1"/>
  <c r="D40" i="1" s="1"/>
  <c r="EK148" i="1"/>
  <c r="EN148" i="1" s="1"/>
  <c r="EF84" i="1"/>
  <c r="EH84" i="1" s="1"/>
  <c r="EE91" i="1"/>
  <c r="EF91" i="1"/>
  <c r="EN86" i="1"/>
  <c r="EO86" i="1" s="1"/>
  <c r="EQ86" i="1" s="1"/>
  <c r="EE155" i="1"/>
  <c r="EC131" i="1"/>
  <c r="ED131" i="1"/>
  <c r="EG142" i="1"/>
  <c r="EH78" i="1"/>
  <c r="ER148" i="1"/>
  <c r="EI143" i="1"/>
  <c r="EJ143" i="1" s="1"/>
  <c r="EL143" i="1" s="1"/>
  <c r="EK87" i="1"/>
  <c r="EM87" i="1" s="1"/>
  <c r="EK112" i="1"/>
  <c r="EN112" i="1" s="1"/>
  <c r="EL161" i="1"/>
  <c r="ER157" i="1"/>
  <c r="EK157" i="1"/>
  <c r="EL157" i="1"/>
  <c r="EM122" i="1"/>
  <c r="EK161" i="1"/>
  <c r="EN122" i="1"/>
  <c r="EH142" i="1"/>
  <c r="EQ155" i="5"/>
  <c r="EQ82" i="5"/>
  <c r="ET64" i="5" s="1"/>
  <c r="C37" i="5" s="1"/>
  <c r="K37" i="5" s="1"/>
  <c r="L43" i="5" s="1"/>
  <c r="EQ104" i="5"/>
  <c r="EQ96" i="5"/>
  <c r="EQ135" i="5"/>
  <c r="EQ159" i="5"/>
  <c r="ER121" i="5"/>
  <c r="EQ125" i="5"/>
  <c r="EQ93" i="5"/>
  <c r="EQ152" i="5"/>
  <c r="ET71" i="5" s="1"/>
  <c r="C44" i="5" s="1"/>
  <c r="K44" i="5" s="1"/>
  <c r="L36" i="5" s="1"/>
  <c r="EQ138" i="5"/>
  <c r="EQ126" i="5"/>
  <c r="EQ119" i="5"/>
  <c r="EQ64" i="5"/>
  <c r="EQ129" i="5"/>
  <c r="EQ142" i="5"/>
  <c r="ET70" i="5" s="1"/>
  <c r="C43" i="5" s="1"/>
  <c r="K43" i="5" s="1"/>
  <c r="L37" i="5" s="1"/>
  <c r="EQ156" i="5"/>
  <c r="EQ100" i="5"/>
  <c r="EQ111" i="5"/>
  <c r="EQ133" i="5"/>
  <c r="DY63" i="1" l="1"/>
  <c r="EM127" i="1"/>
  <c r="EN127" i="1"/>
  <c r="EP127" i="1" s="1"/>
  <c r="EC82" i="1"/>
  <c r="EE82" i="1" s="1"/>
  <c r="ER73" i="1"/>
  <c r="EM137" i="1"/>
  <c r="EP137" i="1" s="1"/>
  <c r="EL73" i="1"/>
  <c r="EN73" i="1" s="1"/>
  <c r="ED147" i="1"/>
  <c r="ED90" i="1"/>
  <c r="EC90" i="1"/>
  <c r="DY85" i="1"/>
  <c r="EA85" i="1" s="1"/>
  <c r="EB85" i="1" s="1"/>
  <c r="ED85" i="1" s="1"/>
  <c r="EA160" i="1"/>
  <c r="EB160" i="1" s="1"/>
  <c r="EF97" i="1"/>
  <c r="EE97" i="1"/>
  <c r="EA63" i="1"/>
  <c r="EB63" i="1" s="1"/>
  <c r="EC63" i="1" s="1"/>
  <c r="EN137" i="1"/>
  <c r="ED133" i="1"/>
  <c r="EE133" i="1" s="1"/>
  <c r="EE145" i="1"/>
  <c r="EG145" i="1" s="1"/>
  <c r="EH138" i="1"/>
  <c r="EI138" i="1" s="1"/>
  <c r="EJ138" i="1" s="1"/>
  <c r="EL138" i="1" s="1"/>
  <c r="EO159" i="1"/>
  <c r="EQ159" i="1" s="1"/>
  <c r="DZ121" i="1"/>
  <c r="EA121" i="1" s="1"/>
  <c r="EB121" i="1" s="1"/>
  <c r="EC121" i="1" s="1"/>
  <c r="DY111" i="1"/>
  <c r="EA111" i="1" s="1"/>
  <c r="EB111" i="1" s="1"/>
  <c r="ED111" i="1" s="1"/>
  <c r="EP159" i="1"/>
  <c r="DY81" i="1"/>
  <c r="EA81" i="1" s="1"/>
  <c r="EB81" i="1" s="1"/>
  <c r="EC81" i="1" s="1"/>
  <c r="EK70" i="1"/>
  <c r="EM70" i="1" s="1"/>
  <c r="ER70" i="1"/>
  <c r="EK62" i="1"/>
  <c r="EF154" i="1"/>
  <c r="EG154" i="1" s="1"/>
  <c r="EL62" i="1"/>
  <c r="EC65" i="1"/>
  <c r="EF65" i="1" s="1"/>
  <c r="EH146" i="1"/>
  <c r="EI146" i="1" s="1"/>
  <c r="EJ146" i="1" s="1"/>
  <c r="ER146" i="1" s="1"/>
  <c r="EM134" i="1"/>
  <c r="EO134" i="1" s="1"/>
  <c r="EQ134" i="1" s="1"/>
  <c r="EE114" i="1"/>
  <c r="EH96" i="1"/>
  <c r="EI96" i="1" s="1"/>
  <c r="EJ96" i="1" s="1"/>
  <c r="ER96" i="1" s="1"/>
  <c r="EO136" i="1"/>
  <c r="EQ136" i="1" s="1"/>
  <c r="EI128" i="1"/>
  <c r="EJ128" i="1" s="1"/>
  <c r="ER128" i="1" s="1"/>
  <c r="DZ107" i="1"/>
  <c r="EA107" i="1" s="1"/>
  <c r="EB107" i="1" s="1"/>
  <c r="ED107" i="1" s="1"/>
  <c r="EK140" i="1"/>
  <c r="ER140" i="1"/>
  <c r="EL140" i="1"/>
  <c r="ER104" i="1"/>
  <c r="EK103" i="1"/>
  <c r="EG113" i="1"/>
  <c r="EF114" i="1"/>
  <c r="DY118" i="1"/>
  <c r="EA118" i="1" s="1"/>
  <c r="EB118" i="1" s="1"/>
  <c r="EO130" i="1"/>
  <c r="EQ130" i="1" s="1"/>
  <c r="EE102" i="1"/>
  <c r="EH102" i="1" s="1"/>
  <c r="EH113" i="1"/>
  <c r="EL103" i="1"/>
  <c r="EH68" i="1"/>
  <c r="EG77" i="1"/>
  <c r="EI77" i="1" s="1"/>
  <c r="EJ77" i="1" s="1"/>
  <c r="EL77" i="1" s="1"/>
  <c r="EN129" i="1"/>
  <c r="EP129" i="1" s="1"/>
  <c r="EP136" i="1"/>
  <c r="EG75" i="1"/>
  <c r="EI75" i="1" s="1"/>
  <c r="EJ75" i="1" s="1"/>
  <c r="EL75" i="1" s="1"/>
  <c r="EG66" i="1"/>
  <c r="EI66" i="1" s="1"/>
  <c r="EJ66" i="1" s="1"/>
  <c r="ER66" i="1" s="1"/>
  <c r="DY120" i="1"/>
  <c r="EA120" i="1" s="1"/>
  <c r="EB120" i="1" s="1"/>
  <c r="ED120" i="1" s="1"/>
  <c r="ER74" i="1"/>
  <c r="EK105" i="1"/>
  <c r="ER105" i="1"/>
  <c r="ER132" i="1"/>
  <c r="EU69" i="1" s="1"/>
  <c r="D42" i="1" s="1"/>
  <c r="EG68" i="1"/>
  <c r="EL135" i="1"/>
  <c r="EN135" i="1" s="1"/>
  <c r="EE116" i="1"/>
  <c r="DW99" i="1"/>
  <c r="EL132" i="1"/>
  <c r="EN132" i="1" s="1"/>
  <c r="EF69" i="1"/>
  <c r="EE67" i="1"/>
  <c r="EG67" i="1" s="1"/>
  <c r="EE69" i="1"/>
  <c r="EK74" i="1"/>
  <c r="EM74" i="1" s="1"/>
  <c r="EF116" i="1"/>
  <c r="EN149" i="1"/>
  <c r="EP149" i="1" s="1"/>
  <c r="EI108" i="1"/>
  <c r="EJ108" i="1" s="1"/>
  <c r="EL108" i="1" s="1"/>
  <c r="EK104" i="1"/>
  <c r="EN104" i="1" s="1"/>
  <c r="EM153" i="1"/>
  <c r="ER135" i="1"/>
  <c r="EN153" i="1"/>
  <c r="EE95" i="1"/>
  <c r="EH95" i="1" s="1"/>
  <c r="EF151" i="1"/>
  <c r="EG151" i="1" s="1"/>
  <c r="EL124" i="1"/>
  <c r="EN124" i="1" s="1"/>
  <c r="EN158" i="1"/>
  <c r="EM148" i="1"/>
  <c r="EP148" i="1" s="1"/>
  <c r="EF117" i="1"/>
  <c r="EC139" i="1"/>
  <c r="EE139" i="1" s="1"/>
  <c r="EH162" i="1"/>
  <c r="EM158" i="1"/>
  <c r="DW101" i="1"/>
  <c r="EE117" i="1"/>
  <c r="EG98" i="1"/>
  <c r="EI98" i="1" s="1"/>
  <c r="EJ98" i="1" s="1"/>
  <c r="EL98" i="1" s="1"/>
  <c r="EN119" i="1"/>
  <c r="EP119" i="1" s="1"/>
  <c r="DX101" i="1"/>
  <c r="EM89" i="1"/>
  <c r="EO89" i="1" s="1"/>
  <c r="EQ89" i="1" s="1"/>
  <c r="EL93" i="1"/>
  <c r="EM93" i="1" s="1"/>
  <c r="ER93" i="1"/>
  <c r="EE72" i="1"/>
  <c r="ER124" i="1"/>
  <c r="EF72" i="1"/>
  <c r="EG162" i="1"/>
  <c r="EO137" i="1"/>
  <c r="EQ137" i="1" s="1"/>
  <c r="EG155" i="1"/>
  <c r="EF141" i="1"/>
  <c r="EE141" i="1"/>
  <c r="EK115" i="1"/>
  <c r="EL115" i="1"/>
  <c r="ER115" i="1"/>
  <c r="EF109" i="1"/>
  <c r="EA150" i="1"/>
  <c r="EB150" i="1" s="1"/>
  <c r="ED150" i="1" s="1"/>
  <c r="EI88" i="1"/>
  <c r="EJ88" i="1" s="1"/>
  <c r="EE109" i="1"/>
  <c r="EE125" i="1"/>
  <c r="EC71" i="1"/>
  <c r="EE71" i="1" s="1"/>
  <c r="EF125" i="1"/>
  <c r="EN110" i="1"/>
  <c r="EP110" i="1" s="1"/>
  <c r="EE152" i="1"/>
  <c r="EG152" i="1" s="1"/>
  <c r="EK123" i="1"/>
  <c r="EL123" i="1"/>
  <c r="ER123" i="1"/>
  <c r="EM100" i="1"/>
  <c r="EO100" i="1" s="1"/>
  <c r="EQ100" i="1" s="1"/>
  <c r="EI142" i="1"/>
  <c r="EJ142" i="1" s="1"/>
  <c r="EK142" i="1" s="1"/>
  <c r="EP86" i="1"/>
  <c r="EI78" i="1"/>
  <c r="EJ78" i="1" s="1"/>
  <c r="EK78" i="1" s="1"/>
  <c r="EH144" i="1"/>
  <c r="EI144" i="1" s="1"/>
  <c r="EJ144" i="1" s="1"/>
  <c r="EK144" i="1" s="1"/>
  <c r="EM79" i="1"/>
  <c r="EO79" i="1" s="1"/>
  <c r="EQ79" i="1" s="1"/>
  <c r="EK143" i="1"/>
  <c r="EM143" i="1" s="1"/>
  <c r="ER143" i="1"/>
  <c r="EH91" i="1"/>
  <c r="EF131" i="1"/>
  <c r="EG91" i="1"/>
  <c r="EK80" i="1"/>
  <c r="EH155" i="1"/>
  <c r="EL80" i="1"/>
  <c r="EG84" i="1"/>
  <c r="EI84" i="1" s="1"/>
  <c r="EJ84" i="1" s="1"/>
  <c r="EL84" i="1" s="1"/>
  <c r="EM112" i="1"/>
  <c r="EE131" i="1"/>
  <c r="EP134" i="1"/>
  <c r="EN87" i="1"/>
  <c r="EM161" i="1"/>
  <c r="EN157" i="1"/>
  <c r="EM157" i="1"/>
  <c r="EP122" i="1"/>
  <c r="EN161" i="1"/>
  <c r="EO122" i="1"/>
  <c r="EQ122" i="1" s="1"/>
  <c r="ET68" i="1" s="1"/>
  <c r="C41" i="1" s="1"/>
  <c r="ER107" i="5"/>
  <c r="EQ158" i="5"/>
  <c r="EQ81" i="5"/>
  <c r="EQ121" i="5"/>
  <c r="EQ143" i="5"/>
  <c r="ER130" i="5"/>
  <c r="EQ148" i="5"/>
  <c r="EQ132" i="5"/>
  <c r="ET69" i="5" s="1"/>
  <c r="C42" i="5" s="1"/>
  <c r="K42" i="5" s="1"/>
  <c r="L38" i="5" s="1"/>
  <c r="EL106" i="1"/>
  <c r="ER106" i="1"/>
  <c r="EK106" i="1"/>
  <c r="EK83" i="1"/>
  <c r="ER83" i="1"/>
  <c r="EL83" i="1"/>
  <c r="EM73" i="1" l="1"/>
  <c r="EP73" i="1" s="1"/>
  <c r="EO127" i="1"/>
  <c r="EQ127" i="1" s="1"/>
  <c r="EE90" i="1"/>
  <c r="EF82" i="1"/>
  <c r="EH82" i="1" s="1"/>
  <c r="EL146" i="1"/>
  <c r="EM146" i="1" s="1"/>
  <c r="EK146" i="1"/>
  <c r="EF90" i="1"/>
  <c r="EC85" i="1"/>
  <c r="EF85" i="1" s="1"/>
  <c r="EH145" i="1"/>
  <c r="EF147" i="1"/>
  <c r="EH147" i="1" s="1"/>
  <c r="EE147" i="1"/>
  <c r="EG147" i="1" s="1"/>
  <c r="EN70" i="1"/>
  <c r="EP70" i="1" s="1"/>
  <c r="EG97" i="1"/>
  <c r="ED63" i="1"/>
  <c r="EF63" i="1" s="1"/>
  <c r="EF133" i="1"/>
  <c r="EH133" i="1" s="1"/>
  <c r="EH97" i="1"/>
  <c r="EC160" i="1"/>
  <c r="ED160" i="1"/>
  <c r="EH154" i="1"/>
  <c r="EH114" i="1"/>
  <c r="EI145" i="1"/>
  <c r="EJ145" i="1" s="1"/>
  <c r="EL145" i="1" s="1"/>
  <c r="EM62" i="1"/>
  <c r="EH90" i="1"/>
  <c r="EO129" i="1"/>
  <c r="EQ129" i="1" s="1"/>
  <c r="EN62" i="1"/>
  <c r="EG114" i="1"/>
  <c r="EC111" i="1"/>
  <c r="EF111" i="1" s="1"/>
  <c r="EE65" i="1"/>
  <c r="EG65" i="1" s="1"/>
  <c r="EG90" i="1"/>
  <c r="EL66" i="1"/>
  <c r="EK66" i="1"/>
  <c r="EN103" i="1"/>
  <c r="EK128" i="1"/>
  <c r="EL128" i="1"/>
  <c r="EI68" i="1"/>
  <c r="EJ68" i="1" s="1"/>
  <c r="EK68" i="1" s="1"/>
  <c r="EM140" i="1"/>
  <c r="EP158" i="1"/>
  <c r="EG102" i="1"/>
  <c r="EI102" i="1" s="1"/>
  <c r="EJ102" i="1" s="1"/>
  <c r="EK102" i="1" s="1"/>
  <c r="EG133" i="1"/>
  <c r="EI133" i="1" s="1"/>
  <c r="EJ133" i="1" s="1"/>
  <c r="EK133" i="1" s="1"/>
  <c r="EP79" i="1"/>
  <c r="EI113" i="1"/>
  <c r="EJ113" i="1" s="1"/>
  <c r="EK113" i="1" s="1"/>
  <c r="EM135" i="1"/>
  <c r="EP135" i="1" s="1"/>
  <c r="EH69" i="1"/>
  <c r="EN140" i="1"/>
  <c r="EH67" i="1"/>
  <c r="EI67" i="1" s="1"/>
  <c r="EJ67" i="1" s="1"/>
  <c r="EL67" i="1" s="1"/>
  <c r="EM103" i="1"/>
  <c r="ED81" i="1"/>
  <c r="EF81" i="1" s="1"/>
  <c r="ED121" i="1"/>
  <c r="EF121" i="1" s="1"/>
  <c r="EM124" i="1"/>
  <c r="EO124" i="1" s="1"/>
  <c r="EQ124" i="1" s="1"/>
  <c r="EK108" i="1"/>
  <c r="EM108" i="1" s="1"/>
  <c r="EG69" i="1"/>
  <c r="EM105" i="1"/>
  <c r="EN105" i="1"/>
  <c r="EM132" i="1"/>
  <c r="EO132" i="1" s="1"/>
  <c r="EQ132" i="1" s="1"/>
  <c r="ET69" i="1" s="1"/>
  <c r="C42" i="1" s="1"/>
  <c r="EO70" i="1"/>
  <c r="EQ70" i="1" s="1"/>
  <c r="DY99" i="1"/>
  <c r="DZ99" i="1"/>
  <c r="EC120" i="1"/>
  <c r="EF120" i="1" s="1"/>
  <c r="EK138" i="1"/>
  <c r="EM138" i="1" s="1"/>
  <c r="EN74" i="1"/>
  <c r="EO74" i="1" s="1"/>
  <c r="EQ74" i="1" s="1"/>
  <c r="EO158" i="1"/>
  <c r="EQ158" i="1" s="1"/>
  <c r="EH116" i="1"/>
  <c r="EG116" i="1"/>
  <c r="EO149" i="1"/>
  <c r="EQ149" i="1" s="1"/>
  <c r="ER108" i="1"/>
  <c r="EM104" i="1"/>
  <c r="EO104" i="1" s="1"/>
  <c r="EQ104" i="1" s="1"/>
  <c r="EO148" i="1"/>
  <c r="EQ148" i="1" s="1"/>
  <c r="EN93" i="1"/>
  <c r="EP93" i="1" s="1"/>
  <c r="EP100" i="1"/>
  <c r="EO73" i="1"/>
  <c r="EQ73" i="1" s="1"/>
  <c r="EO119" i="1"/>
  <c r="EQ119" i="1" s="1"/>
  <c r="EG95" i="1"/>
  <c r="EI95" i="1" s="1"/>
  <c r="EJ95" i="1" s="1"/>
  <c r="EO153" i="1"/>
  <c r="EQ153" i="1" s="1"/>
  <c r="EP153" i="1"/>
  <c r="EH151" i="1"/>
  <c r="EI151" i="1" s="1"/>
  <c r="EJ151" i="1" s="1"/>
  <c r="ER151" i="1" s="1"/>
  <c r="EI162" i="1"/>
  <c r="EJ162" i="1" s="1"/>
  <c r="EK162" i="1" s="1"/>
  <c r="EF71" i="1"/>
  <c r="EH71" i="1" s="1"/>
  <c r="ED118" i="1"/>
  <c r="EC118" i="1"/>
  <c r="EF139" i="1"/>
  <c r="EH139" i="1" s="1"/>
  <c r="DZ101" i="1"/>
  <c r="ER77" i="1"/>
  <c r="ER98" i="1"/>
  <c r="EK98" i="1"/>
  <c r="EH152" i="1"/>
  <c r="EI152" i="1" s="1"/>
  <c r="EJ152" i="1" s="1"/>
  <c r="EK152" i="1" s="1"/>
  <c r="EG117" i="1"/>
  <c r="EH117" i="1"/>
  <c r="EP89" i="1"/>
  <c r="DY101" i="1"/>
  <c r="EG72" i="1"/>
  <c r="EH72" i="1"/>
  <c r="EI155" i="1"/>
  <c r="EJ155" i="1" s="1"/>
  <c r="EK155" i="1" s="1"/>
  <c r="ER138" i="1"/>
  <c r="EM115" i="1"/>
  <c r="EH109" i="1"/>
  <c r="EC150" i="1"/>
  <c r="EF150" i="1" s="1"/>
  <c r="EI154" i="1"/>
  <c r="EJ154" i="1" s="1"/>
  <c r="ER154" i="1" s="1"/>
  <c r="EK77" i="1"/>
  <c r="EM77" i="1" s="1"/>
  <c r="EG141" i="1"/>
  <c r="EH141" i="1"/>
  <c r="EL78" i="1"/>
  <c r="EN78" i="1" s="1"/>
  <c r="EO110" i="1"/>
  <c r="EQ110" i="1" s="1"/>
  <c r="EN115" i="1"/>
  <c r="EM80" i="1"/>
  <c r="EH125" i="1"/>
  <c r="EG109" i="1"/>
  <c r="ER144" i="1"/>
  <c r="EL144" i="1"/>
  <c r="EM144" i="1" s="1"/>
  <c r="EL88" i="1"/>
  <c r="ER88" i="1"/>
  <c r="EK88" i="1"/>
  <c r="EG125" i="1"/>
  <c r="EN143" i="1"/>
  <c r="EO143" i="1" s="1"/>
  <c r="EQ143" i="1" s="1"/>
  <c r="EN146" i="1"/>
  <c r="ER78" i="1"/>
  <c r="EN123" i="1"/>
  <c r="EN80" i="1"/>
  <c r="EK96" i="1"/>
  <c r="EL142" i="1"/>
  <c r="EN142" i="1" s="1"/>
  <c r="ER142" i="1"/>
  <c r="EU70" i="1" s="1"/>
  <c r="D43" i="1" s="1"/>
  <c r="EO161" i="1"/>
  <c r="EQ161" i="1" s="1"/>
  <c r="EL96" i="1"/>
  <c r="EC107" i="1"/>
  <c r="EE107" i="1" s="1"/>
  <c r="EM123" i="1"/>
  <c r="EP161" i="1"/>
  <c r="ER75" i="1"/>
  <c r="EK75" i="1"/>
  <c r="EM75" i="1" s="1"/>
  <c r="EH131" i="1"/>
  <c r="EI91" i="1"/>
  <c r="EJ91" i="1" s="1"/>
  <c r="EK91" i="1" s="1"/>
  <c r="ER84" i="1"/>
  <c r="EG131" i="1"/>
  <c r="EK84" i="1"/>
  <c r="EP112" i="1"/>
  <c r="EO112" i="1"/>
  <c r="EQ112" i="1" s="1"/>
  <c r="ET67" i="1" s="1"/>
  <c r="C40" i="1" s="1"/>
  <c r="EP87" i="1"/>
  <c r="EO87" i="1"/>
  <c r="EQ87" i="1" s="1"/>
  <c r="EO157" i="1"/>
  <c r="EQ157" i="1" s="1"/>
  <c r="EP157" i="1"/>
  <c r="EM106" i="1"/>
  <c r="EN106" i="1"/>
  <c r="EM83" i="1"/>
  <c r="EN83" i="1"/>
  <c r="EG82" i="1" l="1"/>
  <c r="EI82" i="1" s="1"/>
  <c r="EJ82" i="1" s="1"/>
  <c r="ER82" i="1" s="1"/>
  <c r="EU64" i="1" s="1"/>
  <c r="D37" i="1" s="1"/>
  <c r="EE85" i="1"/>
  <c r="EI114" i="1"/>
  <c r="EJ114" i="1" s="1"/>
  <c r="EK114" i="1" s="1"/>
  <c r="EE63" i="1"/>
  <c r="EI147" i="1"/>
  <c r="EJ147" i="1" s="1"/>
  <c r="EI97" i="1"/>
  <c r="EJ97" i="1" s="1"/>
  <c r="EK97" i="1" s="1"/>
  <c r="ER145" i="1"/>
  <c r="EE160" i="1"/>
  <c r="EK82" i="1"/>
  <c r="EF160" i="1"/>
  <c r="EH160" i="1" s="1"/>
  <c r="EN66" i="1"/>
  <c r="EK145" i="1"/>
  <c r="EN145" i="1" s="1"/>
  <c r="EE111" i="1"/>
  <c r="EG111" i="1" s="1"/>
  <c r="EO62" i="1"/>
  <c r="EQ62" i="1" s="1"/>
  <c r="ET62" i="1" s="1"/>
  <c r="C35" i="1" s="1"/>
  <c r="EP62" i="1"/>
  <c r="EP132" i="1"/>
  <c r="EO103" i="1"/>
  <c r="EQ103" i="1" s="1"/>
  <c r="EI90" i="1"/>
  <c r="EJ90" i="1" s="1"/>
  <c r="EL90" i="1" s="1"/>
  <c r="EG63" i="1"/>
  <c r="EH63" i="1"/>
  <c r="ER68" i="1"/>
  <c r="EL68" i="1"/>
  <c r="EN68" i="1" s="1"/>
  <c r="EM66" i="1"/>
  <c r="EP74" i="1"/>
  <c r="EP103" i="1"/>
  <c r="EH65" i="1"/>
  <c r="EI65" i="1" s="1"/>
  <c r="EJ65" i="1" s="1"/>
  <c r="EL65" i="1" s="1"/>
  <c r="EM128" i="1"/>
  <c r="EP140" i="1"/>
  <c r="EO135" i="1"/>
  <c r="EQ135" i="1" s="1"/>
  <c r="EE81" i="1"/>
  <c r="EH81" i="1" s="1"/>
  <c r="EL155" i="1"/>
  <c r="EN155" i="1" s="1"/>
  <c r="EN128" i="1"/>
  <c r="EL114" i="1"/>
  <c r="EM114" i="1" s="1"/>
  <c r="EL113" i="1"/>
  <c r="EN113" i="1" s="1"/>
  <c r="EL162" i="1"/>
  <c r="EN162" i="1" s="1"/>
  <c r="ER113" i="1"/>
  <c r="ER133" i="1"/>
  <c r="EO140" i="1"/>
  <c r="EQ140" i="1" s="1"/>
  <c r="EL133" i="1"/>
  <c r="EM133" i="1" s="1"/>
  <c r="EN108" i="1"/>
  <c r="EP108" i="1" s="1"/>
  <c r="EE121" i="1"/>
  <c r="EG121" i="1" s="1"/>
  <c r="EI69" i="1"/>
  <c r="EJ69" i="1" s="1"/>
  <c r="ER69" i="1" s="1"/>
  <c r="EI116" i="1"/>
  <c r="EJ116" i="1" s="1"/>
  <c r="EL116" i="1" s="1"/>
  <c r="EO93" i="1"/>
  <c r="EQ93" i="1" s="1"/>
  <c r="EP124" i="1"/>
  <c r="EN77" i="1"/>
  <c r="EP77" i="1" s="1"/>
  <c r="EP105" i="1"/>
  <c r="EP143" i="1"/>
  <c r="EK67" i="1"/>
  <c r="EM67" i="1" s="1"/>
  <c r="EE120" i="1"/>
  <c r="EG120" i="1" s="1"/>
  <c r="ER102" i="1"/>
  <c r="EU66" i="1" s="1"/>
  <c r="D39" i="1" s="1"/>
  <c r="EL102" i="1"/>
  <c r="EM102" i="1" s="1"/>
  <c r="EO105" i="1"/>
  <c r="EQ105" i="1" s="1"/>
  <c r="EN138" i="1"/>
  <c r="EP138" i="1" s="1"/>
  <c r="ER67" i="1"/>
  <c r="EA99" i="1"/>
  <c r="EB99" i="1" s="1"/>
  <c r="EP104" i="1"/>
  <c r="ER155" i="1"/>
  <c r="EL95" i="1"/>
  <c r="EK95" i="1"/>
  <c r="EG71" i="1"/>
  <c r="EI71" i="1" s="1"/>
  <c r="EJ71" i="1" s="1"/>
  <c r="EK71" i="1" s="1"/>
  <c r="ER95" i="1"/>
  <c r="EE150" i="1"/>
  <c r="EH150" i="1" s="1"/>
  <c r="EO146" i="1"/>
  <c r="EQ146" i="1" s="1"/>
  <c r="EM78" i="1"/>
  <c r="EP78" i="1" s="1"/>
  <c r="ER162" i="1"/>
  <c r="EU72" i="1" s="1"/>
  <c r="D45" i="1" s="1"/>
  <c r="EG139" i="1"/>
  <c r="EI139" i="1" s="1"/>
  <c r="EJ139" i="1" s="1"/>
  <c r="EA101" i="1"/>
  <c r="EB101" i="1" s="1"/>
  <c r="EF118" i="1"/>
  <c r="EN144" i="1"/>
  <c r="EP144" i="1" s="1"/>
  <c r="EE118" i="1"/>
  <c r="EP115" i="1"/>
  <c r="EM96" i="1"/>
  <c r="EI117" i="1"/>
  <c r="EJ117" i="1" s="1"/>
  <c r="EI72" i="1"/>
  <c r="EJ72" i="1" s="1"/>
  <c r="EL72" i="1" s="1"/>
  <c r="EN96" i="1"/>
  <c r="EP80" i="1"/>
  <c r="EM98" i="1"/>
  <c r="EN98" i="1"/>
  <c r="EL151" i="1"/>
  <c r="EO80" i="1"/>
  <c r="EQ80" i="1" s="1"/>
  <c r="EL154" i="1"/>
  <c r="EK154" i="1"/>
  <c r="EK151" i="1"/>
  <c r="EP146" i="1"/>
  <c r="EN88" i="1"/>
  <c r="EI109" i="1"/>
  <c r="EJ109" i="1" s="1"/>
  <c r="EL109" i="1" s="1"/>
  <c r="EI141" i="1"/>
  <c r="EJ141" i="1" s="1"/>
  <c r="EO115" i="1"/>
  <c r="EQ115" i="1" s="1"/>
  <c r="EM142" i="1"/>
  <c r="EP142" i="1" s="1"/>
  <c r="EI125" i="1"/>
  <c r="EJ125" i="1" s="1"/>
  <c r="EK125" i="1" s="1"/>
  <c r="EO123" i="1"/>
  <c r="EQ123" i="1" s="1"/>
  <c r="EM88" i="1"/>
  <c r="EF107" i="1"/>
  <c r="EG107" i="1" s="1"/>
  <c r="EN75" i="1"/>
  <c r="EP75" i="1" s="1"/>
  <c r="EP123" i="1"/>
  <c r="EL91" i="1"/>
  <c r="EM91" i="1" s="1"/>
  <c r="EP106" i="1"/>
  <c r="ER91" i="1"/>
  <c r="EL152" i="1"/>
  <c r="EN152" i="1" s="1"/>
  <c r="ER152" i="1"/>
  <c r="EU71" i="1" s="1"/>
  <c r="D44" i="1" s="1"/>
  <c r="EI131" i="1"/>
  <c r="EJ131" i="1" s="1"/>
  <c r="ER131" i="1" s="1"/>
  <c r="EM84" i="1"/>
  <c r="EN84" i="1"/>
  <c r="EP83" i="1"/>
  <c r="EJ163" i="5"/>
  <c r="Q59" i="5" s="1"/>
  <c r="Q60" i="5" s="1"/>
  <c r="EQ107" i="5"/>
  <c r="EQ130" i="5"/>
  <c r="ER92" i="5"/>
  <c r="EU65" i="5" s="1"/>
  <c r="D38" i="5" s="1"/>
  <c r="EO106" i="1"/>
  <c r="EQ106" i="1" s="1"/>
  <c r="EO83" i="1"/>
  <c r="EQ83" i="1" s="1"/>
  <c r="EM145" i="1" l="1"/>
  <c r="EL82" i="1"/>
  <c r="EH85" i="1"/>
  <c r="EG85" i="1"/>
  <c r="ER114" i="1"/>
  <c r="EL97" i="1"/>
  <c r="EN97" i="1" s="1"/>
  <c r="EM82" i="1"/>
  <c r="EO82" i="1" s="1"/>
  <c r="EQ82" i="1" s="1"/>
  <c r="ET64" i="1" s="1"/>
  <c r="C37" i="1" s="1"/>
  <c r="EN82" i="1"/>
  <c r="EP82" i="1" s="1"/>
  <c r="ER97" i="1"/>
  <c r="EK147" i="1"/>
  <c r="EL147" i="1"/>
  <c r="ER147" i="1"/>
  <c r="EO66" i="1"/>
  <c r="EQ66" i="1" s="1"/>
  <c r="EP66" i="1"/>
  <c r="EG160" i="1"/>
  <c r="EI160" i="1" s="1"/>
  <c r="EJ160" i="1" s="1"/>
  <c r="EH111" i="1"/>
  <c r="EI111" i="1" s="1"/>
  <c r="EJ111" i="1" s="1"/>
  <c r="EK111" i="1" s="1"/>
  <c r="EM68" i="1"/>
  <c r="EP68" i="1" s="1"/>
  <c r="EI63" i="1"/>
  <c r="EJ63" i="1" s="1"/>
  <c r="ER63" i="1" s="1"/>
  <c r="EG81" i="1"/>
  <c r="EI81" i="1" s="1"/>
  <c r="EJ81" i="1" s="1"/>
  <c r="EK81" i="1" s="1"/>
  <c r="EK90" i="1"/>
  <c r="ER90" i="1"/>
  <c r="EK65" i="1"/>
  <c r="EM65" i="1" s="1"/>
  <c r="ER65" i="1"/>
  <c r="EO138" i="1"/>
  <c r="EQ138" i="1" s="1"/>
  <c r="EO145" i="1"/>
  <c r="EQ145" i="1" s="1"/>
  <c r="EM162" i="1"/>
  <c r="EP162" i="1" s="1"/>
  <c r="EM155" i="1"/>
  <c r="EP155" i="1" s="1"/>
  <c r="EH121" i="1"/>
  <c r="EI121" i="1" s="1"/>
  <c r="EJ121" i="1" s="1"/>
  <c r="EK121" i="1" s="1"/>
  <c r="EN133" i="1"/>
  <c r="EO133" i="1" s="1"/>
  <c r="EQ133" i="1" s="1"/>
  <c r="EN114" i="1"/>
  <c r="EP114" i="1" s="1"/>
  <c r="EM113" i="1"/>
  <c r="EO113" i="1" s="1"/>
  <c r="EQ113" i="1" s="1"/>
  <c r="EP128" i="1"/>
  <c r="EO128" i="1"/>
  <c r="EQ128" i="1" s="1"/>
  <c r="ER116" i="1"/>
  <c r="EP145" i="1"/>
  <c r="EK116" i="1"/>
  <c r="EM116" i="1" s="1"/>
  <c r="EO108" i="1"/>
  <c r="EQ108" i="1" s="1"/>
  <c r="EK69" i="1"/>
  <c r="EO77" i="1"/>
  <c r="EQ77" i="1" s="1"/>
  <c r="EL69" i="1"/>
  <c r="EH120" i="1"/>
  <c r="EI120" i="1" s="1"/>
  <c r="EJ120" i="1" s="1"/>
  <c r="EN67" i="1"/>
  <c r="EP67" i="1" s="1"/>
  <c r="EO78" i="1"/>
  <c r="EQ78" i="1" s="1"/>
  <c r="EB163" i="1"/>
  <c r="EN95" i="1"/>
  <c r="EN102" i="1"/>
  <c r="EP102" i="1" s="1"/>
  <c r="EM95" i="1"/>
  <c r="EO142" i="1"/>
  <c r="EQ142" i="1" s="1"/>
  <c r="ET70" i="1" s="1"/>
  <c r="C43" i="1" s="1"/>
  <c r="ED99" i="1"/>
  <c r="EC99" i="1"/>
  <c r="EO68" i="1"/>
  <c r="EQ68" i="1" s="1"/>
  <c r="EO144" i="1"/>
  <c r="EQ144" i="1" s="1"/>
  <c r="EG150" i="1"/>
  <c r="EI150" i="1" s="1"/>
  <c r="EJ150" i="1" s="1"/>
  <c r="EK150" i="1" s="1"/>
  <c r="ED101" i="1"/>
  <c r="EC101" i="1"/>
  <c r="EO96" i="1"/>
  <c r="EQ96" i="1" s="1"/>
  <c r="EN154" i="1"/>
  <c r="EM151" i="1"/>
  <c r="EH118" i="1"/>
  <c r="EG118" i="1"/>
  <c r="EP96" i="1"/>
  <c r="EK72" i="1"/>
  <c r="EM72" i="1" s="1"/>
  <c r="EK117" i="1"/>
  <c r="EL117" i="1"/>
  <c r="ER117" i="1"/>
  <c r="EP98" i="1"/>
  <c r="ER72" i="1"/>
  <c r="EU63" i="1" s="1"/>
  <c r="D36" i="1" s="1"/>
  <c r="EO88" i="1"/>
  <c r="EQ88" i="1" s="1"/>
  <c r="EO98" i="1"/>
  <c r="EQ98" i="1" s="1"/>
  <c r="EN151" i="1"/>
  <c r="EO75" i="1"/>
  <c r="EQ75" i="1" s="1"/>
  <c r="EM154" i="1"/>
  <c r="EK139" i="1"/>
  <c r="EL139" i="1"/>
  <c r="ER139" i="1"/>
  <c r="EH107" i="1"/>
  <c r="EI107" i="1" s="1"/>
  <c r="EJ107" i="1" s="1"/>
  <c r="ER109" i="1"/>
  <c r="EK109" i="1"/>
  <c r="EM109" i="1" s="1"/>
  <c r="EL141" i="1"/>
  <c r="EK141" i="1"/>
  <c r="ER141" i="1"/>
  <c r="EL125" i="1"/>
  <c r="EN125" i="1" s="1"/>
  <c r="ER125" i="1"/>
  <c r="EP88" i="1"/>
  <c r="EN91" i="1"/>
  <c r="EO91" i="1" s="1"/>
  <c r="EQ91" i="1" s="1"/>
  <c r="EM152" i="1"/>
  <c r="EO152" i="1" s="1"/>
  <c r="EQ152" i="1" s="1"/>
  <c r="ET71" i="1" s="1"/>
  <c r="C44" i="1" s="1"/>
  <c r="EK131" i="1"/>
  <c r="EL131" i="1"/>
  <c r="EP84" i="1"/>
  <c r="EO84" i="1"/>
  <c r="EQ84" i="1" s="1"/>
  <c r="ER71" i="1"/>
  <c r="EL71" i="1"/>
  <c r="EM71" i="1" s="1"/>
  <c r="EQ92" i="5"/>
  <c r="ET65" i="5" s="1"/>
  <c r="C38" i="5" s="1"/>
  <c r="K38" i="5" s="1"/>
  <c r="L42" i="5" s="1"/>
  <c r="EI85" i="1" l="1"/>
  <c r="EJ85" i="1" s="1"/>
  <c r="EO162" i="1"/>
  <c r="EQ162" i="1" s="1"/>
  <c r="ET72" i="1" s="1"/>
  <c r="C45" i="1" s="1"/>
  <c r="EM97" i="1"/>
  <c r="EN147" i="1"/>
  <c r="EP147" i="1" s="1"/>
  <c r="EM147" i="1"/>
  <c r="EO147" i="1" s="1"/>
  <c r="EQ147" i="1" s="1"/>
  <c r="EN65" i="1"/>
  <c r="EP65" i="1" s="1"/>
  <c r="EP133" i="1"/>
  <c r="EK160" i="1"/>
  <c r="EL160" i="1"/>
  <c r="ER160" i="1"/>
  <c r="EP97" i="1"/>
  <c r="EO97" i="1"/>
  <c r="EQ97" i="1" s="1"/>
  <c r="ER111" i="1"/>
  <c r="EL111" i="1"/>
  <c r="EM111" i="1" s="1"/>
  <c r="EK63" i="1"/>
  <c r="EL63" i="1"/>
  <c r="EM90" i="1"/>
  <c r="EN90" i="1"/>
  <c r="EP90" i="1" s="1"/>
  <c r="EO67" i="1"/>
  <c r="EQ67" i="1" s="1"/>
  <c r="EO114" i="1"/>
  <c r="EQ114" i="1" s="1"/>
  <c r="EO155" i="1"/>
  <c r="EQ155" i="1" s="1"/>
  <c r="EP113" i="1"/>
  <c r="EN69" i="1"/>
  <c r="EN116" i="1"/>
  <c r="EO116" i="1" s="1"/>
  <c r="EQ116" i="1" s="1"/>
  <c r="EM69" i="1"/>
  <c r="EL121" i="1"/>
  <c r="EM121" i="1" s="1"/>
  <c r="ER121" i="1"/>
  <c r="ER120" i="1"/>
  <c r="EK120" i="1"/>
  <c r="EP151" i="1"/>
  <c r="EL120" i="1"/>
  <c r="EP95" i="1"/>
  <c r="EO95" i="1"/>
  <c r="EQ95" i="1" s="1"/>
  <c r="EF99" i="1"/>
  <c r="EO102" i="1"/>
  <c r="EQ102" i="1" s="1"/>
  <c r="ET66" i="1" s="1"/>
  <c r="C39" i="1" s="1"/>
  <c r="EE99" i="1"/>
  <c r="EO151" i="1"/>
  <c r="EQ151" i="1" s="1"/>
  <c r="EE101" i="1"/>
  <c r="EF101" i="1"/>
  <c r="EI118" i="1"/>
  <c r="EJ118" i="1" s="1"/>
  <c r="ER118" i="1" s="1"/>
  <c r="EN117" i="1"/>
  <c r="EP154" i="1"/>
  <c r="EN72" i="1"/>
  <c r="EP72" i="1" s="1"/>
  <c r="EM117" i="1"/>
  <c r="EO154" i="1"/>
  <c r="EQ154" i="1" s="1"/>
  <c r="EN141" i="1"/>
  <c r="EN139" i="1"/>
  <c r="EM139" i="1"/>
  <c r="EL107" i="1"/>
  <c r="EK107" i="1"/>
  <c r="ER107" i="1"/>
  <c r="ER81" i="1"/>
  <c r="EN109" i="1"/>
  <c r="EO109" i="1" s="1"/>
  <c r="EQ109" i="1" s="1"/>
  <c r="EM125" i="1"/>
  <c r="EP125" i="1" s="1"/>
  <c r="EL81" i="1"/>
  <c r="EN81" i="1" s="1"/>
  <c r="EM141" i="1"/>
  <c r="EL150" i="1"/>
  <c r="EM150" i="1" s="1"/>
  <c r="EP91" i="1"/>
  <c r="EM131" i="1"/>
  <c r="EN71" i="1"/>
  <c r="EP71" i="1" s="1"/>
  <c r="ER150" i="1"/>
  <c r="EP152" i="1"/>
  <c r="EN131" i="1"/>
  <c r="EN111" i="1" l="1"/>
  <c r="EO65" i="1"/>
  <c r="EQ65" i="1" s="1"/>
  <c r="ER85" i="1"/>
  <c r="EL85" i="1"/>
  <c r="EM85" i="1" s="1"/>
  <c r="EO85" i="1" s="1"/>
  <c r="EQ85" i="1" s="1"/>
  <c r="EK85" i="1"/>
  <c r="EN85" i="1" s="1"/>
  <c r="EP85" i="1" s="1"/>
  <c r="EM160" i="1"/>
  <c r="EN63" i="1"/>
  <c r="EP63" i="1" s="1"/>
  <c r="EN160" i="1"/>
  <c r="EM63" i="1"/>
  <c r="EO90" i="1"/>
  <c r="EQ90" i="1" s="1"/>
  <c r="EO69" i="1"/>
  <c r="EQ69" i="1" s="1"/>
  <c r="EP116" i="1"/>
  <c r="EP69" i="1"/>
  <c r="EP111" i="1"/>
  <c r="EN121" i="1"/>
  <c r="EP121" i="1" s="1"/>
  <c r="EO111" i="1"/>
  <c r="EQ111" i="1" s="1"/>
  <c r="EN120" i="1"/>
  <c r="EM120" i="1"/>
  <c r="EH99" i="1"/>
  <c r="EG99" i="1"/>
  <c r="EG101" i="1"/>
  <c r="EH101" i="1"/>
  <c r="EM107" i="1"/>
  <c r="EO72" i="1"/>
  <c r="EQ72" i="1" s="1"/>
  <c r="ET63" i="1" s="1"/>
  <c r="C36" i="1" s="1"/>
  <c r="EL118" i="1"/>
  <c r="EK118" i="1"/>
  <c r="EO125" i="1"/>
  <c r="EQ125" i="1" s="1"/>
  <c r="EP139" i="1"/>
  <c r="EP117" i="1"/>
  <c r="EO117" i="1"/>
  <c r="EQ117" i="1" s="1"/>
  <c r="EP109" i="1"/>
  <c r="EN107" i="1"/>
  <c r="EN150" i="1"/>
  <c r="EO150" i="1" s="1"/>
  <c r="EQ150" i="1" s="1"/>
  <c r="EO139" i="1"/>
  <c r="EQ139" i="1" s="1"/>
  <c r="EM81" i="1"/>
  <c r="EP81" i="1" s="1"/>
  <c r="EO131" i="1"/>
  <c r="EQ131" i="1" s="1"/>
  <c r="EP141" i="1"/>
  <c r="EO141" i="1"/>
  <c r="EQ141" i="1" s="1"/>
  <c r="EO71" i="1"/>
  <c r="EQ71" i="1" s="1"/>
  <c r="EP131" i="1"/>
  <c r="EP160" i="1" l="1"/>
  <c r="EO63" i="1"/>
  <c r="EQ63" i="1" s="1"/>
  <c r="EO160" i="1"/>
  <c r="EQ160" i="1" s="1"/>
  <c r="EO121" i="1"/>
  <c r="EQ121" i="1" s="1"/>
  <c r="EP120" i="1"/>
  <c r="EO120" i="1"/>
  <c r="EQ120" i="1" s="1"/>
  <c r="EI99" i="1"/>
  <c r="EJ99" i="1" s="1"/>
  <c r="EL99" i="1" s="1"/>
  <c r="EI101" i="1"/>
  <c r="EJ101" i="1" s="1"/>
  <c r="EN118" i="1"/>
  <c r="EO107" i="1"/>
  <c r="EQ107" i="1" s="1"/>
  <c r="EM118" i="1"/>
  <c r="EP107" i="1"/>
  <c r="EP150" i="1"/>
  <c r="EO81" i="1"/>
  <c r="EQ81" i="1" s="1"/>
  <c r="ER99" i="1" l="1"/>
  <c r="EJ163" i="1"/>
  <c r="Q59" i="1" s="1"/>
  <c r="Q60" i="1" s="1"/>
  <c r="EK99" i="1"/>
  <c r="EN99" i="1" s="1"/>
  <c r="EL101" i="1"/>
  <c r="EK101" i="1"/>
  <c r="ER101" i="1"/>
  <c r="EO118" i="1"/>
  <c r="EQ118" i="1" s="1"/>
  <c r="EP118" i="1"/>
  <c r="EM101" i="1" l="1"/>
  <c r="EM99" i="1"/>
  <c r="EO99" i="1" s="1"/>
  <c r="EQ99" i="1" s="1"/>
  <c r="EN101" i="1"/>
  <c r="EP101" i="1" s="1"/>
  <c r="EP99" i="1" l="1"/>
  <c r="EO101" i="1"/>
  <c r="EQ101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F6" authorId="0" shapeId="0" xr:uid="{049D4C27-1EB8-4906-8359-9EA4C5587579}">
      <text>
        <r>
          <rPr>
            <b/>
            <sz val="9"/>
            <color indexed="81"/>
            <rFont val="Tahoma"/>
            <family val="2"/>
          </rPr>
          <t>Usuario:
Cambiar las dispersiones binarias desde el número 1 al 37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Usuario</author>
  </authors>
  <commentList>
    <comment ref="F6" authorId="0" shapeId="0" xr:uid="{84B56F3E-0568-43BD-97C6-A1D925E0318F}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Cambiar el valor de las mezclas binarias desde el número 1 al 5</t>
        </r>
      </text>
    </comment>
  </commentList>
</comments>
</file>

<file path=xl/sharedStrings.xml><?xml version="1.0" encoding="utf-8"?>
<sst xmlns="http://schemas.openxmlformats.org/spreadsheetml/2006/main" count="1297" uniqueCount="689">
  <si>
    <t>Date</t>
  </si>
  <si>
    <t>By</t>
  </si>
  <si>
    <t xml:space="preserve">User Input </t>
  </si>
  <si>
    <t>CheGuide.com</t>
  </si>
  <si>
    <t>Chemical Engineer's Guide</t>
  </si>
  <si>
    <t>CheGuide</t>
  </si>
  <si>
    <t>A</t>
  </si>
  <si>
    <t>B</t>
  </si>
  <si>
    <t>C</t>
  </si>
  <si>
    <t>ω</t>
  </si>
  <si>
    <t>Deg K</t>
  </si>
  <si>
    <t>NUMBER</t>
  </si>
  <si>
    <t>COMPONENT</t>
  </si>
  <si>
    <t>MOLE WT</t>
  </si>
  <si>
    <t>FREEZE</t>
  </si>
  <si>
    <t>BOILING</t>
  </si>
  <si>
    <t>CRITICAL</t>
  </si>
  <si>
    <t xml:space="preserve">CRITICAL </t>
  </si>
  <si>
    <t>ACENTRIC</t>
  </si>
  <si>
    <t>LIQ DEN</t>
  </si>
  <si>
    <t>REF T FOR</t>
  </si>
  <si>
    <t>DIPOLE</t>
  </si>
  <si>
    <t>VAPOR HEAT CAPACITY</t>
  </si>
  <si>
    <t xml:space="preserve">   LIQUID VISCOSITY</t>
  </si>
  <si>
    <t>STD HEAT</t>
  </si>
  <si>
    <t>STD ENERGY</t>
  </si>
  <si>
    <t xml:space="preserve">    ANTOINE VAPOR PRESSURE EQN</t>
  </si>
  <si>
    <t>VAP PRESS</t>
  </si>
  <si>
    <t>HARLACHER VAPOR PRESSURE EQN</t>
  </si>
  <si>
    <t>HEAT VAPOR</t>
  </si>
  <si>
    <t>POINT</t>
  </si>
  <si>
    <t>TEMP</t>
  </si>
  <si>
    <t>PRESSURE</t>
  </si>
  <si>
    <t>VOLUME</t>
  </si>
  <si>
    <t>COMPRESS</t>
  </si>
  <si>
    <t>FACTOR</t>
  </si>
  <si>
    <t>@TDEN</t>
  </si>
  <si>
    <t>LIQDEN</t>
  </si>
  <si>
    <t>MOMENT</t>
  </si>
  <si>
    <t xml:space="preserve">    CP=A+(B*T)+(C*T^2)+(D*T^3)</t>
  </si>
  <si>
    <t xml:space="preserve">  LOG(V)=B*(1/T-1/C)</t>
  </si>
  <si>
    <t>FORM</t>
  </si>
  <si>
    <t>LN(P)=A-B/(T+C)</t>
  </si>
  <si>
    <t>MAX TEMP</t>
  </si>
  <si>
    <t>MIN TEMP</t>
  </si>
  <si>
    <t xml:space="preserve">       LN(PVP)=A+B/T+C*LN(T)+(D*PVP/(T^2))</t>
  </si>
  <si>
    <t>NORMAL BP</t>
  </si>
  <si>
    <t>K</t>
  </si>
  <si>
    <t>ATM</t>
  </si>
  <si>
    <t>CC/G-MOL</t>
  </si>
  <si>
    <t>G/CC</t>
  </si>
  <si>
    <t>DEBYES</t>
  </si>
  <si>
    <t xml:space="preserve">  T AS K AND Cpvap IN CAL/G-MOLE-K</t>
  </si>
  <si>
    <t xml:space="preserve">  T AS K AND V AS CP</t>
  </si>
  <si>
    <t xml:space="preserve"> KCAL/G-MOLE</t>
  </si>
  <si>
    <t xml:space="preserve">        P AS mmHg AND T AS K</t>
  </si>
  <si>
    <t>PVP AS mmHg AND T AS K</t>
  </si>
  <si>
    <t>CAL/G-MOLE</t>
  </si>
  <si>
    <t>(TFP)</t>
  </si>
  <si>
    <t>(TB)</t>
  </si>
  <si>
    <t>(TC)</t>
  </si>
  <si>
    <t>(PC)</t>
  </si>
  <si>
    <t>(VC)</t>
  </si>
  <si>
    <t>(ZC)</t>
  </si>
  <si>
    <t>(OMEGA)</t>
  </si>
  <si>
    <t>(LIQDEN)</t>
  </si>
  <si>
    <t>(TDEN)</t>
  </si>
  <si>
    <t>(DIPM)</t>
  </si>
  <si>
    <t>(A)</t>
  </si>
  <si>
    <t>(B)</t>
  </si>
  <si>
    <t>(C)</t>
  </si>
  <si>
    <t>(D)</t>
  </si>
  <si>
    <t>DELHG</t>
  </si>
  <si>
    <t>DELGF</t>
  </si>
  <si>
    <t>TMX</t>
  </si>
  <si>
    <t>TMN</t>
  </si>
  <si>
    <t>D</t>
  </si>
  <si>
    <t>HV</t>
  </si>
  <si>
    <t>********</t>
  </si>
  <si>
    <t>******************************************</t>
  </si>
  <si>
    <t>************</t>
  </si>
  <si>
    <t>1,1,1-TRIFLOUROETHANE</t>
  </si>
  <si>
    <t>1,1,2,2-TETRACHLORO-1,2-DIFLUOROETHANE</t>
  </si>
  <si>
    <t>1,1,2-TRICHLOROETHANE</t>
  </si>
  <si>
    <t>1,1,2-TRIMETHYLCLOPENTANE</t>
  </si>
  <si>
    <t>1,1,3-TRIMETHYLCLOPENTANE</t>
  </si>
  <si>
    <t>1,1-DICHLORO-1,2,2,2-TETRAFLUOROETHANE</t>
  </si>
  <si>
    <t>1,1-DICHLOROETHANE</t>
  </si>
  <si>
    <t>1,1-DIFLOUROETHANE</t>
  </si>
  <si>
    <t>1,1-DIFLUOROETHYLENE</t>
  </si>
  <si>
    <t>1,1-DIMETHYLCYCLOHEXANE</t>
  </si>
  <si>
    <t>1,1-DIMETHYLCYCLOPENTANE</t>
  </si>
  <si>
    <t>1,2,2-TRICHLORO-1,1,2TRIFLUOROETHANE</t>
  </si>
  <si>
    <t>1,2,3,4-TETRAHYDRONAPHTHALENE</t>
  </si>
  <si>
    <t>1,2,3-TRICHLOROPROPANE</t>
  </si>
  <si>
    <t>1,2,3-TRIMETHYLBENZENE</t>
  </si>
  <si>
    <t>1,2,4,5-TETRAMETHYLBEENZENE</t>
  </si>
  <si>
    <t>1,2,4-TRIMETHYLBENZENE</t>
  </si>
  <si>
    <t>1,2-BUTADIENE</t>
  </si>
  <si>
    <t>1,2-DICHLORO-1,1,2,2-TETRAFLUOROETHANE</t>
  </si>
  <si>
    <t>1,2-DICHLOROETHANE</t>
  </si>
  <si>
    <t>1,2-DICHLOROPROPANE</t>
  </si>
  <si>
    <t>1,2-DIMETHOXYETHANE</t>
  </si>
  <si>
    <t>1,2-PENTADIENE</t>
  </si>
  <si>
    <t>1,2-PROPANEDIOL</t>
  </si>
  <si>
    <t>1,3,5-TRIMETHYLBENZENE</t>
  </si>
  <si>
    <t>1,3-BUTADIENE</t>
  </si>
  <si>
    <t>1,3-PROPANEDIOL</t>
  </si>
  <si>
    <t>1,4 DIOXANE</t>
  </si>
  <si>
    <t>1,4-DIETHYLBENZENE</t>
  </si>
  <si>
    <t>1,4-PENTADIENE</t>
  </si>
  <si>
    <t>1,5 HEXADIENE</t>
  </si>
  <si>
    <t>1-BUTENE</t>
  </si>
  <si>
    <t>1-BUTYNE</t>
  </si>
  <si>
    <t>1-CHLORO-1,1-DIFLUOROETHANE</t>
  </si>
  <si>
    <t>1-CHLOROBUTANE</t>
  </si>
  <si>
    <t>1-DECANOL</t>
  </si>
  <si>
    <t>1-DECENE</t>
  </si>
  <si>
    <t>1-DODECENE</t>
  </si>
  <si>
    <t>1-EICOSANOL</t>
  </si>
  <si>
    <t>1-HEPTANOL</t>
  </si>
  <si>
    <t>1-HEPTENE</t>
  </si>
  <si>
    <t>1-HEXADECENE</t>
  </si>
  <si>
    <t>1-HEXANOL</t>
  </si>
  <si>
    <t>1-HEXENE</t>
  </si>
  <si>
    <t>1-METHYL-1-ETHYLCYCLOPENTANE</t>
  </si>
  <si>
    <t>1-METHYL-2-ETHYLBENZENE</t>
  </si>
  <si>
    <t>1-METHYL-2-ISOPROPYLBENZENE</t>
  </si>
  <si>
    <t>1-METHYL-3-ETHYLBENZENE</t>
  </si>
  <si>
    <t>1-METHYL-4-ETHYLBENZENE</t>
  </si>
  <si>
    <t>1-METHYL-4-ISOPROPYLBENZENE</t>
  </si>
  <si>
    <t>1-METHYLNAPHTHALENE</t>
  </si>
  <si>
    <t>1-NONENE</t>
  </si>
  <si>
    <t>1-OCTADECANOL</t>
  </si>
  <si>
    <t>1-OCTADECENE</t>
  </si>
  <si>
    <t>1-OCTANOL</t>
  </si>
  <si>
    <t>1-OCTENE</t>
  </si>
  <si>
    <t>1-PENTADECENE</t>
  </si>
  <si>
    <t>1-PENTANOL</t>
  </si>
  <si>
    <t>1-PENTENE</t>
  </si>
  <si>
    <t>1-PENTYNE</t>
  </si>
  <si>
    <t>1-PROPANOL</t>
  </si>
  <si>
    <t>1-TERADECENE</t>
  </si>
  <si>
    <t>1-TRANS-3-PENTADIENE</t>
  </si>
  <si>
    <t>1-TRIDECENE</t>
  </si>
  <si>
    <t>1-UNDECENE</t>
  </si>
  <si>
    <t>2,2 DIMETHYL BUTANE</t>
  </si>
  <si>
    <t>2,2,3 TRIMETHYLPETANE</t>
  </si>
  <si>
    <t>2,2,3,3-TETRAMETHYLHEPTANE</t>
  </si>
  <si>
    <t>2,2,3,3-TETRAMETHYLPENTANE</t>
  </si>
  <si>
    <t>2,2,3,4-TETRAMETHYLPENTANE</t>
  </si>
  <si>
    <t>2,2,3-TRIMETHYLBUTANE</t>
  </si>
  <si>
    <t>2,2,3-TRIMETHYLHEXANE</t>
  </si>
  <si>
    <t>2,2,4 TRIMETHYLPENTANE</t>
  </si>
  <si>
    <t>2,2,4,4-TETRAMETHYLPENTANE</t>
  </si>
  <si>
    <t>2,2,4-TRIMETHYLHEXANE</t>
  </si>
  <si>
    <t>2,2,5,5-TETRAMETHYLHEPTANE</t>
  </si>
  <si>
    <t>2,2,5-TRIMETHYLHEXANE</t>
  </si>
  <si>
    <t>2,2-DIMETHYL PROPANE</t>
  </si>
  <si>
    <t>2,2-DIMETHYL-1-PROPANOL</t>
  </si>
  <si>
    <t>2,2-DIMETHYLHEXANE</t>
  </si>
  <si>
    <t>2,2-DIMETHYLPENTANE</t>
  </si>
  <si>
    <t>2,3 DIMETHYL BUTANE</t>
  </si>
  <si>
    <t>2,3,3 TRIMETHYLPENTANE</t>
  </si>
  <si>
    <t>2,3,3,4-TETRAMETHYLPENTANE</t>
  </si>
  <si>
    <t>2,3,3-TRIMETHYL-1-BUTENE</t>
  </si>
  <si>
    <t>2,3,4 TRIMETHYLPENTANE</t>
  </si>
  <si>
    <t>2,3-DIMETHYL-1-BUTENE</t>
  </si>
  <si>
    <t>2,3-DIMETHYL-2-BUTENE</t>
  </si>
  <si>
    <t>2,3-DIMETHYLHEXANE</t>
  </si>
  <si>
    <t>2,3-DIMETHYLPENTANE</t>
  </si>
  <si>
    <t>2,3-DIMETHYLPYRIDINE</t>
  </si>
  <si>
    <t>2,3-XYLENOL</t>
  </si>
  <si>
    <t>2,4-DIMETHYLHEXANE</t>
  </si>
  <si>
    <t>2,4-DIMETHYLPENTANE</t>
  </si>
  <si>
    <t>2,4-XYLENOL</t>
  </si>
  <si>
    <t>2,5-DIMETHYLHEXANE</t>
  </si>
  <si>
    <t>2,5-DIMETHYLPYRIDINE</t>
  </si>
  <si>
    <t>2,5-XYLENOL</t>
  </si>
  <si>
    <t>2,6-XYLENOL</t>
  </si>
  <si>
    <t>2-BUTANOL</t>
  </si>
  <si>
    <t>2-BUTYNE</t>
  </si>
  <si>
    <t>2-CHLOROBUTANE</t>
  </si>
  <si>
    <t>2-ETHYLHEXANOL</t>
  </si>
  <si>
    <t>2-METHYL BUTANE</t>
  </si>
  <si>
    <t>2-METHYL PENTANE</t>
  </si>
  <si>
    <t>2-METHYL-1,3-BUTADIENE</t>
  </si>
  <si>
    <t>2-METHYL-1-BUTANOL</t>
  </si>
  <si>
    <t>2-METHYL-1-BUTENE</t>
  </si>
  <si>
    <t>2-METHYL-2-BUTENE</t>
  </si>
  <si>
    <t>2-METHYL-2-PENTENE</t>
  </si>
  <si>
    <t>2-METHYL-3-ETHYLPENTANE</t>
  </si>
  <si>
    <t>2-METHYLHEPTANE</t>
  </si>
  <si>
    <t>2-METHYLHEXANE</t>
  </si>
  <si>
    <t>2-METHYLNAPHTHALENE</t>
  </si>
  <si>
    <t>2-OCTANOL</t>
  </si>
  <si>
    <t>3,3,5-TRIMETHYLHEPTANE</t>
  </si>
  <si>
    <t>3,3-DIETHYLPENTANE</t>
  </si>
  <si>
    <t>3,3-DIMETHYL-1-BUTENE</t>
  </si>
  <si>
    <t>3,3-DIMETHYLHEXANE</t>
  </si>
  <si>
    <t>3,3-DIMETHYLPENTANE</t>
  </si>
  <si>
    <t>3,4 DIMETHYLHEXANE</t>
  </si>
  <si>
    <t>3,4-DIMETHYLPYRIDINE</t>
  </si>
  <si>
    <t>3,4-XYLENOL</t>
  </si>
  <si>
    <t>3,5-DIMETHYLPYRIDINE</t>
  </si>
  <si>
    <t>3,5-XYLENOL</t>
  </si>
  <si>
    <t>3-ETHYLHEXANE</t>
  </si>
  <si>
    <t>3-ETHYLPENTANE</t>
  </si>
  <si>
    <t>3-METHYL PENTANE</t>
  </si>
  <si>
    <t>3-METHYL-1,2-BUTADIENE</t>
  </si>
  <si>
    <t>3-METHYL-1-BUTANOL</t>
  </si>
  <si>
    <t>3-METHYL-1-BUTENE</t>
  </si>
  <si>
    <t>3-METHYL-2-BUTANOL</t>
  </si>
  <si>
    <t>3-METHYL-3-ETHYLPENTANE</t>
  </si>
  <si>
    <t>3-METHYL-CIS-2-PENTENE</t>
  </si>
  <si>
    <t>3-METHYLHEPTANE</t>
  </si>
  <si>
    <t>3-METHYLHEXANE</t>
  </si>
  <si>
    <t>3-METHYL-TRANS-2-PENTENE</t>
  </si>
  <si>
    <t>4- METHYL PYRIDINE</t>
  </si>
  <si>
    <t>4-METHYL-CIS-2-PENTENE</t>
  </si>
  <si>
    <t>4-METHYLHEPTANE</t>
  </si>
  <si>
    <t>4-METHYL-TRANS-2-PENTENE</t>
  </si>
  <si>
    <t>ACETALDEHYDE</t>
  </si>
  <si>
    <t>ACETIC ANHYDRIDE</t>
  </si>
  <si>
    <t>ACETYL CHLORIDE</t>
  </si>
  <si>
    <t>ACETYLENE</t>
  </si>
  <si>
    <t>ACROLEIN</t>
  </si>
  <si>
    <t>ACRYLIC ACID</t>
  </si>
  <si>
    <t>ACRYLONITRILE</t>
  </si>
  <si>
    <t>ALLYL ALCOHOL</t>
  </si>
  <si>
    <t>ALLYL CHLORIDE</t>
  </si>
  <si>
    <t>ALLYL CYANIDE</t>
  </si>
  <si>
    <t>ALPHA-METHYL STYRENE</t>
  </si>
  <si>
    <t>AMMONIA</t>
  </si>
  <si>
    <t>ANILINE</t>
  </si>
  <si>
    <t>ANTHRACENE</t>
  </si>
  <si>
    <t>ARGON</t>
  </si>
  <si>
    <t>BENZALDEHYDE</t>
  </si>
  <si>
    <t>BENZOIC ACID</t>
  </si>
  <si>
    <t>BENZONITRILE</t>
  </si>
  <si>
    <t>BENZYL ALCOHOL</t>
  </si>
  <si>
    <t>BORON TRICHLORIDE</t>
  </si>
  <si>
    <t>BORON TRIFLUORIDE</t>
  </si>
  <si>
    <t>BROMINE</t>
  </si>
  <si>
    <t>BROMOBENZENE</t>
  </si>
  <si>
    <t>BUTYL BENZOATE</t>
  </si>
  <si>
    <t>BUTYL ETHER</t>
  </si>
  <si>
    <t>BUTYRONITRILE</t>
  </si>
  <si>
    <t>C,C,T-1,2,4-TRIMETHYLCYCLOPENTANE</t>
  </si>
  <si>
    <t>C,T,C-1,2,4-TRIMETHYLCYCLOPENTANE</t>
  </si>
  <si>
    <t>CAPRYLONITRILE</t>
  </si>
  <si>
    <t>CARBON DIOXIDE</t>
  </si>
  <si>
    <t>CARBON DISULFIDE</t>
  </si>
  <si>
    <t>CARBON MONOXIDE</t>
  </si>
  <si>
    <t>CARBON TETRAFLUORIDE</t>
  </si>
  <si>
    <t>CARBONYL SULFIDE</t>
  </si>
  <si>
    <t>CHLORINE</t>
  </si>
  <si>
    <t xml:space="preserve">CHLOROBENZENE </t>
  </si>
  <si>
    <t>CHLORODIFLUOROMETHANE</t>
  </si>
  <si>
    <t>CHLOROPENTAFLUOROETHANE</t>
  </si>
  <si>
    <t>CHLOROTRIFLUOROMETHANE</t>
  </si>
  <si>
    <t>CIS-1,2-DIMETHYLCYCLOHEXANE</t>
  </si>
  <si>
    <t>CIS-1,2-DIMETHYLCYCLOPENTANE</t>
  </si>
  <si>
    <t>CIS-1,3-DIMETHYLCYCLOHEXANE</t>
  </si>
  <si>
    <t>CIS-1,4-DIMETHYLCYCLOHEXANE</t>
  </si>
  <si>
    <t>CIS-2-BUTENE</t>
  </si>
  <si>
    <t>CIS-2-HEXENE</t>
  </si>
  <si>
    <t>CIS-2-PENTENE</t>
  </si>
  <si>
    <t>CIS-3-HEXENE</t>
  </si>
  <si>
    <t>CIS-DECALIN</t>
  </si>
  <si>
    <t>CYANOGEN</t>
  </si>
  <si>
    <t>CYCLOBUTANE</t>
  </si>
  <si>
    <t>CYCLOHEPTANE</t>
  </si>
  <si>
    <t>CYCLOHEXANE</t>
  </si>
  <si>
    <t>CYCLOHEXANOL</t>
  </si>
  <si>
    <t>CYCLOHEXANONE</t>
  </si>
  <si>
    <t>CYCLOHEXENE</t>
  </si>
  <si>
    <t>CYCLOPENTANE</t>
  </si>
  <si>
    <t>CYCLOPENTANONE</t>
  </si>
  <si>
    <t>CYCLOPENTENE</t>
  </si>
  <si>
    <t>CYCLOPROPANE</t>
  </si>
  <si>
    <t>DEUTERIUM</t>
  </si>
  <si>
    <t>DEUTERIUM OXIDE</t>
  </si>
  <si>
    <t>DIBROMOMETHANE</t>
  </si>
  <si>
    <t>DIBUTYLAMINE</t>
  </si>
  <si>
    <t>DIBUTYL-O-PHTHALATE</t>
  </si>
  <si>
    <t>DICHLORODIFLUOROMETHANE</t>
  </si>
  <si>
    <t>DICHLOROMONOFLUOROMETHANE</t>
  </si>
  <si>
    <t>DIETHYL AMINE</t>
  </si>
  <si>
    <t>DIETHYL DISULFIDE</t>
  </si>
  <si>
    <t>DIETHYL KETONE</t>
  </si>
  <si>
    <t>DIETHYL SULFIDE</t>
  </si>
  <si>
    <t>DIETHYLENE GLYCOL</t>
  </si>
  <si>
    <t>DIHEXYL ETHER</t>
  </si>
  <si>
    <t>DIISOPROPYL ETHER</t>
  </si>
  <si>
    <t>DIMETHYL ETHER</t>
  </si>
  <si>
    <t>DIMETHYL OXALATE</t>
  </si>
  <si>
    <t>DIMETHYL SULFIDE</t>
  </si>
  <si>
    <t>DIPHENYL</t>
  </si>
  <si>
    <t>DIPHENYL ETHER</t>
  </si>
  <si>
    <t>DIPHENYLMETHANE</t>
  </si>
  <si>
    <t>DIPROPYLAMINE</t>
  </si>
  <si>
    <t>DODECANOL</t>
  </si>
  <si>
    <t>ETHANE</t>
  </si>
  <si>
    <t>ETHYL ACRYLATE</t>
  </si>
  <si>
    <t>ETHYL AMINE</t>
  </si>
  <si>
    <t>ETHYL BENZOATE</t>
  </si>
  <si>
    <t>ETHYL BROMIDE</t>
  </si>
  <si>
    <t>ETHYL BUTYL ETHER</t>
  </si>
  <si>
    <t>ETHYL BUTYRATE</t>
  </si>
  <si>
    <t>ETHYL CHLORIDE</t>
  </si>
  <si>
    <t>ETHYL ETHER</t>
  </si>
  <si>
    <t>ETHYL FLUORIDE</t>
  </si>
  <si>
    <t>ETHYL FORMATE</t>
  </si>
  <si>
    <t>ETHYL ISOBUTYRATE</t>
  </si>
  <si>
    <t>ETHYL MERCAPTAN</t>
  </si>
  <si>
    <t>ETHYL PROPIONATE</t>
  </si>
  <si>
    <t>ETHYL PROPYL ETHER</t>
  </si>
  <si>
    <t>ETHYLBENZENE</t>
  </si>
  <si>
    <t>ETHYLCYCLOHEXANE</t>
  </si>
  <si>
    <t>ETHYLCYCLOPENTANE</t>
  </si>
  <si>
    <t>ETHYLENE</t>
  </si>
  <si>
    <t>ETHYLENE GLYCOL</t>
  </si>
  <si>
    <t>ETHYLENE IMINE</t>
  </si>
  <si>
    <t>ETHYLENE OXIDE</t>
  </si>
  <si>
    <t>ETHYLENEDIAMINE</t>
  </si>
  <si>
    <t>FLUORINE</t>
  </si>
  <si>
    <t>FLUOROBENZENE</t>
  </si>
  <si>
    <t>FORMALDEHYDE</t>
  </si>
  <si>
    <t>FORMIC ACID</t>
  </si>
  <si>
    <t>FURAN</t>
  </si>
  <si>
    <t>GLYCEROL</t>
  </si>
  <si>
    <t>HELIUM-4</t>
  </si>
  <si>
    <t>HEPTADECANOL</t>
  </si>
  <si>
    <t>HYDRAZINE</t>
  </si>
  <si>
    <t>HYDROGEN</t>
  </si>
  <si>
    <t>HYDROGEN BROMIDE</t>
  </si>
  <si>
    <t>HYDROGEN CHLORIDE</t>
  </si>
  <si>
    <t>HYDROGEN CYANIDE</t>
  </si>
  <si>
    <t>HYDROGEN FLUORIDE</t>
  </si>
  <si>
    <t>HYDROGEN IODIDE</t>
  </si>
  <si>
    <t>HYDROGEN SULFIDE</t>
  </si>
  <si>
    <t>IODINE</t>
  </si>
  <si>
    <t>IODOBENZENE</t>
  </si>
  <si>
    <t>ISOBUTANE</t>
  </si>
  <si>
    <t>ISOBUTANOL</t>
  </si>
  <si>
    <t>ISOBUTYL ACETATE</t>
  </si>
  <si>
    <t>ISOBUTYL AMINE</t>
  </si>
  <si>
    <t>ISOBUTYL FORMATE</t>
  </si>
  <si>
    <t>ISOBUTYLBENZENE</t>
  </si>
  <si>
    <t>ISOBUTYLCYCLOHEXANE</t>
  </si>
  <si>
    <t>ISOBUTYLENE</t>
  </si>
  <si>
    <t>ISOBUTYRALDEHYDE</t>
  </si>
  <si>
    <t>ISOBUTYRIC ACID</t>
  </si>
  <si>
    <t>ISOPROPYL AMINE</t>
  </si>
  <si>
    <t>ISOPROPYL CHLORIDE</t>
  </si>
  <si>
    <t>ISOPROPYLBENZENE</t>
  </si>
  <si>
    <t>ISOPROPYLCYCLOHEXANE</t>
  </si>
  <si>
    <t>ISOPROPYLCYCLOPENTANE</t>
  </si>
  <si>
    <t>KETENE</t>
  </si>
  <si>
    <t>KRYPTON</t>
  </si>
  <si>
    <t>MALEIC ANHYDRIDE</t>
  </si>
  <si>
    <t>M-CRESOL</t>
  </si>
  <si>
    <t>M-DICHLOROBENZENE</t>
  </si>
  <si>
    <t>METHANE</t>
  </si>
  <si>
    <t>METHYCYCLOPENTANE</t>
  </si>
  <si>
    <t>METHYL ACETYLENE</t>
  </si>
  <si>
    <t>METHYL ACRYLATE</t>
  </si>
  <si>
    <t>METHYL AMINE</t>
  </si>
  <si>
    <t>METHYL BENZOATE</t>
  </si>
  <si>
    <t>METHYL BROMIDE</t>
  </si>
  <si>
    <t>METHYL BUTYRATE</t>
  </si>
  <si>
    <t>METHYL CHLORIDE</t>
  </si>
  <si>
    <t>METHYL ETHYL ETHER</t>
  </si>
  <si>
    <t>METHYL ETHYL SULFIDE</t>
  </si>
  <si>
    <t>METHYL FLUORIDE</t>
  </si>
  <si>
    <t>METHYL FORMATE</t>
  </si>
  <si>
    <t>METHYL HYDRAZINE</t>
  </si>
  <si>
    <t>METHYL IODIDE</t>
  </si>
  <si>
    <t>METHYL ISOBUTYL KETONE</t>
  </si>
  <si>
    <t>METHYL ISOBUTYRATE</t>
  </si>
  <si>
    <t>METHYL ISOCYANATE</t>
  </si>
  <si>
    <t>METHYL ISOPROPYL KETONE</t>
  </si>
  <si>
    <t>METHYL MERCAPTAN</t>
  </si>
  <si>
    <t>METHYL N-PROPYL KETONE</t>
  </si>
  <si>
    <t>METHYL PHENYL ETHER</t>
  </si>
  <si>
    <t>METHYL PHENYL KETONE</t>
  </si>
  <si>
    <t>METHYL PROPIONATE</t>
  </si>
  <si>
    <t>METHYLAL</t>
  </si>
  <si>
    <t>METHYLCYCLOHEXANE</t>
  </si>
  <si>
    <t>M-ETHYLPHENOL</t>
  </si>
  <si>
    <t>METHYLPHENYLAMINE</t>
  </si>
  <si>
    <t>MONOETHANOLAMINE</t>
  </si>
  <si>
    <t>MORPHOLINE</t>
  </si>
  <si>
    <t>M-TERPHENYL</t>
  </si>
  <si>
    <t>M-TOLUIDINE</t>
  </si>
  <si>
    <t>M-XYLENE</t>
  </si>
  <si>
    <t>N,N-DIMETHYLANILINE</t>
  </si>
  <si>
    <t>NAPHTHALENE</t>
  </si>
  <si>
    <t>N-BUTANE</t>
  </si>
  <si>
    <t>N-BUTYL AMINE</t>
  </si>
  <si>
    <t>N-BUTYL-ACETATE</t>
  </si>
  <si>
    <t>N-BUTYLANILINE</t>
  </si>
  <si>
    <t>N-BUTYLBENZENE</t>
  </si>
  <si>
    <t>N-BUTYLCYCLOHEXANE</t>
  </si>
  <si>
    <t>N-BUTYRALDEHYDE</t>
  </si>
  <si>
    <t>N-BUTYRIC ACID</t>
  </si>
  <si>
    <t>N-DECANE</t>
  </si>
  <si>
    <t>N-DECYCLCYCLOPENTANE</t>
  </si>
  <si>
    <t>N-DECYCYCLOHEXANE</t>
  </si>
  <si>
    <t>N-DODECENE</t>
  </si>
  <si>
    <t>N-DODECYCLOPENTANE</t>
  </si>
  <si>
    <t>N-EICOSANE</t>
  </si>
  <si>
    <t>NEON</t>
  </si>
  <si>
    <t>N-HEPTADECANE</t>
  </si>
  <si>
    <t>N-HEPTANE</t>
  </si>
  <si>
    <t>N-HEPTYLCYCLOPENTANE</t>
  </si>
  <si>
    <t>N-HEXADECANE</t>
  </si>
  <si>
    <t>N-HEXADECYLCYCLOPENTANE</t>
  </si>
  <si>
    <t>N-HEXYLCYCLOPENTANE</t>
  </si>
  <si>
    <t>NITRIC OXIDE</t>
  </si>
  <si>
    <t>NITROGEN</t>
  </si>
  <si>
    <t>NITROGEN DIOXIDE</t>
  </si>
  <si>
    <t>NITROGEN TRIFLUORIDE</t>
  </si>
  <si>
    <t>NITROMETHANE</t>
  </si>
  <si>
    <t>NITROSYL CHLORIDE</t>
  </si>
  <si>
    <t>NITROUS OXIDE</t>
  </si>
  <si>
    <t>N-NONADECANE</t>
  </si>
  <si>
    <t>N-NONANE</t>
  </si>
  <si>
    <t>N-NONYCLYCLOPENTANE</t>
  </si>
  <si>
    <t>N-OCTADECANE</t>
  </si>
  <si>
    <t>N-OCTANE</t>
  </si>
  <si>
    <t>N-OCTYLCYCLOPENTANE</t>
  </si>
  <si>
    <t>N-PENTADECANE</t>
  </si>
  <si>
    <t>N-PENTADECYLCYCLOPENTANE</t>
  </si>
  <si>
    <t>N-PENTANE</t>
  </si>
  <si>
    <t>N-PROPYL ACETATE</t>
  </si>
  <si>
    <t>N-PROPYL AMINE</t>
  </si>
  <si>
    <t>N-PROPYL FORMATE</t>
  </si>
  <si>
    <t>N-PROPYL PROPIONATE</t>
  </si>
  <si>
    <t>N-PROPYLBENZENE</t>
  </si>
  <si>
    <t>N-PROPYLCYCLOHEXANE</t>
  </si>
  <si>
    <t>N-PROPYLCYCLOPENTANE</t>
  </si>
  <si>
    <t>N-TETRADECANE</t>
  </si>
  <si>
    <t>N-TETRADECYCLOPENT</t>
  </si>
  <si>
    <t>N-TRIDECANE</t>
  </si>
  <si>
    <t>N-TRIDECYLCYCLOPENTANE</t>
  </si>
  <si>
    <t>N-UNDECENE</t>
  </si>
  <si>
    <t>N-VALERIC ACID</t>
  </si>
  <si>
    <t>O-CRESOL</t>
  </si>
  <si>
    <t>O-DICHLOROBENZENE</t>
  </si>
  <si>
    <t>O-ETHYLPHENOL</t>
  </si>
  <si>
    <t>O-TERPHENYL</t>
  </si>
  <si>
    <t>O-TOLUIDINE</t>
  </si>
  <si>
    <t>OXYGEN</t>
  </si>
  <si>
    <t>O-XYLENE</t>
  </si>
  <si>
    <t>OZONE</t>
  </si>
  <si>
    <t>P-CRESOL</t>
  </si>
  <si>
    <t>P-DICLOROBENZENE</t>
  </si>
  <si>
    <t>PERFLUOROBENZENE</t>
  </si>
  <si>
    <t>PERFLUOROCYCLOHEXANE</t>
  </si>
  <si>
    <t>PERFLUOROETHANE</t>
  </si>
  <si>
    <t>PERFLUOROMETHYLCYCLOHEXANE</t>
  </si>
  <si>
    <t>PERFLUORO-N-HEPTANE</t>
  </si>
  <si>
    <t>PERFLUORO-N-HEXANE</t>
  </si>
  <si>
    <t>P-ETHYLPHENOL</t>
  </si>
  <si>
    <t>PHENANTHRENE</t>
  </si>
  <si>
    <t>PHENETOLE</t>
  </si>
  <si>
    <t>PHOSGENE</t>
  </si>
  <si>
    <t>PHOSPHORUS TRICHLORIDE</t>
  </si>
  <si>
    <t>PHTHALIC ANHYDRIDE</t>
  </si>
  <si>
    <t>PIPERIDINE</t>
  </si>
  <si>
    <t>PROPADIENE</t>
  </si>
  <si>
    <t>PROPANE</t>
  </si>
  <si>
    <t>PROPIONALDEHYDE</t>
  </si>
  <si>
    <t>PROPIONIC ACID</t>
  </si>
  <si>
    <t>PROPIONITRILE</t>
  </si>
  <si>
    <t>PROPYL CHLORIDE</t>
  </si>
  <si>
    <t>PROPYLENE</t>
  </si>
  <si>
    <t>PROPYLENE OXIDE</t>
  </si>
  <si>
    <t>P-TERPHENYL</t>
  </si>
  <si>
    <t>P-TOLUIDINE</t>
  </si>
  <si>
    <t>P-XYLENE</t>
  </si>
  <si>
    <t>PYRIDINE</t>
  </si>
  <si>
    <t>PYRROLE</t>
  </si>
  <si>
    <t>PYRROLIDINE</t>
  </si>
  <si>
    <t>SEC-BUTYLBENZENE</t>
  </si>
  <si>
    <t>SEC-BUTYLCYCLOHEXANE</t>
  </si>
  <si>
    <t>SILICON TETRACHLORIDE</t>
  </si>
  <si>
    <t>SILICON TETRAFLUORIDE</t>
  </si>
  <si>
    <t>STYRENE</t>
  </si>
  <si>
    <t>SUCCINIC ACID</t>
  </si>
  <si>
    <t>SULFUR DIOXIDE</t>
  </si>
  <si>
    <t>SULFUR HEXAFLUORIDE</t>
  </si>
  <si>
    <t>SULFUR TRIOXIDE</t>
  </si>
  <si>
    <t>TERT-BUTANOL</t>
  </si>
  <si>
    <t>TERT-BUTYL CHLORIDE</t>
  </si>
  <si>
    <t>TERT-BUTYLBENZENE</t>
  </si>
  <si>
    <t>TERT-BUTYLCYCLOHEXANE</t>
  </si>
  <si>
    <t>TETRACHLOROETHYLENE</t>
  </si>
  <si>
    <t>THIOPHENE</t>
  </si>
  <si>
    <t>TRANS-1,2-DIMETHYLCYCLOHEXANE</t>
  </si>
  <si>
    <t>TRANS-1,2-DIMETHYLCYCLOPENTANE</t>
  </si>
  <si>
    <t>TRANS-1,3-DIMETHYLCYCLOHEXANE</t>
  </si>
  <si>
    <t>TRANS-1,4-DIMETHYLCYCLOHEXANE</t>
  </si>
  <si>
    <t>TRANS-2-BUTENE</t>
  </si>
  <si>
    <t>TRANS-2-HEXENE</t>
  </si>
  <si>
    <t>TRANS-2-OCTENE</t>
  </si>
  <si>
    <t>TRANS-2-PENTENE</t>
  </si>
  <si>
    <t>TRANS-3-HEXENE</t>
  </si>
  <si>
    <t>TRANS-DECALIN</t>
  </si>
  <si>
    <t>TRIBUTYLAMINE</t>
  </si>
  <si>
    <t>TRICHLOROETHYLENE</t>
  </si>
  <si>
    <t>TRICHLOROFLUOROMETHANE</t>
  </si>
  <si>
    <t>TRIETHYLAMINE</t>
  </si>
  <si>
    <t>TRIFLUOROACETIC ACID</t>
  </si>
  <si>
    <t>TRIFLUOROBROMOMETHANE</t>
  </si>
  <si>
    <t>TRIMETHYL AMINE</t>
  </si>
  <si>
    <t>VALERALDEHYDE</t>
  </si>
  <si>
    <t>VINYL ACETATE</t>
  </si>
  <si>
    <t>VINYL CHLORIDE</t>
  </si>
  <si>
    <t>VINYL ETHYL ETHER</t>
  </si>
  <si>
    <t>VINYL FLUORIDE</t>
  </si>
  <si>
    <t>VINYL FORMATE</t>
  </si>
  <si>
    <t>VINYL METHYL ETHER</t>
  </si>
  <si>
    <t>VINYLACETYLENE</t>
  </si>
  <si>
    <t>XENON</t>
  </si>
  <si>
    <t>Binary Pair Databank</t>
  </si>
  <si>
    <t xml:space="preserve">Select Binary  Pair </t>
  </si>
  <si>
    <t>Component 1</t>
  </si>
  <si>
    <t>Component 2</t>
  </si>
  <si>
    <t>Pair Selected</t>
  </si>
  <si>
    <t>Message</t>
  </si>
  <si>
    <t xml:space="preserve">Valid </t>
  </si>
  <si>
    <t>Entry</t>
  </si>
  <si>
    <t>Components</t>
  </si>
  <si>
    <t>Antoine Equation Parameters</t>
  </si>
  <si>
    <t>cal/gmol</t>
  </si>
  <si>
    <t>Data</t>
  </si>
  <si>
    <t>ID</t>
  </si>
  <si>
    <t>Tc, Deg K</t>
  </si>
  <si>
    <t>Pc, Bar</t>
  </si>
  <si>
    <t>Is Ideal</t>
  </si>
  <si>
    <t>T x-y Diagram</t>
  </si>
  <si>
    <t>Pressure</t>
  </si>
  <si>
    <t>Bar Abs</t>
  </si>
  <si>
    <t>P x-y Diagram</t>
  </si>
  <si>
    <t>Temperature</t>
  </si>
  <si>
    <t>°C</t>
  </si>
  <si>
    <t>Tx-y Diagram</t>
  </si>
  <si>
    <t>mmHg</t>
  </si>
  <si>
    <t>T1sat</t>
  </si>
  <si>
    <t>R</t>
  </si>
  <si>
    <t>T2sat</t>
  </si>
  <si>
    <t>Bubble</t>
  </si>
  <si>
    <t>Iteration 1</t>
  </si>
  <si>
    <t>T1</t>
  </si>
  <si>
    <t>Y12</t>
  </si>
  <si>
    <t>Y21</t>
  </si>
  <si>
    <t>P1sat</t>
  </si>
  <si>
    <t>V1</t>
  </si>
  <si>
    <t>V2</t>
  </si>
  <si>
    <t>Vfact</t>
  </si>
  <si>
    <t>T1'</t>
  </si>
  <si>
    <t>Iteration 2</t>
  </si>
  <si>
    <t>Iteration 3</t>
  </si>
  <si>
    <t>Iteration 4</t>
  </si>
  <si>
    <t>Iteration 5</t>
  </si>
  <si>
    <t>Iteration 6</t>
  </si>
  <si>
    <t>Iteration 7</t>
  </si>
  <si>
    <t>Iteration 8</t>
  </si>
  <si>
    <t>Iteration 9</t>
  </si>
  <si>
    <t>Iteration 10</t>
  </si>
  <si>
    <t>Iteration 11</t>
  </si>
  <si>
    <t>Iteration 12</t>
  </si>
  <si>
    <t>Iteration 13</t>
  </si>
  <si>
    <t>Iteration 14</t>
  </si>
  <si>
    <t>Iteration 15</t>
  </si>
  <si>
    <t>Final Values</t>
  </si>
  <si>
    <t>Dew</t>
  </si>
  <si>
    <t>Tfinal</t>
  </si>
  <si>
    <t>X1</t>
  </si>
  <si>
    <t>Y1</t>
  </si>
  <si>
    <t>Px-y Diagram</t>
  </si>
  <si>
    <t>Xi</t>
  </si>
  <si>
    <t>Yi</t>
  </si>
  <si>
    <t>Pfinal</t>
  </si>
  <si>
    <t>P1</t>
  </si>
  <si>
    <t>T x-y Chart Data</t>
  </si>
  <si>
    <t>P x-y Chart Data</t>
  </si>
  <si>
    <t>X</t>
  </si>
  <si>
    <t>Y</t>
  </si>
  <si>
    <t>Bar A</t>
  </si>
  <si>
    <t>Basis</t>
  </si>
  <si>
    <t xml:space="preserve">Vapor pressure is calculated using Antoine Equation : </t>
  </si>
  <si>
    <t>Ln ( Pressure ( mmHg ) ) = A - B / ( Temperature ( °K ) + C )</t>
  </si>
  <si>
    <t>g12-g22</t>
  </si>
  <si>
    <t>g21-g11</t>
  </si>
  <si>
    <t>α12</t>
  </si>
  <si>
    <t>αij</t>
  </si>
  <si>
    <t>gii - gij</t>
  </si>
  <si>
    <t>G12</t>
  </si>
  <si>
    <t>G21</t>
  </si>
  <si>
    <t>γ1</t>
  </si>
  <si>
    <t>γ2</t>
  </si>
  <si>
    <t>τ21</t>
  </si>
  <si>
    <t>τ12</t>
  </si>
  <si>
    <t>r</t>
  </si>
  <si>
    <t>q</t>
  </si>
  <si>
    <t>q'</t>
  </si>
  <si>
    <t>Pure Component UNIQUAC Parameters</t>
  </si>
  <si>
    <t>ID1</t>
  </si>
  <si>
    <t>ID2</t>
  </si>
  <si>
    <t>u12-u22</t>
  </si>
  <si>
    <t>u21-u11</t>
  </si>
  <si>
    <t>uij-ujj</t>
  </si>
  <si>
    <t>θ1</t>
  </si>
  <si>
    <t>θ2</t>
  </si>
  <si>
    <t>θ1'</t>
  </si>
  <si>
    <t>θ2'</t>
  </si>
  <si>
    <t>φ1</t>
  </si>
  <si>
    <t>φ2</t>
  </si>
  <si>
    <t>z</t>
  </si>
  <si>
    <t>li</t>
  </si>
  <si>
    <t>ln(γ1)</t>
  </si>
  <si>
    <t>ln(γ2)</t>
  </si>
  <si>
    <t>li-ri/rj.lj</t>
  </si>
  <si>
    <t>BINARY VAPOR LIQUID EQUILIBRIUM (UNIQUAC Model)</t>
  </si>
  <si>
    <t>λ12 - λ11</t>
  </si>
  <si>
    <t>λ21 - λ22</t>
  </si>
  <si>
    <t>P2</t>
  </si>
  <si>
    <t>λij - λii</t>
  </si>
  <si>
    <t>01-Nov-15</t>
  </si>
  <si>
    <t>{"InputDetection":0,"RecalcMode":0,"Layout":0,"LayoutSamePagesHeightEnabled":false,"Theme":{"BgColor":"#FFFFFFFF","BgImage":"","InputBorderStyle":2,"AppliedTheme":""},"SmartphoneSettings":{"ViewportLock":true,"UseOldViewEngine":false,"EnableZoom":false,"EnableSwipe":false,"HideToolbar":false,"InheritBackgroundColor":false,"CheckboxFlavor":1,"ShowBubble":false},"Name":"","Flavor":-1,"Edition":0,"CopyProtect":{"IsEnabled":false,"DomainName":""},"HideSscPoweredlogo":false,"AspnetConfig":{"BrowseUrl":"http://localhost/ssc","FileExtension":0},"NodeSecureLoginEnabled":false,"SmartphoneTheme":1,"Toolbar":{"Position":1,"IsSubmit":true,"IsPrintSheet":false,"IsPrintAll":true,"IsPrintThis":false,"IsReset":true,"IsUpdate":true},"ConfigureSubmit":{"IsShowCaptcha":false,"IsUseSscWebServer":true,"ReceiverCode":"tamayo.mario@gmail.com","IsFreeService":false,"IsAdvanceService":false,"IsSecureEmail":false,"IsDemonstrationService":true,"AfterSuccessfulSubmit":"","AfterFailSubmit":"","AfterCancelWizard":"","IsUseOwnWebServer":false,"OwnWebServerURL":"","OwnWebServerTarget":"","SubmitTarget":0},"IgnoreBgInputCell":false,"ButtonStyle":0,"ResponsiveDesignDisabled":false,"HideLookupRange":false,"BrowserStorageEnabled":false,"RealtimeSyncEnabled":true,"GoogleAnalyticsTrackingId":"","GoogleApiKey":"","ChartSelected":3,"ChartYAxisFixed":false}</t>
  </si>
  <si>
    <t>{"IsHide":false,"HiddenInExcel":false,"SheetId":-1,"Name":"Wilson","Guid":"K8VR55","Index":1,"VisibleRange":"","SheetTheme":{"TabColor":"","BodyColor":"","BodyImage":""},"IsPrintSheet":false}</t>
  </si>
  <si>
    <t>{"BrowserAndLocation":{"ConversionPath":"C:\\Users\\Usuario\\Documents\\SpreadsheetConverter","SelectedBrowsers":[]},"SpreadsheetServer":{"Username":"","Password":"","ServerUrl":"","TestUsername":"","TestPassword":""},"ConfigureSubmitDefault":{"Email":"tamayo.mario@gmail.com","Free":false,"Advanced":false,"AdvancedSecured":false,"Demo":true},"MessageBubble":{"Close":false,"TopMsg":0},"CustomizeTheme":{"Theme":"C:\\Users\\user\\AppData\\Roaming\\SpreadsheetConverter\\V8\\SupportFiles\\themes\\bootstrap\\css\\default-ssc-theme.css"},"QrSetting":{"ShowOnConversion":true},"CongratsPage":{"LastOpenedVersion":""},"WordPressPluginSetting":{"IsPluginInstalled":false},"Preferences":{"IsAdvancedSettingModelInitialize":true,"IsCaptchaInitialize":true,"IsNodeSettingInitialize":false,"IsRequiredFieldModalInitialize":true,"IsSubmitDialogModelInitialize":true,"IsToolbarButtonModelInitialize":true,"IsWizardButtonModelInitialize":true,"ReadFromHidden":false,"AdvancedSetting":null,"NodeSetting":{"LoginText":{"LoginButtonText":"Login","PageDescription":"Restricted access only","LoginErrorMessage":"Authentication failed, please check your username and password.","PlaceholderPassword":"password","PlaceholderUsername":"username / email","UserExtraMessage":""}},"Captcha":{"Heading":"Enter the number displayed below.","Message":"This is to verify that you are a human visitor, to prevent automated form submissions.","OkButton":"OK","CancelButton":"Cancel","ErrorMessage":"Your answer is incorrect, please try again."},"RequiredField":{"ErrorMessage":"The fields with the red border are required or invalid.","OkButton":"OK","DDLDefaultRequiredText":"Please Select"},"WizardButton":{"Next":"Next","Previous":"Previous","Cancel":"Cancel","Finish":"Finish"},"ToolbarButton":{"Submit":"Enviar","PrintSheet":"Print","PrintAll":"Print All","Reset":"Resetear","Update":"Update","Back":"Back","PrintThis":"Print This"},"SubmitDialog":{"SubmitDialogHeading":"Submit Successful.","SubmitDialogDesc":"The form was successfully submitted.","BeforeSubmitDesc":"The form is being submitted.","OfflineHeading":"Save until online","OfflineDesc":"You are currently offline and the submit failed. Do you want to save the submit and send it later when you are online.","OfflineConfirm":"Do you want to save?","OfflineSubmitHeading":"Offline forms submit confirmation","OfflineSubmitDesc":"There are Offline form(s), which are now ready to submit in server.","OfflineSubmitConfirm":"Do you want to submit?","FailOfflineHeading":"Offline Form submit failed","FailOfflineDesc":"Unable to connect to the Internet. Please try submitting the offline forms later in internet connection.","OfflineSubmitWait":"It may take sometime to finish all submits depending on the size of offline forms and internet connection.","OfflineSubmitWaitCounter":"Left","OfflineSubmitError":"Submit error: Please try later."}},"UxPreferences":null}</t>
  </si>
  <si>
    <r>
      <t>Z</t>
    </r>
    <r>
      <rPr>
        <vertAlign val="subscript"/>
        <sz val="11"/>
        <color theme="0"/>
        <rFont val="Calibri"/>
        <family val="2"/>
        <scheme val="minor"/>
      </rPr>
      <t>RA</t>
    </r>
    <r>
      <rPr>
        <sz val="11"/>
        <color theme="0"/>
        <rFont val="Calibri"/>
        <family val="2"/>
        <scheme val="minor"/>
      </rPr>
      <t>1</t>
    </r>
  </si>
  <si>
    <r>
      <t>Z</t>
    </r>
    <r>
      <rPr>
        <vertAlign val="subscript"/>
        <sz val="11"/>
        <color theme="0"/>
        <rFont val="Calibri"/>
        <family val="2"/>
        <scheme val="minor"/>
      </rPr>
      <t>RA</t>
    </r>
    <r>
      <rPr>
        <sz val="11"/>
        <color theme="0"/>
        <rFont val="Calibri"/>
        <family val="2"/>
        <scheme val="minor"/>
      </rPr>
      <t>2</t>
    </r>
  </si>
  <si>
    <r>
      <t>Z</t>
    </r>
    <r>
      <rPr>
        <vertAlign val="subscript"/>
        <sz val="11"/>
        <color theme="0"/>
        <rFont val="Calibri"/>
        <family val="2"/>
      </rPr>
      <t>RA</t>
    </r>
  </si>
  <si>
    <t>Componentes</t>
  </si>
  <si>
    <t>Selección del par</t>
  </si>
  <si>
    <t>Temperatura</t>
  </si>
  <si>
    <t>presión</t>
  </si>
  <si>
    <t>Constantes de Antonio</t>
  </si>
  <si>
    <r>
      <t>Parámetro de correlación de Wilson A</t>
    </r>
    <r>
      <rPr>
        <vertAlign val="subscript"/>
        <sz val="11"/>
        <color theme="1"/>
        <rFont val="Calibri"/>
        <family val="2"/>
        <scheme val="minor"/>
      </rPr>
      <t>ij</t>
    </r>
  </si>
  <si>
    <t>Parámetro de correlación  Rackett ZRA (correlación de volumen de líquido</t>
  </si>
  <si>
    <t xml:space="preserve">Diagrama p vs x-y </t>
  </si>
  <si>
    <t xml:space="preserve">Diagrama T vs x-y </t>
  </si>
  <si>
    <t>Ln p ( mmHg )  = A - B / ( T ( K ) + C )</t>
  </si>
  <si>
    <t>(bar)</t>
  </si>
  <si>
    <t>(°C)</t>
  </si>
  <si>
    <t>AGUA</t>
  </si>
  <si>
    <t>bar</t>
  </si>
  <si>
    <t>ACETONA</t>
  </si>
  <si>
    <t>BENCENO</t>
  </si>
  <si>
    <t>CLOROFORMO</t>
  </si>
  <si>
    <t>ETANOL</t>
  </si>
  <si>
    <t>ACETATO DE ETILO</t>
  </si>
  <si>
    <t>METANOL</t>
  </si>
  <si>
    <t>n-BUTANOL</t>
  </si>
  <si>
    <t>n-HEXANO</t>
  </si>
  <si>
    <t>FENOL</t>
  </si>
  <si>
    <t>TOLUENO</t>
  </si>
  <si>
    <t>ISOPROPANOL</t>
  </si>
  <si>
    <t>ACETONITRILO</t>
  </si>
  <si>
    <t>ACETATO DE METILO</t>
  </si>
  <si>
    <t>TETRACLORURO DE CARBONO</t>
  </si>
  <si>
    <t>DICLOROMETANO</t>
  </si>
  <si>
    <t>ÁCIDO ACÉTICO</t>
  </si>
  <si>
    <t>Burbuja</t>
  </si>
  <si>
    <t>Rocío</t>
  </si>
  <si>
    <t xml:space="preserve">T vs x-y </t>
  </si>
  <si>
    <t xml:space="preserve">p  vs x-y </t>
  </si>
  <si>
    <t>{"IsHide":false,"HiddenInExcel":false,"SheetId":-1,"Name":"Hoja1","Guid":"HH9WX6","Index":2,"VisibleRange":"","SheetTheme":{"TabColor":"","BodyColor":"","BodyImage":""},"IsPrintSheet":false}</t>
  </si>
  <si>
    <t>{"IsHide":true,"HiddenInExcel":true,"SheetId":-1,"Name":"NRTL","Guid":"RM50N0","Index":3,"VisibleRange":"","SheetTheme":{"TabColor":"","BodyColor":"","BodyImage":""},"IsPrintSheet":false}</t>
  </si>
  <si>
    <t>{"IsHide":true,"HiddenInExcel":true,"SheetId":-1,"Name":"UNIQUAC","Guid":"FTMDZO","Index":4,"VisibleRange":"","SheetTheme":{"TabColor":"","BodyColor":"","BodyImage":""},"IsPrintSheet":false}</t>
  </si>
  <si>
    <t>{"IsHide":true,"HiddenInExcel":true,"SheetId":-1,"Name":"Dbk","Guid":"P6RP42","Index":5,"VisibleRange":"","SheetTheme":{"TabColor":"","BodyColor":"","BodyImage":""},"IsPrintSheet":false}</t>
  </si>
  <si>
    <t>Equilibrio Líquido-vapor (Modelo de Wilson)</t>
  </si>
  <si>
    <t>TETRAHIDROFURAN0</t>
  </si>
  <si>
    <t>Equilibrio Líquido-vapor (Modelo NTRL)</t>
  </si>
  <si>
    <t>gij - gjj (cal/mol)</t>
  </si>
  <si>
    <t xml:space="preserve">Tabla p vs x-y </t>
  </si>
  <si>
    <t xml:space="preserve">Tabla T vs x-y </t>
  </si>
  <si>
    <t>METLETILCETONA</t>
  </si>
  <si>
    <t>Diagrama T vs x-y</t>
  </si>
  <si>
    <t>Dr. Juan Carlos Vázquez Lira 2024  v1</t>
  </si>
  <si>
    <t>Con apoyo del programa DGAPA-UNAM-PAPIME PE-200723</t>
  </si>
  <si>
    <t>Instrucción: Cambiar los valores de las celdas de color amarillo</t>
  </si>
  <si>
    <t>Instrucción: cambiar los valores en las celdas de color amarillo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</si>
</sst>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0"/>
    <numFmt numFmtId="165" formatCode="[$-14009]dd/mm/yy;@"/>
    <numFmt numFmtId="166" formatCode="0.0"/>
    <numFmt numFmtId="167" formatCode="0.0000"/>
    <numFmt numFmtId="168" formatCode="0.000E+00"/>
    <numFmt numFmtId="169" formatCode="0.0E+00"/>
  </numFmts>
  <fonts count="3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3" tint="0.3999755851924192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6" tint="-0.499984740745262"/>
      <name val="Calibri"/>
      <family val="2"/>
      <scheme val="minor"/>
    </font>
    <font>
      <sz val="10"/>
      <color rgb="FF000000"/>
      <name val="Arial"/>
      <family val="2"/>
    </font>
    <font>
      <sz val="11"/>
      <color theme="1"/>
      <name val="Calibri"/>
      <family val="2"/>
    </font>
    <font>
      <vertAlign val="subscript"/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b/>
      <sz val="11"/>
      <color rgb="FFFF0000"/>
      <name val="Calibri"/>
      <family val="2"/>
      <scheme val="minor"/>
    </font>
    <font>
      <i/>
      <sz val="11"/>
      <color rgb="FF7030A0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rgb="FF7030A0"/>
      <name val="Calibri"/>
      <family val="2"/>
      <scheme val="minor"/>
    </font>
    <font>
      <sz val="11"/>
      <name val="Calibri"/>
      <family val="2"/>
      <scheme val="minor"/>
    </font>
    <font>
      <sz val="11"/>
      <color rgb="FF7030A0"/>
      <name val="Calibri"/>
      <family val="2"/>
    </font>
    <font>
      <b/>
      <u/>
      <sz val="11"/>
      <color theme="1"/>
      <name val="Calibri"/>
      <family val="2"/>
      <scheme val="minor"/>
    </font>
    <font>
      <i/>
      <sz val="11"/>
      <color rgb="FF0000FF"/>
      <name val="Calibri"/>
      <family val="2"/>
      <scheme val="minor"/>
    </font>
    <font>
      <i/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i/>
      <sz val="11"/>
      <color theme="0"/>
      <name val="Calibri"/>
      <family val="2"/>
      <scheme val="minor"/>
    </font>
    <font>
      <sz val="11"/>
      <color theme="0"/>
      <name val="Calibri"/>
      <family val="2"/>
    </font>
    <font>
      <vertAlign val="subscript"/>
      <sz val="11"/>
      <color theme="0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vertAlign val="subscript"/>
      <sz val="11"/>
      <color theme="0"/>
      <name val="Calibri"/>
      <family val="2"/>
    </font>
    <font>
      <b/>
      <sz val="11"/>
      <color rgb="FF7030A0"/>
      <name val="Calibri"/>
      <family val="2"/>
    </font>
    <font>
      <b/>
      <sz val="11"/>
      <color rgb="FF7030A0"/>
      <name val="Calibri"/>
      <family val="2"/>
      <scheme val="minor"/>
    </font>
    <font>
      <b/>
      <i/>
      <sz val="11"/>
      <color rgb="FF7030A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2">
    <border>
      <left/>
      <right/>
      <top/>
      <bottom/>
      <diagonal/>
    </border>
    <border>
      <left style="thin">
        <color theme="9" tint="0.39991454817346722"/>
      </left>
      <right/>
      <top style="thin">
        <color theme="9" tint="0.39988402966399123"/>
      </top>
      <bottom style="thin">
        <color theme="9" tint="0.39994506668294322"/>
      </bottom>
      <diagonal/>
    </border>
    <border>
      <left/>
      <right style="thin">
        <color theme="9" tint="0.39991454817346722"/>
      </right>
      <top style="thin">
        <color theme="9" tint="0.39988402966399123"/>
      </top>
      <bottom style="thin">
        <color theme="9" tint="0.39994506668294322"/>
      </bottom>
      <diagonal/>
    </border>
    <border>
      <left style="thin">
        <color theme="9" tint="0.39991454817346722"/>
      </left>
      <right/>
      <top style="thin">
        <color theme="9" tint="0.39994506668294322"/>
      </top>
      <bottom style="thin">
        <color theme="9" tint="0.39991454817346722"/>
      </bottom>
      <diagonal/>
    </border>
    <border>
      <left/>
      <right style="thin">
        <color theme="9" tint="0.39991454817346722"/>
      </right>
      <top style="thin">
        <color theme="9" tint="0.39994506668294322"/>
      </top>
      <bottom style="thin">
        <color theme="9" tint="0.39991454817346722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theme="0" tint="-0.14996795556505021"/>
      </left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0691854609822"/>
      </left>
      <right style="thin">
        <color theme="0" tint="-0.14990691854609822"/>
      </right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 tint="-0.14993743705557422"/>
      </left>
      <right style="thin">
        <color theme="0" tint="-0.14996795556505021"/>
      </right>
      <top style="thin">
        <color theme="0" tint="-0.14993743705557422"/>
      </top>
      <bottom style="thin">
        <color theme="0" tint="-0.1499374370555742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hair">
        <color auto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0" fontId="3" fillId="0" borderId="0" applyNumberFormat="0" applyFill="0" applyBorder="0" applyAlignment="0" applyProtection="0"/>
    <xf numFmtId="0" fontId="9" fillId="0" borderId="0"/>
  </cellStyleXfs>
  <cellXfs count="250">
    <xf numFmtId="0" fontId="0" fillId="0" borderId="0" xfId="0"/>
    <xf numFmtId="1" fontId="1" fillId="0" borderId="0" xfId="0" applyNumberFormat="1" applyFont="1" applyAlignment="1">
      <alignment horizontal="center"/>
    </xf>
    <xf numFmtId="164" fontId="0" fillId="0" borderId="0" xfId="0" applyNumberFormat="1"/>
    <xf numFmtId="1" fontId="1" fillId="0" borderId="0" xfId="0" applyNumberFormat="1" applyFont="1" applyBorder="1" applyAlignment="1">
      <alignment horizontal="center" wrapText="1"/>
    </xf>
    <xf numFmtId="1" fontId="0" fillId="0" borderId="0" xfId="0" applyNumberFormat="1" applyProtection="1"/>
    <xf numFmtId="164" fontId="0" fillId="0" borderId="0" xfId="0" applyNumberFormat="1" applyProtection="1"/>
    <xf numFmtId="164" fontId="4" fillId="0" borderId="0" xfId="0" applyNumberFormat="1" applyFont="1" applyBorder="1" applyProtection="1"/>
    <xf numFmtId="165" fontId="4" fillId="2" borderId="2" xfId="0" applyNumberFormat="1" applyFont="1" applyFill="1" applyBorder="1" applyAlignment="1" applyProtection="1">
      <alignment horizontal="left"/>
      <protection locked="0"/>
    </xf>
    <xf numFmtId="164" fontId="5" fillId="0" borderId="0" xfId="0" applyNumberFormat="1" applyFont="1" applyProtection="1"/>
    <xf numFmtId="164" fontId="4" fillId="2" borderId="3" xfId="0" applyNumberFormat="1" applyFont="1" applyFill="1" applyBorder="1" applyAlignment="1" applyProtection="1">
      <alignment horizontal="left"/>
      <protection locked="0"/>
    </xf>
    <xf numFmtId="164" fontId="4" fillId="2" borderId="4" xfId="0" applyNumberFormat="1" applyFont="1" applyFill="1" applyBorder="1" applyAlignment="1" applyProtection="1">
      <alignment horizontal="left"/>
      <protection locked="0"/>
    </xf>
    <xf numFmtId="164" fontId="4" fillId="2" borderId="5" xfId="0" applyNumberFormat="1" applyFont="1" applyFill="1" applyBorder="1" applyAlignment="1" applyProtection="1">
      <protection locked="0"/>
    </xf>
    <xf numFmtId="164" fontId="0" fillId="0" borderId="0" xfId="0" applyNumberFormat="1" applyAlignment="1">
      <alignment wrapText="1"/>
    </xf>
    <xf numFmtId="164" fontId="3" fillId="0" borderId="0" xfId="1" applyNumberFormat="1" applyProtection="1"/>
    <xf numFmtId="0" fontId="1" fillId="0" borderId="0" xfId="0" applyFont="1"/>
    <xf numFmtId="0" fontId="7" fillId="0" borderId="0" xfId="0" applyFont="1"/>
    <xf numFmtId="0" fontId="0" fillId="0" borderId="0" xfId="0" applyFill="1"/>
    <xf numFmtId="0" fontId="0" fillId="0" borderId="0" xfId="0" applyFill="1" applyBorder="1"/>
    <xf numFmtId="0" fontId="0" fillId="0" borderId="6" xfId="0" applyBorder="1" applyAlignment="1">
      <alignment horizontal="center"/>
    </xf>
    <xf numFmtId="0" fontId="0" fillId="0" borderId="6" xfId="0" applyBorder="1"/>
    <xf numFmtId="0" fontId="0" fillId="2" borderId="6" xfId="0" applyFill="1" applyBorder="1" applyProtection="1">
      <protection locked="0"/>
    </xf>
    <xf numFmtId="0" fontId="10" fillId="0" borderId="0" xfId="2" applyFont="1" applyAlignment="1"/>
    <xf numFmtId="0" fontId="9" fillId="0" borderId="0" xfId="2" applyAlignment="1"/>
    <xf numFmtId="0" fontId="10" fillId="0" borderId="0" xfId="2" applyFont="1" applyAlignment="1">
      <alignment horizontal="center"/>
    </xf>
    <xf numFmtId="0" fontId="10" fillId="0" borderId="0" xfId="2" applyFont="1" applyAlignment="1">
      <alignment horizontal="left"/>
    </xf>
    <xf numFmtId="0" fontId="9" fillId="0" borderId="0" xfId="2" applyAlignment="1">
      <alignment horizontal="right"/>
    </xf>
    <xf numFmtId="0" fontId="10" fillId="0" borderId="0" xfId="2" applyFont="1" applyAlignment="1">
      <alignment horizontal="right"/>
    </xf>
    <xf numFmtId="164" fontId="9" fillId="0" borderId="0" xfId="2" applyNumberFormat="1"/>
    <xf numFmtId="166" fontId="9" fillId="0" borderId="0" xfId="2" applyNumberFormat="1"/>
    <xf numFmtId="167" fontId="9" fillId="0" borderId="0" xfId="2" applyNumberFormat="1"/>
    <xf numFmtId="168" fontId="9" fillId="0" borderId="0" xfId="2" applyNumberFormat="1"/>
    <xf numFmtId="2" fontId="9" fillId="0" borderId="0" xfId="2" applyNumberFormat="1"/>
    <xf numFmtId="164" fontId="9" fillId="0" borderId="0" xfId="2" applyNumberFormat="1" applyAlignment="1"/>
    <xf numFmtId="167" fontId="9" fillId="0" borderId="0" xfId="2" applyNumberFormat="1" applyAlignment="1"/>
    <xf numFmtId="0" fontId="0" fillId="0" borderId="0" xfId="0" applyAlignment="1">
      <alignment horizontal="left"/>
    </xf>
    <xf numFmtId="0" fontId="1" fillId="3" borderId="0" xfId="0" applyFont="1" applyFill="1"/>
    <xf numFmtId="0" fontId="0" fillId="3" borderId="0" xfId="0" applyFill="1"/>
    <xf numFmtId="165" fontId="4" fillId="0" borderId="0" xfId="0" applyNumberFormat="1" applyFont="1" applyFill="1" applyBorder="1" applyAlignment="1" applyProtection="1">
      <alignment horizontal="left"/>
      <protection locked="0"/>
    </xf>
    <xf numFmtId="164" fontId="4" fillId="0" borderId="0" xfId="0" applyNumberFormat="1" applyFont="1" applyFill="1" applyBorder="1" applyAlignment="1" applyProtection="1">
      <alignment horizontal="left"/>
      <protection locked="0"/>
    </xf>
    <xf numFmtId="0" fontId="0" fillId="0" borderId="6" xfId="0" applyBorder="1" applyAlignment="1">
      <alignment horizontal="left"/>
    </xf>
    <xf numFmtId="1" fontId="0" fillId="2" borderId="6" xfId="0" applyNumberFormat="1" applyFont="1" applyFill="1" applyBorder="1" applyAlignment="1" applyProtection="1">
      <alignment horizontal="center"/>
      <protection locked="0"/>
    </xf>
    <xf numFmtId="167" fontId="0" fillId="2" borderId="6" xfId="0" applyNumberFormat="1" applyFill="1" applyBorder="1" applyProtection="1">
      <protection locked="0"/>
    </xf>
    <xf numFmtId="0" fontId="0" fillId="0" borderId="0" xfId="0" applyFont="1"/>
    <xf numFmtId="0" fontId="0" fillId="4" borderId="0" xfId="0" applyFill="1"/>
    <xf numFmtId="0" fontId="11" fillId="4" borderId="0" xfId="0" applyFont="1" applyFill="1"/>
    <xf numFmtId="164" fontId="0" fillId="0" borderId="0" xfId="0" applyNumberFormat="1" applyFont="1" applyFill="1" applyBorder="1" applyAlignment="1" applyProtection="1">
      <protection locked="0"/>
    </xf>
    <xf numFmtId="166" fontId="0" fillId="2" borderId="5" xfId="0" applyNumberFormat="1" applyFont="1" applyFill="1" applyBorder="1" applyAlignment="1" applyProtection="1">
      <protection locked="0"/>
    </xf>
    <xf numFmtId="1" fontId="0" fillId="2" borderId="5" xfId="0" applyNumberFormat="1" applyFont="1" applyFill="1" applyBorder="1" applyAlignment="1" applyProtection="1">
      <alignment horizontal="center"/>
      <protection locked="0"/>
    </xf>
    <xf numFmtId="0" fontId="12" fillId="0" borderId="0" xfId="0" applyFont="1"/>
    <xf numFmtId="0" fontId="13" fillId="0" borderId="0" xfId="0" applyFont="1"/>
    <xf numFmtId="2" fontId="0" fillId="0" borderId="0" xfId="0" applyNumberFormat="1"/>
    <xf numFmtId="2" fontId="0" fillId="4" borderId="0" xfId="0" applyNumberFormat="1" applyFill="1"/>
    <xf numFmtId="1" fontId="0" fillId="4" borderId="0" xfId="0" applyNumberFormat="1" applyFill="1"/>
    <xf numFmtId="167" fontId="0" fillId="4" borderId="0" xfId="0" applyNumberFormat="1" applyFill="1"/>
    <xf numFmtId="0" fontId="14" fillId="0" borderId="0" xfId="0" applyFont="1"/>
    <xf numFmtId="166" fontId="0" fillId="0" borderId="0" xfId="0" applyNumberFormat="1"/>
    <xf numFmtId="164" fontId="6" fillId="0" borderId="0" xfId="0" applyNumberFormat="1" applyFont="1" applyAlignment="1">
      <alignment horizontal="right" vertical="center" wrapText="1"/>
    </xf>
    <xf numFmtId="0" fontId="15" fillId="4" borderId="0" xfId="0" applyFont="1" applyFill="1"/>
    <xf numFmtId="0" fontId="16" fillId="0" borderId="0" xfId="0" applyFont="1" applyFill="1"/>
    <xf numFmtId="0" fontId="17" fillId="0" borderId="0" xfId="0" applyFont="1"/>
    <xf numFmtId="2" fontId="0" fillId="5" borderId="0" xfId="0" applyNumberFormat="1" applyFill="1"/>
    <xf numFmtId="164" fontId="0" fillId="4" borderId="0" xfId="0" applyNumberFormat="1" applyFill="1" applyAlignment="1">
      <alignment horizontal="right"/>
    </xf>
    <xf numFmtId="169" fontId="0" fillId="0" borderId="0" xfId="0" applyNumberFormat="1"/>
    <xf numFmtId="166" fontId="0" fillId="5" borderId="0" xfId="0" applyNumberFormat="1" applyFill="1"/>
    <xf numFmtId="164" fontId="0" fillId="5" borderId="0" xfId="0" applyNumberFormat="1" applyFill="1"/>
    <xf numFmtId="2" fontId="0" fillId="0" borderId="0" xfId="0" applyNumberFormat="1" applyFill="1"/>
    <xf numFmtId="164" fontId="0" fillId="0" borderId="0" xfId="0" applyNumberFormat="1" applyFill="1"/>
    <xf numFmtId="164" fontId="2" fillId="0" borderId="0" xfId="0" applyNumberFormat="1" applyFont="1" applyAlignment="1" applyProtection="1">
      <alignment vertical="center"/>
    </xf>
    <xf numFmtId="169" fontId="0" fillId="4" borderId="0" xfId="0" applyNumberFormat="1" applyFill="1" applyAlignment="1">
      <alignment horizontal="left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0" xfId="0" applyBorder="1"/>
    <xf numFmtId="0" fontId="0" fillId="0" borderId="13" xfId="0" applyBorder="1"/>
    <xf numFmtId="0" fontId="0" fillId="0" borderId="14" xfId="0" applyBorder="1"/>
    <xf numFmtId="0" fontId="16" fillId="0" borderId="15" xfId="0" applyFont="1" applyFill="1" applyBorder="1" applyAlignment="1">
      <alignment horizontal="center"/>
    </xf>
    <xf numFmtId="0" fontId="14" fillId="0" borderId="15" xfId="0" applyFont="1" applyBorder="1" applyAlignment="1">
      <alignment horizontal="center"/>
    </xf>
    <xf numFmtId="2" fontId="0" fillId="6" borderId="13" xfId="0" applyNumberFormat="1" applyFill="1" applyBorder="1"/>
    <xf numFmtId="2" fontId="0" fillId="6" borderId="14" xfId="0" applyNumberFormat="1" applyFill="1" applyBorder="1"/>
    <xf numFmtId="166" fontId="0" fillId="6" borderId="15" xfId="0" applyNumberFormat="1" applyFill="1" applyBorder="1"/>
    <xf numFmtId="0" fontId="18" fillId="0" borderId="0" xfId="0" applyFont="1" applyFill="1" applyBorder="1"/>
    <xf numFmtId="0" fontId="14" fillId="0" borderId="0" xfId="0" applyFont="1" applyFill="1" applyBorder="1"/>
    <xf numFmtId="2" fontId="0" fillId="0" borderId="0" xfId="0" applyNumberFormat="1" applyFill="1" applyBorder="1"/>
    <xf numFmtId="0" fontId="16" fillId="0" borderId="0" xfId="0" applyFont="1" applyFill="1" applyBorder="1"/>
    <xf numFmtId="1" fontId="0" fillId="0" borderId="0" xfId="0" applyNumberFormat="1" applyFill="1" applyBorder="1"/>
    <xf numFmtId="2" fontId="0" fillId="6" borderId="15" xfId="0" applyNumberFormat="1" applyFill="1" applyBorder="1"/>
    <xf numFmtId="0" fontId="19" fillId="0" borderId="0" xfId="0" applyFont="1"/>
    <xf numFmtId="0" fontId="7" fillId="0" borderId="6" xfId="0" applyFont="1" applyBorder="1"/>
    <xf numFmtId="166" fontId="0" fillId="2" borderId="6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166" fontId="0" fillId="0" borderId="0" xfId="0" applyNumberFormat="1" applyFill="1"/>
    <xf numFmtId="1" fontId="0" fillId="0" borderId="0" xfId="0" applyNumberFormat="1" applyFont="1" applyFill="1" applyBorder="1" applyAlignment="1" applyProtection="1">
      <alignment horizontal="center"/>
      <protection locked="0"/>
    </xf>
    <xf numFmtId="164" fontId="0" fillId="0" borderId="0" xfId="0" applyNumberFormat="1" applyFont="1" applyFill="1" applyBorder="1" applyAlignment="1" applyProtection="1">
      <alignment horizontal="center"/>
      <protection locked="0"/>
    </xf>
    <xf numFmtId="0" fontId="0" fillId="4" borderId="0" xfId="0" applyFill="1" applyAlignment="1">
      <alignment horizontal="right"/>
    </xf>
    <xf numFmtId="0" fontId="0" fillId="0" borderId="17" xfId="0" applyBorder="1" applyAlignment="1">
      <alignment horizontal="center"/>
    </xf>
    <xf numFmtId="0" fontId="0" fillId="0" borderId="18" xfId="0" applyBorder="1"/>
    <xf numFmtId="1" fontId="0" fillId="2" borderId="17" xfId="0" applyNumberFormat="1" applyFont="1" applyFill="1" applyBorder="1" applyAlignment="1" applyProtection="1">
      <alignment horizontal="center"/>
      <protection locked="0"/>
    </xf>
    <xf numFmtId="164" fontId="0" fillId="2" borderId="17" xfId="0" applyNumberFormat="1" applyFont="1" applyFill="1" applyBorder="1" applyAlignment="1" applyProtection="1">
      <alignment horizontal="center"/>
      <protection locked="0"/>
    </xf>
    <xf numFmtId="0" fontId="0" fillId="0" borderId="16" xfId="0" applyBorder="1" applyAlignment="1">
      <alignment horizontal="left"/>
    </xf>
    <xf numFmtId="0" fontId="0" fillId="0" borderId="19" xfId="0" applyBorder="1" applyAlignment="1">
      <alignment horizontal="center"/>
    </xf>
    <xf numFmtId="0" fontId="0" fillId="0" borderId="20" xfId="0" applyBorder="1"/>
    <xf numFmtId="0" fontId="0" fillId="0" borderId="20" xfId="0" applyBorder="1" applyAlignment="1">
      <alignment horizontal="center"/>
    </xf>
    <xf numFmtId="165" fontId="4" fillId="2" borderId="1" xfId="0" quotePrefix="1" applyNumberFormat="1" applyFont="1" applyFill="1" applyBorder="1" applyAlignment="1" applyProtection="1">
      <alignment horizontal="left"/>
      <protection locked="0"/>
    </xf>
    <xf numFmtId="0" fontId="21" fillId="7" borderId="0" xfId="0" applyFont="1" applyFill="1" applyBorder="1"/>
    <xf numFmtId="0" fontId="23" fillId="7" borderId="0" xfId="0" applyFont="1" applyFill="1" applyBorder="1"/>
    <xf numFmtId="2" fontId="21" fillId="7" borderId="0" xfId="0" applyNumberFormat="1" applyFont="1" applyFill="1" applyBorder="1"/>
    <xf numFmtId="164" fontId="21" fillId="7" borderId="0" xfId="0" applyNumberFormat="1" applyFont="1" applyFill="1" applyBorder="1"/>
    <xf numFmtId="0" fontId="0" fillId="0" borderId="0" xfId="0" applyProtection="1">
      <protection hidden="1"/>
    </xf>
    <xf numFmtId="0" fontId="1" fillId="0" borderId="0" xfId="0" applyFont="1" applyAlignment="1" applyProtection="1">
      <alignment vertical="center"/>
      <protection hidden="1"/>
    </xf>
    <xf numFmtId="2" fontId="20" fillId="7" borderId="0" xfId="0" applyNumberFormat="1" applyFont="1" applyFill="1" applyBorder="1" applyAlignment="1" applyProtection="1">
      <alignment horizontal="center" vertical="center"/>
      <protection hidden="1"/>
    </xf>
    <xf numFmtId="169" fontId="21" fillId="7" borderId="0" xfId="0" applyNumberFormat="1" applyFont="1" applyFill="1" applyBorder="1"/>
    <xf numFmtId="2" fontId="21" fillId="0" borderId="0" xfId="0" applyNumberFormat="1" applyFont="1" applyProtection="1">
      <protection hidden="1"/>
    </xf>
    <xf numFmtId="2" fontId="21" fillId="7" borderId="0" xfId="0" applyNumberFormat="1" applyFont="1" applyFill="1" applyBorder="1" applyProtection="1">
      <protection hidden="1"/>
    </xf>
    <xf numFmtId="0" fontId="21" fillId="7" borderId="0" xfId="0" applyFont="1" applyFill="1" applyBorder="1" applyAlignment="1" applyProtection="1">
      <alignment horizontal="center"/>
      <protection hidden="1"/>
    </xf>
    <xf numFmtId="164" fontId="0" fillId="0" borderId="0" xfId="0" applyNumberFormat="1" applyProtection="1">
      <protection hidden="1"/>
    </xf>
    <xf numFmtId="0" fontId="0" fillId="0" borderId="0" xfId="0" applyAlignment="1" applyProtection="1">
      <alignment horizontal="left"/>
      <protection hidden="1"/>
    </xf>
    <xf numFmtId="164" fontId="2" fillId="0" borderId="0" xfId="0" applyNumberFormat="1" applyFont="1" applyAlignment="1" applyProtection="1">
      <alignment vertical="center"/>
      <protection hidden="1"/>
    </xf>
    <xf numFmtId="0" fontId="21" fillId="7" borderId="0" xfId="0" applyFont="1" applyFill="1" applyBorder="1" applyProtection="1">
      <protection hidden="1"/>
    </xf>
    <xf numFmtId="0" fontId="21" fillId="7" borderId="0" xfId="0" applyFont="1" applyFill="1" applyBorder="1" applyAlignment="1" applyProtection="1">
      <alignment horizontal="left"/>
      <protection hidden="1"/>
    </xf>
    <xf numFmtId="164" fontId="3" fillId="0" borderId="0" xfId="1" applyNumberFormat="1" applyProtection="1">
      <protection hidden="1"/>
    </xf>
    <xf numFmtId="164" fontId="4" fillId="0" borderId="0" xfId="0" applyNumberFormat="1" applyFont="1" applyBorder="1" applyProtection="1">
      <protection hidden="1"/>
    </xf>
    <xf numFmtId="165" fontId="4" fillId="7" borderId="0" xfId="0" quotePrefix="1" applyNumberFormat="1" applyFont="1" applyFill="1" applyBorder="1" applyAlignment="1" applyProtection="1">
      <alignment horizontal="left"/>
      <protection hidden="1"/>
    </xf>
    <xf numFmtId="165" fontId="4" fillId="7" borderId="0" xfId="0" applyNumberFormat="1" applyFont="1" applyFill="1" applyBorder="1" applyAlignment="1" applyProtection="1">
      <alignment horizontal="left"/>
      <protection hidden="1"/>
    </xf>
    <xf numFmtId="165" fontId="22" fillId="7" borderId="0" xfId="0" applyNumberFormat="1" applyFont="1" applyFill="1" applyBorder="1" applyAlignment="1" applyProtection="1">
      <alignment horizontal="left"/>
      <protection hidden="1"/>
    </xf>
    <xf numFmtId="164" fontId="5" fillId="0" borderId="0" xfId="0" applyNumberFormat="1" applyFont="1" applyProtection="1">
      <protection hidden="1"/>
    </xf>
    <xf numFmtId="164" fontId="4" fillId="7" borderId="0" xfId="0" applyNumberFormat="1" applyFont="1" applyFill="1" applyBorder="1" applyAlignment="1" applyProtection="1">
      <alignment horizontal="left"/>
      <protection hidden="1"/>
    </xf>
    <xf numFmtId="164" fontId="22" fillId="7" borderId="0" xfId="0" applyNumberFormat="1" applyFont="1" applyFill="1" applyBorder="1" applyAlignment="1" applyProtection="1">
      <alignment horizontal="left"/>
      <protection hidden="1"/>
    </xf>
    <xf numFmtId="0" fontId="20" fillId="7" borderId="0" xfId="0" applyFont="1" applyFill="1" applyBorder="1" applyProtection="1">
      <protection hidden="1"/>
    </xf>
    <xf numFmtId="164" fontId="0" fillId="0" borderId="0" xfId="0" applyNumberFormat="1" applyAlignment="1" applyProtection="1">
      <alignment wrapText="1"/>
      <protection hidden="1"/>
    </xf>
    <xf numFmtId="0" fontId="0" fillId="0" borderId="0" xfId="0" applyFill="1" applyProtection="1">
      <protection hidden="1"/>
    </xf>
    <xf numFmtId="164" fontId="0" fillId="0" borderId="0" xfId="0" applyNumberFormat="1" applyFont="1" applyFill="1" applyBorder="1" applyAlignment="1" applyProtection="1">
      <protection hidden="1"/>
    </xf>
    <xf numFmtId="164" fontId="6" fillId="0" borderId="0" xfId="0" applyNumberFormat="1" applyFont="1" applyAlignment="1" applyProtection="1">
      <alignment horizontal="right" vertical="center" wrapText="1"/>
      <protection hidden="1"/>
    </xf>
    <xf numFmtId="164" fontId="4" fillId="7" borderId="0" xfId="0" applyNumberFormat="1" applyFont="1" applyFill="1" applyBorder="1" applyAlignment="1" applyProtection="1">
      <protection hidden="1"/>
    </xf>
    <xf numFmtId="0" fontId="23" fillId="7" borderId="0" xfId="0" applyFont="1" applyFill="1" applyBorder="1" applyProtection="1">
      <protection hidden="1"/>
    </xf>
    <xf numFmtId="1" fontId="21" fillId="7" borderId="0" xfId="0" applyNumberFormat="1" applyFont="1" applyFill="1" applyBorder="1" applyAlignment="1" applyProtection="1">
      <alignment horizontal="center"/>
      <protection hidden="1"/>
    </xf>
    <xf numFmtId="166" fontId="21" fillId="7" borderId="0" xfId="0" applyNumberFormat="1" applyFont="1" applyFill="1" applyBorder="1" applyProtection="1">
      <protection hidden="1"/>
    </xf>
    <xf numFmtId="0" fontId="13" fillId="0" borderId="0" xfId="0" applyFont="1" applyProtection="1">
      <protection hidden="1"/>
    </xf>
    <xf numFmtId="167" fontId="21" fillId="7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0" fontId="7" fillId="0" borderId="0" xfId="0" applyFont="1" applyProtection="1">
      <protection hidden="1"/>
    </xf>
    <xf numFmtId="0" fontId="14" fillId="0" borderId="0" xfId="0" applyFont="1" applyProtection="1">
      <protection hidden="1"/>
    </xf>
    <xf numFmtId="166" fontId="0" fillId="0" borderId="0" xfId="0" applyNumberFormat="1" applyProtection="1">
      <protection hidden="1"/>
    </xf>
    <xf numFmtId="0" fontId="19" fillId="0" borderId="0" xfId="0" applyFont="1" applyProtection="1">
      <protection hidden="1"/>
    </xf>
    <xf numFmtId="0" fontId="12" fillId="0" borderId="0" xfId="0" applyFont="1" applyProtection="1">
      <protection hidden="1"/>
    </xf>
    <xf numFmtId="2" fontId="1" fillId="8" borderId="38" xfId="0" applyNumberFormat="1" applyFont="1" applyFill="1" applyBorder="1" applyAlignment="1" applyProtection="1">
      <alignment horizontal="center" vertical="center"/>
      <protection hidden="1"/>
    </xf>
    <xf numFmtId="2" fontId="1" fillId="8" borderId="26" xfId="0" applyNumberFormat="1" applyFont="1" applyFill="1" applyBorder="1" applyAlignment="1" applyProtection="1">
      <alignment horizontal="center" vertical="center"/>
      <protection hidden="1"/>
    </xf>
    <xf numFmtId="2" fontId="1" fillId="8" borderId="14" xfId="0" applyNumberFormat="1" applyFont="1" applyFill="1" applyBorder="1" applyAlignment="1" applyProtection="1">
      <alignment horizontal="center" vertical="center"/>
      <protection hidden="1"/>
    </xf>
    <xf numFmtId="2" fontId="1" fillId="8" borderId="27" xfId="0" applyNumberFormat="1" applyFont="1" applyFill="1" applyBorder="1" applyAlignment="1" applyProtection="1">
      <alignment horizontal="center" vertical="center"/>
      <protection hidden="1"/>
    </xf>
    <xf numFmtId="2" fontId="1" fillId="8" borderId="28" xfId="0" applyNumberFormat="1" applyFont="1" applyFill="1" applyBorder="1" applyAlignment="1" applyProtection="1">
      <alignment horizontal="center" vertical="center"/>
      <protection hidden="1"/>
    </xf>
    <xf numFmtId="0" fontId="20" fillId="7" borderId="0" xfId="0" applyFont="1" applyFill="1" applyProtection="1">
      <protection hidden="1"/>
    </xf>
    <xf numFmtId="0" fontId="21" fillId="7" borderId="0" xfId="0" applyFont="1" applyFill="1" applyProtection="1">
      <protection hidden="1"/>
    </xf>
    <xf numFmtId="0" fontId="0" fillId="0" borderId="0" xfId="0" applyFill="1" applyBorder="1" applyProtection="1">
      <protection hidden="1"/>
    </xf>
    <xf numFmtId="0" fontId="16" fillId="0" borderId="0" xfId="0" applyFont="1" applyFill="1" applyBorder="1" applyProtection="1">
      <protection hidden="1"/>
    </xf>
    <xf numFmtId="1" fontId="0" fillId="0" borderId="0" xfId="0" applyNumberFormat="1" applyFill="1" applyBorder="1" applyProtection="1">
      <protection hidden="1"/>
    </xf>
    <xf numFmtId="0" fontId="25" fillId="7" borderId="0" xfId="0" applyFont="1" applyFill="1" applyBorder="1" applyProtection="1">
      <protection hidden="1"/>
    </xf>
    <xf numFmtId="169" fontId="21" fillId="7" borderId="0" xfId="0" applyNumberFormat="1" applyFont="1" applyFill="1" applyBorder="1" applyAlignment="1" applyProtection="1">
      <alignment horizontal="left"/>
      <protection hidden="1"/>
    </xf>
    <xf numFmtId="0" fontId="21" fillId="7" borderId="0" xfId="0" applyFont="1" applyFill="1" applyBorder="1" applyAlignment="1" applyProtection="1">
      <alignment horizontal="center"/>
      <protection hidden="1"/>
    </xf>
    <xf numFmtId="164" fontId="21" fillId="7" borderId="0" xfId="0" applyNumberFormat="1" applyFont="1" applyFill="1" applyBorder="1" applyProtection="1">
      <protection hidden="1"/>
    </xf>
    <xf numFmtId="1" fontId="21" fillId="7" borderId="0" xfId="0" applyNumberFormat="1" applyFont="1" applyFill="1" applyBorder="1" applyProtection="1">
      <protection hidden="1"/>
    </xf>
    <xf numFmtId="164" fontId="21" fillId="7" borderId="0" xfId="0" applyNumberFormat="1" applyFont="1" applyFill="1" applyBorder="1" applyAlignment="1" applyProtection="1">
      <alignment horizontal="right"/>
      <protection hidden="1"/>
    </xf>
    <xf numFmtId="169" fontId="21" fillId="7" borderId="0" xfId="0" applyNumberFormat="1" applyFont="1" applyFill="1" applyBorder="1" applyProtection="1">
      <protection hidden="1"/>
    </xf>
    <xf numFmtId="2" fontId="0" fillId="5" borderId="0" xfId="0" applyNumberFormat="1" applyFill="1" applyProtection="1">
      <protection hidden="1"/>
    </xf>
    <xf numFmtId="164" fontId="0" fillId="5" borderId="0" xfId="0" applyNumberFormat="1" applyFill="1" applyProtection="1">
      <protection hidden="1"/>
    </xf>
    <xf numFmtId="166" fontId="0" fillId="5" borderId="0" xfId="0" applyNumberFormat="1" applyFill="1" applyProtection="1">
      <protection hidden="1"/>
    </xf>
    <xf numFmtId="1" fontId="1" fillId="0" borderId="0" xfId="0" applyNumberFormat="1" applyFont="1" applyAlignment="1" applyProtection="1">
      <alignment horizontal="center"/>
      <protection hidden="1"/>
    </xf>
    <xf numFmtId="1" fontId="1" fillId="0" borderId="0" xfId="0" applyNumberFormat="1" applyFont="1" applyBorder="1" applyAlignment="1" applyProtection="1">
      <alignment horizontal="center" wrapText="1"/>
      <protection hidden="1"/>
    </xf>
    <xf numFmtId="1" fontId="0" fillId="0" borderId="0" xfId="0" applyNumberFormat="1" applyProtection="1">
      <protection hidden="1"/>
    </xf>
    <xf numFmtId="0" fontId="0" fillId="7" borderId="0" xfId="0" applyFont="1" applyFill="1" applyBorder="1" applyAlignment="1" applyProtection="1">
      <alignment horizontal="left"/>
      <protection hidden="1"/>
    </xf>
    <xf numFmtId="0" fontId="0" fillId="7" borderId="0" xfId="0" applyFont="1" applyFill="1" applyBorder="1" applyProtection="1">
      <protection hidden="1"/>
    </xf>
    <xf numFmtId="0" fontId="29" fillId="0" borderId="0" xfId="0" applyFont="1" applyProtection="1">
      <protection hidden="1"/>
    </xf>
    <xf numFmtId="167" fontId="0" fillId="0" borderId="0" xfId="0" applyNumberFormat="1" applyProtection="1">
      <protection hidden="1"/>
    </xf>
    <xf numFmtId="0" fontId="14" fillId="0" borderId="31" xfId="0" applyFont="1" applyBorder="1" applyAlignment="1" applyProtection="1">
      <alignment horizontal="center"/>
      <protection hidden="1"/>
    </xf>
    <xf numFmtId="0" fontId="16" fillId="0" borderId="31" xfId="0" applyFont="1" applyFill="1" applyBorder="1" applyAlignment="1" applyProtection="1">
      <alignment horizontal="center"/>
      <protection hidden="1"/>
    </xf>
    <xf numFmtId="0" fontId="1" fillId="0" borderId="0" xfId="0" applyFont="1" applyProtection="1">
      <protection hidden="1"/>
    </xf>
    <xf numFmtId="2" fontId="0" fillId="0" borderId="0" xfId="0" applyNumberFormat="1" applyFill="1" applyProtection="1">
      <protection hidden="1"/>
    </xf>
    <xf numFmtId="164" fontId="0" fillId="0" borderId="0" xfId="0" applyNumberFormat="1" applyFill="1" applyProtection="1">
      <protection hidden="1"/>
    </xf>
    <xf numFmtId="169" fontId="0" fillId="0" borderId="0" xfId="0" applyNumberFormat="1" applyProtection="1">
      <protection hidden="1"/>
    </xf>
    <xf numFmtId="2" fontId="21" fillId="7" borderId="0" xfId="0" applyNumberFormat="1" applyFont="1" applyFill="1" applyProtection="1">
      <protection hidden="1"/>
    </xf>
    <xf numFmtId="164" fontId="21" fillId="7" borderId="0" xfId="0" applyNumberFormat="1" applyFont="1" applyFill="1" applyProtection="1">
      <protection hidden="1"/>
    </xf>
    <xf numFmtId="166" fontId="21" fillId="7" borderId="0" xfId="0" applyNumberFormat="1" applyFont="1" applyFill="1" applyProtection="1">
      <protection hidden="1"/>
    </xf>
    <xf numFmtId="2" fontId="1" fillId="8" borderId="29" xfId="0" applyNumberFormat="1" applyFont="1" applyFill="1" applyBorder="1" applyAlignment="1" applyProtection="1">
      <alignment horizontal="center" vertical="center"/>
      <protection hidden="1"/>
    </xf>
    <xf numFmtId="2" fontId="1" fillId="8" borderId="30" xfId="0" applyNumberFormat="1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2" fontId="1" fillId="8" borderId="10" xfId="0" applyNumberFormat="1" applyFont="1" applyFill="1" applyBorder="1" applyAlignment="1" applyProtection="1">
      <alignment horizontal="center" vertical="center"/>
      <protection hidden="1"/>
    </xf>
    <xf numFmtId="2" fontId="1" fillId="8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 vertical="center"/>
      <protection hidden="1"/>
    </xf>
    <xf numFmtId="0" fontId="1" fillId="0" borderId="25" xfId="0" applyFont="1" applyBorder="1" applyAlignment="1" applyProtection="1">
      <alignment horizontal="center" vertical="center"/>
      <protection hidden="1"/>
    </xf>
    <xf numFmtId="0" fontId="28" fillId="0" borderId="10" xfId="0" applyFont="1" applyBorder="1" applyAlignment="1" applyProtection="1">
      <alignment horizontal="center" vertical="center"/>
      <protection hidden="1"/>
    </xf>
    <xf numFmtId="0" fontId="28" fillId="0" borderId="25" xfId="0" applyFont="1" applyBorder="1" applyAlignment="1" applyProtection="1">
      <alignment horizontal="center" vertical="center"/>
      <protection hidden="1"/>
    </xf>
    <xf numFmtId="0" fontId="1" fillId="3" borderId="32" xfId="0" applyFont="1" applyFill="1" applyBorder="1" applyAlignment="1" applyProtection="1">
      <alignment horizontal="center"/>
      <protection hidden="1"/>
    </xf>
    <xf numFmtId="0" fontId="1" fillId="3" borderId="33" xfId="0" applyFont="1" applyFill="1" applyBorder="1" applyAlignment="1" applyProtection="1">
      <alignment horizontal="center"/>
      <protection hidden="1"/>
    </xf>
    <xf numFmtId="0" fontId="1" fillId="3" borderId="34" xfId="0" applyFont="1" applyFill="1" applyBorder="1" applyAlignment="1" applyProtection="1">
      <alignment horizontal="center"/>
      <protection hidden="1"/>
    </xf>
    <xf numFmtId="0" fontId="1" fillId="0" borderId="24" xfId="0" applyFont="1" applyBorder="1" applyAlignment="1" applyProtection="1">
      <alignment horizontal="center" vertical="center"/>
      <protection hidden="1"/>
    </xf>
    <xf numFmtId="0" fontId="1" fillId="0" borderId="26" xfId="0" applyFont="1" applyBorder="1" applyAlignment="1" applyProtection="1">
      <alignment horizontal="center" vertical="center"/>
      <protection hidden="1"/>
    </xf>
    <xf numFmtId="0" fontId="1" fillId="0" borderId="12" xfId="0" applyFont="1" applyBorder="1" applyAlignment="1" applyProtection="1">
      <alignment horizontal="center" vertical="center"/>
      <protection hidden="1"/>
    </xf>
    <xf numFmtId="0" fontId="1" fillId="0" borderId="14" xfId="0" applyFont="1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 applyProtection="1">
      <alignment horizontal="center"/>
      <protection hidden="1"/>
    </xf>
    <xf numFmtId="0" fontId="27" fillId="0" borderId="10" xfId="0" applyFont="1" applyFill="1" applyBorder="1" applyAlignment="1" applyProtection="1">
      <alignment horizontal="center" vertical="center"/>
      <protection hidden="1"/>
    </xf>
    <xf numFmtId="0" fontId="27" fillId="0" borderId="25" xfId="0" applyFont="1" applyFill="1" applyBorder="1" applyAlignment="1" applyProtection="1">
      <alignment horizontal="center" vertical="center"/>
      <protection hidden="1"/>
    </xf>
    <xf numFmtId="0" fontId="0" fillId="0" borderId="7" xfId="0" applyBorder="1" applyAlignment="1" applyProtection="1">
      <alignment horizontal="center"/>
      <protection hidden="1"/>
    </xf>
    <xf numFmtId="0" fontId="0" fillId="0" borderId="8" xfId="0" applyBorder="1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1" fillId="3" borderId="21" xfId="0" applyFont="1" applyFill="1" applyBorder="1" applyAlignment="1" applyProtection="1">
      <alignment horizontal="center"/>
      <protection hidden="1"/>
    </xf>
    <xf numFmtId="0" fontId="1" fillId="3" borderId="22" xfId="0" applyFont="1" applyFill="1" applyBorder="1" applyAlignment="1" applyProtection="1">
      <alignment horizontal="center"/>
      <protection hidden="1"/>
    </xf>
    <xf numFmtId="0" fontId="1" fillId="3" borderId="23" xfId="0" applyFont="1" applyFill="1" applyBorder="1" applyAlignment="1" applyProtection="1">
      <alignment horizontal="center"/>
      <protection hidden="1"/>
    </xf>
    <xf numFmtId="0" fontId="0" fillId="0" borderId="32" xfId="0" applyBorder="1" applyAlignment="1" applyProtection="1">
      <alignment horizontal="center"/>
      <protection hidden="1"/>
    </xf>
    <xf numFmtId="0" fontId="0" fillId="0" borderId="34" xfId="0" applyBorder="1" applyAlignment="1" applyProtection="1">
      <alignment horizontal="center"/>
      <protection hidden="1"/>
    </xf>
    <xf numFmtId="0" fontId="29" fillId="0" borderId="32" xfId="0" applyFont="1" applyBorder="1" applyAlignment="1" applyProtection="1">
      <alignment horizontal="center"/>
      <protection hidden="1"/>
    </xf>
    <xf numFmtId="0" fontId="29" fillId="0" borderId="34" xfId="0" applyFont="1" applyBorder="1" applyAlignment="1" applyProtection="1">
      <alignment horizontal="center"/>
      <protection hidden="1"/>
    </xf>
    <xf numFmtId="166" fontId="1" fillId="8" borderId="38" xfId="0" applyNumberFormat="1" applyFont="1" applyFill="1" applyBorder="1" applyAlignment="1" applyProtection="1">
      <alignment horizontal="center" vertical="center"/>
      <protection hidden="1"/>
    </xf>
    <xf numFmtId="0" fontId="0" fillId="0" borderId="35" xfId="0" applyBorder="1" applyAlignment="1" applyProtection="1">
      <alignment horizontal="center" vertical="center"/>
      <protection hidden="1"/>
    </xf>
    <xf numFmtId="0" fontId="0" fillId="0" borderId="24" xfId="0" applyBorder="1" applyAlignment="1" applyProtection="1">
      <alignment horizontal="center" vertical="center"/>
      <protection hidden="1"/>
    </xf>
    <xf numFmtId="0" fontId="0" fillId="0" borderId="36" xfId="0" applyBorder="1" applyAlignment="1" applyProtection="1">
      <alignment horizontal="center" vertical="center"/>
      <protection hidden="1"/>
    </xf>
    <xf numFmtId="0" fontId="0" fillId="0" borderId="12" xfId="0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21" fillId="7" borderId="0" xfId="0" applyFont="1" applyFill="1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9" xfId="0" applyBorder="1" applyAlignment="1">
      <alignment horizontal="center"/>
    </xf>
    <xf numFmtId="164" fontId="2" fillId="0" borderId="0" xfId="0" applyNumberFormat="1" applyFont="1" applyAlignment="1" applyProtection="1">
      <alignment horizontal="center" vertical="center"/>
    </xf>
    <xf numFmtId="0" fontId="0" fillId="0" borderId="41" xfId="0" applyBorder="1" applyProtection="1">
      <protection hidden="1"/>
    </xf>
    <xf numFmtId="0" fontId="1" fillId="0" borderId="37" xfId="0" applyFont="1" applyBorder="1" applyAlignment="1" applyProtection="1">
      <alignment horizontal="center"/>
      <protection hidden="1"/>
    </xf>
    <xf numFmtId="0" fontId="1" fillId="0" borderId="23" xfId="0" applyFont="1" applyBorder="1" applyAlignment="1" applyProtection="1">
      <alignment horizontal="center"/>
      <protection hidden="1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25" xfId="0" applyFont="1" applyBorder="1" applyAlignment="1" applyProtection="1">
      <alignment horizontal="center"/>
      <protection hidden="1"/>
    </xf>
    <xf numFmtId="0" fontId="27" fillId="0" borderId="10" xfId="0" applyFont="1" applyFill="1" applyBorder="1" applyAlignment="1" applyProtection="1">
      <alignment horizontal="center"/>
      <protection hidden="1"/>
    </xf>
    <xf numFmtId="0" fontId="27" fillId="0" borderId="25" xfId="0" applyFont="1" applyFill="1" applyBorder="1" applyAlignment="1" applyProtection="1">
      <alignment horizontal="center"/>
      <protection hidden="1"/>
    </xf>
    <xf numFmtId="0" fontId="1" fillId="9" borderId="0" xfId="0" applyFont="1" applyFill="1" applyAlignment="1" applyProtection="1">
      <alignment horizontal="center"/>
      <protection hidden="1"/>
    </xf>
    <xf numFmtId="0" fontId="1" fillId="10" borderId="0" xfId="0" applyFont="1" applyFill="1" applyAlignment="1" applyProtection="1">
      <alignment horizontal="center"/>
      <protection hidden="1"/>
    </xf>
    <xf numFmtId="166" fontId="0" fillId="11" borderId="31" xfId="0" applyNumberFormat="1" applyFont="1" applyFill="1" applyBorder="1" applyAlignment="1" applyProtection="1">
      <protection locked="0"/>
    </xf>
    <xf numFmtId="1" fontId="1" fillId="11" borderId="31" xfId="0" applyNumberFormat="1" applyFont="1" applyFill="1" applyBorder="1" applyAlignment="1" applyProtection="1">
      <alignment horizontal="center"/>
      <protection locked="0"/>
    </xf>
    <xf numFmtId="166" fontId="1" fillId="11" borderId="31" xfId="0" applyNumberFormat="1" applyFont="1" applyFill="1" applyBorder="1" applyAlignment="1" applyProtection="1">
      <protection locked="0"/>
    </xf>
    <xf numFmtId="164" fontId="1" fillId="0" borderId="32" xfId="0" applyNumberFormat="1" applyFont="1" applyBorder="1" applyAlignment="1" applyProtection="1">
      <alignment horizontal="center"/>
      <protection hidden="1"/>
    </xf>
    <xf numFmtId="164" fontId="1" fillId="0" borderId="33" xfId="0" applyNumberFormat="1" applyFont="1" applyBorder="1" applyAlignment="1" applyProtection="1">
      <alignment horizontal="center"/>
      <protection hidden="1"/>
    </xf>
    <xf numFmtId="164" fontId="1" fillId="0" borderId="34" xfId="0" applyNumberFormat="1" applyFont="1" applyBorder="1" applyAlignment="1" applyProtection="1">
      <alignment horizontal="center"/>
      <protection hidden="1"/>
    </xf>
    <xf numFmtId="164" fontId="2" fillId="0" borderId="32" xfId="0" applyNumberFormat="1" applyFont="1" applyBorder="1" applyAlignment="1" applyProtection="1">
      <alignment horizontal="center" vertical="center"/>
      <protection hidden="1"/>
    </xf>
    <xf numFmtId="164" fontId="2" fillId="0" borderId="33" xfId="0" applyNumberFormat="1" applyFont="1" applyBorder="1" applyAlignment="1" applyProtection="1">
      <alignment horizontal="center" vertical="center"/>
      <protection hidden="1"/>
    </xf>
    <xf numFmtId="164" fontId="2" fillId="0" borderId="34" xfId="0" applyNumberFormat="1" applyFont="1" applyBorder="1" applyAlignment="1" applyProtection="1">
      <alignment horizontal="center" vertical="center"/>
      <protection hidden="1"/>
    </xf>
    <xf numFmtId="164" fontId="0" fillId="0" borderId="32" xfId="0" applyNumberFormat="1" applyBorder="1" applyAlignment="1" applyProtection="1">
      <alignment horizontal="center"/>
      <protection hidden="1"/>
    </xf>
    <xf numFmtId="164" fontId="0" fillId="0" borderId="33" xfId="0" applyNumberFormat="1" applyBorder="1" applyAlignment="1" applyProtection="1">
      <alignment horizontal="center"/>
      <protection hidden="1"/>
    </xf>
    <xf numFmtId="164" fontId="0" fillId="0" borderId="34" xfId="0" applyNumberFormat="1" applyBorder="1" applyAlignment="1" applyProtection="1">
      <alignment horizontal="center"/>
      <protection hidden="1"/>
    </xf>
    <xf numFmtId="1" fontId="0" fillId="11" borderId="31" xfId="0" applyNumberFormat="1" applyFont="1" applyFill="1" applyBorder="1" applyAlignment="1" applyProtection="1">
      <alignment horizontal="center"/>
      <protection locked="0"/>
    </xf>
    <xf numFmtId="164" fontId="1" fillId="11" borderId="39" xfId="0" applyNumberFormat="1" applyFont="1" applyFill="1" applyBorder="1" applyAlignment="1" applyProtection="1">
      <protection locked="0"/>
    </xf>
    <xf numFmtId="166" fontId="1" fillId="11" borderId="39" xfId="0" applyNumberFormat="1" applyFont="1" applyFill="1" applyBorder="1" applyAlignment="1" applyProtection="1">
      <protection locked="0"/>
    </xf>
    <xf numFmtId="0" fontId="32" fillId="0" borderId="39" xfId="0" applyFont="1" applyFill="1" applyBorder="1" applyProtection="1">
      <protection hidden="1"/>
    </xf>
    <xf numFmtId="0" fontId="1" fillId="0" borderId="31" xfId="0" applyFont="1" applyBorder="1" applyProtection="1">
      <protection hidden="1"/>
    </xf>
    <xf numFmtId="0" fontId="1" fillId="0" borderId="32" xfId="0" applyFont="1" applyBorder="1" applyAlignment="1" applyProtection="1">
      <alignment horizontal="center"/>
      <protection hidden="1"/>
    </xf>
    <xf numFmtId="0" fontId="1" fillId="0" borderId="34" xfId="0" applyFont="1" applyBorder="1" applyAlignment="1" applyProtection="1">
      <alignment horizontal="center"/>
      <protection hidden="1"/>
    </xf>
    <xf numFmtId="0" fontId="1" fillId="0" borderId="40" xfId="0" applyFont="1" applyBorder="1" applyAlignment="1" applyProtection="1">
      <alignment horizontal="center"/>
      <protection hidden="1"/>
    </xf>
    <xf numFmtId="0" fontId="1" fillId="0" borderId="30" xfId="0" applyFont="1" applyBorder="1" applyAlignment="1" applyProtection="1">
      <alignment horizontal="center"/>
      <protection hidden="1"/>
    </xf>
  </cellXfs>
  <cellStyles count="3">
    <cellStyle name="Hipervínculo" xfId="1" builtinId="8"/>
    <cellStyle name="Normal" xfId="0" builtinId="0"/>
    <cellStyle name="Normal 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Wilson!$S$62:$S$162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64.51090163335374</c:v>
                </c:pt>
                <c:pt idx="1">
                  <c:v>63.215637645211245</c:v>
                </c:pt>
                <c:pt idx="2">
                  <c:v>61.993429265292832</c:v>
                </c:pt>
                <c:pt idx="3">
                  <c:v>60.838943916561277</c:v>
                </c:pt>
                <c:pt idx="4">
                  <c:v>59.747306394078521</c:v>
                </c:pt>
                <c:pt idx="5">
                  <c:v>58.714060736722331</c:v>
                </c:pt>
                <c:pt idx="6">
                  <c:v>57.735133771127494</c:v>
                </c:pt>
                <c:pt idx="7">
                  <c:v>56.806800825188986</c:v>
                </c:pt>
                <c:pt idx="8">
                  <c:v>55.925653870760129</c:v>
                </c:pt>
                <c:pt idx="9">
                  <c:v>55.088572188998455</c:v>
                </c:pt>
                <c:pt idx="10">
                  <c:v>54.292695539888825</c:v>
                </c:pt>
                <c:pt idx="11">
                  <c:v>53.535399745300822</c:v>
                </c:pt>
                <c:pt idx="12">
                  <c:v>52.814274551205528</c:v>
                </c:pt>
                <c:pt idx="13">
                  <c:v>52.127103610901486</c:v>
                </c:pt>
                <c:pt idx="14">
                  <c:v>51.471846421009843</c:v>
                </c:pt>
                <c:pt idx="15">
                  <c:v>50.846622041054957</c:v>
                </c:pt>
                <c:pt idx="16">
                  <c:v>50.249694432402407</c:v>
                </c:pt>
                <c:pt idx="17">
                  <c:v>49.679459260884471</c:v>
                </c:pt>
                <c:pt idx="18">
                  <c:v>49.134432018009932</c:v>
                </c:pt>
                <c:pt idx="19">
                  <c:v>48.613237327146862</c:v>
                </c:pt>
                <c:pt idx="20">
                  <c:v>48.114599312754819</c:v>
                </c:pt>
                <c:pt idx="21">
                  <c:v>47.637332922156133</c:v>
                </c:pt>
                <c:pt idx="22">
                  <c:v>47.180336100197849</c:v>
                </c:pt>
                <c:pt idx="23">
                  <c:v>46.742582727286731</c:v>
                </c:pt>
                <c:pt idx="24">
                  <c:v>46.323116240617196</c:v>
                </c:pt>
                <c:pt idx="25">
                  <c:v>45.921043866922844</c:v>
                </c:pt>
                <c:pt idx="26">
                  <c:v>45.53553140278774</c:v>
                </c:pt>
                <c:pt idx="27">
                  <c:v>45.165798485487301</c:v>
                </c:pt>
                <c:pt idx="28">
                  <c:v>44.81111430354531</c:v>
                </c:pt>
                <c:pt idx="29">
                  <c:v>44.470793701741798</c:v>
                </c:pt>
                <c:pt idx="30">
                  <c:v>44.144193640258891</c:v>
                </c:pt>
                <c:pt idx="31">
                  <c:v>43.830709972045838</c:v>
                </c:pt>
                <c:pt idx="32">
                  <c:v>43.529774506402305</c:v>
                </c:pt>
                <c:pt idx="33">
                  <c:v>43.240852330241751</c:v>
                </c:pt>
                <c:pt idx="34">
                  <c:v>42.963439361583141</c:v>
                </c:pt>
                <c:pt idx="35">
                  <c:v>42.697060112544762</c:v>
                </c:pt>
                <c:pt idx="36">
                  <c:v>42.441265641542202</c:v>
                </c:pt>
                <c:pt idx="37">
                  <c:v>42.195631676538767</c:v>
                </c:pt>
                <c:pt idx="38">
                  <c:v>41.959756893106714</c:v>
                </c:pt>
                <c:pt idx="39">
                  <c:v>41.733261332752249</c:v>
                </c:pt>
                <c:pt idx="40">
                  <c:v>41.515784948463477</c:v>
                </c:pt>
                <c:pt idx="41">
                  <c:v>41.306986265779813</c:v>
                </c:pt>
                <c:pt idx="42">
                  <c:v>41.106541148875237</c:v>
                </c:pt>
                <c:pt idx="43">
                  <c:v>40.914141662210568</c:v>
                </c:pt>
                <c:pt idx="44">
                  <c:v>40.729495019259275</c:v>
                </c:pt>
                <c:pt idx="45">
                  <c:v>40.55232261065936</c:v>
                </c:pt>
                <c:pt idx="46">
                  <c:v>40.382359104905959</c:v>
                </c:pt>
                <c:pt idx="47">
                  <c:v>40.2193516153784</c:v>
                </c:pt>
                <c:pt idx="48">
                  <c:v>40.063058928113094</c:v>
                </c:pt>
                <c:pt idx="49">
                  <c:v>39.913250785285811</c:v>
                </c:pt>
                <c:pt idx="50">
                  <c:v>39.769707219872316</c:v>
                </c:pt>
                <c:pt idx="51">
                  <c:v>39.63221793741377</c:v>
                </c:pt>
                <c:pt idx="52">
                  <c:v>39.500581741237056</c:v>
                </c:pt>
                <c:pt idx="53">
                  <c:v>39.374605997870617</c:v>
                </c:pt>
                <c:pt idx="54">
                  <c:v>39.2541061397622</c:v>
                </c:pt>
                <c:pt idx="55">
                  <c:v>39.138905202757599</c:v>
                </c:pt>
                <c:pt idx="56">
                  <c:v>39.02883339613328</c:v>
                </c:pt>
                <c:pt idx="57">
                  <c:v>38.923727703315365</c:v>
                </c:pt>
                <c:pt idx="58">
                  <c:v>38.823431511754279</c:v>
                </c:pt>
                <c:pt idx="59">
                  <c:v>38.727794270781317</c:v>
                </c:pt>
                <c:pt idx="60">
                  <c:v>38.636671176653351</c:v>
                </c:pt>
                <c:pt idx="61">
                  <c:v>38.549922884415025</c:v>
                </c:pt>
                <c:pt idx="62">
                  <c:v>38.467415246688745</c:v>
                </c:pt>
                <c:pt idx="63">
                  <c:v>38.389019080063861</c:v>
                </c:pt>
                <c:pt idx="64">
                  <c:v>38.314609960432676</c:v>
                </c:pt>
                <c:pt idx="65">
                  <c:v>38.244068049440159</c:v>
                </c:pt>
                <c:pt idx="66">
                  <c:v>38.177277955241664</c:v>
                </c:pt>
                <c:pt idx="67">
                  <c:v>38.114128632050267</c:v>
                </c:pt>
                <c:pt idx="68">
                  <c:v>38.054513324605011</c:v>
                </c:pt>
                <c:pt idx="69">
                  <c:v>37.998329565823724</c:v>
                </c:pt>
                <c:pt idx="70">
                  <c:v>37.945479238674238</c:v>
                </c:pt>
                <c:pt idx="71">
                  <c:v>37.89586871695866</c:v>
                </c:pt>
                <c:pt idx="72">
                  <c:v>37.849409104543099</c:v>
                </c:pt>
                <c:pt idx="73">
                  <c:v>37.806016599054146</c:v>
                </c:pt>
                <c:pt idx="74">
                  <c:v>37.765613014799783</c:v>
                </c:pt>
                <c:pt idx="75">
                  <c:v>37.728126511560163</c:v>
                </c:pt>
                <c:pt idx="76">
                  <c:v>37.693492592196719</c:v>
                </c:pt>
                <c:pt idx="77">
                  <c:v>37.661655454587731</c:v>
                </c:pt>
                <c:pt idx="78">
                  <c:v>37.632569814918554</c:v>
                </c:pt>
                <c:pt idx="79">
                  <c:v>37.606203363837039</c:v>
                </c:pt>
                <c:pt idx="80">
                  <c:v>37.582540080434455</c:v>
                </c:pt>
                <c:pt idx="81">
                  <c:v>37.56158472056859</c:v>
                </c:pt>
                <c:pt idx="82">
                  <c:v>37.54336892980723</c:v>
                </c:pt>
                <c:pt idx="83">
                  <c:v>37.527959629306224</c:v>
                </c:pt>
                <c:pt idx="84">
                  <c:v>37.515470620423855</c:v>
                </c:pt>
                <c:pt idx="85">
                  <c:v>37.506078807803249</c:v>
                </c:pt>
                <c:pt idx="86">
                  <c:v>37.500047145273697</c:v>
                </c:pt>
                <c:pt idx="87">
                  <c:v>37.497757523316352</c:v>
                </c:pt>
                <c:pt idx="88">
                  <c:v>37.499758615912413</c:v>
                </c:pt>
                <c:pt idx="89">
                  <c:v>37.506836675493332</c:v>
                </c:pt>
                <c:pt idx="90">
                  <c:v>37.520122295268493</c:v>
                </c:pt>
                <c:pt idx="91">
                  <c:v>37.541254917185711</c:v>
                </c:pt>
                <c:pt idx="92">
                  <c:v>37.572642597611264</c:v>
                </c:pt>
                <c:pt idx="93">
                  <c:v>37.617883814241679</c:v>
                </c:pt>
                <c:pt idx="94">
                  <c:v>37.682474757586874</c:v>
                </c:pt>
                <c:pt idx="95">
                  <c:v>37.775040284906026</c:v>
                </c:pt>
                <c:pt idx="96">
                  <c:v>37.909571340042419</c:v>
                </c:pt>
                <c:pt idx="97">
                  <c:v>38.109704956092799</c:v>
                </c:pt>
                <c:pt idx="98">
                  <c:v>38.41742190976106</c:v>
                </c:pt>
                <c:pt idx="99">
                  <c:v>38.912032105036758</c:v>
                </c:pt>
                <c:pt idx="100">
                  <c:v>39.755194661944586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0384-4E83-9CA0-67A4D8D1F77B}"/>
            </c:ext>
          </c:extLst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Wilson!$EQ$62:$EQ$162</c:f>
              <c:numCache>
                <c:formatCode>0.00</c:formatCode>
                <c:ptCount val="101"/>
                <c:pt idx="0">
                  <c:v>0</c:v>
                </c:pt>
                <c:pt idx="1">
                  <c:v>5.9408141214559139E-2</c:v>
                </c:pt>
                <c:pt idx="2">
                  <c:v>0.11306355735090551</c:v>
                </c:pt>
                <c:pt idx="3">
                  <c:v>0.16168220078936563</c:v>
                </c:pt>
                <c:pt idx="4">
                  <c:v>0.2058750686712342</c:v>
                </c:pt>
                <c:pt idx="5">
                  <c:v>0.24616542776753961</c:v>
                </c:pt>
                <c:pt idx="6">
                  <c:v>0.28300298609261026</c:v>
                </c:pt>
                <c:pt idx="7">
                  <c:v>0.31677557827162095</c:v>
                </c:pt>
                <c:pt idx="8">
                  <c:v>0.34781882489494625</c:v>
                </c:pt>
                <c:pt idx="9">
                  <c:v>0.37642413877486808</c:v>
                </c:pt>
                <c:pt idx="10">
                  <c:v>0.40284538005088294</c:v>
                </c:pt>
                <c:pt idx="11">
                  <c:v>0.42730440464959113</c:v>
                </c:pt>
                <c:pt idx="12">
                  <c:v>0.44999570423879287</c:v>
                </c:pt>
                <c:pt idx="13">
                  <c:v>0.47109029844328798</c:v>
                </c:pt>
                <c:pt idx="14">
                  <c:v>0.49073900998322956</c:v>
                </c:pt>
                <c:pt idx="15">
                  <c:v>0.50907522913708203</c:v>
                </c:pt>
                <c:pt idx="16">
                  <c:v>0.52621725436904443</c:v>
                </c:pt>
                <c:pt idx="17">
                  <c:v>0.54227028016591128</c:v>
                </c:pt>
                <c:pt idx="18">
                  <c:v>0.55732809035467945</c:v>
                </c:pt>
                <c:pt idx="19">
                  <c:v>0.57147450482211304</c:v>
                </c:pt>
                <c:pt idx="20">
                  <c:v>0.58478461915328417</c:v>
                </c:pt>
                <c:pt idx="21">
                  <c:v>0.59732586986616298</c:v>
                </c:pt>
                <c:pt idx="22">
                  <c:v>0.60915895233910233</c:v>
                </c:pt>
                <c:pt idx="23">
                  <c:v>0.62033861396383183</c:v>
                </c:pt>
                <c:pt idx="24">
                  <c:v>0.63091434131388047</c:v>
                </c:pt>
                <c:pt idx="25">
                  <c:v>0.64093095704097436</c:v>
                </c:pt>
                <c:pt idx="26">
                  <c:v>0.65042913967510796</c:v>
                </c:pt>
                <c:pt idx="27">
                  <c:v>0.65944587740692073</c:v>
                </c:pt>
                <c:pt idx="28">
                  <c:v>0.66801486519297404</c:v>
                </c:pt>
                <c:pt idx="29">
                  <c:v>0.67616685308013047</c:v>
                </c:pt>
                <c:pt idx="30">
                  <c:v>0.68392995244176458</c:v>
                </c:pt>
                <c:pt idx="31">
                  <c:v>0.69132990581302478</c:v>
                </c:pt>
                <c:pt idx="32">
                  <c:v>0.69839032517039834</c:v>
                </c:pt>
                <c:pt idx="33">
                  <c:v>0.70513290279350993</c:v>
                </c:pt>
                <c:pt idx="34">
                  <c:v>0.71157759825199063</c:v>
                </c:pt>
                <c:pt idx="35">
                  <c:v>0.71774280455778128</c:v>
                </c:pt>
                <c:pt idx="36">
                  <c:v>0.72364549609841922</c:v>
                </c:pt>
                <c:pt idx="37">
                  <c:v>0.72930136060652229</c:v>
                </c:pt>
                <c:pt idx="38">
                  <c:v>0.73472491711453303</c:v>
                </c:pt>
                <c:pt idx="39">
                  <c:v>0.7399296215830673</c:v>
                </c:pt>
                <c:pt idx="40">
                  <c:v>0.74492796166863662</c:v>
                </c:pt>
                <c:pt idx="41">
                  <c:v>0.74973154190624991</c:v>
                </c:pt>
                <c:pt idx="42">
                  <c:v>0.75435116041931283</c:v>
                </c:pt>
                <c:pt idx="43">
                  <c:v>0.75879687812934771</c:v>
                </c:pt>
                <c:pt idx="44">
                  <c:v>0.7630780813177146</c:v>
                </c:pt>
                <c:pt idx="45">
                  <c:v>0.76720353828797705</c:v>
                </c:pt>
                <c:pt idx="46">
                  <c:v>0.77118145078840783</c:v>
                </c:pt>
                <c:pt idx="47">
                  <c:v>0.77501950077707593</c:v>
                </c:pt>
                <c:pt idx="48">
                  <c:v>0.77872489304576409</c:v>
                </c:pt>
                <c:pt idx="49">
                  <c:v>0.78230439416170872</c:v>
                </c:pt>
                <c:pt idx="50">
                  <c:v>0.78576436813706707</c:v>
                </c:pt>
                <c:pt idx="51">
                  <c:v>0.7891108091937582</c:v>
                </c:pt>
                <c:pt idx="52">
                  <c:v>0.79234937195542321</c:v>
                </c:pt>
                <c:pt idx="53">
                  <c:v>0.79548539936778029</c:v>
                </c:pt>
                <c:pt idx="54">
                  <c:v>0.79852394862316123</c:v>
                </c:pt>
                <c:pt idx="55">
                  <c:v>0.80146981534433526</c:v>
                </c:pt>
                <c:pt idx="56">
                  <c:v>0.80432755626615937</c:v>
                </c:pt>
                <c:pt idx="57">
                  <c:v>0.80710151064146352</c:v>
                </c:pt>
                <c:pt idx="58">
                  <c:v>0.8097958205895105</c:v>
                </c:pt>
                <c:pt idx="59">
                  <c:v>0.81241445060167539</c:v>
                </c:pt>
                <c:pt idx="60">
                  <c:v>0.81496120641988223</c:v>
                </c:pt>
                <c:pt idx="61">
                  <c:v>0.81743975350926801</c:v>
                </c:pt>
                <c:pt idx="62">
                  <c:v>0.81985363535820577</c:v>
                </c:pt>
                <c:pt idx="63">
                  <c:v>0.82220629185717142</c:v>
                </c:pt>
                <c:pt idx="64">
                  <c:v>0.82450107803432093</c:v>
                </c:pt>
                <c:pt idx="65">
                  <c:v>0.82674128346169673</c:v>
                </c:pt>
                <c:pt idx="66">
                  <c:v>0.82893015269432546</c:v>
                </c:pt>
                <c:pt idx="67">
                  <c:v>0.83107090716797205</c:v>
                </c:pt>
                <c:pt idx="68">
                  <c:v>0.83316676906445353</c:v>
                </c:pt>
                <c:pt idx="69">
                  <c:v>0.83522098776190623</c:v>
                </c:pt>
                <c:pt idx="70">
                  <c:v>0.83723686962861632</c:v>
                </c:pt>
                <c:pt idx="71">
                  <c:v>0.83921781210411872</c:v>
                </c:pt>
                <c:pt idx="72">
                  <c:v>0.84116734325368792</c:v>
                </c:pt>
                <c:pt idx="73">
                  <c:v>0.84308916830276315</c:v>
                </c:pt>
                <c:pt idx="74">
                  <c:v>0.84498722508309643</c:v>
                </c:pt>
                <c:pt idx="75">
                  <c:v>0.84686575089131599</c:v>
                </c:pt>
                <c:pt idx="76">
                  <c:v>0.84872936402807808</c:v>
                </c:pt>
                <c:pt idx="77">
                  <c:v>0.85058316432994074</c:v>
                </c:pt>
                <c:pt idx="78">
                  <c:v>0.85243285844051919</c:v>
                </c:pt>
                <c:pt idx="79">
                  <c:v>0.85428491755861669</c:v>
                </c:pt>
                <c:pt idx="80">
                  <c:v>0.85614677819633012</c:v>
                </c:pt>
                <c:pt idx="81">
                  <c:v>0.85802710045208908</c:v>
                </c:pt>
                <c:pt idx="82">
                  <c:v>0.8599361040219009</c:v>
                </c:pt>
                <c:pt idx="83">
                  <c:v>0.86188601052147817</c:v>
                </c:pt>
                <c:pt idx="84">
                  <c:v>0.86389163307130534</c:v>
                </c:pt>
                <c:pt idx="85">
                  <c:v>0.86597117275859747</c:v>
                </c:pt>
                <c:pt idx="86">
                  <c:v>0.86814731023776071</c:v>
                </c:pt>
                <c:pt idx="87">
                  <c:v>0.87044872558753794</c:v>
                </c:pt>
                <c:pt idx="88">
                  <c:v>0.87291225132651495</c:v>
                </c:pt>
                <c:pt idx="89">
                  <c:v>0.87558598115541197</c:v>
                </c:pt>
                <c:pt idx="90">
                  <c:v>0.87853385508271209</c:v>
                </c:pt>
                <c:pt idx="91">
                  <c:v>0.88184258512199298</c:v>
                </c:pt>
                <c:pt idx="92">
                  <c:v>0.88563240171700974</c:v>
                </c:pt>
                <c:pt idx="93">
                  <c:v>0.89007424790623324</c:v>
                </c:pt>
                <c:pt idx="94">
                  <c:v>0.89541827708757027</c:v>
                </c:pt>
                <c:pt idx="95">
                  <c:v>0.9020430603279137</c:v>
                </c:pt>
                <c:pt idx="96">
                  <c:v>0.91054474222831794</c:v>
                </c:pt>
                <c:pt idx="97">
                  <c:v>0.92190809527251449</c:v>
                </c:pt>
                <c:pt idx="98">
                  <c:v>0.9378581452881154</c:v>
                </c:pt>
                <c:pt idx="99">
                  <c:v>0.9616464197078437</c:v>
                </c:pt>
                <c:pt idx="100">
                  <c:v>1.0000000000000011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64.51090163335374</c:v>
                </c:pt>
                <c:pt idx="1">
                  <c:v>63.215637645211245</c:v>
                </c:pt>
                <c:pt idx="2">
                  <c:v>61.993429265292832</c:v>
                </c:pt>
                <c:pt idx="3">
                  <c:v>60.838943916561277</c:v>
                </c:pt>
                <c:pt idx="4">
                  <c:v>59.747306394078521</c:v>
                </c:pt>
                <c:pt idx="5">
                  <c:v>58.714060736722331</c:v>
                </c:pt>
                <c:pt idx="6">
                  <c:v>57.735133771127494</c:v>
                </c:pt>
                <c:pt idx="7">
                  <c:v>56.806800825188986</c:v>
                </c:pt>
                <c:pt idx="8">
                  <c:v>55.925653870760129</c:v>
                </c:pt>
                <c:pt idx="9">
                  <c:v>55.088572188998455</c:v>
                </c:pt>
                <c:pt idx="10">
                  <c:v>54.292695539888825</c:v>
                </c:pt>
                <c:pt idx="11">
                  <c:v>53.535399745300822</c:v>
                </c:pt>
                <c:pt idx="12">
                  <c:v>52.814274551205528</c:v>
                </c:pt>
                <c:pt idx="13">
                  <c:v>52.127103610901486</c:v>
                </c:pt>
                <c:pt idx="14">
                  <c:v>51.471846421009843</c:v>
                </c:pt>
                <c:pt idx="15">
                  <c:v>50.846622041054957</c:v>
                </c:pt>
                <c:pt idx="16">
                  <c:v>50.249694432402407</c:v>
                </c:pt>
                <c:pt idx="17">
                  <c:v>49.679459260884471</c:v>
                </c:pt>
                <c:pt idx="18">
                  <c:v>49.134432018009932</c:v>
                </c:pt>
                <c:pt idx="19">
                  <c:v>48.613237327146862</c:v>
                </c:pt>
                <c:pt idx="20">
                  <c:v>48.114599312754819</c:v>
                </c:pt>
                <c:pt idx="21">
                  <c:v>47.637332922156133</c:v>
                </c:pt>
                <c:pt idx="22">
                  <c:v>47.180336100197849</c:v>
                </c:pt>
                <c:pt idx="23">
                  <c:v>46.742582727286731</c:v>
                </c:pt>
                <c:pt idx="24">
                  <c:v>46.323116240617196</c:v>
                </c:pt>
                <c:pt idx="25">
                  <c:v>45.921043866922844</c:v>
                </c:pt>
                <c:pt idx="26">
                  <c:v>45.53553140278774</c:v>
                </c:pt>
                <c:pt idx="27">
                  <c:v>45.165798485487301</c:v>
                </c:pt>
                <c:pt idx="28">
                  <c:v>44.81111430354531</c:v>
                </c:pt>
                <c:pt idx="29">
                  <c:v>44.470793701741798</c:v>
                </c:pt>
                <c:pt idx="30">
                  <c:v>44.144193640258891</c:v>
                </c:pt>
                <c:pt idx="31">
                  <c:v>43.830709972045838</c:v>
                </c:pt>
                <c:pt idx="32">
                  <c:v>43.529774506402305</c:v>
                </c:pt>
                <c:pt idx="33">
                  <c:v>43.240852330241751</c:v>
                </c:pt>
                <c:pt idx="34">
                  <c:v>42.963439361583141</c:v>
                </c:pt>
                <c:pt idx="35">
                  <c:v>42.697060112544762</c:v>
                </c:pt>
                <c:pt idx="36">
                  <c:v>42.441265641542202</c:v>
                </c:pt>
                <c:pt idx="37">
                  <c:v>42.195631676538767</c:v>
                </c:pt>
                <c:pt idx="38">
                  <c:v>41.959756893106714</c:v>
                </c:pt>
                <c:pt idx="39">
                  <c:v>41.733261332752249</c:v>
                </c:pt>
                <c:pt idx="40">
                  <c:v>41.515784948463477</c:v>
                </c:pt>
                <c:pt idx="41">
                  <c:v>41.306986265779813</c:v>
                </c:pt>
                <c:pt idx="42">
                  <c:v>41.106541148875237</c:v>
                </c:pt>
                <c:pt idx="43">
                  <c:v>40.914141662210568</c:v>
                </c:pt>
                <c:pt idx="44">
                  <c:v>40.729495019259275</c:v>
                </c:pt>
                <c:pt idx="45">
                  <c:v>40.55232261065936</c:v>
                </c:pt>
                <c:pt idx="46">
                  <c:v>40.382359104905959</c:v>
                </c:pt>
                <c:pt idx="47">
                  <c:v>40.2193516153784</c:v>
                </c:pt>
                <c:pt idx="48">
                  <c:v>40.063058928113094</c:v>
                </c:pt>
                <c:pt idx="49">
                  <c:v>39.913250785285811</c:v>
                </c:pt>
                <c:pt idx="50">
                  <c:v>39.769707219872316</c:v>
                </c:pt>
                <c:pt idx="51">
                  <c:v>39.63221793741377</c:v>
                </c:pt>
                <c:pt idx="52">
                  <c:v>39.500581741237056</c:v>
                </c:pt>
                <c:pt idx="53">
                  <c:v>39.374605997870617</c:v>
                </c:pt>
                <c:pt idx="54">
                  <c:v>39.2541061397622</c:v>
                </c:pt>
                <c:pt idx="55">
                  <c:v>39.138905202757599</c:v>
                </c:pt>
                <c:pt idx="56">
                  <c:v>39.02883339613328</c:v>
                </c:pt>
                <c:pt idx="57">
                  <c:v>38.923727703315365</c:v>
                </c:pt>
                <c:pt idx="58">
                  <c:v>38.823431511754279</c:v>
                </c:pt>
                <c:pt idx="59">
                  <c:v>38.727794270781317</c:v>
                </c:pt>
                <c:pt idx="60">
                  <c:v>38.636671176653351</c:v>
                </c:pt>
                <c:pt idx="61">
                  <c:v>38.549922884415025</c:v>
                </c:pt>
                <c:pt idx="62">
                  <c:v>38.467415246688745</c:v>
                </c:pt>
                <c:pt idx="63">
                  <c:v>38.389019080063861</c:v>
                </c:pt>
                <c:pt idx="64">
                  <c:v>38.314609960432676</c:v>
                </c:pt>
                <c:pt idx="65">
                  <c:v>38.244068049440159</c:v>
                </c:pt>
                <c:pt idx="66">
                  <c:v>38.177277955241664</c:v>
                </c:pt>
                <c:pt idx="67">
                  <c:v>38.114128632050267</c:v>
                </c:pt>
                <c:pt idx="68">
                  <c:v>38.054513324605011</c:v>
                </c:pt>
                <c:pt idx="69">
                  <c:v>37.998329565823724</c:v>
                </c:pt>
                <c:pt idx="70">
                  <c:v>37.945479238674238</c:v>
                </c:pt>
                <c:pt idx="71">
                  <c:v>37.89586871695866</c:v>
                </c:pt>
                <c:pt idx="72">
                  <c:v>37.849409104543099</c:v>
                </c:pt>
                <c:pt idx="73">
                  <c:v>37.806016599054146</c:v>
                </c:pt>
                <c:pt idx="74">
                  <c:v>37.765613014799783</c:v>
                </c:pt>
                <c:pt idx="75">
                  <c:v>37.728126511560163</c:v>
                </c:pt>
                <c:pt idx="76">
                  <c:v>37.693492592196719</c:v>
                </c:pt>
                <c:pt idx="77">
                  <c:v>37.661655454587731</c:v>
                </c:pt>
                <c:pt idx="78">
                  <c:v>37.632569814918554</c:v>
                </c:pt>
                <c:pt idx="79">
                  <c:v>37.606203363837039</c:v>
                </c:pt>
                <c:pt idx="80">
                  <c:v>37.582540080434455</c:v>
                </c:pt>
                <c:pt idx="81">
                  <c:v>37.56158472056859</c:v>
                </c:pt>
                <c:pt idx="82">
                  <c:v>37.54336892980723</c:v>
                </c:pt>
                <c:pt idx="83">
                  <c:v>37.527959629306224</c:v>
                </c:pt>
                <c:pt idx="84">
                  <c:v>37.515470620423855</c:v>
                </c:pt>
                <c:pt idx="85">
                  <c:v>37.506078807803249</c:v>
                </c:pt>
                <c:pt idx="86">
                  <c:v>37.500047145273697</c:v>
                </c:pt>
                <c:pt idx="87">
                  <c:v>37.497757523316352</c:v>
                </c:pt>
                <c:pt idx="88">
                  <c:v>37.499758615912413</c:v>
                </c:pt>
                <c:pt idx="89">
                  <c:v>37.506836675493332</c:v>
                </c:pt>
                <c:pt idx="90">
                  <c:v>37.520122295268493</c:v>
                </c:pt>
                <c:pt idx="91">
                  <c:v>37.541254917185711</c:v>
                </c:pt>
                <c:pt idx="92">
                  <c:v>37.572642597611264</c:v>
                </c:pt>
                <c:pt idx="93">
                  <c:v>37.617883814241679</c:v>
                </c:pt>
                <c:pt idx="94">
                  <c:v>37.682474757586874</c:v>
                </c:pt>
                <c:pt idx="95">
                  <c:v>37.775040284906026</c:v>
                </c:pt>
                <c:pt idx="96">
                  <c:v>37.909571340042419</c:v>
                </c:pt>
                <c:pt idx="97">
                  <c:v>38.109704956092799</c:v>
                </c:pt>
                <c:pt idx="98">
                  <c:v>38.41742190976106</c:v>
                </c:pt>
                <c:pt idx="99">
                  <c:v>38.912032105036758</c:v>
                </c:pt>
                <c:pt idx="100">
                  <c:v>39.755194661944586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84-4E83-9CA0-67A4D8D1F7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04064"/>
        <c:axId val="145482112"/>
      </c:scatterChart>
      <c:valAx>
        <c:axId val="14410406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45482112"/>
        <c:crosses val="autoZero"/>
        <c:crossBetween val="midCat"/>
        <c:majorUnit val="0.2"/>
      </c:valAx>
      <c:valAx>
        <c:axId val="145482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Temperatura ( °C)</a:t>
                </a:r>
              </a:p>
            </c:rich>
          </c:tx>
          <c:layout>
            <c:manualLayout>
              <c:xMode val="edge"/>
              <c:yMode val="edge"/>
              <c:x val="7.050223769973391E-3"/>
              <c:y val="0.278303536544511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44104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Diagrama T vs composición a p cte.</a:t>
            </a:r>
          </a:p>
        </c:rich>
      </c:tx>
      <c:layout>
        <c:manualLayout>
          <c:xMode val="edge"/>
          <c:yMode val="edge"/>
          <c:x val="0.3746800731261426"/>
          <c:y val="1.869658119658119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6865185740074953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NRTL!$S$62:$S$162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77.165152822752475</c:v>
                </c:pt>
                <c:pt idx="1">
                  <c:v>76.803255238372856</c:v>
                </c:pt>
                <c:pt idx="2">
                  <c:v>76.46570044618943</c:v>
                </c:pt>
                <c:pt idx="3">
                  <c:v>76.150561067368983</c:v>
                </c:pt>
                <c:pt idx="4">
                  <c:v>75.856108149429701</c:v>
                </c:pt>
                <c:pt idx="5">
                  <c:v>75.580785529396962</c:v>
                </c:pt>
                <c:pt idx="6">
                  <c:v>75.323188219073245</c:v>
                </c:pt>
                <c:pt idx="7">
                  <c:v>75.082044077970352</c:v>
                </c:pt>
                <c:pt idx="8">
                  <c:v>74.85619819162423</c:v>
                </c:pt>
                <c:pt idx="9">
                  <c:v>74.644599490124847</c:v>
                </c:pt>
                <c:pt idx="10">
                  <c:v>74.44628923259387</c:v>
                </c:pt>
                <c:pt idx="11">
                  <c:v>74.260391054464435</c:v>
                </c:pt>
                <c:pt idx="12">
                  <c:v>74.086102330477615</c:v>
                </c:pt>
                <c:pt idx="13">
                  <c:v>73.922686650814171</c:v>
                </c:pt>
                <c:pt idx="14">
                  <c:v>73.769467243341012</c:v>
                </c:pt>
                <c:pt idx="15">
                  <c:v>73.625821203548298</c:v>
                </c:pt>
                <c:pt idx="16">
                  <c:v>73.491174416880028</c:v>
                </c:pt>
                <c:pt idx="17">
                  <c:v>73.364997076976692</c:v>
                </c:pt>
                <c:pt idx="18">
                  <c:v>73.246799718731438</c:v>
                </c:pt>
                <c:pt idx="19">
                  <c:v>73.136129697701506</c:v>
                </c:pt>
                <c:pt idx="20">
                  <c:v>73.03256805786134</c:v>
                </c:pt>
                <c:pt idx="21">
                  <c:v>72.935726738341145</c:v>
                </c:pt>
                <c:pt idx="22">
                  <c:v>72.845246077011439</c:v>
                </c:pt>
                <c:pt idx="23">
                  <c:v>72.76079257481274</c:v>
                </c:pt>
                <c:pt idx="24">
                  <c:v>72.682056889798559</c:v>
                </c:pt>
                <c:pt idx="25">
                  <c:v>72.608752034138433</c:v>
                </c:pt>
                <c:pt idx="26">
                  <c:v>72.540611750943526</c:v>
                </c:pt>
                <c:pt idx="27">
                  <c:v>72.47738905085447</c:v>
                </c:pt>
                <c:pt idx="28">
                  <c:v>72.418854890946875</c:v>
                </c:pt>
                <c:pt idx="29">
                  <c:v>72.364796980752146</c:v>
                </c:pt>
                <c:pt idx="30">
                  <c:v>72.315018702109228</c:v>
                </c:pt>
                <c:pt idx="31">
                  <c:v>72.269338131218205</c:v>
                </c:pt>
                <c:pt idx="32">
                  <c:v>72.227587152691342</c:v>
                </c:pt>
                <c:pt idx="33">
                  <c:v>72.189610656630919</c:v>
                </c:pt>
                <c:pt idx="34">
                  <c:v>72.155265810836738</c:v>
                </c:pt>
                <c:pt idx="35">
                  <c:v>72.124421401177472</c:v>
                </c:pt>
                <c:pt idx="36">
                  <c:v>72.096957233973569</c:v>
                </c:pt>
                <c:pt idx="37">
                  <c:v>72.072763594954949</c:v>
                </c:pt>
                <c:pt idx="38">
                  <c:v>72.051740759980589</c:v>
                </c:pt>
                <c:pt idx="39">
                  <c:v>72.033798553257839</c:v>
                </c:pt>
                <c:pt idx="40">
                  <c:v>72.018855949288081</c:v>
                </c:pt>
                <c:pt idx="41">
                  <c:v>72.006840715195437</c:v>
                </c:pt>
                <c:pt idx="42">
                  <c:v>71.997689090477024</c:v>
                </c:pt>
                <c:pt idx="43">
                  <c:v>71.991345501557589</c:v>
                </c:pt>
                <c:pt idx="44">
                  <c:v>71.987762308833396</c:v>
                </c:pt>
                <c:pt idx="45">
                  <c:v>71.986899584168782</c:v>
                </c:pt>
                <c:pt idx="46">
                  <c:v>71.988724917052025</c:v>
                </c:pt>
                <c:pt idx="47">
                  <c:v>71.993213247842959</c:v>
                </c:pt>
                <c:pt idx="48">
                  <c:v>72.000346726748489</c:v>
                </c:pt>
                <c:pt idx="49">
                  <c:v>72.010114597347922</c:v>
                </c:pt>
                <c:pt idx="50">
                  <c:v>72.022513103659207</c:v>
                </c:pt>
                <c:pt idx="51">
                  <c:v>72.037545419897754</c:v>
                </c:pt>
                <c:pt idx="52">
                  <c:v>72.055221602223696</c:v>
                </c:pt>
                <c:pt idx="53">
                  <c:v>72.075558561911805</c:v>
                </c:pt>
                <c:pt idx="54">
                  <c:v>72.098580059506389</c:v>
                </c:pt>
                <c:pt idx="55">
                  <c:v>72.124316719648107</c:v>
                </c:pt>
                <c:pt idx="56">
                  <c:v>72.152806066373046</c:v>
                </c:pt>
                <c:pt idx="57">
                  <c:v>72.184092578801653</c:v>
                </c:pt>
                <c:pt idx="58">
                  <c:v>72.218227767239739</c:v>
                </c:pt>
                <c:pt idx="59">
                  <c:v>72.255270269825189</c:v>
                </c:pt>
                <c:pt idx="60">
                  <c:v>72.295285969955899</c:v>
                </c:pt>
                <c:pt idx="61">
                  <c:v>72.338348134842647</c:v>
                </c:pt>
                <c:pt idx="62">
                  <c:v>72.384537575631384</c:v>
                </c:pt>
                <c:pt idx="63">
                  <c:v>72.433942829650391</c:v>
                </c:pt>
                <c:pt idx="64">
                  <c:v>72.486660365439036</c:v>
                </c:pt>
                <c:pt idx="65">
                  <c:v>72.542794811329941</c:v>
                </c:pt>
                <c:pt idx="66">
                  <c:v>72.602459208463245</c:v>
                </c:pt>
                <c:pt idx="67">
                  <c:v>72.665775289230851</c:v>
                </c:pt>
                <c:pt idx="68">
                  <c:v>72.732873782266324</c:v>
                </c:pt>
                <c:pt idx="69">
                  <c:v>72.803894745220248</c:v>
                </c:pt>
                <c:pt idx="70">
                  <c:v>72.878987926688524</c:v>
                </c:pt>
                <c:pt idx="71">
                  <c:v>72.958313158797637</c:v>
                </c:pt>
                <c:pt idx="72">
                  <c:v>73.042040782088861</c:v>
                </c:pt>
                <c:pt idx="73">
                  <c:v>73.130352104491067</c:v>
                </c:pt>
                <c:pt idx="74">
                  <c:v>73.22343989632202</c:v>
                </c:pt>
                <c:pt idx="75">
                  <c:v>73.321508923420879</c:v>
                </c:pt>
                <c:pt idx="76">
                  <c:v>73.424776520676232</c:v>
                </c:pt>
                <c:pt idx="77">
                  <c:v>73.5334732083885</c:v>
                </c:pt>
                <c:pt idx="78">
                  <c:v>73.647843354082454</c:v>
                </c:pt>
                <c:pt idx="79">
                  <c:v>73.768145882567296</c:v>
                </c:pt>
                <c:pt idx="80">
                  <c:v>73.894655037229995</c:v>
                </c:pt>
                <c:pt idx="81">
                  <c:v>74.027661195736925</c:v>
                </c:pt>
                <c:pt idx="82">
                  <c:v>74.167471743505757</c:v>
                </c:pt>
                <c:pt idx="83">
                  <c:v>74.314412008500028</c:v>
                </c:pt>
                <c:pt idx="84">
                  <c:v>74.468826261076856</c:v>
                </c:pt>
                <c:pt idx="85">
                  <c:v>74.631078782789416</c:v>
                </c:pt>
                <c:pt idx="86">
                  <c:v>74.80155500819734</c:v>
                </c:pt>
                <c:pt idx="87">
                  <c:v>74.980662743867072</c:v>
                </c:pt>
                <c:pt idx="88">
                  <c:v>75.16883346883651</c:v>
                </c:pt>
                <c:pt idx="89">
                  <c:v>75.3665237208657</c:v>
                </c:pt>
                <c:pt idx="90">
                  <c:v>75.574216572780585</c:v>
                </c:pt>
                <c:pt idx="91">
                  <c:v>75.792423203123974</c:v>
                </c:pt>
                <c:pt idx="92">
                  <c:v>76.021684565128908</c:v>
                </c:pt>
                <c:pt idx="93">
                  <c:v>76.262573157707379</c:v>
                </c:pt>
                <c:pt idx="94">
                  <c:v>76.51569490165673</c:v>
                </c:pt>
                <c:pt idx="95">
                  <c:v>76.781691123595749</c:v>
                </c:pt>
                <c:pt idx="96">
                  <c:v>77.061240649198453</c:v>
                </c:pt>
                <c:pt idx="97">
                  <c:v>77.355062006043966</c:v>
                </c:pt>
                <c:pt idx="98">
                  <c:v>77.663915734768693</c:v>
                </c:pt>
                <c:pt idx="99">
                  <c:v>77.988606805117513</c:v>
                </c:pt>
                <c:pt idx="100">
                  <c:v>78.329987130846405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EAA-4189-92F8-14C04719952B}"/>
            </c:ext>
          </c:extLst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NRTL!$EQ$62:$EQ$162</c:f>
              <c:numCache>
                <c:formatCode>0.00</c:formatCode>
                <c:ptCount val="101"/>
                <c:pt idx="0">
                  <c:v>0</c:v>
                </c:pt>
                <c:pt idx="1">
                  <c:v>2.1494117653772349E-2</c:v>
                </c:pt>
                <c:pt idx="2">
                  <c:v>4.1725337901957836E-2</c:v>
                </c:pt>
                <c:pt idx="3">
                  <c:v>6.0809348493704542E-2</c:v>
                </c:pt>
                <c:pt idx="4">
                  <c:v>7.8848264679888133E-2</c:v>
                </c:pt>
                <c:pt idx="5">
                  <c:v>9.5932601594854214E-2</c:v>
                </c:pt>
                <c:pt idx="6">
                  <c:v>0.11214290965547083</c:v>
                </c:pt>
                <c:pt idx="7">
                  <c:v>0.12755113887054545</c:v>
                </c:pt>
                <c:pt idx="8">
                  <c:v>0.14222178353204989</c:v>
                </c:pt>
                <c:pt idx="9">
                  <c:v>0.15621284781437889</c:v>
                </c:pt>
                <c:pt idx="10">
                  <c:v>0.16957666442781394</c:v>
                </c:pt>
                <c:pt idx="11">
                  <c:v>0.18236059200338262</c:v>
                </c:pt>
                <c:pt idx="12">
                  <c:v>0.19460761185387332</c:v>
                </c:pt>
                <c:pt idx="13">
                  <c:v>0.20635684081240255</c:v>
                </c:pt>
                <c:pt idx="14">
                  <c:v>0.2176439737387276</c:v>
                </c:pt>
                <c:pt idx="15">
                  <c:v>0.228501666812994</c:v>
                </c:pt>
                <c:pt idx="16">
                  <c:v>0.23895987076280231</c:v>
                </c:pt>
                <c:pt idx="17">
                  <c:v>0.24904612158346026</c:v>
                </c:pt>
                <c:pt idx="18">
                  <c:v>0.25878579502979404</c:v>
                </c:pt>
                <c:pt idx="19">
                  <c:v>0.2682023301170734</c:v>
                </c:pt>
                <c:pt idx="20">
                  <c:v>0.27731742601916043</c:v>
                </c:pt>
                <c:pt idx="21">
                  <c:v>0.28615121605532517</c:v>
                </c:pt>
                <c:pt idx="22">
                  <c:v>0.29472242188335807</c:v>
                </c:pt>
                <c:pt idx="23">
                  <c:v>0.30304849054194255</c:v>
                </c:pt>
                <c:pt idx="24">
                  <c:v>0.31114571659095075</c:v>
                </c:pt>
                <c:pt idx="25">
                  <c:v>0.31902935126959936</c:v>
                </c:pt>
                <c:pt idx="26">
                  <c:v>0.3267137003172414</c:v>
                </c:pt>
                <c:pt idx="27">
                  <c:v>0.33421221187054478</c:v>
                </c:pt>
                <c:pt idx="28">
                  <c:v>0.34153755565606253</c:v>
                </c:pt>
                <c:pt idx="29">
                  <c:v>0.34870169453264016</c:v>
                </c:pt>
                <c:pt idx="30">
                  <c:v>0.35571594929853745</c:v>
                </c:pt>
                <c:pt idx="31">
                  <c:v>0.36259105755950299</c:v>
                </c:pt>
                <c:pt idx="32">
                  <c:v>0.3693372273528856</c:v>
                </c:pt>
                <c:pt idx="33">
                  <c:v>0.37596418613639665</c:v>
                </c:pt>
                <c:pt idx="34">
                  <c:v>0.3824812256761197</c:v>
                </c:pt>
                <c:pt idx="35">
                  <c:v>0.38889724330479036</c:v>
                </c:pt>
                <c:pt idx="36">
                  <c:v>0.39522077996668337</c:v>
                </c:pt>
                <c:pt idx="37">
                  <c:v>0.40146005541843316</c:v>
                </c:pt>
                <c:pt idx="38">
                  <c:v>0.40762300091448084</c:v>
                </c:pt>
                <c:pt idx="39">
                  <c:v>0.41371728967080862</c:v>
                </c:pt>
                <c:pt idx="40">
                  <c:v>0.41975036537041288</c:v>
                </c:pt>
                <c:pt idx="41">
                  <c:v>0.42572946894782743</c:v>
                </c:pt>
                <c:pt idx="42">
                  <c:v>0.4316616638674951</c:v>
                </c:pt>
                <c:pt idx="43">
                  <c:v>0.43755386009139285</c:v>
                </c:pt>
                <c:pt idx="44">
                  <c:v>0.44341283691464012</c:v>
                </c:pt>
                <c:pt idx="45">
                  <c:v>0.44924526483362298</c:v>
                </c:pt>
                <c:pt idx="46">
                  <c:v>0.45505772659898042</c:v>
                </c:pt>
                <c:pt idx="47">
                  <c:v>0.46085673759564744</c:v>
                </c:pt>
                <c:pt idx="48">
                  <c:v>0.46664876568363489</c:v>
                </c:pt>
                <c:pt idx="49">
                  <c:v>0.4724402506262963</c:v>
                </c:pt>
                <c:pt idx="50">
                  <c:v>0.47823762322726304</c:v>
                </c:pt>
                <c:pt idx="51">
                  <c:v>0.484047324293089</c:v>
                </c:pt>
                <c:pt idx="52">
                  <c:v>0.48987582353561149</c:v>
                </c:pt>
                <c:pt idx="53">
                  <c:v>0.4957296385262433</c:v>
                </c:pt>
                <c:pt idx="54">
                  <c:v>0.50161535381372691</c:v>
                </c:pt>
                <c:pt idx="55">
                  <c:v>0.50753964031729648</c:v>
                </c:pt>
                <c:pt idx="56">
                  <c:v>0.51350927510863842</c:v>
                </c:pt>
                <c:pt idx="57">
                  <c:v>0.51953116169869318</c:v>
                </c:pt>
                <c:pt idx="58">
                  <c:v>0.52561235094894032</c:v>
                </c:pt>
                <c:pt idx="59">
                  <c:v>0.53176006273169552</c:v>
                </c:pt>
                <c:pt idx="60">
                  <c:v>0.53798170846994531</c:v>
                </c:pt>
                <c:pt idx="61">
                  <c:v>0.544284914694523</c:v>
                </c:pt>
                <c:pt idx="62">
                  <c:v>0.55067754776501243</c:v>
                </c:pt>
                <c:pt idx="63">
                  <c:v>0.55716773991093393</c:v>
                </c:pt>
                <c:pt idx="64">
                  <c:v>0.56376391676125004</c:v>
                </c:pt>
                <c:pt idx="65">
                  <c:v>0.57047482654374548</c:v>
                </c:pt>
                <c:pt idx="66">
                  <c:v>0.57730957115089843</c:v>
                </c:pt>
                <c:pt idx="67">
                  <c:v>0.58427763928629883</c:v>
                </c:pt>
                <c:pt idx="68">
                  <c:v>0.59138894192522784</c:v>
                </c:pt>
                <c:pt idx="69">
                  <c:v>0.59865385034517848</c:v>
                </c:pt>
                <c:pt idx="70">
                  <c:v>0.60608323700713718</c:v>
                </c:pt>
                <c:pt idx="71">
                  <c:v>0.6136885195967241</c:v>
                </c:pt>
                <c:pt idx="72">
                  <c:v>0.62148170856607665</c:v>
                </c:pt>
                <c:pt idx="73">
                  <c:v>0.62947545855328779</c:v>
                </c:pt>
                <c:pt idx="74">
                  <c:v>0.63768312409654515</c:v>
                </c:pt>
                <c:pt idx="75">
                  <c:v>0.646118820105818</c:v>
                </c:pt>
                <c:pt idx="76">
                  <c:v>0.65479748760614598</c:v>
                </c:pt>
                <c:pt idx="77">
                  <c:v>0.66373496532460985</c:v>
                </c:pt>
                <c:pt idx="78">
                  <c:v>0.67294806775837923</c:v>
                </c:pt>
                <c:pt idx="79">
                  <c:v>0.68245467043494157</c:v>
                </c:pt>
                <c:pt idx="80">
                  <c:v>0.69227380315900944</c:v>
                </c:pt>
                <c:pt idx="81">
                  <c:v>0.70242575213474301</c:v>
                </c:pt>
                <c:pt idx="82">
                  <c:v>0.71293217195833392</c:v>
                </c:pt>
                <c:pt idx="83">
                  <c:v>0.72381620859661455</c:v>
                </c:pt>
                <c:pt idx="84">
                  <c:v>0.73510263460365943</c:v>
                </c:pt>
                <c:pt idx="85">
                  <c:v>0.74681799798201898</c:v>
                </c:pt>
                <c:pt idx="86">
                  <c:v>0.75899078627034011</c:v>
                </c:pt>
                <c:pt idx="87">
                  <c:v>0.77165160763792073</c:v>
                </c:pt>
                <c:pt idx="88">
                  <c:v>0.7848333909921642</c:v>
                </c:pt>
                <c:pt idx="89">
                  <c:v>0.798571607360816</c:v>
                </c:pt>
                <c:pt idx="90">
                  <c:v>0.81290451510147954</c:v>
                </c:pt>
                <c:pt idx="91">
                  <c:v>0.82787343182087081</c:v>
                </c:pt>
                <c:pt idx="92">
                  <c:v>0.84352303626098613</c:v>
                </c:pt>
                <c:pt idx="93">
                  <c:v>0.85990170383501552</c:v>
                </c:pt>
                <c:pt idx="94">
                  <c:v>0.87706187997894025</c:v>
                </c:pt>
                <c:pt idx="95">
                  <c:v>0.8950604960331634</c:v>
                </c:pt>
                <c:pt idx="96">
                  <c:v>0.91395943299028382</c:v>
                </c:pt>
                <c:pt idx="97">
                  <c:v>0.933826039149944</c:v>
                </c:pt>
                <c:pt idx="98">
                  <c:v>0.95473370851903905</c:v>
                </c:pt>
                <c:pt idx="99">
                  <c:v>0.97676252769673522</c:v>
                </c:pt>
                <c:pt idx="100">
                  <c:v>1.0000000000000024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77.165152822752475</c:v>
                </c:pt>
                <c:pt idx="1">
                  <c:v>76.803255238372856</c:v>
                </c:pt>
                <c:pt idx="2">
                  <c:v>76.46570044618943</c:v>
                </c:pt>
                <c:pt idx="3">
                  <c:v>76.150561067368983</c:v>
                </c:pt>
                <c:pt idx="4">
                  <c:v>75.856108149429701</c:v>
                </c:pt>
                <c:pt idx="5">
                  <c:v>75.580785529396962</c:v>
                </c:pt>
                <c:pt idx="6">
                  <c:v>75.323188219073245</c:v>
                </c:pt>
                <c:pt idx="7">
                  <c:v>75.082044077970352</c:v>
                </c:pt>
                <c:pt idx="8">
                  <c:v>74.85619819162423</c:v>
                </c:pt>
                <c:pt idx="9">
                  <c:v>74.644599490124847</c:v>
                </c:pt>
                <c:pt idx="10">
                  <c:v>74.44628923259387</c:v>
                </c:pt>
                <c:pt idx="11">
                  <c:v>74.260391054464435</c:v>
                </c:pt>
                <c:pt idx="12">
                  <c:v>74.086102330477615</c:v>
                </c:pt>
                <c:pt idx="13">
                  <c:v>73.922686650814171</c:v>
                </c:pt>
                <c:pt idx="14">
                  <c:v>73.769467243341012</c:v>
                </c:pt>
                <c:pt idx="15">
                  <c:v>73.625821203548298</c:v>
                </c:pt>
                <c:pt idx="16">
                  <c:v>73.491174416880028</c:v>
                </c:pt>
                <c:pt idx="17">
                  <c:v>73.364997076976692</c:v>
                </c:pt>
                <c:pt idx="18">
                  <c:v>73.246799718731438</c:v>
                </c:pt>
                <c:pt idx="19">
                  <c:v>73.136129697701506</c:v>
                </c:pt>
                <c:pt idx="20">
                  <c:v>73.03256805786134</c:v>
                </c:pt>
                <c:pt idx="21">
                  <c:v>72.935726738341145</c:v>
                </c:pt>
                <c:pt idx="22">
                  <c:v>72.845246077011439</c:v>
                </c:pt>
                <c:pt idx="23">
                  <c:v>72.76079257481274</c:v>
                </c:pt>
                <c:pt idx="24">
                  <c:v>72.682056889798559</c:v>
                </c:pt>
                <c:pt idx="25">
                  <c:v>72.608752034138433</c:v>
                </c:pt>
                <c:pt idx="26">
                  <c:v>72.540611750943526</c:v>
                </c:pt>
                <c:pt idx="27">
                  <c:v>72.47738905085447</c:v>
                </c:pt>
                <c:pt idx="28">
                  <c:v>72.418854890946875</c:v>
                </c:pt>
                <c:pt idx="29">
                  <c:v>72.364796980752146</c:v>
                </c:pt>
                <c:pt idx="30">
                  <c:v>72.315018702109228</c:v>
                </c:pt>
                <c:pt idx="31">
                  <c:v>72.269338131218205</c:v>
                </c:pt>
                <c:pt idx="32">
                  <c:v>72.227587152691342</c:v>
                </c:pt>
                <c:pt idx="33">
                  <c:v>72.189610656630919</c:v>
                </c:pt>
                <c:pt idx="34">
                  <c:v>72.155265810836738</c:v>
                </c:pt>
                <c:pt idx="35">
                  <c:v>72.124421401177472</c:v>
                </c:pt>
                <c:pt idx="36">
                  <c:v>72.096957233973569</c:v>
                </c:pt>
                <c:pt idx="37">
                  <c:v>72.072763594954949</c:v>
                </c:pt>
                <c:pt idx="38">
                  <c:v>72.051740759980589</c:v>
                </c:pt>
                <c:pt idx="39">
                  <c:v>72.033798553257839</c:v>
                </c:pt>
                <c:pt idx="40">
                  <c:v>72.018855949288081</c:v>
                </c:pt>
                <c:pt idx="41">
                  <c:v>72.006840715195437</c:v>
                </c:pt>
                <c:pt idx="42">
                  <c:v>71.997689090477024</c:v>
                </c:pt>
                <c:pt idx="43">
                  <c:v>71.991345501557589</c:v>
                </c:pt>
                <c:pt idx="44">
                  <c:v>71.987762308833396</c:v>
                </c:pt>
                <c:pt idx="45">
                  <c:v>71.986899584168782</c:v>
                </c:pt>
                <c:pt idx="46">
                  <c:v>71.988724917052025</c:v>
                </c:pt>
                <c:pt idx="47">
                  <c:v>71.993213247842959</c:v>
                </c:pt>
                <c:pt idx="48">
                  <c:v>72.000346726748489</c:v>
                </c:pt>
                <c:pt idx="49">
                  <c:v>72.010114597347922</c:v>
                </c:pt>
                <c:pt idx="50">
                  <c:v>72.022513103659207</c:v>
                </c:pt>
                <c:pt idx="51">
                  <c:v>72.037545419897754</c:v>
                </c:pt>
                <c:pt idx="52">
                  <c:v>72.055221602223696</c:v>
                </c:pt>
                <c:pt idx="53">
                  <c:v>72.075558561911805</c:v>
                </c:pt>
                <c:pt idx="54">
                  <c:v>72.098580059506389</c:v>
                </c:pt>
                <c:pt idx="55">
                  <c:v>72.124316719648107</c:v>
                </c:pt>
                <c:pt idx="56">
                  <c:v>72.152806066373046</c:v>
                </c:pt>
                <c:pt idx="57">
                  <c:v>72.184092578801653</c:v>
                </c:pt>
                <c:pt idx="58">
                  <c:v>72.218227767239739</c:v>
                </c:pt>
                <c:pt idx="59">
                  <c:v>72.255270269825189</c:v>
                </c:pt>
                <c:pt idx="60">
                  <c:v>72.295285969955899</c:v>
                </c:pt>
                <c:pt idx="61">
                  <c:v>72.338348134842647</c:v>
                </c:pt>
                <c:pt idx="62">
                  <c:v>72.384537575631384</c:v>
                </c:pt>
                <c:pt idx="63">
                  <c:v>72.433942829650391</c:v>
                </c:pt>
                <c:pt idx="64">
                  <c:v>72.486660365439036</c:v>
                </c:pt>
                <c:pt idx="65">
                  <c:v>72.542794811329941</c:v>
                </c:pt>
                <c:pt idx="66">
                  <c:v>72.602459208463245</c:v>
                </c:pt>
                <c:pt idx="67">
                  <c:v>72.665775289230851</c:v>
                </c:pt>
                <c:pt idx="68">
                  <c:v>72.732873782266324</c:v>
                </c:pt>
                <c:pt idx="69">
                  <c:v>72.803894745220248</c:v>
                </c:pt>
                <c:pt idx="70">
                  <c:v>72.878987926688524</c:v>
                </c:pt>
                <c:pt idx="71">
                  <c:v>72.958313158797637</c:v>
                </c:pt>
                <c:pt idx="72">
                  <c:v>73.042040782088861</c:v>
                </c:pt>
                <c:pt idx="73">
                  <c:v>73.130352104491067</c:v>
                </c:pt>
                <c:pt idx="74">
                  <c:v>73.22343989632202</c:v>
                </c:pt>
                <c:pt idx="75">
                  <c:v>73.321508923420879</c:v>
                </c:pt>
                <c:pt idx="76">
                  <c:v>73.424776520676232</c:v>
                </c:pt>
                <c:pt idx="77">
                  <c:v>73.5334732083885</c:v>
                </c:pt>
                <c:pt idx="78">
                  <c:v>73.647843354082454</c:v>
                </c:pt>
                <c:pt idx="79">
                  <c:v>73.768145882567296</c:v>
                </c:pt>
                <c:pt idx="80">
                  <c:v>73.894655037229995</c:v>
                </c:pt>
                <c:pt idx="81">
                  <c:v>74.027661195736925</c:v>
                </c:pt>
                <c:pt idx="82">
                  <c:v>74.167471743505757</c:v>
                </c:pt>
                <c:pt idx="83">
                  <c:v>74.314412008500028</c:v>
                </c:pt>
                <c:pt idx="84">
                  <c:v>74.468826261076856</c:v>
                </c:pt>
                <c:pt idx="85">
                  <c:v>74.631078782789416</c:v>
                </c:pt>
                <c:pt idx="86">
                  <c:v>74.80155500819734</c:v>
                </c:pt>
                <c:pt idx="87">
                  <c:v>74.980662743867072</c:v>
                </c:pt>
                <c:pt idx="88">
                  <c:v>75.16883346883651</c:v>
                </c:pt>
                <c:pt idx="89">
                  <c:v>75.3665237208657</c:v>
                </c:pt>
                <c:pt idx="90">
                  <c:v>75.574216572780585</c:v>
                </c:pt>
                <c:pt idx="91">
                  <c:v>75.792423203123974</c:v>
                </c:pt>
                <c:pt idx="92">
                  <c:v>76.021684565128908</c:v>
                </c:pt>
                <c:pt idx="93">
                  <c:v>76.262573157707379</c:v>
                </c:pt>
                <c:pt idx="94">
                  <c:v>76.51569490165673</c:v>
                </c:pt>
                <c:pt idx="95">
                  <c:v>76.781691123595749</c:v>
                </c:pt>
                <c:pt idx="96">
                  <c:v>77.061240649198453</c:v>
                </c:pt>
                <c:pt idx="97">
                  <c:v>77.355062006043966</c:v>
                </c:pt>
                <c:pt idx="98">
                  <c:v>77.663915734768693</c:v>
                </c:pt>
                <c:pt idx="99">
                  <c:v>77.988606805117513</c:v>
                </c:pt>
                <c:pt idx="100">
                  <c:v>78.329987130846405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EAA-4189-92F8-14C0471995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06176"/>
        <c:axId val="144307712"/>
      </c:scatterChart>
      <c:valAx>
        <c:axId val="14430617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x,y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4307712"/>
        <c:crosses val="autoZero"/>
        <c:crossBetween val="midCat"/>
        <c:majorUnit val="0.2"/>
      </c:valAx>
      <c:valAx>
        <c:axId val="144307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TTemperatura</a:t>
                </a:r>
                <a:r>
                  <a:rPr lang="es-MX" baseline="0"/>
                  <a:t> (°C)</a:t>
                </a:r>
                <a:endParaRPr lang="es-MX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4306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166381168"/>
          <c:y val="6.0691542162998859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 sz="1800" b="1" i="0" baseline="0">
                <a:effectLst/>
              </a:rPr>
              <a:t>Diagrama p vs composición a T cte.</a:t>
            </a:r>
            <a:endParaRPr lang="es-MX">
              <a:effectLst/>
            </a:endParaRPr>
          </a:p>
        </c:rich>
      </c:tx>
      <c:layout>
        <c:manualLayout>
          <c:xMode val="edge"/>
          <c:yMode val="edge"/>
          <c:x val="0.35740916271721956"/>
          <c:y val="2.688172043010752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75456265774132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NRTL!$S$167:$S$267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3.4088747787680855</c:v>
                </c:pt>
                <c:pt idx="1">
                  <c:v>3.4660912274948359</c:v>
                </c:pt>
                <c:pt idx="2">
                  <c:v>3.5210726555156993</c:v>
                </c:pt>
                <c:pt idx="3">
                  <c:v>3.5739096988412222</c:v>
                </c:pt>
                <c:pt idx="4">
                  <c:v>3.6246891409112605</c:v>
                </c:pt>
                <c:pt idx="5">
                  <c:v>3.6734940777375376</c:v>
                </c:pt>
                <c:pt idx="6">
                  <c:v>3.7204040751304386</c:v>
                </c:pt>
                <c:pt idx="7">
                  <c:v>3.765495318397118</c:v>
                </c:pt>
                <c:pt idx="8">
                  <c:v>3.8088407548772389</c:v>
                </c:pt>
                <c:pt idx="9">
                  <c:v>3.8505102296630578</c:v>
                </c:pt>
                <c:pt idx="10">
                  <c:v>3.89057061483207</c:v>
                </c:pt>
                <c:pt idx="11">
                  <c:v>3.9290859325028689</c:v>
                </c:pt>
                <c:pt idx="12">
                  <c:v>3.9661174720083561</c:v>
                </c:pt>
                <c:pt idx="13">
                  <c:v>4.0017239014647261</c:v>
                </c:pt>
                <c:pt idx="14">
                  <c:v>4.0359613739998741</c:v>
                </c:pt>
                <c:pt idx="15">
                  <c:v>4.0688836288907844</c:v>
                </c:pt>
                <c:pt idx="16">
                  <c:v>4.1005420878462377</c:v>
                </c:pt>
                <c:pt idx="17">
                  <c:v>4.1309859466585355</c:v>
                </c:pt>
                <c:pt idx="18">
                  <c:v>4.1602622624360528</c:v>
                </c:pt>
                <c:pt idx="19">
                  <c:v>4.1884160366171477</c:v>
                </c:pt>
                <c:pt idx="20">
                  <c:v>4.2154902939551979</c:v>
                </c:pt>
                <c:pt idx="21">
                  <c:v>4.2415261576544294</c:v>
                </c:pt>
                <c:pt idx="22">
                  <c:v>4.2665629208265301</c:v>
                </c:pt>
                <c:pt idx="23">
                  <c:v>4.2906381144289334</c:v>
                </c:pt>
                <c:pt idx="24">
                  <c:v>4.3137875718369045</c:v>
                </c:pt>
                <c:pt idx="25">
                  <c:v>4.3360454901933956</c:v>
                </c:pt>
                <c:pt idx="26">
                  <c:v>4.3574444886727157</c:v>
                </c:pt>
                <c:pt idx="27">
                  <c:v>4.378015663786651</c:v>
                </c:pt>
                <c:pt idx="28">
                  <c:v>4.3977886418545431</c:v>
                </c:pt>
                <c:pt idx="29">
                  <c:v>4.4167916287520868</c:v>
                </c:pt>
                <c:pt idx="30">
                  <c:v>4.4350514570471633</c:v>
                </c:pt>
                <c:pt idx="31">
                  <c:v>4.4525936306248983</c:v>
                </c:pt>
                <c:pt idx="32">
                  <c:v>4.469442366898237</c:v>
                </c:pt>
                <c:pt idx="33">
                  <c:v>4.4856206366947919</c:v>
                </c:pt>
                <c:pt idx="34">
                  <c:v>4.5011502019053076</c:v>
                </c:pt>
                <c:pt idx="35">
                  <c:v>4.5160516509740383</c:v>
                </c:pt>
                <c:pt idx="36">
                  <c:v>4.5303444323063715</c:v>
                </c:pt>
                <c:pt idx="37">
                  <c:v>4.5440468856643923</c:v>
                </c:pt>
                <c:pt idx="38">
                  <c:v>4.5571762716165498</c:v>
                </c:pt>
                <c:pt idx="39">
                  <c:v>4.569748799103265</c:v>
                </c:pt>
                <c:pt idx="40">
                  <c:v>4.5817796511761761</c:v>
                </c:pt>
                <c:pt idx="41">
                  <c:v>4.5932830089646721</c:v>
                </c:pt>
                <c:pt idx="42">
                  <c:v>4.6042720739195557</c:v>
                </c:pt>
                <c:pt idx="43">
                  <c:v>4.6147590883798992</c:v>
                </c:pt>
                <c:pt idx="44">
                  <c:v>4.6247553545055524</c:v>
                </c:pt>
                <c:pt idx="45">
                  <c:v>4.6342712516142894</c:v>
                </c:pt>
                <c:pt idx="46">
                  <c:v>4.643316251959166</c:v>
                </c:pt>
                <c:pt idx="47">
                  <c:v>4.6518989349783366</c:v>
                </c:pt>
                <c:pt idx="48">
                  <c:v>4.6600270000464112</c:v>
                </c:pt>
                <c:pt idx="49">
                  <c:v>4.6677072777532311</c:v>
                </c:pt>
                <c:pt idx="50">
                  <c:v>4.6749457397329284</c:v>
                </c:pt>
                <c:pt idx="51">
                  <c:v>4.6817475070630561</c:v>
                </c:pt>
                <c:pt idx="52">
                  <c:v>4.6881168572506775</c:v>
                </c:pt>
                <c:pt idx="53">
                  <c:v>4.6940572298193093</c:v>
                </c:pt>
                <c:pt idx="54">
                  <c:v>4.6995712305078223</c:v>
                </c:pt>
                <c:pt idx="55">
                  <c:v>4.7046606340894472</c:v>
                </c:pt>
                <c:pt idx="56">
                  <c:v>4.7093263858162953</c:v>
                </c:pt>
                <c:pt idx="57">
                  <c:v>4.7135686014919225</c:v>
                </c:pt>
                <c:pt idx="58">
                  <c:v>4.7173865661716716</c:v>
                </c:pt>
                <c:pt idx="59">
                  <c:v>4.7207787314877478</c:v>
                </c:pt>
                <c:pt idx="60">
                  <c:v>4.7237427115931068</c:v>
                </c:pt>
                <c:pt idx="61">
                  <c:v>4.7262752777154633</c:v>
                </c:pt>
                <c:pt idx="62">
                  <c:v>4.7283723513098366</c:v>
                </c:pt>
                <c:pt idx="63">
                  <c:v>4.7300289957951671</c:v>
                </c:pt>
                <c:pt idx="64">
                  <c:v>4.7312394068576582</c:v>
                </c:pt>
                <c:pt idx="65">
                  <c:v>4.7319969013004721</c:v>
                </c:pt>
                <c:pt idx="66">
                  <c:v>4.732293904416462</c:v>
                </c:pt>
                <c:pt idx="67">
                  <c:v>4.7321219358574975</c:v>
                </c:pt>
                <c:pt idx="68">
                  <c:v>4.7314715939708245</c:v>
                </c:pt>
                <c:pt idx="69">
                  <c:v>4.7303325385696819</c:v>
                </c:pt>
                <c:pt idx="70">
                  <c:v>4.7286934721020977</c:v>
                </c:pt>
                <c:pt idx="71">
                  <c:v>4.7265421191783821</c:v>
                </c:pt>
                <c:pt idx="72">
                  <c:v>4.7238652044143716</c:v>
                </c:pt>
                <c:pt idx="73">
                  <c:v>4.7206484285438286</c:v>
                </c:pt>
                <c:pt idx="74">
                  <c:v>4.7168764427497187</c:v>
                </c:pt>
                <c:pt idx="75">
                  <c:v>4.712532821160206</c:v>
                </c:pt>
                <c:pt idx="76">
                  <c:v>4.7076000314512232</c:v>
                </c:pt>
                <c:pt idx="77">
                  <c:v>4.7020594034933074</c:v>
                </c:pt>
                <c:pt idx="78">
                  <c:v>4.6958910959761093</c:v>
                </c:pt>
                <c:pt idx="79">
                  <c:v>4.6890740609394532</c:v>
                </c:pt>
                <c:pt idx="80">
                  <c:v>4.6815860061352126</c:v>
                </c:pt>
                <c:pt idx="81">
                  <c:v>4.6734033551393122</c:v>
                </c:pt>
                <c:pt idx="82">
                  <c:v>4.664501205128154</c:v>
                </c:pt>
                <c:pt idx="83">
                  <c:v>4.6548532822283946</c:v>
                </c:pt>
                <c:pt idx="84">
                  <c:v>4.6444318943434588</c:v>
                </c:pt>
                <c:pt idx="85">
                  <c:v>4.6332078813543518</c:v>
                </c:pt>
                <c:pt idx="86">
                  <c:v>4.6211505625862292</c:v>
                </c:pt>
                <c:pt idx="87">
                  <c:v>4.6082276814257854</c:v>
                </c:pt>
                <c:pt idx="88">
                  <c:v>4.5944053469678368</c:v>
                </c:pt>
                <c:pt idx="89">
                  <c:v>4.5796479725624</c:v>
                </c:pt>
                <c:pt idx="90">
                  <c:v>4.5639182111262171</c:v>
                </c:pt>
                <c:pt idx="91">
                  <c:v>4.5471768870748441</c:v>
                </c:pt>
                <c:pt idx="92">
                  <c:v>4.5293829247233575</c:v>
                </c:pt>
                <c:pt idx="93">
                  <c:v>4.5104932729950065</c:v>
                </c:pt>
                <c:pt idx="94">
                  <c:v>4.4904628262682129</c:v>
                </c:pt>
                <c:pt idx="95">
                  <c:v>4.4692443411827352</c:v>
                </c:pt>
                <c:pt idx="96">
                  <c:v>4.4467883492158169</c:v>
                </c:pt>
                <c:pt idx="97">
                  <c:v>4.4230430648285424</c:v>
                </c:pt>
                <c:pt idx="98">
                  <c:v>4.3979542889715262</c:v>
                </c:pt>
                <c:pt idx="99">
                  <c:v>4.3714653077272905</c:v>
                </c:pt>
                <c:pt idx="100">
                  <c:v>4.3435167858543169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286-4EE3-BE38-3AA98511AFE7}"/>
            </c:ext>
          </c:extLst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NRTL!$AB$167:$AB$267</c:f>
              <c:numCache>
                <c:formatCode>0.00</c:formatCode>
                <c:ptCount val="101"/>
                <c:pt idx="0">
                  <c:v>0</c:v>
                </c:pt>
                <c:pt idx="1">
                  <c:v>2.6267272913436418E-2</c:v>
                </c:pt>
                <c:pt idx="2">
                  <c:v>5.0934700522399581E-2</c:v>
                </c:pt>
                <c:pt idx="3">
                  <c:v>7.4150493811178789E-2</c:v>
                </c:pt>
                <c:pt idx="4">
                  <c:v>9.6045451379120891E-2</c:v>
                </c:pt>
                <c:pt idx="5">
                  <c:v>0.11673545542400894</c:v>
                </c:pt>
                <c:pt idx="6">
                  <c:v>0.1363235508286772</c:v>
                </c:pt>
                <c:pt idx="7">
                  <c:v>0.15490168641251889</c:v>
                </c:pt>
                <c:pt idx="8">
                  <c:v>0.17255218072739328</c:v>
                </c:pt>
                <c:pt idx="9">
                  <c:v>0.18934896195356618</c:v>
                </c:pt>
                <c:pt idx="10">
                  <c:v>0.2053586215190755</c:v>
                </c:pt>
                <c:pt idx="11">
                  <c:v>0.22064131331853568</c:v>
                </c:pt>
                <c:pt idx="12">
                  <c:v>0.23525152432360799</c:v>
                </c:pt>
                <c:pt idx="13">
                  <c:v>0.24923873756951123</c:v>
                </c:pt>
                <c:pt idx="14">
                  <c:v>0.2626480046794713</c:v>
                </c:pt>
                <c:pt idx="15">
                  <c:v>0.27552044203252768</c:v>
                </c:pt>
                <c:pt idx="16">
                  <c:v>0.28789366222278057</c:v>
                </c:pt>
                <c:pt idx="17">
                  <c:v>0.2998021504722862</c:v>
                </c:pt>
                <c:pt idx="18">
                  <c:v>0.31127759404697353</c:v>
                </c:pt>
                <c:pt idx="19">
                  <c:v>0.32234917140891528</c:v>
                </c:pt>
                <c:pt idx="20">
                  <c:v>0.3330438067595719</c:v>
                </c:pt>
                <c:pt idx="21">
                  <c:v>0.34338639474063376</c:v>
                </c:pt>
                <c:pt idx="22">
                  <c:v>0.35339999932507565</c:v>
                </c:pt>
                <c:pt idx="23">
                  <c:v>0.36310603032191002</c:v>
                </c:pt>
                <c:pt idx="24">
                  <c:v>0.37252440041072893</c:v>
                </c:pt>
                <c:pt idx="25">
                  <c:v>0.38167366519792378</c:v>
                </c:pt>
                <c:pt idx="26">
                  <c:v>0.39057114843060359</c:v>
                </c:pt>
                <c:pt idx="27">
                  <c:v>0.39923305420468747</c:v>
                </c:pt>
                <c:pt idx="28">
                  <c:v>0.40767456775070737</c:v>
                </c:pt>
                <c:pt idx="29">
                  <c:v>0.41590994616660953</c:v>
                </c:pt>
                <c:pt idx="30">
                  <c:v>0.42395260028485043</c:v>
                </c:pt>
                <c:pt idx="31">
                  <c:v>0.43181516870603309</c:v>
                </c:pt>
                <c:pt idx="32">
                  <c:v>0.43950958489889896</c:v>
                </c:pt>
                <c:pt idx="33">
                  <c:v>0.44704713815307245</c:v>
                </c:pt>
                <c:pt idx="34">
                  <c:v>0.45443852907359367</c:v>
                </c:pt>
                <c:pt idx="35">
                  <c:v>0.46169392022249417</c:v>
                </c:pt>
                <c:pt idx="36">
                  <c:v>0.46882298244042936</c:v>
                </c:pt>
                <c:pt idx="37">
                  <c:v>0.47583493731894966</c:v>
                </c:pt>
                <c:pt idx="38">
                  <c:v>0.48273859623994886</c:v>
                </c:pt>
                <c:pt idx="39">
                  <c:v>0.48954239635195818</c:v>
                </c:pt>
                <c:pt idx="40">
                  <c:v>0.49625443381224094</c:v>
                </c:pt>
                <c:pt idx="41">
                  <c:v>0.50288249458823986</c:v>
                </c:pt>
                <c:pt idx="42">
                  <c:v>0.50943408308109928</c:v>
                </c:pt>
                <c:pt idx="43">
                  <c:v>0.51591644880712162</c:v>
                </c:pt>
                <c:pt idx="44">
                  <c:v>0.52233661134960574</c:v>
                </c:pt>
                <c:pt idx="45">
                  <c:v>0.5287013837730945</c:v>
                </c:pt>
                <c:pt idx="46">
                  <c:v>0.535017394674275</c:v>
                </c:pt>
                <c:pt idx="47">
                  <c:v>0.54129110902829114</c:v>
                </c:pt>
                <c:pt idx="48">
                  <c:v>0.54752884797577872</c:v>
                </c:pt>
                <c:pt idx="49">
                  <c:v>0.55373680768428291</c:v>
                </c:pt>
                <c:pt idx="50">
                  <c:v>0.55992107740767272</c:v>
                </c:pt>
                <c:pt idx="51">
                  <c:v>0.56608765685855755</c:v>
                </c:pt>
                <c:pt idx="52">
                  <c:v>0.5722424730013943</c:v>
                </c:pt>
                <c:pt idx="53">
                  <c:v>0.57839139636783432</c:v>
                </c:pt>
                <c:pt idx="54">
                  <c:v>0.5845402569907997</c:v>
                </c:pt>
                <c:pt idx="55">
                  <c:v>0.59069486004971739</c:v>
                </c:pt>
                <c:pt idx="56">
                  <c:v>0.59686100131620567</c:v>
                </c:pt>
                <c:pt idx="57">
                  <c:v>0.60304448248726528</c:v>
                </c:pt>
                <c:pt idx="58">
                  <c:v>0.60925112649163315</c:v>
                </c:pt>
                <c:pt idx="59">
                  <c:v>0.61548679285437147</c:v>
                </c:pt>
                <c:pt idx="60">
                  <c:v>0.62175739320501733</c:v>
                </c:pt>
                <c:pt idx="61">
                  <c:v>0.62806890701566154</c:v>
                </c:pt>
                <c:pt idx="62">
                  <c:v>0.63442739765720457</c:v>
                </c:pt>
                <c:pt idx="63">
                  <c:v>0.64083902886476674</c:v>
                </c:pt>
                <c:pt idx="64">
                  <c:v>0.64731008170684434</c:v>
                </c:pt>
                <c:pt idx="65">
                  <c:v>0.65384697215735521</c:v>
                </c:pt>
                <c:pt idx="66">
                  <c:v>0.66045626937527213</c:v>
                </c:pt>
                <c:pt idx="67">
                  <c:v>0.6671447148031775</c:v>
                </c:pt>
                <c:pt idx="68">
                  <c:v>0.67391924220389299</c:v>
                </c:pt>
                <c:pt idx="69">
                  <c:v>0.68078699876344473</c:v>
                </c:pt>
                <c:pt idx="70">
                  <c:v>0.6877553673991772</c:v>
                </c:pt>
                <c:pt idx="71">
                  <c:v>0.69483199042397203</c:v>
                </c:pt>
                <c:pt idx="72">
                  <c:v>0.70202479473146662</c:v>
                </c:pt>
                <c:pt idx="73">
                  <c:v>0.7093420186831183</c:v>
                </c:pt>
                <c:pt idx="74">
                  <c:v>0.71679224089619342</c:v>
                </c:pt>
                <c:pt idx="75">
                  <c:v>0.72438441115257846</c:v>
                </c:pt>
                <c:pt idx="76">
                  <c:v>0.73212788367207249</c:v>
                </c:pt>
                <c:pt idx="77">
                  <c:v>0.7400324530209601</c:v>
                </c:pt>
                <c:pt idx="78">
                  <c:v>0.74810839295765064</c:v>
                </c:pt>
                <c:pt idx="79">
                  <c:v>0.75636649855260973</c:v>
                </c:pt>
                <c:pt idx="80">
                  <c:v>0.76481813196035486</c:v>
                </c:pt>
                <c:pt idx="81">
                  <c:v>0.77347527226776025</c:v>
                </c:pt>
                <c:pt idx="82">
                  <c:v>0.78235056989624241</c:v>
                </c:pt>
                <c:pt idx="83">
                  <c:v>0.7914574060966979</c:v>
                </c:pt>
                <c:pt idx="84">
                  <c:v>0.80080995814665423</c:v>
                </c:pt>
                <c:pt idx="85">
                  <c:v>0.81042327094053679</c:v>
                </c:pt>
                <c:pt idx="86">
                  <c:v>0.82031333575811571</c:v>
                </c:pt>
                <c:pt idx="87">
                  <c:v>0.8304971771052827</c:v>
                </c:pt>
                <c:pt idx="88">
                  <c:v>0.84099294864799901</c:v>
                </c:pt>
                <c:pt idx="89">
                  <c:v>0.85182003940772044</c:v>
                </c:pt>
                <c:pt idx="90">
                  <c:v>0.86299919155869309</c:v>
                </c:pt>
                <c:pt idx="91">
                  <c:v>0.87455263136885664</c:v>
                </c:pt>
                <c:pt idx="92">
                  <c:v>0.88650421506230426</c:v>
                </c:pt>
                <c:pt idx="93">
                  <c:v>0.89887959165915854</c:v>
                </c:pt>
                <c:pt idx="94">
                  <c:v>0.91170638517665303</c:v>
                </c:pt>
                <c:pt idx="95">
                  <c:v>0.92501439896335247</c:v>
                </c:pt>
                <c:pt idx="96">
                  <c:v>0.93883584539933063</c:v>
                </c:pt>
                <c:pt idx="97">
                  <c:v>0.95320560474421268</c:v>
                </c:pt>
                <c:pt idx="98">
                  <c:v>0.96816151757140856</c:v>
                </c:pt>
                <c:pt idx="99">
                  <c:v>0.983744716014466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3.4088747787680855</c:v>
                </c:pt>
                <c:pt idx="1">
                  <c:v>3.4660912274948359</c:v>
                </c:pt>
                <c:pt idx="2">
                  <c:v>3.5210726555156993</c:v>
                </c:pt>
                <c:pt idx="3">
                  <c:v>3.5739096988412222</c:v>
                </c:pt>
                <c:pt idx="4">
                  <c:v>3.6246891409112605</c:v>
                </c:pt>
                <c:pt idx="5">
                  <c:v>3.6734940777375376</c:v>
                </c:pt>
                <c:pt idx="6">
                  <c:v>3.7204040751304386</c:v>
                </c:pt>
                <c:pt idx="7">
                  <c:v>3.765495318397118</c:v>
                </c:pt>
                <c:pt idx="8">
                  <c:v>3.8088407548772389</c:v>
                </c:pt>
                <c:pt idx="9">
                  <c:v>3.8505102296630578</c:v>
                </c:pt>
                <c:pt idx="10">
                  <c:v>3.89057061483207</c:v>
                </c:pt>
                <c:pt idx="11">
                  <c:v>3.9290859325028689</c:v>
                </c:pt>
                <c:pt idx="12">
                  <c:v>3.9661174720083561</c:v>
                </c:pt>
                <c:pt idx="13">
                  <c:v>4.0017239014647261</c:v>
                </c:pt>
                <c:pt idx="14">
                  <c:v>4.0359613739998741</c:v>
                </c:pt>
                <c:pt idx="15">
                  <c:v>4.0688836288907844</c:v>
                </c:pt>
                <c:pt idx="16">
                  <c:v>4.1005420878462377</c:v>
                </c:pt>
                <c:pt idx="17">
                  <c:v>4.1309859466585355</c:v>
                </c:pt>
                <c:pt idx="18">
                  <c:v>4.1602622624360528</c:v>
                </c:pt>
                <c:pt idx="19">
                  <c:v>4.1884160366171477</c:v>
                </c:pt>
                <c:pt idx="20">
                  <c:v>4.2154902939551979</c:v>
                </c:pt>
                <c:pt idx="21">
                  <c:v>4.2415261576544294</c:v>
                </c:pt>
                <c:pt idx="22">
                  <c:v>4.2665629208265301</c:v>
                </c:pt>
                <c:pt idx="23">
                  <c:v>4.2906381144289334</c:v>
                </c:pt>
                <c:pt idx="24">
                  <c:v>4.3137875718369045</c:v>
                </c:pt>
                <c:pt idx="25">
                  <c:v>4.3360454901933956</c:v>
                </c:pt>
                <c:pt idx="26">
                  <c:v>4.3574444886727157</c:v>
                </c:pt>
                <c:pt idx="27">
                  <c:v>4.378015663786651</c:v>
                </c:pt>
                <c:pt idx="28">
                  <c:v>4.3977886418545431</c:v>
                </c:pt>
                <c:pt idx="29">
                  <c:v>4.4167916287520868</c:v>
                </c:pt>
                <c:pt idx="30">
                  <c:v>4.4350514570471633</c:v>
                </c:pt>
                <c:pt idx="31">
                  <c:v>4.4525936306248983</c:v>
                </c:pt>
                <c:pt idx="32">
                  <c:v>4.469442366898237</c:v>
                </c:pt>
                <c:pt idx="33">
                  <c:v>4.4856206366947919</c:v>
                </c:pt>
                <c:pt idx="34">
                  <c:v>4.5011502019053076</c:v>
                </c:pt>
                <c:pt idx="35">
                  <c:v>4.5160516509740383</c:v>
                </c:pt>
                <c:pt idx="36">
                  <c:v>4.5303444323063715</c:v>
                </c:pt>
                <c:pt idx="37">
                  <c:v>4.5440468856643923</c:v>
                </c:pt>
                <c:pt idx="38">
                  <c:v>4.5571762716165498</c:v>
                </c:pt>
                <c:pt idx="39">
                  <c:v>4.569748799103265</c:v>
                </c:pt>
                <c:pt idx="40">
                  <c:v>4.5817796511761761</c:v>
                </c:pt>
                <c:pt idx="41">
                  <c:v>4.5932830089646721</c:v>
                </c:pt>
                <c:pt idx="42">
                  <c:v>4.6042720739195557</c:v>
                </c:pt>
                <c:pt idx="43">
                  <c:v>4.6147590883798992</c:v>
                </c:pt>
                <c:pt idx="44">
                  <c:v>4.6247553545055524</c:v>
                </c:pt>
                <c:pt idx="45">
                  <c:v>4.6342712516142894</c:v>
                </c:pt>
                <c:pt idx="46">
                  <c:v>4.643316251959166</c:v>
                </c:pt>
                <c:pt idx="47">
                  <c:v>4.6518989349783366</c:v>
                </c:pt>
                <c:pt idx="48">
                  <c:v>4.6600270000464112</c:v>
                </c:pt>
                <c:pt idx="49">
                  <c:v>4.6677072777532311</c:v>
                </c:pt>
                <c:pt idx="50">
                  <c:v>4.6749457397329284</c:v>
                </c:pt>
                <c:pt idx="51">
                  <c:v>4.6817475070630561</c:v>
                </c:pt>
                <c:pt idx="52">
                  <c:v>4.6881168572506775</c:v>
                </c:pt>
                <c:pt idx="53">
                  <c:v>4.6940572298193093</c:v>
                </c:pt>
                <c:pt idx="54">
                  <c:v>4.6995712305078223</c:v>
                </c:pt>
                <c:pt idx="55">
                  <c:v>4.7046606340894472</c:v>
                </c:pt>
                <c:pt idx="56">
                  <c:v>4.7093263858162953</c:v>
                </c:pt>
                <c:pt idx="57">
                  <c:v>4.7135686014919225</c:v>
                </c:pt>
                <c:pt idx="58">
                  <c:v>4.7173865661716716</c:v>
                </c:pt>
                <c:pt idx="59">
                  <c:v>4.7207787314877478</c:v>
                </c:pt>
                <c:pt idx="60">
                  <c:v>4.7237427115931068</c:v>
                </c:pt>
                <c:pt idx="61">
                  <c:v>4.7262752777154633</c:v>
                </c:pt>
                <c:pt idx="62">
                  <c:v>4.7283723513098366</c:v>
                </c:pt>
                <c:pt idx="63">
                  <c:v>4.7300289957951671</c:v>
                </c:pt>
                <c:pt idx="64">
                  <c:v>4.7312394068576582</c:v>
                </c:pt>
                <c:pt idx="65">
                  <c:v>4.7319969013004721</c:v>
                </c:pt>
                <c:pt idx="66">
                  <c:v>4.732293904416462</c:v>
                </c:pt>
                <c:pt idx="67">
                  <c:v>4.7321219358574975</c:v>
                </c:pt>
                <c:pt idx="68">
                  <c:v>4.7314715939708245</c:v>
                </c:pt>
                <c:pt idx="69">
                  <c:v>4.7303325385696819</c:v>
                </c:pt>
                <c:pt idx="70">
                  <c:v>4.7286934721020977</c:v>
                </c:pt>
                <c:pt idx="71">
                  <c:v>4.7265421191783821</c:v>
                </c:pt>
                <c:pt idx="72">
                  <c:v>4.7238652044143716</c:v>
                </c:pt>
                <c:pt idx="73">
                  <c:v>4.7206484285438286</c:v>
                </c:pt>
                <c:pt idx="74">
                  <c:v>4.7168764427497187</c:v>
                </c:pt>
                <c:pt idx="75">
                  <c:v>4.712532821160206</c:v>
                </c:pt>
                <c:pt idx="76">
                  <c:v>4.7076000314512232</c:v>
                </c:pt>
                <c:pt idx="77">
                  <c:v>4.7020594034933074</c:v>
                </c:pt>
                <c:pt idx="78">
                  <c:v>4.6958910959761093</c:v>
                </c:pt>
                <c:pt idx="79">
                  <c:v>4.6890740609394532</c:v>
                </c:pt>
                <c:pt idx="80">
                  <c:v>4.6815860061352126</c:v>
                </c:pt>
                <c:pt idx="81">
                  <c:v>4.6734033551393122</c:v>
                </c:pt>
                <c:pt idx="82">
                  <c:v>4.664501205128154</c:v>
                </c:pt>
                <c:pt idx="83">
                  <c:v>4.6548532822283946</c:v>
                </c:pt>
                <c:pt idx="84">
                  <c:v>4.6444318943434588</c:v>
                </c:pt>
                <c:pt idx="85">
                  <c:v>4.6332078813543518</c:v>
                </c:pt>
                <c:pt idx="86">
                  <c:v>4.6211505625862292</c:v>
                </c:pt>
                <c:pt idx="87">
                  <c:v>4.6082276814257854</c:v>
                </c:pt>
                <c:pt idx="88">
                  <c:v>4.5944053469678368</c:v>
                </c:pt>
                <c:pt idx="89">
                  <c:v>4.5796479725624</c:v>
                </c:pt>
                <c:pt idx="90">
                  <c:v>4.5639182111262171</c:v>
                </c:pt>
                <c:pt idx="91">
                  <c:v>4.5471768870748441</c:v>
                </c:pt>
                <c:pt idx="92">
                  <c:v>4.5293829247233575</c:v>
                </c:pt>
                <c:pt idx="93">
                  <c:v>4.5104932729950065</c:v>
                </c:pt>
                <c:pt idx="94">
                  <c:v>4.4904628262682129</c:v>
                </c:pt>
                <c:pt idx="95">
                  <c:v>4.4692443411827352</c:v>
                </c:pt>
                <c:pt idx="96">
                  <c:v>4.4467883492158169</c:v>
                </c:pt>
                <c:pt idx="97">
                  <c:v>4.4230430648285424</c:v>
                </c:pt>
                <c:pt idx="98">
                  <c:v>4.3979542889715262</c:v>
                </c:pt>
                <c:pt idx="99">
                  <c:v>4.3714653077272905</c:v>
                </c:pt>
                <c:pt idx="100">
                  <c:v>4.3435167858543169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286-4EE3-BE38-3AA98511AF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80384"/>
        <c:axId val="152081920"/>
      </c:scatterChart>
      <c:valAx>
        <c:axId val="15208038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x,y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2081920"/>
        <c:crosses val="autoZero"/>
        <c:crossBetween val="midCat"/>
        <c:majorUnit val="0.2"/>
      </c:valAx>
      <c:valAx>
        <c:axId val="152081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presión</a:t>
                </a:r>
                <a:r>
                  <a:rPr lang="es-MX" baseline="0"/>
                  <a:t> (bar)</a:t>
                </a:r>
                <a:endParaRPr lang="es-MX"/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208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6728576581955693"/>
          <c:y val="6.8422348965910054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UNIQUAC!$S$61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UNIQUAC!$S$62:$S$162</c:f>
              <c:numCache>
                <c:formatCode>0.00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0.99999899999999997</c:v>
                </c:pt>
              </c:numCache>
            </c:numRef>
          </c:xVal>
          <c:yVal>
            <c:numRef>
              <c:f>UNIQUAC!$EX$62:$EX$162</c:f>
              <c:numCache>
                <c:formatCode>0.00</c:formatCode>
                <c:ptCount val="101"/>
                <c:pt idx="0">
                  <c:v>72.102701117089168</c:v>
                </c:pt>
                <c:pt idx="1">
                  <c:v>72.258731784353927</c:v>
                </c:pt>
                <c:pt idx="2">
                  <c:v>72.414585167931023</c:v>
                </c:pt>
                <c:pt idx="3">
                  <c:v>72.569831412497933</c:v>
                </c:pt>
                <c:pt idx="4">
                  <c:v>72.724065184657377</c:v>
                </c:pt>
                <c:pt idx="5">
                  <c:v>72.876890654166743</c:v>
                </c:pt>
                <c:pt idx="6">
                  <c:v>73.027922065071095</c:v>
                </c:pt>
                <c:pt idx="7">
                  <c:v>73.176784293701701</c:v>
                </c:pt>
                <c:pt idx="8">
                  <c:v>73.323113390737319</c:v>
                </c:pt>
                <c:pt idx="9">
                  <c:v>73.466557104535923</c:v>
                </c:pt>
                <c:pt idx="10">
                  <c:v>73.606775382973808</c:v>
                </c:pt>
                <c:pt idx="11">
                  <c:v>73.743440851103628</c:v>
                </c:pt>
                <c:pt idx="12">
                  <c:v>73.876239262021386</c:v>
                </c:pt>
                <c:pt idx="13">
                  <c:v>74.004869918455597</c:v>
                </c:pt>
                <c:pt idx="14">
                  <c:v>74.129046062729401</c:v>
                </c:pt>
                <c:pt idx="15">
                  <c:v>74.248495232909704</c:v>
                </c:pt>
                <c:pt idx="16">
                  <c:v>74.362959583143663</c:v>
                </c:pt>
                <c:pt idx="17">
                  <c:v>74.472196166385061</c:v>
                </c:pt>
                <c:pt idx="18">
                  <c:v>74.575977177936579</c:v>
                </c:pt>
                <c:pt idx="19">
                  <c:v>74.67409015846772</c:v>
                </c:pt>
                <c:pt idx="20">
                  <c:v>74.766338155415042</c:v>
                </c:pt>
                <c:pt idx="21">
                  <c:v>74.852539841930991</c:v>
                </c:pt>
                <c:pt idx="22">
                  <c:v>74.932529592806645</c:v>
                </c:pt>
                <c:pt idx="23">
                  <c:v>75.006157517062945</c:v>
                </c:pt>
                <c:pt idx="24">
                  <c:v>75.073289447169429</c:v>
                </c:pt>
                <c:pt idx="25">
                  <c:v>75.133806885113927</c:v>
                </c:pt>
                <c:pt idx="26">
                  <c:v>75.187606905809332</c:v>
                </c:pt>
                <c:pt idx="27">
                  <c:v>75.234602018572389</c:v>
                </c:pt>
                <c:pt idx="28">
                  <c:v>75.274719987651565</c:v>
                </c:pt>
                <c:pt idx="29">
                  <c:v>75.307903613015924</c:v>
                </c:pt>
                <c:pt idx="30">
                  <c:v>75.33411047282857</c:v>
                </c:pt>
                <c:pt idx="31">
                  <c:v>75.353312629229549</c:v>
                </c:pt>
                <c:pt idx="32">
                  <c:v>75.365496299242864</c:v>
                </c:pt>
                <c:pt idx="33">
                  <c:v>75.370661492777799</c:v>
                </c:pt>
                <c:pt idx="34">
                  <c:v>75.368821619850507</c:v>
                </c:pt>
                <c:pt idx="35">
                  <c:v>75.360003069271215</c:v>
                </c:pt>
                <c:pt idx="36">
                  <c:v>75.344244761152709</c:v>
                </c:pt>
                <c:pt idx="37">
                  <c:v>75.321597675677822</c:v>
                </c:pt>
                <c:pt idx="38">
                  <c:v>75.292124360630112</c:v>
                </c:pt>
                <c:pt idx="39">
                  <c:v>75.255898420236122</c:v>
                </c:pt>
                <c:pt idx="40">
                  <c:v>75.213003987891398</c:v>
                </c:pt>
                <c:pt idx="41">
                  <c:v>75.163535185345893</c:v>
                </c:pt>
                <c:pt idx="42">
                  <c:v>75.107595570919216</c:v>
                </c:pt>
                <c:pt idx="43">
                  <c:v>75.045297579272642</c:v>
                </c:pt>
                <c:pt idx="44">
                  <c:v>74.976761955230984</c:v>
                </c:pt>
                <c:pt idx="45">
                  <c:v>74.902117184075394</c:v>
                </c:pt>
                <c:pt idx="46">
                  <c:v>74.821498920660531</c:v>
                </c:pt>
                <c:pt idx="47">
                  <c:v>74.73504941961346</c:v>
                </c:pt>
                <c:pt idx="48">
                  <c:v>74.642916968779105</c:v>
                </c:pt>
                <c:pt idx="49">
                  <c:v>74.545255327961968</c:v>
                </c:pt>
                <c:pt idx="50">
                  <c:v>74.442223174902097</c:v>
                </c:pt>
                <c:pt idx="51">
                  <c:v>74.333983560292666</c:v>
                </c:pt>
                <c:pt idx="52">
                  <c:v>74.220703373522554</c:v>
                </c:pt>
                <c:pt idx="53">
                  <c:v>74.1025528206888</c:v>
                </c:pt>
                <c:pt idx="54">
                  <c:v>73.9797049162907</c:v>
                </c:pt>
                <c:pt idx="55">
                  <c:v>73.852334989874919</c:v>
                </c:pt>
                <c:pt idx="56">
                  <c:v>73.72062020876615</c:v>
                </c:pt>
                <c:pt idx="57">
                  <c:v>73.584739117875927</c:v>
                </c:pt>
                <c:pt idx="58">
                  <c:v>73.444871197450595</c:v>
                </c:pt>
                <c:pt idx="59">
                  <c:v>73.301196439478645</c:v>
                </c:pt>
                <c:pt idx="60">
                  <c:v>73.15389494335551</c:v>
                </c:pt>
                <c:pt idx="61">
                  <c:v>73.00314653127117</c:v>
                </c:pt>
                <c:pt idx="62">
                  <c:v>72.849130383669035</c:v>
                </c:pt>
                <c:pt idx="63">
                  <c:v>72.692024695005216</c:v>
                </c:pt>
                <c:pt idx="64">
                  <c:v>72.532006349934079</c:v>
                </c:pt>
                <c:pt idx="65">
                  <c:v>72.369250619932643</c:v>
                </c:pt>
                <c:pt idx="66">
                  <c:v>72.20393088029175</c:v>
                </c:pt>
                <c:pt idx="67">
                  <c:v>72.036218347300803</c:v>
                </c:pt>
                <c:pt idx="68">
                  <c:v>71.866281835379141</c:v>
                </c:pt>
                <c:pt idx="69">
                  <c:v>71.694287533825843</c:v>
                </c:pt>
                <c:pt idx="70">
                  <c:v>71.520398802794432</c:v>
                </c:pt>
                <c:pt idx="71">
                  <c:v>71.344775988036361</c:v>
                </c:pt>
                <c:pt idx="72">
                  <c:v>71.167576253903405</c:v>
                </c:pt>
                <c:pt idx="73">
                  <c:v>70.988953434049392</c:v>
                </c:pt>
                <c:pt idx="74">
                  <c:v>70.809057899236223</c:v>
                </c:pt>
                <c:pt idx="75">
                  <c:v>70.628036441607719</c:v>
                </c:pt>
                <c:pt idx="76">
                  <c:v>70.446032174770664</c:v>
                </c:pt>
                <c:pt idx="77">
                  <c:v>70.26318444900005</c:v>
                </c:pt>
                <c:pt idx="78">
                  <c:v>70.07962878086488</c:v>
                </c:pt>
                <c:pt idx="79">
                  <c:v>69.895496796563918</c:v>
                </c:pt>
                <c:pt idx="80">
                  <c:v>69.710916188247893</c:v>
                </c:pt>
                <c:pt idx="81">
                  <c:v>69.526010682608103</c:v>
                </c:pt>
                <c:pt idx="82">
                  <c:v>69.340900021006178</c:v>
                </c:pt>
                <c:pt idx="83">
                  <c:v>69.155699950430915</c:v>
                </c:pt>
                <c:pt idx="84">
                  <c:v>68.970522224572846</c:v>
                </c:pt>
                <c:pt idx="85">
                  <c:v>68.785474614317479</c:v>
                </c:pt>
                <c:pt idx="86">
                  <c:v>68.600660926979742</c:v>
                </c:pt>
                <c:pt idx="87">
                  <c:v>68.416181033605881</c:v>
                </c:pt>
                <c:pt idx="88">
                  <c:v>68.232130903703194</c:v>
                </c:pt>
                <c:pt idx="89">
                  <c:v>68.048602646762106</c:v>
                </c:pt>
                <c:pt idx="90">
                  <c:v>67.865684559971726</c:v>
                </c:pt>
                <c:pt idx="91">
                  <c:v>67.683461181541134</c:v>
                </c:pt>
                <c:pt idx="92">
                  <c:v>67.502013349069614</c:v>
                </c:pt>
                <c:pt idx="93">
                  <c:v>67.321418262430996</c:v>
                </c:pt>
                <c:pt idx="94">
                  <c:v>67.141749550662382</c:v>
                </c:pt>
                <c:pt idx="95">
                  <c:v>66.963077342372969</c:v>
                </c:pt>
                <c:pt idx="96">
                  <c:v>66.785468339214447</c:v>
                </c:pt>
                <c:pt idx="97">
                  <c:v>66.608985891980467</c:v>
                </c:pt>
                <c:pt idx="98">
                  <c:v>66.43369007892403</c:v>
                </c:pt>
                <c:pt idx="99">
                  <c:v>66.259637785914947</c:v>
                </c:pt>
                <c:pt idx="100">
                  <c:v>66.086899996997147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6DFC-4785-849C-14E348662C77}"/>
            </c:ext>
          </c:extLst>
        </c:ser>
        <c:ser>
          <c:idx val="1"/>
          <c:order val="1"/>
          <c:tx>
            <c:strRef>
              <c:f>UNIQUAC!$EW$61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UNIQUAC!$EW$62:$EW$162</c:f>
              <c:numCache>
                <c:formatCode>0.00</c:formatCode>
                <c:ptCount val="101"/>
                <c:pt idx="0">
                  <c:v>5.2970997407071005E-7</c:v>
                </c:pt>
                <c:pt idx="1">
                  <c:v>5.4458058612147711E-3</c:v>
                </c:pt>
                <c:pt idx="2">
                  <c:v>1.1191594440260412E-2</c:v>
                </c:pt>
                <c:pt idx="3">
                  <c:v>1.7240748594918885E-2</c:v>
                </c:pt>
                <c:pt idx="4">
                  <c:v>2.3596057167485113E-2</c:v>
                </c:pt>
                <c:pt idx="5">
                  <c:v>3.0259688273799972E-2</c:v>
                </c:pt>
                <c:pt idx="6">
                  <c:v>3.7233164882779411E-2</c:v>
                </c:pt>
                <c:pt idx="7">
                  <c:v>4.4517342923490168E-2</c:v>
                </c:pt>
                <c:pt idx="8">
                  <c:v>5.211239214300533E-2</c:v>
                </c:pt>
                <c:pt idx="9">
                  <c:v>6.0017779921489378E-2</c:v>
                </c:pt>
                <c:pt idx="10">
                  <c:v>6.8232258231308421E-2</c:v>
                </c:pt>
                <c:pt idx="11">
                  <c:v>7.6753853904639735E-2</c:v>
                </c:pt>
                <c:pt idx="12">
                  <c:v>8.5579862349249955E-2</c:v>
                </c:pt>
                <c:pt idx="13">
                  <c:v>9.4706844825123038E-2</c:v>
                </c:pt>
                <c:pt idx="14">
                  <c:v>0.10413062936575659</c:v>
                </c:pt>
                <c:pt idx="15">
                  <c:v>0.11384631539751722</c:v>
                </c:pt>
                <c:pt idx="16">
                  <c:v>0.12384828207892848</c:v>
                </c:pt>
                <c:pt idx="17">
                  <c:v>0.13413020034944265</c:v>
                </c:pt>
                <c:pt idx="18">
                  <c:v>0.14468504864468754</c:v>
                </c:pt>
                <c:pt idx="19">
                  <c:v>0.15550513220268197</c:v>
                </c:pt>
                <c:pt idx="20">
                  <c:v>0.16658210585363298</c:v>
                </c:pt>
                <c:pt idx="21">
                  <c:v>0.17790700015503874</c:v>
                </c:pt>
                <c:pt idx="22">
                  <c:v>0.18947025070432608</c:v>
                </c:pt>
                <c:pt idx="23">
                  <c:v>0.20126173043361201</c:v>
                </c:pt>
                <c:pt idx="24">
                  <c:v>0.21327078466569493</c:v>
                </c:pt>
                <c:pt idx="25">
                  <c:v>0.22548626868740668</c:v>
                </c:pt>
                <c:pt idx="26">
                  <c:v>0.23789658757628426</c:v>
                </c:pt>
                <c:pt idx="27">
                  <c:v>0.25048973799937685</c:v>
                </c:pt>
                <c:pt idx="28">
                  <c:v>0.26325335168906561</c:v>
                </c:pt>
                <c:pt idx="29">
                  <c:v>0.27617474029021155</c:v>
                </c:pt>
                <c:pt idx="30">
                  <c:v>0.28924094126576838</c:v>
                </c:pt>
                <c:pt idx="31">
                  <c:v>0.30243876454432578</c:v>
                </c:pt>
                <c:pt idx="32">
                  <c:v>0.31575483959274242</c:v>
                </c:pt>
                <c:pt idx="33">
                  <c:v>0.32917566260008335</c:v>
                </c:pt>
                <c:pt idx="34">
                  <c:v>0.34268764346535679</c:v>
                </c:pt>
                <c:pt idx="35">
                  <c:v>0.3562771522907861</c:v>
                </c:pt>
                <c:pt idx="36">
                  <c:v>0.36993056509451133</c:v>
                </c:pt>
                <c:pt idx="37">
                  <c:v>0.38363430847121255</c:v>
                </c:pt>
                <c:pt idx="38">
                  <c:v>0.39737490294617911</c:v>
                </c:pt>
                <c:pt idx="39">
                  <c:v>0.41113900478718624</c:v>
                </c:pt>
                <c:pt idx="40">
                  <c:v>0.42491344605927756</c:v>
                </c:pt>
                <c:pt idx="41">
                  <c:v>0.43868527272934271</c:v>
                </c:pt>
                <c:pt idx="42">
                  <c:v>0.45244178065056234</c:v>
                </c:pt>
                <c:pt idx="43">
                  <c:v>0.4661705492802149</c:v>
                </c:pt>
                <c:pt idx="44">
                  <c:v>0.47985947300860921</c:v>
                </c:pt>
                <c:pt idx="45">
                  <c:v>0.49349679000079971</c:v>
                </c:pt>
                <c:pt idx="46">
                  <c:v>0.50707110847676595</c:v>
                </c:pt>
                <c:pt idx="47">
                  <c:v>0.52057143037901676</c:v>
                </c:pt>
                <c:pt idx="48">
                  <c:v>0.53398717239926718</c:v>
                </c:pt>
                <c:pt idx="49">
                  <c:v>0.54730818435745898</c:v>
                </c:pt>
                <c:pt idx="50">
                  <c:v>0.56052476494697645</c:v>
                </c:pt>
                <c:pt idx="51">
                  <c:v>0.57362767487903898</c:v>
                </c:pt>
                <c:pt idx="52">
                  <c:v>0.58660814747703061</c:v>
                </c:pt>
                <c:pt idx="53">
                  <c:v>0.59945789678774763</c:v>
                </c:pt>
                <c:pt idx="54">
                  <c:v>0.61216912329101936</c:v>
                </c:pt>
                <c:pt idx="55">
                  <c:v>0.62473451730209095</c:v>
                </c:pt>
                <c:pt idx="56">
                  <c:v>0.63714726017232626</c:v>
                </c:pt>
                <c:pt idx="57">
                  <c:v>0.64940102340317196</c:v>
                </c:pt>
                <c:pt idx="58">
                  <c:v>0.66148996579619845</c:v>
                </c:pt>
                <c:pt idx="59">
                  <c:v>0.67340872876808766</c:v>
                </c:pt>
                <c:pt idx="60">
                  <c:v>0.6851524299640569</c:v>
                </c:pt>
                <c:pt idx="61">
                  <c:v>0.69671665530619431</c:v>
                </c:pt>
                <c:pt idx="62">
                  <c:v>0.70809744961491061</c:v>
                </c:pt>
                <c:pt idx="63">
                  <c:v>0.71929130594193469</c:v>
                </c:pt>
                <c:pt idx="64">
                  <c:v>0.73029515375248022</c:v>
                </c:pt>
                <c:pt idx="65">
                  <c:v>0.7411063460921572</c:v>
                </c:pt>
                <c:pt idx="66">
                  <c:v>0.75172264587126436</c:v>
                </c:pt>
                <c:pt idx="67">
                  <c:v>0.76214221139524552</c:v>
                </c:pt>
                <c:pt idx="68">
                  <c:v>0.77236358126549964</c:v>
                </c:pt>
                <c:pt idx="69">
                  <c:v>0.78238565876947752</c:v>
                </c:pt>
                <c:pt idx="70">
                  <c:v>0.7922076958732629</c:v>
                </c:pt>
                <c:pt idx="71">
                  <c:v>0.80182927692362271</c:v>
                </c:pt>
                <c:pt idx="72">
                  <c:v>0.81125030215998173</c:v>
                </c:pt>
                <c:pt idx="73">
                  <c:v>0.82047097113005507</c:v>
                </c:pt>
                <c:pt idx="74">
                  <c:v>0.82949176609596664</c:v>
                </c:pt>
                <c:pt idx="75">
                  <c:v>0.83831343551068582</c:v>
                </c:pt>
                <c:pt idx="76">
                  <c:v>0.84693697763775755</c:v>
                </c:pt>
                <c:pt idx="77">
                  <c:v>0.85536362438027558</c:v>
                </c:pt>
                <c:pt idx="78">
                  <c:v>0.86359482537844745</c:v>
                </c:pt>
                <c:pt idx="79">
                  <c:v>0.87163223242839993</c:v>
                </c:pt>
                <c:pt idx="80">
                  <c:v>0.87947768426859352</c:v>
                </c:pt>
                <c:pt idx="81">
                  <c:v>0.88713319177406325</c:v>
                </c:pt>
                <c:pt idx="82">
                  <c:v>0.8946009235929212</c:v>
                </c:pt>
                <c:pt idx="83">
                  <c:v>0.90188319225398583</c:v>
                </c:pt>
                <c:pt idx="84">
                  <c:v>0.90898244076929713</c:v>
                </c:pt>
                <c:pt idx="85">
                  <c:v>0.91590122975027644</c:v>
                </c:pt>
                <c:pt idx="86">
                  <c:v>0.92264222505194737</c:v>
                </c:pt>
                <c:pt idx="87">
                  <c:v>0.92920818595525057</c:v>
                </c:pt>
                <c:pt idx="88">
                  <c:v>0.93560195389387668</c:v>
                </c:pt>
                <c:pt idx="89">
                  <c:v>0.94182644172825303</c:v>
                </c:pt>
                <c:pt idx="90">
                  <c:v>0.94788462356647951</c:v>
                </c:pt>
                <c:pt idx="91">
                  <c:v>0.953779525128848</c:v>
                </c:pt>
                <c:pt idx="92">
                  <c:v>0.9595142146502228</c:v>
                </c:pt>
                <c:pt idx="93">
                  <c:v>0.96509179431224779</c:v>
                </c:pt>
                <c:pt idx="94">
                  <c:v>0.97051539219536775</c:v>
                </c:pt>
                <c:pt idx="95">
                  <c:v>0.97578815473893044</c:v>
                </c:pt>
                <c:pt idx="96">
                  <c:v>0.98091323969622779</c:v>
                </c:pt>
                <c:pt idx="97">
                  <c:v>0.98589380957005213</c:v>
                </c:pt>
                <c:pt idx="98">
                  <c:v>0.99073302551334297</c:v>
                </c:pt>
                <c:pt idx="99">
                  <c:v>0.99543404167872074</c:v>
                </c:pt>
                <c:pt idx="100">
                  <c:v>0.9999995500520712</c:v>
                </c:pt>
              </c:numCache>
            </c:numRef>
          </c:xVal>
          <c:yVal>
            <c:numRef>
              <c:f>UNIQUAC!$EX$62:$EX$162</c:f>
              <c:numCache>
                <c:formatCode>0.00</c:formatCode>
                <c:ptCount val="101"/>
                <c:pt idx="0">
                  <c:v>72.102701117089168</c:v>
                </c:pt>
                <c:pt idx="1">
                  <c:v>72.258731784353927</c:v>
                </c:pt>
                <c:pt idx="2">
                  <c:v>72.414585167931023</c:v>
                </c:pt>
                <c:pt idx="3">
                  <c:v>72.569831412497933</c:v>
                </c:pt>
                <c:pt idx="4">
                  <c:v>72.724065184657377</c:v>
                </c:pt>
                <c:pt idx="5">
                  <c:v>72.876890654166743</c:v>
                </c:pt>
                <c:pt idx="6">
                  <c:v>73.027922065071095</c:v>
                </c:pt>
                <c:pt idx="7">
                  <c:v>73.176784293701701</c:v>
                </c:pt>
                <c:pt idx="8">
                  <c:v>73.323113390737319</c:v>
                </c:pt>
                <c:pt idx="9">
                  <c:v>73.466557104535923</c:v>
                </c:pt>
                <c:pt idx="10">
                  <c:v>73.606775382973808</c:v>
                </c:pt>
                <c:pt idx="11">
                  <c:v>73.743440851103628</c:v>
                </c:pt>
                <c:pt idx="12">
                  <c:v>73.876239262021386</c:v>
                </c:pt>
                <c:pt idx="13">
                  <c:v>74.004869918455597</c:v>
                </c:pt>
                <c:pt idx="14">
                  <c:v>74.129046062729401</c:v>
                </c:pt>
                <c:pt idx="15">
                  <c:v>74.248495232909704</c:v>
                </c:pt>
                <c:pt idx="16">
                  <c:v>74.362959583143663</c:v>
                </c:pt>
                <c:pt idx="17">
                  <c:v>74.472196166385061</c:v>
                </c:pt>
                <c:pt idx="18">
                  <c:v>74.575977177936579</c:v>
                </c:pt>
                <c:pt idx="19">
                  <c:v>74.67409015846772</c:v>
                </c:pt>
                <c:pt idx="20">
                  <c:v>74.766338155415042</c:v>
                </c:pt>
                <c:pt idx="21">
                  <c:v>74.852539841930991</c:v>
                </c:pt>
                <c:pt idx="22">
                  <c:v>74.932529592806645</c:v>
                </c:pt>
                <c:pt idx="23">
                  <c:v>75.006157517062945</c:v>
                </c:pt>
                <c:pt idx="24">
                  <c:v>75.073289447169429</c:v>
                </c:pt>
                <c:pt idx="25">
                  <c:v>75.133806885113927</c:v>
                </c:pt>
                <c:pt idx="26">
                  <c:v>75.187606905809332</c:v>
                </c:pt>
                <c:pt idx="27">
                  <c:v>75.234602018572389</c:v>
                </c:pt>
                <c:pt idx="28">
                  <c:v>75.274719987651565</c:v>
                </c:pt>
                <c:pt idx="29">
                  <c:v>75.307903613015924</c:v>
                </c:pt>
                <c:pt idx="30">
                  <c:v>75.33411047282857</c:v>
                </c:pt>
                <c:pt idx="31">
                  <c:v>75.353312629229549</c:v>
                </c:pt>
                <c:pt idx="32">
                  <c:v>75.365496299242864</c:v>
                </c:pt>
                <c:pt idx="33">
                  <c:v>75.370661492777799</c:v>
                </c:pt>
                <c:pt idx="34">
                  <c:v>75.368821619850507</c:v>
                </c:pt>
                <c:pt idx="35">
                  <c:v>75.360003069271215</c:v>
                </c:pt>
                <c:pt idx="36">
                  <c:v>75.344244761152709</c:v>
                </c:pt>
                <c:pt idx="37">
                  <c:v>75.321597675677822</c:v>
                </c:pt>
                <c:pt idx="38">
                  <c:v>75.292124360630112</c:v>
                </c:pt>
                <c:pt idx="39">
                  <c:v>75.255898420236122</c:v>
                </c:pt>
                <c:pt idx="40">
                  <c:v>75.213003987891398</c:v>
                </c:pt>
                <c:pt idx="41">
                  <c:v>75.163535185345893</c:v>
                </c:pt>
                <c:pt idx="42">
                  <c:v>75.107595570919216</c:v>
                </c:pt>
                <c:pt idx="43">
                  <c:v>75.045297579272642</c:v>
                </c:pt>
                <c:pt idx="44">
                  <c:v>74.976761955230984</c:v>
                </c:pt>
                <c:pt idx="45">
                  <c:v>74.902117184075394</c:v>
                </c:pt>
                <c:pt idx="46">
                  <c:v>74.821498920660531</c:v>
                </c:pt>
                <c:pt idx="47">
                  <c:v>74.73504941961346</c:v>
                </c:pt>
                <c:pt idx="48">
                  <c:v>74.642916968779105</c:v>
                </c:pt>
                <c:pt idx="49">
                  <c:v>74.545255327961968</c:v>
                </c:pt>
                <c:pt idx="50">
                  <c:v>74.442223174902097</c:v>
                </c:pt>
                <c:pt idx="51">
                  <c:v>74.333983560292666</c:v>
                </c:pt>
                <c:pt idx="52">
                  <c:v>74.220703373522554</c:v>
                </c:pt>
                <c:pt idx="53">
                  <c:v>74.1025528206888</c:v>
                </c:pt>
                <c:pt idx="54">
                  <c:v>73.9797049162907</c:v>
                </c:pt>
                <c:pt idx="55">
                  <c:v>73.852334989874919</c:v>
                </c:pt>
                <c:pt idx="56">
                  <c:v>73.72062020876615</c:v>
                </c:pt>
                <c:pt idx="57">
                  <c:v>73.584739117875927</c:v>
                </c:pt>
                <c:pt idx="58">
                  <c:v>73.444871197450595</c:v>
                </c:pt>
                <c:pt idx="59">
                  <c:v>73.301196439478645</c:v>
                </c:pt>
                <c:pt idx="60">
                  <c:v>73.15389494335551</c:v>
                </c:pt>
                <c:pt idx="61">
                  <c:v>73.00314653127117</c:v>
                </c:pt>
                <c:pt idx="62">
                  <c:v>72.849130383669035</c:v>
                </c:pt>
                <c:pt idx="63">
                  <c:v>72.692024695005216</c:v>
                </c:pt>
                <c:pt idx="64">
                  <c:v>72.532006349934079</c:v>
                </c:pt>
                <c:pt idx="65">
                  <c:v>72.369250619932643</c:v>
                </c:pt>
                <c:pt idx="66">
                  <c:v>72.20393088029175</c:v>
                </c:pt>
                <c:pt idx="67">
                  <c:v>72.036218347300803</c:v>
                </c:pt>
                <c:pt idx="68">
                  <c:v>71.866281835379141</c:v>
                </c:pt>
                <c:pt idx="69">
                  <c:v>71.694287533825843</c:v>
                </c:pt>
                <c:pt idx="70">
                  <c:v>71.520398802794432</c:v>
                </c:pt>
                <c:pt idx="71">
                  <c:v>71.344775988036361</c:v>
                </c:pt>
                <c:pt idx="72">
                  <c:v>71.167576253903405</c:v>
                </c:pt>
                <c:pt idx="73">
                  <c:v>70.988953434049392</c:v>
                </c:pt>
                <c:pt idx="74">
                  <c:v>70.809057899236223</c:v>
                </c:pt>
                <c:pt idx="75">
                  <c:v>70.628036441607719</c:v>
                </c:pt>
                <c:pt idx="76">
                  <c:v>70.446032174770664</c:v>
                </c:pt>
                <c:pt idx="77">
                  <c:v>70.26318444900005</c:v>
                </c:pt>
                <c:pt idx="78">
                  <c:v>70.07962878086488</c:v>
                </c:pt>
                <c:pt idx="79">
                  <c:v>69.895496796563918</c:v>
                </c:pt>
                <c:pt idx="80">
                  <c:v>69.710916188247893</c:v>
                </c:pt>
                <c:pt idx="81">
                  <c:v>69.526010682608103</c:v>
                </c:pt>
                <c:pt idx="82">
                  <c:v>69.340900021006178</c:v>
                </c:pt>
                <c:pt idx="83">
                  <c:v>69.155699950430915</c:v>
                </c:pt>
                <c:pt idx="84">
                  <c:v>68.970522224572846</c:v>
                </c:pt>
                <c:pt idx="85">
                  <c:v>68.785474614317479</c:v>
                </c:pt>
                <c:pt idx="86">
                  <c:v>68.600660926979742</c:v>
                </c:pt>
                <c:pt idx="87">
                  <c:v>68.416181033605881</c:v>
                </c:pt>
                <c:pt idx="88">
                  <c:v>68.232130903703194</c:v>
                </c:pt>
                <c:pt idx="89">
                  <c:v>68.048602646762106</c:v>
                </c:pt>
                <c:pt idx="90">
                  <c:v>67.865684559971726</c:v>
                </c:pt>
                <c:pt idx="91">
                  <c:v>67.683461181541134</c:v>
                </c:pt>
                <c:pt idx="92">
                  <c:v>67.502013349069614</c:v>
                </c:pt>
                <c:pt idx="93">
                  <c:v>67.321418262430996</c:v>
                </c:pt>
                <c:pt idx="94">
                  <c:v>67.141749550662382</c:v>
                </c:pt>
                <c:pt idx="95">
                  <c:v>66.963077342372969</c:v>
                </c:pt>
                <c:pt idx="96">
                  <c:v>66.785468339214447</c:v>
                </c:pt>
                <c:pt idx="97">
                  <c:v>66.608985891980467</c:v>
                </c:pt>
                <c:pt idx="98">
                  <c:v>66.43369007892403</c:v>
                </c:pt>
                <c:pt idx="99">
                  <c:v>66.259637785914947</c:v>
                </c:pt>
                <c:pt idx="100">
                  <c:v>66.086899996997147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6DFC-4785-849C-14E348662C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49632"/>
        <c:axId val="158151424"/>
      </c:scatterChart>
      <c:valAx>
        <c:axId val="158149632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8151424"/>
        <c:crosses val="autoZero"/>
        <c:crossBetween val="midCat"/>
        <c:majorUnit val="0.2"/>
      </c:valAx>
      <c:valAx>
        <c:axId val="15815142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Temperature (Deg C)</a:t>
                </a:r>
              </a:p>
            </c:rich>
          </c:tx>
          <c:layout>
            <c:manualLayout>
              <c:xMode val="edge"/>
              <c:yMode val="edge"/>
              <c:x val="7.050223769973391E-3"/>
              <c:y val="0.27830353654451173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crossAx val="1581496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UNIQUAC!$S$61</c:f>
              <c:strCache>
                <c:ptCount val="1"/>
                <c:pt idx="0">
                  <c:v>Bubble</c:v>
                </c:pt>
              </c:strCache>
            </c:strRef>
          </c:tx>
          <c:marker>
            <c:symbol val="none"/>
          </c:marker>
          <c:xVal>
            <c:numRef>
              <c:f>UNIQUAC!$S$167:$S$267</c:f>
              <c:numCache>
                <c:formatCode>0.00</c:formatCode>
                <c:ptCount val="101"/>
                <c:pt idx="0">
                  <c:v>9.9999999999999995E-7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0.99999899999999997</c:v>
                </c:pt>
              </c:numCache>
            </c:numRef>
          </c:xVal>
          <c:yVal>
            <c:numRef>
              <c:f>UNIQUAC!$AJ$167:$AJ$267</c:f>
              <c:numCache>
                <c:formatCode>0.00</c:formatCode>
                <c:ptCount val="101"/>
                <c:pt idx="0">
                  <c:v>4.8602424777453539</c:v>
                </c:pt>
                <c:pt idx="1">
                  <c:v>4.8422673536869345</c:v>
                </c:pt>
                <c:pt idx="2">
                  <c:v>4.8245542772115657</c:v>
                </c:pt>
                <c:pt idx="3">
                  <c:v>4.8071434835485869</c:v>
                </c:pt>
                <c:pt idx="4">
                  <c:v>4.790071920671414</c:v>
                </c:pt>
                <c:pt idx="5">
                  <c:v>4.773375052135159</c:v>
                </c:pt>
                <c:pt idx="6">
                  <c:v>4.7570868532484001</c:v>
                </c:pt>
                <c:pt idx="7">
                  <c:v>4.7412398100149051</c:v>
                </c:pt>
                <c:pt idx="8">
                  <c:v>4.7258649207141792</c:v>
                </c:pt>
                <c:pt idx="9">
                  <c:v>4.7109916999902186</c:v>
                </c:pt>
                <c:pt idx="10">
                  <c:v>4.6966481853201403</c:v>
                </c:pt>
                <c:pt idx="11">
                  <c:v>4.6828609457345944</c:v>
                </c:pt>
                <c:pt idx="12">
                  <c:v>4.6696550926649056</c:v>
                </c:pt>
                <c:pt idx="13">
                  <c:v>4.6570542927930791</c:v>
                </c:pt>
                <c:pt idx="14">
                  <c:v>4.6450807827833929</c:v>
                </c:pt>
                <c:pt idx="15">
                  <c:v>4.6337553857766025</c:v>
                </c:pt>
                <c:pt idx="16">
                  <c:v>4.6230975295305008</c:v>
                </c:pt>
                <c:pt idx="17">
                  <c:v>4.6131252660930429</c:v>
                </c:pt>
                <c:pt idx="18">
                  <c:v>4.6038552928973058</c:v>
                </c:pt>
                <c:pt idx="19">
                  <c:v>4.5953029751703527</c:v>
                </c:pt>
                <c:pt idx="20">
                  <c:v>4.5874823695513722</c:v>
                </c:pt>
                <c:pt idx="21">
                  <c:v>4.5804062488171065</c:v>
                </c:pt>
                <c:pt idx="22">
                  <c:v>4.5740861276164182</c:v>
                </c:pt>
                <c:pt idx="23">
                  <c:v>4.5685322891182993</c:v>
                </c:pt>
                <c:pt idx="24">
                  <c:v>4.5637538124816919</c:v>
                </c:pt>
                <c:pt idx="25">
                  <c:v>4.5597586010581965</c:v>
                </c:pt>
                <c:pt idx="26">
                  <c:v>4.5565534112423443</c:v>
                </c:pt>
                <c:pt idx="27">
                  <c:v>4.5541438818872049</c:v>
                </c:pt>
                <c:pt idx="28">
                  <c:v>4.5525345642068089</c:v>
                </c:pt>
                <c:pt idx="29">
                  <c:v>4.551728952089519</c:v>
                </c:pt>
                <c:pt idx="30">
                  <c:v>4.5517295127504145</c:v>
                </c:pt>
                <c:pt idx="31">
                  <c:v>4.5525377176536477</c:v>
                </c:pt>
                <c:pt idx="32">
                  <c:v>4.5541540736387836</c:v>
                </c:pt>
                <c:pt idx="33">
                  <c:v>4.5565781541887107</c:v>
                </c:pt>
                <c:pt idx="34">
                  <c:v>4.5598086307795409</c:v>
                </c:pt>
                <c:pt idx="35">
                  <c:v>4.5638433042559674</c:v>
                </c:pt>
                <c:pt idx="36">
                  <c:v>4.5686791361786918</c:v>
                </c:pt>
                <c:pt idx="37">
                  <c:v>4.5743122800933742</c:v>
                </c:pt>
                <c:pt idx="38">
                  <c:v>4.5807381126734308</c:v>
                </c:pt>
                <c:pt idx="39">
                  <c:v>4.5879512646918705</c:v>
                </c:pt>
                <c:pt idx="40">
                  <c:v>4.595945651780081</c:v>
                </c:pt>
                <c:pt idx="41">
                  <c:v>4.6047145049340976</c:v>
                </c:pt>
                <c:pt idx="42">
                  <c:v>4.6142504007314171</c:v>
                </c:pt>
                <c:pt idx="43">
                  <c:v>4.6245452912241731</c:v>
                </c:pt>
                <c:pt idx="44">
                  <c:v>4.6355905334766376</c:v>
                </c:pt>
                <c:pt idx="45">
                  <c:v>4.6473769187175868</c:v>
                </c:pt>
                <c:pt idx="46">
                  <c:v>4.659894701080181</c:v>
                </c:pt>
                <c:pt idx="47">
                  <c:v>4.6731336259043319</c:v>
                </c:pt>
                <c:pt idx="48">
                  <c:v>4.6870829575786264</c:v>
                </c:pt>
                <c:pt idx="49">
                  <c:v>4.7017315069008498</c:v>
                </c:pt>
                <c:pt idx="50">
                  <c:v>4.7170676579381015</c:v>
                </c:pt>
                <c:pt idx="51">
                  <c:v>4.7330793943697147</c:v>
                </c:pt>
                <c:pt idx="52">
                  <c:v>4.7497543252973307</c:v>
                </c:pt>
                <c:pt idx="53">
                  <c:v>4.76707971050896</c:v>
                </c:pt>
                <c:pt idx="54">
                  <c:v>4.7850424851849382</c:v>
                </c:pt>
                <c:pt idx="55">
                  <c:v>4.8036292840355967</c:v>
                </c:pt>
                <c:pt idx="56">
                  <c:v>4.8228264648618504</c:v>
                </c:pt>
                <c:pt idx="57">
                  <c:v>4.8426201315314001</c:v>
                </c:pt>
                <c:pt idx="58">
                  <c:v>4.8629961563644439</c:v>
                </c:pt>
                <c:pt idx="59">
                  <c:v>4.8839402019244611</c:v>
                </c:pt>
                <c:pt idx="60">
                  <c:v>4.9054377422104407</c:v>
                </c:pt>
                <c:pt idx="61">
                  <c:v>4.9274740832482591</c:v>
                </c:pt>
                <c:pt idx="62">
                  <c:v>4.9500343830802063</c:v>
                </c:pt>
                <c:pt idx="63">
                  <c:v>4.9731036711524634</c:v>
                </c:pt>
                <c:pt idx="64">
                  <c:v>4.9966668671011298</c:v>
                </c:pt>
                <c:pt idx="65">
                  <c:v>5.0207087989391042</c:v>
                </c:pt>
                <c:pt idx="66">
                  <c:v>5.04521422064576</c:v>
                </c:pt>
                <c:pt idx="67">
                  <c:v>5.0701678291634886</c:v>
                </c:pt>
                <c:pt idx="68">
                  <c:v>5.0955542808049028</c:v>
                </c:pt>
                <c:pt idx="69">
                  <c:v>5.1213582070757342</c:v>
                </c:pt>
                <c:pt idx="70">
                  <c:v>5.1475642299189808</c:v>
                </c:pt>
                <c:pt idx="71">
                  <c:v>5.1741569763864472</c:v>
                </c:pt>
                <c:pt idx="72">
                  <c:v>5.2011210927443043</c:v>
                </c:pt>
                <c:pt idx="73">
                  <c:v>5.2284412580202124</c:v>
                </c:pt>
                <c:pt idx="74">
                  <c:v>5.2561021969992527</c:v>
                </c:pt>
                <c:pt idx="75">
                  <c:v>5.2840886926771216</c:v>
                </c:pt>
                <c:pt idx="76">
                  <c:v>5.3123855981792074</c:v>
                </c:pt>
                <c:pt idx="77">
                  <c:v>5.3409778481540515</c:v>
                </c:pt>
                <c:pt idx="78">
                  <c:v>5.3698504696509026</c:v>
                </c:pt>
                <c:pt idx="79">
                  <c:v>5.3989885924903884</c:v>
                </c:pt>
                <c:pt idx="80">
                  <c:v>5.4283774591384999</c:v>
                </c:pt>
                <c:pt idx="81">
                  <c:v>5.4580024340934381</c:v>
                </c:pt>
                <c:pt idx="82">
                  <c:v>5.4878490127959987</c:v>
                </c:pt>
                <c:pt idx="83">
                  <c:v>5.5179028300732798</c:v>
                </c:pt>
                <c:pt idx="84">
                  <c:v>5.5481496681266531</c:v>
                </c:pt>
                <c:pt idx="85">
                  <c:v>5.5785754640744685</c:v>
                </c:pt>
                <c:pt idx="86">
                  <c:v>5.6091663170599082</c:v>
                </c:pt>
                <c:pt idx="87">
                  <c:v>5.6399084949352671</c:v>
                </c:pt>
                <c:pt idx="88">
                  <c:v>5.670788440532899</c:v>
                </c:pt>
                <c:pt idx="89">
                  <c:v>5.7017927775341759</c:v>
                </c:pt>
                <c:pt idx="90">
                  <c:v>5.7329083159468519</c:v>
                </c:pt>
                <c:pt idx="91">
                  <c:v>5.7641220572020684</c:v>
                </c:pt>
                <c:pt idx="92">
                  <c:v>5.7954211988814377</c:v>
                </c:pt>
                <c:pt idx="93">
                  <c:v>5.8267931390852361</c:v>
                </c:pt>
                <c:pt idx="94">
                  <c:v>5.8582254804523437</c:v>
                </c:pt>
                <c:pt idx="95">
                  <c:v>5.8897060338424625</c:v>
                </c:pt>
                <c:pt idx="96">
                  <c:v>5.9212228216913569</c:v>
                </c:pt>
                <c:pt idx="97">
                  <c:v>5.9527640810493088</c:v>
                </c:pt>
                <c:pt idx="98">
                  <c:v>5.984318266313668</c:v>
                </c:pt>
                <c:pt idx="99">
                  <c:v>6.0158740516648965</c:v>
                </c:pt>
                <c:pt idx="100">
                  <c:v>6.0474171794286908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7B8-4BC6-9D26-8A5CD2B3E3A9}"/>
            </c:ext>
          </c:extLst>
        </c:ser>
        <c:ser>
          <c:idx val="1"/>
          <c:order val="1"/>
          <c:tx>
            <c:strRef>
              <c:f>UNIQUAC!$EW$61</c:f>
              <c:strCache>
                <c:ptCount val="1"/>
                <c:pt idx="0">
                  <c:v>Dew</c:v>
                </c:pt>
              </c:strCache>
            </c:strRef>
          </c:tx>
          <c:marker>
            <c:symbol val="none"/>
          </c:marker>
          <c:xVal>
            <c:numRef>
              <c:f>UNIQUAC!$AI$167:$AI$267</c:f>
              <c:numCache>
                <c:formatCode>0.00</c:formatCode>
                <c:ptCount val="101"/>
                <c:pt idx="0">
                  <c:v>6.276808620117985E-7</c:v>
                </c:pt>
                <c:pt idx="1">
                  <c:v>6.413750004753957E-3</c:v>
                </c:pt>
                <c:pt idx="2">
                  <c:v>1.310228130624364E-2</c:v>
                </c:pt>
                <c:pt idx="3">
                  <c:v>2.0066546608456606E-2</c:v>
                </c:pt>
                <c:pt idx="4">
                  <c:v>2.7307012654544008E-2</c:v>
                </c:pt>
                <c:pt idx="5">
                  <c:v>3.4823644180089111E-2</c:v>
                </c:pt>
                <c:pt idx="6">
                  <c:v>4.2615889537432013E-2</c:v>
                </c:pt>
                <c:pt idx="7">
                  <c:v>5.0682668150053921E-2</c:v>
                </c:pt>
                <c:pt idx="8">
                  <c:v>5.9022359947934068E-2</c:v>
                </c:pt>
                <c:pt idx="9">
                  <c:v>6.7632796924657332E-2</c:v>
                </c:pt>
                <c:pt idx="10">
                  <c:v>7.6511256944880868E-2</c:v>
                </c:pt>
                <c:pt idx="11">
                  <c:v>8.5654459916632689E-2</c:v>
                </c:pt>
                <c:pt idx="12">
                  <c:v>9.5058566426908672E-2</c:v>
                </c:pt>
                <c:pt idx="13">
                  <c:v>0.10471917892128706</c:v>
                </c:pt>
                <c:pt idx="14">
                  <c:v>0.11463134548898951</c:v>
                </c:pt>
                <c:pt idx="15">
                  <c:v>0.12478956629411511</c:v>
                </c:pt>
                <c:pt idx="16">
                  <c:v>0.13518780267201799</c:v>
                </c:pt>
                <c:pt idx="17">
                  <c:v>0.14581948888711524</c:v>
                </c:pt>
                <c:pt idx="18">
                  <c:v>0.15667754652520796</c:v>
                </c:pt>
                <c:pt idx="19">
                  <c:v>0.16775440146990989</c:v>
                </c:pt>
                <c:pt idx="20">
                  <c:v>0.17904200338934922</c:v>
                </c:pt>
                <c:pt idx="21">
                  <c:v>0.19053184763630232</c:v>
                </c:pt>
                <c:pt idx="22">
                  <c:v>0.20221499944257931</c:v>
                </c:pt>
                <c:pt idx="23">
                  <c:v>0.21408212026725704</c:v>
                </c:pt>
                <c:pt idx="24">
                  <c:v>0.22612349613842633</c:v>
                </c:pt>
                <c:pt idx="25">
                  <c:v>0.23832906780989752</c:v>
                </c:pt>
                <c:pt idx="26">
                  <c:v>0.25068846253795479</c:v>
                </c:pt>
                <c:pt idx="27">
                  <c:v>0.2631910272690911</c:v>
                </c:pt>
                <c:pt idx="28">
                  <c:v>0.27582586301783768</c:v>
                </c:pt>
                <c:pt idx="29">
                  <c:v>0.2885818602044688</c:v>
                </c:pt>
                <c:pt idx="30">
                  <c:v>0.30144773471569969</c:v>
                </c:pt>
                <c:pt idx="31">
                  <c:v>0.31441206444751502</c:v>
                </c:pt>
                <c:pt idx="32">
                  <c:v>0.32746332608797285</c:v>
                </c:pt>
                <c:pt idx="33">
                  <c:v>0.34058993189928494</c:v>
                </c:pt>
                <c:pt idx="34">
                  <c:v>0.35378026626252873</c:v>
                </c:pt>
                <c:pt idx="35">
                  <c:v>0.36702272175491235</c:v>
                </c:pt>
                <c:pt idx="36">
                  <c:v>0.38030573453848282</c:v>
                </c:pt>
                <c:pt idx="37">
                  <c:v>0.39361781885026054</c:v>
                </c:pt>
                <c:pt idx="38">
                  <c:v>0.40694760039693562</c:v>
                </c:pt>
                <c:pt idx="39">
                  <c:v>0.42028384847198891</c:v>
                </c:pt>
                <c:pt idx="40">
                  <c:v>0.43361550662951587</c:v>
                </c:pt>
                <c:pt idx="41">
                  <c:v>0.44693172176635704</c:v>
                </c:pt>
                <c:pt idx="42">
                  <c:v>0.46022187148266785</c:v>
                </c:pt>
                <c:pt idx="43">
                  <c:v>0.47347558960995939</c:v>
                </c:pt>
                <c:pt idx="44">
                  <c:v>0.48668278981509233</c:v>
                </c:pt>
                <c:pt idx="45">
                  <c:v>0.49983368720808308</c:v>
                </c:pt>
                <c:pt idx="46">
                  <c:v>0.51291881790086857</c:v>
                </c:pt>
                <c:pt idx="47">
                  <c:v>0.52592905648304544</c:v>
                </c:pt>
                <c:pt idx="48">
                  <c:v>0.53885563139875492</c:v>
                </c:pt>
                <c:pt idx="49">
                  <c:v>0.55169013822632484</c:v>
                </c:pt>
                <c:pt idx="50">
                  <c:v>0.5644245508786272</c:v>
                </c:pt>
                <c:pt idx="51">
                  <c:v>0.57705123075736686</c:v>
                </c:pt>
                <c:pt idx="52">
                  <c:v>0.58956293390852332</c:v>
                </c:pt>
                <c:pt idx="53">
                  <c:v>0.60195281623880936</c:v>
                </c:pt>
                <c:pt idx="54">
                  <c:v>0.61421443686424881</c:v>
                </c:pt>
                <c:pt idx="55">
                  <c:v>0.62634175967182415</c:v>
                </c:pt>
                <c:pt idx="56">
                  <c:v>0.63832915318350303</c:v>
                </c:pt>
                <c:pt idx="57">
                  <c:v>0.65017138881885372</c:v>
                </c:pt>
                <c:pt idx="58">
                  <c:v>0.66186363765803979</c:v>
                </c:pt>
                <c:pt idx="59">
                  <c:v>0.6734014658111328</c:v>
                </c:pt>
                <c:pt idx="60">
                  <c:v>0.68478082850253452</c:v>
                </c:pt>
                <c:pt idx="61">
                  <c:v>0.69599806298099798</c:v>
                </c:pt>
                <c:pt idx="62">
                  <c:v>0.70704988036624139</c:v>
                </c:pt>
                <c:pt idx="63">
                  <c:v>0.71793335654262413</c:v>
                </c:pt>
                <c:pt idx="64">
                  <c:v>0.72864592220891067</c:v>
                </c:pt>
                <c:pt idx="65">
                  <c:v>0.73918535219084758</c:v>
                </c:pt>
                <c:pt idx="66">
                  <c:v>0.74954975412021774</c:v>
                </c:pt>
                <c:pt idx="67">
                  <c:v>0.75973755658038966</c:v>
                </c:pt>
                <c:pt idx="68">
                  <c:v>0.76974749681414811</c:v>
                </c:pt>
                <c:pt idx="69">
                  <c:v>0.77957860808493284</c:v>
                </c:pt>
                <c:pt idx="70">
                  <c:v>0.78923020677761757</c:v>
                </c:pt>
                <c:pt idx="71">
                  <c:v>0.79870187931969328</c:v>
                </c:pt>
                <c:pt idx="72">
                  <c:v>0.80799346899824809</c:v>
                </c:pt>
                <c:pt idx="73">
                  <c:v>0.81710506274260097</c:v>
                </c:pt>
                <c:pt idx="74">
                  <c:v>0.82603697793681585</c:v>
                </c:pt>
                <c:pt idx="75">
                  <c:v>0.83478974932075123</c:v>
                </c:pt>
                <c:pt idx="76">
                  <c:v>0.84336411603277228</c:v>
                </c:pt>
                <c:pt idx="77">
                  <c:v>0.85176100884185413</c:v>
                </c:pt>
                <c:pt idx="78">
                  <c:v>0.85998153761155316</c:v>
                </c:pt>
                <c:pt idx="79">
                  <c:v>0.86802697903326376</c:v>
                </c:pt>
                <c:pt idx="80">
                  <c:v>0.8758987646613412</c:v>
                </c:pt>
                <c:pt idx="81">
                  <c:v>0.88359846927804542</c:v>
                </c:pt>
                <c:pt idx="82">
                  <c:v>0.89112779961192712</c:v>
                </c:pt>
                <c:pt idx="83">
                  <c:v>0.89848858342916593</c:v>
                </c:pt>
                <c:pt idx="84">
                  <c:v>0.90568275901356488</c:v>
                </c:pt>
                <c:pt idx="85">
                  <c:v>0.9127123650473512</c:v>
                </c:pt>
                <c:pt idx="86">
                  <c:v>0.91957953090166866</c:v>
                </c:pt>
                <c:pt idx="87">
                  <c:v>0.92628646734264442</c:v>
                </c:pt>
                <c:pt idx="88">
                  <c:v>0.9328354576561867</c:v>
                </c:pt>
                <c:pt idx="89">
                  <c:v>0.93922884919219263</c:v>
                </c:pt>
                <c:pt idx="90">
                  <c:v>0.94546904532662712</c:v>
                </c:pt>
                <c:pt idx="91">
                  <c:v>0.95155849783795343</c:v>
                </c:pt>
                <c:pt idx="92">
                  <c:v>0.95749969969264048</c:v>
                </c:pt>
                <c:pt idx="93">
                  <c:v>0.96329517823293875</c:v>
                </c:pt>
                <c:pt idx="94">
                  <c:v>0.96894748875877823</c:v>
                </c:pt>
                <c:pt idx="95">
                  <c:v>0.9744592084945044</c:v>
                </c:pt>
                <c:pt idx="96">
                  <c:v>0.97983293093020041</c:v>
                </c:pt>
                <c:pt idx="97">
                  <c:v>0.98507126052654181</c:v>
                </c:pt>
                <c:pt idx="98">
                  <c:v>0.99017680777147565</c:v>
                </c:pt>
                <c:pt idx="99">
                  <c:v>0.99515218457650922</c:v>
                </c:pt>
                <c:pt idx="100">
                  <c:v>0.99999952150908478</c:v>
                </c:pt>
              </c:numCache>
            </c:numRef>
          </c:xVal>
          <c:yVal>
            <c:numRef>
              <c:f>UNIQUAC!$AJ$167:$AJ$267</c:f>
              <c:numCache>
                <c:formatCode>0.00</c:formatCode>
                <c:ptCount val="101"/>
                <c:pt idx="0">
                  <c:v>4.8602424777453539</c:v>
                </c:pt>
                <c:pt idx="1">
                  <c:v>4.8422673536869345</c:v>
                </c:pt>
                <c:pt idx="2">
                  <c:v>4.8245542772115657</c:v>
                </c:pt>
                <c:pt idx="3">
                  <c:v>4.8071434835485869</c:v>
                </c:pt>
                <c:pt idx="4">
                  <c:v>4.790071920671414</c:v>
                </c:pt>
                <c:pt idx="5">
                  <c:v>4.773375052135159</c:v>
                </c:pt>
                <c:pt idx="6">
                  <c:v>4.7570868532484001</c:v>
                </c:pt>
                <c:pt idx="7">
                  <c:v>4.7412398100149051</c:v>
                </c:pt>
                <c:pt idx="8">
                  <c:v>4.7258649207141792</c:v>
                </c:pt>
                <c:pt idx="9">
                  <c:v>4.7109916999902186</c:v>
                </c:pt>
                <c:pt idx="10">
                  <c:v>4.6966481853201403</c:v>
                </c:pt>
                <c:pt idx="11">
                  <c:v>4.6828609457345944</c:v>
                </c:pt>
                <c:pt idx="12">
                  <c:v>4.6696550926649056</c:v>
                </c:pt>
                <c:pt idx="13">
                  <c:v>4.6570542927930791</c:v>
                </c:pt>
                <c:pt idx="14">
                  <c:v>4.6450807827833929</c:v>
                </c:pt>
                <c:pt idx="15">
                  <c:v>4.6337553857766025</c:v>
                </c:pt>
                <c:pt idx="16">
                  <c:v>4.6230975295305008</c:v>
                </c:pt>
                <c:pt idx="17">
                  <c:v>4.6131252660930429</c:v>
                </c:pt>
                <c:pt idx="18">
                  <c:v>4.6038552928973058</c:v>
                </c:pt>
                <c:pt idx="19">
                  <c:v>4.5953029751703527</c:v>
                </c:pt>
                <c:pt idx="20">
                  <c:v>4.5874823695513722</c:v>
                </c:pt>
                <c:pt idx="21">
                  <c:v>4.5804062488171065</c:v>
                </c:pt>
                <c:pt idx="22">
                  <c:v>4.5740861276164182</c:v>
                </c:pt>
                <c:pt idx="23">
                  <c:v>4.5685322891182993</c:v>
                </c:pt>
                <c:pt idx="24">
                  <c:v>4.5637538124816919</c:v>
                </c:pt>
                <c:pt idx="25">
                  <c:v>4.5597586010581965</c:v>
                </c:pt>
                <c:pt idx="26">
                  <c:v>4.5565534112423443</c:v>
                </c:pt>
                <c:pt idx="27">
                  <c:v>4.5541438818872049</c:v>
                </c:pt>
                <c:pt idx="28">
                  <c:v>4.5525345642068089</c:v>
                </c:pt>
                <c:pt idx="29">
                  <c:v>4.551728952089519</c:v>
                </c:pt>
                <c:pt idx="30">
                  <c:v>4.5517295127504145</c:v>
                </c:pt>
                <c:pt idx="31">
                  <c:v>4.5525377176536477</c:v>
                </c:pt>
                <c:pt idx="32">
                  <c:v>4.5541540736387836</c:v>
                </c:pt>
                <c:pt idx="33">
                  <c:v>4.5565781541887107</c:v>
                </c:pt>
                <c:pt idx="34">
                  <c:v>4.5598086307795409</c:v>
                </c:pt>
                <c:pt idx="35">
                  <c:v>4.5638433042559674</c:v>
                </c:pt>
                <c:pt idx="36">
                  <c:v>4.5686791361786918</c:v>
                </c:pt>
                <c:pt idx="37">
                  <c:v>4.5743122800933742</c:v>
                </c:pt>
                <c:pt idx="38">
                  <c:v>4.5807381126734308</c:v>
                </c:pt>
                <c:pt idx="39">
                  <c:v>4.5879512646918705</c:v>
                </c:pt>
                <c:pt idx="40">
                  <c:v>4.595945651780081</c:v>
                </c:pt>
                <c:pt idx="41">
                  <c:v>4.6047145049340976</c:v>
                </c:pt>
                <c:pt idx="42">
                  <c:v>4.6142504007314171</c:v>
                </c:pt>
                <c:pt idx="43">
                  <c:v>4.6245452912241731</c:v>
                </c:pt>
                <c:pt idx="44">
                  <c:v>4.6355905334766376</c:v>
                </c:pt>
                <c:pt idx="45">
                  <c:v>4.6473769187175868</c:v>
                </c:pt>
                <c:pt idx="46">
                  <c:v>4.659894701080181</c:v>
                </c:pt>
                <c:pt idx="47">
                  <c:v>4.6731336259043319</c:v>
                </c:pt>
                <c:pt idx="48">
                  <c:v>4.6870829575786264</c:v>
                </c:pt>
                <c:pt idx="49">
                  <c:v>4.7017315069008498</c:v>
                </c:pt>
                <c:pt idx="50">
                  <c:v>4.7170676579381015</c:v>
                </c:pt>
                <c:pt idx="51">
                  <c:v>4.7330793943697147</c:v>
                </c:pt>
                <c:pt idx="52">
                  <c:v>4.7497543252973307</c:v>
                </c:pt>
                <c:pt idx="53">
                  <c:v>4.76707971050896</c:v>
                </c:pt>
                <c:pt idx="54">
                  <c:v>4.7850424851849382</c:v>
                </c:pt>
                <c:pt idx="55">
                  <c:v>4.8036292840355967</c:v>
                </c:pt>
                <c:pt idx="56">
                  <c:v>4.8228264648618504</c:v>
                </c:pt>
                <c:pt idx="57">
                  <c:v>4.8426201315314001</c:v>
                </c:pt>
                <c:pt idx="58">
                  <c:v>4.8629961563644439</c:v>
                </c:pt>
                <c:pt idx="59">
                  <c:v>4.8839402019244611</c:v>
                </c:pt>
                <c:pt idx="60">
                  <c:v>4.9054377422104407</c:v>
                </c:pt>
                <c:pt idx="61">
                  <c:v>4.9274740832482591</c:v>
                </c:pt>
                <c:pt idx="62">
                  <c:v>4.9500343830802063</c:v>
                </c:pt>
                <c:pt idx="63">
                  <c:v>4.9731036711524634</c:v>
                </c:pt>
                <c:pt idx="64">
                  <c:v>4.9966668671011298</c:v>
                </c:pt>
                <c:pt idx="65">
                  <c:v>5.0207087989391042</c:v>
                </c:pt>
                <c:pt idx="66">
                  <c:v>5.04521422064576</c:v>
                </c:pt>
                <c:pt idx="67">
                  <c:v>5.0701678291634886</c:v>
                </c:pt>
                <c:pt idx="68">
                  <c:v>5.0955542808049028</c:v>
                </c:pt>
                <c:pt idx="69">
                  <c:v>5.1213582070757342</c:v>
                </c:pt>
                <c:pt idx="70">
                  <c:v>5.1475642299189808</c:v>
                </c:pt>
                <c:pt idx="71">
                  <c:v>5.1741569763864472</c:v>
                </c:pt>
                <c:pt idx="72">
                  <c:v>5.2011210927443043</c:v>
                </c:pt>
                <c:pt idx="73">
                  <c:v>5.2284412580202124</c:v>
                </c:pt>
                <c:pt idx="74">
                  <c:v>5.2561021969992527</c:v>
                </c:pt>
                <c:pt idx="75">
                  <c:v>5.2840886926771216</c:v>
                </c:pt>
                <c:pt idx="76">
                  <c:v>5.3123855981792074</c:v>
                </c:pt>
                <c:pt idx="77">
                  <c:v>5.3409778481540515</c:v>
                </c:pt>
                <c:pt idx="78">
                  <c:v>5.3698504696509026</c:v>
                </c:pt>
                <c:pt idx="79">
                  <c:v>5.3989885924903884</c:v>
                </c:pt>
                <c:pt idx="80">
                  <c:v>5.4283774591384999</c:v>
                </c:pt>
                <c:pt idx="81">
                  <c:v>5.4580024340934381</c:v>
                </c:pt>
                <c:pt idx="82">
                  <c:v>5.4878490127959987</c:v>
                </c:pt>
                <c:pt idx="83">
                  <c:v>5.5179028300732798</c:v>
                </c:pt>
                <c:pt idx="84">
                  <c:v>5.5481496681266531</c:v>
                </c:pt>
                <c:pt idx="85">
                  <c:v>5.5785754640744685</c:v>
                </c:pt>
                <c:pt idx="86">
                  <c:v>5.6091663170599082</c:v>
                </c:pt>
                <c:pt idx="87">
                  <c:v>5.6399084949352671</c:v>
                </c:pt>
                <c:pt idx="88">
                  <c:v>5.670788440532899</c:v>
                </c:pt>
                <c:pt idx="89">
                  <c:v>5.7017927775341759</c:v>
                </c:pt>
                <c:pt idx="90">
                  <c:v>5.7329083159468519</c:v>
                </c:pt>
                <c:pt idx="91">
                  <c:v>5.7641220572020684</c:v>
                </c:pt>
                <c:pt idx="92">
                  <c:v>5.7954211988814377</c:v>
                </c:pt>
                <c:pt idx="93">
                  <c:v>5.8267931390852361</c:v>
                </c:pt>
                <c:pt idx="94">
                  <c:v>5.8582254804523437</c:v>
                </c:pt>
                <c:pt idx="95">
                  <c:v>5.8897060338424625</c:v>
                </c:pt>
                <c:pt idx="96">
                  <c:v>5.9212228216913569</c:v>
                </c:pt>
                <c:pt idx="97">
                  <c:v>5.9527640810493088</c:v>
                </c:pt>
                <c:pt idx="98">
                  <c:v>5.984318266313668</c:v>
                </c:pt>
                <c:pt idx="99">
                  <c:v>6.0158740516648965</c:v>
                </c:pt>
                <c:pt idx="100">
                  <c:v>6.0474171794286908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7B8-4BC6-9D26-8A5CD2B3E3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8197248"/>
        <c:axId val="158198784"/>
      </c:scatterChart>
      <c:valAx>
        <c:axId val="158197248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8198784"/>
        <c:crosses val="autoZero"/>
        <c:crossBetween val="midCat"/>
        <c:majorUnit val="0.2"/>
      </c:valAx>
      <c:valAx>
        <c:axId val="15819878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Pressure, Bara</a:t>
                </a:r>
              </a:p>
            </c:rich>
          </c:tx>
          <c:layout>
            <c:manualLayout>
              <c:xMode val="edge"/>
              <c:yMode val="edge"/>
              <c:x val="3.5894642681915719E-3"/>
              <c:y val="0.351106700816869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581972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Volatilidad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8473887172482217"/>
        </c:manualLayout>
      </c:layout>
      <c:scatterChart>
        <c:scatterStyle val="smoothMarker"/>
        <c:varyColors val="0"/>
        <c:ser>
          <c:idx val="0"/>
          <c:order val="0"/>
          <c:tx>
            <c:v>Más volátil</c:v>
          </c:tx>
          <c:marker>
            <c:symbol val="none"/>
          </c:marker>
          <c:xVal>
            <c:numRef>
              <c:f>NRTL!$B$35:$B$45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NRTL!$L$35:$L$45</c:f>
              <c:numCache>
                <c:formatCode>0.00</c:formatCode>
                <c:ptCount val="11"/>
                <c:pt idx="0">
                  <c:v>-2.4424906541753444E-15</c:v>
                </c:pt>
                <c:pt idx="1">
                  <c:v>0.18709548489852046</c:v>
                </c:pt>
                <c:pt idx="2">
                  <c:v>0.30772619684099056</c:v>
                </c:pt>
                <c:pt idx="3">
                  <c:v>0.39391676299286282</c:v>
                </c:pt>
                <c:pt idx="4">
                  <c:v>0.46201829153005469</c:v>
                </c:pt>
                <c:pt idx="5">
                  <c:v>0.52176237677273696</c:v>
                </c:pt>
                <c:pt idx="6">
                  <c:v>0.58024963462958712</c:v>
                </c:pt>
                <c:pt idx="7">
                  <c:v>0.64428405070146255</c:v>
                </c:pt>
                <c:pt idx="8">
                  <c:v>0.72268257398083957</c:v>
                </c:pt>
                <c:pt idx="9">
                  <c:v>0.83042333557218606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A58-42FE-BAD5-04D79CDEBE06}"/>
            </c:ext>
          </c:extLst>
        </c:ser>
        <c:ser>
          <c:idx val="1"/>
          <c:order val="1"/>
          <c:tx>
            <c:v>Referencia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NRTL!$B$35:$B$45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NRTL!$F$35:$F$45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A58-42FE-BAD5-04D79CDEBE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y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08023108828477"/>
          <c:y val="0.60514355531357611"/>
          <c:w val="0.26843608742451447"/>
          <c:h val="0.184963579604578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Wilson!$S$167:$S$267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3.5435688976309025</c:v>
                </c:pt>
                <c:pt idx="1">
                  <c:v>3.6701206295624651</c:v>
                </c:pt>
                <c:pt idx="2">
                  <c:v>3.7929446993371561</c:v>
                </c:pt>
                <c:pt idx="3">
                  <c:v>3.9121349422459244</c:v>
                </c:pt>
                <c:pt idx="4">
                  <c:v>4.0277828115492227</c:v>
                </c:pt>
                <c:pt idx="5">
                  <c:v>4.139977442891376</c:v>
                </c:pt>
                <c:pt idx="6">
                  <c:v>4.2488057168653457</c:v>
                </c:pt>
                <c:pt idx="7">
                  <c:v>4.3543523197836604</c:v>
                </c:pt>
                <c:pt idx="8">
                  <c:v>4.4566998027093812</c:v>
                </c:pt>
                <c:pt idx="9">
                  <c:v>4.5559286387990277</c:v>
                </c:pt>
                <c:pt idx="10">
                  <c:v>4.652117279007558</c:v>
                </c:pt>
                <c:pt idx="11">
                  <c:v>4.7453422062036834</c:v>
                </c:pt>
                <c:pt idx="12">
                  <c:v>4.8356779877420104</c:v>
                </c:pt>
                <c:pt idx="13">
                  <c:v>4.9231973265367852</c:v>
                </c:pt>
                <c:pt idx="14">
                  <c:v>5.0079711106802733</c:v>
                </c:pt>
                <c:pt idx="15">
                  <c:v>5.0900684616471361</c:v>
                </c:pt>
                <c:pt idx="16">
                  <c:v>5.1695567811244727</c:v>
                </c:pt>
                <c:pt idx="17">
                  <c:v>5.24650179650554</c:v>
                </c:pt>
                <c:pt idx="18">
                  <c:v>5.3209676050835126</c:v>
                </c:pt>
                <c:pt idx="19">
                  <c:v>5.3930167169799219</c:v>
                </c:pt>
                <c:pt idx="20">
                  <c:v>5.46271009684083</c:v>
                </c:pt>
                <c:pt idx="21">
                  <c:v>5.5301072043319763</c:v>
                </c:pt>
                <c:pt idx="22">
                  <c:v>5.5952660334624991</c:v>
                </c:pt>
                <c:pt idx="23">
                  <c:v>5.6582431507649931</c:v>
                </c:pt>
                <c:pt idx="24">
                  <c:v>5.7190937323578375</c:v>
                </c:pt>
                <c:pt idx="25">
                  <c:v>5.7778715999138575</c:v>
                </c:pt>
                <c:pt idx="26">
                  <c:v>5.8346292555573172</c:v>
                </c:pt>
                <c:pt idx="27">
                  <c:v>5.8894179157091822</c:v>
                </c:pt>
                <c:pt idx="28">
                  <c:v>5.9422875438983143</c:v>
                </c:pt>
                <c:pt idx="29">
                  <c:v>5.9932868825538996</c:v>
                </c:pt>
                <c:pt idx="30">
                  <c:v>6.0424634837917468</c:v>
                </c:pt>
                <c:pt idx="31">
                  <c:v>6.0898637392043797</c:v>
                </c:pt>
                <c:pt idx="32">
                  <c:v>6.1355329086616459</c:v>
                </c:pt>
                <c:pt idx="33">
                  <c:v>6.1795151481252892</c:v>
                </c:pt>
                <c:pt idx="34">
                  <c:v>6.2218535364770835</c:v>
                </c:pt>
                <c:pt idx="35">
                  <c:v>6.262590101355979</c:v>
                </c:pt>
                <c:pt idx="36">
                  <c:v>6.3017658439950024</c:v>
                </c:pt>
                <c:pt idx="37">
                  <c:v>6.3394207630433437</c:v>
                </c:pt>
                <c:pt idx="38">
                  <c:v>6.3755938773530945</c:v>
                </c:pt>
                <c:pt idx="39">
                  <c:v>6.4103232477032082</c:v>
                </c:pt>
                <c:pt idx="40">
                  <c:v>6.4436459974255733</c:v>
                </c:pt>
                <c:pt idx="41">
                  <c:v>6.475598331889004</c:v>
                </c:pt>
                <c:pt idx="42">
                  <c:v>6.5062155567867919</c:v>
                </c:pt>
                <c:pt idx="43">
                  <c:v>6.5355320951614573</c:v>
                </c:pt>
                <c:pt idx="44">
                  <c:v>6.563581503086664</c:v>
                </c:pt>
                <c:pt idx="45">
                  <c:v>6.5903964839101112</c:v>
                </c:pt>
                <c:pt idx="46">
                  <c:v>6.6160089009426466</c:v>
                </c:pt>
                <c:pt idx="47">
                  <c:v>6.6404497884568938</c:v>
                </c:pt>
                <c:pt idx="48">
                  <c:v>6.6637493608330916</c:v>
                </c:pt>
                <c:pt idx="49">
                  <c:v>6.6859370196596704</c:v>
                </c:pt>
                <c:pt idx="50">
                  <c:v>6.7070413585605024</c:v>
                </c:pt>
                <c:pt idx="51">
                  <c:v>6.7270901654786934</c:v>
                </c:pt>
                <c:pt idx="52">
                  <c:v>6.7461104220968862</c:v>
                </c:pt>
                <c:pt idx="53">
                  <c:v>6.7641283000146668</c:v>
                </c:pt>
                <c:pt idx="54">
                  <c:v>6.7811691532328631</c:v>
                </c:pt>
                <c:pt idx="55">
                  <c:v>6.7972575064098972</c:v>
                </c:pt>
                <c:pt idx="56">
                  <c:v>6.8124170382536704</c:v>
                </c:pt>
                <c:pt idx="57">
                  <c:v>6.8266705592903589</c:v>
                </c:pt>
                <c:pt idx="58">
                  <c:v>6.8400399831038383</c:v>
                </c:pt>
                <c:pt idx="59">
                  <c:v>6.8525462899609861</c:v>
                </c:pt>
                <c:pt idx="60">
                  <c:v>6.8642094815210761</c:v>
                </c:pt>
                <c:pt idx="61">
                  <c:v>6.8750485250631455</c:v>
                </c:pt>
                <c:pt idx="62">
                  <c:v>6.8850812853418111</c:v>
                </c:pt>
                <c:pt idx="63">
                  <c:v>6.8943244417851632</c:v>
                </c:pt>
                <c:pt idx="64">
                  <c:v>6.90279338825935</c:v>
                </c:pt>
                <c:pt idx="65">
                  <c:v>6.9105021120196781</c:v>
                </c:pt>
                <c:pt idx="66">
                  <c:v>6.9174630477170433</c:v>
                </c:pt>
                <c:pt idx="67">
                  <c:v>6.923686901391803</c:v>
                </c:pt>
                <c:pt idx="68">
                  <c:v>6.929182438213993</c:v>
                </c:pt>
                <c:pt idx="69">
                  <c:v>6.9339562262524952</c:v>
                </c:pt>
                <c:pt idx="70">
                  <c:v>6.9380123266889351</c:v>
                </c:pt>
                <c:pt idx="71">
                  <c:v>6.9413519185200201</c:v>
                </c:pt>
                <c:pt idx="72">
                  <c:v>6.9439728427615144</c:v>
                </c:pt>
                <c:pt idx="73">
                  <c:v>6.9458690472745195</c:v>
                </c:pt>
                <c:pt idx="74">
                  <c:v>6.9470299083054101</c:v>
                </c:pt>
                <c:pt idx="75">
                  <c:v>6.9474393982935778</c:v>
                </c:pt>
                <c:pt idx="76">
                  <c:v>6.9470750609493095</c:v>
                </c:pt>
                <c:pt idx="77">
                  <c:v>6.9459067433411024</c:v>
                </c:pt>
                <c:pt idx="78">
                  <c:v>6.9438950197928468</c:v>
                </c:pt>
                <c:pt idx="79">
                  <c:v>6.9409892224273353</c:v>
                </c:pt>
                <c:pt idx="80">
                  <c:v>6.9371249663015906</c:v>
                </c:pt>
                <c:pt idx="81">
                  <c:v>6.9322210205525261</c:v>
                </c:pt>
                <c:pt idx="82">
                  <c:v>6.9261753269124586</c:v>
                </c:pt>
                <c:pt idx="83">
                  <c:v>6.9188598976981277</c:v>
                </c:pt>
                <c:pt idx="84">
                  <c:v>6.9101142285938479</c:v>
                </c:pt>
                <c:pt idx="85">
                  <c:v>6.8997367248388972</c:v>
                </c:pt>
                <c:pt idx="86">
                  <c:v>6.8874734440930157</c:v>
                </c:pt>
                <c:pt idx="87">
                  <c:v>6.8730031767034996</c:v>
                </c:pt>
                <c:pt idx="88">
                  <c:v>6.8559174699715886</c:v>
                </c:pt>
                <c:pt idx="89">
                  <c:v>6.835693587374454</c:v>
                </c:pt>
                <c:pt idx="90">
                  <c:v>6.8116574643708017</c:v>
                </c:pt>
                <c:pt idx="91">
                  <c:v>6.7829322961444234</c:v>
                </c:pt>
                <c:pt idx="92">
                  <c:v>6.7483661639756924</c:v>
                </c:pt>
                <c:pt idx="93">
                  <c:v>6.7064285555875509</c:v>
                </c:pt>
                <c:pt idx="94">
                  <c:v>6.6550598532920713</c:v>
                </c:pt>
                <c:pt idx="95">
                  <c:v>6.591448227589531</c:v>
                </c:pt>
                <c:pt idx="96">
                  <c:v>6.5116918910134407</c:v>
                </c:pt>
                <c:pt idx="97">
                  <c:v>6.4102756502466205</c:v>
                </c:pt>
                <c:pt idx="98">
                  <c:v>6.2792379486950782</c:v>
                </c:pt>
                <c:pt idx="99">
                  <c:v>6.1068052007987461</c:v>
                </c:pt>
                <c:pt idx="100">
                  <c:v>5.8750751662151854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A6C9-40CB-A0D7-5AC7D9CA0A83}"/>
            </c:ext>
          </c:extLst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Wilson!$AB$167:$AB$267</c:f>
              <c:numCache>
                <c:formatCode>0.00</c:formatCode>
                <c:ptCount val="101"/>
                <c:pt idx="0">
                  <c:v>0</c:v>
                </c:pt>
                <c:pt idx="1">
                  <c:v>4.4074012326360171E-2</c:v>
                </c:pt>
                <c:pt idx="2">
                  <c:v>8.4190606364123066E-2</c:v>
                </c:pt>
                <c:pt idx="3">
                  <c:v>0.12086020521615377</c:v>
                </c:pt>
                <c:pt idx="4">
                  <c:v>0.15450910142064284</c:v>
                </c:pt>
                <c:pt idx="5">
                  <c:v>0.18549610610282594</c:v>
                </c:pt>
                <c:pt idx="6">
                  <c:v>0.21412539498883268</c:v>
                </c:pt>
                <c:pt idx="7">
                  <c:v>0.24065652765315973</c:v>
                </c:pt>
                <c:pt idx="8">
                  <c:v>0.26531234003605902</c:v>
                </c:pt>
                <c:pt idx="9">
                  <c:v>0.2882852189108745</c:v>
                </c:pt>
                <c:pt idx="10">
                  <c:v>0.30974213252693633</c:v>
                </c:pt>
                <c:pt idx="11">
                  <c:v>0.32982869590193614</c:v>
                </c:pt>
                <c:pt idx="12">
                  <c:v>0.34867248019395997</c:v>
                </c:pt>
                <c:pt idx="13">
                  <c:v>0.36638572521901719</c:v>
                </c:pt>
                <c:pt idx="14">
                  <c:v>0.38306757704372857</c:v>
                </c:pt>
                <c:pt idx="15">
                  <c:v>0.39880594492388621</c:v>
                </c:pt>
                <c:pt idx="16">
                  <c:v>0.4136790510646432</c:v>
                </c:pt>
                <c:pt idx="17">
                  <c:v>0.42775673090525085</c:v>
                </c:pt>
                <c:pt idx="18">
                  <c:v>0.44110152956814336</c:v>
                </c:pt>
                <c:pt idx="19">
                  <c:v>0.45376963081398891</c:v>
                </c:pt>
                <c:pt idx="20">
                  <c:v>0.46581164762445793</c:v>
                </c:pt>
                <c:pt idx="21">
                  <c:v>0.47727329788924067</c:v>
                </c:pt>
                <c:pt idx="22">
                  <c:v>0.48819598423075722</c:v>
                </c:pt>
                <c:pt idx="23">
                  <c:v>0.49861729348117817</c:v>
                </c:pt>
                <c:pt idx="24">
                  <c:v>0.50857142852305037</c:v>
                </c:pt>
                <c:pt idx="25">
                  <c:v>0.51808958295891694</c:v>
                </c:pt>
                <c:pt idx="26">
                  <c:v>0.52720026726637848</c:v>
                </c:pt>
                <c:pt idx="27">
                  <c:v>0.53592959363062287</c:v>
                </c:pt>
                <c:pt idx="28">
                  <c:v>0.54430152545517763</c:v>
                </c:pt>
                <c:pt idx="29">
                  <c:v>0.55233809657808142</c:v>
                </c:pt>
                <c:pt idx="30">
                  <c:v>0.56005960442155756</c:v>
                </c:pt>
                <c:pt idx="31">
                  <c:v>0.56748478064452579</c:v>
                </c:pt>
                <c:pt idx="32">
                  <c:v>0.57463094232216283</c:v>
                </c:pt>
                <c:pt idx="33">
                  <c:v>0.58151412622381071</c:v>
                </c:pt>
                <c:pt idx="34">
                  <c:v>0.5881492083829396</c:v>
                </c:pt>
                <c:pt idx="35">
                  <c:v>0.59455001083694714</c:v>
                </c:pt>
                <c:pt idx="36">
                  <c:v>0.60072939714941975</c:v>
                </c:pt>
                <c:pt idx="37">
                  <c:v>0.60669935810423281</c:v>
                </c:pt>
                <c:pt idx="38">
                  <c:v>0.61247108877240719</c:v>
                </c:pt>
                <c:pt idx="39">
                  <c:v>0.6180550579931039</c:v>
                </c:pt>
                <c:pt idx="40">
                  <c:v>0.62346107117481597</c:v>
                </c:pt>
                <c:pt idx="41">
                  <c:v>0.62869832720778607</c:v>
                </c:pt>
                <c:pt idx="42">
                  <c:v>0.63377547018077329</c:v>
                </c:pt>
                <c:pt idx="43">
                  <c:v>0.63870063651186537</c:v>
                </c:pt>
                <c:pt idx="44">
                  <c:v>0.64348149803194432</c:v>
                </c:pt>
                <c:pt idx="45">
                  <c:v>0.64812530149887626</c:v>
                </c:pt>
                <c:pt idx="46">
                  <c:v>0.65263890496903776</c:v>
                </c:pt>
                <c:pt idx="47">
                  <c:v>0.65702881140924474</c:v>
                </c:pt>
                <c:pt idx="48">
                  <c:v>0.66130119989549596</c:v>
                </c:pt>
                <c:pt idx="49">
                  <c:v>0.66546195471444836</c:v>
                </c:pt>
                <c:pt idx="50">
                  <c:v>0.66951669265854197</c:v>
                </c:pt>
                <c:pt idx="51">
                  <c:v>0.67347078878575617</c:v>
                </c:pt>
                <c:pt idx="52">
                  <c:v>0.67732940089974636</c:v>
                </c:pt>
                <c:pt idx="53">
                  <c:v>0.68109749299539801</c:v>
                </c:pt>
                <c:pt idx="54">
                  <c:v>0.68477985790854523</c:v>
                </c:pt>
                <c:pt idx="55">
                  <c:v>0.68838113940680079</c:v>
                </c:pt>
                <c:pt idx="56">
                  <c:v>0.69190585396131243</c:v>
                </c:pt>
                <c:pt idx="57">
                  <c:v>0.69535841244714447</c:v>
                </c:pt>
                <c:pt idx="58">
                  <c:v>0.69874314203339949</c:v>
                </c:pt>
                <c:pt idx="59">
                  <c:v>0.70206430854387059</c:v>
                </c:pt>
                <c:pt idx="60">
                  <c:v>0.70532613959592583</c:v>
                </c:pt>
                <c:pt idx="61">
                  <c:v>0.70853284886076484</c:v>
                </c:pt>
                <c:pt idx="62">
                  <c:v>0.71168866183383162</c:v>
                </c:pt>
                <c:pt idx="63">
                  <c:v>0.7147978435621799</c:v>
                </c:pt>
                <c:pt idx="64">
                  <c:v>0.71786472884879093</c:v>
                </c:pt>
                <c:pt idx="65">
                  <c:v>0.72089375554583557</c:v>
                </c:pt>
                <c:pt idx="66">
                  <c:v>0.72388950166436483</c:v>
                </c:pt>
                <c:pt idx="67">
                  <c:v>0.72685672717297412</c:v>
                </c:pt>
                <c:pt idx="68">
                  <c:v>0.72980042154057301</c:v>
                </c:pt>
                <c:pt idx="69">
                  <c:v>0.73272585830889514</c:v>
                </c:pt>
                <c:pt idx="70">
                  <c:v>0.73563865827254604</c:v>
                </c:pt>
                <c:pt idx="71">
                  <c:v>0.73854486321638013</c:v>
                </c:pt>
                <c:pt idx="72">
                  <c:v>0.7414510226361688</c:v>
                </c:pt>
                <c:pt idx="73">
                  <c:v>0.74436429648151659</c:v>
                </c:pt>
                <c:pt idx="74">
                  <c:v>0.74729257775415736</c:v>
                </c:pt>
                <c:pt idx="75">
                  <c:v>0.75024463983064427</c:v>
                </c:pt>
                <c:pt idx="76">
                  <c:v>0.75323031473950353</c:v>
                </c:pt>
                <c:pt idx="77">
                  <c:v>0.75626071042527143</c:v>
                </c:pt>
                <c:pt idx="78">
                  <c:v>0.75934847743856593</c:v>
                </c:pt>
                <c:pt idx="79">
                  <c:v>0.76250813873399281</c:v>
                </c:pt>
                <c:pt idx="80">
                  <c:v>0.7657565006685606</c:v>
                </c:pt>
                <c:pt idx="81">
                  <c:v>0.76911316935507512</c:v>
                </c:pt>
                <c:pt idx="82">
                  <c:v>0.77260120494777618</c:v>
                </c:pt>
                <c:pt idx="83">
                  <c:v>0.77624795828024284</c:v>
                </c:pt>
                <c:pt idx="84">
                  <c:v>0.78008615114101632</c:v>
                </c:pt>
                <c:pt idx="85">
                  <c:v>0.78415528582492866</c:v>
                </c:pt>
                <c:pt idx="86">
                  <c:v>0.78850350529318769</c:v>
                </c:pt>
                <c:pt idx="87">
                  <c:v>0.79319007845838052</c:v>
                </c:pt>
                <c:pt idx="88">
                  <c:v>0.79828876578010932</c:v>
                </c:pt>
                <c:pt idx="89">
                  <c:v>0.80389244514874569</c:v>
                </c:pt>
                <c:pt idx="90">
                  <c:v>0.81011957532078327</c:v>
                </c:pt>
                <c:pt idx="91">
                  <c:v>0.81712339368035469</c:v>
                </c:pt>
                <c:pt idx="92">
                  <c:v>0.82510527670632783</c:v>
                </c:pt>
                <c:pt idx="93">
                  <c:v>0.8343346032768737</c:v>
                </c:pt>
                <c:pt idx="94">
                  <c:v>0.84517907949094606</c:v>
                </c:pt>
                <c:pt idx="95">
                  <c:v>0.85815247254322713</c:v>
                </c:pt>
                <c:pt idx="96">
                  <c:v>0.87399247830748139</c:v>
                </c:pt>
                <c:pt idx="97">
                  <c:v>0.89379322747379797</c:v>
                </c:pt>
                <c:pt idx="98">
                  <c:v>0.91924253481940277</c:v>
                </c:pt>
                <c:pt idx="99">
                  <c:v>0.95307408835195961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3.5435688976309025</c:v>
                </c:pt>
                <c:pt idx="1">
                  <c:v>3.6701206295624651</c:v>
                </c:pt>
                <c:pt idx="2">
                  <c:v>3.7929446993371561</c:v>
                </c:pt>
                <c:pt idx="3">
                  <c:v>3.9121349422459244</c:v>
                </c:pt>
                <c:pt idx="4">
                  <c:v>4.0277828115492227</c:v>
                </c:pt>
                <c:pt idx="5">
                  <c:v>4.139977442891376</c:v>
                </c:pt>
                <c:pt idx="6">
                  <c:v>4.2488057168653457</c:v>
                </c:pt>
                <c:pt idx="7">
                  <c:v>4.3543523197836604</c:v>
                </c:pt>
                <c:pt idx="8">
                  <c:v>4.4566998027093812</c:v>
                </c:pt>
                <c:pt idx="9">
                  <c:v>4.5559286387990277</c:v>
                </c:pt>
                <c:pt idx="10">
                  <c:v>4.652117279007558</c:v>
                </c:pt>
                <c:pt idx="11">
                  <c:v>4.7453422062036834</c:v>
                </c:pt>
                <c:pt idx="12">
                  <c:v>4.8356779877420104</c:v>
                </c:pt>
                <c:pt idx="13">
                  <c:v>4.9231973265367852</c:v>
                </c:pt>
                <c:pt idx="14">
                  <c:v>5.0079711106802733</c:v>
                </c:pt>
                <c:pt idx="15">
                  <c:v>5.0900684616471361</c:v>
                </c:pt>
                <c:pt idx="16">
                  <c:v>5.1695567811244727</c:v>
                </c:pt>
                <c:pt idx="17">
                  <c:v>5.24650179650554</c:v>
                </c:pt>
                <c:pt idx="18">
                  <c:v>5.3209676050835126</c:v>
                </c:pt>
                <c:pt idx="19">
                  <c:v>5.3930167169799219</c:v>
                </c:pt>
                <c:pt idx="20">
                  <c:v>5.46271009684083</c:v>
                </c:pt>
                <c:pt idx="21">
                  <c:v>5.5301072043319763</c:v>
                </c:pt>
                <c:pt idx="22">
                  <c:v>5.5952660334624991</c:v>
                </c:pt>
                <c:pt idx="23">
                  <c:v>5.6582431507649931</c:v>
                </c:pt>
                <c:pt idx="24">
                  <c:v>5.7190937323578375</c:v>
                </c:pt>
                <c:pt idx="25">
                  <c:v>5.7778715999138575</c:v>
                </c:pt>
                <c:pt idx="26">
                  <c:v>5.8346292555573172</c:v>
                </c:pt>
                <c:pt idx="27">
                  <c:v>5.8894179157091822</c:v>
                </c:pt>
                <c:pt idx="28">
                  <c:v>5.9422875438983143</c:v>
                </c:pt>
                <c:pt idx="29">
                  <c:v>5.9932868825538996</c:v>
                </c:pt>
                <c:pt idx="30">
                  <c:v>6.0424634837917468</c:v>
                </c:pt>
                <c:pt idx="31">
                  <c:v>6.0898637392043797</c:v>
                </c:pt>
                <c:pt idx="32">
                  <c:v>6.1355329086616459</c:v>
                </c:pt>
                <c:pt idx="33">
                  <c:v>6.1795151481252892</c:v>
                </c:pt>
                <c:pt idx="34">
                  <c:v>6.2218535364770835</c:v>
                </c:pt>
                <c:pt idx="35">
                  <c:v>6.262590101355979</c:v>
                </c:pt>
                <c:pt idx="36">
                  <c:v>6.3017658439950024</c:v>
                </c:pt>
                <c:pt idx="37">
                  <c:v>6.3394207630433437</c:v>
                </c:pt>
                <c:pt idx="38">
                  <c:v>6.3755938773530945</c:v>
                </c:pt>
                <c:pt idx="39">
                  <c:v>6.4103232477032082</c:v>
                </c:pt>
                <c:pt idx="40">
                  <c:v>6.4436459974255733</c:v>
                </c:pt>
                <c:pt idx="41">
                  <c:v>6.475598331889004</c:v>
                </c:pt>
                <c:pt idx="42">
                  <c:v>6.5062155567867919</c:v>
                </c:pt>
                <c:pt idx="43">
                  <c:v>6.5355320951614573</c:v>
                </c:pt>
                <c:pt idx="44">
                  <c:v>6.563581503086664</c:v>
                </c:pt>
                <c:pt idx="45">
                  <c:v>6.5903964839101112</c:v>
                </c:pt>
                <c:pt idx="46">
                  <c:v>6.6160089009426466</c:v>
                </c:pt>
                <c:pt idx="47">
                  <c:v>6.6404497884568938</c:v>
                </c:pt>
                <c:pt idx="48">
                  <c:v>6.6637493608330916</c:v>
                </c:pt>
                <c:pt idx="49">
                  <c:v>6.6859370196596704</c:v>
                </c:pt>
                <c:pt idx="50">
                  <c:v>6.7070413585605024</c:v>
                </c:pt>
                <c:pt idx="51">
                  <c:v>6.7270901654786934</c:v>
                </c:pt>
                <c:pt idx="52">
                  <c:v>6.7461104220968862</c:v>
                </c:pt>
                <c:pt idx="53">
                  <c:v>6.7641283000146668</c:v>
                </c:pt>
                <c:pt idx="54">
                  <c:v>6.7811691532328631</c:v>
                </c:pt>
                <c:pt idx="55">
                  <c:v>6.7972575064098972</c:v>
                </c:pt>
                <c:pt idx="56">
                  <c:v>6.8124170382536704</c:v>
                </c:pt>
                <c:pt idx="57">
                  <c:v>6.8266705592903589</c:v>
                </c:pt>
                <c:pt idx="58">
                  <c:v>6.8400399831038383</c:v>
                </c:pt>
                <c:pt idx="59">
                  <c:v>6.8525462899609861</c:v>
                </c:pt>
                <c:pt idx="60">
                  <c:v>6.8642094815210761</c:v>
                </c:pt>
                <c:pt idx="61">
                  <c:v>6.8750485250631455</c:v>
                </c:pt>
                <c:pt idx="62">
                  <c:v>6.8850812853418111</c:v>
                </c:pt>
                <c:pt idx="63">
                  <c:v>6.8943244417851632</c:v>
                </c:pt>
                <c:pt idx="64">
                  <c:v>6.90279338825935</c:v>
                </c:pt>
                <c:pt idx="65">
                  <c:v>6.9105021120196781</c:v>
                </c:pt>
                <c:pt idx="66">
                  <c:v>6.9174630477170433</c:v>
                </c:pt>
                <c:pt idx="67">
                  <c:v>6.923686901391803</c:v>
                </c:pt>
                <c:pt idx="68">
                  <c:v>6.929182438213993</c:v>
                </c:pt>
                <c:pt idx="69">
                  <c:v>6.9339562262524952</c:v>
                </c:pt>
                <c:pt idx="70">
                  <c:v>6.9380123266889351</c:v>
                </c:pt>
                <c:pt idx="71">
                  <c:v>6.9413519185200201</c:v>
                </c:pt>
                <c:pt idx="72">
                  <c:v>6.9439728427615144</c:v>
                </c:pt>
                <c:pt idx="73">
                  <c:v>6.9458690472745195</c:v>
                </c:pt>
                <c:pt idx="74">
                  <c:v>6.9470299083054101</c:v>
                </c:pt>
                <c:pt idx="75">
                  <c:v>6.9474393982935778</c:v>
                </c:pt>
                <c:pt idx="76">
                  <c:v>6.9470750609493095</c:v>
                </c:pt>
                <c:pt idx="77">
                  <c:v>6.9459067433411024</c:v>
                </c:pt>
                <c:pt idx="78">
                  <c:v>6.9438950197928468</c:v>
                </c:pt>
                <c:pt idx="79">
                  <c:v>6.9409892224273353</c:v>
                </c:pt>
                <c:pt idx="80">
                  <c:v>6.9371249663015906</c:v>
                </c:pt>
                <c:pt idx="81">
                  <c:v>6.9322210205525261</c:v>
                </c:pt>
                <c:pt idx="82">
                  <c:v>6.9261753269124586</c:v>
                </c:pt>
                <c:pt idx="83">
                  <c:v>6.9188598976981277</c:v>
                </c:pt>
                <c:pt idx="84">
                  <c:v>6.9101142285938479</c:v>
                </c:pt>
                <c:pt idx="85">
                  <c:v>6.8997367248388972</c:v>
                </c:pt>
                <c:pt idx="86">
                  <c:v>6.8874734440930157</c:v>
                </c:pt>
                <c:pt idx="87">
                  <c:v>6.8730031767034996</c:v>
                </c:pt>
                <c:pt idx="88">
                  <c:v>6.8559174699715886</c:v>
                </c:pt>
                <c:pt idx="89">
                  <c:v>6.835693587374454</c:v>
                </c:pt>
                <c:pt idx="90">
                  <c:v>6.8116574643708017</c:v>
                </c:pt>
                <c:pt idx="91">
                  <c:v>6.7829322961444234</c:v>
                </c:pt>
                <c:pt idx="92">
                  <c:v>6.7483661639756924</c:v>
                </c:pt>
                <c:pt idx="93">
                  <c:v>6.7064285555875509</c:v>
                </c:pt>
                <c:pt idx="94">
                  <c:v>6.6550598532920713</c:v>
                </c:pt>
                <c:pt idx="95">
                  <c:v>6.591448227589531</c:v>
                </c:pt>
                <c:pt idx="96">
                  <c:v>6.5116918910134407</c:v>
                </c:pt>
                <c:pt idx="97">
                  <c:v>6.4102756502466205</c:v>
                </c:pt>
                <c:pt idx="98">
                  <c:v>6.2792379486950782</c:v>
                </c:pt>
                <c:pt idx="99">
                  <c:v>6.1068052007987461</c:v>
                </c:pt>
                <c:pt idx="100">
                  <c:v>5.8750751662151854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A6C9-40CB-A0D7-5AC7D9CA0A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US" b="0"/>
                  <a:t>presión</a:t>
                </a:r>
                <a:r>
                  <a:rPr lang="en-US" b="0" baseline="0"/>
                  <a:t> (bar)</a:t>
                </a:r>
                <a:endParaRPr lang="en-US" b="0"/>
              </a:p>
            </c:rich>
          </c:tx>
          <c:layout>
            <c:manualLayout>
              <c:xMode val="edge"/>
              <c:yMode val="edge"/>
              <c:x val="3.5894642681915719E-3"/>
              <c:y val="0.35110670081686918"/>
            </c:manualLayout>
          </c:layout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Volatilidad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8473887172482217"/>
        </c:manualLayout>
      </c:layout>
      <c:scatterChart>
        <c:scatterStyle val="smoothMarker"/>
        <c:varyColors val="0"/>
        <c:ser>
          <c:idx val="0"/>
          <c:order val="0"/>
          <c:tx>
            <c:v>Más volátil</c:v>
          </c:tx>
          <c:marker>
            <c:symbol val="none"/>
          </c:marker>
          <c:xVal>
            <c:numRef>
              <c:f>Wilson!$B$35:$B$45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Wilson!$C$35:$C$45</c:f>
              <c:numCache>
                <c:formatCode>0.00</c:formatCode>
                <c:ptCount val="11"/>
                <c:pt idx="0">
                  <c:v>0</c:v>
                </c:pt>
                <c:pt idx="1">
                  <c:v>0.40284538005088294</c:v>
                </c:pt>
                <c:pt idx="2">
                  <c:v>0.58478461915328417</c:v>
                </c:pt>
                <c:pt idx="3">
                  <c:v>0.68392995244176458</c:v>
                </c:pt>
                <c:pt idx="4">
                  <c:v>0.74492796166863662</c:v>
                </c:pt>
                <c:pt idx="5">
                  <c:v>0.78576436813706707</c:v>
                </c:pt>
                <c:pt idx="6">
                  <c:v>0.81496120641988223</c:v>
                </c:pt>
                <c:pt idx="7">
                  <c:v>0.83723686962861632</c:v>
                </c:pt>
                <c:pt idx="8">
                  <c:v>0.85614677819633012</c:v>
                </c:pt>
                <c:pt idx="9">
                  <c:v>0.87853385508271209</c:v>
                </c:pt>
                <c:pt idx="10">
                  <c:v>1.0000000000000011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8EE4-4523-B441-80DEDB0B0955}"/>
            </c:ext>
          </c:extLst>
        </c:ser>
        <c:ser>
          <c:idx val="1"/>
          <c:order val="1"/>
          <c:tx>
            <c:v>Referencia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Wilson!$B$35:$B$45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Wilson!$F$35:$F$45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8EE4-4523-B441-80DEDB0B09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y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08023108828477"/>
          <c:y val="0.70742993785498209"/>
          <c:w val="0.38039702480231941"/>
          <c:h val="0.1338203883338756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Diagrama</a:t>
            </a:r>
            <a:r>
              <a:rPr lang="es-MX" baseline="0"/>
              <a:t> T vs composición a p cte.</a:t>
            </a:r>
            <a:endParaRPr lang="es-MX"/>
          </a:p>
        </c:rich>
      </c:tx>
      <c:layout>
        <c:manualLayout>
          <c:xMode val="edge"/>
          <c:yMode val="edge"/>
          <c:x val="0.33620462046204619"/>
          <c:y val="1.76767676767676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Wilson!$S$62:$S$162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64.51090163335374</c:v>
                </c:pt>
                <c:pt idx="1">
                  <c:v>63.215637645211245</c:v>
                </c:pt>
                <c:pt idx="2">
                  <c:v>61.993429265292832</c:v>
                </c:pt>
                <c:pt idx="3">
                  <c:v>60.838943916561277</c:v>
                </c:pt>
                <c:pt idx="4">
                  <c:v>59.747306394078521</c:v>
                </c:pt>
                <c:pt idx="5">
                  <c:v>58.714060736722331</c:v>
                </c:pt>
                <c:pt idx="6">
                  <c:v>57.735133771127494</c:v>
                </c:pt>
                <c:pt idx="7">
                  <c:v>56.806800825188986</c:v>
                </c:pt>
                <c:pt idx="8">
                  <c:v>55.925653870760129</c:v>
                </c:pt>
                <c:pt idx="9">
                  <c:v>55.088572188998455</c:v>
                </c:pt>
                <c:pt idx="10">
                  <c:v>54.292695539888825</c:v>
                </c:pt>
                <c:pt idx="11">
                  <c:v>53.535399745300822</c:v>
                </c:pt>
                <c:pt idx="12">
                  <c:v>52.814274551205528</c:v>
                </c:pt>
                <c:pt idx="13">
                  <c:v>52.127103610901486</c:v>
                </c:pt>
                <c:pt idx="14">
                  <c:v>51.471846421009843</c:v>
                </c:pt>
                <c:pt idx="15">
                  <c:v>50.846622041054957</c:v>
                </c:pt>
                <c:pt idx="16">
                  <c:v>50.249694432402407</c:v>
                </c:pt>
                <c:pt idx="17">
                  <c:v>49.679459260884471</c:v>
                </c:pt>
                <c:pt idx="18">
                  <c:v>49.134432018009932</c:v>
                </c:pt>
                <c:pt idx="19">
                  <c:v>48.613237327146862</c:v>
                </c:pt>
                <c:pt idx="20">
                  <c:v>48.114599312754819</c:v>
                </c:pt>
                <c:pt idx="21">
                  <c:v>47.637332922156133</c:v>
                </c:pt>
                <c:pt idx="22">
                  <c:v>47.180336100197849</c:v>
                </c:pt>
                <c:pt idx="23">
                  <c:v>46.742582727286731</c:v>
                </c:pt>
                <c:pt idx="24">
                  <c:v>46.323116240617196</c:v>
                </c:pt>
                <c:pt idx="25">
                  <c:v>45.921043866922844</c:v>
                </c:pt>
                <c:pt idx="26">
                  <c:v>45.53553140278774</c:v>
                </c:pt>
                <c:pt idx="27">
                  <c:v>45.165798485487301</c:v>
                </c:pt>
                <c:pt idx="28">
                  <c:v>44.81111430354531</c:v>
                </c:pt>
                <c:pt idx="29">
                  <c:v>44.470793701741798</c:v>
                </c:pt>
                <c:pt idx="30">
                  <c:v>44.144193640258891</c:v>
                </c:pt>
                <c:pt idx="31">
                  <c:v>43.830709972045838</c:v>
                </c:pt>
                <c:pt idx="32">
                  <c:v>43.529774506402305</c:v>
                </c:pt>
                <c:pt idx="33">
                  <c:v>43.240852330241751</c:v>
                </c:pt>
                <c:pt idx="34">
                  <c:v>42.963439361583141</c:v>
                </c:pt>
                <c:pt idx="35">
                  <c:v>42.697060112544762</c:v>
                </c:pt>
                <c:pt idx="36">
                  <c:v>42.441265641542202</c:v>
                </c:pt>
                <c:pt idx="37">
                  <c:v>42.195631676538767</c:v>
                </c:pt>
                <c:pt idx="38">
                  <c:v>41.959756893106714</c:v>
                </c:pt>
                <c:pt idx="39">
                  <c:v>41.733261332752249</c:v>
                </c:pt>
                <c:pt idx="40">
                  <c:v>41.515784948463477</c:v>
                </c:pt>
                <c:pt idx="41">
                  <c:v>41.306986265779813</c:v>
                </c:pt>
                <c:pt idx="42">
                  <c:v>41.106541148875237</c:v>
                </c:pt>
                <c:pt idx="43">
                  <c:v>40.914141662210568</c:v>
                </c:pt>
                <c:pt idx="44">
                  <c:v>40.729495019259275</c:v>
                </c:pt>
                <c:pt idx="45">
                  <c:v>40.55232261065936</c:v>
                </c:pt>
                <c:pt idx="46">
                  <c:v>40.382359104905959</c:v>
                </c:pt>
                <c:pt idx="47">
                  <c:v>40.2193516153784</c:v>
                </c:pt>
                <c:pt idx="48">
                  <c:v>40.063058928113094</c:v>
                </c:pt>
                <c:pt idx="49">
                  <c:v>39.913250785285811</c:v>
                </c:pt>
                <c:pt idx="50">
                  <c:v>39.769707219872316</c:v>
                </c:pt>
                <c:pt idx="51">
                  <c:v>39.63221793741377</c:v>
                </c:pt>
                <c:pt idx="52">
                  <c:v>39.500581741237056</c:v>
                </c:pt>
                <c:pt idx="53">
                  <c:v>39.374605997870617</c:v>
                </c:pt>
                <c:pt idx="54">
                  <c:v>39.2541061397622</c:v>
                </c:pt>
                <c:pt idx="55">
                  <c:v>39.138905202757599</c:v>
                </c:pt>
                <c:pt idx="56">
                  <c:v>39.02883339613328</c:v>
                </c:pt>
                <c:pt idx="57">
                  <c:v>38.923727703315365</c:v>
                </c:pt>
                <c:pt idx="58">
                  <c:v>38.823431511754279</c:v>
                </c:pt>
                <c:pt idx="59">
                  <c:v>38.727794270781317</c:v>
                </c:pt>
                <c:pt idx="60">
                  <c:v>38.636671176653351</c:v>
                </c:pt>
                <c:pt idx="61">
                  <c:v>38.549922884415025</c:v>
                </c:pt>
                <c:pt idx="62">
                  <c:v>38.467415246688745</c:v>
                </c:pt>
                <c:pt idx="63">
                  <c:v>38.389019080063861</c:v>
                </c:pt>
                <c:pt idx="64">
                  <c:v>38.314609960432676</c:v>
                </c:pt>
                <c:pt idx="65">
                  <c:v>38.244068049440159</c:v>
                </c:pt>
                <c:pt idx="66">
                  <c:v>38.177277955241664</c:v>
                </c:pt>
                <c:pt idx="67">
                  <c:v>38.114128632050267</c:v>
                </c:pt>
                <c:pt idx="68">
                  <c:v>38.054513324605011</c:v>
                </c:pt>
                <c:pt idx="69">
                  <c:v>37.998329565823724</c:v>
                </c:pt>
                <c:pt idx="70">
                  <c:v>37.945479238674238</c:v>
                </c:pt>
                <c:pt idx="71">
                  <c:v>37.89586871695866</c:v>
                </c:pt>
                <c:pt idx="72">
                  <c:v>37.849409104543099</c:v>
                </c:pt>
                <c:pt idx="73">
                  <c:v>37.806016599054146</c:v>
                </c:pt>
                <c:pt idx="74">
                  <c:v>37.765613014799783</c:v>
                </c:pt>
                <c:pt idx="75">
                  <c:v>37.728126511560163</c:v>
                </c:pt>
                <c:pt idx="76">
                  <c:v>37.693492592196719</c:v>
                </c:pt>
                <c:pt idx="77">
                  <c:v>37.661655454587731</c:v>
                </c:pt>
                <c:pt idx="78">
                  <c:v>37.632569814918554</c:v>
                </c:pt>
                <c:pt idx="79">
                  <c:v>37.606203363837039</c:v>
                </c:pt>
                <c:pt idx="80">
                  <c:v>37.582540080434455</c:v>
                </c:pt>
                <c:pt idx="81">
                  <c:v>37.56158472056859</c:v>
                </c:pt>
                <c:pt idx="82">
                  <c:v>37.54336892980723</c:v>
                </c:pt>
                <c:pt idx="83">
                  <c:v>37.527959629306224</c:v>
                </c:pt>
                <c:pt idx="84">
                  <c:v>37.515470620423855</c:v>
                </c:pt>
                <c:pt idx="85">
                  <c:v>37.506078807803249</c:v>
                </c:pt>
                <c:pt idx="86">
                  <c:v>37.500047145273697</c:v>
                </c:pt>
                <c:pt idx="87">
                  <c:v>37.497757523316352</c:v>
                </c:pt>
                <c:pt idx="88">
                  <c:v>37.499758615912413</c:v>
                </c:pt>
                <c:pt idx="89">
                  <c:v>37.506836675493332</c:v>
                </c:pt>
                <c:pt idx="90">
                  <c:v>37.520122295268493</c:v>
                </c:pt>
                <c:pt idx="91">
                  <c:v>37.541254917185711</c:v>
                </c:pt>
                <c:pt idx="92">
                  <c:v>37.572642597611264</c:v>
                </c:pt>
                <c:pt idx="93">
                  <c:v>37.617883814241679</c:v>
                </c:pt>
                <c:pt idx="94">
                  <c:v>37.682474757586874</c:v>
                </c:pt>
                <c:pt idx="95">
                  <c:v>37.775040284906026</c:v>
                </c:pt>
                <c:pt idx="96">
                  <c:v>37.909571340042419</c:v>
                </c:pt>
                <c:pt idx="97">
                  <c:v>38.109704956092799</c:v>
                </c:pt>
                <c:pt idx="98">
                  <c:v>38.41742190976106</c:v>
                </c:pt>
                <c:pt idx="99">
                  <c:v>38.912032105036758</c:v>
                </c:pt>
                <c:pt idx="100">
                  <c:v>39.755194661944586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37E8-4D84-AD8F-9155A5497956}"/>
            </c:ext>
          </c:extLst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Wilson!$EQ$62:$EQ$162</c:f>
              <c:numCache>
                <c:formatCode>0.00</c:formatCode>
                <c:ptCount val="101"/>
                <c:pt idx="0">
                  <c:v>0</c:v>
                </c:pt>
                <c:pt idx="1">
                  <c:v>5.9408141214559139E-2</c:v>
                </c:pt>
                <c:pt idx="2">
                  <c:v>0.11306355735090551</c:v>
                </c:pt>
                <c:pt idx="3">
                  <c:v>0.16168220078936563</c:v>
                </c:pt>
                <c:pt idx="4">
                  <c:v>0.2058750686712342</c:v>
                </c:pt>
                <c:pt idx="5">
                  <c:v>0.24616542776753961</c:v>
                </c:pt>
                <c:pt idx="6">
                  <c:v>0.28300298609261026</c:v>
                </c:pt>
                <c:pt idx="7">
                  <c:v>0.31677557827162095</c:v>
                </c:pt>
                <c:pt idx="8">
                  <c:v>0.34781882489494625</c:v>
                </c:pt>
                <c:pt idx="9">
                  <c:v>0.37642413877486808</c:v>
                </c:pt>
                <c:pt idx="10">
                  <c:v>0.40284538005088294</c:v>
                </c:pt>
                <c:pt idx="11">
                  <c:v>0.42730440464959113</c:v>
                </c:pt>
                <c:pt idx="12">
                  <c:v>0.44999570423879287</c:v>
                </c:pt>
                <c:pt idx="13">
                  <c:v>0.47109029844328798</c:v>
                </c:pt>
                <c:pt idx="14">
                  <c:v>0.49073900998322956</c:v>
                </c:pt>
                <c:pt idx="15">
                  <c:v>0.50907522913708203</c:v>
                </c:pt>
                <c:pt idx="16">
                  <c:v>0.52621725436904443</c:v>
                </c:pt>
                <c:pt idx="17">
                  <c:v>0.54227028016591128</c:v>
                </c:pt>
                <c:pt idx="18">
                  <c:v>0.55732809035467945</c:v>
                </c:pt>
                <c:pt idx="19">
                  <c:v>0.57147450482211304</c:v>
                </c:pt>
                <c:pt idx="20">
                  <c:v>0.58478461915328417</c:v>
                </c:pt>
                <c:pt idx="21">
                  <c:v>0.59732586986616298</c:v>
                </c:pt>
                <c:pt idx="22">
                  <c:v>0.60915895233910233</c:v>
                </c:pt>
                <c:pt idx="23">
                  <c:v>0.62033861396383183</c:v>
                </c:pt>
                <c:pt idx="24">
                  <c:v>0.63091434131388047</c:v>
                </c:pt>
                <c:pt idx="25">
                  <c:v>0.64093095704097436</c:v>
                </c:pt>
                <c:pt idx="26">
                  <c:v>0.65042913967510796</c:v>
                </c:pt>
                <c:pt idx="27">
                  <c:v>0.65944587740692073</c:v>
                </c:pt>
                <c:pt idx="28">
                  <c:v>0.66801486519297404</c:v>
                </c:pt>
                <c:pt idx="29">
                  <c:v>0.67616685308013047</c:v>
                </c:pt>
                <c:pt idx="30">
                  <c:v>0.68392995244176458</c:v>
                </c:pt>
                <c:pt idx="31">
                  <c:v>0.69132990581302478</c:v>
                </c:pt>
                <c:pt idx="32">
                  <c:v>0.69839032517039834</c:v>
                </c:pt>
                <c:pt idx="33">
                  <c:v>0.70513290279350993</c:v>
                </c:pt>
                <c:pt idx="34">
                  <c:v>0.71157759825199063</c:v>
                </c:pt>
                <c:pt idx="35">
                  <c:v>0.71774280455778128</c:v>
                </c:pt>
                <c:pt idx="36">
                  <c:v>0.72364549609841922</c:v>
                </c:pt>
                <c:pt idx="37">
                  <c:v>0.72930136060652229</c:v>
                </c:pt>
                <c:pt idx="38">
                  <c:v>0.73472491711453303</c:v>
                </c:pt>
                <c:pt idx="39">
                  <c:v>0.7399296215830673</c:v>
                </c:pt>
                <c:pt idx="40">
                  <c:v>0.74492796166863662</c:v>
                </c:pt>
                <c:pt idx="41">
                  <c:v>0.74973154190624991</c:v>
                </c:pt>
                <c:pt idx="42">
                  <c:v>0.75435116041931283</c:v>
                </c:pt>
                <c:pt idx="43">
                  <c:v>0.75879687812934771</c:v>
                </c:pt>
                <c:pt idx="44">
                  <c:v>0.7630780813177146</c:v>
                </c:pt>
                <c:pt idx="45">
                  <c:v>0.76720353828797705</c:v>
                </c:pt>
                <c:pt idx="46">
                  <c:v>0.77118145078840783</c:v>
                </c:pt>
                <c:pt idx="47">
                  <c:v>0.77501950077707593</c:v>
                </c:pt>
                <c:pt idx="48">
                  <c:v>0.77872489304576409</c:v>
                </c:pt>
                <c:pt idx="49">
                  <c:v>0.78230439416170872</c:v>
                </c:pt>
                <c:pt idx="50">
                  <c:v>0.78576436813706707</c:v>
                </c:pt>
                <c:pt idx="51">
                  <c:v>0.7891108091937582</c:v>
                </c:pt>
                <c:pt idx="52">
                  <c:v>0.79234937195542321</c:v>
                </c:pt>
                <c:pt idx="53">
                  <c:v>0.79548539936778029</c:v>
                </c:pt>
                <c:pt idx="54">
                  <c:v>0.79852394862316123</c:v>
                </c:pt>
                <c:pt idx="55">
                  <c:v>0.80146981534433526</c:v>
                </c:pt>
                <c:pt idx="56">
                  <c:v>0.80432755626615937</c:v>
                </c:pt>
                <c:pt idx="57">
                  <c:v>0.80710151064146352</c:v>
                </c:pt>
                <c:pt idx="58">
                  <c:v>0.8097958205895105</c:v>
                </c:pt>
                <c:pt idx="59">
                  <c:v>0.81241445060167539</c:v>
                </c:pt>
                <c:pt idx="60">
                  <c:v>0.81496120641988223</c:v>
                </c:pt>
                <c:pt idx="61">
                  <c:v>0.81743975350926801</c:v>
                </c:pt>
                <c:pt idx="62">
                  <c:v>0.81985363535820577</c:v>
                </c:pt>
                <c:pt idx="63">
                  <c:v>0.82220629185717142</c:v>
                </c:pt>
                <c:pt idx="64">
                  <c:v>0.82450107803432093</c:v>
                </c:pt>
                <c:pt idx="65">
                  <c:v>0.82674128346169673</c:v>
                </c:pt>
                <c:pt idx="66">
                  <c:v>0.82893015269432546</c:v>
                </c:pt>
                <c:pt idx="67">
                  <c:v>0.83107090716797205</c:v>
                </c:pt>
                <c:pt idx="68">
                  <c:v>0.83316676906445353</c:v>
                </c:pt>
                <c:pt idx="69">
                  <c:v>0.83522098776190623</c:v>
                </c:pt>
                <c:pt idx="70">
                  <c:v>0.83723686962861632</c:v>
                </c:pt>
                <c:pt idx="71">
                  <c:v>0.83921781210411872</c:v>
                </c:pt>
                <c:pt idx="72">
                  <c:v>0.84116734325368792</c:v>
                </c:pt>
                <c:pt idx="73">
                  <c:v>0.84308916830276315</c:v>
                </c:pt>
                <c:pt idx="74">
                  <c:v>0.84498722508309643</c:v>
                </c:pt>
                <c:pt idx="75">
                  <c:v>0.84686575089131599</c:v>
                </c:pt>
                <c:pt idx="76">
                  <c:v>0.84872936402807808</c:v>
                </c:pt>
                <c:pt idx="77">
                  <c:v>0.85058316432994074</c:v>
                </c:pt>
                <c:pt idx="78">
                  <c:v>0.85243285844051919</c:v>
                </c:pt>
                <c:pt idx="79">
                  <c:v>0.85428491755861669</c:v>
                </c:pt>
                <c:pt idx="80">
                  <c:v>0.85614677819633012</c:v>
                </c:pt>
                <c:pt idx="81">
                  <c:v>0.85802710045208908</c:v>
                </c:pt>
                <c:pt idx="82">
                  <c:v>0.8599361040219009</c:v>
                </c:pt>
                <c:pt idx="83">
                  <c:v>0.86188601052147817</c:v>
                </c:pt>
                <c:pt idx="84">
                  <c:v>0.86389163307130534</c:v>
                </c:pt>
                <c:pt idx="85">
                  <c:v>0.86597117275859747</c:v>
                </c:pt>
                <c:pt idx="86">
                  <c:v>0.86814731023776071</c:v>
                </c:pt>
                <c:pt idx="87">
                  <c:v>0.87044872558753794</c:v>
                </c:pt>
                <c:pt idx="88">
                  <c:v>0.87291225132651495</c:v>
                </c:pt>
                <c:pt idx="89">
                  <c:v>0.87558598115541197</c:v>
                </c:pt>
                <c:pt idx="90">
                  <c:v>0.87853385508271209</c:v>
                </c:pt>
                <c:pt idx="91">
                  <c:v>0.88184258512199298</c:v>
                </c:pt>
                <c:pt idx="92">
                  <c:v>0.88563240171700974</c:v>
                </c:pt>
                <c:pt idx="93">
                  <c:v>0.89007424790623324</c:v>
                </c:pt>
                <c:pt idx="94">
                  <c:v>0.89541827708757027</c:v>
                </c:pt>
                <c:pt idx="95">
                  <c:v>0.9020430603279137</c:v>
                </c:pt>
                <c:pt idx="96">
                  <c:v>0.91054474222831794</c:v>
                </c:pt>
                <c:pt idx="97">
                  <c:v>0.92190809527251449</c:v>
                </c:pt>
                <c:pt idx="98">
                  <c:v>0.9378581452881154</c:v>
                </c:pt>
                <c:pt idx="99">
                  <c:v>0.9616464197078437</c:v>
                </c:pt>
                <c:pt idx="100">
                  <c:v>1.0000000000000011</c:v>
                </c:pt>
              </c:numCache>
            </c:numRef>
          </c:xVal>
          <c:yVal>
            <c:numRef>
              <c:f>Wilson!$ER$62:$ER$162</c:f>
              <c:numCache>
                <c:formatCode>0.00</c:formatCode>
                <c:ptCount val="101"/>
                <c:pt idx="0">
                  <c:v>64.51090163335374</c:v>
                </c:pt>
                <c:pt idx="1">
                  <c:v>63.215637645211245</c:v>
                </c:pt>
                <c:pt idx="2">
                  <c:v>61.993429265292832</c:v>
                </c:pt>
                <c:pt idx="3">
                  <c:v>60.838943916561277</c:v>
                </c:pt>
                <c:pt idx="4">
                  <c:v>59.747306394078521</c:v>
                </c:pt>
                <c:pt idx="5">
                  <c:v>58.714060736722331</c:v>
                </c:pt>
                <c:pt idx="6">
                  <c:v>57.735133771127494</c:v>
                </c:pt>
                <c:pt idx="7">
                  <c:v>56.806800825188986</c:v>
                </c:pt>
                <c:pt idx="8">
                  <c:v>55.925653870760129</c:v>
                </c:pt>
                <c:pt idx="9">
                  <c:v>55.088572188998455</c:v>
                </c:pt>
                <c:pt idx="10">
                  <c:v>54.292695539888825</c:v>
                </c:pt>
                <c:pt idx="11">
                  <c:v>53.535399745300822</c:v>
                </c:pt>
                <c:pt idx="12">
                  <c:v>52.814274551205528</c:v>
                </c:pt>
                <c:pt idx="13">
                  <c:v>52.127103610901486</c:v>
                </c:pt>
                <c:pt idx="14">
                  <c:v>51.471846421009843</c:v>
                </c:pt>
                <c:pt idx="15">
                  <c:v>50.846622041054957</c:v>
                </c:pt>
                <c:pt idx="16">
                  <c:v>50.249694432402407</c:v>
                </c:pt>
                <c:pt idx="17">
                  <c:v>49.679459260884471</c:v>
                </c:pt>
                <c:pt idx="18">
                  <c:v>49.134432018009932</c:v>
                </c:pt>
                <c:pt idx="19">
                  <c:v>48.613237327146862</c:v>
                </c:pt>
                <c:pt idx="20">
                  <c:v>48.114599312754819</c:v>
                </c:pt>
                <c:pt idx="21">
                  <c:v>47.637332922156133</c:v>
                </c:pt>
                <c:pt idx="22">
                  <c:v>47.180336100197849</c:v>
                </c:pt>
                <c:pt idx="23">
                  <c:v>46.742582727286731</c:v>
                </c:pt>
                <c:pt idx="24">
                  <c:v>46.323116240617196</c:v>
                </c:pt>
                <c:pt idx="25">
                  <c:v>45.921043866922844</c:v>
                </c:pt>
                <c:pt idx="26">
                  <c:v>45.53553140278774</c:v>
                </c:pt>
                <c:pt idx="27">
                  <c:v>45.165798485487301</c:v>
                </c:pt>
                <c:pt idx="28">
                  <c:v>44.81111430354531</c:v>
                </c:pt>
                <c:pt idx="29">
                  <c:v>44.470793701741798</c:v>
                </c:pt>
                <c:pt idx="30">
                  <c:v>44.144193640258891</c:v>
                </c:pt>
                <c:pt idx="31">
                  <c:v>43.830709972045838</c:v>
                </c:pt>
                <c:pt idx="32">
                  <c:v>43.529774506402305</c:v>
                </c:pt>
                <c:pt idx="33">
                  <c:v>43.240852330241751</c:v>
                </c:pt>
                <c:pt idx="34">
                  <c:v>42.963439361583141</c:v>
                </c:pt>
                <c:pt idx="35">
                  <c:v>42.697060112544762</c:v>
                </c:pt>
                <c:pt idx="36">
                  <c:v>42.441265641542202</c:v>
                </c:pt>
                <c:pt idx="37">
                  <c:v>42.195631676538767</c:v>
                </c:pt>
                <c:pt idx="38">
                  <c:v>41.959756893106714</c:v>
                </c:pt>
                <c:pt idx="39">
                  <c:v>41.733261332752249</c:v>
                </c:pt>
                <c:pt idx="40">
                  <c:v>41.515784948463477</c:v>
                </c:pt>
                <c:pt idx="41">
                  <c:v>41.306986265779813</c:v>
                </c:pt>
                <c:pt idx="42">
                  <c:v>41.106541148875237</c:v>
                </c:pt>
                <c:pt idx="43">
                  <c:v>40.914141662210568</c:v>
                </c:pt>
                <c:pt idx="44">
                  <c:v>40.729495019259275</c:v>
                </c:pt>
                <c:pt idx="45">
                  <c:v>40.55232261065936</c:v>
                </c:pt>
                <c:pt idx="46">
                  <c:v>40.382359104905959</c:v>
                </c:pt>
                <c:pt idx="47">
                  <c:v>40.2193516153784</c:v>
                </c:pt>
                <c:pt idx="48">
                  <c:v>40.063058928113094</c:v>
                </c:pt>
                <c:pt idx="49">
                  <c:v>39.913250785285811</c:v>
                </c:pt>
                <c:pt idx="50">
                  <c:v>39.769707219872316</c:v>
                </c:pt>
                <c:pt idx="51">
                  <c:v>39.63221793741377</c:v>
                </c:pt>
                <c:pt idx="52">
                  <c:v>39.500581741237056</c:v>
                </c:pt>
                <c:pt idx="53">
                  <c:v>39.374605997870617</c:v>
                </c:pt>
                <c:pt idx="54">
                  <c:v>39.2541061397622</c:v>
                </c:pt>
                <c:pt idx="55">
                  <c:v>39.138905202757599</c:v>
                </c:pt>
                <c:pt idx="56">
                  <c:v>39.02883339613328</c:v>
                </c:pt>
                <c:pt idx="57">
                  <c:v>38.923727703315365</c:v>
                </c:pt>
                <c:pt idx="58">
                  <c:v>38.823431511754279</c:v>
                </c:pt>
                <c:pt idx="59">
                  <c:v>38.727794270781317</c:v>
                </c:pt>
                <c:pt idx="60">
                  <c:v>38.636671176653351</c:v>
                </c:pt>
                <c:pt idx="61">
                  <c:v>38.549922884415025</c:v>
                </c:pt>
                <c:pt idx="62">
                  <c:v>38.467415246688745</c:v>
                </c:pt>
                <c:pt idx="63">
                  <c:v>38.389019080063861</c:v>
                </c:pt>
                <c:pt idx="64">
                  <c:v>38.314609960432676</c:v>
                </c:pt>
                <c:pt idx="65">
                  <c:v>38.244068049440159</c:v>
                </c:pt>
                <c:pt idx="66">
                  <c:v>38.177277955241664</c:v>
                </c:pt>
                <c:pt idx="67">
                  <c:v>38.114128632050267</c:v>
                </c:pt>
                <c:pt idx="68">
                  <c:v>38.054513324605011</c:v>
                </c:pt>
                <c:pt idx="69">
                  <c:v>37.998329565823724</c:v>
                </c:pt>
                <c:pt idx="70">
                  <c:v>37.945479238674238</c:v>
                </c:pt>
                <c:pt idx="71">
                  <c:v>37.89586871695866</c:v>
                </c:pt>
                <c:pt idx="72">
                  <c:v>37.849409104543099</c:v>
                </c:pt>
                <c:pt idx="73">
                  <c:v>37.806016599054146</c:v>
                </c:pt>
                <c:pt idx="74">
                  <c:v>37.765613014799783</c:v>
                </c:pt>
                <c:pt idx="75">
                  <c:v>37.728126511560163</c:v>
                </c:pt>
                <c:pt idx="76">
                  <c:v>37.693492592196719</c:v>
                </c:pt>
                <c:pt idx="77">
                  <c:v>37.661655454587731</c:v>
                </c:pt>
                <c:pt idx="78">
                  <c:v>37.632569814918554</c:v>
                </c:pt>
                <c:pt idx="79">
                  <c:v>37.606203363837039</c:v>
                </c:pt>
                <c:pt idx="80">
                  <c:v>37.582540080434455</c:v>
                </c:pt>
                <c:pt idx="81">
                  <c:v>37.56158472056859</c:v>
                </c:pt>
                <c:pt idx="82">
                  <c:v>37.54336892980723</c:v>
                </c:pt>
                <c:pt idx="83">
                  <c:v>37.527959629306224</c:v>
                </c:pt>
                <c:pt idx="84">
                  <c:v>37.515470620423855</c:v>
                </c:pt>
                <c:pt idx="85">
                  <c:v>37.506078807803249</c:v>
                </c:pt>
                <c:pt idx="86">
                  <c:v>37.500047145273697</c:v>
                </c:pt>
                <c:pt idx="87">
                  <c:v>37.497757523316352</c:v>
                </c:pt>
                <c:pt idx="88">
                  <c:v>37.499758615912413</c:v>
                </c:pt>
                <c:pt idx="89">
                  <c:v>37.506836675493332</c:v>
                </c:pt>
                <c:pt idx="90">
                  <c:v>37.520122295268493</c:v>
                </c:pt>
                <c:pt idx="91">
                  <c:v>37.541254917185711</c:v>
                </c:pt>
                <c:pt idx="92">
                  <c:v>37.572642597611264</c:v>
                </c:pt>
                <c:pt idx="93">
                  <c:v>37.617883814241679</c:v>
                </c:pt>
                <c:pt idx="94">
                  <c:v>37.682474757586874</c:v>
                </c:pt>
                <c:pt idx="95">
                  <c:v>37.775040284906026</c:v>
                </c:pt>
                <c:pt idx="96">
                  <c:v>37.909571340042419</c:v>
                </c:pt>
                <c:pt idx="97">
                  <c:v>38.109704956092799</c:v>
                </c:pt>
                <c:pt idx="98">
                  <c:v>38.41742190976106</c:v>
                </c:pt>
                <c:pt idx="99">
                  <c:v>38.912032105036758</c:v>
                </c:pt>
                <c:pt idx="100">
                  <c:v>39.755194661944586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37E8-4D84-AD8F-9155A5497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104064"/>
        <c:axId val="145482112"/>
      </c:scatterChart>
      <c:valAx>
        <c:axId val="14410406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x,</a:t>
                </a:r>
                <a:r>
                  <a:rPr lang="es-MX" baseline="0"/>
                  <a:t> y</a:t>
                </a:r>
                <a:endParaRPr lang="es-MX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5482112"/>
        <c:crosses val="autoZero"/>
        <c:crossBetween val="midCat"/>
        <c:majorUnit val="0.2"/>
      </c:valAx>
      <c:valAx>
        <c:axId val="1454821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T</a:t>
                </a:r>
                <a:r>
                  <a:rPr lang="es-MX" baseline="0"/>
                  <a:t>emperatura (°C)</a:t>
                </a:r>
                <a:endParaRPr lang="es-MX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410406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6619864348639588"/>
          <c:y val="6.443072456851983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MX"/>
              <a:t>Diagrama</a:t>
            </a:r>
            <a:r>
              <a:rPr lang="es-MX" baseline="0"/>
              <a:t> p vs composición a T cte.</a:t>
            </a:r>
            <a:endParaRPr lang="es-MX"/>
          </a:p>
        </c:rich>
      </c:tx>
      <c:layout>
        <c:manualLayout>
          <c:xMode val="edge"/>
          <c:yMode val="edge"/>
          <c:x val="0.4127207505518764"/>
          <c:y val="1.46412884333821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73076771653543304"/>
        </c:manualLayout>
      </c:layout>
      <c:scatterChart>
        <c:scatterStyle val="smoothMarker"/>
        <c:varyColors val="0"/>
        <c:ser>
          <c:idx val="0"/>
          <c:order val="0"/>
          <c:tx>
            <c:strRef>
              <c:f>Wilson!$S$61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Wilson!$S$167:$S$267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3.5435688976309025</c:v>
                </c:pt>
                <c:pt idx="1">
                  <c:v>3.6701206295624651</c:v>
                </c:pt>
                <c:pt idx="2">
                  <c:v>3.7929446993371561</c:v>
                </c:pt>
                <c:pt idx="3">
                  <c:v>3.9121349422459244</c:v>
                </c:pt>
                <c:pt idx="4">
                  <c:v>4.0277828115492227</c:v>
                </c:pt>
                <c:pt idx="5">
                  <c:v>4.139977442891376</c:v>
                </c:pt>
                <c:pt idx="6">
                  <c:v>4.2488057168653457</c:v>
                </c:pt>
                <c:pt idx="7">
                  <c:v>4.3543523197836604</c:v>
                </c:pt>
                <c:pt idx="8">
                  <c:v>4.4566998027093812</c:v>
                </c:pt>
                <c:pt idx="9">
                  <c:v>4.5559286387990277</c:v>
                </c:pt>
                <c:pt idx="10">
                  <c:v>4.652117279007558</c:v>
                </c:pt>
                <c:pt idx="11">
                  <c:v>4.7453422062036834</c:v>
                </c:pt>
                <c:pt idx="12">
                  <c:v>4.8356779877420104</c:v>
                </c:pt>
                <c:pt idx="13">
                  <c:v>4.9231973265367852</c:v>
                </c:pt>
                <c:pt idx="14">
                  <c:v>5.0079711106802733</c:v>
                </c:pt>
                <c:pt idx="15">
                  <c:v>5.0900684616471361</c:v>
                </c:pt>
                <c:pt idx="16">
                  <c:v>5.1695567811244727</c:v>
                </c:pt>
                <c:pt idx="17">
                  <c:v>5.24650179650554</c:v>
                </c:pt>
                <c:pt idx="18">
                  <c:v>5.3209676050835126</c:v>
                </c:pt>
                <c:pt idx="19">
                  <c:v>5.3930167169799219</c:v>
                </c:pt>
                <c:pt idx="20">
                  <c:v>5.46271009684083</c:v>
                </c:pt>
                <c:pt idx="21">
                  <c:v>5.5301072043319763</c:v>
                </c:pt>
                <c:pt idx="22">
                  <c:v>5.5952660334624991</c:v>
                </c:pt>
                <c:pt idx="23">
                  <c:v>5.6582431507649931</c:v>
                </c:pt>
                <c:pt idx="24">
                  <c:v>5.7190937323578375</c:v>
                </c:pt>
                <c:pt idx="25">
                  <c:v>5.7778715999138575</c:v>
                </c:pt>
                <c:pt idx="26">
                  <c:v>5.8346292555573172</c:v>
                </c:pt>
                <c:pt idx="27">
                  <c:v>5.8894179157091822</c:v>
                </c:pt>
                <c:pt idx="28">
                  <c:v>5.9422875438983143</c:v>
                </c:pt>
                <c:pt idx="29">
                  <c:v>5.9932868825538996</c:v>
                </c:pt>
                <c:pt idx="30">
                  <c:v>6.0424634837917468</c:v>
                </c:pt>
                <c:pt idx="31">
                  <c:v>6.0898637392043797</c:v>
                </c:pt>
                <c:pt idx="32">
                  <c:v>6.1355329086616459</c:v>
                </c:pt>
                <c:pt idx="33">
                  <c:v>6.1795151481252892</c:v>
                </c:pt>
                <c:pt idx="34">
                  <c:v>6.2218535364770835</c:v>
                </c:pt>
                <c:pt idx="35">
                  <c:v>6.262590101355979</c:v>
                </c:pt>
                <c:pt idx="36">
                  <c:v>6.3017658439950024</c:v>
                </c:pt>
                <c:pt idx="37">
                  <c:v>6.3394207630433437</c:v>
                </c:pt>
                <c:pt idx="38">
                  <c:v>6.3755938773530945</c:v>
                </c:pt>
                <c:pt idx="39">
                  <c:v>6.4103232477032082</c:v>
                </c:pt>
                <c:pt idx="40">
                  <c:v>6.4436459974255733</c:v>
                </c:pt>
                <c:pt idx="41">
                  <c:v>6.475598331889004</c:v>
                </c:pt>
                <c:pt idx="42">
                  <c:v>6.5062155567867919</c:v>
                </c:pt>
                <c:pt idx="43">
                  <c:v>6.5355320951614573</c:v>
                </c:pt>
                <c:pt idx="44">
                  <c:v>6.563581503086664</c:v>
                </c:pt>
                <c:pt idx="45">
                  <c:v>6.5903964839101112</c:v>
                </c:pt>
                <c:pt idx="46">
                  <c:v>6.6160089009426466</c:v>
                </c:pt>
                <c:pt idx="47">
                  <c:v>6.6404497884568938</c:v>
                </c:pt>
                <c:pt idx="48">
                  <c:v>6.6637493608330916</c:v>
                </c:pt>
                <c:pt idx="49">
                  <c:v>6.6859370196596704</c:v>
                </c:pt>
                <c:pt idx="50">
                  <c:v>6.7070413585605024</c:v>
                </c:pt>
                <c:pt idx="51">
                  <c:v>6.7270901654786934</c:v>
                </c:pt>
                <c:pt idx="52">
                  <c:v>6.7461104220968862</c:v>
                </c:pt>
                <c:pt idx="53">
                  <c:v>6.7641283000146668</c:v>
                </c:pt>
                <c:pt idx="54">
                  <c:v>6.7811691532328631</c:v>
                </c:pt>
                <c:pt idx="55">
                  <c:v>6.7972575064098972</c:v>
                </c:pt>
                <c:pt idx="56">
                  <c:v>6.8124170382536704</c:v>
                </c:pt>
                <c:pt idx="57">
                  <c:v>6.8266705592903589</c:v>
                </c:pt>
                <c:pt idx="58">
                  <c:v>6.8400399831038383</c:v>
                </c:pt>
                <c:pt idx="59">
                  <c:v>6.8525462899609861</c:v>
                </c:pt>
                <c:pt idx="60">
                  <c:v>6.8642094815210761</c:v>
                </c:pt>
                <c:pt idx="61">
                  <c:v>6.8750485250631455</c:v>
                </c:pt>
                <c:pt idx="62">
                  <c:v>6.8850812853418111</c:v>
                </c:pt>
                <c:pt idx="63">
                  <c:v>6.8943244417851632</c:v>
                </c:pt>
                <c:pt idx="64">
                  <c:v>6.90279338825935</c:v>
                </c:pt>
                <c:pt idx="65">
                  <c:v>6.9105021120196781</c:v>
                </c:pt>
                <c:pt idx="66">
                  <c:v>6.9174630477170433</c:v>
                </c:pt>
                <c:pt idx="67">
                  <c:v>6.923686901391803</c:v>
                </c:pt>
                <c:pt idx="68">
                  <c:v>6.929182438213993</c:v>
                </c:pt>
                <c:pt idx="69">
                  <c:v>6.9339562262524952</c:v>
                </c:pt>
                <c:pt idx="70">
                  <c:v>6.9380123266889351</c:v>
                </c:pt>
                <c:pt idx="71">
                  <c:v>6.9413519185200201</c:v>
                </c:pt>
                <c:pt idx="72">
                  <c:v>6.9439728427615144</c:v>
                </c:pt>
                <c:pt idx="73">
                  <c:v>6.9458690472745195</c:v>
                </c:pt>
                <c:pt idx="74">
                  <c:v>6.9470299083054101</c:v>
                </c:pt>
                <c:pt idx="75">
                  <c:v>6.9474393982935778</c:v>
                </c:pt>
                <c:pt idx="76">
                  <c:v>6.9470750609493095</c:v>
                </c:pt>
                <c:pt idx="77">
                  <c:v>6.9459067433411024</c:v>
                </c:pt>
                <c:pt idx="78">
                  <c:v>6.9438950197928468</c:v>
                </c:pt>
                <c:pt idx="79">
                  <c:v>6.9409892224273353</c:v>
                </c:pt>
                <c:pt idx="80">
                  <c:v>6.9371249663015906</c:v>
                </c:pt>
                <c:pt idx="81">
                  <c:v>6.9322210205525261</c:v>
                </c:pt>
                <c:pt idx="82">
                  <c:v>6.9261753269124586</c:v>
                </c:pt>
                <c:pt idx="83">
                  <c:v>6.9188598976981277</c:v>
                </c:pt>
                <c:pt idx="84">
                  <c:v>6.9101142285938479</c:v>
                </c:pt>
                <c:pt idx="85">
                  <c:v>6.8997367248388972</c:v>
                </c:pt>
                <c:pt idx="86">
                  <c:v>6.8874734440930157</c:v>
                </c:pt>
                <c:pt idx="87">
                  <c:v>6.8730031767034996</c:v>
                </c:pt>
                <c:pt idx="88">
                  <c:v>6.8559174699715886</c:v>
                </c:pt>
                <c:pt idx="89">
                  <c:v>6.835693587374454</c:v>
                </c:pt>
                <c:pt idx="90">
                  <c:v>6.8116574643708017</c:v>
                </c:pt>
                <c:pt idx="91">
                  <c:v>6.7829322961444234</c:v>
                </c:pt>
                <c:pt idx="92">
                  <c:v>6.7483661639756924</c:v>
                </c:pt>
                <c:pt idx="93">
                  <c:v>6.7064285555875509</c:v>
                </c:pt>
                <c:pt idx="94">
                  <c:v>6.6550598532920713</c:v>
                </c:pt>
                <c:pt idx="95">
                  <c:v>6.591448227589531</c:v>
                </c:pt>
                <c:pt idx="96">
                  <c:v>6.5116918910134407</c:v>
                </c:pt>
                <c:pt idx="97">
                  <c:v>6.4102756502466205</c:v>
                </c:pt>
                <c:pt idx="98">
                  <c:v>6.2792379486950782</c:v>
                </c:pt>
                <c:pt idx="99">
                  <c:v>6.1068052007987461</c:v>
                </c:pt>
                <c:pt idx="100">
                  <c:v>5.8750751662151854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A11-41B5-A2B4-BA98C2609C98}"/>
            </c:ext>
          </c:extLst>
        </c:ser>
        <c:ser>
          <c:idx val="1"/>
          <c:order val="1"/>
          <c:tx>
            <c:strRef>
              <c:f>Wilson!$EQ$61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Wilson!$AB$167:$AB$267</c:f>
              <c:numCache>
                <c:formatCode>0.00</c:formatCode>
                <c:ptCount val="101"/>
                <c:pt idx="0">
                  <c:v>0</c:v>
                </c:pt>
                <c:pt idx="1">
                  <c:v>4.4074012326360171E-2</c:v>
                </c:pt>
                <c:pt idx="2">
                  <c:v>8.4190606364123066E-2</c:v>
                </c:pt>
                <c:pt idx="3">
                  <c:v>0.12086020521615377</c:v>
                </c:pt>
                <c:pt idx="4">
                  <c:v>0.15450910142064284</c:v>
                </c:pt>
                <c:pt idx="5">
                  <c:v>0.18549610610282594</c:v>
                </c:pt>
                <c:pt idx="6">
                  <c:v>0.21412539498883268</c:v>
                </c:pt>
                <c:pt idx="7">
                  <c:v>0.24065652765315973</c:v>
                </c:pt>
                <c:pt idx="8">
                  <c:v>0.26531234003605902</c:v>
                </c:pt>
                <c:pt idx="9">
                  <c:v>0.2882852189108745</c:v>
                </c:pt>
                <c:pt idx="10">
                  <c:v>0.30974213252693633</c:v>
                </c:pt>
                <c:pt idx="11">
                  <c:v>0.32982869590193614</c:v>
                </c:pt>
                <c:pt idx="12">
                  <c:v>0.34867248019395997</c:v>
                </c:pt>
                <c:pt idx="13">
                  <c:v>0.36638572521901719</c:v>
                </c:pt>
                <c:pt idx="14">
                  <c:v>0.38306757704372857</c:v>
                </c:pt>
                <c:pt idx="15">
                  <c:v>0.39880594492388621</c:v>
                </c:pt>
                <c:pt idx="16">
                  <c:v>0.4136790510646432</c:v>
                </c:pt>
                <c:pt idx="17">
                  <c:v>0.42775673090525085</c:v>
                </c:pt>
                <c:pt idx="18">
                  <c:v>0.44110152956814336</c:v>
                </c:pt>
                <c:pt idx="19">
                  <c:v>0.45376963081398891</c:v>
                </c:pt>
                <c:pt idx="20">
                  <c:v>0.46581164762445793</c:v>
                </c:pt>
                <c:pt idx="21">
                  <c:v>0.47727329788924067</c:v>
                </c:pt>
                <c:pt idx="22">
                  <c:v>0.48819598423075722</c:v>
                </c:pt>
                <c:pt idx="23">
                  <c:v>0.49861729348117817</c:v>
                </c:pt>
                <c:pt idx="24">
                  <c:v>0.50857142852305037</c:v>
                </c:pt>
                <c:pt idx="25">
                  <c:v>0.51808958295891694</c:v>
                </c:pt>
                <c:pt idx="26">
                  <c:v>0.52720026726637848</c:v>
                </c:pt>
                <c:pt idx="27">
                  <c:v>0.53592959363062287</c:v>
                </c:pt>
                <c:pt idx="28">
                  <c:v>0.54430152545517763</c:v>
                </c:pt>
                <c:pt idx="29">
                  <c:v>0.55233809657808142</c:v>
                </c:pt>
                <c:pt idx="30">
                  <c:v>0.56005960442155756</c:v>
                </c:pt>
                <c:pt idx="31">
                  <c:v>0.56748478064452579</c:v>
                </c:pt>
                <c:pt idx="32">
                  <c:v>0.57463094232216283</c:v>
                </c:pt>
                <c:pt idx="33">
                  <c:v>0.58151412622381071</c:v>
                </c:pt>
                <c:pt idx="34">
                  <c:v>0.5881492083829396</c:v>
                </c:pt>
                <c:pt idx="35">
                  <c:v>0.59455001083694714</c:v>
                </c:pt>
                <c:pt idx="36">
                  <c:v>0.60072939714941975</c:v>
                </c:pt>
                <c:pt idx="37">
                  <c:v>0.60669935810423281</c:v>
                </c:pt>
                <c:pt idx="38">
                  <c:v>0.61247108877240719</c:v>
                </c:pt>
                <c:pt idx="39">
                  <c:v>0.6180550579931039</c:v>
                </c:pt>
                <c:pt idx="40">
                  <c:v>0.62346107117481597</c:v>
                </c:pt>
                <c:pt idx="41">
                  <c:v>0.62869832720778607</c:v>
                </c:pt>
                <c:pt idx="42">
                  <c:v>0.63377547018077329</c:v>
                </c:pt>
                <c:pt idx="43">
                  <c:v>0.63870063651186537</c:v>
                </c:pt>
                <c:pt idx="44">
                  <c:v>0.64348149803194432</c:v>
                </c:pt>
                <c:pt idx="45">
                  <c:v>0.64812530149887626</c:v>
                </c:pt>
                <c:pt idx="46">
                  <c:v>0.65263890496903776</c:v>
                </c:pt>
                <c:pt idx="47">
                  <c:v>0.65702881140924474</c:v>
                </c:pt>
                <c:pt idx="48">
                  <c:v>0.66130119989549596</c:v>
                </c:pt>
                <c:pt idx="49">
                  <c:v>0.66546195471444836</c:v>
                </c:pt>
                <c:pt idx="50">
                  <c:v>0.66951669265854197</c:v>
                </c:pt>
                <c:pt idx="51">
                  <c:v>0.67347078878575617</c:v>
                </c:pt>
                <c:pt idx="52">
                  <c:v>0.67732940089974636</c:v>
                </c:pt>
                <c:pt idx="53">
                  <c:v>0.68109749299539801</c:v>
                </c:pt>
                <c:pt idx="54">
                  <c:v>0.68477985790854523</c:v>
                </c:pt>
                <c:pt idx="55">
                  <c:v>0.68838113940680079</c:v>
                </c:pt>
                <c:pt idx="56">
                  <c:v>0.69190585396131243</c:v>
                </c:pt>
                <c:pt idx="57">
                  <c:v>0.69535841244714447</c:v>
                </c:pt>
                <c:pt idx="58">
                  <c:v>0.69874314203339949</c:v>
                </c:pt>
                <c:pt idx="59">
                  <c:v>0.70206430854387059</c:v>
                </c:pt>
                <c:pt idx="60">
                  <c:v>0.70532613959592583</c:v>
                </c:pt>
                <c:pt idx="61">
                  <c:v>0.70853284886076484</c:v>
                </c:pt>
                <c:pt idx="62">
                  <c:v>0.71168866183383162</c:v>
                </c:pt>
                <c:pt idx="63">
                  <c:v>0.7147978435621799</c:v>
                </c:pt>
                <c:pt idx="64">
                  <c:v>0.71786472884879093</c:v>
                </c:pt>
                <c:pt idx="65">
                  <c:v>0.72089375554583557</c:v>
                </c:pt>
                <c:pt idx="66">
                  <c:v>0.72388950166436483</c:v>
                </c:pt>
                <c:pt idx="67">
                  <c:v>0.72685672717297412</c:v>
                </c:pt>
                <c:pt idx="68">
                  <c:v>0.72980042154057301</c:v>
                </c:pt>
                <c:pt idx="69">
                  <c:v>0.73272585830889514</c:v>
                </c:pt>
                <c:pt idx="70">
                  <c:v>0.73563865827254604</c:v>
                </c:pt>
                <c:pt idx="71">
                  <c:v>0.73854486321638013</c:v>
                </c:pt>
                <c:pt idx="72">
                  <c:v>0.7414510226361688</c:v>
                </c:pt>
                <c:pt idx="73">
                  <c:v>0.74436429648151659</c:v>
                </c:pt>
                <c:pt idx="74">
                  <c:v>0.74729257775415736</c:v>
                </c:pt>
                <c:pt idx="75">
                  <c:v>0.75024463983064427</c:v>
                </c:pt>
                <c:pt idx="76">
                  <c:v>0.75323031473950353</c:v>
                </c:pt>
                <c:pt idx="77">
                  <c:v>0.75626071042527143</c:v>
                </c:pt>
                <c:pt idx="78">
                  <c:v>0.75934847743856593</c:v>
                </c:pt>
                <c:pt idx="79">
                  <c:v>0.76250813873399281</c:v>
                </c:pt>
                <c:pt idx="80">
                  <c:v>0.7657565006685606</c:v>
                </c:pt>
                <c:pt idx="81">
                  <c:v>0.76911316935507512</c:v>
                </c:pt>
                <c:pt idx="82">
                  <c:v>0.77260120494777618</c:v>
                </c:pt>
                <c:pt idx="83">
                  <c:v>0.77624795828024284</c:v>
                </c:pt>
                <c:pt idx="84">
                  <c:v>0.78008615114101632</c:v>
                </c:pt>
                <c:pt idx="85">
                  <c:v>0.78415528582492866</c:v>
                </c:pt>
                <c:pt idx="86">
                  <c:v>0.78850350529318769</c:v>
                </c:pt>
                <c:pt idx="87">
                  <c:v>0.79319007845838052</c:v>
                </c:pt>
                <c:pt idx="88">
                  <c:v>0.79828876578010932</c:v>
                </c:pt>
                <c:pt idx="89">
                  <c:v>0.80389244514874569</c:v>
                </c:pt>
                <c:pt idx="90">
                  <c:v>0.81011957532078327</c:v>
                </c:pt>
                <c:pt idx="91">
                  <c:v>0.81712339368035469</c:v>
                </c:pt>
                <c:pt idx="92">
                  <c:v>0.82510527670632783</c:v>
                </c:pt>
                <c:pt idx="93">
                  <c:v>0.8343346032768737</c:v>
                </c:pt>
                <c:pt idx="94">
                  <c:v>0.84517907949094606</c:v>
                </c:pt>
                <c:pt idx="95">
                  <c:v>0.85815247254322713</c:v>
                </c:pt>
                <c:pt idx="96">
                  <c:v>0.87399247830748139</c:v>
                </c:pt>
                <c:pt idx="97">
                  <c:v>0.89379322747379797</c:v>
                </c:pt>
                <c:pt idx="98">
                  <c:v>0.91924253481940277</c:v>
                </c:pt>
                <c:pt idx="99">
                  <c:v>0.95307408835195961</c:v>
                </c:pt>
                <c:pt idx="100">
                  <c:v>1</c:v>
                </c:pt>
              </c:numCache>
            </c:numRef>
          </c:xVal>
          <c:yVal>
            <c:numRef>
              <c:f>Wilson!$AC$167:$AC$267</c:f>
              <c:numCache>
                <c:formatCode>0.00</c:formatCode>
                <c:ptCount val="101"/>
                <c:pt idx="0">
                  <c:v>3.5435688976309025</c:v>
                </c:pt>
                <c:pt idx="1">
                  <c:v>3.6701206295624651</c:v>
                </c:pt>
                <c:pt idx="2">
                  <c:v>3.7929446993371561</c:v>
                </c:pt>
                <c:pt idx="3">
                  <c:v>3.9121349422459244</c:v>
                </c:pt>
                <c:pt idx="4">
                  <c:v>4.0277828115492227</c:v>
                </c:pt>
                <c:pt idx="5">
                  <c:v>4.139977442891376</c:v>
                </c:pt>
                <c:pt idx="6">
                  <c:v>4.2488057168653457</c:v>
                </c:pt>
                <c:pt idx="7">
                  <c:v>4.3543523197836604</c:v>
                </c:pt>
                <c:pt idx="8">
                  <c:v>4.4566998027093812</c:v>
                </c:pt>
                <c:pt idx="9">
                  <c:v>4.5559286387990277</c:v>
                </c:pt>
                <c:pt idx="10">
                  <c:v>4.652117279007558</c:v>
                </c:pt>
                <c:pt idx="11">
                  <c:v>4.7453422062036834</c:v>
                </c:pt>
                <c:pt idx="12">
                  <c:v>4.8356779877420104</c:v>
                </c:pt>
                <c:pt idx="13">
                  <c:v>4.9231973265367852</c:v>
                </c:pt>
                <c:pt idx="14">
                  <c:v>5.0079711106802733</c:v>
                </c:pt>
                <c:pt idx="15">
                  <c:v>5.0900684616471361</c:v>
                </c:pt>
                <c:pt idx="16">
                  <c:v>5.1695567811244727</c:v>
                </c:pt>
                <c:pt idx="17">
                  <c:v>5.24650179650554</c:v>
                </c:pt>
                <c:pt idx="18">
                  <c:v>5.3209676050835126</c:v>
                </c:pt>
                <c:pt idx="19">
                  <c:v>5.3930167169799219</c:v>
                </c:pt>
                <c:pt idx="20">
                  <c:v>5.46271009684083</c:v>
                </c:pt>
                <c:pt idx="21">
                  <c:v>5.5301072043319763</c:v>
                </c:pt>
                <c:pt idx="22">
                  <c:v>5.5952660334624991</c:v>
                </c:pt>
                <c:pt idx="23">
                  <c:v>5.6582431507649931</c:v>
                </c:pt>
                <c:pt idx="24">
                  <c:v>5.7190937323578375</c:v>
                </c:pt>
                <c:pt idx="25">
                  <c:v>5.7778715999138575</c:v>
                </c:pt>
                <c:pt idx="26">
                  <c:v>5.8346292555573172</c:v>
                </c:pt>
                <c:pt idx="27">
                  <c:v>5.8894179157091822</c:v>
                </c:pt>
                <c:pt idx="28">
                  <c:v>5.9422875438983143</c:v>
                </c:pt>
                <c:pt idx="29">
                  <c:v>5.9932868825538996</c:v>
                </c:pt>
                <c:pt idx="30">
                  <c:v>6.0424634837917468</c:v>
                </c:pt>
                <c:pt idx="31">
                  <c:v>6.0898637392043797</c:v>
                </c:pt>
                <c:pt idx="32">
                  <c:v>6.1355329086616459</c:v>
                </c:pt>
                <c:pt idx="33">
                  <c:v>6.1795151481252892</c:v>
                </c:pt>
                <c:pt idx="34">
                  <c:v>6.2218535364770835</c:v>
                </c:pt>
                <c:pt idx="35">
                  <c:v>6.262590101355979</c:v>
                </c:pt>
                <c:pt idx="36">
                  <c:v>6.3017658439950024</c:v>
                </c:pt>
                <c:pt idx="37">
                  <c:v>6.3394207630433437</c:v>
                </c:pt>
                <c:pt idx="38">
                  <c:v>6.3755938773530945</c:v>
                </c:pt>
                <c:pt idx="39">
                  <c:v>6.4103232477032082</c:v>
                </c:pt>
                <c:pt idx="40">
                  <c:v>6.4436459974255733</c:v>
                </c:pt>
                <c:pt idx="41">
                  <c:v>6.475598331889004</c:v>
                </c:pt>
                <c:pt idx="42">
                  <c:v>6.5062155567867919</c:v>
                </c:pt>
                <c:pt idx="43">
                  <c:v>6.5355320951614573</c:v>
                </c:pt>
                <c:pt idx="44">
                  <c:v>6.563581503086664</c:v>
                </c:pt>
                <c:pt idx="45">
                  <c:v>6.5903964839101112</c:v>
                </c:pt>
                <c:pt idx="46">
                  <c:v>6.6160089009426466</c:v>
                </c:pt>
                <c:pt idx="47">
                  <c:v>6.6404497884568938</c:v>
                </c:pt>
                <c:pt idx="48">
                  <c:v>6.6637493608330916</c:v>
                </c:pt>
                <c:pt idx="49">
                  <c:v>6.6859370196596704</c:v>
                </c:pt>
                <c:pt idx="50">
                  <c:v>6.7070413585605024</c:v>
                </c:pt>
                <c:pt idx="51">
                  <c:v>6.7270901654786934</c:v>
                </c:pt>
                <c:pt idx="52">
                  <c:v>6.7461104220968862</c:v>
                </c:pt>
                <c:pt idx="53">
                  <c:v>6.7641283000146668</c:v>
                </c:pt>
                <c:pt idx="54">
                  <c:v>6.7811691532328631</c:v>
                </c:pt>
                <c:pt idx="55">
                  <c:v>6.7972575064098972</c:v>
                </c:pt>
                <c:pt idx="56">
                  <c:v>6.8124170382536704</c:v>
                </c:pt>
                <c:pt idx="57">
                  <c:v>6.8266705592903589</c:v>
                </c:pt>
                <c:pt idx="58">
                  <c:v>6.8400399831038383</c:v>
                </c:pt>
                <c:pt idx="59">
                  <c:v>6.8525462899609861</c:v>
                </c:pt>
                <c:pt idx="60">
                  <c:v>6.8642094815210761</c:v>
                </c:pt>
                <c:pt idx="61">
                  <c:v>6.8750485250631455</c:v>
                </c:pt>
                <c:pt idx="62">
                  <c:v>6.8850812853418111</c:v>
                </c:pt>
                <c:pt idx="63">
                  <c:v>6.8943244417851632</c:v>
                </c:pt>
                <c:pt idx="64">
                  <c:v>6.90279338825935</c:v>
                </c:pt>
                <c:pt idx="65">
                  <c:v>6.9105021120196781</c:v>
                </c:pt>
                <c:pt idx="66">
                  <c:v>6.9174630477170433</c:v>
                </c:pt>
                <c:pt idx="67">
                  <c:v>6.923686901391803</c:v>
                </c:pt>
                <c:pt idx="68">
                  <c:v>6.929182438213993</c:v>
                </c:pt>
                <c:pt idx="69">
                  <c:v>6.9339562262524952</c:v>
                </c:pt>
                <c:pt idx="70">
                  <c:v>6.9380123266889351</c:v>
                </c:pt>
                <c:pt idx="71">
                  <c:v>6.9413519185200201</c:v>
                </c:pt>
                <c:pt idx="72">
                  <c:v>6.9439728427615144</c:v>
                </c:pt>
                <c:pt idx="73">
                  <c:v>6.9458690472745195</c:v>
                </c:pt>
                <c:pt idx="74">
                  <c:v>6.9470299083054101</c:v>
                </c:pt>
                <c:pt idx="75">
                  <c:v>6.9474393982935778</c:v>
                </c:pt>
                <c:pt idx="76">
                  <c:v>6.9470750609493095</c:v>
                </c:pt>
                <c:pt idx="77">
                  <c:v>6.9459067433411024</c:v>
                </c:pt>
                <c:pt idx="78">
                  <c:v>6.9438950197928468</c:v>
                </c:pt>
                <c:pt idx="79">
                  <c:v>6.9409892224273353</c:v>
                </c:pt>
                <c:pt idx="80">
                  <c:v>6.9371249663015906</c:v>
                </c:pt>
                <c:pt idx="81">
                  <c:v>6.9322210205525261</c:v>
                </c:pt>
                <c:pt idx="82">
                  <c:v>6.9261753269124586</c:v>
                </c:pt>
                <c:pt idx="83">
                  <c:v>6.9188598976981277</c:v>
                </c:pt>
                <c:pt idx="84">
                  <c:v>6.9101142285938479</c:v>
                </c:pt>
                <c:pt idx="85">
                  <c:v>6.8997367248388972</c:v>
                </c:pt>
                <c:pt idx="86">
                  <c:v>6.8874734440930157</c:v>
                </c:pt>
                <c:pt idx="87">
                  <c:v>6.8730031767034996</c:v>
                </c:pt>
                <c:pt idx="88">
                  <c:v>6.8559174699715886</c:v>
                </c:pt>
                <c:pt idx="89">
                  <c:v>6.835693587374454</c:v>
                </c:pt>
                <c:pt idx="90">
                  <c:v>6.8116574643708017</c:v>
                </c:pt>
                <c:pt idx="91">
                  <c:v>6.7829322961444234</c:v>
                </c:pt>
                <c:pt idx="92">
                  <c:v>6.7483661639756924</c:v>
                </c:pt>
                <c:pt idx="93">
                  <c:v>6.7064285555875509</c:v>
                </c:pt>
                <c:pt idx="94">
                  <c:v>6.6550598532920713</c:v>
                </c:pt>
                <c:pt idx="95">
                  <c:v>6.591448227589531</c:v>
                </c:pt>
                <c:pt idx="96">
                  <c:v>6.5116918910134407</c:v>
                </c:pt>
                <c:pt idx="97">
                  <c:v>6.4102756502466205</c:v>
                </c:pt>
                <c:pt idx="98">
                  <c:v>6.2792379486950782</c:v>
                </c:pt>
                <c:pt idx="99">
                  <c:v>6.1068052007987461</c:v>
                </c:pt>
                <c:pt idx="100">
                  <c:v>5.8750751662151854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A11-41B5-A2B4-BA98C2609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</a:t>
                </a:r>
                <a:r>
                  <a:rPr lang="es-MX" baseline="0"/>
                  <a:t> y</a:t>
                </a:r>
                <a:endParaRPr lang="es-MX"/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presión</a:t>
                </a:r>
                <a:r>
                  <a:rPr lang="es-MX" baseline="0"/>
                  <a:t> (bar)</a:t>
                </a:r>
                <a:endParaRPr lang="es-MX"/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9879760476960249"/>
          <c:y val="7.8136636653946809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Volatilidad, detección de azeótropos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8473887172482217"/>
        </c:manualLayout>
      </c:layout>
      <c:scatterChart>
        <c:scatterStyle val="smoothMarker"/>
        <c:varyColors val="0"/>
        <c:ser>
          <c:idx val="0"/>
          <c:order val="0"/>
          <c:tx>
            <c:v>Más volátil</c:v>
          </c:tx>
          <c:marker>
            <c:symbol val="none"/>
          </c:marker>
          <c:xVal>
            <c:numRef>
              <c:f>Wilson!$B$35:$B$45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Wilson!$C$35:$C$45</c:f>
              <c:numCache>
                <c:formatCode>0.00</c:formatCode>
                <c:ptCount val="11"/>
                <c:pt idx="0">
                  <c:v>0</c:v>
                </c:pt>
                <c:pt idx="1">
                  <c:v>0.40284538005088294</c:v>
                </c:pt>
                <c:pt idx="2">
                  <c:v>0.58478461915328417</c:v>
                </c:pt>
                <c:pt idx="3">
                  <c:v>0.68392995244176458</c:v>
                </c:pt>
                <c:pt idx="4">
                  <c:v>0.74492796166863662</c:v>
                </c:pt>
                <c:pt idx="5">
                  <c:v>0.78576436813706707</c:v>
                </c:pt>
                <c:pt idx="6">
                  <c:v>0.81496120641988223</c:v>
                </c:pt>
                <c:pt idx="7">
                  <c:v>0.83723686962861632</c:v>
                </c:pt>
                <c:pt idx="8">
                  <c:v>0.85614677819633012</c:v>
                </c:pt>
                <c:pt idx="9">
                  <c:v>0.87853385508271209</c:v>
                </c:pt>
                <c:pt idx="10">
                  <c:v>1.0000000000000011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1D46-4655-86C1-E595777D0B17}"/>
            </c:ext>
          </c:extLst>
        </c:ser>
        <c:ser>
          <c:idx val="1"/>
          <c:order val="1"/>
          <c:tx>
            <c:v>Referencia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Wilson!$B$35:$B$45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Wilson!$F$35:$F$45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1D46-4655-86C1-E595777D0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  <c:max val="1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y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08023108828477"/>
          <c:y val="0.70742993785498209"/>
          <c:w val="0.38039702480231941"/>
          <c:h val="0.1338203883338756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0129478119769217"/>
          <c:y val="0.15325240594925635"/>
          <c:w val="0.72536865248610216"/>
          <c:h val="0.68651857400749539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NRTL!$S$62:$S$162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77.165152822752475</c:v>
                </c:pt>
                <c:pt idx="1">
                  <c:v>76.803255238372856</c:v>
                </c:pt>
                <c:pt idx="2">
                  <c:v>76.46570044618943</c:v>
                </c:pt>
                <c:pt idx="3">
                  <c:v>76.150561067368983</c:v>
                </c:pt>
                <c:pt idx="4">
                  <c:v>75.856108149429701</c:v>
                </c:pt>
                <c:pt idx="5">
                  <c:v>75.580785529396962</c:v>
                </c:pt>
                <c:pt idx="6">
                  <c:v>75.323188219073245</c:v>
                </c:pt>
                <c:pt idx="7">
                  <c:v>75.082044077970352</c:v>
                </c:pt>
                <c:pt idx="8">
                  <c:v>74.85619819162423</c:v>
                </c:pt>
                <c:pt idx="9">
                  <c:v>74.644599490124847</c:v>
                </c:pt>
                <c:pt idx="10">
                  <c:v>74.44628923259387</c:v>
                </c:pt>
                <c:pt idx="11">
                  <c:v>74.260391054464435</c:v>
                </c:pt>
                <c:pt idx="12">
                  <c:v>74.086102330477615</c:v>
                </c:pt>
                <c:pt idx="13">
                  <c:v>73.922686650814171</c:v>
                </c:pt>
                <c:pt idx="14">
                  <c:v>73.769467243341012</c:v>
                </c:pt>
                <c:pt idx="15">
                  <c:v>73.625821203548298</c:v>
                </c:pt>
                <c:pt idx="16">
                  <c:v>73.491174416880028</c:v>
                </c:pt>
                <c:pt idx="17">
                  <c:v>73.364997076976692</c:v>
                </c:pt>
                <c:pt idx="18">
                  <c:v>73.246799718731438</c:v>
                </c:pt>
                <c:pt idx="19">
                  <c:v>73.136129697701506</c:v>
                </c:pt>
                <c:pt idx="20">
                  <c:v>73.03256805786134</c:v>
                </c:pt>
                <c:pt idx="21">
                  <c:v>72.935726738341145</c:v>
                </c:pt>
                <c:pt idx="22">
                  <c:v>72.845246077011439</c:v>
                </c:pt>
                <c:pt idx="23">
                  <c:v>72.76079257481274</c:v>
                </c:pt>
                <c:pt idx="24">
                  <c:v>72.682056889798559</c:v>
                </c:pt>
                <c:pt idx="25">
                  <c:v>72.608752034138433</c:v>
                </c:pt>
                <c:pt idx="26">
                  <c:v>72.540611750943526</c:v>
                </c:pt>
                <c:pt idx="27">
                  <c:v>72.47738905085447</c:v>
                </c:pt>
                <c:pt idx="28">
                  <c:v>72.418854890946875</c:v>
                </c:pt>
                <c:pt idx="29">
                  <c:v>72.364796980752146</c:v>
                </c:pt>
                <c:pt idx="30">
                  <c:v>72.315018702109228</c:v>
                </c:pt>
                <c:pt idx="31">
                  <c:v>72.269338131218205</c:v>
                </c:pt>
                <c:pt idx="32">
                  <c:v>72.227587152691342</c:v>
                </c:pt>
                <c:pt idx="33">
                  <c:v>72.189610656630919</c:v>
                </c:pt>
                <c:pt idx="34">
                  <c:v>72.155265810836738</c:v>
                </c:pt>
                <c:pt idx="35">
                  <c:v>72.124421401177472</c:v>
                </c:pt>
                <c:pt idx="36">
                  <c:v>72.096957233973569</c:v>
                </c:pt>
                <c:pt idx="37">
                  <c:v>72.072763594954949</c:v>
                </c:pt>
                <c:pt idx="38">
                  <c:v>72.051740759980589</c:v>
                </c:pt>
                <c:pt idx="39">
                  <c:v>72.033798553257839</c:v>
                </c:pt>
                <c:pt idx="40">
                  <c:v>72.018855949288081</c:v>
                </c:pt>
                <c:pt idx="41">
                  <c:v>72.006840715195437</c:v>
                </c:pt>
                <c:pt idx="42">
                  <c:v>71.997689090477024</c:v>
                </c:pt>
                <c:pt idx="43">
                  <c:v>71.991345501557589</c:v>
                </c:pt>
                <c:pt idx="44">
                  <c:v>71.987762308833396</c:v>
                </c:pt>
                <c:pt idx="45">
                  <c:v>71.986899584168782</c:v>
                </c:pt>
                <c:pt idx="46">
                  <c:v>71.988724917052025</c:v>
                </c:pt>
                <c:pt idx="47">
                  <c:v>71.993213247842959</c:v>
                </c:pt>
                <c:pt idx="48">
                  <c:v>72.000346726748489</c:v>
                </c:pt>
                <c:pt idx="49">
                  <c:v>72.010114597347922</c:v>
                </c:pt>
                <c:pt idx="50">
                  <c:v>72.022513103659207</c:v>
                </c:pt>
                <c:pt idx="51">
                  <c:v>72.037545419897754</c:v>
                </c:pt>
                <c:pt idx="52">
                  <c:v>72.055221602223696</c:v>
                </c:pt>
                <c:pt idx="53">
                  <c:v>72.075558561911805</c:v>
                </c:pt>
                <c:pt idx="54">
                  <c:v>72.098580059506389</c:v>
                </c:pt>
                <c:pt idx="55">
                  <c:v>72.124316719648107</c:v>
                </c:pt>
                <c:pt idx="56">
                  <c:v>72.152806066373046</c:v>
                </c:pt>
                <c:pt idx="57">
                  <c:v>72.184092578801653</c:v>
                </c:pt>
                <c:pt idx="58">
                  <c:v>72.218227767239739</c:v>
                </c:pt>
                <c:pt idx="59">
                  <c:v>72.255270269825189</c:v>
                </c:pt>
                <c:pt idx="60">
                  <c:v>72.295285969955899</c:v>
                </c:pt>
                <c:pt idx="61">
                  <c:v>72.338348134842647</c:v>
                </c:pt>
                <c:pt idx="62">
                  <c:v>72.384537575631384</c:v>
                </c:pt>
                <c:pt idx="63">
                  <c:v>72.433942829650391</c:v>
                </c:pt>
                <c:pt idx="64">
                  <c:v>72.486660365439036</c:v>
                </c:pt>
                <c:pt idx="65">
                  <c:v>72.542794811329941</c:v>
                </c:pt>
                <c:pt idx="66">
                  <c:v>72.602459208463245</c:v>
                </c:pt>
                <c:pt idx="67">
                  <c:v>72.665775289230851</c:v>
                </c:pt>
                <c:pt idx="68">
                  <c:v>72.732873782266324</c:v>
                </c:pt>
                <c:pt idx="69">
                  <c:v>72.803894745220248</c:v>
                </c:pt>
                <c:pt idx="70">
                  <c:v>72.878987926688524</c:v>
                </c:pt>
                <c:pt idx="71">
                  <c:v>72.958313158797637</c:v>
                </c:pt>
                <c:pt idx="72">
                  <c:v>73.042040782088861</c:v>
                </c:pt>
                <c:pt idx="73">
                  <c:v>73.130352104491067</c:v>
                </c:pt>
                <c:pt idx="74">
                  <c:v>73.22343989632202</c:v>
                </c:pt>
                <c:pt idx="75">
                  <c:v>73.321508923420879</c:v>
                </c:pt>
                <c:pt idx="76">
                  <c:v>73.424776520676232</c:v>
                </c:pt>
                <c:pt idx="77">
                  <c:v>73.5334732083885</c:v>
                </c:pt>
                <c:pt idx="78">
                  <c:v>73.647843354082454</c:v>
                </c:pt>
                <c:pt idx="79">
                  <c:v>73.768145882567296</c:v>
                </c:pt>
                <c:pt idx="80">
                  <c:v>73.894655037229995</c:v>
                </c:pt>
                <c:pt idx="81">
                  <c:v>74.027661195736925</c:v>
                </c:pt>
                <c:pt idx="82">
                  <c:v>74.167471743505757</c:v>
                </c:pt>
                <c:pt idx="83">
                  <c:v>74.314412008500028</c:v>
                </c:pt>
                <c:pt idx="84">
                  <c:v>74.468826261076856</c:v>
                </c:pt>
                <c:pt idx="85">
                  <c:v>74.631078782789416</c:v>
                </c:pt>
                <c:pt idx="86">
                  <c:v>74.80155500819734</c:v>
                </c:pt>
                <c:pt idx="87">
                  <c:v>74.980662743867072</c:v>
                </c:pt>
                <c:pt idx="88">
                  <c:v>75.16883346883651</c:v>
                </c:pt>
                <c:pt idx="89">
                  <c:v>75.3665237208657</c:v>
                </c:pt>
                <c:pt idx="90">
                  <c:v>75.574216572780585</c:v>
                </c:pt>
                <c:pt idx="91">
                  <c:v>75.792423203123974</c:v>
                </c:pt>
                <c:pt idx="92">
                  <c:v>76.021684565128908</c:v>
                </c:pt>
                <c:pt idx="93">
                  <c:v>76.262573157707379</c:v>
                </c:pt>
                <c:pt idx="94">
                  <c:v>76.51569490165673</c:v>
                </c:pt>
                <c:pt idx="95">
                  <c:v>76.781691123595749</c:v>
                </c:pt>
                <c:pt idx="96">
                  <c:v>77.061240649198453</c:v>
                </c:pt>
                <c:pt idx="97">
                  <c:v>77.355062006043966</c:v>
                </c:pt>
                <c:pt idx="98">
                  <c:v>77.663915734768693</c:v>
                </c:pt>
                <c:pt idx="99">
                  <c:v>77.988606805117513</c:v>
                </c:pt>
                <c:pt idx="100">
                  <c:v>78.329987130846405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B828-4D0F-8E08-80B9B018E54A}"/>
            </c:ext>
          </c:extLst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NRTL!$EQ$62:$EQ$162</c:f>
              <c:numCache>
                <c:formatCode>0.00</c:formatCode>
                <c:ptCount val="101"/>
                <c:pt idx="0">
                  <c:v>0</c:v>
                </c:pt>
                <c:pt idx="1">
                  <c:v>2.1494117653772349E-2</c:v>
                </c:pt>
                <c:pt idx="2">
                  <c:v>4.1725337901957836E-2</c:v>
                </c:pt>
                <c:pt idx="3">
                  <c:v>6.0809348493704542E-2</c:v>
                </c:pt>
                <c:pt idx="4">
                  <c:v>7.8848264679888133E-2</c:v>
                </c:pt>
                <c:pt idx="5">
                  <c:v>9.5932601594854214E-2</c:v>
                </c:pt>
                <c:pt idx="6">
                  <c:v>0.11214290965547083</c:v>
                </c:pt>
                <c:pt idx="7">
                  <c:v>0.12755113887054545</c:v>
                </c:pt>
                <c:pt idx="8">
                  <c:v>0.14222178353204989</c:v>
                </c:pt>
                <c:pt idx="9">
                  <c:v>0.15621284781437889</c:v>
                </c:pt>
                <c:pt idx="10">
                  <c:v>0.16957666442781394</c:v>
                </c:pt>
                <c:pt idx="11">
                  <c:v>0.18236059200338262</c:v>
                </c:pt>
                <c:pt idx="12">
                  <c:v>0.19460761185387332</c:v>
                </c:pt>
                <c:pt idx="13">
                  <c:v>0.20635684081240255</c:v>
                </c:pt>
                <c:pt idx="14">
                  <c:v>0.2176439737387276</c:v>
                </c:pt>
                <c:pt idx="15">
                  <c:v>0.228501666812994</c:v>
                </c:pt>
                <c:pt idx="16">
                  <c:v>0.23895987076280231</c:v>
                </c:pt>
                <c:pt idx="17">
                  <c:v>0.24904612158346026</c:v>
                </c:pt>
                <c:pt idx="18">
                  <c:v>0.25878579502979404</c:v>
                </c:pt>
                <c:pt idx="19">
                  <c:v>0.2682023301170734</c:v>
                </c:pt>
                <c:pt idx="20">
                  <c:v>0.27731742601916043</c:v>
                </c:pt>
                <c:pt idx="21">
                  <c:v>0.28615121605532517</c:v>
                </c:pt>
                <c:pt idx="22">
                  <c:v>0.29472242188335807</c:v>
                </c:pt>
                <c:pt idx="23">
                  <c:v>0.30304849054194255</c:v>
                </c:pt>
                <c:pt idx="24">
                  <c:v>0.31114571659095075</c:v>
                </c:pt>
                <c:pt idx="25">
                  <c:v>0.31902935126959936</c:v>
                </c:pt>
                <c:pt idx="26">
                  <c:v>0.3267137003172414</c:v>
                </c:pt>
                <c:pt idx="27">
                  <c:v>0.33421221187054478</c:v>
                </c:pt>
                <c:pt idx="28">
                  <c:v>0.34153755565606253</c:v>
                </c:pt>
                <c:pt idx="29">
                  <c:v>0.34870169453264016</c:v>
                </c:pt>
                <c:pt idx="30">
                  <c:v>0.35571594929853745</c:v>
                </c:pt>
                <c:pt idx="31">
                  <c:v>0.36259105755950299</c:v>
                </c:pt>
                <c:pt idx="32">
                  <c:v>0.3693372273528856</c:v>
                </c:pt>
                <c:pt idx="33">
                  <c:v>0.37596418613639665</c:v>
                </c:pt>
                <c:pt idx="34">
                  <c:v>0.3824812256761197</c:v>
                </c:pt>
                <c:pt idx="35">
                  <c:v>0.38889724330479036</c:v>
                </c:pt>
                <c:pt idx="36">
                  <c:v>0.39522077996668337</c:v>
                </c:pt>
                <c:pt idx="37">
                  <c:v>0.40146005541843316</c:v>
                </c:pt>
                <c:pt idx="38">
                  <c:v>0.40762300091448084</c:v>
                </c:pt>
                <c:pt idx="39">
                  <c:v>0.41371728967080862</c:v>
                </c:pt>
                <c:pt idx="40">
                  <c:v>0.41975036537041288</c:v>
                </c:pt>
                <c:pt idx="41">
                  <c:v>0.42572946894782743</c:v>
                </c:pt>
                <c:pt idx="42">
                  <c:v>0.4316616638674951</c:v>
                </c:pt>
                <c:pt idx="43">
                  <c:v>0.43755386009139285</c:v>
                </c:pt>
                <c:pt idx="44">
                  <c:v>0.44341283691464012</c:v>
                </c:pt>
                <c:pt idx="45">
                  <c:v>0.44924526483362298</c:v>
                </c:pt>
                <c:pt idx="46">
                  <c:v>0.45505772659898042</c:v>
                </c:pt>
                <c:pt idx="47">
                  <c:v>0.46085673759564744</c:v>
                </c:pt>
                <c:pt idx="48">
                  <c:v>0.46664876568363489</c:v>
                </c:pt>
                <c:pt idx="49">
                  <c:v>0.4724402506262963</c:v>
                </c:pt>
                <c:pt idx="50">
                  <c:v>0.47823762322726304</c:v>
                </c:pt>
                <c:pt idx="51">
                  <c:v>0.484047324293089</c:v>
                </c:pt>
                <c:pt idx="52">
                  <c:v>0.48987582353561149</c:v>
                </c:pt>
                <c:pt idx="53">
                  <c:v>0.4957296385262433</c:v>
                </c:pt>
                <c:pt idx="54">
                  <c:v>0.50161535381372691</c:v>
                </c:pt>
                <c:pt idx="55">
                  <c:v>0.50753964031729648</c:v>
                </c:pt>
                <c:pt idx="56">
                  <c:v>0.51350927510863842</c:v>
                </c:pt>
                <c:pt idx="57">
                  <c:v>0.51953116169869318</c:v>
                </c:pt>
                <c:pt idx="58">
                  <c:v>0.52561235094894032</c:v>
                </c:pt>
                <c:pt idx="59">
                  <c:v>0.53176006273169552</c:v>
                </c:pt>
                <c:pt idx="60">
                  <c:v>0.53798170846994531</c:v>
                </c:pt>
                <c:pt idx="61">
                  <c:v>0.544284914694523</c:v>
                </c:pt>
                <c:pt idx="62">
                  <c:v>0.55067754776501243</c:v>
                </c:pt>
                <c:pt idx="63">
                  <c:v>0.55716773991093393</c:v>
                </c:pt>
                <c:pt idx="64">
                  <c:v>0.56376391676125004</c:v>
                </c:pt>
                <c:pt idx="65">
                  <c:v>0.57047482654374548</c:v>
                </c:pt>
                <c:pt idx="66">
                  <c:v>0.57730957115089843</c:v>
                </c:pt>
                <c:pt idx="67">
                  <c:v>0.58427763928629883</c:v>
                </c:pt>
                <c:pt idx="68">
                  <c:v>0.59138894192522784</c:v>
                </c:pt>
                <c:pt idx="69">
                  <c:v>0.59865385034517848</c:v>
                </c:pt>
                <c:pt idx="70">
                  <c:v>0.60608323700713718</c:v>
                </c:pt>
                <c:pt idx="71">
                  <c:v>0.6136885195967241</c:v>
                </c:pt>
                <c:pt idx="72">
                  <c:v>0.62148170856607665</c:v>
                </c:pt>
                <c:pt idx="73">
                  <c:v>0.62947545855328779</c:v>
                </c:pt>
                <c:pt idx="74">
                  <c:v>0.63768312409654515</c:v>
                </c:pt>
                <c:pt idx="75">
                  <c:v>0.646118820105818</c:v>
                </c:pt>
                <c:pt idx="76">
                  <c:v>0.65479748760614598</c:v>
                </c:pt>
                <c:pt idx="77">
                  <c:v>0.66373496532460985</c:v>
                </c:pt>
                <c:pt idx="78">
                  <c:v>0.67294806775837923</c:v>
                </c:pt>
                <c:pt idx="79">
                  <c:v>0.68245467043494157</c:v>
                </c:pt>
                <c:pt idx="80">
                  <c:v>0.69227380315900944</c:v>
                </c:pt>
                <c:pt idx="81">
                  <c:v>0.70242575213474301</c:v>
                </c:pt>
                <c:pt idx="82">
                  <c:v>0.71293217195833392</c:v>
                </c:pt>
                <c:pt idx="83">
                  <c:v>0.72381620859661455</c:v>
                </c:pt>
                <c:pt idx="84">
                  <c:v>0.73510263460365943</c:v>
                </c:pt>
                <c:pt idx="85">
                  <c:v>0.74681799798201898</c:v>
                </c:pt>
                <c:pt idx="86">
                  <c:v>0.75899078627034011</c:v>
                </c:pt>
                <c:pt idx="87">
                  <c:v>0.77165160763792073</c:v>
                </c:pt>
                <c:pt idx="88">
                  <c:v>0.7848333909921642</c:v>
                </c:pt>
                <c:pt idx="89">
                  <c:v>0.798571607360816</c:v>
                </c:pt>
                <c:pt idx="90">
                  <c:v>0.81290451510147954</c:v>
                </c:pt>
                <c:pt idx="91">
                  <c:v>0.82787343182087081</c:v>
                </c:pt>
                <c:pt idx="92">
                  <c:v>0.84352303626098613</c:v>
                </c:pt>
                <c:pt idx="93">
                  <c:v>0.85990170383501552</c:v>
                </c:pt>
                <c:pt idx="94">
                  <c:v>0.87706187997894025</c:v>
                </c:pt>
                <c:pt idx="95">
                  <c:v>0.8950604960331634</c:v>
                </c:pt>
                <c:pt idx="96">
                  <c:v>0.91395943299028382</c:v>
                </c:pt>
                <c:pt idx="97">
                  <c:v>0.933826039149944</c:v>
                </c:pt>
                <c:pt idx="98">
                  <c:v>0.95473370851903905</c:v>
                </c:pt>
                <c:pt idx="99">
                  <c:v>0.97676252769673522</c:v>
                </c:pt>
                <c:pt idx="100">
                  <c:v>1.0000000000000024</c:v>
                </c:pt>
              </c:numCache>
            </c:numRef>
          </c:xVal>
          <c:yVal>
            <c:numRef>
              <c:f>NRTL!$ER$62:$ER$162</c:f>
              <c:numCache>
                <c:formatCode>0.00</c:formatCode>
                <c:ptCount val="101"/>
                <c:pt idx="0">
                  <c:v>77.165152822752475</c:v>
                </c:pt>
                <c:pt idx="1">
                  <c:v>76.803255238372856</c:v>
                </c:pt>
                <c:pt idx="2">
                  <c:v>76.46570044618943</c:v>
                </c:pt>
                <c:pt idx="3">
                  <c:v>76.150561067368983</c:v>
                </c:pt>
                <c:pt idx="4">
                  <c:v>75.856108149429701</c:v>
                </c:pt>
                <c:pt idx="5">
                  <c:v>75.580785529396962</c:v>
                </c:pt>
                <c:pt idx="6">
                  <c:v>75.323188219073245</c:v>
                </c:pt>
                <c:pt idx="7">
                  <c:v>75.082044077970352</c:v>
                </c:pt>
                <c:pt idx="8">
                  <c:v>74.85619819162423</c:v>
                </c:pt>
                <c:pt idx="9">
                  <c:v>74.644599490124847</c:v>
                </c:pt>
                <c:pt idx="10">
                  <c:v>74.44628923259387</c:v>
                </c:pt>
                <c:pt idx="11">
                  <c:v>74.260391054464435</c:v>
                </c:pt>
                <c:pt idx="12">
                  <c:v>74.086102330477615</c:v>
                </c:pt>
                <c:pt idx="13">
                  <c:v>73.922686650814171</c:v>
                </c:pt>
                <c:pt idx="14">
                  <c:v>73.769467243341012</c:v>
                </c:pt>
                <c:pt idx="15">
                  <c:v>73.625821203548298</c:v>
                </c:pt>
                <c:pt idx="16">
                  <c:v>73.491174416880028</c:v>
                </c:pt>
                <c:pt idx="17">
                  <c:v>73.364997076976692</c:v>
                </c:pt>
                <c:pt idx="18">
                  <c:v>73.246799718731438</c:v>
                </c:pt>
                <c:pt idx="19">
                  <c:v>73.136129697701506</c:v>
                </c:pt>
                <c:pt idx="20">
                  <c:v>73.03256805786134</c:v>
                </c:pt>
                <c:pt idx="21">
                  <c:v>72.935726738341145</c:v>
                </c:pt>
                <c:pt idx="22">
                  <c:v>72.845246077011439</c:v>
                </c:pt>
                <c:pt idx="23">
                  <c:v>72.76079257481274</c:v>
                </c:pt>
                <c:pt idx="24">
                  <c:v>72.682056889798559</c:v>
                </c:pt>
                <c:pt idx="25">
                  <c:v>72.608752034138433</c:v>
                </c:pt>
                <c:pt idx="26">
                  <c:v>72.540611750943526</c:v>
                </c:pt>
                <c:pt idx="27">
                  <c:v>72.47738905085447</c:v>
                </c:pt>
                <c:pt idx="28">
                  <c:v>72.418854890946875</c:v>
                </c:pt>
                <c:pt idx="29">
                  <c:v>72.364796980752146</c:v>
                </c:pt>
                <c:pt idx="30">
                  <c:v>72.315018702109228</c:v>
                </c:pt>
                <c:pt idx="31">
                  <c:v>72.269338131218205</c:v>
                </c:pt>
                <c:pt idx="32">
                  <c:v>72.227587152691342</c:v>
                </c:pt>
                <c:pt idx="33">
                  <c:v>72.189610656630919</c:v>
                </c:pt>
                <c:pt idx="34">
                  <c:v>72.155265810836738</c:v>
                </c:pt>
                <c:pt idx="35">
                  <c:v>72.124421401177472</c:v>
                </c:pt>
                <c:pt idx="36">
                  <c:v>72.096957233973569</c:v>
                </c:pt>
                <c:pt idx="37">
                  <c:v>72.072763594954949</c:v>
                </c:pt>
                <c:pt idx="38">
                  <c:v>72.051740759980589</c:v>
                </c:pt>
                <c:pt idx="39">
                  <c:v>72.033798553257839</c:v>
                </c:pt>
                <c:pt idx="40">
                  <c:v>72.018855949288081</c:v>
                </c:pt>
                <c:pt idx="41">
                  <c:v>72.006840715195437</c:v>
                </c:pt>
                <c:pt idx="42">
                  <c:v>71.997689090477024</c:v>
                </c:pt>
                <c:pt idx="43">
                  <c:v>71.991345501557589</c:v>
                </c:pt>
                <c:pt idx="44">
                  <c:v>71.987762308833396</c:v>
                </c:pt>
                <c:pt idx="45">
                  <c:v>71.986899584168782</c:v>
                </c:pt>
                <c:pt idx="46">
                  <c:v>71.988724917052025</c:v>
                </c:pt>
                <c:pt idx="47">
                  <c:v>71.993213247842959</c:v>
                </c:pt>
                <c:pt idx="48">
                  <c:v>72.000346726748489</c:v>
                </c:pt>
                <c:pt idx="49">
                  <c:v>72.010114597347922</c:v>
                </c:pt>
                <c:pt idx="50">
                  <c:v>72.022513103659207</c:v>
                </c:pt>
                <c:pt idx="51">
                  <c:v>72.037545419897754</c:v>
                </c:pt>
                <c:pt idx="52">
                  <c:v>72.055221602223696</c:v>
                </c:pt>
                <c:pt idx="53">
                  <c:v>72.075558561911805</c:v>
                </c:pt>
                <c:pt idx="54">
                  <c:v>72.098580059506389</c:v>
                </c:pt>
                <c:pt idx="55">
                  <c:v>72.124316719648107</c:v>
                </c:pt>
                <c:pt idx="56">
                  <c:v>72.152806066373046</c:v>
                </c:pt>
                <c:pt idx="57">
                  <c:v>72.184092578801653</c:v>
                </c:pt>
                <c:pt idx="58">
                  <c:v>72.218227767239739</c:v>
                </c:pt>
                <c:pt idx="59">
                  <c:v>72.255270269825189</c:v>
                </c:pt>
                <c:pt idx="60">
                  <c:v>72.295285969955899</c:v>
                </c:pt>
                <c:pt idx="61">
                  <c:v>72.338348134842647</c:v>
                </c:pt>
                <c:pt idx="62">
                  <c:v>72.384537575631384</c:v>
                </c:pt>
                <c:pt idx="63">
                  <c:v>72.433942829650391</c:v>
                </c:pt>
                <c:pt idx="64">
                  <c:v>72.486660365439036</c:v>
                </c:pt>
                <c:pt idx="65">
                  <c:v>72.542794811329941</c:v>
                </c:pt>
                <c:pt idx="66">
                  <c:v>72.602459208463245</c:v>
                </c:pt>
                <c:pt idx="67">
                  <c:v>72.665775289230851</c:v>
                </c:pt>
                <c:pt idx="68">
                  <c:v>72.732873782266324</c:v>
                </c:pt>
                <c:pt idx="69">
                  <c:v>72.803894745220248</c:v>
                </c:pt>
                <c:pt idx="70">
                  <c:v>72.878987926688524</c:v>
                </c:pt>
                <c:pt idx="71">
                  <c:v>72.958313158797637</c:v>
                </c:pt>
                <c:pt idx="72">
                  <c:v>73.042040782088861</c:v>
                </c:pt>
                <c:pt idx="73">
                  <c:v>73.130352104491067</c:v>
                </c:pt>
                <c:pt idx="74">
                  <c:v>73.22343989632202</c:v>
                </c:pt>
                <c:pt idx="75">
                  <c:v>73.321508923420879</c:v>
                </c:pt>
                <c:pt idx="76">
                  <c:v>73.424776520676232</c:v>
                </c:pt>
                <c:pt idx="77">
                  <c:v>73.5334732083885</c:v>
                </c:pt>
                <c:pt idx="78">
                  <c:v>73.647843354082454</c:v>
                </c:pt>
                <c:pt idx="79">
                  <c:v>73.768145882567296</c:v>
                </c:pt>
                <c:pt idx="80">
                  <c:v>73.894655037229995</c:v>
                </c:pt>
                <c:pt idx="81">
                  <c:v>74.027661195736925</c:v>
                </c:pt>
                <c:pt idx="82">
                  <c:v>74.167471743505757</c:v>
                </c:pt>
                <c:pt idx="83">
                  <c:v>74.314412008500028</c:v>
                </c:pt>
                <c:pt idx="84">
                  <c:v>74.468826261076856</c:v>
                </c:pt>
                <c:pt idx="85">
                  <c:v>74.631078782789416</c:v>
                </c:pt>
                <c:pt idx="86">
                  <c:v>74.80155500819734</c:v>
                </c:pt>
                <c:pt idx="87">
                  <c:v>74.980662743867072</c:v>
                </c:pt>
                <c:pt idx="88">
                  <c:v>75.16883346883651</c:v>
                </c:pt>
                <c:pt idx="89">
                  <c:v>75.3665237208657</c:v>
                </c:pt>
                <c:pt idx="90">
                  <c:v>75.574216572780585</c:v>
                </c:pt>
                <c:pt idx="91">
                  <c:v>75.792423203123974</c:v>
                </c:pt>
                <c:pt idx="92">
                  <c:v>76.021684565128908</c:v>
                </c:pt>
                <c:pt idx="93">
                  <c:v>76.262573157707379</c:v>
                </c:pt>
                <c:pt idx="94">
                  <c:v>76.51569490165673</c:v>
                </c:pt>
                <c:pt idx="95">
                  <c:v>76.781691123595749</c:v>
                </c:pt>
                <c:pt idx="96">
                  <c:v>77.061240649198453</c:v>
                </c:pt>
                <c:pt idx="97">
                  <c:v>77.355062006043966</c:v>
                </c:pt>
                <c:pt idx="98">
                  <c:v>77.663915734768693</c:v>
                </c:pt>
                <c:pt idx="99">
                  <c:v>77.988606805117513</c:v>
                </c:pt>
                <c:pt idx="100">
                  <c:v>78.329987130846405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B828-4D0F-8E08-80B9B018E5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4306176"/>
        <c:axId val="144307712"/>
      </c:scatterChart>
      <c:valAx>
        <c:axId val="144306176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x,y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44307712"/>
        <c:crosses val="autoZero"/>
        <c:crossBetween val="midCat"/>
        <c:majorUnit val="0.2"/>
      </c:valAx>
      <c:valAx>
        <c:axId val="144307712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TTemperatura</a:t>
                </a:r>
                <a:r>
                  <a:rPr lang="es-MX" baseline="0"/>
                  <a:t> (°C)</a:t>
                </a:r>
                <a:endParaRPr lang="es-MX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crossAx val="144306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7545626577413298"/>
        </c:manualLayout>
      </c:layout>
      <c:scatterChart>
        <c:scatterStyle val="smoothMarker"/>
        <c:varyColors val="0"/>
        <c:ser>
          <c:idx val="0"/>
          <c:order val="0"/>
          <c:tx>
            <c:strRef>
              <c:f>NRTL!$S$61</c:f>
              <c:strCache>
                <c:ptCount val="1"/>
                <c:pt idx="0">
                  <c:v>Burbuja</c:v>
                </c:pt>
              </c:strCache>
            </c:strRef>
          </c:tx>
          <c:marker>
            <c:symbol val="none"/>
          </c:marker>
          <c:xVal>
            <c:numRef>
              <c:f>NRTL!$S$167:$S$267</c:f>
              <c:numCache>
                <c:formatCode>0.00</c:formatCode>
                <c:ptCount val="1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3.4088747787680855</c:v>
                </c:pt>
                <c:pt idx="1">
                  <c:v>3.4660912274948359</c:v>
                </c:pt>
                <c:pt idx="2">
                  <c:v>3.5210726555156993</c:v>
                </c:pt>
                <c:pt idx="3">
                  <c:v>3.5739096988412222</c:v>
                </c:pt>
                <c:pt idx="4">
                  <c:v>3.6246891409112605</c:v>
                </c:pt>
                <c:pt idx="5">
                  <c:v>3.6734940777375376</c:v>
                </c:pt>
                <c:pt idx="6">
                  <c:v>3.7204040751304386</c:v>
                </c:pt>
                <c:pt idx="7">
                  <c:v>3.765495318397118</c:v>
                </c:pt>
                <c:pt idx="8">
                  <c:v>3.8088407548772389</c:v>
                </c:pt>
                <c:pt idx="9">
                  <c:v>3.8505102296630578</c:v>
                </c:pt>
                <c:pt idx="10">
                  <c:v>3.89057061483207</c:v>
                </c:pt>
                <c:pt idx="11">
                  <c:v>3.9290859325028689</c:v>
                </c:pt>
                <c:pt idx="12">
                  <c:v>3.9661174720083561</c:v>
                </c:pt>
                <c:pt idx="13">
                  <c:v>4.0017239014647261</c:v>
                </c:pt>
                <c:pt idx="14">
                  <c:v>4.0359613739998741</c:v>
                </c:pt>
                <c:pt idx="15">
                  <c:v>4.0688836288907844</c:v>
                </c:pt>
                <c:pt idx="16">
                  <c:v>4.1005420878462377</c:v>
                </c:pt>
                <c:pt idx="17">
                  <c:v>4.1309859466585355</c:v>
                </c:pt>
                <c:pt idx="18">
                  <c:v>4.1602622624360528</c:v>
                </c:pt>
                <c:pt idx="19">
                  <c:v>4.1884160366171477</c:v>
                </c:pt>
                <c:pt idx="20">
                  <c:v>4.2154902939551979</c:v>
                </c:pt>
                <c:pt idx="21">
                  <c:v>4.2415261576544294</c:v>
                </c:pt>
                <c:pt idx="22">
                  <c:v>4.2665629208265301</c:v>
                </c:pt>
                <c:pt idx="23">
                  <c:v>4.2906381144289334</c:v>
                </c:pt>
                <c:pt idx="24">
                  <c:v>4.3137875718369045</c:v>
                </c:pt>
                <c:pt idx="25">
                  <c:v>4.3360454901933956</c:v>
                </c:pt>
                <c:pt idx="26">
                  <c:v>4.3574444886727157</c:v>
                </c:pt>
                <c:pt idx="27">
                  <c:v>4.378015663786651</c:v>
                </c:pt>
                <c:pt idx="28">
                  <c:v>4.3977886418545431</c:v>
                </c:pt>
                <c:pt idx="29">
                  <c:v>4.4167916287520868</c:v>
                </c:pt>
                <c:pt idx="30">
                  <c:v>4.4350514570471633</c:v>
                </c:pt>
                <c:pt idx="31">
                  <c:v>4.4525936306248983</c:v>
                </c:pt>
                <c:pt idx="32">
                  <c:v>4.469442366898237</c:v>
                </c:pt>
                <c:pt idx="33">
                  <c:v>4.4856206366947919</c:v>
                </c:pt>
                <c:pt idx="34">
                  <c:v>4.5011502019053076</c:v>
                </c:pt>
                <c:pt idx="35">
                  <c:v>4.5160516509740383</c:v>
                </c:pt>
                <c:pt idx="36">
                  <c:v>4.5303444323063715</c:v>
                </c:pt>
                <c:pt idx="37">
                  <c:v>4.5440468856643923</c:v>
                </c:pt>
                <c:pt idx="38">
                  <c:v>4.5571762716165498</c:v>
                </c:pt>
                <c:pt idx="39">
                  <c:v>4.569748799103265</c:v>
                </c:pt>
                <c:pt idx="40">
                  <c:v>4.5817796511761761</c:v>
                </c:pt>
                <c:pt idx="41">
                  <c:v>4.5932830089646721</c:v>
                </c:pt>
                <c:pt idx="42">
                  <c:v>4.6042720739195557</c:v>
                </c:pt>
                <c:pt idx="43">
                  <c:v>4.6147590883798992</c:v>
                </c:pt>
                <c:pt idx="44">
                  <c:v>4.6247553545055524</c:v>
                </c:pt>
                <c:pt idx="45">
                  <c:v>4.6342712516142894</c:v>
                </c:pt>
                <c:pt idx="46">
                  <c:v>4.643316251959166</c:v>
                </c:pt>
                <c:pt idx="47">
                  <c:v>4.6518989349783366</c:v>
                </c:pt>
                <c:pt idx="48">
                  <c:v>4.6600270000464112</c:v>
                </c:pt>
                <c:pt idx="49">
                  <c:v>4.6677072777532311</c:v>
                </c:pt>
                <c:pt idx="50">
                  <c:v>4.6749457397329284</c:v>
                </c:pt>
                <c:pt idx="51">
                  <c:v>4.6817475070630561</c:v>
                </c:pt>
                <c:pt idx="52">
                  <c:v>4.6881168572506775</c:v>
                </c:pt>
                <c:pt idx="53">
                  <c:v>4.6940572298193093</c:v>
                </c:pt>
                <c:pt idx="54">
                  <c:v>4.6995712305078223</c:v>
                </c:pt>
                <c:pt idx="55">
                  <c:v>4.7046606340894472</c:v>
                </c:pt>
                <c:pt idx="56">
                  <c:v>4.7093263858162953</c:v>
                </c:pt>
                <c:pt idx="57">
                  <c:v>4.7135686014919225</c:v>
                </c:pt>
                <c:pt idx="58">
                  <c:v>4.7173865661716716</c:v>
                </c:pt>
                <c:pt idx="59">
                  <c:v>4.7207787314877478</c:v>
                </c:pt>
                <c:pt idx="60">
                  <c:v>4.7237427115931068</c:v>
                </c:pt>
                <c:pt idx="61">
                  <c:v>4.7262752777154633</c:v>
                </c:pt>
                <c:pt idx="62">
                  <c:v>4.7283723513098366</c:v>
                </c:pt>
                <c:pt idx="63">
                  <c:v>4.7300289957951671</c:v>
                </c:pt>
                <c:pt idx="64">
                  <c:v>4.7312394068576582</c:v>
                </c:pt>
                <c:pt idx="65">
                  <c:v>4.7319969013004721</c:v>
                </c:pt>
                <c:pt idx="66">
                  <c:v>4.732293904416462</c:v>
                </c:pt>
                <c:pt idx="67">
                  <c:v>4.7321219358574975</c:v>
                </c:pt>
                <c:pt idx="68">
                  <c:v>4.7314715939708245</c:v>
                </c:pt>
                <c:pt idx="69">
                  <c:v>4.7303325385696819</c:v>
                </c:pt>
                <c:pt idx="70">
                  <c:v>4.7286934721020977</c:v>
                </c:pt>
                <c:pt idx="71">
                  <c:v>4.7265421191783821</c:v>
                </c:pt>
                <c:pt idx="72">
                  <c:v>4.7238652044143716</c:v>
                </c:pt>
                <c:pt idx="73">
                  <c:v>4.7206484285438286</c:v>
                </c:pt>
                <c:pt idx="74">
                  <c:v>4.7168764427497187</c:v>
                </c:pt>
                <c:pt idx="75">
                  <c:v>4.712532821160206</c:v>
                </c:pt>
                <c:pt idx="76">
                  <c:v>4.7076000314512232</c:v>
                </c:pt>
                <c:pt idx="77">
                  <c:v>4.7020594034933074</c:v>
                </c:pt>
                <c:pt idx="78">
                  <c:v>4.6958910959761093</c:v>
                </c:pt>
                <c:pt idx="79">
                  <c:v>4.6890740609394532</c:v>
                </c:pt>
                <c:pt idx="80">
                  <c:v>4.6815860061352126</c:v>
                </c:pt>
                <c:pt idx="81">
                  <c:v>4.6734033551393122</c:v>
                </c:pt>
                <c:pt idx="82">
                  <c:v>4.664501205128154</c:v>
                </c:pt>
                <c:pt idx="83">
                  <c:v>4.6548532822283946</c:v>
                </c:pt>
                <c:pt idx="84">
                  <c:v>4.6444318943434588</c:v>
                </c:pt>
                <c:pt idx="85">
                  <c:v>4.6332078813543518</c:v>
                </c:pt>
                <c:pt idx="86">
                  <c:v>4.6211505625862292</c:v>
                </c:pt>
                <c:pt idx="87">
                  <c:v>4.6082276814257854</c:v>
                </c:pt>
                <c:pt idx="88">
                  <c:v>4.5944053469678368</c:v>
                </c:pt>
                <c:pt idx="89">
                  <c:v>4.5796479725624</c:v>
                </c:pt>
                <c:pt idx="90">
                  <c:v>4.5639182111262171</c:v>
                </c:pt>
                <c:pt idx="91">
                  <c:v>4.5471768870748441</c:v>
                </c:pt>
                <c:pt idx="92">
                  <c:v>4.5293829247233575</c:v>
                </c:pt>
                <c:pt idx="93">
                  <c:v>4.5104932729950065</c:v>
                </c:pt>
                <c:pt idx="94">
                  <c:v>4.4904628262682129</c:v>
                </c:pt>
                <c:pt idx="95">
                  <c:v>4.4692443411827352</c:v>
                </c:pt>
                <c:pt idx="96">
                  <c:v>4.4467883492158169</c:v>
                </c:pt>
                <c:pt idx="97">
                  <c:v>4.4230430648285424</c:v>
                </c:pt>
                <c:pt idx="98">
                  <c:v>4.3979542889715262</c:v>
                </c:pt>
                <c:pt idx="99">
                  <c:v>4.3714653077272905</c:v>
                </c:pt>
                <c:pt idx="100">
                  <c:v>4.3435167858543169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CA43-4BAA-81DD-9C75A8D81CA7}"/>
            </c:ext>
          </c:extLst>
        </c:ser>
        <c:ser>
          <c:idx val="1"/>
          <c:order val="1"/>
          <c:tx>
            <c:strRef>
              <c:f>NRTL!$EQ$61</c:f>
              <c:strCache>
                <c:ptCount val="1"/>
                <c:pt idx="0">
                  <c:v>Rocío</c:v>
                </c:pt>
              </c:strCache>
            </c:strRef>
          </c:tx>
          <c:marker>
            <c:symbol val="none"/>
          </c:marker>
          <c:xVal>
            <c:numRef>
              <c:f>NRTL!$AB$167:$AB$267</c:f>
              <c:numCache>
                <c:formatCode>0.00</c:formatCode>
                <c:ptCount val="101"/>
                <c:pt idx="0">
                  <c:v>0</c:v>
                </c:pt>
                <c:pt idx="1">
                  <c:v>2.6267272913436418E-2</c:v>
                </c:pt>
                <c:pt idx="2">
                  <c:v>5.0934700522399581E-2</c:v>
                </c:pt>
                <c:pt idx="3">
                  <c:v>7.4150493811178789E-2</c:v>
                </c:pt>
                <c:pt idx="4">
                  <c:v>9.6045451379120891E-2</c:v>
                </c:pt>
                <c:pt idx="5">
                  <c:v>0.11673545542400894</c:v>
                </c:pt>
                <c:pt idx="6">
                  <c:v>0.1363235508286772</c:v>
                </c:pt>
                <c:pt idx="7">
                  <c:v>0.15490168641251889</c:v>
                </c:pt>
                <c:pt idx="8">
                  <c:v>0.17255218072739328</c:v>
                </c:pt>
                <c:pt idx="9">
                  <c:v>0.18934896195356618</c:v>
                </c:pt>
                <c:pt idx="10">
                  <c:v>0.2053586215190755</c:v>
                </c:pt>
                <c:pt idx="11">
                  <c:v>0.22064131331853568</c:v>
                </c:pt>
                <c:pt idx="12">
                  <c:v>0.23525152432360799</c:v>
                </c:pt>
                <c:pt idx="13">
                  <c:v>0.24923873756951123</c:v>
                </c:pt>
                <c:pt idx="14">
                  <c:v>0.2626480046794713</c:v>
                </c:pt>
                <c:pt idx="15">
                  <c:v>0.27552044203252768</c:v>
                </c:pt>
                <c:pt idx="16">
                  <c:v>0.28789366222278057</c:v>
                </c:pt>
                <c:pt idx="17">
                  <c:v>0.2998021504722862</c:v>
                </c:pt>
                <c:pt idx="18">
                  <c:v>0.31127759404697353</c:v>
                </c:pt>
                <c:pt idx="19">
                  <c:v>0.32234917140891528</c:v>
                </c:pt>
                <c:pt idx="20">
                  <c:v>0.3330438067595719</c:v>
                </c:pt>
                <c:pt idx="21">
                  <c:v>0.34338639474063376</c:v>
                </c:pt>
                <c:pt idx="22">
                  <c:v>0.35339999932507565</c:v>
                </c:pt>
                <c:pt idx="23">
                  <c:v>0.36310603032191002</c:v>
                </c:pt>
                <c:pt idx="24">
                  <c:v>0.37252440041072893</c:v>
                </c:pt>
                <c:pt idx="25">
                  <c:v>0.38167366519792378</c:v>
                </c:pt>
                <c:pt idx="26">
                  <c:v>0.39057114843060359</c:v>
                </c:pt>
                <c:pt idx="27">
                  <c:v>0.39923305420468747</c:v>
                </c:pt>
                <c:pt idx="28">
                  <c:v>0.40767456775070737</c:v>
                </c:pt>
                <c:pt idx="29">
                  <c:v>0.41590994616660953</c:v>
                </c:pt>
                <c:pt idx="30">
                  <c:v>0.42395260028485043</c:v>
                </c:pt>
                <c:pt idx="31">
                  <c:v>0.43181516870603309</c:v>
                </c:pt>
                <c:pt idx="32">
                  <c:v>0.43950958489889896</c:v>
                </c:pt>
                <c:pt idx="33">
                  <c:v>0.44704713815307245</c:v>
                </c:pt>
                <c:pt idx="34">
                  <c:v>0.45443852907359367</c:v>
                </c:pt>
                <c:pt idx="35">
                  <c:v>0.46169392022249417</c:v>
                </c:pt>
                <c:pt idx="36">
                  <c:v>0.46882298244042936</c:v>
                </c:pt>
                <c:pt idx="37">
                  <c:v>0.47583493731894966</c:v>
                </c:pt>
                <c:pt idx="38">
                  <c:v>0.48273859623994886</c:v>
                </c:pt>
                <c:pt idx="39">
                  <c:v>0.48954239635195818</c:v>
                </c:pt>
                <c:pt idx="40">
                  <c:v>0.49625443381224094</c:v>
                </c:pt>
                <c:pt idx="41">
                  <c:v>0.50288249458823986</c:v>
                </c:pt>
                <c:pt idx="42">
                  <c:v>0.50943408308109928</c:v>
                </c:pt>
                <c:pt idx="43">
                  <c:v>0.51591644880712162</c:v>
                </c:pt>
                <c:pt idx="44">
                  <c:v>0.52233661134960574</c:v>
                </c:pt>
                <c:pt idx="45">
                  <c:v>0.5287013837730945</c:v>
                </c:pt>
                <c:pt idx="46">
                  <c:v>0.535017394674275</c:v>
                </c:pt>
                <c:pt idx="47">
                  <c:v>0.54129110902829114</c:v>
                </c:pt>
                <c:pt idx="48">
                  <c:v>0.54752884797577872</c:v>
                </c:pt>
                <c:pt idx="49">
                  <c:v>0.55373680768428291</c:v>
                </c:pt>
                <c:pt idx="50">
                  <c:v>0.55992107740767272</c:v>
                </c:pt>
                <c:pt idx="51">
                  <c:v>0.56608765685855755</c:v>
                </c:pt>
                <c:pt idx="52">
                  <c:v>0.5722424730013943</c:v>
                </c:pt>
                <c:pt idx="53">
                  <c:v>0.57839139636783432</c:v>
                </c:pt>
                <c:pt idx="54">
                  <c:v>0.5845402569907997</c:v>
                </c:pt>
                <c:pt idx="55">
                  <c:v>0.59069486004971739</c:v>
                </c:pt>
                <c:pt idx="56">
                  <c:v>0.59686100131620567</c:v>
                </c:pt>
                <c:pt idx="57">
                  <c:v>0.60304448248726528</c:v>
                </c:pt>
                <c:pt idx="58">
                  <c:v>0.60925112649163315</c:v>
                </c:pt>
                <c:pt idx="59">
                  <c:v>0.61548679285437147</c:v>
                </c:pt>
                <c:pt idx="60">
                  <c:v>0.62175739320501733</c:v>
                </c:pt>
                <c:pt idx="61">
                  <c:v>0.62806890701566154</c:v>
                </c:pt>
                <c:pt idx="62">
                  <c:v>0.63442739765720457</c:v>
                </c:pt>
                <c:pt idx="63">
                  <c:v>0.64083902886476674</c:v>
                </c:pt>
                <c:pt idx="64">
                  <c:v>0.64731008170684434</c:v>
                </c:pt>
                <c:pt idx="65">
                  <c:v>0.65384697215735521</c:v>
                </c:pt>
                <c:pt idx="66">
                  <c:v>0.66045626937527213</c:v>
                </c:pt>
                <c:pt idx="67">
                  <c:v>0.6671447148031775</c:v>
                </c:pt>
                <c:pt idx="68">
                  <c:v>0.67391924220389299</c:v>
                </c:pt>
                <c:pt idx="69">
                  <c:v>0.68078699876344473</c:v>
                </c:pt>
                <c:pt idx="70">
                  <c:v>0.6877553673991772</c:v>
                </c:pt>
                <c:pt idx="71">
                  <c:v>0.69483199042397203</c:v>
                </c:pt>
                <c:pt idx="72">
                  <c:v>0.70202479473146662</c:v>
                </c:pt>
                <c:pt idx="73">
                  <c:v>0.7093420186831183</c:v>
                </c:pt>
                <c:pt idx="74">
                  <c:v>0.71679224089619342</c:v>
                </c:pt>
                <c:pt idx="75">
                  <c:v>0.72438441115257846</c:v>
                </c:pt>
                <c:pt idx="76">
                  <c:v>0.73212788367207249</c:v>
                </c:pt>
                <c:pt idx="77">
                  <c:v>0.7400324530209601</c:v>
                </c:pt>
                <c:pt idx="78">
                  <c:v>0.74810839295765064</c:v>
                </c:pt>
                <c:pt idx="79">
                  <c:v>0.75636649855260973</c:v>
                </c:pt>
                <c:pt idx="80">
                  <c:v>0.76481813196035486</c:v>
                </c:pt>
                <c:pt idx="81">
                  <c:v>0.77347527226776025</c:v>
                </c:pt>
                <c:pt idx="82">
                  <c:v>0.78235056989624241</c:v>
                </c:pt>
                <c:pt idx="83">
                  <c:v>0.7914574060966979</c:v>
                </c:pt>
                <c:pt idx="84">
                  <c:v>0.80080995814665423</c:v>
                </c:pt>
                <c:pt idx="85">
                  <c:v>0.81042327094053679</c:v>
                </c:pt>
                <c:pt idx="86">
                  <c:v>0.82031333575811571</c:v>
                </c:pt>
                <c:pt idx="87">
                  <c:v>0.8304971771052827</c:v>
                </c:pt>
                <c:pt idx="88">
                  <c:v>0.84099294864799901</c:v>
                </c:pt>
                <c:pt idx="89">
                  <c:v>0.85182003940772044</c:v>
                </c:pt>
                <c:pt idx="90">
                  <c:v>0.86299919155869309</c:v>
                </c:pt>
                <c:pt idx="91">
                  <c:v>0.87455263136885664</c:v>
                </c:pt>
                <c:pt idx="92">
                  <c:v>0.88650421506230426</c:v>
                </c:pt>
                <c:pt idx="93">
                  <c:v>0.89887959165915854</c:v>
                </c:pt>
                <c:pt idx="94">
                  <c:v>0.91170638517665303</c:v>
                </c:pt>
                <c:pt idx="95">
                  <c:v>0.92501439896335247</c:v>
                </c:pt>
                <c:pt idx="96">
                  <c:v>0.93883584539933063</c:v>
                </c:pt>
                <c:pt idx="97">
                  <c:v>0.95320560474421268</c:v>
                </c:pt>
                <c:pt idx="98">
                  <c:v>0.96816151757140856</c:v>
                </c:pt>
                <c:pt idx="99">
                  <c:v>0.983744716014466</c:v>
                </c:pt>
                <c:pt idx="100">
                  <c:v>1</c:v>
                </c:pt>
              </c:numCache>
            </c:numRef>
          </c:xVal>
          <c:yVal>
            <c:numRef>
              <c:f>NRTL!$AC$167:$AC$267</c:f>
              <c:numCache>
                <c:formatCode>0.00</c:formatCode>
                <c:ptCount val="101"/>
                <c:pt idx="0">
                  <c:v>3.4088747787680855</c:v>
                </c:pt>
                <c:pt idx="1">
                  <c:v>3.4660912274948359</c:v>
                </c:pt>
                <c:pt idx="2">
                  <c:v>3.5210726555156993</c:v>
                </c:pt>
                <c:pt idx="3">
                  <c:v>3.5739096988412222</c:v>
                </c:pt>
                <c:pt idx="4">
                  <c:v>3.6246891409112605</c:v>
                </c:pt>
                <c:pt idx="5">
                  <c:v>3.6734940777375376</c:v>
                </c:pt>
                <c:pt idx="6">
                  <c:v>3.7204040751304386</c:v>
                </c:pt>
                <c:pt idx="7">
                  <c:v>3.765495318397118</c:v>
                </c:pt>
                <c:pt idx="8">
                  <c:v>3.8088407548772389</c:v>
                </c:pt>
                <c:pt idx="9">
                  <c:v>3.8505102296630578</c:v>
                </c:pt>
                <c:pt idx="10">
                  <c:v>3.89057061483207</c:v>
                </c:pt>
                <c:pt idx="11">
                  <c:v>3.9290859325028689</c:v>
                </c:pt>
                <c:pt idx="12">
                  <c:v>3.9661174720083561</c:v>
                </c:pt>
                <c:pt idx="13">
                  <c:v>4.0017239014647261</c:v>
                </c:pt>
                <c:pt idx="14">
                  <c:v>4.0359613739998741</c:v>
                </c:pt>
                <c:pt idx="15">
                  <c:v>4.0688836288907844</c:v>
                </c:pt>
                <c:pt idx="16">
                  <c:v>4.1005420878462377</c:v>
                </c:pt>
                <c:pt idx="17">
                  <c:v>4.1309859466585355</c:v>
                </c:pt>
                <c:pt idx="18">
                  <c:v>4.1602622624360528</c:v>
                </c:pt>
                <c:pt idx="19">
                  <c:v>4.1884160366171477</c:v>
                </c:pt>
                <c:pt idx="20">
                  <c:v>4.2154902939551979</c:v>
                </c:pt>
                <c:pt idx="21">
                  <c:v>4.2415261576544294</c:v>
                </c:pt>
                <c:pt idx="22">
                  <c:v>4.2665629208265301</c:v>
                </c:pt>
                <c:pt idx="23">
                  <c:v>4.2906381144289334</c:v>
                </c:pt>
                <c:pt idx="24">
                  <c:v>4.3137875718369045</c:v>
                </c:pt>
                <c:pt idx="25">
                  <c:v>4.3360454901933956</c:v>
                </c:pt>
                <c:pt idx="26">
                  <c:v>4.3574444886727157</c:v>
                </c:pt>
                <c:pt idx="27">
                  <c:v>4.378015663786651</c:v>
                </c:pt>
                <c:pt idx="28">
                  <c:v>4.3977886418545431</c:v>
                </c:pt>
                <c:pt idx="29">
                  <c:v>4.4167916287520868</c:v>
                </c:pt>
                <c:pt idx="30">
                  <c:v>4.4350514570471633</c:v>
                </c:pt>
                <c:pt idx="31">
                  <c:v>4.4525936306248983</c:v>
                </c:pt>
                <c:pt idx="32">
                  <c:v>4.469442366898237</c:v>
                </c:pt>
                <c:pt idx="33">
                  <c:v>4.4856206366947919</c:v>
                </c:pt>
                <c:pt idx="34">
                  <c:v>4.5011502019053076</c:v>
                </c:pt>
                <c:pt idx="35">
                  <c:v>4.5160516509740383</c:v>
                </c:pt>
                <c:pt idx="36">
                  <c:v>4.5303444323063715</c:v>
                </c:pt>
                <c:pt idx="37">
                  <c:v>4.5440468856643923</c:v>
                </c:pt>
                <c:pt idx="38">
                  <c:v>4.5571762716165498</c:v>
                </c:pt>
                <c:pt idx="39">
                  <c:v>4.569748799103265</c:v>
                </c:pt>
                <c:pt idx="40">
                  <c:v>4.5817796511761761</c:v>
                </c:pt>
                <c:pt idx="41">
                  <c:v>4.5932830089646721</c:v>
                </c:pt>
                <c:pt idx="42">
                  <c:v>4.6042720739195557</c:v>
                </c:pt>
                <c:pt idx="43">
                  <c:v>4.6147590883798992</c:v>
                </c:pt>
                <c:pt idx="44">
                  <c:v>4.6247553545055524</c:v>
                </c:pt>
                <c:pt idx="45">
                  <c:v>4.6342712516142894</c:v>
                </c:pt>
                <c:pt idx="46">
                  <c:v>4.643316251959166</c:v>
                </c:pt>
                <c:pt idx="47">
                  <c:v>4.6518989349783366</c:v>
                </c:pt>
                <c:pt idx="48">
                  <c:v>4.6600270000464112</c:v>
                </c:pt>
                <c:pt idx="49">
                  <c:v>4.6677072777532311</c:v>
                </c:pt>
                <c:pt idx="50">
                  <c:v>4.6749457397329284</c:v>
                </c:pt>
                <c:pt idx="51">
                  <c:v>4.6817475070630561</c:v>
                </c:pt>
                <c:pt idx="52">
                  <c:v>4.6881168572506775</c:v>
                </c:pt>
                <c:pt idx="53">
                  <c:v>4.6940572298193093</c:v>
                </c:pt>
                <c:pt idx="54">
                  <c:v>4.6995712305078223</c:v>
                </c:pt>
                <c:pt idx="55">
                  <c:v>4.7046606340894472</c:v>
                </c:pt>
                <c:pt idx="56">
                  <c:v>4.7093263858162953</c:v>
                </c:pt>
                <c:pt idx="57">
                  <c:v>4.7135686014919225</c:v>
                </c:pt>
                <c:pt idx="58">
                  <c:v>4.7173865661716716</c:v>
                </c:pt>
                <c:pt idx="59">
                  <c:v>4.7207787314877478</c:v>
                </c:pt>
                <c:pt idx="60">
                  <c:v>4.7237427115931068</c:v>
                </c:pt>
                <c:pt idx="61">
                  <c:v>4.7262752777154633</c:v>
                </c:pt>
                <c:pt idx="62">
                  <c:v>4.7283723513098366</c:v>
                </c:pt>
                <c:pt idx="63">
                  <c:v>4.7300289957951671</c:v>
                </c:pt>
                <c:pt idx="64">
                  <c:v>4.7312394068576582</c:v>
                </c:pt>
                <c:pt idx="65">
                  <c:v>4.7319969013004721</c:v>
                </c:pt>
                <c:pt idx="66">
                  <c:v>4.732293904416462</c:v>
                </c:pt>
                <c:pt idx="67">
                  <c:v>4.7321219358574975</c:v>
                </c:pt>
                <c:pt idx="68">
                  <c:v>4.7314715939708245</c:v>
                </c:pt>
                <c:pt idx="69">
                  <c:v>4.7303325385696819</c:v>
                </c:pt>
                <c:pt idx="70">
                  <c:v>4.7286934721020977</c:v>
                </c:pt>
                <c:pt idx="71">
                  <c:v>4.7265421191783821</c:v>
                </c:pt>
                <c:pt idx="72">
                  <c:v>4.7238652044143716</c:v>
                </c:pt>
                <c:pt idx="73">
                  <c:v>4.7206484285438286</c:v>
                </c:pt>
                <c:pt idx="74">
                  <c:v>4.7168764427497187</c:v>
                </c:pt>
                <c:pt idx="75">
                  <c:v>4.712532821160206</c:v>
                </c:pt>
                <c:pt idx="76">
                  <c:v>4.7076000314512232</c:v>
                </c:pt>
                <c:pt idx="77">
                  <c:v>4.7020594034933074</c:v>
                </c:pt>
                <c:pt idx="78">
                  <c:v>4.6958910959761093</c:v>
                </c:pt>
                <c:pt idx="79">
                  <c:v>4.6890740609394532</c:v>
                </c:pt>
                <c:pt idx="80">
                  <c:v>4.6815860061352126</c:v>
                </c:pt>
                <c:pt idx="81">
                  <c:v>4.6734033551393122</c:v>
                </c:pt>
                <c:pt idx="82">
                  <c:v>4.664501205128154</c:v>
                </c:pt>
                <c:pt idx="83">
                  <c:v>4.6548532822283946</c:v>
                </c:pt>
                <c:pt idx="84">
                  <c:v>4.6444318943434588</c:v>
                </c:pt>
                <c:pt idx="85">
                  <c:v>4.6332078813543518</c:v>
                </c:pt>
                <c:pt idx="86">
                  <c:v>4.6211505625862292</c:v>
                </c:pt>
                <c:pt idx="87">
                  <c:v>4.6082276814257854</c:v>
                </c:pt>
                <c:pt idx="88">
                  <c:v>4.5944053469678368</c:v>
                </c:pt>
                <c:pt idx="89">
                  <c:v>4.5796479725624</c:v>
                </c:pt>
                <c:pt idx="90">
                  <c:v>4.5639182111262171</c:v>
                </c:pt>
                <c:pt idx="91">
                  <c:v>4.5471768870748441</c:v>
                </c:pt>
                <c:pt idx="92">
                  <c:v>4.5293829247233575</c:v>
                </c:pt>
                <c:pt idx="93">
                  <c:v>4.5104932729950065</c:v>
                </c:pt>
                <c:pt idx="94">
                  <c:v>4.4904628262682129</c:v>
                </c:pt>
                <c:pt idx="95">
                  <c:v>4.4692443411827352</c:v>
                </c:pt>
                <c:pt idx="96">
                  <c:v>4.4467883492158169</c:v>
                </c:pt>
                <c:pt idx="97">
                  <c:v>4.4230430648285424</c:v>
                </c:pt>
                <c:pt idx="98">
                  <c:v>4.3979542889715262</c:v>
                </c:pt>
                <c:pt idx="99">
                  <c:v>4.3714653077272905</c:v>
                </c:pt>
                <c:pt idx="100">
                  <c:v>4.3435167858543169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CA43-4BAA-81DD-9C75A8D81C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2080384"/>
        <c:axId val="152081920"/>
      </c:scatterChart>
      <c:valAx>
        <c:axId val="15208038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x,y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2081920"/>
        <c:crosses val="autoZero"/>
        <c:crossBetween val="midCat"/>
        <c:majorUnit val="0.2"/>
      </c:valAx>
      <c:valAx>
        <c:axId val="1520819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presión</a:t>
                </a:r>
                <a:r>
                  <a:rPr lang="es-MX" baseline="0"/>
                  <a:t> (bar)</a:t>
                </a:r>
                <a:endParaRPr lang="es-MX"/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2080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5464753139003571"/>
          <c:y val="3.6653039894961097E-2"/>
          <c:w val="0.55415305566656092"/>
          <c:h val="8.8730679498396026E-2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/>
            </a:pPr>
            <a:r>
              <a:rPr lang="es-MX" sz="1400"/>
              <a:t>Volatilidad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23290169219632834"/>
          <c:y val="0.15325240594925635"/>
          <c:w val="0.69376174148746594"/>
          <c:h val="0.68473887172482217"/>
        </c:manualLayout>
      </c:layout>
      <c:scatterChart>
        <c:scatterStyle val="smoothMarker"/>
        <c:varyColors val="0"/>
        <c:ser>
          <c:idx val="0"/>
          <c:order val="0"/>
          <c:tx>
            <c:v>Más volátil</c:v>
          </c:tx>
          <c:marker>
            <c:symbol val="none"/>
          </c:marker>
          <c:xVal>
            <c:numRef>
              <c:f>NRTL!$B$35:$B$45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NRTL!$L$35:$L$45</c:f>
              <c:numCache>
                <c:formatCode>0.00</c:formatCode>
                <c:ptCount val="11"/>
                <c:pt idx="0">
                  <c:v>-2.4424906541753444E-15</c:v>
                </c:pt>
                <c:pt idx="1">
                  <c:v>0.18709548489852046</c:v>
                </c:pt>
                <c:pt idx="2">
                  <c:v>0.30772619684099056</c:v>
                </c:pt>
                <c:pt idx="3">
                  <c:v>0.39391676299286282</c:v>
                </c:pt>
                <c:pt idx="4">
                  <c:v>0.46201829153005469</c:v>
                </c:pt>
                <c:pt idx="5">
                  <c:v>0.52176237677273696</c:v>
                </c:pt>
                <c:pt idx="6">
                  <c:v>0.58024963462958712</c:v>
                </c:pt>
                <c:pt idx="7">
                  <c:v>0.64428405070146255</c:v>
                </c:pt>
                <c:pt idx="8">
                  <c:v>0.72268257398083957</c:v>
                </c:pt>
                <c:pt idx="9">
                  <c:v>0.83042333557218606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CE9-4367-B6EF-59998AF09D77}"/>
            </c:ext>
          </c:extLst>
        </c:ser>
        <c:ser>
          <c:idx val="1"/>
          <c:order val="1"/>
          <c:tx>
            <c:v>Referencia</c:v>
          </c:tx>
          <c:spPr>
            <a:ln>
              <a:solidFill>
                <a:srgbClr val="7030A0"/>
              </a:solidFill>
            </a:ln>
          </c:spPr>
          <c:marker>
            <c:symbol val="none"/>
          </c:marker>
          <c:xVal>
            <c:numRef>
              <c:f>NRTL!$B$35:$B$45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xVal>
          <c:yVal>
            <c:numRef>
              <c:f>NRTL!$F$35:$F$45</c:f>
              <c:numCache>
                <c:formatCode>0.00</c:formatCode>
                <c:ptCount val="11"/>
                <c:pt idx="0">
                  <c:v>0</c:v>
                </c:pt>
                <c:pt idx="1">
                  <c:v>0.1</c:v>
                </c:pt>
                <c:pt idx="2">
                  <c:v>0.2</c:v>
                </c:pt>
                <c:pt idx="3">
                  <c:v>0.3</c:v>
                </c:pt>
                <c:pt idx="4">
                  <c:v>0.4</c:v>
                </c:pt>
                <c:pt idx="5">
                  <c:v>0.5</c:v>
                </c:pt>
                <c:pt idx="6">
                  <c:v>0.6</c:v>
                </c:pt>
                <c:pt idx="7">
                  <c:v>0.7</c:v>
                </c:pt>
                <c:pt idx="8">
                  <c:v>0.8</c:v>
                </c:pt>
                <c:pt idx="9">
                  <c:v>0.9</c:v>
                </c:pt>
                <c:pt idx="10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0CE9-4367-B6EF-59998AF09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51090304"/>
        <c:axId val="151091840"/>
      </c:scatterChart>
      <c:valAx>
        <c:axId val="151090304"/>
        <c:scaling>
          <c:orientation val="minMax"/>
          <c:max val="1"/>
        </c:scaling>
        <c:delete val="0"/>
        <c:axPos val="b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x</a:t>
                </a: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crossAx val="151091840"/>
        <c:crosses val="autoZero"/>
        <c:crossBetween val="midCat"/>
        <c:majorUnit val="0.2"/>
      </c:valAx>
      <c:valAx>
        <c:axId val="151091840"/>
        <c:scaling>
          <c:orientation val="minMax"/>
          <c:max val="1"/>
          <c:min val="0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s-MX"/>
                  <a:t>y</a:t>
                </a:r>
              </a:p>
            </c:rich>
          </c:tx>
          <c:overlay val="0"/>
        </c:title>
        <c:numFmt formatCode="0.00" sourceLinked="0"/>
        <c:majorTickMark val="out"/>
        <c:minorTickMark val="none"/>
        <c:tickLblPos val="nextTo"/>
        <c:crossAx val="1510903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508023108828477"/>
          <c:y val="0.60514355531357611"/>
          <c:w val="0.26843608742451447"/>
          <c:h val="0.18496357960457857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4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16</xdr:row>
      <xdr:rowOff>56028</xdr:rowOff>
    </xdr:from>
    <xdr:to>
      <xdr:col>5</xdr:col>
      <xdr:colOff>380999</xdr:colOff>
      <xdr:row>29</xdr:row>
      <xdr:rowOff>21290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605116</xdr:colOff>
      <xdr:row>16</xdr:row>
      <xdr:rowOff>56029</xdr:rowOff>
    </xdr:from>
    <xdr:to>
      <xdr:col>10</xdr:col>
      <xdr:colOff>392204</xdr:colOff>
      <xdr:row>29</xdr:row>
      <xdr:rowOff>21291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11</xdr:col>
      <xdr:colOff>349623</xdr:colOff>
      <xdr:row>31</xdr:row>
      <xdr:rowOff>0</xdr:rowOff>
    </xdr:from>
    <xdr:to>
      <xdr:col>15</xdr:col>
      <xdr:colOff>1580028</xdr:colOff>
      <xdr:row>44</xdr:row>
      <xdr:rowOff>152400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BD46F393-A872-4CA5-A168-4083612EAE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5</xdr:col>
      <xdr:colOff>233082</xdr:colOff>
      <xdr:row>33</xdr:row>
      <xdr:rowOff>170330</xdr:rowOff>
    </xdr:from>
    <xdr:to>
      <xdr:col>5</xdr:col>
      <xdr:colOff>1272988</xdr:colOff>
      <xdr:row>39</xdr:row>
      <xdr:rowOff>35859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id="{BD392F79-6D58-4003-8917-0A38E555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2094" y="6221506"/>
          <a:ext cx="1039906" cy="941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</xdr:colOff>
      <xdr:row>0</xdr:row>
      <xdr:rowOff>68580</xdr:rowOff>
    </xdr:from>
    <xdr:to>
      <xdr:col>9</xdr:col>
      <xdr:colOff>609600</xdr:colOff>
      <xdr:row>27</xdr:row>
      <xdr:rowOff>160020</xdr:rowOff>
    </xdr:to>
    <xdr:graphicFrame macro="">
      <xdr:nvGraphicFramePr>
        <xdr:cNvPr id="3" name="Chart 1">
          <a:extLst>
            <a:ext uri="{FF2B5EF4-FFF2-40B4-BE49-F238E27FC236}">
              <a16:creationId xmlns:a16="http://schemas.microsoft.com/office/drawing/2014/main" id="{D967EC05-0905-4C4A-B04F-65220082B5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11</xdr:col>
      <xdr:colOff>487680</xdr:colOff>
      <xdr:row>28</xdr:row>
      <xdr:rowOff>83820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5D94FEF3-6FB7-403D-942F-E07EC893A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114300</xdr:colOff>
      <xdr:row>30</xdr:row>
      <xdr:rowOff>60960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46C90DFC-CD14-47BB-A120-D2ADB459CF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168087</xdr:colOff>
      <xdr:row>16</xdr:row>
      <xdr:rowOff>56028</xdr:rowOff>
    </xdr:from>
    <xdr:to>
      <xdr:col>5</xdr:col>
      <xdr:colOff>788894</xdr:colOff>
      <xdr:row>29</xdr:row>
      <xdr:rowOff>21290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6</xdr:col>
      <xdr:colOff>125506</xdr:colOff>
      <xdr:row>16</xdr:row>
      <xdr:rowOff>91888</xdr:rowOff>
    </xdr:from>
    <xdr:to>
      <xdr:col>11</xdr:col>
      <xdr:colOff>35859</xdr:colOff>
      <xdr:row>29</xdr:row>
      <xdr:rowOff>57150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  <xdr:twoCellAnchor>
    <xdr:from>
      <xdr:col>10</xdr:col>
      <xdr:colOff>89647</xdr:colOff>
      <xdr:row>31</xdr:row>
      <xdr:rowOff>17929</xdr:rowOff>
    </xdr:from>
    <xdr:to>
      <xdr:col>15</xdr:col>
      <xdr:colOff>710452</xdr:colOff>
      <xdr:row>44</xdr:row>
      <xdr:rowOff>161365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F0CDAB48-F42A-4FD4-8BFE-24159746F9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twoCellAnchor>
  <xdr:twoCellAnchor editAs="oneCell">
    <xdr:from>
      <xdr:col>5</xdr:col>
      <xdr:colOff>125505</xdr:colOff>
      <xdr:row>34</xdr:row>
      <xdr:rowOff>152399</xdr:rowOff>
    </xdr:from>
    <xdr:to>
      <xdr:col>5</xdr:col>
      <xdr:colOff>788894</xdr:colOff>
      <xdr:row>39</xdr:row>
      <xdr:rowOff>8963</xdr:rowOff>
    </xdr:to>
    <xdr:pic>
      <xdr:nvPicPr>
        <xdr:cNvPr id="7" name="Imagen 2">
          <a:extLst>
            <a:ext uri="{FF2B5EF4-FFF2-40B4-BE49-F238E27FC236}">
              <a16:creationId xmlns:a16="http://schemas.microsoft.com/office/drawing/2014/main" id="{28C6758D-1C5C-4201-9D6F-6D3A17CB11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8023" y="6391834"/>
          <a:ext cx="663389" cy="7530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411480</xdr:colOff>
      <xdr:row>26</xdr:row>
      <xdr:rowOff>0</xdr:rowOff>
    </xdr:to>
    <xdr:graphicFrame macro="">
      <xdr:nvGraphicFramePr>
        <xdr:cNvPr id="4" name="Chart 1">
          <a:extLst>
            <a:ext uri="{FF2B5EF4-FFF2-40B4-BE49-F238E27FC236}">
              <a16:creationId xmlns:a16="http://schemas.microsoft.com/office/drawing/2014/main" id="{938AF3D7-B7BB-4FA4-A1F1-7EC95FFC5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10</xdr:col>
      <xdr:colOff>114300</xdr:colOff>
      <xdr:row>28</xdr:row>
      <xdr:rowOff>76200</xdr:rowOff>
    </xdr:to>
    <xdr:graphicFrame macro="">
      <xdr:nvGraphicFramePr>
        <xdr:cNvPr id="4" name="Chart 2">
          <a:extLst>
            <a:ext uri="{FF2B5EF4-FFF2-40B4-BE49-F238E27FC236}">
              <a16:creationId xmlns:a16="http://schemas.microsoft.com/office/drawing/2014/main" id="{07D3481C-9BE0-4213-A739-E22B5CD8B0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168088</xdr:colOff>
      <xdr:row>16</xdr:row>
      <xdr:rowOff>56028</xdr:rowOff>
    </xdr:from>
    <xdr:to>
      <xdr:col>5</xdr:col>
      <xdr:colOff>380999</xdr:colOff>
      <xdr:row>29</xdr:row>
      <xdr:rowOff>21290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5</xdr:col>
      <xdr:colOff>605116</xdr:colOff>
      <xdr:row>16</xdr:row>
      <xdr:rowOff>56029</xdr:rowOff>
    </xdr:from>
    <xdr:to>
      <xdr:col>10</xdr:col>
      <xdr:colOff>392204</xdr:colOff>
      <xdr:row>29</xdr:row>
      <xdr:rowOff>21291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617220</xdr:colOff>
      <xdr:row>28</xdr:row>
      <xdr:rowOff>60960</xdr:rowOff>
    </xdr:to>
    <xdr:graphicFrame macro="">
      <xdr:nvGraphicFramePr>
        <xdr:cNvPr id="6" name="Chart 2">
          <a:extLst>
            <a:ext uri="{FF2B5EF4-FFF2-40B4-BE49-F238E27FC236}">
              <a16:creationId xmlns:a16="http://schemas.microsoft.com/office/drawing/2014/main" id="{9CF42388-8BAA-4141-B9B0-5D1477E36F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nurag\Work\CheCalc\CheCalc%20Spreadsheets\08.%20BinaryVLE\Binary_VLE_No_Pas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k (2)"/>
      <sheetName val="Main"/>
      <sheetName val="Pxy"/>
      <sheetName val="Txy"/>
      <sheetName val="XY"/>
      <sheetName val="Dbk"/>
      <sheetName val="BINARY PAIR Dbk"/>
      <sheetName val="Calc"/>
      <sheetName val="CalcTable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I2" t="b">
            <v>0</v>
          </cell>
        </row>
        <row r="15">
          <cell r="E15">
            <v>366.48333333333329</v>
          </cell>
          <cell r="N15">
            <v>1034.3048061023821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2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.bin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cheguide.com/" TargetMode="External"/><Relationship Id="rId4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R1003"/>
  <sheetViews>
    <sheetView showGridLines="0" zoomScale="70" zoomScaleNormal="70" workbookViewId="0">
      <selection activeCell="C4" sqref="C4:G4"/>
    </sheetView>
  </sheetViews>
  <sheetFormatPr baseColWidth="10" defaultColWidth="8.88671875" defaultRowHeight="14.4" x14ac:dyDescent="0.3"/>
  <cols>
    <col min="1" max="1" width="6.5546875" customWidth="1"/>
    <col min="3" max="3" width="11" customWidth="1"/>
    <col min="5" max="5" width="12.77734375" customWidth="1"/>
    <col min="6" max="6" width="22.44140625" customWidth="1"/>
    <col min="7" max="7" width="12.33203125" customWidth="1"/>
    <col min="9" max="9" width="8.88671875" customWidth="1"/>
    <col min="13" max="13" width="6.44140625" customWidth="1"/>
    <col min="14" max="15" width="9" bestFit="1" customWidth="1"/>
    <col min="16" max="17" width="25.6640625" style="34" customWidth="1"/>
    <col min="18" max="18" width="39.44140625" customWidth="1"/>
    <col min="19" max="23" width="9" bestFit="1" customWidth="1"/>
    <col min="24" max="24" width="11.77734375" bestFit="1" customWidth="1"/>
    <col min="25" max="59" width="9" bestFit="1" customWidth="1"/>
  </cols>
  <sheetData>
    <row r="1" spans="1:486" ht="15" thickBot="1" x14ac:dyDescent="0.35">
      <c r="A1" s="163"/>
      <c r="B1" s="113"/>
      <c r="C1" s="113"/>
      <c r="D1" s="113"/>
      <c r="E1" s="113"/>
      <c r="F1" s="113"/>
      <c r="G1" s="113"/>
      <c r="H1" s="113"/>
      <c r="I1" s="106"/>
      <c r="J1" s="106"/>
      <c r="K1" s="106"/>
      <c r="L1" s="116"/>
      <c r="M1" s="116"/>
      <c r="N1" s="116"/>
      <c r="O1" s="116"/>
      <c r="P1" s="117"/>
      <c r="Q1" s="117"/>
      <c r="R1" s="116"/>
      <c r="S1" s="116"/>
      <c r="T1" s="116"/>
      <c r="U1" s="116"/>
      <c r="V1" s="116"/>
      <c r="W1" s="116"/>
      <c r="X1" s="116"/>
      <c r="Y1" s="116"/>
      <c r="Z1" s="116"/>
      <c r="AA1" s="116"/>
      <c r="AB1" s="116"/>
      <c r="AC1" s="116"/>
      <c r="AD1" s="116"/>
      <c r="AE1" s="116"/>
      <c r="AF1" s="116"/>
      <c r="AG1" s="116"/>
      <c r="AH1" s="116"/>
      <c r="AI1" s="116"/>
      <c r="AJ1" s="116"/>
      <c r="AK1" s="116"/>
      <c r="AL1" s="116"/>
      <c r="AM1" s="116"/>
      <c r="AN1" s="116"/>
      <c r="AO1" s="116"/>
      <c r="AP1" s="116"/>
      <c r="AQ1" s="116"/>
      <c r="AR1" s="116"/>
      <c r="AS1" s="116"/>
      <c r="AT1" s="116"/>
      <c r="AU1" s="116"/>
      <c r="AV1" s="116"/>
      <c r="AW1" s="116"/>
      <c r="AX1" s="116"/>
      <c r="AY1" s="116"/>
      <c r="AZ1" s="116"/>
      <c r="BA1" s="116"/>
      <c r="BB1" s="116"/>
      <c r="BC1" s="116"/>
      <c r="BD1" s="116"/>
      <c r="BE1" s="116"/>
      <c r="BF1" s="116"/>
      <c r="BG1" s="11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  <c r="DL1" s="106"/>
      <c r="DM1" s="106"/>
      <c r="DN1" s="106"/>
      <c r="DO1" s="106"/>
      <c r="DP1" s="106"/>
      <c r="DQ1" s="106"/>
      <c r="DR1" s="106"/>
      <c r="DS1" s="106"/>
      <c r="DT1" s="106"/>
      <c r="DU1" s="106"/>
      <c r="DV1" s="106"/>
      <c r="DW1" s="106"/>
      <c r="DX1" s="106"/>
      <c r="DY1" s="106"/>
      <c r="DZ1" s="106"/>
      <c r="EA1" s="106"/>
      <c r="EB1" s="106"/>
      <c r="EC1" s="106"/>
      <c r="ED1" s="106"/>
      <c r="EE1" s="106"/>
      <c r="EF1" s="106"/>
      <c r="EG1" s="106"/>
      <c r="EH1" s="106"/>
      <c r="EI1" s="106"/>
      <c r="EJ1" s="106"/>
      <c r="EK1" s="106"/>
      <c r="EL1" s="106"/>
      <c r="EM1" s="106"/>
      <c r="EN1" s="106"/>
      <c r="EO1" s="106"/>
      <c r="EP1" s="106"/>
      <c r="EQ1" s="106"/>
      <c r="ER1" s="106"/>
      <c r="ES1" s="106"/>
      <c r="ET1" s="106"/>
      <c r="EU1" s="106"/>
      <c r="EV1" s="106"/>
      <c r="EW1" s="106"/>
      <c r="EX1" s="106"/>
      <c r="EY1" s="106"/>
      <c r="EZ1" s="106"/>
      <c r="FA1" s="106"/>
      <c r="FB1" s="106"/>
      <c r="FC1" s="106"/>
      <c r="FD1" s="106"/>
      <c r="FE1" s="106"/>
      <c r="FF1" s="106"/>
      <c r="FG1" s="106"/>
      <c r="FH1" s="106"/>
      <c r="FI1" s="106"/>
      <c r="FJ1" s="106"/>
      <c r="FK1" s="106"/>
      <c r="FL1" s="106"/>
      <c r="FM1" s="106"/>
      <c r="FN1" s="106"/>
      <c r="FO1" s="106"/>
      <c r="FP1" s="106"/>
      <c r="FQ1" s="106"/>
      <c r="FR1" s="106"/>
      <c r="FS1" s="106"/>
      <c r="FT1" s="106"/>
      <c r="FU1" s="106"/>
      <c r="FV1" s="106"/>
      <c r="FW1" s="106"/>
      <c r="FX1" s="106"/>
      <c r="FY1" s="106"/>
      <c r="FZ1" s="106"/>
      <c r="GA1" s="106"/>
      <c r="GB1" s="106"/>
      <c r="GC1" s="106"/>
      <c r="GD1" s="106"/>
      <c r="GE1" s="106"/>
      <c r="GF1" s="106"/>
      <c r="GG1" s="106"/>
      <c r="GH1" s="106"/>
      <c r="GI1" s="106"/>
      <c r="GJ1" s="106"/>
      <c r="GK1" s="106"/>
      <c r="GL1" s="106"/>
      <c r="GM1" s="106"/>
      <c r="GN1" s="106"/>
      <c r="GO1" s="106"/>
      <c r="GP1" s="106"/>
      <c r="GQ1" s="106"/>
      <c r="GR1" s="106"/>
      <c r="GS1" s="106"/>
      <c r="GT1" s="106"/>
      <c r="GU1" s="106"/>
      <c r="GV1" s="106"/>
      <c r="GW1" s="106"/>
      <c r="GX1" s="106"/>
      <c r="GY1" s="106"/>
      <c r="GZ1" s="106"/>
      <c r="HA1" s="106"/>
      <c r="HB1" s="106"/>
      <c r="HC1" s="106"/>
      <c r="HD1" s="106"/>
      <c r="HE1" s="106"/>
      <c r="HF1" s="106"/>
      <c r="HG1" s="106"/>
      <c r="HH1" s="106"/>
      <c r="HI1" s="106"/>
      <c r="HJ1" s="106"/>
      <c r="HK1" s="106"/>
      <c r="HL1" s="106"/>
      <c r="HM1" s="106"/>
      <c r="HN1" s="106"/>
      <c r="HO1" s="106"/>
      <c r="HP1" s="106"/>
      <c r="HQ1" s="106"/>
      <c r="HR1" s="106"/>
      <c r="HS1" s="106"/>
      <c r="HT1" s="106"/>
      <c r="HU1" s="106"/>
      <c r="HV1" s="106"/>
      <c r="HW1" s="106"/>
      <c r="HX1" s="106"/>
      <c r="HY1" s="106"/>
      <c r="HZ1" s="106"/>
      <c r="IA1" s="106"/>
      <c r="IB1" s="106"/>
      <c r="IC1" s="106"/>
      <c r="ID1" s="106"/>
      <c r="IE1" s="106"/>
      <c r="IF1" s="106"/>
      <c r="IG1" s="106"/>
      <c r="IH1" s="106"/>
      <c r="II1" s="106"/>
      <c r="IJ1" s="106"/>
      <c r="IK1" s="106"/>
      <c r="IL1" s="106"/>
      <c r="IM1" s="106"/>
      <c r="IN1" s="106"/>
      <c r="IO1" s="106"/>
      <c r="IP1" s="106"/>
      <c r="IQ1" s="106"/>
      <c r="IR1" s="106"/>
      <c r="IS1" s="106"/>
      <c r="IT1" s="106"/>
      <c r="IU1" s="106"/>
      <c r="IV1" s="106"/>
      <c r="IW1" s="106"/>
      <c r="IX1" s="106"/>
      <c r="IY1" s="106"/>
      <c r="IZ1" s="106"/>
      <c r="JA1" s="106"/>
      <c r="JB1" s="106"/>
      <c r="JC1" s="106"/>
      <c r="JD1" s="106"/>
      <c r="JE1" s="106"/>
      <c r="JF1" s="106"/>
      <c r="JG1" s="106"/>
      <c r="JH1" s="106"/>
      <c r="JI1" s="106"/>
      <c r="JJ1" s="106"/>
      <c r="JK1" s="106"/>
      <c r="JL1" s="106"/>
      <c r="JM1" s="106"/>
      <c r="JN1" s="106"/>
      <c r="JO1" s="106"/>
      <c r="JP1" s="106"/>
      <c r="JQ1" s="106"/>
      <c r="JR1" s="106"/>
      <c r="JS1" s="106"/>
      <c r="JT1" s="106"/>
      <c r="JU1" s="106"/>
      <c r="JV1" s="106"/>
      <c r="JW1" s="106"/>
      <c r="JX1" s="106"/>
      <c r="JY1" s="106"/>
      <c r="JZ1" s="106"/>
      <c r="KA1" s="106"/>
      <c r="KB1" s="106"/>
      <c r="KC1" s="106"/>
      <c r="KD1" s="106"/>
      <c r="KE1" s="106"/>
      <c r="KF1" s="106"/>
      <c r="KG1" s="106"/>
      <c r="KH1" s="106"/>
      <c r="KI1" s="106"/>
      <c r="KJ1" s="106"/>
      <c r="KK1" s="106"/>
      <c r="KL1" s="106"/>
      <c r="KM1" s="106"/>
      <c r="KN1" s="106"/>
      <c r="KO1" s="106"/>
      <c r="KP1" s="106"/>
      <c r="KQ1" s="106"/>
      <c r="KR1" s="106"/>
      <c r="KS1" s="106"/>
      <c r="KT1" s="106"/>
      <c r="KU1" s="106"/>
      <c r="KV1" s="106"/>
      <c r="KW1" s="106"/>
      <c r="KX1" s="106"/>
      <c r="KY1" s="106"/>
      <c r="KZ1" s="106"/>
      <c r="LA1" s="106"/>
      <c r="LB1" s="106"/>
      <c r="LC1" s="106"/>
      <c r="LD1" s="106"/>
      <c r="LE1" s="106"/>
      <c r="LF1" s="106"/>
      <c r="LG1" s="106"/>
      <c r="LH1" s="106"/>
      <c r="LI1" s="106"/>
      <c r="LJ1" s="106"/>
      <c r="LK1" s="106"/>
      <c r="LL1" s="106"/>
      <c r="LM1" s="106"/>
      <c r="LN1" s="106"/>
      <c r="LO1" s="106"/>
      <c r="LP1" s="106"/>
      <c r="LQ1" s="106"/>
      <c r="LR1" s="106"/>
      <c r="LS1" s="106"/>
      <c r="LT1" s="106"/>
      <c r="LU1" s="106"/>
      <c r="LV1" s="106"/>
      <c r="LW1" s="106"/>
      <c r="LX1" s="106"/>
      <c r="LY1" s="106"/>
      <c r="LZ1" s="106"/>
      <c r="MA1" s="106"/>
      <c r="MB1" s="106"/>
      <c r="MC1" s="106"/>
      <c r="MD1" s="106"/>
      <c r="ME1" s="106"/>
      <c r="MF1" s="106"/>
      <c r="MG1" s="106"/>
      <c r="MH1" s="106"/>
      <c r="MI1" s="106"/>
      <c r="MJ1" s="106"/>
      <c r="MK1" s="106"/>
      <c r="ML1" s="106"/>
      <c r="MM1" s="106"/>
      <c r="MN1" s="106"/>
      <c r="MO1" s="106"/>
      <c r="MP1" s="106"/>
      <c r="MQ1" s="106"/>
      <c r="MR1" s="106"/>
      <c r="MS1" s="106"/>
      <c r="MT1" s="106"/>
      <c r="MU1" s="106"/>
      <c r="MV1" s="106"/>
      <c r="MW1" s="106"/>
      <c r="MX1" s="106"/>
      <c r="MY1" s="106"/>
      <c r="MZ1" s="106"/>
      <c r="NA1" s="106"/>
      <c r="NB1" s="106"/>
      <c r="NC1" s="106"/>
      <c r="ND1" s="106"/>
      <c r="NE1" s="106"/>
      <c r="NF1" s="106"/>
      <c r="NG1" s="106"/>
      <c r="NH1" s="106"/>
      <c r="NI1" s="106"/>
      <c r="NJ1" s="106"/>
      <c r="NK1" s="106"/>
      <c r="NL1" s="106"/>
      <c r="NM1" s="106"/>
      <c r="NN1" s="106"/>
      <c r="NO1" s="106"/>
      <c r="NP1" s="106"/>
      <c r="NQ1" s="106"/>
      <c r="NR1" s="106"/>
      <c r="NS1" s="106"/>
      <c r="NT1" s="106"/>
      <c r="NU1" s="106"/>
      <c r="NV1" s="106"/>
      <c r="NW1" s="106"/>
      <c r="NX1" s="106"/>
      <c r="NY1" s="106"/>
      <c r="NZ1" s="106"/>
      <c r="OA1" s="106"/>
      <c r="OB1" s="106"/>
      <c r="OC1" s="106"/>
      <c r="OD1" s="106"/>
      <c r="OE1" s="106"/>
      <c r="OF1" s="106"/>
      <c r="OG1" s="106"/>
      <c r="OH1" s="106"/>
      <c r="OI1" s="106"/>
      <c r="OJ1" s="106"/>
      <c r="OK1" s="106"/>
      <c r="OL1" s="106"/>
      <c r="OM1" s="106"/>
      <c r="ON1" s="106"/>
      <c r="OO1" s="106"/>
      <c r="OP1" s="106"/>
      <c r="OQ1" s="106"/>
      <c r="OR1" s="106"/>
      <c r="OS1" s="106"/>
      <c r="OT1" s="106"/>
      <c r="OU1" s="106"/>
      <c r="OV1" s="106"/>
      <c r="OW1" s="106"/>
      <c r="OX1" s="106"/>
      <c r="OY1" s="106"/>
      <c r="OZ1" s="106"/>
      <c r="PA1" s="106"/>
      <c r="PB1" s="106"/>
      <c r="PC1" s="106"/>
      <c r="PD1" s="106"/>
      <c r="PE1" s="106"/>
      <c r="PF1" s="106"/>
      <c r="PG1" s="106"/>
      <c r="PH1" s="106"/>
      <c r="PI1" s="106"/>
      <c r="PJ1" s="106"/>
      <c r="PK1" s="106"/>
      <c r="PL1" s="106"/>
      <c r="PM1" s="106"/>
      <c r="PN1" s="106"/>
      <c r="PO1" s="106"/>
      <c r="PP1" s="106"/>
      <c r="PQ1" s="106"/>
      <c r="PR1" s="106"/>
      <c r="PS1" s="106"/>
      <c r="PT1" s="106"/>
      <c r="PU1" s="106"/>
      <c r="PV1" s="106"/>
      <c r="PW1" s="106"/>
      <c r="PX1" s="106"/>
      <c r="PY1" s="106"/>
      <c r="PZ1" s="106"/>
      <c r="QA1" s="106"/>
      <c r="QB1" s="106"/>
      <c r="QC1" s="106"/>
      <c r="QD1" s="106"/>
      <c r="QE1" s="106"/>
      <c r="QF1" s="106"/>
      <c r="QG1" s="106"/>
      <c r="QH1" s="106"/>
      <c r="QI1" s="106"/>
      <c r="QJ1" s="106"/>
      <c r="QK1" s="106"/>
      <c r="QL1" s="106"/>
      <c r="QM1" s="106"/>
      <c r="QN1" s="106"/>
      <c r="QO1" s="106"/>
      <c r="QP1" s="106"/>
      <c r="QQ1" s="106"/>
      <c r="QR1" s="106"/>
      <c r="QS1" s="106"/>
      <c r="QT1" s="106"/>
      <c r="QU1" s="106"/>
      <c r="QV1" s="106"/>
      <c r="QW1" s="106"/>
      <c r="QX1" s="106"/>
      <c r="QY1" s="106"/>
      <c r="QZ1" s="106"/>
      <c r="RA1" s="106"/>
      <c r="RB1" s="106"/>
      <c r="RC1" s="106"/>
      <c r="RD1" s="106"/>
      <c r="RE1" s="106"/>
      <c r="RF1" s="106"/>
      <c r="RG1" s="106"/>
      <c r="RH1" s="106"/>
      <c r="RI1" s="106"/>
      <c r="RJ1" s="106"/>
      <c r="RK1" s="106"/>
      <c r="RL1" s="106"/>
      <c r="RM1" s="106"/>
      <c r="RN1" s="106"/>
      <c r="RO1" s="106"/>
      <c r="RP1" s="106"/>
      <c r="RQ1" s="106"/>
      <c r="RR1" s="106"/>
    </row>
    <row r="2" spans="1:486" ht="18.600000000000001" thickBot="1" x14ac:dyDescent="0.35">
      <c r="A2" s="164"/>
      <c r="B2" s="235" t="s">
        <v>677</v>
      </c>
      <c r="C2" s="236"/>
      <c r="D2" s="236"/>
      <c r="E2" s="236"/>
      <c r="F2" s="236"/>
      <c r="G2" s="236"/>
      <c r="H2" s="236"/>
      <c r="I2" s="236"/>
      <c r="J2" s="237"/>
      <c r="K2" s="115"/>
      <c r="L2" s="116"/>
      <c r="M2" s="116"/>
      <c r="N2" s="116"/>
      <c r="O2" s="116"/>
      <c r="P2" s="117"/>
      <c r="Q2" s="117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06"/>
      <c r="BI2" s="106"/>
      <c r="BJ2" s="106"/>
      <c r="BK2" s="106"/>
      <c r="BL2" s="106"/>
      <c r="BM2" s="106"/>
      <c r="BN2" s="106"/>
      <c r="BO2" s="106"/>
      <c r="BP2" s="106"/>
      <c r="BQ2" s="106"/>
      <c r="BR2" s="106"/>
      <c r="BS2" s="106"/>
      <c r="BT2" s="106"/>
      <c r="BU2" s="106"/>
      <c r="BV2" s="106"/>
      <c r="BW2" s="10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  <c r="DL2" s="106"/>
      <c r="DM2" s="106"/>
      <c r="DN2" s="106"/>
      <c r="DO2" s="106"/>
      <c r="DP2" s="106"/>
      <c r="DQ2" s="106"/>
      <c r="DR2" s="106"/>
      <c r="DS2" s="106"/>
      <c r="DT2" s="106"/>
      <c r="DU2" s="106"/>
      <c r="DV2" s="106"/>
      <c r="DW2" s="106"/>
      <c r="DX2" s="106"/>
      <c r="DY2" s="106"/>
      <c r="DZ2" s="106"/>
      <c r="EA2" s="106"/>
      <c r="EB2" s="106"/>
      <c r="EC2" s="106"/>
      <c r="ED2" s="106"/>
      <c r="EE2" s="106"/>
      <c r="EF2" s="106"/>
      <c r="EG2" s="106"/>
      <c r="EH2" s="106"/>
      <c r="EI2" s="106"/>
      <c r="EJ2" s="106"/>
      <c r="EK2" s="106"/>
      <c r="EL2" s="106"/>
      <c r="EM2" s="106"/>
      <c r="EN2" s="106"/>
      <c r="EO2" s="106"/>
      <c r="EP2" s="106"/>
      <c r="EQ2" s="106"/>
      <c r="ER2" s="106"/>
      <c r="ES2" s="106"/>
      <c r="ET2" s="106"/>
      <c r="EU2" s="106"/>
      <c r="EV2" s="106"/>
      <c r="EW2" s="106"/>
      <c r="EX2" s="106"/>
      <c r="EY2" s="106"/>
      <c r="EZ2" s="106"/>
      <c r="FA2" s="106"/>
      <c r="FB2" s="106"/>
      <c r="FC2" s="106"/>
      <c r="FD2" s="106"/>
      <c r="FE2" s="106"/>
      <c r="FF2" s="106"/>
      <c r="FG2" s="106"/>
      <c r="FH2" s="106"/>
      <c r="FI2" s="106"/>
      <c r="FJ2" s="106"/>
      <c r="FK2" s="106"/>
      <c r="FL2" s="106"/>
      <c r="FM2" s="106"/>
      <c r="FN2" s="106"/>
      <c r="FO2" s="106"/>
      <c r="FP2" s="106"/>
      <c r="FQ2" s="106"/>
      <c r="FR2" s="106"/>
      <c r="FS2" s="106"/>
      <c r="FT2" s="106"/>
      <c r="FU2" s="106"/>
      <c r="FV2" s="106"/>
      <c r="FW2" s="106"/>
      <c r="FX2" s="106"/>
      <c r="FY2" s="106"/>
      <c r="FZ2" s="106"/>
      <c r="GA2" s="106"/>
      <c r="GB2" s="106"/>
      <c r="GC2" s="106"/>
      <c r="GD2" s="106"/>
      <c r="GE2" s="106"/>
      <c r="GF2" s="106"/>
      <c r="GG2" s="106"/>
      <c r="GH2" s="106"/>
      <c r="GI2" s="106"/>
      <c r="GJ2" s="106"/>
      <c r="GK2" s="106"/>
      <c r="GL2" s="106"/>
      <c r="GM2" s="106"/>
      <c r="GN2" s="106"/>
      <c r="GO2" s="106"/>
      <c r="GP2" s="106"/>
      <c r="GQ2" s="106"/>
      <c r="GR2" s="106"/>
      <c r="GS2" s="106"/>
      <c r="GT2" s="106"/>
      <c r="GU2" s="106"/>
      <c r="GV2" s="106"/>
      <c r="GW2" s="106"/>
      <c r="GX2" s="106"/>
      <c r="GY2" s="106"/>
      <c r="GZ2" s="106"/>
      <c r="HA2" s="106"/>
      <c r="HB2" s="106"/>
      <c r="HC2" s="106"/>
      <c r="HD2" s="106"/>
      <c r="HE2" s="106"/>
      <c r="HF2" s="106"/>
      <c r="HG2" s="106"/>
      <c r="HH2" s="106"/>
      <c r="HI2" s="106"/>
      <c r="HJ2" s="106"/>
      <c r="HK2" s="106"/>
      <c r="HL2" s="106"/>
      <c r="HM2" s="106"/>
      <c r="HN2" s="106"/>
      <c r="HO2" s="106"/>
      <c r="HP2" s="106"/>
      <c r="HQ2" s="106"/>
      <c r="HR2" s="106"/>
      <c r="HS2" s="106"/>
      <c r="HT2" s="106"/>
      <c r="HU2" s="106"/>
      <c r="HV2" s="106"/>
      <c r="HW2" s="106"/>
      <c r="HX2" s="106"/>
      <c r="HY2" s="106"/>
      <c r="HZ2" s="106"/>
      <c r="IA2" s="106"/>
      <c r="IB2" s="106"/>
      <c r="IC2" s="106"/>
      <c r="ID2" s="106"/>
      <c r="IE2" s="106"/>
      <c r="IF2" s="106"/>
      <c r="IG2" s="106"/>
      <c r="IH2" s="106"/>
      <c r="II2" s="106"/>
      <c r="IJ2" s="106"/>
      <c r="IK2" s="106"/>
      <c r="IL2" s="106"/>
      <c r="IM2" s="106"/>
      <c r="IN2" s="106"/>
      <c r="IO2" s="106"/>
      <c r="IP2" s="106"/>
      <c r="IQ2" s="106"/>
      <c r="IR2" s="106"/>
      <c r="IS2" s="106"/>
      <c r="IT2" s="106"/>
      <c r="IU2" s="106"/>
      <c r="IV2" s="106"/>
      <c r="IW2" s="106"/>
      <c r="IX2" s="106"/>
      <c r="IY2" s="106"/>
      <c r="IZ2" s="106"/>
      <c r="JA2" s="106"/>
      <c r="JB2" s="106"/>
      <c r="JC2" s="106"/>
      <c r="JD2" s="106"/>
      <c r="JE2" s="106"/>
      <c r="JF2" s="106"/>
      <c r="JG2" s="106"/>
      <c r="JH2" s="106"/>
      <c r="JI2" s="106"/>
      <c r="JJ2" s="106"/>
      <c r="JK2" s="106"/>
      <c r="JL2" s="106"/>
      <c r="JM2" s="106"/>
      <c r="JN2" s="106"/>
      <c r="JO2" s="106"/>
      <c r="JP2" s="106"/>
      <c r="JQ2" s="106"/>
      <c r="JR2" s="106"/>
      <c r="JS2" s="106"/>
      <c r="JT2" s="106"/>
      <c r="JU2" s="106"/>
      <c r="JV2" s="106"/>
      <c r="JW2" s="106"/>
      <c r="JX2" s="106"/>
      <c r="JY2" s="106"/>
      <c r="JZ2" s="106"/>
      <c r="KA2" s="106"/>
      <c r="KB2" s="106"/>
      <c r="KC2" s="106"/>
      <c r="KD2" s="106"/>
      <c r="KE2" s="106"/>
      <c r="KF2" s="106"/>
      <c r="KG2" s="106"/>
      <c r="KH2" s="106"/>
      <c r="KI2" s="106"/>
      <c r="KJ2" s="106"/>
      <c r="KK2" s="106"/>
      <c r="KL2" s="106"/>
      <c r="KM2" s="106"/>
      <c r="KN2" s="106"/>
      <c r="KO2" s="106"/>
      <c r="KP2" s="106"/>
      <c r="KQ2" s="106"/>
      <c r="KR2" s="106"/>
      <c r="KS2" s="106"/>
      <c r="KT2" s="106"/>
      <c r="KU2" s="106"/>
      <c r="KV2" s="106"/>
      <c r="KW2" s="106"/>
      <c r="KX2" s="106"/>
      <c r="KY2" s="106"/>
      <c r="KZ2" s="106"/>
      <c r="LA2" s="106"/>
      <c r="LB2" s="106"/>
      <c r="LC2" s="106"/>
      <c r="LD2" s="106"/>
      <c r="LE2" s="106"/>
      <c r="LF2" s="106"/>
      <c r="LG2" s="106"/>
      <c r="LH2" s="106"/>
      <c r="LI2" s="106"/>
      <c r="LJ2" s="106"/>
      <c r="LK2" s="106"/>
      <c r="LL2" s="106"/>
      <c r="LM2" s="106"/>
      <c r="LN2" s="106"/>
      <c r="LO2" s="106"/>
      <c r="LP2" s="106"/>
      <c r="LQ2" s="106"/>
      <c r="LR2" s="106"/>
      <c r="LS2" s="106"/>
      <c r="LT2" s="106"/>
      <c r="LU2" s="106"/>
      <c r="LV2" s="106"/>
      <c r="LW2" s="106"/>
      <c r="LX2" s="106"/>
      <c r="LY2" s="106"/>
      <c r="LZ2" s="106"/>
      <c r="MA2" s="106"/>
      <c r="MB2" s="106"/>
      <c r="MC2" s="106"/>
      <c r="MD2" s="106"/>
      <c r="ME2" s="106"/>
      <c r="MF2" s="106"/>
      <c r="MG2" s="106"/>
      <c r="MH2" s="106"/>
      <c r="MI2" s="106"/>
      <c r="MJ2" s="106"/>
      <c r="MK2" s="106"/>
      <c r="ML2" s="106"/>
      <c r="MM2" s="106"/>
      <c r="MN2" s="106"/>
      <c r="MO2" s="106"/>
      <c r="MP2" s="106"/>
      <c r="MQ2" s="106"/>
      <c r="MR2" s="106"/>
      <c r="MS2" s="106"/>
      <c r="MT2" s="106"/>
      <c r="MU2" s="106"/>
      <c r="MV2" s="106"/>
      <c r="MW2" s="106"/>
      <c r="MX2" s="106"/>
      <c r="MY2" s="106"/>
      <c r="MZ2" s="106"/>
      <c r="NA2" s="106"/>
      <c r="NB2" s="106"/>
      <c r="NC2" s="106"/>
      <c r="ND2" s="106"/>
      <c r="NE2" s="106"/>
      <c r="NF2" s="106"/>
      <c r="NG2" s="106"/>
      <c r="NH2" s="106"/>
      <c r="NI2" s="106"/>
      <c r="NJ2" s="106"/>
      <c r="NK2" s="106"/>
      <c r="NL2" s="106"/>
      <c r="NM2" s="106"/>
      <c r="NN2" s="106"/>
      <c r="NO2" s="106"/>
      <c r="NP2" s="106"/>
      <c r="NQ2" s="106"/>
      <c r="NR2" s="106"/>
      <c r="NS2" s="106"/>
      <c r="NT2" s="106"/>
      <c r="NU2" s="106"/>
      <c r="NV2" s="106"/>
      <c r="NW2" s="106"/>
      <c r="NX2" s="106"/>
      <c r="NY2" s="106"/>
      <c r="NZ2" s="106"/>
      <c r="OA2" s="106"/>
      <c r="OB2" s="106"/>
      <c r="OC2" s="106"/>
      <c r="OD2" s="106"/>
      <c r="OE2" s="106"/>
      <c r="OF2" s="106"/>
      <c r="OG2" s="106"/>
      <c r="OH2" s="106"/>
      <c r="OI2" s="106"/>
      <c r="OJ2" s="106"/>
      <c r="OK2" s="106"/>
      <c r="OL2" s="106"/>
      <c r="OM2" s="106"/>
      <c r="ON2" s="106"/>
      <c r="OO2" s="106"/>
      <c r="OP2" s="106"/>
      <c r="OQ2" s="106"/>
      <c r="OR2" s="106"/>
      <c r="OS2" s="106"/>
      <c r="OT2" s="106"/>
      <c r="OU2" s="106"/>
      <c r="OV2" s="106"/>
      <c r="OW2" s="106"/>
      <c r="OX2" s="106"/>
      <c r="OY2" s="106"/>
      <c r="OZ2" s="106"/>
      <c r="PA2" s="106"/>
      <c r="PB2" s="106"/>
      <c r="PC2" s="106"/>
      <c r="PD2" s="106"/>
      <c r="PE2" s="106"/>
      <c r="PF2" s="106"/>
      <c r="PG2" s="106"/>
      <c r="PH2" s="106"/>
      <c r="PI2" s="106"/>
      <c r="PJ2" s="106"/>
      <c r="PK2" s="106"/>
      <c r="PL2" s="106"/>
      <c r="PM2" s="106"/>
      <c r="PN2" s="106"/>
      <c r="PO2" s="106"/>
      <c r="PP2" s="106"/>
      <c r="PQ2" s="106"/>
      <c r="PR2" s="106"/>
      <c r="PS2" s="106"/>
      <c r="PT2" s="106"/>
      <c r="PU2" s="106"/>
      <c r="PV2" s="106"/>
      <c r="PW2" s="106"/>
      <c r="PX2" s="106"/>
      <c r="PY2" s="106"/>
      <c r="PZ2" s="106"/>
      <c r="QA2" s="106"/>
      <c r="QB2" s="106"/>
      <c r="QC2" s="106"/>
      <c r="QD2" s="106"/>
      <c r="QE2" s="106"/>
      <c r="QF2" s="106"/>
      <c r="QG2" s="106"/>
      <c r="QH2" s="106"/>
      <c r="QI2" s="106"/>
      <c r="QJ2" s="106"/>
      <c r="QK2" s="106"/>
      <c r="QL2" s="106"/>
      <c r="QM2" s="106"/>
      <c r="QN2" s="106"/>
      <c r="QO2" s="106"/>
      <c r="QP2" s="106"/>
      <c r="QQ2" s="106"/>
      <c r="QR2" s="106"/>
      <c r="QS2" s="106"/>
      <c r="QT2" s="106"/>
      <c r="QU2" s="106"/>
      <c r="QV2" s="106"/>
      <c r="QW2" s="106"/>
      <c r="QX2" s="106"/>
      <c r="QY2" s="106"/>
      <c r="QZ2" s="106"/>
      <c r="RA2" s="106"/>
      <c r="RB2" s="106"/>
      <c r="RC2" s="106"/>
      <c r="RD2" s="106"/>
      <c r="RE2" s="106"/>
      <c r="RF2" s="106"/>
      <c r="RG2" s="106"/>
      <c r="RH2" s="106"/>
      <c r="RI2" s="106"/>
      <c r="RJ2" s="106"/>
      <c r="RK2" s="106"/>
      <c r="RL2" s="106"/>
      <c r="RM2" s="106"/>
      <c r="RN2" s="106"/>
      <c r="RO2" s="106"/>
      <c r="RP2" s="106"/>
      <c r="RQ2" s="106"/>
      <c r="RR2" s="106"/>
    </row>
    <row r="3" spans="1:486" ht="15" thickBot="1" x14ac:dyDescent="0.35">
      <c r="A3" s="165"/>
      <c r="B3" s="118"/>
      <c r="C3" s="113"/>
      <c r="D3" s="113"/>
      <c r="E3" s="113"/>
      <c r="F3" s="106"/>
      <c r="G3" s="106"/>
      <c r="H3" s="106"/>
      <c r="I3" s="119"/>
      <c r="J3" s="120"/>
      <c r="K3" s="121"/>
      <c r="L3" s="122"/>
      <c r="M3" s="116"/>
      <c r="N3" s="116"/>
      <c r="O3" s="116"/>
      <c r="P3" s="166"/>
      <c r="Q3" s="166"/>
      <c r="R3" s="167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06"/>
      <c r="BI3" s="106"/>
      <c r="BJ3" s="106"/>
      <c r="BK3" s="106"/>
      <c r="BL3" s="106"/>
      <c r="BM3" s="106"/>
      <c r="BN3" s="106"/>
      <c r="BO3" s="106"/>
      <c r="BP3" s="106"/>
      <c r="BQ3" s="106"/>
      <c r="BR3" s="106"/>
      <c r="BS3" s="106"/>
      <c r="BT3" s="106"/>
      <c r="BU3" s="106"/>
      <c r="BV3" s="106"/>
      <c r="BW3" s="10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  <c r="DL3" s="106"/>
      <c r="DM3" s="106"/>
      <c r="DN3" s="106"/>
      <c r="DO3" s="106"/>
      <c r="DP3" s="106"/>
      <c r="DQ3" s="106"/>
      <c r="DR3" s="106"/>
      <c r="DS3" s="106"/>
      <c r="DT3" s="106"/>
      <c r="DU3" s="106"/>
      <c r="DV3" s="106"/>
      <c r="DW3" s="106"/>
      <c r="DX3" s="106"/>
      <c r="DY3" s="106"/>
      <c r="DZ3" s="106"/>
      <c r="EA3" s="106"/>
      <c r="EB3" s="106"/>
      <c r="EC3" s="106"/>
      <c r="ED3" s="106"/>
      <c r="EE3" s="106"/>
      <c r="EF3" s="106"/>
      <c r="EG3" s="106"/>
      <c r="EH3" s="106"/>
      <c r="EI3" s="106"/>
      <c r="EJ3" s="106"/>
      <c r="EK3" s="106"/>
      <c r="EL3" s="106"/>
      <c r="EM3" s="106"/>
      <c r="EN3" s="106"/>
      <c r="EO3" s="106"/>
      <c r="EP3" s="106"/>
      <c r="EQ3" s="106"/>
      <c r="ER3" s="106"/>
      <c r="ES3" s="106"/>
      <c r="ET3" s="106"/>
      <c r="EU3" s="106"/>
      <c r="EV3" s="106"/>
      <c r="EW3" s="106"/>
      <c r="EX3" s="106"/>
      <c r="EY3" s="106"/>
      <c r="EZ3" s="106"/>
      <c r="FA3" s="106"/>
      <c r="FB3" s="106"/>
      <c r="FC3" s="106"/>
      <c r="FD3" s="106"/>
      <c r="FE3" s="106"/>
      <c r="FF3" s="106"/>
      <c r="FG3" s="106"/>
      <c r="FH3" s="106"/>
      <c r="FI3" s="106"/>
      <c r="FJ3" s="106"/>
      <c r="FK3" s="106"/>
      <c r="FL3" s="106"/>
      <c r="FM3" s="106"/>
      <c r="FN3" s="106"/>
      <c r="FO3" s="106"/>
      <c r="FP3" s="106"/>
      <c r="FQ3" s="106"/>
      <c r="FR3" s="106"/>
      <c r="FS3" s="106"/>
      <c r="FT3" s="106"/>
      <c r="FU3" s="106"/>
      <c r="FV3" s="106"/>
      <c r="FW3" s="106"/>
      <c r="FX3" s="106"/>
      <c r="FY3" s="106"/>
      <c r="FZ3" s="106"/>
      <c r="GA3" s="106"/>
      <c r="GB3" s="106"/>
      <c r="GC3" s="106"/>
      <c r="GD3" s="106"/>
      <c r="GE3" s="106"/>
      <c r="GF3" s="106"/>
      <c r="GG3" s="106"/>
      <c r="GH3" s="106"/>
      <c r="GI3" s="106"/>
      <c r="GJ3" s="106"/>
      <c r="GK3" s="106"/>
      <c r="GL3" s="106"/>
      <c r="GM3" s="106"/>
      <c r="GN3" s="106"/>
      <c r="GO3" s="106"/>
      <c r="GP3" s="106"/>
      <c r="GQ3" s="106"/>
      <c r="GR3" s="106"/>
      <c r="GS3" s="106"/>
      <c r="GT3" s="106"/>
      <c r="GU3" s="106"/>
      <c r="GV3" s="106"/>
      <c r="GW3" s="106"/>
      <c r="GX3" s="106"/>
      <c r="GY3" s="106"/>
      <c r="GZ3" s="106"/>
      <c r="HA3" s="106"/>
      <c r="HB3" s="106"/>
      <c r="HC3" s="106"/>
      <c r="HD3" s="106"/>
      <c r="HE3" s="106"/>
      <c r="HF3" s="106"/>
      <c r="HG3" s="106"/>
      <c r="HH3" s="106"/>
      <c r="HI3" s="106"/>
      <c r="HJ3" s="106"/>
      <c r="HK3" s="106"/>
      <c r="HL3" s="106"/>
      <c r="HM3" s="106"/>
      <c r="HN3" s="106"/>
      <c r="HO3" s="106"/>
      <c r="HP3" s="106"/>
      <c r="HQ3" s="106"/>
      <c r="HR3" s="106"/>
      <c r="HS3" s="106"/>
      <c r="HT3" s="106"/>
      <c r="HU3" s="106"/>
      <c r="HV3" s="106"/>
      <c r="HW3" s="106"/>
      <c r="HX3" s="106"/>
      <c r="HY3" s="106"/>
      <c r="HZ3" s="106"/>
      <c r="IA3" s="106"/>
      <c r="IB3" s="106"/>
      <c r="IC3" s="106"/>
      <c r="ID3" s="106"/>
      <c r="IE3" s="106"/>
      <c r="IF3" s="106"/>
      <c r="IG3" s="106"/>
      <c r="IH3" s="106"/>
      <c r="II3" s="106"/>
      <c r="IJ3" s="106"/>
      <c r="IK3" s="106"/>
      <c r="IL3" s="106"/>
      <c r="IM3" s="106"/>
      <c r="IN3" s="106"/>
      <c r="IO3" s="106"/>
      <c r="IP3" s="106"/>
      <c r="IQ3" s="106"/>
      <c r="IR3" s="106"/>
      <c r="IS3" s="106"/>
      <c r="IT3" s="106"/>
      <c r="IU3" s="106"/>
      <c r="IV3" s="106"/>
      <c r="IW3" s="106"/>
      <c r="IX3" s="106"/>
      <c r="IY3" s="106"/>
      <c r="IZ3" s="106"/>
      <c r="JA3" s="106"/>
      <c r="JB3" s="106"/>
      <c r="JC3" s="106"/>
      <c r="JD3" s="106"/>
      <c r="JE3" s="106"/>
      <c r="JF3" s="106"/>
      <c r="JG3" s="106"/>
      <c r="JH3" s="106"/>
      <c r="JI3" s="106"/>
      <c r="JJ3" s="106"/>
      <c r="JK3" s="106"/>
      <c r="JL3" s="106"/>
      <c r="JM3" s="106"/>
      <c r="JN3" s="106"/>
      <c r="JO3" s="106"/>
      <c r="JP3" s="106"/>
      <c r="JQ3" s="106"/>
      <c r="JR3" s="106"/>
      <c r="JS3" s="106"/>
      <c r="JT3" s="106"/>
      <c r="JU3" s="106"/>
      <c r="JV3" s="106"/>
      <c r="JW3" s="106"/>
      <c r="JX3" s="106"/>
      <c r="JY3" s="106"/>
      <c r="JZ3" s="106"/>
      <c r="KA3" s="106"/>
      <c r="KB3" s="106"/>
      <c r="KC3" s="106"/>
      <c r="KD3" s="106"/>
      <c r="KE3" s="106"/>
      <c r="KF3" s="106"/>
      <c r="KG3" s="106"/>
      <c r="KH3" s="106"/>
      <c r="KI3" s="106"/>
      <c r="KJ3" s="106"/>
      <c r="KK3" s="106"/>
      <c r="KL3" s="106"/>
      <c r="KM3" s="106"/>
      <c r="KN3" s="106"/>
      <c r="KO3" s="106"/>
      <c r="KP3" s="106"/>
      <c r="KQ3" s="106"/>
      <c r="KR3" s="106"/>
      <c r="KS3" s="106"/>
      <c r="KT3" s="106"/>
      <c r="KU3" s="106"/>
      <c r="KV3" s="106"/>
      <c r="KW3" s="106"/>
      <c r="KX3" s="106"/>
      <c r="KY3" s="106"/>
      <c r="KZ3" s="106"/>
      <c r="LA3" s="106"/>
      <c r="LB3" s="106"/>
      <c r="LC3" s="106"/>
      <c r="LD3" s="106"/>
      <c r="LE3" s="106"/>
      <c r="LF3" s="106"/>
      <c r="LG3" s="106"/>
      <c r="LH3" s="106"/>
      <c r="LI3" s="106"/>
      <c r="LJ3" s="106"/>
      <c r="LK3" s="106"/>
      <c r="LL3" s="106"/>
      <c r="LM3" s="106"/>
      <c r="LN3" s="106"/>
      <c r="LO3" s="106"/>
      <c r="LP3" s="106"/>
      <c r="LQ3" s="106"/>
      <c r="LR3" s="106"/>
      <c r="LS3" s="106"/>
      <c r="LT3" s="106"/>
      <c r="LU3" s="106"/>
      <c r="LV3" s="106"/>
      <c r="LW3" s="106"/>
      <c r="LX3" s="106"/>
      <c r="LY3" s="106"/>
      <c r="LZ3" s="106"/>
      <c r="MA3" s="106"/>
      <c r="MB3" s="106"/>
      <c r="MC3" s="106"/>
      <c r="MD3" s="106"/>
      <c r="ME3" s="106"/>
      <c r="MF3" s="106"/>
      <c r="MG3" s="106"/>
      <c r="MH3" s="106"/>
      <c r="MI3" s="106"/>
      <c r="MJ3" s="106"/>
      <c r="MK3" s="106"/>
      <c r="ML3" s="106"/>
      <c r="MM3" s="106"/>
      <c r="MN3" s="106"/>
      <c r="MO3" s="106"/>
      <c r="MP3" s="106"/>
      <c r="MQ3" s="106"/>
      <c r="MR3" s="106"/>
      <c r="MS3" s="106"/>
      <c r="MT3" s="106"/>
      <c r="MU3" s="106"/>
      <c r="MV3" s="106"/>
      <c r="MW3" s="106"/>
      <c r="MX3" s="106"/>
      <c r="MY3" s="106"/>
      <c r="MZ3" s="106"/>
      <c r="NA3" s="106"/>
      <c r="NB3" s="106"/>
      <c r="NC3" s="106"/>
      <c r="ND3" s="106"/>
      <c r="NE3" s="106"/>
      <c r="NF3" s="106"/>
      <c r="NG3" s="106"/>
      <c r="NH3" s="106"/>
      <c r="NI3" s="106"/>
      <c r="NJ3" s="106"/>
      <c r="NK3" s="106"/>
      <c r="NL3" s="106"/>
      <c r="NM3" s="106"/>
      <c r="NN3" s="106"/>
      <c r="NO3" s="106"/>
      <c r="NP3" s="106"/>
      <c r="NQ3" s="106"/>
      <c r="NR3" s="106"/>
      <c r="NS3" s="106"/>
      <c r="NT3" s="106"/>
      <c r="NU3" s="106"/>
      <c r="NV3" s="106"/>
      <c r="NW3" s="106"/>
      <c r="NX3" s="106"/>
      <c r="NY3" s="106"/>
      <c r="NZ3" s="106"/>
      <c r="OA3" s="106"/>
      <c r="OB3" s="106"/>
      <c r="OC3" s="106"/>
      <c r="OD3" s="106"/>
      <c r="OE3" s="106"/>
      <c r="OF3" s="106"/>
      <c r="OG3" s="106"/>
      <c r="OH3" s="106"/>
      <c r="OI3" s="106"/>
      <c r="OJ3" s="106"/>
      <c r="OK3" s="106"/>
      <c r="OL3" s="106"/>
      <c r="OM3" s="106"/>
      <c r="ON3" s="106"/>
      <c r="OO3" s="106"/>
      <c r="OP3" s="106"/>
      <c r="OQ3" s="106"/>
      <c r="OR3" s="106"/>
      <c r="OS3" s="106"/>
      <c r="OT3" s="106"/>
      <c r="OU3" s="106"/>
      <c r="OV3" s="106"/>
      <c r="OW3" s="106"/>
      <c r="OX3" s="106"/>
      <c r="OY3" s="106"/>
      <c r="OZ3" s="106"/>
      <c r="PA3" s="106"/>
      <c r="PB3" s="106"/>
      <c r="PC3" s="106"/>
      <c r="PD3" s="106"/>
      <c r="PE3" s="106"/>
      <c r="PF3" s="106"/>
      <c r="PG3" s="106"/>
      <c r="PH3" s="106"/>
      <c r="PI3" s="106"/>
      <c r="PJ3" s="106"/>
      <c r="PK3" s="106"/>
      <c r="PL3" s="106"/>
      <c r="PM3" s="106"/>
      <c r="PN3" s="106"/>
      <c r="PO3" s="106"/>
      <c r="PP3" s="106"/>
      <c r="PQ3" s="106"/>
      <c r="PR3" s="106"/>
      <c r="PS3" s="106"/>
      <c r="PT3" s="106"/>
      <c r="PU3" s="106"/>
      <c r="PV3" s="106"/>
      <c r="PW3" s="106"/>
      <c r="PX3" s="106"/>
      <c r="PY3" s="106"/>
      <c r="PZ3" s="106"/>
      <c r="QA3" s="106"/>
      <c r="QB3" s="106"/>
      <c r="QC3" s="106"/>
      <c r="QD3" s="106"/>
      <c r="QE3" s="106"/>
      <c r="QF3" s="106"/>
      <c r="QG3" s="106"/>
      <c r="QH3" s="106"/>
      <c r="QI3" s="106"/>
      <c r="QJ3" s="106"/>
      <c r="QK3" s="106"/>
      <c r="QL3" s="106"/>
      <c r="QM3" s="106"/>
      <c r="QN3" s="106"/>
      <c r="QO3" s="106"/>
      <c r="QP3" s="106"/>
      <c r="QQ3" s="106"/>
      <c r="QR3" s="106"/>
      <c r="QS3" s="106"/>
      <c r="QT3" s="106"/>
      <c r="QU3" s="106"/>
      <c r="QV3" s="106"/>
      <c r="QW3" s="106"/>
      <c r="QX3" s="106"/>
      <c r="QY3" s="106"/>
      <c r="QZ3" s="106"/>
      <c r="RA3" s="106"/>
      <c r="RB3" s="106"/>
      <c r="RC3" s="106"/>
      <c r="RD3" s="106"/>
      <c r="RE3" s="106"/>
      <c r="RF3" s="106"/>
      <c r="RG3" s="106"/>
      <c r="RH3" s="106"/>
      <c r="RI3" s="106"/>
      <c r="RJ3" s="106"/>
      <c r="RK3" s="106"/>
      <c r="RL3" s="106"/>
      <c r="RM3" s="106"/>
      <c r="RN3" s="106"/>
      <c r="RO3" s="106"/>
      <c r="RP3" s="106"/>
      <c r="RQ3" s="106"/>
      <c r="RR3" s="106"/>
    </row>
    <row r="4" spans="1:486" ht="15" thickBot="1" x14ac:dyDescent="0.35">
      <c r="A4" s="165"/>
      <c r="B4" s="123"/>
      <c r="C4" s="232" t="s">
        <v>687</v>
      </c>
      <c r="D4" s="233"/>
      <c r="E4" s="233"/>
      <c r="F4" s="233"/>
      <c r="G4" s="234"/>
      <c r="H4" s="106"/>
      <c r="I4" s="119"/>
      <c r="J4" s="124"/>
      <c r="K4" s="124"/>
      <c r="L4" s="125"/>
      <c r="M4" s="126" t="s">
        <v>527</v>
      </c>
      <c r="N4" s="116"/>
      <c r="O4" s="116"/>
      <c r="P4" s="117">
        <f>IF(ISNUMBER(F6),F6,51)</f>
        <v>12</v>
      </c>
      <c r="Q4" s="117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06"/>
      <c r="BI4" s="106"/>
      <c r="BJ4" s="106"/>
      <c r="BK4" s="106"/>
      <c r="BL4" s="106"/>
      <c r="BM4" s="106"/>
      <c r="BN4" s="106"/>
      <c r="BO4" s="106"/>
      <c r="BP4" s="106"/>
      <c r="BQ4" s="106"/>
      <c r="BR4" s="106"/>
      <c r="BS4" s="106"/>
      <c r="BT4" s="106"/>
      <c r="BU4" s="106"/>
      <c r="BV4" s="106"/>
      <c r="BW4" s="10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  <c r="DL4" s="106"/>
      <c r="DM4" s="106"/>
      <c r="DN4" s="106"/>
      <c r="DO4" s="106"/>
      <c r="DP4" s="106"/>
      <c r="DQ4" s="106"/>
      <c r="DR4" s="106"/>
      <c r="DS4" s="106"/>
      <c r="DT4" s="106"/>
      <c r="DU4" s="106"/>
      <c r="DV4" s="106"/>
      <c r="DW4" s="106"/>
      <c r="DX4" s="106"/>
      <c r="DY4" s="106"/>
      <c r="DZ4" s="106"/>
      <c r="EA4" s="106"/>
      <c r="EB4" s="106"/>
      <c r="EC4" s="106"/>
      <c r="ED4" s="106"/>
      <c r="EE4" s="106"/>
      <c r="EF4" s="106"/>
      <c r="EG4" s="106"/>
      <c r="EH4" s="106"/>
      <c r="EI4" s="106"/>
      <c r="EJ4" s="106"/>
      <c r="EK4" s="106"/>
      <c r="EL4" s="106"/>
      <c r="EM4" s="106"/>
      <c r="EN4" s="106"/>
      <c r="EO4" s="106"/>
      <c r="EP4" s="106"/>
      <c r="EQ4" s="106"/>
      <c r="ER4" s="106"/>
      <c r="ES4" s="106"/>
      <c r="ET4" s="106"/>
      <c r="EU4" s="106"/>
      <c r="EV4" s="106"/>
      <c r="EW4" s="106"/>
      <c r="EX4" s="106"/>
      <c r="EY4" s="106"/>
      <c r="EZ4" s="106"/>
      <c r="FA4" s="106"/>
      <c r="FB4" s="106"/>
      <c r="FC4" s="106"/>
      <c r="FD4" s="106"/>
      <c r="FE4" s="106"/>
      <c r="FF4" s="106"/>
      <c r="FG4" s="106"/>
      <c r="FH4" s="106"/>
      <c r="FI4" s="106"/>
      <c r="FJ4" s="106"/>
      <c r="FK4" s="106"/>
      <c r="FL4" s="106"/>
      <c r="FM4" s="106"/>
      <c r="FN4" s="106"/>
      <c r="FO4" s="106"/>
      <c r="FP4" s="106"/>
      <c r="FQ4" s="106"/>
      <c r="FR4" s="106"/>
      <c r="FS4" s="106"/>
      <c r="FT4" s="106"/>
      <c r="FU4" s="106"/>
      <c r="FV4" s="106"/>
      <c r="FW4" s="106"/>
      <c r="FX4" s="106"/>
      <c r="FY4" s="106"/>
      <c r="FZ4" s="106"/>
      <c r="GA4" s="106"/>
      <c r="GB4" s="106"/>
      <c r="GC4" s="106"/>
      <c r="GD4" s="106"/>
      <c r="GE4" s="106"/>
      <c r="GF4" s="106"/>
      <c r="GG4" s="106"/>
      <c r="GH4" s="106"/>
      <c r="GI4" s="106"/>
      <c r="GJ4" s="106"/>
      <c r="GK4" s="106"/>
      <c r="GL4" s="106"/>
      <c r="GM4" s="106"/>
      <c r="GN4" s="106"/>
      <c r="GO4" s="106"/>
      <c r="GP4" s="106"/>
      <c r="GQ4" s="106"/>
      <c r="GR4" s="106"/>
      <c r="GS4" s="106"/>
      <c r="GT4" s="106"/>
      <c r="GU4" s="106"/>
      <c r="GV4" s="106"/>
      <c r="GW4" s="106"/>
      <c r="GX4" s="106"/>
      <c r="GY4" s="106"/>
      <c r="GZ4" s="106"/>
      <c r="HA4" s="106"/>
      <c r="HB4" s="106"/>
      <c r="HC4" s="106"/>
      <c r="HD4" s="106"/>
      <c r="HE4" s="106"/>
      <c r="HF4" s="106"/>
      <c r="HG4" s="106"/>
      <c r="HH4" s="106"/>
      <c r="HI4" s="106"/>
      <c r="HJ4" s="106"/>
      <c r="HK4" s="106"/>
      <c r="HL4" s="106"/>
      <c r="HM4" s="106"/>
      <c r="HN4" s="106"/>
      <c r="HO4" s="106"/>
      <c r="HP4" s="106"/>
      <c r="HQ4" s="106"/>
      <c r="HR4" s="106"/>
      <c r="HS4" s="106"/>
      <c r="HT4" s="106"/>
      <c r="HU4" s="106"/>
      <c r="HV4" s="106"/>
      <c r="HW4" s="106"/>
      <c r="HX4" s="106"/>
      <c r="HY4" s="106"/>
      <c r="HZ4" s="106"/>
      <c r="IA4" s="106"/>
      <c r="IB4" s="106"/>
      <c r="IC4" s="106"/>
      <c r="ID4" s="106"/>
      <c r="IE4" s="106"/>
      <c r="IF4" s="106"/>
      <c r="IG4" s="106"/>
      <c r="IH4" s="106"/>
      <c r="II4" s="106"/>
      <c r="IJ4" s="106"/>
      <c r="IK4" s="106"/>
      <c r="IL4" s="106"/>
      <c r="IM4" s="106"/>
      <c r="IN4" s="106"/>
      <c r="IO4" s="106"/>
      <c r="IP4" s="106"/>
      <c r="IQ4" s="106"/>
      <c r="IR4" s="106"/>
      <c r="IS4" s="106"/>
      <c r="IT4" s="106"/>
      <c r="IU4" s="106"/>
      <c r="IV4" s="106"/>
      <c r="IW4" s="106"/>
      <c r="IX4" s="106"/>
      <c r="IY4" s="106"/>
      <c r="IZ4" s="106"/>
      <c r="JA4" s="106"/>
      <c r="JB4" s="106"/>
      <c r="JC4" s="106"/>
      <c r="JD4" s="106"/>
      <c r="JE4" s="106"/>
      <c r="JF4" s="106"/>
      <c r="JG4" s="106"/>
      <c r="JH4" s="106"/>
      <c r="JI4" s="106"/>
      <c r="JJ4" s="106"/>
      <c r="JK4" s="106"/>
      <c r="JL4" s="106"/>
      <c r="JM4" s="106"/>
      <c r="JN4" s="106"/>
      <c r="JO4" s="106"/>
      <c r="JP4" s="106"/>
      <c r="JQ4" s="106"/>
      <c r="JR4" s="106"/>
      <c r="JS4" s="106"/>
      <c r="JT4" s="106"/>
      <c r="JU4" s="106"/>
      <c r="JV4" s="106"/>
      <c r="JW4" s="106"/>
      <c r="JX4" s="106"/>
      <c r="JY4" s="106"/>
      <c r="JZ4" s="106"/>
      <c r="KA4" s="106"/>
      <c r="KB4" s="106"/>
      <c r="KC4" s="106"/>
      <c r="KD4" s="106"/>
      <c r="KE4" s="106"/>
      <c r="KF4" s="106"/>
      <c r="KG4" s="106"/>
      <c r="KH4" s="106"/>
      <c r="KI4" s="106"/>
      <c r="KJ4" s="106"/>
      <c r="KK4" s="106"/>
      <c r="KL4" s="106"/>
      <c r="KM4" s="106"/>
      <c r="KN4" s="106"/>
      <c r="KO4" s="106"/>
      <c r="KP4" s="106"/>
      <c r="KQ4" s="106"/>
      <c r="KR4" s="106"/>
      <c r="KS4" s="106"/>
      <c r="KT4" s="106"/>
      <c r="KU4" s="106"/>
      <c r="KV4" s="106"/>
      <c r="KW4" s="106"/>
      <c r="KX4" s="106"/>
      <c r="KY4" s="106"/>
      <c r="KZ4" s="106"/>
      <c r="LA4" s="106"/>
      <c r="LB4" s="106"/>
      <c r="LC4" s="106"/>
      <c r="LD4" s="106"/>
      <c r="LE4" s="106"/>
      <c r="LF4" s="106"/>
      <c r="LG4" s="106"/>
      <c r="LH4" s="106"/>
      <c r="LI4" s="106"/>
      <c r="LJ4" s="106"/>
      <c r="LK4" s="106"/>
      <c r="LL4" s="106"/>
      <c r="LM4" s="106"/>
      <c r="LN4" s="106"/>
      <c r="LO4" s="106"/>
      <c r="LP4" s="106"/>
      <c r="LQ4" s="106"/>
      <c r="LR4" s="106"/>
      <c r="LS4" s="106"/>
      <c r="LT4" s="106"/>
      <c r="LU4" s="106"/>
      <c r="LV4" s="106"/>
      <c r="LW4" s="106"/>
      <c r="LX4" s="106"/>
      <c r="LY4" s="106"/>
      <c r="LZ4" s="106"/>
      <c r="MA4" s="106"/>
      <c r="MB4" s="106"/>
      <c r="MC4" s="106"/>
      <c r="MD4" s="106"/>
      <c r="ME4" s="106"/>
      <c r="MF4" s="106"/>
      <c r="MG4" s="106"/>
      <c r="MH4" s="106"/>
      <c r="MI4" s="106"/>
      <c r="MJ4" s="106"/>
      <c r="MK4" s="106"/>
      <c r="ML4" s="106"/>
      <c r="MM4" s="106"/>
      <c r="MN4" s="106"/>
      <c r="MO4" s="106"/>
      <c r="MP4" s="106"/>
      <c r="MQ4" s="106"/>
      <c r="MR4" s="106"/>
      <c r="MS4" s="106"/>
      <c r="MT4" s="106"/>
      <c r="MU4" s="106"/>
      <c r="MV4" s="106"/>
      <c r="MW4" s="106"/>
      <c r="MX4" s="106"/>
      <c r="MY4" s="106"/>
      <c r="MZ4" s="106"/>
      <c r="NA4" s="106"/>
      <c r="NB4" s="106"/>
      <c r="NC4" s="106"/>
      <c r="ND4" s="106"/>
      <c r="NE4" s="106"/>
      <c r="NF4" s="106"/>
      <c r="NG4" s="106"/>
      <c r="NH4" s="106"/>
      <c r="NI4" s="106"/>
      <c r="NJ4" s="106"/>
      <c r="NK4" s="106"/>
      <c r="NL4" s="106"/>
      <c r="NM4" s="106"/>
      <c r="NN4" s="106"/>
      <c r="NO4" s="106"/>
      <c r="NP4" s="106"/>
      <c r="NQ4" s="106"/>
      <c r="NR4" s="106"/>
      <c r="NS4" s="106"/>
      <c r="NT4" s="106"/>
      <c r="NU4" s="106"/>
      <c r="NV4" s="106"/>
      <c r="NW4" s="106"/>
      <c r="NX4" s="106"/>
      <c r="NY4" s="106"/>
      <c r="NZ4" s="106"/>
      <c r="OA4" s="106"/>
      <c r="OB4" s="106"/>
      <c r="OC4" s="106"/>
      <c r="OD4" s="106"/>
      <c r="OE4" s="106"/>
      <c r="OF4" s="106"/>
      <c r="OG4" s="106"/>
      <c r="OH4" s="106"/>
      <c r="OI4" s="106"/>
      <c r="OJ4" s="106"/>
      <c r="OK4" s="106"/>
      <c r="OL4" s="106"/>
      <c r="OM4" s="106"/>
      <c r="ON4" s="106"/>
      <c r="OO4" s="106"/>
      <c r="OP4" s="106"/>
      <c r="OQ4" s="106"/>
      <c r="OR4" s="106"/>
      <c r="OS4" s="106"/>
      <c r="OT4" s="106"/>
      <c r="OU4" s="106"/>
      <c r="OV4" s="106"/>
      <c r="OW4" s="106"/>
      <c r="OX4" s="106"/>
      <c r="OY4" s="106"/>
      <c r="OZ4" s="106"/>
      <c r="PA4" s="106"/>
      <c r="PB4" s="106"/>
      <c r="PC4" s="106"/>
      <c r="PD4" s="106"/>
      <c r="PE4" s="106"/>
      <c r="PF4" s="106"/>
      <c r="PG4" s="106"/>
      <c r="PH4" s="106"/>
      <c r="PI4" s="106"/>
      <c r="PJ4" s="106"/>
      <c r="PK4" s="106"/>
      <c r="PL4" s="106"/>
      <c r="PM4" s="106"/>
      <c r="PN4" s="106"/>
      <c r="PO4" s="106"/>
      <c r="PP4" s="106"/>
      <c r="PQ4" s="106"/>
      <c r="PR4" s="106"/>
      <c r="PS4" s="106"/>
      <c r="PT4" s="106"/>
      <c r="PU4" s="106"/>
      <c r="PV4" s="106"/>
      <c r="PW4" s="106"/>
      <c r="PX4" s="106"/>
      <c r="PY4" s="106"/>
      <c r="PZ4" s="106"/>
      <c r="QA4" s="106"/>
      <c r="QB4" s="106"/>
      <c r="QC4" s="106"/>
      <c r="QD4" s="106"/>
      <c r="QE4" s="106"/>
      <c r="QF4" s="106"/>
      <c r="QG4" s="106"/>
      <c r="QH4" s="106"/>
      <c r="QI4" s="106"/>
      <c r="QJ4" s="106"/>
      <c r="QK4" s="106"/>
      <c r="QL4" s="106"/>
      <c r="QM4" s="106"/>
      <c r="QN4" s="106"/>
      <c r="QO4" s="106"/>
      <c r="QP4" s="106"/>
      <c r="QQ4" s="106"/>
      <c r="QR4" s="106"/>
      <c r="QS4" s="106"/>
      <c r="QT4" s="106"/>
      <c r="QU4" s="106"/>
      <c r="QV4" s="106"/>
      <c r="QW4" s="106"/>
      <c r="QX4" s="106"/>
      <c r="QY4" s="106"/>
      <c r="QZ4" s="106"/>
      <c r="RA4" s="106"/>
      <c r="RB4" s="106"/>
      <c r="RC4" s="106"/>
      <c r="RD4" s="106"/>
      <c r="RE4" s="106"/>
      <c r="RF4" s="106"/>
      <c r="RG4" s="106"/>
      <c r="RH4" s="106"/>
      <c r="RI4" s="106"/>
      <c r="RJ4" s="106"/>
      <c r="RK4" s="106"/>
      <c r="RL4" s="106"/>
      <c r="RM4" s="106"/>
      <c r="RN4" s="106"/>
      <c r="RO4" s="106"/>
      <c r="RP4" s="106"/>
      <c r="RQ4" s="106"/>
      <c r="RR4" s="106"/>
    </row>
    <row r="5" spans="1:486" ht="15" customHeight="1" thickBot="1" x14ac:dyDescent="0.35">
      <c r="A5" s="165"/>
      <c r="B5" s="106"/>
      <c r="C5" s="106"/>
      <c r="D5" s="127"/>
      <c r="E5" s="127"/>
      <c r="F5" s="106"/>
      <c r="G5" s="106"/>
      <c r="H5" s="106"/>
      <c r="I5" s="106"/>
      <c r="J5" s="106"/>
      <c r="K5" s="106"/>
      <c r="L5" s="116"/>
      <c r="M5" s="116"/>
      <c r="N5" s="116"/>
      <c r="O5" s="116"/>
      <c r="P5" s="117"/>
      <c r="Q5" s="117"/>
      <c r="R5" s="116"/>
      <c r="S5" s="116"/>
      <c r="T5" s="116"/>
      <c r="U5" s="116"/>
      <c r="V5" s="116"/>
      <c r="W5" s="116"/>
      <c r="X5" s="116" t="s">
        <v>533</v>
      </c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  <c r="IV5" s="106"/>
      <c r="IW5" s="106"/>
      <c r="IX5" s="106"/>
      <c r="IY5" s="106"/>
      <c r="IZ5" s="106"/>
      <c r="JA5" s="106"/>
      <c r="JB5" s="106"/>
      <c r="JC5" s="106"/>
      <c r="JD5" s="106"/>
      <c r="JE5" s="106"/>
      <c r="JF5" s="106"/>
      <c r="JG5" s="106"/>
      <c r="JH5" s="106"/>
      <c r="JI5" s="106"/>
      <c r="JJ5" s="106"/>
      <c r="JK5" s="106"/>
      <c r="JL5" s="106"/>
      <c r="JM5" s="106"/>
      <c r="JN5" s="106"/>
      <c r="JO5" s="106"/>
      <c r="JP5" s="106"/>
      <c r="JQ5" s="106"/>
      <c r="JR5" s="106"/>
      <c r="JS5" s="106"/>
      <c r="JT5" s="106"/>
      <c r="JU5" s="106"/>
      <c r="JV5" s="106"/>
      <c r="JW5" s="106"/>
      <c r="JX5" s="106"/>
      <c r="JY5" s="106"/>
      <c r="JZ5" s="106"/>
      <c r="KA5" s="106"/>
      <c r="KB5" s="106"/>
      <c r="KC5" s="106"/>
      <c r="KD5" s="106"/>
      <c r="KE5" s="106"/>
      <c r="KF5" s="106"/>
      <c r="KG5" s="106"/>
      <c r="KH5" s="106"/>
      <c r="KI5" s="106"/>
      <c r="KJ5" s="106"/>
      <c r="KK5" s="106"/>
      <c r="KL5" s="106"/>
      <c r="KM5" s="106"/>
      <c r="KN5" s="106"/>
      <c r="KO5" s="106"/>
      <c r="KP5" s="106"/>
      <c r="KQ5" s="106"/>
      <c r="KR5" s="106"/>
      <c r="KS5" s="106"/>
      <c r="KT5" s="106"/>
      <c r="KU5" s="106"/>
      <c r="KV5" s="106"/>
      <c r="KW5" s="106"/>
      <c r="KX5" s="106"/>
      <c r="KY5" s="106"/>
      <c r="KZ5" s="106"/>
      <c r="LA5" s="106"/>
      <c r="LB5" s="106"/>
      <c r="LC5" s="106"/>
      <c r="LD5" s="106"/>
      <c r="LE5" s="106"/>
      <c r="LF5" s="106"/>
      <c r="LG5" s="106"/>
      <c r="LH5" s="106"/>
      <c r="LI5" s="106"/>
      <c r="LJ5" s="106"/>
      <c r="LK5" s="106"/>
      <c r="LL5" s="106"/>
      <c r="LM5" s="106"/>
      <c r="LN5" s="106"/>
      <c r="LO5" s="106"/>
      <c r="LP5" s="106"/>
      <c r="LQ5" s="106"/>
      <c r="LR5" s="106"/>
      <c r="LS5" s="106"/>
      <c r="LT5" s="106"/>
      <c r="LU5" s="106"/>
      <c r="LV5" s="106"/>
      <c r="LW5" s="106"/>
      <c r="LX5" s="106"/>
      <c r="LY5" s="106"/>
      <c r="LZ5" s="106"/>
      <c r="MA5" s="106"/>
      <c r="MB5" s="106"/>
      <c r="MC5" s="106"/>
      <c r="MD5" s="106"/>
      <c r="ME5" s="106"/>
      <c r="MF5" s="106"/>
      <c r="MG5" s="106"/>
      <c r="MH5" s="106"/>
      <c r="MI5" s="106"/>
      <c r="MJ5" s="106"/>
      <c r="MK5" s="106"/>
      <c r="ML5" s="106"/>
      <c r="MM5" s="106"/>
      <c r="MN5" s="106"/>
      <c r="MO5" s="106"/>
      <c r="MP5" s="106"/>
      <c r="MQ5" s="106"/>
      <c r="MR5" s="106"/>
      <c r="MS5" s="106"/>
      <c r="MT5" s="106"/>
      <c r="MU5" s="106"/>
      <c r="MV5" s="106"/>
      <c r="MW5" s="106"/>
      <c r="MX5" s="106"/>
      <c r="MY5" s="106"/>
      <c r="MZ5" s="106"/>
      <c r="NA5" s="106"/>
      <c r="NB5" s="106"/>
      <c r="NC5" s="106"/>
      <c r="ND5" s="106"/>
      <c r="NE5" s="106"/>
      <c r="NF5" s="106"/>
      <c r="NG5" s="106"/>
      <c r="NH5" s="106"/>
      <c r="NI5" s="106"/>
      <c r="NJ5" s="106"/>
      <c r="NK5" s="106"/>
      <c r="NL5" s="106"/>
      <c r="NM5" s="106"/>
      <c r="NN5" s="106"/>
      <c r="NO5" s="106"/>
      <c r="NP5" s="106"/>
      <c r="NQ5" s="106"/>
      <c r="NR5" s="106"/>
      <c r="NS5" s="106"/>
      <c r="NT5" s="106"/>
      <c r="NU5" s="106"/>
      <c r="NV5" s="106"/>
      <c r="NW5" s="106"/>
      <c r="NX5" s="106"/>
      <c r="NY5" s="106"/>
      <c r="NZ5" s="106"/>
      <c r="OA5" s="106"/>
      <c r="OB5" s="106"/>
      <c r="OC5" s="106"/>
      <c r="OD5" s="106"/>
      <c r="OE5" s="106"/>
      <c r="OF5" s="106"/>
      <c r="OG5" s="106"/>
      <c r="OH5" s="106"/>
      <c r="OI5" s="106"/>
      <c r="OJ5" s="106"/>
      <c r="OK5" s="106"/>
      <c r="OL5" s="106"/>
      <c r="OM5" s="106"/>
      <c r="ON5" s="106"/>
      <c r="OO5" s="106"/>
      <c r="OP5" s="106"/>
      <c r="OQ5" s="106"/>
      <c r="OR5" s="106"/>
      <c r="OS5" s="106"/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6"/>
      <c r="QT5" s="106"/>
      <c r="QU5" s="106"/>
      <c r="QV5" s="106"/>
      <c r="QW5" s="106"/>
      <c r="QX5" s="106"/>
      <c r="QY5" s="106"/>
      <c r="QZ5" s="106"/>
      <c r="RA5" s="106"/>
      <c r="RB5" s="106"/>
      <c r="RC5" s="106"/>
      <c r="RD5" s="106"/>
      <c r="RE5" s="106"/>
      <c r="RF5" s="106"/>
      <c r="RG5" s="106"/>
      <c r="RH5" s="106"/>
      <c r="RI5" s="106"/>
      <c r="RJ5" s="106"/>
      <c r="RK5" s="106"/>
      <c r="RL5" s="106"/>
      <c r="RM5" s="106"/>
      <c r="RN5" s="106"/>
      <c r="RO5" s="106"/>
      <c r="RP5" s="106"/>
      <c r="RQ5" s="106"/>
      <c r="RR5" s="106"/>
    </row>
    <row r="6" spans="1:486" ht="15" customHeight="1" thickBot="1" x14ac:dyDescent="0.4">
      <c r="A6" s="165"/>
      <c r="B6" s="188" t="s">
        <v>640</v>
      </c>
      <c r="C6" s="189"/>
      <c r="D6" s="190"/>
      <c r="E6" s="128"/>
      <c r="F6" s="230">
        <v>12</v>
      </c>
      <c r="G6" s="106"/>
      <c r="H6" s="129"/>
      <c r="I6" s="130"/>
      <c r="J6" s="131"/>
      <c r="K6" s="106"/>
      <c r="L6" s="116"/>
      <c r="M6" s="116"/>
      <c r="N6" s="112" t="s">
        <v>611</v>
      </c>
      <c r="O6" s="112" t="s">
        <v>612</v>
      </c>
      <c r="P6" s="117" t="s">
        <v>529</v>
      </c>
      <c r="Q6" s="117" t="s">
        <v>530</v>
      </c>
      <c r="R6" s="116"/>
      <c r="S6" s="132" t="s">
        <v>628</v>
      </c>
      <c r="T6" s="132" t="s">
        <v>629</v>
      </c>
      <c r="U6" s="116" t="s">
        <v>636</v>
      </c>
      <c r="V6" s="116" t="s">
        <v>637</v>
      </c>
      <c r="W6" s="116"/>
      <c r="X6" s="116" t="s">
        <v>534</v>
      </c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06"/>
      <c r="IY6" s="106"/>
      <c r="IZ6" s="106"/>
      <c r="JA6" s="106"/>
      <c r="JB6" s="106"/>
      <c r="JC6" s="106"/>
      <c r="JD6" s="106"/>
      <c r="JE6" s="106"/>
      <c r="JF6" s="106"/>
      <c r="JG6" s="106"/>
      <c r="JH6" s="106"/>
      <c r="JI6" s="106"/>
      <c r="JJ6" s="106"/>
      <c r="JK6" s="106"/>
      <c r="JL6" s="106"/>
      <c r="JM6" s="106"/>
      <c r="JN6" s="106"/>
      <c r="JO6" s="106"/>
      <c r="JP6" s="106"/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06"/>
      <c r="KB6" s="106"/>
      <c r="KC6" s="106"/>
      <c r="KD6" s="106"/>
      <c r="KE6" s="106"/>
      <c r="KF6" s="106"/>
      <c r="KG6" s="106"/>
      <c r="KH6" s="106"/>
      <c r="KI6" s="106"/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06"/>
      <c r="KV6" s="106"/>
      <c r="KW6" s="106"/>
      <c r="KX6" s="106"/>
      <c r="KY6" s="106"/>
      <c r="KZ6" s="106"/>
      <c r="LA6" s="106"/>
      <c r="LB6" s="106"/>
      <c r="LC6" s="106"/>
      <c r="LD6" s="106"/>
      <c r="LE6" s="106"/>
      <c r="LF6" s="106"/>
      <c r="LG6" s="106"/>
      <c r="LH6" s="106"/>
      <c r="LI6" s="106"/>
      <c r="LJ6" s="106"/>
      <c r="LK6" s="106"/>
      <c r="LL6" s="106"/>
      <c r="LM6" s="106"/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06"/>
      <c r="LY6" s="106"/>
      <c r="LZ6" s="106"/>
      <c r="MA6" s="106"/>
      <c r="MB6" s="106"/>
      <c r="MC6" s="106"/>
      <c r="MD6" s="106"/>
      <c r="ME6" s="106"/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06"/>
      <c r="MS6" s="106"/>
      <c r="MT6" s="106"/>
      <c r="MU6" s="106"/>
      <c r="MV6" s="106"/>
      <c r="MW6" s="106"/>
      <c r="MX6" s="106"/>
      <c r="MY6" s="106"/>
      <c r="MZ6" s="106"/>
      <c r="NA6" s="106"/>
      <c r="NB6" s="106"/>
      <c r="NC6" s="106"/>
      <c r="ND6" s="106"/>
      <c r="NE6" s="106"/>
      <c r="NF6" s="106"/>
      <c r="NG6" s="106"/>
      <c r="NH6" s="106"/>
      <c r="NI6" s="106"/>
      <c r="NJ6" s="106"/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06"/>
      <c r="NV6" s="106"/>
      <c r="NW6" s="106"/>
      <c r="NX6" s="106"/>
      <c r="NY6" s="106"/>
      <c r="NZ6" s="106"/>
      <c r="OA6" s="106"/>
      <c r="OB6" s="106"/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06"/>
      <c r="OP6" s="106"/>
      <c r="OQ6" s="106"/>
      <c r="OR6" s="10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6"/>
      <c r="QT6" s="106"/>
      <c r="QU6" s="106"/>
      <c r="QV6" s="106"/>
      <c r="QW6" s="106"/>
      <c r="QX6" s="106"/>
      <c r="QY6" s="106"/>
      <c r="QZ6" s="106"/>
      <c r="RA6" s="106"/>
      <c r="RB6" s="106"/>
      <c r="RC6" s="106"/>
      <c r="RD6" s="106"/>
      <c r="RE6" s="106"/>
      <c r="RF6" s="106"/>
      <c r="RG6" s="106"/>
      <c r="RH6" s="106"/>
      <c r="RI6" s="106"/>
      <c r="RJ6" s="106"/>
      <c r="RK6" s="106"/>
      <c r="RL6" s="106"/>
      <c r="RM6" s="106"/>
      <c r="RN6" s="106"/>
      <c r="RO6" s="106"/>
      <c r="RP6" s="106"/>
      <c r="RQ6" s="106"/>
      <c r="RR6" s="106"/>
    </row>
    <row r="7" spans="1:486" x14ac:dyDescent="0.3">
      <c r="A7" s="106"/>
      <c r="B7" s="106" t="s">
        <v>639</v>
      </c>
      <c r="C7" s="106"/>
      <c r="D7" s="106"/>
      <c r="E7" s="106"/>
      <c r="F7" s="106"/>
      <c r="G7" s="168" t="str">
        <f>IF(P59,VLOOKUP(F6,M7:R56,6),P60)</f>
        <v>DICLOROMETANO + METANOL</v>
      </c>
      <c r="H7" s="106"/>
      <c r="I7" s="106"/>
      <c r="J7" s="106"/>
      <c r="K7" s="106"/>
      <c r="L7" s="116"/>
      <c r="M7" s="112">
        <v>1</v>
      </c>
      <c r="N7" s="133">
        <v>62</v>
      </c>
      <c r="O7" s="133">
        <v>467</v>
      </c>
      <c r="P7" s="117" t="str">
        <f>IF(ISNUMBER(N7),VLOOKUP(N7,Dbk!$A$14:$B$481,2),"")</f>
        <v>1-PROPANOL</v>
      </c>
      <c r="Q7" s="117" t="str">
        <f>IF(ISNUMBER(O7),VLOOKUP(O7,Dbk!$A$14:$B$481,2),"")</f>
        <v>AGUA</v>
      </c>
      <c r="R7" s="116" t="str">
        <f>P7&amp;" + "&amp;Q7</f>
        <v>1-PROPANOL + AGUA</v>
      </c>
      <c r="S7" s="116">
        <v>906.52560000000005</v>
      </c>
      <c r="T7" s="116">
        <v>1396.6397999999999</v>
      </c>
      <c r="U7" s="116">
        <v>0.25409999999999999</v>
      </c>
      <c r="V7" s="116">
        <v>0.23380000000000001</v>
      </c>
      <c r="W7" s="112">
        <v>1</v>
      </c>
      <c r="X7" s="116" t="b">
        <f>IF(AND(ISNUMBER(N7),ISNUMBER(O7)),IF(AND(N7&lt;=468,O7&lt;=468),TRUE,FALSE),FALSE)</f>
        <v>1</v>
      </c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06"/>
      <c r="IY7" s="106"/>
      <c r="IZ7" s="106"/>
      <c r="JA7" s="106"/>
      <c r="JB7" s="106"/>
      <c r="JC7" s="106"/>
      <c r="JD7" s="106"/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06"/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06"/>
      <c r="KB7" s="106"/>
      <c r="KC7" s="106"/>
      <c r="KD7" s="106"/>
      <c r="KE7" s="106"/>
      <c r="KF7" s="106"/>
      <c r="KG7" s="106"/>
      <c r="KH7" s="106"/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06"/>
      <c r="KV7" s="106"/>
      <c r="KW7" s="106"/>
      <c r="KX7" s="106"/>
      <c r="KY7" s="106"/>
      <c r="KZ7" s="106"/>
      <c r="LA7" s="106"/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06"/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06"/>
      <c r="LY7" s="106"/>
      <c r="LZ7" s="106"/>
      <c r="MA7" s="106"/>
      <c r="MB7" s="106"/>
      <c r="MC7" s="106"/>
      <c r="MD7" s="106"/>
      <c r="ME7" s="106"/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06"/>
      <c r="MS7" s="106"/>
      <c r="MT7" s="106"/>
      <c r="MU7" s="106"/>
      <c r="MV7" s="106"/>
      <c r="MW7" s="106"/>
      <c r="MX7" s="106"/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06"/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06"/>
      <c r="NV7" s="106"/>
      <c r="NW7" s="106"/>
      <c r="NX7" s="106"/>
      <c r="NY7" s="106"/>
      <c r="NZ7" s="106"/>
      <c r="OA7" s="106"/>
      <c r="OB7" s="106"/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06"/>
      <c r="OP7" s="106"/>
      <c r="OQ7" s="106"/>
      <c r="OR7" s="106"/>
      <c r="OS7" s="106"/>
      <c r="OT7" s="106"/>
      <c r="OU7" s="106"/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06"/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06"/>
      <c r="PS7" s="106"/>
      <c r="PT7" s="106"/>
      <c r="PU7" s="106"/>
      <c r="PV7" s="106"/>
      <c r="PW7" s="106"/>
      <c r="PX7" s="106"/>
      <c r="PY7" s="106"/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06"/>
      <c r="QM7" s="106"/>
      <c r="QN7" s="106"/>
      <c r="QO7" s="106"/>
      <c r="QP7" s="106"/>
      <c r="QQ7" s="106"/>
      <c r="QR7" s="106"/>
      <c r="QS7" s="106"/>
      <c r="QT7" s="106"/>
      <c r="QU7" s="106"/>
      <c r="QV7" s="106"/>
      <c r="QW7" s="106"/>
      <c r="QX7" s="106"/>
      <c r="QY7" s="106"/>
      <c r="QZ7" s="106"/>
      <c r="RA7" s="106"/>
      <c r="RB7" s="106"/>
      <c r="RC7" s="106"/>
      <c r="RD7" s="106"/>
      <c r="RE7" s="106"/>
      <c r="RF7" s="106"/>
      <c r="RG7" s="106"/>
      <c r="RH7" s="106"/>
      <c r="RI7" s="106"/>
      <c r="RJ7" s="106"/>
      <c r="RK7" s="106"/>
      <c r="RL7" s="106"/>
      <c r="RM7" s="106"/>
      <c r="RN7" s="106"/>
      <c r="RO7" s="106"/>
      <c r="RP7" s="106"/>
      <c r="RQ7" s="106"/>
      <c r="RR7" s="106"/>
    </row>
    <row r="8" spans="1:486" x14ac:dyDescent="0.3">
      <c r="A8" s="106"/>
      <c r="B8" s="135" t="s">
        <v>643</v>
      </c>
      <c r="C8" s="106"/>
      <c r="D8" s="181" t="s">
        <v>648</v>
      </c>
      <c r="E8" s="181"/>
      <c r="F8" s="181"/>
      <c r="G8" s="106">
        <v>1</v>
      </c>
      <c r="H8" s="106">
        <v>2</v>
      </c>
      <c r="I8" s="106"/>
      <c r="J8" s="106"/>
      <c r="K8" s="106"/>
      <c r="L8" s="116"/>
      <c r="M8" s="112">
        <v>2</v>
      </c>
      <c r="N8" s="133">
        <v>146</v>
      </c>
      <c r="O8" s="133">
        <v>185</v>
      </c>
      <c r="P8" s="117" t="str">
        <f>IF(ISNUMBER(N8),VLOOKUP(N8,Dbk!$A$14:$B$481,2),"")</f>
        <v>ACETONA</v>
      </c>
      <c r="Q8" s="117" t="str">
        <f>IF(ISNUMBER(O8),VLOOKUP(O8,Dbk!$A$14:$B$481,2),"")</f>
        <v>CLOROFORMO</v>
      </c>
      <c r="R8" s="116" t="str">
        <f t="shared" ref="R8:R56" si="0">P8&amp;" + "&amp;Q8</f>
        <v>ACETONA + CLOROFORMO</v>
      </c>
      <c r="S8" s="116">
        <v>116.11709999999999</v>
      </c>
      <c r="T8" s="116">
        <v>-506.8519</v>
      </c>
      <c r="U8" s="116">
        <v>0.2477</v>
      </c>
      <c r="V8" s="136">
        <v>0.27500000000000002</v>
      </c>
      <c r="W8" s="112">
        <v>2</v>
      </c>
      <c r="X8" s="116" t="b">
        <f t="shared" ref="X8:X56" si="1">IF(AND(ISNUMBER(N8),ISNUMBER(O8)),IF(AND(N8&lt;=468,O8&lt;=468),TRUE,FALSE),FALSE)</f>
        <v>1</v>
      </c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06"/>
      <c r="IY8" s="106"/>
      <c r="IZ8" s="106"/>
      <c r="JA8" s="106"/>
      <c r="JB8" s="106"/>
      <c r="JC8" s="106"/>
      <c r="JD8" s="106"/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06"/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06"/>
      <c r="KB8" s="106"/>
      <c r="KC8" s="106"/>
      <c r="KD8" s="106"/>
      <c r="KE8" s="106"/>
      <c r="KF8" s="106"/>
      <c r="KG8" s="106"/>
      <c r="KH8" s="106"/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06"/>
      <c r="KV8" s="106"/>
      <c r="KW8" s="106"/>
      <c r="KX8" s="106"/>
      <c r="KY8" s="106"/>
      <c r="KZ8" s="106"/>
      <c r="LA8" s="106"/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06"/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06"/>
      <c r="LY8" s="106"/>
      <c r="LZ8" s="106"/>
      <c r="MA8" s="106"/>
      <c r="MB8" s="106"/>
      <c r="MC8" s="106"/>
      <c r="MD8" s="106"/>
      <c r="ME8" s="106"/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06"/>
      <c r="MS8" s="106"/>
      <c r="MT8" s="106"/>
      <c r="MU8" s="106"/>
      <c r="MV8" s="106"/>
      <c r="MW8" s="106"/>
      <c r="MX8" s="106"/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06"/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06"/>
      <c r="NV8" s="106"/>
      <c r="NW8" s="106"/>
      <c r="NX8" s="106"/>
      <c r="NY8" s="106"/>
      <c r="NZ8" s="106"/>
      <c r="OA8" s="106"/>
      <c r="OB8" s="106"/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06"/>
      <c r="OP8" s="106"/>
      <c r="OQ8" s="106"/>
      <c r="OR8" s="106"/>
      <c r="OS8" s="106"/>
      <c r="OT8" s="106"/>
      <c r="OU8" s="106"/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06"/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06"/>
      <c r="PS8" s="106"/>
      <c r="PT8" s="106"/>
      <c r="PU8" s="106"/>
      <c r="PV8" s="106"/>
      <c r="PW8" s="106"/>
      <c r="PX8" s="106"/>
      <c r="PY8" s="106"/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06"/>
      <c r="QM8" s="106"/>
      <c r="QN8" s="106"/>
      <c r="QO8" s="106"/>
      <c r="QP8" s="106"/>
      <c r="QQ8" s="106"/>
      <c r="QR8" s="106"/>
      <c r="QS8" s="106"/>
      <c r="QT8" s="106"/>
      <c r="QU8" s="106"/>
      <c r="QV8" s="106"/>
      <c r="QW8" s="106"/>
      <c r="QX8" s="106"/>
      <c r="QY8" s="106"/>
      <c r="QZ8" s="106"/>
      <c r="RA8" s="106"/>
      <c r="RB8" s="106"/>
      <c r="RC8" s="106"/>
      <c r="RD8" s="106"/>
      <c r="RE8" s="106"/>
      <c r="RF8" s="106"/>
      <c r="RG8" s="106"/>
      <c r="RH8" s="106"/>
      <c r="RI8" s="106"/>
      <c r="RJ8" s="106"/>
      <c r="RK8" s="106"/>
      <c r="RL8" s="106"/>
      <c r="RM8" s="106"/>
      <c r="RN8" s="106"/>
      <c r="RO8" s="106"/>
      <c r="RP8" s="106"/>
      <c r="RQ8" s="106"/>
      <c r="RR8" s="106"/>
    </row>
    <row r="9" spans="1:486" x14ac:dyDescent="0.3">
      <c r="A9" s="106"/>
      <c r="B9" s="106" t="s">
        <v>6</v>
      </c>
      <c r="C9" s="106"/>
      <c r="D9" s="106"/>
      <c r="E9" s="106"/>
      <c r="F9" s="106"/>
      <c r="G9" s="137">
        <f t="shared" ref="G9:H11" si="2">IF($P$59,P64,"")</f>
        <v>16.302900000000001</v>
      </c>
      <c r="H9" s="137">
        <f t="shared" si="2"/>
        <v>18.587499999999999</v>
      </c>
      <c r="I9" s="106"/>
      <c r="J9" s="106"/>
      <c r="K9" s="106"/>
      <c r="L9" s="116"/>
      <c r="M9" s="112">
        <v>3</v>
      </c>
      <c r="N9" s="133">
        <v>146</v>
      </c>
      <c r="O9" s="133">
        <v>297</v>
      </c>
      <c r="P9" s="117" t="str">
        <f>IF(ISNUMBER(N9),VLOOKUP(N9,Dbk!$A$14:$B$481,2),"")</f>
        <v>ACETONA</v>
      </c>
      <c r="Q9" s="117" t="str">
        <f>IF(ISNUMBER(O9),VLOOKUP(O9,Dbk!$A$14:$B$481,2),"")</f>
        <v>METANOL</v>
      </c>
      <c r="R9" s="116" t="str">
        <f t="shared" si="0"/>
        <v>ACETONA + METANOL</v>
      </c>
      <c r="S9" s="116">
        <v>-114.40470000000001</v>
      </c>
      <c r="T9" s="116">
        <v>545.29420000000005</v>
      </c>
      <c r="U9" s="116">
        <v>0.2477</v>
      </c>
      <c r="V9" s="116">
        <v>0.2334</v>
      </c>
      <c r="W9" s="112">
        <v>3</v>
      </c>
      <c r="X9" s="116" t="b">
        <f t="shared" si="1"/>
        <v>1</v>
      </c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</row>
    <row r="10" spans="1:486" ht="15" customHeight="1" x14ac:dyDescent="0.3">
      <c r="A10" s="106"/>
      <c r="B10" s="106" t="s">
        <v>7</v>
      </c>
      <c r="C10" s="106"/>
      <c r="D10" s="106"/>
      <c r="E10" s="106"/>
      <c r="F10" s="106"/>
      <c r="G10" s="137">
        <f t="shared" si="2"/>
        <v>2622.44</v>
      </c>
      <c r="H10" s="137">
        <f t="shared" si="2"/>
        <v>3626.55</v>
      </c>
      <c r="I10" s="106"/>
      <c r="J10" s="106"/>
      <c r="K10" s="106"/>
      <c r="L10" s="116"/>
      <c r="M10" s="112">
        <v>4</v>
      </c>
      <c r="N10" s="133">
        <v>146</v>
      </c>
      <c r="O10" s="133">
        <v>467</v>
      </c>
      <c r="P10" s="117" t="str">
        <f>IF(ISNUMBER(N10),VLOOKUP(N10,Dbk!$A$14:$B$481,2),"")</f>
        <v>ACETONA</v>
      </c>
      <c r="Q10" s="117" t="str">
        <f>IF(ISNUMBER(O10),VLOOKUP(O10,Dbk!$A$14:$B$481,2),"")</f>
        <v>AGUA</v>
      </c>
      <c r="R10" s="116" t="str">
        <f t="shared" si="0"/>
        <v>ACETONA + AGUA</v>
      </c>
      <c r="S10" s="116">
        <v>344.33460000000002</v>
      </c>
      <c r="T10" s="116">
        <v>1482.2132999999999</v>
      </c>
      <c r="U10" s="116">
        <v>0.2477</v>
      </c>
      <c r="V10" s="116">
        <v>0.23380000000000001</v>
      </c>
      <c r="W10" s="112">
        <v>4</v>
      </c>
      <c r="X10" s="116" t="b">
        <f t="shared" si="1"/>
        <v>1</v>
      </c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</row>
    <row r="11" spans="1:486" x14ac:dyDescent="0.3">
      <c r="A11" s="106"/>
      <c r="B11" s="106" t="s">
        <v>8</v>
      </c>
      <c r="C11" s="106"/>
      <c r="D11" s="106"/>
      <c r="E11" s="106"/>
      <c r="F11" s="106"/>
      <c r="G11" s="137">
        <f t="shared" si="2"/>
        <v>-41.7</v>
      </c>
      <c r="H11" s="137">
        <f t="shared" si="2"/>
        <v>-34.29</v>
      </c>
      <c r="I11" s="106"/>
      <c r="J11" s="106"/>
      <c r="K11" s="106"/>
      <c r="L11" s="116"/>
      <c r="M11" s="112">
        <v>5</v>
      </c>
      <c r="N11" s="133">
        <v>146</v>
      </c>
      <c r="O11" s="133">
        <v>441</v>
      </c>
      <c r="P11" s="117" t="str">
        <f>IF(ISNUMBER(N11),VLOOKUP(N11,Dbk!$A$14:$B$481,2),"")</f>
        <v>ACETONA</v>
      </c>
      <c r="Q11" s="117" t="str">
        <f>IF(ISNUMBER(O11),VLOOKUP(O11,Dbk!$A$14:$B$481,2),"")</f>
        <v>TOLUENO</v>
      </c>
      <c r="R11" s="116" t="str">
        <f t="shared" si="0"/>
        <v>ACETONA + TOLUENO</v>
      </c>
      <c r="S11" s="116">
        <v>809.1</v>
      </c>
      <c r="T11" s="116">
        <v>-345.07</v>
      </c>
      <c r="U11" s="116">
        <v>0.2477</v>
      </c>
      <c r="V11" s="116">
        <v>0.26440000000000002</v>
      </c>
      <c r="W11" s="112">
        <v>5</v>
      </c>
      <c r="X11" s="116" t="b">
        <f t="shared" si="1"/>
        <v>1</v>
      </c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</row>
    <row r="12" spans="1:486" x14ac:dyDescent="0.3">
      <c r="A12" s="106"/>
      <c r="B12" s="106" t="s">
        <v>645</v>
      </c>
      <c r="C12" s="106"/>
      <c r="D12" s="106"/>
      <c r="E12" s="106"/>
      <c r="F12" s="106"/>
      <c r="G12" s="169">
        <f>IF($P$59,P70,"")</f>
        <v>0.26179999999999998</v>
      </c>
      <c r="H12" s="169">
        <f>IF($P$59,Q70,"")</f>
        <v>0.2334</v>
      </c>
      <c r="I12" s="106"/>
      <c r="J12" s="106"/>
      <c r="K12" s="106"/>
      <c r="L12" s="116"/>
      <c r="M12" s="112">
        <v>6</v>
      </c>
      <c r="N12" s="133">
        <v>146</v>
      </c>
      <c r="O12" s="133">
        <v>285</v>
      </c>
      <c r="P12" s="117" t="str">
        <f>IF(ISNUMBER(N12),VLOOKUP(N12,Dbk!$A$14:$B$481,2),"")</f>
        <v>ACETONA</v>
      </c>
      <c r="Q12" s="117" t="str">
        <f>IF(ISNUMBER(O12),VLOOKUP(O12,Dbk!$A$14:$B$481,2),"")</f>
        <v>ISOPROPANOL</v>
      </c>
      <c r="R12" s="116" t="str">
        <f t="shared" si="0"/>
        <v>ACETONA + ISOPROPANOL</v>
      </c>
      <c r="S12" s="116">
        <v>548.02800000000002</v>
      </c>
      <c r="T12" s="116">
        <v>113.562</v>
      </c>
      <c r="U12" s="116">
        <v>0.2477</v>
      </c>
      <c r="V12" s="116">
        <v>0.24929999999999999</v>
      </c>
      <c r="W12" s="112">
        <v>6</v>
      </c>
      <c r="X12" s="116" t="b">
        <f t="shared" si="1"/>
        <v>1</v>
      </c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</row>
    <row r="13" spans="1:486" ht="15.6" x14ac:dyDescent="0.35">
      <c r="A13" s="106"/>
      <c r="B13" s="106" t="s">
        <v>644</v>
      </c>
      <c r="C13" s="106"/>
      <c r="D13" s="106"/>
      <c r="E13" s="139" t="s">
        <v>537</v>
      </c>
      <c r="F13" s="106"/>
      <c r="G13" s="140">
        <f>IF($P$59,P71,"")</f>
        <v>-243.98699999999999</v>
      </c>
      <c r="H13" s="140">
        <f>IF($P$59,Q71,"")</f>
        <v>1902.66</v>
      </c>
      <c r="I13" s="106"/>
      <c r="J13" s="106"/>
      <c r="K13" s="106"/>
      <c r="L13" s="116"/>
      <c r="M13" s="112">
        <v>7</v>
      </c>
      <c r="N13" s="133">
        <v>146</v>
      </c>
      <c r="O13" s="133">
        <v>355</v>
      </c>
      <c r="P13" s="117" t="str">
        <f>IF(ISNUMBER(N13),VLOOKUP(N13,Dbk!$A$14:$B$481,2),"")</f>
        <v>ACETONA</v>
      </c>
      <c r="Q13" s="117" t="str">
        <f>IF(ISNUMBER(O13),VLOOKUP(O13,Dbk!$A$14:$B$481,2),"")</f>
        <v>n-HEXANO</v>
      </c>
      <c r="R13" s="116" t="str">
        <f t="shared" si="0"/>
        <v>ACETONA + n-HEXANO</v>
      </c>
      <c r="S13" s="116">
        <v>956.23</v>
      </c>
      <c r="T13" s="116">
        <v>374.78</v>
      </c>
      <c r="U13" s="116">
        <v>0.2477</v>
      </c>
      <c r="V13" s="116">
        <v>0.26350000000000001</v>
      </c>
      <c r="W13" s="112">
        <v>7</v>
      </c>
      <c r="X13" s="116" t="b">
        <f t="shared" si="1"/>
        <v>1</v>
      </c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</row>
    <row r="14" spans="1:486" ht="15" thickBot="1" x14ac:dyDescent="0.35">
      <c r="A14" s="106"/>
      <c r="B14" s="141" t="str">
        <f>Q61</f>
        <v/>
      </c>
      <c r="C14" s="106"/>
      <c r="D14" s="106"/>
      <c r="E14" s="106"/>
      <c r="F14" s="106"/>
      <c r="G14" s="106"/>
      <c r="H14" s="106"/>
      <c r="I14" s="106"/>
      <c r="J14" s="106"/>
      <c r="K14" s="106"/>
      <c r="L14" s="116"/>
      <c r="M14" s="112">
        <v>8</v>
      </c>
      <c r="N14" s="133">
        <v>147</v>
      </c>
      <c r="O14" s="133">
        <v>467</v>
      </c>
      <c r="P14" s="117" t="str">
        <f>IF(ISNUMBER(N14),VLOOKUP(N14,Dbk!$A$14:$B$481,2),"")</f>
        <v>ACETONITRILO</v>
      </c>
      <c r="Q14" s="117" t="str">
        <f>IF(ISNUMBER(O14),VLOOKUP(O14,Dbk!$A$14:$B$481,2),"")</f>
        <v>AGUA</v>
      </c>
      <c r="R14" s="116" t="str">
        <f t="shared" si="0"/>
        <v>ACETONITRILO + AGUA</v>
      </c>
      <c r="S14" s="116">
        <v>328.86</v>
      </c>
      <c r="T14" s="116">
        <v>1689.3</v>
      </c>
      <c r="U14" s="116">
        <v>0.19869999999999999</v>
      </c>
      <c r="V14" s="116">
        <v>0.23380000000000001</v>
      </c>
      <c r="W14" s="112">
        <v>8</v>
      </c>
      <c r="X14" s="116" t="b">
        <f t="shared" si="1"/>
        <v>1</v>
      </c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</row>
    <row r="15" spans="1:486" ht="15" thickBot="1" x14ac:dyDescent="0.35">
      <c r="A15" s="106"/>
      <c r="B15" s="188" t="s">
        <v>684</v>
      </c>
      <c r="C15" s="189"/>
      <c r="D15" s="189"/>
      <c r="E15" s="190"/>
      <c r="F15" s="106"/>
      <c r="G15" s="188" t="s">
        <v>646</v>
      </c>
      <c r="H15" s="189"/>
      <c r="I15" s="189"/>
      <c r="J15" s="190"/>
      <c r="K15" s="106"/>
      <c r="L15" s="116"/>
      <c r="M15" s="112">
        <v>9</v>
      </c>
      <c r="N15" s="133">
        <v>162</v>
      </c>
      <c r="O15" s="133">
        <v>441</v>
      </c>
      <c r="P15" s="117" t="str">
        <f>IF(ISNUMBER(N15),VLOOKUP(N15,Dbk!$A$14:$B$481,2),"")</f>
        <v>BENCENO</v>
      </c>
      <c r="Q15" s="117" t="str">
        <f>IF(ISNUMBER(O15),VLOOKUP(O15,Dbk!$A$14:$B$481,2),"")</f>
        <v>TOLUENO</v>
      </c>
      <c r="R15" s="116" t="str">
        <f t="shared" si="0"/>
        <v>BENCENO + TOLUENO</v>
      </c>
      <c r="S15" s="116">
        <v>794.40700000000004</v>
      </c>
      <c r="T15" s="116">
        <v>-550.89</v>
      </c>
      <c r="U15" s="116">
        <v>0.26979999999999998</v>
      </c>
      <c r="V15" s="116">
        <v>0.26440000000000002</v>
      </c>
      <c r="W15" s="112">
        <v>9</v>
      </c>
      <c r="X15" s="116" t="b">
        <f t="shared" si="1"/>
        <v>1</v>
      </c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</row>
    <row r="16" spans="1:486" ht="15" thickBot="1" x14ac:dyDescent="0.35">
      <c r="A16" s="106"/>
      <c r="B16" s="204" t="s">
        <v>642</v>
      </c>
      <c r="C16" s="205"/>
      <c r="D16" s="170" t="s">
        <v>652</v>
      </c>
      <c r="E16" s="229">
        <v>1.01325</v>
      </c>
      <c r="F16" s="106"/>
      <c r="G16" s="204" t="s">
        <v>641</v>
      </c>
      <c r="H16" s="205"/>
      <c r="I16" s="171" t="s">
        <v>548</v>
      </c>
      <c r="J16" s="231">
        <v>100</v>
      </c>
      <c r="K16" s="106"/>
      <c r="L16" s="116"/>
      <c r="M16" s="112">
        <v>10</v>
      </c>
      <c r="N16" s="133">
        <v>179</v>
      </c>
      <c r="O16" s="133">
        <v>162</v>
      </c>
      <c r="P16" s="117" t="str">
        <f>IF(ISNUMBER(N16),VLOOKUP(N16,Dbk!$A$14:$B$481,2),"")</f>
        <v>TETRACLORURO DE CARBONO</v>
      </c>
      <c r="Q16" s="117" t="str">
        <f>IF(ISNUMBER(O16),VLOOKUP(O16,Dbk!$A$14:$B$481,2),"")</f>
        <v>BENCENO</v>
      </c>
      <c r="R16" s="116" t="str">
        <f t="shared" si="0"/>
        <v>TETRACLORURO DE CARBONO + BENCENO</v>
      </c>
      <c r="S16" s="116">
        <v>7.0458999999999996</v>
      </c>
      <c r="T16" s="116">
        <v>59.6233</v>
      </c>
      <c r="U16" s="116">
        <v>0.2722</v>
      </c>
      <c r="V16" s="116">
        <v>0.26979999999999998</v>
      </c>
      <c r="W16" s="112">
        <v>10</v>
      </c>
      <c r="X16" s="116" t="b">
        <f t="shared" si="1"/>
        <v>1</v>
      </c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</row>
    <row r="17" spans="1:486" x14ac:dyDescent="0.3">
      <c r="A17" s="106"/>
      <c r="B17" s="106"/>
      <c r="C17" s="106"/>
      <c r="D17" s="106"/>
      <c r="E17" s="172"/>
      <c r="F17" s="106"/>
      <c r="G17" s="106"/>
      <c r="H17" s="106"/>
      <c r="I17" s="106"/>
      <c r="J17" s="106"/>
      <c r="K17" s="106"/>
      <c r="L17" s="116"/>
      <c r="M17" s="112">
        <v>11</v>
      </c>
      <c r="N17" s="133">
        <v>185</v>
      </c>
      <c r="O17" s="133">
        <v>297</v>
      </c>
      <c r="P17" s="117" t="str">
        <f>IF(ISNUMBER(N17),VLOOKUP(N17,Dbk!$A$14:$B$481,2),"")</f>
        <v>CLOROFORMO</v>
      </c>
      <c r="Q17" s="117" t="str">
        <f>IF(ISNUMBER(O17),VLOOKUP(O17,Dbk!$A$14:$B$481,2),"")</f>
        <v>METANOL</v>
      </c>
      <c r="R17" s="116" t="str">
        <f t="shared" si="0"/>
        <v>CLOROFORMO + METANOL</v>
      </c>
      <c r="S17" s="116">
        <v>-361.7944</v>
      </c>
      <c r="T17" s="116">
        <v>1694.0241000000001</v>
      </c>
      <c r="U17" s="136">
        <v>0.27500000000000002</v>
      </c>
      <c r="V17" s="116">
        <v>0.2334</v>
      </c>
      <c r="W17" s="112">
        <v>11</v>
      </c>
      <c r="X17" s="116" t="b">
        <f t="shared" si="1"/>
        <v>1</v>
      </c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</row>
    <row r="18" spans="1:486" x14ac:dyDescent="0.3">
      <c r="A18" s="106"/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16"/>
      <c r="M18" s="112">
        <v>12</v>
      </c>
      <c r="N18" s="133">
        <v>214</v>
      </c>
      <c r="O18" s="133">
        <v>297</v>
      </c>
      <c r="P18" s="117" t="str">
        <f>IF(ISNUMBER(N18),VLOOKUP(N18,Dbk!$A$14:$B$481,2),"")</f>
        <v>DICLOROMETANO</v>
      </c>
      <c r="Q18" s="117" t="str">
        <f>IF(ISNUMBER(O18),VLOOKUP(O18,Dbk!$A$14:$B$481,2),"")</f>
        <v>METANOL</v>
      </c>
      <c r="R18" s="116" t="str">
        <f t="shared" si="0"/>
        <v>DICLOROMETANO + METANOL</v>
      </c>
      <c r="S18" s="116">
        <v>-243.98699999999999</v>
      </c>
      <c r="T18" s="116">
        <v>1902.66</v>
      </c>
      <c r="U18" s="116">
        <v>0.26179999999999998</v>
      </c>
      <c r="V18" s="116">
        <v>0.2334</v>
      </c>
      <c r="W18" s="112">
        <v>12</v>
      </c>
      <c r="X18" s="116" t="b">
        <f t="shared" si="1"/>
        <v>1</v>
      </c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</row>
    <row r="19" spans="1:486" x14ac:dyDescent="0.3">
      <c r="A19" s="106"/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16"/>
      <c r="M19" s="112">
        <v>13</v>
      </c>
      <c r="N19" s="133">
        <v>214</v>
      </c>
      <c r="O19" s="133">
        <v>234</v>
      </c>
      <c r="P19" s="117" t="str">
        <f>IF(ISNUMBER(N19),VLOOKUP(N19,Dbk!$A$14:$B$481,2),"")</f>
        <v>DICLOROMETANO</v>
      </c>
      <c r="Q19" s="117" t="str">
        <f>IF(ISNUMBER(O19),VLOOKUP(O19,Dbk!$A$14:$B$481,2),"")</f>
        <v>ACETATO DE ETILO</v>
      </c>
      <c r="R19" s="116" t="str">
        <f t="shared" si="0"/>
        <v>DICLOROMETANO + ACETATO DE ETILO</v>
      </c>
      <c r="S19" s="116">
        <v>-174.54900000000001</v>
      </c>
      <c r="T19" s="116">
        <v>-212.107</v>
      </c>
      <c r="U19" s="116">
        <v>0.26179999999999998</v>
      </c>
      <c r="V19" s="116">
        <v>0.25390000000000001</v>
      </c>
      <c r="W19" s="112">
        <v>13</v>
      </c>
      <c r="X19" s="116" t="b">
        <f t="shared" si="1"/>
        <v>1</v>
      </c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</row>
    <row r="20" spans="1:486" x14ac:dyDescent="0.3">
      <c r="A20" s="106"/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16"/>
      <c r="M20" s="112">
        <v>14</v>
      </c>
      <c r="N20" s="133">
        <v>233</v>
      </c>
      <c r="O20" s="133">
        <v>162</v>
      </c>
      <c r="P20" s="117" t="str">
        <f>IF(ISNUMBER(N20),VLOOKUP(N20,Dbk!$A$14:$B$481,2),"")</f>
        <v>ETANOL</v>
      </c>
      <c r="Q20" s="117" t="str">
        <f>IF(ISNUMBER(O20),VLOOKUP(O20,Dbk!$A$14:$B$481,2),"")</f>
        <v>BENCENO</v>
      </c>
      <c r="R20" s="116" t="str">
        <f t="shared" si="0"/>
        <v>ETANOL + BENCENO</v>
      </c>
      <c r="S20" s="116">
        <v>1264.4318000000001</v>
      </c>
      <c r="T20" s="116">
        <v>266.61180000000002</v>
      </c>
      <c r="U20" s="116">
        <v>0.25019999999999998</v>
      </c>
      <c r="V20" s="116">
        <v>0.26979999999999998</v>
      </c>
      <c r="W20" s="112">
        <v>14</v>
      </c>
      <c r="X20" s="116" t="b">
        <f t="shared" si="1"/>
        <v>1</v>
      </c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</row>
    <row r="21" spans="1:486" x14ac:dyDescent="0.3">
      <c r="A21" s="106"/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16"/>
      <c r="M21" s="112">
        <v>15</v>
      </c>
      <c r="N21" s="133">
        <v>233</v>
      </c>
      <c r="O21" s="133">
        <v>467</v>
      </c>
      <c r="P21" s="117" t="str">
        <f>IF(ISNUMBER(N21),VLOOKUP(N21,Dbk!$A$14:$B$481,2),"")</f>
        <v>ETANOL</v>
      </c>
      <c r="Q21" s="117" t="str">
        <f>IF(ISNUMBER(O21),VLOOKUP(O21,Dbk!$A$14:$B$481,2),"")</f>
        <v>AGUA</v>
      </c>
      <c r="R21" s="116" t="str">
        <f t="shared" si="0"/>
        <v>ETANOL + AGUA</v>
      </c>
      <c r="S21" s="116">
        <v>325.07569999999998</v>
      </c>
      <c r="T21" s="116">
        <v>953.27919999999995</v>
      </c>
      <c r="U21" s="116">
        <v>0.25019999999999998</v>
      </c>
      <c r="V21" s="116">
        <v>0.23380000000000001</v>
      </c>
      <c r="W21" s="112">
        <v>15</v>
      </c>
      <c r="X21" s="116" t="b">
        <f t="shared" si="1"/>
        <v>1</v>
      </c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</row>
    <row r="22" spans="1:486" x14ac:dyDescent="0.3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16"/>
      <c r="M22" s="112">
        <v>16</v>
      </c>
      <c r="N22" s="133">
        <v>234</v>
      </c>
      <c r="O22" s="133">
        <v>233</v>
      </c>
      <c r="P22" s="117" t="str">
        <f>IF(ISNUMBER(N22),VLOOKUP(N22,Dbk!$A$14:$B$481,2),"")</f>
        <v>ACETATO DE ETILO</v>
      </c>
      <c r="Q22" s="117" t="str">
        <f>IF(ISNUMBER(O22),VLOOKUP(O22,Dbk!$A$14:$B$481,2),"")</f>
        <v>ETANOL</v>
      </c>
      <c r="R22" s="116" t="str">
        <f t="shared" si="0"/>
        <v>ACETATO DE ETILO + ETANOL</v>
      </c>
      <c r="S22" s="116">
        <v>58.886899999999997</v>
      </c>
      <c r="T22" s="116">
        <v>570.03489999999999</v>
      </c>
      <c r="U22" s="116">
        <v>0.25390000000000001</v>
      </c>
      <c r="V22" s="116">
        <v>0.25019999999999998</v>
      </c>
      <c r="W22" s="112">
        <v>16</v>
      </c>
      <c r="X22" s="116" t="b">
        <f t="shared" si="1"/>
        <v>1</v>
      </c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</row>
    <row r="23" spans="1:486" x14ac:dyDescent="0.3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16"/>
      <c r="M23" s="112">
        <v>17</v>
      </c>
      <c r="N23" s="133">
        <v>234</v>
      </c>
      <c r="O23" s="133">
        <v>467</v>
      </c>
      <c r="P23" s="117" t="str">
        <f>IF(ISNUMBER(N23),VLOOKUP(N23,Dbk!$A$14:$B$481,2),"")</f>
        <v>ACETATO DE ETILO</v>
      </c>
      <c r="Q23" s="117" t="str">
        <f>IF(ISNUMBER(O23),VLOOKUP(O23,Dbk!$A$14:$B$481,2),"")</f>
        <v>AGUA</v>
      </c>
      <c r="R23" s="116" t="str">
        <f t="shared" si="0"/>
        <v>ACETATO DE ETILO + AGUA</v>
      </c>
      <c r="S23" s="116">
        <v>1147.4000000000001</v>
      </c>
      <c r="T23" s="116">
        <v>2084</v>
      </c>
      <c r="U23" s="116">
        <v>0.25390000000000001</v>
      </c>
      <c r="V23" s="116">
        <v>0.23380000000000001</v>
      </c>
      <c r="W23" s="112">
        <v>17</v>
      </c>
      <c r="X23" s="116" t="b">
        <f t="shared" si="1"/>
        <v>1</v>
      </c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</row>
    <row r="24" spans="1:486" x14ac:dyDescent="0.3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16"/>
      <c r="M24" s="112">
        <v>18</v>
      </c>
      <c r="N24" s="133">
        <v>234</v>
      </c>
      <c r="O24" s="133">
        <v>144</v>
      </c>
      <c r="P24" s="117" t="str">
        <f>IF(ISNUMBER(N24),VLOOKUP(N24,Dbk!$A$14:$B$481,2),"")</f>
        <v>ACETATO DE ETILO</v>
      </c>
      <c r="Q24" s="117" t="str">
        <f>IF(ISNUMBER(O24),VLOOKUP(O24,Dbk!$A$14:$B$481,2),"")</f>
        <v>ÁCIDO ACÉTICO</v>
      </c>
      <c r="R24" s="116" t="str">
        <f t="shared" si="0"/>
        <v>ACETATO DE ETILO + ÁCIDO ACÉTICO</v>
      </c>
      <c r="S24" s="116">
        <v>-997.89300000000003</v>
      </c>
      <c r="T24" s="116">
        <v>2738.13</v>
      </c>
      <c r="U24" s="116">
        <v>0.25390000000000001</v>
      </c>
      <c r="V24" s="116">
        <v>0.2225</v>
      </c>
      <c r="W24" s="112">
        <v>18</v>
      </c>
      <c r="X24" s="116" t="b">
        <f t="shared" si="1"/>
        <v>1</v>
      </c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</row>
    <row r="25" spans="1:486" x14ac:dyDescent="0.3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16"/>
      <c r="M25" s="112">
        <v>19</v>
      </c>
      <c r="N25" s="133">
        <v>297</v>
      </c>
      <c r="O25" s="133">
        <v>162</v>
      </c>
      <c r="P25" s="117" t="str">
        <f>IF(ISNUMBER(N25),VLOOKUP(N25,Dbk!$A$14:$B$481,2),"")</f>
        <v>METANOL</v>
      </c>
      <c r="Q25" s="117" t="str">
        <f>IF(ISNUMBER(O25),VLOOKUP(O25,Dbk!$A$14:$B$481,2),"")</f>
        <v>BENCENO</v>
      </c>
      <c r="R25" s="116" t="str">
        <f t="shared" si="0"/>
        <v>METANOL + BENCENO</v>
      </c>
      <c r="S25" s="116">
        <v>1666.441</v>
      </c>
      <c r="T25" s="116">
        <v>227.21260000000001</v>
      </c>
      <c r="U25" s="116">
        <v>0.2334</v>
      </c>
      <c r="V25" s="116">
        <v>0.26979999999999998</v>
      </c>
      <c r="W25" s="112">
        <v>19</v>
      </c>
      <c r="X25" s="116" t="b">
        <f t="shared" si="1"/>
        <v>1</v>
      </c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</row>
    <row r="26" spans="1:486" x14ac:dyDescent="0.3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16"/>
      <c r="M26" s="112">
        <v>20</v>
      </c>
      <c r="N26" s="133">
        <v>297</v>
      </c>
      <c r="O26" s="133">
        <v>234</v>
      </c>
      <c r="P26" s="117" t="str">
        <f>IF(ISNUMBER(N26),VLOOKUP(N26,Dbk!$A$14:$B$481,2),"")</f>
        <v>METANOL</v>
      </c>
      <c r="Q26" s="117" t="str">
        <f>IF(ISNUMBER(O26),VLOOKUP(O26,Dbk!$A$14:$B$481,2),"")</f>
        <v>ACETATO DE ETILO</v>
      </c>
      <c r="R26" s="116" t="str">
        <f t="shared" si="0"/>
        <v>METANOL + ACETATO DE ETILO</v>
      </c>
      <c r="S26" s="116">
        <v>982.26890000000003</v>
      </c>
      <c r="T26" s="116">
        <v>-172.93170000000001</v>
      </c>
      <c r="U26" s="116">
        <v>0.2334</v>
      </c>
      <c r="V26" s="116">
        <v>0.25390000000000001</v>
      </c>
      <c r="W26" s="112">
        <v>20</v>
      </c>
      <c r="X26" s="116" t="b">
        <f t="shared" si="1"/>
        <v>1</v>
      </c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</row>
    <row r="27" spans="1:486" x14ac:dyDescent="0.3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16"/>
      <c r="M27" s="112">
        <v>21</v>
      </c>
      <c r="N27" s="133">
        <v>297</v>
      </c>
      <c r="O27" s="133">
        <v>467</v>
      </c>
      <c r="P27" s="117" t="str">
        <f>IF(ISNUMBER(N27),VLOOKUP(N27,Dbk!$A$14:$B$481,2),"")</f>
        <v>METANOL</v>
      </c>
      <c r="Q27" s="117" t="str">
        <f>IF(ISNUMBER(O27),VLOOKUP(O27,Dbk!$A$14:$B$481,2),"")</f>
        <v>AGUA</v>
      </c>
      <c r="R27" s="116" t="str">
        <f t="shared" si="0"/>
        <v>METANOL + AGUA</v>
      </c>
      <c r="S27" s="116">
        <v>82.9876</v>
      </c>
      <c r="T27" s="116">
        <v>520.64580000000001</v>
      </c>
      <c r="U27" s="116">
        <v>0.2334</v>
      </c>
      <c r="V27" s="116">
        <v>0.23380000000000001</v>
      </c>
      <c r="W27" s="112">
        <v>21</v>
      </c>
      <c r="X27" s="116" t="b">
        <f t="shared" si="1"/>
        <v>1</v>
      </c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</row>
    <row r="28" spans="1:486" x14ac:dyDescent="0.3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16"/>
      <c r="M28" s="112">
        <v>22</v>
      </c>
      <c r="N28" s="133">
        <v>297</v>
      </c>
      <c r="O28" s="133">
        <v>285</v>
      </c>
      <c r="P28" s="117" t="str">
        <f>IF(ISNUMBER(N28),VLOOKUP(N28,Dbk!$A$14:$B$481,2),"")</f>
        <v>METANOL</v>
      </c>
      <c r="Q28" s="117" t="str">
        <f>IF(ISNUMBER(O28),VLOOKUP(O28,Dbk!$A$14:$B$481,2),"")</f>
        <v>ISOPROPANOL</v>
      </c>
      <c r="R28" s="116" t="str">
        <f t="shared" si="0"/>
        <v>METANOL + ISOPROPANOL</v>
      </c>
      <c r="S28" s="116">
        <v>-38.412399999999998</v>
      </c>
      <c r="T28" s="116">
        <v>176.31800000000001</v>
      </c>
      <c r="U28" s="116">
        <v>0.2334</v>
      </c>
      <c r="V28" s="116">
        <v>0.24929999999999999</v>
      </c>
      <c r="W28" s="112">
        <v>22</v>
      </c>
      <c r="X28" s="116" t="b">
        <f t="shared" si="1"/>
        <v>1</v>
      </c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</row>
    <row r="29" spans="1:486" x14ac:dyDescent="0.3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16"/>
      <c r="M29" s="112">
        <v>23</v>
      </c>
      <c r="N29" s="133">
        <v>297</v>
      </c>
      <c r="O29" s="133">
        <v>147</v>
      </c>
      <c r="P29" s="117" t="str">
        <f>IF(ISNUMBER(N29),VLOOKUP(N29,Dbk!$A$14:$B$481,2),"")</f>
        <v>METANOL</v>
      </c>
      <c r="Q29" s="117" t="str">
        <f>IF(ISNUMBER(O29),VLOOKUP(O29,Dbk!$A$14:$B$481,2),"")</f>
        <v>ACETONITRILO</v>
      </c>
      <c r="R29" s="116" t="str">
        <f t="shared" si="0"/>
        <v>METANOL + ACETONITRILO</v>
      </c>
      <c r="S29" s="116">
        <v>667.303</v>
      </c>
      <c r="T29" s="116">
        <v>42.576700000000002</v>
      </c>
      <c r="U29" s="116">
        <v>0.2334</v>
      </c>
      <c r="V29" s="116">
        <v>0.19869999999999999</v>
      </c>
      <c r="W29" s="112">
        <v>23</v>
      </c>
      <c r="X29" s="116" t="b">
        <f t="shared" si="1"/>
        <v>1</v>
      </c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</row>
    <row r="30" spans="1:486" x14ac:dyDescent="0.3">
      <c r="A30" s="106"/>
      <c r="B30" s="142"/>
      <c r="C30" s="106"/>
      <c r="D30" s="106"/>
      <c r="E30" s="106"/>
      <c r="F30" s="106"/>
      <c r="G30" s="106"/>
      <c r="H30" s="106"/>
      <c r="I30" s="106"/>
      <c r="J30" s="106"/>
      <c r="K30" s="106"/>
      <c r="L30" s="116"/>
      <c r="M30" s="112">
        <v>24</v>
      </c>
      <c r="N30" s="133">
        <v>297</v>
      </c>
      <c r="O30" s="133">
        <v>441</v>
      </c>
      <c r="P30" s="117" t="str">
        <f>IF(ISNUMBER(N30),VLOOKUP(N30,Dbk!$A$14:$B$481,2),"")</f>
        <v>METANOL</v>
      </c>
      <c r="Q30" s="117" t="str">
        <f>IF(ISNUMBER(O30),VLOOKUP(O30,Dbk!$A$14:$B$481,2),"")</f>
        <v>TOLUENO</v>
      </c>
      <c r="R30" s="116" t="str">
        <f t="shared" si="0"/>
        <v>METANOL + TOLUENO</v>
      </c>
      <c r="S30" s="116">
        <v>1753.94</v>
      </c>
      <c r="T30" s="116">
        <v>307.37</v>
      </c>
      <c r="U30" s="116">
        <v>0.2334</v>
      </c>
      <c r="V30" s="116">
        <v>0.26440000000000002</v>
      </c>
      <c r="W30" s="112">
        <v>24</v>
      </c>
      <c r="X30" s="116" t="b">
        <f t="shared" si="1"/>
        <v>1</v>
      </c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</row>
    <row r="31" spans="1:486" ht="15" thickBot="1" x14ac:dyDescent="0.35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16"/>
      <c r="M31" s="112">
        <v>25</v>
      </c>
      <c r="N31" s="133">
        <v>299</v>
      </c>
      <c r="O31" s="133">
        <v>297</v>
      </c>
      <c r="P31" s="117" t="str">
        <f>IF(ISNUMBER(N31),VLOOKUP(N31,Dbk!$A$14:$B$481,2),"")</f>
        <v>ACETATO DE METILO</v>
      </c>
      <c r="Q31" s="117" t="str">
        <f>IF(ISNUMBER(O31),VLOOKUP(O31,Dbk!$A$14:$B$481,2),"")</f>
        <v>METANOL</v>
      </c>
      <c r="R31" s="116" t="str">
        <f t="shared" si="0"/>
        <v>ACETATO DE METILO + METANOL</v>
      </c>
      <c r="S31" s="116">
        <v>-93.89</v>
      </c>
      <c r="T31" s="116">
        <v>847.4348</v>
      </c>
      <c r="U31" s="116">
        <v>0.25519999999999998</v>
      </c>
      <c r="V31" s="116">
        <v>0.2334</v>
      </c>
      <c r="W31" s="112">
        <v>25</v>
      </c>
      <c r="X31" s="116" t="b">
        <f t="shared" si="1"/>
        <v>1</v>
      </c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</row>
    <row r="32" spans="1:486" x14ac:dyDescent="0.3">
      <c r="A32" s="106"/>
      <c r="B32" s="201" t="s">
        <v>671</v>
      </c>
      <c r="C32" s="202"/>
      <c r="D32" s="202"/>
      <c r="E32" s="203"/>
      <c r="F32" s="106"/>
      <c r="G32" s="201" t="s">
        <v>672</v>
      </c>
      <c r="H32" s="202"/>
      <c r="I32" s="202"/>
      <c r="J32" s="203"/>
      <c r="K32" s="106"/>
      <c r="L32" s="116"/>
      <c r="M32" s="112">
        <v>26</v>
      </c>
      <c r="N32" s="133">
        <v>299</v>
      </c>
      <c r="O32" s="133">
        <v>234</v>
      </c>
      <c r="P32" s="117" t="str">
        <f>IF(ISNUMBER(N32),VLOOKUP(N32,Dbk!$A$14:$B$481,2),"")</f>
        <v>ACETATO DE METILO</v>
      </c>
      <c r="Q32" s="117" t="str">
        <f>IF(ISNUMBER(O32),VLOOKUP(O32,Dbk!$A$14:$B$481,2),"")</f>
        <v>ACETATO DE ETILO</v>
      </c>
      <c r="R32" s="116" t="str">
        <f t="shared" si="0"/>
        <v>ACETATO DE METILO + ACETATO DE ETILO</v>
      </c>
      <c r="S32" s="116">
        <v>37.587699999999998</v>
      </c>
      <c r="T32" s="116">
        <v>-40.9238</v>
      </c>
      <c r="U32" s="116">
        <v>0.25519999999999998</v>
      </c>
      <c r="V32" s="116">
        <v>0.25390000000000001</v>
      </c>
      <c r="W32" s="112">
        <v>26</v>
      </c>
      <c r="X32" s="116" t="b">
        <f t="shared" si="1"/>
        <v>1</v>
      </c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</row>
    <row r="33" spans="1:486" x14ac:dyDescent="0.3">
      <c r="A33" s="106"/>
      <c r="B33" s="191" t="s">
        <v>590</v>
      </c>
      <c r="C33" s="193" t="s">
        <v>591</v>
      </c>
      <c r="D33" s="184" t="s">
        <v>641</v>
      </c>
      <c r="E33" s="185"/>
      <c r="F33" s="107"/>
      <c r="G33" s="191" t="s">
        <v>590</v>
      </c>
      <c r="H33" s="193" t="s">
        <v>591</v>
      </c>
      <c r="I33" s="184" t="s">
        <v>642</v>
      </c>
      <c r="J33" s="185"/>
      <c r="K33" s="106"/>
      <c r="L33" s="116"/>
      <c r="M33" s="112">
        <v>27</v>
      </c>
      <c r="N33" s="133">
        <v>299</v>
      </c>
      <c r="O33" s="133">
        <v>144</v>
      </c>
      <c r="P33" s="117" t="str">
        <f>IF(ISNUMBER(N33),VLOOKUP(N33,Dbk!$A$14:$B$481,2),"")</f>
        <v>ACETATO DE METILO</v>
      </c>
      <c r="Q33" s="117" t="str">
        <f>IF(ISNUMBER(O33),VLOOKUP(O33,Dbk!$A$14:$B$481,2),"")</f>
        <v>ÁCIDO ACÉTICO</v>
      </c>
      <c r="R33" s="116" t="str">
        <f t="shared" si="0"/>
        <v>ACETATO DE METILO + ÁCIDO ACÉTICO</v>
      </c>
      <c r="S33" s="116">
        <v>-208.93</v>
      </c>
      <c r="T33" s="116">
        <v>269.70699999999999</v>
      </c>
      <c r="U33" s="116">
        <v>0.25519999999999998</v>
      </c>
      <c r="V33" s="116">
        <v>0.2225</v>
      </c>
      <c r="W33" s="112">
        <v>27</v>
      </c>
      <c r="X33" s="116" t="b">
        <f t="shared" si="1"/>
        <v>1</v>
      </c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</row>
    <row r="34" spans="1:486" x14ac:dyDescent="0.3">
      <c r="A34" s="106"/>
      <c r="B34" s="192"/>
      <c r="C34" s="194"/>
      <c r="D34" s="196" t="s">
        <v>650</v>
      </c>
      <c r="E34" s="197"/>
      <c r="F34" s="107"/>
      <c r="G34" s="192"/>
      <c r="H34" s="194"/>
      <c r="I34" s="186" t="s">
        <v>649</v>
      </c>
      <c r="J34" s="187"/>
      <c r="K34" s="106"/>
      <c r="L34" s="116"/>
      <c r="M34" s="112">
        <v>28</v>
      </c>
      <c r="N34" s="133">
        <v>299</v>
      </c>
      <c r="O34" s="133">
        <v>467</v>
      </c>
      <c r="P34" s="117" t="str">
        <f>IF(ISNUMBER(N34),VLOOKUP(N34,Dbk!$A$14:$B$481,2),"")</f>
        <v>ACETATO DE METILO</v>
      </c>
      <c r="Q34" s="117" t="str">
        <f>IF(ISNUMBER(O34),VLOOKUP(O34,Dbk!$A$14:$B$481,2),"")</f>
        <v>AGUA</v>
      </c>
      <c r="R34" s="116" t="str">
        <f t="shared" si="0"/>
        <v>ACETATO DE METILO + AGUA</v>
      </c>
      <c r="S34" s="116">
        <v>887.37</v>
      </c>
      <c r="T34" s="116">
        <v>1966.7</v>
      </c>
      <c r="U34" s="116">
        <v>0.25519999999999998</v>
      </c>
      <c r="V34" s="116">
        <v>0.23380000000000001</v>
      </c>
      <c r="W34" s="112">
        <v>28</v>
      </c>
      <c r="X34" s="116" t="b">
        <f t="shared" si="1"/>
        <v>1</v>
      </c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</row>
    <row r="35" spans="1:486" x14ac:dyDescent="0.3">
      <c r="A35" s="106"/>
      <c r="B35" s="144">
        <f>ES62</f>
        <v>0</v>
      </c>
      <c r="C35" s="145">
        <f>ET62</f>
        <v>0</v>
      </c>
      <c r="D35" s="182">
        <f>EU62</f>
        <v>64.51090163335374</v>
      </c>
      <c r="E35" s="183"/>
      <c r="F35" s="108">
        <v>0</v>
      </c>
      <c r="G35" s="144">
        <f>AD167</f>
        <v>0</v>
      </c>
      <c r="H35" s="145">
        <f>AE167</f>
        <v>0</v>
      </c>
      <c r="I35" s="182">
        <f>AF167</f>
        <v>3.5435688976309025</v>
      </c>
      <c r="J35" s="183"/>
      <c r="K35" s="106"/>
      <c r="L35" s="116"/>
      <c r="M35" s="112">
        <v>29</v>
      </c>
      <c r="N35" s="133">
        <v>355</v>
      </c>
      <c r="O35" s="133">
        <v>233</v>
      </c>
      <c r="P35" s="117" t="str">
        <f>IF(ISNUMBER(N35),VLOOKUP(N35,Dbk!$A$14:$B$481,2),"")</f>
        <v>n-HEXANO</v>
      </c>
      <c r="Q35" s="117" t="str">
        <f>IF(ISNUMBER(O35),VLOOKUP(O35,Dbk!$A$14:$B$481,2),"")</f>
        <v>ETANOL</v>
      </c>
      <c r="R35" s="116" t="str">
        <f t="shared" si="0"/>
        <v>n-HEXANO + ETANOL</v>
      </c>
      <c r="S35" s="116">
        <v>320.36110000000002</v>
      </c>
      <c r="T35" s="116">
        <v>2189.2896000000001</v>
      </c>
      <c r="U35" s="116">
        <v>0.26350000000000001</v>
      </c>
      <c r="V35" s="116">
        <v>0.25019999999999998</v>
      </c>
      <c r="W35" s="112">
        <v>29</v>
      </c>
      <c r="X35" s="116" t="b">
        <f t="shared" si="1"/>
        <v>1</v>
      </c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</row>
    <row r="36" spans="1:486" x14ac:dyDescent="0.3">
      <c r="A36" s="106"/>
      <c r="B36" s="144">
        <f t="shared" ref="B36:D36" si="3">ES63</f>
        <v>0.1</v>
      </c>
      <c r="C36" s="145">
        <f>ET63</f>
        <v>0.40284538005088294</v>
      </c>
      <c r="D36" s="182">
        <f t="shared" si="3"/>
        <v>54.292695539888825</v>
      </c>
      <c r="E36" s="183"/>
      <c r="F36" s="108">
        <v>0.1</v>
      </c>
      <c r="G36" s="144">
        <f t="shared" ref="G36:I36" si="4">AD168</f>
        <v>0.1</v>
      </c>
      <c r="H36" s="145">
        <f t="shared" si="4"/>
        <v>0.30974213252693633</v>
      </c>
      <c r="I36" s="182">
        <f t="shared" si="4"/>
        <v>4.652117279007558</v>
      </c>
      <c r="J36" s="183"/>
      <c r="K36" s="106"/>
      <c r="L36" s="116"/>
      <c r="M36" s="112">
        <v>30</v>
      </c>
      <c r="N36" s="133">
        <v>439</v>
      </c>
      <c r="O36" s="133">
        <v>467</v>
      </c>
      <c r="P36" s="117" t="str">
        <f>IF(ISNUMBER(N36),VLOOKUP(N36,Dbk!$A$14:$B$481,2),"")</f>
        <v>TETRAHIDROFURAN0</v>
      </c>
      <c r="Q36" s="117" t="str">
        <f>IF(ISNUMBER(O36),VLOOKUP(O36,Dbk!$A$14:$B$481,2),"")</f>
        <v>AGUA</v>
      </c>
      <c r="R36" s="116" t="str">
        <f t="shared" si="0"/>
        <v>TETRAHIDROFURAN0 + AGUA</v>
      </c>
      <c r="S36" s="116">
        <v>1475.2583</v>
      </c>
      <c r="T36" s="116">
        <v>1844.7926</v>
      </c>
      <c r="U36" s="116"/>
      <c r="V36" s="116">
        <v>0.23380000000000001</v>
      </c>
      <c r="W36" s="112">
        <v>30</v>
      </c>
      <c r="X36" s="116" t="b">
        <f t="shared" si="1"/>
        <v>1</v>
      </c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</row>
    <row r="37" spans="1:486" x14ac:dyDescent="0.3">
      <c r="A37" s="106"/>
      <c r="B37" s="144">
        <f t="shared" ref="B37:D37" si="5">ES64</f>
        <v>0.2</v>
      </c>
      <c r="C37" s="145">
        <f t="shared" si="5"/>
        <v>0.58478461915328417</v>
      </c>
      <c r="D37" s="182">
        <f t="shared" si="5"/>
        <v>48.114599312754819</v>
      </c>
      <c r="E37" s="183"/>
      <c r="F37" s="108">
        <v>0.2</v>
      </c>
      <c r="G37" s="144">
        <f t="shared" ref="G37:I37" si="6">AD169</f>
        <v>0.2</v>
      </c>
      <c r="H37" s="145">
        <f t="shared" si="6"/>
        <v>0.46581164762445793</v>
      </c>
      <c r="I37" s="182">
        <f t="shared" si="6"/>
        <v>5.46271009684083</v>
      </c>
      <c r="J37" s="183"/>
      <c r="K37" s="106"/>
      <c r="L37" s="116"/>
      <c r="M37" s="112">
        <v>31</v>
      </c>
      <c r="N37" s="133">
        <v>467</v>
      </c>
      <c r="O37" s="133">
        <v>144</v>
      </c>
      <c r="P37" s="117" t="str">
        <f>IF(ISNUMBER(N37),VLOOKUP(N37,Dbk!$A$14:$B$481,2),"")</f>
        <v>AGUA</v>
      </c>
      <c r="Q37" s="117" t="str">
        <f>IF(ISNUMBER(O37),VLOOKUP(O37,Dbk!$A$14:$B$481,2),"")</f>
        <v>ÁCIDO ACÉTICO</v>
      </c>
      <c r="R37" s="116" t="str">
        <f t="shared" si="0"/>
        <v>AGUA + ÁCIDO ACÉTICO</v>
      </c>
      <c r="S37" s="116">
        <v>813.1</v>
      </c>
      <c r="T37" s="116">
        <v>-180.84</v>
      </c>
      <c r="U37" s="116">
        <v>0.23380000000000001</v>
      </c>
      <c r="V37" s="116">
        <v>0.2225</v>
      </c>
      <c r="W37" s="112">
        <v>31</v>
      </c>
      <c r="X37" s="116" t="b">
        <f t="shared" si="1"/>
        <v>1</v>
      </c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</row>
    <row r="38" spans="1:486" x14ac:dyDescent="0.3">
      <c r="A38" s="106"/>
      <c r="B38" s="144">
        <f t="shared" ref="B38:D38" si="7">ES65</f>
        <v>0.3</v>
      </c>
      <c r="C38" s="145">
        <f t="shared" si="7"/>
        <v>0.68392995244176458</v>
      </c>
      <c r="D38" s="182">
        <f t="shared" si="7"/>
        <v>44.144193640258891</v>
      </c>
      <c r="E38" s="183"/>
      <c r="F38" s="108">
        <v>0.3</v>
      </c>
      <c r="G38" s="144">
        <f t="shared" ref="G38:I38" si="8">AD170</f>
        <v>0.3</v>
      </c>
      <c r="H38" s="145">
        <f t="shared" si="8"/>
        <v>0.56005960442155756</v>
      </c>
      <c r="I38" s="182">
        <f t="shared" si="8"/>
        <v>6.0424634837917468</v>
      </c>
      <c r="J38" s="183"/>
      <c r="K38" s="106"/>
      <c r="L38" s="116"/>
      <c r="M38" s="112">
        <v>32</v>
      </c>
      <c r="N38" s="133">
        <v>467</v>
      </c>
      <c r="O38" s="133">
        <v>335</v>
      </c>
      <c r="P38" s="117" t="str">
        <f>IF(ISNUMBER(N38),VLOOKUP(N38,Dbk!$A$14:$B$481,2),"")</f>
        <v>AGUA</v>
      </c>
      <c r="Q38" s="117" t="str">
        <f>IF(ISNUMBER(O38),VLOOKUP(O38,Dbk!$A$14:$B$481,2),"")</f>
        <v>n-BUTANOL</v>
      </c>
      <c r="R38" s="116" t="str">
        <f t="shared" si="0"/>
        <v>AGUA + n-BUTANOL</v>
      </c>
      <c r="S38" s="116">
        <v>1549.66</v>
      </c>
      <c r="T38" s="116">
        <v>2050.2568999999999</v>
      </c>
      <c r="U38" s="116">
        <v>0.23380000000000001</v>
      </c>
      <c r="V38" s="116">
        <v>0.25380000000000003</v>
      </c>
      <c r="W38" s="112">
        <v>32</v>
      </c>
      <c r="X38" s="116" t="b">
        <f t="shared" si="1"/>
        <v>1</v>
      </c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06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06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</row>
    <row r="39" spans="1:486" x14ac:dyDescent="0.3">
      <c r="A39" s="106"/>
      <c r="B39" s="144">
        <f t="shared" ref="B39:D39" si="9">ES66</f>
        <v>0.4</v>
      </c>
      <c r="C39" s="145">
        <f>ET66</f>
        <v>0.74492796166863662</v>
      </c>
      <c r="D39" s="182">
        <f t="shared" si="9"/>
        <v>41.515784948463477</v>
      </c>
      <c r="E39" s="183"/>
      <c r="F39" s="108">
        <v>0.4</v>
      </c>
      <c r="G39" s="144">
        <f t="shared" ref="G39:I39" si="10">AD171</f>
        <v>0.4</v>
      </c>
      <c r="H39" s="145">
        <f t="shared" si="10"/>
        <v>0.62346107117481597</v>
      </c>
      <c r="I39" s="182">
        <f t="shared" si="10"/>
        <v>6.4436459974255733</v>
      </c>
      <c r="J39" s="183"/>
      <c r="K39" s="106"/>
      <c r="L39" s="116"/>
      <c r="M39" s="112">
        <v>33</v>
      </c>
      <c r="N39" s="133">
        <v>467</v>
      </c>
      <c r="O39" s="133">
        <v>441</v>
      </c>
      <c r="P39" s="117" t="str">
        <f>IF(ISNUMBER(N39),VLOOKUP(N39,Dbk!$A$14:$B$481,2),"")</f>
        <v>AGUA</v>
      </c>
      <c r="Q39" s="117" t="str">
        <f>IF(ISNUMBER(O39),VLOOKUP(O39,Dbk!$A$14:$B$481,2),"")</f>
        <v>TOLUENO</v>
      </c>
      <c r="R39" s="116" t="str">
        <f t="shared" si="0"/>
        <v>AGUA + TOLUENO</v>
      </c>
      <c r="S39" s="116">
        <v>13433</v>
      </c>
      <c r="T39" s="116">
        <v>3708.3</v>
      </c>
      <c r="U39" s="116">
        <v>0.23380000000000001</v>
      </c>
      <c r="V39" s="116">
        <v>0.26440000000000002</v>
      </c>
      <c r="W39" s="112">
        <v>33</v>
      </c>
      <c r="X39" s="116" t="b">
        <f t="shared" si="1"/>
        <v>1</v>
      </c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</row>
    <row r="40" spans="1:486" x14ac:dyDescent="0.3">
      <c r="A40" s="106"/>
      <c r="B40" s="144">
        <f t="shared" ref="B40:D40" si="11">ES67</f>
        <v>0.5</v>
      </c>
      <c r="C40" s="145">
        <f t="shared" si="11"/>
        <v>0.78576436813706707</v>
      </c>
      <c r="D40" s="182">
        <f t="shared" si="11"/>
        <v>39.769707219872316</v>
      </c>
      <c r="E40" s="183"/>
      <c r="F40" s="108">
        <v>0.5</v>
      </c>
      <c r="G40" s="144">
        <f t="shared" ref="G40:I40" si="12">AD172</f>
        <v>0.5</v>
      </c>
      <c r="H40" s="145">
        <f t="shared" si="12"/>
        <v>0.66951669265854197</v>
      </c>
      <c r="I40" s="182">
        <f t="shared" si="12"/>
        <v>6.7070413585605024</v>
      </c>
      <c r="J40" s="183"/>
      <c r="K40" s="106"/>
      <c r="L40" s="116"/>
      <c r="M40" s="112">
        <v>34</v>
      </c>
      <c r="N40" s="133">
        <v>467</v>
      </c>
      <c r="O40" s="133">
        <v>328</v>
      </c>
      <c r="P40" s="117" t="str">
        <f>IF(ISNUMBER(N40),VLOOKUP(N40,Dbk!$A$14:$B$481,2),"")</f>
        <v>AGUA</v>
      </c>
      <c r="Q40" s="117" t="str">
        <f>IF(ISNUMBER(O40),VLOOKUP(O40,Dbk!$A$14:$B$481,2),"")</f>
        <v>MORPHOLINE</v>
      </c>
      <c r="R40" s="116" t="str">
        <f t="shared" si="0"/>
        <v>AGUA + MORPHOLINE</v>
      </c>
      <c r="S40" s="116">
        <v>1713.5</v>
      </c>
      <c r="T40" s="116">
        <v>-1341.7</v>
      </c>
      <c r="U40" s="116"/>
      <c r="V40" s="116"/>
      <c r="W40" s="112">
        <v>34</v>
      </c>
      <c r="X40" s="116" t="b">
        <f t="shared" si="1"/>
        <v>1</v>
      </c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</row>
    <row r="41" spans="1:486" x14ac:dyDescent="0.3">
      <c r="A41" s="106"/>
      <c r="B41" s="144">
        <f t="shared" ref="B41:D41" si="13">ES68</f>
        <v>0.6</v>
      </c>
      <c r="C41" s="145">
        <f t="shared" si="13"/>
        <v>0.81496120641988223</v>
      </c>
      <c r="D41" s="182">
        <f t="shared" si="13"/>
        <v>38.636671176653351</v>
      </c>
      <c r="E41" s="183"/>
      <c r="F41" s="108">
        <v>0.6</v>
      </c>
      <c r="G41" s="144">
        <f t="shared" ref="G41:I41" si="14">AD173</f>
        <v>0.6</v>
      </c>
      <c r="H41" s="145">
        <f t="shared" si="14"/>
        <v>0.70532613959592583</v>
      </c>
      <c r="I41" s="182">
        <f t="shared" si="14"/>
        <v>6.8642094815210761</v>
      </c>
      <c r="J41" s="183"/>
      <c r="K41" s="106"/>
      <c r="L41" s="116"/>
      <c r="M41" s="112">
        <v>35</v>
      </c>
      <c r="N41" s="133">
        <v>467</v>
      </c>
      <c r="O41" s="133">
        <v>422</v>
      </c>
      <c r="P41" s="117" t="str">
        <f>IF(ISNUMBER(N41),VLOOKUP(N41,Dbk!$A$14:$B$481,2),"")</f>
        <v>AGUA</v>
      </c>
      <c r="Q41" s="117" t="str">
        <f>IF(ISNUMBER(O41),VLOOKUP(O41,Dbk!$A$14:$B$481,2),"")</f>
        <v>PYRIDINE</v>
      </c>
      <c r="R41" s="116" t="str">
        <f t="shared" si="0"/>
        <v>AGUA + PYRIDINE</v>
      </c>
      <c r="S41" s="116">
        <v>951.702</v>
      </c>
      <c r="T41" s="116">
        <v>1143.8499999999999</v>
      </c>
      <c r="U41" s="116">
        <v>0.23380000000000001</v>
      </c>
      <c r="V41" s="116"/>
      <c r="W41" s="112">
        <v>35</v>
      </c>
      <c r="X41" s="116" t="b">
        <f t="shared" si="1"/>
        <v>1</v>
      </c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</row>
    <row r="42" spans="1:486" x14ac:dyDescent="0.3">
      <c r="A42" s="106"/>
      <c r="B42" s="144">
        <f t="shared" ref="B42:D42" si="15">ES69</f>
        <v>0.7</v>
      </c>
      <c r="C42" s="145">
        <f t="shared" si="15"/>
        <v>0.83723686962861632</v>
      </c>
      <c r="D42" s="182">
        <f t="shared" si="15"/>
        <v>37.945479238674238</v>
      </c>
      <c r="E42" s="183"/>
      <c r="F42" s="108">
        <v>0.7</v>
      </c>
      <c r="G42" s="144">
        <f t="shared" ref="G42:I42" si="16">AD174</f>
        <v>0.7</v>
      </c>
      <c r="H42" s="145">
        <f t="shared" si="16"/>
        <v>0.73563865827254604</v>
      </c>
      <c r="I42" s="182">
        <f t="shared" si="16"/>
        <v>6.9380123266889351</v>
      </c>
      <c r="J42" s="183"/>
      <c r="K42" s="106"/>
      <c r="L42" s="116"/>
      <c r="M42" s="112">
        <v>36</v>
      </c>
      <c r="N42" s="133">
        <v>467</v>
      </c>
      <c r="O42" s="133">
        <v>314</v>
      </c>
      <c r="P42" s="117" t="str">
        <f>IF(ISNUMBER(N42),VLOOKUP(N42,Dbk!$A$14:$B$481,2),"")</f>
        <v>AGUA</v>
      </c>
      <c r="Q42" s="117" t="str">
        <f>IF(ISNUMBER(O42),VLOOKUP(O42,Dbk!$A$14:$B$481,2),"")</f>
        <v>METHYL ISOBUTYL KETONE</v>
      </c>
      <c r="R42" s="116" t="str">
        <f t="shared" si="0"/>
        <v>AGUA + METHYL ISOBUTYL KETONE</v>
      </c>
      <c r="S42" s="116">
        <v>2561.13</v>
      </c>
      <c r="T42" s="116">
        <v>1874.96</v>
      </c>
      <c r="U42" s="116">
        <v>0.23380000000000001</v>
      </c>
      <c r="V42" s="116"/>
      <c r="W42" s="112">
        <v>36</v>
      </c>
      <c r="X42" s="116" t="b">
        <f t="shared" si="1"/>
        <v>1</v>
      </c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</row>
    <row r="43" spans="1:486" x14ac:dyDescent="0.3">
      <c r="A43" s="106"/>
      <c r="B43" s="144">
        <f t="shared" ref="B43:D43" si="17">ES70</f>
        <v>0.8</v>
      </c>
      <c r="C43" s="145">
        <f t="shared" si="17"/>
        <v>0.85614677819633012</v>
      </c>
      <c r="D43" s="182">
        <f t="shared" si="17"/>
        <v>37.582540080434455</v>
      </c>
      <c r="E43" s="183"/>
      <c r="F43" s="108">
        <v>0.8</v>
      </c>
      <c r="G43" s="144">
        <f t="shared" ref="G43:I43" si="18">AD175</f>
        <v>0.8</v>
      </c>
      <c r="H43" s="145">
        <f t="shared" si="18"/>
        <v>0.7657565006685606</v>
      </c>
      <c r="I43" s="182">
        <f t="shared" si="18"/>
        <v>6.9371249663015906</v>
      </c>
      <c r="J43" s="183"/>
      <c r="K43" s="106"/>
      <c r="L43" s="116"/>
      <c r="M43" s="112">
        <v>37</v>
      </c>
      <c r="N43" s="133">
        <v>233</v>
      </c>
      <c r="O43" s="133">
        <v>467</v>
      </c>
      <c r="P43" s="117" t="str">
        <f>IF(ISNUMBER(N43),VLOOKUP(N43,Dbk!$A$14:$B$481,2),"")</f>
        <v>ETANOL</v>
      </c>
      <c r="Q43" s="117" t="str">
        <f>IF(ISNUMBER(O43),VLOOKUP(O43,Dbk!$A$14:$B$481,2),"")</f>
        <v>AGUA</v>
      </c>
      <c r="R43" s="116" t="str">
        <f t="shared" si="0"/>
        <v>ETANOL + AGUA</v>
      </c>
      <c r="S43" s="116"/>
      <c r="T43" s="116"/>
      <c r="U43" s="116"/>
      <c r="V43" s="116"/>
      <c r="W43" s="112">
        <v>37</v>
      </c>
      <c r="X43" s="116" t="b">
        <f t="shared" si="1"/>
        <v>1</v>
      </c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</row>
    <row r="44" spans="1:486" x14ac:dyDescent="0.3">
      <c r="A44" s="106"/>
      <c r="B44" s="144">
        <f t="shared" ref="B44:D44" si="19">ES71</f>
        <v>0.9</v>
      </c>
      <c r="C44" s="145">
        <f t="shared" si="19"/>
        <v>0.87853385508271209</v>
      </c>
      <c r="D44" s="182">
        <f t="shared" si="19"/>
        <v>37.520122295268493</v>
      </c>
      <c r="E44" s="183"/>
      <c r="F44" s="108">
        <v>0.9</v>
      </c>
      <c r="G44" s="144">
        <f t="shared" ref="G44:I44" si="20">AD176</f>
        <v>0.9</v>
      </c>
      <c r="H44" s="145">
        <f t="shared" si="20"/>
        <v>0.81011957532078327</v>
      </c>
      <c r="I44" s="182">
        <f t="shared" si="20"/>
        <v>6.8116574643708017</v>
      </c>
      <c r="J44" s="183"/>
      <c r="K44" s="106"/>
      <c r="L44" s="116"/>
      <c r="M44" s="112">
        <v>38</v>
      </c>
      <c r="N44" s="133"/>
      <c r="O44" s="133"/>
      <c r="P44" s="117" t="str">
        <f>IF(ISNUMBER(N44),VLOOKUP(N44,Dbk!$A$14:$B$481,2),"")</f>
        <v/>
      </c>
      <c r="Q44" s="117" t="str">
        <f>IF(ISNUMBER(O44),VLOOKUP(O44,Dbk!$A$14:$B$481,2),"")</f>
        <v/>
      </c>
      <c r="R44" s="116" t="str">
        <f t="shared" si="0"/>
        <v xml:space="preserve"> + </v>
      </c>
      <c r="S44" s="116"/>
      <c r="T44" s="116"/>
      <c r="U44" s="116"/>
      <c r="V44" s="116"/>
      <c r="W44" s="112">
        <v>38</v>
      </c>
      <c r="X44" s="116" t="b">
        <f t="shared" si="1"/>
        <v>0</v>
      </c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</row>
    <row r="45" spans="1:486" ht="15" thickBot="1" x14ac:dyDescent="0.35">
      <c r="A45" s="106"/>
      <c r="B45" s="146">
        <f t="shared" ref="B45:D45" si="21">ES72</f>
        <v>1</v>
      </c>
      <c r="C45" s="147">
        <f t="shared" si="21"/>
        <v>1.0000000000000011</v>
      </c>
      <c r="D45" s="179">
        <f t="shared" si="21"/>
        <v>39.755194661944586</v>
      </c>
      <c r="E45" s="180"/>
      <c r="F45" s="108">
        <v>1</v>
      </c>
      <c r="G45" s="146">
        <f t="shared" ref="G45:I45" si="22">AD177</f>
        <v>1</v>
      </c>
      <c r="H45" s="147">
        <f t="shared" si="22"/>
        <v>1</v>
      </c>
      <c r="I45" s="179">
        <f t="shared" si="22"/>
        <v>5.8750751662151854</v>
      </c>
      <c r="J45" s="180"/>
      <c r="K45" s="106"/>
      <c r="L45" s="116"/>
      <c r="M45" s="112">
        <v>39</v>
      </c>
      <c r="N45" s="133"/>
      <c r="O45" s="133"/>
      <c r="P45" s="117" t="str">
        <f>IF(ISNUMBER(N45),VLOOKUP(N45,Dbk!$A$14:$B$481,2),"")</f>
        <v/>
      </c>
      <c r="Q45" s="117" t="str">
        <f>IF(ISNUMBER(O45),VLOOKUP(O45,Dbk!$A$14:$B$481,2),"")</f>
        <v/>
      </c>
      <c r="R45" s="116" t="str">
        <f t="shared" si="0"/>
        <v xml:space="preserve"> + </v>
      </c>
      <c r="S45" s="116"/>
      <c r="T45" s="116"/>
      <c r="U45" s="116"/>
      <c r="V45" s="116"/>
      <c r="W45" s="112">
        <v>39</v>
      </c>
      <c r="X45" s="116" t="b">
        <f t="shared" si="1"/>
        <v>0</v>
      </c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</row>
    <row r="46" spans="1:486" x14ac:dyDescent="0.3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16"/>
      <c r="M46" s="112">
        <v>40</v>
      </c>
      <c r="N46" s="133"/>
      <c r="O46" s="133"/>
      <c r="P46" s="117" t="str">
        <f>IF(ISNUMBER(N46),VLOOKUP(N46,Dbk!$A$14:$B$481,2),"")</f>
        <v/>
      </c>
      <c r="Q46" s="117" t="str">
        <f>IF(ISNUMBER(O46),VLOOKUP(O46,Dbk!$A$14:$B$481,2),"")</f>
        <v/>
      </c>
      <c r="R46" s="116" t="str">
        <f t="shared" si="0"/>
        <v xml:space="preserve"> + </v>
      </c>
      <c r="S46" s="116"/>
      <c r="T46" s="116"/>
      <c r="U46" s="116"/>
      <c r="V46" s="116"/>
      <c r="W46" s="112">
        <v>40</v>
      </c>
      <c r="X46" s="116" t="b">
        <f t="shared" si="1"/>
        <v>0</v>
      </c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</row>
    <row r="47" spans="1:486" x14ac:dyDescent="0.3">
      <c r="A47" s="106"/>
      <c r="B47" s="148"/>
      <c r="C47" s="149"/>
      <c r="D47" s="149"/>
      <c r="E47" s="149"/>
      <c r="F47" s="128"/>
      <c r="G47" s="106"/>
      <c r="H47" s="106"/>
      <c r="I47" s="106"/>
      <c r="J47" s="106"/>
      <c r="K47" s="106"/>
      <c r="L47" s="116"/>
      <c r="M47" s="112">
        <v>41</v>
      </c>
      <c r="N47" s="133"/>
      <c r="O47" s="133"/>
      <c r="P47" s="117" t="str">
        <f>IF(ISNUMBER(N47),VLOOKUP(N47,Dbk!$A$14:$B$481,2),"")</f>
        <v/>
      </c>
      <c r="Q47" s="117" t="str">
        <f>IF(ISNUMBER(O47),VLOOKUP(O47,Dbk!$A$14:$B$481,2),"")</f>
        <v/>
      </c>
      <c r="R47" s="116" t="str">
        <f t="shared" si="0"/>
        <v xml:space="preserve"> + </v>
      </c>
      <c r="S47" s="116"/>
      <c r="T47" s="116"/>
      <c r="U47" s="116"/>
      <c r="V47" s="116"/>
      <c r="W47" s="112">
        <v>41</v>
      </c>
      <c r="X47" s="116" t="b">
        <f t="shared" si="1"/>
        <v>0</v>
      </c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</row>
    <row r="48" spans="1:486" x14ac:dyDescent="0.3">
      <c r="A48" s="227" t="s">
        <v>685</v>
      </c>
      <c r="B48" s="227"/>
      <c r="C48" s="227"/>
      <c r="D48" s="227"/>
      <c r="E48" s="227"/>
      <c r="F48" s="227"/>
      <c r="G48" s="227"/>
      <c r="H48" s="227"/>
      <c r="I48" s="227"/>
      <c r="J48" s="227"/>
      <c r="K48" s="106"/>
      <c r="L48" s="116"/>
      <c r="M48" s="155">
        <v>42</v>
      </c>
      <c r="N48" s="133"/>
      <c r="O48" s="133"/>
      <c r="P48" s="117" t="str">
        <f>IF(ISNUMBER(N48),VLOOKUP(N48,Dbk!$A$14:$B$481,2),"")</f>
        <v/>
      </c>
      <c r="Q48" s="117" t="str">
        <f>IF(ISNUMBER(O48),VLOOKUP(O48,Dbk!$A$14:$B$481,2),"")</f>
        <v/>
      </c>
      <c r="R48" s="116" t="str">
        <f t="shared" si="0"/>
        <v xml:space="preserve"> + </v>
      </c>
      <c r="S48" s="116"/>
      <c r="T48" s="116"/>
      <c r="U48" s="116"/>
      <c r="V48" s="116"/>
      <c r="W48" s="112">
        <v>42</v>
      </c>
      <c r="X48" s="116" t="b">
        <f t="shared" si="1"/>
        <v>0</v>
      </c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</row>
    <row r="49" spans="1:486" x14ac:dyDescent="0.3">
      <c r="A49" s="228" t="s">
        <v>686</v>
      </c>
      <c r="B49" s="228"/>
      <c r="C49" s="228"/>
      <c r="D49" s="228"/>
      <c r="E49" s="228"/>
      <c r="F49" s="228"/>
      <c r="G49" s="228"/>
      <c r="H49" s="228"/>
      <c r="I49" s="228"/>
      <c r="J49" s="228"/>
      <c r="K49" s="106"/>
      <c r="L49" s="116"/>
      <c r="M49" s="112">
        <v>43</v>
      </c>
      <c r="N49" s="133"/>
      <c r="O49" s="133"/>
      <c r="P49" s="117" t="str">
        <f>IF(ISNUMBER(N49),VLOOKUP(N49,Dbk!$A$14:$B$481,2),"")</f>
        <v/>
      </c>
      <c r="Q49" s="117" t="str">
        <f>IF(ISNUMBER(O49),VLOOKUP(O49,Dbk!$A$14:$B$481,2),"")</f>
        <v/>
      </c>
      <c r="R49" s="116" t="str">
        <f t="shared" si="0"/>
        <v xml:space="preserve"> + </v>
      </c>
      <c r="S49" s="116"/>
      <c r="T49" s="116"/>
      <c r="U49" s="116"/>
      <c r="V49" s="116"/>
      <c r="W49" s="112">
        <v>43</v>
      </c>
      <c r="X49" s="116" t="b">
        <f t="shared" si="1"/>
        <v>0</v>
      </c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</row>
    <row r="50" spans="1:486" x14ac:dyDescent="0.3">
      <c r="A50" s="106"/>
      <c r="B50" s="150"/>
      <c r="C50" s="150"/>
      <c r="D50" s="151"/>
      <c r="E50" s="152"/>
      <c r="F50" s="150"/>
      <c r="G50" s="106"/>
      <c r="H50" s="106"/>
      <c r="I50" s="106"/>
      <c r="J50" s="106"/>
      <c r="K50" s="106"/>
      <c r="L50" s="116"/>
      <c r="M50" s="112">
        <v>44</v>
      </c>
      <c r="N50" s="133"/>
      <c r="O50" s="133"/>
      <c r="P50" s="117" t="str">
        <f>IF(ISNUMBER(N50),VLOOKUP(N50,Dbk!$A$14:$B$481,2),"")</f>
        <v/>
      </c>
      <c r="Q50" s="117" t="str">
        <f>IF(ISNUMBER(O50),VLOOKUP(O50,Dbk!$A$14:$B$481,2),"")</f>
        <v/>
      </c>
      <c r="R50" s="116" t="str">
        <f t="shared" si="0"/>
        <v xml:space="preserve"> + </v>
      </c>
      <c r="S50" s="116"/>
      <c r="T50" s="116"/>
      <c r="U50" s="116"/>
      <c r="V50" s="116"/>
      <c r="W50" s="112">
        <v>44</v>
      </c>
      <c r="X50" s="116" t="b">
        <f t="shared" si="1"/>
        <v>0</v>
      </c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</row>
    <row r="51" spans="1:486" x14ac:dyDescent="0.3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16"/>
      <c r="M51" s="112">
        <v>45</v>
      </c>
      <c r="N51" s="133"/>
      <c r="O51" s="133"/>
      <c r="P51" s="117" t="str">
        <f>IF(ISNUMBER(N51),VLOOKUP(N51,Dbk!$A$14:$B$481,2),"")</f>
        <v/>
      </c>
      <c r="Q51" s="117" t="str">
        <f>IF(ISNUMBER(O51),VLOOKUP(O51,Dbk!$A$14:$B$481,2),"")</f>
        <v/>
      </c>
      <c r="R51" s="116" t="str">
        <f t="shared" si="0"/>
        <v xml:space="preserve"> + </v>
      </c>
      <c r="S51" s="116"/>
      <c r="T51" s="116"/>
      <c r="U51" s="116"/>
      <c r="V51" s="116"/>
      <c r="W51" s="112">
        <v>45</v>
      </c>
      <c r="X51" s="116" t="b">
        <f t="shared" si="1"/>
        <v>0</v>
      </c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</row>
    <row r="52" spans="1:486" x14ac:dyDescent="0.3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16"/>
      <c r="M52" s="112">
        <v>46</v>
      </c>
      <c r="N52" s="133"/>
      <c r="O52" s="133"/>
      <c r="P52" s="117" t="str">
        <f>IF(ISNUMBER(N52),VLOOKUP(N52,Dbk!$A$14:$B$481,2),"")</f>
        <v/>
      </c>
      <c r="Q52" s="117" t="str">
        <f>IF(ISNUMBER(O52),VLOOKUP(O52,Dbk!$A$14:$B$481,2),"")</f>
        <v/>
      </c>
      <c r="R52" s="116" t="str">
        <f t="shared" si="0"/>
        <v xml:space="preserve"> + </v>
      </c>
      <c r="S52" s="116"/>
      <c r="T52" s="116"/>
      <c r="U52" s="116"/>
      <c r="V52" s="116"/>
      <c r="W52" s="112">
        <v>46</v>
      </c>
      <c r="X52" s="116" t="b">
        <f t="shared" si="1"/>
        <v>0</v>
      </c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</row>
    <row r="53" spans="1:486" x14ac:dyDescent="0.3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16"/>
      <c r="M53" s="112">
        <v>47</v>
      </c>
      <c r="N53" s="133"/>
      <c r="O53" s="133"/>
      <c r="P53" s="117" t="str">
        <f>IF(ISNUMBER(N53),VLOOKUP(N53,Dbk!$A$14:$B$481,2),"")</f>
        <v/>
      </c>
      <c r="Q53" s="117" t="str">
        <f>IF(ISNUMBER(O53),VLOOKUP(O53,Dbk!$A$14:$B$481,2),"")</f>
        <v/>
      </c>
      <c r="R53" s="116" t="str">
        <f t="shared" si="0"/>
        <v xml:space="preserve"> + </v>
      </c>
      <c r="S53" s="116"/>
      <c r="T53" s="116"/>
      <c r="U53" s="116"/>
      <c r="V53" s="116"/>
      <c r="W53" s="112">
        <v>47</v>
      </c>
      <c r="X53" s="116" t="b">
        <f t="shared" si="1"/>
        <v>0</v>
      </c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</row>
    <row r="54" spans="1:486" x14ac:dyDescent="0.3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16"/>
      <c r="M54" s="112">
        <v>48</v>
      </c>
      <c r="N54" s="133"/>
      <c r="O54" s="133"/>
      <c r="P54" s="117" t="str">
        <f>IF(ISNUMBER(N54),VLOOKUP(N54,Dbk!$A$14:$B$481,2),"")</f>
        <v/>
      </c>
      <c r="Q54" s="117" t="str">
        <f>IF(ISNUMBER(O54),VLOOKUP(O54,Dbk!$A$14:$B$481,2),"")</f>
        <v/>
      </c>
      <c r="R54" s="116" t="str">
        <f t="shared" si="0"/>
        <v xml:space="preserve"> + </v>
      </c>
      <c r="S54" s="116"/>
      <c r="T54" s="116"/>
      <c r="U54" s="116"/>
      <c r="V54" s="116"/>
      <c r="W54" s="112">
        <v>48</v>
      </c>
      <c r="X54" s="116" t="b">
        <f t="shared" si="1"/>
        <v>0</v>
      </c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</row>
    <row r="55" spans="1:486" x14ac:dyDescent="0.3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16"/>
      <c r="M55" s="112">
        <v>49</v>
      </c>
      <c r="N55" s="133"/>
      <c r="O55" s="133"/>
      <c r="P55" s="117" t="str">
        <f>IF(ISNUMBER(N55),VLOOKUP(N55,Dbk!$A$14:$B$481,2),"")</f>
        <v/>
      </c>
      <c r="Q55" s="117" t="str">
        <f>IF(ISNUMBER(O55),VLOOKUP(O55,Dbk!$A$14:$B$481,2),"")</f>
        <v/>
      </c>
      <c r="R55" s="116" t="str">
        <f t="shared" si="0"/>
        <v xml:space="preserve"> + </v>
      </c>
      <c r="S55" s="116"/>
      <c r="T55" s="116"/>
      <c r="U55" s="116"/>
      <c r="V55" s="116"/>
      <c r="W55" s="112">
        <v>49</v>
      </c>
      <c r="X55" s="116" t="b">
        <f t="shared" si="1"/>
        <v>0</v>
      </c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</row>
    <row r="56" spans="1:486" x14ac:dyDescent="0.3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16"/>
      <c r="M56" s="112">
        <v>50</v>
      </c>
      <c r="N56" s="133"/>
      <c r="O56" s="133"/>
      <c r="P56" s="117" t="str">
        <f>IF(ISNUMBER(N56),VLOOKUP(N56,Dbk!$A$14:$B$481,2),"")</f>
        <v/>
      </c>
      <c r="Q56" s="117" t="str">
        <f>IF(ISNUMBER(O56),VLOOKUP(O56,Dbk!$A$14:$B$481,2),"")</f>
        <v/>
      </c>
      <c r="R56" s="116" t="str">
        <f t="shared" si="0"/>
        <v xml:space="preserve"> + </v>
      </c>
      <c r="S56" s="116"/>
      <c r="T56" s="116"/>
      <c r="U56" s="116"/>
      <c r="V56" s="116"/>
      <c r="W56" s="112">
        <v>50</v>
      </c>
      <c r="X56" s="116" t="b">
        <f t="shared" si="1"/>
        <v>0</v>
      </c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</row>
    <row r="57" spans="1:486" x14ac:dyDescent="0.3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16"/>
      <c r="M57" s="116"/>
      <c r="N57" s="116"/>
      <c r="O57" s="116"/>
      <c r="P57" s="117"/>
      <c r="Q57" s="117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</row>
    <row r="58" spans="1:486" x14ac:dyDescent="0.3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16"/>
      <c r="M58" s="116"/>
      <c r="N58" s="116"/>
      <c r="O58" s="116"/>
      <c r="P58" s="117"/>
      <c r="Q58" s="117"/>
      <c r="R58" s="153" t="s">
        <v>549</v>
      </c>
      <c r="S58" s="116">
        <f>E16*750.06376</f>
        <v>760.00210482</v>
      </c>
      <c r="T58" s="116" t="s">
        <v>550</v>
      </c>
      <c r="U58" s="116" t="s">
        <v>551</v>
      </c>
      <c r="V58" s="111">
        <f>P65/(P64-LN(S58))-P66</f>
        <v>312.90519466194456</v>
      </c>
      <c r="W58" s="116" t="s">
        <v>10</v>
      </c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</row>
    <row r="59" spans="1:486" x14ac:dyDescent="0.3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16"/>
      <c r="M59" s="116"/>
      <c r="N59" s="116" t="s">
        <v>531</v>
      </c>
      <c r="O59" s="116"/>
      <c r="P59" s="116" t="b">
        <f>IF(P4&lt;=50,VLOOKUP(P4,M7:X56,12),FALSE)</f>
        <v>1</v>
      </c>
      <c r="Q59" s="154">
        <f>EJ163</f>
        <v>1.8018181435763836E-7</v>
      </c>
      <c r="R59" s="116"/>
      <c r="S59" s="116">
        <v>1.9870000000000001</v>
      </c>
      <c r="T59" s="116" t="s">
        <v>552</v>
      </c>
      <c r="U59" s="116" t="s">
        <v>553</v>
      </c>
      <c r="V59" s="111">
        <f>Q65/(Q64-LN(S58))-Q66</f>
        <v>337.66090163335377</v>
      </c>
      <c r="W59" s="116" t="s">
        <v>10</v>
      </c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</row>
    <row r="60" spans="1:486" x14ac:dyDescent="0.3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16"/>
      <c r="M60" s="116"/>
      <c r="N60" s="116" t="s">
        <v>532</v>
      </c>
      <c r="O60" s="116"/>
      <c r="P60" s="126" t="str">
        <f>IF(P59,"","Binary Pair Data is not available")</f>
        <v/>
      </c>
      <c r="Q60" s="116" t="str">
        <f>IF(Q59&gt;0.001,"Solution Didn't Converged for Txy Diagram","Change the vertical axis manually if graph does not appear properly")</f>
        <v>Change the vertical axis manually if graph does not appear properly</v>
      </c>
      <c r="R60" s="116"/>
      <c r="S60" s="116"/>
      <c r="T60" s="195" t="s">
        <v>555</v>
      </c>
      <c r="U60" s="195"/>
      <c r="V60" s="195"/>
      <c r="W60" s="195"/>
      <c r="X60" s="195"/>
      <c r="Y60" s="195"/>
      <c r="Z60" s="195"/>
      <c r="AA60" s="195"/>
      <c r="AB60" s="195" t="s">
        <v>564</v>
      </c>
      <c r="AC60" s="195"/>
      <c r="AD60" s="195"/>
      <c r="AE60" s="195"/>
      <c r="AF60" s="195"/>
      <c r="AG60" s="195"/>
      <c r="AH60" s="195"/>
      <c r="AI60" s="195"/>
      <c r="AJ60" s="195" t="s">
        <v>565</v>
      </c>
      <c r="AK60" s="195"/>
      <c r="AL60" s="195"/>
      <c r="AM60" s="195"/>
      <c r="AN60" s="195"/>
      <c r="AO60" s="195"/>
      <c r="AP60" s="195"/>
      <c r="AQ60" s="195"/>
      <c r="AR60" s="195" t="s">
        <v>566</v>
      </c>
      <c r="AS60" s="195"/>
      <c r="AT60" s="195"/>
      <c r="AU60" s="195"/>
      <c r="AV60" s="195"/>
      <c r="AW60" s="195"/>
      <c r="AX60" s="195"/>
      <c r="AY60" s="195"/>
      <c r="AZ60" s="195" t="s">
        <v>567</v>
      </c>
      <c r="BA60" s="195"/>
      <c r="BB60" s="195"/>
      <c r="BC60" s="195"/>
      <c r="BD60" s="195"/>
      <c r="BE60" s="195"/>
      <c r="BF60" s="195"/>
      <c r="BG60" s="195"/>
      <c r="BH60" s="199" t="s">
        <v>568</v>
      </c>
      <c r="BI60" s="199"/>
      <c r="BJ60" s="199"/>
      <c r="BK60" s="199"/>
      <c r="BL60" s="199"/>
      <c r="BM60" s="199"/>
      <c r="BN60" s="199"/>
      <c r="BO60" s="200"/>
      <c r="BP60" s="198" t="s">
        <v>569</v>
      </c>
      <c r="BQ60" s="199"/>
      <c r="BR60" s="199"/>
      <c r="BS60" s="199"/>
      <c r="BT60" s="199"/>
      <c r="BU60" s="199"/>
      <c r="BV60" s="199"/>
      <c r="BW60" s="200"/>
      <c r="BX60" s="198" t="s">
        <v>570</v>
      </c>
      <c r="BY60" s="199"/>
      <c r="BZ60" s="199"/>
      <c r="CA60" s="199"/>
      <c r="CB60" s="199"/>
      <c r="CC60" s="199"/>
      <c r="CD60" s="199"/>
      <c r="CE60" s="200"/>
      <c r="CF60" s="198" t="s">
        <v>571</v>
      </c>
      <c r="CG60" s="199"/>
      <c r="CH60" s="199"/>
      <c r="CI60" s="199"/>
      <c r="CJ60" s="199"/>
      <c r="CK60" s="199"/>
      <c r="CL60" s="199"/>
      <c r="CM60" s="200"/>
      <c r="CN60" s="198" t="s">
        <v>572</v>
      </c>
      <c r="CO60" s="199"/>
      <c r="CP60" s="199"/>
      <c r="CQ60" s="199"/>
      <c r="CR60" s="199"/>
      <c r="CS60" s="199"/>
      <c r="CT60" s="199"/>
      <c r="CU60" s="200"/>
      <c r="CV60" s="198" t="s">
        <v>573</v>
      </c>
      <c r="CW60" s="199"/>
      <c r="CX60" s="199"/>
      <c r="CY60" s="199"/>
      <c r="CZ60" s="199"/>
      <c r="DA60" s="199"/>
      <c r="DB60" s="199"/>
      <c r="DC60" s="200"/>
      <c r="DD60" s="198" t="s">
        <v>574</v>
      </c>
      <c r="DE60" s="199"/>
      <c r="DF60" s="199"/>
      <c r="DG60" s="199"/>
      <c r="DH60" s="199"/>
      <c r="DI60" s="199"/>
      <c r="DJ60" s="199"/>
      <c r="DK60" s="200"/>
      <c r="DL60" s="198" t="s">
        <v>575</v>
      </c>
      <c r="DM60" s="199"/>
      <c r="DN60" s="199"/>
      <c r="DO60" s="199"/>
      <c r="DP60" s="199"/>
      <c r="DQ60" s="199"/>
      <c r="DR60" s="199"/>
      <c r="DS60" s="200"/>
      <c r="DT60" s="198" t="s">
        <v>576</v>
      </c>
      <c r="DU60" s="199"/>
      <c r="DV60" s="199"/>
      <c r="DW60" s="199"/>
      <c r="DX60" s="199"/>
      <c r="DY60" s="199"/>
      <c r="DZ60" s="199"/>
      <c r="EA60" s="200"/>
      <c r="EB60" s="198" t="s">
        <v>577</v>
      </c>
      <c r="EC60" s="199"/>
      <c r="ED60" s="199"/>
      <c r="EE60" s="199"/>
      <c r="EF60" s="199"/>
      <c r="EG60" s="199"/>
      <c r="EH60" s="199"/>
      <c r="EI60" s="200"/>
      <c r="EJ60" s="198" t="s">
        <v>578</v>
      </c>
      <c r="EK60" s="199"/>
      <c r="EL60" s="199"/>
      <c r="EM60" s="199"/>
      <c r="EN60" s="199"/>
      <c r="EO60" s="199"/>
      <c r="EP60" s="199"/>
      <c r="EQ60" s="200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</row>
    <row r="61" spans="1:486" x14ac:dyDescent="0.3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16"/>
      <c r="M61" s="116"/>
      <c r="N61" s="116" t="s">
        <v>542</v>
      </c>
      <c r="O61" s="116"/>
      <c r="P61" s="116" t="b">
        <f>IF(P59,NOT(IF(AND(ISNUMBER(P71),ISNUMBER(Q71)),TRUE,FALSE)),FALSE)</f>
        <v>0</v>
      </c>
      <c r="Q61" s="116" t="str">
        <f>IF(P61,"Datos no suficentes para el modelo, Considerar comportamiento ideal","")</f>
        <v/>
      </c>
      <c r="R61" s="116"/>
      <c r="S61" s="116" t="s">
        <v>669</v>
      </c>
      <c r="T61" s="116" t="s">
        <v>556</v>
      </c>
      <c r="U61" s="116" t="s">
        <v>560</v>
      </c>
      <c r="V61" s="116" t="s">
        <v>561</v>
      </c>
      <c r="W61" s="116" t="s">
        <v>557</v>
      </c>
      <c r="X61" s="116" t="s">
        <v>558</v>
      </c>
      <c r="Y61" s="132" t="s">
        <v>603</v>
      </c>
      <c r="Z61" s="132" t="s">
        <v>604</v>
      </c>
      <c r="AA61" s="116" t="s">
        <v>559</v>
      </c>
      <c r="AB61" s="116" t="s">
        <v>563</v>
      </c>
      <c r="AC61" s="116" t="s">
        <v>560</v>
      </c>
      <c r="AD61" s="116" t="s">
        <v>561</v>
      </c>
      <c r="AE61" s="116" t="s">
        <v>557</v>
      </c>
      <c r="AF61" s="116" t="s">
        <v>558</v>
      </c>
      <c r="AG61" s="132" t="s">
        <v>603</v>
      </c>
      <c r="AH61" s="132" t="s">
        <v>604</v>
      </c>
      <c r="AI61" s="116" t="s">
        <v>559</v>
      </c>
      <c r="AJ61" s="116" t="s">
        <v>563</v>
      </c>
      <c r="AK61" s="116" t="s">
        <v>560</v>
      </c>
      <c r="AL61" s="116" t="s">
        <v>561</v>
      </c>
      <c r="AM61" s="116" t="s">
        <v>557</v>
      </c>
      <c r="AN61" s="116" t="s">
        <v>558</v>
      </c>
      <c r="AO61" s="132" t="s">
        <v>603</v>
      </c>
      <c r="AP61" s="132" t="s">
        <v>604</v>
      </c>
      <c r="AQ61" s="116" t="s">
        <v>559</v>
      </c>
      <c r="AR61" s="116" t="s">
        <v>563</v>
      </c>
      <c r="AS61" s="116" t="s">
        <v>560</v>
      </c>
      <c r="AT61" s="116" t="s">
        <v>561</v>
      </c>
      <c r="AU61" s="116" t="s">
        <v>557</v>
      </c>
      <c r="AV61" s="116" t="s">
        <v>558</v>
      </c>
      <c r="AW61" s="132" t="s">
        <v>603</v>
      </c>
      <c r="AX61" s="132" t="s">
        <v>604</v>
      </c>
      <c r="AY61" s="116" t="s">
        <v>559</v>
      </c>
      <c r="AZ61" s="116" t="s">
        <v>563</v>
      </c>
      <c r="BA61" s="116" t="s">
        <v>560</v>
      </c>
      <c r="BB61" s="116" t="s">
        <v>561</v>
      </c>
      <c r="BC61" s="116" t="s">
        <v>557</v>
      </c>
      <c r="BD61" s="116" t="s">
        <v>558</v>
      </c>
      <c r="BE61" s="132" t="s">
        <v>603</v>
      </c>
      <c r="BF61" s="132" t="s">
        <v>604</v>
      </c>
      <c r="BG61" s="116" t="s">
        <v>559</v>
      </c>
      <c r="BH61" s="106" t="s">
        <v>563</v>
      </c>
      <c r="BI61" s="106" t="s">
        <v>560</v>
      </c>
      <c r="BJ61" s="106" t="s">
        <v>561</v>
      </c>
      <c r="BK61" s="106" t="s">
        <v>557</v>
      </c>
      <c r="BL61" s="106" t="s">
        <v>558</v>
      </c>
      <c r="BM61" s="138" t="s">
        <v>603</v>
      </c>
      <c r="BN61" s="138" t="s">
        <v>604</v>
      </c>
      <c r="BO61" s="106" t="s">
        <v>559</v>
      </c>
      <c r="BP61" s="106" t="s">
        <v>563</v>
      </c>
      <c r="BQ61" s="106" t="s">
        <v>560</v>
      </c>
      <c r="BR61" s="106" t="s">
        <v>561</v>
      </c>
      <c r="BS61" s="106" t="s">
        <v>557</v>
      </c>
      <c r="BT61" s="106" t="s">
        <v>558</v>
      </c>
      <c r="BU61" s="138" t="s">
        <v>603</v>
      </c>
      <c r="BV61" s="138" t="s">
        <v>604</v>
      </c>
      <c r="BW61" s="106" t="s">
        <v>559</v>
      </c>
      <c r="BX61" s="106" t="s">
        <v>563</v>
      </c>
      <c r="BY61" s="106" t="s">
        <v>560</v>
      </c>
      <c r="BZ61" s="106" t="s">
        <v>561</v>
      </c>
      <c r="CA61" s="106" t="s">
        <v>557</v>
      </c>
      <c r="CB61" s="106" t="s">
        <v>558</v>
      </c>
      <c r="CC61" s="138" t="s">
        <v>603</v>
      </c>
      <c r="CD61" s="138" t="s">
        <v>604</v>
      </c>
      <c r="CE61" s="106" t="s">
        <v>559</v>
      </c>
      <c r="CF61" s="106" t="s">
        <v>563</v>
      </c>
      <c r="CG61" s="106" t="s">
        <v>560</v>
      </c>
      <c r="CH61" s="106" t="s">
        <v>561</v>
      </c>
      <c r="CI61" s="106" t="s">
        <v>557</v>
      </c>
      <c r="CJ61" s="106" t="s">
        <v>558</v>
      </c>
      <c r="CK61" s="138" t="s">
        <v>603</v>
      </c>
      <c r="CL61" s="138" t="s">
        <v>604</v>
      </c>
      <c r="CM61" s="106" t="s">
        <v>559</v>
      </c>
      <c r="CN61" s="106" t="s">
        <v>563</v>
      </c>
      <c r="CO61" s="106" t="s">
        <v>560</v>
      </c>
      <c r="CP61" s="106" t="s">
        <v>561</v>
      </c>
      <c r="CQ61" s="106" t="s">
        <v>557</v>
      </c>
      <c r="CR61" s="106" t="s">
        <v>558</v>
      </c>
      <c r="CS61" s="138" t="s">
        <v>603</v>
      </c>
      <c r="CT61" s="138" t="s">
        <v>604</v>
      </c>
      <c r="CU61" s="106" t="s">
        <v>559</v>
      </c>
      <c r="CV61" s="106" t="s">
        <v>563</v>
      </c>
      <c r="CW61" s="106" t="s">
        <v>560</v>
      </c>
      <c r="CX61" s="106" t="s">
        <v>561</v>
      </c>
      <c r="CY61" s="106" t="s">
        <v>557</v>
      </c>
      <c r="CZ61" s="106" t="s">
        <v>558</v>
      </c>
      <c r="DA61" s="138" t="s">
        <v>603</v>
      </c>
      <c r="DB61" s="138" t="s">
        <v>604</v>
      </c>
      <c r="DC61" s="106" t="s">
        <v>559</v>
      </c>
      <c r="DD61" s="106" t="s">
        <v>563</v>
      </c>
      <c r="DE61" s="106" t="s">
        <v>560</v>
      </c>
      <c r="DF61" s="106" t="s">
        <v>561</v>
      </c>
      <c r="DG61" s="106" t="s">
        <v>557</v>
      </c>
      <c r="DH61" s="106" t="s">
        <v>558</v>
      </c>
      <c r="DI61" s="138" t="s">
        <v>603</v>
      </c>
      <c r="DJ61" s="138" t="s">
        <v>604</v>
      </c>
      <c r="DK61" s="106" t="s">
        <v>559</v>
      </c>
      <c r="DL61" s="106" t="s">
        <v>563</v>
      </c>
      <c r="DM61" s="106" t="s">
        <v>560</v>
      </c>
      <c r="DN61" s="106" t="s">
        <v>561</v>
      </c>
      <c r="DO61" s="106" t="s">
        <v>557</v>
      </c>
      <c r="DP61" s="106" t="s">
        <v>558</v>
      </c>
      <c r="DQ61" s="138" t="s">
        <v>603</v>
      </c>
      <c r="DR61" s="138" t="s">
        <v>604</v>
      </c>
      <c r="DS61" s="106" t="s">
        <v>559</v>
      </c>
      <c r="DT61" s="106" t="s">
        <v>563</v>
      </c>
      <c r="DU61" s="106" t="s">
        <v>560</v>
      </c>
      <c r="DV61" s="106" t="s">
        <v>561</v>
      </c>
      <c r="DW61" s="106" t="s">
        <v>557</v>
      </c>
      <c r="DX61" s="106" t="s">
        <v>558</v>
      </c>
      <c r="DY61" s="138" t="s">
        <v>603</v>
      </c>
      <c r="DZ61" s="138" t="s">
        <v>604</v>
      </c>
      <c r="EA61" s="106" t="s">
        <v>559</v>
      </c>
      <c r="EB61" s="106" t="s">
        <v>563</v>
      </c>
      <c r="EC61" s="106" t="s">
        <v>560</v>
      </c>
      <c r="ED61" s="106" t="s">
        <v>561</v>
      </c>
      <c r="EE61" s="106" t="s">
        <v>557</v>
      </c>
      <c r="EF61" s="106" t="s">
        <v>558</v>
      </c>
      <c r="EG61" s="138" t="s">
        <v>603</v>
      </c>
      <c r="EH61" s="138" t="s">
        <v>604</v>
      </c>
      <c r="EI61" s="106" t="s">
        <v>559</v>
      </c>
      <c r="EJ61" s="106" t="s">
        <v>563</v>
      </c>
      <c r="EK61" s="106" t="s">
        <v>560</v>
      </c>
      <c r="EL61" s="106" t="s">
        <v>561</v>
      </c>
      <c r="EM61" s="106" t="s">
        <v>557</v>
      </c>
      <c r="EN61" s="106" t="s">
        <v>558</v>
      </c>
      <c r="EO61" s="138" t="s">
        <v>603</v>
      </c>
      <c r="EP61" s="138" t="s">
        <v>604</v>
      </c>
      <c r="EQ61" s="106" t="s">
        <v>670</v>
      </c>
      <c r="ER61" s="106" t="s">
        <v>580</v>
      </c>
      <c r="ES61" s="106" t="s">
        <v>581</v>
      </c>
      <c r="ET61" s="106" t="s">
        <v>582</v>
      </c>
      <c r="EU61" s="106" t="s">
        <v>556</v>
      </c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</row>
    <row r="62" spans="1:486" x14ac:dyDescent="0.3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16"/>
      <c r="M62" s="116"/>
      <c r="N62" s="116"/>
      <c r="O62" s="116" t="s">
        <v>538</v>
      </c>
      <c r="P62" s="116">
        <v>1</v>
      </c>
      <c r="Q62" s="116">
        <v>2</v>
      </c>
      <c r="R62" s="116"/>
      <c r="S62" s="111">
        <v>0</v>
      </c>
      <c r="T62" s="134">
        <f>S62*$V$58+(1-S62)*$V$59</f>
        <v>337.66090163335377</v>
      </c>
      <c r="U62" s="111">
        <f>$P$72*$P$70^(1+(1-T62/$P$67)^(2/7))</f>
        <v>68.326170267859098</v>
      </c>
      <c r="V62" s="111">
        <f>$Q$72*$Q$70^(1+(1-T62/$Q$67)^(2/7))</f>
        <v>42.135018356514131</v>
      </c>
      <c r="W62" s="156">
        <f>(V62/U62)*EXP(-1*$P$71/($S$59*T62))</f>
        <v>0.88713337046073248</v>
      </c>
      <c r="X62" s="156">
        <f>(U62/V62)*EXP(-1*$Q$71/($S$59*T62))</f>
        <v>9.5137536021018571E-2</v>
      </c>
      <c r="Y62" s="156">
        <f>IF($P$61,1,EXP(-1*LN(S62+(1-S62)*W62)+(1-S62)*(W62/(S62+(1-S62)*W62)-X62/(1-S62+S62*X62))))</f>
        <v>2.7860432817126237</v>
      </c>
      <c r="Z62" s="156">
        <f>IF($P$61,1,EXP(-1*LN(1-S62+S62*X62)-S62*(W62/(S62+(1-S62)*W62)-X62/(1-S62+S62*X62))))</f>
        <v>1</v>
      </c>
      <c r="AA62" s="111">
        <f>$S$58/(S62*Y62+(1-S62)*Z62*EXP($Q$64-$Q$65/(T62+$Q$66))/EXP($P$64-$P$65/(T62+$P$66)))</f>
        <v>1706.389468100341</v>
      </c>
      <c r="AB62" s="111">
        <f>$P$65/($P$64-LN(AA62))-$P$66</f>
        <v>337.66090163335372</v>
      </c>
      <c r="AC62" s="111">
        <f>$P$72*$P$70^(1+(1-AB62/$P$67)^(2/7))</f>
        <v>68.326170267859098</v>
      </c>
      <c r="AD62" s="111">
        <f>$Q$72*$Q$70^(1+(1-AB62/$Q$67)^(2/7))</f>
        <v>42.135018356514131</v>
      </c>
      <c r="AE62" s="156">
        <f>(AD62/AC62)*EXP(-1*$P$71/($S$59*AB62))</f>
        <v>0.88713337046073248</v>
      </c>
      <c r="AF62" s="156">
        <f>(AC62/AD62)*EXP(-1*$Q$71/($S$59*AB62))</f>
        <v>9.5137536021018529E-2</v>
      </c>
      <c r="AG62" s="156">
        <f>IF($P$61,1,EXP(-1*LN(S62+(1-S62)*AE62)+(1-S62)*(AE62/(S62+(1-S62)*AE62)-AF62/(1-S62+S62*AF62))))</f>
        <v>2.7860432817126237</v>
      </c>
      <c r="AH62" s="156">
        <f>IF($P$61,1,EXP(-1*LN(1-S62+S62*AF62)-S62*(AE62/(S62+(1-S62)*AE62)-AF62/(1-S62+S62*AF62))))</f>
        <v>1</v>
      </c>
      <c r="AI62" s="111">
        <f>$S$58/(S62*AG62+(1-S62)*AH62*EXP($Q$64-$Q$65/(AB62+$Q$66))/EXP($P$64-$P$65/(AB62+$P$66)))</f>
        <v>1706.3894681003408</v>
      </c>
      <c r="AJ62" s="111">
        <f>$P$65/($P$64-LN(AI62))-$P$66</f>
        <v>337.66090163335372</v>
      </c>
      <c r="AK62" s="111">
        <f>$P$72*$P$70^(1+(1-AJ62/$P$67)^(2/7))</f>
        <v>68.326170267859098</v>
      </c>
      <c r="AL62" s="111">
        <f>$Q$72*$Q$70^(1+(1-AJ62/$Q$67)^(2/7))</f>
        <v>42.135018356514131</v>
      </c>
      <c r="AM62" s="156">
        <f>(AL62/AK62)*EXP(-1*$P$71/($S$59*AJ62))</f>
        <v>0.88713337046073248</v>
      </c>
      <c r="AN62" s="156">
        <f>(AK62/AL62)*EXP(-1*$Q$71/($S$59*AJ62))</f>
        <v>9.5137536021018529E-2</v>
      </c>
      <c r="AO62" s="156">
        <f>IF($P$61,1,EXP(-1*LN(S62+(1-S62)*AM62)+(1-S62)*(AM62/(S62+(1-S62)*AM62)-AN62/(1-S62+S62*AN62))))</f>
        <v>2.7860432817126237</v>
      </c>
      <c r="AP62" s="156">
        <f>IF($P$61,1,EXP(-1*LN(1-S62+S62*AN62)-S62*(AM62/(S62+(1-S62)*AM62)-AN62/(1-S62+S62*AN62))))</f>
        <v>1</v>
      </c>
      <c r="AQ62" s="111">
        <f>$S$58/(S62*AO62+(1-S62)*AP62*EXP($Q$64-$Q$65/(AJ62+$Q$66))/EXP($P$64-$P$65/(AJ62+$P$66)))</f>
        <v>1706.3894681003408</v>
      </c>
      <c r="AR62" s="111">
        <f>$P$65/($P$64-LN(AQ62))-$P$66</f>
        <v>337.66090163335372</v>
      </c>
      <c r="AS62" s="111">
        <f>$P$72*$P$70^(1+(1-AR62/$P$67)^(2/7))</f>
        <v>68.326170267859098</v>
      </c>
      <c r="AT62" s="111">
        <f>$Q$72*$Q$70^(1+(1-AR62/$Q$67)^(2/7))</f>
        <v>42.135018356514131</v>
      </c>
      <c r="AU62" s="156">
        <f>(AT62/AS62)*EXP(-1*$P$71/($S$59*AR62))</f>
        <v>0.88713337046073248</v>
      </c>
      <c r="AV62" s="156">
        <f>(AS62/AT62)*EXP(-1*$Q$71/($S$59*AR62))</f>
        <v>9.5137536021018529E-2</v>
      </c>
      <c r="AW62" s="156">
        <f>IF($P$61,1,EXP(-1*LN(S62+(1-S62)*AU62)+(1-S62)*(AU62/(S62+(1-S62)*AU62)-AV62/(1-S62+S62*AV62))))</f>
        <v>2.7860432817126237</v>
      </c>
      <c r="AX62" s="156">
        <f>IF($P$61,1,EXP(-1*LN(1-S62+S62*AV62)-S62*(AU62/(S62+(1-S62)*AU62)-AV62/(1-S62+S62*AV62))))</f>
        <v>1</v>
      </c>
      <c r="AY62" s="111">
        <f>$S$58/(S62*AW62+(1-S62)*AX62*EXP($Q$64-$Q$65/(AR62+$Q$66))/EXP($P$64-$P$65/(AR62+$P$66)))</f>
        <v>1706.3894681003408</v>
      </c>
      <c r="AZ62" s="111">
        <f>$P$65/($P$64-LN(AY62))-$P$66</f>
        <v>337.66090163335372</v>
      </c>
      <c r="BA62" s="111">
        <f>$P$72*$P$70^(1+(1-AZ62/$P$67)^(2/7))</f>
        <v>68.326170267859098</v>
      </c>
      <c r="BB62" s="111">
        <f>$Q$72*$Q$70^(1+(1-AZ62/$Q$67)^(2/7))</f>
        <v>42.135018356514131</v>
      </c>
      <c r="BC62" s="156">
        <f>(BB62/BA62)*EXP(-1*$P$71/($S$59*AZ62))</f>
        <v>0.88713337046073248</v>
      </c>
      <c r="BD62" s="156">
        <f>(BA62/BB62)*EXP(-1*$Q$71/($S$59*AZ62))</f>
        <v>9.5137536021018529E-2</v>
      </c>
      <c r="BE62" s="156">
        <f>IF($P$61,1,EXP(-1*LN(S62+(1-S62)*BC62)+(1-S62)*(BC62/(S62+(1-S62)*BC62)-BD62/(1-S62+S62*BD62))))</f>
        <v>2.7860432817126237</v>
      </c>
      <c r="BF62" s="156">
        <f>IF($P$61,1,EXP(-1*LN(1-S62+S62*BD62)-S62*(BC62/(S62+(1-S62)*BC62)-BD62/(1-S62+S62*BD62))))</f>
        <v>1</v>
      </c>
      <c r="BG62" s="111">
        <f>$S$58/(S62*BE62+(1-S62)*BF62*EXP($Q$64-$Q$65/(AZ62+$Q$66))/EXP($P$64-$P$65/(AZ62+$P$66)))</f>
        <v>1706.3894681003408</v>
      </c>
      <c r="BH62" s="160">
        <f>$P$65/($P$64-LN(BG62))-$P$66</f>
        <v>337.66090163335372</v>
      </c>
      <c r="BI62" s="160">
        <f>$P$72*$P$70^(1+(1-BH62/$P$67)^(2/7))</f>
        <v>68.326170267859098</v>
      </c>
      <c r="BJ62" s="160">
        <f>$Q$72*$Q$70^(1+(1-BH62/$Q$67)^(2/7))</f>
        <v>42.135018356514131</v>
      </c>
      <c r="BK62" s="161">
        <f>(BJ62/BI62)*EXP(-1*$P$71/($S$59*BH62))</f>
        <v>0.88713337046073248</v>
      </c>
      <c r="BL62" s="161">
        <f>(BI62/BJ62)*EXP(-1*$Q$71/($S$59*BH62))</f>
        <v>9.5137536021018529E-2</v>
      </c>
      <c r="BM62" s="161">
        <f>IF($P$61,1,EXP(-1*LN(S62+(1-S62)*BK62)+(1-S62)*(BK62/(S62+(1-S62)*BK62)-BL62/(1-S62+S62*BL62))))</f>
        <v>2.7860432817126237</v>
      </c>
      <c r="BN62" s="161">
        <f>IF($P$61,1,EXP(-1*LN(1-S62+S62*BL62)-S62*(BK62/(S62+(1-S62)*BK62)-BL62/(1-S62+S62*BL62))))</f>
        <v>1</v>
      </c>
      <c r="BO62" s="160">
        <f>$S$58/(S62*BM62+(1-S62)*BN62*EXP($Q$64-$Q$65/(BH62+$Q$66))/EXP($P$64-$P$65/(BH62+$P$66)))</f>
        <v>1706.3894681003408</v>
      </c>
      <c r="BP62" s="160">
        <f>$P$65/($P$64-LN(BO62))-$P$66</f>
        <v>337.66090163335372</v>
      </c>
      <c r="BQ62" s="160">
        <f>$P$72*$P$70^(1+(1-BP62/$P$67)^(2/7))</f>
        <v>68.326170267859098</v>
      </c>
      <c r="BR62" s="160">
        <f>$Q$72*$Q$70^(1+(1-BP62/$Q$67)^(2/7))</f>
        <v>42.135018356514131</v>
      </c>
      <c r="BS62" s="161">
        <f>(BR62/BQ62)*EXP(-1*$P$71/($S$59*BP62))</f>
        <v>0.88713337046073248</v>
      </c>
      <c r="BT62" s="161">
        <f>(BQ62/BR62)*EXP(-1*$Q$71/($S$59*BP62))</f>
        <v>9.5137536021018529E-2</v>
      </c>
      <c r="BU62" s="161">
        <f>IF($P$61,1,EXP(-1*LN(S62+(1-S62)*BS62)+(1-S62)*(BS62/(S62+(1-S62)*BS62)-BT62/(1-S62+S62*BT62))))</f>
        <v>2.7860432817126237</v>
      </c>
      <c r="BV62" s="161">
        <f>IF($P$61,1,EXP(-1*LN(1-S62+S62*BT62)-S62*(BS62/(S62+(1-S62)*BS62)-BT62/(1-S62+S62*BT62))))</f>
        <v>1</v>
      </c>
      <c r="BW62" s="160">
        <f>$S$58/(S62*BU62+(1-S62)*BV62*EXP($Q$64-$Q$65/(BP62+$Q$66))/EXP($P$64-$P$65/(BP62+$P$66)))</f>
        <v>1706.3894681003408</v>
      </c>
      <c r="BX62" s="160">
        <f>$P$65/($P$64-LN(BW62))-$P$66</f>
        <v>337.66090163335372</v>
      </c>
      <c r="BY62" s="160">
        <f>$P$72*$P$70^(1+(1-BX62/$P$67)^(2/7))</f>
        <v>68.326170267859098</v>
      </c>
      <c r="BZ62" s="160">
        <f>$Q$72*$Q$70^(1+(1-BX62/$Q$67)^(2/7))</f>
        <v>42.135018356514131</v>
      </c>
      <c r="CA62" s="161">
        <f>(BZ62/BY62)*EXP(-1*$P$71/($S$59*BX62))</f>
        <v>0.88713337046073248</v>
      </c>
      <c r="CB62" s="161">
        <f>(BY62/BZ62)*EXP(-1*$Q$71/($S$59*BX62))</f>
        <v>9.5137536021018529E-2</v>
      </c>
      <c r="CC62" s="161">
        <f>IF($P$61,1,EXP(-1*LN(S62+(1-S62)*CA62)+(1-S62)*(CA62/(S62+(1-S62)*CA62)-CB62/(1-S62+S62*CB62))))</f>
        <v>2.7860432817126237</v>
      </c>
      <c r="CD62" s="161">
        <f>IF($P$61,1,EXP(-1*LN(1-S62+S62*CB62)-S62*(CA62/(S62+(1-S62)*CA62)-CB62/(1-S62+S62*CB62))))</f>
        <v>1</v>
      </c>
      <c r="CE62" s="160">
        <f>$S$58/(S62*CC62+(1-S62)*CD62*EXP($Q$64-$Q$65/(BX62+$Q$66))/EXP($P$64-$P$65/(BX62+$P$66)))</f>
        <v>1706.3894681003408</v>
      </c>
      <c r="CF62" s="160">
        <f>$P$65/($P$64-LN(CE62))-$P$66</f>
        <v>337.66090163335372</v>
      </c>
      <c r="CG62" s="160">
        <f>$P$72*$P$70^(1+(1-CF62/$P$67)^(2/7))</f>
        <v>68.326170267859098</v>
      </c>
      <c r="CH62" s="160">
        <f>$Q$72*$Q$70^(1+(1-CF62/$Q$67)^(2/7))</f>
        <v>42.135018356514131</v>
      </c>
      <c r="CI62" s="161">
        <f>(CH62/CG62)*EXP(-1*$P$71/($S$59*CF62))</f>
        <v>0.88713337046073248</v>
      </c>
      <c r="CJ62" s="161">
        <f>(CG62/CH62)*EXP(-1*$Q$71/($S$59*CF62))</f>
        <v>9.5137536021018529E-2</v>
      </c>
      <c r="CK62" s="161">
        <f>IF($P$61,1,EXP(-1*LN(S62+(1-S62)*CI62)+(1-S62)*(CI62/(S62+(1-S62)*CI62)-CJ62/(1-S62+S62*CJ62))))</f>
        <v>2.7860432817126237</v>
      </c>
      <c r="CL62" s="161">
        <f>IF($P$61,1,EXP(-1*LN(1-S62+S62*CJ62)-S62*(CI62/(S62+(1-S62)*CI62)-CJ62/(1-S62+S62*CJ62))))</f>
        <v>1</v>
      </c>
      <c r="CM62" s="160">
        <f>$S$58/(S62*CK62+(1-S62)*CL62*EXP($Q$64-$Q$65/(CF62+$Q$66))/EXP($P$64-$P$65/(CF62+$P$66)))</f>
        <v>1706.3894681003408</v>
      </c>
      <c r="CN62" s="160">
        <f>$P$65/($P$64-LN(CM62))-$P$66</f>
        <v>337.66090163335372</v>
      </c>
      <c r="CO62" s="160">
        <f>$P$72*$P$70^(1+(1-CN62/$P$67)^(2/7))</f>
        <v>68.326170267859098</v>
      </c>
      <c r="CP62" s="160">
        <f>$Q$72*$Q$70^(1+(1-CN62/$Q$67)^(2/7))</f>
        <v>42.135018356514131</v>
      </c>
      <c r="CQ62" s="161">
        <f>(CP62/CO62)*EXP(-1*$P$71/($S$59*CN62))</f>
        <v>0.88713337046073248</v>
      </c>
      <c r="CR62" s="161">
        <f>(CO62/CP62)*EXP(-1*$Q$71/($S$59*CN62))</f>
        <v>9.5137536021018529E-2</v>
      </c>
      <c r="CS62" s="161">
        <f>IF($P$61,1,EXP(-1*LN(S62+(1-S62)*CQ62)+(1-S62)*(CQ62/(S62+(1-S62)*CQ62)-CR62/(1-S62+S62*CR62))))</f>
        <v>2.7860432817126237</v>
      </c>
      <c r="CT62" s="161">
        <f>IF($P$61,1,EXP(-1*LN(1-S62+S62*CR62)-S62*(CQ62/(S62+(1-S62)*CQ62)-CR62/(1-S62+S62*CR62))))</f>
        <v>1</v>
      </c>
      <c r="CU62" s="160">
        <f>$S$58/(S62*CS62+(1-S62)*CT62*EXP($Q$64-$Q$65/(CN62+$Q$66))/EXP($P$64-$P$65/(CN62+$P$66)))</f>
        <v>1706.3894681003408</v>
      </c>
      <c r="CV62" s="160">
        <f>$P$65/($P$64-LN(CU62))-$P$66</f>
        <v>337.66090163335372</v>
      </c>
      <c r="CW62" s="160">
        <f>$P$72*$P$70^(1+(1-CV62/$P$67)^(2/7))</f>
        <v>68.326170267859098</v>
      </c>
      <c r="CX62" s="160">
        <f>$Q$72*$Q$70^(1+(1-CV62/$Q$67)^(2/7))</f>
        <v>42.135018356514131</v>
      </c>
      <c r="CY62" s="161">
        <f>(CX62/CW62)*EXP(-1*$P$71/($S$59*CV62))</f>
        <v>0.88713337046073248</v>
      </c>
      <c r="CZ62" s="161">
        <f>(CW62/CX62)*EXP(-1*$Q$71/($S$59*CV62))</f>
        <v>9.5137536021018529E-2</v>
      </c>
      <c r="DA62" s="161">
        <f>IF($P$61,1,EXP(-1*LN(S62+(1-S62)*CY62)+(1-S62)*(CY62/(S62+(1-S62)*CY62)-CZ62/(1-S62+S62*CZ62))))</f>
        <v>2.7860432817126237</v>
      </c>
      <c r="DB62" s="161">
        <f>IF($P$61,1,EXP(-1*LN(1-S62+S62*CZ62)-S62*(CY62/(S62+(1-S62)*CY62)-CZ62/(1-S62+S62*CZ62))))</f>
        <v>1</v>
      </c>
      <c r="DC62" s="160">
        <f>$S$58/(S62*DA62+(1-S62)*DB62*EXP($Q$64-$Q$65/(CV62+$Q$66))/EXP($P$64-$P$65/(CV62+$P$66)))</f>
        <v>1706.3894681003408</v>
      </c>
      <c r="DD62" s="160">
        <f>$P$65/($P$64-LN(DC62))-$P$66</f>
        <v>337.66090163335372</v>
      </c>
      <c r="DE62" s="160">
        <f>$P$72*$P$70^(1+(1-DD62/$P$67)^(2/7))</f>
        <v>68.326170267859098</v>
      </c>
      <c r="DF62" s="160">
        <f>$Q$72*$Q$70^(1+(1-DD62/$Q$67)^(2/7))</f>
        <v>42.135018356514131</v>
      </c>
      <c r="DG62" s="161">
        <f>(DF62/DE62)*EXP(-1*$P$71/($S$59*DD62))</f>
        <v>0.88713337046073248</v>
      </c>
      <c r="DH62" s="161">
        <f>(DE62/DF62)*EXP(-1*$Q$71/($S$59*DD62))</f>
        <v>9.5137536021018529E-2</v>
      </c>
      <c r="DI62" s="161">
        <f>IF($P$61,1,EXP(-1*LN(S62+(1-S62)*DG62)+(1-S62)*(DG62/(S62+(1-S62)*DG62)-DH62/(1-S62+S62*DH62))))</f>
        <v>2.7860432817126237</v>
      </c>
      <c r="DJ62" s="161">
        <f>IF($P$61,1,EXP(-1*LN(1-S62+S62*DH62)-S62*(DG62/(S62+(1-S62)*DG62)-DH62/(1-S62+S62*DH62))))</f>
        <v>1</v>
      </c>
      <c r="DK62" s="160">
        <f>$S$58/(S62*DI62+(1-S62)*DJ62*EXP($Q$64-$Q$65/(DD62+$Q$66))/EXP($P$64-$P$65/(DD62+$P$66)))</f>
        <v>1706.3894681003408</v>
      </c>
      <c r="DL62" s="160">
        <f>$P$65/($P$64-LN(DK62))-$P$66</f>
        <v>337.66090163335372</v>
      </c>
      <c r="DM62" s="160">
        <f>$P$72*$P$70^(1+(1-DL62/$P$67)^(2/7))</f>
        <v>68.326170267859098</v>
      </c>
      <c r="DN62" s="160">
        <f>$Q$72*$Q$70^(1+(1-DL62/$Q$67)^(2/7))</f>
        <v>42.135018356514131</v>
      </c>
      <c r="DO62" s="161">
        <f>(DN62/DM62)*EXP(-1*$P$71/($S$59*DL62))</f>
        <v>0.88713337046073248</v>
      </c>
      <c r="DP62" s="161">
        <f>(DM62/DN62)*EXP(-1*$Q$71/($S$59*DL62))</f>
        <v>9.5137536021018529E-2</v>
      </c>
      <c r="DQ62" s="161">
        <f>IF($P$61,1,EXP(-1*LN(S62+(1-S62)*DO62)+(1-S62)*(DO62/(S62+(1-S62)*DO62)-DP62/(1-S62+S62*DP62))))</f>
        <v>2.7860432817126237</v>
      </c>
      <c r="DR62" s="161">
        <f>IF($P$61,1,EXP(-1*LN(1-S62+S62*DP62)-S62*(DO62/(S62+(1-S62)*DO62)-DP62/(1-S62+S62*DP62))))</f>
        <v>1</v>
      </c>
      <c r="DS62" s="160">
        <f>$S$58/(S62*DQ62+(1-S62)*DR62*EXP($Q$64-$Q$65/(DL62+$Q$66))/EXP($P$64-$P$65/(DL62+$P$66)))</f>
        <v>1706.3894681003408</v>
      </c>
      <c r="DT62" s="160">
        <f>$P$65/($P$64-LN(DS62))-$P$66</f>
        <v>337.66090163335372</v>
      </c>
      <c r="DU62" s="160">
        <f>$P$72*$P$70^(1+(1-DT62/$P$67)^(2/7))</f>
        <v>68.326170267859098</v>
      </c>
      <c r="DV62" s="160">
        <f>$Q$72*$Q$70^(1+(1-DT62/$Q$67)^(2/7))</f>
        <v>42.135018356514131</v>
      </c>
      <c r="DW62" s="161">
        <f>(DV62/DU62)*EXP(-1*$P$71/($S$59*DT62))</f>
        <v>0.88713337046073248</v>
      </c>
      <c r="DX62" s="161">
        <f>(DU62/DV62)*EXP(-1*$Q$71/($S$59*DT62))</f>
        <v>9.5137536021018529E-2</v>
      </c>
      <c r="DY62" s="161">
        <f>IF($P$61,1,EXP(-1*LN(S62+(1-S62)*DW62)+(1-S62)*(DW62/(S62+(1-S62)*DW62)-DX62/(1-S62+S62*DX62))))</f>
        <v>2.7860432817126237</v>
      </c>
      <c r="DZ62" s="161">
        <f>IF($P$61,1,EXP(-1*LN(1-S62+S62*DX62)-S62*(DW62/(S62+(1-S62)*DW62)-DX62/(1-S62+S62*DX62))))</f>
        <v>1</v>
      </c>
      <c r="EA62" s="160">
        <f>$S$58/(S62*DY62+(1-S62)*DZ62*EXP($Q$64-$Q$65/(DT62+$Q$66))/EXP($P$64-$P$65/(DT62+$P$66)))</f>
        <v>1706.3894681003408</v>
      </c>
      <c r="EB62" s="160">
        <f>$P$65/($P$64-LN(EA62))-$P$66</f>
        <v>337.66090163335372</v>
      </c>
      <c r="EC62" s="160">
        <f>$P$72*$P$70^(1+(1-EB62/$P$67)^(2/7))</f>
        <v>68.326170267859098</v>
      </c>
      <c r="ED62" s="160">
        <f>$Q$72*$Q$70^(1+(1-EB62/$Q$67)^(2/7))</f>
        <v>42.135018356514131</v>
      </c>
      <c r="EE62" s="161">
        <f>(ED62/EC62)*EXP(-1*$P$71/($S$59*EB62))</f>
        <v>0.88713337046073248</v>
      </c>
      <c r="EF62" s="161">
        <f>(EC62/ED62)*EXP(-1*$Q$71/($S$59*EB62))</f>
        <v>9.5137536021018529E-2</v>
      </c>
      <c r="EG62" s="161">
        <f>IF($P$61,1,EXP(-1*LN(S62+(1-S62)*EE62)+(1-S62)*(EE62/(S62+(1-S62)*EE62)-EF62/(1-S62+S62*EF62))))</f>
        <v>2.7860432817126237</v>
      </c>
      <c r="EH62" s="161">
        <f>IF($P$61,1,EXP(-1*LN(1-S62+S62*EF62)-S62*(EE62/(S62+(1-S62)*EE62)-EF62/(1-S62+S62*EF62))))</f>
        <v>1</v>
      </c>
      <c r="EI62" s="160">
        <f>$S$58/(S62*EG62+(1-S62)*EH62*EXP($Q$64-$Q$65/(EB62+$Q$66))/EXP($P$64-$P$65/(EB62+$P$66)))</f>
        <v>1706.3894681003408</v>
      </c>
      <c r="EJ62" s="160">
        <f>$P$65/($P$64-LN(EI62))-$P$66</f>
        <v>337.66090163335372</v>
      </c>
      <c r="EK62" s="160">
        <f>$P$72*$P$70^(1+(1-EJ62/$P$67)^(2/7))</f>
        <v>68.326170267859098</v>
      </c>
      <c r="EL62" s="160">
        <f>$Q$72*$Q$70^(1+(1-EJ62/$Q$67)^(2/7))</f>
        <v>42.135018356514131</v>
      </c>
      <c r="EM62" s="161">
        <f>(EL62/EK62)*EXP(-1*$P$71/($S$59*EJ62))</f>
        <v>0.88713337046073248</v>
      </c>
      <c r="EN62" s="161">
        <f>(EK62/EL62)*EXP(-1*$Q$71/($S$59*EJ62))</f>
        <v>9.5137536021018529E-2</v>
      </c>
      <c r="EO62" s="161">
        <f>IF($P$61,1,EXP(-1*LN(S62+(1-S62)*EM62)+(1-S62)*(EM62/(S62+(1-S62)*EM62)-EN62/(1-S62+S62*EN62))))</f>
        <v>2.7860432817126237</v>
      </c>
      <c r="EP62" s="161">
        <f>IF($P$61,1,EXP(-1*LN(1-S62+S62*EN62)-S62*(EM62/(S62+(1-S62)*EM62)-EN62/(1-S62+S62*EN62))))</f>
        <v>1</v>
      </c>
      <c r="EQ62" s="160">
        <f>S62*EO62*EXP($P$64-$P$65/(EJ62+$P$66))/$S$58</f>
        <v>0</v>
      </c>
      <c r="ER62" s="160">
        <f>EJ62-273.15</f>
        <v>64.51090163335374</v>
      </c>
      <c r="ES62" s="137">
        <f>IF(P59,S62,"")</f>
        <v>0</v>
      </c>
      <c r="ET62" s="137">
        <f>IF(P59,EQ62,"")</f>
        <v>0</v>
      </c>
      <c r="EU62" s="137">
        <f>IF(P59,ER62,"")</f>
        <v>64.51090163335374</v>
      </c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</row>
    <row r="63" spans="1:486" x14ac:dyDescent="0.3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16"/>
      <c r="M63" s="116"/>
      <c r="N63" s="116"/>
      <c r="O63" s="116" t="s">
        <v>539</v>
      </c>
      <c r="P63" s="157">
        <f>IF($P$59,VLOOKUP($P$4,$M$7:$O$56,2),"")</f>
        <v>214</v>
      </c>
      <c r="Q63" s="157">
        <f>IF($P$59,VLOOKUP($P$4,$M$7:$O$56,3),"")</f>
        <v>297</v>
      </c>
      <c r="R63" s="116"/>
      <c r="S63" s="111">
        <v>0.01</v>
      </c>
      <c r="T63" s="134">
        <f t="shared" ref="T63:T126" si="23">S63*$V$58+(1-S63)*$V$59</f>
        <v>337.41334456363967</v>
      </c>
      <c r="U63" s="111">
        <f t="shared" ref="U63:U126" si="24">$P$72*$P$70^(1+(1-T63/$P$67)^(2/7))</f>
        <v>68.298625635932723</v>
      </c>
      <c r="V63" s="111">
        <f t="shared" ref="V63:V126" si="25">$Q$72*$Q$70^(1+(1-T63/$Q$67)^(2/7))</f>
        <v>42.116799708684027</v>
      </c>
      <c r="W63" s="156">
        <f t="shared" ref="W63:W72" si="26">(V63/U63)*EXP(-1*$P$71/($S$59*T63))</f>
        <v>0.88734412895097892</v>
      </c>
      <c r="X63" s="156">
        <f t="shared" ref="X63:X72" si="27">(U63/V63)*EXP(-1*$Q$71/($S$59*T63))</f>
        <v>9.4942573908618225E-2</v>
      </c>
      <c r="Y63" s="156">
        <f t="shared" ref="Y63:Y126" si="28">IF($P$61,1,EXP(-1*LN(S63+(1-S63)*W63)+(1-S63)*(W63/(S63+(1-S63)*W63)-X63/(1-S63+S63*X63))))</f>
        <v>2.7515013762200748</v>
      </c>
      <c r="Z63" s="156">
        <f t="shared" ref="Z63:Z126" si="29">IF($P$61,1,EXP(-1*LN(1-S63+S63*X63)-S63*(W63/(S63+(1-S63)*W63)-X63/(1-S63+S63*X63))))</f>
        <v>1.000062558292838</v>
      </c>
      <c r="AA63" s="111">
        <f t="shared" ref="AA63:AA126" si="30">$S$58/(S63*Y63+(1-S63)*Z63*EXP($Q$64-$Q$65/(T63+$Q$66))/EXP($P$64-$P$65/(T63+$P$66)))</f>
        <v>1625.8747963097114</v>
      </c>
      <c r="AB63" s="111">
        <f t="shared" ref="AB63:AB126" si="31">$P$65/($P$64-LN(AA63))-$P$66</f>
        <v>336.05525233427795</v>
      </c>
      <c r="AC63" s="111">
        <f t="shared" ref="AC63:AC126" si="32">$P$72*$P$70^(1+(1-AB63/$P$67)^(2/7))</f>
        <v>68.148212659924042</v>
      </c>
      <c r="AD63" s="111">
        <f t="shared" ref="AD63:AD126" si="33">$Q$72*$Q$70^(1+(1-AB63/$Q$67)^(2/7))</f>
        <v>42.017317672270593</v>
      </c>
      <c r="AE63" s="156">
        <f t="shared" ref="AE63:AE126" si="34">(AD63/AC63)*EXP(-1*$P$71/($S$59*AB63))</f>
        <v>0.88850781882184671</v>
      </c>
      <c r="AF63" s="156">
        <f t="shared" ref="AF63:AF126" si="35">(AC63/AD63)*EXP(-1*$Q$71/($S$59*AB63))</f>
        <v>9.3874943880084757E-2</v>
      </c>
      <c r="AG63" s="156">
        <f t="shared" ref="AG63:AG126" si="36">IF($P$61,1,EXP(-1*LN(S63+(1-S63)*AE63)+(1-S63)*(AE63/(S63+(1-S63)*AE63)-AF63/(1-S63+S63*AF63))))</f>
        <v>2.750908058309995</v>
      </c>
      <c r="AH63" s="156">
        <f t="shared" ref="AH63:AH126" si="37">IF($P$61,1,EXP(-1*LN(1-S63+S63*AF63)-S63*(AE63/(S63+(1-S63)*AE63)-AF63/(1-S63+S63*AF63))))</f>
        <v>1.0000624213214324</v>
      </c>
      <c r="AI63" s="111">
        <f t="shared" ref="AI63:AI126" si="38">$S$58/(S63*AG63+(1-S63)*AH63*EXP($Q$64-$Q$65/(AB63+$Q$66))/EXP($P$64-$P$65/(AB63+$P$66)))</f>
        <v>1645.7909696681718</v>
      </c>
      <c r="AJ63" s="111">
        <f t="shared" ref="AJ63:AJ126" si="39">$P$65/($P$64-LN(AI63))-$P$66</f>
        <v>336.45806605576882</v>
      </c>
      <c r="AK63" s="111">
        <f t="shared" ref="AK63:AK126" si="40">$P$72*$P$70^(1+(1-AJ63/$P$67)^(2/7))</f>
        <v>68.192703229755992</v>
      </c>
      <c r="AL63" s="111">
        <f t="shared" ref="AL63:AL126" si="41">$Q$72*$Q$70^(1+(1-AJ63/$Q$67)^(2/7))</f>
        <v>42.046742605680429</v>
      </c>
      <c r="AM63" s="156">
        <f t="shared" ref="AM63:AM126" si="42">(AL63/AK63)*EXP(-1*$P$71/($S$59*AJ63))</f>
        <v>0.88816134136459279</v>
      </c>
      <c r="AN63" s="156">
        <f t="shared" ref="AN63:AN126" si="43">(AK63/AL63)*EXP(-1*$Q$71/($S$59*AJ63))</f>
        <v>9.4191263861790331E-2</v>
      </c>
      <c r="AO63" s="156">
        <f t="shared" ref="AO63:AO126" si="44">IF($P$61,1,EXP(-1*LN(S63+(1-S63)*AM63)+(1-S63)*(AM63/(S63+(1-S63)*AM63)-AN63/(1-S63+S63*AN63))))</f>
        <v>2.7510884951733039</v>
      </c>
      <c r="AP63" s="156">
        <f t="shared" ref="AP63:AP126" si="45">IF($P$61,1,EXP(-1*LN(1-S63+S63*AN63)-S63*(AM63/(S63+(1-S63)*AM63)-AN63/(1-S63+S63*AN63))))</f>
        <v>1.0000624620905101</v>
      </c>
      <c r="AQ63" s="111">
        <f t="shared" ref="AQ63:AQ126" si="46">$S$58/(S63*AO63+(1-S63)*AP63*EXP($Q$64-$Q$65/(AJ63+$Q$66))/EXP($P$64-$P$65/(AJ63+$P$66)))</f>
        <v>1639.8426371992291</v>
      </c>
      <c r="AR63" s="111">
        <f t="shared" ref="AR63:AR126" si="47">$P$65/($P$64-LN(AQ63))-$P$66</f>
        <v>336.33815597425689</v>
      </c>
      <c r="AS63" s="111">
        <f t="shared" ref="AS63:AS126" si="48">$P$72*$P$70^(1+(1-AR63/$P$67)^(2/7))</f>
        <v>68.179448482222554</v>
      </c>
      <c r="AT63" s="111">
        <f t="shared" ref="AT63:AT126" si="49">$Q$72*$Q$70^(1+(1-AR63/$Q$67)^(2/7))</f>
        <v>42.037976181382334</v>
      </c>
      <c r="AU63" s="156">
        <f t="shared" ref="AU63:AU126" si="50">(AT63/AS63)*EXP(-1*$P$71/($S$59*AR63))</f>
        <v>0.88826436407168452</v>
      </c>
      <c r="AV63" s="156">
        <f t="shared" ref="AV63:AV126" si="51">(AS63/AT63)*EXP(-1*$Q$71/($S$59*AR63))</f>
        <v>9.4097071064137311E-2</v>
      </c>
      <c r="AW63" s="156">
        <f t="shared" ref="AW63:AW126" si="52">IF($P$61,1,EXP(-1*LN(S63+(1-S63)*AU63)+(1-S63)*(AU63/(S63+(1-S63)*AU63)-AV63/(1-S63+S63*AV63))))</f>
        <v>2.7510351766591841</v>
      </c>
      <c r="AX63" s="156">
        <f t="shared" ref="AX63:AX126" si="53">IF($P$61,1,EXP(-1*LN(1-S63+S63*AV63)-S63*(AU63/(S63+(1-S63)*AU63)-AV63/(1-S63+S63*AV63))))</f>
        <v>1.000062449966951</v>
      </c>
      <c r="AY63" s="111">
        <f t="shared" ref="AY63:AY126" si="54">$S$58/(S63*AW63+(1-S63)*AX63*EXP($Q$64-$Q$65/(AR63+$Q$66))/EXP($P$64-$P$65/(AR63+$P$66)))</f>
        <v>1641.6096925650693</v>
      </c>
      <c r="AZ63" s="111">
        <f t="shared" ref="AZ63:AZ126" si="55">$P$65/($P$64-LN(AY63))-$P$66</f>
        <v>336.37381250327195</v>
      </c>
      <c r="BA63" s="111">
        <f t="shared" ref="BA63:BA126" si="56">$P$72*$P$70^(1+(1-AZ63/$P$67)^(2/7))</f>
        <v>68.183388969112997</v>
      </c>
      <c r="BB63" s="111">
        <f t="shared" ref="BB63:BB126" si="57">$Q$72*$Q$70^(1+(1-AZ63/$Q$67)^(2/7))</f>
        <v>42.040582334149171</v>
      </c>
      <c r="BC63" s="156">
        <f t="shared" ref="BC63:BC126" si="58">(BB63/BA63)*EXP(-1*$P$71/($S$59*AZ63))</f>
        <v>0.88823371881990398</v>
      </c>
      <c r="BD63" s="156">
        <f t="shared" ref="BD63:BD126" si="59">(BA63/BB63)*EXP(-1*$Q$71/($S$59*AZ63))</f>
        <v>9.4125077609420502E-2</v>
      </c>
      <c r="BE63" s="156">
        <f t="shared" ref="BE63:BE126" si="60">IF($P$61,1,EXP(-1*LN(S63+(1-S63)*BC63)+(1-S63)*(BC63/(S63+(1-S63)*BC63)-BD63/(1-S63+S63*BD63))))</f>
        <v>2.7510510663562275</v>
      </c>
      <c r="BF63" s="156">
        <f t="shared" ref="BF63:BF126" si="61">IF($P$61,1,EXP(-1*LN(1-S63+S63*BD63)-S63*(BC63/(S63+(1-S63)*BC63)-BD63/(1-S63+S63*BD63))))</f>
        <v>1.0000624535731373</v>
      </c>
      <c r="BG63" s="111">
        <f t="shared" ref="BG63:BG126" si="62">$S$58/(S63*BE63+(1-S63)*BF63*EXP($Q$64-$Q$65/(AZ63+$Q$66))/EXP($P$64-$P$65/(AZ63+$P$66)))</f>
        <v>1641.0839172611002</v>
      </c>
      <c r="BH63" s="137">
        <f t="shared" ref="BH63:BH126" si="63">$P$65/($P$64-LN(BG63))-$P$66</f>
        <v>336.36320625657527</v>
      </c>
      <c r="BI63" s="137">
        <f t="shared" ref="BI63:BI126" si="64">$P$72*$P$70^(1+(1-BH63/$P$67)^(2/7))</f>
        <v>68.182216763654893</v>
      </c>
      <c r="BJ63" s="137">
        <f t="shared" ref="BJ63:BJ126" si="65">$Q$72*$Q$70^(1+(1-BH63/$Q$67)^(2/7))</f>
        <v>42.039807062268586</v>
      </c>
      <c r="BK63" s="113">
        <f t="shared" ref="BK63:BK126" si="66">(BJ63/BI63)*EXP(-1*$P$71/($S$59*BH63))</f>
        <v>0.88824283351568889</v>
      </c>
      <c r="BL63" s="113">
        <f t="shared" ref="BL63:BL126" si="67">(BI63/BJ63)*EXP(-1*$Q$71/($S$59*BH63))</f>
        <v>9.4116746658979955E-2</v>
      </c>
      <c r="BM63" s="113">
        <f t="shared" ref="BM63:BM126" si="68">IF($P$61,1,EXP(-1*LN(S63+(1-S63)*BK63)+(1-S63)*(BK63/(S63+(1-S63)*BK63)-BL63/(1-S63+S63*BL63))))</f>
        <v>2.7510463429563741</v>
      </c>
      <c r="BN63" s="113">
        <f t="shared" ref="BN63:BN126" si="69">IF($P$61,1,EXP(-1*LN(1-S63+S63*BL63)-S63*(BK63/(S63+(1-S63)*BK63)-BL63/(1-S63+S63*BL63))))</f>
        <v>1.0000624525005546</v>
      </c>
      <c r="BO63" s="137">
        <f t="shared" ref="BO63:BO126" si="70">$S$58/(S63*BM63+(1-S63)*BN63*EXP($Q$64-$Q$65/(BH63+$Q$66))/EXP($P$64-$P$65/(BH63+$P$66)))</f>
        <v>1641.2402836942792</v>
      </c>
      <c r="BP63" s="137">
        <f t="shared" ref="BP63:BP126" si="71">$P$65/($P$64-LN(BO63))-$P$66</f>
        <v>336.36636084684926</v>
      </c>
      <c r="BQ63" s="137">
        <f t="shared" ref="BQ63:BQ126" si="72">$P$72*$P$70^(1+(1-BP63/$P$67)^(2/7))</f>
        <v>68.182565402436637</v>
      </c>
      <c r="BR63" s="137">
        <f t="shared" ref="BR63:BR126" si="73">$Q$72*$Q$70^(1+(1-BP63/$Q$67)^(2/7))</f>
        <v>42.040037644530976</v>
      </c>
      <c r="BS63" s="113">
        <f t="shared" ref="BS63:BS126" si="74">(BR63/BQ63)*EXP(-1*$P$71/($S$59*BP63))</f>
        <v>0.88824012247269535</v>
      </c>
      <c r="BT63" s="113">
        <f t="shared" ref="BT63:BT126" si="75">(BQ63/BR63)*EXP(-1*$Q$71/($S$59*BP63))</f>
        <v>9.4119224492438661E-2</v>
      </c>
      <c r="BU63" s="113">
        <f t="shared" ref="BU63:BU126" si="76">IF($P$61,1,EXP(-1*LN(S63+(1-S63)*BS63)+(1-S63)*(BS63/(S63+(1-S63)*BS63)-BT63/(1-S63+S63*BT63))))</f>
        <v>2.7510477480986837</v>
      </c>
      <c r="BV63" s="113">
        <f t="shared" ref="BV63:BV126" si="77">IF($P$61,1,EXP(-1*LN(1-S63+S63*BT63)-S63*(BS63/(S63+(1-S63)*BS63)-BT63/(1-S63+S63*BT63))))</f>
        <v>1.000062452819579</v>
      </c>
      <c r="BW63" s="137">
        <f t="shared" ref="BW63:BW126" si="78">$S$58/(S63*BU63+(1-S63)*BV63*EXP($Q$64-$Q$65/(BP63+$Q$66))/EXP($P$64-$P$65/(BP63+$P$66)))</f>
        <v>1641.1937734783423</v>
      </c>
      <c r="BX63" s="137">
        <f t="shared" ref="BX63:BX126" si="79">$P$65/($P$64-LN(BW63))-$P$66</f>
        <v>336.36542255808206</v>
      </c>
      <c r="BY63" s="137">
        <f t="shared" ref="BY63:BY126" si="80">$P$72*$P$70^(1+(1-BX63/$P$67)^(2/7))</f>
        <v>68.182461704046972</v>
      </c>
      <c r="BZ63" s="137">
        <f t="shared" ref="BZ63:BZ126" si="81">$Q$72*$Q$70^(1+(1-BX63/$Q$67)^(2/7))</f>
        <v>42.039969060621011</v>
      </c>
      <c r="CA63" s="113">
        <f t="shared" ref="CA63:CA126" si="82">(BZ63/BY63)*EXP(-1*$P$71/($S$59*BX63))</f>
        <v>0.88824092882735095</v>
      </c>
      <c r="CB63" s="113">
        <f t="shared" ref="CB63:CB126" si="83">(BY63/BZ63)*EXP(-1*$Q$71/($S$59*BX63))</f>
        <v>9.4118487493669162E-2</v>
      </c>
      <c r="CC63" s="113">
        <f t="shared" ref="CC63:CC126" si="84">IF($P$61,1,EXP(-1*LN(S63+(1-S63)*CA63)+(1-S63)*(CA63/(S63+(1-S63)*CA63)-CB63/(1-S63+S63*CB63))))</f>
        <v>2.751047330182899</v>
      </c>
      <c r="CD63" s="113">
        <f t="shared" ref="CD63:CD126" si="85">IF($P$61,1,EXP(-1*LN(1-S63+S63*CB63)-S63*(CA63/(S63+(1-S63)*CA63)-CB63/(1-S63+S63*CB63))))</f>
        <v>1.0000624527246904</v>
      </c>
      <c r="CE63" s="137">
        <f t="shared" ref="CE63:CE126" si="86">$S$58/(S63*CC63+(1-S63)*CD63*EXP($Q$64-$Q$65/(BX63+$Q$66))/EXP($P$64-$P$65/(BX63+$P$66)))</f>
        <v>1641.2076070682308</v>
      </c>
      <c r="CF63" s="137">
        <f t="shared" ref="CF63:CF126" si="87">$P$65/($P$64-LN(CE63))-$P$66</f>
        <v>336.36570163660099</v>
      </c>
      <c r="CG63" s="137">
        <f t="shared" ref="CG63:CG126" si="88">$P$72*$P$70^(1+(1-CF63/$P$67)^(2/7))</f>
        <v>68.182492547364419</v>
      </c>
      <c r="CH63" s="137">
        <f t="shared" ref="CH63:CH126" si="89">$Q$72*$Q$70^(1+(1-CF63/$Q$67)^(2/7))</f>
        <v>42.039989459734969</v>
      </c>
      <c r="CI63" s="113">
        <f t="shared" ref="CI63:CI126" si="90">(CH63/CG63)*EXP(-1*$P$71/($S$59*CF63))</f>
        <v>0.88824068898982311</v>
      </c>
      <c r="CJ63" s="113">
        <f t="shared" ref="CJ63:CJ126" si="91">(CG63/CH63)*EXP(-1*$Q$71/($S$59*CF63))</f>
        <v>9.4118706701634025E-2</v>
      </c>
      <c r="CK63" s="113">
        <f t="shared" ref="CK63:CK126" si="92">IF($P$61,1,EXP(-1*LN(S63+(1-S63)*CI63)+(1-S63)*(CI63/(S63+(1-S63)*CI63)-CJ63/(1-S63+S63*CJ63))))</f>
        <v>2.7510474544871921</v>
      </c>
      <c r="CL63" s="113">
        <f t="shared" ref="CL63:CL126" si="93">IF($P$61,1,EXP(-1*LN(1-S63+S63*CJ63)-S63*(CI63/(S63+(1-S63)*CI63)-CJ63/(1-S63+S63*CJ63))))</f>
        <v>1.0000624527529136</v>
      </c>
      <c r="CM63" s="137">
        <f t="shared" ref="CM63:CM126" si="94">$S$58/(S63*CK63+(1-S63)*CL63*EXP($Q$64-$Q$65/(CF63+$Q$66))/EXP($P$64-$P$65/(CF63+$P$66)))</f>
        <v>1641.2034924752984</v>
      </c>
      <c r="CN63" s="137">
        <f t="shared" ref="CN63:CN126" si="95">$P$65/($P$64-LN(CM63))-$P$66</f>
        <v>336.36561862908991</v>
      </c>
      <c r="CO63" s="137">
        <f t="shared" ref="CO63:CO126" si="96">$P$72*$P$70^(1+(1-CN63/$P$67)^(2/7))</f>
        <v>68.182483373500148</v>
      </c>
      <c r="CP63" s="137">
        <f t="shared" ref="CP63:CP126" si="97">$Q$72*$Q$70^(1+(1-CN63/$Q$67)^(2/7))</f>
        <v>42.039983392336275</v>
      </c>
      <c r="CQ63" s="113">
        <f t="shared" ref="CQ63:CQ126" si="98">(CP63/CO63)*EXP(-1*$P$71/($S$59*CN63))</f>
        <v>0.88824076032566301</v>
      </c>
      <c r="CR63" s="113">
        <f t="shared" ref="CR63:CR126" si="99">(CO63/CP63)*EXP(-1*$Q$71/($S$59*CN63))</f>
        <v>9.411864150166202E-2</v>
      </c>
      <c r="CS63" s="113">
        <f t="shared" ref="CS63:CS126" si="100">IF($P$61,1,EXP(-1*LN(S63+(1-S63)*CQ63)+(1-S63)*(CQ63/(S63+(1-S63)*CQ63)-CR63/(1-S63+S63*CR63))))</f>
        <v>2.7510474175150268</v>
      </c>
      <c r="CT63" s="113">
        <f t="shared" ref="CT63:CT126" si="101">IF($P$61,1,EXP(-1*LN(1-S63+S63*CR63)-S63*(CQ63/(S63+(1-S63)*CQ63)-CR63/(1-S63+S63*CR63))))</f>
        <v>1.000062452744519</v>
      </c>
      <c r="CU63" s="137">
        <f t="shared" ref="CU63:CU126" si="102">$S$58/(S63*CS63+(1-S63)*CT63*EXP($Q$64-$Q$65/(CN63+$Q$66))/EXP($P$64-$P$65/(CN63+$P$66)))</f>
        <v>1641.2047162944275</v>
      </c>
      <c r="CV63" s="137">
        <f t="shared" ref="CV63:CV126" si="103">$P$65/($P$64-LN(CU63))-$P$66</f>
        <v>336.36564331834859</v>
      </c>
      <c r="CW63" s="173">
        <f t="shared" ref="CW63:CW126" si="104">$P$72*$P$70^(1+(1-CV63/$P$67)^(2/7))</f>
        <v>68.182486102119114</v>
      </c>
      <c r="CX63" s="173">
        <f t="shared" ref="CX63:CX126" si="105">$Q$72*$Q$70^(1+(1-CV63/$Q$67)^(2/7))</f>
        <v>42.039985196986819</v>
      </c>
      <c r="CY63" s="174">
        <f t="shared" ref="CY63:CY126" si="106">(CX63/CW63)*EXP(-1*$P$71/($S$59*CV63))</f>
        <v>0.88824073910795154</v>
      </c>
      <c r="CZ63" s="174">
        <f t="shared" ref="CZ63:CZ126" si="107">(CW63/CX63)*EXP(-1*$Q$71/($S$59*CV63))</f>
        <v>9.4118660894351266E-2</v>
      </c>
      <c r="DA63" s="174">
        <f t="shared" ref="DA63:DA126" si="108">IF($P$61,1,EXP(-1*LN(S63+(1-S63)*CY63)+(1-S63)*(CY63/(S63+(1-S63)*CY63)-CZ63/(1-S63+S63*CZ63))))</f>
        <v>2.7510474285118236</v>
      </c>
      <c r="DB63" s="174">
        <f t="shared" ref="DB63:DB126" si="109">IF($P$61,1,EXP(-1*LN(1-S63+S63*CZ63)-S63*(CY63/(S63+(1-S63)*CY63)-CZ63/(1-S63+S63*CZ63))))</f>
        <v>1.0000624527470159</v>
      </c>
      <c r="DC63" s="173">
        <f t="shared" ref="DC63:DC126" si="110">$S$58/(S63*DA63+(1-S63)*DB63*EXP($Q$64-$Q$65/(CV63+$Q$66))/EXP($P$64-$P$65/(CV63+$P$66)))</f>
        <v>1641.2043522888171</v>
      </c>
      <c r="DD63" s="137">
        <f t="shared" ref="DD63:DD126" si="111">$P$65/($P$64-LN(DC63))-$P$66</f>
        <v>336.36563597492125</v>
      </c>
      <c r="DE63" s="173">
        <f t="shared" ref="DE63:DE126" si="112">$P$72*$P$70^(1+(1-DD63/$P$67)^(2/7))</f>
        <v>68.182485290534757</v>
      </c>
      <c r="DF63" s="173">
        <f t="shared" ref="DF63:DF126" si="113">$Q$72*$Q$70^(1+(1-DD63/$Q$67)^(2/7))</f>
        <v>42.039984660222196</v>
      </c>
      <c r="DG63" s="174">
        <f t="shared" ref="DG63:DG126" si="114">(DF63/DE63)*EXP(-1*$P$71/($S$59*DD63))</f>
        <v>0.88824074541882214</v>
      </c>
      <c r="DH63" s="174">
        <f t="shared" ref="DH63:DH126" si="115">(DE63/DF63)*EXP(-1*$Q$71/($S$59*DD63))</f>
        <v>9.4118655126304129E-2</v>
      </c>
      <c r="DI63" s="174">
        <f t="shared" ref="DI63:DI126" si="116">IF($P$61,1,EXP(-1*LN(S63+(1-S63)*DG63)+(1-S63)*(DG63/(S63+(1-S63)*DG63)-DH63/(1-S63+S63*DH63))))</f>
        <v>2.7510474252410022</v>
      </c>
      <c r="DJ63" s="174">
        <f t="shared" ref="DJ63:DJ126" si="117">IF($P$61,1,EXP(-1*LN(1-S63+S63*DH63)-S63*(DG63/(S63+(1-S63)*DG63)-DH63/(1-S63+S63*DH63))))</f>
        <v>1.0000624527462731</v>
      </c>
      <c r="DK63" s="173">
        <f t="shared" ref="DK63:DK126" si="118">$S$58/(S63*DI63+(1-S63)*DJ63*EXP($Q$64-$Q$65/(DD63+$Q$66))/EXP($P$64-$P$65/(DD63+$P$66)))</f>
        <v>1641.2044605564845</v>
      </c>
      <c r="DL63" s="137">
        <f t="shared" ref="DL63:DL126" si="119">$P$65/($P$64-LN(DK63))-$P$66</f>
        <v>336.36563815910682</v>
      </c>
      <c r="DM63" s="173">
        <f t="shared" ref="DM63:DM126" si="120">$P$72*$P$70^(1+(1-DL63/$P$67)^(2/7))</f>
        <v>68.182485531927597</v>
      </c>
      <c r="DN63" s="173">
        <f t="shared" ref="DN63:DN126" si="121">$Q$72*$Q$70^(1+(1-DL63/$Q$67)^(2/7))</f>
        <v>42.039984819874292</v>
      </c>
      <c r="DO63" s="174">
        <f t="shared" ref="DO63:DO126" si="122">(DN63/DM63)*EXP(-1*$P$71/($S$59*DL63))</f>
        <v>0.88824074354175442</v>
      </c>
      <c r="DP63" s="174">
        <f t="shared" ref="DP63:DP126" si="123">(DM63/DN63)*EXP(-1*$Q$71/($S$59*DL63))</f>
        <v>9.4118656841917905E-2</v>
      </c>
      <c r="DQ63" s="174">
        <f t="shared" ref="DQ63:DQ126" si="124">IF($P$61,1,EXP(-1*LN(S63+(1-S63)*DO63)+(1-S63)*(DO63/(S63+(1-S63)*DO63)-DP63/(1-S63+S63*DP63))))</f>
        <v>2.7510474262138551</v>
      </c>
      <c r="DR63" s="174">
        <f t="shared" ref="DR63:DR126" si="125">IF($P$61,1,EXP(-1*LN(1-S63+S63*DP63)-S63*(DO63/(S63+(1-S63)*DO63)-DP63/(1-S63+S63*DP63))))</f>
        <v>1.0000624527464941</v>
      </c>
      <c r="DS63" s="173">
        <f t="shared" ref="DS63:DS126" si="126">$S$58/(S63*DQ63+(1-S63)*DR63*EXP($Q$64-$Q$65/(DL63+$Q$66))/EXP($P$64-$P$65/(DL63+$P$66)))</f>
        <v>1641.2044283539867</v>
      </c>
      <c r="DT63" s="137">
        <f t="shared" ref="DT63:DT126" si="127">$P$65/($P$64-LN(DS63))-$P$66</f>
        <v>336.36563750945555</v>
      </c>
      <c r="DU63" s="173">
        <f t="shared" ref="DU63:DU126" si="128">$P$72*$P$70^(1+(1-DT63/$P$67)^(2/7))</f>
        <v>68.182485460129143</v>
      </c>
      <c r="DV63" s="173">
        <f t="shared" ref="DV63:DV126" si="129">$Q$72*$Q$70^(1+(1-DT63/$Q$67)^(2/7))</f>
        <v>42.039984772388316</v>
      </c>
      <c r="DW63" s="174">
        <f t="shared" ref="DW63:DW126" si="130">(DV63/DU63)*EXP(-1*$P$71/($S$59*DT63))</f>
        <v>0.88824074410005815</v>
      </c>
      <c r="DX63" s="174">
        <f t="shared" ref="DX63:DX126" si="131">(DU63/DV63)*EXP(-1*$Q$71/($S$59*DT63))</f>
        <v>9.411865633163588E-2</v>
      </c>
      <c r="DY63" s="174">
        <f t="shared" ref="DY63:DY126" si="132">IF($P$61,1,EXP(-1*LN(S63+(1-S63)*DW63)+(1-S63)*(DW63/(S63+(1-S63)*DW63)-DX63/(1-S63+S63*DX63))))</f>
        <v>2.7510474259244959</v>
      </c>
      <c r="DZ63" s="174">
        <f t="shared" ref="DZ63:DZ126" si="133">IF($P$61,1,EXP(-1*LN(1-S63+S63*DX63)-S63*(DW63/(S63+(1-S63)*DW63)-DX63/(1-S63+S63*DX63))))</f>
        <v>1.0000624527464284</v>
      </c>
      <c r="EA63" s="173">
        <f t="shared" ref="EA63:EA126" si="134">$S$58/(S63*DY63+(1-S63)*DZ63*EXP($Q$64-$Q$65/(DT63+$Q$66))/EXP($P$64-$P$65/(DT63+$P$66)))</f>
        <v>1641.204437932106</v>
      </c>
      <c r="EB63" s="137">
        <f t="shared" ref="EB63:EB126" si="135">$P$65/($P$64-LN(EA63))-$P$66</f>
        <v>336.36563770268396</v>
      </c>
      <c r="EC63" s="173">
        <f t="shared" ref="EC63:EC126" si="136">$P$72*$P$70^(1+(1-EB63/$P$67)^(2/7))</f>
        <v>68.182485481484463</v>
      </c>
      <c r="ED63" s="173">
        <f t="shared" ref="ED63:ED126" si="137">$Q$72*$Q$70^(1+(1-EB63/$Q$67)^(2/7))</f>
        <v>42.039984786512257</v>
      </c>
      <c r="EE63" s="174">
        <f t="shared" ref="EE63:EE126" si="138">(ED63/EC63)*EXP(-1*$P$71/($S$59*EB63))</f>
        <v>0.88824074393399921</v>
      </c>
      <c r="EF63" s="174">
        <f t="shared" ref="EF63:EF126" si="139">(EC63/ED63)*EXP(-1*$Q$71/($S$59*EB63))</f>
        <v>9.4118656483411181E-2</v>
      </c>
      <c r="EG63" s="174">
        <f t="shared" ref="EG63:EG126" si="140">IF($P$61,1,EXP(-1*LN(S63+(1-S63)*EE63)+(1-S63)*(EE63/(S63+(1-S63)*EE63)-EF63/(1-S63+S63*EF63))))</f>
        <v>2.7510474260105626</v>
      </c>
      <c r="EH63" s="174">
        <f t="shared" ref="EH63:EH126" si="141">IF($P$61,1,EXP(-1*LN(1-S63+S63*EF63)-S63*(EE63/(S63+(1-S63)*EE63)-EF63/(1-S63+S63*EF63))))</f>
        <v>1.0000624527464479</v>
      </c>
      <c r="EI63" s="173">
        <f t="shared" ref="EI63:EI126" si="142">$S$58/(S63*EG63+(1-S63)*EH63*EXP($Q$64-$Q$65/(EB63+$Q$66))/EXP($P$64-$P$65/(EB63+$P$66)))</f>
        <v>1641.2044350832471</v>
      </c>
      <c r="EJ63" s="137">
        <f t="shared" ref="EJ63:EJ126" si="143">$P$65/($P$64-LN(EI63))-$P$66</f>
        <v>336.36563764521122</v>
      </c>
      <c r="EK63" s="173">
        <f t="shared" ref="EK63:EK126" si="144">$P$72*$P$70^(1+(1-EJ63/$P$67)^(2/7))</f>
        <v>68.182485475132665</v>
      </c>
      <c r="EL63" s="173">
        <f t="shared" ref="EL63:EL126" si="145">$Q$72*$Q$70^(1+(1-EJ63/$Q$67)^(2/7))</f>
        <v>42.039984782311301</v>
      </c>
      <c r="EM63" s="174">
        <f t="shared" ref="EM63:EM126" si="146">(EL63/EK63)*EXP(-1*$P$71/($S$59*EJ63))</f>
        <v>0.88824074398339048</v>
      </c>
      <c r="EN63" s="174">
        <f t="shared" ref="EN63:EN126" si="147">(EK63/EL63)*EXP(-1*$Q$71/($S$59*EJ63))</f>
        <v>9.411865643826807E-2</v>
      </c>
      <c r="EO63" s="174">
        <f t="shared" ref="EO63:EO126" si="148">IF($P$61,1,EXP(-1*LN(S63+(1-S63)*EM63)+(1-S63)*(EM63/(S63+(1-S63)*EM63)-EN63/(1-S63+S63*EN63))))</f>
        <v>2.7510474259849644</v>
      </c>
      <c r="EP63" s="174">
        <f t="shared" ref="EP63:EP126" si="149">IF($P$61,1,EXP(-1*LN(1-S63+S63*EN63)-S63*(EM63/(S63+(1-S63)*EM63)-EN63/(1-S63+S63*EN63))))</f>
        <v>1.0000624527464421</v>
      </c>
      <c r="EQ63" s="137">
        <f t="shared" ref="EQ63:EQ126" si="150">S63*EO63*EXP($P$64-$P$65/(EJ63+$P$66))/$S$58</f>
        <v>5.9408141214559139E-2</v>
      </c>
      <c r="ER63" s="137">
        <f t="shared" ref="ER63:ER126" si="151">EJ63-273.15</f>
        <v>63.215637645211245</v>
      </c>
      <c r="ES63" s="137">
        <f>IF(P59,S72,"")</f>
        <v>0.1</v>
      </c>
      <c r="ET63" s="137">
        <f>IF(P59,EQ72,"")</f>
        <v>0.40284538005088294</v>
      </c>
      <c r="EU63" s="137">
        <f>IF(P59,ER72,"")</f>
        <v>54.292695539888825</v>
      </c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</row>
    <row r="64" spans="1:486" x14ac:dyDescent="0.3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16"/>
      <c r="M64" s="116"/>
      <c r="N64" s="116"/>
      <c r="O64" s="116" t="s">
        <v>6</v>
      </c>
      <c r="P64" s="111">
        <f>IF(P59,VLOOKUP($P$63,Dbk!$A$14:$AE$481,22),"")</f>
        <v>16.302900000000001</v>
      </c>
      <c r="Q64" s="111">
        <f>IF(P59,VLOOKUP($Q$63,Dbk!$A$14:$AE$481,22),"")</f>
        <v>18.587499999999999</v>
      </c>
      <c r="R64" s="116"/>
      <c r="S64" s="111">
        <v>0.02</v>
      </c>
      <c r="T64" s="134">
        <f t="shared" si="23"/>
        <v>337.16578749392562</v>
      </c>
      <c r="U64" s="111">
        <f t="shared" si="24"/>
        <v>68.271120298010075</v>
      </c>
      <c r="V64" s="111">
        <f t="shared" si="25"/>
        <v>42.09860730636364</v>
      </c>
      <c r="W64" s="156">
        <f t="shared" si="26"/>
        <v>0.88755530602257038</v>
      </c>
      <c r="X64" s="156">
        <f t="shared" si="27"/>
        <v>9.4747719622869681E-2</v>
      </c>
      <c r="Y64" s="156">
        <f t="shared" si="28"/>
        <v>2.717499399658045</v>
      </c>
      <c r="Z64" s="156">
        <f t="shared" si="29"/>
        <v>1.0002514223332684</v>
      </c>
      <c r="AA64" s="111">
        <f t="shared" si="30"/>
        <v>1554.5343832991909</v>
      </c>
      <c r="AB64" s="111">
        <f t="shared" si="31"/>
        <v>334.580185520795</v>
      </c>
      <c r="AC64" s="111">
        <f t="shared" si="32"/>
        <v>67.986163659811396</v>
      </c>
      <c r="AD64" s="111">
        <f t="shared" si="33"/>
        <v>41.910148336303493</v>
      </c>
      <c r="AE64" s="156">
        <f t="shared" si="34"/>
        <v>0.88978620631242145</v>
      </c>
      <c r="AF64" s="156">
        <f t="shared" si="35"/>
        <v>9.2719100113078226E-2</v>
      </c>
      <c r="AG64" s="156">
        <f t="shared" si="36"/>
        <v>2.7164722369924101</v>
      </c>
      <c r="AH64" s="156">
        <f t="shared" si="37"/>
        <v>1.0002503766563033</v>
      </c>
      <c r="AI64" s="111">
        <f t="shared" si="38"/>
        <v>1589.1212465087037</v>
      </c>
      <c r="AJ64" s="111">
        <f t="shared" si="39"/>
        <v>335.30173610133266</v>
      </c>
      <c r="AK64" s="111">
        <f t="shared" si="40"/>
        <v>68.065261994543107</v>
      </c>
      <c r="AL64" s="111">
        <f t="shared" si="41"/>
        <v>41.962458022145583</v>
      </c>
      <c r="AM64" s="156">
        <f t="shared" si="42"/>
        <v>0.88915896918284665</v>
      </c>
      <c r="AN64" s="156">
        <f t="shared" si="43"/>
        <v>9.3284006739017752E-2</v>
      </c>
      <c r="AO64" s="156">
        <f t="shared" si="44"/>
        <v>2.7167741395500409</v>
      </c>
      <c r="AP64" s="156">
        <f t="shared" si="45"/>
        <v>1.0002506704831653</v>
      </c>
      <c r="AQ64" s="111">
        <f t="shared" si="46"/>
        <v>1579.3458819937528</v>
      </c>
      <c r="AR64" s="111">
        <f t="shared" si="47"/>
        <v>335.09904863746459</v>
      </c>
      <c r="AS64" s="111">
        <f t="shared" si="48"/>
        <v>68.043010016003649</v>
      </c>
      <c r="AT64" s="111">
        <f t="shared" si="49"/>
        <v>41.94774201883007</v>
      </c>
      <c r="AU64" s="156">
        <f t="shared" si="50"/>
        <v>0.8893347957730755</v>
      </c>
      <c r="AV64" s="156">
        <f t="shared" si="51"/>
        <v>9.3125225992009925E-2</v>
      </c>
      <c r="AW64" s="156">
        <f t="shared" si="52"/>
        <v>2.7166905336713438</v>
      </c>
      <c r="AX64" s="156">
        <f t="shared" si="53"/>
        <v>1.0002505881037491</v>
      </c>
      <c r="AY64" s="111">
        <f t="shared" si="54"/>
        <v>1582.0820718233767</v>
      </c>
      <c r="AZ64" s="111">
        <f t="shared" si="55"/>
        <v>335.15588012140643</v>
      </c>
      <c r="BA64" s="111">
        <f t="shared" si="56"/>
        <v>68.049246649396352</v>
      </c>
      <c r="BB64" s="111">
        <f t="shared" si="57"/>
        <v>41.951866502993887</v>
      </c>
      <c r="BC64" s="156">
        <f t="shared" si="58"/>
        <v>0.8892854668736857</v>
      </c>
      <c r="BD64" s="156">
        <f t="shared" si="59"/>
        <v>9.3169738980737729E-2</v>
      </c>
      <c r="BE64" s="156">
        <f t="shared" si="60"/>
        <v>2.7167140703409585</v>
      </c>
      <c r="BF64" s="156">
        <f t="shared" si="61"/>
        <v>1.0002506112145435</v>
      </c>
      <c r="BG64" s="111">
        <f t="shared" si="62"/>
        <v>1581.3141053295453</v>
      </c>
      <c r="BH64" s="137">
        <f t="shared" si="63"/>
        <v>335.13993693340774</v>
      </c>
      <c r="BI64" s="137">
        <f t="shared" si="64"/>
        <v>68.04749685520126</v>
      </c>
      <c r="BJ64" s="137">
        <f t="shared" si="65"/>
        <v>41.950709307040455</v>
      </c>
      <c r="BK64" s="113">
        <f t="shared" si="66"/>
        <v>0.8892993030521571</v>
      </c>
      <c r="BL64" s="113">
        <f t="shared" si="67"/>
        <v>9.3157250964353081E-2</v>
      </c>
      <c r="BM64" s="113">
        <f t="shared" si="68"/>
        <v>2.7167074749252675</v>
      </c>
      <c r="BN64" s="113">
        <f t="shared" si="69"/>
        <v>1.0002506047321496</v>
      </c>
      <c r="BO64" s="137">
        <f t="shared" si="70"/>
        <v>1581.5294860004994</v>
      </c>
      <c r="BP64" s="137">
        <f t="shared" si="71"/>
        <v>335.14440889953539</v>
      </c>
      <c r="BQ64" s="137">
        <f t="shared" si="72"/>
        <v>68.047987645665771</v>
      </c>
      <c r="BR64" s="137">
        <f t="shared" si="73"/>
        <v>41.95103388266994</v>
      </c>
      <c r="BS64" s="113">
        <f t="shared" si="74"/>
        <v>0.88929542191013955</v>
      </c>
      <c r="BT64" s="113">
        <f t="shared" si="75"/>
        <v>9.3160753729650742E-2</v>
      </c>
      <c r="BU64" s="113">
        <f t="shared" si="76"/>
        <v>2.7167093254834338</v>
      </c>
      <c r="BV64" s="113">
        <f t="shared" si="77"/>
        <v>1.0002506065504984</v>
      </c>
      <c r="BW64" s="137">
        <f t="shared" si="78"/>
        <v>1581.4690682980299</v>
      </c>
      <c r="BX64" s="137">
        <f t="shared" si="79"/>
        <v>335.14315448964459</v>
      </c>
      <c r="BY64" s="137">
        <f t="shared" si="80"/>
        <v>68.047849975111319</v>
      </c>
      <c r="BZ64" s="137">
        <f t="shared" si="81"/>
        <v>41.950942836665099</v>
      </c>
      <c r="CA64" s="113">
        <f t="shared" si="82"/>
        <v>0.88929651057668513</v>
      </c>
      <c r="CB64" s="113">
        <f t="shared" si="83"/>
        <v>9.3159771182007411E-2</v>
      </c>
      <c r="CC64" s="113">
        <f t="shared" si="84"/>
        <v>2.7167088064381897</v>
      </c>
      <c r="CD64" s="113">
        <f t="shared" si="85"/>
        <v>1.0002506060404479</v>
      </c>
      <c r="CE64" s="137">
        <f t="shared" si="86"/>
        <v>1581.4860154058845</v>
      </c>
      <c r="CF64" s="137">
        <f t="shared" si="87"/>
        <v>335.14350635417475</v>
      </c>
      <c r="CG64" s="137">
        <f t="shared" si="88"/>
        <v>68.047888591883037</v>
      </c>
      <c r="CH64" s="137">
        <f t="shared" si="89"/>
        <v>41.95096837518863</v>
      </c>
      <c r="CI64" s="113">
        <f t="shared" si="90"/>
        <v>0.88929620520239228</v>
      </c>
      <c r="CJ64" s="113">
        <f t="shared" si="91"/>
        <v>9.3160046788335657E-2</v>
      </c>
      <c r="CK64" s="113">
        <f t="shared" si="92"/>
        <v>2.716708952035058</v>
      </c>
      <c r="CL64" s="113">
        <f t="shared" si="93"/>
        <v>1.0002506061835186</v>
      </c>
      <c r="CM64" s="137">
        <f t="shared" si="94"/>
        <v>1581.4812616782001</v>
      </c>
      <c r="CN64" s="137">
        <f t="shared" si="95"/>
        <v>335.14340765514203</v>
      </c>
      <c r="CO64" s="137">
        <f t="shared" si="96"/>
        <v>68.047877759757483</v>
      </c>
      <c r="CP64" s="137">
        <f t="shared" si="97"/>
        <v>41.950961211552645</v>
      </c>
      <c r="CQ64" s="113">
        <f t="shared" si="98"/>
        <v>0.88929629086068973</v>
      </c>
      <c r="CR64" s="113">
        <f t="shared" si="99"/>
        <v>9.3159969479929619E-2</v>
      </c>
      <c r="CS64" s="113">
        <f t="shared" si="100"/>
        <v>2.7167089111949951</v>
      </c>
      <c r="CT64" s="113">
        <f t="shared" si="101"/>
        <v>1.0002506061433869</v>
      </c>
      <c r="CU64" s="137">
        <f t="shared" si="102"/>
        <v>1581.4825951104433</v>
      </c>
      <c r="CV64" s="137">
        <f t="shared" si="103"/>
        <v>335.14343534048538</v>
      </c>
      <c r="CW64" s="173">
        <f t="shared" si="104"/>
        <v>68.047880798197113</v>
      </c>
      <c r="CX64" s="173">
        <f t="shared" si="105"/>
        <v>41.950963220971339</v>
      </c>
      <c r="CY64" s="174">
        <f t="shared" si="106"/>
        <v>0.88929626683330099</v>
      </c>
      <c r="CZ64" s="174">
        <f t="shared" si="107"/>
        <v>9.3159991165143022E-2</v>
      </c>
      <c r="DA64" s="174">
        <f t="shared" si="108"/>
        <v>2.716708922650763</v>
      </c>
      <c r="DB64" s="174">
        <f t="shared" si="109"/>
        <v>1.0002506061546439</v>
      </c>
      <c r="DC64" s="173">
        <f t="shared" si="110"/>
        <v>1581.4822210789414</v>
      </c>
      <c r="DD64" s="137">
        <f t="shared" si="111"/>
        <v>335.1434275746704</v>
      </c>
      <c r="DE64" s="173">
        <f t="shared" si="112"/>
        <v>68.047879945906416</v>
      </c>
      <c r="DF64" s="173">
        <f t="shared" si="113"/>
        <v>41.950962657323849</v>
      </c>
      <c r="DG64" s="174">
        <f t="shared" si="114"/>
        <v>0.88929627357304908</v>
      </c>
      <c r="DH64" s="174">
        <f t="shared" si="115"/>
        <v>9.3159985082380894E-2</v>
      </c>
      <c r="DI64" s="174">
        <f t="shared" si="116"/>
        <v>2.7167089194373899</v>
      </c>
      <c r="DJ64" s="174">
        <f t="shared" si="117"/>
        <v>1.0002506061514864</v>
      </c>
      <c r="DK64" s="173">
        <f t="shared" si="118"/>
        <v>1581.4823259957921</v>
      </c>
      <c r="DL64" s="137">
        <f t="shared" si="119"/>
        <v>335.14342975300269</v>
      </c>
      <c r="DM64" s="173">
        <f t="shared" si="120"/>
        <v>68.047880184976265</v>
      </c>
      <c r="DN64" s="173">
        <f t="shared" si="121"/>
        <v>41.950962815428504</v>
      </c>
      <c r="DO64" s="174">
        <f t="shared" si="122"/>
        <v>0.88929627168253145</v>
      </c>
      <c r="DP64" s="174">
        <f t="shared" si="123"/>
        <v>9.3159986788612204E-2</v>
      </c>
      <c r="DQ64" s="174">
        <f t="shared" si="124"/>
        <v>2.7167089203387502</v>
      </c>
      <c r="DR64" s="174">
        <f t="shared" si="125"/>
        <v>1.0002506061523722</v>
      </c>
      <c r="DS64" s="173">
        <f t="shared" si="126"/>
        <v>1581.4822965663266</v>
      </c>
      <c r="DT64" s="137">
        <f t="shared" si="127"/>
        <v>335.14342914197448</v>
      </c>
      <c r="DU64" s="173">
        <f t="shared" si="128"/>
        <v>68.04788011791652</v>
      </c>
      <c r="DV64" s="173">
        <f t="shared" si="129"/>
        <v>41.950962771079695</v>
      </c>
      <c r="DW64" s="174">
        <f t="shared" si="130"/>
        <v>0.88929627221282637</v>
      </c>
      <c r="DX64" s="174">
        <f t="shared" si="131"/>
        <v>9.3159986310009685E-2</v>
      </c>
      <c r="DY64" s="174">
        <f t="shared" si="132"/>
        <v>2.7167089200859174</v>
      </c>
      <c r="DZ64" s="174">
        <f t="shared" si="133"/>
        <v>1.0002506061521237</v>
      </c>
      <c r="EA64" s="173">
        <f t="shared" si="134"/>
        <v>1581.4823048213739</v>
      </c>
      <c r="EB64" s="137">
        <f t="shared" si="135"/>
        <v>335.14342931336961</v>
      </c>
      <c r="EC64" s="173">
        <f t="shared" si="136"/>
        <v>68.04788013672696</v>
      </c>
      <c r="ED64" s="173">
        <f t="shared" si="137"/>
        <v>41.950962783519671</v>
      </c>
      <c r="EE64" s="174">
        <f t="shared" si="138"/>
        <v>0.88929627206407735</v>
      </c>
      <c r="EF64" s="174">
        <f t="shared" si="139"/>
        <v>9.3159986444258991E-2</v>
      </c>
      <c r="EG64" s="174">
        <f t="shared" si="140"/>
        <v>2.7167089201568371</v>
      </c>
      <c r="EH64" s="174">
        <f t="shared" si="141"/>
        <v>1.0002506061521934</v>
      </c>
      <c r="EI64" s="173">
        <f t="shared" si="142"/>
        <v>1581.4823025058095</v>
      </c>
      <c r="EJ64" s="137">
        <f t="shared" si="143"/>
        <v>335.14342926529281</v>
      </c>
      <c r="EK64" s="173">
        <f t="shared" si="144"/>
        <v>68.047880131450583</v>
      </c>
      <c r="EL64" s="173">
        <f t="shared" si="145"/>
        <v>41.950962780030224</v>
      </c>
      <c r="EM64" s="174">
        <f t="shared" si="146"/>
        <v>0.88929627210580187</v>
      </c>
      <c r="EN64" s="174">
        <f t="shared" si="147"/>
        <v>9.3159986406601683E-2</v>
      </c>
      <c r="EO64" s="174">
        <f t="shared" si="148"/>
        <v>2.716708920136945</v>
      </c>
      <c r="EP64" s="174">
        <f t="shared" si="149"/>
        <v>1.0002506061521739</v>
      </c>
      <c r="EQ64" s="137">
        <f t="shared" si="150"/>
        <v>0.11306355735090551</v>
      </c>
      <c r="ER64" s="137">
        <f t="shared" si="151"/>
        <v>61.993429265292832</v>
      </c>
      <c r="ES64" s="137">
        <f>IF(P59,S82,"")</f>
        <v>0.2</v>
      </c>
      <c r="ET64" s="137">
        <f>IF(P59,EQ82,"")</f>
        <v>0.58478461915328417</v>
      </c>
      <c r="EU64" s="137">
        <f>IF(P59,ER82,"")</f>
        <v>48.114599312754819</v>
      </c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</row>
    <row r="65" spans="1:486" x14ac:dyDescent="0.3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16"/>
      <c r="M65" s="116"/>
      <c r="N65" s="116"/>
      <c r="O65" s="116" t="s">
        <v>7</v>
      </c>
      <c r="P65" s="111">
        <f>IF(P59,VLOOKUP($P$63,Dbk!$A$14:$AE$481,23),"")</f>
        <v>2622.44</v>
      </c>
      <c r="Q65" s="111">
        <f>IF(P59,VLOOKUP($Q$63,Dbk!$A$14:$AE$481,23),"")</f>
        <v>3626.55</v>
      </c>
      <c r="R65" s="116"/>
      <c r="S65" s="111">
        <v>0.03</v>
      </c>
      <c r="T65" s="134">
        <f t="shared" si="23"/>
        <v>336.91823042421152</v>
      </c>
      <c r="U65" s="111">
        <f t="shared" si="24"/>
        <v>68.243654146401624</v>
      </c>
      <c r="V65" s="111">
        <f t="shared" si="25"/>
        <v>42.080441077953004</v>
      </c>
      <c r="W65" s="156">
        <f t="shared" si="26"/>
        <v>0.88776690268031944</v>
      </c>
      <c r="X65" s="156">
        <f t="shared" si="27"/>
        <v>9.4552973508176028E-2</v>
      </c>
      <c r="Y65" s="156">
        <f t="shared" si="28"/>
        <v>2.6840271533713027</v>
      </c>
      <c r="Z65" s="156">
        <f t="shared" si="29"/>
        <v>1.000568459524892</v>
      </c>
      <c r="AA65" s="111">
        <f t="shared" si="30"/>
        <v>1490.9135894066264</v>
      </c>
      <c r="AB65" s="111">
        <f t="shared" si="31"/>
        <v>333.21970156258647</v>
      </c>
      <c r="AC65" s="111">
        <f t="shared" si="32"/>
        <v>67.837901888937878</v>
      </c>
      <c r="AD65" s="111">
        <f t="shared" si="33"/>
        <v>41.812105043599892</v>
      </c>
      <c r="AE65" s="156">
        <f t="shared" si="34"/>
        <v>0.8909788274230751</v>
      </c>
      <c r="AF65" s="156">
        <f t="shared" si="35"/>
        <v>9.1656558742183467E-2</v>
      </c>
      <c r="AG65" s="156">
        <f t="shared" si="36"/>
        <v>2.6827042793341525</v>
      </c>
      <c r="AH65" s="156">
        <f t="shared" si="37"/>
        <v>1.00056508659279</v>
      </c>
      <c r="AI65" s="111">
        <f t="shared" si="38"/>
        <v>1536.2373676537723</v>
      </c>
      <c r="AJ65" s="111">
        <f t="shared" si="39"/>
        <v>334.19341895554817</v>
      </c>
      <c r="AK65" s="111">
        <f t="shared" si="40"/>
        <v>67.943898624879623</v>
      </c>
      <c r="AL65" s="111">
        <f t="shared" si="41"/>
        <v>41.882198315318576</v>
      </c>
      <c r="AM65" s="156">
        <f t="shared" si="42"/>
        <v>0.89012392209442059</v>
      </c>
      <c r="AN65" s="156">
        <f t="shared" si="43"/>
        <v>9.241668846753652E-2</v>
      </c>
      <c r="AO65" s="156">
        <f t="shared" si="44"/>
        <v>2.6830820150489925</v>
      </c>
      <c r="AP65" s="156">
        <f t="shared" si="45"/>
        <v>1.0005659836043335</v>
      </c>
      <c r="AQ65" s="111">
        <f t="shared" si="46"/>
        <v>1524.0947668616507</v>
      </c>
      <c r="AR65" s="111">
        <f t="shared" si="47"/>
        <v>333.93476576000546</v>
      </c>
      <c r="AS65" s="111">
        <f t="shared" si="48"/>
        <v>67.915685230196743</v>
      </c>
      <c r="AT65" s="111">
        <f t="shared" si="49"/>
        <v>41.86354104265493</v>
      </c>
      <c r="AU65" s="156">
        <f t="shared" si="50"/>
        <v>0.89035036024803316</v>
      </c>
      <c r="AV65" s="156">
        <f t="shared" si="51"/>
        <v>9.2214601204874652E-2</v>
      </c>
      <c r="AW65" s="156">
        <f t="shared" si="52"/>
        <v>2.682983747087698</v>
      </c>
      <c r="AX65" s="156">
        <f t="shared" si="53"/>
        <v>1.0005657459585948</v>
      </c>
      <c r="AY65" s="111">
        <f t="shared" si="54"/>
        <v>1527.3053821493968</v>
      </c>
      <c r="AZ65" s="111">
        <f t="shared" si="55"/>
        <v>334.0033113181974</v>
      </c>
      <c r="BA65" s="111">
        <f t="shared" si="56"/>
        <v>67.923158022567094</v>
      </c>
      <c r="BB65" s="111">
        <f t="shared" si="57"/>
        <v>41.868482708141222</v>
      </c>
      <c r="BC65" s="156">
        <f t="shared" si="58"/>
        <v>0.89029030599299452</v>
      </c>
      <c r="BD65" s="156">
        <f t="shared" si="59"/>
        <v>9.2268144287594889E-2</v>
      </c>
      <c r="BE65" s="156">
        <f t="shared" si="60"/>
        <v>2.6830099346646454</v>
      </c>
      <c r="BF65" s="156">
        <f t="shared" si="61"/>
        <v>1.0005658089814233</v>
      </c>
      <c r="BG65" s="111">
        <f t="shared" si="62"/>
        <v>1526.4534944123852</v>
      </c>
      <c r="BH65" s="137">
        <f t="shared" si="63"/>
        <v>333.9851347230553</v>
      </c>
      <c r="BI65" s="137">
        <f t="shared" si="64"/>
        <v>67.921176139309566</v>
      </c>
      <c r="BJ65" s="137">
        <f t="shared" si="65"/>
        <v>41.867172111263464</v>
      </c>
      <c r="BK65" s="113">
        <f t="shared" si="66"/>
        <v>0.89030622767016321</v>
      </c>
      <c r="BL65" s="113">
        <f t="shared" si="67"/>
        <v>9.2253945138373608E-2</v>
      </c>
      <c r="BM65" s="113">
        <f t="shared" si="68"/>
        <v>2.6830030006018237</v>
      </c>
      <c r="BN65" s="113">
        <f t="shared" si="69"/>
        <v>1.000565792272444</v>
      </c>
      <c r="BO65" s="137">
        <f t="shared" si="70"/>
        <v>1526.6793206353709</v>
      </c>
      <c r="BP65" s="137">
        <f t="shared" si="71"/>
        <v>333.98995390947903</v>
      </c>
      <c r="BQ65" s="137">
        <f t="shared" si="72"/>
        <v>67.921701578950206</v>
      </c>
      <c r="BR65" s="137">
        <f t="shared" si="73"/>
        <v>41.867519578393043</v>
      </c>
      <c r="BS65" s="113">
        <f t="shared" si="74"/>
        <v>0.89030200610603982</v>
      </c>
      <c r="BT65" s="113">
        <f t="shared" si="75"/>
        <v>9.2257709719781505E-2</v>
      </c>
      <c r="BU65" s="113">
        <f t="shared" si="76"/>
        <v>2.6830048397594535</v>
      </c>
      <c r="BV65" s="113">
        <f t="shared" si="77"/>
        <v>1.000565796702739</v>
      </c>
      <c r="BW65" s="137">
        <f t="shared" si="78"/>
        <v>1526.6194418468081</v>
      </c>
      <c r="BX65" s="137">
        <f t="shared" si="79"/>
        <v>333.98867613556467</v>
      </c>
      <c r="BY65" s="137">
        <f t="shared" si="80"/>
        <v>67.921562260870331</v>
      </c>
      <c r="BZ65" s="137">
        <f t="shared" si="81"/>
        <v>41.867427448956015</v>
      </c>
      <c r="CA65" s="113">
        <f t="shared" si="82"/>
        <v>0.89030312540855938</v>
      </c>
      <c r="CB65" s="113">
        <f t="shared" si="83"/>
        <v>9.2256711562927668E-2</v>
      </c>
      <c r="CC65" s="113">
        <f t="shared" si="84"/>
        <v>2.6830043521701401</v>
      </c>
      <c r="CD65" s="113">
        <f t="shared" si="85"/>
        <v>1.0005657955280924</v>
      </c>
      <c r="CE65" s="137">
        <f t="shared" si="86"/>
        <v>1526.6353179301157</v>
      </c>
      <c r="CF65" s="137">
        <f t="shared" si="87"/>
        <v>333.98901492452126</v>
      </c>
      <c r="CG65" s="137">
        <f t="shared" si="88"/>
        <v>67.921599199565719</v>
      </c>
      <c r="CH65" s="137">
        <f t="shared" si="89"/>
        <v>41.867451876087955</v>
      </c>
      <c r="CI65" s="113">
        <f t="shared" si="90"/>
        <v>0.89030282863558263</v>
      </c>
      <c r="CJ65" s="113">
        <f t="shared" si="91"/>
        <v>9.2256976213928685E-2</v>
      </c>
      <c r="CK65" s="113">
        <f t="shared" si="92"/>
        <v>2.6830044814531204</v>
      </c>
      <c r="CL65" s="113">
        <f t="shared" si="93"/>
        <v>1.0005657958395393</v>
      </c>
      <c r="CM65" s="137">
        <f t="shared" si="94"/>
        <v>1526.631108520113</v>
      </c>
      <c r="CN65" s="137">
        <f t="shared" si="95"/>
        <v>333.98892509774464</v>
      </c>
      <c r="CO65" s="137">
        <f t="shared" si="96"/>
        <v>67.92158940560337</v>
      </c>
      <c r="CP65" s="137">
        <f t="shared" si="97"/>
        <v>41.867445399453921</v>
      </c>
      <c r="CQ65" s="113">
        <f t="shared" si="98"/>
        <v>0.89030290732212991</v>
      </c>
      <c r="CR65" s="113">
        <f t="shared" si="99"/>
        <v>9.2256906044128742E-2</v>
      </c>
      <c r="CS65" s="113">
        <f t="shared" si="100"/>
        <v>2.6830044471751759</v>
      </c>
      <c r="CT65" s="113">
        <f t="shared" si="101"/>
        <v>1.000565795756962</v>
      </c>
      <c r="CU65" s="137">
        <f t="shared" si="102"/>
        <v>1526.6322246046766</v>
      </c>
      <c r="CV65" s="137">
        <f t="shared" si="103"/>
        <v>333.98894891446895</v>
      </c>
      <c r="CW65" s="173">
        <f t="shared" si="104"/>
        <v>67.921592002379796</v>
      </c>
      <c r="CX65" s="173">
        <f t="shared" si="105"/>
        <v>41.867447116672153</v>
      </c>
      <c r="CY65" s="174">
        <f t="shared" si="106"/>
        <v>0.89030288645912725</v>
      </c>
      <c r="CZ65" s="174">
        <f t="shared" si="107"/>
        <v>9.2256924648989186E-2</v>
      </c>
      <c r="DA65" s="174">
        <f t="shared" si="108"/>
        <v>2.6830044562636672</v>
      </c>
      <c r="DB65" s="174">
        <f t="shared" si="109"/>
        <v>1.0005657957788567</v>
      </c>
      <c r="DC65" s="173">
        <f t="shared" si="110"/>
        <v>1526.6319286852333</v>
      </c>
      <c r="DD65" s="137">
        <f t="shared" si="111"/>
        <v>333.98894259968728</v>
      </c>
      <c r="DE65" s="173">
        <f t="shared" si="112"/>
        <v>67.921591313868817</v>
      </c>
      <c r="DF65" s="173">
        <f t="shared" si="113"/>
        <v>41.867446661367779</v>
      </c>
      <c r="DG65" s="174">
        <f t="shared" si="114"/>
        <v>0.89030289199075652</v>
      </c>
      <c r="DH65" s="174">
        <f t="shared" si="115"/>
        <v>9.2256919716084448E-2</v>
      </c>
      <c r="DI65" s="174">
        <f t="shared" si="116"/>
        <v>2.683004453853941</v>
      </c>
      <c r="DJ65" s="174">
        <f t="shared" si="117"/>
        <v>1.0005657957730516</v>
      </c>
      <c r="DK65" s="173">
        <f t="shared" si="118"/>
        <v>1526.6320071454984</v>
      </c>
      <c r="DL65" s="137">
        <f t="shared" si="119"/>
        <v>333.98894427399256</v>
      </c>
      <c r="DM65" s="173">
        <f t="shared" si="120"/>
        <v>67.921591496421058</v>
      </c>
      <c r="DN65" s="173">
        <f t="shared" si="121"/>
        <v>41.867446782087477</v>
      </c>
      <c r="DO65" s="174">
        <f t="shared" si="122"/>
        <v>0.89030289052409683</v>
      </c>
      <c r="DP65" s="174">
        <f t="shared" si="123"/>
        <v>9.2256921023997976E-2</v>
      </c>
      <c r="DQ65" s="174">
        <f t="shared" si="124"/>
        <v>2.6830044544928566</v>
      </c>
      <c r="DR65" s="174">
        <f t="shared" si="125"/>
        <v>1.0005657957745906</v>
      </c>
      <c r="DS65" s="173">
        <f t="shared" si="126"/>
        <v>1526.6319863424919</v>
      </c>
      <c r="DT65" s="137">
        <f t="shared" si="127"/>
        <v>333.98894383006621</v>
      </c>
      <c r="DU65" s="173">
        <f t="shared" si="128"/>
        <v>67.921591448019029</v>
      </c>
      <c r="DV65" s="173">
        <f t="shared" si="129"/>
        <v>41.867446750079786</v>
      </c>
      <c r="DW65" s="174">
        <f t="shared" si="130"/>
        <v>0.89030289091296821</v>
      </c>
      <c r="DX65" s="174">
        <f t="shared" si="131"/>
        <v>9.2256920677216941E-2</v>
      </c>
      <c r="DY65" s="174">
        <f t="shared" si="132"/>
        <v>2.683004454323453</v>
      </c>
      <c r="DZ65" s="174">
        <f t="shared" si="133"/>
        <v>1.0005657957741825</v>
      </c>
      <c r="EA65" s="173">
        <f t="shared" si="134"/>
        <v>1526.6319918582135</v>
      </c>
      <c r="EB65" s="137">
        <f t="shared" si="135"/>
        <v>333.98894394776909</v>
      </c>
      <c r="EC65" s="173">
        <f t="shared" si="136"/>
        <v>67.921591460852355</v>
      </c>
      <c r="ED65" s="173">
        <f t="shared" si="137"/>
        <v>41.867446758566324</v>
      </c>
      <c r="EE65" s="174">
        <f t="shared" si="138"/>
        <v>0.8903028908098628</v>
      </c>
      <c r="EF65" s="174">
        <f t="shared" si="139"/>
        <v>9.2256920769162629E-2</v>
      </c>
      <c r="EG65" s="174">
        <f t="shared" si="140"/>
        <v>2.6830044543683691</v>
      </c>
      <c r="EH65" s="174">
        <f t="shared" si="141"/>
        <v>1.0005657957742908</v>
      </c>
      <c r="EI65" s="173">
        <f t="shared" si="142"/>
        <v>1526.6319903957722</v>
      </c>
      <c r="EJ65" s="137">
        <f t="shared" si="143"/>
        <v>333.98894391656125</v>
      </c>
      <c r="EK65" s="173">
        <f t="shared" si="144"/>
        <v>67.921591457449722</v>
      </c>
      <c r="EL65" s="173">
        <f t="shared" si="145"/>
        <v>41.867446756316198</v>
      </c>
      <c r="EM65" s="174">
        <f t="shared" si="146"/>
        <v>0.89030289083720027</v>
      </c>
      <c r="EN65" s="174">
        <f t="shared" si="147"/>
        <v>9.2256920744784046E-2</v>
      </c>
      <c r="EO65" s="174">
        <f t="shared" si="148"/>
        <v>2.6830044543564604</v>
      </c>
      <c r="EP65" s="174">
        <f t="shared" si="149"/>
        <v>1.000565795774262</v>
      </c>
      <c r="EQ65" s="137">
        <f t="shared" si="150"/>
        <v>0.16168220078936563</v>
      </c>
      <c r="ER65" s="137">
        <f t="shared" si="151"/>
        <v>60.838943916561277</v>
      </c>
      <c r="ES65" s="137">
        <f>IF(P59,S92,"")</f>
        <v>0.3</v>
      </c>
      <c r="ET65" s="137">
        <f>IF(P59,EQ92,"")</f>
        <v>0.68392995244176458</v>
      </c>
      <c r="EU65" s="137">
        <f>IF(P59,ER92,"")</f>
        <v>44.144193640258891</v>
      </c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</row>
    <row r="66" spans="1:486" x14ac:dyDescent="0.3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16"/>
      <c r="M66" s="116"/>
      <c r="N66" s="116"/>
      <c r="O66" s="116" t="s">
        <v>8</v>
      </c>
      <c r="P66" s="111">
        <f>IF(P59,VLOOKUP($P$63,Dbk!$A$14:$AE$481,24),"")</f>
        <v>-41.7</v>
      </c>
      <c r="Q66" s="111">
        <f>IF(P59,VLOOKUP($Q$63,Dbk!$A$14:$AE$481,24),"")</f>
        <v>-34.29</v>
      </c>
      <c r="R66" s="116"/>
      <c r="S66" s="111">
        <v>0.04</v>
      </c>
      <c r="T66" s="134">
        <f t="shared" si="23"/>
        <v>336.67067335449735</v>
      </c>
      <c r="U66" s="111">
        <f t="shared" si="24"/>
        <v>68.216227073861234</v>
      </c>
      <c r="V66" s="111">
        <f t="shared" si="25"/>
        <v>42.062300952144525</v>
      </c>
      <c r="W66" s="156">
        <f t="shared" si="26"/>
        <v>0.88797891993267231</v>
      </c>
      <c r="X66" s="156">
        <f t="shared" si="27"/>
        <v>9.4358335909261459E-2</v>
      </c>
      <c r="Y66" s="156">
        <f t="shared" si="28"/>
        <v>2.6510746659379798</v>
      </c>
      <c r="Z66" s="156">
        <f t="shared" si="29"/>
        <v>1.0010156527127303</v>
      </c>
      <c r="AA66" s="111">
        <f t="shared" si="30"/>
        <v>1433.8500732975019</v>
      </c>
      <c r="AB66" s="111">
        <f t="shared" si="31"/>
        <v>331.9604772054422</v>
      </c>
      <c r="AC66" s="111">
        <f t="shared" si="32"/>
        <v>67.70168552516084</v>
      </c>
      <c r="AD66" s="111">
        <f t="shared" si="33"/>
        <v>41.722034044089071</v>
      </c>
      <c r="AE66" s="156">
        <f t="shared" si="34"/>
        <v>0.89209441634293041</v>
      </c>
      <c r="AF66" s="156">
        <f t="shared" si="35"/>
        <v>9.0676160313235832E-2</v>
      </c>
      <c r="AG66" s="156">
        <f t="shared" si="36"/>
        <v>2.6495754024413372</v>
      </c>
      <c r="AH66" s="156">
        <f t="shared" si="37"/>
        <v>1.0010080009904978</v>
      </c>
      <c r="AI66" s="111">
        <f t="shared" si="38"/>
        <v>1486.9414353112588</v>
      </c>
      <c r="AJ66" s="111">
        <f t="shared" si="39"/>
        <v>333.13327359992758</v>
      </c>
      <c r="AK66" s="111">
        <f t="shared" si="40"/>
        <v>67.828521675077781</v>
      </c>
      <c r="AL66" s="111">
        <f t="shared" si="41"/>
        <v>41.805902308552582</v>
      </c>
      <c r="AM66" s="156">
        <f t="shared" si="42"/>
        <v>0.89105503458728885</v>
      </c>
      <c r="AN66" s="156">
        <f t="shared" si="43"/>
        <v>9.1589173684962472E-2</v>
      </c>
      <c r="AO66" s="156">
        <f t="shared" si="44"/>
        <v>2.6499937745737832</v>
      </c>
      <c r="AP66" s="156">
        <f t="shared" si="45"/>
        <v>1.0010099314541632</v>
      </c>
      <c r="AQ66" s="111">
        <f t="shared" si="46"/>
        <v>1473.4368452114686</v>
      </c>
      <c r="AR66" s="111">
        <f t="shared" si="47"/>
        <v>332.83808485084927</v>
      </c>
      <c r="AS66" s="111">
        <f t="shared" si="48"/>
        <v>67.796518633646428</v>
      </c>
      <c r="AT66" s="111">
        <f t="shared" si="49"/>
        <v>41.784740297687748</v>
      </c>
      <c r="AU66" s="156">
        <f t="shared" si="50"/>
        <v>0.8913157163296217</v>
      </c>
      <c r="AV66" s="156">
        <f t="shared" si="51"/>
        <v>9.1359129370615286E-2</v>
      </c>
      <c r="AW66" s="156">
        <f t="shared" si="52"/>
        <v>2.6498913183337236</v>
      </c>
      <c r="AX66" s="156">
        <f t="shared" si="53"/>
        <v>1.0010094471509687</v>
      </c>
      <c r="AY66" s="111">
        <f t="shared" si="54"/>
        <v>1476.8177513938394</v>
      </c>
      <c r="AZ66" s="111">
        <f t="shared" si="55"/>
        <v>332.91218290608964</v>
      </c>
      <c r="BA66" s="111">
        <f t="shared" si="56"/>
        <v>67.804547010852303</v>
      </c>
      <c r="BB66" s="111">
        <f t="shared" si="57"/>
        <v>41.790049027936149</v>
      </c>
      <c r="BC66" s="156">
        <f t="shared" si="58"/>
        <v>0.89125022175894364</v>
      </c>
      <c r="BD66" s="156">
        <f t="shared" si="59"/>
        <v>9.1416859673105311E-2</v>
      </c>
      <c r="BE66" s="156">
        <f t="shared" si="60"/>
        <v>2.6499172163215747</v>
      </c>
      <c r="BF66" s="156">
        <f t="shared" si="61"/>
        <v>1.0010095688206233</v>
      </c>
      <c r="BG66" s="111">
        <f t="shared" si="62"/>
        <v>1475.9679363518621</v>
      </c>
      <c r="BH66" s="137">
        <f t="shared" si="63"/>
        <v>332.89357025419645</v>
      </c>
      <c r="BI66" s="137">
        <f t="shared" si="64"/>
        <v>67.802530051921465</v>
      </c>
      <c r="BJ66" s="137">
        <f t="shared" si="65"/>
        <v>41.788715320279465</v>
      </c>
      <c r="BK66" s="113">
        <f t="shared" si="66"/>
        <v>0.89126666961924161</v>
      </c>
      <c r="BL66" s="113">
        <f t="shared" si="67"/>
        <v>9.1402357466434311E-2</v>
      </c>
      <c r="BM66" s="113">
        <f t="shared" si="68"/>
        <v>2.6499107223431202</v>
      </c>
      <c r="BN66" s="113">
        <f t="shared" si="69"/>
        <v>1.0010095382648077</v>
      </c>
      <c r="BO66" s="137">
        <f t="shared" si="70"/>
        <v>1476.181328840112</v>
      </c>
      <c r="BP66" s="137">
        <f t="shared" si="71"/>
        <v>332.89824476088131</v>
      </c>
      <c r="BQ66" s="137">
        <f t="shared" si="72"/>
        <v>67.803036584684136</v>
      </c>
      <c r="BR66" s="137">
        <f t="shared" si="73"/>
        <v>41.789050263316717</v>
      </c>
      <c r="BS66" s="113">
        <f t="shared" si="74"/>
        <v>0.8912625385603401</v>
      </c>
      <c r="BT66" s="113">
        <f t="shared" si="75"/>
        <v>9.1405999587556616E-2</v>
      </c>
      <c r="BU66" s="113">
        <f t="shared" si="76"/>
        <v>2.6499123539988512</v>
      </c>
      <c r="BV66" s="113">
        <f t="shared" si="77"/>
        <v>1.0010095459391997</v>
      </c>
      <c r="BW66" s="137">
        <f t="shared" si="78"/>
        <v>1476.1277314662198</v>
      </c>
      <c r="BX66" s="137">
        <f t="shared" si="79"/>
        <v>332.89707072361716</v>
      </c>
      <c r="BY66" s="137">
        <f t="shared" si="80"/>
        <v>67.802909363943982</v>
      </c>
      <c r="BZ66" s="137">
        <f t="shared" si="81"/>
        <v>41.788966139033796</v>
      </c>
      <c r="CA66" s="113">
        <f t="shared" si="82"/>
        <v>0.89126357609196605</v>
      </c>
      <c r="CB66" s="113">
        <f t="shared" si="83"/>
        <v>9.1405084837808806E-2</v>
      </c>
      <c r="CC66" s="113">
        <f t="shared" si="84"/>
        <v>2.6499119442413832</v>
      </c>
      <c r="CD66" s="113">
        <f t="shared" si="85"/>
        <v>1.0010095440117439</v>
      </c>
      <c r="CE66" s="137">
        <f t="shared" si="86"/>
        <v>1476.1411925600571</v>
      </c>
      <c r="CF66" s="137">
        <f t="shared" si="87"/>
        <v>332.89736558867816</v>
      </c>
      <c r="CG66" s="137">
        <f t="shared" si="88"/>
        <v>67.802941315960823</v>
      </c>
      <c r="CH66" s="137">
        <f t="shared" si="89"/>
        <v>41.788987267196028</v>
      </c>
      <c r="CI66" s="113">
        <f t="shared" si="90"/>
        <v>0.89126331551002247</v>
      </c>
      <c r="CJ66" s="113">
        <f t="shared" si="91"/>
        <v>9.1405314581331332E-2</v>
      </c>
      <c r="CK66" s="113">
        <f t="shared" si="92"/>
        <v>2.6499120471567683</v>
      </c>
      <c r="CL66" s="113">
        <f t="shared" si="93"/>
        <v>1.0010095444958351</v>
      </c>
      <c r="CM66" s="137">
        <f t="shared" si="94"/>
        <v>1476.1378117240113</v>
      </c>
      <c r="CN66" s="137">
        <f t="shared" si="95"/>
        <v>332.89729153171135</v>
      </c>
      <c r="CO66" s="137">
        <f t="shared" si="96"/>
        <v>67.802933291032716</v>
      </c>
      <c r="CP66" s="137">
        <f t="shared" si="97"/>
        <v>41.788981960739626</v>
      </c>
      <c r="CQ66" s="113">
        <f t="shared" si="98"/>
        <v>0.8912633809565389</v>
      </c>
      <c r="CR66" s="113">
        <f t="shared" si="99"/>
        <v>9.1405256879978553E-2</v>
      </c>
      <c r="CS66" s="113">
        <f t="shared" si="100"/>
        <v>2.6499120213091882</v>
      </c>
      <c r="CT66" s="113">
        <f t="shared" si="101"/>
        <v>1.001009544374253</v>
      </c>
      <c r="CU66" s="137">
        <f t="shared" si="102"/>
        <v>1476.138660838265</v>
      </c>
      <c r="CV66" s="137">
        <f t="shared" si="103"/>
        <v>332.89731013150953</v>
      </c>
      <c r="CW66" s="173">
        <f t="shared" si="104"/>
        <v>67.802935306535446</v>
      </c>
      <c r="CX66" s="173">
        <f t="shared" si="105"/>
        <v>41.788983293483945</v>
      </c>
      <c r="CY66" s="174">
        <f t="shared" si="106"/>
        <v>0.89126336451929711</v>
      </c>
      <c r="CZ66" s="174">
        <f t="shared" si="107"/>
        <v>9.1405271371977015E-2</v>
      </c>
      <c r="DA66" s="174">
        <f t="shared" si="108"/>
        <v>2.6499120278009554</v>
      </c>
      <c r="DB66" s="174">
        <f t="shared" si="109"/>
        <v>1.0010095444047891</v>
      </c>
      <c r="DC66" s="173">
        <f t="shared" si="110"/>
        <v>1476.1384475786647</v>
      </c>
      <c r="DD66" s="137">
        <f t="shared" si="111"/>
        <v>332.89730546007115</v>
      </c>
      <c r="DE66" s="173">
        <f t="shared" si="112"/>
        <v>67.802934800331201</v>
      </c>
      <c r="DF66" s="173">
        <f t="shared" si="113"/>
        <v>41.788982958758112</v>
      </c>
      <c r="DG66" s="174">
        <f t="shared" si="114"/>
        <v>0.8912633686475977</v>
      </c>
      <c r="DH66" s="174">
        <f t="shared" si="115"/>
        <v>9.1405267732234341E-2</v>
      </c>
      <c r="DI66" s="174">
        <f t="shared" si="116"/>
        <v>2.6499120261705142</v>
      </c>
      <c r="DJ66" s="174">
        <f t="shared" si="117"/>
        <v>1.0010095443971199</v>
      </c>
      <c r="DK66" s="173">
        <f t="shared" si="118"/>
        <v>1476.138501139945</v>
      </c>
      <c r="DL66" s="137">
        <f t="shared" si="119"/>
        <v>332.89730663332779</v>
      </c>
      <c r="DM66" s="173">
        <f t="shared" si="120"/>
        <v>67.802934927467078</v>
      </c>
      <c r="DN66" s="173">
        <f t="shared" si="121"/>
        <v>41.788983042826295</v>
      </c>
      <c r="DO66" s="174">
        <f t="shared" si="122"/>
        <v>0.89126336761075331</v>
      </c>
      <c r="DP66" s="174">
        <f t="shared" si="123"/>
        <v>9.1405268646375062E-2</v>
      </c>
      <c r="DQ66" s="174">
        <f t="shared" si="124"/>
        <v>2.6499120265800071</v>
      </c>
      <c r="DR66" s="174">
        <f t="shared" si="125"/>
        <v>1.0010095443990461</v>
      </c>
      <c r="DS66" s="173">
        <f t="shared" si="126"/>
        <v>1476.1384876877448</v>
      </c>
      <c r="DT66" s="137">
        <f t="shared" si="127"/>
        <v>332.89730633865821</v>
      </c>
      <c r="DU66" s="173">
        <f t="shared" si="128"/>
        <v>67.802934895536254</v>
      </c>
      <c r="DV66" s="173">
        <f t="shared" si="129"/>
        <v>41.788983021712134</v>
      </c>
      <c r="DW66" s="174">
        <f t="shared" si="130"/>
        <v>0.89126336787116223</v>
      </c>
      <c r="DX66" s="174">
        <f t="shared" si="131"/>
        <v>9.1405268416783772E-2</v>
      </c>
      <c r="DY66" s="174">
        <f t="shared" si="132"/>
        <v>2.649912026477161</v>
      </c>
      <c r="DZ66" s="174">
        <f t="shared" si="133"/>
        <v>1.0010095443985623</v>
      </c>
      <c r="EA66" s="173">
        <f t="shared" si="134"/>
        <v>1476.1384910663351</v>
      </c>
      <c r="EB66" s="137">
        <f t="shared" si="135"/>
        <v>332.89730641266596</v>
      </c>
      <c r="EC66" s="173">
        <f t="shared" si="136"/>
        <v>67.802934903555837</v>
      </c>
      <c r="ED66" s="173">
        <f t="shared" si="137"/>
        <v>41.788983027015036</v>
      </c>
      <c r="EE66" s="174">
        <f t="shared" si="138"/>
        <v>0.89126336780575854</v>
      </c>
      <c r="EF66" s="174">
        <f t="shared" si="139"/>
        <v>9.1405268474446882E-2</v>
      </c>
      <c r="EG66" s="174">
        <f t="shared" si="140"/>
        <v>2.6499120265029927</v>
      </c>
      <c r="EH66" s="174">
        <f t="shared" si="141"/>
        <v>1.0010095443986837</v>
      </c>
      <c r="EI66" s="173">
        <f t="shared" si="142"/>
        <v>1476.1384902177856</v>
      </c>
      <c r="EJ66" s="137">
        <f t="shared" si="143"/>
        <v>332.8973063940785</v>
      </c>
      <c r="EK66" s="173">
        <f t="shared" si="144"/>
        <v>67.80293490154169</v>
      </c>
      <c r="EL66" s="173">
        <f t="shared" si="145"/>
        <v>41.788983025683201</v>
      </c>
      <c r="EM66" s="174">
        <f t="shared" si="146"/>
        <v>0.8912633678221854</v>
      </c>
      <c r="EN66" s="174">
        <f t="shared" si="147"/>
        <v>9.1405268459964453E-2</v>
      </c>
      <c r="EO66" s="174">
        <f t="shared" si="148"/>
        <v>2.6499120264965046</v>
      </c>
      <c r="EP66" s="174">
        <f t="shared" si="149"/>
        <v>1.0010095443986531</v>
      </c>
      <c r="EQ66" s="137">
        <f t="shared" si="150"/>
        <v>0.2058750686712342</v>
      </c>
      <c r="ER66" s="137">
        <f t="shared" si="151"/>
        <v>59.747306394078521</v>
      </c>
      <c r="ES66" s="137">
        <f>IF(P59,S102,"")</f>
        <v>0.4</v>
      </c>
      <c r="ET66" s="137">
        <f>IF(P59,EQ102,"")</f>
        <v>0.74492796166863662</v>
      </c>
      <c r="EU66" s="137">
        <f>IF(P59,ER102,"")</f>
        <v>41.515784948463477</v>
      </c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</row>
    <row r="67" spans="1:486" x14ac:dyDescent="0.3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16"/>
      <c r="M67" s="116"/>
      <c r="N67" s="116"/>
      <c r="O67" s="116" t="s">
        <v>540</v>
      </c>
      <c r="P67" s="111">
        <f>IF(P59,VLOOKUP($P$63,Dbk!$A$14:$AE$481,6),"")</f>
        <v>510</v>
      </c>
      <c r="Q67" s="111">
        <f>IF(P59,VLOOKUP($Q$63,Dbk!$A$14:$AE$481,6),"")</f>
        <v>512.6</v>
      </c>
      <c r="R67" s="116"/>
      <c r="S67" s="111">
        <v>0.05</v>
      </c>
      <c r="T67" s="134">
        <f t="shared" si="23"/>
        <v>336.4231162847833</v>
      </c>
      <c r="U67" s="111">
        <f t="shared" si="24"/>
        <v>68.188838973584069</v>
      </c>
      <c r="V67" s="111">
        <f t="shared" si="25"/>
        <v>42.044186857921112</v>
      </c>
      <c r="W67" s="156">
        <f t="shared" si="26"/>
        <v>0.88819135879171451</v>
      </c>
      <c r="X67" s="156">
        <f t="shared" si="27"/>
        <v>9.4163807171171426E-2</v>
      </c>
      <c r="Y67" s="156">
        <f t="shared" si="28"/>
        <v>2.618632187525697</v>
      </c>
      <c r="Z67" s="156">
        <f t="shared" si="29"/>
        <v>1.0015951053208791</v>
      </c>
      <c r="AA67" s="111">
        <f t="shared" si="30"/>
        <v>1382.4038859063985</v>
      </c>
      <c r="AB67" s="111">
        <f t="shared" si="31"/>
        <v>330.79130879936366</v>
      </c>
      <c r="AC67" s="111">
        <f t="shared" si="32"/>
        <v>67.576068800320371</v>
      </c>
      <c r="AD67" s="111">
        <f t="shared" si="33"/>
        <v>41.638977781983861</v>
      </c>
      <c r="AE67" s="156">
        <f t="shared" si="34"/>
        <v>0.89314044757520417</v>
      </c>
      <c r="AF67" s="156">
        <f t="shared" si="35"/>
        <v>8.9768551199217728E-2</v>
      </c>
      <c r="AG67" s="156">
        <f t="shared" si="36"/>
        <v>2.6170592693941996</v>
      </c>
      <c r="AH67" s="156">
        <f t="shared" si="37"/>
        <v>1.0015807843629503</v>
      </c>
      <c r="AI67" s="111">
        <f t="shared" si="38"/>
        <v>1441.0090972760859</v>
      </c>
      <c r="AJ67" s="111">
        <f t="shared" si="39"/>
        <v>332.12057223794778</v>
      </c>
      <c r="AK67" s="111">
        <f t="shared" si="40"/>
        <v>67.718950354988024</v>
      </c>
      <c r="AL67" s="111">
        <f t="shared" si="41"/>
        <v>41.733449784387147</v>
      </c>
      <c r="AM67" s="156">
        <f t="shared" si="42"/>
        <v>0.89195195182496889</v>
      </c>
      <c r="AN67" s="156">
        <f t="shared" si="43"/>
        <v>9.0800641192458884E-2</v>
      </c>
      <c r="AO67" s="156">
        <f t="shared" si="44"/>
        <v>2.6174912794917677</v>
      </c>
      <c r="AP67" s="156">
        <f t="shared" si="45"/>
        <v>1.0015842193260445</v>
      </c>
      <c r="AQ67" s="111">
        <f t="shared" si="46"/>
        <v>1426.8332816109876</v>
      </c>
      <c r="AR67" s="111">
        <f t="shared" si="47"/>
        <v>331.80295776435975</v>
      </c>
      <c r="AS67" s="111">
        <f t="shared" si="48"/>
        <v>67.684713561471526</v>
      </c>
      <c r="AT67" s="111">
        <f t="shared" si="49"/>
        <v>41.710812054907933</v>
      </c>
      <c r="AU67" s="156">
        <f t="shared" si="50"/>
        <v>0.89223476914994027</v>
      </c>
      <c r="AV67" s="156">
        <f t="shared" si="51"/>
        <v>9.0553729207660125E-2</v>
      </c>
      <c r="AW67" s="156">
        <f t="shared" si="52"/>
        <v>2.6173915161404961</v>
      </c>
      <c r="AX67" s="156">
        <f t="shared" si="53"/>
        <v>1.0015834016807013</v>
      </c>
      <c r="AY67" s="111">
        <f t="shared" si="54"/>
        <v>1430.2007608144215</v>
      </c>
      <c r="AZ67" s="111">
        <f t="shared" si="55"/>
        <v>331.87862915666733</v>
      </c>
      <c r="BA67" s="111">
        <f t="shared" si="56"/>
        <v>67.692864921665134</v>
      </c>
      <c r="BB67" s="111">
        <f t="shared" si="57"/>
        <v>41.716201782278212</v>
      </c>
      <c r="BC67" s="156">
        <f t="shared" si="58"/>
        <v>0.89216732217425609</v>
      </c>
      <c r="BD67" s="156">
        <f t="shared" si="59"/>
        <v>9.0612538533214382E-2</v>
      </c>
      <c r="BE67" s="156">
        <f t="shared" si="60"/>
        <v>2.6174154812497599</v>
      </c>
      <c r="BF67" s="156">
        <f t="shared" si="61"/>
        <v>1.0015835966606412</v>
      </c>
      <c r="BG67" s="111">
        <f t="shared" si="62"/>
        <v>1429.3973450050028</v>
      </c>
      <c r="BH67" s="137">
        <f t="shared" si="63"/>
        <v>331.86058802954631</v>
      </c>
      <c r="BI67" s="137">
        <f t="shared" si="64"/>
        <v>67.690921208780679</v>
      </c>
      <c r="BJ67" s="137">
        <f t="shared" si="65"/>
        <v>41.714916585707826</v>
      </c>
      <c r="BK67" s="113">
        <f t="shared" si="66"/>
        <v>0.89218339873448216</v>
      </c>
      <c r="BL67" s="113">
        <f t="shared" si="67"/>
        <v>9.059851657961969E-2</v>
      </c>
      <c r="BM67" s="113">
        <f t="shared" si="68"/>
        <v>2.617409778801703</v>
      </c>
      <c r="BN67" s="113">
        <f t="shared" si="69"/>
        <v>1.0015835501847072</v>
      </c>
      <c r="BO67" s="137">
        <f t="shared" si="70"/>
        <v>1429.588827178771</v>
      </c>
      <c r="BP67" s="137">
        <f t="shared" si="71"/>
        <v>331.8648885796535</v>
      </c>
      <c r="BQ67" s="137">
        <f t="shared" si="72"/>
        <v>67.691384523124341</v>
      </c>
      <c r="BR67" s="137">
        <f t="shared" si="73"/>
        <v>41.715222932273356</v>
      </c>
      <c r="BS67" s="113">
        <f t="shared" si="74"/>
        <v>0.89217956627453365</v>
      </c>
      <c r="BT67" s="113">
        <f t="shared" si="75"/>
        <v>9.0601859004292448E-2</v>
      </c>
      <c r="BU67" s="113">
        <f t="shared" si="76"/>
        <v>2.6174111387564687</v>
      </c>
      <c r="BV67" s="113">
        <f t="shared" si="77"/>
        <v>1.001583561263969</v>
      </c>
      <c r="BW67" s="137">
        <f t="shared" si="78"/>
        <v>1429.5431790462931</v>
      </c>
      <c r="BX67" s="137">
        <f t="shared" si="79"/>
        <v>331.86386339657986</v>
      </c>
      <c r="BY67" s="137">
        <f t="shared" si="80"/>
        <v>67.691274075305301</v>
      </c>
      <c r="BZ67" s="137">
        <f t="shared" si="81"/>
        <v>41.715149903424305</v>
      </c>
      <c r="CA67" s="113">
        <f t="shared" si="82"/>
        <v>0.89218047986021387</v>
      </c>
      <c r="CB67" s="113">
        <f t="shared" si="83"/>
        <v>9.0601062219988912E-2</v>
      </c>
      <c r="CC67" s="113">
        <f t="shared" si="84"/>
        <v>2.6174108146008543</v>
      </c>
      <c r="CD67" s="113">
        <f t="shared" si="85"/>
        <v>1.001583558622881</v>
      </c>
      <c r="CE67" s="137">
        <f t="shared" si="86"/>
        <v>1429.554060633538</v>
      </c>
      <c r="CF67" s="137">
        <f t="shared" si="87"/>
        <v>331.86410778170762</v>
      </c>
      <c r="CG67" s="137">
        <f t="shared" si="88"/>
        <v>67.69130040401285</v>
      </c>
      <c r="CH67" s="137">
        <f t="shared" si="89"/>
        <v>41.715167312144395</v>
      </c>
      <c r="CI67" s="113">
        <f t="shared" si="90"/>
        <v>0.89218026207720103</v>
      </c>
      <c r="CJ67" s="113">
        <f t="shared" si="91"/>
        <v>9.0601252158795248E-2</v>
      </c>
      <c r="CK67" s="113">
        <f t="shared" si="92"/>
        <v>2.6174108918757479</v>
      </c>
      <c r="CL67" s="113">
        <f t="shared" si="93"/>
        <v>1.0015835592524704</v>
      </c>
      <c r="CM67" s="137">
        <f t="shared" si="94"/>
        <v>1429.5514666480349</v>
      </c>
      <c r="CN67" s="137">
        <f t="shared" si="95"/>
        <v>331.86404952457724</v>
      </c>
      <c r="CO67" s="137">
        <f t="shared" si="96"/>
        <v>67.691294127707238</v>
      </c>
      <c r="CP67" s="137">
        <f t="shared" si="97"/>
        <v>41.715163162208519</v>
      </c>
      <c r="CQ67" s="113">
        <f t="shared" si="98"/>
        <v>0.89218031399281461</v>
      </c>
      <c r="CR67" s="113">
        <f t="shared" si="99"/>
        <v>9.0601206880703208E-2</v>
      </c>
      <c r="CS67" s="113">
        <f t="shared" si="100"/>
        <v>2.617410873454884</v>
      </c>
      <c r="CT67" s="113">
        <f t="shared" si="101"/>
        <v>1.0015835591023874</v>
      </c>
      <c r="CU67" s="137">
        <f t="shared" si="102"/>
        <v>1429.5520850080436</v>
      </c>
      <c r="CV67" s="137">
        <f t="shared" si="103"/>
        <v>331.86406341204844</v>
      </c>
      <c r="CW67" s="173">
        <f t="shared" si="104"/>
        <v>67.691295623867504</v>
      </c>
      <c r="CX67" s="173">
        <f t="shared" si="105"/>
        <v>41.71516415147984</v>
      </c>
      <c r="CY67" s="174">
        <f t="shared" si="106"/>
        <v>0.89218030161704698</v>
      </c>
      <c r="CZ67" s="174">
        <f t="shared" si="107"/>
        <v>9.0601217674200249E-2</v>
      </c>
      <c r="DA67" s="174">
        <f t="shared" si="108"/>
        <v>2.6174108778460985</v>
      </c>
      <c r="DB67" s="174">
        <f t="shared" si="109"/>
        <v>1.0015835591381645</v>
      </c>
      <c r="DC67" s="173">
        <f t="shared" si="110"/>
        <v>1429.5519376018988</v>
      </c>
      <c r="DD67" s="137">
        <f t="shared" si="111"/>
        <v>331.86406010152012</v>
      </c>
      <c r="DE67" s="173">
        <f t="shared" si="112"/>
        <v>67.691295267209256</v>
      </c>
      <c r="DF67" s="173">
        <f t="shared" si="113"/>
        <v>41.715163915654976</v>
      </c>
      <c r="DG67" s="174">
        <f t="shared" si="114"/>
        <v>0.89218030456721131</v>
      </c>
      <c r="DH67" s="174">
        <f t="shared" si="115"/>
        <v>9.060121510122085E-2</v>
      </c>
      <c r="DI67" s="174">
        <f t="shared" si="116"/>
        <v>2.6174108767993114</v>
      </c>
      <c r="DJ67" s="174">
        <f t="shared" si="117"/>
        <v>1.0015835591296358</v>
      </c>
      <c r="DK67" s="173">
        <f t="shared" si="118"/>
        <v>1429.5519727409228</v>
      </c>
      <c r="DL67" s="137">
        <f t="shared" si="119"/>
        <v>331.86406089069163</v>
      </c>
      <c r="DM67" s="173">
        <f t="shared" si="120"/>
        <v>67.691295352230298</v>
      </c>
      <c r="DN67" s="173">
        <f t="shared" si="121"/>
        <v>41.715163971871476</v>
      </c>
      <c r="DO67" s="174">
        <f t="shared" si="122"/>
        <v>0.8921803038639442</v>
      </c>
      <c r="DP67" s="174">
        <f t="shared" si="123"/>
        <v>9.0601215714573677E-2</v>
      </c>
      <c r="DQ67" s="174">
        <f t="shared" si="124"/>
        <v>2.6174108770488478</v>
      </c>
      <c r="DR67" s="174">
        <f t="shared" si="125"/>
        <v>1.0015835591316689</v>
      </c>
      <c r="DS67" s="173">
        <f t="shared" si="126"/>
        <v>1429.5519643644006</v>
      </c>
      <c r="DT67" s="137">
        <f t="shared" si="127"/>
        <v>331.86406070256714</v>
      </c>
      <c r="DU67" s="173">
        <f t="shared" si="128"/>
        <v>67.691295331962792</v>
      </c>
      <c r="DV67" s="173">
        <f t="shared" si="129"/>
        <v>41.715163958470455</v>
      </c>
      <c r="DW67" s="174">
        <f t="shared" si="130"/>
        <v>0.89218030403159065</v>
      </c>
      <c r="DX67" s="174">
        <f t="shared" si="131"/>
        <v>9.0601215568361246E-2</v>
      </c>
      <c r="DY67" s="174">
        <f t="shared" si="132"/>
        <v>2.6174108769893625</v>
      </c>
      <c r="DZ67" s="174">
        <f t="shared" si="133"/>
        <v>1.0015835591311844</v>
      </c>
      <c r="EA67" s="173">
        <f t="shared" si="134"/>
        <v>1429.5519663612149</v>
      </c>
      <c r="EB67" s="137">
        <f t="shared" si="135"/>
        <v>331.86406074741268</v>
      </c>
      <c r="EC67" s="173">
        <f t="shared" si="136"/>
        <v>67.691295336794184</v>
      </c>
      <c r="ED67" s="173">
        <f t="shared" si="137"/>
        <v>41.715163961665027</v>
      </c>
      <c r="EE67" s="174">
        <f t="shared" si="138"/>
        <v>0.89218030399162707</v>
      </c>
      <c r="EF67" s="174">
        <f t="shared" si="139"/>
        <v>9.0601215603215671E-2</v>
      </c>
      <c r="EG67" s="174">
        <f t="shared" si="140"/>
        <v>2.6174108770035418</v>
      </c>
      <c r="EH67" s="174">
        <f t="shared" si="141"/>
        <v>1.0015835591312998</v>
      </c>
      <c r="EI67" s="173">
        <f t="shared" si="142"/>
        <v>1429.5519658852097</v>
      </c>
      <c r="EJ67" s="137">
        <f t="shared" si="143"/>
        <v>331.86406073672231</v>
      </c>
      <c r="EK67" s="173">
        <f t="shared" si="144"/>
        <v>67.691295335642465</v>
      </c>
      <c r="EL67" s="173">
        <f t="shared" si="145"/>
        <v>41.715163960903489</v>
      </c>
      <c r="EM67" s="174">
        <f t="shared" si="146"/>
        <v>0.89218030400115356</v>
      </c>
      <c r="EN67" s="174">
        <f t="shared" si="147"/>
        <v>9.0601215594907025E-2</v>
      </c>
      <c r="EO67" s="174">
        <f t="shared" si="148"/>
        <v>2.6174108770001614</v>
      </c>
      <c r="EP67" s="174">
        <f t="shared" si="149"/>
        <v>1.0015835591312723</v>
      </c>
      <c r="EQ67" s="137">
        <f t="shared" si="150"/>
        <v>0.24616542776753961</v>
      </c>
      <c r="ER67" s="137">
        <f t="shared" si="151"/>
        <v>58.714060736722331</v>
      </c>
      <c r="ES67" s="137">
        <f>IF(P59,S112,"")</f>
        <v>0.5</v>
      </c>
      <c r="ET67" s="137">
        <f>IF(P59,EQ112,"")</f>
        <v>0.78576436813706707</v>
      </c>
      <c r="EU67" s="137">
        <f>IF(P59,ER112,"")</f>
        <v>39.769707219872316</v>
      </c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</row>
    <row r="68" spans="1:486" x14ac:dyDescent="0.3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16"/>
      <c r="M68" s="116"/>
      <c r="N68" s="116"/>
      <c r="O68" s="116" t="s">
        <v>541</v>
      </c>
      <c r="P68" s="111">
        <f>IF(P59,VLOOKUP($P$63,Dbk!$A$14:$AE$481,7)*1.01325,"")</f>
        <v>60.795000000000002</v>
      </c>
      <c r="Q68" s="111">
        <f>IF(P59,VLOOKUP($Q$63,Dbk!$A$14:$AE$481,7)*1.01325,"")</f>
        <v>80.958674999999999</v>
      </c>
      <c r="R68" s="116"/>
      <c r="S68" s="111">
        <v>0.06</v>
      </c>
      <c r="T68" s="134">
        <f t="shared" si="23"/>
        <v>336.1755592150692</v>
      </c>
      <c r="U68" s="111">
        <f t="shared" si="24"/>
        <v>68.161489739203702</v>
      </c>
      <c r="V68" s="111">
        <f t="shared" si="25"/>
        <v>42.026098724554771</v>
      </c>
      <c r="W68" s="156">
        <f t="shared" si="26"/>
        <v>0.88840422027319554</v>
      </c>
      <c r="X68" s="156">
        <f t="shared" si="27"/>
        <v>9.3969387639270707E-2</v>
      </c>
      <c r="Y68" s="156">
        <f t="shared" si="28"/>
        <v>2.5866901844104184</v>
      </c>
      <c r="Z68" s="156">
        <f t="shared" si="29"/>
        <v>1.0023090468345095</v>
      </c>
      <c r="AA68" s="111">
        <f t="shared" si="30"/>
        <v>1335.8067110197683</v>
      </c>
      <c r="AB68" s="111">
        <f t="shared" si="31"/>
        <v>329.70269195381962</v>
      </c>
      <c r="AC68" s="111">
        <f t="shared" si="32"/>
        <v>67.459839968513023</v>
      </c>
      <c r="AD68" s="111">
        <f t="shared" si="33"/>
        <v>41.562133773366149</v>
      </c>
      <c r="AE68" s="156">
        <f t="shared" si="34"/>
        <v>0.89412336739189879</v>
      </c>
      <c r="AF68" s="156">
        <f t="shared" si="35"/>
        <v>8.8925821537079314E-2</v>
      </c>
      <c r="AG68" s="156">
        <f t="shared" si="36"/>
        <v>2.5851317126982423</v>
      </c>
      <c r="AH68" s="156">
        <f t="shared" si="37"/>
        <v>1.0022853057295831</v>
      </c>
      <c r="AI68" s="111">
        <f t="shared" si="38"/>
        <v>1398.2074739043589</v>
      </c>
      <c r="AJ68" s="111">
        <f t="shared" si="39"/>
        <v>331.154018471065</v>
      </c>
      <c r="AK68" s="111">
        <f t="shared" si="40"/>
        <v>67.614950994001305</v>
      </c>
      <c r="AL68" s="111">
        <f t="shared" si="41"/>
        <v>41.664685611151889</v>
      </c>
      <c r="AM68" s="156">
        <f t="shared" si="42"/>
        <v>0.89281487783810043</v>
      </c>
      <c r="AN68" s="156">
        <f t="shared" si="43"/>
        <v>9.0049839815207436E-2</v>
      </c>
      <c r="AO68" s="156">
        <f t="shared" si="44"/>
        <v>2.5855568246103071</v>
      </c>
      <c r="AP68" s="156">
        <f t="shared" si="45"/>
        <v>1.0022907302520054</v>
      </c>
      <c r="AQ68" s="111">
        <f t="shared" si="46"/>
        <v>1383.8323680058459</v>
      </c>
      <c r="AR68" s="111">
        <f t="shared" si="47"/>
        <v>330.82422650267671</v>
      </c>
      <c r="AS68" s="111">
        <f t="shared" si="48"/>
        <v>67.57959430976247</v>
      </c>
      <c r="AT68" s="111">
        <f t="shared" si="49"/>
        <v>41.641308728590353</v>
      </c>
      <c r="AU68" s="156">
        <f t="shared" si="50"/>
        <v>0.89311086098827241</v>
      </c>
      <c r="AV68" s="156">
        <f t="shared" si="51"/>
        <v>8.979406917830357E-2</v>
      </c>
      <c r="AW68" s="156">
        <f t="shared" si="52"/>
        <v>2.5854641281223705</v>
      </c>
      <c r="AX68" s="156">
        <f t="shared" si="53"/>
        <v>1.0022895028059611</v>
      </c>
      <c r="AY68" s="111">
        <f t="shared" si="54"/>
        <v>1387.0789814060977</v>
      </c>
      <c r="AZ68" s="111">
        <f t="shared" si="55"/>
        <v>330.89894252853134</v>
      </c>
      <c r="BA68" s="111">
        <f t="shared" si="56"/>
        <v>67.587598849212029</v>
      </c>
      <c r="BB68" s="111">
        <f t="shared" si="57"/>
        <v>41.64660107379715</v>
      </c>
      <c r="BC68" s="156">
        <f t="shared" si="58"/>
        <v>0.89304373517050573</v>
      </c>
      <c r="BD68" s="156">
        <f t="shared" si="59"/>
        <v>8.9851997121746949E-2</v>
      </c>
      <c r="BE68" s="156">
        <f t="shared" si="60"/>
        <v>2.5854853293901296</v>
      </c>
      <c r="BF68" s="156">
        <f t="shared" si="61"/>
        <v>1.0022897811570937</v>
      </c>
      <c r="BG68" s="111">
        <f t="shared" si="62"/>
        <v>1386.3424239312822</v>
      </c>
      <c r="BH68" s="137">
        <f t="shared" si="63"/>
        <v>330.88200370722194</v>
      </c>
      <c r="BI68" s="137">
        <f t="shared" si="64"/>
        <v>67.585783853156514</v>
      </c>
      <c r="BJ68" s="137">
        <f t="shared" si="65"/>
        <v>41.645401054480992</v>
      </c>
      <c r="BK68" s="113">
        <f t="shared" si="66"/>
        <v>0.89305894965626043</v>
      </c>
      <c r="BL68" s="113">
        <f t="shared" si="67"/>
        <v>8.9838863381094883E-2</v>
      </c>
      <c r="BM68" s="113">
        <f t="shared" si="68"/>
        <v>2.5854805331647368</v>
      </c>
      <c r="BN68" s="113">
        <f t="shared" si="69"/>
        <v>1.002289718066012</v>
      </c>
      <c r="BO68" s="137">
        <f t="shared" si="70"/>
        <v>1386.5093559094698</v>
      </c>
      <c r="BP68" s="137">
        <f t="shared" si="71"/>
        <v>330.88584330393809</v>
      </c>
      <c r="BQ68" s="137">
        <f t="shared" si="72"/>
        <v>67.586195251233448</v>
      </c>
      <c r="BR68" s="137">
        <f t="shared" si="73"/>
        <v>41.6456730580745</v>
      </c>
      <c r="BS68" s="113">
        <f t="shared" si="74"/>
        <v>0.8930555007390828</v>
      </c>
      <c r="BT68" s="113">
        <f t="shared" si="75"/>
        <v>8.9841840415520832E-2</v>
      </c>
      <c r="BU68" s="113">
        <f t="shared" si="76"/>
        <v>2.5854816208753633</v>
      </c>
      <c r="BV68" s="113">
        <f t="shared" si="77"/>
        <v>1.0022897323678486</v>
      </c>
      <c r="BW68" s="137">
        <f t="shared" si="78"/>
        <v>1386.471514011236</v>
      </c>
      <c r="BX68" s="137">
        <f t="shared" si="79"/>
        <v>330.88497293531623</v>
      </c>
      <c r="BY68" s="137">
        <f t="shared" si="80"/>
        <v>67.586101993798792</v>
      </c>
      <c r="BZ68" s="137">
        <f t="shared" si="81"/>
        <v>41.645611399158277</v>
      </c>
      <c r="CA68" s="113">
        <f t="shared" si="82"/>
        <v>0.89305628253815661</v>
      </c>
      <c r="CB68" s="113">
        <f t="shared" si="83"/>
        <v>8.9841165572037238E-2</v>
      </c>
      <c r="CC68" s="113">
        <f t="shared" si="84"/>
        <v>2.5854813743378084</v>
      </c>
      <c r="CD68" s="113">
        <f t="shared" si="85"/>
        <v>1.0022897291259116</v>
      </c>
      <c r="CE68" s="137">
        <f t="shared" si="86"/>
        <v>1386.4800919612687</v>
      </c>
      <c r="CF68" s="137">
        <f t="shared" si="87"/>
        <v>330.88517023091475</v>
      </c>
      <c r="CG68" s="137">
        <f t="shared" si="88"/>
        <v>67.586123133401486</v>
      </c>
      <c r="CH68" s="137">
        <f t="shared" si="89"/>
        <v>41.645625376006024</v>
      </c>
      <c r="CI68" s="113">
        <f t="shared" si="90"/>
        <v>0.89305610531906421</v>
      </c>
      <c r="CJ68" s="113">
        <f t="shared" si="91"/>
        <v>8.9841318545771917E-2</v>
      </c>
      <c r="CK68" s="113">
        <f t="shared" si="92"/>
        <v>2.5854814302244646</v>
      </c>
      <c r="CL68" s="113">
        <f t="shared" si="93"/>
        <v>1.0022897298607973</v>
      </c>
      <c r="CM68" s="137">
        <f t="shared" si="94"/>
        <v>1386.4781475001041</v>
      </c>
      <c r="CN68" s="137">
        <f t="shared" si="95"/>
        <v>330.88512550776846</v>
      </c>
      <c r="CO68" s="137">
        <f t="shared" si="96"/>
        <v>67.586118341455034</v>
      </c>
      <c r="CP68" s="137">
        <f t="shared" si="97"/>
        <v>41.645622207720059</v>
      </c>
      <c r="CQ68" s="113">
        <f t="shared" si="98"/>
        <v>0.89305614549122481</v>
      </c>
      <c r="CR68" s="113">
        <f t="shared" si="99"/>
        <v>8.9841283869539657E-2</v>
      </c>
      <c r="CS68" s="113">
        <f t="shared" si="100"/>
        <v>2.5854814175560987</v>
      </c>
      <c r="CT68" s="113">
        <f t="shared" si="101"/>
        <v>1.0022897296942128</v>
      </c>
      <c r="CU68" s="137">
        <f t="shared" si="102"/>
        <v>1386.4785882719693</v>
      </c>
      <c r="CV68" s="137">
        <f t="shared" si="103"/>
        <v>330.88513564564795</v>
      </c>
      <c r="CW68" s="173">
        <f t="shared" si="104"/>
        <v>67.586119427697284</v>
      </c>
      <c r="CX68" s="173">
        <f t="shared" si="105"/>
        <v>41.645622925909663</v>
      </c>
      <c r="CY68" s="174">
        <f t="shared" si="106"/>
        <v>0.89305613638496539</v>
      </c>
      <c r="CZ68" s="174">
        <f t="shared" si="107"/>
        <v>8.9841291729976111E-2</v>
      </c>
      <c r="DA68" s="174">
        <f t="shared" si="108"/>
        <v>2.5854814204277767</v>
      </c>
      <c r="DB68" s="174">
        <f t="shared" si="109"/>
        <v>1.0022897297319744</v>
      </c>
      <c r="DC68" s="173">
        <f t="shared" si="110"/>
        <v>1386.4784883574239</v>
      </c>
      <c r="DD68" s="137">
        <f t="shared" si="111"/>
        <v>330.88513334758494</v>
      </c>
      <c r="DE68" s="173">
        <f t="shared" si="112"/>
        <v>67.58611918146697</v>
      </c>
      <c r="DF68" s="173">
        <f t="shared" si="113"/>
        <v>41.645622763109827</v>
      </c>
      <c r="DG68" s="174">
        <f t="shared" si="114"/>
        <v>0.89305613844917964</v>
      </c>
      <c r="DH68" s="174">
        <f t="shared" si="115"/>
        <v>8.9841289948165814E-2</v>
      </c>
      <c r="DI68" s="174">
        <f t="shared" si="116"/>
        <v>2.5854814197768237</v>
      </c>
      <c r="DJ68" s="174">
        <f t="shared" si="117"/>
        <v>1.0022897297234146</v>
      </c>
      <c r="DK68" s="173">
        <f t="shared" si="118"/>
        <v>1386.4785110061348</v>
      </c>
      <c r="DL68" s="137">
        <f t="shared" si="119"/>
        <v>330.88513386851179</v>
      </c>
      <c r="DM68" s="173">
        <f t="shared" si="120"/>
        <v>67.586119237282659</v>
      </c>
      <c r="DN68" s="173">
        <f t="shared" si="121"/>
        <v>41.64562280001342</v>
      </c>
      <c r="DO68" s="174">
        <f t="shared" si="122"/>
        <v>0.89305613798126149</v>
      </c>
      <c r="DP68" s="174">
        <f t="shared" si="123"/>
        <v>8.9841290352068059E-2</v>
      </c>
      <c r="DQ68" s="174">
        <f t="shared" si="124"/>
        <v>2.5854814199243839</v>
      </c>
      <c r="DR68" s="174">
        <f t="shared" si="125"/>
        <v>1.0022897297253548</v>
      </c>
      <c r="DS68" s="173">
        <f t="shared" si="126"/>
        <v>1386.4785058721056</v>
      </c>
      <c r="DT68" s="137">
        <f t="shared" si="127"/>
        <v>330.88513375042766</v>
      </c>
      <c r="DU68" s="173">
        <f t="shared" si="128"/>
        <v>67.586119224630309</v>
      </c>
      <c r="DV68" s="173">
        <f t="shared" si="129"/>
        <v>41.64562279164808</v>
      </c>
      <c r="DW68" s="174">
        <f t="shared" si="130"/>
        <v>0.89305613808732964</v>
      </c>
      <c r="DX68" s="174">
        <f t="shared" si="131"/>
        <v>8.9841290260511159E-2</v>
      </c>
      <c r="DY68" s="174">
        <f t="shared" si="132"/>
        <v>2.5854814198909333</v>
      </c>
      <c r="DZ68" s="174">
        <f t="shared" si="133"/>
        <v>1.0022897297249149</v>
      </c>
      <c r="EA68" s="173">
        <f t="shared" si="134"/>
        <v>1386.4785070358912</v>
      </c>
      <c r="EB68" s="137">
        <f t="shared" si="135"/>
        <v>330.88513377719499</v>
      </c>
      <c r="EC68" s="173">
        <f t="shared" si="136"/>
        <v>67.586119227498372</v>
      </c>
      <c r="ED68" s="173">
        <f t="shared" si="137"/>
        <v>41.645622793544327</v>
      </c>
      <c r="EE68" s="174">
        <f t="shared" si="138"/>
        <v>0.89305613806328565</v>
      </c>
      <c r="EF68" s="174">
        <f t="shared" si="139"/>
        <v>8.9841290281265349E-2</v>
      </c>
      <c r="EG68" s="174">
        <f t="shared" si="140"/>
        <v>2.5854814198985174</v>
      </c>
      <c r="EH68" s="174">
        <f t="shared" si="141"/>
        <v>1.0022897297250148</v>
      </c>
      <c r="EI68" s="173">
        <f t="shared" si="142"/>
        <v>1386.4785067720852</v>
      </c>
      <c r="EJ68" s="137">
        <f t="shared" si="143"/>
        <v>330.88513377112747</v>
      </c>
      <c r="EK68" s="173">
        <f t="shared" si="144"/>
        <v>67.58611922684824</v>
      </c>
      <c r="EL68" s="173">
        <f t="shared" si="145"/>
        <v>41.645622793114519</v>
      </c>
      <c r="EM68" s="174">
        <f t="shared" si="146"/>
        <v>0.89305613806873652</v>
      </c>
      <c r="EN68" s="174">
        <f t="shared" si="147"/>
        <v>8.984129027656082E-2</v>
      </c>
      <c r="EO68" s="174">
        <f t="shared" si="148"/>
        <v>2.5854814198967961</v>
      </c>
      <c r="EP68" s="174">
        <f t="shared" si="149"/>
        <v>1.0022897297249922</v>
      </c>
      <c r="EQ68" s="137">
        <f t="shared" si="150"/>
        <v>0.28300298609261026</v>
      </c>
      <c r="ER68" s="137">
        <f t="shared" si="151"/>
        <v>57.735133771127494</v>
      </c>
      <c r="ES68" s="137">
        <f>IF(P59,S122,"")</f>
        <v>0.6</v>
      </c>
      <c r="ET68" s="137">
        <f>IF(P59,EQ122,"")</f>
        <v>0.81496120641988223</v>
      </c>
      <c r="EU68" s="137">
        <f>IF(P59,ER122,"")</f>
        <v>38.636671176653351</v>
      </c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</row>
    <row r="69" spans="1:486" x14ac:dyDescent="0.3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16"/>
      <c r="M69" s="116"/>
      <c r="N69" s="116"/>
      <c r="O69" s="132" t="s">
        <v>9</v>
      </c>
      <c r="P69" s="111">
        <f>IF(P59,VLOOKUP($P$63,Dbk!$A$14:$AE$481,10),"")</f>
        <v>0.193</v>
      </c>
      <c r="Q69" s="111">
        <f>IF(P59,VLOOKUP($Q$63,Dbk!$A$14:$AE$481,10),"")</f>
        <v>0.55900000000000005</v>
      </c>
      <c r="R69" s="116"/>
      <c r="S69" s="111">
        <v>7.0000000000000007E-2</v>
      </c>
      <c r="T69" s="134">
        <f t="shared" si="23"/>
        <v>335.92800214535509</v>
      </c>
      <c r="U69" s="111">
        <f t="shared" si="24"/>
        <v>68.134179264790177</v>
      </c>
      <c r="V69" s="111">
        <f t="shared" si="25"/>
        <v>42.00803648160506</v>
      </c>
      <c r="W69" s="156">
        <f t="shared" si="26"/>
        <v>0.88861750539653761</v>
      </c>
      <c r="X69" s="156">
        <f t="shared" si="27"/>
        <v>9.3775077659244033E-2</v>
      </c>
      <c r="Y69" s="156">
        <f t="shared" si="28"/>
        <v>2.5552393336533852</v>
      </c>
      <c r="Z69" s="156">
        <f t="shared" si="29"/>
        <v>1.0031598386510685</v>
      </c>
      <c r="AA69" s="111">
        <f t="shared" si="30"/>
        <v>1293.4244014800124</v>
      </c>
      <c r="AB69" s="111">
        <f t="shared" si="31"/>
        <v>328.68649959240122</v>
      </c>
      <c r="AC69" s="111">
        <f t="shared" si="32"/>
        <v>67.351974500502251</v>
      </c>
      <c r="AD69" s="111">
        <f t="shared" si="33"/>
        <v>41.490823580159173</v>
      </c>
      <c r="AE69" s="156">
        <f t="shared" si="34"/>
        <v>0.89504877439795416</v>
      </c>
      <c r="AF69" s="156">
        <f t="shared" si="35"/>
        <v>8.8141228561027046E-2</v>
      </c>
      <c r="AG69" s="156">
        <f t="shared" si="36"/>
        <v>2.5537704903687177</v>
      </c>
      <c r="AH69" s="156">
        <f t="shared" si="37"/>
        <v>1.003123631949506</v>
      </c>
      <c r="AI69" s="111">
        <f t="shared" si="38"/>
        <v>1358.3061579092141</v>
      </c>
      <c r="AJ69" s="111">
        <f t="shared" si="39"/>
        <v>330.23196657552637</v>
      </c>
      <c r="AK69" s="111">
        <f t="shared" si="40"/>
        <v>67.516261476880828</v>
      </c>
      <c r="AL69" s="111">
        <f t="shared" si="41"/>
        <v>41.599435906996256</v>
      </c>
      <c r="AM69" s="156">
        <f t="shared" si="42"/>
        <v>0.89364439659652528</v>
      </c>
      <c r="AN69" s="156">
        <f t="shared" si="43"/>
        <v>8.933526342565111E-2</v>
      </c>
      <c r="AO69" s="156">
        <f t="shared" si="44"/>
        <v>2.5541732752533397</v>
      </c>
      <c r="AP69" s="156">
        <f t="shared" si="45"/>
        <v>1.0031315270435781</v>
      </c>
      <c r="AQ69" s="111">
        <f t="shared" si="46"/>
        <v>1344.0507370582532</v>
      </c>
      <c r="AR69" s="111">
        <f t="shared" si="47"/>
        <v>329.89742520317645</v>
      </c>
      <c r="AS69" s="111">
        <f t="shared" si="48"/>
        <v>67.480579582943307</v>
      </c>
      <c r="AT69" s="111">
        <f t="shared" si="49"/>
        <v>41.575845286248878</v>
      </c>
      <c r="AU69" s="156">
        <f t="shared" si="50"/>
        <v>0.89394690269079391</v>
      </c>
      <c r="AV69" s="156">
        <f t="shared" si="51"/>
        <v>8.9076402446908773E-2</v>
      </c>
      <c r="AW69" s="156">
        <f t="shared" si="52"/>
        <v>2.5540902727718593</v>
      </c>
      <c r="AX69" s="156">
        <f t="shared" si="53"/>
        <v>1.003129825836093</v>
      </c>
      <c r="AY69" s="111">
        <f t="shared" si="54"/>
        <v>1347.117323326223</v>
      </c>
      <c r="AZ69" s="111">
        <f t="shared" si="55"/>
        <v>329.96962366871622</v>
      </c>
      <c r="BA69" s="111">
        <f t="shared" si="56"/>
        <v>67.488274604915276</v>
      </c>
      <c r="BB69" s="111">
        <f t="shared" si="57"/>
        <v>41.580932710763946</v>
      </c>
      <c r="BC69" s="156">
        <f t="shared" si="58"/>
        <v>0.89388154829966315</v>
      </c>
      <c r="BD69" s="156">
        <f t="shared" si="59"/>
        <v>8.9132249809508179E-2</v>
      </c>
      <c r="BE69" s="156">
        <f t="shared" si="60"/>
        <v>2.5541083807895824</v>
      </c>
      <c r="BF69" s="156">
        <f t="shared" si="61"/>
        <v>1.003130193343694</v>
      </c>
      <c r="BG69" s="111">
        <f t="shared" si="62"/>
        <v>1346.4546185678171</v>
      </c>
      <c r="BH69" s="137">
        <f t="shared" si="63"/>
        <v>329.95403208519912</v>
      </c>
      <c r="BI69" s="137">
        <f t="shared" si="64"/>
        <v>67.486612569418071</v>
      </c>
      <c r="BJ69" s="137">
        <f t="shared" si="65"/>
        <v>41.579833884241452</v>
      </c>
      <c r="BK69" s="113">
        <f t="shared" si="66"/>
        <v>0.89389565863001819</v>
      </c>
      <c r="BL69" s="113">
        <f t="shared" si="67"/>
        <v>8.9120188467952902E-2</v>
      </c>
      <c r="BM69" s="113">
        <f t="shared" si="68"/>
        <v>2.5541044793751055</v>
      </c>
      <c r="BN69" s="113">
        <f t="shared" si="69"/>
        <v>1.0031301139957653</v>
      </c>
      <c r="BO69" s="137">
        <f t="shared" si="70"/>
        <v>1346.5976909047365</v>
      </c>
      <c r="BP69" s="137">
        <f t="shared" si="71"/>
        <v>329.95739868250286</v>
      </c>
      <c r="BQ69" s="137">
        <f t="shared" si="72"/>
        <v>67.486971430627065</v>
      </c>
      <c r="BR69" s="137">
        <f t="shared" si="73"/>
        <v>41.580071139145446</v>
      </c>
      <c r="BS69" s="113">
        <f t="shared" si="74"/>
        <v>0.8938926117195779</v>
      </c>
      <c r="BT69" s="113">
        <f t="shared" si="75"/>
        <v>8.9122792761506128E-2</v>
      </c>
      <c r="BU69" s="113">
        <f t="shared" si="76"/>
        <v>2.5541053222081445</v>
      </c>
      <c r="BV69" s="113">
        <f t="shared" si="77"/>
        <v>1.003130131129681</v>
      </c>
      <c r="BW69" s="137">
        <f t="shared" si="78"/>
        <v>1346.5667962055475</v>
      </c>
      <c r="BX69" s="137">
        <f t="shared" si="79"/>
        <v>329.95667173113509</v>
      </c>
      <c r="BY69" s="137">
        <f t="shared" si="80"/>
        <v>67.486893940944455</v>
      </c>
      <c r="BZ69" s="137">
        <f t="shared" si="81"/>
        <v>41.580019908173213</v>
      </c>
      <c r="CA69" s="113">
        <f t="shared" si="82"/>
        <v>0.89389326963371751</v>
      </c>
      <c r="CB69" s="113">
        <f t="shared" si="83"/>
        <v>8.9122230412990111E-2</v>
      </c>
      <c r="CC69" s="113">
        <f t="shared" si="84"/>
        <v>2.5541051402344692</v>
      </c>
      <c r="CD69" s="113">
        <f t="shared" si="85"/>
        <v>1.0031301274299813</v>
      </c>
      <c r="CE69" s="137">
        <f t="shared" si="86"/>
        <v>1346.5734672256776</v>
      </c>
      <c r="CF69" s="137">
        <f t="shared" si="87"/>
        <v>329.95682870114501</v>
      </c>
      <c r="CG69" s="137">
        <f t="shared" si="88"/>
        <v>67.486910673201336</v>
      </c>
      <c r="CH69" s="137">
        <f t="shared" si="89"/>
        <v>41.580030970417177</v>
      </c>
      <c r="CI69" s="113">
        <f t="shared" si="90"/>
        <v>0.89389312757053063</v>
      </c>
      <c r="CJ69" s="113">
        <f t="shared" si="91"/>
        <v>8.9122351840355482E-2</v>
      </c>
      <c r="CK69" s="113">
        <f t="shared" si="92"/>
        <v>2.5541051795288174</v>
      </c>
      <c r="CL69" s="113">
        <f t="shared" si="93"/>
        <v>1.0031301282288561</v>
      </c>
      <c r="CM69" s="137">
        <f t="shared" si="94"/>
        <v>1346.5720267535662</v>
      </c>
      <c r="CN69" s="137">
        <f t="shared" si="95"/>
        <v>329.9567948066919</v>
      </c>
      <c r="CO69" s="137">
        <f t="shared" si="96"/>
        <v>67.48690706021253</v>
      </c>
      <c r="CP69" s="137">
        <f t="shared" si="97"/>
        <v>41.580028581751712</v>
      </c>
      <c r="CQ69" s="113">
        <f t="shared" si="98"/>
        <v>0.89389315824614535</v>
      </c>
      <c r="CR69" s="113">
        <f t="shared" si="99"/>
        <v>8.9122325620603265E-2</v>
      </c>
      <c r="CS69" s="113">
        <f t="shared" si="100"/>
        <v>2.5541051710440534</v>
      </c>
      <c r="CT69" s="113">
        <f t="shared" si="101"/>
        <v>1.0031301280563556</v>
      </c>
      <c r="CU69" s="137">
        <f t="shared" si="102"/>
        <v>1346.5723377937666</v>
      </c>
      <c r="CV69" s="137">
        <f t="shared" si="103"/>
        <v>329.95680212550133</v>
      </c>
      <c r="CW69" s="173">
        <f t="shared" si="104"/>
        <v>67.486907840363003</v>
      </c>
      <c r="CX69" s="173">
        <f t="shared" si="105"/>
        <v>41.580029097534805</v>
      </c>
      <c r="CY69" s="174">
        <f t="shared" si="106"/>
        <v>0.89389315162237737</v>
      </c>
      <c r="CZ69" s="174">
        <f t="shared" si="107"/>
        <v>8.9122331282218803E-2</v>
      </c>
      <c r="DA69" s="174">
        <f t="shared" si="108"/>
        <v>2.5541051728761648</v>
      </c>
      <c r="DB69" s="174">
        <f t="shared" si="109"/>
        <v>1.0031301280936034</v>
      </c>
      <c r="DC69" s="173">
        <f t="shared" si="110"/>
        <v>1346.5722706310316</v>
      </c>
      <c r="DD69" s="137">
        <f t="shared" si="111"/>
        <v>329.95680054515509</v>
      </c>
      <c r="DE69" s="173">
        <f t="shared" si="112"/>
        <v>67.48690767190557</v>
      </c>
      <c r="DF69" s="173">
        <f t="shared" si="113"/>
        <v>41.580028986162063</v>
      </c>
      <c r="DG69" s="174">
        <f t="shared" si="114"/>
        <v>0.89389315305264361</v>
      </c>
      <c r="DH69" s="174">
        <f t="shared" si="115"/>
        <v>8.9122330059709459E-2</v>
      </c>
      <c r="DI69" s="174">
        <f t="shared" si="116"/>
        <v>2.5541051724805586</v>
      </c>
      <c r="DJ69" s="174">
        <f t="shared" si="117"/>
        <v>1.0031301280855605</v>
      </c>
      <c r="DK69" s="173">
        <f t="shared" si="118"/>
        <v>1346.5722851334394</v>
      </c>
      <c r="DL69" s="137">
        <f t="shared" si="119"/>
        <v>329.95680088639824</v>
      </c>
      <c r="DM69" s="173">
        <f t="shared" si="120"/>
        <v>67.486907708280469</v>
      </c>
      <c r="DN69" s="173">
        <f t="shared" si="121"/>
        <v>41.580029010210723</v>
      </c>
      <c r="DO69" s="174">
        <f t="shared" si="122"/>
        <v>0.89389315274380754</v>
      </c>
      <c r="DP69" s="174">
        <f t="shared" si="123"/>
        <v>8.9122330323685064E-2</v>
      </c>
      <c r="DQ69" s="174">
        <f t="shared" si="124"/>
        <v>2.5541051725659796</v>
      </c>
      <c r="DR69" s="174">
        <f t="shared" si="125"/>
        <v>1.0031301280872973</v>
      </c>
      <c r="DS69" s="173">
        <f t="shared" si="126"/>
        <v>1346.5722820019453</v>
      </c>
      <c r="DT69" s="137">
        <f t="shared" si="127"/>
        <v>329.95680081271388</v>
      </c>
      <c r="DU69" s="173">
        <f t="shared" si="128"/>
        <v>67.486907700426087</v>
      </c>
      <c r="DV69" s="173">
        <f t="shared" si="129"/>
        <v>41.580029005017906</v>
      </c>
      <c r="DW69" s="174">
        <f t="shared" si="130"/>
        <v>0.89389315281049386</v>
      </c>
      <c r="DX69" s="174">
        <f t="shared" si="131"/>
        <v>8.9122330266685076E-2</v>
      </c>
      <c r="DY69" s="174">
        <f t="shared" si="132"/>
        <v>2.5541051725475361</v>
      </c>
      <c r="DZ69" s="174">
        <f t="shared" si="133"/>
        <v>1.0031301280869223</v>
      </c>
      <c r="EA69" s="173">
        <f t="shared" si="134"/>
        <v>1346.5722826781257</v>
      </c>
      <c r="EB69" s="137">
        <f t="shared" si="135"/>
        <v>329.95680082862447</v>
      </c>
      <c r="EC69" s="173">
        <f t="shared" si="136"/>
        <v>67.486907702122068</v>
      </c>
      <c r="ED69" s="173">
        <f t="shared" si="137"/>
        <v>41.580029006139185</v>
      </c>
      <c r="EE69" s="174">
        <f t="shared" si="138"/>
        <v>0.89389315279609449</v>
      </c>
      <c r="EF69" s="174">
        <f t="shared" si="139"/>
        <v>8.9122330278993023E-2</v>
      </c>
      <c r="EG69" s="174">
        <f t="shared" si="140"/>
        <v>2.5541051725515187</v>
      </c>
      <c r="EH69" s="174">
        <f t="shared" si="141"/>
        <v>1.0031301280870033</v>
      </c>
      <c r="EI69" s="173">
        <f t="shared" si="142"/>
        <v>1346.5722825321193</v>
      </c>
      <c r="EJ69" s="137">
        <f t="shared" si="143"/>
        <v>329.95680082518896</v>
      </c>
      <c r="EK69" s="173">
        <f t="shared" si="144"/>
        <v>67.486907701755868</v>
      </c>
      <c r="EL69" s="173">
        <f t="shared" si="145"/>
        <v>41.580029005897075</v>
      </c>
      <c r="EM69" s="174">
        <f t="shared" si="146"/>
        <v>0.89389315279920367</v>
      </c>
      <c r="EN69" s="174">
        <f t="shared" si="147"/>
        <v>8.9122330276335454E-2</v>
      </c>
      <c r="EO69" s="174">
        <f t="shared" si="148"/>
        <v>2.5541051725506581</v>
      </c>
      <c r="EP69" s="174">
        <f t="shared" si="149"/>
        <v>1.0031301280869858</v>
      </c>
      <c r="EQ69" s="137">
        <f t="shared" si="150"/>
        <v>0.31677557827162095</v>
      </c>
      <c r="ER69" s="137">
        <f t="shared" si="151"/>
        <v>56.806800825188986</v>
      </c>
      <c r="ES69" s="137">
        <f>IF(P59,S132,"")</f>
        <v>0.7</v>
      </c>
      <c r="ET69" s="137">
        <f>IF(P59,EQ132,"")</f>
        <v>0.83723686962861632</v>
      </c>
      <c r="EU69" s="137">
        <f>IF(P59,ER132,"")</f>
        <v>37.945479238674238</v>
      </c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</row>
    <row r="70" spans="1:486" ht="15.6" x14ac:dyDescent="0.35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16"/>
      <c r="M70" s="116"/>
      <c r="N70" s="116"/>
      <c r="O70" s="132" t="s">
        <v>638</v>
      </c>
      <c r="P70" s="136">
        <f>IF(P59,IF(ISNUMBER(VLOOKUP(P4,M7:V56,9)),VLOOKUP(P4,M7:V56,9),0.29056-0.08775*P69),"")</f>
        <v>0.26179999999999998</v>
      </c>
      <c r="Q70" s="136">
        <f>IF(P59,IF(ISNUMBER(VLOOKUP(P4,M7:V56,10)),VLOOKUP(P4,M7:V56,10),0.29056-0.08775*Q69),"")</f>
        <v>0.2334</v>
      </c>
      <c r="R70" s="116"/>
      <c r="S70" s="111">
        <v>0.08</v>
      </c>
      <c r="T70" s="134">
        <f t="shared" si="23"/>
        <v>335.68044507564105</v>
      </c>
      <c r="U70" s="111">
        <f t="shared" si="24"/>
        <v>68.106907444847181</v>
      </c>
      <c r="V70" s="111">
        <f t="shared" si="25"/>
        <v>41.990000058917367</v>
      </c>
      <c r="W70" s="156">
        <f t="shared" si="26"/>
        <v>0.88883121518485364</v>
      </c>
      <c r="X70" s="156">
        <f t="shared" si="27"/>
        <v>9.358087757709467E-2</v>
      </c>
      <c r="Y70" s="156">
        <f t="shared" si="28"/>
        <v>2.5242705179314893</v>
      </c>
      <c r="Z70" s="156">
        <f t="shared" si="29"/>
        <v>1.0041499803276823</v>
      </c>
      <c r="AA70" s="111">
        <f t="shared" si="30"/>
        <v>1254.7289179573252</v>
      </c>
      <c r="AB70" s="111">
        <f t="shared" si="31"/>
        <v>327.73573215134616</v>
      </c>
      <c r="AC70" s="111">
        <f t="shared" si="32"/>
        <v>67.251599267941387</v>
      </c>
      <c r="AD70" s="111">
        <f t="shared" si="33"/>
        <v>41.424469070847259</v>
      </c>
      <c r="AE70" s="156">
        <f t="shared" si="34"/>
        <v>0.89592156207829388</v>
      </c>
      <c r="AF70" s="156">
        <f t="shared" si="35"/>
        <v>8.7408982422923068E-2</v>
      </c>
      <c r="AG70" s="156">
        <f t="shared" si="36"/>
        <v>2.5229550722472283</v>
      </c>
      <c r="AH70" s="156">
        <f t="shared" si="37"/>
        <v>1.0040980238350363</v>
      </c>
      <c r="AI70" s="111">
        <f t="shared" si="38"/>
        <v>1321.0837043787603</v>
      </c>
      <c r="AJ70" s="111">
        <f t="shared" si="39"/>
        <v>329.35257224754275</v>
      </c>
      <c r="AK70" s="111">
        <f t="shared" si="40"/>
        <v>67.422607491310472</v>
      </c>
      <c r="AL70" s="111">
        <f t="shared" si="41"/>
        <v>41.537518784097486</v>
      </c>
      <c r="AM70" s="156">
        <f t="shared" si="42"/>
        <v>0.89444134455917346</v>
      </c>
      <c r="AN70" s="156">
        <f t="shared" si="43"/>
        <v>8.8655270176405523E-2</v>
      </c>
      <c r="AO70" s="156">
        <f t="shared" si="44"/>
        <v>2.5233241451067276</v>
      </c>
      <c r="AP70" s="156">
        <f t="shared" si="45"/>
        <v>1.0041088544579901</v>
      </c>
      <c r="AQ70" s="111">
        <f t="shared" si="46"/>
        <v>1307.1596837632228</v>
      </c>
      <c r="AR70" s="111">
        <f t="shared" si="47"/>
        <v>329.01863901781979</v>
      </c>
      <c r="AS70" s="111">
        <f t="shared" si="48"/>
        <v>67.387163420557457</v>
      </c>
      <c r="AT70" s="111">
        <f t="shared" si="49"/>
        <v>41.514086612543785</v>
      </c>
      <c r="AU70" s="156">
        <f t="shared" si="50"/>
        <v>0.89474546589474679</v>
      </c>
      <c r="AV70" s="156">
        <f t="shared" si="51"/>
        <v>8.8397448886466723E-2</v>
      </c>
      <c r="AW70" s="156">
        <f t="shared" si="52"/>
        <v>2.5232522522311225</v>
      </c>
      <c r="AX70" s="156">
        <f t="shared" si="53"/>
        <v>1.0041066284497704</v>
      </c>
      <c r="AY70" s="111">
        <f t="shared" si="54"/>
        <v>1310.0174756185086</v>
      </c>
      <c r="AZ70" s="111">
        <f t="shared" si="55"/>
        <v>329.08740182642691</v>
      </c>
      <c r="BA70" s="111">
        <f t="shared" si="56"/>
        <v>67.394456642319184</v>
      </c>
      <c r="BB70" s="111">
        <f t="shared" si="57"/>
        <v>41.518908143470213</v>
      </c>
      <c r="BC70" s="156">
        <f t="shared" si="58"/>
        <v>0.89468277432457299</v>
      </c>
      <c r="BD70" s="156">
        <f t="shared" si="59"/>
        <v>8.8450521113442704E-2</v>
      </c>
      <c r="BE70" s="156">
        <f t="shared" si="60"/>
        <v>2.5232672399170051</v>
      </c>
      <c r="BF70" s="156">
        <f t="shared" si="61"/>
        <v>1.0041070872868592</v>
      </c>
      <c r="BG70" s="111">
        <f t="shared" si="62"/>
        <v>1309.4282428216561</v>
      </c>
      <c r="BH70" s="137">
        <f t="shared" si="63"/>
        <v>329.07323358358843</v>
      </c>
      <c r="BI70" s="137">
        <f t="shared" si="64"/>
        <v>67.392953682882577</v>
      </c>
      <c r="BJ70" s="137">
        <f t="shared" si="65"/>
        <v>41.517914539087776</v>
      </c>
      <c r="BK70" s="113">
        <f t="shared" si="66"/>
        <v>0.8946956887494214</v>
      </c>
      <c r="BL70" s="113">
        <f t="shared" si="67"/>
        <v>8.8439585083855257E-2</v>
      </c>
      <c r="BM70" s="113">
        <f t="shared" si="68"/>
        <v>2.5232641595750698</v>
      </c>
      <c r="BN70" s="113">
        <f t="shared" si="69"/>
        <v>1.0041069927653261</v>
      </c>
      <c r="BO70" s="137">
        <f t="shared" si="70"/>
        <v>1309.549619001667</v>
      </c>
      <c r="BP70" s="137">
        <f t="shared" si="71"/>
        <v>329.07615250978313</v>
      </c>
      <c r="BQ70" s="137">
        <f t="shared" si="72"/>
        <v>67.393263311356648</v>
      </c>
      <c r="BR70" s="137">
        <f t="shared" si="73"/>
        <v>41.518119233971021</v>
      </c>
      <c r="BS70" s="113">
        <f t="shared" si="74"/>
        <v>0.89469302801170592</v>
      </c>
      <c r="BT70" s="113">
        <f t="shared" si="75"/>
        <v>8.8441838080903445E-2</v>
      </c>
      <c r="BU70" s="113">
        <f t="shared" si="76"/>
        <v>2.5232647945147813</v>
      </c>
      <c r="BV70" s="113">
        <f t="shared" si="77"/>
        <v>1.0041070122393838</v>
      </c>
      <c r="BW70" s="137">
        <f t="shared" si="78"/>
        <v>1309.5246118370919</v>
      </c>
      <c r="BX70" s="137">
        <f t="shared" si="79"/>
        <v>329.07555113997154</v>
      </c>
      <c r="BY70" s="137">
        <f t="shared" si="80"/>
        <v>67.393199519949746</v>
      </c>
      <c r="BZ70" s="137">
        <f t="shared" si="81"/>
        <v>41.518077061572242</v>
      </c>
      <c r="CA70" s="113">
        <f t="shared" si="82"/>
        <v>0.89469357618324108</v>
      </c>
      <c r="CB70" s="113">
        <f t="shared" si="83"/>
        <v>8.8441373907337667E-2</v>
      </c>
      <c r="CC70" s="113">
        <f t="shared" si="84"/>
        <v>2.5232646637158007</v>
      </c>
      <c r="CD70" s="113">
        <f t="shared" si="85"/>
        <v>1.0041070082272896</v>
      </c>
      <c r="CE70" s="137">
        <f t="shared" si="86"/>
        <v>1309.5297638630741</v>
      </c>
      <c r="CF70" s="137">
        <f t="shared" si="87"/>
        <v>329.07567503611432</v>
      </c>
      <c r="CG70" s="137">
        <f t="shared" si="88"/>
        <v>67.393212662443247</v>
      </c>
      <c r="CH70" s="137">
        <f t="shared" si="89"/>
        <v>41.518085750053892</v>
      </c>
      <c r="CI70" s="113">
        <f t="shared" si="90"/>
        <v>0.89469346324695875</v>
      </c>
      <c r="CJ70" s="113">
        <f t="shared" si="91"/>
        <v>8.8441469537810888E-2</v>
      </c>
      <c r="CK70" s="113">
        <f t="shared" si="92"/>
        <v>2.5232646906640244</v>
      </c>
      <c r="CL70" s="113">
        <f t="shared" si="93"/>
        <v>1.0041070090538757</v>
      </c>
      <c r="CM70" s="137">
        <f t="shared" si="94"/>
        <v>1309.5287024236357</v>
      </c>
      <c r="CN70" s="137">
        <f t="shared" si="95"/>
        <v>329.07564951060414</v>
      </c>
      <c r="CO70" s="137">
        <f t="shared" si="96"/>
        <v>67.393209954780716</v>
      </c>
      <c r="CP70" s="137">
        <f t="shared" si="97"/>
        <v>41.518083960022473</v>
      </c>
      <c r="CQ70" s="113">
        <f t="shared" si="98"/>
        <v>0.89469348651447134</v>
      </c>
      <c r="CR70" s="113">
        <f t="shared" si="99"/>
        <v>8.8441449835688885E-2</v>
      </c>
      <c r="CS70" s="113">
        <f t="shared" si="100"/>
        <v>2.5232646851120841</v>
      </c>
      <c r="CT70" s="113">
        <f t="shared" si="101"/>
        <v>1.0041070088835795</v>
      </c>
      <c r="CU70" s="137">
        <f t="shared" si="102"/>
        <v>1309.5289211049408</v>
      </c>
      <c r="CV70" s="137">
        <f t="shared" si="103"/>
        <v>329.07565476945649</v>
      </c>
      <c r="CW70" s="173">
        <f t="shared" si="104"/>
        <v>67.393210512622517</v>
      </c>
      <c r="CX70" s="173">
        <f t="shared" si="105"/>
        <v>41.518084328810822</v>
      </c>
      <c r="CY70" s="174">
        <f t="shared" si="106"/>
        <v>0.89469348172081919</v>
      </c>
      <c r="CZ70" s="174">
        <f t="shared" si="107"/>
        <v>8.8441453894786873E-2</v>
      </c>
      <c r="DA70" s="174">
        <f t="shared" si="108"/>
        <v>2.5232646862559145</v>
      </c>
      <c r="DB70" s="174">
        <f t="shared" si="109"/>
        <v>1.0041070089186646</v>
      </c>
      <c r="DC70" s="173">
        <f t="shared" si="110"/>
        <v>1309.5288760514713</v>
      </c>
      <c r="DD70" s="137">
        <f t="shared" si="111"/>
        <v>329.07565368600984</v>
      </c>
      <c r="DE70" s="173">
        <f t="shared" si="112"/>
        <v>67.393210397694062</v>
      </c>
      <c r="DF70" s="173">
        <f t="shared" si="113"/>
        <v>41.518084252831784</v>
      </c>
      <c r="DG70" s="174">
        <f t="shared" si="114"/>
        <v>0.8946934827084233</v>
      </c>
      <c r="DH70" s="174">
        <f t="shared" si="115"/>
        <v>8.8441453058517749E-2</v>
      </c>
      <c r="DI70" s="174">
        <f t="shared" si="116"/>
        <v>2.523264686020259</v>
      </c>
      <c r="DJ70" s="174">
        <f t="shared" si="117"/>
        <v>1.0041070089114361</v>
      </c>
      <c r="DK70" s="173">
        <f t="shared" si="118"/>
        <v>1309.5288853335396</v>
      </c>
      <c r="DL70" s="137">
        <f t="shared" si="119"/>
        <v>329.0756539092252</v>
      </c>
      <c r="DM70" s="173">
        <f t="shared" si="120"/>
        <v>67.393210421372018</v>
      </c>
      <c r="DN70" s="173">
        <f t="shared" si="121"/>
        <v>41.518084268485254</v>
      </c>
      <c r="DO70" s="174">
        <f t="shared" si="122"/>
        <v>0.89469348250495406</v>
      </c>
      <c r="DP70" s="174">
        <f t="shared" si="123"/>
        <v>8.8441453230808736E-2</v>
      </c>
      <c r="DQ70" s="174">
        <f t="shared" si="124"/>
        <v>2.5232646860688086</v>
      </c>
      <c r="DR70" s="174">
        <f t="shared" si="125"/>
        <v>1.0041070089129254</v>
      </c>
      <c r="DS70" s="173">
        <f t="shared" si="126"/>
        <v>1309.5288834212156</v>
      </c>
      <c r="DT70" s="137">
        <f t="shared" si="127"/>
        <v>329.07565386323762</v>
      </c>
      <c r="DU70" s="173">
        <f t="shared" si="128"/>
        <v>67.393210416493801</v>
      </c>
      <c r="DV70" s="173">
        <f t="shared" si="129"/>
        <v>41.518084265260278</v>
      </c>
      <c r="DW70" s="174">
        <f t="shared" si="130"/>
        <v>0.89469348254687353</v>
      </c>
      <c r="DX70" s="174">
        <f t="shared" si="131"/>
        <v>8.8441453195312769E-2</v>
      </c>
      <c r="DY70" s="174">
        <f t="shared" si="132"/>
        <v>2.5232646860588064</v>
      </c>
      <c r="DZ70" s="174">
        <f t="shared" si="133"/>
        <v>1.0041070089126185</v>
      </c>
      <c r="EA70" s="173">
        <f t="shared" si="134"/>
        <v>1309.5288838151987</v>
      </c>
      <c r="EB70" s="137">
        <f t="shared" si="135"/>
        <v>329.07565387271211</v>
      </c>
      <c r="EC70" s="173">
        <f t="shared" si="136"/>
        <v>67.393210417498835</v>
      </c>
      <c r="ED70" s="173">
        <f t="shared" si="137"/>
        <v>41.518084265924699</v>
      </c>
      <c r="EE70" s="174">
        <f t="shared" si="138"/>
        <v>0.89469348253823699</v>
      </c>
      <c r="EF70" s="174">
        <f t="shared" si="139"/>
        <v>8.8441453202625711E-2</v>
      </c>
      <c r="EG70" s="174">
        <f t="shared" si="140"/>
        <v>2.5232646860608678</v>
      </c>
      <c r="EH70" s="174">
        <f t="shared" si="141"/>
        <v>1.0041070089126818</v>
      </c>
      <c r="EI70" s="173">
        <f t="shared" si="142"/>
        <v>1309.5288837340297</v>
      </c>
      <c r="EJ70" s="137">
        <f t="shared" si="143"/>
        <v>329.07565387076011</v>
      </c>
      <c r="EK70" s="173">
        <f t="shared" si="144"/>
        <v>67.393210417291755</v>
      </c>
      <c r="EL70" s="173">
        <f t="shared" si="145"/>
        <v>41.518084265787792</v>
      </c>
      <c r="EM70" s="174">
        <f t="shared" si="146"/>
        <v>0.89469348254001635</v>
      </c>
      <c r="EN70" s="174">
        <f t="shared" si="147"/>
        <v>8.8441453201119097E-2</v>
      </c>
      <c r="EO70" s="174">
        <f t="shared" si="148"/>
        <v>2.5232646860604429</v>
      </c>
      <c r="EP70" s="174">
        <f t="shared" si="149"/>
        <v>1.0041070089126689</v>
      </c>
      <c r="EQ70" s="137">
        <f t="shared" si="150"/>
        <v>0.34781882489494625</v>
      </c>
      <c r="ER70" s="137">
        <f t="shared" si="151"/>
        <v>55.925653870760129</v>
      </c>
      <c r="ES70" s="137">
        <f>IF(P59,S142,"")</f>
        <v>0.8</v>
      </c>
      <c r="ET70" s="137">
        <f>IF(P59,EQ142,"")</f>
        <v>0.85614677819633012</v>
      </c>
      <c r="EU70" s="137">
        <f>IF(P59,ER142,"")</f>
        <v>37.582540080434455</v>
      </c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</row>
    <row r="71" spans="1:486" x14ac:dyDescent="0.3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16"/>
      <c r="M71" s="116"/>
      <c r="N71" s="116"/>
      <c r="O71" s="132" t="s">
        <v>631</v>
      </c>
      <c r="P71" s="111">
        <f>IF(P59,IF(ISNUMBER(VLOOKUP($P$4,$M$7:$V$56,7)),VLOOKUP($P$4,$M$7:$V$56,7),""),"")</f>
        <v>-243.98699999999999</v>
      </c>
      <c r="Q71" s="111">
        <f>IF(P59,IF(ISNUMBER(VLOOKUP($P$4,$M$7:$V$56,8)),VLOOKUP($P$4,$M$7:$V$56,8),""),"")</f>
        <v>1902.66</v>
      </c>
      <c r="R71" s="116"/>
      <c r="S71" s="111">
        <v>0.09</v>
      </c>
      <c r="T71" s="134">
        <f t="shared" si="23"/>
        <v>335.43288800592694</v>
      </c>
      <c r="U71" s="111">
        <f t="shared" si="24"/>
        <v>68.079674174310057</v>
      </c>
      <c r="V71" s="111">
        <f t="shared" si="25"/>
        <v>41.971989386621473</v>
      </c>
      <c r="W71" s="156">
        <f t="shared" si="26"/>
        <v>0.88904535066496038</v>
      </c>
      <c r="X71" s="156">
        <f t="shared" si="27"/>
        <v>9.338678773914412E-2</v>
      </c>
      <c r="Y71" s="156">
        <f t="shared" si="28"/>
        <v>2.4937748205167276</v>
      </c>
      <c r="Z71" s="156">
        <f t="shared" si="29"/>
        <v>1.0052821162540988</v>
      </c>
      <c r="AA71" s="111">
        <f t="shared" si="30"/>
        <v>1219.2770276885642</v>
      </c>
      <c r="AB71" s="111">
        <f t="shared" si="31"/>
        <v>326.84432146111175</v>
      </c>
      <c r="AC71" s="111">
        <f t="shared" si="32"/>
        <v>67.157964786897267</v>
      </c>
      <c r="AD71" s="111">
        <f t="shared" si="33"/>
        <v>41.362574024482576</v>
      </c>
      <c r="AE71" s="156">
        <f t="shared" si="34"/>
        <v>0.89674603255328089</v>
      </c>
      <c r="AF71" s="156">
        <f t="shared" si="35"/>
        <v>8.6724078418893624E-2</v>
      </c>
      <c r="AG71" s="156">
        <f t="shared" si="36"/>
        <v>2.4926664533985137</v>
      </c>
      <c r="AH71" s="156">
        <f t="shared" si="37"/>
        <v>1.0052109345407449</v>
      </c>
      <c r="AI71" s="111">
        <f t="shared" si="38"/>
        <v>1286.3312054295818</v>
      </c>
      <c r="AJ71" s="111">
        <f t="shared" si="39"/>
        <v>328.51389570065015</v>
      </c>
      <c r="AK71" s="111">
        <f t="shared" si="40"/>
        <v>67.333713193846208</v>
      </c>
      <c r="AL71" s="111">
        <f t="shared" si="41"/>
        <v>41.478751399020169</v>
      </c>
      <c r="AM71" s="156">
        <f t="shared" si="42"/>
        <v>0.89520671979570698</v>
      </c>
      <c r="AN71" s="156">
        <f t="shared" si="43"/>
        <v>8.8008163127664504E-2</v>
      </c>
      <c r="AO71" s="156">
        <f t="shared" si="44"/>
        <v>2.4929936342044146</v>
      </c>
      <c r="AP71" s="156">
        <f t="shared" si="45"/>
        <v>1.0052251418111438</v>
      </c>
      <c r="AQ71" s="111">
        <f t="shared" si="46"/>
        <v>1272.8749622540545</v>
      </c>
      <c r="AR71" s="111">
        <f t="shared" si="47"/>
        <v>328.18440120871628</v>
      </c>
      <c r="AS71" s="111">
        <f t="shared" si="48"/>
        <v>67.298901169273648</v>
      </c>
      <c r="AT71" s="111">
        <f t="shared" si="49"/>
        <v>41.455738214982446</v>
      </c>
      <c r="AU71" s="156">
        <f t="shared" si="50"/>
        <v>0.8955088490546077</v>
      </c>
      <c r="AV71" s="156">
        <f t="shared" si="51"/>
        <v>8.7754308719580565E-2</v>
      </c>
      <c r="AW71" s="156">
        <f t="shared" si="52"/>
        <v>2.492933433272285</v>
      </c>
      <c r="AX71" s="156">
        <f t="shared" si="53"/>
        <v>1.0052223523021935</v>
      </c>
      <c r="AY71" s="111">
        <f t="shared" si="54"/>
        <v>1275.5141102662465</v>
      </c>
      <c r="AZ71" s="111">
        <f t="shared" si="55"/>
        <v>328.24923819828786</v>
      </c>
      <c r="BA71" s="111">
        <f t="shared" si="56"/>
        <v>67.30574639510219</v>
      </c>
      <c r="BB71" s="111">
        <f t="shared" si="57"/>
        <v>41.460263352670566</v>
      </c>
      <c r="BC71" s="156">
        <f t="shared" si="58"/>
        <v>0.89544933279660632</v>
      </c>
      <c r="BD71" s="156">
        <f t="shared" si="59"/>
        <v>8.7804244572064677E-2</v>
      </c>
      <c r="BE71" s="156">
        <f t="shared" si="60"/>
        <v>2.492945448475695</v>
      </c>
      <c r="BF71" s="156">
        <f t="shared" si="61"/>
        <v>1.0052229017692673</v>
      </c>
      <c r="BG71" s="111">
        <f t="shared" si="62"/>
        <v>1274.994148838106</v>
      </c>
      <c r="BH71" s="137">
        <f t="shared" si="63"/>
        <v>328.23647239926242</v>
      </c>
      <c r="BI71" s="137">
        <f t="shared" si="64"/>
        <v>67.304398440990582</v>
      </c>
      <c r="BJ71" s="137">
        <f t="shared" si="65"/>
        <v>41.459372266308861</v>
      </c>
      <c r="BK71" s="113">
        <f t="shared" si="66"/>
        <v>0.89546104850691199</v>
      </c>
      <c r="BL71" s="113">
        <f t="shared" si="67"/>
        <v>8.7794412012812309E-2</v>
      </c>
      <c r="BM71" s="113">
        <f t="shared" si="68"/>
        <v>2.4929430893479645</v>
      </c>
      <c r="BN71" s="113">
        <f t="shared" si="69"/>
        <v>1.0052227936058487</v>
      </c>
      <c r="BO71" s="137">
        <f t="shared" si="70"/>
        <v>1275.0964996850787</v>
      </c>
      <c r="BP71" s="137">
        <f t="shared" si="71"/>
        <v>328.23898558094993</v>
      </c>
      <c r="BQ71" s="137">
        <f t="shared" si="72"/>
        <v>67.304663803001318</v>
      </c>
      <c r="BR71" s="137">
        <f t="shared" si="73"/>
        <v>41.459547688005131</v>
      </c>
      <c r="BS71" s="113">
        <f t="shared" si="74"/>
        <v>0.89545874195809372</v>
      </c>
      <c r="BT71" s="113">
        <f t="shared" si="75"/>
        <v>8.77963477070553E-2</v>
      </c>
      <c r="BU71" s="113">
        <f t="shared" si="76"/>
        <v>2.4929435540395293</v>
      </c>
      <c r="BV71" s="113">
        <f t="shared" si="77"/>
        <v>1.0052228149006359</v>
      </c>
      <c r="BW71" s="137">
        <f t="shared" si="78"/>
        <v>1275.0763490857764</v>
      </c>
      <c r="BX71" s="137">
        <f t="shared" si="79"/>
        <v>328.23849080398435</v>
      </c>
      <c r="BY71" s="137">
        <f t="shared" si="80"/>
        <v>67.304611560165213</v>
      </c>
      <c r="BZ71" s="137">
        <f t="shared" si="81"/>
        <v>41.459513152061369</v>
      </c>
      <c r="CA71" s="113">
        <f t="shared" si="82"/>
        <v>0.89545919605094537</v>
      </c>
      <c r="CB71" s="113">
        <f t="shared" si="83"/>
        <v>8.7795966620641153E-2</v>
      </c>
      <c r="CC71" s="113">
        <f t="shared" si="84"/>
        <v>2.492943462564273</v>
      </c>
      <c r="CD71" s="113">
        <f t="shared" si="85"/>
        <v>1.0052228107083052</v>
      </c>
      <c r="CE71" s="137">
        <f t="shared" si="86"/>
        <v>1275.0803161523565</v>
      </c>
      <c r="CF71" s="137">
        <f t="shared" si="87"/>
        <v>328.23858821165288</v>
      </c>
      <c r="CG71" s="137">
        <f t="shared" si="88"/>
        <v>67.304621845299039</v>
      </c>
      <c r="CH71" s="137">
        <f t="shared" si="89"/>
        <v>41.459519951209828</v>
      </c>
      <c r="CI71" s="113">
        <f t="shared" si="90"/>
        <v>0.89545910665268957</v>
      </c>
      <c r="CJ71" s="113">
        <f t="shared" si="91"/>
        <v>8.7796041645799627E-2</v>
      </c>
      <c r="CK71" s="113">
        <f t="shared" si="92"/>
        <v>2.4929434805735595</v>
      </c>
      <c r="CL71" s="113">
        <f t="shared" si="93"/>
        <v>1.0052228115336583</v>
      </c>
      <c r="CM71" s="137">
        <f t="shared" si="94"/>
        <v>1275.0795351470858</v>
      </c>
      <c r="CN71" s="137">
        <f t="shared" si="95"/>
        <v>328.23856903480601</v>
      </c>
      <c r="CO71" s="137">
        <f t="shared" si="96"/>
        <v>67.304619820443264</v>
      </c>
      <c r="CP71" s="137">
        <f t="shared" si="97"/>
        <v>41.459518612647287</v>
      </c>
      <c r="CQ71" s="113">
        <f t="shared" si="98"/>
        <v>0.8954591242527018</v>
      </c>
      <c r="CR71" s="113">
        <f t="shared" si="99"/>
        <v>8.7796026875441774E-2</v>
      </c>
      <c r="CS71" s="113">
        <f t="shared" si="100"/>
        <v>2.4929434770280485</v>
      </c>
      <c r="CT71" s="113">
        <f t="shared" si="101"/>
        <v>1.0052228113711694</v>
      </c>
      <c r="CU71" s="137">
        <f t="shared" si="102"/>
        <v>1275.0796889051351</v>
      </c>
      <c r="CV71" s="137">
        <f t="shared" si="103"/>
        <v>328.23857281019048</v>
      </c>
      <c r="CW71" s="173">
        <f t="shared" si="104"/>
        <v>67.304620219080689</v>
      </c>
      <c r="CX71" s="173">
        <f t="shared" si="105"/>
        <v>41.459518876172787</v>
      </c>
      <c r="CY71" s="174">
        <f t="shared" si="106"/>
        <v>0.89545912078775169</v>
      </c>
      <c r="CZ71" s="174">
        <f t="shared" si="107"/>
        <v>8.779602978331176E-2</v>
      </c>
      <c r="DA71" s="174">
        <f t="shared" si="108"/>
        <v>2.4929434777260613</v>
      </c>
      <c r="DB71" s="174">
        <f t="shared" si="109"/>
        <v>1.0052228114031589</v>
      </c>
      <c r="DC71" s="173">
        <f t="shared" si="110"/>
        <v>1275.0796586344759</v>
      </c>
      <c r="DD71" s="137">
        <f t="shared" si="111"/>
        <v>328.23857206692287</v>
      </c>
      <c r="DE71" s="173">
        <f t="shared" si="112"/>
        <v>67.304620140600107</v>
      </c>
      <c r="DF71" s="173">
        <f t="shared" si="113"/>
        <v>41.459518824291976</v>
      </c>
      <c r="DG71" s="174">
        <f t="shared" si="114"/>
        <v>0.89545912146990359</v>
      </c>
      <c r="DH71" s="174">
        <f t="shared" si="115"/>
        <v>8.7796029210833459E-2</v>
      </c>
      <c r="DI71" s="174">
        <f t="shared" si="116"/>
        <v>2.4929434775886414</v>
      </c>
      <c r="DJ71" s="174">
        <f t="shared" si="117"/>
        <v>1.0052228113968611</v>
      </c>
      <c r="DK71" s="173">
        <f t="shared" si="118"/>
        <v>1275.0796645939222</v>
      </c>
      <c r="DL71" s="137">
        <f t="shared" si="119"/>
        <v>328.23857221325153</v>
      </c>
      <c r="DM71" s="173">
        <f t="shared" si="120"/>
        <v>67.30462015605076</v>
      </c>
      <c r="DN71" s="173">
        <f t="shared" si="121"/>
        <v>41.459518834505865</v>
      </c>
      <c r="DO71" s="174">
        <f t="shared" si="122"/>
        <v>0.89545912133560668</v>
      </c>
      <c r="DP71" s="174">
        <f t="shared" si="123"/>
        <v>8.7796029323538541E-2</v>
      </c>
      <c r="DQ71" s="174">
        <f t="shared" si="124"/>
        <v>2.4929434776156967</v>
      </c>
      <c r="DR71" s="174">
        <f t="shared" si="125"/>
        <v>1.005222811398101</v>
      </c>
      <c r="DS71" s="173">
        <f t="shared" si="126"/>
        <v>1275.0796634206731</v>
      </c>
      <c r="DT71" s="137">
        <f t="shared" si="127"/>
        <v>328.23857218444346</v>
      </c>
      <c r="DU71" s="173">
        <f t="shared" si="128"/>
        <v>67.304620153008969</v>
      </c>
      <c r="DV71" s="173">
        <f t="shared" si="129"/>
        <v>41.459518832495043</v>
      </c>
      <c r="DW71" s="174">
        <f t="shared" si="130"/>
        <v>0.89545912136204608</v>
      </c>
      <c r="DX71" s="174">
        <f t="shared" si="131"/>
        <v>8.7796029301349984E-2</v>
      </c>
      <c r="DY71" s="174">
        <f t="shared" si="132"/>
        <v>2.4929434776103703</v>
      </c>
      <c r="DZ71" s="174">
        <f t="shared" si="133"/>
        <v>1.005222811397857</v>
      </c>
      <c r="EA71" s="173">
        <f t="shared" si="134"/>
        <v>1275.0796636516534</v>
      </c>
      <c r="EB71" s="137">
        <f t="shared" si="135"/>
        <v>328.23857219011495</v>
      </c>
      <c r="EC71" s="173">
        <f t="shared" si="136"/>
        <v>67.304620153607814</v>
      </c>
      <c r="ED71" s="173">
        <f t="shared" si="137"/>
        <v>41.459518832890893</v>
      </c>
      <c r="EE71" s="174">
        <f t="shared" si="138"/>
        <v>0.89545912135684025</v>
      </c>
      <c r="EF71" s="174">
        <f t="shared" si="139"/>
        <v>8.7796029305718337E-2</v>
      </c>
      <c r="EG71" s="174">
        <f t="shared" si="140"/>
        <v>2.4929434776114201</v>
      </c>
      <c r="EH71" s="174">
        <f t="shared" si="141"/>
        <v>1.0052228113979049</v>
      </c>
      <c r="EI71" s="173">
        <f t="shared" si="142"/>
        <v>1275.07966360618</v>
      </c>
      <c r="EJ71" s="137">
        <f t="shared" si="143"/>
        <v>328.23857218899843</v>
      </c>
      <c r="EK71" s="173">
        <f t="shared" si="144"/>
        <v>67.304620153489907</v>
      </c>
      <c r="EL71" s="173">
        <f t="shared" si="145"/>
        <v>41.459518832812975</v>
      </c>
      <c r="EM71" s="174">
        <f t="shared" si="146"/>
        <v>0.89545912135786565</v>
      </c>
      <c r="EN71" s="174">
        <f t="shared" si="147"/>
        <v>8.7796029304858317E-2</v>
      </c>
      <c r="EO71" s="174">
        <f t="shared" si="148"/>
        <v>2.4929434776112123</v>
      </c>
      <c r="EP71" s="174">
        <f t="shared" si="149"/>
        <v>1.0052228113978956</v>
      </c>
      <c r="EQ71" s="137">
        <f t="shared" si="150"/>
        <v>0.37642413877486808</v>
      </c>
      <c r="ER71" s="137">
        <f t="shared" si="151"/>
        <v>55.088572188998455</v>
      </c>
      <c r="ES71" s="137">
        <f>IF(P59,S152,"")</f>
        <v>0.9</v>
      </c>
      <c r="ET71" s="137">
        <f>IF(P59,EQ152,"")</f>
        <v>0.87853385508271209</v>
      </c>
      <c r="EU71" s="137">
        <f>IF(P59,ER152,"")</f>
        <v>37.520122295268493</v>
      </c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</row>
    <row r="72" spans="1:486" x14ac:dyDescent="0.3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16"/>
      <c r="M72" s="116"/>
      <c r="N72" s="116"/>
      <c r="O72" s="132" t="s">
        <v>562</v>
      </c>
      <c r="P72" s="158">
        <f>83.14*P67/P68</f>
        <v>697.4488033555391</v>
      </c>
      <c r="Q72" s="158">
        <f>83.14*Q67/Q68</f>
        <v>526.41133269535362</v>
      </c>
      <c r="R72" s="116"/>
      <c r="S72" s="111">
        <v>0.1</v>
      </c>
      <c r="T72" s="134">
        <f t="shared" si="23"/>
        <v>335.18533093621284</v>
      </c>
      <c r="U72" s="111">
        <f t="shared" si="24"/>
        <v>68.052479348543173</v>
      </c>
      <c r="V72" s="111">
        <f t="shared" si="25"/>
        <v>41.954004395130042</v>
      </c>
      <c r="W72" s="156">
        <f t="shared" si="26"/>
        <v>0.88925991286739636</v>
      </c>
      <c r="X72" s="156">
        <f t="shared" si="27"/>
        <v>9.3192808492031293E-2</v>
      </c>
      <c r="Y72" s="156">
        <f t="shared" si="28"/>
        <v>2.4637435204005045</v>
      </c>
      <c r="Z72" s="156">
        <f t="shared" si="29"/>
        <v>1.0065590427830875</v>
      </c>
      <c r="AA72" s="111">
        <f t="shared" si="30"/>
        <v>1186.6939366244223</v>
      </c>
      <c r="AB72" s="111">
        <f t="shared" si="31"/>
        <v>326.00697511499192</v>
      </c>
      <c r="AC72" s="111">
        <f t="shared" si="32"/>
        <v>67.07042345742876</v>
      </c>
      <c r="AD72" s="111">
        <f t="shared" si="33"/>
        <v>41.304709709766115</v>
      </c>
      <c r="AE72" s="156">
        <f t="shared" si="34"/>
        <v>0.89752598825616769</v>
      </c>
      <c r="AF72" s="156">
        <f t="shared" si="35"/>
        <v>8.6082164146764895E-2</v>
      </c>
      <c r="AG72" s="156">
        <f t="shared" si="36"/>
        <v>2.4628869913151443</v>
      </c>
      <c r="AH72" s="156">
        <f t="shared" si="37"/>
        <v>1.0064650098634589</v>
      </c>
      <c r="AI72" s="111">
        <f t="shared" si="38"/>
        <v>1253.8539997130702</v>
      </c>
      <c r="AJ72" s="111">
        <f t="shared" si="39"/>
        <v>327.71397154448113</v>
      </c>
      <c r="AK72" s="111">
        <f t="shared" si="40"/>
        <v>67.24930806954896</v>
      </c>
      <c r="AL72" s="111">
        <f t="shared" si="41"/>
        <v>41.422954484570212</v>
      </c>
      <c r="AM72" s="156">
        <f t="shared" si="42"/>
        <v>0.8959416172273591</v>
      </c>
      <c r="AN72" s="156">
        <f t="shared" si="43"/>
        <v>8.7392244108624076E-2</v>
      </c>
      <c r="AO72" s="156">
        <f t="shared" si="44"/>
        <v>2.4631666402566474</v>
      </c>
      <c r="AP72" s="156">
        <f t="shared" si="45"/>
        <v>1.0064830062318213</v>
      </c>
      <c r="AQ72" s="111">
        <f t="shared" si="46"/>
        <v>1240.9490047346249</v>
      </c>
      <c r="AR72" s="111">
        <f t="shared" si="47"/>
        <v>327.39161637817108</v>
      </c>
      <c r="AS72" s="111">
        <f t="shared" si="48"/>
        <v>67.21539892764774</v>
      </c>
      <c r="AT72" s="111">
        <f t="shared" si="49"/>
        <v>41.400539229984524</v>
      </c>
      <c r="AU72" s="156">
        <f t="shared" si="50"/>
        <v>0.89623912571545306</v>
      </c>
      <c r="AV72" s="156">
        <f t="shared" si="51"/>
        <v>8.7144397832291318E-2</v>
      </c>
      <c r="AW72" s="156">
        <f t="shared" si="52"/>
        <v>2.4631181483580438</v>
      </c>
      <c r="AX72" s="156">
        <f t="shared" si="53"/>
        <v>1.0064796257762088</v>
      </c>
      <c r="AY72" s="111">
        <f t="shared" si="54"/>
        <v>1243.3711934459777</v>
      </c>
      <c r="AZ72" s="111">
        <f t="shared" si="55"/>
        <v>327.45231966947483</v>
      </c>
      <c r="BA72" s="111">
        <f t="shared" si="56"/>
        <v>67.221779844210062</v>
      </c>
      <c r="BB72" s="111">
        <f t="shared" si="57"/>
        <v>41.404757229817321</v>
      </c>
      <c r="BC72" s="156">
        <f t="shared" si="58"/>
        <v>0.89618304151534134</v>
      </c>
      <c r="BD72" s="156">
        <f t="shared" si="59"/>
        <v>8.7191054430204584E-2</v>
      </c>
      <c r="BE72" s="156">
        <f t="shared" si="60"/>
        <v>2.463127432900647</v>
      </c>
      <c r="BF72" s="156">
        <f t="shared" si="61"/>
        <v>1.0064802629962395</v>
      </c>
      <c r="BG72" s="111">
        <f t="shared" si="62"/>
        <v>1242.9145409137584</v>
      </c>
      <c r="BH72" s="160">
        <f t="shared" si="63"/>
        <v>327.44088242463454</v>
      </c>
      <c r="BI72" s="160">
        <f t="shared" si="64"/>
        <v>67.220577439060833</v>
      </c>
      <c r="BJ72" s="160">
        <f t="shared" si="65"/>
        <v>41.403962398524854</v>
      </c>
      <c r="BK72" s="161">
        <f t="shared" si="66"/>
        <v>0.89619360634216683</v>
      </c>
      <c r="BL72" s="161">
        <f t="shared" si="67"/>
        <v>8.7182263194041279E-2</v>
      </c>
      <c r="BM72" s="161">
        <f t="shared" si="68"/>
        <v>2.4631256890094932</v>
      </c>
      <c r="BN72" s="161">
        <f t="shared" si="69"/>
        <v>1.0064801429588928</v>
      </c>
      <c r="BO72" s="160">
        <f t="shared" si="70"/>
        <v>1243.0005611876391</v>
      </c>
      <c r="BP72" s="160">
        <f t="shared" si="71"/>
        <v>327.44303712557689</v>
      </c>
      <c r="BQ72" s="160">
        <f t="shared" si="72"/>
        <v>67.22080395844462</v>
      </c>
      <c r="BR72" s="160">
        <f t="shared" si="73"/>
        <v>41.404112135612159</v>
      </c>
      <c r="BS72" s="161">
        <f t="shared" si="74"/>
        <v>0.89619161592358088</v>
      </c>
      <c r="BT72" s="161">
        <f t="shared" si="75"/>
        <v>8.7183919384629563E-2</v>
      </c>
      <c r="BU72" s="161">
        <f t="shared" si="76"/>
        <v>2.4631260177397354</v>
      </c>
      <c r="BV72" s="161">
        <f t="shared" si="77"/>
        <v>1.0064801655739382</v>
      </c>
      <c r="BW72" s="160">
        <f t="shared" si="78"/>
        <v>1242.9843548770593</v>
      </c>
      <c r="BX72" s="160">
        <f t="shared" si="79"/>
        <v>327.44263118655641</v>
      </c>
      <c r="BY72" s="160">
        <f t="shared" si="80"/>
        <v>67.220761282686098</v>
      </c>
      <c r="BZ72" s="160">
        <f t="shared" si="81"/>
        <v>41.404083925469592</v>
      </c>
      <c r="CA72" s="161">
        <f t="shared" si="82"/>
        <v>0.89619199090963531</v>
      </c>
      <c r="CB72" s="161">
        <f t="shared" si="83"/>
        <v>8.7183607362717935E-2</v>
      </c>
      <c r="CC72" s="161">
        <f t="shared" si="84"/>
        <v>2.4631259558148106</v>
      </c>
      <c r="CD72" s="161">
        <f t="shared" si="85"/>
        <v>1.0064801613133618</v>
      </c>
      <c r="CE72" s="160">
        <f t="shared" si="86"/>
        <v>1242.9874080725406</v>
      </c>
      <c r="CF72" s="160">
        <f t="shared" si="87"/>
        <v>327.44270766394493</v>
      </c>
      <c r="CG72" s="160">
        <f t="shared" si="88"/>
        <v>67.220769322631654</v>
      </c>
      <c r="CH72" s="160">
        <f t="shared" si="89"/>
        <v>41.404089240149773</v>
      </c>
      <c r="CI72" s="161">
        <f t="shared" si="90"/>
        <v>0.8961919202635743</v>
      </c>
      <c r="CJ72" s="161">
        <f t="shared" si="91"/>
        <v>8.7183666146450456E-2</v>
      </c>
      <c r="CK72" s="161">
        <f t="shared" si="92"/>
        <v>2.4631259674814774</v>
      </c>
      <c r="CL72" s="161">
        <f t="shared" si="93"/>
        <v>1.0064801621160393</v>
      </c>
      <c r="CM72" s="160">
        <f t="shared" si="94"/>
        <v>1242.9868328611326</v>
      </c>
      <c r="CN72" s="160">
        <f t="shared" si="95"/>
        <v>327.4426932558822</v>
      </c>
      <c r="CO72" s="160">
        <f t="shared" si="96"/>
        <v>67.220767807934763</v>
      </c>
      <c r="CP72" s="160">
        <f t="shared" si="97"/>
        <v>41.404088238883112</v>
      </c>
      <c r="CQ72" s="161">
        <f t="shared" si="98"/>
        <v>0.89619193357303306</v>
      </c>
      <c r="CR72" s="161">
        <f t="shared" si="99"/>
        <v>8.7183655071807475E-2</v>
      </c>
      <c r="CS72" s="161">
        <f t="shared" si="100"/>
        <v>2.463125965283528</v>
      </c>
      <c r="CT72" s="161">
        <f t="shared" si="101"/>
        <v>1.0064801619648178</v>
      </c>
      <c r="CU72" s="160">
        <f t="shared" si="102"/>
        <v>1242.9869412288472</v>
      </c>
      <c r="CV72" s="160">
        <f t="shared" si="103"/>
        <v>327.44269597030871</v>
      </c>
      <c r="CW72" s="160">
        <f t="shared" si="104"/>
        <v>67.220768093298148</v>
      </c>
      <c r="CX72" s="160">
        <f t="shared" si="105"/>
        <v>41.404088427518083</v>
      </c>
      <c r="CY72" s="161">
        <f t="shared" si="106"/>
        <v>0.89619193106557882</v>
      </c>
      <c r="CZ72" s="161">
        <f t="shared" si="107"/>
        <v>8.7183657158229816E-2</v>
      </c>
      <c r="DA72" s="161">
        <f t="shared" si="108"/>
        <v>2.463125965697615</v>
      </c>
      <c r="DB72" s="161">
        <f t="shared" si="109"/>
        <v>1.0064801619933075</v>
      </c>
      <c r="DC72" s="160">
        <f t="shared" si="110"/>
        <v>1242.9869208127629</v>
      </c>
      <c r="DD72" s="160">
        <f t="shared" si="111"/>
        <v>327.44269545892064</v>
      </c>
      <c r="DE72" s="160">
        <f t="shared" si="112"/>
        <v>67.22076803953675</v>
      </c>
      <c r="DF72" s="160">
        <f t="shared" si="113"/>
        <v>41.404088391979954</v>
      </c>
      <c r="DG72" s="161">
        <f t="shared" si="114"/>
        <v>0.89619193153797405</v>
      </c>
      <c r="DH72" s="161">
        <f t="shared" si="115"/>
        <v>8.7183656765155465E-2</v>
      </c>
      <c r="DI72" s="161">
        <f t="shared" si="116"/>
        <v>2.4631259656196027</v>
      </c>
      <c r="DJ72" s="161">
        <f t="shared" si="117"/>
        <v>1.0064801619879402</v>
      </c>
      <c r="DK72" s="160">
        <f t="shared" si="118"/>
        <v>1242.9869246590781</v>
      </c>
      <c r="DL72" s="160">
        <f t="shared" si="119"/>
        <v>327.44269555526427</v>
      </c>
      <c r="DM72" s="160">
        <f t="shared" si="120"/>
        <v>67.220768049665182</v>
      </c>
      <c r="DN72" s="160">
        <f t="shared" si="121"/>
        <v>41.404088398675221</v>
      </c>
      <c r="DO72" s="161">
        <f t="shared" si="122"/>
        <v>0.89619193144897702</v>
      </c>
      <c r="DP72" s="161">
        <f t="shared" si="123"/>
        <v>8.7183656839209187E-2</v>
      </c>
      <c r="DQ72" s="161">
        <f t="shared" si="124"/>
        <v>2.463125965634299</v>
      </c>
      <c r="DR72" s="161">
        <f t="shared" si="125"/>
        <v>1.0064801619889512</v>
      </c>
      <c r="DS72" s="160">
        <f t="shared" si="126"/>
        <v>1242.9869239344466</v>
      </c>
      <c r="DT72" s="160">
        <f t="shared" si="127"/>
        <v>327.44269553711348</v>
      </c>
      <c r="DU72" s="160">
        <f t="shared" si="128"/>
        <v>67.220768047757048</v>
      </c>
      <c r="DV72" s="160">
        <f t="shared" si="129"/>
        <v>41.404088397413844</v>
      </c>
      <c r="DW72" s="161">
        <f t="shared" si="130"/>
        <v>0.89619193146574316</v>
      </c>
      <c r="DX72" s="161">
        <f t="shared" si="131"/>
        <v>8.7183656825257819E-2</v>
      </c>
      <c r="DY72" s="161">
        <f t="shared" si="132"/>
        <v>2.4631259656315314</v>
      </c>
      <c r="DZ72" s="161">
        <f t="shared" si="133"/>
        <v>1.0064801619887607</v>
      </c>
      <c r="EA72" s="160">
        <f t="shared" si="134"/>
        <v>1242.9869240709645</v>
      </c>
      <c r="EB72" s="160">
        <f t="shared" si="135"/>
        <v>327.44269554053301</v>
      </c>
      <c r="EC72" s="160">
        <f t="shared" si="136"/>
        <v>67.220768048116526</v>
      </c>
      <c r="ED72" s="160">
        <f t="shared" si="137"/>
        <v>41.404088397651478</v>
      </c>
      <c r="EE72" s="161">
        <f t="shared" si="138"/>
        <v>0.89619193146258458</v>
      </c>
      <c r="EF72" s="161">
        <f t="shared" si="139"/>
        <v>8.7183656827886133E-2</v>
      </c>
      <c r="EG72" s="161">
        <f t="shared" si="140"/>
        <v>2.4631259656320528</v>
      </c>
      <c r="EH72" s="161">
        <f t="shared" si="141"/>
        <v>1.0064801619887966</v>
      </c>
      <c r="EI72" s="160">
        <f t="shared" si="142"/>
        <v>1242.9869240452449</v>
      </c>
      <c r="EJ72" s="160">
        <f t="shared" si="143"/>
        <v>327.4426955398888</v>
      </c>
      <c r="EK72" s="160">
        <f t="shared" si="144"/>
        <v>67.220768048048797</v>
      </c>
      <c r="EL72" s="160">
        <f t="shared" si="145"/>
        <v>41.404088397606728</v>
      </c>
      <c r="EM72" s="161">
        <f t="shared" si="146"/>
        <v>0.8961919314631801</v>
      </c>
      <c r="EN72" s="161">
        <f t="shared" si="147"/>
        <v>8.7183656827390918E-2</v>
      </c>
      <c r="EO72" s="161">
        <f t="shared" si="148"/>
        <v>2.4631259656319533</v>
      </c>
      <c r="EP72" s="161">
        <f t="shared" si="149"/>
        <v>1.00648016198879</v>
      </c>
      <c r="EQ72" s="160">
        <f t="shared" si="150"/>
        <v>0.40284538005088294</v>
      </c>
      <c r="ER72" s="160">
        <f t="shared" si="151"/>
        <v>54.292695539888825</v>
      </c>
      <c r="ES72" s="137">
        <f>IF(P59,S162,"")</f>
        <v>1</v>
      </c>
      <c r="ET72" s="137">
        <f>IF(P59,EQ162,"")</f>
        <v>1.0000000000000011</v>
      </c>
      <c r="EU72" s="137">
        <f>IF(P59,ER162,"")</f>
        <v>39.755194661944586</v>
      </c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</row>
    <row r="73" spans="1:486" x14ac:dyDescent="0.3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16"/>
      <c r="M73" s="116"/>
      <c r="N73" s="116"/>
      <c r="O73" s="116"/>
      <c r="P73" s="117"/>
      <c r="Q73" s="117"/>
      <c r="R73" s="116"/>
      <c r="S73" s="111">
        <v>0.11</v>
      </c>
      <c r="T73" s="134">
        <f t="shared" si="23"/>
        <v>334.93777386649879</v>
      </c>
      <c r="U73" s="111">
        <f t="shared" si="24"/>
        <v>68.025322863337635</v>
      </c>
      <c r="V73" s="111">
        <f t="shared" si="25"/>
        <v>41.936045015136976</v>
      </c>
      <c r="W73" s="156">
        <f t="shared" ref="W73:W136" si="152">(V73/U73)*EXP(-1*$P$71/($S$59*T73))</f>
        <v>0.8894749028264356</v>
      </c>
      <c r="X73" s="156">
        <f t="shared" ref="X73:X136" si="153">(U73/V73)*EXP(-1*$Q$71/($S$59*T73))</f>
        <v>9.2998940182711834E-2</v>
      </c>
      <c r="Y73" s="156">
        <f t="shared" si="28"/>
        <v>2.4341680875587546</v>
      </c>
      <c r="Z73" s="156">
        <f t="shared" si="29"/>
        <v>1.0079837158530374</v>
      </c>
      <c r="AA73" s="111">
        <f t="shared" si="30"/>
        <v>1156.6605715090318</v>
      </c>
      <c r="AB73" s="111">
        <f t="shared" si="31"/>
        <v>325.21905174954333</v>
      </c>
      <c r="AC73" s="111">
        <f t="shared" si="32"/>
        <v>66.988412323147827</v>
      </c>
      <c r="AD73" s="111">
        <f t="shared" si="33"/>
        <v>41.250503460429265</v>
      </c>
      <c r="AE73" s="156">
        <f t="shared" si="34"/>
        <v>0.89826480648690077</v>
      </c>
      <c r="AF73" s="156">
        <f t="shared" si="35"/>
        <v>8.5479433281684308E-2</v>
      </c>
      <c r="AG73" s="156">
        <f t="shared" si="36"/>
        <v>2.4336002638339864</v>
      </c>
      <c r="AH73" s="156">
        <f t="shared" si="37"/>
        <v>1.0078630901893315</v>
      </c>
      <c r="AI73" s="111">
        <f t="shared" si="38"/>
        <v>1223.4722074731524</v>
      </c>
      <c r="AJ73" s="111">
        <f t="shared" si="39"/>
        <v>326.95085546171543</v>
      </c>
      <c r="AK73" s="111">
        <f t="shared" si="40"/>
        <v>67.169131198436304</v>
      </c>
      <c r="AL73" s="111">
        <f t="shared" si="41"/>
        <v>41.369955166216542</v>
      </c>
      <c r="AM73" s="156">
        <f t="shared" si="42"/>
        <v>0.89664718260868459</v>
      </c>
      <c r="AN73" s="156">
        <f t="shared" si="43"/>
        <v>8.6805849004217159E-2</v>
      </c>
      <c r="AO73" s="156">
        <f t="shared" si="44"/>
        <v>2.4338287523718245</v>
      </c>
      <c r="AP73" s="156">
        <f t="shared" si="45"/>
        <v>1.007885256675213</v>
      </c>
      <c r="AQ73" s="111">
        <f t="shared" si="46"/>
        <v>1211.1648685709499</v>
      </c>
      <c r="AR73" s="111">
        <f t="shared" si="47"/>
        <v>326.63750190335838</v>
      </c>
      <c r="AS73" s="111">
        <f t="shared" si="48"/>
        <v>67.136305430495369</v>
      </c>
      <c r="AT73" s="111">
        <f t="shared" si="49"/>
        <v>41.348257045064663</v>
      </c>
      <c r="AU73" s="156">
        <f t="shared" si="50"/>
        <v>0.89693818058224317</v>
      </c>
      <c r="AV73" s="156">
        <f t="shared" si="51"/>
        <v>8.6565398224660389E-2</v>
      </c>
      <c r="AW73" s="156">
        <f t="shared" si="52"/>
        <v>2.4337916114531639</v>
      </c>
      <c r="AX73" s="156">
        <f t="shared" si="53"/>
        <v>1.0078812677883682</v>
      </c>
      <c r="AY73" s="111">
        <f t="shared" si="54"/>
        <v>1213.3785654950148</v>
      </c>
      <c r="AZ73" s="111">
        <f t="shared" si="55"/>
        <v>326.69404741660179</v>
      </c>
      <c r="BA73" s="111">
        <f t="shared" si="56"/>
        <v>67.142224780281751</v>
      </c>
      <c r="BB73" s="111">
        <f t="shared" si="57"/>
        <v>41.352169757293971</v>
      </c>
      <c r="BC73" s="156">
        <f t="shared" si="58"/>
        <v>0.89688561406999778</v>
      </c>
      <c r="BD73" s="156">
        <f t="shared" si="59"/>
        <v>8.6608773666625213E-2</v>
      </c>
      <c r="BE73" s="156">
        <f t="shared" si="60"/>
        <v>2.4337984502590455</v>
      </c>
      <c r="BF73" s="156">
        <f t="shared" si="61"/>
        <v>1.0078819883084456</v>
      </c>
      <c r="BG73" s="111">
        <f t="shared" si="62"/>
        <v>1212.9786681679207</v>
      </c>
      <c r="BH73" s="137">
        <f t="shared" si="63"/>
        <v>326.68383862781013</v>
      </c>
      <c r="BI73" s="137">
        <f t="shared" si="64"/>
        <v>67.141155959319178</v>
      </c>
      <c r="BJ73" s="137">
        <f t="shared" si="65"/>
        <v>41.351463261683875</v>
      </c>
      <c r="BK73" s="113">
        <f t="shared" si="66"/>
        <v>0.89689510268820882</v>
      </c>
      <c r="BL73" s="113">
        <f t="shared" si="67"/>
        <v>8.6600942141978679E-2</v>
      </c>
      <c r="BM73" s="113">
        <f t="shared" si="68"/>
        <v>2.4337972200280427</v>
      </c>
      <c r="BN73" s="113">
        <f t="shared" si="69"/>
        <v>1.0078818582482483</v>
      </c>
      <c r="BO73" s="137">
        <f t="shared" si="70"/>
        <v>1213.0508520639582</v>
      </c>
      <c r="BP73" s="137">
        <f t="shared" si="71"/>
        <v>326.68568157098912</v>
      </c>
      <c r="BQ73" s="137">
        <f t="shared" si="72"/>
        <v>67.141348903985758</v>
      </c>
      <c r="BR73" s="137">
        <f t="shared" si="73"/>
        <v>41.351590798970889</v>
      </c>
      <c r="BS73" s="113">
        <f t="shared" si="74"/>
        <v>0.89689338969536303</v>
      </c>
      <c r="BT73" s="113">
        <f t="shared" si="75"/>
        <v>8.6602355913703147E-2</v>
      </c>
      <c r="BU73" s="113">
        <f t="shared" si="76"/>
        <v>2.4337974422608468</v>
      </c>
      <c r="BV73" s="113">
        <f t="shared" si="77"/>
        <v>1.0078818817281445</v>
      </c>
      <c r="BW73" s="137">
        <f t="shared" si="78"/>
        <v>1213.037820598543</v>
      </c>
      <c r="BX73" s="137">
        <f t="shared" si="79"/>
        <v>326.68534886808288</v>
      </c>
      <c r="BY73" s="137">
        <f t="shared" si="80"/>
        <v>67.141314071921215</v>
      </c>
      <c r="BZ73" s="137">
        <f t="shared" si="81"/>
        <v>41.3515677748195</v>
      </c>
      <c r="CA73" s="113">
        <f t="shared" si="82"/>
        <v>0.89689369893668247</v>
      </c>
      <c r="CB73" s="113">
        <f t="shared" si="83"/>
        <v>8.6602100687770842E-2</v>
      </c>
      <c r="CC73" s="113">
        <f t="shared" si="84"/>
        <v>2.4337974021463262</v>
      </c>
      <c r="CD73" s="113">
        <f t="shared" si="85"/>
        <v>1.0078818774893898</v>
      </c>
      <c r="CE73" s="137">
        <f t="shared" si="86"/>
        <v>1213.0401731284817</v>
      </c>
      <c r="CF73" s="137">
        <f t="shared" si="87"/>
        <v>326.68540893011107</v>
      </c>
      <c r="CG73" s="137">
        <f t="shared" si="88"/>
        <v>67.141320360062522</v>
      </c>
      <c r="CH73" s="137">
        <f t="shared" si="89"/>
        <v>41.351571931309181</v>
      </c>
      <c r="CI73" s="113">
        <f t="shared" si="90"/>
        <v>0.89689364311005437</v>
      </c>
      <c r="CJ73" s="113">
        <f t="shared" si="91"/>
        <v>8.6602146763057122E-2</v>
      </c>
      <c r="CK73" s="113">
        <f t="shared" si="92"/>
        <v>2.4337974093882555</v>
      </c>
      <c r="CL73" s="113">
        <f t="shared" si="93"/>
        <v>1.0078818782546024</v>
      </c>
      <c r="CM73" s="137">
        <f t="shared" si="94"/>
        <v>1213.0397484316179</v>
      </c>
      <c r="CN73" s="137">
        <f t="shared" si="95"/>
        <v>326.68539808725689</v>
      </c>
      <c r="CO73" s="137">
        <f t="shared" si="96"/>
        <v>67.141319224879283</v>
      </c>
      <c r="CP73" s="137">
        <f t="shared" si="97"/>
        <v>41.351571180947936</v>
      </c>
      <c r="CQ73" s="113">
        <f t="shared" si="98"/>
        <v>0.8968936531882995</v>
      </c>
      <c r="CR73" s="113">
        <f t="shared" si="99"/>
        <v>8.6602138445195473E-2</v>
      </c>
      <c r="CS73" s="113">
        <f t="shared" si="100"/>
        <v>2.4337974080808924</v>
      </c>
      <c r="CT73" s="113">
        <f t="shared" si="101"/>
        <v>1.0078818781164605</v>
      </c>
      <c r="CU73" s="137">
        <f t="shared" si="102"/>
        <v>1213.0398251011109</v>
      </c>
      <c r="CV73" s="137">
        <f t="shared" si="103"/>
        <v>326.68540004469128</v>
      </c>
      <c r="CW73" s="173">
        <f t="shared" si="104"/>
        <v>67.141319429811162</v>
      </c>
      <c r="CX73" s="173">
        <f t="shared" si="105"/>
        <v>41.35157131640883</v>
      </c>
      <c r="CY73" s="174">
        <f t="shared" si="106"/>
        <v>0.89689365136889798</v>
      </c>
      <c r="CZ73" s="174">
        <f t="shared" si="107"/>
        <v>8.6602139946799037E-2</v>
      </c>
      <c r="DA73" s="174">
        <f t="shared" si="108"/>
        <v>2.4337974083169081</v>
      </c>
      <c r="DB73" s="174">
        <f t="shared" si="109"/>
        <v>1.007881878141399</v>
      </c>
      <c r="DC73" s="173">
        <f t="shared" si="110"/>
        <v>1213.0398112601511</v>
      </c>
      <c r="DD73" s="137">
        <f t="shared" si="111"/>
        <v>326.6853996913203</v>
      </c>
      <c r="DE73" s="173">
        <f t="shared" si="112"/>
        <v>67.141319392815305</v>
      </c>
      <c r="DF73" s="173">
        <f t="shared" si="113"/>
        <v>41.3515712919544</v>
      </c>
      <c r="DG73" s="174">
        <f t="shared" si="114"/>
        <v>0.89689365169735014</v>
      </c>
      <c r="DH73" s="174">
        <f t="shared" si="115"/>
        <v>8.6602139675718143E-2</v>
      </c>
      <c r="DI73" s="174">
        <f t="shared" si="116"/>
        <v>2.4337974082743008</v>
      </c>
      <c r="DJ73" s="174">
        <f t="shared" si="117"/>
        <v>1.0078818781368968</v>
      </c>
      <c r="DK73" s="173">
        <f t="shared" si="118"/>
        <v>1213.0398137588272</v>
      </c>
      <c r="DL73" s="137">
        <f t="shared" si="119"/>
        <v>326.68539975511356</v>
      </c>
      <c r="DM73" s="173">
        <f t="shared" si="120"/>
        <v>67.141319399494108</v>
      </c>
      <c r="DN73" s="173">
        <f t="shared" si="121"/>
        <v>41.351571296369102</v>
      </c>
      <c r="DO73" s="174">
        <f t="shared" si="122"/>
        <v>0.89689365163805512</v>
      </c>
      <c r="DP73" s="174">
        <f t="shared" si="123"/>
        <v>8.6602139724655788E-2</v>
      </c>
      <c r="DQ73" s="174">
        <f t="shared" si="124"/>
        <v>2.4337974082819929</v>
      </c>
      <c r="DR73" s="174">
        <f t="shared" si="125"/>
        <v>1.0078818781377097</v>
      </c>
      <c r="DS73" s="173">
        <f t="shared" si="126"/>
        <v>1213.0398133077465</v>
      </c>
      <c r="DT73" s="137">
        <f t="shared" si="127"/>
        <v>326.68539974359709</v>
      </c>
      <c r="DU73" s="173">
        <f t="shared" si="128"/>
        <v>67.141319398288374</v>
      </c>
      <c r="DV73" s="173">
        <f t="shared" si="129"/>
        <v>41.351571295572143</v>
      </c>
      <c r="DW73" s="174">
        <f t="shared" si="130"/>
        <v>0.89689365164876012</v>
      </c>
      <c r="DX73" s="174">
        <f t="shared" si="131"/>
        <v>8.6602139715821091E-2</v>
      </c>
      <c r="DY73" s="174">
        <f t="shared" si="132"/>
        <v>2.4337974082806033</v>
      </c>
      <c r="DZ73" s="174">
        <f t="shared" si="133"/>
        <v>1.0078818781375629</v>
      </c>
      <c r="EA73" s="173">
        <f t="shared" si="134"/>
        <v>1213.0398133891792</v>
      </c>
      <c r="EB73" s="137">
        <f t="shared" si="135"/>
        <v>326.68539974567614</v>
      </c>
      <c r="EC73" s="173">
        <f t="shared" si="136"/>
        <v>67.141319398506042</v>
      </c>
      <c r="ED73" s="173">
        <f t="shared" si="137"/>
        <v>41.351571295715999</v>
      </c>
      <c r="EE73" s="174">
        <f t="shared" si="138"/>
        <v>0.89689365164682733</v>
      </c>
      <c r="EF73" s="174">
        <f t="shared" si="139"/>
        <v>8.6602139717416038E-2</v>
      </c>
      <c r="EG73" s="174">
        <f t="shared" si="140"/>
        <v>2.4337974082808542</v>
      </c>
      <c r="EH73" s="174">
        <f t="shared" si="141"/>
        <v>1.0078818781375893</v>
      </c>
      <c r="EI73" s="173">
        <f t="shared" si="142"/>
        <v>1213.0398133744782</v>
      </c>
      <c r="EJ73" s="137">
        <f t="shared" si="143"/>
        <v>326.6853997453008</v>
      </c>
      <c r="EK73" s="173">
        <f t="shared" si="144"/>
        <v>67.141319398466734</v>
      </c>
      <c r="EL73" s="173">
        <f t="shared" si="145"/>
        <v>41.351571295690036</v>
      </c>
      <c r="EM73" s="174">
        <f t="shared" si="146"/>
        <v>0.89689365164717649</v>
      </c>
      <c r="EN73" s="174">
        <f t="shared" si="147"/>
        <v>8.660213971712806E-2</v>
      </c>
      <c r="EO73" s="174">
        <f t="shared" si="148"/>
        <v>2.4337974082808089</v>
      </c>
      <c r="EP73" s="174">
        <f t="shared" si="149"/>
        <v>1.0078818781375845</v>
      </c>
      <c r="EQ73" s="137">
        <f t="shared" si="150"/>
        <v>0.42730440464959113</v>
      </c>
      <c r="ER73" s="137">
        <f t="shared" si="151"/>
        <v>53.535399745300822</v>
      </c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</row>
    <row r="74" spans="1:486" x14ac:dyDescent="0.3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16"/>
      <c r="M74" s="116"/>
      <c r="N74" s="116"/>
      <c r="O74" s="116"/>
      <c r="P74" s="117"/>
      <c r="Q74" s="117"/>
      <c r="R74" s="116"/>
      <c r="S74" s="111">
        <v>0.12</v>
      </c>
      <c r="T74" s="134">
        <f t="shared" si="23"/>
        <v>334.69021679678468</v>
      </c>
      <c r="U74" s="111">
        <f t="shared" si="24"/>
        <v>67.998204614909056</v>
      </c>
      <c r="V74" s="111">
        <f t="shared" si="25"/>
        <v>41.918111177615977</v>
      </c>
      <c r="W74" s="156">
        <f t="shared" si="152"/>
        <v>0.88969032158010286</v>
      </c>
      <c r="X74" s="156">
        <f t="shared" si="153"/>
        <v>9.2805183158457635E-2</v>
      </c>
      <c r="Y74" s="156">
        <f t="shared" si="28"/>
        <v>2.4050401783539845</v>
      </c>
      <c r="Z74" s="156">
        <f t="shared" si="29"/>
        <v>1.0095592591406044</v>
      </c>
      <c r="AA74" s="111">
        <f t="shared" si="30"/>
        <v>1128.9035963518636</v>
      </c>
      <c r="AB74" s="111">
        <f t="shared" si="31"/>
        <v>324.47646019297571</v>
      </c>
      <c r="AC74" s="111">
        <f t="shared" si="32"/>
        <v>66.911439279231914</v>
      </c>
      <c r="AD74" s="111">
        <f t="shared" si="33"/>
        <v>41.199629536439396</v>
      </c>
      <c r="AE74" s="156">
        <f t="shared" si="34"/>
        <v>0.89896550054556645</v>
      </c>
      <c r="AF74" s="156">
        <f t="shared" si="35"/>
        <v>8.4912539865193912E-2</v>
      </c>
      <c r="AG74" s="156">
        <f t="shared" si="36"/>
        <v>2.4047909449674023</v>
      </c>
      <c r="AH74" s="156">
        <f t="shared" si="37"/>
        <v>1.0094082138980771</v>
      </c>
      <c r="AI74" s="111">
        <f t="shared" si="38"/>
        <v>1195.0205442866102</v>
      </c>
      <c r="AJ74" s="111">
        <f t="shared" si="39"/>
        <v>326.22265466855833</v>
      </c>
      <c r="AK74" s="111">
        <f t="shared" si="40"/>
        <v>67.092933760388533</v>
      </c>
      <c r="AL74" s="111">
        <f t="shared" si="41"/>
        <v>41.31958861352971</v>
      </c>
      <c r="AM74" s="156">
        <f t="shared" si="42"/>
        <v>0.89732458000896387</v>
      </c>
      <c r="AN74" s="156">
        <f t="shared" si="43"/>
        <v>8.6247370157299372E-2</v>
      </c>
      <c r="AO74" s="156">
        <f t="shared" si="44"/>
        <v>2.4049662334025119</v>
      </c>
      <c r="AP74" s="156">
        <f t="shared" si="45"/>
        <v>1.0094348987691577</v>
      </c>
      <c r="AQ74" s="111">
        <f t="shared" si="46"/>
        <v>1183.3314442471933</v>
      </c>
      <c r="AR74" s="111">
        <f t="shared" si="47"/>
        <v>325.91954229451272</v>
      </c>
      <c r="AS74" s="111">
        <f t="shared" si="48"/>
        <v>67.061305682450481</v>
      </c>
      <c r="AT74" s="111">
        <f t="shared" si="49"/>
        <v>41.298683079855643</v>
      </c>
      <c r="AU74" s="156">
        <f t="shared" si="50"/>
        <v>0.89760773707126584</v>
      </c>
      <c r="AV74" s="156">
        <f t="shared" si="51"/>
        <v>8.6015219243551072E-2</v>
      </c>
      <c r="AW74" s="156">
        <f t="shared" si="52"/>
        <v>2.4049398450330512</v>
      </c>
      <c r="AX74" s="156">
        <f t="shared" si="53"/>
        <v>1.0094302925971492</v>
      </c>
      <c r="AY74" s="111">
        <f t="shared" si="54"/>
        <v>1185.3488528072421</v>
      </c>
      <c r="AZ74" s="111">
        <f t="shared" si="55"/>
        <v>325.97202304147288</v>
      </c>
      <c r="BA74" s="111">
        <f t="shared" si="56"/>
        <v>67.066778023135726</v>
      </c>
      <c r="BB74" s="111">
        <f t="shared" si="57"/>
        <v>41.302300161611257</v>
      </c>
      <c r="BC74" s="156">
        <f t="shared" si="58"/>
        <v>0.89755866107619242</v>
      </c>
      <c r="BD74" s="156">
        <f t="shared" si="59"/>
        <v>8.6055400449582542E-2</v>
      </c>
      <c r="BE74" s="156">
        <f t="shared" si="60"/>
        <v>2.4049445347641409</v>
      </c>
      <c r="BF74" s="156">
        <f t="shared" si="61"/>
        <v>1.0094310908846746</v>
      </c>
      <c r="BG74" s="111">
        <f t="shared" si="62"/>
        <v>1184.9992107816774</v>
      </c>
      <c r="BH74" s="137">
        <f t="shared" si="63"/>
        <v>325.96293248864106</v>
      </c>
      <c r="BI74" s="137">
        <f t="shared" si="64"/>
        <v>67.065830009400472</v>
      </c>
      <c r="BJ74" s="137">
        <f t="shared" si="65"/>
        <v>41.301673547180727</v>
      </c>
      <c r="BK74" s="113">
        <f t="shared" si="66"/>
        <v>0.89756716035862805</v>
      </c>
      <c r="BL74" s="113">
        <f t="shared" si="67"/>
        <v>8.6048439985864519E-2</v>
      </c>
      <c r="BM74" s="113">
        <f t="shared" si="68"/>
        <v>2.4049437260508393</v>
      </c>
      <c r="BN74" s="113">
        <f t="shared" si="69"/>
        <v>1.0094309526310845</v>
      </c>
      <c r="BO74" s="137">
        <f t="shared" si="70"/>
        <v>1185.0597642278547</v>
      </c>
      <c r="BP74" s="137">
        <f t="shared" si="71"/>
        <v>325.9645070044163</v>
      </c>
      <c r="BQ74" s="137">
        <f t="shared" si="72"/>
        <v>67.065994205364646</v>
      </c>
      <c r="BR74" s="137">
        <f t="shared" si="73"/>
        <v>41.30178207676591</v>
      </c>
      <c r="BS74" s="113">
        <f t="shared" si="74"/>
        <v>0.89756568820767835</v>
      </c>
      <c r="BT74" s="113">
        <f t="shared" si="75"/>
        <v>8.6049645550721518E-2</v>
      </c>
      <c r="BU74" s="113">
        <f t="shared" si="76"/>
        <v>2.4049438662316467</v>
      </c>
      <c r="BV74" s="113">
        <f t="shared" si="77"/>
        <v>1.0094309765777925</v>
      </c>
      <c r="BW74" s="137">
        <f t="shared" si="78"/>
        <v>1185.0492758437101</v>
      </c>
      <c r="BX74" s="137">
        <f t="shared" si="79"/>
        <v>325.96423428908599</v>
      </c>
      <c r="BY74" s="137">
        <f t="shared" si="80"/>
        <v>67.065965765563845</v>
      </c>
      <c r="BZ74" s="137">
        <f t="shared" si="81"/>
        <v>41.301763278740481</v>
      </c>
      <c r="CA74" s="113">
        <f t="shared" si="82"/>
        <v>0.89756594319146343</v>
      </c>
      <c r="CB74" s="113">
        <f t="shared" si="83"/>
        <v>8.6049436739486257E-2</v>
      </c>
      <c r="CC74" s="113">
        <f t="shared" si="84"/>
        <v>2.4049438419547777</v>
      </c>
      <c r="CD74" s="113">
        <f t="shared" si="85"/>
        <v>1.0094309724301038</v>
      </c>
      <c r="CE74" s="137">
        <f t="shared" si="86"/>
        <v>1185.0510924836965</v>
      </c>
      <c r="CF74" s="137">
        <f t="shared" si="87"/>
        <v>325.96428152486482</v>
      </c>
      <c r="CG74" s="137">
        <f t="shared" si="88"/>
        <v>67.065970691489028</v>
      </c>
      <c r="CH74" s="137">
        <f t="shared" si="89"/>
        <v>41.301766534658753</v>
      </c>
      <c r="CI74" s="113">
        <f t="shared" si="90"/>
        <v>0.89756589902684458</v>
      </c>
      <c r="CJ74" s="113">
        <f t="shared" si="91"/>
        <v>8.6049472906717314E-2</v>
      </c>
      <c r="CK74" s="113">
        <f t="shared" si="92"/>
        <v>2.4049438461597608</v>
      </c>
      <c r="CL74" s="113">
        <f t="shared" si="93"/>
        <v>1.0094309731485065</v>
      </c>
      <c r="CM74" s="137">
        <f t="shared" si="94"/>
        <v>1185.0507778314854</v>
      </c>
      <c r="CN74" s="137">
        <f t="shared" si="95"/>
        <v>325.96427334336761</v>
      </c>
      <c r="CO74" s="137">
        <f t="shared" si="96"/>
        <v>67.065969838291551</v>
      </c>
      <c r="CP74" s="137">
        <f t="shared" si="97"/>
        <v>41.301765970715699</v>
      </c>
      <c r="CQ74" s="113">
        <f t="shared" si="98"/>
        <v>0.89756590667639857</v>
      </c>
      <c r="CR74" s="113">
        <f t="shared" si="99"/>
        <v>8.6049466642353301E-2</v>
      </c>
      <c r="CS74" s="113">
        <f t="shared" si="100"/>
        <v>2.4049438454314376</v>
      </c>
      <c r="CT74" s="113">
        <f t="shared" si="101"/>
        <v>1.0094309730240754</v>
      </c>
      <c r="CU74" s="137">
        <f t="shared" si="102"/>
        <v>1185.0508323309737</v>
      </c>
      <c r="CV74" s="137">
        <f t="shared" si="103"/>
        <v>325.96427476044789</v>
      </c>
      <c r="CW74" s="173">
        <f t="shared" si="104"/>
        <v>67.065969986070044</v>
      </c>
      <c r="CX74" s="173">
        <f t="shared" si="105"/>
        <v>41.301766068393718</v>
      </c>
      <c r="CY74" s="174">
        <f t="shared" si="106"/>
        <v>0.89756590535145331</v>
      </c>
      <c r="CZ74" s="174">
        <f t="shared" si="107"/>
        <v>8.6049467727375623E-2</v>
      </c>
      <c r="DA74" s="174">
        <f t="shared" si="108"/>
        <v>2.4049438455575878</v>
      </c>
      <c r="DB74" s="174">
        <f t="shared" si="109"/>
        <v>1.0094309730456275</v>
      </c>
      <c r="DC74" s="173">
        <f t="shared" si="110"/>
        <v>1185.0508228913632</v>
      </c>
      <c r="DD74" s="137">
        <f t="shared" si="111"/>
        <v>325.96427451500182</v>
      </c>
      <c r="DE74" s="173">
        <f t="shared" si="112"/>
        <v>67.065969960473964</v>
      </c>
      <c r="DF74" s="173">
        <f t="shared" si="113"/>
        <v>41.301766051475362</v>
      </c>
      <c r="DG74" s="174">
        <f t="shared" si="114"/>
        <v>0.89756590558094185</v>
      </c>
      <c r="DH74" s="174">
        <f t="shared" si="115"/>
        <v>8.604946753944373E-2</v>
      </c>
      <c r="DI74" s="174">
        <f t="shared" si="116"/>
        <v>2.4049438455357368</v>
      </c>
      <c r="DJ74" s="174">
        <f t="shared" si="117"/>
        <v>1.0094309730418947</v>
      </c>
      <c r="DK74" s="173">
        <f t="shared" si="118"/>
        <v>1185.0508245263545</v>
      </c>
      <c r="DL74" s="137">
        <f t="shared" si="119"/>
        <v>325.96427455751444</v>
      </c>
      <c r="DM74" s="173">
        <f t="shared" si="120"/>
        <v>67.065969964907353</v>
      </c>
      <c r="DN74" s="173">
        <f t="shared" si="121"/>
        <v>41.301766054405725</v>
      </c>
      <c r="DO74" s="174">
        <f t="shared" si="122"/>
        <v>0.89756590554119342</v>
      </c>
      <c r="DP74" s="174">
        <f t="shared" si="123"/>
        <v>8.604946757199454E-2</v>
      </c>
      <c r="DQ74" s="174">
        <f t="shared" si="124"/>
        <v>2.4049438455395209</v>
      </c>
      <c r="DR74" s="174">
        <f t="shared" si="125"/>
        <v>1.009430973042541</v>
      </c>
      <c r="DS74" s="173">
        <f t="shared" si="126"/>
        <v>1185.0508242431661</v>
      </c>
      <c r="DT74" s="137">
        <f t="shared" si="127"/>
        <v>325.96427455015106</v>
      </c>
      <c r="DU74" s="173">
        <f t="shared" si="128"/>
        <v>67.065969964139484</v>
      </c>
      <c r="DV74" s="173">
        <f t="shared" si="129"/>
        <v>41.301766053898156</v>
      </c>
      <c r="DW74" s="174">
        <f t="shared" si="130"/>
        <v>0.89756590554807736</v>
      </c>
      <c r="DX74" s="174">
        <f t="shared" si="131"/>
        <v>8.6049467566356633E-2</v>
      </c>
      <c r="DY74" s="174">
        <f t="shared" si="132"/>
        <v>2.4049438455388672</v>
      </c>
      <c r="DZ74" s="174">
        <f t="shared" si="133"/>
        <v>1.0094309730424291</v>
      </c>
      <c r="EA74" s="173">
        <f t="shared" si="134"/>
        <v>1185.0508242922144</v>
      </c>
      <c r="EB74" s="137">
        <f t="shared" si="135"/>
        <v>325.9642745514264</v>
      </c>
      <c r="EC74" s="173">
        <f t="shared" si="136"/>
        <v>67.065969964272469</v>
      </c>
      <c r="ED74" s="173">
        <f t="shared" si="137"/>
        <v>41.301766053986064</v>
      </c>
      <c r="EE74" s="174">
        <f t="shared" si="138"/>
        <v>0.8975659055468852</v>
      </c>
      <c r="EF74" s="174">
        <f t="shared" si="139"/>
        <v>8.6049467567333143E-2</v>
      </c>
      <c r="EG74" s="174">
        <f t="shared" si="140"/>
        <v>2.4049438455389796</v>
      </c>
      <c r="EH74" s="174">
        <f t="shared" si="141"/>
        <v>1.0094309730424484</v>
      </c>
      <c r="EI74" s="173">
        <f t="shared" si="142"/>
        <v>1185.0508242837195</v>
      </c>
      <c r="EJ74" s="137">
        <f t="shared" si="143"/>
        <v>325.96427455120551</v>
      </c>
      <c r="EK74" s="173">
        <f t="shared" si="144"/>
        <v>67.065969964249447</v>
      </c>
      <c r="EL74" s="173">
        <f t="shared" si="145"/>
        <v>41.301766053970844</v>
      </c>
      <c r="EM74" s="174">
        <f t="shared" si="146"/>
        <v>0.8975659055470917</v>
      </c>
      <c r="EN74" s="174">
        <f t="shared" si="147"/>
        <v>8.6049467567164001E-2</v>
      </c>
      <c r="EO74" s="174">
        <f t="shared" si="148"/>
        <v>2.4049438455389609</v>
      </c>
      <c r="EP74" s="174">
        <f t="shared" si="149"/>
        <v>1.0094309730424451</v>
      </c>
      <c r="EQ74" s="137">
        <f t="shared" si="150"/>
        <v>0.44999570423879287</v>
      </c>
      <c r="ER74" s="137">
        <f t="shared" si="151"/>
        <v>52.814274551205528</v>
      </c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</row>
    <row r="75" spans="1:486" x14ac:dyDescent="0.3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16"/>
      <c r="M75" s="116"/>
      <c r="N75" s="116"/>
      <c r="O75" s="116"/>
      <c r="P75" s="117"/>
      <c r="Q75" s="117"/>
      <c r="R75" s="116"/>
      <c r="S75" s="111">
        <v>0.13</v>
      </c>
      <c r="T75" s="134">
        <f t="shared" si="23"/>
        <v>334.44265972707058</v>
      </c>
      <c r="U75" s="111">
        <f t="shared" si="24"/>
        <v>67.971124499895069</v>
      </c>
      <c r="V75" s="111">
        <f t="shared" si="25"/>
        <v>41.900202813819028</v>
      </c>
      <c r="W75" s="156">
        <f t="shared" si="152"/>
        <v>0.88990617017019147</v>
      </c>
      <c r="X75" s="156">
        <f t="shared" si="153"/>
        <v>9.2611537766855892E-2</v>
      </c>
      <c r="Y75" s="156">
        <f t="shared" si="28"/>
        <v>2.3763516310705293</v>
      </c>
      <c r="Z75" s="156">
        <f t="shared" si="29"/>
        <v>1.0112889727846792</v>
      </c>
      <c r="AA75" s="111">
        <f t="shared" si="30"/>
        <v>1103.1875011314228</v>
      </c>
      <c r="AB75" s="111">
        <f t="shared" si="31"/>
        <v>323.77557723425298</v>
      </c>
      <c r="AC75" s="111">
        <f t="shared" si="32"/>
        <v>66.839071940557147</v>
      </c>
      <c r="AD75" s="111">
        <f t="shared" si="33"/>
        <v>41.151801748360121</v>
      </c>
      <c r="AE75" s="156">
        <f t="shared" si="34"/>
        <v>0.89963077024625981</v>
      </c>
      <c r="AF75" s="156">
        <f t="shared" si="35"/>
        <v>8.437852856772389E-2</v>
      </c>
      <c r="AG75" s="156">
        <f t="shared" si="36"/>
        <v>2.376444696186784</v>
      </c>
      <c r="AH75" s="156">
        <f t="shared" si="37"/>
        <v>1.011103622089965</v>
      </c>
      <c r="AI75" s="111">
        <f t="shared" si="38"/>
        <v>1168.3477095255098</v>
      </c>
      <c r="AJ75" s="111">
        <f t="shared" si="39"/>
        <v>325.52754705057487</v>
      </c>
      <c r="AK75" s="111">
        <f t="shared" si="40"/>
        <v>67.020480350158948</v>
      </c>
      <c r="AL75" s="111">
        <f t="shared" si="41"/>
        <v>41.271698904946639</v>
      </c>
      <c r="AM75" s="156">
        <f t="shared" si="42"/>
        <v>0.89797496904785468</v>
      </c>
      <c r="AN75" s="156">
        <f t="shared" si="43"/>
        <v>8.5715269853455678E-2</v>
      </c>
      <c r="AO75" s="156">
        <f t="shared" si="44"/>
        <v>2.3765659952108966</v>
      </c>
      <c r="AP75" s="156">
        <f t="shared" si="45"/>
        <v>1.0111351405416371</v>
      </c>
      <c r="AQ75" s="111">
        <f t="shared" si="46"/>
        <v>1157.2796027395459</v>
      </c>
      <c r="AR75" s="111">
        <f t="shared" si="47"/>
        <v>325.23545290696563</v>
      </c>
      <c r="AS75" s="111">
        <f t="shared" si="48"/>
        <v>66.990115871337693</v>
      </c>
      <c r="AT75" s="111">
        <f t="shared" si="49"/>
        <v>41.251629415087635</v>
      </c>
      <c r="AU75" s="156">
        <f t="shared" si="50"/>
        <v>0.89824937882020128</v>
      </c>
      <c r="AV75" s="156">
        <f t="shared" si="51"/>
        <v>8.549196665084309E-2</v>
      </c>
      <c r="AW75" s="156">
        <f t="shared" si="52"/>
        <v>2.3765496158703936</v>
      </c>
      <c r="AX75" s="156">
        <f t="shared" si="53"/>
        <v>1.0111299155853315</v>
      </c>
      <c r="AY75" s="111">
        <f t="shared" si="54"/>
        <v>1159.1147228091031</v>
      </c>
      <c r="AZ75" s="111">
        <f t="shared" si="55"/>
        <v>325.28403381907998</v>
      </c>
      <c r="BA75" s="111">
        <f t="shared" si="56"/>
        <v>66.995162740270132</v>
      </c>
      <c r="BB75" s="111">
        <f t="shared" si="57"/>
        <v>41.254965133271988</v>
      </c>
      <c r="BC75" s="156">
        <f t="shared" si="58"/>
        <v>0.89820369359937147</v>
      </c>
      <c r="BD75" s="156">
        <f t="shared" si="59"/>
        <v>8.5529094235460984E-2</v>
      </c>
      <c r="BE75" s="156">
        <f t="shared" si="60"/>
        <v>2.3765524461829592</v>
      </c>
      <c r="BF75" s="156">
        <f t="shared" si="61"/>
        <v>1.0111307854239222</v>
      </c>
      <c r="BG75" s="111">
        <f t="shared" si="62"/>
        <v>1158.8092249573963</v>
      </c>
      <c r="BH75" s="137">
        <f t="shared" si="63"/>
        <v>325.27595059556114</v>
      </c>
      <c r="BI75" s="137">
        <f t="shared" si="64"/>
        <v>66.99432291567733</v>
      </c>
      <c r="BJ75" s="137">
        <f t="shared" si="65"/>
        <v>41.254410052169199</v>
      </c>
      <c r="BK75" s="113">
        <f t="shared" si="66"/>
        <v>0.89821129375618547</v>
      </c>
      <c r="BL75" s="113">
        <f t="shared" si="67"/>
        <v>8.5522916360599277E-2</v>
      </c>
      <c r="BM75" s="113">
        <f t="shared" si="68"/>
        <v>2.3765519781949123</v>
      </c>
      <c r="BN75" s="113">
        <f t="shared" si="69"/>
        <v>1.0111306407171445</v>
      </c>
      <c r="BO75" s="137">
        <f t="shared" si="70"/>
        <v>1158.8600479705738</v>
      </c>
      <c r="BP75" s="137">
        <f t="shared" si="71"/>
        <v>325.27729544676083</v>
      </c>
      <c r="BQ75" s="137">
        <f t="shared" si="72"/>
        <v>66.994462639451257</v>
      </c>
      <c r="BR75" s="137">
        <f t="shared" si="73"/>
        <v>41.254502402418865</v>
      </c>
      <c r="BS75" s="113">
        <f t="shared" si="74"/>
        <v>0.89821002924057403</v>
      </c>
      <c r="BT75" s="113">
        <f t="shared" si="75"/>
        <v>8.552394419901703E-2</v>
      </c>
      <c r="BU75" s="113">
        <f t="shared" si="76"/>
        <v>2.3765520561380473</v>
      </c>
      <c r="BV75" s="113">
        <f t="shared" si="77"/>
        <v>1.0111306647934561</v>
      </c>
      <c r="BW75" s="137">
        <f t="shared" si="78"/>
        <v>1158.8515920450345</v>
      </c>
      <c r="BX75" s="137">
        <f t="shared" si="79"/>
        <v>325.27707169381955</v>
      </c>
      <c r="BY75" s="137">
        <f t="shared" si="80"/>
        <v>66.994439392492552</v>
      </c>
      <c r="BZ75" s="137">
        <f t="shared" si="81"/>
        <v>41.254487037370708</v>
      </c>
      <c r="CA75" s="113">
        <f t="shared" si="82"/>
        <v>0.89821023962651625</v>
      </c>
      <c r="CB75" s="113">
        <f t="shared" si="83"/>
        <v>8.5523773189604718E-2</v>
      </c>
      <c r="CC75" s="113">
        <f t="shared" si="84"/>
        <v>2.3765520431723179</v>
      </c>
      <c r="CD75" s="113">
        <f t="shared" si="85"/>
        <v>1.011130660787718</v>
      </c>
      <c r="CE75" s="137">
        <f t="shared" si="86"/>
        <v>1158.8529989145595</v>
      </c>
      <c r="CF75" s="137">
        <f t="shared" si="87"/>
        <v>325.27710892119848</v>
      </c>
      <c r="CG75" s="137">
        <f t="shared" si="88"/>
        <v>66.994443260253547</v>
      </c>
      <c r="CH75" s="137">
        <f t="shared" si="89"/>
        <v>41.254489593762464</v>
      </c>
      <c r="CI75" s="113">
        <f t="shared" si="90"/>
        <v>0.89821020462307388</v>
      </c>
      <c r="CJ75" s="113">
        <f t="shared" si="91"/>
        <v>8.5523801641658015E-2</v>
      </c>
      <c r="CK75" s="113">
        <f t="shared" si="92"/>
        <v>2.3765520453295816</v>
      </c>
      <c r="CL75" s="113">
        <f t="shared" si="93"/>
        <v>1.0111306614541817</v>
      </c>
      <c r="CM75" s="137">
        <f t="shared" si="94"/>
        <v>1158.8527648434383</v>
      </c>
      <c r="CN75" s="137">
        <f t="shared" si="95"/>
        <v>325.27710272741098</v>
      </c>
      <c r="CO75" s="137">
        <f t="shared" si="96"/>
        <v>66.994442616746227</v>
      </c>
      <c r="CP75" s="137">
        <f t="shared" si="97"/>
        <v>41.254489168437111</v>
      </c>
      <c r="CQ75" s="113">
        <f t="shared" si="98"/>
        <v>0.89821021044684823</v>
      </c>
      <c r="CR75" s="113">
        <f t="shared" si="99"/>
        <v>8.5523796907884503E-2</v>
      </c>
      <c r="CS75" s="113">
        <f t="shared" si="100"/>
        <v>2.3765520449706634</v>
      </c>
      <c r="CT75" s="113">
        <f t="shared" si="101"/>
        <v>1.0111306613432973</v>
      </c>
      <c r="CU75" s="137">
        <f t="shared" si="102"/>
        <v>1158.8528037875344</v>
      </c>
      <c r="CV75" s="137">
        <f t="shared" si="103"/>
        <v>325.277103757916</v>
      </c>
      <c r="CW75" s="173">
        <f t="shared" si="104"/>
        <v>66.994442723811161</v>
      </c>
      <c r="CX75" s="173">
        <f t="shared" si="105"/>
        <v>41.254489239201554</v>
      </c>
      <c r="CY75" s="174">
        <f t="shared" si="106"/>
        <v>0.8982102094779052</v>
      </c>
      <c r="CZ75" s="174">
        <f t="shared" si="107"/>
        <v>8.5523797695476467E-2</v>
      </c>
      <c r="DA75" s="174">
        <f t="shared" si="108"/>
        <v>2.3765520450303792</v>
      </c>
      <c r="DB75" s="174">
        <f t="shared" si="109"/>
        <v>1.0111306613617459</v>
      </c>
      <c r="DC75" s="173">
        <f t="shared" si="110"/>
        <v>1158.8527973081257</v>
      </c>
      <c r="DD75" s="137">
        <f t="shared" si="111"/>
        <v>325.27710358646351</v>
      </c>
      <c r="DE75" s="173">
        <f t="shared" si="112"/>
        <v>66.994442705997997</v>
      </c>
      <c r="DF75" s="173">
        <f t="shared" si="113"/>
        <v>41.254489227427975</v>
      </c>
      <c r="DG75" s="174">
        <f t="shared" si="114"/>
        <v>0.89821020963911535</v>
      </c>
      <c r="DH75" s="174">
        <f t="shared" si="115"/>
        <v>8.5523797564439119E-2</v>
      </c>
      <c r="DI75" s="174">
        <f t="shared" si="116"/>
        <v>2.3765520450204431</v>
      </c>
      <c r="DJ75" s="174">
        <f t="shared" si="117"/>
        <v>1.0111306613586766</v>
      </c>
      <c r="DK75" s="173">
        <f t="shared" si="118"/>
        <v>1158.8527983861513</v>
      </c>
      <c r="DL75" s="137">
        <f t="shared" si="119"/>
        <v>325.27710361498924</v>
      </c>
      <c r="DM75" s="173">
        <f t="shared" si="120"/>
        <v>66.994442708961685</v>
      </c>
      <c r="DN75" s="173">
        <f t="shared" si="121"/>
        <v>41.25448922938682</v>
      </c>
      <c r="DO75" s="174">
        <f t="shared" si="122"/>
        <v>0.89821020961229359</v>
      </c>
      <c r="DP75" s="174">
        <f t="shared" si="123"/>
        <v>8.552379758624068E-2</v>
      </c>
      <c r="DQ75" s="174">
        <f t="shared" si="124"/>
        <v>2.3765520450220969</v>
      </c>
      <c r="DR75" s="174">
        <f t="shared" si="125"/>
        <v>1.0111306613591873</v>
      </c>
      <c r="DS75" s="173">
        <f t="shared" si="126"/>
        <v>1158.8527982067922</v>
      </c>
      <c r="DT75" s="137">
        <f t="shared" si="127"/>
        <v>325.27710361024322</v>
      </c>
      <c r="DU75" s="173">
        <f t="shared" si="128"/>
        <v>66.994442708468625</v>
      </c>
      <c r="DV75" s="173">
        <f t="shared" si="129"/>
        <v>41.254489229060916</v>
      </c>
      <c r="DW75" s="174">
        <f t="shared" si="130"/>
        <v>0.89821020961675591</v>
      </c>
      <c r="DX75" s="174">
        <f t="shared" si="131"/>
        <v>8.552379758261347E-2</v>
      </c>
      <c r="DY75" s="174">
        <f t="shared" si="132"/>
        <v>2.376552045021822</v>
      </c>
      <c r="DZ75" s="174">
        <f t="shared" si="133"/>
        <v>1.0111306613591022</v>
      </c>
      <c r="EA75" s="173">
        <f t="shared" si="134"/>
        <v>1158.8527982366327</v>
      </c>
      <c r="EB75" s="137">
        <f t="shared" si="135"/>
        <v>325.27710361103289</v>
      </c>
      <c r="EC75" s="173">
        <f t="shared" si="136"/>
        <v>66.994442708550636</v>
      </c>
      <c r="ED75" s="173">
        <f t="shared" si="137"/>
        <v>41.25448922911513</v>
      </c>
      <c r="EE75" s="174">
        <f t="shared" si="138"/>
        <v>0.89821020961601361</v>
      </c>
      <c r="EF75" s="174">
        <f t="shared" si="139"/>
        <v>8.5523797583217001E-2</v>
      </c>
      <c r="EG75" s="174">
        <f t="shared" si="140"/>
        <v>2.3765520450218669</v>
      </c>
      <c r="EH75" s="174">
        <f t="shared" si="141"/>
        <v>1.0111306613591164</v>
      </c>
      <c r="EI75" s="173">
        <f t="shared" si="142"/>
        <v>1158.8527982316675</v>
      </c>
      <c r="EJ75" s="137">
        <f t="shared" si="143"/>
        <v>325.27710361090146</v>
      </c>
      <c r="EK75" s="173">
        <f t="shared" si="144"/>
        <v>66.994442708537008</v>
      </c>
      <c r="EL75" s="173">
        <f t="shared" si="145"/>
        <v>41.254489229106113</v>
      </c>
      <c r="EM75" s="174">
        <f t="shared" si="146"/>
        <v>0.89821020961613696</v>
      </c>
      <c r="EN75" s="174">
        <f t="shared" si="147"/>
        <v>8.5523797583116581E-2</v>
      </c>
      <c r="EO75" s="174">
        <f t="shared" si="148"/>
        <v>2.3765520450218602</v>
      </c>
      <c r="EP75" s="174">
        <f t="shared" si="149"/>
        <v>1.011130661359114</v>
      </c>
      <c r="EQ75" s="137">
        <f t="shared" si="150"/>
        <v>0.47109029844328798</v>
      </c>
      <c r="ER75" s="137">
        <f t="shared" si="151"/>
        <v>52.127103610901486</v>
      </c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</row>
    <row r="76" spans="1:486" x14ac:dyDescent="0.3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16"/>
      <c r="M76" s="116"/>
      <c r="N76" s="116"/>
      <c r="O76" s="116"/>
      <c r="P76" s="117"/>
      <c r="Q76" s="117"/>
      <c r="R76" s="116"/>
      <c r="S76" s="111">
        <v>0.14000000000000001</v>
      </c>
      <c r="T76" s="134">
        <f t="shared" si="23"/>
        <v>334.19510265735653</v>
      </c>
      <c r="U76" s="111">
        <f t="shared" si="24"/>
        <v>67.94408241535325</v>
      </c>
      <c r="V76" s="111">
        <f t="shared" si="25"/>
        <v>41.882319855274929</v>
      </c>
      <c r="W76" s="156">
        <f t="shared" si="152"/>
        <v>0.8901224496422766</v>
      </c>
      <c r="X76" s="156">
        <f t="shared" si="153"/>
        <v>9.241800435580845E-2</v>
      </c>
      <c r="Y76" s="156">
        <f t="shared" si="28"/>
        <v>2.3480944615794708</v>
      </c>
      <c r="Z76" s="156">
        <f t="shared" si="29"/>
        <v>1.0131763427267246</v>
      </c>
      <c r="AA76" s="111">
        <f t="shared" si="30"/>
        <v>1079.3082776981778</v>
      </c>
      <c r="AB76" s="111">
        <f t="shared" si="31"/>
        <v>323.11318005847863</v>
      </c>
      <c r="AC76" s="111">
        <f t="shared" si="32"/>
        <v>66.770928582796756</v>
      </c>
      <c r="AD76" s="111">
        <f t="shared" si="33"/>
        <v>41.106767455603773</v>
      </c>
      <c r="AE76" s="156">
        <f t="shared" si="34"/>
        <v>0.90026304395276069</v>
      </c>
      <c r="AF76" s="156">
        <f t="shared" si="35"/>
        <v>8.3874777508762682E-2</v>
      </c>
      <c r="AG76" s="156">
        <f t="shared" si="36"/>
        <v>2.3485480710224338</v>
      </c>
      <c r="AH76" s="156">
        <f t="shared" si="37"/>
        <v>1.0129527645436882</v>
      </c>
      <c r="AI76" s="111">
        <f t="shared" si="38"/>
        <v>1143.3155416398349</v>
      </c>
      <c r="AJ76" s="111">
        <f t="shared" si="39"/>
        <v>324.86379241226825</v>
      </c>
      <c r="AK76" s="111">
        <f t="shared" si="40"/>
        <v>66.951549496200897</v>
      </c>
      <c r="AL76" s="111">
        <f t="shared" si="41"/>
        <v>41.226139366369445</v>
      </c>
      <c r="AM76" s="156">
        <f t="shared" si="42"/>
        <v>0.89859948919401256</v>
      </c>
      <c r="AN76" s="156">
        <f t="shared" si="43"/>
        <v>8.5208087662896906E-2</v>
      </c>
      <c r="AO76" s="156">
        <f t="shared" si="44"/>
        <v>2.3486155698114812</v>
      </c>
      <c r="AP76" s="156">
        <f t="shared" si="45"/>
        <v>1.0129893990657026</v>
      </c>
      <c r="AQ76" s="111">
        <f t="shared" si="46"/>
        <v>1132.8590565083807</v>
      </c>
      <c r="AR76" s="111">
        <f t="shared" si="47"/>
        <v>324.58315055711927</v>
      </c>
      <c r="AS76" s="111">
        <f t="shared" si="48"/>
        <v>66.922479236674434</v>
      </c>
      <c r="AT76" s="111">
        <f t="shared" si="49"/>
        <v>41.206926054457739</v>
      </c>
      <c r="AU76" s="156">
        <f t="shared" si="50"/>
        <v>0.89886456683967908</v>
      </c>
      <c r="AV76" s="156">
        <f t="shared" si="51"/>
        <v>8.4993917500765043E-2</v>
      </c>
      <c r="AW76" s="156">
        <f t="shared" si="52"/>
        <v>2.3486083779128659</v>
      </c>
      <c r="AX76" s="156">
        <f t="shared" si="53"/>
        <v>1.0129835600066657</v>
      </c>
      <c r="AY76" s="111">
        <f t="shared" si="54"/>
        <v>1134.5264668437571</v>
      </c>
      <c r="AZ76" s="111">
        <f t="shared" si="55"/>
        <v>324.62803798301741</v>
      </c>
      <c r="BA76" s="111">
        <f t="shared" si="56"/>
        <v>66.92712593615488</v>
      </c>
      <c r="BB76" s="111">
        <f t="shared" si="57"/>
        <v>41.209997160609305</v>
      </c>
      <c r="BC76" s="156">
        <f t="shared" si="58"/>
        <v>0.89882212780749959</v>
      </c>
      <c r="BD76" s="156">
        <f t="shared" si="59"/>
        <v>8.50281622005713E-2</v>
      </c>
      <c r="BE76" s="156">
        <f t="shared" si="60"/>
        <v>2.3486096208410889</v>
      </c>
      <c r="BF76" s="156">
        <f t="shared" si="61"/>
        <v>1.0129844948040552</v>
      </c>
      <c r="BG76" s="111">
        <f t="shared" si="62"/>
        <v>1134.2595448575848</v>
      </c>
      <c r="BH76" s="137">
        <f t="shared" si="63"/>
        <v>324.62085580442618</v>
      </c>
      <c r="BI76" s="137">
        <f t="shared" si="64"/>
        <v>66.926382368834339</v>
      </c>
      <c r="BJ76" s="137">
        <f t="shared" si="65"/>
        <v>41.209505720012892</v>
      </c>
      <c r="BK76" s="113">
        <f t="shared" si="66"/>
        <v>0.89882891718179436</v>
      </c>
      <c r="BL76" s="113">
        <f t="shared" si="67"/>
        <v>8.5022682624827386E-2</v>
      </c>
      <c r="BM76" s="113">
        <f t="shared" si="68"/>
        <v>2.3486094243392879</v>
      </c>
      <c r="BN76" s="113">
        <f t="shared" si="69"/>
        <v>1.0129843452546698</v>
      </c>
      <c r="BO76" s="137">
        <f t="shared" si="70"/>
        <v>1134.3022476947058</v>
      </c>
      <c r="BP76" s="137">
        <f t="shared" si="71"/>
        <v>324.62200491611384</v>
      </c>
      <c r="BQ76" s="137">
        <f t="shared" si="72"/>
        <v>66.926501333848861</v>
      </c>
      <c r="BR76" s="137">
        <f t="shared" si="73"/>
        <v>41.209584346689248</v>
      </c>
      <c r="BS76" s="113">
        <f t="shared" si="74"/>
        <v>0.8988278308898765</v>
      </c>
      <c r="BT76" s="113">
        <f t="shared" si="75"/>
        <v>8.5023559321675796E-2</v>
      </c>
      <c r="BU76" s="113">
        <f t="shared" si="76"/>
        <v>2.3486094558392825</v>
      </c>
      <c r="BV76" s="113">
        <f t="shared" si="77"/>
        <v>1.0129843691823708</v>
      </c>
      <c r="BW76" s="137">
        <f t="shared" si="78"/>
        <v>1134.2954153112769</v>
      </c>
      <c r="BX76" s="137">
        <f t="shared" si="79"/>
        <v>324.62182106242102</v>
      </c>
      <c r="BY76" s="137">
        <f t="shared" si="80"/>
        <v>66.926482299829402</v>
      </c>
      <c r="BZ76" s="137">
        <f t="shared" si="81"/>
        <v>41.20957176667369</v>
      </c>
      <c r="CA76" s="113">
        <f t="shared" si="82"/>
        <v>0.89882800469194568</v>
      </c>
      <c r="CB76" s="113">
        <f t="shared" si="83"/>
        <v>8.5023419053184515E-2</v>
      </c>
      <c r="CC76" s="113">
        <f t="shared" si="84"/>
        <v>2.3486094508009527</v>
      </c>
      <c r="CD76" s="113">
        <f t="shared" si="85"/>
        <v>1.0129843653540402</v>
      </c>
      <c r="CE76" s="137">
        <f t="shared" si="86"/>
        <v>1134.2965084639782</v>
      </c>
      <c r="CF76" s="137">
        <f t="shared" si="87"/>
        <v>324.62185047829934</v>
      </c>
      <c r="CG76" s="137">
        <f t="shared" si="88"/>
        <v>66.926485345197477</v>
      </c>
      <c r="CH76" s="137">
        <f t="shared" si="89"/>
        <v>41.209573779426577</v>
      </c>
      <c r="CI76" s="113">
        <f t="shared" si="90"/>
        <v>0.89882797688427052</v>
      </c>
      <c r="CJ76" s="113">
        <f t="shared" si="91"/>
        <v>8.5023441495594834E-2</v>
      </c>
      <c r="CK76" s="113">
        <f t="shared" si="92"/>
        <v>2.3486094516071057</v>
      </c>
      <c r="CL76" s="113">
        <f t="shared" si="93"/>
        <v>1.0129843659665585</v>
      </c>
      <c r="CM76" s="137">
        <f t="shared" si="94"/>
        <v>1134.2963335636864</v>
      </c>
      <c r="CN76" s="137">
        <f t="shared" si="95"/>
        <v>324.62184577187179</v>
      </c>
      <c r="CO76" s="137">
        <f t="shared" si="96"/>
        <v>66.926484857950271</v>
      </c>
      <c r="CP76" s="137">
        <f t="shared" si="97"/>
        <v>41.209573457393837</v>
      </c>
      <c r="CQ76" s="113">
        <f t="shared" si="98"/>
        <v>0.89882798133339126</v>
      </c>
      <c r="CR76" s="113">
        <f t="shared" si="99"/>
        <v>8.5023437904895277E-2</v>
      </c>
      <c r="CS76" s="113">
        <f t="shared" si="100"/>
        <v>2.3486094514781257</v>
      </c>
      <c r="CT76" s="113">
        <f t="shared" si="101"/>
        <v>1.012984365868558</v>
      </c>
      <c r="CU76" s="137">
        <f t="shared" si="102"/>
        <v>1134.2963615470587</v>
      </c>
      <c r="CV76" s="137">
        <f t="shared" si="103"/>
        <v>324.62184652488207</v>
      </c>
      <c r="CW76" s="173">
        <f t="shared" si="104"/>
        <v>66.926484935907922</v>
      </c>
      <c r="CX76" s="173">
        <f t="shared" si="105"/>
        <v>41.209573508917828</v>
      </c>
      <c r="CY76" s="174">
        <f t="shared" si="106"/>
        <v>0.89882798062154923</v>
      </c>
      <c r="CZ76" s="174">
        <f t="shared" si="107"/>
        <v>8.5023438479393351E-2</v>
      </c>
      <c r="DA76" s="174">
        <f t="shared" si="108"/>
        <v>2.3486094514987612</v>
      </c>
      <c r="DB76" s="174">
        <f t="shared" si="109"/>
        <v>1.0129843658842377</v>
      </c>
      <c r="DC76" s="173">
        <f t="shared" si="110"/>
        <v>1134.2963570698262</v>
      </c>
      <c r="DD76" s="137">
        <f t="shared" si="111"/>
        <v>324.6218464044033</v>
      </c>
      <c r="DE76" s="173">
        <f t="shared" si="112"/>
        <v>66.926484923435012</v>
      </c>
      <c r="DF76" s="173">
        <f t="shared" si="113"/>
        <v>41.209573500674196</v>
      </c>
      <c r="DG76" s="174">
        <f t="shared" si="114"/>
        <v>0.89882798073544123</v>
      </c>
      <c r="DH76" s="174">
        <f t="shared" si="115"/>
        <v>8.5023438387475864E-2</v>
      </c>
      <c r="DI76" s="174">
        <f t="shared" si="116"/>
        <v>2.3486094514954594</v>
      </c>
      <c r="DJ76" s="174">
        <f t="shared" si="117"/>
        <v>1.012984365881729</v>
      </c>
      <c r="DK76" s="173">
        <f t="shared" si="118"/>
        <v>1134.2963577861667</v>
      </c>
      <c r="DL76" s="137">
        <f t="shared" si="119"/>
        <v>324.62184642367947</v>
      </c>
      <c r="DM76" s="173">
        <f t="shared" si="120"/>
        <v>66.926484925430614</v>
      </c>
      <c r="DN76" s="173">
        <f t="shared" si="121"/>
        <v>41.209573501993127</v>
      </c>
      <c r="DO76" s="174">
        <f t="shared" si="122"/>
        <v>0.8988279807172187</v>
      </c>
      <c r="DP76" s="174">
        <f t="shared" si="123"/>
        <v>8.5023438402182336E-2</v>
      </c>
      <c r="DQ76" s="174">
        <f t="shared" si="124"/>
        <v>2.3486094514959888</v>
      </c>
      <c r="DR76" s="174">
        <f t="shared" si="125"/>
        <v>1.0129843658821305</v>
      </c>
      <c r="DS76" s="173">
        <f t="shared" si="126"/>
        <v>1134.2963576715545</v>
      </c>
      <c r="DT76" s="137">
        <f t="shared" si="127"/>
        <v>324.62184642059532</v>
      </c>
      <c r="DU76" s="173">
        <f t="shared" si="128"/>
        <v>66.926484925111325</v>
      </c>
      <c r="DV76" s="173">
        <f t="shared" si="129"/>
        <v>41.209573501782124</v>
      </c>
      <c r="DW76" s="174">
        <f t="shared" si="130"/>
        <v>0.89882798072013481</v>
      </c>
      <c r="DX76" s="174">
        <f t="shared" si="131"/>
        <v>8.5023438399829301E-2</v>
      </c>
      <c r="DY76" s="174">
        <f t="shared" si="132"/>
        <v>2.3486094514959026</v>
      </c>
      <c r="DZ76" s="174">
        <f t="shared" si="133"/>
        <v>1.0129843658820661</v>
      </c>
      <c r="EA76" s="173">
        <f t="shared" si="134"/>
        <v>1134.2963576898928</v>
      </c>
      <c r="EB76" s="137">
        <f t="shared" si="135"/>
        <v>324.62184642108883</v>
      </c>
      <c r="EC76" s="173">
        <f t="shared" si="136"/>
        <v>66.926484925162413</v>
      </c>
      <c r="ED76" s="173">
        <f t="shared" si="137"/>
        <v>41.209573501815868</v>
      </c>
      <c r="EE76" s="174">
        <f t="shared" si="138"/>
        <v>0.89882798071966785</v>
      </c>
      <c r="EF76" s="174">
        <f t="shared" si="139"/>
        <v>8.5023438400205861E-2</v>
      </c>
      <c r="EG76" s="174">
        <f t="shared" si="140"/>
        <v>2.3486094514959168</v>
      </c>
      <c r="EH76" s="174">
        <f t="shared" si="141"/>
        <v>1.0129843658820765</v>
      </c>
      <c r="EI76" s="173">
        <f t="shared" si="142"/>
        <v>1134.2963576869579</v>
      </c>
      <c r="EJ76" s="137">
        <f t="shared" si="143"/>
        <v>324.62184642100982</v>
      </c>
      <c r="EK76" s="173">
        <f t="shared" si="144"/>
        <v>66.926484925154242</v>
      </c>
      <c r="EL76" s="173">
        <f t="shared" si="145"/>
        <v>41.209573501810468</v>
      </c>
      <c r="EM76" s="174">
        <f t="shared" si="146"/>
        <v>0.89882798071974246</v>
      </c>
      <c r="EN76" s="174">
        <f t="shared" si="147"/>
        <v>8.5023438400145562E-2</v>
      </c>
      <c r="EO76" s="174">
        <f t="shared" si="148"/>
        <v>2.348609451495915</v>
      </c>
      <c r="EP76" s="174">
        <f t="shared" si="149"/>
        <v>1.0129843658820747</v>
      </c>
      <c r="EQ76" s="137">
        <f t="shared" si="150"/>
        <v>0.49073900998322956</v>
      </c>
      <c r="ER76" s="137">
        <f t="shared" si="151"/>
        <v>51.471846421009843</v>
      </c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</row>
    <row r="77" spans="1:486" x14ac:dyDescent="0.3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16"/>
      <c r="M77" s="116"/>
      <c r="N77" s="116"/>
      <c r="O77" s="116"/>
      <c r="P77" s="117"/>
      <c r="Q77" s="117"/>
      <c r="R77" s="116"/>
      <c r="S77" s="111">
        <v>0.15</v>
      </c>
      <c r="T77" s="134">
        <f t="shared" si="23"/>
        <v>333.94754558764237</v>
      </c>
      <c r="U77" s="111">
        <f t="shared" si="24"/>
        <v>67.917078258758622</v>
      </c>
      <c r="V77" s="111">
        <f t="shared" si="25"/>
        <v>41.86446223378767</v>
      </c>
      <c r="W77" s="156">
        <f t="shared" si="152"/>
        <v>0.8903391610457313</v>
      </c>
      <c r="X77" s="156">
        <f t="shared" si="153"/>
        <v>9.2224583273531308E-2</v>
      </c>
      <c r="Y77" s="156">
        <f t="shared" si="28"/>
        <v>2.3202608591298115</v>
      </c>
      <c r="Z77" s="156">
        <f t="shared" si="29"/>
        <v>1.0152250507166862</v>
      </c>
      <c r="AA77" s="111">
        <f t="shared" si="30"/>
        <v>1057.0883233925431</v>
      </c>
      <c r="AB77" s="111">
        <f t="shared" si="31"/>
        <v>322.48639033638517</v>
      </c>
      <c r="AC77" s="111">
        <f t="shared" si="32"/>
        <v>66.706670714178586</v>
      </c>
      <c r="AD77" s="111">
        <f t="shared" si="33"/>
        <v>41.064302645360115</v>
      </c>
      <c r="AE77" s="156">
        <f t="shared" si="34"/>
        <v>0.90086451378966281</v>
      </c>
      <c r="AF77" s="156">
        <f t="shared" si="35"/>
        <v>8.3398951037164326E-2</v>
      </c>
      <c r="AG77" s="156">
        <f t="shared" si="36"/>
        <v>2.3210884311432358</v>
      </c>
      <c r="AH77" s="156">
        <f t="shared" si="37"/>
        <v>1.0149593068465672</v>
      </c>
      <c r="AI77" s="111">
        <f t="shared" si="38"/>
        <v>1119.7980635781239</v>
      </c>
      <c r="AJ77" s="111">
        <f t="shared" si="39"/>
        <v>324.22973826453426</v>
      </c>
      <c r="AK77" s="111">
        <f t="shared" si="40"/>
        <v>66.88593365473632</v>
      </c>
      <c r="AL77" s="111">
        <f t="shared" si="41"/>
        <v>41.182772563154131</v>
      </c>
      <c r="AM77" s="156">
        <f t="shared" si="42"/>
        <v>0.89919924918301397</v>
      </c>
      <c r="AN77" s="156">
        <f t="shared" si="43"/>
        <v>8.4724443584371256E-2</v>
      </c>
      <c r="AO77" s="156">
        <f t="shared" si="44"/>
        <v>2.3211030784191462</v>
      </c>
      <c r="AP77" s="156">
        <f t="shared" si="45"/>
        <v>1.0150013080535376</v>
      </c>
      <c r="AQ77" s="111">
        <f t="shared" si="46"/>
        <v>1109.9357722367404</v>
      </c>
      <c r="AR77" s="111">
        <f t="shared" si="47"/>
        <v>323.96072933432572</v>
      </c>
      <c r="AS77" s="111">
        <f t="shared" si="48"/>
        <v>66.858162664722386</v>
      </c>
      <c r="AT77" s="111">
        <f t="shared" si="49"/>
        <v>41.16441866797134</v>
      </c>
      <c r="AU77" s="156">
        <f t="shared" si="50"/>
        <v>0.89945465346365716</v>
      </c>
      <c r="AV77" s="156">
        <f t="shared" si="51"/>
        <v>8.451949940978834E-2</v>
      </c>
      <c r="AW77" s="156">
        <f t="shared" si="52"/>
        <v>2.3211042210422721</v>
      </c>
      <c r="AX77" s="156">
        <f t="shared" si="53"/>
        <v>1.014994864701273</v>
      </c>
      <c r="AY77" s="111">
        <f t="shared" si="54"/>
        <v>1111.4498837116407</v>
      </c>
      <c r="AZ77" s="111">
        <f t="shared" si="55"/>
        <v>324.00215056860657</v>
      </c>
      <c r="BA77" s="111">
        <f t="shared" si="56"/>
        <v>66.862436143282849</v>
      </c>
      <c r="BB77" s="111">
        <f t="shared" si="57"/>
        <v>41.167242997925733</v>
      </c>
      <c r="BC77" s="156">
        <f t="shared" si="58"/>
        <v>0.89941529024512457</v>
      </c>
      <c r="BD77" s="156">
        <f t="shared" si="59"/>
        <v>8.4551046378847194E-2</v>
      </c>
      <c r="BE77" s="156">
        <f t="shared" si="60"/>
        <v>2.3211041255687701</v>
      </c>
      <c r="BF77" s="156">
        <f t="shared" si="61"/>
        <v>1.0149958577234677</v>
      </c>
      <c r="BG77" s="111">
        <f t="shared" si="62"/>
        <v>1111.2165625558625</v>
      </c>
      <c r="BH77" s="137">
        <f t="shared" si="63"/>
        <v>323.99577053714353</v>
      </c>
      <c r="BI77" s="137">
        <f t="shared" si="64"/>
        <v>66.86177784568028</v>
      </c>
      <c r="BJ77" s="137">
        <f t="shared" si="65"/>
        <v>41.166807930432761</v>
      </c>
      <c r="BK77" s="113">
        <f t="shared" si="66"/>
        <v>0.89942135241127452</v>
      </c>
      <c r="BL77" s="113">
        <f t="shared" si="67"/>
        <v>8.4546187029528069E-2</v>
      </c>
      <c r="BM77" s="113">
        <f t="shared" si="68"/>
        <v>2.3211041421841276</v>
      </c>
      <c r="BN77" s="113">
        <f t="shared" si="69"/>
        <v>1.0149957047913953</v>
      </c>
      <c r="BO77" s="137">
        <f t="shared" si="70"/>
        <v>1111.2524962248881</v>
      </c>
      <c r="BP77" s="137">
        <f t="shared" si="71"/>
        <v>323.99675319092484</v>
      </c>
      <c r="BQ77" s="137">
        <f t="shared" si="72"/>
        <v>66.861879235341789</v>
      </c>
      <c r="BR77" s="137">
        <f t="shared" si="73"/>
        <v>41.16687493863467</v>
      </c>
      <c r="BS77" s="113">
        <f t="shared" si="74"/>
        <v>0.89942041869446299</v>
      </c>
      <c r="BT77" s="113">
        <f t="shared" si="75"/>
        <v>8.4546935462034609E-2</v>
      </c>
      <c r="BU77" s="113">
        <f t="shared" si="76"/>
        <v>2.3211041396703269</v>
      </c>
      <c r="BV77" s="113">
        <f t="shared" si="77"/>
        <v>1.0149957283465278</v>
      </c>
      <c r="BW77" s="137">
        <f t="shared" si="78"/>
        <v>1111.2469616109242</v>
      </c>
      <c r="BX77" s="137">
        <f t="shared" si="79"/>
        <v>323.99660184119864</v>
      </c>
      <c r="BY77" s="137">
        <f t="shared" si="80"/>
        <v>66.861863619127689</v>
      </c>
      <c r="BZ77" s="137">
        <f t="shared" si="81"/>
        <v>41.16686461791322</v>
      </c>
      <c r="CA77" s="113">
        <f t="shared" si="82"/>
        <v>0.89942056250635638</v>
      </c>
      <c r="CB77" s="113">
        <f t="shared" si="83"/>
        <v>8.4546820187270333E-2</v>
      </c>
      <c r="CC77" s="113">
        <f t="shared" si="84"/>
        <v>2.3211041400585817</v>
      </c>
      <c r="CD77" s="113">
        <f t="shared" si="85"/>
        <v>1.014995724718545</v>
      </c>
      <c r="CE77" s="137">
        <f t="shared" si="86"/>
        <v>1111.2478140575629</v>
      </c>
      <c r="CF77" s="137">
        <f t="shared" si="87"/>
        <v>323.99662515226959</v>
      </c>
      <c r="CG77" s="137">
        <f t="shared" si="88"/>
        <v>66.861866024355351</v>
      </c>
      <c r="CH77" s="137">
        <f t="shared" si="89"/>
        <v>41.166866207522858</v>
      </c>
      <c r="CI77" s="113">
        <f t="shared" si="90"/>
        <v>0.89942054035625962</v>
      </c>
      <c r="CJ77" s="113">
        <f t="shared" si="91"/>
        <v>8.4546837942028219E-2</v>
      </c>
      <c r="CK77" s="113">
        <f t="shared" si="92"/>
        <v>2.3211041399988077</v>
      </c>
      <c r="CL77" s="113">
        <f t="shared" si="93"/>
        <v>1.0149957252773316</v>
      </c>
      <c r="CM77" s="137">
        <f t="shared" si="94"/>
        <v>1111.2476827626258</v>
      </c>
      <c r="CN77" s="137">
        <f t="shared" si="95"/>
        <v>323.99662156186906</v>
      </c>
      <c r="CO77" s="137">
        <f t="shared" si="96"/>
        <v>66.861865653899159</v>
      </c>
      <c r="CP77" s="137">
        <f t="shared" si="97"/>
        <v>41.166865962689165</v>
      </c>
      <c r="CQ77" s="113">
        <f t="shared" si="98"/>
        <v>0.89942054376784497</v>
      </c>
      <c r="CR77" s="113">
        <f t="shared" si="99"/>
        <v>8.4546835207418014E-2</v>
      </c>
      <c r="CS77" s="113">
        <f t="shared" si="100"/>
        <v>2.3211041400080155</v>
      </c>
      <c r="CT77" s="113">
        <f t="shared" si="101"/>
        <v>1.0149957251912667</v>
      </c>
      <c r="CU77" s="137">
        <f t="shared" si="102"/>
        <v>1111.2477029848367</v>
      </c>
      <c r="CV77" s="137">
        <f t="shared" si="103"/>
        <v>323.99662211486708</v>
      </c>
      <c r="CW77" s="173">
        <f t="shared" si="104"/>
        <v>66.861865710957289</v>
      </c>
      <c r="CX77" s="173">
        <f t="shared" si="105"/>
        <v>41.16686600039877</v>
      </c>
      <c r="CY77" s="174">
        <f t="shared" si="106"/>
        <v>0.89942054324238851</v>
      </c>
      <c r="CZ77" s="174">
        <f t="shared" si="107"/>
        <v>8.4546835628606085E-2</v>
      </c>
      <c r="DA77" s="174">
        <f t="shared" si="108"/>
        <v>2.3211041400065966</v>
      </c>
      <c r="DB77" s="174">
        <f t="shared" si="109"/>
        <v>1.0149957252045225</v>
      </c>
      <c r="DC77" s="173">
        <f t="shared" si="110"/>
        <v>1111.2476998701857</v>
      </c>
      <c r="DD77" s="137">
        <f t="shared" si="111"/>
        <v>323.99662202969364</v>
      </c>
      <c r="DE77" s="173">
        <f t="shared" si="112"/>
        <v>66.861865702169112</v>
      </c>
      <c r="DF77" s="173">
        <f t="shared" si="113"/>
        <v>41.166865994590694</v>
      </c>
      <c r="DG77" s="174">
        <f t="shared" si="114"/>
        <v>0.89942054332332033</v>
      </c>
      <c r="DH77" s="174">
        <f t="shared" si="115"/>
        <v>8.4546835563734171E-2</v>
      </c>
      <c r="DI77" s="174">
        <f t="shared" si="116"/>
        <v>2.3211041400068146</v>
      </c>
      <c r="DJ77" s="174">
        <f t="shared" si="117"/>
        <v>1.0149957252024808</v>
      </c>
      <c r="DK77" s="173">
        <f t="shared" si="118"/>
        <v>1111.2477003499077</v>
      </c>
      <c r="DL77" s="137">
        <f t="shared" si="119"/>
        <v>323.99662204281213</v>
      </c>
      <c r="DM77" s="173">
        <f t="shared" si="120"/>
        <v>66.861865703522682</v>
      </c>
      <c r="DN77" s="173">
        <f t="shared" si="121"/>
        <v>41.16686599548526</v>
      </c>
      <c r="DO77" s="174">
        <f t="shared" si="122"/>
        <v>0.89942054331085486</v>
      </c>
      <c r="DP77" s="174">
        <f t="shared" si="123"/>
        <v>8.4546835573725818E-2</v>
      </c>
      <c r="DQ77" s="174">
        <f t="shared" si="124"/>
        <v>2.3211041400067818</v>
      </c>
      <c r="DR77" s="174">
        <f t="shared" si="125"/>
        <v>1.0149957252027952</v>
      </c>
      <c r="DS77" s="173">
        <f t="shared" si="126"/>
        <v>1111.2477002760206</v>
      </c>
      <c r="DT77" s="137">
        <f t="shared" si="127"/>
        <v>323.99662204079164</v>
      </c>
      <c r="DU77" s="173">
        <f t="shared" si="128"/>
        <v>66.861865703314209</v>
      </c>
      <c r="DV77" s="173">
        <f t="shared" si="129"/>
        <v>41.166865995347464</v>
      </c>
      <c r="DW77" s="174">
        <f t="shared" si="130"/>
        <v>0.89942054331277455</v>
      </c>
      <c r="DX77" s="174">
        <f t="shared" si="131"/>
        <v>8.4546835572186951E-2</v>
      </c>
      <c r="DY77" s="174">
        <f t="shared" si="132"/>
        <v>2.3211041400067867</v>
      </c>
      <c r="DZ77" s="174">
        <f t="shared" si="133"/>
        <v>1.0149957252027468</v>
      </c>
      <c r="EA77" s="173">
        <f t="shared" si="134"/>
        <v>1111.2477002874002</v>
      </c>
      <c r="EB77" s="137">
        <f t="shared" si="135"/>
        <v>323.9966220411028</v>
      </c>
      <c r="EC77" s="173">
        <f t="shared" si="136"/>
        <v>66.861865703346311</v>
      </c>
      <c r="ED77" s="173">
        <f t="shared" si="137"/>
        <v>41.166865995368696</v>
      </c>
      <c r="EE77" s="174">
        <f t="shared" si="138"/>
        <v>0.89942054331247911</v>
      </c>
      <c r="EF77" s="174">
        <f t="shared" si="139"/>
        <v>8.4546835572423859E-2</v>
      </c>
      <c r="EG77" s="174">
        <f t="shared" si="140"/>
        <v>2.3211041400067858</v>
      </c>
      <c r="EH77" s="174">
        <f t="shared" si="141"/>
        <v>1.0149957252027544</v>
      </c>
      <c r="EI77" s="173">
        <f t="shared" si="142"/>
        <v>1111.2477002856483</v>
      </c>
      <c r="EJ77" s="137">
        <f t="shared" si="143"/>
        <v>323.99662204105493</v>
      </c>
      <c r="EK77" s="173">
        <f t="shared" si="144"/>
        <v>66.86186570334138</v>
      </c>
      <c r="EL77" s="173">
        <f t="shared" si="145"/>
        <v>41.16686599536542</v>
      </c>
      <c r="EM77" s="174">
        <f t="shared" si="146"/>
        <v>0.8994205433125243</v>
      </c>
      <c r="EN77" s="174">
        <f t="shared" si="147"/>
        <v>8.4546835572387485E-2</v>
      </c>
      <c r="EO77" s="174">
        <f t="shared" si="148"/>
        <v>2.3211041400067862</v>
      </c>
      <c r="EP77" s="174">
        <f t="shared" si="149"/>
        <v>1.0149957252027531</v>
      </c>
      <c r="EQ77" s="137">
        <f t="shared" si="150"/>
        <v>0.50907522913708203</v>
      </c>
      <c r="ER77" s="137">
        <f t="shared" si="151"/>
        <v>50.846622041054957</v>
      </c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</row>
    <row r="78" spans="1:486" x14ac:dyDescent="0.3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16"/>
      <c r="M78" s="116"/>
      <c r="N78" s="116"/>
      <c r="O78" s="116"/>
      <c r="P78" s="117"/>
      <c r="Q78" s="117"/>
      <c r="R78" s="116"/>
      <c r="S78" s="111">
        <v>0.16</v>
      </c>
      <c r="T78" s="134">
        <f t="shared" si="23"/>
        <v>333.69998851792826</v>
      </c>
      <c r="U78" s="111">
        <f t="shared" si="24"/>
        <v>67.890111928001488</v>
      </c>
      <c r="V78" s="111">
        <f t="shared" si="25"/>
        <v>41.846629881435121</v>
      </c>
      <c r="W78" s="156">
        <f t="shared" si="152"/>
        <v>0.89055630543374409</v>
      </c>
      <c r="X78" s="156">
        <f t="shared" si="153"/>
        <v>9.2031274868553725E-2</v>
      </c>
      <c r="Y78" s="156">
        <f t="shared" si="28"/>
        <v>2.2928431822626694</v>
      </c>
      <c r="Z78" s="156">
        <f t="shared" si="29"/>
        <v>1.017438985038279</v>
      </c>
      <c r="AA78" s="111">
        <f t="shared" si="30"/>
        <v>1036.3723030279839</v>
      </c>
      <c r="AB78" s="111">
        <f t="shared" si="31"/>
        <v>321.89262765061767</v>
      </c>
      <c r="AC78" s="111">
        <f t="shared" si="32"/>
        <v>66.645996941193133</v>
      </c>
      <c r="AD78" s="111">
        <f t="shared" si="33"/>
        <v>41.024207869003263</v>
      </c>
      <c r="AE78" s="156">
        <f t="shared" si="34"/>
        <v>0.90143716531794915</v>
      </c>
      <c r="AF78" s="156">
        <f t="shared" si="35"/>
        <v>8.2948960476555866E-2</v>
      </c>
      <c r="AG78" s="156">
        <f t="shared" si="36"/>
        <v>2.2940538723445263</v>
      </c>
      <c r="AH78" s="156">
        <f t="shared" si="37"/>
        <v>1.0171271386653655</v>
      </c>
      <c r="AI78" s="111">
        <f t="shared" si="38"/>
        <v>1097.6804961909384</v>
      </c>
      <c r="AJ78" s="111">
        <f t="shared" si="39"/>
        <v>323.62382186284839</v>
      </c>
      <c r="AK78" s="111">
        <f t="shared" si="40"/>
        <v>66.823438866118408</v>
      </c>
      <c r="AL78" s="111">
        <f t="shared" si="41"/>
        <v>41.141470069203592</v>
      </c>
      <c r="AM78" s="156">
        <f t="shared" si="42"/>
        <v>0.89977532014456885</v>
      </c>
      <c r="AN78" s="156">
        <f t="shared" si="43"/>
        <v>8.4263038356417602E-2</v>
      </c>
      <c r="AO78" s="156">
        <f t="shared" si="44"/>
        <v>2.2940171997816359</v>
      </c>
      <c r="AP78" s="156">
        <f t="shared" si="45"/>
        <v>1.0171747264319193</v>
      </c>
      <c r="AQ78" s="111">
        <f t="shared" si="46"/>
        <v>1088.3898169868771</v>
      </c>
      <c r="AR78" s="111">
        <f t="shared" si="47"/>
        <v>323.36644039842361</v>
      </c>
      <c r="AS78" s="111">
        <f t="shared" si="48"/>
        <v>66.796953846300511</v>
      </c>
      <c r="AT78" s="111">
        <f t="shared" si="49"/>
        <v>41.123966708245973</v>
      </c>
      <c r="AU78" s="156">
        <f t="shared" si="50"/>
        <v>0.90002089390446582</v>
      </c>
      <c r="AV78" s="156">
        <f t="shared" si="51"/>
        <v>8.4067273211889018E-2</v>
      </c>
      <c r="AW78" s="156">
        <f t="shared" si="52"/>
        <v>2.2940258248212926</v>
      </c>
      <c r="AX78" s="156">
        <f t="shared" si="53"/>
        <v>1.0171676927963038</v>
      </c>
      <c r="AY78" s="111">
        <f t="shared" si="54"/>
        <v>1089.7644323037644</v>
      </c>
      <c r="AZ78" s="111">
        <f t="shared" si="55"/>
        <v>323.40463008817949</v>
      </c>
      <c r="BA78" s="111">
        <f t="shared" si="56"/>
        <v>66.800881322581162</v>
      </c>
      <c r="BB78" s="111">
        <f t="shared" si="57"/>
        <v>41.126562272827393</v>
      </c>
      <c r="BC78" s="156">
        <f t="shared" si="58"/>
        <v>0.89998442334461271</v>
      </c>
      <c r="BD78" s="156">
        <f t="shared" si="59"/>
        <v>8.4096311686918571E-2</v>
      </c>
      <c r="BE78" s="156">
        <f t="shared" si="60"/>
        <v>2.2940246147097101</v>
      </c>
      <c r="BF78" s="156">
        <f t="shared" si="61"/>
        <v>1.0171687373417486</v>
      </c>
      <c r="BG78" s="111">
        <f t="shared" si="62"/>
        <v>1089.5603233561667</v>
      </c>
      <c r="BH78" s="137">
        <f t="shared" si="63"/>
        <v>323.39896190653536</v>
      </c>
      <c r="BI78" s="137">
        <f t="shared" si="64"/>
        <v>66.80029834869319</v>
      </c>
      <c r="BJ78" s="137">
        <f t="shared" si="65"/>
        <v>41.126177000516293</v>
      </c>
      <c r="BK78" s="113">
        <f t="shared" si="66"/>
        <v>0.89998983564551382</v>
      </c>
      <c r="BL78" s="113">
        <f t="shared" si="67"/>
        <v>8.4092001552595524E-2</v>
      </c>
      <c r="BM78" s="113">
        <f t="shared" si="68"/>
        <v>2.2940247958516542</v>
      </c>
      <c r="BN78" s="113">
        <f t="shared" si="69"/>
        <v>1.0171685823285099</v>
      </c>
      <c r="BO78" s="137">
        <f t="shared" si="70"/>
        <v>1089.5906143401207</v>
      </c>
      <c r="BP78" s="137">
        <f t="shared" si="71"/>
        <v>323.39980315114354</v>
      </c>
      <c r="BQ78" s="137">
        <f t="shared" si="72"/>
        <v>66.800384869788928</v>
      </c>
      <c r="BR78" s="137">
        <f t="shared" si="73"/>
        <v>41.126234180054411</v>
      </c>
      <c r="BS78" s="113">
        <f t="shared" si="74"/>
        <v>0.89998903236155481</v>
      </c>
      <c r="BT78" s="113">
        <f t="shared" si="75"/>
        <v>8.4092641238033949E-2</v>
      </c>
      <c r="BU78" s="113">
        <f t="shared" si="76"/>
        <v>2.2940247690012363</v>
      </c>
      <c r="BV78" s="113">
        <f t="shared" si="77"/>
        <v>1.0171686053352806</v>
      </c>
      <c r="BW78" s="137">
        <f t="shared" si="78"/>
        <v>1089.5861186249751</v>
      </c>
      <c r="BX78" s="137">
        <f t="shared" si="79"/>
        <v>323.39967829679807</v>
      </c>
      <c r="BY78" s="137">
        <f t="shared" si="80"/>
        <v>66.800372028630179</v>
      </c>
      <c r="BZ78" s="137">
        <f t="shared" si="81"/>
        <v>41.126225693666946</v>
      </c>
      <c r="CA78" s="113">
        <f t="shared" si="82"/>
        <v>0.89998915158157267</v>
      </c>
      <c r="CB78" s="113">
        <f t="shared" si="83"/>
        <v>8.4092546298245446E-2</v>
      </c>
      <c r="CC78" s="113">
        <f t="shared" si="84"/>
        <v>2.2940247729870187</v>
      </c>
      <c r="CD78" s="113">
        <f t="shared" si="85"/>
        <v>1.0171686019207125</v>
      </c>
      <c r="CE78" s="137">
        <f t="shared" si="86"/>
        <v>1089.5867858604597</v>
      </c>
      <c r="CF78" s="137">
        <f t="shared" si="87"/>
        <v>323.39969682719021</v>
      </c>
      <c r="CG78" s="137">
        <f t="shared" si="88"/>
        <v>66.800373934464048</v>
      </c>
      <c r="CH78" s="137">
        <f t="shared" si="89"/>
        <v>41.126226953182922</v>
      </c>
      <c r="CI78" s="113">
        <f t="shared" si="90"/>
        <v>0.89998913388739743</v>
      </c>
      <c r="CJ78" s="113">
        <f t="shared" si="91"/>
        <v>8.4092560388834336E-2</v>
      </c>
      <c r="CK78" s="113">
        <f t="shared" si="92"/>
        <v>2.2940247723954812</v>
      </c>
      <c r="CL78" s="113">
        <f t="shared" si="93"/>
        <v>1.0171686024274895</v>
      </c>
      <c r="CM78" s="137">
        <f t="shared" si="94"/>
        <v>1089.586686831952</v>
      </c>
      <c r="CN78" s="137">
        <f t="shared" si="95"/>
        <v>323.39969407698163</v>
      </c>
      <c r="CO78" s="137">
        <f t="shared" si="96"/>
        <v>66.8003736516076</v>
      </c>
      <c r="CP78" s="137">
        <f t="shared" si="97"/>
        <v>41.126226766250475</v>
      </c>
      <c r="CQ78" s="113">
        <f t="shared" si="98"/>
        <v>0.8999891365134981</v>
      </c>
      <c r="CR78" s="113">
        <f t="shared" si="99"/>
        <v>8.4092558297564013E-2</v>
      </c>
      <c r="CS78" s="113">
        <f t="shared" si="100"/>
        <v>2.2940247724832745</v>
      </c>
      <c r="CT78" s="113">
        <f t="shared" si="101"/>
        <v>1.0171686023522757</v>
      </c>
      <c r="CU78" s="137">
        <f t="shared" si="102"/>
        <v>1089.5867015293766</v>
      </c>
      <c r="CV78" s="137">
        <f t="shared" si="103"/>
        <v>323.39969448515689</v>
      </c>
      <c r="CW78" s="173">
        <f t="shared" si="104"/>
        <v>66.800373693588085</v>
      </c>
      <c r="CX78" s="173">
        <f t="shared" si="105"/>
        <v>41.126226793994256</v>
      </c>
      <c r="CY78" s="174">
        <f t="shared" si="106"/>
        <v>0.89998913612374187</v>
      </c>
      <c r="CZ78" s="174">
        <f t="shared" si="107"/>
        <v>8.409255860794225E-2</v>
      </c>
      <c r="DA78" s="174">
        <f t="shared" si="108"/>
        <v>2.2940247724702454</v>
      </c>
      <c r="DB78" s="174">
        <f t="shared" si="109"/>
        <v>1.0171686023634385</v>
      </c>
      <c r="DC78" s="173">
        <f t="shared" si="110"/>
        <v>1089.5866993480422</v>
      </c>
      <c r="DD78" s="137">
        <f t="shared" si="111"/>
        <v>323.39969442457709</v>
      </c>
      <c r="DE78" s="173">
        <f t="shared" si="112"/>
        <v>66.800373687357492</v>
      </c>
      <c r="DF78" s="173">
        <f t="shared" si="113"/>
        <v>41.126226789876632</v>
      </c>
      <c r="DG78" s="174">
        <f t="shared" si="114"/>
        <v>0.89998913618158838</v>
      </c>
      <c r="DH78" s="174">
        <f t="shared" si="115"/>
        <v>8.4092558561877112E-2</v>
      </c>
      <c r="DI78" s="174">
        <f t="shared" si="116"/>
        <v>2.2940247724721785</v>
      </c>
      <c r="DJ78" s="174">
        <f t="shared" si="117"/>
        <v>1.0171686023617819</v>
      </c>
      <c r="DK78" s="173">
        <f t="shared" si="118"/>
        <v>1089.5866996717871</v>
      </c>
      <c r="DL78" s="137">
        <f t="shared" si="119"/>
        <v>323.39969443356813</v>
      </c>
      <c r="DM78" s="173">
        <f t="shared" si="120"/>
        <v>66.800373688282221</v>
      </c>
      <c r="DN78" s="173">
        <f t="shared" si="121"/>
        <v>41.126226790487756</v>
      </c>
      <c r="DO78" s="174">
        <f t="shared" si="122"/>
        <v>0.8999891361730028</v>
      </c>
      <c r="DP78" s="174">
        <f t="shared" si="123"/>
        <v>8.4092558568713921E-2</v>
      </c>
      <c r="DQ78" s="174">
        <f t="shared" si="124"/>
        <v>2.2940247724718925</v>
      </c>
      <c r="DR78" s="174">
        <f t="shared" si="125"/>
        <v>1.0171686023620277</v>
      </c>
      <c r="DS78" s="173">
        <f t="shared" si="126"/>
        <v>1089.5866996237378</v>
      </c>
      <c r="DT78" s="137">
        <f t="shared" si="127"/>
        <v>323.39969443223367</v>
      </c>
      <c r="DU78" s="173">
        <f t="shared" si="128"/>
        <v>66.800373688144958</v>
      </c>
      <c r="DV78" s="173">
        <f t="shared" si="129"/>
        <v>41.126226790397055</v>
      </c>
      <c r="DW78" s="174">
        <f t="shared" si="130"/>
        <v>0.89998913617427745</v>
      </c>
      <c r="DX78" s="174">
        <f t="shared" si="131"/>
        <v>8.4092558567699205E-2</v>
      </c>
      <c r="DY78" s="174">
        <f t="shared" si="132"/>
        <v>2.2940247724719343</v>
      </c>
      <c r="DZ78" s="174">
        <f t="shared" si="133"/>
        <v>1.0171686023619912</v>
      </c>
      <c r="EA78" s="173">
        <f t="shared" si="134"/>
        <v>1089.58669963087</v>
      </c>
      <c r="EB78" s="137">
        <f t="shared" si="135"/>
        <v>323.39969443243183</v>
      </c>
      <c r="EC78" s="173">
        <f t="shared" si="136"/>
        <v>66.800373688165323</v>
      </c>
      <c r="ED78" s="173">
        <f t="shared" si="137"/>
        <v>41.126226790410534</v>
      </c>
      <c r="EE78" s="174">
        <f t="shared" si="138"/>
        <v>0.8999891361740886</v>
      </c>
      <c r="EF78" s="174">
        <f t="shared" si="139"/>
        <v>8.4092558567849834E-2</v>
      </c>
      <c r="EG78" s="174">
        <f t="shared" si="140"/>
        <v>2.2940247724719276</v>
      </c>
      <c r="EH78" s="174">
        <f t="shared" si="141"/>
        <v>1.0171686023619966</v>
      </c>
      <c r="EI78" s="173">
        <f t="shared" si="142"/>
        <v>1089.5866996298105</v>
      </c>
      <c r="EJ78" s="137">
        <f t="shared" si="143"/>
        <v>323.39969443240238</v>
      </c>
      <c r="EK78" s="173">
        <f t="shared" si="144"/>
        <v>66.80037368816231</v>
      </c>
      <c r="EL78" s="173">
        <f t="shared" si="145"/>
        <v>41.126226790408523</v>
      </c>
      <c r="EM78" s="174">
        <f t="shared" si="146"/>
        <v>0.89998913617411624</v>
      </c>
      <c r="EN78" s="174">
        <f t="shared" si="147"/>
        <v>8.4092558567827491E-2</v>
      </c>
      <c r="EO78" s="174">
        <f t="shared" si="148"/>
        <v>2.2940247724719289</v>
      </c>
      <c r="EP78" s="174">
        <f t="shared" si="149"/>
        <v>1.0171686023619957</v>
      </c>
      <c r="EQ78" s="137">
        <f t="shared" si="150"/>
        <v>0.52621725436904443</v>
      </c>
      <c r="ER78" s="137">
        <f t="shared" si="151"/>
        <v>50.249694432402407</v>
      </c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</row>
    <row r="79" spans="1:486" x14ac:dyDescent="0.3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16"/>
      <c r="M79" s="116"/>
      <c r="N79" s="116"/>
      <c r="O79" s="116"/>
      <c r="P79" s="117"/>
      <c r="Q79" s="117"/>
      <c r="R79" s="116"/>
      <c r="S79" s="111">
        <v>0.17</v>
      </c>
      <c r="T79" s="134">
        <f t="shared" si="23"/>
        <v>333.45243144821421</v>
      </c>
      <c r="U79" s="111">
        <f t="shared" si="24"/>
        <v>67.863183321385236</v>
      </c>
      <c r="V79" s="111">
        <f t="shared" si="25"/>
        <v>41.828822730567481</v>
      </c>
      <c r="W79" s="156">
        <f t="shared" si="152"/>
        <v>0.89077388386333289</v>
      </c>
      <c r="X79" s="156">
        <f t="shared" si="153"/>
        <v>9.183807948971752E-2</v>
      </c>
      <c r="Y79" s="156">
        <f t="shared" si="28"/>
        <v>2.2658339548454105</v>
      </c>
      <c r="Z79" s="156">
        <f t="shared" si="29"/>
        <v>1.0198222520125353</v>
      </c>
      <c r="AA79" s="111">
        <f t="shared" si="30"/>
        <v>1017.0237653718015</v>
      </c>
      <c r="AB79" s="111">
        <f t="shared" si="31"/>
        <v>321.32957045957465</v>
      </c>
      <c r="AC79" s="111">
        <f t="shared" si="32"/>
        <v>66.588637869419941</v>
      </c>
      <c r="AD79" s="111">
        <f t="shared" si="33"/>
        <v>40.986304864411188</v>
      </c>
      <c r="AE79" s="156">
        <f t="shared" si="34"/>
        <v>0.90198280268843956</v>
      </c>
      <c r="AF79" s="156">
        <f t="shared" si="35"/>
        <v>8.2522931289354409E-2</v>
      </c>
      <c r="AG79" s="156">
        <f t="shared" si="36"/>
        <v>2.2674331591027044</v>
      </c>
      <c r="AH79" s="156">
        <f t="shared" si="37"/>
        <v>1.0194603831481841</v>
      </c>
      <c r="AI79" s="111">
        <f t="shared" si="38"/>
        <v>1076.8582874693575</v>
      </c>
      <c r="AJ79" s="111">
        <f t="shared" si="39"/>
        <v>323.04456970796889</v>
      </c>
      <c r="AK79" s="111">
        <f t="shared" si="40"/>
        <v>66.763884202130868</v>
      </c>
      <c r="AL79" s="111">
        <f t="shared" si="41"/>
        <v>41.102112098223252</v>
      </c>
      <c r="AM79" s="156">
        <f t="shared" si="42"/>
        <v>0.90032873141205272</v>
      </c>
      <c r="AN79" s="156">
        <f t="shared" si="43"/>
        <v>8.3822651894671321E-2</v>
      </c>
      <c r="AO79" s="156">
        <f t="shared" si="44"/>
        <v>2.267347138721147</v>
      </c>
      <c r="AP79" s="156">
        <f t="shared" si="45"/>
        <v>1.0195137479351433</v>
      </c>
      <c r="AQ79" s="111">
        <f t="shared" si="46"/>
        <v>1068.1135496674246</v>
      </c>
      <c r="AR79" s="111">
        <f t="shared" si="47"/>
        <v>322.79867489101201</v>
      </c>
      <c r="AS79" s="111">
        <f t="shared" si="48"/>
        <v>66.738658877905763</v>
      </c>
      <c r="AT79" s="111">
        <f t="shared" si="49"/>
        <v>41.08544182063337</v>
      </c>
      <c r="AU79" s="156">
        <f t="shared" si="50"/>
        <v>0.90056445598113877</v>
      </c>
      <c r="AV79" s="156">
        <f t="shared" si="51"/>
        <v>8.3635918270557719E-2</v>
      </c>
      <c r="AW79" s="156">
        <f t="shared" si="52"/>
        <v>2.2673624165463013</v>
      </c>
      <c r="AX79" s="156">
        <f t="shared" si="53"/>
        <v>1.0195061414192328</v>
      </c>
      <c r="AY79" s="111">
        <f t="shared" si="54"/>
        <v>1069.3616215644583</v>
      </c>
      <c r="AZ79" s="111">
        <f t="shared" si="55"/>
        <v>322.83386616370774</v>
      </c>
      <c r="BA79" s="111">
        <f t="shared" si="56"/>
        <v>66.742266967819276</v>
      </c>
      <c r="BB79" s="111">
        <f t="shared" si="57"/>
        <v>41.08782622909208</v>
      </c>
      <c r="BC79" s="156">
        <f t="shared" si="58"/>
        <v>0.90053069093449045</v>
      </c>
      <c r="BD79" s="156">
        <f t="shared" si="59"/>
        <v>8.3662634903857946E-2</v>
      </c>
      <c r="BE79" s="156">
        <f t="shared" si="60"/>
        <v>2.2673602901773555</v>
      </c>
      <c r="BF79" s="156">
        <f t="shared" si="61"/>
        <v>1.01950723094518</v>
      </c>
      <c r="BG79" s="111">
        <f t="shared" si="62"/>
        <v>1069.1828859572108</v>
      </c>
      <c r="BH79" s="137">
        <f t="shared" si="63"/>
        <v>322.82882842346174</v>
      </c>
      <c r="BI79" s="137">
        <f t="shared" si="64"/>
        <v>66.741750416834449</v>
      </c>
      <c r="BJ79" s="137">
        <f t="shared" si="65"/>
        <v>41.087484865741338</v>
      </c>
      <c r="BK79" s="113">
        <f t="shared" si="66"/>
        <v>0.90053552390553204</v>
      </c>
      <c r="BL79" s="113">
        <f t="shared" si="67"/>
        <v>8.3658810175179232E-2</v>
      </c>
      <c r="BM79" s="113">
        <f t="shared" si="68"/>
        <v>2.2673605958062448</v>
      </c>
      <c r="BN79" s="113">
        <f t="shared" si="69"/>
        <v>1.0195070749949695</v>
      </c>
      <c r="BO79" s="137">
        <f t="shared" si="70"/>
        <v>1069.2084701057413</v>
      </c>
      <c r="BP79" s="137">
        <f t="shared" si="71"/>
        <v>322.82954956430285</v>
      </c>
      <c r="BQ79" s="137">
        <f t="shared" si="72"/>
        <v>66.741824359056594</v>
      </c>
      <c r="BR79" s="137">
        <f t="shared" si="73"/>
        <v>41.08753373054298</v>
      </c>
      <c r="BS79" s="113">
        <f t="shared" si="74"/>
        <v>0.90053483206462359</v>
      </c>
      <c r="BT79" s="113">
        <f t="shared" si="75"/>
        <v>8.3659357672958651E-2</v>
      </c>
      <c r="BU79" s="113">
        <f t="shared" si="76"/>
        <v>2.2673605520814326</v>
      </c>
      <c r="BV79" s="113">
        <f t="shared" si="77"/>
        <v>1.0195070973192666</v>
      </c>
      <c r="BW79" s="137">
        <f t="shared" si="78"/>
        <v>1069.2048077447846</v>
      </c>
      <c r="BX79" s="137">
        <f t="shared" si="79"/>
        <v>322.82944633410204</v>
      </c>
      <c r="BY79" s="137">
        <f t="shared" si="80"/>
        <v>66.741813774323859</v>
      </c>
      <c r="BZ79" s="137">
        <f t="shared" si="81"/>
        <v>41.087526735610176</v>
      </c>
      <c r="CA79" s="113">
        <f t="shared" si="82"/>
        <v>0.90053493110033223</v>
      </c>
      <c r="CB79" s="113">
        <f t="shared" si="83"/>
        <v>8.3659279299427763E-2</v>
      </c>
      <c r="CC79" s="113">
        <f t="shared" si="84"/>
        <v>2.2673605583410903</v>
      </c>
      <c r="CD79" s="113">
        <f t="shared" si="85"/>
        <v>1.0195070941235855</v>
      </c>
      <c r="CE79" s="137">
        <f t="shared" si="86"/>
        <v>1069.2053320051034</v>
      </c>
      <c r="CF79" s="137">
        <f t="shared" si="87"/>
        <v>322.82946111133481</v>
      </c>
      <c r="CG79" s="137">
        <f t="shared" si="88"/>
        <v>66.741815289510512</v>
      </c>
      <c r="CH79" s="137">
        <f t="shared" si="89"/>
        <v>41.087527736923022</v>
      </c>
      <c r="CI79" s="113">
        <f t="shared" si="90"/>
        <v>0.90053491692352894</v>
      </c>
      <c r="CJ79" s="113">
        <f t="shared" si="91"/>
        <v>8.3659290518467905E-2</v>
      </c>
      <c r="CK79" s="113">
        <f t="shared" si="92"/>
        <v>2.2673605574450404</v>
      </c>
      <c r="CL79" s="113">
        <f t="shared" si="93"/>
        <v>1.0195070945810423</v>
      </c>
      <c r="CM79" s="137">
        <f t="shared" si="94"/>
        <v>1069.205256958084</v>
      </c>
      <c r="CN79" s="137">
        <f t="shared" si="95"/>
        <v>322.82945899599815</v>
      </c>
      <c r="CO79" s="137">
        <f t="shared" si="96"/>
        <v>66.741815072614031</v>
      </c>
      <c r="CP79" s="137">
        <f t="shared" si="97"/>
        <v>41.087527593586707</v>
      </c>
      <c r="CQ79" s="113">
        <f t="shared" si="98"/>
        <v>0.90053491895291449</v>
      </c>
      <c r="CR79" s="113">
        <f t="shared" si="99"/>
        <v>8.3659288912480714E-2</v>
      </c>
      <c r="CS79" s="113">
        <f t="shared" si="100"/>
        <v>2.2673605575733098</v>
      </c>
      <c r="CT79" s="113">
        <f t="shared" si="101"/>
        <v>1.019507094515558</v>
      </c>
      <c r="CU79" s="137">
        <f t="shared" si="102"/>
        <v>1069.2052677009412</v>
      </c>
      <c r="CV79" s="137">
        <f t="shared" si="103"/>
        <v>322.82945929880515</v>
      </c>
      <c r="CW79" s="173">
        <f t="shared" si="104"/>
        <v>66.74181510366239</v>
      </c>
      <c r="CX79" s="173">
        <f t="shared" si="105"/>
        <v>41.087527614105078</v>
      </c>
      <c r="CY79" s="174">
        <f t="shared" si="106"/>
        <v>0.90053491866241187</v>
      </c>
      <c r="CZ79" s="174">
        <f t="shared" si="107"/>
        <v>8.3659289142375109E-2</v>
      </c>
      <c r="DA79" s="174">
        <f t="shared" si="108"/>
        <v>2.2673605575549471</v>
      </c>
      <c r="DB79" s="174">
        <f t="shared" si="109"/>
        <v>1.019507094524932</v>
      </c>
      <c r="DC79" s="173">
        <f t="shared" si="110"/>
        <v>1069.2052661631189</v>
      </c>
      <c r="DD79" s="137">
        <f t="shared" si="111"/>
        <v>322.8294592554588</v>
      </c>
      <c r="DE79" s="173">
        <f t="shared" si="112"/>
        <v>66.74181509921786</v>
      </c>
      <c r="DF79" s="173">
        <f t="shared" si="113"/>
        <v>41.0875276111679</v>
      </c>
      <c r="DG79" s="174">
        <f t="shared" si="114"/>
        <v>0.9005349187039966</v>
      </c>
      <c r="DH79" s="174">
        <f t="shared" si="115"/>
        <v>8.3659289109466115E-2</v>
      </c>
      <c r="DI79" s="174">
        <f t="shared" si="116"/>
        <v>2.2673605575575766</v>
      </c>
      <c r="DJ79" s="174">
        <f t="shared" si="117"/>
        <v>1.0195070945235902</v>
      </c>
      <c r="DK79" s="173">
        <f t="shared" si="118"/>
        <v>1069.2052663832549</v>
      </c>
      <c r="DL79" s="137">
        <f t="shared" si="119"/>
        <v>322.82945926166371</v>
      </c>
      <c r="DM79" s="173">
        <f t="shared" si="120"/>
        <v>66.741815099854065</v>
      </c>
      <c r="DN79" s="173">
        <f t="shared" si="121"/>
        <v>41.087527611588349</v>
      </c>
      <c r="DO79" s="174">
        <f t="shared" si="122"/>
        <v>0.90053491869804425</v>
      </c>
      <c r="DP79" s="174">
        <f t="shared" si="123"/>
        <v>8.3659289114176902E-2</v>
      </c>
      <c r="DQ79" s="174">
        <f t="shared" si="124"/>
        <v>2.2673605575571991</v>
      </c>
      <c r="DR79" s="174">
        <f t="shared" si="125"/>
        <v>1.0195070945237823</v>
      </c>
      <c r="DS79" s="173">
        <f t="shared" si="126"/>
        <v>1069.2052663517429</v>
      </c>
      <c r="DT79" s="137">
        <f t="shared" si="127"/>
        <v>322.82945926077548</v>
      </c>
      <c r="DU79" s="173">
        <f t="shared" si="128"/>
        <v>66.741815099762988</v>
      </c>
      <c r="DV79" s="173">
        <f t="shared" si="129"/>
        <v>41.087527611528174</v>
      </c>
      <c r="DW79" s="174">
        <f t="shared" si="130"/>
        <v>0.90053491869889657</v>
      </c>
      <c r="DX79" s="174">
        <f t="shared" si="131"/>
        <v>8.3659289113502525E-2</v>
      </c>
      <c r="DY79" s="174">
        <f t="shared" si="132"/>
        <v>2.2673605575572529</v>
      </c>
      <c r="DZ79" s="174">
        <f t="shared" si="133"/>
        <v>1.0195070945237548</v>
      </c>
      <c r="EA79" s="173">
        <f t="shared" si="134"/>
        <v>1069.2052663562554</v>
      </c>
      <c r="EB79" s="137">
        <f t="shared" si="135"/>
        <v>322.82945926090269</v>
      </c>
      <c r="EC79" s="173">
        <f t="shared" si="136"/>
        <v>66.741815099776062</v>
      </c>
      <c r="ED79" s="173">
        <f t="shared" si="137"/>
        <v>41.087527611536785</v>
      </c>
      <c r="EE79" s="174">
        <f t="shared" si="138"/>
        <v>0.900534918698774</v>
      </c>
      <c r="EF79" s="174">
        <f t="shared" si="139"/>
        <v>8.3659289113599156E-2</v>
      </c>
      <c r="EG79" s="174">
        <f t="shared" si="140"/>
        <v>2.2673605575572457</v>
      </c>
      <c r="EH79" s="174">
        <f t="shared" si="141"/>
        <v>1.0195070945237588</v>
      </c>
      <c r="EI79" s="173">
        <f t="shared" si="142"/>
        <v>1069.2052663556083</v>
      </c>
      <c r="EJ79" s="137">
        <f t="shared" si="143"/>
        <v>322.82945926088445</v>
      </c>
      <c r="EK79" s="173">
        <f t="shared" si="144"/>
        <v>66.7418150997742</v>
      </c>
      <c r="EL79" s="173">
        <f t="shared" si="145"/>
        <v>41.087527611535542</v>
      </c>
      <c r="EM79" s="174">
        <f t="shared" si="146"/>
        <v>0.90053491869879121</v>
      </c>
      <c r="EN79" s="174">
        <f t="shared" si="147"/>
        <v>8.3659289113585306E-2</v>
      </c>
      <c r="EO79" s="174">
        <f t="shared" si="148"/>
        <v>2.2673605575572475</v>
      </c>
      <c r="EP79" s="174">
        <f t="shared" si="149"/>
        <v>1.0195070945237581</v>
      </c>
      <c r="EQ79" s="137">
        <f t="shared" si="150"/>
        <v>0.54227028016591128</v>
      </c>
      <c r="ER79" s="137">
        <f t="shared" si="151"/>
        <v>49.679459260884471</v>
      </c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/>
      <c r="RK79" s="106"/>
      <c r="RL79" s="106"/>
      <c r="RM79" s="106"/>
      <c r="RN79" s="106"/>
      <c r="RO79" s="106"/>
      <c r="RP79" s="106"/>
      <c r="RQ79" s="106"/>
      <c r="RR79" s="106"/>
    </row>
    <row r="80" spans="1:486" x14ac:dyDescent="0.3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16"/>
      <c r="M80" s="116"/>
      <c r="N80" s="116"/>
      <c r="O80" s="116"/>
      <c r="P80" s="117"/>
      <c r="Q80" s="117"/>
      <c r="R80" s="116"/>
      <c r="S80" s="111">
        <v>0.18</v>
      </c>
      <c r="T80" s="134">
        <f t="shared" si="23"/>
        <v>333.20487437850016</v>
      </c>
      <c r="U80" s="111">
        <f t="shared" si="24"/>
        <v>67.836292337623988</v>
      </c>
      <c r="V80" s="111">
        <f t="shared" si="25"/>
        <v>41.811040713805795</v>
      </c>
      <c r="W80" s="156">
        <f t="shared" si="152"/>
        <v>0.89099189739536178</v>
      </c>
      <c r="X80" s="156">
        <f t="shared" si="153"/>
        <v>9.1644997486176411E-2</v>
      </c>
      <c r="Y80" s="156">
        <f t="shared" si="28"/>
        <v>2.2392258622227925</v>
      </c>
      <c r="Z80" s="156">
        <f t="shared" si="29"/>
        <v>1.0223791883441213</v>
      </c>
      <c r="AA80" s="111">
        <f t="shared" si="30"/>
        <v>998.92235835713745</v>
      </c>
      <c r="AB80" s="111">
        <f t="shared" si="31"/>
        <v>320.79512318977237</v>
      </c>
      <c r="AC80" s="111">
        <f t="shared" si="32"/>
        <v>66.534351838691833</v>
      </c>
      <c r="AD80" s="111">
        <f t="shared" si="33"/>
        <v>40.950433731119489</v>
      </c>
      <c r="AE80" s="156">
        <f t="shared" si="34"/>
        <v>0.90250307007636921</v>
      </c>
      <c r="AF80" s="156">
        <f t="shared" si="35"/>
        <v>8.2119175450250076E-2</v>
      </c>
      <c r="AG80" s="156">
        <f t="shared" si="36"/>
        <v>2.2412156665523977</v>
      </c>
      <c r="AH80" s="156">
        <f t="shared" si="37"/>
        <v>1.0219634074668076</v>
      </c>
      <c r="AI80" s="111">
        <f t="shared" si="38"/>
        <v>1057.2361857767121</v>
      </c>
      <c r="AJ80" s="111">
        <f t="shared" si="39"/>
        <v>322.49059536647439</v>
      </c>
      <c r="AK80" s="111">
        <f t="shared" si="40"/>
        <v>66.707101092317046</v>
      </c>
      <c r="AL80" s="111">
        <f t="shared" si="41"/>
        <v>41.064587055367824</v>
      </c>
      <c r="AM80" s="156">
        <f t="shared" si="42"/>
        <v>0.90086046826393973</v>
      </c>
      <c r="AN80" s="156">
        <f t="shared" si="43"/>
        <v>8.3402140527607097E-2</v>
      </c>
      <c r="AO80" s="156">
        <f t="shared" si="44"/>
        <v>2.2410825954912621</v>
      </c>
      <c r="AP80" s="156">
        <f t="shared" si="45"/>
        <v>1.022022711757441</v>
      </c>
      <c r="AQ80" s="111">
        <f t="shared" si="46"/>
        <v>1049.0100910685719</v>
      </c>
      <c r="AR80" s="111">
        <f t="shared" si="47"/>
        <v>322.25594932157577</v>
      </c>
      <c r="AS80" s="111">
        <f t="shared" si="48"/>
        <v>66.683100217496587</v>
      </c>
      <c r="AT80" s="111">
        <f t="shared" si="49"/>
        <v>41.04872648842079</v>
      </c>
      <c r="AU80" s="156">
        <f t="shared" si="50"/>
        <v>0.90108642842785092</v>
      </c>
      <c r="AV80" s="156">
        <f t="shared" si="51"/>
        <v>8.3224219911194594E-2</v>
      </c>
      <c r="AW80" s="156">
        <f t="shared" si="52"/>
        <v>2.2411037330704993</v>
      </c>
      <c r="AX80" s="156">
        <f t="shared" si="53"/>
        <v>1.0220145524614026</v>
      </c>
      <c r="AY80" s="111">
        <f t="shared" si="54"/>
        <v>1050.1436078754293</v>
      </c>
      <c r="AZ80" s="111">
        <f t="shared" si="55"/>
        <v>322.28836815242943</v>
      </c>
      <c r="BA80" s="111">
        <f t="shared" si="56"/>
        <v>66.686414401870579</v>
      </c>
      <c r="BB80" s="111">
        <f t="shared" si="57"/>
        <v>41.050916596942422</v>
      </c>
      <c r="BC80" s="156">
        <f t="shared" si="58"/>
        <v>0.90105518359817127</v>
      </c>
      <c r="BD80" s="156">
        <f t="shared" si="59"/>
        <v>8.3248794606029186E-2</v>
      </c>
      <c r="BE80" s="156">
        <f t="shared" si="60"/>
        <v>2.2411008644615946</v>
      </c>
      <c r="BF80" s="156">
        <f t="shared" si="61"/>
        <v>1.0220156806728049</v>
      </c>
      <c r="BG80" s="111">
        <f t="shared" si="62"/>
        <v>1049.9869062045218</v>
      </c>
      <c r="BH80" s="137">
        <f t="shared" si="63"/>
        <v>322.28388808892129</v>
      </c>
      <c r="BI80" s="137">
        <f t="shared" si="64"/>
        <v>66.68595636981668</v>
      </c>
      <c r="BJ80" s="137">
        <f t="shared" si="65"/>
        <v>41.050613915907846</v>
      </c>
      <c r="BK80" s="113">
        <f t="shared" si="66"/>
        <v>0.90105950092503251</v>
      </c>
      <c r="BL80" s="113">
        <f t="shared" si="67"/>
        <v>8.3245398416955718E-2</v>
      </c>
      <c r="BM80" s="113">
        <f t="shared" si="68"/>
        <v>2.241101261873113</v>
      </c>
      <c r="BN80" s="113">
        <f t="shared" si="69"/>
        <v>1.0220155247791494</v>
      </c>
      <c r="BO80" s="137">
        <f t="shared" si="70"/>
        <v>1050.0085595156986</v>
      </c>
      <c r="BP80" s="137">
        <f t="shared" si="71"/>
        <v>322.28450718322989</v>
      </c>
      <c r="BQ80" s="137">
        <f t="shared" si="72"/>
        <v>66.686019664034461</v>
      </c>
      <c r="BR80" s="137">
        <f t="shared" si="73"/>
        <v>41.050655742581156</v>
      </c>
      <c r="BS80" s="113">
        <f t="shared" si="74"/>
        <v>0.9010589043095939</v>
      </c>
      <c r="BT80" s="113">
        <f t="shared" si="75"/>
        <v>8.3245867729503084E-2</v>
      </c>
      <c r="BU80" s="113">
        <f t="shared" si="76"/>
        <v>2.2411012069742053</v>
      </c>
      <c r="BV80" s="113">
        <f t="shared" si="77"/>
        <v>1.0220155463222313</v>
      </c>
      <c r="BW80" s="137">
        <f t="shared" si="78"/>
        <v>1050.0055672376161</v>
      </c>
      <c r="BX80" s="137">
        <f t="shared" si="79"/>
        <v>322.28442163098447</v>
      </c>
      <c r="BY80" s="137">
        <f t="shared" si="80"/>
        <v>66.686010917434672</v>
      </c>
      <c r="BZ80" s="137">
        <f t="shared" si="81"/>
        <v>41.050649962571683</v>
      </c>
      <c r="CA80" s="113">
        <f t="shared" si="82"/>
        <v>0.90105898675531693</v>
      </c>
      <c r="CB80" s="113">
        <f t="shared" si="83"/>
        <v>8.3245802875455022E-2</v>
      </c>
      <c r="CC80" s="113">
        <f t="shared" si="84"/>
        <v>2.2411012145610107</v>
      </c>
      <c r="CD80" s="113">
        <f t="shared" si="85"/>
        <v>1.0220155433452132</v>
      </c>
      <c r="CE80" s="137">
        <f t="shared" si="86"/>
        <v>1050.0059807379478</v>
      </c>
      <c r="CF80" s="137">
        <f t="shared" si="87"/>
        <v>322.28443345338707</v>
      </c>
      <c r="CG80" s="137">
        <f t="shared" si="88"/>
        <v>66.686012126120687</v>
      </c>
      <c r="CH80" s="137">
        <f t="shared" si="89"/>
        <v>41.050650761306834</v>
      </c>
      <c r="CI80" s="113">
        <f t="shared" si="90"/>
        <v>0.90105897536219914</v>
      </c>
      <c r="CJ80" s="113">
        <f t="shared" si="91"/>
        <v>8.3245811837587849E-2</v>
      </c>
      <c r="CK80" s="113">
        <f t="shared" si="92"/>
        <v>2.2411012135126027</v>
      </c>
      <c r="CL80" s="113">
        <f t="shared" si="93"/>
        <v>1.0220155437566054</v>
      </c>
      <c r="CM80" s="137">
        <f t="shared" si="94"/>
        <v>1050.0059235966246</v>
      </c>
      <c r="CN80" s="137">
        <f t="shared" si="95"/>
        <v>322.2844318196577</v>
      </c>
      <c r="CO80" s="137">
        <f t="shared" si="96"/>
        <v>66.686011959093236</v>
      </c>
      <c r="CP80" s="137">
        <f t="shared" si="97"/>
        <v>41.050650650930194</v>
      </c>
      <c r="CQ80" s="113">
        <f t="shared" si="98"/>
        <v>0.90105897693660597</v>
      </c>
      <c r="CR80" s="113">
        <f t="shared" si="99"/>
        <v>8.3245810599117079E-2</v>
      </c>
      <c r="CS80" s="113">
        <f t="shared" si="100"/>
        <v>2.2411012136574819</v>
      </c>
      <c r="CT80" s="113">
        <f t="shared" si="101"/>
        <v>1.0220155436997553</v>
      </c>
      <c r="CU80" s="137">
        <f t="shared" si="102"/>
        <v>1050.0059314929433</v>
      </c>
      <c r="CV80" s="137">
        <f t="shared" si="103"/>
        <v>322.28443204542157</v>
      </c>
      <c r="CW80" s="173">
        <f t="shared" si="104"/>
        <v>66.686011982174662</v>
      </c>
      <c r="CX80" s="173">
        <f t="shared" si="105"/>
        <v>41.050650666183039</v>
      </c>
      <c r="CY80" s="174">
        <f t="shared" si="106"/>
        <v>0.9010589767190389</v>
      </c>
      <c r="CZ80" s="174">
        <f t="shared" si="107"/>
        <v>8.3245810770260525E-2</v>
      </c>
      <c r="DA80" s="174">
        <f t="shared" si="108"/>
        <v>2.2411012136374615</v>
      </c>
      <c r="DB80" s="174">
        <f t="shared" si="109"/>
        <v>1.0220155437076115</v>
      </c>
      <c r="DC80" s="173">
        <f t="shared" si="110"/>
        <v>1050.0059304017568</v>
      </c>
      <c r="DD80" s="137">
        <f t="shared" si="111"/>
        <v>322.28443201422346</v>
      </c>
      <c r="DE80" s="173">
        <f t="shared" si="112"/>
        <v>66.686011978985022</v>
      </c>
      <c r="DF80" s="173">
        <f t="shared" si="113"/>
        <v>41.050650664075263</v>
      </c>
      <c r="DG80" s="174">
        <f t="shared" si="114"/>
        <v>0.90105897674910496</v>
      </c>
      <c r="DH80" s="174">
        <f t="shared" si="115"/>
        <v>8.3245810746610346E-2</v>
      </c>
      <c r="DI80" s="174">
        <f t="shared" si="116"/>
        <v>2.2411012136402277</v>
      </c>
      <c r="DJ80" s="174">
        <f t="shared" si="117"/>
        <v>1.0220155437065257</v>
      </c>
      <c r="DK80" s="173">
        <f t="shared" si="118"/>
        <v>1050.0059305525474</v>
      </c>
      <c r="DL80" s="137">
        <f t="shared" si="119"/>
        <v>322.28443201853463</v>
      </c>
      <c r="DM80" s="173">
        <f t="shared" si="120"/>
        <v>66.686011979425814</v>
      </c>
      <c r="DN80" s="173">
        <f t="shared" si="121"/>
        <v>41.050650664366529</v>
      </c>
      <c r="DO80" s="174">
        <f t="shared" si="122"/>
        <v>0.90105897674494972</v>
      </c>
      <c r="DP80" s="174">
        <f t="shared" si="123"/>
        <v>8.324581074987851E-2</v>
      </c>
      <c r="DQ80" s="174">
        <f t="shared" si="124"/>
        <v>2.2411012136398463</v>
      </c>
      <c r="DR80" s="174">
        <f t="shared" si="125"/>
        <v>1.0220155437066758</v>
      </c>
      <c r="DS80" s="173">
        <f t="shared" si="126"/>
        <v>1050.0059305317102</v>
      </c>
      <c r="DT80" s="137">
        <f t="shared" si="127"/>
        <v>322.28443201793891</v>
      </c>
      <c r="DU80" s="173">
        <f t="shared" si="128"/>
        <v>66.686011979364892</v>
      </c>
      <c r="DV80" s="173">
        <f t="shared" si="129"/>
        <v>41.050650664326291</v>
      </c>
      <c r="DW80" s="174">
        <f t="shared" si="130"/>
        <v>0.90105897674552426</v>
      </c>
      <c r="DX80" s="174">
        <f t="shared" si="131"/>
        <v>8.3245810749426871E-2</v>
      </c>
      <c r="DY80" s="174">
        <f t="shared" si="132"/>
        <v>2.2411012136398982</v>
      </c>
      <c r="DZ80" s="174">
        <f t="shared" si="133"/>
        <v>1.0220155437066549</v>
      </c>
      <c r="EA80" s="173">
        <f t="shared" si="134"/>
        <v>1050.0059305345894</v>
      </c>
      <c r="EB80" s="137">
        <f t="shared" si="135"/>
        <v>322.28443201802122</v>
      </c>
      <c r="EC80" s="173">
        <f t="shared" si="136"/>
        <v>66.686011979373305</v>
      </c>
      <c r="ED80" s="173">
        <f t="shared" si="137"/>
        <v>41.050650664331855</v>
      </c>
      <c r="EE80" s="174">
        <f t="shared" si="138"/>
        <v>0.90105897674544511</v>
      </c>
      <c r="EF80" s="174">
        <f t="shared" si="139"/>
        <v>8.3245810749489224E-2</v>
      </c>
      <c r="EG80" s="174">
        <f t="shared" si="140"/>
        <v>2.2411012136398907</v>
      </c>
      <c r="EH80" s="174">
        <f t="shared" si="141"/>
        <v>1.0220155437066578</v>
      </c>
      <c r="EI80" s="173">
        <f t="shared" si="142"/>
        <v>1050.0059305341913</v>
      </c>
      <c r="EJ80" s="137">
        <f t="shared" si="143"/>
        <v>322.28443201800991</v>
      </c>
      <c r="EK80" s="173">
        <f t="shared" si="144"/>
        <v>66.686011979372154</v>
      </c>
      <c r="EL80" s="173">
        <f t="shared" si="145"/>
        <v>41.050650664331087</v>
      </c>
      <c r="EM80" s="174">
        <f t="shared" si="146"/>
        <v>0.90105897674545588</v>
      </c>
      <c r="EN80" s="174">
        <f t="shared" si="147"/>
        <v>8.3245810749480703E-2</v>
      </c>
      <c r="EO80" s="174">
        <f t="shared" si="148"/>
        <v>2.2411012136398925</v>
      </c>
      <c r="EP80" s="174">
        <f t="shared" si="149"/>
        <v>1.0220155437066576</v>
      </c>
      <c r="EQ80" s="137">
        <f t="shared" si="150"/>
        <v>0.55732809035467945</v>
      </c>
      <c r="ER80" s="137">
        <f t="shared" si="151"/>
        <v>49.134432018009932</v>
      </c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</row>
    <row r="81" spans="1:486" x14ac:dyDescent="0.3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16"/>
      <c r="M81" s="116"/>
      <c r="N81" s="116"/>
      <c r="O81" s="116"/>
      <c r="P81" s="117"/>
      <c r="Q81" s="117"/>
      <c r="R81" s="116"/>
      <c r="S81" s="111">
        <v>0.19</v>
      </c>
      <c r="T81" s="134">
        <f t="shared" si="23"/>
        <v>332.957317308786</v>
      </c>
      <c r="U81" s="111">
        <f t="shared" si="24"/>
        <v>67.809438875840442</v>
      </c>
      <c r="V81" s="111">
        <f t="shared" si="25"/>
        <v>41.793283764040581</v>
      </c>
      <c r="W81" s="156">
        <f t="shared" si="152"/>
        <v>0.89121034709455771</v>
      </c>
      <c r="X81" s="156">
        <f t="shared" si="153"/>
        <v>9.1452029207394994E-2</v>
      </c>
      <c r="Y81" s="156">
        <f t="shared" si="28"/>
        <v>2.2130117474823416</v>
      </c>
      <c r="Z81" s="156">
        <f t="shared" si="29"/>
        <v>1.0251143743811615</v>
      </c>
      <c r="AA81" s="111">
        <f t="shared" si="30"/>
        <v>981.96152295890238</v>
      </c>
      <c r="AB81" s="111">
        <f t="shared" si="31"/>
        <v>320.28738834439611</v>
      </c>
      <c r="AC81" s="111">
        <f t="shared" si="32"/>
        <v>66.482921335523571</v>
      </c>
      <c r="AD81" s="111">
        <f t="shared" si="33"/>
        <v>40.916450554205781</v>
      </c>
      <c r="AE81" s="156">
        <f t="shared" si="34"/>
        <v>0.90299947003856573</v>
      </c>
      <c r="AF81" s="156">
        <f t="shared" si="35"/>
        <v>8.1736168076141369E-2</v>
      </c>
      <c r="AG81" s="156">
        <f t="shared" si="36"/>
        <v>2.2153913289100613</v>
      </c>
      <c r="AH81" s="156">
        <f t="shared" si="37"/>
        <v>1.0246408345255387</v>
      </c>
      <c r="AI81" s="111">
        <f t="shared" si="38"/>
        <v>1038.7273723960616</v>
      </c>
      <c r="AJ81" s="111">
        <f t="shared" si="39"/>
        <v>321.96059621680087</v>
      </c>
      <c r="AK81" s="111">
        <f t="shared" si="40"/>
        <v>66.652932589222289</v>
      </c>
      <c r="AL81" s="111">
        <f t="shared" si="41"/>
        <v>41.028791048846216</v>
      </c>
      <c r="AM81" s="156">
        <f t="shared" si="42"/>
        <v>0.90137147104738058</v>
      </c>
      <c r="AN81" s="156">
        <f t="shared" si="43"/>
        <v>8.3000433500859561E-2</v>
      </c>
      <c r="AO81" s="156">
        <f t="shared" si="44"/>
        <v>2.2152137363324904</v>
      </c>
      <c r="AP81" s="156">
        <f t="shared" si="45"/>
        <v>1.0247062143143937</v>
      </c>
      <c r="AQ81" s="111">
        <f t="shared" si="46"/>
        <v>1030.9920211000183</v>
      </c>
      <c r="AR81" s="111">
        <f t="shared" si="47"/>
        <v>321.73689295227422</v>
      </c>
      <c r="AS81" s="111">
        <f t="shared" si="48"/>
        <v>66.630114928029627</v>
      </c>
      <c r="AT81" s="111">
        <f t="shared" si="49"/>
        <v>41.013712868770988</v>
      </c>
      <c r="AU81" s="156">
        <f t="shared" si="50"/>
        <v>0.90158782807789428</v>
      </c>
      <c r="AV81" s="156">
        <f t="shared" si="51"/>
        <v>8.2831058572116312E-2</v>
      </c>
      <c r="AW81" s="156">
        <f t="shared" si="52"/>
        <v>2.2152399859640366</v>
      </c>
      <c r="AX81" s="156">
        <f t="shared" si="53"/>
        <v>1.0246975244394445</v>
      </c>
      <c r="AY81" s="111">
        <f t="shared" si="54"/>
        <v>1032.0219727161293</v>
      </c>
      <c r="AZ81" s="111">
        <f t="shared" si="55"/>
        <v>321.76675474868335</v>
      </c>
      <c r="BA81" s="111">
        <f t="shared" si="56"/>
        <v>66.633159249560279</v>
      </c>
      <c r="BB81" s="111">
        <f t="shared" si="57"/>
        <v>41.01572458054526</v>
      </c>
      <c r="BC81" s="156">
        <f t="shared" si="58"/>
        <v>0.90155892379703617</v>
      </c>
      <c r="BD81" s="156">
        <f t="shared" si="59"/>
        <v>8.2853662019708327E-2</v>
      </c>
      <c r="BE81" s="156">
        <f t="shared" si="60"/>
        <v>2.2152365264420006</v>
      </c>
      <c r="BF81" s="156">
        <f t="shared" si="61"/>
        <v>1.0246986853488496</v>
      </c>
      <c r="BG81" s="111">
        <f t="shared" si="62"/>
        <v>1031.8844104191144</v>
      </c>
      <c r="BH81" s="137">
        <f t="shared" si="63"/>
        <v>321.76276770681676</v>
      </c>
      <c r="BI81" s="137">
        <f t="shared" si="64"/>
        <v>66.632752754473316</v>
      </c>
      <c r="BJ81" s="137">
        <f t="shared" si="65"/>
        <v>41.015455965161557</v>
      </c>
      <c r="BK81" s="113">
        <f t="shared" si="66"/>
        <v>0.90156278258243372</v>
      </c>
      <c r="BL81" s="113">
        <f t="shared" si="67"/>
        <v>8.2850643977410987E-2</v>
      </c>
      <c r="BM81" s="113">
        <f t="shared" si="68"/>
        <v>2.2152369891388486</v>
      </c>
      <c r="BN81" s="113">
        <f t="shared" si="69"/>
        <v>1.0246985303645699</v>
      </c>
      <c r="BO81" s="137">
        <f t="shared" si="70"/>
        <v>1031.9027759035014</v>
      </c>
      <c r="BP81" s="137">
        <f t="shared" si="71"/>
        <v>321.76330002768145</v>
      </c>
      <c r="BQ81" s="137">
        <f t="shared" si="72"/>
        <v>66.63280702624499</v>
      </c>
      <c r="BR81" s="137">
        <f t="shared" si="73"/>
        <v>41.015491828402517</v>
      </c>
      <c r="BS81" s="113">
        <f t="shared" si="74"/>
        <v>0.90156226737809131</v>
      </c>
      <c r="BT81" s="113">
        <f t="shared" si="75"/>
        <v>8.2851046922539293E-2</v>
      </c>
      <c r="BU81" s="113">
        <f t="shared" si="76"/>
        <v>2.2152369273770729</v>
      </c>
      <c r="BV81" s="113">
        <f t="shared" si="77"/>
        <v>1.0246985510572348</v>
      </c>
      <c r="BW81" s="137">
        <f t="shared" si="78"/>
        <v>1031.9003238534028</v>
      </c>
      <c r="BX81" s="137">
        <f t="shared" si="79"/>
        <v>321.76322895580086</v>
      </c>
      <c r="BY81" s="137">
        <f t="shared" si="80"/>
        <v>66.632799780236311</v>
      </c>
      <c r="BZ81" s="137">
        <f t="shared" si="81"/>
        <v>41.015487040179259</v>
      </c>
      <c r="CA81" s="113">
        <f t="shared" si="82"/>
        <v>0.9015623361645585</v>
      </c>
      <c r="CB81" s="113">
        <f t="shared" si="83"/>
        <v>8.2850993123996922E-2</v>
      </c>
      <c r="CC81" s="113">
        <f t="shared" si="84"/>
        <v>2.2152369356233392</v>
      </c>
      <c r="CD81" s="113">
        <f t="shared" si="85"/>
        <v>1.0246985482944952</v>
      </c>
      <c r="CE81" s="137">
        <f t="shared" si="86"/>
        <v>1031.9006512341148</v>
      </c>
      <c r="CF81" s="137">
        <f t="shared" si="87"/>
        <v>321.76323844483278</v>
      </c>
      <c r="CG81" s="137">
        <f t="shared" si="88"/>
        <v>66.632800747673713</v>
      </c>
      <c r="CH81" s="137">
        <f t="shared" si="89"/>
        <v>41.015487679470013</v>
      </c>
      <c r="CI81" s="113">
        <f t="shared" si="90"/>
        <v>0.9015623269806573</v>
      </c>
      <c r="CJ81" s="113">
        <f t="shared" si="91"/>
        <v>8.2851000306810113E-2</v>
      </c>
      <c r="CK81" s="113">
        <f t="shared" si="92"/>
        <v>2.2152369345223581</v>
      </c>
      <c r="CL81" s="113">
        <f t="shared" si="93"/>
        <v>1.0246985486633575</v>
      </c>
      <c r="CM81" s="137">
        <f t="shared" si="94"/>
        <v>1031.9006075244715</v>
      </c>
      <c r="CN81" s="137">
        <f t="shared" si="95"/>
        <v>321.76323717792201</v>
      </c>
      <c r="CO81" s="137">
        <f t="shared" si="96"/>
        <v>66.632800618508114</v>
      </c>
      <c r="CP81" s="137">
        <f t="shared" si="97"/>
        <v>41.015487594116266</v>
      </c>
      <c r="CQ81" s="113">
        <f t="shared" si="98"/>
        <v>0.90156232820682836</v>
      </c>
      <c r="CR81" s="113">
        <f t="shared" si="99"/>
        <v>8.285099934780997E-2</v>
      </c>
      <c r="CS81" s="113">
        <f t="shared" si="100"/>
        <v>2.2152369346693552</v>
      </c>
      <c r="CT81" s="113">
        <f t="shared" si="101"/>
        <v>1.0246985486141096</v>
      </c>
      <c r="CU81" s="137">
        <f t="shared" si="102"/>
        <v>1031.9006133602841</v>
      </c>
      <c r="CV81" s="137">
        <f t="shared" si="103"/>
        <v>321.76323734707125</v>
      </c>
      <c r="CW81" s="173">
        <f t="shared" si="104"/>
        <v>66.632800635753412</v>
      </c>
      <c r="CX81" s="173">
        <f t="shared" si="105"/>
        <v>41.015487605512114</v>
      </c>
      <c r="CY81" s="174">
        <f t="shared" si="106"/>
        <v>0.90156232804311842</v>
      </c>
      <c r="CZ81" s="174">
        <f t="shared" si="107"/>
        <v>8.2850999475849091E-2</v>
      </c>
      <c r="DA81" s="174">
        <f t="shared" si="108"/>
        <v>2.2152369346497292</v>
      </c>
      <c r="DB81" s="174">
        <f t="shared" si="109"/>
        <v>1.0246985486206848</v>
      </c>
      <c r="DC81" s="173">
        <f t="shared" si="110"/>
        <v>1031.9006125811266</v>
      </c>
      <c r="DD81" s="137">
        <f t="shared" si="111"/>
        <v>321.76323732448765</v>
      </c>
      <c r="DE81" s="173">
        <f t="shared" si="112"/>
        <v>66.632800633450913</v>
      </c>
      <c r="DF81" s="173">
        <f t="shared" si="113"/>
        <v>41.015487603990621</v>
      </c>
      <c r="DG81" s="174">
        <f t="shared" si="114"/>
        <v>0.90156232806497627</v>
      </c>
      <c r="DH81" s="174">
        <f t="shared" si="115"/>
        <v>8.285099945875421E-2</v>
      </c>
      <c r="DI81" s="174">
        <f t="shared" si="116"/>
        <v>2.2152369346523484</v>
      </c>
      <c r="DJ81" s="174">
        <f t="shared" si="117"/>
        <v>1.024698548619807</v>
      </c>
      <c r="DK81" s="173">
        <f t="shared" si="118"/>
        <v>1031.9006126851543</v>
      </c>
      <c r="DL81" s="137">
        <f t="shared" si="119"/>
        <v>321.76323732750285</v>
      </c>
      <c r="DM81" s="173">
        <f t="shared" si="120"/>
        <v>66.632800633758336</v>
      </c>
      <c r="DN81" s="173">
        <f t="shared" si="121"/>
        <v>41.015487604193751</v>
      </c>
      <c r="DO81" s="174">
        <f t="shared" si="122"/>
        <v>0.90156232806205749</v>
      </c>
      <c r="DP81" s="174">
        <f t="shared" si="123"/>
        <v>8.2850999461036606E-2</v>
      </c>
      <c r="DQ81" s="174">
        <f t="shared" si="124"/>
        <v>2.2152369346520002</v>
      </c>
      <c r="DR81" s="174">
        <f t="shared" si="125"/>
        <v>1.024698548619924</v>
      </c>
      <c r="DS81" s="173">
        <f t="shared" si="126"/>
        <v>1031.900612671265</v>
      </c>
      <c r="DT81" s="137">
        <f t="shared" si="127"/>
        <v>321.76323732710028</v>
      </c>
      <c r="DU81" s="173">
        <f t="shared" si="128"/>
        <v>66.632800633717295</v>
      </c>
      <c r="DV81" s="173">
        <f t="shared" si="129"/>
        <v>41.015487604166644</v>
      </c>
      <c r="DW81" s="174">
        <f t="shared" si="130"/>
        <v>0.90156232806244752</v>
      </c>
      <c r="DX81" s="174">
        <f t="shared" si="131"/>
        <v>8.2850999460731864E-2</v>
      </c>
      <c r="DY81" s="174">
        <f t="shared" si="132"/>
        <v>2.2152369346520455</v>
      </c>
      <c r="DZ81" s="174">
        <f t="shared" si="133"/>
        <v>1.0246985486199085</v>
      </c>
      <c r="EA81" s="173">
        <f t="shared" si="134"/>
        <v>1031.900612673119</v>
      </c>
      <c r="EB81" s="137">
        <f t="shared" si="135"/>
        <v>321.763237327154</v>
      </c>
      <c r="EC81" s="173">
        <f t="shared" si="136"/>
        <v>66.632800633722781</v>
      </c>
      <c r="ED81" s="173">
        <f t="shared" si="137"/>
        <v>41.015487604170254</v>
      </c>
      <c r="EE81" s="174">
        <f t="shared" si="138"/>
        <v>0.90156232806239522</v>
      </c>
      <c r="EF81" s="174">
        <f t="shared" si="139"/>
        <v>8.2850999460772567E-2</v>
      </c>
      <c r="EG81" s="174">
        <f t="shared" si="140"/>
        <v>2.2152369346520402</v>
      </c>
      <c r="EH81" s="174">
        <f t="shared" si="141"/>
        <v>1.0246985486199105</v>
      </c>
      <c r="EI81" s="173">
        <f t="shared" si="142"/>
        <v>1031.9006126728721</v>
      </c>
      <c r="EJ81" s="137">
        <f t="shared" si="143"/>
        <v>321.76323732714684</v>
      </c>
      <c r="EK81" s="173">
        <f t="shared" si="144"/>
        <v>66.632800633722056</v>
      </c>
      <c r="EL81" s="173">
        <f t="shared" si="145"/>
        <v>41.015487604169756</v>
      </c>
      <c r="EM81" s="174">
        <f t="shared" si="146"/>
        <v>0.90156232806240166</v>
      </c>
      <c r="EN81" s="174">
        <f t="shared" si="147"/>
        <v>8.2850999460767141E-2</v>
      </c>
      <c r="EO81" s="174">
        <f t="shared" si="148"/>
        <v>2.2152369346520415</v>
      </c>
      <c r="EP81" s="174">
        <f t="shared" si="149"/>
        <v>1.0246985486199103</v>
      </c>
      <c r="EQ81" s="137">
        <f t="shared" si="150"/>
        <v>0.57147450482211304</v>
      </c>
      <c r="ER81" s="137">
        <f t="shared" si="151"/>
        <v>48.613237327146862</v>
      </c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106"/>
      <c r="JI81" s="106"/>
      <c r="JJ81" s="106"/>
      <c r="JK81" s="106"/>
      <c r="JL81" s="106"/>
      <c r="JM81" s="106"/>
      <c r="JN81" s="106"/>
      <c r="JO81" s="106"/>
      <c r="JP81" s="106"/>
      <c r="JQ81" s="106"/>
      <c r="JR81" s="106"/>
      <c r="JS81" s="106"/>
      <c r="JT81" s="106"/>
      <c r="JU81" s="106"/>
      <c r="JV81" s="106"/>
      <c r="JW81" s="106"/>
      <c r="JX81" s="106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</row>
    <row r="82" spans="1:486" x14ac:dyDescent="0.3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16"/>
      <c r="M82" s="116"/>
      <c r="N82" s="116"/>
      <c r="O82" s="116"/>
      <c r="P82" s="117"/>
      <c r="Q82" s="117"/>
      <c r="R82" s="116"/>
      <c r="S82" s="111">
        <v>0.2</v>
      </c>
      <c r="T82" s="134">
        <f t="shared" si="23"/>
        <v>332.70976023907195</v>
      </c>
      <c r="U82" s="111">
        <f t="shared" si="24"/>
        <v>67.782622835563572</v>
      </c>
      <c r="V82" s="111">
        <f t="shared" si="25"/>
        <v>41.775551814430365</v>
      </c>
      <c r="W82" s="156">
        <f t="shared" si="152"/>
        <v>0.89142923402952734</v>
      </c>
      <c r="X82" s="156">
        <f t="shared" si="153"/>
        <v>9.125917500314841E-2</v>
      </c>
      <c r="Y82" s="156">
        <f t="shared" si="28"/>
        <v>2.1871846078313499</v>
      </c>
      <c r="Z82" s="156">
        <f t="shared" si="29"/>
        <v>1.0280326483662301</v>
      </c>
      <c r="AA82" s="111">
        <f t="shared" si="30"/>
        <v>966.0465724173132</v>
      </c>
      <c r="AB82" s="111">
        <f t="shared" si="31"/>
        <v>319.80464274330694</v>
      </c>
      <c r="AC82" s="111">
        <f t="shared" si="32"/>
        <v>66.434149958947458</v>
      </c>
      <c r="AD82" s="111">
        <f t="shared" si="33"/>
        <v>40.884225394821328</v>
      </c>
      <c r="AE82" s="156">
        <f t="shared" si="34"/>
        <v>0.90347337930915417</v>
      </c>
      <c r="AF82" s="156">
        <f t="shared" si="35"/>
        <v>8.1372527555713531E-2</v>
      </c>
      <c r="AG82" s="156">
        <f t="shared" si="36"/>
        <v>2.189950593510313</v>
      </c>
      <c r="AH82" s="156">
        <f t="shared" si="37"/>
        <v>1.027497555877724</v>
      </c>
      <c r="AI82" s="111">
        <f t="shared" si="38"/>
        <v>1021.2526604478759</v>
      </c>
      <c r="AJ82" s="111">
        <f t="shared" si="39"/>
        <v>321.45334954723484</v>
      </c>
      <c r="AK82" s="111">
        <f t="shared" si="40"/>
        <v>66.601232612788607</v>
      </c>
      <c r="AL82" s="111">
        <f t="shared" si="41"/>
        <v>40.994627388057204</v>
      </c>
      <c r="AM82" s="156">
        <f t="shared" si="42"/>
        <v>0.90186263528043253</v>
      </c>
      <c r="AN82" s="156">
        <f t="shared" si="43"/>
        <v>8.2616529077073481E-2</v>
      </c>
      <c r="AO82" s="156">
        <f t="shared" si="44"/>
        <v>2.1897311654539897</v>
      </c>
      <c r="AP82" s="156">
        <f t="shared" si="45"/>
        <v>1.0275691221714616</v>
      </c>
      <c r="AQ82" s="111">
        <f t="shared" si="46"/>
        <v>1013.9802631272394</v>
      </c>
      <c r="AR82" s="111">
        <f t="shared" si="47"/>
        <v>321.24023682041894</v>
      </c>
      <c r="AS82" s="111">
        <f t="shared" si="48"/>
        <v>66.579553157418459</v>
      </c>
      <c r="AT82" s="111">
        <f t="shared" si="49"/>
        <v>40.980301785381251</v>
      </c>
      <c r="AU82" s="156">
        <f t="shared" si="50"/>
        <v>0.90206960614109644</v>
      </c>
      <c r="AV82" s="156">
        <f t="shared" si="51"/>
        <v>8.2455400368035767E-2</v>
      </c>
      <c r="AW82" s="156">
        <f t="shared" si="52"/>
        <v>2.1897618296517618</v>
      </c>
      <c r="AX82" s="156">
        <f t="shared" si="53"/>
        <v>1.0275599255122965</v>
      </c>
      <c r="AY82" s="111">
        <f t="shared" si="54"/>
        <v>1014.91665649895</v>
      </c>
      <c r="AZ82" s="111">
        <f t="shared" si="55"/>
        <v>321.26774451574528</v>
      </c>
      <c r="BA82" s="111">
        <f t="shared" si="56"/>
        <v>66.582350070836284</v>
      </c>
      <c r="BB82" s="111">
        <f t="shared" si="57"/>
        <v>40.982149951912668</v>
      </c>
      <c r="BC82" s="156">
        <f t="shared" si="58"/>
        <v>0.90204287071122813</v>
      </c>
      <c r="BD82" s="156">
        <f t="shared" si="59"/>
        <v>8.2476192734238424E-2</v>
      </c>
      <c r="BE82" s="156">
        <f t="shared" si="60"/>
        <v>2.189757909839483</v>
      </c>
      <c r="BF82" s="156">
        <f t="shared" si="61"/>
        <v>1.0275611134775693</v>
      </c>
      <c r="BG82" s="111">
        <f t="shared" si="62"/>
        <v>1014.7957300611461</v>
      </c>
      <c r="BH82" s="160">
        <f t="shared" si="63"/>
        <v>321.2641932775586</v>
      </c>
      <c r="BI82" s="160">
        <f t="shared" si="64"/>
        <v>66.581988966877248</v>
      </c>
      <c r="BJ82" s="160">
        <f t="shared" si="65"/>
        <v>40.981911338613422</v>
      </c>
      <c r="BK82" s="161">
        <f t="shared" si="66"/>
        <v>0.90204632190825851</v>
      </c>
      <c r="BL82" s="161">
        <f t="shared" si="67"/>
        <v>8.2473508352864988E-2</v>
      </c>
      <c r="BM82" s="161">
        <f t="shared" si="68"/>
        <v>2.1897584165233557</v>
      </c>
      <c r="BN82" s="161">
        <f t="shared" si="69"/>
        <v>1.0275609601264688</v>
      </c>
      <c r="BO82" s="160">
        <f t="shared" si="70"/>
        <v>1014.811340629249</v>
      </c>
      <c r="BP82" s="160">
        <f t="shared" si="71"/>
        <v>321.26465173072893</v>
      </c>
      <c r="BQ82" s="160">
        <f t="shared" si="72"/>
        <v>66.582035583827803</v>
      </c>
      <c r="BR82" s="160">
        <f t="shared" si="73"/>
        <v>40.981942142549656</v>
      </c>
      <c r="BS82" s="161">
        <f t="shared" si="74"/>
        <v>0.90204587636437583</v>
      </c>
      <c r="BT82" s="161">
        <f t="shared" si="75"/>
        <v>8.2473854896157092E-2</v>
      </c>
      <c r="BU82" s="161">
        <f t="shared" si="76"/>
        <v>2.1897583511227472</v>
      </c>
      <c r="BV82" s="161">
        <f t="shared" si="77"/>
        <v>1.0275609799238412</v>
      </c>
      <c r="BW82" s="160">
        <f t="shared" si="78"/>
        <v>1014.8093253393855</v>
      </c>
      <c r="BX82" s="160">
        <f t="shared" si="79"/>
        <v>321.26459254574911</v>
      </c>
      <c r="BY82" s="160">
        <f t="shared" si="80"/>
        <v>66.582029565707799</v>
      </c>
      <c r="BZ82" s="160">
        <f t="shared" si="81"/>
        <v>40.981938165846202</v>
      </c>
      <c r="CA82" s="161">
        <f t="shared" si="82"/>
        <v>0.90204593388270859</v>
      </c>
      <c r="CB82" s="161">
        <f t="shared" si="83"/>
        <v>8.2473810158394029E-2</v>
      </c>
      <c r="CC82" s="161">
        <f t="shared" si="84"/>
        <v>2.1897583595659555</v>
      </c>
      <c r="CD82" s="161">
        <f t="shared" si="85"/>
        <v>1.0275609773680618</v>
      </c>
      <c r="CE82" s="160">
        <f t="shared" si="86"/>
        <v>1014.8095855072032</v>
      </c>
      <c r="CF82" s="160">
        <f t="shared" si="87"/>
        <v>321.26460018635595</v>
      </c>
      <c r="CG82" s="160">
        <f t="shared" si="88"/>
        <v>66.582030342629295</v>
      </c>
      <c r="CH82" s="160">
        <f t="shared" si="89"/>
        <v>40.981938679226843</v>
      </c>
      <c r="CI82" s="161">
        <f t="shared" si="90"/>
        <v>0.90204592645725901</v>
      </c>
      <c r="CJ82" s="161">
        <f t="shared" si="91"/>
        <v>8.2473815933907291E-2</v>
      </c>
      <c r="CK82" s="161">
        <f t="shared" si="92"/>
        <v>2.1897583584759648</v>
      </c>
      <c r="CL82" s="161">
        <f t="shared" si="93"/>
        <v>1.0275609776980057</v>
      </c>
      <c r="CM82" s="160">
        <f t="shared" si="94"/>
        <v>1014.8095519202983</v>
      </c>
      <c r="CN82" s="160">
        <f t="shared" si="95"/>
        <v>321.26459919997598</v>
      </c>
      <c r="CO82" s="160">
        <f t="shared" si="96"/>
        <v>66.582030242330987</v>
      </c>
      <c r="CP82" s="160">
        <f t="shared" si="97"/>
        <v>40.98193861295092</v>
      </c>
      <c r="CQ82" s="161">
        <f t="shared" si="98"/>
        <v>0.90204592741586342</v>
      </c>
      <c r="CR82" s="161">
        <f t="shared" si="99"/>
        <v>8.2473815188305405E-2</v>
      </c>
      <c r="CS82" s="161">
        <f t="shared" si="100"/>
        <v>2.1897583586166793</v>
      </c>
      <c r="CT82" s="161">
        <f t="shared" si="101"/>
        <v>1.0275609776554109</v>
      </c>
      <c r="CU82" s="160">
        <f t="shared" si="102"/>
        <v>1014.8095562562702</v>
      </c>
      <c r="CV82" s="160">
        <f t="shared" si="103"/>
        <v>321.26459932731478</v>
      </c>
      <c r="CW82" s="160">
        <f t="shared" si="104"/>
        <v>66.582030255279236</v>
      </c>
      <c r="CX82" s="160">
        <f t="shared" si="105"/>
        <v>40.981938621506956</v>
      </c>
      <c r="CY82" s="161">
        <f t="shared" si="106"/>
        <v>0.90204592729211019</v>
      </c>
      <c r="CZ82" s="161">
        <f t="shared" si="107"/>
        <v>8.2473815284560492E-2</v>
      </c>
      <c r="DA82" s="161">
        <f t="shared" si="108"/>
        <v>2.189758358598513</v>
      </c>
      <c r="DB82" s="161">
        <f t="shared" si="109"/>
        <v>1.0275609776609098</v>
      </c>
      <c r="DC82" s="160">
        <f t="shared" si="110"/>
        <v>1014.8095556965084</v>
      </c>
      <c r="DD82" s="160">
        <f t="shared" si="111"/>
        <v>321.26459931087572</v>
      </c>
      <c r="DE82" s="160">
        <f t="shared" si="112"/>
        <v>66.582030253607613</v>
      </c>
      <c r="DF82" s="160">
        <f t="shared" si="113"/>
        <v>40.981938620402396</v>
      </c>
      <c r="DG82" s="161">
        <f t="shared" si="114"/>
        <v>0.90204592730808686</v>
      </c>
      <c r="DH82" s="161">
        <f t="shared" si="115"/>
        <v>8.2473815272134154E-2</v>
      </c>
      <c r="DI82" s="161">
        <f t="shared" si="116"/>
        <v>2.1897583586008578</v>
      </c>
      <c r="DJ82" s="161">
        <f t="shared" si="117"/>
        <v>1.0275609776601997</v>
      </c>
      <c r="DK82" s="160">
        <f t="shared" si="118"/>
        <v>1014.8095557687724</v>
      </c>
      <c r="DL82" s="160">
        <f t="shared" si="119"/>
        <v>321.26459931299797</v>
      </c>
      <c r="DM82" s="160">
        <f t="shared" si="120"/>
        <v>66.582030253823419</v>
      </c>
      <c r="DN82" s="160">
        <f t="shared" si="121"/>
        <v>40.981938620544973</v>
      </c>
      <c r="DO82" s="161">
        <f t="shared" si="122"/>
        <v>0.90204592730602373</v>
      </c>
      <c r="DP82" s="161">
        <f t="shared" si="123"/>
        <v>8.2473815273738413E-2</v>
      </c>
      <c r="DQ82" s="161">
        <f t="shared" si="124"/>
        <v>2.1897583586005558</v>
      </c>
      <c r="DR82" s="161">
        <f t="shared" si="125"/>
        <v>1.0275609776602914</v>
      </c>
      <c r="DS82" s="160">
        <f t="shared" si="126"/>
        <v>1014.8095557594426</v>
      </c>
      <c r="DT82" s="160">
        <f t="shared" si="127"/>
        <v>321.26459931272393</v>
      </c>
      <c r="DU82" s="160">
        <f t="shared" si="128"/>
        <v>66.582030253795551</v>
      </c>
      <c r="DV82" s="160">
        <f t="shared" si="129"/>
        <v>40.98193862052657</v>
      </c>
      <c r="DW82" s="161">
        <f t="shared" si="130"/>
        <v>0.9020459273062903</v>
      </c>
      <c r="DX82" s="161">
        <f t="shared" si="131"/>
        <v>8.2473815273531245E-2</v>
      </c>
      <c r="DY82" s="161">
        <f t="shared" si="132"/>
        <v>2.1897583586005949</v>
      </c>
      <c r="DZ82" s="161">
        <f t="shared" si="133"/>
        <v>1.0275609776602797</v>
      </c>
      <c r="EA82" s="160">
        <f t="shared" si="134"/>
        <v>1014.8095557606479</v>
      </c>
      <c r="EB82" s="160">
        <f t="shared" si="135"/>
        <v>321.26459931275934</v>
      </c>
      <c r="EC82" s="160">
        <f t="shared" si="136"/>
        <v>66.582030253799161</v>
      </c>
      <c r="ED82" s="160">
        <f t="shared" si="137"/>
        <v>40.981938620528958</v>
      </c>
      <c r="EE82" s="161">
        <f t="shared" si="138"/>
        <v>0.90204592730625588</v>
      </c>
      <c r="EF82" s="161">
        <f t="shared" si="139"/>
        <v>8.2473815273558015E-2</v>
      </c>
      <c r="EG82" s="161">
        <f t="shared" si="140"/>
        <v>2.18975835860059</v>
      </c>
      <c r="EH82" s="161">
        <f t="shared" si="141"/>
        <v>1.027560977660281</v>
      </c>
      <c r="EI82" s="160">
        <f t="shared" si="142"/>
        <v>1014.8095557604922</v>
      </c>
      <c r="EJ82" s="160">
        <f t="shared" si="143"/>
        <v>321.2645993127548</v>
      </c>
      <c r="EK82" s="160">
        <f t="shared" si="144"/>
        <v>66.582030253798692</v>
      </c>
      <c r="EL82" s="160">
        <f t="shared" si="145"/>
        <v>40.981938620528645</v>
      </c>
      <c r="EM82" s="161">
        <f t="shared" si="146"/>
        <v>0.90204592730626032</v>
      </c>
      <c r="EN82" s="161">
        <f t="shared" si="147"/>
        <v>8.2473815273554546E-2</v>
      </c>
      <c r="EO82" s="161">
        <f t="shared" si="148"/>
        <v>2.1897583586005904</v>
      </c>
      <c r="EP82" s="161">
        <f t="shared" si="149"/>
        <v>1.027560977660281</v>
      </c>
      <c r="EQ82" s="160">
        <f t="shared" si="150"/>
        <v>0.58478461915328417</v>
      </c>
      <c r="ER82" s="160">
        <f t="shared" si="151"/>
        <v>48.114599312754819</v>
      </c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06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06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</row>
    <row r="83" spans="1:486" x14ac:dyDescent="0.3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16"/>
      <c r="M83" s="116"/>
      <c r="N83" s="116"/>
      <c r="O83" s="116"/>
      <c r="P83" s="117"/>
      <c r="Q83" s="117"/>
      <c r="R83" s="116"/>
      <c r="S83" s="111">
        <v>0.21</v>
      </c>
      <c r="T83" s="134">
        <f t="shared" si="23"/>
        <v>332.46220316935785</v>
      </c>
      <c r="U83" s="111">
        <f t="shared" si="24"/>
        <v>67.755844116726706</v>
      </c>
      <c r="V83" s="111">
        <f t="shared" si="25"/>
        <v>41.7578447984001</v>
      </c>
      <c r="W83" s="156">
        <f t="shared" si="152"/>
        <v>0.89164855927276743</v>
      </c>
      <c r="X83" s="156">
        <f t="shared" si="153"/>
        <v>9.1066435223521577E-2</v>
      </c>
      <c r="Y83" s="156">
        <f t="shared" si="28"/>
        <v>2.1617375910830341</v>
      </c>
      <c r="Z83" s="156">
        <f t="shared" si="29"/>
        <v>1.0311391217638459</v>
      </c>
      <c r="AA83" s="111">
        <f t="shared" si="30"/>
        <v>951.09308372037719</v>
      </c>
      <c r="AB83" s="111">
        <f t="shared" si="31"/>
        <v>319.34531718582809</v>
      </c>
      <c r="AC83" s="111">
        <f t="shared" si="32"/>
        <v>66.387859841362854</v>
      </c>
      <c r="AD83" s="111">
        <f t="shared" si="33"/>
        <v>40.853640582163933</v>
      </c>
      <c r="AE83" s="156">
        <f t="shared" si="34"/>
        <v>0.90392606245145302</v>
      </c>
      <c r="AF83" s="156">
        <f t="shared" si="35"/>
        <v>8.1026998573402731E-2</v>
      </c>
      <c r="AG83" s="156">
        <f t="shared" si="36"/>
        <v>2.164884379741995</v>
      </c>
      <c r="AH83" s="156">
        <f t="shared" si="37"/>
        <v>1.0305387459054405</v>
      </c>
      <c r="AI83" s="111">
        <f t="shared" si="38"/>
        <v>1004.7397620027714</v>
      </c>
      <c r="AJ83" s="111">
        <f t="shared" si="39"/>
        <v>320.96770830441181</v>
      </c>
      <c r="AK83" s="111">
        <f t="shared" si="40"/>
        <v>66.551865200460853</v>
      </c>
      <c r="AL83" s="111">
        <f t="shared" si="41"/>
        <v>40.962006085784239</v>
      </c>
      <c r="AM83" s="156">
        <f t="shared" si="42"/>
        <v>0.90233481243657421</v>
      </c>
      <c r="AN83" s="156">
        <f t="shared" si="43"/>
        <v>8.224949045668177E-2</v>
      </c>
      <c r="AO83" s="156">
        <f t="shared" si="44"/>
        <v>2.1646258985610021</v>
      </c>
      <c r="AP83" s="156">
        <f t="shared" si="45"/>
        <v>1.0306165862073116</v>
      </c>
      <c r="AQ83" s="111">
        <f t="shared" si="46"/>
        <v>997.90312368405205</v>
      </c>
      <c r="AR83" s="111">
        <f t="shared" si="47"/>
        <v>320.76480412043367</v>
      </c>
      <c r="AS83" s="111">
        <f t="shared" si="48"/>
        <v>66.531276814922478</v>
      </c>
      <c r="AT83" s="111">
        <f t="shared" si="49"/>
        <v>40.948401851353175</v>
      </c>
      <c r="AU83" s="156">
        <f t="shared" si="50"/>
        <v>0.90253265373798874</v>
      </c>
      <c r="AV83" s="156">
        <f t="shared" si="51"/>
        <v>8.2096288828862801E-2</v>
      </c>
      <c r="AW83" s="156">
        <f t="shared" si="52"/>
        <v>2.1646603322243596</v>
      </c>
      <c r="AX83" s="156">
        <f t="shared" si="53"/>
        <v>1.0306069077219255</v>
      </c>
      <c r="AY83" s="111">
        <f t="shared" si="54"/>
        <v>998.75502747136443</v>
      </c>
      <c r="AZ83" s="111">
        <f t="shared" si="55"/>
        <v>320.79014728631546</v>
      </c>
      <c r="BA83" s="111">
        <f t="shared" si="56"/>
        <v>66.533847138209865</v>
      </c>
      <c r="BB83" s="111">
        <f t="shared" si="57"/>
        <v>40.950100240529778</v>
      </c>
      <c r="BC83" s="156">
        <f t="shared" si="58"/>
        <v>0.90250792477700514</v>
      </c>
      <c r="BD83" s="156">
        <f t="shared" si="59"/>
        <v>8.2115419209464871E-2</v>
      </c>
      <c r="BE83" s="156">
        <f t="shared" si="60"/>
        <v>2.1646560641282107</v>
      </c>
      <c r="BF83" s="156">
        <f t="shared" si="61"/>
        <v>1.0306081174672237</v>
      </c>
      <c r="BG83" s="111">
        <f t="shared" si="62"/>
        <v>998.64857414239998</v>
      </c>
      <c r="BH83" s="137">
        <f t="shared" si="63"/>
        <v>320.78698135173073</v>
      </c>
      <c r="BI83" s="137">
        <f t="shared" si="64"/>
        <v>66.533526027832053</v>
      </c>
      <c r="BJ83" s="137">
        <f t="shared" si="65"/>
        <v>40.949888060699408</v>
      </c>
      <c r="BK83" s="113">
        <f t="shared" si="66"/>
        <v>0.90251101369998354</v>
      </c>
      <c r="BL83" s="113">
        <f t="shared" si="67"/>
        <v>8.2113029316861166E-2</v>
      </c>
      <c r="BM83" s="113">
        <f t="shared" si="68"/>
        <v>2.1646565978211481</v>
      </c>
      <c r="BN83" s="113">
        <f t="shared" si="69"/>
        <v>1.0306079663564398</v>
      </c>
      <c r="BO83" s="137">
        <f t="shared" si="70"/>
        <v>998.66187181045655</v>
      </c>
      <c r="BP83" s="137">
        <f t="shared" si="71"/>
        <v>320.78737684046916</v>
      </c>
      <c r="BQ83" s="137">
        <f t="shared" si="72"/>
        <v>66.533566140665243</v>
      </c>
      <c r="BR83" s="137">
        <f t="shared" si="73"/>
        <v>40.949914566019757</v>
      </c>
      <c r="BS83" s="113">
        <f t="shared" si="74"/>
        <v>0.90251062782711589</v>
      </c>
      <c r="BT83" s="113">
        <f t="shared" si="75"/>
        <v>8.2113327861211977E-2</v>
      </c>
      <c r="BU83" s="113">
        <f t="shared" si="76"/>
        <v>2.1646565311601709</v>
      </c>
      <c r="BV83" s="113">
        <f t="shared" si="77"/>
        <v>1.0306079852334227</v>
      </c>
      <c r="BW83" s="137">
        <f t="shared" si="78"/>
        <v>998.66021065310031</v>
      </c>
      <c r="BX83" s="137">
        <f t="shared" si="79"/>
        <v>320.78732743586596</v>
      </c>
      <c r="BY83" s="137">
        <f t="shared" si="80"/>
        <v>66.533561129750282</v>
      </c>
      <c r="BZ83" s="137">
        <f t="shared" si="81"/>
        <v>40.949911254962004</v>
      </c>
      <c r="CA83" s="113">
        <f t="shared" si="82"/>
        <v>0.90251067603043211</v>
      </c>
      <c r="CB83" s="113">
        <f t="shared" si="83"/>
        <v>8.2113290566920044E-2</v>
      </c>
      <c r="CC83" s="113">
        <f t="shared" si="84"/>
        <v>2.1646565394876087</v>
      </c>
      <c r="CD83" s="113">
        <f t="shared" si="85"/>
        <v>1.0306079828753063</v>
      </c>
      <c r="CE83" s="137">
        <f t="shared" si="86"/>
        <v>998.66041816532174</v>
      </c>
      <c r="CF83" s="137">
        <f t="shared" si="87"/>
        <v>320.78733360750573</v>
      </c>
      <c r="CG83" s="137">
        <f t="shared" si="88"/>
        <v>66.533561755715454</v>
      </c>
      <c r="CH83" s="137">
        <f t="shared" si="89"/>
        <v>40.949911668580427</v>
      </c>
      <c r="CI83" s="113">
        <f t="shared" si="90"/>
        <v>0.9025106700088561</v>
      </c>
      <c r="CJ83" s="113">
        <f t="shared" si="91"/>
        <v>8.2113295225735378E-2</v>
      </c>
      <c r="CK83" s="113">
        <f t="shared" si="92"/>
        <v>2.1646565384473453</v>
      </c>
      <c r="CL83" s="113">
        <f t="shared" si="93"/>
        <v>1.0306079831698829</v>
      </c>
      <c r="CM83" s="137">
        <f t="shared" si="94"/>
        <v>998.66039224282213</v>
      </c>
      <c r="CN83" s="137">
        <f t="shared" si="95"/>
        <v>320.78733283654242</v>
      </c>
      <c r="CO83" s="137">
        <f t="shared" si="96"/>
        <v>66.533561677519657</v>
      </c>
      <c r="CP83" s="137">
        <f t="shared" si="97"/>
        <v>40.949911616911066</v>
      </c>
      <c r="CQ83" s="113">
        <f t="shared" si="98"/>
        <v>0.90251067076107361</v>
      </c>
      <c r="CR83" s="113">
        <f t="shared" si="99"/>
        <v>8.2113294643754581E-2</v>
      </c>
      <c r="CS83" s="113">
        <f t="shared" si="100"/>
        <v>2.1646565385772951</v>
      </c>
      <c r="CT83" s="113">
        <f t="shared" si="101"/>
        <v>1.0306079831330843</v>
      </c>
      <c r="CU83" s="137">
        <f t="shared" si="102"/>
        <v>998.66039548106983</v>
      </c>
      <c r="CV83" s="137">
        <f t="shared" si="103"/>
        <v>320.78733293285137</v>
      </c>
      <c r="CW83" s="173">
        <f t="shared" si="104"/>
        <v>66.5335616872879</v>
      </c>
      <c r="CX83" s="173">
        <f t="shared" si="105"/>
        <v>40.949911623365615</v>
      </c>
      <c r="CY83" s="174">
        <f t="shared" si="106"/>
        <v>0.90251067066710622</v>
      </c>
      <c r="CZ83" s="174">
        <f t="shared" si="107"/>
        <v>8.2113294716455773E-2</v>
      </c>
      <c r="DA83" s="174">
        <f t="shared" si="108"/>
        <v>2.1646565385610623</v>
      </c>
      <c r="DB83" s="174">
        <f t="shared" si="109"/>
        <v>1.0306079831376813</v>
      </c>
      <c r="DC83" s="173">
        <f t="shared" si="110"/>
        <v>998.66039507654637</v>
      </c>
      <c r="DD83" s="137">
        <f t="shared" si="111"/>
        <v>320.7873329208204</v>
      </c>
      <c r="DE83" s="173">
        <f t="shared" si="112"/>
        <v>66.533561686067642</v>
      </c>
      <c r="DF83" s="173">
        <f t="shared" si="113"/>
        <v>40.949911622559306</v>
      </c>
      <c r="DG83" s="174">
        <f t="shared" si="114"/>
        <v>0.90251067067884461</v>
      </c>
      <c r="DH83" s="174">
        <f t="shared" si="115"/>
        <v>8.2113294707373913E-2</v>
      </c>
      <c r="DI83" s="174">
        <f t="shared" si="116"/>
        <v>2.16465653856309</v>
      </c>
      <c r="DJ83" s="174">
        <f t="shared" si="117"/>
        <v>1.0306079831371069</v>
      </c>
      <c r="DK83" s="173">
        <f t="shared" si="118"/>
        <v>998.66039512708028</v>
      </c>
      <c r="DL83" s="137">
        <f t="shared" si="119"/>
        <v>320.78733292232334</v>
      </c>
      <c r="DM83" s="173">
        <f t="shared" si="120"/>
        <v>66.533561686220082</v>
      </c>
      <c r="DN83" s="173">
        <f t="shared" si="121"/>
        <v>40.949911622660039</v>
      </c>
      <c r="DO83" s="174">
        <f t="shared" si="122"/>
        <v>0.90251067067737822</v>
      </c>
      <c r="DP83" s="174">
        <f t="shared" si="123"/>
        <v>8.2113294708508422E-2</v>
      </c>
      <c r="DQ83" s="174">
        <f t="shared" si="124"/>
        <v>2.1646565385628365</v>
      </c>
      <c r="DR83" s="174">
        <f t="shared" si="125"/>
        <v>1.0306079831371786</v>
      </c>
      <c r="DS83" s="173">
        <f t="shared" si="126"/>
        <v>998.66039512076748</v>
      </c>
      <c r="DT83" s="137">
        <f t="shared" si="127"/>
        <v>320.78733292213565</v>
      </c>
      <c r="DU83" s="173">
        <f t="shared" si="128"/>
        <v>66.533561686201054</v>
      </c>
      <c r="DV83" s="173">
        <f t="shared" si="129"/>
        <v>40.949911622647456</v>
      </c>
      <c r="DW83" s="174">
        <f t="shared" si="130"/>
        <v>0.90251067067756108</v>
      </c>
      <c r="DX83" s="174">
        <f t="shared" si="131"/>
        <v>8.2113294708366799E-2</v>
      </c>
      <c r="DY83" s="174">
        <f t="shared" si="132"/>
        <v>2.1646565385628684</v>
      </c>
      <c r="DZ83" s="174">
        <f t="shared" si="133"/>
        <v>1.0306079831371697</v>
      </c>
      <c r="EA83" s="173">
        <f t="shared" si="134"/>
        <v>998.6603951215551</v>
      </c>
      <c r="EB83" s="137">
        <f t="shared" si="135"/>
        <v>320.78733292215907</v>
      </c>
      <c r="EC83" s="173">
        <f t="shared" si="136"/>
        <v>66.533561686203413</v>
      </c>
      <c r="ED83" s="173">
        <f t="shared" si="137"/>
        <v>40.94991162264904</v>
      </c>
      <c r="EE83" s="174">
        <f t="shared" si="138"/>
        <v>0.90251067067753887</v>
      </c>
      <c r="EF83" s="174">
        <f t="shared" si="139"/>
        <v>8.2113294708384396E-2</v>
      </c>
      <c r="EG83" s="174">
        <f t="shared" si="140"/>
        <v>2.1646565385628636</v>
      </c>
      <c r="EH83" s="174">
        <f t="shared" si="141"/>
        <v>1.0306079831371708</v>
      </c>
      <c r="EI83" s="173">
        <f t="shared" si="142"/>
        <v>998.66039512145733</v>
      </c>
      <c r="EJ83" s="137">
        <f t="shared" si="143"/>
        <v>320.78733292215611</v>
      </c>
      <c r="EK83" s="173">
        <f t="shared" si="144"/>
        <v>66.533561686203115</v>
      </c>
      <c r="EL83" s="173">
        <f t="shared" si="145"/>
        <v>40.94991162264882</v>
      </c>
      <c r="EM83" s="174">
        <f t="shared" si="146"/>
        <v>0.9025106706775412</v>
      </c>
      <c r="EN83" s="174">
        <f t="shared" si="147"/>
        <v>8.211329470838219E-2</v>
      </c>
      <c r="EO83" s="174">
        <f t="shared" si="148"/>
        <v>2.1646565385628653</v>
      </c>
      <c r="EP83" s="174">
        <f t="shared" si="149"/>
        <v>1.0306079831371708</v>
      </c>
      <c r="EQ83" s="137">
        <f t="shared" si="150"/>
        <v>0.59732586986616298</v>
      </c>
      <c r="ER83" s="137">
        <f t="shared" si="151"/>
        <v>47.637332922156133</v>
      </c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/>
      <c r="JO83" s="106"/>
      <c r="JP83" s="106"/>
      <c r="JQ83" s="106"/>
      <c r="JR83" s="106"/>
      <c r="JS83" s="106"/>
      <c r="JT83" s="106"/>
      <c r="JU83" s="106"/>
      <c r="JV83" s="106"/>
      <c r="JW83" s="106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</row>
    <row r="84" spans="1:486" x14ac:dyDescent="0.3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16"/>
      <c r="M84" s="116"/>
      <c r="N84" s="116"/>
      <c r="O84" s="116"/>
      <c r="P84" s="117"/>
      <c r="Q84" s="117"/>
      <c r="R84" s="116"/>
      <c r="S84" s="111">
        <v>0.22</v>
      </c>
      <c r="T84" s="134">
        <f t="shared" si="23"/>
        <v>332.21464609964374</v>
      </c>
      <c r="U84" s="111">
        <f t="shared" si="24"/>
        <v>67.729102619665014</v>
      </c>
      <c r="V84" s="111">
        <f t="shared" si="25"/>
        <v>41.740162649640098</v>
      </c>
      <c r="W84" s="156">
        <f t="shared" si="152"/>
        <v>0.89186832390069137</v>
      </c>
      <c r="X84" s="156">
        <f t="shared" si="153"/>
        <v>9.0873810218907725E-2</v>
      </c>
      <c r="Y84" s="156">
        <f t="shared" si="28"/>
        <v>2.1366639922495385</v>
      </c>
      <c r="Z84" s="156">
        <f t="shared" si="29"/>
        <v>1.0344391957583503</v>
      </c>
      <c r="AA84" s="111">
        <f t="shared" si="30"/>
        <v>937.02554368163806</v>
      </c>
      <c r="AB84" s="111">
        <f t="shared" si="31"/>
        <v>318.90797896489329</v>
      </c>
      <c r="AC84" s="111">
        <f t="shared" si="32"/>
        <v>66.343889445687822</v>
      </c>
      <c r="AD84" s="111">
        <f t="shared" si="33"/>
        <v>40.824589254734455</v>
      </c>
      <c r="AE84" s="156">
        <f t="shared" si="34"/>
        <v>0.90435868370637185</v>
      </c>
      <c r="AF84" s="156">
        <f t="shared" si="35"/>
        <v>8.0698437540466447E-2</v>
      </c>
      <c r="AG84" s="156">
        <f t="shared" si="36"/>
        <v>2.1401840422728546</v>
      </c>
      <c r="AH84" s="156">
        <f t="shared" si="37"/>
        <v>1.0337698773316641</v>
      </c>
      <c r="AI84" s="111">
        <f t="shared" si="38"/>
        <v>989.12262199974771</v>
      </c>
      <c r="AJ84" s="111">
        <f t="shared" si="39"/>
        <v>320.50259669943176</v>
      </c>
      <c r="AK84" s="111">
        <f t="shared" si="40"/>
        <v>66.504703780053134</v>
      </c>
      <c r="AL84" s="111">
        <f t="shared" si="41"/>
        <v>40.93084337568898</v>
      </c>
      <c r="AM84" s="156">
        <f t="shared" si="42"/>
        <v>0.90278881119382837</v>
      </c>
      <c r="AN84" s="156">
        <f t="shared" si="43"/>
        <v>8.1898441672953959E-2</v>
      </c>
      <c r="AO84" s="156">
        <f t="shared" si="44"/>
        <v>2.139889337973258</v>
      </c>
      <c r="AP84" s="156">
        <f t="shared" si="45"/>
        <v>1.0338540570900969</v>
      </c>
      <c r="AQ84" s="111">
        <f t="shared" si="46"/>
        <v>982.69546217624463</v>
      </c>
      <c r="AR84" s="111">
        <f t="shared" si="47"/>
        <v>320.30950172743513</v>
      </c>
      <c r="AS84" s="111">
        <f t="shared" si="48"/>
        <v>66.485158412353016</v>
      </c>
      <c r="AT84" s="111">
        <f t="shared" si="49"/>
        <v>40.917928701318985</v>
      </c>
      <c r="AU84" s="156">
        <f t="shared" si="50"/>
        <v>0.90297780681524142</v>
      </c>
      <c r="AV84" s="156">
        <f t="shared" si="51"/>
        <v>8.1752837627197886E-2</v>
      </c>
      <c r="AW84" s="156">
        <f t="shared" si="52"/>
        <v>2.1399269486607633</v>
      </c>
      <c r="AX84" s="156">
        <f t="shared" si="53"/>
        <v>1.0338439225367526</v>
      </c>
      <c r="AY84" s="111">
        <f t="shared" si="54"/>
        <v>983.47106735840828</v>
      </c>
      <c r="AZ84" s="111">
        <f t="shared" si="55"/>
        <v>320.33285636390849</v>
      </c>
      <c r="BA84" s="111">
        <f t="shared" si="56"/>
        <v>66.487521343270799</v>
      </c>
      <c r="BB84" s="111">
        <f t="shared" si="57"/>
        <v>40.919490008611007</v>
      </c>
      <c r="BC84" s="156">
        <f t="shared" si="58"/>
        <v>0.902954931915808</v>
      </c>
      <c r="BD84" s="156">
        <f t="shared" si="59"/>
        <v>8.1770444008711252E-2</v>
      </c>
      <c r="BE84" s="156">
        <f t="shared" si="60"/>
        <v>2.1399224277287798</v>
      </c>
      <c r="BF84" s="156">
        <f t="shared" si="61"/>
        <v>1.0338451491610114</v>
      </c>
      <c r="BG84" s="111">
        <f t="shared" si="62"/>
        <v>983.37721959729504</v>
      </c>
      <c r="BH84" s="137">
        <f t="shared" si="63"/>
        <v>320.33003123843821</v>
      </c>
      <c r="BI84" s="137">
        <f t="shared" si="64"/>
        <v>66.48723549259374</v>
      </c>
      <c r="BJ84" s="137">
        <f t="shared" si="65"/>
        <v>40.919301132574418</v>
      </c>
      <c r="BK84" s="113">
        <f t="shared" si="66"/>
        <v>0.90295769877390308</v>
      </c>
      <c r="BL84" s="113">
        <f t="shared" si="67"/>
        <v>8.176831416613578E-2</v>
      </c>
      <c r="BM84" s="113">
        <f t="shared" si="68"/>
        <v>2.1399229750200113</v>
      </c>
      <c r="BN84" s="113">
        <f t="shared" si="69"/>
        <v>1.0338450007933286</v>
      </c>
      <c r="BO84" s="137">
        <f t="shared" si="70"/>
        <v>983.38857144744748</v>
      </c>
      <c r="BP84" s="137">
        <f t="shared" si="71"/>
        <v>320.33037297765441</v>
      </c>
      <c r="BQ84" s="137">
        <f t="shared" si="72"/>
        <v>66.487270070082744</v>
      </c>
      <c r="BR84" s="137">
        <f t="shared" si="73"/>
        <v>40.919323979672967</v>
      </c>
      <c r="BS84" s="113">
        <f t="shared" si="74"/>
        <v>0.9029573640795141</v>
      </c>
      <c r="BT84" s="113">
        <f t="shared" si="75"/>
        <v>8.1768571800053938E-2</v>
      </c>
      <c r="BU84" s="113">
        <f t="shared" si="76"/>
        <v>2.1399229088233378</v>
      </c>
      <c r="BV84" s="113">
        <f t="shared" si="77"/>
        <v>1.0338450187407002</v>
      </c>
      <c r="BW84" s="137">
        <f t="shared" si="78"/>
        <v>983.38719827090267</v>
      </c>
      <c r="BX84" s="137">
        <f t="shared" si="79"/>
        <v>320.33033163933555</v>
      </c>
      <c r="BY84" s="137">
        <f t="shared" si="80"/>
        <v>66.487265887430226</v>
      </c>
      <c r="BZ84" s="137">
        <f t="shared" si="81"/>
        <v>40.919321215982528</v>
      </c>
      <c r="CA84" s="113">
        <f t="shared" si="82"/>
        <v>0.90295740456560813</v>
      </c>
      <c r="CB84" s="113">
        <f t="shared" si="83"/>
        <v>8.1768540635478393E-2</v>
      </c>
      <c r="CC84" s="113">
        <f t="shared" si="84"/>
        <v>2.1399229168308742</v>
      </c>
      <c r="CD84" s="113">
        <f t="shared" si="85"/>
        <v>1.0338450165697077</v>
      </c>
      <c r="CE84" s="137">
        <f t="shared" si="86"/>
        <v>983.38736437641558</v>
      </c>
      <c r="CF84" s="137">
        <f t="shared" si="87"/>
        <v>320.33033663980399</v>
      </c>
      <c r="CG84" s="137">
        <f t="shared" si="88"/>
        <v>66.487266393382598</v>
      </c>
      <c r="CH84" s="137">
        <f t="shared" si="89"/>
        <v>40.919321550290903</v>
      </c>
      <c r="CI84" s="113">
        <f t="shared" si="90"/>
        <v>0.90295739966822808</v>
      </c>
      <c r="CJ84" s="113">
        <f t="shared" si="91"/>
        <v>8.1768544405284957E-2</v>
      </c>
      <c r="CK84" s="113">
        <f t="shared" si="92"/>
        <v>2.1399229158622477</v>
      </c>
      <c r="CL84" s="113">
        <f t="shared" si="93"/>
        <v>1.0338450168323208</v>
      </c>
      <c r="CM84" s="137">
        <f t="shared" si="94"/>
        <v>983.38734428354633</v>
      </c>
      <c r="CN84" s="137">
        <f t="shared" si="95"/>
        <v>320.33033603492487</v>
      </c>
      <c r="CO84" s="137">
        <f t="shared" si="96"/>
        <v>66.487266332180297</v>
      </c>
      <c r="CP84" s="137">
        <f t="shared" si="97"/>
        <v>40.919321509851436</v>
      </c>
      <c r="CQ84" s="113">
        <f t="shared" si="98"/>
        <v>0.90295740026063698</v>
      </c>
      <c r="CR84" s="113">
        <f t="shared" si="99"/>
        <v>8.1768543949272257E-2</v>
      </c>
      <c r="CS84" s="113">
        <f t="shared" si="100"/>
        <v>2.1399229159794175</v>
      </c>
      <c r="CT84" s="113">
        <f t="shared" si="101"/>
        <v>1.033845016800554</v>
      </c>
      <c r="CU84" s="137">
        <f t="shared" si="102"/>
        <v>983.38734671407019</v>
      </c>
      <c r="CV84" s="137">
        <f t="shared" si="103"/>
        <v>320.33033610809377</v>
      </c>
      <c r="CW84" s="173">
        <f t="shared" si="104"/>
        <v>66.487266339583627</v>
      </c>
      <c r="CX84" s="173">
        <f t="shared" si="105"/>
        <v>40.919321514743189</v>
      </c>
      <c r="CY84" s="174">
        <f t="shared" si="106"/>
        <v>0.90295740018897641</v>
      </c>
      <c r="CZ84" s="174">
        <f t="shared" si="107"/>
        <v>8.1768544004433619E-2</v>
      </c>
      <c r="DA84" s="174">
        <f t="shared" si="108"/>
        <v>2.139922915965244</v>
      </c>
      <c r="DB84" s="174">
        <f t="shared" si="109"/>
        <v>1.0338450168043967</v>
      </c>
      <c r="DC84" s="173">
        <f t="shared" si="110"/>
        <v>983.38734642006261</v>
      </c>
      <c r="DD84" s="137">
        <f t="shared" si="111"/>
        <v>320.33033609924291</v>
      </c>
      <c r="DE84" s="173">
        <f t="shared" si="112"/>
        <v>66.487266338688087</v>
      </c>
      <c r="DF84" s="173">
        <f t="shared" si="113"/>
        <v>40.919321514151463</v>
      </c>
      <c r="DG84" s="174">
        <f t="shared" si="114"/>
        <v>0.90295740019764492</v>
      </c>
      <c r="DH84" s="174">
        <f t="shared" si="115"/>
        <v>8.1768543997761026E-2</v>
      </c>
      <c r="DI84" s="174">
        <f t="shared" si="116"/>
        <v>2.1399229159669586</v>
      </c>
      <c r="DJ84" s="174">
        <f t="shared" si="117"/>
        <v>1.0338450168039317</v>
      </c>
      <c r="DK84" s="173">
        <f t="shared" si="118"/>
        <v>983.38734645562749</v>
      </c>
      <c r="DL84" s="137">
        <f t="shared" si="119"/>
        <v>320.33033610031362</v>
      </c>
      <c r="DM84" s="173">
        <f t="shared" si="120"/>
        <v>66.487266338796402</v>
      </c>
      <c r="DN84" s="173">
        <f t="shared" si="121"/>
        <v>40.919321514223043</v>
      </c>
      <c r="DO84" s="174">
        <f t="shared" si="122"/>
        <v>0.90295740019659665</v>
      </c>
      <c r="DP84" s="174">
        <f t="shared" si="123"/>
        <v>8.1768543998568241E-2</v>
      </c>
      <c r="DQ84" s="174">
        <f t="shared" si="124"/>
        <v>2.1399229159667508</v>
      </c>
      <c r="DR84" s="174">
        <f t="shared" si="125"/>
        <v>1.0338450168039881</v>
      </c>
      <c r="DS84" s="173">
        <f t="shared" si="126"/>
        <v>983.38734645132502</v>
      </c>
      <c r="DT84" s="137">
        <f t="shared" si="127"/>
        <v>320.33033610018407</v>
      </c>
      <c r="DU84" s="173">
        <f t="shared" si="128"/>
        <v>66.487266338783314</v>
      </c>
      <c r="DV84" s="173">
        <f t="shared" si="129"/>
        <v>40.919321514214367</v>
      </c>
      <c r="DW84" s="174">
        <f t="shared" si="130"/>
        <v>0.90295740019672288</v>
      </c>
      <c r="DX84" s="174">
        <f t="shared" si="131"/>
        <v>8.1768543998470569E-2</v>
      </c>
      <c r="DY84" s="174">
        <f t="shared" si="132"/>
        <v>2.139922915966777</v>
      </c>
      <c r="DZ84" s="174">
        <f t="shared" si="133"/>
        <v>1.0338450168039812</v>
      </c>
      <c r="EA84" s="173">
        <f t="shared" si="134"/>
        <v>983.38734645184536</v>
      </c>
      <c r="EB84" s="137">
        <f t="shared" si="135"/>
        <v>320.33033610019976</v>
      </c>
      <c r="EC84" s="173">
        <f t="shared" si="136"/>
        <v>66.487266338784877</v>
      </c>
      <c r="ED84" s="173">
        <f t="shared" si="137"/>
        <v>40.919321514215419</v>
      </c>
      <c r="EE84" s="174">
        <f t="shared" si="138"/>
        <v>0.90295740019670789</v>
      </c>
      <c r="EF84" s="174">
        <f t="shared" si="139"/>
        <v>8.1768543998482407E-2</v>
      </c>
      <c r="EG84" s="174">
        <f t="shared" si="140"/>
        <v>2.1399229159667734</v>
      </c>
      <c r="EH84" s="174">
        <f t="shared" si="141"/>
        <v>1.0338450168039821</v>
      </c>
      <c r="EI84" s="173">
        <f t="shared" si="142"/>
        <v>983.38734645178238</v>
      </c>
      <c r="EJ84" s="137">
        <f t="shared" si="143"/>
        <v>320.33033610019783</v>
      </c>
      <c r="EK84" s="173">
        <f t="shared" si="144"/>
        <v>66.487266338784707</v>
      </c>
      <c r="EL84" s="173">
        <f t="shared" si="145"/>
        <v>40.919321514215298</v>
      </c>
      <c r="EM84" s="174">
        <f t="shared" si="146"/>
        <v>0.90295740019670956</v>
      </c>
      <c r="EN84" s="174">
        <f t="shared" si="147"/>
        <v>8.176854399848095E-2</v>
      </c>
      <c r="EO84" s="174">
        <f t="shared" si="148"/>
        <v>2.1399229159667739</v>
      </c>
      <c r="EP84" s="174">
        <f t="shared" si="149"/>
        <v>1.0338450168039821</v>
      </c>
      <c r="EQ84" s="137">
        <f t="shared" si="150"/>
        <v>0.60915895233910233</v>
      </c>
      <c r="ER84" s="137">
        <f t="shared" si="151"/>
        <v>47.180336100197849</v>
      </c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</row>
    <row r="85" spans="1:486" x14ac:dyDescent="0.3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16"/>
      <c r="M85" s="116"/>
      <c r="N85" s="116"/>
      <c r="O85" s="116"/>
      <c r="P85" s="117"/>
      <c r="Q85" s="117"/>
      <c r="R85" s="116"/>
      <c r="S85" s="111">
        <v>0.23</v>
      </c>
      <c r="T85" s="134">
        <f t="shared" si="23"/>
        <v>331.9670890299297</v>
      </c>
      <c r="U85" s="111">
        <f t="shared" si="24"/>
        <v>67.702398245113528</v>
      </c>
      <c r="V85" s="111">
        <f t="shared" si="25"/>
        <v>41.722505302104224</v>
      </c>
      <c r="W85" s="156">
        <f t="shared" si="152"/>
        <v>0.89208852899363622</v>
      </c>
      <c r="X85" s="156">
        <f t="shared" si="153"/>
        <v>9.068130034000868E-2</v>
      </c>
      <c r="Y85" s="156">
        <f t="shared" si="28"/>
        <v>2.1119572502396746</v>
      </c>
      <c r="Z85" s="156">
        <f t="shared" si="29"/>
        <v>1.0379385790255644</v>
      </c>
      <c r="AA85" s="111">
        <f t="shared" si="30"/>
        <v>923.77620380635301</v>
      </c>
      <c r="AB85" s="111">
        <f t="shared" si="31"/>
        <v>318.49131676892188</v>
      </c>
      <c r="AC85" s="111">
        <f t="shared" si="32"/>
        <v>66.30209167543309</v>
      </c>
      <c r="AD85" s="111">
        <f t="shared" si="33"/>
        <v>40.796974108878686</v>
      </c>
      <c r="AE85" s="156">
        <f t="shared" si="34"/>
        <v>0.90477231731614471</v>
      </c>
      <c r="AF85" s="156">
        <f t="shared" si="35"/>
        <v>8.0385800038404426E-2</v>
      </c>
      <c r="AG85" s="156">
        <f t="shared" si="36"/>
        <v>2.1158413380381207</v>
      </c>
      <c r="AH85" s="156">
        <f t="shared" si="37"/>
        <v>1.0371967381480667</v>
      </c>
      <c r="AI85" s="111">
        <f t="shared" si="38"/>
        <v>974.3408156958393</v>
      </c>
      <c r="AJ85" s="111">
        <f t="shared" si="39"/>
        <v>320.05700581330893</v>
      </c>
      <c r="AK85" s="111">
        <f t="shared" si="40"/>
        <v>66.459630475832796</v>
      </c>
      <c r="AL85" s="111">
        <f t="shared" si="41"/>
        <v>40.901061251988629</v>
      </c>
      <c r="AM85" s="156">
        <f t="shared" si="42"/>
        <v>0.90322539898887744</v>
      </c>
      <c r="AN85" s="156">
        <f t="shared" si="43"/>
        <v>8.1562563563545201E-2</v>
      </c>
      <c r="AO85" s="156">
        <f t="shared" si="44"/>
        <v>2.115513249329342</v>
      </c>
      <c r="AP85" s="156">
        <f t="shared" si="45"/>
        <v>1.0372873021562057</v>
      </c>
      <c r="AQ85" s="111">
        <f t="shared" si="46"/>
        <v>968.29797005035698</v>
      </c>
      <c r="AR85" s="111">
        <f t="shared" si="47"/>
        <v>319.87331268924032</v>
      </c>
      <c r="AS85" s="111">
        <f t="shared" si="48"/>
        <v>66.441080044776271</v>
      </c>
      <c r="AT85" s="111">
        <f t="shared" si="49"/>
        <v>40.888804316037934</v>
      </c>
      <c r="AU85" s="156">
        <f t="shared" si="50"/>
        <v>0.90340585053882894</v>
      </c>
      <c r="AV85" s="156">
        <f t="shared" si="51"/>
        <v>8.1424224145486904E-2</v>
      </c>
      <c r="AW85" s="156">
        <f t="shared" si="52"/>
        <v>2.115553496233189</v>
      </c>
      <c r="AX85" s="156">
        <f t="shared" si="53"/>
        <v>1.0372767377883183</v>
      </c>
      <c r="AY85" s="111">
        <f t="shared" si="54"/>
        <v>969.0046579200058</v>
      </c>
      <c r="AZ85" s="111">
        <f t="shared" si="55"/>
        <v>319.89484145629024</v>
      </c>
      <c r="BA85" s="111">
        <f t="shared" si="56"/>
        <v>66.443253218253943</v>
      </c>
      <c r="BB85" s="111">
        <f t="shared" si="57"/>
        <v>40.890240202670455</v>
      </c>
      <c r="BC85" s="156">
        <f t="shared" si="58"/>
        <v>0.9033846874604804</v>
      </c>
      <c r="BD85" s="156">
        <f t="shared" si="59"/>
        <v>8.1440433689893441E-2</v>
      </c>
      <c r="BE85" s="156">
        <f t="shared" si="60"/>
        <v>2.1155488033082741</v>
      </c>
      <c r="BF85" s="156">
        <f t="shared" si="61"/>
        <v>1.037277976764563</v>
      </c>
      <c r="BG85" s="111">
        <f t="shared" si="62"/>
        <v>968.92180294178945</v>
      </c>
      <c r="BH85" s="137">
        <f t="shared" si="63"/>
        <v>319.89231797577366</v>
      </c>
      <c r="BI85" s="137">
        <f t="shared" si="64"/>
        <v>66.442998478356969</v>
      </c>
      <c r="BJ85" s="137">
        <f t="shared" si="65"/>
        <v>40.890071887609892</v>
      </c>
      <c r="BK85" s="113">
        <f t="shared" si="66"/>
        <v>0.90338716788153983</v>
      </c>
      <c r="BL85" s="113">
        <f t="shared" si="67"/>
        <v>8.1438533646596145E-2</v>
      </c>
      <c r="BM85" s="113">
        <f t="shared" si="68"/>
        <v>2.1155493537162982</v>
      </c>
      <c r="BN85" s="113">
        <f t="shared" si="69"/>
        <v>1.0372778315502538</v>
      </c>
      <c r="BO85" s="137">
        <f t="shared" si="70"/>
        <v>968.93151430293426</v>
      </c>
      <c r="BP85" s="137">
        <f t="shared" si="71"/>
        <v>319.89261375956232</v>
      </c>
      <c r="BQ85" s="137">
        <f t="shared" si="72"/>
        <v>66.443028336914836</v>
      </c>
      <c r="BR85" s="137">
        <f t="shared" si="73"/>
        <v>40.890091616143557</v>
      </c>
      <c r="BS85" s="113">
        <f t="shared" si="74"/>
        <v>0.90338687714217769</v>
      </c>
      <c r="BT85" s="113">
        <f t="shared" si="75"/>
        <v>8.1438756354953845E-2</v>
      </c>
      <c r="BU85" s="113">
        <f t="shared" si="76"/>
        <v>2.1155492892060579</v>
      </c>
      <c r="BV85" s="113">
        <f t="shared" si="77"/>
        <v>1.037277848571363</v>
      </c>
      <c r="BW85" s="137">
        <f t="shared" si="78"/>
        <v>968.93037600282128</v>
      </c>
      <c r="BX85" s="137">
        <f t="shared" si="79"/>
        <v>319.89257908990669</v>
      </c>
      <c r="BY85" s="137">
        <f t="shared" si="80"/>
        <v>66.443024837106279</v>
      </c>
      <c r="BZ85" s="137">
        <f t="shared" si="81"/>
        <v>40.890089303704627</v>
      </c>
      <c r="CA85" s="113">
        <f t="shared" si="82"/>
        <v>0.90338691122052472</v>
      </c>
      <c r="CB85" s="113">
        <f t="shared" si="83"/>
        <v>8.1438730250666599E-2</v>
      </c>
      <c r="CC85" s="113">
        <f t="shared" si="84"/>
        <v>2.1155492967675484</v>
      </c>
      <c r="CD85" s="113">
        <f t="shared" si="85"/>
        <v>1.0372778465762726</v>
      </c>
      <c r="CE85" s="137">
        <f t="shared" si="86"/>
        <v>968.93050942612081</v>
      </c>
      <c r="CF85" s="137">
        <f t="shared" si="87"/>
        <v>319.89258315363446</v>
      </c>
      <c r="CG85" s="137">
        <f t="shared" si="88"/>
        <v>66.443025247328634</v>
      </c>
      <c r="CH85" s="137">
        <f t="shared" si="89"/>
        <v>40.890089574752082</v>
      </c>
      <c r="CI85" s="113">
        <f t="shared" si="90"/>
        <v>0.90338690722610593</v>
      </c>
      <c r="CJ85" s="113">
        <f t="shared" si="91"/>
        <v>8.1438733310423325E-2</v>
      </c>
      <c r="CK85" s="113">
        <f t="shared" si="92"/>
        <v>2.1155492958812454</v>
      </c>
      <c r="CL85" s="113">
        <f t="shared" si="93"/>
        <v>1.0372778468101229</v>
      </c>
      <c r="CM85" s="137">
        <f t="shared" si="94"/>
        <v>968.93049378719934</v>
      </c>
      <c r="CN85" s="137">
        <f t="shared" si="95"/>
        <v>319.89258267731338</v>
      </c>
      <c r="CO85" s="137">
        <f t="shared" si="96"/>
        <v>66.443025199245312</v>
      </c>
      <c r="CP85" s="137">
        <f t="shared" si="97"/>
        <v>40.890089542981833</v>
      </c>
      <c r="CQ85" s="113">
        <f t="shared" si="98"/>
        <v>0.90338690769430285</v>
      </c>
      <c r="CR85" s="113">
        <f t="shared" si="99"/>
        <v>8.1438732951780543E-2</v>
      </c>
      <c r="CS85" s="113">
        <f t="shared" si="100"/>
        <v>2.1155492959851312</v>
      </c>
      <c r="CT85" s="113">
        <f t="shared" si="101"/>
        <v>1.0372778467827126</v>
      </c>
      <c r="CU85" s="137">
        <f t="shared" si="102"/>
        <v>968.93049562028239</v>
      </c>
      <c r="CV85" s="137">
        <f t="shared" si="103"/>
        <v>319.89258273314437</v>
      </c>
      <c r="CW85" s="173">
        <f t="shared" si="104"/>
        <v>66.44302520488128</v>
      </c>
      <c r="CX85" s="173">
        <f t="shared" si="105"/>
        <v>40.890089546705703</v>
      </c>
      <c r="CY85" s="174">
        <f t="shared" si="106"/>
        <v>0.90338690763942397</v>
      </c>
      <c r="CZ85" s="174">
        <f t="shared" si="107"/>
        <v>8.1438732993818125E-2</v>
      </c>
      <c r="DA85" s="174">
        <f t="shared" si="108"/>
        <v>2.1155492959729547</v>
      </c>
      <c r="DB85" s="174">
        <f t="shared" si="109"/>
        <v>1.0372778467859254</v>
      </c>
      <c r="DC85" s="173">
        <f t="shared" si="110"/>
        <v>968.93049540542108</v>
      </c>
      <c r="DD85" s="137">
        <f t="shared" si="111"/>
        <v>319.89258272660027</v>
      </c>
      <c r="DE85" s="173">
        <f t="shared" si="112"/>
        <v>66.443025204220689</v>
      </c>
      <c r="DF85" s="173">
        <f t="shared" si="113"/>
        <v>40.890089546269238</v>
      </c>
      <c r="DG85" s="174">
        <f t="shared" si="114"/>
        <v>0.90338690764585672</v>
      </c>
      <c r="DH85" s="174">
        <f t="shared" si="115"/>
        <v>8.1438732988890747E-2</v>
      </c>
      <c r="DI85" s="174">
        <f t="shared" si="116"/>
        <v>2.115549295974382</v>
      </c>
      <c r="DJ85" s="174">
        <f t="shared" si="117"/>
        <v>1.0372778467855488</v>
      </c>
      <c r="DK85" s="173">
        <f t="shared" si="118"/>
        <v>968.93049543060579</v>
      </c>
      <c r="DL85" s="137">
        <f t="shared" si="119"/>
        <v>319.89258272736731</v>
      </c>
      <c r="DM85" s="173">
        <f t="shared" si="120"/>
        <v>66.443025204298124</v>
      </c>
      <c r="DN85" s="173">
        <f t="shared" si="121"/>
        <v>40.89008954632039</v>
      </c>
      <c r="DO85" s="174">
        <f t="shared" si="122"/>
        <v>0.90338690764510243</v>
      </c>
      <c r="DP85" s="174">
        <f t="shared" si="123"/>
        <v>8.1438732989468313E-2</v>
      </c>
      <c r="DQ85" s="174">
        <f t="shared" si="124"/>
        <v>2.115549295974215</v>
      </c>
      <c r="DR85" s="174">
        <f t="shared" si="125"/>
        <v>1.037277846785593</v>
      </c>
      <c r="DS85" s="173">
        <f t="shared" si="126"/>
        <v>968.93049542765391</v>
      </c>
      <c r="DT85" s="137">
        <f t="shared" si="127"/>
        <v>319.89258272727744</v>
      </c>
      <c r="DU85" s="173">
        <f t="shared" si="128"/>
        <v>66.443025204289057</v>
      </c>
      <c r="DV85" s="173">
        <f t="shared" si="129"/>
        <v>40.8900895463144</v>
      </c>
      <c r="DW85" s="174">
        <f t="shared" si="130"/>
        <v>0.90338690764519092</v>
      </c>
      <c r="DX85" s="174">
        <f t="shared" si="131"/>
        <v>8.1438732989400658E-2</v>
      </c>
      <c r="DY85" s="174">
        <f t="shared" si="132"/>
        <v>2.1155492959742341</v>
      </c>
      <c r="DZ85" s="174">
        <f t="shared" si="133"/>
        <v>1.0372778467855879</v>
      </c>
      <c r="EA85" s="173">
        <f t="shared" si="134"/>
        <v>968.93049542799929</v>
      </c>
      <c r="EB85" s="137">
        <f t="shared" si="135"/>
        <v>319.89258272728796</v>
      </c>
      <c r="EC85" s="173">
        <f t="shared" si="136"/>
        <v>66.443025204290123</v>
      </c>
      <c r="ED85" s="173">
        <f t="shared" si="137"/>
        <v>40.89008954631511</v>
      </c>
      <c r="EE85" s="174">
        <f t="shared" si="138"/>
        <v>0.90338690764518059</v>
      </c>
      <c r="EF85" s="174">
        <f t="shared" si="139"/>
        <v>8.1438732989408583E-2</v>
      </c>
      <c r="EG85" s="174">
        <f t="shared" si="140"/>
        <v>2.1155492959742319</v>
      </c>
      <c r="EH85" s="174">
        <f t="shared" si="141"/>
        <v>1.0372778467855883</v>
      </c>
      <c r="EI85" s="173">
        <f t="shared" si="142"/>
        <v>968.93049542795916</v>
      </c>
      <c r="EJ85" s="137">
        <f t="shared" si="143"/>
        <v>319.89258272728671</v>
      </c>
      <c r="EK85" s="173">
        <f t="shared" si="144"/>
        <v>66.443025204289967</v>
      </c>
      <c r="EL85" s="173">
        <f t="shared" si="145"/>
        <v>40.890089546315018</v>
      </c>
      <c r="EM85" s="174">
        <f t="shared" si="146"/>
        <v>0.90338690764518215</v>
      </c>
      <c r="EN85" s="174">
        <f t="shared" si="147"/>
        <v>8.1438732989407625E-2</v>
      </c>
      <c r="EO85" s="174">
        <f t="shared" si="148"/>
        <v>2.1155492959742315</v>
      </c>
      <c r="EP85" s="174">
        <f t="shared" si="149"/>
        <v>1.0372778467855883</v>
      </c>
      <c r="EQ85" s="137">
        <f t="shared" si="150"/>
        <v>0.62033861396383183</v>
      </c>
      <c r="ER85" s="137">
        <f t="shared" si="151"/>
        <v>46.742582727286731</v>
      </c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</row>
    <row r="86" spans="1:486" x14ac:dyDescent="0.3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16"/>
      <c r="M86" s="116"/>
      <c r="N86" s="116"/>
      <c r="O86" s="116"/>
      <c r="P86" s="117"/>
      <c r="Q86" s="117"/>
      <c r="R86" s="116"/>
      <c r="S86" s="111">
        <v>0.24</v>
      </c>
      <c r="T86" s="134">
        <f t="shared" si="23"/>
        <v>331.71953196021559</v>
      </c>
      <c r="U86" s="111">
        <f t="shared" si="24"/>
        <v>67.675730894204932</v>
      </c>
      <c r="V86" s="111">
        <f t="shared" si="25"/>
        <v>41.704872690008735</v>
      </c>
      <c r="W86" s="156">
        <f t="shared" si="152"/>
        <v>0.89230917563588519</v>
      </c>
      <c r="X86" s="156">
        <f t="shared" si="153"/>
        <v>9.0488905937833139E-2</v>
      </c>
      <c r="Y86" s="156">
        <f t="shared" si="28"/>
        <v>2.0876109446593842</v>
      </c>
      <c r="Z86" s="156">
        <f t="shared" si="29"/>
        <v>1.0416433068922277</v>
      </c>
      <c r="AA86" s="111">
        <f t="shared" si="30"/>
        <v>911.28410732207578</v>
      </c>
      <c r="AB86" s="111">
        <f t="shared" si="31"/>
        <v>318.09412759302461</v>
      </c>
      <c r="AC86" s="111">
        <f t="shared" si="32"/>
        <v>66.262332246344172</v>
      </c>
      <c r="AD86" s="111">
        <f t="shared" si="33"/>
        <v>40.770706320588317</v>
      </c>
      <c r="AE86" s="156">
        <f t="shared" si="34"/>
        <v>0.90516795655319571</v>
      </c>
      <c r="AF86" s="156">
        <f t="shared" si="35"/>
        <v>8.0088129953034659E-2</v>
      </c>
      <c r="AG86" s="156">
        <f t="shared" si="36"/>
        <v>2.0918483965413146</v>
      </c>
      <c r="AH86" s="156">
        <f t="shared" si="37"/>
        <v>1.0408254500557226</v>
      </c>
      <c r="AI86" s="111">
        <f t="shared" si="38"/>
        <v>960.33900535856378</v>
      </c>
      <c r="AJ86" s="111">
        <f t="shared" si="39"/>
        <v>319.6299892967296</v>
      </c>
      <c r="AK86" s="111">
        <f t="shared" si="40"/>
        <v>66.41653545374156</v>
      </c>
      <c r="AL86" s="111">
        <f t="shared" si="41"/>
        <v>40.872587035203331</v>
      </c>
      <c r="AM86" s="156">
        <f t="shared" si="42"/>
        <v>0.90364530375945529</v>
      </c>
      <c r="AN86" s="156">
        <f t="shared" si="43"/>
        <v>8.1241089884605724E-2</v>
      </c>
      <c r="AO86" s="156">
        <f t="shared" si="44"/>
        <v>2.0914897398387144</v>
      </c>
      <c r="AP86" s="156">
        <f t="shared" si="45"/>
        <v>1.0409224237933556</v>
      </c>
      <c r="AQ86" s="111">
        <f t="shared" si="46"/>
        <v>954.65654267729087</v>
      </c>
      <c r="AR86" s="111">
        <f t="shared" si="47"/>
        <v>319.45528954716076</v>
      </c>
      <c r="AS86" s="111">
        <f t="shared" si="48"/>
        <v>66.3989324901803</v>
      </c>
      <c r="AT86" s="111">
        <f t="shared" si="49"/>
        <v>40.860956425851782</v>
      </c>
      <c r="AU86" s="156">
        <f t="shared" si="50"/>
        <v>0.90381752324099818</v>
      </c>
      <c r="AV86" s="156">
        <f t="shared" si="51"/>
        <v>8.1109683762190285E-2</v>
      </c>
      <c r="AW86" s="156">
        <f t="shared" si="52"/>
        <v>2.0915321318931674</v>
      </c>
      <c r="AX86" s="156">
        <f t="shared" si="53"/>
        <v>1.0409114561041366</v>
      </c>
      <c r="AY86" s="111">
        <f t="shared" si="54"/>
        <v>955.3009548022028</v>
      </c>
      <c r="AZ86" s="111">
        <f t="shared" si="55"/>
        <v>319.47514227408988</v>
      </c>
      <c r="BA86" s="111">
        <f t="shared" si="56"/>
        <v>66.400932059924969</v>
      </c>
      <c r="BB86" s="111">
        <f t="shared" si="57"/>
        <v>40.862277572951712</v>
      </c>
      <c r="BC86" s="156">
        <f t="shared" si="58"/>
        <v>0.90379793979030487</v>
      </c>
      <c r="BD86" s="156">
        <f t="shared" si="59"/>
        <v>8.1124613290834521E-2</v>
      </c>
      <c r="BE86" s="156">
        <f t="shared" si="60"/>
        <v>2.0915273350208428</v>
      </c>
      <c r="BF86" s="156">
        <f t="shared" si="61"/>
        <v>1.0409127032721877</v>
      </c>
      <c r="BG86" s="111">
        <f t="shared" si="62"/>
        <v>955.22769912951867</v>
      </c>
      <c r="BH86" s="137">
        <f t="shared" si="63"/>
        <v>319.47288598174379</v>
      </c>
      <c r="BI86" s="137">
        <f t="shared" si="64"/>
        <v>66.400704795280163</v>
      </c>
      <c r="BJ86" s="137">
        <f t="shared" si="65"/>
        <v>40.862127415554568</v>
      </c>
      <c r="BK86" s="113">
        <f t="shared" si="66"/>
        <v>0.90380016531644858</v>
      </c>
      <c r="BL86" s="113">
        <f t="shared" si="67"/>
        <v>8.1122916484127131E-2</v>
      </c>
      <c r="BM86" s="113">
        <f t="shared" si="68"/>
        <v>2.0915278804578379</v>
      </c>
      <c r="BN86" s="113">
        <f t="shared" si="69"/>
        <v>1.0409125615401154</v>
      </c>
      <c r="BO86" s="137">
        <f t="shared" si="70"/>
        <v>955.23602442118488</v>
      </c>
      <c r="BP86" s="137">
        <f t="shared" si="71"/>
        <v>319.47314240959895</v>
      </c>
      <c r="BQ86" s="137">
        <f t="shared" si="72"/>
        <v>66.400730623794217</v>
      </c>
      <c r="BR86" s="137">
        <f t="shared" si="73"/>
        <v>40.862144480867158</v>
      </c>
      <c r="BS86" s="113">
        <f t="shared" si="74"/>
        <v>0.90379991238307589</v>
      </c>
      <c r="BT86" s="113">
        <f t="shared" si="75"/>
        <v>8.1123109325823547E-2</v>
      </c>
      <c r="BU86" s="113">
        <f t="shared" si="76"/>
        <v>2.0915278184722936</v>
      </c>
      <c r="BV86" s="113">
        <f t="shared" si="77"/>
        <v>1.040912577648115</v>
      </c>
      <c r="BW86" s="137">
        <f t="shared" si="78"/>
        <v>955.23507824672788</v>
      </c>
      <c r="BX86" s="137">
        <f t="shared" si="79"/>
        <v>319.47311326650612</v>
      </c>
      <c r="BY86" s="137">
        <f t="shared" si="80"/>
        <v>66.400727688375056</v>
      </c>
      <c r="BZ86" s="137">
        <f t="shared" si="81"/>
        <v>40.862142541388742</v>
      </c>
      <c r="CA86" s="113">
        <f t="shared" si="82"/>
        <v>0.90379994112899309</v>
      </c>
      <c r="CB86" s="113">
        <f t="shared" si="83"/>
        <v>8.1123087409307085E-2</v>
      </c>
      <c r="CC86" s="113">
        <f t="shared" si="84"/>
        <v>2.0915278255170104</v>
      </c>
      <c r="CD86" s="113">
        <f t="shared" si="85"/>
        <v>1.0409125758174382</v>
      </c>
      <c r="CE86" s="137">
        <f t="shared" si="86"/>
        <v>955.23518577964819</v>
      </c>
      <c r="CF86" s="137">
        <f t="shared" si="87"/>
        <v>319.47311657862571</v>
      </c>
      <c r="CG86" s="137">
        <f t="shared" si="88"/>
        <v>66.400728021986168</v>
      </c>
      <c r="CH86" s="137">
        <f t="shared" si="89"/>
        <v>40.862142761810922</v>
      </c>
      <c r="CI86" s="113">
        <f t="shared" si="90"/>
        <v>0.90379993786201196</v>
      </c>
      <c r="CJ86" s="113">
        <f t="shared" si="91"/>
        <v>8.1123089900124415E-2</v>
      </c>
      <c r="CK86" s="113">
        <f t="shared" si="92"/>
        <v>2.0915278247163775</v>
      </c>
      <c r="CL86" s="113">
        <f t="shared" si="93"/>
        <v>1.0409125760254951</v>
      </c>
      <c r="CM86" s="137">
        <f t="shared" si="94"/>
        <v>955.23517355850481</v>
      </c>
      <c r="CN86" s="137">
        <f t="shared" si="95"/>
        <v>319.4731162022025</v>
      </c>
      <c r="CO86" s="137">
        <f t="shared" si="96"/>
        <v>66.400727984071167</v>
      </c>
      <c r="CP86" s="137">
        <f t="shared" si="97"/>
        <v>40.862142736759886</v>
      </c>
      <c r="CQ86" s="113">
        <f t="shared" si="98"/>
        <v>0.90379993823330529</v>
      </c>
      <c r="CR86" s="113">
        <f t="shared" si="99"/>
        <v>8.1123089617042399E-2</v>
      </c>
      <c r="CS86" s="113">
        <f t="shared" si="100"/>
        <v>2.0915278248073701</v>
      </c>
      <c r="CT86" s="113">
        <f t="shared" si="101"/>
        <v>1.0409125760018494</v>
      </c>
      <c r="CU86" s="137">
        <f t="shared" si="102"/>
        <v>955.2351749474401</v>
      </c>
      <c r="CV86" s="137">
        <f t="shared" si="103"/>
        <v>319.47311624498309</v>
      </c>
      <c r="CW86" s="173">
        <f t="shared" si="104"/>
        <v>66.400727988380225</v>
      </c>
      <c r="CX86" s="173">
        <f t="shared" si="105"/>
        <v>40.862142739606938</v>
      </c>
      <c r="CY86" s="174">
        <f t="shared" si="106"/>
        <v>0.90379993819110749</v>
      </c>
      <c r="CZ86" s="174">
        <f t="shared" si="107"/>
        <v>8.1123089649214788E-2</v>
      </c>
      <c r="DA86" s="174">
        <f t="shared" si="108"/>
        <v>2.0915278247970281</v>
      </c>
      <c r="DB86" s="174">
        <f t="shared" si="109"/>
        <v>1.0409125760045368</v>
      </c>
      <c r="DC86" s="173">
        <f t="shared" si="110"/>
        <v>955.23517478958843</v>
      </c>
      <c r="DD86" s="137">
        <f t="shared" si="111"/>
        <v>319.47311624012104</v>
      </c>
      <c r="DE86" s="173">
        <f t="shared" si="112"/>
        <v>66.400727987890491</v>
      </c>
      <c r="DF86" s="173">
        <f t="shared" si="113"/>
        <v>40.862142739283364</v>
      </c>
      <c r="DG86" s="174">
        <f t="shared" si="114"/>
        <v>0.90379993819590343</v>
      </c>
      <c r="DH86" s="174">
        <f t="shared" si="115"/>
        <v>8.1123089645558338E-2</v>
      </c>
      <c r="DI86" s="174">
        <f t="shared" si="116"/>
        <v>2.0915278247982036</v>
      </c>
      <c r="DJ86" s="174">
        <f t="shared" si="117"/>
        <v>1.0409125760042315</v>
      </c>
      <c r="DK86" s="173">
        <f t="shared" si="118"/>
        <v>955.23517480752832</v>
      </c>
      <c r="DL86" s="137">
        <f t="shared" si="119"/>
        <v>319.47311624067368</v>
      </c>
      <c r="DM86" s="173">
        <f t="shared" si="120"/>
        <v>66.400727987946169</v>
      </c>
      <c r="DN86" s="173">
        <f t="shared" si="121"/>
        <v>40.862142739320149</v>
      </c>
      <c r="DO86" s="174">
        <f t="shared" si="122"/>
        <v>0.9037999381953582</v>
      </c>
      <c r="DP86" s="174">
        <f t="shared" si="123"/>
        <v>8.1123089645973978E-2</v>
      </c>
      <c r="DQ86" s="174">
        <f t="shared" si="124"/>
        <v>2.0915278247980704</v>
      </c>
      <c r="DR86" s="174">
        <f t="shared" si="125"/>
        <v>1.0409125760042661</v>
      </c>
      <c r="DS86" s="173">
        <f t="shared" si="126"/>
        <v>955.23517480548821</v>
      </c>
      <c r="DT86" s="137">
        <f t="shared" si="127"/>
        <v>319.47311624061081</v>
      </c>
      <c r="DU86" s="173">
        <f t="shared" si="128"/>
        <v>66.400727987939831</v>
      </c>
      <c r="DV86" s="173">
        <f t="shared" si="129"/>
        <v>40.862142739315978</v>
      </c>
      <c r="DW86" s="174">
        <f t="shared" si="130"/>
        <v>0.90379993819542048</v>
      </c>
      <c r="DX86" s="174">
        <f t="shared" si="131"/>
        <v>8.1123089645926627E-2</v>
      </c>
      <c r="DY86" s="174">
        <f t="shared" si="132"/>
        <v>2.0915278247980855</v>
      </c>
      <c r="DZ86" s="174">
        <f t="shared" si="133"/>
        <v>1.0409125760042623</v>
      </c>
      <c r="EA86" s="173">
        <f t="shared" si="134"/>
        <v>955.23517480572127</v>
      </c>
      <c r="EB86" s="137">
        <f t="shared" si="135"/>
        <v>319.47311624061797</v>
      </c>
      <c r="EC86" s="173">
        <f t="shared" si="136"/>
        <v>66.400727987940542</v>
      </c>
      <c r="ED86" s="173">
        <f t="shared" si="137"/>
        <v>40.862142739316447</v>
      </c>
      <c r="EE86" s="174">
        <f t="shared" si="138"/>
        <v>0.90379993819541338</v>
      </c>
      <c r="EF86" s="174">
        <f t="shared" si="139"/>
        <v>8.1123089645931998E-2</v>
      </c>
      <c r="EG86" s="174">
        <f t="shared" si="140"/>
        <v>2.0915278247980837</v>
      </c>
      <c r="EH86" s="174">
        <f t="shared" si="141"/>
        <v>1.0409125760042626</v>
      </c>
      <c r="EI86" s="173">
        <f t="shared" si="142"/>
        <v>955.2351748056949</v>
      </c>
      <c r="EJ86" s="137">
        <f t="shared" si="143"/>
        <v>319.47311624061717</v>
      </c>
      <c r="EK86" s="173">
        <f t="shared" si="144"/>
        <v>66.400727987940485</v>
      </c>
      <c r="EL86" s="173">
        <f t="shared" si="145"/>
        <v>40.86214273931639</v>
      </c>
      <c r="EM86" s="174">
        <f t="shared" si="146"/>
        <v>0.90379993819541382</v>
      </c>
      <c r="EN86" s="174">
        <f t="shared" si="147"/>
        <v>8.1123089645931429E-2</v>
      </c>
      <c r="EO86" s="174">
        <f t="shared" si="148"/>
        <v>2.0915278247980846</v>
      </c>
      <c r="EP86" s="174">
        <f t="shared" si="149"/>
        <v>1.0409125760042626</v>
      </c>
      <c r="EQ86" s="137">
        <f t="shared" si="150"/>
        <v>0.63091434131388047</v>
      </c>
      <c r="ER86" s="137">
        <f t="shared" si="151"/>
        <v>46.323116240617196</v>
      </c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  <c r="JX86" s="106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/>
      <c r="LV86" s="106"/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</row>
    <row r="87" spans="1:486" x14ac:dyDescent="0.3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16"/>
      <c r="M87" s="116"/>
      <c r="N87" s="116"/>
      <c r="O87" s="116"/>
      <c r="P87" s="117"/>
      <c r="Q87" s="117"/>
      <c r="R87" s="116"/>
      <c r="S87" s="111">
        <v>0.25</v>
      </c>
      <c r="T87" s="134">
        <f t="shared" si="23"/>
        <v>331.47197489050149</v>
      </c>
      <c r="U87" s="111">
        <f t="shared" si="24"/>
        <v>67.649100468467566</v>
      </c>
      <c r="V87" s="111">
        <f t="shared" si="25"/>
        <v>41.687264747830824</v>
      </c>
      <c r="W87" s="156">
        <f t="shared" si="152"/>
        <v>0.8925302649156801</v>
      </c>
      <c r="X87" s="156">
        <f t="shared" si="153"/>
        <v>9.0296627363696563E-2</v>
      </c>
      <c r="Y87" s="156">
        <f t="shared" si="28"/>
        <v>2.0636187927131506</v>
      </c>
      <c r="Z87" s="156">
        <f t="shared" si="29"/>
        <v>1.0455597620090622</v>
      </c>
      <c r="AA87" s="111">
        <f t="shared" si="30"/>
        <v>899.49425891208568</v>
      </c>
      <c r="AB87" s="111">
        <f t="shared" si="31"/>
        <v>317.71530534898801</v>
      </c>
      <c r="AC87" s="111">
        <f t="shared" si="32"/>
        <v>66.224488277761935</v>
      </c>
      <c r="AD87" s="111">
        <f t="shared" si="33"/>
        <v>40.745704612832569</v>
      </c>
      <c r="AE87" s="156">
        <f t="shared" si="34"/>
        <v>0.90554652164447913</v>
      </c>
      <c r="AF87" s="156">
        <f t="shared" si="35"/>
        <v>7.9804550035604868E-2</v>
      </c>
      <c r="AG87" s="156">
        <f t="shared" si="36"/>
        <v>2.06819769307767</v>
      </c>
      <c r="AH87" s="156">
        <f t="shared" si="37"/>
        <v>1.044662488530782</v>
      </c>
      <c r="AI87" s="111">
        <f t="shared" si="38"/>
        <v>947.06645145998004</v>
      </c>
      <c r="AJ87" s="111">
        <f t="shared" si="39"/>
        <v>319.22065922574279</v>
      </c>
      <c r="AK87" s="111">
        <f t="shared" si="40"/>
        <v>66.375316308572707</v>
      </c>
      <c r="AL87" s="111">
        <f t="shared" si="41"/>
        <v>40.845352965813021</v>
      </c>
      <c r="AM87" s="156">
        <f t="shared" si="42"/>
        <v>0.90404921579010944</v>
      </c>
      <c r="AN87" s="156">
        <f t="shared" si="43"/>
        <v>8.0933303607994431E-2</v>
      </c>
      <c r="AO87" s="156">
        <f t="shared" si="44"/>
        <v>2.0678112380219025</v>
      </c>
      <c r="AP87" s="156">
        <f t="shared" si="45"/>
        <v>1.0447658794433812</v>
      </c>
      <c r="AQ87" s="111">
        <f t="shared" si="46"/>
        <v>941.72173016941463</v>
      </c>
      <c r="AR87" s="111">
        <f t="shared" si="47"/>
        <v>319.05454837153945</v>
      </c>
      <c r="AS87" s="111">
        <f t="shared" si="48"/>
        <v>66.358614411274942</v>
      </c>
      <c r="AT87" s="111">
        <f t="shared" si="49"/>
        <v>40.83431798183971</v>
      </c>
      <c r="AU87" s="156">
        <f t="shared" si="50"/>
        <v>0.90421351998193922</v>
      </c>
      <c r="AV87" s="156">
        <f t="shared" si="51"/>
        <v>8.0808504758100183E-2</v>
      </c>
      <c r="AW87" s="156">
        <f t="shared" si="52"/>
        <v>2.0678553314595534</v>
      </c>
      <c r="AX87" s="156">
        <f t="shared" si="53"/>
        <v>1.0447545349531118</v>
      </c>
      <c r="AY87" s="111">
        <f t="shared" si="54"/>
        <v>942.30983697987699</v>
      </c>
      <c r="AZ87" s="111">
        <f t="shared" si="55"/>
        <v>319.07286273142017</v>
      </c>
      <c r="BA87" s="111">
        <f t="shared" si="56"/>
        <v>66.360455144347668</v>
      </c>
      <c r="BB87" s="111">
        <f t="shared" si="57"/>
        <v>40.835534153123625</v>
      </c>
      <c r="BC87" s="156">
        <f t="shared" si="58"/>
        <v>0.90419539369008894</v>
      </c>
      <c r="BD87" s="156">
        <f t="shared" si="59"/>
        <v>8.0822261349389579E-2</v>
      </c>
      <c r="BE87" s="156">
        <f t="shared" si="60"/>
        <v>2.0678504875323593</v>
      </c>
      <c r="BF87" s="156">
        <f t="shared" si="61"/>
        <v>1.0447557865076462</v>
      </c>
      <c r="BG87" s="111">
        <f t="shared" si="62"/>
        <v>942.24497565897957</v>
      </c>
      <c r="BH87" s="137">
        <f t="shared" si="63"/>
        <v>319.07084331340457</v>
      </c>
      <c r="BI87" s="137">
        <f t="shared" si="64"/>
        <v>66.360252168719455</v>
      </c>
      <c r="BJ87" s="137">
        <f t="shared" si="65"/>
        <v>40.835400047175654</v>
      </c>
      <c r="BK87" s="113">
        <f t="shared" si="66"/>
        <v>0.90419739223563855</v>
      </c>
      <c r="BL87" s="113">
        <f t="shared" si="67"/>
        <v>8.0820744454004168E-2</v>
      </c>
      <c r="BM87" s="113">
        <f t="shared" si="68"/>
        <v>2.0678510218574564</v>
      </c>
      <c r="BN87" s="113">
        <f t="shared" si="69"/>
        <v>1.0447556485154983</v>
      </c>
      <c r="BO87" s="137">
        <f t="shared" si="70"/>
        <v>942.25212729325756</v>
      </c>
      <c r="BP87" s="137">
        <f t="shared" si="71"/>
        <v>319.07106598059067</v>
      </c>
      <c r="BQ87" s="137">
        <f t="shared" si="72"/>
        <v>66.360274549325268</v>
      </c>
      <c r="BR87" s="137">
        <f t="shared" si="73"/>
        <v>40.835414834035632</v>
      </c>
      <c r="BS87" s="113">
        <f t="shared" si="74"/>
        <v>0.90419717186826931</v>
      </c>
      <c r="BT87" s="113">
        <f t="shared" si="75"/>
        <v>8.0820911711075347E-2</v>
      </c>
      <c r="BU87" s="113">
        <f t="shared" si="76"/>
        <v>2.0678509629437367</v>
      </c>
      <c r="BV87" s="113">
        <f t="shared" si="77"/>
        <v>1.0447556637310487</v>
      </c>
      <c r="BW87" s="137">
        <f t="shared" si="78"/>
        <v>942.25133872926403</v>
      </c>
      <c r="BX87" s="137">
        <f t="shared" si="79"/>
        <v>319.07104142859998</v>
      </c>
      <c r="BY87" s="137">
        <f t="shared" si="80"/>
        <v>66.360272081567345</v>
      </c>
      <c r="BZ87" s="137">
        <f t="shared" si="81"/>
        <v>40.835413203588637</v>
      </c>
      <c r="CA87" s="113">
        <f t="shared" si="82"/>
        <v>0.90419719616665439</v>
      </c>
      <c r="CB87" s="113">
        <f t="shared" si="83"/>
        <v>8.0820893268774521E-2</v>
      </c>
      <c r="CC87" s="113">
        <f t="shared" si="84"/>
        <v>2.0678509694397822</v>
      </c>
      <c r="CD87" s="113">
        <f t="shared" si="85"/>
        <v>1.0447556620533351</v>
      </c>
      <c r="CE87" s="137">
        <f t="shared" si="86"/>
        <v>942.25142567879652</v>
      </c>
      <c r="CF87" s="137">
        <f t="shared" si="87"/>
        <v>319.07104413578003</v>
      </c>
      <c r="CG87" s="137">
        <f t="shared" si="88"/>
        <v>66.360272353670126</v>
      </c>
      <c r="CH87" s="137">
        <f t="shared" si="89"/>
        <v>40.835413383366891</v>
      </c>
      <c r="CI87" s="113">
        <f t="shared" si="90"/>
        <v>0.90419719348743788</v>
      </c>
      <c r="CJ87" s="113">
        <f t="shared" si="91"/>
        <v>8.0820895302280774E-2</v>
      </c>
      <c r="CK87" s="113">
        <f t="shared" si="92"/>
        <v>2.067850968723508</v>
      </c>
      <c r="CL87" s="113">
        <f t="shared" si="93"/>
        <v>1.0447556622383252</v>
      </c>
      <c r="CM87" s="137">
        <f t="shared" si="94"/>
        <v>942.25141609146658</v>
      </c>
      <c r="CN87" s="137">
        <f t="shared" si="95"/>
        <v>319.0710438372779</v>
      </c>
      <c r="CO87" s="137">
        <f t="shared" si="96"/>
        <v>66.360272323667232</v>
      </c>
      <c r="CP87" s="137">
        <f t="shared" si="97"/>
        <v>40.835413363543957</v>
      </c>
      <c r="CQ87" s="113">
        <f t="shared" si="98"/>
        <v>0.90419719378285623</v>
      </c>
      <c r="CR87" s="113">
        <f t="shared" si="99"/>
        <v>8.0820895078060034E-2</v>
      </c>
      <c r="CS87" s="113">
        <f t="shared" si="100"/>
        <v>2.0678509688024871</v>
      </c>
      <c r="CT87" s="113">
        <f t="shared" si="101"/>
        <v>1.0447556622179277</v>
      </c>
      <c r="CU87" s="137">
        <f t="shared" si="102"/>
        <v>942.25141714859535</v>
      </c>
      <c r="CV87" s="137">
        <f t="shared" si="103"/>
        <v>319.0710438701916</v>
      </c>
      <c r="CW87" s="173">
        <f t="shared" si="104"/>
        <v>66.360272326975434</v>
      </c>
      <c r="CX87" s="173">
        <f t="shared" si="105"/>
        <v>40.835413365729707</v>
      </c>
      <c r="CY87" s="174">
        <f t="shared" si="106"/>
        <v>0.90419719375028296</v>
      </c>
      <c r="CZ87" s="174">
        <f t="shared" si="107"/>
        <v>8.0820895102783202E-2</v>
      </c>
      <c r="DA87" s="174">
        <f t="shared" si="108"/>
        <v>2.0678509687937781</v>
      </c>
      <c r="DB87" s="174">
        <f t="shared" si="109"/>
        <v>1.0447556622201768</v>
      </c>
      <c r="DC87" s="173">
        <f t="shared" si="110"/>
        <v>942.25141703203315</v>
      </c>
      <c r="DD87" s="137">
        <f t="shared" si="111"/>
        <v>319.07104386656249</v>
      </c>
      <c r="DE87" s="173">
        <f t="shared" si="112"/>
        <v>66.360272326610669</v>
      </c>
      <c r="DF87" s="173">
        <f t="shared" si="113"/>
        <v>40.835413365488691</v>
      </c>
      <c r="DG87" s="174">
        <f t="shared" si="114"/>
        <v>0.9041971937538742</v>
      </c>
      <c r="DH87" s="174">
        <f t="shared" si="115"/>
        <v>8.082089510005723E-2</v>
      </c>
      <c r="DI87" s="174">
        <f t="shared" si="116"/>
        <v>2.0678509687947386</v>
      </c>
      <c r="DJ87" s="174">
        <f t="shared" si="117"/>
        <v>1.0447556622199288</v>
      </c>
      <c r="DK87" s="173">
        <f t="shared" si="118"/>
        <v>942.25141704488544</v>
      </c>
      <c r="DL87" s="137">
        <f t="shared" si="119"/>
        <v>319.07104386696261</v>
      </c>
      <c r="DM87" s="173">
        <f t="shared" si="120"/>
        <v>66.360272326650872</v>
      </c>
      <c r="DN87" s="173">
        <f t="shared" si="121"/>
        <v>40.835413365515265</v>
      </c>
      <c r="DO87" s="174">
        <f t="shared" si="122"/>
        <v>0.9041971937534784</v>
      </c>
      <c r="DP87" s="174">
        <f t="shared" si="123"/>
        <v>8.0820895100357781E-2</v>
      </c>
      <c r="DQ87" s="174">
        <f t="shared" si="124"/>
        <v>2.0678509687946329</v>
      </c>
      <c r="DR87" s="174">
        <f t="shared" si="125"/>
        <v>1.0447556622199561</v>
      </c>
      <c r="DS87" s="173">
        <f t="shared" si="126"/>
        <v>942.25141704346811</v>
      </c>
      <c r="DT87" s="137">
        <f t="shared" si="127"/>
        <v>319.07104386691844</v>
      </c>
      <c r="DU87" s="173">
        <f t="shared" si="128"/>
        <v>66.360272326646452</v>
      </c>
      <c r="DV87" s="173">
        <f t="shared" si="129"/>
        <v>40.835413365512338</v>
      </c>
      <c r="DW87" s="174">
        <f t="shared" si="130"/>
        <v>0.90419719375352203</v>
      </c>
      <c r="DX87" s="174">
        <f t="shared" si="131"/>
        <v>8.08208951003246E-2</v>
      </c>
      <c r="DY87" s="174">
        <f t="shared" si="132"/>
        <v>2.0678509687946445</v>
      </c>
      <c r="DZ87" s="174">
        <f t="shared" si="133"/>
        <v>1.0447556622199532</v>
      </c>
      <c r="EA87" s="173">
        <f t="shared" si="134"/>
        <v>942.25141704362488</v>
      </c>
      <c r="EB87" s="137">
        <f t="shared" si="135"/>
        <v>319.07104386692333</v>
      </c>
      <c r="EC87" s="173">
        <f t="shared" si="136"/>
        <v>66.360272326646921</v>
      </c>
      <c r="ED87" s="173">
        <f t="shared" si="137"/>
        <v>40.835413365512643</v>
      </c>
      <c r="EE87" s="174">
        <f t="shared" si="138"/>
        <v>0.90419719375351704</v>
      </c>
      <c r="EF87" s="174">
        <f t="shared" si="139"/>
        <v>8.0820895100328263E-2</v>
      </c>
      <c r="EG87" s="174">
        <f t="shared" si="140"/>
        <v>2.0678509687946436</v>
      </c>
      <c r="EH87" s="174">
        <f t="shared" si="141"/>
        <v>1.0447556622199534</v>
      </c>
      <c r="EI87" s="173">
        <f t="shared" si="142"/>
        <v>942.2514170436076</v>
      </c>
      <c r="EJ87" s="137">
        <f t="shared" si="143"/>
        <v>319.07104386692282</v>
      </c>
      <c r="EK87" s="173">
        <f t="shared" si="144"/>
        <v>66.360272326646893</v>
      </c>
      <c r="EL87" s="173">
        <f t="shared" si="145"/>
        <v>40.835413365512629</v>
      </c>
      <c r="EM87" s="174">
        <f t="shared" si="146"/>
        <v>0.90419719375351759</v>
      </c>
      <c r="EN87" s="174">
        <f t="shared" si="147"/>
        <v>8.0820895100327861E-2</v>
      </c>
      <c r="EO87" s="174">
        <f t="shared" si="148"/>
        <v>2.0678509687946436</v>
      </c>
      <c r="EP87" s="174">
        <f t="shared" si="149"/>
        <v>1.0447556622199534</v>
      </c>
      <c r="EQ87" s="137">
        <f t="shared" si="150"/>
        <v>0.64093095704097436</v>
      </c>
      <c r="ER87" s="137">
        <f t="shared" si="151"/>
        <v>45.921043866922844</v>
      </c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</row>
    <row r="88" spans="1:486" x14ac:dyDescent="0.3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16"/>
      <c r="M88" s="116"/>
      <c r="N88" s="116"/>
      <c r="O88" s="116"/>
      <c r="P88" s="117"/>
      <c r="Q88" s="117"/>
      <c r="R88" s="116"/>
      <c r="S88" s="111">
        <v>0.26</v>
      </c>
      <c r="T88" s="134">
        <f t="shared" si="23"/>
        <v>331.22441782078738</v>
      </c>
      <c r="U88" s="111">
        <f t="shared" si="24"/>
        <v>67.622506869823027</v>
      </c>
      <c r="V88" s="111">
        <f t="shared" si="25"/>
        <v>41.669681410307255</v>
      </c>
      <c r="W88" s="156">
        <f t="shared" si="152"/>
        <v>0.89275179792524262</v>
      </c>
      <c r="X88" s="156">
        <f t="shared" si="153"/>
        <v>9.0104464969219866E-2</v>
      </c>
      <c r="Y88" s="156">
        <f t="shared" si="28"/>
        <v>2.0399746462047075</v>
      </c>
      <c r="Z88" s="156">
        <f t="shared" si="29"/>
        <v>1.0496946966765488</v>
      </c>
      <c r="AA88" s="111">
        <f t="shared" si="30"/>
        <v>888.35691331433384</v>
      </c>
      <c r="AB88" s="111">
        <f t="shared" si="31"/>
        <v>317.35383091781807</v>
      </c>
      <c r="AC88" s="111">
        <f t="shared" si="32"/>
        <v>66.188447069402955</v>
      </c>
      <c r="AD88" s="111">
        <f t="shared" si="33"/>
        <v>40.721894445697636</v>
      </c>
      <c r="AE88" s="156">
        <f t="shared" si="34"/>
        <v>0.90590886674978155</v>
      </c>
      <c r="AF88" s="156">
        <f t="shared" si="35"/>
        <v>7.9534253673760796E-2</v>
      </c>
      <c r="AG88" s="156">
        <f t="shared" si="36"/>
        <v>2.0448820245432122</v>
      </c>
      <c r="AH88" s="156">
        <f t="shared" si="37"/>
        <v>1.0487147046428407</v>
      </c>
      <c r="AI88" s="111">
        <f t="shared" si="38"/>
        <v>934.4765735344829</v>
      </c>
      <c r="AJ88" s="111">
        <f t="shared" si="39"/>
        <v>318.82818215131601</v>
      </c>
      <c r="AK88" s="111">
        <f t="shared" si="40"/>
        <v>66.335877493838126</v>
      </c>
      <c r="AL88" s="111">
        <f t="shared" si="41"/>
        <v>40.819295826287629</v>
      </c>
      <c r="AM88" s="156">
        <f t="shared" si="42"/>
        <v>0.90443778960003351</v>
      </c>
      <c r="AN88" s="156">
        <f t="shared" si="43"/>
        <v>8.063853342426687E-2</v>
      </c>
      <c r="AO88" s="156">
        <f t="shared" si="44"/>
        <v>2.044470474866626</v>
      </c>
      <c r="AP88" s="156">
        <f t="shared" si="45"/>
        <v>1.0488245033547852</v>
      </c>
      <c r="AQ88" s="111">
        <f t="shared" si="46"/>
        <v>929.44825570997421</v>
      </c>
      <c r="AR88" s="111">
        <f t="shared" si="47"/>
        <v>318.67026341778563</v>
      </c>
      <c r="AS88" s="111">
        <f t="shared" si="48"/>
        <v>66.320031645488115</v>
      </c>
      <c r="AT88" s="111">
        <f t="shared" si="49"/>
        <v>40.808826685433374</v>
      </c>
      <c r="AU88" s="156">
        <f t="shared" si="50"/>
        <v>0.90459449577571271</v>
      </c>
      <c r="AV88" s="156">
        <f t="shared" si="51"/>
        <v>8.0520023760868198E-2</v>
      </c>
      <c r="AW88" s="156">
        <f t="shared" si="52"/>
        <v>2.0445158704486355</v>
      </c>
      <c r="AX88" s="156">
        <f t="shared" si="53"/>
        <v>1.0488128084345398</v>
      </c>
      <c r="AY88" s="111">
        <f t="shared" si="54"/>
        <v>929.98542174443514</v>
      </c>
      <c r="AZ88" s="111">
        <f t="shared" si="55"/>
        <v>318.68716568989294</v>
      </c>
      <c r="BA88" s="111">
        <f t="shared" si="56"/>
        <v>66.321727022328957</v>
      </c>
      <c r="BB88" s="111">
        <f t="shared" si="57"/>
        <v>40.809946793470516</v>
      </c>
      <c r="BC88" s="156">
        <f t="shared" si="58"/>
        <v>0.90457771345039417</v>
      </c>
      <c r="BD88" s="156">
        <f t="shared" si="59"/>
        <v>8.0532705403962998E-2</v>
      </c>
      <c r="BE88" s="156">
        <f t="shared" si="60"/>
        <v>2.0445110266833653</v>
      </c>
      <c r="BF88" s="156">
        <f t="shared" si="61"/>
        <v>1.0488140609100169</v>
      </c>
      <c r="BG88" s="111">
        <f t="shared" si="62"/>
        <v>929.92791177557456</v>
      </c>
      <c r="BH88" s="137">
        <f t="shared" si="63"/>
        <v>318.68535647016063</v>
      </c>
      <c r="BI88" s="137">
        <f t="shared" si="64"/>
        <v>66.321545541954805</v>
      </c>
      <c r="BJ88" s="137">
        <f t="shared" si="65"/>
        <v>40.80982689226925</v>
      </c>
      <c r="BK88" s="113">
        <f t="shared" si="66"/>
        <v>0.90457950971828716</v>
      </c>
      <c r="BL88" s="113">
        <f t="shared" si="67"/>
        <v>8.0531347930473091E-2</v>
      </c>
      <c r="BM88" s="113">
        <f t="shared" si="68"/>
        <v>2.0445115453319787</v>
      </c>
      <c r="BN88" s="113">
        <f t="shared" si="69"/>
        <v>1.0488139268536103</v>
      </c>
      <c r="BO88" s="137">
        <f t="shared" si="70"/>
        <v>929.93406745764912</v>
      </c>
      <c r="BP88" s="137">
        <f t="shared" si="71"/>
        <v>318.68555012743855</v>
      </c>
      <c r="BQ88" s="137">
        <f t="shared" si="72"/>
        <v>66.321564967371032</v>
      </c>
      <c r="BR88" s="137">
        <f t="shared" si="73"/>
        <v>40.809839726332619</v>
      </c>
      <c r="BS88" s="113">
        <f t="shared" si="74"/>
        <v>0.90457931744607067</v>
      </c>
      <c r="BT88" s="113">
        <f t="shared" si="75"/>
        <v>8.0531493232889426E-2</v>
      </c>
      <c r="BU88" s="113">
        <f t="shared" si="76"/>
        <v>2.0445114898182593</v>
      </c>
      <c r="BV88" s="113">
        <f t="shared" si="77"/>
        <v>1.0488139412029882</v>
      </c>
      <c r="BW88" s="137">
        <f t="shared" si="78"/>
        <v>929.93340855675137</v>
      </c>
      <c r="BX88" s="137">
        <f t="shared" si="79"/>
        <v>318.685529398516</v>
      </c>
      <c r="BY88" s="137">
        <f t="shared" si="80"/>
        <v>66.32156288808882</v>
      </c>
      <c r="BZ88" s="137">
        <f t="shared" si="81"/>
        <v>40.809838352583959</v>
      </c>
      <c r="CA88" s="113">
        <f t="shared" si="82"/>
        <v>0.90457933802672297</v>
      </c>
      <c r="CB88" s="113">
        <f t="shared" si="83"/>
        <v>8.0531477679829211E-2</v>
      </c>
      <c r="CC88" s="113">
        <f t="shared" si="84"/>
        <v>2.0445114957604265</v>
      </c>
      <c r="CD88" s="113">
        <f t="shared" si="85"/>
        <v>1.0488139396670431</v>
      </c>
      <c r="CE88" s="137">
        <f t="shared" si="86"/>
        <v>929.93347908496082</v>
      </c>
      <c r="CF88" s="137">
        <f t="shared" si="87"/>
        <v>318.68553161732336</v>
      </c>
      <c r="CG88" s="137">
        <f t="shared" si="88"/>
        <v>66.321563110653557</v>
      </c>
      <c r="CH88" s="137">
        <f t="shared" si="89"/>
        <v>40.809838499628917</v>
      </c>
      <c r="CI88" s="113">
        <f t="shared" si="90"/>
        <v>0.90457933582378558</v>
      </c>
      <c r="CJ88" s="113">
        <f t="shared" si="91"/>
        <v>8.053147934461638E-2</v>
      </c>
      <c r="CK88" s="113">
        <f t="shared" si="92"/>
        <v>2.0445114951243823</v>
      </c>
      <c r="CL88" s="113">
        <f t="shared" si="93"/>
        <v>1.0488139398314495</v>
      </c>
      <c r="CM88" s="137">
        <f t="shared" si="94"/>
        <v>929.93347153567674</v>
      </c>
      <c r="CN88" s="137">
        <f t="shared" si="95"/>
        <v>318.685531379824</v>
      </c>
      <c r="CO88" s="137">
        <f t="shared" si="96"/>
        <v>66.321563086830395</v>
      </c>
      <c r="CP88" s="137">
        <f t="shared" si="97"/>
        <v>40.809838483889344</v>
      </c>
      <c r="CQ88" s="113">
        <f t="shared" si="98"/>
        <v>0.9045793360595864</v>
      </c>
      <c r="CR88" s="113">
        <f t="shared" si="99"/>
        <v>8.0531479166418896E-2</v>
      </c>
      <c r="CS88" s="113">
        <f t="shared" si="100"/>
        <v>2.0445114951924639</v>
      </c>
      <c r="CT88" s="113">
        <f t="shared" si="101"/>
        <v>1.0488139398138516</v>
      </c>
      <c r="CU88" s="137">
        <f t="shared" si="102"/>
        <v>929.93347234374585</v>
      </c>
      <c r="CV88" s="137">
        <f t="shared" si="103"/>
        <v>318.68553140524568</v>
      </c>
      <c r="CW88" s="173">
        <f t="shared" si="104"/>
        <v>66.321563089380376</v>
      </c>
      <c r="CX88" s="173">
        <f t="shared" si="105"/>
        <v>40.809838485574076</v>
      </c>
      <c r="CY88" s="174">
        <f t="shared" si="106"/>
        <v>0.90457933603434659</v>
      </c>
      <c r="CZ88" s="174">
        <f t="shared" si="107"/>
        <v>8.0531479185492943E-2</v>
      </c>
      <c r="DA88" s="174">
        <f t="shared" si="108"/>
        <v>2.0445114951851764</v>
      </c>
      <c r="DB88" s="174">
        <f t="shared" si="109"/>
        <v>1.0488139398157352</v>
      </c>
      <c r="DC88" s="173">
        <f t="shared" si="110"/>
        <v>929.9334722572512</v>
      </c>
      <c r="DD88" s="137">
        <f t="shared" si="111"/>
        <v>318.68553140252465</v>
      </c>
      <c r="DE88" s="173">
        <f t="shared" si="112"/>
        <v>66.321563089107457</v>
      </c>
      <c r="DF88" s="173">
        <f t="shared" si="113"/>
        <v>40.809838485393747</v>
      </c>
      <c r="DG88" s="174">
        <f t="shared" si="114"/>
        <v>0.90457933603704788</v>
      </c>
      <c r="DH88" s="174">
        <f t="shared" si="115"/>
        <v>8.0531479183451382E-2</v>
      </c>
      <c r="DI88" s="174">
        <f t="shared" si="116"/>
        <v>2.0445114951859571</v>
      </c>
      <c r="DJ88" s="174">
        <f t="shared" si="117"/>
        <v>1.0488139398155336</v>
      </c>
      <c r="DK88" s="173">
        <f t="shared" si="118"/>
        <v>929.93347226650837</v>
      </c>
      <c r="DL88" s="137">
        <f t="shared" si="119"/>
        <v>318.68553140281585</v>
      </c>
      <c r="DM88" s="173">
        <f t="shared" si="120"/>
        <v>66.321563089136689</v>
      </c>
      <c r="DN88" s="173">
        <f t="shared" si="121"/>
        <v>40.809838485413046</v>
      </c>
      <c r="DO88" s="174">
        <f t="shared" si="122"/>
        <v>0.90457933603675844</v>
      </c>
      <c r="DP88" s="174">
        <f t="shared" si="123"/>
        <v>8.0531479183669916E-2</v>
      </c>
      <c r="DQ88" s="174">
        <f t="shared" si="124"/>
        <v>2.0445114951858736</v>
      </c>
      <c r="DR88" s="174">
        <f t="shared" si="125"/>
        <v>1.0488139398155552</v>
      </c>
      <c r="DS88" s="173">
        <f t="shared" si="126"/>
        <v>929.93347226551816</v>
      </c>
      <c r="DT88" s="137">
        <f t="shared" si="127"/>
        <v>318.6855314027847</v>
      </c>
      <c r="DU88" s="173">
        <f t="shared" si="128"/>
        <v>66.321563089133534</v>
      </c>
      <c r="DV88" s="173">
        <f t="shared" si="129"/>
        <v>40.809838485410985</v>
      </c>
      <c r="DW88" s="174">
        <f t="shared" si="130"/>
        <v>0.90457933603678997</v>
      </c>
      <c r="DX88" s="174">
        <f t="shared" si="131"/>
        <v>8.0531479183646462E-2</v>
      </c>
      <c r="DY88" s="174">
        <f t="shared" si="132"/>
        <v>2.0445114951858816</v>
      </c>
      <c r="DZ88" s="174">
        <f t="shared" si="133"/>
        <v>1.0488139398155529</v>
      </c>
      <c r="EA88" s="173">
        <f t="shared" si="134"/>
        <v>929.933472265624</v>
      </c>
      <c r="EB88" s="137">
        <f t="shared" si="135"/>
        <v>318.685531402788</v>
      </c>
      <c r="EC88" s="173">
        <f t="shared" si="136"/>
        <v>66.321563089133861</v>
      </c>
      <c r="ED88" s="173">
        <f t="shared" si="137"/>
        <v>40.80983848541122</v>
      </c>
      <c r="EE88" s="174">
        <f t="shared" si="138"/>
        <v>0.90457933603678686</v>
      </c>
      <c r="EF88" s="174">
        <f t="shared" si="139"/>
        <v>8.0531479183648905E-2</v>
      </c>
      <c r="EG88" s="174">
        <f t="shared" si="140"/>
        <v>2.0445114951858807</v>
      </c>
      <c r="EH88" s="174">
        <f t="shared" si="141"/>
        <v>1.0488139398155532</v>
      </c>
      <c r="EI88" s="173">
        <f t="shared" si="142"/>
        <v>929.9334722656132</v>
      </c>
      <c r="EJ88" s="137">
        <f t="shared" si="143"/>
        <v>318.68553140278772</v>
      </c>
      <c r="EK88" s="173">
        <f t="shared" si="144"/>
        <v>66.321563089133832</v>
      </c>
      <c r="EL88" s="173">
        <f t="shared" si="145"/>
        <v>40.809838485411184</v>
      </c>
      <c r="EM88" s="174">
        <f t="shared" si="146"/>
        <v>0.90457933603678697</v>
      </c>
      <c r="EN88" s="174">
        <f t="shared" si="147"/>
        <v>8.0531479183648724E-2</v>
      </c>
      <c r="EO88" s="174">
        <f t="shared" si="148"/>
        <v>2.0445114951858807</v>
      </c>
      <c r="EP88" s="174">
        <f t="shared" si="149"/>
        <v>1.0488139398155532</v>
      </c>
      <c r="EQ88" s="137">
        <f t="shared" si="150"/>
        <v>0.65042913967510796</v>
      </c>
      <c r="ER88" s="137">
        <f t="shared" si="151"/>
        <v>45.53553140278774</v>
      </c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/>
      <c r="RK88" s="106"/>
      <c r="RL88" s="106"/>
      <c r="RM88" s="106"/>
      <c r="RN88" s="106"/>
      <c r="RO88" s="106"/>
      <c r="RP88" s="106"/>
      <c r="RQ88" s="106"/>
      <c r="RR88" s="106"/>
    </row>
    <row r="89" spans="1:486" x14ac:dyDescent="0.3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16"/>
      <c r="M89" s="116"/>
      <c r="N89" s="116"/>
      <c r="O89" s="116"/>
      <c r="P89" s="117"/>
      <c r="Q89" s="117"/>
      <c r="R89" s="116"/>
      <c r="S89" s="111">
        <v>0.27</v>
      </c>
      <c r="T89" s="134">
        <f t="shared" si="23"/>
        <v>330.97686075107327</v>
      </c>
      <c r="U89" s="111">
        <f t="shared" si="24"/>
        <v>67.595950000584438</v>
      </c>
      <c r="V89" s="111">
        <f t="shared" si="25"/>
        <v>41.652122612432976</v>
      </c>
      <c r="W89" s="156">
        <f t="shared" si="152"/>
        <v>0.89297377576078563</v>
      </c>
      <c r="X89" s="156">
        <f t="shared" si="153"/>
        <v>8.9912419106328939E-2</v>
      </c>
      <c r="Y89" s="156">
        <f t="shared" si="28"/>
        <v>2.0166724886356189</v>
      </c>
      <c r="Z89" s="156">
        <f t="shared" si="29"/>
        <v>1.0540552569773283</v>
      </c>
      <c r="AA89" s="111">
        <f t="shared" si="30"/>
        <v>877.82696339305016</v>
      </c>
      <c r="AB89" s="111">
        <f t="shared" si="31"/>
        <v>317.0087634323973</v>
      </c>
      <c r="AC89" s="111">
        <f t="shared" si="32"/>
        <v>66.154105035307978</v>
      </c>
      <c r="AD89" s="111">
        <f t="shared" si="33"/>
        <v>40.699207310615968</v>
      </c>
      <c r="AE89" s="156">
        <f t="shared" si="34"/>
        <v>0.90625578612650481</v>
      </c>
      <c r="AF89" s="156">
        <f t="shared" si="35"/>
        <v>7.9276497692564604E-2</v>
      </c>
      <c r="AG89" s="156">
        <f t="shared" si="36"/>
        <v>2.0218944875375016</v>
      </c>
      <c r="AH89" s="156">
        <f t="shared" si="37"/>
        <v>1.0529893487706308</v>
      </c>
      <c r="AI89" s="111">
        <f t="shared" si="38"/>
        <v>922.52655598411297</v>
      </c>
      <c r="AJ89" s="111">
        <f t="shared" si="39"/>
        <v>318.45177536394272</v>
      </c>
      <c r="AK89" s="111">
        <f t="shared" si="40"/>
        <v>66.298129793683628</v>
      </c>
      <c r="AL89" s="111">
        <f t="shared" si="41"/>
        <v>40.79435659104675</v>
      </c>
      <c r="AM89" s="156">
        <f t="shared" si="42"/>
        <v>0.90481164582917872</v>
      </c>
      <c r="AN89" s="156">
        <f t="shared" si="43"/>
        <v>8.0356150461690326E-2</v>
      </c>
      <c r="AO89" s="156">
        <f t="shared" si="44"/>
        <v>2.021460466320911</v>
      </c>
      <c r="AP89" s="156">
        <f t="shared" si="45"/>
        <v>1.0531055302313255</v>
      </c>
      <c r="AQ89" s="111">
        <f t="shared" si="46"/>
        <v>917.79459186816848</v>
      </c>
      <c r="AR89" s="111">
        <f t="shared" si="47"/>
        <v>318.30166232420697</v>
      </c>
      <c r="AS89" s="111">
        <f t="shared" si="48"/>
        <v>66.283096571518428</v>
      </c>
      <c r="AT89" s="111">
        <f t="shared" si="49"/>
        <v>40.784424568774625</v>
      </c>
      <c r="AU89" s="156">
        <f t="shared" si="50"/>
        <v>0.90496106852132885</v>
      </c>
      <c r="AV89" s="156">
        <f t="shared" si="51"/>
        <v>8.0243621659173814E-2</v>
      </c>
      <c r="AW89" s="156">
        <f t="shared" si="52"/>
        <v>2.0215068064030075</v>
      </c>
      <c r="AX89" s="156">
        <f t="shared" si="53"/>
        <v>1.0530935109578272</v>
      </c>
      <c r="AY89" s="111">
        <f t="shared" si="54"/>
        <v>918.28563661175917</v>
      </c>
      <c r="AZ89" s="111">
        <f t="shared" si="55"/>
        <v>318.31726819229993</v>
      </c>
      <c r="BA89" s="111">
        <f t="shared" si="56"/>
        <v>66.284658886484294</v>
      </c>
      <c r="BB89" s="111">
        <f t="shared" si="57"/>
        <v>40.78545674156549</v>
      </c>
      <c r="BC89" s="156">
        <f t="shared" si="58"/>
        <v>0.90494552572663156</v>
      </c>
      <c r="BD89" s="156">
        <f t="shared" si="59"/>
        <v>8.0255317925034264E-2</v>
      </c>
      <c r="BE89" s="156">
        <f t="shared" si="60"/>
        <v>2.0215020016555325</v>
      </c>
      <c r="BF89" s="156">
        <f t="shared" si="61"/>
        <v>1.0530947612114026</v>
      </c>
      <c r="BG89" s="111">
        <f t="shared" si="62"/>
        <v>918.23457411160496</v>
      </c>
      <c r="BH89" s="137">
        <f t="shared" si="63"/>
        <v>318.31564568437398</v>
      </c>
      <c r="BI89" s="137">
        <f t="shared" si="64"/>
        <v>66.284496450071927</v>
      </c>
      <c r="BJ89" s="137">
        <f t="shared" si="65"/>
        <v>40.785349424845883</v>
      </c>
      <c r="BK89" s="113">
        <f t="shared" si="66"/>
        <v>0.90494714158292278</v>
      </c>
      <c r="BL89" s="113">
        <f t="shared" si="67"/>
        <v>8.0254101864847285E-2</v>
      </c>
      <c r="BM89" s="113">
        <f t="shared" si="68"/>
        <v>2.0215025013330639</v>
      </c>
      <c r="BN89" s="113">
        <f t="shared" si="69"/>
        <v>1.0530946312330671</v>
      </c>
      <c r="BO89" s="137">
        <f t="shared" si="70"/>
        <v>918.2398828262593</v>
      </c>
      <c r="BP89" s="137">
        <f t="shared" si="71"/>
        <v>318.31581437178448</v>
      </c>
      <c r="BQ89" s="137">
        <f t="shared" si="72"/>
        <v>66.284513338047077</v>
      </c>
      <c r="BR89" s="137">
        <f t="shared" si="73"/>
        <v>40.785360582208838</v>
      </c>
      <c r="BS89" s="113">
        <f t="shared" si="74"/>
        <v>0.90494697358604648</v>
      </c>
      <c r="BT89" s="113">
        <f t="shared" si="75"/>
        <v>8.0254228294802776E-2</v>
      </c>
      <c r="BU89" s="113">
        <f t="shared" si="76"/>
        <v>2.0215024493845473</v>
      </c>
      <c r="BV89" s="113">
        <f t="shared" si="77"/>
        <v>1.0530946447466192</v>
      </c>
      <c r="BW89" s="137">
        <f t="shared" si="78"/>
        <v>918.23933089316949</v>
      </c>
      <c r="BX89" s="137">
        <f t="shared" si="79"/>
        <v>318.31579683383427</v>
      </c>
      <c r="BY89" s="137">
        <f t="shared" si="80"/>
        <v>66.284511582251611</v>
      </c>
      <c r="BZ89" s="137">
        <f t="shared" si="81"/>
        <v>40.785359422209098</v>
      </c>
      <c r="CA89" s="113">
        <f t="shared" si="82"/>
        <v>0.90494699105219345</v>
      </c>
      <c r="CB89" s="113">
        <f t="shared" si="83"/>
        <v>8.0254215150236952E-2</v>
      </c>
      <c r="CC89" s="113">
        <f t="shared" si="84"/>
        <v>2.0215024547855025</v>
      </c>
      <c r="CD89" s="113">
        <f t="shared" si="85"/>
        <v>1.0530946433416546</v>
      </c>
      <c r="CE89" s="137">
        <f t="shared" si="86"/>
        <v>918.23938827606662</v>
      </c>
      <c r="CF89" s="137">
        <f t="shared" si="87"/>
        <v>318.31579865720494</v>
      </c>
      <c r="CG89" s="137">
        <f t="shared" si="88"/>
        <v>66.284511764796662</v>
      </c>
      <c r="CH89" s="137">
        <f t="shared" si="89"/>
        <v>40.78535954281093</v>
      </c>
      <c r="CI89" s="113">
        <f t="shared" si="90"/>
        <v>0.90494698923628702</v>
      </c>
      <c r="CJ89" s="113">
        <f t="shared" si="91"/>
        <v>8.0254216516840018E-2</v>
      </c>
      <c r="CK89" s="113">
        <f t="shared" si="92"/>
        <v>2.021502454223981</v>
      </c>
      <c r="CL89" s="113">
        <f t="shared" si="93"/>
        <v>1.0530946434877249</v>
      </c>
      <c r="CM89" s="137">
        <f t="shared" si="94"/>
        <v>918.23938231013028</v>
      </c>
      <c r="CN89" s="137">
        <f t="shared" si="95"/>
        <v>318.31579846763429</v>
      </c>
      <c r="CO89" s="137">
        <f t="shared" si="96"/>
        <v>66.28451174581798</v>
      </c>
      <c r="CP89" s="137">
        <f t="shared" si="97"/>
        <v>40.785359530272295</v>
      </c>
      <c r="CQ89" s="113">
        <f t="shared" si="98"/>
        <v>0.90494698942508145</v>
      </c>
      <c r="CR89" s="113">
        <f t="shared" si="99"/>
        <v>8.0254216374758214E-2</v>
      </c>
      <c r="CS89" s="113">
        <f t="shared" si="100"/>
        <v>2.0215024542823614</v>
      </c>
      <c r="CT89" s="113">
        <f t="shared" si="101"/>
        <v>1.0530946434725383</v>
      </c>
      <c r="CU89" s="137">
        <f t="shared" si="102"/>
        <v>918.23938293039123</v>
      </c>
      <c r="CV89" s="137">
        <f t="shared" si="103"/>
        <v>318.31579848734344</v>
      </c>
      <c r="CW89" s="173">
        <f t="shared" si="104"/>
        <v>66.284511747791115</v>
      </c>
      <c r="CX89" s="173">
        <f t="shared" si="105"/>
        <v>40.785359531575914</v>
      </c>
      <c r="CY89" s="174">
        <f t="shared" si="106"/>
        <v>0.90494698940545371</v>
      </c>
      <c r="CZ89" s="174">
        <f t="shared" si="107"/>
        <v>8.0254216389529981E-2</v>
      </c>
      <c r="DA89" s="174">
        <f t="shared" si="108"/>
        <v>2.0215024542762912</v>
      </c>
      <c r="DB89" s="174">
        <f t="shared" si="109"/>
        <v>1.0530946434741171</v>
      </c>
      <c r="DC89" s="173">
        <f t="shared" si="110"/>
        <v>918.23938286590476</v>
      </c>
      <c r="DD89" s="137">
        <f t="shared" si="111"/>
        <v>318.31579848529429</v>
      </c>
      <c r="DE89" s="173">
        <f t="shared" si="112"/>
        <v>66.284511747585981</v>
      </c>
      <c r="DF89" s="173">
        <f t="shared" si="113"/>
        <v>40.785359531440385</v>
      </c>
      <c r="DG89" s="174">
        <f t="shared" si="114"/>
        <v>0.90494698940749452</v>
      </c>
      <c r="DH89" s="174">
        <f t="shared" si="115"/>
        <v>8.0254216387994182E-2</v>
      </c>
      <c r="DI89" s="174">
        <f t="shared" si="116"/>
        <v>2.0215024542769218</v>
      </c>
      <c r="DJ89" s="174">
        <f t="shared" si="117"/>
        <v>1.053094643473953</v>
      </c>
      <c r="DK89" s="173">
        <f t="shared" si="118"/>
        <v>918.2393828726091</v>
      </c>
      <c r="DL89" s="137">
        <f t="shared" si="119"/>
        <v>318.31579848550734</v>
      </c>
      <c r="DM89" s="173">
        <f t="shared" si="120"/>
        <v>66.284511747607326</v>
      </c>
      <c r="DN89" s="173">
        <f t="shared" si="121"/>
        <v>40.785359531454489</v>
      </c>
      <c r="DO89" s="174">
        <f t="shared" si="122"/>
        <v>0.90494698940728224</v>
      </c>
      <c r="DP89" s="174">
        <f t="shared" si="123"/>
        <v>8.0254216388153873E-2</v>
      </c>
      <c r="DQ89" s="174">
        <f t="shared" si="124"/>
        <v>2.0215024542768565</v>
      </c>
      <c r="DR89" s="174">
        <f t="shared" si="125"/>
        <v>1.0530946434739699</v>
      </c>
      <c r="DS89" s="173">
        <f t="shared" si="126"/>
        <v>918.23938287191208</v>
      </c>
      <c r="DT89" s="137">
        <f t="shared" si="127"/>
        <v>318.31579848548523</v>
      </c>
      <c r="DU89" s="173">
        <f t="shared" si="128"/>
        <v>66.284511747605109</v>
      </c>
      <c r="DV89" s="173">
        <f t="shared" si="129"/>
        <v>40.785359531453004</v>
      </c>
      <c r="DW89" s="174">
        <f t="shared" si="130"/>
        <v>0.90494698940730378</v>
      </c>
      <c r="DX89" s="174">
        <f t="shared" si="131"/>
        <v>8.0254216388137359E-2</v>
      </c>
      <c r="DY89" s="174">
        <f t="shared" si="132"/>
        <v>2.0215024542768636</v>
      </c>
      <c r="DZ89" s="174">
        <f t="shared" si="133"/>
        <v>1.0530946434739683</v>
      </c>
      <c r="EA89" s="173">
        <f t="shared" si="134"/>
        <v>918.23938287198439</v>
      </c>
      <c r="EB89" s="137">
        <f t="shared" si="135"/>
        <v>318.31579848548751</v>
      </c>
      <c r="EC89" s="173">
        <f t="shared" si="136"/>
        <v>66.284511747605322</v>
      </c>
      <c r="ED89" s="173">
        <f t="shared" si="137"/>
        <v>40.785359531453167</v>
      </c>
      <c r="EE89" s="174">
        <f t="shared" si="138"/>
        <v>0.90494698940730223</v>
      </c>
      <c r="EF89" s="174">
        <f t="shared" si="139"/>
        <v>8.0254216388138955E-2</v>
      </c>
      <c r="EG89" s="174">
        <f t="shared" si="140"/>
        <v>2.0215024542768623</v>
      </c>
      <c r="EH89" s="174">
        <f t="shared" si="141"/>
        <v>1.0530946434739685</v>
      </c>
      <c r="EI89" s="173">
        <f t="shared" si="142"/>
        <v>918.23938287197689</v>
      </c>
      <c r="EJ89" s="137">
        <f t="shared" si="143"/>
        <v>318.31579848548728</v>
      </c>
      <c r="EK89" s="173">
        <f t="shared" si="144"/>
        <v>66.284511747605322</v>
      </c>
      <c r="EL89" s="173">
        <f t="shared" si="145"/>
        <v>40.785359531453132</v>
      </c>
      <c r="EM89" s="174">
        <f t="shared" si="146"/>
        <v>0.90494698940730167</v>
      </c>
      <c r="EN89" s="174">
        <f t="shared" si="147"/>
        <v>8.0254216388138858E-2</v>
      </c>
      <c r="EO89" s="174">
        <f t="shared" si="148"/>
        <v>2.0215024542768631</v>
      </c>
      <c r="EP89" s="174">
        <f t="shared" si="149"/>
        <v>1.0530946434739685</v>
      </c>
      <c r="EQ89" s="137">
        <f t="shared" si="150"/>
        <v>0.65944587740692073</v>
      </c>
      <c r="ER89" s="137">
        <f t="shared" si="151"/>
        <v>45.165798485487301</v>
      </c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  <c r="JX89" s="106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/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</row>
    <row r="90" spans="1:486" x14ac:dyDescent="0.3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16"/>
      <c r="M90" s="116"/>
      <c r="N90" s="116"/>
      <c r="O90" s="116"/>
      <c r="P90" s="117"/>
      <c r="Q90" s="117"/>
      <c r="R90" s="116"/>
      <c r="S90" s="111">
        <v>0.28000000000000003</v>
      </c>
      <c r="T90" s="134">
        <f t="shared" si="23"/>
        <v>330.72930368135917</v>
      </c>
      <c r="U90" s="111">
        <f t="shared" si="24"/>
        <v>67.569429763454053</v>
      </c>
      <c r="V90" s="111">
        <f t="shared" si="25"/>
        <v>41.6345882894597</v>
      </c>
      <c r="W90" s="156">
        <f t="shared" si="152"/>
        <v>0.89319619952253382</v>
      </c>
      <c r="X90" s="156">
        <f t="shared" si="153"/>
        <v>8.9720490127253749E-2</v>
      </c>
      <c r="Y90" s="156">
        <f t="shared" si="28"/>
        <v>1.9937064324004448</v>
      </c>
      <c r="Z90" s="156">
        <f t="shared" si="29"/>
        <v>1.0586490088857508</v>
      </c>
      <c r="AA90" s="111">
        <f t="shared" si="30"/>
        <v>867.86341182365379</v>
      </c>
      <c r="AB90" s="111">
        <f t="shared" si="31"/>
        <v>316.67923261326558</v>
      </c>
      <c r="AC90" s="111">
        <f t="shared" si="32"/>
        <v>66.121366771565917</v>
      </c>
      <c r="AD90" s="111">
        <f t="shared" si="33"/>
        <v>40.677580113189769</v>
      </c>
      <c r="AE90" s="156">
        <f t="shared" si="34"/>
        <v>0.90658801959232072</v>
      </c>
      <c r="AF90" s="156">
        <f t="shared" si="35"/>
        <v>7.9030596035978895E-2</v>
      </c>
      <c r="AG90" s="156">
        <f t="shared" si="36"/>
        <v>1.9992284585063109</v>
      </c>
      <c r="AH90" s="156">
        <f t="shared" si="37"/>
        <v>1.0574940963780406</v>
      </c>
      <c r="AI90" s="111">
        <f t="shared" si="38"/>
        <v>911.176994364194</v>
      </c>
      <c r="AJ90" s="111">
        <f t="shared" si="39"/>
        <v>318.09070338277382</v>
      </c>
      <c r="AK90" s="111">
        <f t="shared" si="40"/>
        <v>66.261989835333026</v>
      </c>
      <c r="AL90" s="111">
        <f t="shared" si="41"/>
        <v>40.770480103328033</v>
      </c>
      <c r="AM90" s="156">
        <f t="shared" si="42"/>
        <v>0.90517137309190254</v>
      </c>
      <c r="AN90" s="156">
        <f t="shared" si="43"/>
        <v>8.0085565223036281E-2</v>
      </c>
      <c r="AO90" s="156">
        <f t="shared" si="44"/>
        <v>1.9987744970415968</v>
      </c>
      <c r="AP90" s="156">
        <f t="shared" si="45"/>
        <v>1.0576166209407689</v>
      </c>
      <c r="AQ90" s="111">
        <f t="shared" si="46"/>
        <v>906.72258690753961</v>
      </c>
      <c r="AR90" s="111">
        <f t="shared" si="47"/>
        <v>317.94802178529631</v>
      </c>
      <c r="AS90" s="111">
        <f t="shared" si="48"/>
        <v>66.247727542644157</v>
      </c>
      <c r="AT90" s="111">
        <f t="shared" si="49"/>
        <v>40.761057619318471</v>
      </c>
      <c r="AU90" s="156">
        <f t="shared" si="50"/>
        <v>0.90531382167316055</v>
      </c>
      <c r="AV90" s="156">
        <f t="shared" si="51"/>
        <v>7.9978719928636519E-2</v>
      </c>
      <c r="AW90" s="156">
        <f t="shared" si="52"/>
        <v>1.9988214625903371</v>
      </c>
      <c r="AX90" s="156">
        <f t="shared" si="53"/>
        <v>1.0576043029778137</v>
      </c>
      <c r="AY90" s="111">
        <f t="shared" si="54"/>
        <v>907.17184074240697</v>
      </c>
      <c r="AZ90" s="111">
        <f t="shared" si="55"/>
        <v>317.96243713710254</v>
      </c>
      <c r="BA90" s="111">
        <f t="shared" si="56"/>
        <v>66.2491680019059</v>
      </c>
      <c r="BB90" s="111">
        <f t="shared" si="57"/>
        <v>40.762009265108055</v>
      </c>
      <c r="BC90" s="156">
        <f t="shared" si="58"/>
        <v>0.90529942217472092</v>
      </c>
      <c r="BD90" s="156">
        <f t="shared" si="59"/>
        <v>7.9989512633150808E-2</v>
      </c>
      <c r="BE90" s="156">
        <f t="shared" si="60"/>
        <v>1.9988167285176537</v>
      </c>
      <c r="BF90" s="156">
        <f t="shared" si="61"/>
        <v>1.0576055481711046</v>
      </c>
      <c r="BG90" s="111">
        <f t="shared" si="62"/>
        <v>907.12644136725885</v>
      </c>
      <c r="BH90" s="137">
        <f t="shared" si="63"/>
        <v>317.96098064877253</v>
      </c>
      <c r="BI90" s="137">
        <f t="shared" si="64"/>
        <v>66.249022456850895</v>
      </c>
      <c r="BJ90" s="137">
        <f t="shared" si="65"/>
        <v>40.761913110084699</v>
      </c>
      <c r="BK90" s="113">
        <f t="shared" si="66"/>
        <v>0.90530087698274964</v>
      </c>
      <c r="BL90" s="113">
        <f t="shared" si="67"/>
        <v>7.9988422146434493E-2</v>
      </c>
      <c r="BM90" s="113">
        <f t="shared" si="68"/>
        <v>1.9988172069472641</v>
      </c>
      <c r="BN90" s="113">
        <f t="shared" si="69"/>
        <v>1.0576054223671691</v>
      </c>
      <c r="BO90" s="137">
        <f t="shared" si="70"/>
        <v>907.13102829034608</v>
      </c>
      <c r="BP90" s="137">
        <f t="shared" si="71"/>
        <v>317.96112780759461</v>
      </c>
      <c r="BQ90" s="137">
        <f t="shared" si="72"/>
        <v>66.249037162197396</v>
      </c>
      <c r="BR90" s="137">
        <f t="shared" si="73"/>
        <v>40.761922825240447</v>
      </c>
      <c r="BS90" s="113">
        <f t="shared" si="74"/>
        <v>0.90530072999289779</v>
      </c>
      <c r="BT90" s="113">
        <f t="shared" si="75"/>
        <v>7.9988532325435874E-2</v>
      </c>
      <c r="BU90" s="113">
        <f t="shared" si="76"/>
        <v>1.9988171586094396</v>
      </c>
      <c r="BV90" s="113">
        <f t="shared" si="77"/>
        <v>1.0576054350780595</v>
      </c>
      <c r="BW90" s="137">
        <f t="shared" si="78"/>
        <v>907.13056484152651</v>
      </c>
      <c r="BX90" s="137">
        <f t="shared" si="79"/>
        <v>317.96111293913953</v>
      </c>
      <c r="BY90" s="137">
        <f t="shared" si="80"/>
        <v>66.249035676415886</v>
      </c>
      <c r="BZ90" s="137">
        <f t="shared" si="81"/>
        <v>40.761921843651947</v>
      </c>
      <c r="CA90" s="113">
        <f t="shared" si="82"/>
        <v>0.90530074484427225</v>
      </c>
      <c r="CB90" s="113">
        <f t="shared" si="83"/>
        <v>7.9988521193301035E-2</v>
      </c>
      <c r="CC90" s="113">
        <f t="shared" si="84"/>
        <v>1.9988171634933503</v>
      </c>
      <c r="CD90" s="113">
        <f t="shared" si="85"/>
        <v>1.0576054337937926</v>
      </c>
      <c r="CE90" s="137">
        <f t="shared" si="86"/>
        <v>907.13061166689681</v>
      </c>
      <c r="CF90" s="137">
        <f t="shared" si="87"/>
        <v>317.96111444140041</v>
      </c>
      <c r="CG90" s="137">
        <f t="shared" si="88"/>
        <v>66.249035826534453</v>
      </c>
      <c r="CH90" s="137">
        <f t="shared" si="89"/>
        <v>40.761921942828486</v>
      </c>
      <c r="CI90" s="113">
        <f t="shared" si="90"/>
        <v>0.90530074334373711</v>
      </c>
      <c r="CJ90" s="113">
        <f t="shared" si="91"/>
        <v>7.9988522318056129E-2</v>
      </c>
      <c r="CK90" s="113">
        <f t="shared" si="92"/>
        <v>1.9988171629998954</v>
      </c>
      <c r="CL90" s="113">
        <f t="shared" si="93"/>
        <v>1.0576054339235508</v>
      </c>
      <c r="CM90" s="137">
        <f t="shared" si="94"/>
        <v>907.13060693581178</v>
      </c>
      <c r="CN90" s="137">
        <f t="shared" si="95"/>
        <v>317.96111428961677</v>
      </c>
      <c r="CO90" s="137">
        <f t="shared" si="96"/>
        <v>66.249035811366923</v>
      </c>
      <c r="CP90" s="137">
        <f t="shared" si="97"/>
        <v>40.761921932808001</v>
      </c>
      <c r="CQ90" s="113">
        <f t="shared" si="98"/>
        <v>0.90530074349534673</v>
      </c>
      <c r="CR90" s="113">
        <f t="shared" si="99"/>
        <v>7.9988522204414436E-2</v>
      </c>
      <c r="CS90" s="113">
        <f t="shared" si="100"/>
        <v>1.9988171630497522</v>
      </c>
      <c r="CT90" s="113">
        <f t="shared" si="101"/>
        <v>1.0576054339104404</v>
      </c>
      <c r="CU90" s="137">
        <f t="shared" si="102"/>
        <v>907.1306074138256</v>
      </c>
      <c r="CV90" s="137">
        <f t="shared" si="103"/>
        <v>317.96111430495256</v>
      </c>
      <c r="CW90" s="173">
        <f t="shared" si="104"/>
        <v>66.249035812899436</v>
      </c>
      <c r="CX90" s="173">
        <f t="shared" si="105"/>
        <v>40.761921933820425</v>
      </c>
      <c r="CY90" s="174">
        <f t="shared" si="106"/>
        <v>0.90530074348002776</v>
      </c>
      <c r="CZ90" s="174">
        <f t="shared" si="107"/>
        <v>7.9988522215896543E-2</v>
      </c>
      <c r="DA90" s="174">
        <f t="shared" si="108"/>
        <v>1.9988171630447154</v>
      </c>
      <c r="DB90" s="174">
        <f t="shared" si="109"/>
        <v>1.0576054339117651</v>
      </c>
      <c r="DC90" s="173">
        <f t="shared" si="110"/>
        <v>907.13060736552825</v>
      </c>
      <c r="DD90" s="137">
        <f t="shared" si="111"/>
        <v>317.96111430340306</v>
      </c>
      <c r="DE90" s="173">
        <f t="shared" si="112"/>
        <v>66.249035812744594</v>
      </c>
      <c r="DF90" s="173">
        <f t="shared" si="113"/>
        <v>40.761921933718149</v>
      </c>
      <c r="DG90" s="174">
        <f t="shared" si="114"/>
        <v>0.90530074348157596</v>
      </c>
      <c r="DH90" s="174">
        <f t="shared" si="115"/>
        <v>7.9988522214736388E-2</v>
      </c>
      <c r="DI90" s="174">
        <f t="shared" si="116"/>
        <v>1.9988171630452238</v>
      </c>
      <c r="DJ90" s="174">
        <f t="shared" si="117"/>
        <v>1.0576054339116312</v>
      </c>
      <c r="DK90" s="173">
        <f t="shared" si="118"/>
        <v>907.13060737040746</v>
      </c>
      <c r="DL90" s="137">
        <f t="shared" si="119"/>
        <v>317.96111430355961</v>
      </c>
      <c r="DM90" s="173">
        <f t="shared" si="120"/>
        <v>66.249035812760212</v>
      </c>
      <c r="DN90" s="173">
        <f t="shared" si="121"/>
        <v>40.761921933728487</v>
      </c>
      <c r="DO90" s="174">
        <f t="shared" si="122"/>
        <v>0.90530074348141998</v>
      </c>
      <c r="DP90" s="174">
        <f t="shared" si="123"/>
        <v>7.998852221485353E-2</v>
      </c>
      <c r="DQ90" s="174">
        <f t="shared" si="124"/>
        <v>1.9988171630451723</v>
      </c>
      <c r="DR90" s="174">
        <f t="shared" si="125"/>
        <v>1.0576054339116447</v>
      </c>
      <c r="DS90" s="173">
        <f t="shared" si="126"/>
        <v>907.13060736991531</v>
      </c>
      <c r="DT90" s="137">
        <f t="shared" si="127"/>
        <v>317.96111430354381</v>
      </c>
      <c r="DU90" s="173">
        <f t="shared" si="128"/>
        <v>66.249035812758663</v>
      </c>
      <c r="DV90" s="173">
        <f t="shared" si="129"/>
        <v>40.761921933727443</v>
      </c>
      <c r="DW90" s="174">
        <f t="shared" si="130"/>
        <v>0.9053007434814353</v>
      </c>
      <c r="DX90" s="174">
        <f t="shared" si="131"/>
        <v>7.9988522214841776E-2</v>
      </c>
      <c r="DY90" s="174">
        <f t="shared" si="132"/>
        <v>1.9988171630451776</v>
      </c>
      <c r="DZ90" s="174">
        <f t="shared" si="133"/>
        <v>1.0576054339116434</v>
      </c>
      <c r="EA90" s="173">
        <f t="shared" si="134"/>
        <v>907.13060736996511</v>
      </c>
      <c r="EB90" s="137">
        <f t="shared" si="135"/>
        <v>317.96111430354534</v>
      </c>
      <c r="EC90" s="173">
        <f t="shared" si="136"/>
        <v>66.249035812758805</v>
      </c>
      <c r="ED90" s="173">
        <f t="shared" si="137"/>
        <v>40.761921933727528</v>
      </c>
      <c r="EE90" s="174">
        <f t="shared" si="138"/>
        <v>0.90530074348143363</v>
      </c>
      <c r="EF90" s="174">
        <f t="shared" si="139"/>
        <v>7.9988522214842955E-2</v>
      </c>
      <c r="EG90" s="174">
        <f t="shared" si="140"/>
        <v>1.9988171630451772</v>
      </c>
      <c r="EH90" s="174">
        <f t="shared" si="141"/>
        <v>1.0576054339116436</v>
      </c>
      <c r="EI90" s="173">
        <f t="shared" si="142"/>
        <v>907.13060736996033</v>
      </c>
      <c r="EJ90" s="137">
        <f t="shared" si="143"/>
        <v>317.96111430354529</v>
      </c>
      <c r="EK90" s="173">
        <f t="shared" si="144"/>
        <v>66.249035812758805</v>
      </c>
      <c r="EL90" s="173">
        <f t="shared" si="145"/>
        <v>40.761921933727528</v>
      </c>
      <c r="EM90" s="174">
        <f t="shared" si="146"/>
        <v>0.90530074348143363</v>
      </c>
      <c r="EN90" s="174">
        <f t="shared" si="147"/>
        <v>7.9988522214842886E-2</v>
      </c>
      <c r="EO90" s="174">
        <f t="shared" si="148"/>
        <v>1.9988171630451774</v>
      </c>
      <c r="EP90" s="174">
        <f t="shared" si="149"/>
        <v>1.0576054339116436</v>
      </c>
      <c r="EQ90" s="137">
        <f t="shared" si="150"/>
        <v>0.66801486519297404</v>
      </c>
      <c r="ER90" s="137">
        <f t="shared" si="151"/>
        <v>44.81111430354531</v>
      </c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06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106"/>
      <c r="KV90" s="106"/>
      <c r="KW90" s="10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</row>
    <row r="91" spans="1:486" x14ac:dyDescent="0.3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16"/>
      <c r="M91" s="116"/>
      <c r="N91" s="116"/>
      <c r="O91" s="116"/>
      <c r="P91" s="117"/>
      <c r="Q91" s="117"/>
      <c r="R91" s="116"/>
      <c r="S91" s="111">
        <v>0.28999999999999998</v>
      </c>
      <c r="T91" s="134">
        <f t="shared" si="23"/>
        <v>330.48174661164512</v>
      </c>
      <c r="U91" s="111">
        <f t="shared" si="24"/>
        <v>67.542946061521221</v>
      </c>
      <c r="V91" s="111">
        <f t="shared" si="25"/>
        <v>41.617078376894661</v>
      </c>
      <c r="W91" s="156">
        <f t="shared" si="152"/>
        <v>0.89341907031474121</v>
      </c>
      <c r="X91" s="156">
        <f t="shared" si="153"/>
        <v>8.952867838452748E-2</v>
      </c>
      <c r="Y91" s="156">
        <f t="shared" si="28"/>
        <v>1.971070716077459</v>
      </c>
      <c r="Z91" s="156">
        <f t="shared" si="29"/>
        <v>1.0634839665437652</v>
      </c>
      <c r="AA91" s="111">
        <f t="shared" si="30"/>
        <v>858.42891335688137</v>
      </c>
      <c r="AB91" s="111">
        <f t="shared" si="31"/>
        <v>316.36443200940892</v>
      </c>
      <c r="AC91" s="111">
        <f t="shared" si="32"/>
        <v>66.09014423835778</v>
      </c>
      <c r="AD91" s="111">
        <f t="shared" si="33"/>
        <v>40.656954631720424</v>
      </c>
      <c r="AE91" s="156">
        <f t="shared" si="34"/>
        <v>0.90690625737966046</v>
      </c>
      <c r="AF91" s="156">
        <f t="shared" si="35"/>
        <v>7.8795914203815626E-2</v>
      </c>
      <c r="AG91" s="156">
        <f t="shared" si="36"/>
        <v>1.9768775757033481</v>
      </c>
      <c r="AH91" s="156">
        <f t="shared" si="37"/>
        <v>1.0622370760336559</v>
      </c>
      <c r="AI91" s="111">
        <f t="shared" si="38"/>
        <v>900.39157799877171</v>
      </c>
      <c r="AJ91" s="111">
        <f t="shared" si="39"/>
        <v>317.74427467065192</v>
      </c>
      <c r="AK91" s="111">
        <f t="shared" si="40"/>
        <v>66.227379640010142</v>
      </c>
      <c r="AL91" s="111">
        <f t="shared" si="41"/>
        <v>40.747614777593185</v>
      </c>
      <c r="AM91" s="156">
        <f t="shared" si="42"/>
        <v>0.90551752977703326</v>
      </c>
      <c r="AN91" s="156">
        <f t="shared" si="43"/>
        <v>7.982622473620124E-2</v>
      </c>
      <c r="AO91" s="156">
        <f t="shared" si="44"/>
        <v>1.9764061053168807</v>
      </c>
      <c r="AP91" s="156">
        <f t="shared" si="45"/>
        <v>1.0623658904677673</v>
      </c>
      <c r="AQ91" s="111">
        <f t="shared" si="46"/>
        <v>896.19713434760456</v>
      </c>
      <c r="AR91" s="111">
        <f t="shared" si="47"/>
        <v>317.60866364408605</v>
      </c>
      <c r="AS91" s="111">
        <f t="shared" si="48"/>
        <v>66.213848378481131</v>
      </c>
      <c r="AT91" s="111">
        <f t="shared" si="49"/>
        <v>40.738675443173186</v>
      </c>
      <c r="AU91" s="156">
        <f t="shared" si="50"/>
        <v>0.9056533066796163</v>
      </c>
      <c r="AV91" s="156">
        <f t="shared" si="51"/>
        <v>7.9724777320212895E-2</v>
      </c>
      <c r="AW91" s="156">
        <f t="shared" si="52"/>
        <v>1.976453412955955</v>
      </c>
      <c r="AX91" s="156">
        <f t="shared" si="53"/>
        <v>1.0623532989703195</v>
      </c>
      <c r="AY91" s="111">
        <f t="shared" si="54"/>
        <v>896.60848950537365</v>
      </c>
      <c r="AZ91" s="111">
        <f t="shared" si="55"/>
        <v>317.62198534956559</v>
      </c>
      <c r="BA91" s="111">
        <f t="shared" si="56"/>
        <v>66.215177193350627</v>
      </c>
      <c r="BB91" s="111">
        <f t="shared" si="57"/>
        <v>40.739553312226974</v>
      </c>
      <c r="BC91" s="156">
        <f t="shared" si="58"/>
        <v>0.9056399618804708</v>
      </c>
      <c r="BD91" s="156">
        <f t="shared" si="59"/>
        <v>7.9734741163403303E-2</v>
      </c>
      <c r="BE91" s="156">
        <f t="shared" si="60"/>
        <v>1.976448775037575</v>
      </c>
      <c r="BF91" s="156">
        <f t="shared" si="61"/>
        <v>1.0623545365506444</v>
      </c>
      <c r="BG91" s="111">
        <f t="shared" si="62"/>
        <v>896.56807169725982</v>
      </c>
      <c r="BH91" s="137">
        <f t="shared" si="63"/>
        <v>317.62067663573526</v>
      </c>
      <c r="BI91" s="137">
        <f t="shared" si="64"/>
        <v>66.215046647534322</v>
      </c>
      <c r="BJ91" s="137">
        <f t="shared" si="65"/>
        <v>40.739467068328544</v>
      </c>
      <c r="BK91" s="113">
        <f t="shared" si="66"/>
        <v>0.90564127279736373</v>
      </c>
      <c r="BL91" s="113">
        <f t="shared" si="67"/>
        <v>7.9733762305828654E-2</v>
      </c>
      <c r="BM91" s="113">
        <f t="shared" si="68"/>
        <v>1.9764492307531221</v>
      </c>
      <c r="BN91" s="113">
        <f t="shared" si="69"/>
        <v>1.0623544149780877</v>
      </c>
      <c r="BO91" s="137">
        <f t="shared" si="70"/>
        <v>896.57204222913208</v>
      </c>
      <c r="BP91" s="137">
        <f t="shared" si="71"/>
        <v>317.62080520216699</v>
      </c>
      <c r="BQ91" s="137">
        <f t="shared" si="72"/>
        <v>66.215059472154721</v>
      </c>
      <c r="BR91" s="137">
        <f t="shared" si="73"/>
        <v>40.739475540796285</v>
      </c>
      <c r="BS91" s="113">
        <f t="shared" si="74"/>
        <v>0.90564114401387197</v>
      </c>
      <c r="BT91" s="113">
        <f t="shared" si="75"/>
        <v>7.9733858467420163E-2</v>
      </c>
      <c r="BU91" s="113">
        <f t="shared" si="76"/>
        <v>1.9764491859850584</v>
      </c>
      <c r="BV91" s="113">
        <f t="shared" si="77"/>
        <v>1.0623544269212872</v>
      </c>
      <c r="BW91" s="137">
        <f t="shared" si="78"/>
        <v>896.57165216819283</v>
      </c>
      <c r="BX91" s="137">
        <f t="shared" si="79"/>
        <v>317.62079257195381</v>
      </c>
      <c r="BY91" s="137">
        <f t="shared" si="80"/>
        <v>66.215058212278876</v>
      </c>
      <c r="BZ91" s="137">
        <f t="shared" si="81"/>
        <v>40.739474708470887</v>
      </c>
      <c r="CA91" s="113">
        <f t="shared" si="82"/>
        <v>0.90564115666540312</v>
      </c>
      <c r="CB91" s="113">
        <f t="shared" si="83"/>
        <v>7.9733849020618239E-2</v>
      </c>
      <c r="CC91" s="113">
        <f t="shared" si="84"/>
        <v>1.9764491903830277</v>
      </c>
      <c r="CD91" s="113">
        <f t="shared" si="85"/>
        <v>1.062354425748002</v>
      </c>
      <c r="CE91" s="137">
        <f t="shared" si="86"/>
        <v>896.57169048730736</v>
      </c>
      <c r="CF91" s="137">
        <f t="shared" si="87"/>
        <v>317.62079381273088</v>
      </c>
      <c r="CG91" s="137">
        <f t="shared" si="88"/>
        <v>66.215058336047591</v>
      </c>
      <c r="CH91" s="137">
        <f t="shared" si="89"/>
        <v>40.739474790237544</v>
      </c>
      <c r="CI91" s="113">
        <f t="shared" si="90"/>
        <v>0.90564115542253176</v>
      </c>
      <c r="CJ91" s="113">
        <f t="shared" si="91"/>
        <v>7.9733849948660757E-2</v>
      </c>
      <c r="CK91" s="113">
        <f t="shared" si="92"/>
        <v>1.9764491899509768</v>
      </c>
      <c r="CL91" s="113">
        <f t="shared" si="93"/>
        <v>1.062354425863264</v>
      </c>
      <c r="CM91" s="137">
        <f t="shared" si="94"/>
        <v>896.57168672288299</v>
      </c>
      <c r="CN91" s="137">
        <f t="shared" si="95"/>
        <v>317.62079369083841</v>
      </c>
      <c r="CO91" s="137">
        <f t="shared" si="96"/>
        <v>66.215058323888726</v>
      </c>
      <c r="CP91" s="137">
        <f t="shared" si="97"/>
        <v>40.739474782204894</v>
      </c>
      <c r="CQ91" s="113">
        <f t="shared" si="98"/>
        <v>0.90564115554462976</v>
      </c>
      <c r="CR91" s="113">
        <f t="shared" si="99"/>
        <v>7.9733849857490977E-2</v>
      </c>
      <c r="CS91" s="113">
        <f t="shared" si="100"/>
        <v>1.9764491899934216</v>
      </c>
      <c r="CT91" s="113">
        <f t="shared" si="101"/>
        <v>1.0623544258519408</v>
      </c>
      <c r="CU91" s="137">
        <f t="shared" si="102"/>
        <v>896.57168709269524</v>
      </c>
      <c r="CV91" s="137">
        <f t="shared" si="103"/>
        <v>317.62079370281293</v>
      </c>
      <c r="CW91" s="173">
        <f t="shared" si="104"/>
        <v>66.215058325083177</v>
      </c>
      <c r="CX91" s="173">
        <f t="shared" si="105"/>
        <v>40.739474782994009</v>
      </c>
      <c r="CY91" s="174">
        <f t="shared" si="106"/>
        <v>0.90564115553263524</v>
      </c>
      <c r="CZ91" s="174">
        <f t="shared" si="107"/>
        <v>7.9733849866447326E-2</v>
      </c>
      <c r="DA91" s="174">
        <f t="shared" si="108"/>
        <v>1.9764491899892516</v>
      </c>
      <c r="DB91" s="174">
        <f t="shared" si="109"/>
        <v>1.0623544258530533</v>
      </c>
      <c r="DC91" s="173">
        <f t="shared" si="110"/>
        <v>896.57168705636582</v>
      </c>
      <c r="DD91" s="137">
        <f t="shared" si="111"/>
        <v>317.62079370163661</v>
      </c>
      <c r="DE91" s="173">
        <f t="shared" si="112"/>
        <v>66.21505832496581</v>
      </c>
      <c r="DF91" s="173">
        <f t="shared" si="113"/>
        <v>40.739474782916488</v>
      </c>
      <c r="DG91" s="174">
        <f t="shared" si="114"/>
        <v>0.90564115553381386</v>
      </c>
      <c r="DH91" s="174">
        <f t="shared" si="115"/>
        <v>7.9733849865567502E-2</v>
      </c>
      <c r="DI91" s="174">
        <f t="shared" si="116"/>
        <v>1.9764491899896606</v>
      </c>
      <c r="DJ91" s="174">
        <f t="shared" si="117"/>
        <v>1.062354425852944</v>
      </c>
      <c r="DK91" s="173">
        <f t="shared" si="118"/>
        <v>896.57168705993456</v>
      </c>
      <c r="DL91" s="137">
        <f t="shared" si="119"/>
        <v>317.62079370175218</v>
      </c>
      <c r="DM91" s="173">
        <f t="shared" si="120"/>
        <v>66.215058324977377</v>
      </c>
      <c r="DN91" s="173">
        <f t="shared" si="121"/>
        <v>40.739474782924084</v>
      </c>
      <c r="DO91" s="174">
        <f t="shared" si="122"/>
        <v>0.90564115553369717</v>
      </c>
      <c r="DP91" s="174">
        <f t="shared" si="123"/>
        <v>7.9733849865653988E-2</v>
      </c>
      <c r="DQ91" s="174">
        <f t="shared" si="124"/>
        <v>1.976449189989621</v>
      </c>
      <c r="DR91" s="174">
        <f t="shared" si="125"/>
        <v>1.0623544258529549</v>
      </c>
      <c r="DS91" s="173">
        <f t="shared" si="126"/>
        <v>896.57168705958372</v>
      </c>
      <c r="DT91" s="137">
        <f t="shared" si="127"/>
        <v>317.62079370174075</v>
      </c>
      <c r="DU91" s="173">
        <f t="shared" si="128"/>
        <v>66.215058324976226</v>
      </c>
      <c r="DV91" s="173">
        <f t="shared" si="129"/>
        <v>40.739474782923359</v>
      </c>
      <c r="DW91" s="174">
        <f t="shared" si="130"/>
        <v>0.90564115553370927</v>
      </c>
      <c r="DX91" s="174">
        <f t="shared" si="131"/>
        <v>7.9733849865645412E-2</v>
      </c>
      <c r="DY91" s="174">
        <f t="shared" si="132"/>
        <v>1.9764491899896239</v>
      </c>
      <c r="DZ91" s="174">
        <f t="shared" si="133"/>
        <v>1.0623544258529536</v>
      </c>
      <c r="EA91" s="173">
        <f t="shared" si="134"/>
        <v>896.57168705961942</v>
      </c>
      <c r="EB91" s="137">
        <f t="shared" si="135"/>
        <v>317.62079370174195</v>
      </c>
      <c r="EC91" s="173">
        <f t="shared" si="136"/>
        <v>66.21505832497634</v>
      </c>
      <c r="ED91" s="173">
        <f t="shared" si="137"/>
        <v>40.73947478292343</v>
      </c>
      <c r="EE91" s="174">
        <f t="shared" si="138"/>
        <v>0.90564115553370805</v>
      </c>
      <c r="EF91" s="174">
        <f t="shared" si="139"/>
        <v>7.97338498656463E-2</v>
      </c>
      <c r="EG91" s="174">
        <f t="shared" si="140"/>
        <v>1.9764491899896239</v>
      </c>
      <c r="EH91" s="174">
        <f t="shared" si="141"/>
        <v>1.0623544258529538</v>
      </c>
      <c r="EI91" s="173">
        <f t="shared" si="142"/>
        <v>896.57168705961521</v>
      </c>
      <c r="EJ91" s="137">
        <f t="shared" si="143"/>
        <v>317.62079370174177</v>
      </c>
      <c r="EK91" s="173">
        <f t="shared" si="144"/>
        <v>66.215058324976312</v>
      </c>
      <c r="EL91" s="173">
        <f t="shared" si="145"/>
        <v>40.739474782923395</v>
      </c>
      <c r="EM91" s="174">
        <f t="shared" si="146"/>
        <v>0.90564115553370783</v>
      </c>
      <c r="EN91" s="174">
        <f t="shared" si="147"/>
        <v>7.9733849865646231E-2</v>
      </c>
      <c r="EO91" s="174">
        <f t="shared" si="148"/>
        <v>1.9764491899896242</v>
      </c>
      <c r="EP91" s="174">
        <f t="shared" si="149"/>
        <v>1.0623544258529538</v>
      </c>
      <c r="EQ91" s="137">
        <f t="shared" si="150"/>
        <v>0.67616685308013047</v>
      </c>
      <c r="ER91" s="137">
        <f t="shared" si="151"/>
        <v>44.470793701741798</v>
      </c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/>
      <c r="JR91" s="106"/>
      <c r="JS91" s="106"/>
      <c r="JT91" s="106"/>
      <c r="JU91" s="106"/>
      <c r="JV91" s="106"/>
      <c r="JW91" s="106"/>
      <c r="JX91" s="106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106"/>
      <c r="KV91" s="106"/>
      <c r="KW91" s="10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</row>
    <row r="92" spans="1:486" x14ac:dyDescent="0.3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16"/>
      <c r="M92" s="116"/>
      <c r="N92" s="116"/>
      <c r="O92" s="116"/>
      <c r="P92" s="117"/>
      <c r="Q92" s="117"/>
      <c r="R92" s="116"/>
      <c r="S92" s="111">
        <v>0.3</v>
      </c>
      <c r="T92" s="134">
        <f t="shared" si="23"/>
        <v>330.23418954193096</v>
      </c>
      <c r="U92" s="111">
        <f t="shared" si="24"/>
        <v>67.516498798260528</v>
      </c>
      <c r="V92" s="111">
        <f t="shared" si="25"/>
        <v>41.599592810499189</v>
      </c>
      <c r="W92" s="156">
        <f t="shared" si="152"/>
        <v>0.89364238924570472</v>
      </c>
      <c r="X92" s="156">
        <f t="shared" si="153"/>
        <v>8.9336984230985336E-2</v>
      </c>
      <c r="Y92" s="156">
        <f t="shared" si="28"/>
        <v>1.9487597018140652</v>
      </c>
      <c r="Z92" s="156">
        <f t="shared" si="29"/>
        <v>1.0685686229133142</v>
      </c>
      <c r="AA92" s="111">
        <f t="shared" si="30"/>
        <v>849.48937689946411</v>
      </c>
      <c r="AB92" s="111">
        <f t="shared" si="31"/>
        <v>316.0636130195731</v>
      </c>
      <c r="AC92" s="111">
        <f t="shared" si="32"/>
        <v>66.060356040062871</v>
      </c>
      <c r="AD92" s="111">
        <f t="shared" si="33"/>
        <v>40.637277040673858</v>
      </c>
      <c r="AE92" s="156">
        <f t="shared" si="34"/>
        <v>0.90721114446162932</v>
      </c>
      <c r="AF92" s="156">
        <f t="shared" si="35"/>
        <v>7.8571864339244679E-2</v>
      </c>
      <c r="AG92" s="156">
        <f t="shared" si="36"/>
        <v>1.9548357227783122</v>
      </c>
      <c r="AH92" s="156">
        <f t="shared" si="37"/>
        <v>1.0672268998793548</v>
      </c>
      <c r="AI92" s="111">
        <f t="shared" si="38"/>
        <v>890.13680512084227</v>
      </c>
      <c r="AJ92" s="111">
        <f t="shared" si="39"/>
        <v>317.41183857094688</v>
      </c>
      <c r="AK92" s="111">
        <f t="shared" si="40"/>
        <v>66.194226209997538</v>
      </c>
      <c r="AL92" s="111">
        <f t="shared" si="41"/>
        <v>40.725712325911495</v>
      </c>
      <c r="AM92" s="156">
        <f t="shared" si="42"/>
        <v>0.90585064578041108</v>
      </c>
      <c r="AN92" s="156">
        <f t="shared" si="43"/>
        <v>7.9577609910993219E-2</v>
      </c>
      <c r="AO92" s="156">
        <f t="shared" si="44"/>
        <v>1.9543490690836431</v>
      </c>
      <c r="AP92" s="156">
        <f t="shared" si="45"/>
        <v>1.0673619383168516</v>
      </c>
      <c r="AQ92" s="111">
        <f t="shared" si="46"/>
        <v>886.18588006807579</v>
      </c>
      <c r="AR92" s="111">
        <f t="shared" si="47"/>
        <v>317.28295135529083</v>
      </c>
      <c r="AS92" s="111">
        <f t="shared" si="48"/>
        <v>66.181387908101655</v>
      </c>
      <c r="AT92" s="111">
        <f t="shared" si="49"/>
        <v>40.717230962479206</v>
      </c>
      <c r="AU92" s="156">
        <f t="shared" si="50"/>
        <v>0.90598004521481867</v>
      </c>
      <c r="AV92" s="156">
        <f t="shared" si="51"/>
        <v>7.9481286868878162E-2</v>
      </c>
      <c r="AW92" s="156">
        <f t="shared" si="52"/>
        <v>1.9543964682245301</v>
      </c>
      <c r="AX92" s="156">
        <f t="shared" si="53"/>
        <v>1.067349097854486</v>
      </c>
      <c r="AY92" s="111">
        <f t="shared" si="54"/>
        <v>886.56283670377366</v>
      </c>
      <c r="AZ92" s="111">
        <f t="shared" si="55"/>
        <v>317.29526800976407</v>
      </c>
      <c r="BA92" s="111">
        <f t="shared" si="56"/>
        <v>66.182614382698233</v>
      </c>
      <c r="BB92" s="111">
        <f t="shared" si="57"/>
        <v>40.718041205102558</v>
      </c>
      <c r="BC92" s="156">
        <f t="shared" si="58"/>
        <v>0.90596767359900465</v>
      </c>
      <c r="BD92" s="156">
        <f t="shared" si="59"/>
        <v>7.9490490040589848E-2</v>
      </c>
      <c r="BE92" s="156">
        <f t="shared" si="60"/>
        <v>1.9543919466563728</v>
      </c>
      <c r="BF92" s="156">
        <f t="shared" si="61"/>
        <v>1.0673503255360466</v>
      </c>
      <c r="BG92" s="111">
        <f t="shared" si="62"/>
        <v>886.52680736481443</v>
      </c>
      <c r="BH92" s="160">
        <f t="shared" si="63"/>
        <v>317.29409096848468</v>
      </c>
      <c r="BI92" s="160">
        <f t="shared" si="64"/>
        <v>66.182497171232001</v>
      </c>
      <c r="BJ92" s="160">
        <f t="shared" si="65"/>
        <v>40.717963771979392</v>
      </c>
      <c r="BK92" s="161">
        <f t="shared" si="66"/>
        <v>0.90596885583773046</v>
      </c>
      <c r="BL92" s="161">
        <f t="shared" si="67"/>
        <v>7.9489610524705517E-2</v>
      </c>
      <c r="BM92" s="161">
        <f t="shared" si="68"/>
        <v>1.9543923788328732</v>
      </c>
      <c r="BN92" s="161">
        <f t="shared" si="69"/>
        <v>1.0673502082183737</v>
      </c>
      <c r="BO92" s="160">
        <f t="shared" si="70"/>
        <v>886.53025044706828</v>
      </c>
      <c r="BP92" s="160">
        <f t="shared" si="71"/>
        <v>317.29420345205739</v>
      </c>
      <c r="BQ92" s="160">
        <f t="shared" si="72"/>
        <v>66.18250837247713</v>
      </c>
      <c r="BR92" s="160">
        <f t="shared" si="73"/>
        <v>40.717971171830243</v>
      </c>
      <c r="BS92" s="161">
        <f t="shared" si="74"/>
        <v>0.90596874285696427</v>
      </c>
      <c r="BT92" s="161">
        <f t="shared" si="75"/>
        <v>7.9489694575225464E-2</v>
      </c>
      <c r="BU92" s="161">
        <f t="shared" si="76"/>
        <v>1.954392337532729</v>
      </c>
      <c r="BV92" s="161">
        <f t="shared" si="77"/>
        <v>1.0673502194298519</v>
      </c>
      <c r="BW92" s="160">
        <f t="shared" si="78"/>
        <v>886.52992140944934</v>
      </c>
      <c r="BX92" s="160">
        <f t="shared" si="79"/>
        <v>317.29419270259723</v>
      </c>
      <c r="BY92" s="160">
        <f t="shared" si="80"/>
        <v>66.182507302033116</v>
      </c>
      <c r="BZ92" s="160">
        <f t="shared" si="81"/>
        <v>40.717970464665441</v>
      </c>
      <c r="CA92" s="161">
        <f t="shared" si="82"/>
        <v>0.90596875365393348</v>
      </c>
      <c r="CB92" s="161">
        <f t="shared" si="83"/>
        <v>7.9489686542960625E-2</v>
      </c>
      <c r="CC92" s="161">
        <f t="shared" si="84"/>
        <v>1.9543923414795714</v>
      </c>
      <c r="CD92" s="161">
        <f t="shared" si="85"/>
        <v>1.0673502183584309</v>
      </c>
      <c r="CE92" s="160">
        <f t="shared" si="86"/>
        <v>886.52995285382872</v>
      </c>
      <c r="CF92" s="160">
        <f t="shared" si="87"/>
        <v>317.29419372986621</v>
      </c>
      <c r="CG92" s="160">
        <f t="shared" si="88"/>
        <v>66.182507404329783</v>
      </c>
      <c r="CH92" s="160">
        <f t="shared" si="89"/>
        <v>40.717970532245438</v>
      </c>
      <c r="CI92" s="161">
        <f t="shared" si="90"/>
        <v>0.90596875262212451</v>
      </c>
      <c r="CJ92" s="161">
        <f t="shared" si="91"/>
        <v>7.9489687310561594E-2</v>
      </c>
      <c r="CK92" s="161">
        <f t="shared" si="92"/>
        <v>1.9543923411023925</v>
      </c>
      <c r="CL92" s="161">
        <f t="shared" si="93"/>
        <v>1.0673502184608208</v>
      </c>
      <c r="CM92" s="160">
        <f t="shared" si="94"/>
        <v>886.52994984885652</v>
      </c>
      <c r="CN92" s="160">
        <f t="shared" si="95"/>
        <v>317.29419363169558</v>
      </c>
      <c r="CO92" s="160">
        <f t="shared" si="96"/>
        <v>66.182507394553809</v>
      </c>
      <c r="CP92" s="160">
        <f t="shared" si="97"/>
        <v>40.71797052578718</v>
      </c>
      <c r="CQ92" s="161">
        <f t="shared" si="98"/>
        <v>0.9059687527207293</v>
      </c>
      <c r="CR92" s="161">
        <f t="shared" si="99"/>
        <v>7.9489687237206036E-2</v>
      </c>
      <c r="CS92" s="161">
        <f t="shared" si="100"/>
        <v>1.9543923411384374</v>
      </c>
      <c r="CT92" s="161">
        <f t="shared" si="101"/>
        <v>1.0673502184510359</v>
      </c>
      <c r="CU92" s="160">
        <f t="shared" si="102"/>
        <v>886.52995013602526</v>
      </c>
      <c r="CV92" s="160">
        <f t="shared" si="103"/>
        <v>317.29419364107719</v>
      </c>
      <c r="CW92" s="160">
        <f t="shared" si="104"/>
        <v>66.182507395488059</v>
      </c>
      <c r="CX92" s="160">
        <f t="shared" si="105"/>
        <v>40.717970526404351</v>
      </c>
      <c r="CY92" s="161">
        <f t="shared" si="106"/>
        <v>0.90596875271130572</v>
      </c>
      <c r="CZ92" s="161">
        <f t="shared" si="107"/>
        <v>7.9489687244216234E-2</v>
      </c>
      <c r="DA92" s="161">
        <f t="shared" si="108"/>
        <v>1.9543923411349935</v>
      </c>
      <c r="DB92" s="161">
        <f t="shared" si="109"/>
        <v>1.067350218451971</v>
      </c>
      <c r="DC92" s="160">
        <f t="shared" si="110"/>
        <v>886.52995010858228</v>
      </c>
      <c r="DD92" s="160">
        <f t="shared" si="111"/>
        <v>317.29419364018065</v>
      </c>
      <c r="DE92" s="160">
        <f t="shared" si="112"/>
        <v>66.182507395398773</v>
      </c>
      <c r="DF92" s="160">
        <f t="shared" si="113"/>
        <v>40.717970526345376</v>
      </c>
      <c r="DG92" s="161">
        <f t="shared" si="114"/>
        <v>0.90596875271220656</v>
      </c>
      <c r="DH92" s="161">
        <f t="shared" si="115"/>
        <v>7.9489687243546311E-2</v>
      </c>
      <c r="DI92" s="161">
        <f t="shared" si="116"/>
        <v>1.9543923411353221</v>
      </c>
      <c r="DJ92" s="161">
        <f t="shared" si="117"/>
        <v>1.0673502184518817</v>
      </c>
      <c r="DK92" s="160">
        <f t="shared" si="118"/>
        <v>886.52995011120504</v>
      </c>
      <c r="DL92" s="160">
        <f t="shared" si="119"/>
        <v>317.29419364026637</v>
      </c>
      <c r="DM92" s="160">
        <f t="shared" si="120"/>
        <v>66.182507395407299</v>
      </c>
      <c r="DN92" s="160">
        <f t="shared" si="121"/>
        <v>40.717970526351003</v>
      </c>
      <c r="DO92" s="161">
        <f t="shared" si="122"/>
        <v>0.90596875271212018</v>
      </c>
      <c r="DP92" s="161">
        <f t="shared" si="123"/>
        <v>7.9489687243610385E-2</v>
      </c>
      <c r="DQ92" s="161">
        <f t="shared" si="124"/>
        <v>1.9543923411352908</v>
      </c>
      <c r="DR92" s="161">
        <f t="shared" si="125"/>
        <v>1.0673502184518902</v>
      </c>
      <c r="DS92" s="160">
        <f t="shared" si="126"/>
        <v>886.52995011095425</v>
      </c>
      <c r="DT92" s="160">
        <f t="shared" si="127"/>
        <v>317.29419364025813</v>
      </c>
      <c r="DU92" s="160">
        <f t="shared" si="128"/>
        <v>66.182507395406503</v>
      </c>
      <c r="DV92" s="160">
        <f t="shared" si="129"/>
        <v>40.717970526350463</v>
      </c>
      <c r="DW92" s="161">
        <f t="shared" si="130"/>
        <v>0.90596875271212829</v>
      </c>
      <c r="DX92" s="161">
        <f t="shared" si="131"/>
        <v>7.9489687243604265E-2</v>
      </c>
      <c r="DY92" s="161">
        <f t="shared" si="132"/>
        <v>1.9543923411352941</v>
      </c>
      <c r="DZ92" s="161">
        <f t="shared" si="133"/>
        <v>1.0673502184518893</v>
      </c>
      <c r="EA92" s="160">
        <f t="shared" si="134"/>
        <v>886.52995011097835</v>
      </c>
      <c r="EB92" s="160">
        <f t="shared" si="135"/>
        <v>317.29419364025898</v>
      </c>
      <c r="EC92" s="160">
        <f t="shared" si="136"/>
        <v>66.182507395406603</v>
      </c>
      <c r="ED92" s="160">
        <f t="shared" si="137"/>
        <v>40.717970526350513</v>
      </c>
      <c r="EE92" s="161">
        <f t="shared" si="138"/>
        <v>0.90596875271212696</v>
      </c>
      <c r="EF92" s="161">
        <f t="shared" si="139"/>
        <v>7.9489687243604931E-2</v>
      </c>
      <c r="EG92" s="161">
        <f t="shared" si="140"/>
        <v>1.9543923411352939</v>
      </c>
      <c r="EH92" s="161">
        <f t="shared" si="141"/>
        <v>1.0673502184518895</v>
      </c>
      <c r="EI92" s="160">
        <f t="shared" si="142"/>
        <v>886.52995011097539</v>
      </c>
      <c r="EJ92" s="160">
        <f t="shared" si="143"/>
        <v>317.29419364025887</v>
      </c>
      <c r="EK92" s="160">
        <f t="shared" si="144"/>
        <v>66.182507395406574</v>
      </c>
      <c r="EL92" s="160">
        <f t="shared" si="145"/>
        <v>40.717970526350499</v>
      </c>
      <c r="EM92" s="161">
        <f t="shared" si="146"/>
        <v>0.90596875271212729</v>
      </c>
      <c r="EN92" s="161">
        <f t="shared" si="147"/>
        <v>7.9489687243604848E-2</v>
      </c>
      <c r="EO92" s="161">
        <f t="shared" si="148"/>
        <v>1.9543923411352939</v>
      </c>
      <c r="EP92" s="161">
        <f t="shared" si="149"/>
        <v>1.0673502184518895</v>
      </c>
      <c r="EQ92" s="160">
        <f t="shared" si="150"/>
        <v>0.68392995244176458</v>
      </c>
      <c r="ER92" s="160">
        <f t="shared" si="151"/>
        <v>44.144193640258891</v>
      </c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</row>
    <row r="93" spans="1:486" x14ac:dyDescent="0.3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16"/>
      <c r="M93" s="116"/>
      <c r="N93" s="116"/>
      <c r="O93" s="116"/>
      <c r="P93" s="117"/>
      <c r="Q93" s="117"/>
      <c r="R93" s="116"/>
      <c r="S93" s="111">
        <v>0.31</v>
      </c>
      <c r="T93" s="134">
        <f t="shared" si="23"/>
        <v>329.98663247221691</v>
      </c>
      <c r="U93" s="111">
        <f t="shared" si="24"/>
        <v>67.490087877529547</v>
      </c>
      <c r="V93" s="111">
        <f t="shared" si="25"/>
        <v>41.582131526287363</v>
      </c>
      <c r="W93" s="156">
        <f t="shared" si="152"/>
        <v>0.89386615742778308</v>
      </c>
      <c r="X93" s="156">
        <f t="shared" si="153"/>
        <v>8.9145408019764838E-2</v>
      </c>
      <c r="Y93" s="156">
        <f t="shared" si="28"/>
        <v>1.9267678728062798</v>
      </c>
      <c r="Z93" s="156">
        <f t="shared" si="29"/>
        <v>1.0739119830390289</v>
      </c>
      <c r="AA93" s="111">
        <f t="shared" si="30"/>
        <v>841.0136184842662</v>
      </c>
      <c r="AB93" s="111">
        <f t="shared" si="31"/>
        <v>315.77607958905128</v>
      </c>
      <c r="AC93" s="111">
        <f t="shared" si="32"/>
        <v>66.031926789785473</v>
      </c>
      <c r="AD93" s="111">
        <f t="shared" si="33"/>
        <v>40.618497490046991</v>
      </c>
      <c r="AE93" s="156">
        <f t="shared" si="34"/>
        <v>0.9075032844170775</v>
      </c>
      <c r="AF93" s="156">
        <f t="shared" si="35"/>
        <v>7.8357900878452791E-2</v>
      </c>
      <c r="AG93" s="156">
        <f t="shared" si="36"/>
        <v>1.9330970138227399</v>
      </c>
      <c r="AH93" s="156">
        <f t="shared" si="37"/>
        <v>1.0724726967783165</v>
      </c>
      <c r="AI93" s="111">
        <f t="shared" si="38"/>
        <v>880.3817270823979</v>
      </c>
      <c r="AJ93" s="111">
        <f t="shared" si="39"/>
        <v>317.09278245849134</v>
      </c>
      <c r="AK93" s="111">
        <f t="shared" si="40"/>
        <v>66.162461149362073</v>
      </c>
      <c r="AL93" s="111">
        <f t="shared" si="41"/>
        <v>40.7047275066762</v>
      </c>
      <c r="AM93" s="156">
        <f t="shared" si="42"/>
        <v>0.90617122416120421</v>
      </c>
      <c r="AN93" s="156">
        <f t="shared" si="43"/>
        <v>7.9339233092134753E-2</v>
      </c>
      <c r="AO93" s="156">
        <f t="shared" si="44"/>
        <v>1.9325973929636411</v>
      </c>
      <c r="AP93" s="156">
        <f t="shared" si="45"/>
        <v>1.072613881596181</v>
      </c>
      <c r="AQ93" s="111">
        <f t="shared" si="46"/>
        <v>876.65896209658933</v>
      </c>
      <c r="AR93" s="111">
        <f t="shared" si="47"/>
        <v>316.97028677763876</v>
      </c>
      <c r="AS93" s="111">
        <f t="shared" si="48"/>
        <v>66.150279558436964</v>
      </c>
      <c r="AT93" s="111">
        <f t="shared" si="49"/>
        <v>40.696680142796481</v>
      </c>
      <c r="AU93" s="156">
        <f t="shared" si="50"/>
        <v>0.90629453122461334</v>
      </c>
      <c r="AV93" s="156">
        <f t="shared" si="51"/>
        <v>7.924777318622879E-2</v>
      </c>
      <c r="AW93" s="156">
        <f t="shared" si="52"/>
        <v>1.9326446630563279</v>
      </c>
      <c r="AX93" s="156">
        <f t="shared" si="53"/>
        <v>1.0726008160930407</v>
      </c>
      <c r="AY93" s="111">
        <f t="shared" si="54"/>
        <v>877.00466973767709</v>
      </c>
      <c r="AZ93" s="111">
        <f t="shared" si="55"/>
        <v>316.98167940174778</v>
      </c>
      <c r="BA93" s="111">
        <f t="shared" si="56"/>
        <v>66.151412171165347</v>
      </c>
      <c r="BB93" s="111">
        <f t="shared" si="57"/>
        <v>40.697428363251966</v>
      </c>
      <c r="BC93" s="156">
        <f t="shared" si="58"/>
        <v>0.9062830578196428</v>
      </c>
      <c r="BD93" s="156">
        <f t="shared" si="59"/>
        <v>7.9256277933091035E-2</v>
      </c>
      <c r="BE93" s="156">
        <f t="shared" si="60"/>
        <v>1.9326402735302555</v>
      </c>
      <c r="BF93" s="156">
        <f t="shared" si="61"/>
        <v>1.0726020318383791</v>
      </c>
      <c r="BG93" s="111">
        <f t="shared" si="62"/>
        <v>876.97251198418951</v>
      </c>
      <c r="BH93" s="137">
        <f t="shared" si="63"/>
        <v>316.98061980859222</v>
      </c>
      <c r="BI93" s="137">
        <f t="shared" si="64"/>
        <v>66.15130682748449</v>
      </c>
      <c r="BJ93" s="137">
        <f t="shared" si="65"/>
        <v>40.697358771660731</v>
      </c>
      <c r="BK93" s="113">
        <f t="shared" si="66"/>
        <v>0.90628412487995302</v>
      </c>
      <c r="BL93" s="113">
        <f t="shared" si="67"/>
        <v>7.925548692031191E-2</v>
      </c>
      <c r="BM93" s="113">
        <f t="shared" si="68"/>
        <v>1.9326406818454704</v>
      </c>
      <c r="BN93" s="113">
        <f t="shared" si="69"/>
        <v>1.0726019187707896</v>
      </c>
      <c r="BO93" s="137">
        <f t="shared" si="70"/>
        <v>876.97550283136786</v>
      </c>
      <c r="BP93" s="137">
        <f t="shared" si="71"/>
        <v>316.98071835785305</v>
      </c>
      <c r="BQ93" s="137">
        <f t="shared" si="72"/>
        <v>66.151316625127919</v>
      </c>
      <c r="BR93" s="137">
        <f t="shared" si="73"/>
        <v>40.697365244128477</v>
      </c>
      <c r="BS93" s="113">
        <f t="shared" si="74"/>
        <v>0.90628402563579868</v>
      </c>
      <c r="BT93" s="113">
        <f t="shared" si="75"/>
        <v>7.9255560489692664E-2</v>
      </c>
      <c r="BU93" s="113">
        <f t="shared" si="76"/>
        <v>1.9326406438699291</v>
      </c>
      <c r="BV93" s="113">
        <f t="shared" si="77"/>
        <v>1.0726019292868776</v>
      </c>
      <c r="BW93" s="137">
        <f t="shared" si="78"/>
        <v>876.97522466213866</v>
      </c>
      <c r="BX93" s="137">
        <f t="shared" si="79"/>
        <v>316.98070919210943</v>
      </c>
      <c r="BY93" s="137">
        <f t="shared" si="80"/>
        <v>66.151315713881019</v>
      </c>
      <c r="BZ93" s="137">
        <f t="shared" si="81"/>
        <v>40.697364642145324</v>
      </c>
      <c r="CA93" s="113">
        <f t="shared" si="82"/>
        <v>0.9062840348661686</v>
      </c>
      <c r="CB93" s="113">
        <f t="shared" si="83"/>
        <v>7.9255553647244903E-2</v>
      </c>
      <c r="CC93" s="113">
        <f t="shared" si="84"/>
        <v>1.9326406474019142</v>
      </c>
      <c r="CD93" s="113">
        <f t="shared" si="85"/>
        <v>1.0726019283088111</v>
      </c>
      <c r="CE93" s="137">
        <f t="shared" si="86"/>
        <v>876.97525053374295</v>
      </c>
      <c r="CF93" s="137">
        <f t="shared" si="87"/>
        <v>316.98071004458518</v>
      </c>
      <c r="CG93" s="137">
        <f t="shared" si="88"/>
        <v>66.151315798633121</v>
      </c>
      <c r="CH93" s="137">
        <f t="shared" si="89"/>
        <v>40.697364698133804</v>
      </c>
      <c r="CI93" s="113">
        <f t="shared" si="90"/>
        <v>0.90628403400768187</v>
      </c>
      <c r="CJ93" s="113">
        <f t="shared" si="91"/>
        <v>7.9255554283638535E-2</v>
      </c>
      <c r="CK93" s="113">
        <f t="shared" si="92"/>
        <v>1.9326406470734165</v>
      </c>
      <c r="CL93" s="113">
        <f t="shared" si="93"/>
        <v>1.0726019283997776</v>
      </c>
      <c r="CM93" s="137">
        <f t="shared" si="94"/>
        <v>876.97524812750976</v>
      </c>
      <c r="CN93" s="137">
        <f t="shared" si="95"/>
        <v>316.98070996529918</v>
      </c>
      <c r="CO93" s="137">
        <f t="shared" si="96"/>
        <v>66.151315790750601</v>
      </c>
      <c r="CP93" s="137">
        <f t="shared" si="97"/>
        <v>40.69736469292652</v>
      </c>
      <c r="CQ93" s="113">
        <f t="shared" si="98"/>
        <v>0.90628403408752733</v>
      </c>
      <c r="CR93" s="113">
        <f t="shared" si="99"/>
        <v>7.9255554224449562E-2</v>
      </c>
      <c r="CS93" s="113">
        <f t="shared" si="100"/>
        <v>1.9326406471039683</v>
      </c>
      <c r="CT93" s="113">
        <f t="shared" si="101"/>
        <v>1.0726019283913173</v>
      </c>
      <c r="CU93" s="137">
        <f t="shared" si="102"/>
        <v>876.97524835130559</v>
      </c>
      <c r="CV93" s="137">
        <f t="shared" si="103"/>
        <v>316.98070997267331</v>
      </c>
      <c r="CW93" s="173">
        <f t="shared" si="104"/>
        <v>66.151315791483725</v>
      </c>
      <c r="CX93" s="173">
        <f t="shared" si="105"/>
        <v>40.697364693410826</v>
      </c>
      <c r="CY93" s="174">
        <f t="shared" si="106"/>
        <v>0.90628403408010116</v>
      </c>
      <c r="CZ93" s="174">
        <f t="shared" si="107"/>
        <v>7.9255554229954575E-2</v>
      </c>
      <c r="DA93" s="174">
        <f t="shared" si="108"/>
        <v>1.932640647101127</v>
      </c>
      <c r="DB93" s="174">
        <f t="shared" si="109"/>
        <v>1.072601928392104</v>
      </c>
      <c r="DC93" s="173">
        <f t="shared" si="110"/>
        <v>876.9752483304909</v>
      </c>
      <c r="DD93" s="137">
        <f t="shared" si="111"/>
        <v>316.98070997198749</v>
      </c>
      <c r="DE93" s="173">
        <f t="shared" si="112"/>
        <v>66.151315791415556</v>
      </c>
      <c r="DF93" s="173">
        <f t="shared" si="113"/>
        <v>40.697364693365792</v>
      </c>
      <c r="DG93" s="174">
        <f t="shared" si="114"/>
        <v>0.90628403408079183</v>
      </c>
      <c r="DH93" s="174">
        <f t="shared" si="115"/>
        <v>7.9255554229442582E-2</v>
      </c>
      <c r="DI93" s="174">
        <f t="shared" si="116"/>
        <v>1.9326406471013915</v>
      </c>
      <c r="DJ93" s="174">
        <f t="shared" si="117"/>
        <v>1.0726019283920309</v>
      </c>
      <c r="DK93" s="173">
        <f t="shared" si="118"/>
        <v>876.9752483324271</v>
      </c>
      <c r="DL93" s="137">
        <f t="shared" si="119"/>
        <v>316.98070997205127</v>
      </c>
      <c r="DM93" s="173">
        <f t="shared" si="120"/>
        <v>66.151315791421894</v>
      </c>
      <c r="DN93" s="173">
        <f t="shared" si="121"/>
        <v>40.69736469336997</v>
      </c>
      <c r="DO93" s="174">
        <f t="shared" si="122"/>
        <v>0.90628403408072744</v>
      </c>
      <c r="DP93" s="174">
        <f t="shared" si="123"/>
        <v>7.9255554229490224E-2</v>
      </c>
      <c r="DQ93" s="174">
        <f t="shared" si="124"/>
        <v>1.9326406471013671</v>
      </c>
      <c r="DR93" s="174">
        <f t="shared" si="125"/>
        <v>1.0726019283920378</v>
      </c>
      <c r="DS93" s="173">
        <f t="shared" si="126"/>
        <v>876.97524833224657</v>
      </c>
      <c r="DT93" s="137">
        <f t="shared" si="127"/>
        <v>316.9807099720453</v>
      </c>
      <c r="DU93" s="173">
        <f t="shared" si="128"/>
        <v>66.151315791421311</v>
      </c>
      <c r="DV93" s="173">
        <f t="shared" si="129"/>
        <v>40.697364693369565</v>
      </c>
      <c r="DW93" s="174">
        <f t="shared" si="130"/>
        <v>0.90628403408073299</v>
      </c>
      <c r="DX93" s="174">
        <f t="shared" si="131"/>
        <v>7.9255554229485811E-2</v>
      </c>
      <c r="DY93" s="174">
        <f t="shared" si="132"/>
        <v>1.9326406471013691</v>
      </c>
      <c r="DZ93" s="174">
        <f t="shared" si="133"/>
        <v>1.0726019283920372</v>
      </c>
      <c r="EA93" s="173">
        <f t="shared" si="134"/>
        <v>876.97524833226373</v>
      </c>
      <c r="EB93" s="137">
        <f t="shared" si="135"/>
        <v>316.98070997204593</v>
      </c>
      <c r="EC93" s="173">
        <f t="shared" si="136"/>
        <v>66.151315791421368</v>
      </c>
      <c r="ED93" s="173">
        <f t="shared" si="137"/>
        <v>40.697364693369622</v>
      </c>
      <c r="EE93" s="174">
        <f t="shared" si="138"/>
        <v>0.90628403408073277</v>
      </c>
      <c r="EF93" s="174">
        <f t="shared" si="139"/>
        <v>7.9255554229486214E-2</v>
      </c>
      <c r="EG93" s="174">
        <f t="shared" si="140"/>
        <v>1.9326406471013686</v>
      </c>
      <c r="EH93" s="174">
        <f t="shared" si="141"/>
        <v>1.0726019283920372</v>
      </c>
      <c r="EI93" s="173">
        <f t="shared" si="142"/>
        <v>876.97524833226214</v>
      </c>
      <c r="EJ93" s="137">
        <f t="shared" si="143"/>
        <v>316.98070997204582</v>
      </c>
      <c r="EK93" s="173">
        <f t="shared" si="144"/>
        <v>66.151315791421339</v>
      </c>
      <c r="EL93" s="173">
        <f t="shared" si="145"/>
        <v>40.6973646933696</v>
      </c>
      <c r="EM93" s="174">
        <f t="shared" si="146"/>
        <v>0.90628403408073266</v>
      </c>
      <c r="EN93" s="174">
        <f t="shared" si="147"/>
        <v>7.9255554229486158E-2</v>
      </c>
      <c r="EO93" s="174">
        <f t="shared" si="148"/>
        <v>1.9326406471013686</v>
      </c>
      <c r="EP93" s="174">
        <f t="shared" si="149"/>
        <v>1.0726019283920372</v>
      </c>
      <c r="EQ93" s="137">
        <f t="shared" si="150"/>
        <v>0.69132990581302478</v>
      </c>
      <c r="ER93" s="137">
        <f t="shared" si="151"/>
        <v>43.830709972045838</v>
      </c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  <c r="JX93" s="106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06"/>
      <c r="KT93" s="106"/>
      <c r="KU93" s="106"/>
      <c r="KV93" s="106"/>
      <c r="KW93" s="106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</row>
    <row r="94" spans="1:486" x14ac:dyDescent="0.3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16"/>
      <c r="M94" s="116"/>
      <c r="N94" s="116"/>
      <c r="O94" s="116"/>
      <c r="P94" s="117"/>
      <c r="Q94" s="117"/>
      <c r="R94" s="116"/>
      <c r="S94" s="111">
        <v>0.32</v>
      </c>
      <c r="T94" s="134">
        <f t="shared" si="23"/>
        <v>329.73907540250281</v>
      </c>
      <c r="U94" s="111">
        <f t="shared" si="24"/>
        <v>67.463713203566883</v>
      </c>
      <c r="V94" s="111">
        <f t="shared" si="25"/>
        <v>41.56469446052477</v>
      </c>
      <c r="W94" s="156">
        <f t="shared" si="152"/>
        <v>0.89409037597741536</v>
      </c>
      <c r="X94" s="156">
        <f t="shared" si="153"/>
        <v>8.8953950104303403E-2</v>
      </c>
      <c r="Y94" s="156">
        <f t="shared" si="28"/>
        <v>1.9050898308719186</v>
      </c>
      <c r="Z94" s="156">
        <f t="shared" si="29"/>
        <v>1.0795236001816608</v>
      </c>
      <c r="AA94" s="111">
        <f t="shared" si="30"/>
        <v>832.97305769355512</v>
      </c>
      <c r="AB94" s="111">
        <f t="shared" si="31"/>
        <v>315.50118349294866</v>
      </c>
      <c r="AC94" s="111">
        <f t="shared" si="32"/>
        <v>66.004786546807637</v>
      </c>
      <c r="AD94" s="111">
        <f t="shared" si="33"/>
        <v>40.600569733021558</v>
      </c>
      <c r="AE94" s="156">
        <f t="shared" si="34"/>
        <v>0.90778324289261458</v>
      </c>
      <c r="AF94" s="156">
        <f t="shared" si="35"/>
        <v>7.8153516687662197E-2</v>
      </c>
      <c r="AG94" s="156">
        <f t="shared" si="36"/>
        <v>1.9116557797260643</v>
      </c>
      <c r="AH94" s="156">
        <f t="shared" si="37"/>
        <v>1.0779841484005648</v>
      </c>
      <c r="AI94" s="111">
        <f t="shared" si="38"/>
        <v>871.09771851875951</v>
      </c>
      <c r="AJ94" s="111">
        <f t="shared" si="39"/>
        <v>316.78652909466388</v>
      </c>
      <c r="AK94" s="111">
        <f t="shared" si="40"/>
        <v>66.13202031586134</v>
      </c>
      <c r="AL94" s="111">
        <f t="shared" si="41"/>
        <v>40.684617894001136</v>
      </c>
      <c r="AM94" s="156">
        <f t="shared" si="42"/>
        <v>0.90647974271719245</v>
      </c>
      <c r="AN94" s="156">
        <f t="shared" si="43"/>
        <v>7.9110635797239953E-2</v>
      </c>
      <c r="AO94" s="156">
        <f t="shared" si="44"/>
        <v>1.9111452962467417</v>
      </c>
      <c r="AP94" s="156">
        <f t="shared" si="45"/>
        <v>1.0781313910402757</v>
      </c>
      <c r="AQ94" s="111">
        <f t="shared" si="46"/>
        <v>867.58877892935482</v>
      </c>
      <c r="AR94" s="111">
        <f t="shared" si="47"/>
        <v>316.67010725934358</v>
      </c>
      <c r="AS94" s="111">
        <f t="shared" si="48"/>
        <v>66.120460982721994</v>
      </c>
      <c r="AT94" s="111">
        <f t="shared" si="49"/>
        <v>40.676981747026709</v>
      </c>
      <c r="AU94" s="156">
        <f t="shared" si="50"/>
        <v>0.90659723280549365</v>
      </c>
      <c r="AV94" s="156">
        <f t="shared" si="51"/>
        <v>7.9023790005501637E-2</v>
      </c>
      <c r="AW94" s="156">
        <f t="shared" si="52"/>
        <v>1.9111922441726661</v>
      </c>
      <c r="AX94" s="156">
        <f t="shared" si="53"/>
        <v>1.0781181237291431</v>
      </c>
      <c r="AY94" s="111">
        <f t="shared" si="54"/>
        <v>867.90607362551509</v>
      </c>
      <c r="AZ94" s="111">
        <f t="shared" si="55"/>
        <v>316.68064995184966</v>
      </c>
      <c r="BA94" s="111">
        <f t="shared" si="56"/>
        <v>66.121507461412264</v>
      </c>
      <c r="BB94" s="111">
        <f t="shared" si="57"/>
        <v>40.677673053251389</v>
      </c>
      <c r="BC94" s="156">
        <f t="shared" si="58"/>
        <v>0.90658658867056463</v>
      </c>
      <c r="BD94" s="156">
        <f t="shared" si="59"/>
        <v>7.9031653156928519E-2</v>
      </c>
      <c r="BE94" s="156">
        <f t="shared" si="60"/>
        <v>1.911187998554331</v>
      </c>
      <c r="BF94" s="156">
        <f t="shared" si="61"/>
        <v>1.0781193257311075</v>
      </c>
      <c r="BG94" s="111">
        <f t="shared" si="62"/>
        <v>867.8773363181308</v>
      </c>
      <c r="BH94" s="137">
        <f t="shared" si="63"/>
        <v>316.67969522807903</v>
      </c>
      <c r="BI94" s="137">
        <f t="shared" si="64"/>
        <v>66.121412692171148</v>
      </c>
      <c r="BJ94" s="137">
        <f t="shared" si="65"/>
        <v>40.677610448454644</v>
      </c>
      <c r="BK94" s="113">
        <f t="shared" si="66"/>
        <v>0.90658755254214052</v>
      </c>
      <c r="BL94" s="113">
        <f t="shared" si="67"/>
        <v>7.9030941076404043E-2</v>
      </c>
      <c r="BM94" s="113">
        <f t="shared" si="68"/>
        <v>1.911188383076039</v>
      </c>
      <c r="BN94" s="113">
        <f t="shared" si="69"/>
        <v>1.0781192168850271</v>
      </c>
      <c r="BO94" s="137">
        <f t="shared" si="70"/>
        <v>867.87993867156968</v>
      </c>
      <c r="BP94" s="137">
        <f t="shared" si="71"/>
        <v>316.67978168566594</v>
      </c>
      <c r="BQ94" s="137">
        <f t="shared" si="72"/>
        <v>66.121421274236127</v>
      </c>
      <c r="BR94" s="137">
        <f t="shared" si="73"/>
        <v>40.677616117787991</v>
      </c>
      <c r="BS94" s="113">
        <f t="shared" si="74"/>
        <v>0.90658746525583278</v>
      </c>
      <c r="BT94" s="113">
        <f t="shared" si="75"/>
        <v>7.9031005560692785E-2</v>
      </c>
      <c r="BU94" s="113">
        <f t="shared" si="76"/>
        <v>1.911188348255028</v>
      </c>
      <c r="BV94" s="113">
        <f t="shared" si="77"/>
        <v>1.0781192267419157</v>
      </c>
      <c r="BW94" s="137">
        <f t="shared" si="78"/>
        <v>867.87970300813868</v>
      </c>
      <c r="BX94" s="137">
        <f t="shared" si="79"/>
        <v>316.6797738562646</v>
      </c>
      <c r="BY94" s="137">
        <f t="shared" si="80"/>
        <v>66.121420497063767</v>
      </c>
      <c r="BZ94" s="137">
        <f t="shared" si="81"/>
        <v>40.67761560438602</v>
      </c>
      <c r="CA94" s="113">
        <f t="shared" si="82"/>
        <v>0.90658747316027888</v>
      </c>
      <c r="CB94" s="113">
        <f t="shared" si="83"/>
        <v>7.9030999721142373E-2</v>
      </c>
      <c r="CC94" s="113">
        <f t="shared" si="84"/>
        <v>1.9111883514083419</v>
      </c>
      <c r="CD94" s="113">
        <f t="shared" si="85"/>
        <v>1.0781192258492989</v>
      </c>
      <c r="CE94" s="137">
        <f t="shared" si="86"/>
        <v>867.87972434927724</v>
      </c>
      <c r="CF94" s="137">
        <f t="shared" si="87"/>
        <v>316.67977456527723</v>
      </c>
      <c r="CG94" s="137">
        <f t="shared" si="88"/>
        <v>66.121420567442712</v>
      </c>
      <c r="CH94" s="137">
        <f t="shared" si="89"/>
        <v>40.677615650878522</v>
      </c>
      <c r="CI94" s="113">
        <f t="shared" si="90"/>
        <v>0.90658747244447035</v>
      </c>
      <c r="CJ94" s="113">
        <f t="shared" si="91"/>
        <v>7.9031000249958641E-2</v>
      </c>
      <c r="CK94" s="113">
        <f t="shared" si="92"/>
        <v>1.9111883511227852</v>
      </c>
      <c r="CL94" s="113">
        <f t="shared" si="93"/>
        <v>1.0781192259301322</v>
      </c>
      <c r="CM94" s="137">
        <f t="shared" si="94"/>
        <v>867.87972241667308</v>
      </c>
      <c r="CN94" s="137">
        <f t="shared" si="95"/>
        <v>316.67977450107065</v>
      </c>
      <c r="CO94" s="137">
        <f t="shared" si="96"/>
        <v>66.121420561069357</v>
      </c>
      <c r="CP94" s="137">
        <f t="shared" si="97"/>
        <v>40.677615646668272</v>
      </c>
      <c r="CQ94" s="113">
        <f t="shared" si="98"/>
        <v>0.90658747250929239</v>
      </c>
      <c r="CR94" s="113">
        <f t="shared" si="99"/>
        <v>7.9031000202070253E-2</v>
      </c>
      <c r="CS94" s="113">
        <f t="shared" si="100"/>
        <v>1.9111883511486445</v>
      </c>
      <c r="CT94" s="113">
        <f t="shared" si="101"/>
        <v>1.0781192259228121</v>
      </c>
      <c r="CU94" s="137">
        <f t="shared" si="102"/>
        <v>867.87972259168509</v>
      </c>
      <c r="CV94" s="137">
        <f t="shared" si="103"/>
        <v>316.67977450688505</v>
      </c>
      <c r="CW94" s="173">
        <f t="shared" si="104"/>
        <v>66.121420561646502</v>
      </c>
      <c r="CX94" s="173">
        <f t="shared" si="105"/>
        <v>40.677615647049535</v>
      </c>
      <c r="CY94" s="174">
        <f t="shared" si="106"/>
        <v>0.90658747250342231</v>
      </c>
      <c r="CZ94" s="174">
        <f t="shared" si="107"/>
        <v>7.9031000206406896E-2</v>
      </c>
      <c r="DA94" s="174">
        <f t="shared" si="108"/>
        <v>1.911188351146303</v>
      </c>
      <c r="DB94" s="174">
        <f t="shared" si="109"/>
        <v>1.0781192259234749</v>
      </c>
      <c r="DC94" s="173">
        <f t="shared" si="110"/>
        <v>867.87972257583635</v>
      </c>
      <c r="DD94" s="137">
        <f t="shared" si="111"/>
        <v>316.67977450635851</v>
      </c>
      <c r="DE94" s="173">
        <f t="shared" si="112"/>
        <v>66.121420561594235</v>
      </c>
      <c r="DF94" s="173">
        <f t="shared" si="113"/>
        <v>40.677615647014996</v>
      </c>
      <c r="DG94" s="174">
        <f t="shared" si="114"/>
        <v>0.90658747250395366</v>
      </c>
      <c r="DH94" s="174">
        <f t="shared" si="115"/>
        <v>7.9031000206014196E-2</v>
      </c>
      <c r="DI94" s="174">
        <f t="shared" si="116"/>
        <v>1.9111883511465153</v>
      </c>
      <c r="DJ94" s="174">
        <f t="shared" si="117"/>
        <v>1.0781192259234149</v>
      </c>
      <c r="DK94" s="173">
        <f t="shared" si="118"/>
        <v>867.87972257727131</v>
      </c>
      <c r="DL94" s="137">
        <f t="shared" si="119"/>
        <v>316.67977450640615</v>
      </c>
      <c r="DM94" s="173">
        <f t="shared" si="120"/>
        <v>66.121420561598967</v>
      </c>
      <c r="DN94" s="173">
        <f t="shared" si="121"/>
        <v>40.677615647018122</v>
      </c>
      <c r="DO94" s="174">
        <f t="shared" si="122"/>
        <v>0.90658747250390559</v>
      </c>
      <c r="DP94" s="174">
        <f t="shared" si="123"/>
        <v>7.9031000206049765E-2</v>
      </c>
      <c r="DQ94" s="174">
        <f t="shared" si="124"/>
        <v>1.9111883511464958</v>
      </c>
      <c r="DR94" s="174">
        <f t="shared" si="125"/>
        <v>1.0781192259234205</v>
      </c>
      <c r="DS94" s="173">
        <f t="shared" si="126"/>
        <v>867.87972257714148</v>
      </c>
      <c r="DT94" s="137">
        <f t="shared" si="127"/>
        <v>316.67977450640188</v>
      </c>
      <c r="DU94" s="173">
        <f t="shared" si="128"/>
        <v>66.121420561598555</v>
      </c>
      <c r="DV94" s="173">
        <f t="shared" si="129"/>
        <v>40.677615647017838</v>
      </c>
      <c r="DW94" s="174">
        <f t="shared" si="130"/>
        <v>0.90658747250390959</v>
      </c>
      <c r="DX94" s="174">
        <f t="shared" si="131"/>
        <v>7.9031000206046545E-2</v>
      </c>
      <c r="DY94" s="174">
        <f t="shared" si="132"/>
        <v>1.9111883511464982</v>
      </c>
      <c r="DZ94" s="174">
        <f t="shared" si="133"/>
        <v>1.0781192259234198</v>
      </c>
      <c r="EA94" s="173">
        <f t="shared" si="134"/>
        <v>867.87972257715296</v>
      </c>
      <c r="EB94" s="137">
        <f t="shared" si="135"/>
        <v>316.67977450640228</v>
      </c>
      <c r="EC94" s="173">
        <f t="shared" si="136"/>
        <v>66.121420561598583</v>
      </c>
      <c r="ED94" s="173">
        <f t="shared" si="137"/>
        <v>40.677615647017873</v>
      </c>
      <c r="EE94" s="174">
        <f t="shared" si="138"/>
        <v>0.90658747250390948</v>
      </c>
      <c r="EF94" s="174">
        <f t="shared" si="139"/>
        <v>7.9031000206046836E-2</v>
      </c>
      <c r="EG94" s="174">
        <f t="shared" si="140"/>
        <v>1.9111883511464973</v>
      </c>
      <c r="EH94" s="174">
        <f t="shared" si="141"/>
        <v>1.0781192259234198</v>
      </c>
      <c r="EI94" s="173">
        <f t="shared" si="142"/>
        <v>867.87972257715228</v>
      </c>
      <c r="EJ94" s="137">
        <f t="shared" si="143"/>
        <v>316.67977450640228</v>
      </c>
      <c r="EK94" s="173">
        <f t="shared" si="144"/>
        <v>66.121420561598583</v>
      </c>
      <c r="EL94" s="173">
        <f t="shared" si="145"/>
        <v>40.677615647017873</v>
      </c>
      <c r="EM94" s="174">
        <f t="shared" si="146"/>
        <v>0.90658747250390948</v>
      </c>
      <c r="EN94" s="174">
        <f t="shared" si="147"/>
        <v>7.9031000206046836E-2</v>
      </c>
      <c r="EO94" s="174">
        <f t="shared" si="148"/>
        <v>1.9111883511464973</v>
      </c>
      <c r="EP94" s="174">
        <f t="shared" si="149"/>
        <v>1.0781192259234198</v>
      </c>
      <c r="EQ94" s="137">
        <f t="shared" si="150"/>
        <v>0.69839032517039834</v>
      </c>
      <c r="ER94" s="137">
        <f t="shared" si="151"/>
        <v>43.529774506402305</v>
      </c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</row>
    <row r="95" spans="1:486" x14ac:dyDescent="0.3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16"/>
      <c r="M95" s="116"/>
      <c r="N95" s="116"/>
      <c r="O95" s="116"/>
      <c r="P95" s="117"/>
      <c r="Q95" s="117"/>
      <c r="R95" s="116"/>
      <c r="S95" s="111">
        <v>0.33</v>
      </c>
      <c r="T95" s="134">
        <f t="shared" si="23"/>
        <v>329.4915183327887</v>
      </c>
      <c r="U95" s="111">
        <f t="shared" si="24"/>
        <v>67.437374680990061</v>
      </c>
      <c r="V95" s="111">
        <f t="shared" si="25"/>
        <v>41.547281549727089</v>
      </c>
      <c r="W95" s="156">
        <f t="shared" si="152"/>
        <v>0.89431504601513756</v>
      </c>
      <c r="X95" s="156">
        <f t="shared" si="153"/>
        <v>8.8762610838338488E-2</v>
      </c>
      <c r="Y95" s="156">
        <f t="shared" si="28"/>
        <v>1.8837202941173459</v>
      </c>
      <c r="Z95" s="156">
        <f t="shared" si="29"/>
        <v>1.0854136151128033</v>
      </c>
      <c r="AA95" s="111">
        <f t="shared" si="30"/>
        <v>825.34145131548451</v>
      </c>
      <c r="AB95" s="111">
        <f t="shared" si="31"/>
        <v>315.23832013024821</v>
      </c>
      <c r="AC95" s="111">
        <f t="shared" si="32"/>
        <v>65.978870317247029</v>
      </c>
      <c r="AD95" s="111">
        <f t="shared" si="33"/>
        <v>40.583450795466149</v>
      </c>
      <c r="AE95" s="156">
        <f t="shared" si="34"/>
        <v>0.90805155071105681</v>
      </c>
      <c r="AF95" s="156">
        <f t="shared" si="35"/>
        <v>7.7958239623998782E-2</v>
      </c>
      <c r="AG95" s="156">
        <f t="shared" si="36"/>
        <v>1.8905065557123839</v>
      </c>
      <c r="AH95" s="156">
        <f t="shared" si="37"/>
        <v>1.0837715285353111</v>
      </c>
      <c r="AI95" s="111">
        <f t="shared" si="38"/>
        <v>862.25827067187049</v>
      </c>
      <c r="AJ95" s="111">
        <f t="shared" si="39"/>
        <v>316.49253417536727</v>
      </c>
      <c r="AK95" s="111">
        <f t="shared" si="40"/>
        <v>66.102843501600077</v>
      </c>
      <c r="AL95" s="111">
        <f t="shared" si="41"/>
        <v>40.665343666181698</v>
      </c>
      <c r="AM95" s="156">
        <f t="shared" si="42"/>
        <v>0.90677665547699549</v>
      </c>
      <c r="AN95" s="156">
        <f t="shared" si="43"/>
        <v>7.8891386627929092E-2</v>
      </c>
      <c r="AO95" s="156">
        <f t="shared" si="44"/>
        <v>1.8899872017538841</v>
      </c>
      <c r="AP95" s="156">
        <f t="shared" si="45"/>
        <v>1.0839247302609991</v>
      </c>
      <c r="AQ95" s="111">
        <f t="shared" si="46"/>
        <v>858.94978282666409</v>
      </c>
      <c r="AR95" s="111">
        <f t="shared" si="47"/>
        <v>316.38188298532378</v>
      </c>
      <c r="AS95" s="111">
        <f t="shared" si="48"/>
        <v>66.091873724446913</v>
      </c>
      <c r="AT95" s="111">
        <f t="shared" si="49"/>
        <v>40.658097112862727</v>
      </c>
      <c r="AU95" s="156">
        <f t="shared" si="50"/>
        <v>0.90688859393268439</v>
      </c>
      <c r="AV95" s="156">
        <f t="shared" si="51"/>
        <v>7.8808917951593019E-2</v>
      </c>
      <c r="AW95" s="156">
        <f t="shared" si="52"/>
        <v>1.8900336593734504</v>
      </c>
      <c r="AX95" s="156">
        <f t="shared" si="53"/>
        <v>1.0839112836494327</v>
      </c>
      <c r="AY95" s="111">
        <f t="shared" si="54"/>
        <v>859.24122035744199</v>
      </c>
      <c r="AZ95" s="111">
        <f t="shared" si="55"/>
        <v>316.39164352746809</v>
      </c>
      <c r="BA95" s="111">
        <f t="shared" si="56"/>
        <v>66.09284111525001</v>
      </c>
      <c r="BB95" s="111">
        <f t="shared" si="57"/>
        <v>40.658736162049856</v>
      </c>
      <c r="BC95" s="156">
        <f t="shared" si="58"/>
        <v>0.90687871567657041</v>
      </c>
      <c r="BD95" s="156">
        <f t="shared" si="59"/>
        <v>7.8816191404564015E-2</v>
      </c>
      <c r="BE95" s="156">
        <f t="shared" si="60"/>
        <v>1.8900295662902549</v>
      </c>
      <c r="BF95" s="156">
        <f t="shared" si="61"/>
        <v>1.0839124703138121</v>
      </c>
      <c r="BG95" s="111">
        <f t="shared" si="62"/>
        <v>859.21550914507111</v>
      </c>
      <c r="BH95" s="137">
        <f t="shared" si="63"/>
        <v>316.39078253783163</v>
      </c>
      <c r="BI95" s="137">
        <f t="shared" si="64"/>
        <v>66.092755778526382</v>
      </c>
      <c r="BJ95" s="137">
        <f t="shared" si="65"/>
        <v>40.658679789404275</v>
      </c>
      <c r="BK95" s="113">
        <f t="shared" si="66"/>
        <v>0.90687958701748894</v>
      </c>
      <c r="BL95" s="113">
        <f t="shared" si="67"/>
        <v>7.8815549795539744E-2</v>
      </c>
      <c r="BM95" s="113">
        <f t="shared" si="68"/>
        <v>1.8900299273847301</v>
      </c>
      <c r="BN95" s="113">
        <f t="shared" si="69"/>
        <v>1.0839123656408547</v>
      </c>
      <c r="BO95" s="137">
        <f t="shared" si="70"/>
        <v>859.21777713601534</v>
      </c>
      <c r="BP95" s="137">
        <f t="shared" si="71"/>
        <v>316.39085848671061</v>
      </c>
      <c r="BQ95" s="137">
        <f t="shared" si="72"/>
        <v>66.09276330616089</v>
      </c>
      <c r="BR95" s="137">
        <f t="shared" si="73"/>
        <v>40.658684762089457</v>
      </c>
      <c r="BS95" s="113">
        <f t="shared" si="74"/>
        <v>0.90687951015525903</v>
      </c>
      <c r="BT95" s="113">
        <f t="shared" si="75"/>
        <v>7.8815606392537235E-2</v>
      </c>
      <c r="BU95" s="113">
        <f t="shared" si="76"/>
        <v>1.8900298955324739</v>
      </c>
      <c r="BV95" s="113">
        <f t="shared" si="77"/>
        <v>1.0839123748742086</v>
      </c>
      <c r="BW95" s="137">
        <f t="shared" si="78"/>
        <v>859.2175770737324</v>
      </c>
      <c r="BX95" s="137">
        <f t="shared" si="79"/>
        <v>316.39085178717249</v>
      </c>
      <c r="BY95" s="137">
        <f t="shared" si="80"/>
        <v>66.092762642139448</v>
      </c>
      <c r="BZ95" s="137">
        <f t="shared" si="81"/>
        <v>40.658684323443104</v>
      </c>
      <c r="CA95" s="113">
        <f t="shared" si="82"/>
        <v>0.90687951693536339</v>
      </c>
      <c r="CB95" s="113">
        <f t="shared" si="83"/>
        <v>7.8815601400050339E-2</v>
      </c>
      <c r="CC95" s="113">
        <f t="shared" si="84"/>
        <v>1.8900298983421997</v>
      </c>
      <c r="CD95" s="113">
        <f t="shared" si="85"/>
        <v>1.0839123740597241</v>
      </c>
      <c r="CE95" s="137">
        <f t="shared" si="86"/>
        <v>859.21759472145538</v>
      </c>
      <c r="CF95" s="137">
        <f t="shared" si="87"/>
        <v>316.39085237814646</v>
      </c>
      <c r="CG95" s="137">
        <f t="shared" si="88"/>
        <v>66.092762700713521</v>
      </c>
      <c r="CH95" s="137">
        <f t="shared" si="89"/>
        <v>40.658684362136604</v>
      </c>
      <c r="CI95" s="113">
        <f t="shared" si="90"/>
        <v>0.90687951633728292</v>
      </c>
      <c r="CJ95" s="113">
        <f t="shared" si="91"/>
        <v>7.8815601840443297E-2</v>
      </c>
      <c r="CK95" s="113">
        <f t="shared" si="92"/>
        <v>1.8900298980943502</v>
      </c>
      <c r="CL95" s="113">
        <f t="shared" si="93"/>
        <v>1.0839123741315706</v>
      </c>
      <c r="CM95" s="137">
        <f t="shared" si="94"/>
        <v>859.21759316472981</v>
      </c>
      <c r="CN95" s="137">
        <f t="shared" si="95"/>
        <v>316.39085232601605</v>
      </c>
      <c r="CO95" s="137">
        <f t="shared" si="96"/>
        <v>66.092762695546654</v>
      </c>
      <c r="CP95" s="137">
        <f t="shared" si="97"/>
        <v>40.658684358723406</v>
      </c>
      <c r="CQ95" s="113">
        <f t="shared" si="98"/>
        <v>0.90687951639003983</v>
      </c>
      <c r="CR95" s="113">
        <f t="shared" si="99"/>
        <v>7.8815601801595817E-2</v>
      </c>
      <c r="CS95" s="113">
        <f t="shared" si="100"/>
        <v>1.8900298981162138</v>
      </c>
      <c r="CT95" s="113">
        <f t="shared" si="101"/>
        <v>1.083912374125233</v>
      </c>
      <c r="CU95" s="137">
        <f t="shared" si="102"/>
        <v>859.21759330204941</v>
      </c>
      <c r="CV95" s="137">
        <f t="shared" si="103"/>
        <v>316.39085233061445</v>
      </c>
      <c r="CW95" s="173">
        <f t="shared" si="104"/>
        <v>66.09276269600241</v>
      </c>
      <c r="CX95" s="173">
        <f t="shared" si="105"/>
        <v>40.658684359024491</v>
      </c>
      <c r="CY95" s="174">
        <f t="shared" si="106"/>
        <v>0.90687951638538655</v>
      </c>
      <c r="CZ95" s="174">
        <f t="shared" si="107"/>
        <v>7.8815601805022492E-2</v>
      </c>
      <c r="DA95" s="174">
        <f t="shared" si="108"/>
        <v>1.8900298981142851</v>
      </c>
      <c r="DB95" s="174">
        <f t="shared" si="109"/>
        <v>1.0839123741257919</v>
      </c>
      <c r="DC95" s="173">
        <f t="shared" si="110"/>
        <v>859.21759328993664</v>
      </c>
      <c r="DD95" s="137">
        <f t="shared" si="111"/>
        <v>316.39085233020887</v>
      </c>
      <c r="DE95" s="173">
        <f t="shared" si="112"/>
        <v>66.092762695962236</v>
      </c>
      <c r="DF95" s="173">
        <f t="shared" si="113"/>
        <v>40.658684358997931</v>
      </c>
      <c r="DG95" s="174">
        <f t="shared" si="114"/>
        <v>0.90687951638579656</v>
      </c>
      <c r="DH95" s="174">
        <f t="shared" si="115"/>
        <v>7.8815601804720331E-2</v>
      </c>
      <c r="DI95" s="174">
        <f t="shared" si="116"/>
        <v>1.8900298981144557</v>
      </c>
      <c r="DJ95" s="174">
        <f t="shared" si="117"/>
        <v>1.0839123741257426</v>
      </c>
      <c r="DK95" s="173">
        <f t="shared" si="118"/>
        <v>859.21759329100507</v>
      </c>
      <c r="DL95" s="137">
        <f t="shared" si="119"/>
        <v>316.39085233024463</v>
      </c>
      <c r="DM95" s="173">
        <f t="shared" si="120"/>
        <v>66.092762695965746</v>
      </c>
      <c r="DN95" s="173">
        <f t="shared" si="121"/>
        <v>40.658684359000276</v>
      </c>
      <c r="DO95" s="174">
        <f t="shared" si="122"/>
        <v>0.90687951638576092</v>
      </c>
      <c r="DP95" s="174">
        <f t="shared" si="123"/>
        <v>7.8815601804746921E-2</v>
      </c>
      <c r="DQ95" s="174">
        <f t="shared" si="124"/>
        <v>1.8900298981144397</v>
      </c>
      <c r="DR95" s="174">
        <f t="shared" si="125"/>
        <v>1.083912374125747</v>
      </c>
      <c r="DS95" s="173">
        <f t="shared" si="126"/>
        <v>859.2175932909114</v>
      </c>
      <c r="DT95" s="137">
        <f t="shared" si="127"/>
        <v>316.39085233024144</v>
      </c>
      <c r="DU95" s="173">
        <f t="shared" si="128"/>
        <v>66.092762695965462</v>
      </c>
      <c r="DV95" s="173">
        <f t="shared" si="129"/>
        <v>40.658684359000063</v>
      </c>
      <c r="DW95" s="174">
        <f t="shared" si="130"/>
        <v>0.90687951638576358</v>
      </c>
      <c r="DX95" s="174">
        <f t="shared" si="131"/>
        <v>7.8815601804744589E-2</v>
      </c>
      <c r="DY95" s="174">
        <f t="shared" si="132"/>
        <v>1.8900298981144417</v>
      </c>
      <c r="DZ95" s="174">
        <f t="shared" si="133"/>
        <v>1.0839123741257468</v>
      </c>
      <c r="EA95" s="173">
        <f t="shared" si="134"/>
        <v>859.21759329091935</v>
      </c>
      <c r="EB95" s="137">
        <f t="shared" si="135"/>
        <v>316.39085233024178</v>
      </c>
      <c r="EC95" s="173">
        <f t="shared" si="136"/>
        <v>66.09276269596549</v>
      </c>
      <c r="ED95" s="173">
        <f t="shared" si="137"/>
        <v>40.658684359000077</v>
      </c>
      <c r="EE95" s="174">
        <f t="shared" si="138"/>
        <v>0.90687951638576325</v>
      </c>
      <c r="EF95" s="174">
        <f t="shared" si="139"/>
        <v>7.8815601804744839E-2</v>
      </c>
      <c r="EG95" s="174">
        <f t="shared" si="140"/>
        <v>1.8900298981144414</v>
      </c>
      <c r="EH95" s="174">
        <f t="shared" si="141"/>
        <v>1.0839123741257466</v>
      </c>
      <c r="EI95" s="173">
        <f t="shared" si="142"/>
        <v>859.21759329091822</v>
      </c>
      <c r="EJ95" s="137">
        <f t="shared" si="143"/>
        <v>316.39085233024173</v>
      </c>
      <c r="EK95" s="173">
        <f t="shared" si="144"/>
        <v>66.09276269596549</v>
      </c>
      <c r="EL95" s="173">
        <f t="shared" si="145"/>
        <v>40.658684359000077</v>
      </c>
      <c r="EM95" s="174">
        <f t="shared" si="146"/>
        <v>0.90687951638576325</v>
      </c>
      <c r="EN95" s="174">
        <f t="shared" si="147"/>
        <v>7.8815601804744811E-2</v>
      </c>
      <c r="EO95" s="174">
        <f t="shared" si="148"/>
        <v>1.8900298981144414</v>
      </c>
      <c r="EP95" s="174">
        <f t="shared" si="149"/>
        <v>1.0839123741257466</v>
      </c>
      <c r="EQ95" s="137">
        <f t="shared" si="150"/>
        <v>0.70513290279350993</v>
      </c>
      <c r="ER95" s="137">
        <f t="shared" si="151"/>
        <v>43.240852330241751</v>
      </c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  <c r="JX95" s="106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06"/>
      <c r="KT95" s="106"/>
      <c r="KU95" s="106"/>
      <c r="KV95" s="106"/>
      <c r="KW95" s="106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/>
      <c r="NQ95" s="106"/>
      <c r="NR95" s="106"/>
      <c r="NS95" s="106"/>
      <c r="NT95" s="106"/>
      <c r="NU95" s="106"/>
      <c r="NV95" s="106"/>
      <c r="NW95" s="106"/>
      <c r="NX95" s="106"/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</row>
    <row r="96" spans="1:486" x14ac:dyDescent="0.3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16"/>
      <c r="M96" s="116"/>
      <c r="N96" s="116"/>
      <c r="O96" s="116"/>
      <c r="P96" s="117"/>
      <c r="Q96" s="117"/>
      <c r="R96" s="116"/>
      <c r="S96" s="111">
        <v>0.34</v>
      </c>
      <c r="T96" s="134">
        <f t="shared" si="23"/>
        <v>329.2439612630746</v>
      </c>
      <c r="U96" s="111">
        <f t="shared" si="24"/>
        <v>67.411072214793734</v>
      </c>
      <c r="V96" s="111">
        <f t="shared" si="25"/>
        <v>41.529892730658801</v>
      </c>
      <c r="W96" s="156">
        <f t="shared" si="152"/>
        <v>0.89454016866559682</v>
      </c>
      <c r="X96" s="156">
        <f t="shared" si="153"/>
        <v>8.8571390575906794E-2</v>
      </c>
      <c r="Y96" s="156">
        <f t="shared" si="28"/>
        <v>1.8626540946979533</v>
      </c>
      <c r="Z96" s="156">
        <f t="shared" si="29"/>
        <v>1.0915927988955021</v>
      </c>
      <c r="AA96" s="111">
        <f t="shared" si="30"/>
        <v>818.09465901094939</v>
      </c>
      <c r="AB96" s="111">
        <f t="shared" si="31"/>
        <v>314.98692476409695</v>
      </c>
      <c r="AC96" s="111">
        <f t="shared" si="32"/>
        <v>65.954117609664422</v>
      </c>
      <c r="AD96" s="111">
        <f t="shared" si="33"/>
        <v>40.567100681820399</v>
      </c>
      <c r="AE96" s="156">
        <f t="shared" si="34"/>
        <v>0.90830870666889385</v>
      </c>
      <c r="AF96" s="156">
        <f t="shared" si="35"/>
        <v>7.7771629466082334E-2</v>
      </c>
      <c r="AG96" s="156">
        <f t="shared" si="36"/>
        <v>1.8696440699441443</v>
      </c>
      <c r="AH96" s="156">
        <f t="shared" si="37"/>
        <v>1.089845745954412</v>
      </c>
      <c r="AI96" s="111">
        <f t="shared" si="38"/>
        <v>853.83880537377365</v>
      </c>
      <c r="AJ96" s="111">
        <f t="shared" si="39"/>
        <v>316.21028406003512</v>
      </c>
      <c r="AK96" s="111">
        <f t="shared" si="40"/>
        <v>66.074874140106871</v>
      </c>
      <c r="AL96" s="111">
        <f t="shared" si="41"/>
        <v>40.646867411672915</v>
      </c>
      <c r="AM96" s="156">
        <f t="shared" si="42"/>
        <v>0.9070623941092647</v>
      </c>
      <c r="AN96" s="156">
        <f t="shared" si="43"/>
        <v>7.8681079342133059E-2</v>
      </c>
      <c r="AO96" s="156">
        <f t="shared" si="44"/>
        <v>1.8691177255171672</v>
      </c>
      <c r="AP96" s="156">
        <f t="shared" si="45"/>
        <v>1.0900047985510135</v>
      </c>
      <c r="AQ96" s="111">
        <f t="shared" si="46"/>
        <v>850.7182950230731</v>
      </c>
      <c r="AR96" s="111">
        <f t="shared" si="47"/>
        <v>316.10511455871449</v>
      </c>
      <c r="AS96" s="111">
        <f t="shared" si="48"/>
        <v>66.064462912871306</v>
      </c>
      <c r="AT96" s="111">
        <f t="shared" si="49"/>
        <v>40.639989951151613</v>
      </c>
      <c r="AU96" s="156">
        <f t="shared" si="50"/>
        <v>0.90716903605173638</v>
      </c>
      <c r="AV96" s="156">
        <f t="shared" si="51"/>
        <v>7.8602762512116439E-2</v>
      </c>
      <c r="AW96" s="156">
        <f t="shared" si="52"/>
        <v>1.8691635473771775</v>
      </c>
      <c r="AX96" s="156">
        <f t="shared" si="53"/>
        <v>1.0899911943978231</v>
      </c>
      <c r="AY96" s="111">
        <f t="shared" si="54"/>
        <v>850.98618052613926</v>
      </c>
      <c r="AZ96" s="111">
        <f t="shared" si="55"/>
        <v>316.11415497066952</v>
      </c>
      <c r="BA96" s="111">
        <f t="shared" si="56"/>
        <v>66.065357643158009</v>
      </c>
      <c r="BB96" s="111">
        <f t="shared" si="57"/>
        <v>40.640580991361006</v>
      </c>
      <c r="BC96" s="156">
        <f t="shared" si="58"/>
        <v>0.90715986538219084</v>
      </c>
      <c r="BD96" s="156">
        <f t="shared" si="59"/>
        <v>7.8609493675761893E-2</v>
      </c>
      <c r="BE96" s="156">
        <f t="shared" si="60"/>
        <v>1.869159612727173</v>
      </c>
      <c r="BF96" s="156">
        <f t="shared" si="61"/>
        <v>1.0899923643267555</v>
      </c>
      <c r="BG96" s="111">
        <f t="shared" si="62"/>
        <v>850.96315017893164</v>
      </c>
      <c r="BH96" s="137">
        <f t="shared" si="63"/>
        <v>316.11337784709542</v>
      </c>
      <c r="BI96" s="137">
        <f t="shared" si="64"/>
        <v>66.065280729529661</v>
      </c>
      <c r="BJ96" s="137">
        <f t="shared" si="65"/>
        <v>40.640530183805581</v>
      </c>
      <c r="BK96" s="113">
        <f t="shared" si="66"/>
        <v>0.90716065367560195</v>
      </c>
      <c r="BL96" s="113">
        <f t="shared" si="67"/>
        <v>7.8608915050407041E-2</v>
      </c>
      <c r="BM96" s="113">
        <f t="shared" si="68"/>
        <v>1.8691599509850965</v>
      </c>
      <c r="BN96" s="113">
        <f t="shared" si="69"/>
        <v>1.0899922637621744</v>
      </c>
      <c r="BO96" s="137">
        <f t="shared" si="70"/>
        <v>850.96512987173958</v>
      </c>
      <c r="BP96" s="137">
        <f t="shared" si="71"/>
        <v>316.11344464943159</v>
      </c>
      <c r="BQ96" s="137">
        <f t="shared" si="72"/>
        <v>66.065287341091533</v>
      </c>
      <c r="BR96" s="137">
        <f t="shared" si="73"/>
        <v>40.640534551266796</v>
      </c>
      <c r="BS96" s="113">
        <f t="shared" si="74"/>
        <v>0.90716058591289372</v>
      </c>
      <c r="BT96" s="113">
        <f t="shared" si="75"/>
        <v>7.8608964789579863E-2</v>
      </c>
      <c r="BU96" s="113">
        <f t="shared" si="76"/>
        <v>1.8691599219083308</v>
      </c>
      <c r="BV96" s="113">
        <f t="shared" si="77"/>
        <v>1.0899922724068363</v>
      </c>
      <c r="BW96" s="137">
        <f t="shared" si="78"/>
        <v>850.96495969517071</v>
      </c>
      <c r="BX96" s="137">
        <f t="shared" si="79"/>
        <v>316.11343890703426</v>
      </c>
      <c r="BY96" s="137">
        <f t="shared" si="80"/>
        <v>66.065286772754803</v>
      </c>
      <c r="BZ96" s="137">
        <f t="shared" si="81"/>
        <v>40.640534175835292</v>
      </c>
      <c r="CA96" s="113">
        <f t="shared" si="82"/>
        <v>0.90716059173784436</v>
      </c>
      <c r="CB96" s="113">
        <f t="shared" si="83"/>
        <v>7.8608960513949194E-2</v>
      </c>
      <c r="CC96" s="113">
        <f t="shared" si="84"/>
        <v>1.8691599244078008</v>
      </c>
      <c r="CD96" s="113">
        <f t="shared" si="85"/>
        <v>1.0899922716637327</v>
      </c>
      <c r="CE96" s="137">
        <f t="shared" si="86"/>
        <v>850.96497432372189</v>
      </c>
      <c r="CF96" s="137">
        <f t="shared" si="87"/>
        <v>316.1134394006566</v>
      </c>
      <c r="CG96" s="137">
        <f t="shared" si="88"/>
        <v>66.065286821609646</v>
      </c>
      <c r="CH96" s="137">
        <f t="shared" si="89"/>
        <v>40.640534208107773</v>
      </c>
      <c r="CI96" s="113">
        <f t="shared" si="90"/>
        <v>0.90716059123712522</v>
      </c>
      <c r="CJ96" s="113">
        <f t="shared" si="91"/>
        <v>7.8608960881486833E-2</v>
      </c>
      <c r="CK96" s="113">
        <f t="shared" si="92"/>
        <v>1.8691599241929435</v>
      </c>
      <c r="CL96" s="113">
        <f t="shared" si="93"/>
        <v>1.0899922717276107</v>
      </c>
      <c r="CM96" s="137">
        <f t="shared" si="94"/>
        <v>850.96497306623655</v>
      </c>
      <c r="CN96" s="137">
        <f t="shared" si="95"/>
        <v>316.1134393582243</v>
      </c>
      <c r="CO96" s="137">
        <f t="shared" si="96"/>
        <v>66.065286817410012</v>
      </c>
      <c r="CP96" s="137">
        <f t="shared" si="97"/>
        <v>40.640534205333594</v>
      </c>
      <c r="CQ96" s="113">
        <f t="shared" si="98"/>
        <v>0.90716059128016768</v>
      </c>
      <c r="CR96" s="113">
        <f t="shared" si="99"/>
        <v>7.860896084989287E-2</v>
      </c>
      <c r="CS96" s="113">
        <f t="shared" si="100"/>
        <v>1.8691599242114134</v>
      </c>
      <c r="CT96" s="113">
        <f t="shared" si="101"/>
        <v>1.0899922717221195</v>
      </c>
      <c r="CU96" s="137">
        <f t="shared" si="102"/>
        <v>850.96497317433148</v>
      </c>
      <c r="CV96" s="137">
        <f t="shared" si="103"/>
        <v>316.11343936187183</v>
      </c>
      <c r="CW96" s="173">
        <f t="shared" si="104"/>
        <v>66.065286817771025</v>
      </c>
      <c r="CX96" s="173">
        <f t="shared" si="105"/>
        <v>40.64053420557206</v>
      </c>
      <c r="CY96" s="174">
        <f t="shared" si="106"/>
        <v>0.90716059127646742</v>
      </c>
      <c r="CZ96" s="174">
        <f t="shared" si="107"/>
        <v>7.8608960852608711E-2</v>
      </c>
      <c r="DA96" s="174">
        <f t="shared" si="108"/>
        <v>1.8691599242098251</v>
      </c>
      <c r="DB96" s="174">
        <f t="shared" si="109"/>
        <v>1.0899922717225914</v>
      </c>
      <c r="DC96" s="173">
        <f t="shared" si="110"/>
        <v>850.96497316504008</v>
      </c>
      <c r="DD96" s="137">
        <f t="shared" si="111"/>
        <v>316.11343936155833</v>
      </c>
      <c r="DE96" s="173">
        <f t="shared" si="112"/>
        <v>66.065286817739988</v>
      </c>
      <c r="DF96" s="173">
        <f t="shared" si="113"/>
        <v>40.640534205551575</v>
      </c>
      <c r="DG96" s="174">
        <f t="shared" si="114"/>
        <v>0.90716059127678583</v>
      </c>
      <c r="DH96" s="174">
        <f t="shared" si="115"/>
        <v>7.8608960852375259E-2</v>
      </c>
      <c r="DI96" s="174">
        <f t="shared" si="116"/>
        <v>1.8691599242099619</v>
      </c>
      <c r="DJ96" s="174">
        <f t="shared" si="117"/>
        <v>1.0899922717225508</v>
      </c>
      <c r="DK96" s="173">
        <f t="shared" si="118"/>
        <v>850.9649731658385</v>
      </c>
      <c r="DL96" s="137">
        <f t="shared" si="119"/>
        <v>316.11343936158522</v>
      </c>
      <c r="DM96" s="173">
        <f t="shared" si="120"/>
        <v>66.065286817742631</v>
      </c>
      <c r="DN96" s="173">
        <f t="shared" si="121"/>
        <v>40.640534205553351</v>
      </c>
      <c r="DO96" s="174">
        <f t="shared" si="122"/>
        <v>0.90716059127675941</v>
      </c>
      <c r="DP96" s="174">
        <f t="shared" si="123"/>
        <v>7.8608960852395215E-2</v>
      </c>
      <c r="DQ96" s="174">
        <f t="shared" si="124"/>
        <v>1.869159924209949</v>
      </c>
      <c r="DR96" s="174">
        <f t="shared" si="125"/>
        <v>1.0899922717225543</v>
      </c>
      <c r="DS96" s="173">
        <f t="shared" si="126"/>
        <v>850.9649731657704</v>
      </c>
      <c r="DT96" s="137">
        <f t="shared" si="127"/>
        <v>316.11343936158295</v>
      </c>
      <c r="DU96" s="173">
        <f t="shared" si="128"/>
        <v>66.065286817742418</v>
      </c>
      <c r="DV96" s="173">
        <f t="shared" si="129"/>
        <v>40.64053420555318</v>
      </c>
      <c r="DW96" s="174">
        <f t="shared" si="130"/>
        <v>0.90716059127676085</v>
      </c>
      <c r="DX96" s="174">
        <f t="shared" si="131"/>
        <v>7.8608960852393606E-2</v>
      </c>
      <c r="DY96" s="174">
        <f t="shared" si="132"/>
        <v>1.8691599242099513</v>
      </c>
      <c r="DZ96" s="174">
        <f t="shared" si="133"/>
        <v>1.0899922717225541</v>
      </c>
      <c r="EA96" s="173">
        <f t="shared" si="134"/>
        <v>850.9649731657754</v>
      </c>
      <c r="EB96" s="137">
        <f t="shared" si="135"/>
        <v>316.11343936158312</v>
      </c>
      <c r="EC96" s="173">
        <f t="shared" si="136"/>
        <v>66.065286817742418</v>
      </c>
      <c r="ED96" s="173">
        <f t="shared" si="137"/>
        <v>40.640534205553202</v>
      </c>
      <c r="EE96" s="174">
        <f t="shared" si="138"/>
        <v>0.90716059127676119</v>
      </c>
      <c r="EF96" s="174">
        <f t="shared" si="139"/>
        <v>7.8608960852393717E-2</v>
      </c>
      <c r="EG96" s="174">
        <f t="shared" si="140"/>
        <v>1.8691599242099506</v>
      </c>
      <c r="EH96" s="174">
        <f t="shared" si="141"/>
        <v>1.0899922717225541</v>
      </c>
      <c r="EI96" s="173">
        <f t="shared" si="142"/>
        <v>850.96497316577518</v>
      </c>
      <c r="EJ96" s="137">
        <f t="shared" si="143"/>
        <v>316.11343936158312</v>
      </c>
      <c r="EK96" s="173">
        <f t="shared" si="144"/>
        <v>66.065286817742418</v>
      </c>
      <c r="EL96" s="173">
        <f t="shared" si="145"/>
        <v>40.640534205553202</v>
      </c>
      <c r="EM96" s="174">
        <f t="shared" si="146"/>
        <v>0.90716059127676119</v>
      </c>
      <c r="EN96" s="174">
        <f t="shared" si="147"/>
        <v>7.8608960852393717E-2</v>
      </c>
      <c r="EO96" s="174">
        <f t="shared" si="148"/>
        <v>1.8691599242099506</v>
      </c>
      <c r="EP96" s="174">
        <f t="shared" si="149"/>
        <v>1.0899922717225541</v>
      </c>
      <c r="EQ96" s="137">
        <f t="shared" si="150"/>
        <v>0.71157759825199063</v>
      </c>
      <c r="ER96" s="137">
        <f t="shared" si="151"/>
        <v>42.963439361583141</v>
      </c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  <c r="JX96" s="106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06"/>
      <c r="KT96" s="106"/>
      <c r="KU96" s="106"/>
      <c r="KV96" s="106"/>
      <c r="KW96" s="106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/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06"/>
      <c r="NL96" s="106"/>
      <c r="NM96" s="106"/>
      <c r="NN96" s="106"/>
      <c r="NO96" s="106"/>
      <c r="NP96" s="106"/>
      <c r="NQ96" s="106"/>
      <c r="NR96" s="106"/>
      <c r="NS96" s="106"/>
      <c r="NT96" s="106"/>
      <c r="NU96" s="106"/>
      <c r="NV96" s="106"/>
      <c r="NW96" s="106"/>
      <c r="NX96" s="106"/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</row>
    <row r="97" spans="1:486" x14ac:dyDescent="0.3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16"/>
      <c r="M97" s="116"/>
      <c r="N97" s="116"/>
      <c r="O97" s="116"/>
      <c r="P97" s="117"/>
      <c r="Q97" s="117"/>
      <c r="R97" s="116"/>
      <c r="S97" s="111">
        <v>0.35</v>
      </c>
      <c r="T97" s="134">
        <f t="shared" si="23"/>
        <v>328.99640419336055</v>
      </c>
      <c r="U97" s="111">
        <f t="shared" si="24"/>
        <v>67.384805710347408</v>
      </c>
      <c r="V97" s="111">
        <f t="shared" si="25"/>
        <v>41.512527940331921</v>
      </c>
      <c r="W97" s="156">
        <f t="shared" si="152"/>
        <v>0.894765745057574</v>
      </c>
      <c r="X97" s="156">
        <f t="shared" si="153"/>
        <v>8.8380289671342815E-2</v>
      </c>
      <c r="Y97" s="156">
        <f t="shared" si="28"/>
        <v>1.8418861766728258</v>
      </c>
      <c r="Z97" s="156">
        <f t="shared" si="29"/>
        <v>1.0980725995139753</v>
      </c>
      <c r="AA97" s="111">
        <f t="shared" si="30"/>
        <v>811.2104365887518</v>
      </c>
      <c r="AB97" s="111">
        <f t="shared" si="31"/>
        <v>314.74646915301662</v>
      </c>
      <c r="AC97" s="111">
        <f t="shared" si="32"/>
        <v>65.930472038590324</v>
      </c>
      <c r="AD97" s="111">
        <f t="shared" si="33"/>
        <v>40.551482112703731</v>
      </c>
      <c r="AE97" s="156">
        <f t="shared" si="34"/>
        <v>0.90855518005943325</v>
      </c>
      <c r="AF97" s="156">
        <f t="shared" si="35"/>
        <v>7.7593275168060555E-2</v>
      </c>
      <c r="AG97" s="156">
        <f t="shared" si="36"/>
        <v>1.8490632330926311</v>
      </c>
      <c r="AH97" s="156">
        <f t="shared" si="37"/>
        <v>1.0962183911908543</v>
      </c>
      <c r="AI97" s="111">
        <f t="shared" si="38"/>
        <v>845.81650746233811</v>
      </c>
      <c r="AJ97" s="111">
        <f t="shared" si="39"/>
        <v>315.93929366964835</v>
      </c>
      <c r="AK97" s="111">
        <f t="shared" si="40"/>
        <v>66.048059037630523</v>
      </c>
      <c r="AL97" s="111">
        <f t="shared" si="41"/>
        <v>40.629153951123044</v>
      </c>
      <c r="AM97" s="156">
        <f t="shared" si="42"/>
        <v>0.90733736925025787</v>
      </c>
      <c r="AN97" s="156">
        <f t="shared" si="43"/>
        <v>7.8479331075851824E-2</v>
      </c>
      <c r="AO97" s="156">
        <f t="shared" si="44"/>
        <v>1.8485316672191803</v>
      </c>
      <c r="AP97" s="156">
        <f t="shared" si="45"/>
        <v>1.0963831776034638</v>
      </c>
      <c r="AQ97" s="111">
        <f t="shared" si="46"/>
        <v>842.87234021215909</v>
      </c>
      <c r="AR97" s="111">
        <f t="shared" si="47"/>
        <v>315.83933079256133</v>
      </c>
      <c r="AS97" s="111">
        <f t="shared" si="48"/>
        <v>66.038176986661881</v>
      </c>
      <c r="AT97" s="111">
        <f t="shared" si="49"/>
        <v>40.622626162890583</v>
      </c>
      <c r="AU97" s="156">
        <f t="shared" si="50"/>
        <v>0.90743895954629528</v>
      </c>
      <c r="AV97" s="156">
        <f t="shared" si="51"/>
        <v>7.8404952188485116E-2</v>
      </c>
      <c r="AW97" s="156">
        <f t="shared" si="52"/>
        <v>1.8485767284205548</v>
      </c>
      <c r="AX97" s="156">
        <f t="shared" si="53"/>
        <v>1.0963694369040542</v>
      </c>
      <c r="AY97" s="111">
        <f t="shared" si="54"/>
        <v>843.11875458478801</v>
      </c>
      <c r="AZ97" s="111">
        <f t="shared" si="55"/>
        <v>315.84770784365878</v>
      </c>
      <c r="BA97" s="111">
        <f t="shared" si="56"/>
        <v>66.039004922262976</v>
      </c>
      <c r="BB97" s="111">
        <f t="shared" si="57"/>
        <v>40.623173070912834</v>
      </c>
      <c r="BC97" s="156">
        <f t="shared" si="58"/>
        <v>0.90743044285143148</v>
      </c>
      <c r="BD97" s="156">
        <f t="shared" si="59"/>
        <v>7.8411184390298122E-2</v>
      </c>
      <c r="BE97" s="156">
        <f t="shared" si="60"/>
        <v>1.848572955812043</v>
      </c>
      <c r="BF97" s="156">
        <f t="shared" si="61"/>
        <v>1.0963705888802653</v>
      </c>
      <c r="BG97" s="111">
        <f t="shared" si="62"/>
        <v>843.09810242413016</v>
      </c>
      <c r="BH97" s="137">
        <f t="shared" si="63"/>
        <v>315.84700583150754</v>
      </c>
      <c r="BI97" s="137">
        <f t="shared" si="64"/>
        <v>66.038935538372456</v>
      </c>
      <c r="BJ97" s="137">
        <f t="shared" si="65"/>
        <v>40.623127238102512</v>
      </c>
      <c r="BK97" s="113">
        <f t="shared" si="66"/>
        <v>0.90743115654305906</v>
      </c>
      <c r="BL97" s="113">
        <f t="shared" si="67"/>
        <v>7.8410662114318311E-2</v>
      </c>
      <c r="BM97" s="113">
        <f t="shared" si="68"/>
        <v>1.8485732719887569</v>
      </c>
      <c r="BN97" s="113">
        <f t="shared" si="69"/>
        <v>1.0963704923459541</v>
      </c>
      <c r="BO97" s="137">
        <f t="shared" si="70"/>
        <v>843.09983309713334</v>
      </c>
      <c r="BP97" s="137">
        <f t="shared" si="71"/>
        <v>315.84706466139374</v>
      </c>
      <c r="BQ97" s="137">
        <f t="shared" si="72"/>
        <v>66.038941352858117</v>
      </c>
      <c r="BR97" s="137">
        <f t="shared" si="73"/>
        <v>40.623131078968328</v>
      </c>
      <c r="BS97" s="113">
        <f t="shared" si="74"/>
        <v>0.9074310967342506</v>
      </c>
      <c r="BT97" s="113">
        <f t="shared" si="75"/>
        <v>7.8410705881945819E-2</v>
      </c>
      <c r="BU97" s="113">
        <f t="shared" si="76"/>
        <v>1.8485732454927546</v>
      </c>
      <c r="BV97" s="113">
        <f t="shared" si="77"/>
        <v>1.0963705004357274</v>
      </c>
      <c r="BW97" s="137">
        <f t="shared" si="78"/>
        <v>843.0996880634998</v>
      </c>
      <c r="BX97" s="137">
        <f t="shared" si="79"/>
        <v>315.84705973134299</v>
      </c>
      <c r="BY97" s="137">
        <f t="shared" si="80"/>
        <v>66.038940865593645</v>
      </c>
      <c r="BZ97" s="137">
        <f t="shared" si="81"/>
        <v>40.623130757096781</v>
      </c>
      <c r="CA97" s="113">
        <f t="shared" si="82"/>
        <v>0.90743110174633568</v>
      </c>
      <c r="CB97" s="113">
        <f t="shared" si="83"/>
        <v>7.8410702214139247E-2</v>
      </c>
      <c r="CC97" s="113">
        <f t="shared" si="84"/>
        <v>1.8485732477131684</v>
      </c>
      <c r="CD97" s="113">
        <f t="shared" si="85"/>
        <v>1.0963704997577901</v>
      </c>
      <c r="CE97" s="137">
        <f t="shared" si="86"/>
        <v>843.09970021757943</v>
      </c>
      <c r="CF97" s="137">
        <f t="shared" si="87"/>
        <v>315.84706014449011</v>
      </c>
      <c r="CG97" s="137">
        <f t="shared" si="88"/>
        <v>66.038940906427285</v>
      </c>
      <c r="CH97" s="137">
        <f t="shared" si="89"/>
        <v>40.623130784070213</v>
      </c>
      <c r="CI97" s="113">
        <f t="shared" si="90"/>
        <v>0.90743110132631422</v>
      </c>
      <c r="CJ97" s="113">
        <f t="shared" si="91"/>
        <v>7.8410702521508016E-2</v>
      </c>
      <c r="CK97" s="113">
        <f t="shared" si="92"/>
        <v>1.8485732475270937</v>
      </c>
      <c r="CL97" s="113">
        <f t="shared" si="93"/>
        <v>1.0963704998146022</v>
      </c>
      <c r="CM97" s="137">
        <f t="shared" si="94"/>
        <v>843.09969919904574</v>
      </c>
      <c r="CN97" s="137">
        <f t="shared" si="95"/>
        <v>315.84706010986764</v>
      </c>
      <c r="CO97" s="137">
        <f t="shared" si="96"/>
        <v>66.03894090300534</v>
      </c>
      <c r="CP97" s="137">
        <f t="shared" si="97"/>
        <v>40.623130781809778</v>
      </c>
      <c r="CQ97" s="113">
        <f t="shared" si="98"/>
        <v>0.90743110136151262</v>
      </c>
      <c r="CR97" s="113">
        <f t="shared" si="99"/>
        <v>7.8410702495749954E-2</v>
      </c>
      <c r="CS97" s="113">
        <f t="shared" si="100"/>
        <v>1.8485732475426873</v>
      </c>
      <c r="CT97" s="113">
        <f t="shared" si="101"/>
        <v>1.0963704998098414</v>
      </c>
      <c r="CU97" s="137">
        <f t="shared" si="102"/>
        <v>843.09969928440046</v>
      </c>
      <c r="CV97" s="137">
        <f t="shared" si="103"/>
        <v>315.8470601127691</v>
      </c>
      <c r="CW97" s="173">
        <f t="shared" si="104"/>
        <v>66.038940903292129</v>
      </c>
      <c r="CX97" s="173">
        <f t="shared" si="105"/>
        <v>40.623130781999201</v>
      </c>
      <c r="CY97" s="174">
        <f t="shared" si="106"/>
        <v>0.90743110135856264</v>
      </c>
      <c r="CZ97" s="174">
        <f t="shared" si="107"/>
        <v>7.8410702497908588E-2</v>
      </c>
      <c r="DA97" s="174">
        <f t="shared" si="108"/>
        <v>1.8485732475413807</v>
      </c>
      <c r="DB97" s="174">
        <f t="shared" si="109"/>
        <v>1.0963704998102404</v>
      </c>
      <c r="DC97" s="173">
        <f t="shared" si="110"/>
        <v>843.09969927724751</v>
      </c>
      <c r="DD97" s="137">
        <f t="shared" si="111"/>
        <v>315.84706011252592</v>
      </c>
      <c r="DE97" s="173">
        <f t="shared" si="112"/>
        <v>66.03894090326807</v>
      </c>
      <c r="DF97" s="173">
        <f t="shared" si="113"/>
        <v>40.623130781983328</v>
      </c>
      <c r="DG97" s="174">
        <f t="shared" si="114"/>
        <v>0.90743110135881011</v>
      </c>
      <c r="DH97" s="174">
        <f t="shared" si="115"/>
        <v>7.8410702497727636E-2</v>
      </c>
      <c r="DI97" s="174">
        <f t="shared" si="116"/>
        <v>1.8485732475414902</v>
      </c>
      <c r="DJ97" s="174">
        <f t="shared" si="117"/>
        <v>1.0963704998102071</v>
      </c>
      <c r="DK97" s="173">
        <f t="shared" si="118"/>
        <v>843.09969927784709</v>
      </c>
      <c r="DL97" s="137">
        <f t="shared" si="119"/>
        <v>315.84706011254627</v>
      </c>
      <c r="DM97" s="173">
        <f t="shared" si="120"/>
        <v>66.038940903270117</v>
      </c>
      <c r="DN97" s="173">
        <f t="shared" si="121"/>
        <v>40.623130781984656</v>
      </c>
      <c r="DO97" s="174">
        <f t="shared" si="122"/>
        <v>0.90743110135878902</v>
      </c>
      <c r="DP97" s="174">
        <f t="shared" si="123"/>
        <v>7.8410702497742832E-2</v>
      </c>
      <c r="DQ97" s="174">
        <f t="shared" si="124"/>
        <v>1.8485732475414813</v>
      </c>
      <c r="DR97" s="174">
        <f t="shared" si="125"/>
        <v>1.0963704998102097</v>
      </c>
      <c r="DS97" s="173">
        <f t="shared" si="126"/>
        <v>843.09969927779707</v>
      </c>
      <c r="DT97" s="137">
        <f t="shared" si="127"/>
        <v>315.84706011254457</v>
      </c>
      <c r="DU97" s="173">
        <f t="shared" si="128"/>
        <v>66.038940903269932</v>
      </c>
      <c r="DV97" s="173">
        <f t="shared" si="129"/>
        <v>40.623130781984536</v>
      </c>
      <c r="DW97" s="174">
        <f t="shared" si="130"/>
        <v>0.90743110135879079</v>
      </c>
      <c r="DX97" s="174">
        <f t="shared" si="131"/>
        <v>7.8410702497741555E-2</v>
      </c>
      <c r="DY97" s="174">
        <f t="shared" si="132"/>
        <v>1.8485732475414818</v>
      </c>
      <c r="DZ97" s="174">
        <f t="shared" si="133"/>
        <v>1.0963704998102095</v>
      </c>
      <c r="EA97" s="173">
        <f t="shared" si="134"/>
        <v>843.09969927780116</v>
      </c>
      <c r="EB97" s="137">
        <f t="shared" si="135"/>
        <v>315.8470601125448</v>
      </c>
      <c r="EC97" s="173">
        <f t="shared" si="136"/>
        <v>66.038940903269932</v>
      </c>
      <c r="ED97" s="173">
        <f t="shared" si="137"/>
        <v>40.623130781984571</v>
      </c>
      <c r="EE97" s="174">
        <f t="shared" si="138"/>
        <v>0.90743110135879135</v>
      </c>
      <c r="EF97" s="174">
        <f t="shared" si="139"/>
        <v>7.8410702497741652E-2</v>
      </c>
      <c r="EG97" s="174">
        <f t="shared" si="140"/>
        <v>1.8485732475414813</v>
      </c>
      <c r="EH97" s="174">
        <f t="shared" si="141"/>
        <v>1.0963704998102093</v>
      </c>
      <c r="EI97" s="173">
        <f t="shared" si="142"/>
        <v>843.09969927780048</v>
      </c>
      <c r="EJ97" s="137">
        <f t="shared" si="143"/>
        <v>315.84706011254474</v>
      </c>
      <c r="EK97" s="173">
        <f t="shared" si="144"/>
        <v>66.038940903269932</v>
      </c>
      <c r="EL97" s="173">
        <f t="shared" si="145"/>
        <v>40.623130781984571</v>
      </c>
      <c r="EM97" s="174">
        <f t="shared" si="146"/>
        <v>0.90743110135879135</v>
      </c>
      <c r="EN97" s="174">
        <f t="shared" si="147"/>
        <v>7.8410702497741624E-2</v>
      </c>
      <c r="EO97" s="174">
        <f t="shared" si="148"/>
        <v>1.8485732475414813</v>
      </c>
      <c r="EP97" s="174">
        <f t="shared" si="149"/>
        <v>1.0963704998102093</v>
      </c>
      <c r="EQ97" s="137">
        <f t="shared" si="150"/>
        <v>0.71774280455778128</v>
      </c>
      <c r="ER97" s="137">
        <f t="shared" si="151"/>
        <v>42.697060112544762</v>
      </c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  <c r="JX97" s="106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06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/>
      <c r="MB97" s="106"/>
      <c r="MC97" s="106"/>
      <c r="MD97" s="106"/>
      <c r="ME97" s="106"/>
      <c r="MF97" s="106"/>
      <c r="MG97" s="106"/>
      <c r="MH97" s="106"/>
      <c r="MI97" s="106"/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</row>
    <row r="98" spans="1:486" x14ac:dyDescent="0.3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16"/>
      <c r="M98" s="116"/>
      <c r="N98" s="116"/>
      <c r="O98" s="116"/>
      <c r="P98" s="117"/>
      <c r="Q98" s="117"/>
      <c r="R98" s="116"/>
      <c r="S98" s="111">
        <v>0.36</v>
      </c>
      <c r="T98" s="134">
        <f t="shared" si="23"/>
        <v>328.74884712364644</v>
      </c>
      <c r="U98" s="111">
        <f t="shared" si="24"/>
        <v>67.358575073393723</v>
      </c>
      <c r="V98" s="111">
        <f t="shared" si="25"/>
        <v>41.495187116004743</v>
      </c>
      <c r="W98" s="156">
        <f t="shared" si="152"/>
        <v>0.89499177632399873</v>
      </c>
      <c r="X98" s="156">
        <f t="shared" si="153"/>
        <v>8.8189308479277986E-2</v>
      </c>
      <c r="Y98" s="156">
        <f t="shared" si="28"/>
        <v>1.8214115939543822</v>
      </c>
      <c r="Z98" s="156">
        <f t="shared" si="29"/>
        <v>1.1048651927595039</v>
      </c>
      <c r="AA98" s="111">
        <f t="shared" si="30"/>
        <v>804.66825316551831</v>
      </c>
      <c r="AB98" s="111">
        <f t="shared" si="31"/>
        <v>314.51645852553622</v>
      </c>
      <c r="AC98" s="111">
        <f t="shared" si="32"/>
        <v>65.907880969956892</v>
      </c>
      <c r="AD98" s="111">
        <f t="shared" si="33"/>
        <v>40.536560290267438</v>
      </c>
      <c r="AE98" s="156">
        <f t="shared" si="34"/>
        <v>0.9087914129533875</v>
      </c>
      <c r="AF98" s="156">
        <f t="shared" si="35"/>
        <v>7.7422792397376941E-2</v>
      </c>
      <c r="AG98" s="156">
        <f t="shared" si="36"/>
        <v>1.8287591287871465</v>
      </c>
      <c r="AH98" s="156">
        <f t="shared" si="37"/>
        <v>1.1029017876409899</v>
      </c>
      <c r="AI98" s="111">
        <f t="shared" si="38"/>
        <v>838.17017364655123</v>
      </c>
      <c r="AJ98" s="111">
        <f t="shared" si="39"/>
        <v>315.67910454191764</v>
      </c>
      <c r="AK98" s="111">
        <f t="shared" si="40"/>
        <v>66.022348126597535</v>
      </c>
      <c r="AL98" s="111">
        <f t="shared" si="41"/>
        <v>40.612170174096789</v>
      </c>
      <c r="AM98" s="156">
        <f t="shared" si="42"/>
        <v>0.90760197175223367</v>
      </c>
      <c r="AN98" s="156">
        <f t="shared" si="43"/>
        <v>7.8285780703052532E-2</v>
      </c>
      <c r="AO98" s="156">
        <f t="shared" si="44"/>
        <v>1.8282240013383744</v>
      </c>
      <c r="AP98" s="156">
        <f t="shared" si="45"/>
        <v>1.1030721825564014</v>
      </c>
      <c r="AQ98" s="111">
        <f t="shared" si="46"/>
        <v>835.39149802170573</v>
      </c>
      <c r="AR98" s="111">
        <f t="shared" si="47"/>
        <v>315.58408669045969</v>
      </c>
      <c r="AS98" s="111">
        <f t="shared" si="48"/>
        <v>66.012967442642477</v>
      </c>
      <c r="AT98" s="111">
        <f t="shared" si="49"/>
        <v>40.605973672860884</v>
      </c>
      <c r="AU98" s="156">
        <f t="shared" si="50"/>
        <v>0.90769874509335713</v>
      </c>
      <c r="AV98" s="156">
        <f t="shared" si="51"/>
        <v>7.8215136808528485E-2</v>
      </c>
      <c r="AW98" s="156">
        <f t="shared" si="52"/>
        <v>1.8282681955610827</v>
      </c>
      <c r="AX98" s="156">
        <f t="shared" si="53"/>
        <v>1.1030583255357458</v>
      </c>
      <c r="AY98" s="111">
        <f t="shared" si="54"/>
        <v>835.61832142855144</v>
      </c>
      <c r="AZ98" s="111">
        <f t="shared" si="55"/>
        <v>315.59185236557852</v>
      </c>
      <c r="BA98" s="111">
        <f t="shared" si="56"/>
        <v>66.01373393981568</v>
      </c>
      <c r="BB98" s="111">
        <f t="shared" si="57"/>
        <v>40.606479988590714</v>
      </c>
      <c r="BC98" s="156">
        <f t="shared" si="58"/>
        <v>0.90769083305448306</v>
      </c>
      <c r="BD98" s="156">
        <f t="shared" si="59"/>
        <v>7.8220909664482807E-2</v>
      </c>
      <c r="BE98" s="156">
        <f t="shared" si="60"/>
        <v>1.8282645866916747</v>
      </c>
      <c r="BF98" s="156">
        <f t="shared" si="61"/>
        <v>1.1030594585076487</v>
      </c>
      <c r="BG98" s="111">
        <f t="shared" si="62"/>
        <v>835.59978169075112</v>
      </c>
      <c r="BH98" s="137">
        <f t="shared" si="63"/>
        <v>315.5912176895265</v>
      </c>
      <c r="BI98" s="137">
        <f t="shared" si="64"/>
        <v>66.013671294088311</v>
      </c>
      <c r="BJ98" s="137">
        <f t="shared" si="65"/>
        <v>40.606438607454201</v>
      </c>
      <c r="BK98" s="113">
        <f t="shared" si="66"/>
        <v>0.907691479673298</v>
      </c>
      <c r="BL98" s="113">
        <f t="shared" si="67"/>
        <v>7.8220437853169053E-2</v>
      </c>
      <c r="BM98" s="113">
        <f t="shared" si="68"/>
        <v>1.8282648816591889</v>
      </c>
      <c r="BN98" s="113">
        <f t="shared" si="69"/>
        <v>1.1030593659147439</v>
      </c>
      <c r="BO98" s="137">
        <f t="shared" si="70"/>
        <v>835.60129690161193</v>
      </c>
      <c r="BP98" s="137">
        <f t="shared" si="71"/>
        <v>315.5912695605835</v>
      </c>
      <c r="BQ98" s="137">
        <f t="shared" si="72"/>
        <v>66.013676414015521</v>
      </c>
      <c r="BR98" s="137">
        <f t="shared" si="73"/>
        <v>40.606441989463029</v>
      </c>
      <c r="BS98" s="113">
        <f t="shared" si="74"/>
        <v>0.90769142682604931</v>
      </c>
      <c r="BT98" s="113">
        <f t="shared" si="75"/>
        <v>7.8220476413517523E-2</v>
      </c>
      <c r="BU98" s="113">
        <f t="shared" si="76"/>
        <v>1.8282648575521028</v>
      </c>
      <c r="BV98" s="113">
        <f t="shared" si="77"/>
        <v>1.103059373482234</v>
      </c>
      <c r="BW98" s="137">
        <f t="shared" si="78"/>
        <v>835.60117306577638</v>
      </c>
      <c r="BX98" s="137">
        <f t="shared" si="79"/>
        <v>315.59126532124526</v>
      </c>
      <c r="BY98" s="137">
        <f t="shared" si="80"/>
        <v>66.013675995572044</v>
      </c>
      <c r="BZ98" s="137">
        <f t="shared" si="81"/>
        <v>40.60644171305686</v>
      </c>
      <c r="CA98" s="113">
        <f t="shared" si="82"/>
        <v>0.90769143114516926</v>
      </c>
      <c r="CB98" s="113">
        <f t="shared" si="83"/>
        <v>7.8220473262041887E-2</v>
      </c>
      <c r="CC98" s="113">
        <f t="shared" si="84"/>
        <v>1.8282648595223374</v>
      </c>
      <c r="CD98" s="113">
        <f t="shared" si="85"/>
        <v>1.1030593728637552</v>
      </c>
      <c r="CE98" s="137">
        <f t="shared" si="86"/>
        <v>835.6011831866798</v>
      </c>
      <c r="CF98" s="137">
        <f t="shared" si="87"/>
        <v>315.59126566771954</v>
      </c>
      <c r="CG98" s="137">
        <f t="shared" si="88"/>
        <v>66.013676029770764</v>
      </c>
      <c r="CH98" s="137">
        <f t="shared" si="89"/>
        <v>40.606441735647088</v>
      </c>
      <c r="CI98" s="113">
        <f t="shared" si="90"/>
        <v>0.9076914307921744</v>
      </c>
      <c r="CJ98" s="113">
        <f t="shared" si="91"/>
        <v>7.8220473519606912E-2</v>
      </c>
      <c r="CK98" s="113">
        <f t="shared" si="92"/>
        <v>1.8282648593613133</v>
      </c>
      <c r="CL98" s="113">
        <f t="shared" si="93"/>
        <v>1.1030593729143023</v>
      </c>
      <c r="CM98" s="137">
        <f t="shared" si="94"/>
        <v>835.60118235951438</v>
      </c>
      <c r="CN98" s="137">
        <f t="shared" si="95"/>
        <v>315.59126563940276</v>
      </c>
      <c r="CO98" s="137">
        <f t="shared" si="96"/>
        <v>66.013676026975773</v>
      </c>
      <c r="CP98" s="137">
        <f t="shared" si="97"/>
        <v>40.606441733800807</v>
      </c>
      <c r="CQ98" s="113">
        <f t="shared" si="98"/>
        <v>0.90769143082102366</v>
      </c>
      <c r="CR98" s="113">
        <f t="shared" si="99"/>
        <v>7.8220473498556597E-2</v>
      </c>
      <c r="CS98" s="113">
        <f t="shared" si="100"/>
        <v>1.8282648593744737</v>
      </c>
      <c r="CT98" s="113">
        <f t="shared" si="101"/>
        <v>1.1030593729101714</v>
      </c>
      <c r="CU98" s="137">
        <f t="shared" si="102"/>
        <v>835.60118242711758</v>
      </c>
      <c r="CV98" s="137">
        <f t="shared" si="103"/>
        <v>315.59126564171703</v>
      </c>
      <c r="CW98" s="173">
        <f t="shared" si="104"/>
        <v>66.013676027204198</v>
      </c>
      <c r="CX98" s="173">
        <f t="shared" si="105"/>
        <v>40.606441733951705</v>
      </c>
      <c r="CY98" s="174">
        <f t="shared" si="106"/>
        <v>0.90769143081866588</v>
      </c>
      <c r="CZ98" s="174">
        <f t="shared" si="107"/>
        <v>7.8220473500277013E-2</v>
      </c>
      <c r="DA98" s="174">
        <f t="shared" si="108"/>
        <v>1.8282648593733981</v>
      </c>
      <c r="DB98" s="174">
        <f t="shared" si="109"/>
        <v>1.1030593729105089</v>
      </c>
      <c r="DC98" s="173">
        <f t="shared" si="110"/>
        <v>835.60118242159251</v>
      </c>
      <c r="DD98" s="137">
        <f t="shared" si="111"/>
        <v>315.59126564152791</v>
      </c>
      <c r="DE98" s="173">
        <f t="shared" si="112"/>
        <v>66.013676027185525</v>
      </c>
      <c r="DF98" s="173">
        <f t="shared" si="113"/>
        <v>40.60644173393937</v>
      </c>
      <c r="DG98" s="174">
        <f t="shared" si="114"/>
        <v>0.90769143081885861</v>
      </c>
      <c r="DH98" s="174">
        <f t="shared" si="115"/>
        <v>7.8220473500136389E-2</v>
      </c>
      <c r="DI98" s="174">
        <f t="shared" si="116"/>
        <v>1.8282648593734863</v>
      </c>
      <c r="DJ98" s="174">
        <f t="shared" si="117"/>
        <v>1.1030593729104814</v>
      </c>
      <c r="DK98" s="173">
        <f t="shared" si="118"/>
        <v>835.60118242204373</v>
      </c>
      <c r="DL98" s="137">
        <f t="shared" si="119"/>
        <v>315.59126564154332</v>
      </c>
      <c r="DM98" s="173">
        <f t="shared" si="120"/>
        <v>66.013676027187046</v>
      </c>
      <c r="DN98" s="173">
        <f t="shared" si="121"/>
        <v>40.606441733940379</v>
      </c>
      <c r="DO98" s="174">
        <f t="shared" si="122"/>
        <v>0.90769143081884285</v>
      </c>
      <c r="DP98" s="174">
        <f t="shared" si="123"/>
        <v>7.8220473500147825E-2</v>
      </c>
      <c r="DQ98" s="174">
        <f t="shared" si="124"/>
        <v>1.8282648593734792</v>
      </c>
      <c r="DR98" s="174">
        <f t="shared" si="125"/>
        <v>1.1030593729104836</v>
      </c>
      <c r="DS98" s="173">
        <f t="shared" si="126"/>
        <v>835.60118242200701</v>
      </c>
      <c r="DT98" s="137">
        <f t="shared" si="127"/>
        <v>315.59126564154207</v>
      </c>
      <c r="DU98" s="173">
        <f t="shared" si="128"/>
        <v>66.013676027186932</v>
      </c>
      <c r="DV98" s="173">
        <f t="shared" si="129"/>
        <v>40.606441733940308</v>
      </c>
      <c r="DW98" s="174">
        <f t="shared" si="130"/>
        <v>0.90769143081884429</v>
      </c>
      <c r="DX98" s="174">
        <f t="shared" si="131"/>
        <v>7.8220473500146923E-2</v>
      </c>
      <c r="DY98" s="174">
        <f t="shared" si="132"/>
        <v>1.8282648593734794</v>
      </c>
      <c r="DZ98" s="174">
        <f t="shared" si="133"/>
        <v>1.1030593729104834</v>
      </c>
      <c r="EA98" s="173">
        <f t="shared" si="134"/>
        <v>835.60118242201031</v>
      </c>
      <c r="EB98" s="137">
        <f t="shared" si="135"/>
        <v>315.59126564154224</v>
      </c>
      <c r="EC98" s="173">
        <f t="shared" si="136"/>
        <v>66.013676027186932</v>
      </c>
      <c r="ED98" s="173">
        <f t="shared" si="137"/>
        <v>40.606441733940329</v>
      </c>
      <c r="EE98" s="174">
        <f t="shared" si="138"/>
        <v>0.90769143081884462</v>
      </c>
      <c r="EF98" s="174">
        <f t="shared" si="139"/>
        <v>7.822047350014702E-2</v>
      </c>
      <c r="EG98" s="174">
        <f t="shared" si="140"/>
        <v>1.8282648593734789</v>
      </c>
      <c r="EH98" s="174">
        <f t="shared" si="141"/>
        <v>1.1030593729104834</v>
      </c>
      <c r="EI98" s="173">
        <f t="shared" si="142"/>
        <v>835.60118242200951</v>
      </c>
      <c r="EJ98" s="137">
        <f t="shared" si="143"/>
        <v>315.59126564154218</v>
      </c>
      <c r="EK98" s="173">
        <f t="shared" si="144"/>
        <v>66.013676027186932</v>
      </c>
      <c r="EL98" s="173">
        <f t="shared" si="145"/>
        <v>40.606441733940329</v>
      </c>
      <c r="EM98" s="174">
        <f t="shared" si="146"/>
        <v>0.90769143081884474</v>
      </c>
      <c r="EN98" s="174">
        <f t="shared" si="147"/>
        <v>7.822047350014695E-2</v>
      </c>
      <c r="EO98" s="174">
        <f t="shared" si="148"/>
        <v>1.8282648593734792</v>
      </c>
      <c r="EP98" s="174">
        <f t="shared" si="149"/>
        <v>1.1030593729104834</v>
      </c>
      <c r="EQ98" s="137">
        <f t="shared" si="150"/>
        <v>0.72364549609841922</v>
      </c>
      <c r="ER98" s="137">
        <f t="shared" si="151"/>
        <v>42.441265641542202</v>
      </c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106"/>
      <c r="JT98" s="106"/>
      <c r="JU98" s="106"/>
      <c r="JV98" s="106"/>
      <c r="JW98" s="106"/>
      <c r="JX98" s="106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06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/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/>
      <c r="MQ98" s="106"/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</row>
    <row r="99" spans="1:486" x14ac:dyDescent="0.3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16"/>
      <c r="M99" s="116"/>
      <c r="N99" s="116"/>
      <c r="O99" s="116"/>
      <c r="P99" s="117"/>
      <c r="Q99" s="117"/>
      <c r="R99" s="116"/>
      <c r="S99" s="111">
        <v>0.37</v>
      </c>
      <c r="T99" s="134">
        <f t="shared" si="23"/>
        <v>328.50129005393239</v>
      </c>
      <c r="U99" s="111">
        <f t="shared" si="24"/>
        <v>67.332380210046267</v>
      </c>
      <c r="V99" s="111">
        <f t="shared" si="25"/>
        <v>41.477870195180408</v>
      </c>
      <c r="W99" s="156">
        <f t="shared" si="152"/>
        <v>0.8952182636019661</v>
      </c>
      <c r="X99" s="156">
        <f t="shared" si="153"/>
        <v>8.7998447354640408E-2</v>
      </c>
      <c r="Y99" s="156">
        <f t="shared" si="28"/>
        <v>1.8012255083541449</v>
      </c>
      <c r="Z99" s="156">
        <f t="shared" si="29"/>
        <v>1.1119835378294096</v>
      </c>
      <c r="AA99" s="111">
        <f t="shared" si="30"/>
        <v>798.44912904990281</v>
      </c>
      <c r="AB99" s="111">
        <f t="shared" si="31"/>
        <v>314.29642885731249</v>
      </c>
      <c r="AC99" s="111">
        <f t="shared" si="32"/>
        <v>65.886295203280596</v>
      </c>
      <c r="AD99" s="111">
        <f t="shared" si="33"/>
        <v>40.522302687875346</v>
      </c>
      <c r="AE99" s="156">
        <f t="shared" si="34"/>
        <v>0.90901782226440664</v>
      </c>
      <c r="AF99" s="156">
        <f t="shared" si="35"/>
        <v>7.7259821322105099E-2</v>
      </c>
      <c r="AG99" s="156">
        <f t="shared" si="36"/>
        <v>1.8087270048652198</v>
      </c>
      <c r="AH99" s="156">
        <f t="shared" si="37"/>
        <v>1.1099090474501285</v>
      </c>
      <c r="AI99" s="111">
        <f t="shared" si="38"/>
        <v>830.88007605904681</v>
      </c>
      <c r="AJ99" s="111">
        <f t="shared" si="39"/>
        <v>315.42928303217354</v>
      </c>
      <c r="AK99" s="111">
        <f t="shared" si="40"/>
        <v>65.99769423932139</v>
      </c>
      <c r="AL99" s="111">
        <f t="shared" si="41"/>
        <v>40.595884889220549</v>
      </c>
      <c r="AM99" s="156">
        <f t="shared" si="42"/>
        <v>0.90785657385572827</v>
      </c>
      <c r="AN99" s="156">
        <f t="shared" si="43"/>
        <v>7.8100087322949902E-2</v>
      </c>
      <c r="AO99" s="156">
        <f t="shared" si="44"/>
        <v>1.8081898689517824</v>
      </c>
      <c r="AP99" s="156">
        <f t="shared" si="45"/>
        <v>1.1100849178212981</v>
      </c>
      <c r="AQ99" s="111">
        <f t="shared" si="46"/>
        <v>828.2567694977638</v>
      </c>
      <c r="AR99" s="111">
        <f t="shared" si="47"/>
        <v>315.33896159736639</v>
      </c>
      <c r="AS99" s="111">
        <f t="shared" si="48"/>
        <v>65.988788607014641</v>
      </c>
      <c r="AT99" s="111">
        <f t="shared" si="49"/>
        <v>40.59000227814763</v>
      </c>
      <c r="AU99" s="156">
        <f t="shared" si="50"/>
        <v>0.90794875491606231</v>
      </c>
      <c r="AV99" s="156">
        <f t="shared" si="51"/>
        <v>7.8032985984323275E-2</v>
      </c>
      <c r="AW99" s="156">
        <f t="shared" si="52"/>
        <v>1.808233106631598</v>
      </c>
      <c r="AX99" s="156">
        <f t="shared" si="53"/>
        <v>1.1100709639334914</v>
      </c>
      <c r="AY99" s="111">
        <f t="shared" si="54"/>
        <v>828.46570229367933</v>
      </c>
      <c r="AZ99" s="111">
        <f t="shared" si="55"/>
        <v>315.34616352225777</v>
      </c>
      <c r="BA99" s="111">
        <f t="shared" si="56"/>
        <v>65.989498559542696</v>
      </c>
      <c r="BB99" s="111">
        <f t="shared" si="57"/>
        <v>40.590471235735158</v>
      </c>
      <c r="BC99" s="156">
        <f t="shared" si="58"/>
        <v>0.90794140215085739</v>
      </c>
      <c r="BD99" s="156">
        <f t="shared" si="59"/>
        <v>7.8038335735410982E-2</v>
      </c>
      <c r="BE99" s="156">
        <f t="shared" si="60"/>
        <v>1.8082296616144837</v>
      </c>
      <c r="BF99" s="156">
        <f t="shared" si="61"/>
        <v>1.1100720770011525</v>
      </c>
      <c r="BG99" s="111">
        <f t="shared" si="62"/>
        <v>828.44904128857286</v>
      </c>
      <c r="BH99" s="137">
        <f t="shared" si="63"/>
        <v>315.34558926923961</v>
      </c>
      <c r="BI99" s="137">
        <f t="shared" si="64"/>
        <v>65.989441949766274</v>
      </c>
      <c r="BJ99" s="137">
        <f t="shared" si="65"/>
        <v>40.590433842263629</v>
      </c>
      <c r="BK99" s="113">
        <f t="shared" si="66"/>
        <v>0.90794198841500395</v>
      </c>
      <c r="BL99" s="113">
        <f t="shared" si="67"/>
        <v>7.8037909163071476E-2</v>
      </c>
      <c r="BM99" s="113">
        <f t="shared" si="68"/>
        <v>1.808229936323122</v>
      </c>
      <c r="BN99" s="113">
        <f t="shared" si="69"/>
        <v>1.1100719882522847</v>
      </c>
      <c r="BO99" s="137">
        <f t="shared" si="70"/>
        <v>828.45036976227402</v>
      </c>
      <c r="BP99" s="137">
        <f t="shared" si="71"/>
        <v>315.34563505793085</v>
      </c>
      <c r="BQ99" s="137">
        <f t="shared" si="72"/>
        <v>65.989446463602405</v>
      </c>
      <c r="BR99" s="137">
        <f t="shared" si="73"/>
        <v>40.590436823868792</v>
      </c>
      <c r="BS99" s="113">
        <f t="shared" si="74"/>
        <v>0.90794194166848929</v>
      </c>
      <c r="BT99" s="113">
        <f t="shared" si="75"/>
        <v>7.8037943176255009E-2</v>
      </c>
      <c r="BU99" s="113">
        <f t="shared" si="76"/>
        <v>1.8082299144190339</v>
      </c>
      <c r="BV99" s="113">
        <f t="shared" si="77"/>
        <v>1.1100719953287899</v>
      </c>
      <c r="BW99" s="137">
        <f t="shared" si="78"/>
        <v>828.45026383491631</v>
      </c>
      <c r="BX99" s="137">
        <f t="shared" si="79"/>
        <v>315.34563140691978</v>
      </c>
      <c r="BY99" s="137">
        <f t="shared" si="80"/>
        <v>65.989446103686774</v>
      </c>
      <c r="BZ99" s="137">
        <f t="shared" si="81"/>
        <v>40.59043658612724</v>
      </c>
      <c r="CA99" s="113">
        <f t="shared" si="82"/>
        <v>0.90794194539587236</v>
      </c>
      <c r="CB99" s="113">
        <f t="shared" si="83"/>
        <v>7.8037940464176711E-2</v>
      </c>
      <c r="CC99" s="113">
        <f t="shared" si="84"/>
        <v>1.8082299161655815</v>
      </c>
      <c r="CD99" s="113">
        <f t="shared" si="85"/>
        <v>1.1100719947645374</v>
      </c>
      <c r="CE99" s="137">
        <f t="shared" si="86"/>
        <v>828.4502722811485</v>
      </c>
      <c r="CF99" s="137">
        <f t="shared" si="87"/>
        <v>315.3456316980371</v>
      </c>
      <c r="CG99" s="137">
        <f t="shared" si="88"/>
        <v>65.989446132385012</v>
      </c>
      <c r="CH99" s="137">
        <f t="shared" si="89"/>
        <v>40.590436605083809</v>
      </c>
      <c r="CI99" s="113">
        <f t="shared" si="90"/>
        <v>0.90794194509866544</v>
      </c>
      <c r="CJ99" s="113">
        <f t="shared" si="91"/>
        <v>7.8037940680427187E-2</v>
      </c>
      <c r="CK99" s="113">
        <f t="shared" si="92"/>
        <v>1.8082299160263184</v>
      </c>
      <c r="CL99" s="113">
        <f t="shared" si="93"/>
        <v>1.1100719948095286</v>
      </c>
      <c r="CM99" s="137">
        <f t="shared" si="94"/>
        <v>828.45027160767938</v>
      </c>
      <c r="CN99" s="137">
        <f t="shared" si="95"/>
        <v>315.34563167482457</v>
      </c>
      <c r="CO99" s="137">
        <f t="shared" si="96"/>
        <v>65.989446130096738</v>
      </c>
      <c r="CP99" s="137">
        <f t="shared" si="97"/>
        <v>40.590436603572293</v>
      </c>
      <c r="CQ99" s="113">
        <f t="shared" si="98"/>
        <v>0.90794194512236381</v>
      </c>
      <c r="CR99" s="113">
        <f t="shared" si="99"/>
        <v>7.803794066318423E-2</v>
      </c>
      <c r="CS99" s="113">
        <f t="shared" si="100"/>
        <v>1.8082299160374227</v>
      </c>
      <c r="CT99" s="113">
        <f t="shared" si="101"/>
        <v>1.1100719948059412</v>
      </c>
      <c r="CU99" s="137">
        <f t="shared" si="102"/>
        <v>828.45027166137891</v>
      </c>
      <c r="CV99" s="137">
        <f t="shared" si="103"/>
        <v>315.34563167667545</v>
      </c>
      <c r="CW99" s="173">
        <f t="shared" si="104"/>
        <v>65.989446130279205</v>
      </c>
      <c r="CX99" s="173">
        <f t="shared" si="105"/>
        <v>40.590436603692822</v>
      </c>
      <c r="CY99" s="174">
        <f t="shared" si="106"/>
        <v>0.90794194512047388</v>
      </c>
      <c r="CZ99" s="174">
        <f t="shared" si="107"/>
        <v>7.8037940664559158E-2</v>
      </c>
      <c r="DA99" s="174">
        <f t="shared" si="108"/>
        <v>1.8082299160365372</v>
      </c>
      <c r="DB99" s="174">
        <f t="shared" si="109"/>
        <v>1.1100719948062274</v>
      </c>
      <c r="DC99" s="173">
        <f t="shared" si="110"/>
        <v>828.45027165709712</v>
      </c>
      <c r="DD99" s="137">
        <f t="shared" si="111"/>
        <v>315.34563167652783</v>
      </c>
      <c r="DE99" s="173">
        <f t="shared" si="112"/>
        <v>65.989446130264639</v>
      </c>
      <c r="DF99" s="173">
        <f t="shared" si="113"/>
        <v>40.590436603683209</v>
      </c>
      <c r="DG99" s="174">
        <f t="shared" si="114"/>
        <v>0.90794194512062498</v>
      </c>
      <c r="DH99" s="174">
        <f t="shared" si="115"/>
        <v>7.8037940664449454E-2</v>
      </c>
      <c r="DI99" s="174">
        <f t="shared" si="116"/>
        <v>1.8082299160366075</v>
      </c>
      <c r="DJ99" s="174">
        <f t="shared" si="117"/>
        <v>1.1100719948062043</v>
      </c>
      <c r="DK99" s="173">
        <f t="shared" si="118"/>
        <v>828.4502716574392</v>
      </c>
      <c r="DL99" s="137">
        <f t="shared" si="119"/>
        <v>315.3456316765396</v>
      </c>
      <c r="DM99" s="173">
        <f t="shared" si="120"/>
        <v>65.989446130265833</v>
      </c>
      <c r="DN99" s="173">
        <f t="shared" si="121"/>
        <v>40.590436603683969</v>
      </c>
      <c r="DO99" s="174">
        <f t="shared" si="122"/>
        <v>0.90794194512061221</v>
      </c>
      <c r="DP99" s="174">
        <f t="shared" si="123"/>
        <v>7.8037940664458225E-2</v>
      </c>
      <c r="DQ99" s="174">
        <f t="shared" si="124"/>
        <v>1.8082299160366027</v>
      </c>
      <c r="DR99" s="174">
        <f t="shared" si="125"/>
        <v>1.1100719948062063</v>
      </c>
      <c r="DS99" s="173">
        <f t="shared" si="126"/>
        <v>828.45027165741135</v>
      </c>
      <c r="DT99" s="137">
        <f t="shared" si="127"/>
        <v>315.34563167653869</v>
      </c>
      <c r="DU99" s="173">
        <f t="shared" si="128"/>
        <v>65.989446130265719</v>
      </c>
      <c r="DV99" s="173">
        <f t="shared" si="129"/>
        <v>40.590436603683912</v>
      </c>
      <c r="DW99" s="174">
        <f t="shared" si="130"/>
        <v>0.90794194512061366</v>
      </c>
      <c r="DX99" s="174">
        <f t="shared" si="131"/>
        <v>7.8037940664457517E-2</v>
      </c>
      <c r="DY99" s="174">
        <f t="shared" si="132"/>
        <v>1.8082299160366027</v>
      </c>
      <c r="DZ99" s="174">
        <f t="shared" si="133"/>
        <v>1.1100719948062061</v>
      </c>
      <c r="EA99" s="173">
        <f t="shared" si="134"/>
        <v>828.45027165741374</v>
      </c>
      <c r="EB99" s="137">
        <f t="shared" si="135"/>
        <v>315.34563167653874</v>
      </c>
      <c r="EC99" s="173">
        <f t="shared" si="136"/>
        <v>65.989446130265719</v>
      </c>
      <c r="ED99" s="173">
        <f t="shared" si="137"/>
        <v>40.590436603683912</v>
      </c>
      <c r="EE99" s="174">
        <f t="shared" si="138"/>
        <v>0.90794194512061366</v>
      </c>
      <c r="EF99" s="174">
        <f t="shared" si="139"/>
        <v>7.8037940664457586E-2</v>
      </c>
      <c r="EG99" s="174">
        <f t="shared" si="140"/>
        <v>1.8082299160366024</v>
      </c>
      <c r="EH99" s="174">
        <f t="shared" si="141"/>
        <v>1.1100719948062061</v>
      </c>
      <c r="EI99" s="173">
        <f t="shared" si="142"/>
        <v>828.45027165741396</v>
      </c>
      <c r="EJ99" s="137">
        <f t="shared" si="143"/>
        <v>315.34563167653874</v>
      </c>
      <c r="EK99" s="173">
        <f t="shared" si="144"/>
        <v>65.989446130265719</v>
      </c>
      <c r="EL99" s="173">
        <f t="shared" si="145"/>
        <v>40.590436603683912</v>
      </c>
      <c r="EM99" s="174">
        <f t="shared" si="146"/>
        <v>0.90794194512061366</v>
      </c>
      <c r="EN99" s="174">
        <f t="shared" si="147"/>
        <v>7.8037940664457586E-2</v>
      </c>
      <c r="EO99" s="174">
        <f t="shared" si="148"/>
        <v>1.8082299160366024</v>
      </c>
      <c r="EP99" s="174">
        <f t="shared" si="149"/>
        <v>1.1100719948062061</v>
      </c>
      <c r="EQ99" s="137">
        <f t="shared" si="150"/>
        <v>0.72930136060652229</v>
      </c>
      <c r="ER99" s="137">
        <f t="shared" si="151"/>
        <v>42.195631676538767</v>
      </c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/>
      <c r="JQ99" s="106"/>
      <c r="JR99" s="106"/>
      <c r="JS99" s="106"/>
      <c r="JT99" s="106"/>
      <c r="JU99" s="106"/>
      <c r="JV99" s="106"/>
      <c r="JW99" s="106"/>
      <c r="JX99" s="106"/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06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/>
      <c r="LR99" s="106"/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/>
      <c r="MQ99" s="106"/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</row>
    <row r="100" spans="1:486" x14ac:dyDescent="0.3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16"/>
      <c r="M100" s="116"/>
      <c r="N100" s="116"/>
      <c r="O100" s="116"/>
      <c r="P100" s="117"/>
      <c r="Q100" s="117"/>
      <c r="R100" s="116"/>
      <c r="S100" s="111">
        <v>0.38</v>
      </c>
      <c r="T100" s="134">
        <f t="shared" si="23"/>
        <v>328.25373298421823</v>
      </c>
      <c r="U100" s="111">
        <f t="shared" si="24"/>
        <v>67.306221026787782</v>
      </c>
      <c r="V100" s="111">
        <f t="shared" si="25"/>
        <v>41.46057711560573</v>
      </c>
      <c r="W100" s="156">
        <f t="shared" si="152"/>
        <v>0.89544520803275529</v>
      </c>
      <c r="X100" s="156">
        <f t="shared" si="153"/>
        <v>8.7807706652653292E-2</v>
      </c>
      <c r="Y100" s="156">
        <f t="shared" si="28"/>
        <v>1.7813231877261999</v>
      </c>
      <c r="Z100" s="156">
        <f t="shared" si="29"/>
        <v>1.119441438152867</v>
      </c>
      <c r="AA100" s="111">
        <f t="shared" si="30"/>
        <v>792.53549165968934</v>
      </c>
      <c r="AB100" s="111">
        <f t="shared" si="31"/>
        <v>314.08594441536064</v>
      </c>
      <c r="AC100" s="111">
        <f t="shared" si="32"/>
        <v>65.865668686158187</v>
      </c>
      <c r="AD100" s="111">
        <f t="shared" si="33"/>
        <v>40.508678861175788</v>
      </c>
      <c r="AE100" s="156">
        <f t="shared" si="34"/>
        <v>0.90923480162352543</v>
      </c>
      <c r="AF100" s="156">
        <f t="shared" si="35"/>
        <v>7.7104024618353126E-2</v>
      </c>
      <c r="AG100" s="156">
        <f t="shared" si="36"/>
        <v>1.7889622653554562</v>
      </c>
      <c r="AH100" s="156">
        <f t="shared" si="37"/>
        <v>1.1172541326989811</v>
      </c>
      <c r="AI100" s="111">
        <f t="shared" si="38"/>
        <v>823.92783893065371</v>
      </c>
      <c r="AJ100" s="111">
        <f t="shared" si="39"/>
        <v>315.18941864903019</v>
      </c>
      <c r="AK100" s="111">
        <f t="shared" si="40"/>
        <v>65.974052900201428</v>
      </c>
      <c r="AL100" s="111">
        <f t="shared" si="41"/>
        <v>40.580268686580844</v>
      </c>
      <c r="AM100" s="156">
        <f t="shared" si="42"/>
        <v>0.90810153028920115</v>
      </c>
      <c r="AN100" s="156">
        <f t="shared" si="43"/>
        <v>7.7921928864541384E-2</v>
      </c>
      <c r="AO100" s="156">
        <f t="shared" si="44"/>
        <v>1.7884245701507584</v>
      </c>
      <c r="AP100" s="156">
        <f t="shared" si="45"/>
        <v>1.1174353382128406</v>
      </c>
      <c r="AQ100" s="111">
        <f t="shared" si="46"/>
        <v>821.45045687419008</v>
      </c>
      <c r="AR100" s="111">
        <f t="shared" si="47"/>
        <v>315.10355750395217</v>
      </c>
      <c r="AS100" s="111">
        <f t="shared" si="48"/>
        <v>65.965597426722681</v>
      </c>
      <c r="AT100" s="111">
        <f t="shared" si="49"/>
        <v>40.574683510004895</v>
      </c>
      <c r="AU100" s="156">
        <f t="shared" si="50"/>
        <v>0.90818933394307422</v>
      </c>
      <c r="AV100" s="156">
        <f t="shared" si="51"/>
        <v>7.7858187700800746E-2</v>
      </c>
      <c r="AW100" s="156">
        <f t="shared" si="52"/>
        <v>1.7884667768009279</v>
      </c>
      <c r="AX100" s="156">
        <f t="shared" si="53"/>
        <v>1.1174213061463578</v>
      </c>
      <c r="AY100" s="111">
        <f t="shared" si="54"/>
        <v>821.64303822437694</v>
      </c>
      <c r="AZ100" s="111">
        <f t="shared" si="55"/>
        <v>315.11023933244843</v>
      </c>
      <c r="BA100" s="111">
        <f t="shared" si="56"/>
        <v>65.966255308546536</v>
      </c>
      <c r="BB100" s="111">
        <f t="shared" si="57"/>
        <v>40.57511806605158</v>
      </c>
      <c r="BC100" s="156">
        <f t="shared" si="58"/>
        <v>0.90818249867757961</v>
      </c>
      <c r="BD100" s="156">
        <f t="shared" si="59"/>
        <v>7.7863147518576786E-2</v>
      </c>
      <c r="BE100" s="156">
        <f t="shared" si="60"/>
        <v>1.7884634944452209</v>
      </c>
      <c r="BF100" s="156">
        <f t="shared" si="61"/>
        <v>1.1174223985483163</v>
      </c>
      <c r="BG100" s="111">
        <f t="shared" si="62"/>
        <v>821.62805017118035</v>
      </c>
      <c r="BH100" s="137">
        <f t="shared" si="63"/>
        <v>315.10971934941801</v>
      </c>
      <c r="BI100" s="137">
        <f t="shared" si="64"/>
        <v>65.966204111060591</v>
      </c>
      <c r="BJ100" s="137">
        <f t="shared" si="65"/>
        <v>40.575084248152201</v>
      </c>
      <c r="BK100" s="113">
        <f t="shared" si="66"/>
        <v>0.90818303058740868</v>
      </c>
      <c r="BL100" s="113">
        <f t="shared" si="67"/>
        <v>7.7862761539567865E-2</v>
      </c>
      <c r="BM100" s="113">
        <f t="shared" si="68"/>
        <v>1.7884637498931435</v>
      </c>
      <c r="BN100" s="113">
        <f t="shared" si="69"/>
        <v>1.1174223135395536</v>
      </c>
      <c r="BO100" s="137">
        <f t="shared" si="70"/>
        <v>821.62921654175818</v>
      </c>
      <c r="BP100" s="137">
        <f t="shared" si="71"/>
        <v>315.10975981477651</v>
      </c>
      <c r="BQ100" s="137">
        <f t="shared" si="72"/>
        <v>65.966208095271483</v>
      </c>
      <c r="BR100" s="137">
        <f t="shared" si="73"/>
        <v>40.575086879875975</v>
      </c>
      <c r="BS100" s="113">
        <f t="shared" si="74"/>
        <v>0.90818298919381679</v>
      </c>
      <c r="BT100" s="113">
        <f t="shared" si="75"/>
        <v>7.7862791576639334E-2</v>
      </c>
      <c r="BU100" s="113">
        <f t="shared" si="76"/>
        <v>1.7884637300141306</v>
      </c>
      <c r="BV100" s="113">
        <f t="shared" si="77"/>
        <v>1.1174223201549962</v>
      </c>
      <c r="BW100" s="137">
        <f t="shared" si="78"/>
        <v>821.62912577413283</v>
      </c>
      <c r="BX100" s="137">
        <f t="shared" si="79"/>
        <v>315.10975666574075</v>
      </c>
      <c r="BY100" s="137">
        <f t="shared" si="80"/>
        <v>65.96620778521806</v>
      </c>
      <c r="BZ100" s="137">
        <f t="shared" si="81"/>
        <v>40.575086675073813</v>
      </c>
      <c r="CA100" s="113">
        <f t="shared" si="82"/>
        <v>0.90818299241508749</v>
      </c>
      <c r="CB100" s="113">
        <f t="shared" si="83"/>
        <v>7.7862789239138308E-2</v>
      </c>
      <c r="CC100" s="113">
        <f t="shared" si="84"/>
        <v>1.7884637315611269</v>
      </c>
      <c r="CD100" s="113">
        <f t="shared" si="85"/>
        <v>1.1174223196401789</v>
      </c>
      <c r="CE100" s="137">
        <f t="shared" si="86"/>
        <v>821.62913283771763</v>
      </c>
      <c r="CF100" s="137">
        <f t="shared" si="87"/>
        <v>315.10975691080046</v>
      </c>
      <c r="CG100" s="137">
        <f t="shared" si="88"/>
        <v>65.966207809346585</v>
      </c>
      <c r="CH100" s="137">
        <f t="shared" si="89"/>
        <v>40.575086691011634</v>
      </c>
      <c r="CI100" s="113">
        <f t="shared" si="90"/>
        <v>0.90818299216440657</v>
      </c>
      <c r="CJ100" s="113">
        <f t="shared" si="91"/>
        <v>7.7862789421043951E-2</v>
      </c>
      <c r="CK100" s="113">
        <f t="shared" si="92"/>
        <v>1.7884637314407386</v>
      </c>
      <c r="CL100" s="113">
        <f t="shared" si="93"/>
        <v>1.1174223196802422</v>
      </c>
      <c r="CM100" s="137">
        <f t="shared" si="94"/>
        <v>821.62913228802552</v>
      </c>
      <c r="CN100" s="137">
        <f t="shared" si="95"/>
        <v>315.10975689172972</v>
      </c>
      <c r="CO100" s="137">
        <f t="shared" si="96"/>
        <v>65.966207807468905</v>
      </c>
      <c r="CP100" s="137">
        <f t="shared" si="97"/>
        <v>40.575086689771332</v>
      </c>
      <c r="CQ100" s="113">
        <f t="shared" si="98"/>
        <v>0.90818299218391429</v>
      </c>
      <c r="CR100" s="113">
        <f t="shared" si="99"/>
        <v>7.78627894068879E-2</v>
      </c>
      <c r="CS100" s="113">
        <f t="shared" si="100"/>
        <v>1.7884637314501077</v>
      </c>
      <c r="CT100" s="113">
        <f t="shared" si="101"/>
        <v>1.1174223196771245</v>
      </c>
      <c r="CU100" s="137">
        <f t="shared" si="102"/>
        <v>821.62913233080269</v>
      </c>
      <c r="CV100" s="137">
        <f t="shared" si="103"/>
        <v>315.10975689321378</v>
      </c>
      <c r="CW100" s="173">
        <f t="shared" si="104"/>
        <v>65.966207807615021</v>
      </c>
      <c r="CX100" s="173">
        <f t="shared" si="105"/>
        <v>40.575086689867859</v>
      </c>
      <c r="CY100" s="174">
        <f t="shared" si="106"/>
        <v>0.9081829921823964</v>
      </c>
      <c r="CZ100" s="174">
        <f t="shared" si="107"/>
        <v>7.7862789407989547E-2</v>
      </c>
      <c r="DA100" s="174">
        <f t="shared" si="108"/>
        <v>1.7884637314493783</v>
      </c>
      <c r="DB100" s="174">
        <f t="shared" si="109"/>
        <v>1.1174223196773672</v>
      </c>
      <c r="DC100" s="173">
        <f t="shared" si="110"/>
        <v>821.62913232747405</v>
      </c>
      <c r="DD100" s="137">
        <f t="shared" si="111"/>
        <v>315.10975689309834</v>
      </c>
      <c r="DE100" s="173">
        <f t="shared" si="112"/>
        <v>65.966207807603666</v>
      </c>
      <c r="DF100" s="173">
        <f t="shared" si="113"/>
        <v>40.575086689860349</v>
      </c>
      <c r="DG100" s="174">
        <f t="shared" si="114"/>
        <v>0.9081829921825143</v>
      </c>
      <c r="DH100" s="174">
        <f t="shared" si="115"/>
        <v>7.7862789407903837E-2</v>
      </c>
      <c r="DI100" s="174">
        <f t="shared" si="116"/>
        <v>1.7884637314494352</v>
      </c>
      <c r="DJ100" s="174">
        <f t="shared" si="117"/>
        <v>1.1174223196773483</v>
      </c>
      <c r="DK100" s="173">
        <f t="shared" si="118"/>
        <v>821.62913232773292</v>
      </c>
      <c r="DL100" s="137">
        <f t="shared" si="119"/>
        <v>315.10975689310732</v>
      </c>
      <c r="DM100" s="173">
        <f t="shared" si="120"/>
        <v>65.966207807604533</v>
      </c>
      <c r="DN100" s="173">
        <f t="shared" si="121"/>
        <v>40.575086689860939</v>
      </c>
      <c r="DO100" s="174">
        <f t="shared" si="122"/>
        <v>0.90818299218250553</v>
      </c>
      <c r="DP100" s="174">
        <f t="shared" si="123"/>
        <v>7.7862789407910471E-2</v>
      </c>
      <c r="DQ100" s="174">
        <f t="shared" si="124"/>
        <v>1.7884637314494305</v>
      </c>
      <c r="DR100" s="174">
        <f t="shared" si="125"/>
        <v>1.1174223196773496</v>
      </c>
      <c r="DS100" s="173">
        <f t="shared" si="126"/>
        <v>821.62913232771291</v>
      </c>
      <c r="DT100" s="137">
        <f t="shared" si="127"/>
        <v>315.10975689310663</v>
      </c>
      <c r="DU100" s="173">
        <f t="shared" si="128"/>
        <v>65.966207807604448</v>
      </c>
      <c r="DV100" s="173">
        <f t="shared" si="129"/>
        <v>40.575086689860889</v>
      </c>
      <c r="DW100" s="174">
        <f t="shared" si="130"/>
        <v>0.90818299218250642</v>
      </c>
      <c r="DX100" s="174">
        <f t="shared" si="131"/>
        <v>7.7862789407909944E-2</v>
      </c>
      <c r="DY100" s="174">
        <f t="shared" si="132"/>
        <v>1.7884637314494307</v>
      </c>
      <c r="DZ100" s="174">
        <f t="shared" si="133"/>
        <v>1.1174223196773496</v>
      </c>
      <c r="EA100" s="173">
        <f t="shared" si="134"/>
        <v>821.6291323277145</v>
      </c>
      <c r="EB100" s="137">
        <f t="shared" si="135"/>
        <v>315.10975689310669</v>
      </c>
      <c r="EC100" s="173">
        <f t="shared" si="136"/>
        <v>65.966207807604476</v>
      </c>
      <c r="ED100" s="173">
        <f t="shared" si="137"/>
        <v>40.575086689860889</v>
      </c>
      <c r="EE100" s="174">
        <f t="shared" si="138"/>
        <v>0.90818299218250587</v>
      </c>
      <c r="EF100" s="174">
        <f t="shared" si="139"/>
        <v>7.7862789407910055E-2</v>
      </c>
      <c r="EG100" s="174">
        <f t="shared" si="140"/>
        <v>1.7884637314494307</v>
      </c>
      <c r="EH100" s="174">
        <f t="shared" si="141"/>
        <v>1.1174223196773498</v>
      </c>
      <c r="EI100" s="173">
        <f t="shared" si="142"/>
        <v>821.6291323277145</v>
      </c>
      <c r="EJ100" s="137">
        <f t="shared" si="143"/>
        <v>315.10975689310669</v>
      </c>
      <c r="EK100" s="173">
        <f t="shared" si="144"/>
        <v>65.966207807604476</v>
      </c>
      <c r="EL100" s="173">
        <f t="shared" si="145"/>
        <v>40.575086689860889</v>
      </c>
      <c r="EM100" s="174">
        <f t="shared" si="146"/>
        <v>0.90818299218250587</v>
      </c>
      <c r="EN100" s="174">
        <f t="shared" si="147"/>
        <v>7.7862789407910055E-2</v>
      </c>
      <c r="EO100" s="174">
        <f t="shared" si="148"/>
        <v>1.7884637314494307</v>
      </c>
      <c r="EP100" s="174">
        <f t="shared" si="149"/>
        <v>1.1174223196773498</v>
      </c>
      <c r="EQ100" s="137">
        <f t="shared" si="150"/>
        <v>0.73472491711453303</v>
      </c>
      <c r="ER100" s="137">
        <f t="shared" si="151"/>
        <v>41.959756893106714</v>
      </c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/>
      <c r="JQ100" s="106"/>
      <c r="JR100" s="106"/>
      <c r="JS100" s="106"/>
      <c r="JT100" s="106"/>
      <c r="JU100" s="106"/>
      <c r="JV100" s="106"/>
      <c r="JW100" s="106"/>
      <c r="JX100" s="106"/>
      <c r="JY100" s="106"/>
      <c r="JZ100" s="106"/>
      <c r="KA100" s="106"/>
      <c r="KB100" s="106"/>
      <c r="KC100" s="106"/>
      <c r="KD100" s="106"/>
      <c r="KE100" s="106"/>
      <c r="KF100" s="106"/>
      <c r="KG100" s="106"/>
      <c r="KH100" s="106"/>
      <c r="KI100" s="106"/>
      <c r="KJ100" s="106"/>
      <c r="KK100" s="106"/>
      <c r="KL100" s="106"/>
      <c r="KM100" s="106"/>
      <c r="KN100" s="106"/>
      <c r="KO100" s="106"/>
      <c r="KP100" s="106"/>
      <c r="KQ100" s="106"/>
      <c r="KR100" s="106"/>
      <c r="KS100" s="106"/>
      <c r="KT100" s="106"/>
      <c r="KU100" s="106"/>
      <c r="KV100" s="106"/>
      <c r="KW100" s="106"/>
      <c r="KX100" s="106"/>
      <c r="KY100" s="106"/>
      <c r="KZ100" s="106"/>
      <c r="LA100" s="106"/>
      <c r="LB100" s="106"/>
      <c r="LC100" s="106"/>
      <c r="LD100" s="106"/>
      <c r="LE100" s="106"/>
      <c r="LF100" s="106"/>
      <c r="LG100" s="106"/>
      <c r="LH100" s="106"/>
      <c r="LI100" s="106"/>
      <c r="LJ100" s="106"/>
      <c r="LK100" s="106"/>
      <c r="LL100" s="106"/>
      <c r="LM100" s="106"/>
      <c r="LN100" s="106"/>
      <c r="LO100" s="106"/>
      <c r="LP100" s="106"/>
      <c r="LQ100" s="106"/>
      <c r="LR100" s="106"/>
      <c r="LS100" s="106"/>
      <c r="LT100" s="106"/>
      <c r="LU100" s="106"/>
      <c r="LV100" s="106"/>
      <c r="LW100" s="106"/>
      <c r="LX100" s="106"/>
      <c r="LY100" s="106"/>
      <c r="LZ100" s="106"/>
      <c r="MA100" s="106"/>
      <c r="MB100" s="106"/>
      <c r="MC100" s="106"/>
      <c r="MD100" s="106"/>
      <c r="ME100" s="106"/>
      <c r="MF100" s="106"/>
      <c r="MG100" s="106"/>
      <c r="MH100" s="106"/>
      <c r="MI100" s="106"/>
      <c r="MJ100" s="106"/>
      <c r="MK100" s="106"/>
      <c r="ML100" s="106"/>
      <c r="MM100" s="106"/>
      <c r="MN100" s="106"/>
      <c r="MO100" s="106"/>
      <c r="MP100" s="106"/>
      <c r="MQ100" s="106"/>
      <c r="MR100" s="106"/>
      <c r="MS100" s="106"/>
      <c r="MT100" s="106"/>
      <c r="MU100" s="106"/>
      <c r="MV100" s="106"/>
      <c r="MW100" s="106"/>
      <c r="MX100" s="106"/>
      <c r="MY100" s="106"/>
      <c r="MZ100" s="106"/>
      <c r="NA100" s="106"/>
      <c r="NB100" s="106"/>
      <c r="NC100" s="106"/>
      <c r="ND100" s="106"/>
      <c r="NE100" s="106"/>
      <c r="NF100" s="106"/>
      <c r="NG100" s="106"/>
      <c r="NH100" s="106"/>
      <c r="NI100" s="106"/>
      <c r="NJ100" s="106"/>
      <c r="NK100" s="106"/>
      <c r="NL100" s="106"/>
      <c r="NM100" s="106"/>
      <c r="NN100" s="106"/>
      <c r="NO100" s="106"/>
      <c r="NP100" s="106"/>
      <c r="NQ100" s="106"/>
      <c r="NR100" s="106"/>
      <c r="NS100" s="106"/>
      <c r="NT100" s="106"/>
      <c r="NU100" s="106"/>
      <c r="NV100" s="106"/>
      <c r="NW100" s="106"/>
      <c r="NX100" s="106"/>
      <c r="NY100" s="106"/>
      <c r="NZ100" s="106"/>
      <c r="OA100" s="106"/>
      <c r="OB100" s="106"/>
      <c r="OC100" s="106"/>
      <c r="OD100" s="106"/>
      <c r="OE100" s="106"/>
      <c r="OF100" s="106"/>
      <c r="OG100" s="106"/>
      <c r="OH100" s="106"/>
      <c r="OI100" s="106"/>
      <c r="OJ100" s="106"/>
      <c r="OK100" s="106"/>
      <c r="OL100" s="106"/>
      <c r="OM100" s="106"/>
      <c r="ON100" s="106"/>
      <c r="OO100" s="106"/>
      <c r="OP100" s="106"/>
      <c r="OQ100" s="106"/>
      <c r="OR100" s="106"/>
      <c r="OS100" s="106"/>
      <c r="OT100" s="106"/>
      <c r="OU100" s="106"/>
      <c r="OV100" s="106"/>
      <c r="OW100" s="106"/>
      <c r="OX100" s="106"/>
      <c r="OY100" s="106"/>
      <c r="OZ100" s="106"/>
      <c r="PA100" s="106"/>
      <c r="PB100" s="106"/>
      <c r="PC100" s="106"/>
      <c r="PD100" s="106"/>
      <c r="PE100" s="106"/>
      <c r="PF100" s="106"/>
      <c r="PG100" s="106"/>
      <c r="PH100" s="106"/>
      <c r="PI100" s="106"/>
      <c r="PJ100" s="106"/>
      <c r="PK100" s="106"/>
      <c r="PL100" s="106"/>
      <c r="PM100" s="106"/>
      <c r="PN100" s="106"/>
      <c r="PO100" s="106"/>
      <c r="PP100" s="106"/>
      <c r="PQ100" s="106"/>
      <c r="PR100" s="106"/>
      <c r="PS100" s="106"/>
      <c r="PT100" s="106"/>
      <c r="PU100" s="106"/>
      <c r="PV100" s="106"/>
      <c r="PW100" s="106"/>
      <c r="PX100" s="106"/>
      <c r="PY100" s="106"/>
      <c r="PZ100" s="106"/>
      <c r="QA100" s="106"/>
      <c r="QB100" s="106"/>
      <c r="QC100" s="106"/>
      <c r="QD100" s="106"/>
      <c r="QE100" s="106"/>
      <c r="QF100" s="106"/>
      <c r="QG100" s="106"/>
      <c r="QH100" s="106"/>
      <c r="QI100" s="106"/>
      <c r="QJ100" s="106"/>
      <c r="QK100" s="106"/>
      <c r="QL100" s="106"/>
      <c r="QM100" s="106"/>
      <c r="QN100" s="106"/>
      <c r="QO100" s="106"/>
      <c r="QP100" s="106"/>
      <c r="QQ100" s="106"/>
      <c r="QR100" s="106"/>
      <c r="QS100" s="106"/>
      <c r="QT100" s="106"/>
      <c r="QU100" s="106"/>
      <c r="QV100" s="106"/>
      <c r="QW100" s="106"/>
      <c r="QX100" s="106"/>
      <c r="QY100" s="106"/>
      <c r="QZ100" s="106"/>
      <c r="RA100" s="106"/>
      <c r="RB100" s="106"/>
      <c r="RC100" s="106"/>
      <c r="RD100" s="106"/>
      <c r="RE100" s="106"/>
      <c r="RF100" s="106"/>
      <c r="RG100" s="106"/>
      <c r="RH100" s="106"/>
      <c r="RI100" s="106"/>
      <c r="RJ100" s="106"/>
      <c r="RK100" s="106"/>
      <c r="RL100" s="106"/>
      <c r="RM100" s="106"/>
      <c r="RN100" s="106"/>
      <c r="RO100" s="106"/>
      <c r="RP100" s="106"/>
      <c r="RQ100" s="106"/>
      <c r="RR100" s="106"/>
    </row>
    <row r="101" spans="1:486" x14ac:dyDescent="0.3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16"/>
      <c r="M101" s="116"/>
      <c r="N101" s="116"/>
      <c r="O101" s="116"/>
      <c r="P101" s="117"/>
      <c r="Q101" s="117"/>
      <c r="R101" s="116"/>
      <c r="S101" s="111">
        <v>0.39</v>
      </c>
      <c r="T101" s="134">
        <f t="shared" si="23"/>
        <v>328.00617591450418</v>
      </c>
      <c r="U101" s="111">
        <f t="shared" si="24"/>
        <v>67.280097430468118</v>
      </c>
      <c r="V101" s="111">
        <f t="shared" si="25"/>
        <v>41.443307815269961</v>
      </c>
      <c r="W101" s="156">
        <f t="shared" si="152"/>
        <v>0.8956726107618489</v>
      </c>
      <c r="X101" s="156">
        <f t="shared" si="153"/>
        <v>8.7617086728834379E-2</v>
      </c>
      <c r="Y101" s="156">
        <f t="shared" si="28"/>
        <v>1.7617000042103319</v>
      </c>
      <c r="Z101" s="156">
        <f t="shared" si="29"/>
        <v>1.1272536080221707</v>
      </c>
      <c r="AA101" s="111">
        <f t="shared" si="30"/>
        <v>786.91104717265091</v>
      </c>
      <c r="AB101" s="111">
        <f t="shared" si="31"/>
        <v>313.8845955387315</v>
      </c>
      <c r="AC101" s="111">
        <f t="shared" si="32"/>
        <v>65.845958257248242</v>
      </c>
      <c r="AD101" s="111">
        <f t="shared" si="33"/>
        <v>40.495660278029568</v>
      </c>
      <c r="AE101" s="156">
        <f t="shared" si="34"/>
        <v>0.90944272308340068</v>
      </c>
      <c r="AF101" s="156">
        <f t="shared" si="35"/>
        <v>7.6955085672206283E-2</v>
      </c>
      <c r="AG101" s="156">
        <f t="shared" si="36"/>
        <v>1.7694604631328332</v>
      </c>
      <c r="AH101" s="156">
        <f t="shared" si="37"/>
        <v>1.1249519224744693</v>
      </c>
      <c r="AI101" s="111">
        <f t="shared" si="38"/>
        <v>817.29632699731064</v>
      </c>
      <c r="AJ101" s="111">
        <f t="shared" si="39"/>
        <v>314.95912251448897</v>
      </c>
      <c r="AK101" s="111">
        <f t="shared" si="40"/>
        <v>65.951382134793434</v>
      </c>
      <c r="AL101" s="111">
        <f t="shared" si="41"/>
        <v>40.56529381130273</v>
      </c>
      <c r="AM101" s="156">
        <f t="shared" si="42"/>
        <v>0.90833717929977076</v>
      </c>
      <c r="AN101" s="156">
        <f t="shared" si="43"/>
        <v>7.7751000798932102E-2</v>
      </c>
      <c r="AO101" s="156">
        <f t="shared" si="44"/>
        <v>1.7689235570295458</v>
      </c>
      <c r="AP101" s="156">
        <f t="shared" si="45"/>
        <v>1.1251383159631883</v>
      </c>
      <c r="AQ101" s="111">
        <f t="shared" si="46"/>
        <v>814.95605512524185</v>
      </c>
      <c r="AR101" s="111">
        <f t="shared" si="47"/>
        <v>314.87749748971669</v>
      </c>
      <c r="AS101" s="111">
        <f t="shared" si="48"/>
        <v>65.943353278911133</v>
      </c>
      <c r="AT101" s="111">
        <f t="shared" si="49"/>
        <v>40.559990507705194</v>
      </c>
      <c r="AU101" s="156">
        <f t="shared" si="50"/>
        <v>0.90842081088262816</v>
      </c>
      <c r="AV101" s="156">
        <f t="shared" si="51"/>
        <v>7.7690447022322973E-2</v>
      </c>
      <c r="AW101" s="156">
        <f t="shared" si="52"/>
        <v>1.7689646716995833</v>
      </c>
      <c r="AX101" s="156">
        <f t="shared" si="53"/>
        <v>1.1251242236511099</v>
      </c>
      <c r="AY101" s="111">
        <f t="shared" si="54"/>
        <v>815.13367957833373</v>
      </c>
      <c r="AZ101" s="111">
        <f t="shared" si="55"/>
        <v>314.8836992558048</v>
      </c>
      <c r="BA101" s="111">
        <f t="shared" si="56"/>
        <v>65.943963182689771</v>
      </c>
      <c r="BB101" s="111">
        <f t="shared" si="57"/>
        <v>40.560393366764956</v>
      </c>
      <c r="BC101" s="156">
        <f t="shared" si="58"/>
        <v>0.90841445465034687</v>
      </c>
      <c r="BD101" s="156">
        <f t="shared" si="59"/>
        <v>7.7695047286017629E-2</v>
      </c>
      <c r="BE101" s="156">
        <f t="shared" si="60"/>
        <v>1.7689615497507527</v>
      </c>
      <c r="BF101" s="156">
        <f t="shared" si="61"/>
        <v>1.1251252947520243</v>
      </c>
      <c r="BG101" s="111">
        <f t="shared" si="62"/>
        <v>815.12018301896114</v>
      </c>
      <c r="BH101" s="137">
        <f t="shared" si="63"/>
        <v>314.88322806036263</v>
      </c>
      <c r="BI101" s="137">
        <f t="shared" si="64"/>
        <v>65.943916842966672</v>
      </c>
      <c r="BJ101" s="137">
        <f t="shared" si="65"/>
        <v>40.560362758034131</v>
      </c>
      <c r="BK101" s="113">
        <f t="shared" si="66"/>
        <v>0.90841493757015457</v>
      </c>
      <c r="BL101" s="113">
        <f t="shared" si="67"/>
        <v>7.769469776582677E-2</v>
      </c>
      <c r="BM101" s="113">
        <f t="shared" si="68"/>
        <v>1.7689617869599268</v>
      </c>
      <c r="BN101" s="113">
        <f t="shared" si="69"/>
        <v>1.1251252133745453</v>
      </c>
      <c r="BO101" s="137">
        <f t="shared" si="70"/>
        <v>815.12120845038601</v>
      </c>
      <c r="BP101" s="137">
        <f t="shared" si="71"/>
        <v>314.88326386071191</v>
      </c>
      <c r="BQ101" s="137">
        <f t="shared" si="72"/>
        <v>65.943920363748632</v>
      </c>
      <c r="BR101" s="137">
        <f t="shared" si="73"/>
        <v>40.56036508361268</v>
      </c>
      <c r="BS101" s="113">
        <f t="shared" si="74"/>
        <v>0.90841490087894783</v>
      </c>
      <c r="BT101" s="113">
        <f t="shared" si="75"/>
        <v>7.7694724321551611E-2</v>
      </c>
      <c r="BU101" s="113">
        <f t="shared" si="76"/>
        <v>1.7689617689373807</v>
      </c>
      <c r="BV101" s="113">
        <f t="shared" si="77"/>
        <v>1.1251252195574326</v>
      </c>
      <c r="BW101" s="137">
        <f t="shared" si="78"/>
        <v>815.12113054042823</v>
      </c>
      <c r="BX101" s="137">
        <f t="shared" si="79"/>
        <v>314.88326114068366</v>
      </c>
      <c r="BY101" s="137">
        <f t="shared" si="80"/>
        <v>65.943920096247695</v>
      </c>
      <c r="BZ101" s="137">
        <f t="shared" si="81"/>
        <v>40.560364906920569</v>
      </c>
      <c r="CA101" s="113">
        <f t="shared" si="82"/>
        <v>0.90841490366666133</v>
      </c>
      <c r="CB101" s="113">
        <f t="shared" si="83"/>
        <v>7.7694722303908559E-2</v>
      </c>
      <c r="CC101" s="113">
        <f t="shared" si="84"/>
        <v>1.7689617703066922</v>
      </c>
      <c r="CD101" s="113">
        <f t="shared" si="85"/>
        <v>1.125125219087671</v>
      </c>
      <c r="CE101" s="137">
        <f t="shared" si="86"/>
        <v>815.12113645984766</v>
      </c>
      <c r="CF101" s="137">
        <f t="shared" si="87"/>
        <v>314.88326134734518</v>
      </c>
      <c r="CG101" s="137">
        <f t="shared" si="88"/>
        <v>65.943920116571832</v>
      </c>
      <c r="CH101" s="137">
        <f t="shared" si="89"/>
        <v>40.560364920345208</v>
      </c>
      <c r="CI101" s="113">
        <f t="shared" si="90"/>
        <v>0.90841490345485632</v>
      </c>
      <c r="CJ101" s="113">
        <f t="shared" si="91"/>
        <v>7.7694722457204518E-2</v>
      </c>
      <c r="CK101" s="113">
        <f t="shared" si="92"/>
        <v>1.7689617702026557</v>
      </c>
      <c r="CL101" s="113">
        <f t="shared" si="93"/>
        <v>1.1251252191233625</v>
      </c>
      <c r="CM101" s="137">
        <f t="shared" si="94"/>
        <v>815.12113601010367</v>
      </c>
      <c r="CN101" s="137">
        <f t="shared" si="95"/>
        <v>314.88326133164355</v>
      </c>
      <c r="CO101" s="137">
        <f t="shared" si="96"/>
        <v>65.943920115027623</v>
      </c>
      <c r="CP101" s="137">
        <f t="shared" si="97"/>
        <v>40.560364919325252</v>
      </c>
      <c r="CQ101" s="113">
        <f t="shared" si="98"/>
        <v>0.90841490347094966</v>
      </c>
      <c r="CR101" s="113">
        <f t="shared" si="99"/>
        <v>7.7694722445557377E-2</v>
      </c>
      <c r="CS101" s="113">
        <f t="shared" si="100"/>
        <v>1.7689617702105596</v>
      </c>
      <c r="CT101" s="113">
        <f t="shared" si="101"/>
        <v>1.1251252191206504</v>
      </c>
      <c r="CU101" s="137">
        <f t="shared" si="102"/>
        <v>815.12113604427441</v>
      </c>
      <c r="CV101" s="137">
        <f t="shared" si="103"/>
        <v>314.88326133283641</v>
      </c>
      <c r="CW101" s="173">
        <f t="shared" si="104"/>
        <v>65.943920115144934</v>
      </c>
      <c r="CX101" s="173">
        <f t="shared" si="105"/>
        <v>40.560364919402737</v>
      </c>
      <c r="CY101" s="174">
        <f t="shared" si="106"/>
        <v>0.90841490346972698</v>
      </c>
      <c r="CZ101" s="174">
        <f t="shared" si="107"/>
        <v>7.769472244644221E-2</v>
      </c>
      <c r="DA101" s="174">
        <f t="shared" si="108"/>
        <v>1.7689617702099592</v>
      </c>
      <c r="DB101" s="174">
        <f t="shared" si="109"/>
        <v>1.1251252191208567</v>
      </c>
      <c r="DC101" s="173">
        <f t="shared" si="110"/>
        <v>815.12113604167848</v>
      </c>
      <c r="DD101" s="137">
        <f t="shared" si="111"/>
        <v>314.88326133274586</v>
      </c>
      <c r="DE101" s="173">
        <f t="shared" si="112"/>
        <v>65.943920115136038</v>
      </c>
      <c r="DF101" s="173">
        <f t="shared" si="113"/>
        <v>40.560364919396854</v>
      </c>
      <c r="DG101" s="174">
        <f t="shared" si="114"/>
        <v>0.90841490346981968</v>
      </c>
      <c r="DH101" s="174">
        <f t="shared" si="115"/>
        <v>7.769472244637507E-2</v>
      </c>
      <c r="DI101" s="174">
        <f t="shared" si="116"/>
        <v>1.7689617702100049</v>
      </c>
      <c r="DJ101" s="174">
        <f t="shared" si="117"/>
        <v>1.1251252191208412</v>
      </c>
      <c r="DK101" s="173">
        <f t="shared" si="118"/>
        <v>815.12113604187527</v>
      </c>
      <c r="DL101" s="137">
        <f t="shared" si="119"/>
        <v>314.88326133275274</v>
      </c>
      <c r="DM101" s="173">
        <f t="shared" si="120"/>
        <v>65.943920115136706</v>
      </c>
      <c r="DN101" s="173">
        <f t="shared" si="121"/>
        <v>40.56036491939728</v>
      </c>
      <c r="DO101" s="174">
        <f t="shared" si="122"/>
        <v>0.90841490346981224</v>
      </c>
      <c r="DP101" s="174">
        <f t="shared" si="123"/>
        <v>7.7694722446380218E-2</v>
      </c>
      <c r="DQ101" s="174">
        <f t="shared" si="124"/>
        <v>1.7689617702100016</v>
      </c>
      <c r="DR101" s="174">
        <f t="shared" si="125"/>
        <v>1.1251252191208423</v>
      </c>
      <c r="DS101" s="173">
        <f t="shared" si="126"/>
        <v>815.12113604186027</v>
      </c>
      <c r="DT101" s="137">
        <f t="shared" si="127"/>
        <v>314.88326133275223</v>
      </c>
      <c r="DU101" s="173">
        <f t="shared" si="128"/>
        <v>65.943920115136649</v>
      </c>
      <c r="DV101" s="173">
        <f t="shared" si="129"/>
        <v>40.560364919397259</v>
      </c>
      <c r="DW101" s="174">
        <f t="shared" si="130"/>
        <v>0.90841490346981313</v>
      </c>
      <c r="DX101" s="174">
        <f t="shared" si="131"/>
        <v>7.7694722446379802E-2</v>
      </c>
      <c r="DY101" s="174">
        <f t="shared" si="132"/>
        <v>1.7689617702100016</v>
      </c>
      <c r="DZ101" s="174">
        <f t="shared" si="133"/>
        <v>1.1251252191208421</v>
      </c>
      <c r="EA101" s="173">
        <f t="shared" si="134"/>
        <v>815.12113604186152</v>
      </c>
      <c r="EB101" s="137">
        <f t="shared" si="135"/>
        <v>314.88326133275223</v>
      </c>
      <c r="EC101" s="173">
        <f t="shared" si="136"/>
        <v>65.943920115136649</v>
      </c>
      <c r="ED101" s="173">
        <f t="shared" si="137"/>
        <v>40.560364919397259</v>
      </c>
      <c r="EE101" s="174">
        <f t="shared" si="138"/>
        <v>0.90841490346981313</v>
      </c>
      <c r="EF101" s="174">
        <f t="shared" si="139"/>
        <v>7.7694722446379802E-2</v>
      </c>
      <c r="EG101" s="174">
        <f t="shared" si="140"/>
        <v>1.7689617702100016</v>
      </c>
      <c r="EH101" s="174">
        <f t="shared" si="141"/>
        <v>1.1251252191208421</v>
      </c>
      <c r="EI101" s="173">
        <f t="shared" si="142"/>
        <v>815.12113604186152</v>
      </c>
      <c r="EJ101" s="137">
        <f t="shared" si="143"/>
        <v>314.88326133275223</v>
      </c>
      <c r="EK101" s="173">
        <f t="shared" si="144"/>
        <v>65.943920115136649</v>
      </c>
      <c r="EL101" s="173">
        <f t="shared" si="145"/>
        <v>40.560364919397259</v>
      </c>
      <c r="EM101" s="174">
        <f t="shared" si="146"/>
        <v>0.90841490346981313</v>
      </c>
      <c r="EN101" s="174">
        <f t="shared" si="147"/>
        <v>7.7694722446379802E-2</v>
      </c>
      <c r="EO101" s="174">
        <f t="shared" si="148"/>
        <v>1.7689617702100016</v>
      </c>
      <c r="EP101" s="174">
        <f t="shared" si="149"/>
        <v>1.1251252191208421</v>
      </c>
      <c r="EQ101" s="137">
        <f t="shared" si="150"/>
        <v>0.7399296215830673</v>
      </c>
      <c r="ER101" s="137">
        <f t="shared" si="151"/>
        <v>41.733261332752249</v>
      </c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/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</row>
    <row r="102" spans="1:486" x14ac:dyDescent="0.3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16"/>
      <c r="M102" s="116"/>
      <c r="N102" s="116"/>
      <c r="O102" s="116"/>
      <c r="P102" s="117"/>
      <c r="Q102" s="117"/>
      <c r="R102" s="116"/>
      <c r="S102" s="111">
        <v>0.4</v>
      </c>
      <c r="T102" s="134">
        <f t="shared" si="23"/>
        <v>327.75861884479008</v>
      </c>
      <c r="U102" s="111">
        <f t="shared" si="24"/>
        <v>67.254009328302416</v>
      </c>
      <c r="V102" s="111">
        <f t="shared" si="25"/>
        <v>41.426062232403446</v>
      </c>
      <c r="W102" s="156">
        <f t="shared" si="152"/>
        <v>0.89590047293894837</v>
      </c>
      <c r="X102" s="156">
        <f t="shared" si="153"/>
        <v>8.7426587938994854E-2</v>
      </c>
      <c r="Y102" s="156">
        <f t="shared" si="28"/>
        <v>1.7423514325773464</v>
      </c>
      <c r="Z102" s="156">
        <f t="shared" si="29"/>
        <v>1.135435745682289</v>
      </c>
      <c r="AA102" s="111">
        <f t="shared" si="30"/>
        <v>781.56066594111132</v>
      </c>
      <c r="AB102" s="111">
        <f t="shared" si="31"/>
        <v>313.69199662898484</v>
      </c>
      <c r="AC102" s="111">
        <f t="shared" si="32"/>
        <v>65.827123414425742</v>
      </c>
      <c r="AD102" s="111">
        <f t="shared" si="33"/>
        <v>40.48322016510096</v>
      </c>
      <c r="AE102" s="156">
        <f t="shared" si="34"/>
        <v>0.90964193867061294</v>
      </c>
      <c r="AF102" s="156">
        <f t="shared" si="35"/>
        <v>7.6812706954046461E-2</v>
      </c>
      <c r="AG102" s="156">
        <f t="shared" si="36"/>
        <v>1.7502172931934952</v>
      </c>
      <c r="AH102" s="156">
        <f t="shared" si="37"/>
        <v>1.1330182864838707</v>
      </c>
      <c r="AI102" s="111">
        <f t="shared" si="38"/>
        <v>810.96954440573097</v>
      </c>
      <c r="AJ102" s="111">
        <f t="shared" si="39"/>
        <v>314.73802593879572</v>
      </c>
      <c r="AK102" s="111">
        <f t="shared" si="40"/>
        <v>65.929642294271019</v>
      </c>
      <c r="AL102" s="111">
        <f t="shared" si="41"/>
        <v>40.550934047325555</v>
      </c>
      <c r="AM102" s="156">
        <f t="shared" si="42"/>
        <v>0.90856384361882936</v>
      </c>
      <c r="AN102" s="156">
        <f t="shared" si="43"/>
        <v>7.7587014950662253E-2</v>
      </c>
      <c r="AO102" s="156">
        <f t="shared" si="44"/>
        <v>1.7496824272104599</v>
      </c>
      <c r="AP102" s="156">
        <f t="shared" si="45"/>
        <v>1.133209714279291</v>
      </c>
      <c r="AQ102" s="111">
        <f t="shared" si="46"/>
        <v>808.75815398838631</v>
      </c>
      <c r="AR102" s="111">
        <f t="shared" si="47"/>
        <v>314.66042429171097</v>
      </c>
      <c r="AS102" s="111">
        <f t="shared" si="48"/>
        <v>65.922017796659858</v>
      </c>
      <c r="AT102" s="111">
        <f t="shared" si="49"/>
        <v>40.545897903171543</v>
      </c>
      <c r="AU102" s="156">
        <f t="shared" si="50"/>
        <v>0.90864349921856524</v>
      </c>
      <c r="AV102" s="156">
        <f t="shared" si="51"/>
        <v>7.7529484905844534E-2</v>
      </c>
      <c r="AW102" s="156">
        <f t="shared" si="52"/>
        <v>1.749722401073794</v>
      </c>
      <c r="AX102" s="156">
        <f t="shared" si="53"/>
        <v>1.1331955789138781</v>
      </c>
      <c r="AY102" s="111">
        <f t="shared" si="54"/>
        <v>808.92208623226657</v>
      </c>
      <c r="AZ102" s="111">
        <f t="shared" si="55"/>
        <v>314.66618272938177</v>
      </c>
      <c r="BA102" s="111">
        <f t="shared" si="56"/>
        <v>65.922583468628488</v>
      </c>
      <c r="BB102" s="111">
        <f t="shared" si="57"/>
        <v>40.546271540802145</v>
      </c>
      <c r="BC102" s="156">
        <f t="shared" si="58"/>
        <v>0.90863758658482263</v>
      </c>
      <c r="BD102" s="156">
        <f t="shared" si="59"/>
        <v>7.7533753453512072E-2</v>
      </c>
      <c r="BE102" s="156">
        <f t="shared" si="60"/>
        <v>1.7497194364194797</v>
      </c>
      <c r="BF102" s="156">
        <f t="shared" si="61"/>
        <v>1.1331966281929748</v>
      </c>
      <c r="BG102" s="111">
        <f t="shared" si="62"/>
        <v>808.90992093755096</v>
      </c>
      <c r="BH102" s="160">
        <f t="shared" si="63"/>
        <v>314.6657554315791</v>
      </c>
      <c r="BI102" s="160">
        <f t="shared" si="64"/>
        <v>65.922541493058176</v>
      </c>
      <c r="BJ102" s="160">
        <f t="shared" si="65"/>
        <v>40.546243815095195</v>
      </c>
      <c r="BK102" s="161">
        <f t="shared" si="66"/>
        <v>0.90863802531473903</v>
      </c>
      <c r="BL102" s="161">
        <f t="shared" si="67"/>
        <v>7.7533436708553977E-2</v>
      </c>
      <c r="BM102" s="161">
        <f t="shared" si="68"/>
        <v>1.7497196564168846</v>
      </c>
      <c r="BN102" s="161">
        <f t="shared" si="69"/>
        <v>1.1331965503345056</v>
      </c>
      <c r="BO102" s="160">
        <f t="shared" si="70"/>
        <v>808.91082364454053</v>
      </c>
      <c r="BP102" s="160">
        <f t="shared" si="71"/>
        <v>314.66578713873031</v>
      </c>
      <c r="BQ102" s="160">
        <f t="shared" si="72"/>
        <v>65.922544607804795</v>
      </c>
      <c r="BR102" s="160">
        <f t="shared" si="73"/>
        <v>40.546245872447884</v>
      </c>
      <c r="BS102" s="161">
        <f t="shared" si="74"/>
        <v>0.90863799275922741</v>
      </c>
      <c r="BT102" s="161">
        <f t="shared" si="75"/>
        <v>7.7533460212241653E-2</v>
      </c>
      <c r="BU102" s="161">
        <f t="shared" si="76"/>
        <v>1.7497196400922739</v>
      </c>
      <c r="BV102" s="161">
        <f t="shared" si="77"/>
        <v>1.1331965561119164</v>
      </c>
      <c r="BW102" s="160">
        <f t="shared" si="78"/>
        <v>808.91075666016638</v>
      </c>
      <c r="BX102" s="160">
        <f t="shared" si="79"/>
        <v>314.66578478593721</v>
      </c>
      <c r="BY102" s="160">
        <f t="shared" si="80"/>
        <v>65.922544376678573</v>
      </c>
      <c r="BZ102" s="160">
        <f t="shared" si="81"/>
        <v>40.546245719784345</v>
      </c>
      <c r="CA102" s="161">
        <f t="shared" si="82"/>
        <v>0.90863799517497124</v>
      </c>
      <c r="CB102" s="161">
        <f t="shared" si="83"/>
        <v>7.7533458468177205E-2</v>
      </c>
      <c r="CC102" s="161">
        <f t="shared" si="84"/>
        <v>1.7497196413036236</v>
      </c>
      <c r="CD102" s="161">
        <f t="shared" si="85"/>
        <v>1.1331965556832102</v>
      </c>
      <c r="CE102" s="160">
        <f t="shared" si="86"/>
        <v>808.910761630666</v>
      </c>
      <c r="CF102" s="160">
        <f t="shared" si="87"/>
        <v>314.66578496052352</v>
      </c>
      <c r="CG102" s="160">
        <f t="shared" si="88"/>
        <v>65.922544393829</v>
      </c>
      <c r="CH102" s="160">
        <f t="shared" si="89"/>
        <v>40.546245731112563</v>
      </c>
      <c r="CI102" s="161">
        <f t="shared" si="90"/>
        <v>0.90863799499571407</v>
      </c>
      <c r="CJ102" s="161">
        <f t="shared" si="91"/>
        <v>7.7533458597593502E-2</v>
      </c>
      <c r="CK102" s="161">
        <f t="shared" si="92"/>
        <v>1.7497196412137366</v>
      </c>
      <c r="CL102" s="161">
        <f t="shared" si="93"/>
        <v>1.1331965557150219</v>
      </c>
      <c r="CM102" s="160">
        <f t="shared" si="94"/>
        <v>808.91076126183532</v>
      </c>
      <c r="CN102" s="160">
        <f t="shared" si="95"/>
        <v>314.66578494756851</v>
      </c>
      <c r="CO102" s="160">
        <f t="shared" si="96"/>
        <v>65.922544392556404</v>
      </c>
      <c r="CP102" s="160">
        <f t="shared" si="97"/>
        <v>40.546245730271963</v>
      </c>
      <c r="CQ102" s="161">
        <f t="shared" si="98"/>
        <v>0.90863799500901521</v>
      </c>
      <c r="CR102" s="161">
        <f t="shared" si="99"/>
        <v>7.7533458587990295E-2</v>
      </c>
      <c r="CS102" s="161">
        <f t="shared" si="100"/>
        <v>1.749719641220407</v>
      </c>
      <c r="CT102" s="161">
        <f t="shared" si="101"/>
        <v>1.1331965557126613</v>
      </c>
      <c r="CU102" s="160">
        <f t="shared" si="102"/>
        <v>808.91076128920417</v>
      </c>
      <c r="CV102" s="160">
        <f t="shared" si="103"/>
        <v>314.66578494852985</v>
      </c>
      <c r="CW102" s="160">
        <f t="shared" si="104"/>
        <v>65.922544392650835</v>
      </c>
      <c r="CX102" s="160">
        <f t="shared" si="105"/>
        <v>40.546245730334341</v>
      </c>
      <c r="CY102" s="161">
        <f t="shared" si="106"/>
        <v>0.90863799500802822</v>
      </c>
      <c r="CZ102" s="161">
        <f t="shared" si="107"/>
        <v>7.7533458588702933E-2</v>
      </c>
      <c r="DA102" s="161">
        <f t="shared" si="108"/>
        <v>1.7497196412199119</v>
      </c>
      <c r="DB102" s="161">
        <f t="shared" si="109"/>
        <v>1.1331965557128365</v>
      </c>
      <c r="DC102" s="160">
        <f t="shared" si="110"/>
        <v>808.91076128717339</v>
      </c>
      <c r="DD102" s="160">
        <f t="shared" si="111"/>
        <v>314.66578494845851</v>
      </c>
      <c r="DE102" s="160">
        <f t="shared" si="112"/>
        <v>65.922544392643815</v>
      </c>
      <c r="DF102" s="160">
        <f t="shared" si="113"/>
        <v>40.546245730329716</v>
      </c>
      <c r="DG102" s="161">
        <f t="shared" si="114"/>
        <v>0.90863799500810172</v>
      </c>
      <c r="DH102" s="161">
        <f t="shared" si="115"/>
        <v>7.7533458588650045E-2</v>
      </c>
      <c r="DI102" s="161">
        <f t="shared" si="116"/>
        <v>1.7497196412199481</v>
      </c>
      <c r="DJ102" s="161">
        <f t="shared" si="117"/>
        <v>1.1331965557128234</v>
      </c>
      <c r="DK102" s="160">
        <f t="shared" si="118"/>
        <v>808.91076128732391</v>
      </c>
      <c r="DL102" s="160">
        <f t="shared" si="119"/>
        <v>314.66578494846379</v>
      </c>
      <c r="DM102" s="160">
        <f t="shared" si="120"/>
        <v>65.92254439264434</v>
      </c>
      <c r="DN102" s="160">
        <f t="shared" si="121"/>
        <v>40.546245730330057</v>
      </c>
      <c r="DO102" s="161">
        <f t="shared" si="122"/>
        <v>0.90863799500809628</v>
      </c>
      <c r="DP102" s="161">
        <f t="shared" si="123"/>
        <v>7.7533458588653945E-2</v>
      </c>
      <c r="DQ102" s="161">
        <f t="shared" si="124"/>
        <v>1.7497196412199458</v>
      </c>
      <c r="DR102" s="161">
        <f t="shared" si="125"/>
        <v>1.1331965557128245</v>
      </c>
      <c r="DS102" s="160">
        <f t="shared" si="126"/>
        <v>808.91076128731277</v>
      </c>
      <c r="DT102" s="160">
        <f t="shared" si="127"/>
        <v>314.66578494846345</v>
      </c>
      <c r="DU102" s="160">
        <f t="shared" si="128"/>
        <v>65.922544392644284</v>
      </c>
      <c r="DV102" s="160">
        <f t="shared" si="129"/>
        <v>40.546245730330035</v>
      </c>
      <c r="DW102" s="161">
        <f t="shared" si="130"/>
        <v>0.90863799500809694</v>
      </c>
      <c r="DX102" s="161">
        <f t="shared" si="131"/>
        <v>7.7533458588653681E-2</v>
      </c>
      <c r="DY102" s="161">
        <f t="shared" si="132"/>
        <v>1.7497196412199456</v>
      </c>
      <c r="DZ102" s="161">
        <f t="shared" si="133"/>
        <v>1.1331965557128245</v>
      </c>
      <c r="EA102" s="160">
        <f t="shared" si="134"/>
        <v>808.91076128731356</v>
      </c>
      <c r="EB102" s="160">
        <f t="shared" si="135"/>
        <v>314.66578494846345</v>
      </c>
      <c r="EC102" s="160">
        <f t="shared" si="136"/>
        <v>65.922544392644284</v>
      </c>
      <c r="ED102" s="160">
        <f t="shared" si="137"/>
        <v>40.546245730330035</v>
      </c>
      <c r="EE102" s="161">
        <f t="shared" si="138"/>
        <v>0.90863799500809694</v>
      </c>
      <c r="EF102" s="161">
        <f t="shared" si="139"/>
        <v>7.7533458588653681E-2</v>
      </c>
      <c r="EG102" s="161">
        <f t="shared" si="140"/>
        <v>1.7497196412199456</v>
      </c>
      <c r="EH102" s="161">
        <f t="shared" si="141"/>
        <v>1.1331965557128245</v>
      </c>
      <c r="EI102" s="160">
        <f t="shared" si="142"/>
        <v>808.91076128731356</v>
      </c>
      <c r="EJ102" s="160">
        <f t="shared" si="143"/>
        <v>314.66578494846345</v>
      </c>
      <c r="EK102" s="160">
        <f t="shared" si="144"/>
        <v>65.922544392644284</v>
      </c>
      <c r="EL102" s="160">
        <f t="shared" si="145"/>
        <v>40.546245730330035</v>
      </c>
      <c r="EM102" s="161">
        <f t="shared" si="146"/>
        <v>0.90863799500809694</v>
      </c>
      <c r="EN102" s="161">
        <f t="shared" si="147"/>
        <v>7.7533458588653681E-2</v>
      </c>
      <c r="EO102" s="161">
        <f t="shared" si="148"/>
        <v>1.7497196412199456</v>
      </c>
      <c r="EP102" s="161">
        <f t="shared" si="149"/>
        <v>1.1331965557128245</v>
      </c>
      <c r="EQ102" s="160">
        <f t="shared" si="150"/>
        <v>0.74492796166863662</v>
      </c>
      <c r="ER102" s="160">
        <f t="shared" si="151"/>
        <v>41.515784948463477</v>
      </c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  <c r="IW102" s="106"/>
      <c r="IX102" s="106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106"/>
      <c r="JT102" s="106"/>
      <c r="JU102" s="106"/>
      <c r="JV102" s="106"/>
      <c r="JW102" s="106"/>
      <c r="JX102" s="106"/>
      <c r="JY102" s="106"/>
      <c r="JZ102" s="106"/>
      <c r="KA102" s="106"/>
      <c r="KB102" s="106"/>
      <c r="KC102" s="106"/>
      <c r="KD102" s="106"/>
      <c r="KE102" s="106"/>
      <c r="KF102" s="106"/>
      <c r="KG102" s="106"/>
      <c r="KH102" s="106"/>
      <c r="KI102" s="106"/>
      <c r="KJ102" s="106"/>
      <c r="KK102" s="106"/>
      <c r="KL102" s="106"/>
      <c r="KM102" s="106"/>
      <c r="KN102" s="106"/>
      <c r="KO102" s="106"/>
      <c r="KP102" s="106"/>
      <c r="KQ102" s="106"/>
      <c r="KR102" s="106"/>
      <c r="KS102" s="106"/>
      <c r="KT102" s="106"/>
      <c r="KU102" s="106"/>
      <c r="KV102" s="106"/>
      <c r="KW102" s="106"/>
      <c r="KX102" s="106"/>
      <c r="KY102" s="106"/>
      <c r="KZ102" s="106"/>
      <c r="LA102" s="106"/>
      <c r="LB102" s="106"/>
      <c r="LC102" s="106"/>
      <c r="LD102" s="106"/>
      <c r="LE102" s="106"/>
      <c r="LF102" s="106"/>
      <c r="LG102" s="106"/>
      <c r="LH102" s="106"/>
      <c r="LI102" s="106"/>
      <c r="LJ102" s="106"/>
      <c r="LK102" s="106"/>
      <c r="LL102" s="106"/>
      <c r="LM102" s="106"/>
      <c r="LN102" s="106"/>
      <c r="LO102" s="106"/>
      <c r="LP102" s="106"/>
      <c r="LQ102" s="106"/>
      <c r="LR102" s="106"/>
      <c r="LS102" s="106"/>
      <c r="LT102" s="106"/>
      <c r="LU102" s="106"/>
      <c r="LV102" s="106"/>
      <c r="LW102" s="106"/>
      <c r="LX102" s="106"/>
      <c r="LY102" s="106"/>
      <c r="LZ102" s="106"/>
      <c r="MA102" s="106"/>
      <c r="MB102" s="106"/>
      <c r="MC102" s="106"/>
      <c r="MD102" s="106"/>
      <c r="ME102" s="106"/>
      <c r="MF102" s="106"/>
      <c r="MG102" s="106"/>
      <c r="MH102" s="106"/>
      <c r="MI102" s="106"/>
      <c r="MJ102" s="106"/>
      <c r="MK102" s="106"/>
      <c r="ML102" s="106"/>
      <c r="MM102" s="106"/>
      <c r="MN102" s="106"/>
      <c r="MO102" s="106"/>
      <c r="MP102" s="106"/>
      <c r="MQ102" s="106"/>
      <c r="MR102" s="106"/>
      <c r="MS102" s="106"/>
      <c r="MT102" s="106"/>
      <c r="MU102" s="106"/>
      <c r="MV102" s="106"/>
      <c r="MW102" s="106"/>
      <c r="MX102" s="106"/>
      <c r="MY102" s="106"/>
      <c r="MZ102" s="106"/>
      <c r="NA102" s="106"/>
      <c r="NB102" s="106"/>
      <c r="NC102" s="106"/>
      <c r="ND102" s="106"/>
      <c r="NE102" s="106"/>
      <c r="NF102" s="106"/>
      <c r="NG102" s="106"/>
      <c r="NH102" s="106"/>
      <c r="NI102" s="106"/>
      <c r="NJ102" s="106"/>
      <c r="NK102" s="106"/>
      <c r="NL102" s="106"/>
      <c r="NM102" s="106"/>
      <c r="NN102" s="106"/>
      <c r="NO102" s="106"/>
      <c r="NP102" s="106"/>
      <c r="NQ102" s="106"/>
      <c r="NR102" s="106"/>
      <c r="NS102" s="106"/>
      <c r="NT102" s="106"/>
      <c r="NU102" s="106"/>
      <c r="NV102" s="106"/>
      <c r="NW102" s="106"/>
      <c r="NX102" s="106"/>
      <c r="NY102" s="106"/>
      <c r="NZ102" s="106"/>
      <c r="OA102" s="106"/>
      <c r="OB102" s="106"/>
      <c r="OC102" s="106"/>
      <c r="OD102" s="106"/>
      <c r="OE102" s="106"/>
      <c r="OF102" s="106"/>
      <c r="OG102" s="106"/>
      <c r="OH102" s="106"/>
      <c r="OI102" s="106"/>
      <c r="OJ102" s="106"/>
      <c r="OK102" s="106"/>
      <c r="OL102" s="106"/>
      <c r="OM102" s="106"/>
      <c r="ON102" s="106"/>
      <c r="OO102" s="106"/>
      <c r="OP102" s="106"/>
      <c r="OQ102" s="106"/>
      <c r="OR102" s="106"/>
      <c r="OS102" s="106"/>
      <c r="OT102" s="106"/>
      <c r="OU102" s="106"/>
      <c r="OV102" s="106"/>
      <c r="OW102" s="106"/>
      <c r="OX102" s="106"/>
      <c r="OY102" s="106"/>
      <c r="OZ102" s="106"/>
      <c r="PA102" s="106"/>
      <c r="PB102" s="106"/>
      <c r="PC102" s="106"/>
      <c r="PD102" s="106"/>
      <c r="PE102" s="106"/>
      <c r="PF102" s="106"/>
      <c r="PG102" s="106"/>
      <c r="PH102" s="106"/>
      <c r="PI102" s="106"/>
      <c r="PJ102" s="106"/>
      <c r="PK102" s="106"/>
      <c r="PL102" s="106"/>
      <c r="PM102" s="106"/>
      <c r="PN102" s="106"/>
      <c r="PO102" s="106"/>
      <c r="PP102" s="106"/>
      <c r="PQ102" s="106"/>
      <c r="PR102" s="106"/>
      <c r="PS102" s="106"/>
      <c r="PT102" s="106"/>
      <c r="PU102" s="106"/>
      <c r="PV102" s="106"/>
      <c r="PW102" s="106"/>
      <c r="PX102" s="106"/>
      <c r="PY102" s="106"/>
      <c r="PZ102" s="106"/>
      <c r="QA102" s="106"/>
      <c r="QB102" s="106"/>
      <c r="QC102" s="106"/>
      <c r="QD102" s="106"/>
      <c r="QE102" s="106"/>
      <c r="QF102" s="106"/>
      <c r="QG102" s="106"/>
      <c r="QH102" s="106"/>
      <c r="QI102" s="106"/>
      <c r="QJ102" s="106"/>
      <c r="QK102" s="106"/>
      <c r="QL102" s="106"/>
      <c r="QM102" s="106"/>
      <c r="QN102" s="106"/>
      <c r="QO102" s="106"/>
      <c r="QP102" s="106"/>
      <c r="QQ102" s="106"/>
      <c r="QR102" s="106"/>
      <c r="QS102" s="106"/>
      <c r="QT102" s="106"/>
      <c r="QU102" s="106"/>
      <c r="QV102" s="106"/>
      <c r="QW102" s="106"/>
      <c r="QX102" s="106"/>
      <c r="QY102" s="106"/>
      <c r="QZ102" s="106"/>
      <c r="RA102" s="106"/>
      <c r="RB102" s="106"/>
      <c r="RC102" s="106"/>
      <c r="RD102" s="106"/>
      <c r="RE102" s="106"/>
      <c r="RF102" s="106"/>
      <c r="RG102" s="106"/>
      <c r="RH102" s="106"/>
      <c r="RI102" s="106"/>
      <c r="RJ102" s="106"/>
      <c r="RK102" s="106"/>
      <c r="RL102" s="106"/>
      <c r="RM102" s="106"/>
      <c r="RN102" s="106"/>
      <c r="RO102" s="106"/>
      <c r="RP102" s="106"/>
      <c r="RQ102" s="106"/>
      <c r="RR102" s="106"/>
    </row>
    <row r="103" spans="1:486" x14ac:dyDescent="0.3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16"/>
      <c r="M103" s="116"/>
      <c r="N103" s="116"/>
      <c r="O103" s="116"/>
      <c r="P103" s="117"/>
      <c r="Q103" s="117"/>
      <c r="R103" s="116"/>
      <c r="S103" s="111">
        <v>0.41</v>
      </c>
      <c r="T103" s="134">
        <f t="shared" si="23"/>
        <v>327.51106177507603</v>
      </c>
      <c r="U103" s="111">
        <f t="shared" si="24"/>
        <v>67.227956627868991</v>
      </c>
      <c r="V103" s="111">
        <f t="shared" si="25"/>
        <v>41.408840305476438</v>
      </c>
      <c r="W103" s="156">
        <f t="shared" si="152"/>
        <v>0.89612879571799475</v>
      </c>
      <c r="X103" s="156">
        <f t="shared" si="153"/>
        <v>8.723621063923831E-2</v>
      </c>
      <c r="Y103" s="156">
        <f t="shared" si="28"/>
        <v>1.7232730486796004</v>
      </c>
      <c r="Z103" s="156">
        <f t="shared" si="29"/>
        <v>1.144004613616598</v>
      </c>
      <c r="AA103" s="111">
        <f t="shared" si="30"/>
        <v>776.47027997727957</v>
      </c>
      <c r="AB103" s="111">
        <f t="shared" si="31"/>
        <v>313.50778432723956</v>
      </c>
      <c r="AC103" s="111">
        <f t="shared" si="32"/>
        <v>65.809126105235052</v>
      </c>
      <c r="AD103" s="111">
        <f t="shared" si="33"/>
        <v>40.471333369207954</v>
      </c>
      <c r="AE103" s="156">
        <f t="shared" si="34"/>
        <v>0.90983278180202909</v>
      </c>
      <c r="AF103" s="156">
        <f t="shared" si="35"/>
        <v>7.667660854596263E-2</v>
      </c>
      <c r="AG103" s="156">
        <f t="shared" si="36"/>
        <v>1.731228586502664</v>
      </c>
      <c r="AH103" s="156">
        <f t="shared" si="37"/>
        <v>1.141470165957728</v>
      </c>
      <c r="AI103" s="111">
        <f t="shared" si="38"/>
        <v>804.93254302250034</v>
      </c>
      <c r="AJ103" s="111">
        <f t="shared" si="39"/>
        <v>314.52577910101593</v>
      </c>
      <c r="AK103" s="111">
        <f t="shared" si="40"/>
        <v>65.908795893924562</v>
      </c>
      <c r="AL103" s="111">
        <f t="shared" si="41"/>
        <v>40.537164610479515</v>
      </c>
      <c r="AM103" s="156">
        <f t="shared" si="42"/>
        <v>0.9087818313663738</v>
      </c>
      <c r="AN103" s="156">
        <f t="shared" si="43"/>
        <v>7.7429698399902283E-2</v>
      </c>
      <c r="AO103" s="156">
        <f t="shared" si="44"/>
        <v>1.7306969178732265</v>
      </c>
      <c r="AP103" s="156">
        <f t="shared" si="45"/>
        <v>1.1416664681882709</v>
      </c>
      <c r="AQ103" s="111">
        <f t="shared" si="46"/>
        <v>802.84234930775335</v>
      </c>
      <c r="AR103" s="111">
        <f t="shared" si="47"/>
        <v>314.45199898712877</v>
      </c>
      <c r="AS103" s="111">
        <f t="shared" si="48"/>
        <v>65.901554709388705</v>
      </c>
      <c r="AT103" s="111">
        <f t="shared" si="49"/>
        <v>40.532381715325386</v>
      </c>
      <c r="AU103" s="156">
        <f t="shared" si="50"/>
        <v>0.90885769813490391</v>
      </c>
      <c r="AV103" s="156">
        <f t="shared" si="51"/>
        <v>7.737503711052067E-2</v>
      </c>
      <c r="AW103" s="156">
        <f t="shared" si="52"/>
        <v>1.7307357129352843</v>
      </c>
      <c r="AX103" s="156">
        <f t="shared" si="53"/>
        <v>1.1416523062393984</v>
      </c>
      <c r="AY103" s="111">
        <f t="shared" si="54"/>
        <v>802.99373731356934</v>
      </c>
      <c r="AZ103" s="111">
        <f t="shared" si="55"/>
        <v>314.4573478207912</v>
      </c>
      <c r="BA103" s="111">
        <f t="shared" si="56"/>
        <v>65.902079580862576</v>
      </c>
      <c r="BB103" s="111">
        <f t="shared" si="57"/>
        <v>40.532728398920966</v>
      </c>
      <c r="BC103" s="156">
        <f t="shared" si="58"/>
        <v>0.90885219644464454</v>
      </c>
      <c r="BD103" s="156">
        <f t="shared" si="59"/>
        <v>7.7378999466560239E-2</v>
      </c>
      <c r="BE103" s="156">
        <f t="shared" si="60"/>
        <v>1.7307329017810946</v>
      </c>
      <c r="BF103" s="156">
        <f t="shared" si="61"/>
        <v>1.1416533332796748</v>
      </c>
      <c r="BG103" s="111">
        <f t="shared" si="62"/>
        <v>802.98276161069157</v>
      </c>
      <c r="BH103" s="137">
        <f t="shared" si="63"/>
        <v>314.45696005464401</v>
      </c>
      <c r="BI103" s="137">
        <f t="shared" si="64"/>
        <v>65.90204152957925</v>
      </c>
      <c r="BJ103" s="137">
        <f t="shared" si="65"/>
        <v>40.532703265610415</v>
      </c>
      <c r="BK103" s="113">
        <f t="shared" si="66"/>
        <v>0.90885259528389228</v>
      </c>
      <c r="BL103" s="113">
        <f t="shared" si="67"/>
        <v>7.7378712211530171E-2</v>
      </c>
      <c r="BM103" s="113">
        <f t="shared" si="68"/>
        <v>1.7307331055842075</v>
      </c>
      <c r="BN103" s="113">
        <f t="shared" si="69"/>
        <v>1.1416532588257173</v>
      </c>
      <c r="BO103" s="137">
        <f t="shared" si="70"/>
        <v>802.9835572964995</v>
      </c>
      <c r="BP103" s="137">
        <f t="shared" si="71"/>
        <v>314.45698816597064</v>
      </c>
      <c r="BQ103" s="137">
        <f t="shared" si="72"/>
        <v>65.902044288126064</v>
      </c>
      <c r="BR103" s="137">
        <f t="shared" si="73"/>
        <v>40.532705087662301</v>
      </c>
      <c r="BS103" s="113">
        <f t="shared" si="74"/>
        <v>0.90885256636977096</v>
      </c>
      <c r="BT103" s="113">
        <f t="shared" si="75"/>
        <v>7.7378733036234784E-2</v>
      </c>
      <c r="BU103" s="113">
        <f t="shared" si="76"/>
        <v>1.7307330908094229</v>
      </c>
      <c r="BV103" s="113">
        <f t="shared" si="77"/>
        <v>1.1416532642233088</v>
      </c>
      <c r="BW103" s="137">
        <f t="shared" si="78"/>
        <v>802.98349961279121</v>
      </c>
      <c r="BX103" s="137">
        <f t="shared" si="79"/>
        <v>314.45698612802431</v>
      </c>
      <c r="BY103" s="137">
        <f t="shared" si="80"/>
        <v>65.902044088143668</v>
      </c>
      <c r="BZ103" s="137">
        <f t="shared" si="81"/>
        <v>40.532704955571631</v>
      </c>
      <c r="CA103" s="113">
        <f t="shared" si="82"/>
        <v>0.908852568465916</v>
      </c>
      <c r="CB103" s="113">
        <f t="shared" si="83"/>
        <v>7.737873152653614E-2</v>
      </c>
      <c r="CC103" s="113">
        <f t="shared" si="84"/>
        <v>1.7307330918805293</v>
      </c>
      <c r="CD103" s="113">
        <f t="shared" si="85"/>
        <v>1.1416532638320074</v>
      </c>
      <c r="CE103" s="137">
        <f t="shared" si="86"/>
        <v>802.98350379460408</v>
      </c>
      <c r="CF103" s="137">
        <f t="shared" si="87"/>
        <v>314.45698627576644</v>
      </c>
      <c r="CG103" s="137">
        <f t="shared" si="88"/>
        <v>65.902044102641497</v>
      </c>
      <c r="CH103" s="137">
        <f t="shared" si="89"/>
        <v>40.532704965147609</v>
      </c>
      <c r="CI103" s="113">
        <f t="shared" si="90"/>
        <v>0.90885256831395467</v>
      </c>
      <c r="CJ103" s="113">
        <f t="shared" si="91"/>
        <v>7.7378731635982662E-2</v>
      </c>
      <c r="CK103" s="113">
        <f t="shared" si="92"/>
        <v>1.7307330918028789</v>
      </c>
      <c r="CL103" s="113">
        <f t="shared" si="93"/>
        <v>1.1416532638603749</v>
      </c>
      <c r="CM103" s="137">
        <f t="shared" si="94"/>
        <v>802.98350349144084</v>
      </c>
      <c r="CN103" s="137">
        <f t="shared" si="95"/>
        <v>314.45698626505572</v>
      </c>
      <c r="CO103" s="137">
        <f t="shared" si="96"/>
        <v>65.902044101590448</v>
      </c>
      <c r="CP103" s="137">
        <f t="shared" si="97"/>
        <v>40.532704964453401</v>
      </c>
      <c r="CQ103" s="113">
        <f t="shared" si="98"/>
        <v>0.90885256832497185</v>
      </c>
      <c r="CR103" s="113">
        <f t="shared" si="99"/>
        <v>7.7378731628048147E-2</v>
      </c>
      <c r="CS103" s="113">
        <f t="shared" si="100"/>
        <v>1.730733091808508</v>
      </c>
      <c r="CT103" s="113">
        <f t="shared" si="101"/>
        <v>1.1416532638583183</v>
      </c>
      <c r="CU103" s="137">
        <f t="shared" si="102"/>
        <v>802.98350351341935</v>
      </c>
      <c r="CV103" s="137">
        <f t="shared" si="103"/>
        <v>314.45698626583231</v>
      </c>
      <c r="CW103" s="173">
        <f t="shared" si="104"/>
        <v>65.902044101666661</v>
      </c>
      <c r="CX103" s="173">
        <f t="shared" si="105"/>
        <v>40.532704964503736</v>
      </c>
      <c r="CY103" s="174">
        <f t="shared" si="106"/>
        <v>0.90885256832417305</v>
      </c>
      <c r="CZ103" s="174">
        <f t="shared" si="107"/>
        <v>7.7378731628623451E-2</v>
      </c>
      <c r="DA103" s="174">
        <f t="shared" si="108"/>
        <v>1.7307330918080999</v>
      </c>
      <c r="DB103" s="174">
        <f t="shared" si="109"/>
        <v>1.1416532638584673</v>
      </c>
      <c r="DC103" s="173">
        <f t="shared" si="110"/>
        <v>802.98350351182546</v>
      </c>
      <c r="DD103" s="137">
        <f t="shared" si="111"/>
        <v>314.45698626577598</v>
      </c>
      <c r="DE103" s="173">
        <f t="shared" si="112"/>
        <v>65.902044101661133</v>
      </c>
      <c r="DF103" s="173">
        <f t="shared" si="113"/>
        <v>40.532704964500098</v>
      </c>
      <c r="DG103" s="174">
        <f t="shared" si="114"/>
        <v>0.90885256832423111</v>
      </c>
      <c r="DH103" s="174">
        <f t="shared" si="115"/>
        <v>7.7378731628581707E-2</v>
      </c>
      <c r="DI103" s="174">
        <f t="shared" si="116"/>
        <v>1.730733091808129</v>
      </c>
      <c r="DJ103" s="174">
        <f t="shared" si="117"/>
        <v>1.1416532638584569</v>
      </c>
      <c r="DK103" s="173">
        <f t="shared" si="118"/>
        <v>802.98350351194108</v>
      </c>
      <c r="DL103" s="137">
        <f t="shared" si="119"/>
        <v>314.45698626578007</v>
      </c>
      <c r="DM103" s="173">
        <f t="shared" si="120"/>
        <v>65.902044101661573</v>
      </c>
      <c r="DN103" s="173">
        <f t="shared" si="121"/>
        <v>40.532704964500347</v>
      </c>
      <c r="DO103" s="174">
        <f t="shared" si="122"/>
        <v>0.90885256832422601</v>
      </c>
      <c r="DP103" s="174">
        <f t="shared" si="123"/>
        <v>7.7378731628584801E-2</v>
      </c>
      <c r="DQ103" s="174">
        <f t="shared" si="124"/>
        <v>1.7307330918081276</v>
      </c>
      <c r="DR103" s="174">
        <f t="shared" si="125"/>
        <v>1.1416532638584576</v>
      </c>
      <c r="DS103" s="173">
        <f t="shared" si="126"/>
        <v>802.98350351193289</v>
      </c>
      <c r="DT103" s="137">
        <f t="shared" si="127"/>
        <v>314.45698626577973</v>
      </c>
      <c r="DU103" s="173">
        <f t="shared" si="128"/>
        <v>65.902044101661517</v>
      </c>
      <c r="DV103" s="173">
        <f t="shared" si="129"/>
        <v>40.532704964500326</v>
      </c>
      <c r="DW103" s="174">
        <f t="shared" si="130"/>
        <v>0.90885256832422678</v>
      </c>
      <c r="DX103" s="174">
        <f t="shared" si="131"/>
        <v>7.7378731628584538E-2</v>
      </c>
      <c r="DY103" s="174">
        <f t="shared" si="132"/>
        <v>1.7307330918081276</v>
      </c>
      <c r="DZ103" s="174">
        <f t="shared" si="133"/>
        <v>1.1416532638584576</v>
      </c>
      <c r="EA103" s="173">
        <f t="shared" si="134"/>
        <v>802.98350351193324</v>
      </c>
      <c r="EB103" s="137">
        <f t="shared" si="135"/>
        <v>314.45698626577979</v>
      </c>
      <c r="EC103" s="173">
        <f t="shared" si="136"/>
        <v>65.902044101661517</v>
      </c>
      <c r="ED103" s="173">
        <f t="shared" si="137"/>
        <v>40.532704964500326</v>
      </c>
      <c r="EE103" s="174">
        <f t="shared" si="138"/>
        <v>0.90885256832422656</v>
      </c>
      <c r="EF103" s="174">
        <f t="shared" si="139"/>
        <v>7.7378731628584607E-2</v>
      </c>
      <c r="EG103" s="174">
        <f t="shared" si="140"/>
        <v>1.7307330918081272</v>
      </c>
      <c r="EH103" s="174">
        <f t="shared" si="141"/>
        <v>1.1416532638584578</v>
      </c>
      <c r="EI103" s="173">
        <f t="shared" si="142"/>
        <v>802.98350351193335</v>
      </c>
      <c r="EJ103" s="137">
        <f t="shared" si="143"/>
        <v>314.45698626577979</v>
      </c>
      <c r="EK103" s="173">
        <f t="shared" si="144"/>
        <v>65.902044101661517</v>
      </c>
      <c r="EL103" s="173">
        <f t="shared" si="145"/>
        <v>40.532704964500326</v>
      </c>
      <c r="EM103" s="174">
        <f t="shared" si="146"/>
        <v>0.90885256832422656</v>
      </c>
      <c r="EN103" s="174">
        <f t="shared" si="147"/>
        <v>7.7378731628584607E-2</v>
      </c>
      <c r="EO103" s="174">
        <f t="shared" si="148"/>
        <v>1.7307330918081272</v>
      </c>
      <c r="EP103" s="174">
        <f t="shared" si="149"/>
        <v>1.1416532638584578</v>
      </c>
      <c r="EQ103" s="137">
        <f t="shared" si="150"/>
        <v>0.74973154190624991</v>
      </c>
      <c r="ER103" s="137">
        <f t="shared" si="151"/>
        <v>41.306986265779813</v>
      </c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  <c r="JX103" s="106"/>
      <c r="JY103" s="106"/>
      <c r="JZ103" s="106"/>
      <c r="KA103" s="106"/>
      <c r="KB103" s="106"/>
      <c r="KC103" s="106"/>
      <c r="KD103" s="106"/>
      <c r="KE103" s="106"/>
      <c r="KF103" s="106"/>
      <c r="KG103" s="106"/>
      <c r="KH103" s="106"/>
      <c r="KI103" s="106"/>
      <c r="KJ103" s="106"/>
      <c r="KK103" s="106"/>
      <c r="KL103" s="106"/>
      <c r="KM103" s="106"/>
      <c r="KN103" s="106"/>
      <c r="KO103" s="106"/>
      <c r="KP103" s="106"/>
      <c r="KQ103" s="106"/>
      <c r="KR103" s="106"/>
      <c r="KS103" s="106"/>
      <c r="KT103" s="106"/>
      <c r="KU103" s="106"/>
      <c r="KV103" s="106"/>
      <c r="KW103" s="106"/>
      <c r="KX103" s="106"/>
      <c r="KY103" s="106"/>
      <c r="KZ103" s="106"/>
      <c r="LA103" s="106"/>
      <c r="LB103" s="106"/>
      <c r="LC103" s="106"/>
      <c r="LD103" s="106"/>
      <c r="LE103" s="106"/>
      <c r="LF103" s="106"/>
      <c r="LG103" s="106"/>
      <c r="LH103" s="106"/>
      <c r="LI103" s="106"/>
      <c r="LJ103" s="106"/>
      <c r="LK103" s="106"/>
      <c r="LL103" s="106"/>
      <c r="LM103" s="106"/>
      <c r="LN103" s="106"/>
      <c r="LO103" s="106"/>
      <c r="LP103" s="106"/>
      <c r="LQ103" s="106"/>
      <c r="LR103" s="106"/>
      <c r="LS103" s="106"/>
      <c r="LT103" s="106"/>
      <c r="LU103" s="106"/>
      <c r="LV103" s="106"/>
      <c r="LW103" s="106"/>
      <c r="LX103" s="106"/>
      <c r="LY103" s="106"/>
      <c r="LZ103" s="106"/>
      <c r="MA103" s="106"/>
      <c r="MB103" s="106"/>
      <c r="MC103" s="106"/>
      <c r="MD103" s="106"/>
      <c r="ME103" s="106"/>
      <c r="MF103" s="106"/>
      <c r="MG103" s="106"/>
      <c r="MH103" s="106"/>
      <c r="MI103" s="106"/>
      <c r="MJ103" s="106"/>
      <c r="MK103" s="106"/>
      <c r="ML103" s="106"/>
      <c r="MM103" s="106"/>
      <c r="MN103" s="106"/>
      <c r="MO103" s="106"/>
      <c r="MP103" s="106"/>
      <c r="MQ103" s="106"/>
      <c r="MR103" s="106"/>
      <c r="MS103" s="106"/>
      <c r="MT103" s="106"/>
      <c r="MU103" s="106"/>
      <c r="MV103" s="106"/>
      <c r="MW103" s="106"/>
      <c r="MX103" s="106"/>
      <c r="MY103" s="106"/>
      <c r="MZ103" s="106"/>
      <c r="NA103" s="106"/>
      <c r="NB103" s="106"/>
      <c r="NC103" s="106"/>
      <c r="ND103" s="106"/>
      <c r="NE103" s="106"/>
      <c r="NF103" s="106"/>
      <c r="NG103" s="106"/>
      <c r="NH103" s="106"/>
      <c r="NI103" s="106"/>
      <c r="NJ103" s="106"/>
      <c r="NK103" s="106"/>
      <c r="NL103" s="106"/>
      <c r="NM103" s="106"/>
      <c r="NN103" s="106"/>
      <c r="NO103" s="106"/>
      <c r="NP103" s="106"/>
      <c r="NQ103" s="106"/>
      <c r="NR103" s="106"/>
      <c r="NS103" s="106"/>
      <c r="NT103" s="106"/>
      <c r="NU103" s="106"/>
      <c r="NV103" s="106"/>
      <c r="NW103" s="106"/>
      <c r="NX103" s="106"/>
      <c r="NY103" s="106"/>
      <c r="NZ103" s="106"/>
      <c r="OA103" s="106"/>
      <c r="OB103" s="106"/>
      <c r="OC103" s="106"/>
      <c r="OD103" s="106"/>
      <c r="OE103" s="106"/>
      <c r="OF103" s="106"/>
      <c r="OG103" s="106"/>
      <c r="OH103" s="106"/>
      <c r="OI103" s="106"/>
      <c r="OJ103" s="106"/>
      <c r="OK103" s="106"/>
      <c r="OL103" s="106"/>
      <c r="OM103" s="106"/>
      <c r="ON103" s="106"/>
      <c r="OO103" s="106"/>
      <c r="OP103" s="106"/>
      <c r="OQ103" s="106"/>
      <c r="OR103" s="106"/>
      <c r="OS103" s="106"/>
      <c r="OT103" s="106"/>
      <c r="OU103" s="106"/>
      <c r="OV103" s="106"/>
      <c r="OW103" s="106"/>
      <c r="OX103" s="106"/>
      <c r="OY103" s="106"/>
      <c r="OZ103" s="106"/>
      <c r="PA103" s="106"/>
      <c r="PB103" s="106"/>
      <c r="PC103" s="106"/>
      <c r="PD103" s="106"/>
      <c r="PE103" s="106"/>
      <c r="PF103" s="106"/>
      <c r="PG103" s="106"/>
      <c r="PH103" s="106"/>
      <c r="PI103" s="106"/>
      <c r="PJ103" s="106"/>
      <c r="PK103" s="106"/>
      <c r="PL103" s="106"/>
      <c r="PM103" s="106"/>
      <c r="PN103" s="106"/>
      <c r="PO103" s="106"/>
      <c r="PP103" s="106"/>
      <c r="PQ103" s="106"/>
      <c r="PR103" s="106"/>
      <c r="PS103" s="106"/>
      <c r="PT103" s="106"/>
      <c r="PU103" s="106"/>
      <c r="PV103" s="106"/>
      <c r="PW103" s="106"/>
      <c r="PX103" s="106"/>
      <c r="PY103" s="106"/>
      <c r="PZ103" s="106"/>
      <c r="QA103" s="106"/>
      <c r="QB103" s="106"/>
      <c r="QC103" s="106"/>
      <c r="QD103" s="106"/>
      <c r="QE103" s="106"/>
      <c r="QF103" s="106"/>
      <c r="QG103" s="106"/>
      <c r="QH103" s="106"/>
      <c r="QI103" s="106"/>
      <c r="QJ103" s="106"/>
      <c r="QK103" s="106"/>
      <c r="QL103" s="106"/>
      <c r="QM103" s="106"/>
      <c r="QN103" s="106"/>
      <c r="QO103" s="106"/>
      <c r="QP103" s="106"/>
      <c r="QQ103" s="106"/>
      <c r="QR103" s="106"/>
      <c r="QS103" s="106"/>
      <c r="QT103" s="106"/>
      <c r="QU103" s="106"/>
      <c r="QV103" s="106"/>
      <c r="QW103" s="106"/>
      <c r="QX103" s="106"/>
      <c r="QY103" s="106"/>
      <c r="QZ103" s="106"/>
      <c r="RA103" s="106"/>
      <c r="RB103" s="106"/>
      <c r="RC103" s="106"/>
      <c r="RD103" s="106"/>
      <c r="RE103" s="106"/>
      <c r="RF103" s="106"/>
      <c r="RG103" s="106"/>
      <c r="RH103" s="106"/>
      <c r="RI103" s="106"/>
      <c r="RJ103" s="106"/>
      <c r="RK103" s="106"/>
      <c r="RL103" s="106"/>
      <c r="RM103" s="106"/>
      <c r="RN103" s="106"/>
      <c r="RO103" s="106"/>
      <c r="RP103" s="106"/>
      <c r="RQ103" s="106"/>
      <c r="RR103" s="106"/>
    </row>
    <row r="104" spans="1:486" x14ac:dyDescent="0.3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16"/>
      <c r="M104" s="116"/>
      <c r="N104" s="116"/>
      <c r="O104" s="116"/>
      <c r="P104" s="117"/>
      <c r="Q104" s="117"/>
      <c r="R104" s="116"/>
      <c r="S104" s="111">
        <v>0.42</v>
      </c>
      <c r="T104" s="134">
        <f t="shared" si="23"/>
        <v>327.26350470536192</v>
      </c>
      <c r="U104" s="111">
        <f t="shared" si="24"/>
        <v>67.201939237107666</v>
      </c>
      <c r="V104" s="111">
        <f t="shared" si="25"/>
        <v>41.391641973197778</v>
      </c>
      <c r="W104" s="156">
        <f t="shared" si="152"/>
        <v>0.89635758025718415</v>
      </c>
      <c r="X104" s="156">
        <f t="shared" si="153"/>
        <v>8.7045955185960144E-2</v>
      </c>
      <c r="Y104" s="156">
        <f t="shared" si="28"/>
        <v>1.7044605280104208</v>
      </c>
      <c r="Z104" s="156">
        <f t="shared" si="29"/>
        <v>1.1529781268643844</v>
      </c>
      <c r="AA104" s="111">
        <f t="shared" si="30"/>
        <v>771.62679105046766</v>
      </c>
      <c r="AB104" s="111">
        <f t="shared" si="31"/>
        <v>313.33161585751498</v>
      </c>
      <c r="AC104" s="111">
        <f t="shared" si="32"/>
        <v>65.791930537140118</v>
      </c>
      <c r="AD104" s="111">
        <f t="shared" si="33"/>
        <v>40.459976231776338</v>
      </c>
      <c r="AE104" s="156">
        <f t="shared" si="34"/>
        <v>0.91001556857931287</v>
      </c>
      <c r="AF104" s="156">
        <f t="shared" si="35"/>
        <v>7.6546526805423426E-2</v>
      </c>
      <c r="AG104" s="156">
        <f t="shared" si="36"/>
        <v>1.7124903043751014</v>
      </c>
      <c r="AH104" s="156">
        <f t="shared" si="37"/>
        <v>1.1503256626861942</v>
      </c>
      <c r="AI104" s="111">
        <f t="shared" si="38"/>
        <v>799.17133917385331</v>
      </c>
      <c r="AJ104" s="111">
        <f t="shared" si="39"/>
        <v>314.32204982695015</v>
      </c>
      <c r="AK104" s="111">
        <f t="shared" si="40"/>
        <v>65.88880746446705</v>
      </c>
      <c r="AL104" s="111">
        <f t="shared" si="41"/>
        <v>40.523962050045967</v>
      </c>
      <c r="AM104" s="156">
        <f t="shared" si="42"/>
        <v>0.90899143689776074</v>
      </c>
      <c r="AN104" s="156">
        <f t="shared" si="43"/>
        <v>7.7278792468029128E-2</v>
      </c>
      <c r="AO104" s="156">
        <f t="shared" si="44"/>
        <v>1.7119629002596199</v>
      </c>
      <c r="AP104" s="156">
        <f t="shared" si="45"/>
        <v>1.1505266735150934</v>
      </c>
      <c r="AQ104" s="111">
        <f t="shared" si="46"/>
        <v>797.19516268947723</v>
      </c>
      <c r="AR104" s="111">
        <f t="shared" si="47"/>
        <v>314.25189977927624</v>
      </c>
      <c r="AS104" s="111">
        <f t="shared" si="48"/>
        <v>65.881929696502965</v>
      </c>
      <c r="AT104" s="111">
        <f t="shared" si="49"/>
        <v>40.519419253204823</v>
      </c>
      <c r="AU104" s="156">
        <f t="shared" si="50"/>
        <v>0.90906369337492754</v>
      </c>
      <c r="AV104" s="156">
        <f t="shared" si="51"/>
        <v>7.7226853194714604E-2</v>
      </c>
      <c r="AW104" s="156">
        <f t="shared" si="52"/>
        <v>1.7120004881779824</v>
      </c>
      <c r="AX104" s="156">
        <f t="shared" si="53"/>
        <v>1.1505125007521206</v>
      </c>
      <c r="AY104" s="111">
        <f t="shared" si="54"/>
        <v>797.33504942686716</v>
      </c>
      <c r="AZ104" s="111">
        <f t="shared" si="55"/>
        <v>314.25686998736404</v>
      </c>
      <c r="BA104" s="111">
        <f t="shared" si="56"/>
        <v>65.882416912348646</v>
      </c>
      <c r="BB104" s="111">
        <f t="shared" si="57"/>
        <v>40.519741060821971</v>
      </c>
      <c r="BC104" s="156">
        <f t="shared" si="58"/>
        <v>0.90905857252211686</v>
      </c>
      <c r="BD104" s="156">
        <f t="shared" si="59"/>
        <v>7.7230532775946992E-2</v>
      </c>
      <c r="BE104" s="156">
        <f t="shared" si="60"/>
        <v>1.7119978261973094</v>
      </c>
      <c r="BF104" s="156">
        <f t="shared" si="61"/>
        <v>1.150513505230268</v>
      </c>
      <c r="BG104" s="111">
        <f t="shared" si="62"/>
        <v>797.32513788717961</v>
      </c>
      <c r="BH104" s="137">
        <f t="shared" si="63"/>
        <v>314.25651785080754</v>
      </c>
      <c r="BI104" s="137">
        <f t="shared" si="64"/>
        <v>65.882382392959911</v>
      </c>
      <c r="BJ104" s="137">
        <f t="shared" si="65"/>
        <v>40.519718260652532</v>
      </c>
      <c r="BK104" s="113">
        <f t="shared" si="66"/>
        <v>0.9090589353247317</v>
      </c>
      <c r="BL104" s="113">
        <f t="shared" si="67"/>
        <v>7.7230272077730547E-2</v>
      </c>
      <c r="BM104" s="113">
        <f t="shared" si="68"/>
        <v>1.71199801480305</v>
      </c>
      <c r="BN104" s="113">
        <f t="shared" si="69"/>
        <v>1.1505134340651522</v>
      </c>
      <c r="BO104" s="137">
        <f t="shared" si="70"/>
        <v>797.32584011235008</v>
      </c>
      <c r="BP104" s="137">
        <f t="shared" si="71"/>
        <v>314.25654279953324</v>
      </c>
      <c r="BQ104" s="137">
        <f t="shared" si="72"/>
        <v>65.882384838641897</v>
      </c>
      <c r="BR104" s="137">
        <f t="shared" si="73"/>
        <v>40.519719876033491</v>
      </c>
      <c r="BS104" s="113">
        <f t="shared" si="74"/>
        <v>0.90905890962028491</v>
      </c>
      <c r="BT104" s="113">
        <f t="shared" si="75"/>
        <v>7.72302905480792E-2</v>
      </c>
      <c r="BU104" s="113">
        <f t="shared" si="76"/>
        <v>1.711998001440443</v>
      </c>
      <c r="BV104" s="113">
        <f t="shared" si="77"/>
        <v>1.1505134391071785</v>
      </c>
      <c r="BW104" s="137">
        <f t="shared" si="78"/>
        <v>797.32579035998401</v>
      </c>
      <c r="BX104" s="137">
        <f t="shared" si="79"/>
        <v>314.25654103192682</v>
      </c>
      <c r="BY104" s="137">
        <f t="shared" si="80"/>
        <v>65.882384665366388</v>
      </c>
      <c r="BZ104" s="137">
        <f t="shared" si="81"/>
        <v>40.519719761584454</v>
      </c>
      <c r="CA104" s="113">
        <f t="shared" si="82"/>
        <v>0.9090589114414338</v>
      </c>
      <c r="CB104" s="113">
        <f t="shared" si="83"/>
        <v>7.7230289239462901E-2</v>
      </c>
      <c r="CC104" s="113">
        <f t="shared" si="84"/>
        <v>1.7119980023871777</v>
      </c>
      <c r="CD104" s="113">
        <f t="shared" si="85"/>
        <v>1.1505134387499532</v>
      </c>
      <c r="CE104" s="137">
        <f t="shared" si="86"/>
        <v>797.32579388491763</v>
      </c>
      <c r="CF104" s="137">
        <f t="shared" si="87"/>
        <v>314.25654115716088</v>
      </c>
      <c r="CG104" s="137">
        <f t="shared" si="88"/>
        <v>65.882384677642875</v>
      </c>
      <c r="CH104" s="137">
        <f t="shared" si="89"/>
        <v>40.519719769693097</v>
      </c>
      <c r="CI104" s="113">
        <f t="shared" si="90"/>
        <v>0.9090589113124059</v>
      </c>
      <c r="CJ104" s="113">
        <f t="shared" si="91"/>
        <v>7.7230289332177807E-2</v>
      </c>
      <c r="CK104" s="113">
        <f t="shared" si="92"/>
        <v>1.711998002320102</v>
      </c>
      <c r="CL104" s="113">
        <f t="shared" si="93"/>
        <v>1.1505134387752625</v>
      </c>
      <c r="CM104" s="137">
        <f t="shared" si="94"/>
        <v>797.32579363517789</v>
      </c>
      <c r="CN104" s="137">
        <f t="shared" si="95"/>
        <v>314.25654114828814</v>
      </c>
      <c r="CO104" s="137">
        <f t="shared" si="96"/>
        <v>65.8823846767731</v>
      </c>
      <c r="CP104" s="137">
        <f t="shared" si="97"/>
        <v>40.519719769118623</v>
      </c>
      <c r="CQ104" s="113">
        <f t="shared" si="98"/>
        <v>0.9090589113215477</v>
      </c>
      <c r="CR104" s="113">
        <f t="shared" si="99"/>
        <v>7.7230289325608936E-2</v>
      </c>
      <c r="CS104" s="113">
        <f t="shared" si="100"/>
        <v>1.7119980023248544</v>
      </c>
      <c r="CT104" s="113">
        <f t="shared" si="101"/>
        <v>1.1505134387734692</v>
      </c>
      <c r="CU104" s="137">
        <f t="shared" si="102"/>
        <v>797.32579365287165</v>
      </c>
      <c r="CV104" s="137">
        <f t="shared" si="103"/>
        <v>314.25654114891677</v>
      </c>
      <c r="CW104" s="173">
        <f t="shared" si="104"/>
        <v>65.882384676834704</v>
      </c>
      <c r="CX104" s="173">
        <f t="shared" si="105"/>
        <v>40.519719769159309</v>
      </c>
      <c r="CY104" s="174">
        <f t="shared" si="106"/>
        <v>0.90905891132089989</v>
      </c>
      <c r="CZ104" s="174">
        <f t="shared" si="107"/>
        <v>7.7230289326074411E-2</v>
      </c>
      <c r="DA104" s="174">
        <f t="shared" si="108"/>
        <v>1.7119980023245176</v>
      </c>
      <c r="DB104" s="174">
        <f t="shared" si="109"/>
        <v>1.1505134387735965</v>
      </c>
      <c r="DC104" s="173">
        <f t="shared" si="110"/>
        <v>797.32579365161803</v>
      </c>
      <c r="DD104" s="137">
        <f t="shared" si="111"/>
        <v>314.25654114887226</v>
      </c>
      <c r="DE104" s="173">
        <f t="shared" si="112"/>
        <v>65.882384676830327</v>
      </c>
      <c r="DF104" s="173">
        <f t="shared" si="113"/>
        <v>40.519719769156431</v>
      </c>
      <c r="DG104" s="174">
        <f t="shared" si="114"/>
        <v>0.90905891132094618</v>
      </c>
      <c r="DH104" s="174">
        <f t="shared" si="115"/>
        <v>7.7230289326041437E-2</v>
      </c>
      <c r="DI104" s="174">
        <f t="shared" si="116"/>
        <v>1.7119980023245411</v>
      </c>
      <c r="DJ104" s="174">
        <f t="shared" si="117"/>
        <v>1.1505134387735871</v>
      </c>
      <c r="DK104" s="173">
        <f t="shared" si="118"/>
        <v>797.32579365170704</v>
      </c>
      <c r="DL104" s="137">
        <f t="shared" si="119"/>
        <v>314.25654114887539</v>
      </c>
      <c r="DM104" s="173">
        <f t="shared" si="120"/>
        <v>65.88238467683064</v>
      </c>
      <c r="DN104" s="173">
        <f t="shared" si="121"/>
        <v>40.51971976915663</v>
      </c>
      <c r="DO104" s="174">
        <f t="shared" si="122"/>
        <v>0.90905891132094274</v>
      </c>
      <c r="DP104" s="174">
        <f t="shared" si="123"/>
        <v>7.7230289326043713E-2</v>
      </c>
      <c r="DQ104" s="174">
        <f t="shared" si="124"/>
        <v>1.7119980023245396</v>
      </c>
      <c r="DR104" s="174">
        <f t="shared" si="125"/>
        <v>1.150513438773588</v>
      </c>
      <c r="DS104" s="173">
        <f t="shared" si="126"/>
        <v>797.32579365170056</v>
      </c>
      <c r="DT104" s="137">
        <f t="shared" si="127"/>
        <v>314.25654114887516</v>
      </c>
      <c r="DU104" s="173">
        <f t="shared" si="128"/>
        <v>65.882384676830611</v>
      </c>
      <c r="DV104" s="173">
        <f t="shared" si="129"/>
        <v>40.519719769156616</v>
      </c>
      <c r="DW104" s="174">
        <f t="shared" si="130"/>
        <v>0.90905891132094307</v>
      </c>
      <c r="DX104" s="174">
        <f t="shared" si="131"/>
        <v>7.7230289326043547E-2</v>
      </c>
      <c r="DY104" s="174">
        <f t="shared" si="132"/>
        <v>1.7119980023245396</v>
      </c>
      <c r="DZ104" s="174">
        <f t="shared" si="133"/>
        <v>1.1505134387735878</v>
      </c>
      <c r="EA104" s="173">
        <f t="shared" si="134"/>
        <v>797.32579365170125</v>
      </c>
      <c r="EB104" s="137">
        <f t="shared" si="135"/>
        <v>314.25654114887521</v>
      </c>
      <c r="EC104" s="173">
        <f t="shared" si="136"/>
        <v>65.88238467683064</v>
      </c>
      <c r="ED104" s="173">
        <f t="shared" si="137"/>
        <v>40.51971976915663</v>
      </c>
      <c r="EE104" s="174">
        <f t="shared" si="138"/>
        <v>0.90905891132094307</v>
      </c>
      <c r="EF104" s="174">
        <f t="shared" si="139"/>
        <v>7.7230289326043602E-2</v>
      </c>
      <c r="EG104" s="174">
        <f t="shared" si="140"/>
        <v>1.7119980023245396</v>
      </c>
      <c r="EH104" s="174">
        <f t="shared" si="141"/>
        <v>1.1505134387735878</v>
      </c>
      <c r="EI104" s="173">
        <f t="shared" si="142"/>
        <v>797.32579365170125</v>
      </c>
      <c r="EJ104" s="137">
        <f t="shared" si="143"/>
        <v>314.25654114887521</v>
      </c>
      <c r="EK104" s="173">
        <f t="shared" si="144"/>
        <v>65.88238467683064</v>
      </c>
      <c r="EL104" s="173">
        <f t="shared" si="145"/>
        <v>40.51971976915663</v>
      </c>
      <c r="EM104" s="174">
        <f t="shared" si="146"/>
        <v>0.90905891132094307</v>
      </c>
      <c r="EN104" s="174">
        <f t="shared" si="147"/>
        <v>7.7230289326043602E-2</v>
      </c>
      <c r="EO104" s="174">
        <f t="shared" si="148"/>
        <v>1.7119980023245396</v>
      </c>
      <c r="EP104" s="174">
        <f t="shared" si="149"/>
        <v>1.1505134387735878</v>
      </c>
      <c r="EQ104" s="137">
        <f t="shared" si="150"/>
        <v>0.75435116041931283</v>
      </c>
      <c r="ER104" s="137">
        <f t="shared" si="151"/>
        <v>41.106541148875237</v>
      </c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106"/>
      <c r="JT104" s="106"/>
      <c r="JU104" s="106"/>
      <c r="JV104" s="106"/>
      <c r="JW104" s="106"/>
      <c r="JX104" s="106"/>
      <c r="JY104" s="106"/>
      <c r="JZ104" s="106"/>
      <c r="KA104" s="106"/>
      <c r="KB104" s="106"/>
      <c r="KC104" s="106"/>
      <c r="KD104" s="106"/>
      <c r="KE104" s="106"/>
      <c r="KF104" s="106"/>
      <c r="KG104" s="106"/>
      <c r="KH104" s="106"/>
      <c r="KI104" s="106"/>
      <c r="KJ104" s="106"/>
      <c r="KK104" s="106"/>
      <c r="KL104" s="106"/>
      <c r="KM104" s="106"/>
      <c r="KN104" s="106"/>
      <c r="KO104" s="106"/>
      <c r="KP104" s="106"/>
      <c r="KQ104" s="106"/>
      <c r="KR104" s="106"/>
      <c r="KS104" s="106"/>
      <c r="KT104" s="106"/>
      <c r="KU104" s="106"/>
      <c r="KV104" s="106"/>
      <c r="KW104" s="106"/>
      <c r="KX104" s="106"/>
      <c r="KY104" s="106"/>
      <c r="KZ104" s="106"/>
      <c r="LA104" s="106"/>
      <c r="LB104" s="106"/>
      <c r="LC104" s="106"/>
      <c r="LD104" s="106"/>
      <c r="LE104" s="106"/>
      <c r="LF104" s="106"/>
      <c r="LG104" s="106"/>
      <c r="LH104" s="106"/>
      <c r="LI104" s="106"/>
      <c r="LJ104" s="106"/>
      <c r="LK104" s="106"/>
      <c r="LL104" s="106"/>
      <c r="LM104" s="106"/>
      <c r="LN104" s="106"/>
      <c r="LO104" s="106"/>
      <c r="LP104" s="106"/>
      <c r="LQ104" s="106"/>
      <c r="LR104" s="106"/>
      <c r="LS104" s="106"/>
      <c r="LT104" s="106"/>
      <c r="LU104" s="106"/>
      <c r="LV104" s="106"/>
      <c r="LW104" s="106"/>
      <c r="LX104" s="106"/>
      <c r="LY104" s="106"/>
      <c r="LZ104" s="106"/>
      <c r="MA104" s="106"/>
      <c r="MB104" s="106"/>
      <c r="MC104" s="106"/>
      <c r="MD104" s="106"/>
      <c r="ME104" s="106"/>
      <c r="MF104" s="106"/>
      <c r="MG104" s="106"/>
      <c r="MH104" s="106"/>
      <c r="MI104" s="106"/>
      <c r="MJ104" s="106"/>
      <c r="MK104" s="106"/>
      <c r="ML104" s="106"/>
      <c r="MM104" s="106"/>
      <c r="MN104" s="106"/>
      <c r="MO104" s="106"/>
      <c r="MP104" s="106"/>
      <c r="MQ104" s="106"/>
      <c r="MR104" s="106"/>
      <c r="MS104" s="106"/>
      <c r="MT104" s="106"/>
      <c r="MU104" s="106"/>
      <c r="MV104" s="106"/>
      <c r="MW104" s="106"/>
      <c r="MX104" s="106"/>
      <c r="MY104" s="106"/>
      <c r="MZ104" s="106"/>
      <c r="NA104" s="106"/>
      <c r="NB104" s="106"/>
      <c r="NC104" s="106"/>
      <c r="ND104" s="106"/>
      <c r="NE104" s="106"/>
      <c r="NF104" s="106"/>
      <c r="NG104" s="106"/>
      <c r="NH104" s="106"/>
      <c r="NI104" s="106"/>
      <c r="NJ104" s="106"/>
      <c r="NK104" s="106"/>
      <c r="NL104" s="106"/>
      <c r="NM104" s="106"/>
      <c r="NN104" s="106"/>
      <c r="NO104" s="106"/>
      <c r="NP104" s="106"/>
      <c r="NQ104" s="106"/>
      <c r="NR104" s="106"/>
      <c r="NS104" s="106"/>
      <c r="NT104" s="106"/>
      <c r="NU104" s="106"/>
      <c r="NV104" s="106"/>
      <c r="NW104" s="106"/>
      <c r="NX104" s="106"/>
      <c r="NY104" s="106"/>
      <c r="NZ104" s="106"/>
      <c r="OA104" s="106"/>
      <c r="OB104" s="106"/>
      <c r="OC104" s="106"/>
      <c r="OD104" s="106"/>
      <c r="OE104" s="106"/>
      <c r="OF104" s="106"/>
      <c r="OG104" s="106"/>
      <c r="OH104" s="106"/>
      <c r="OI104" s="106"/>
      <c r="OJ104" s="106"/>
      <c r="OK104" s="106"/>
      <c r="OL104" s="106"/>
      <c r="OM104" s="106"/>
      <c r="ON104" s="106"/>
      <c r="OO104" s="106"/>
      <c r="OP104" s="106"/>
      <c r="OQ104" s="106"/>
      <c r="OR104" s="106"/>
      <c r="OS104" s="106"/>
      <c r="OT104" s="106"/>
      <c r="OU104" s="106"/>
      <c r="OV104" s="106"/>
      <c r="OW104" s="106"/>
      <c r="OX104" s="106"/>
      <c r="OY104" s="106"/>
      <c r="OZ104" s="106"/>
      <c r="PA104" s="106"/>
      <c r="PB104" s="106"/>
      <c r="PC104" s="106"/>
      <c r="PD104" s="106"/>
      <c r="PE104" s="106"/>
      <c r="PF104" s="106"/>
      <c r="PG104" s="106"/>
      <c r="PH104" s="106"/>
      <c r="PI104" s="106"/>
      <c r="PJ104" s="106"/>
      <c r="PK104" s="106"/>
      <c r="PL104" s="106"/>
      <c r="PM104" s="106"/>
      <c r="PN104" s="106"/>
      <c r="PO104" s="106"/>
      <c r="PP104" s="106"/>
      <c r="PQ104" s="106"/>
      <c r="PR104" s="106"/>
      <c r="PS104" s="106"/>
      <c r="PT104" s="106"/>
      <c r="PU104" s="106"/>
      <c r="PV104" s="106"/>
      <c r="PW104" s="106"/>
      <c r="PX104" s="106"/>
      <c r="PY104" s="106"/>
      <c r="PZ104" s="106"/>
      <c r="QA104" s="106"/>
      <c r="QB104" s="106"/>
      <c r="QC104" s="106"/>
      <c r="QD104" s="106"/>
      <c r="QE104" s="106"/>
      <c r="QF104" s="106"/>
      <c r="QG104" s="106"/>
      <c r="QH104" s="106"/>
      <c r="QI104" s="106"/>
      <c r="QJ104" s="106"/>
      <c r="QK104" s="106"/>
      <c r="QL104" s="106"/>
      <c r="QM104" s="106"/>
      <c r="QN104" s="106"/>
      <c r="QO104" s="106"/>
      <c r="QP104" s="106"/>
      <c r="QQ104" s="106"/>
      <c r="QR104" s="106"/>
      <c r="QS104" s="106"/>
      <c r="QT104" s="106"/>
      <c r="QU104" s="106"/>
      <c r="QV104" s="106"/>
      <c r="QW104" s="106"/>
      <c r="QX104" s="106"/>
      <c r="QY104" s="106"/>
      <c r="QZ104" s="106"/>
      <c r="RA104" s="106"/>
      <c r="RB104" s="106"/>
      <c r="RC104" s="106"/>
      <c r="RD104" s="106"/>
      <c r="RE104" s="106"/>
      <c r="RF104" s="106"/>
      <c r="RG104" s="106"/>
      <c r="RH104" s="106"/>
      <c r="RI104" s="106"/>
      <c r="RJ104" s="106"/>
      <c r="RK104" s="106"/>
      <c r="RL104" s="106"/>
      <c r="RM104" s="106"/>
      <c r="RN104" s="106"/>
      <c r="RO104" s="106"/>
      <c r="RP104" s="106"/>
      <c r="RQ104" s="106"/>
      <c r="RR104" s="106"/>
    </row>
    <row r="105" spans="1:486" x14ac:dyDescent="0.3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16"/>
      <c r="M105" s="116"/>
      <c r="N105" s="116"/>
      <c r="O105" s="116"/>
      <c r="P105" s="117"/>
      <c r="Q105" s="117"/>
      <c r="R105" s="116"/>
      <c r="S105" s="111">
        <v>0.43</v>
      </c>
      <c r="T105" s="134">
        <f t="shared" si="23"/>
        <v>327.01594763564782</v>
      </c>
      <c r="U105" s="111">
        <f t="shared" si="24"/>
        <v>67.175957064317728</v>
      </c>
      <c r="V105" s="111">
        <f t="shared" si="25"/>
        <v>41.374467174513732</v>
      </c>
      <c r="W105" s="156">
        <f t="shared" si="152"/>
        <v>0.89658682771898723</v>
      </c>
      <c r="X105" s="156">
        <f t="shared" si="153"/>
        <v>8.6855821935846275E-2</v>
      </c>
      <c r="Y105" s="156">
        <f t="shared" si="28"/>
        <v>1.6859096443767552</v>
      </c>
      <c r="Z105" s="156">
        <f t="shared" si="29"/>
        <v>1.1623754503181576</v>
      </c>
      <c r="AA105" s="111">
        <f t="shared" si="30"/>
        <v>767.01798813566813</v>
      </c>
      <c r="AB105" s="111">
        <f t="shared" si="31"/>
        <v>313.16316751860751</v>
      </c>
      <c r="AC105" s="111">
        <f t="shared" si="32"/>
        <v>65.775503005391926</v>
      </c>
      <c r="AD105" s="111">
        <f t="shared" si="33"/>
        <v>40.449126474953744</v>
      </c>
      <c r="AE105" s="156">
        <f t="shared" si="34"/>
        <v>0.91019059897394816</v>
      </c>
      <c r="AF105" s="156">
        <f t="shared" si="35"/>
        <v>7.6422213150500642E-2</v>
      </c>
      <c r="AG105" s="156">
        <f t="shared" si="36"/>
        <v>1.6939985333529286</v>
      </c>
      <c r="AH105" s="156">
        <f t="shared" si="37"/>
        <v>1.1596041371477097</v>
      </c>
      <c r="AI105" s="111">
        <f t="shared" si="38"/>
        <v>793.67283795175524</v>
      </c>
      <c r="AJ105" s="111">
        <f t="shared" si="39"/>
        <v>314.12652245663685</v>
      </c>
      <c r="AK105" s="111">
        <f t="shared" si="40"/>
        <v>65.869643415024271</v>
      </c>
      <c r="AL105" s="111">
        <f t="shared" si="41"/>
        <v>40.511304158058344</v>
      </c>
      <c r="AM105" s="156">
        <f t="shared" si="42"/>
        <v>0.90919294159653707</v>
      </c>
      <c r="AN105" s="156">
        <f t="shared" si="43"/>
        <v>7.7134051779694693E-2</v>
      </c>
      <c r="AO105" s="156">
        <f t="shared" si="44"/>
        <v>1.6934763746279593</v>
      </c>
      <c r="AP105" s="156">
        <f t="shared" si="45"/>
        <v>1.159809684950901</v>
      </c>
      <c r="AQ105" s="111">
        <f t="shared" si="46"/>
        <v>791.80396858208314</v>
      </c>
      <c r="AR105" s="111">
        <f t="shared" si="47"/>
        <v>314.05982087752915</v>
      </c>
      <c r="AS105" s="111">
        <f t="shared" si="48"/>
        <v>65.86311025300968</v>
      </c>
      <c r="AT105" s="111">
        <f t="shared" si="49"/>
        <v>40.506989027010576</v>
      </c>
      <c r="AU105" s="156">
        <f t="shared" si="50"/>
        <v>0.90926175804013321</v>
      </c>
      <c r="AV105" s="156">
        <f t="shared" si="51"/>
        <v>7.7084695592320229E-2</v>
      </c>
      <c r="AW105" s="156">
        <f t="shared" si="52"/>
        <v>1.6935127356364628</v>
      </c>
      <c r="AX105" s="156">
        <f t="shared" si="53"/>
        <v>1.1597955164676663</v>
      </c>
      <c r="AY105" s="111">
        <f t="shared" si="54"/>
        <v>791.93330246810592</v>
      </c>
      <c r="AZ105" s="111">
        <f t="shared" si="55"/>
        <v>314.06444093174673</v>
      </c>
      <c r="BA105" s="111">
        <f t="shared" si="56"/>
        <v>65.863562697378711</v>
      </c>
      <c r="BB105" s="111">
        <f t="shared" si="57"/>
        <v>40.507287864383663</v>
      </c>
      <c r="BC105" s="156">
        <f t="shared" si="58"/>
        <v>0.90925699025703588</v>
      </c>
      <c r="BD105" s="156">
        <f t="shared" si="59"/>
        <v>7.7088113894637336E-2</v>
      </c>
      <c r="BE105" s="156">
        <f t="shared" si="60"/>
        <v>1.6935102180978145</v>
      </c>
      <c r="BF105" s="156">
        <f t="shared" si="61"/>
        <v>1.1597964981446651</v>
      </c>
      <c r="BG105" s="111">
        <f t="shared" si="62"/>
        <v>791.92434390373865</v>
      </c>
      <c r="BH105" s="137">
        <f t="shared" si="63"/>
        <v>314.06412093393288</v>
      </c>
      <c r="BI105" s="137">
        <f t="shared" si="64"/>
        <v>65.863531359476625</v>
      </c>
      <c r="BJ105" s="137">
        <f t="shared" si="65"/>
        <v>40.50726716584429</v>
      </c>
      <c r="BK105" s="113">
        <f t="shared" si="66"/>
        <v>0.90925732048099506</v>
      </c>
      <c r="BL105" s="113">
        <f t="shared" si="67"/>
        <v>7.7087877131915061E-2</v>
      </c>
      <c r="BM105" s="113">
        <f t="shared" si="68"/>
        <v>1.6935103924742991</v>
      </c>
      <c r="BN105" s="113">
        <f t="shared" si="69"/>
        <v>1.1597964301524399</v>
      </c>
      <c r="BO105" s="137">
        <f t="shared" si="70"/>
        <v>791.92496439734418</v>
      </c>
      <c r="BP105" s="137">
        <f t="shared" si="71"/>
        <v>314.06414309791114</v>
      </c>
      <c r="BQ105" s="137">
        <f t="shared" si="72"/>
        <v>65.86353353002913</v>
      </c>
      <c r="BR105" s="137">
        <f t="shared" si="73"/>
        <v>40.507268599484135</v>
      </c>
      <c r="BS105" s="113">
        <f t="shared" si="74"/>
        <v>0.90925729760869478</v>
      </c>
      <c r="BT105" s="113">
        <f t="shared" si="75"/>
        <v>7.7087893530781479E-2</v>
      </c>
      <c r="BU105" s="113">
        <f t="shared" si="76"/>
        <v>1.6935103803965001</v>
      </c>
      <c r="BV105" s="113">
        <f t="shared" si="77"/>
        <v>1.1597964348617864</v>
      </c>
      <c r="BW105" s="137">
        <f t="shared" si="78"/>
        <v>791.92492142014703</v>
      </c>
      <c r="BX105" s="137">
        <f t="shared" si="79"/>
        <v>314.06414156276981</v>
      </c>
      <c r="BY105" s="137">
        <f t="shared" si="80"/>
        <v>65.863533379690367</v>
      </c>
      <c r="BZ105" s="137">
        <f t="shared" si="81"/>
        <v>40.507268500186093</v>
      </c>
      <c r="CA105" s="113">
        <f t="shared" si="82"/>
        <v>0.90925729919289666</v>
      </c>
      <c r="CB105" s="113">
        <f t="shared" si="83"/>
        <v>7.708789239494844E-2</v>
      </c>
      <c r="CC105" s="113">
        <f t="shared" si="84"/>
        <v>1.6935103812330436</v>
      </c>
      <c r="CD105" s="113">
        <f t="shared" si="85"/>
        <v>1.1597964345356033</v>
      </c>
      <c r="CE105" s="137">
        <f t="shared" si="86"/>
        <v>791.92492439687157</v>
      </c>
      <c r="CF105" s="137">
        <f t="shared" si="87"/>
        <v>314.06414166909809</v>
      </c>
      <c r="CG105" s="137">
        <f t="shared" si="88"/>
        <v>65.863533390103271</v>
      </c>
      <c r="CH105" s="137">
        <f t="shared" si="89"/>
        <v>40.507268507063749</v>
      </c>
      <c r="CI105" s="113">
        <f t="shared" si="90"/>
        <v>0.90925729908316999</v>
      </c>
      <c r="CJ105" s="113">
        <f t="shared" si="91"/>
        <v>7.7087892473619482E-2</v>
      </c>
      <c r="CK105" s="113">
        <f t="shared" si="92"/>
        <v>1.6935103811751027</v>
      </c>
      <c r="CL105" s="113">
        <f t="shared" si="93"/>
        <v>1.1597964345581957</v>
      </c>
      <c r="CM105" s="137">
        <f t="shared" si="94"/>
        <v>791.92492419069515</v>
      </c>
      <c r="CN105" s="137">
        <f t="shared" si="95"/>
        <v>314.06414166173352</v>
      </c>
      <c r="CO105" s="137">
        <f t="shared" si="96"/>
        <v>65.863533389382042</v>
      </c>
      <c r="CP105" s="137">
        <f t="shared" si="97"/>
        <v>40.507268506587387</v>
      </c>
      <c r="CQ105" s="113">
        <f t="shared" si="98"/>
        <v>0.90925729909076991</v>
      </c>
      <c r="CR105" s="113">
        <f t="shared" si="99"/>
        <v>7.7087892468170549E-2</v>
      </c>
      <c r="CS105" s="113">
        <f t="shared" si="100"/>
        <v>1.6935103811791152</v>
      </c>
      <c r="CT105" s="113">
        <f t="shared" si="101"/>
        <v>1.159796434556631</v>
      </c>
      <c r="CU105" s="137">
        <f t="shared" si="102"/>
        <v>791.92492420497581</v>
      </c>
      <c r="CV105" s="137">
        <f t="shared" si="103"/>
        <v>314.06414166224357</v>
      </c>
      <c r="CW105" s="173">
        <f t="shared" si="104"/>
        <v>65.863533389431993</v>
      </c>
      <c r="CX105" s="173">
        <f t="shared" si="105"/>
        <v>40.507268506620399</v>
      </c>
      <c r="CY105" s="174">
        <f t="shared" si="106"/>
        <v>0.90925729909024422</v>
      </c>
      <c r="CZ105" s="174">
        <f t="shared" si="107"/>
        <v>7.7087892468547872E-2</v>
      </c>
      <c r="DA105" s="174">
        <f t="shared" si="108"/>
        <v>1.6935103811788372</v>
      </c>
      <c r="DB105" s="174">
        <f t="shared" si="109"/>
        <v>1.1597964345567391</v>
      </c>
      <c r="DC105" s="173">
        <f t="shared" si="110"/>
        <v>791.92492420398696</v>
      </c>
      <c r="DD105" s="137">
        <f t="shared" si="111"/>
        <v>314.06414166220833</v>
      </c>
      <c r="DE105" s="173">
        <f t="shared" si="112"/>
        <v>65.86353338942854</v>
      </c>
      <c r="DF105" s="173">
        <f t="shared" si="113"/>
        <v>40.507268506618111</v>
      </c>
      <c r="DG105" s="174">
        <f t="shared" si="114"/>
        <v>0.9092572990902803</v>
      </c>
      <c r="DH105" s="174">
        <f t="shared" si="115"/>
        <v>7.7087892468521824E-2</v>
      </c>
      <c r="DI105" s="174">
        <f t="shared" si="116"/>
        <v>1.6935103811788565</v>
      </c>
      <c r="DJ105" s="174">
        <f t="shared" si="117"/>
        <v>1.1597964345567318</v>
      </c>
      <c r="DK105" s="173">
        <f t="shared" si="118"/>
        <v>791.92492420405495</v>
      </c>
      <c r="DL105" s="137">
        <f t="shared" si="119"/>
        <v>314.06414166221072</v>
      </c>
      <c r="DM105" s="173">
        <f t="shared" si="120"/>
        <v>65.863533389428781</v>
      </c>
      <c r="DN105" s="173">
        <f t="shared" si="121"/>
        <v>40.507268506618253</v>
      </c>
      <c r="DO105" s="174">
        <f t="shared" si="122"/>
        <v>0.90925729909027742</v>
      </c>
      <c r="DP105" s="174">
        <f t="shared" si="123"/>
        <v>7.7087892468523614E-2</v>
      </c>
      <c r="DQ105" s="174">
        <f t="shared" si="124"/>
        <v>1.6935103811788559</v>
      </c>
      <c r="DR105" s="174">
        <f t="shared" si="125"/>
        <v>1.1597964345567322</v>
      </c>
      <c r="DS105" s="173">
        <f t="shared" si="126"/>
        <v>791.92492420405028</v>
      </c>
      <c r="DT105" s="137">
        <f t="shared" si="127"/>
        <v>314.06414166221055</v>
      </c>
      <c r="DU105" s="173">
        <f t="shared" si="128"/>
        <v>65.863533389428753</v>
      </c>
      <c r="DV105" s="173">
        <f t="shared" si="129"/>
        <v>40.507268506618239</v>
      </c>
      <c r="DW105" s="174">
        <f t="shared" si="130"/>
        <v>0.90925729909027786</v>
      </c>
      <c r="DX105" s="174">
        <f t="shared" si="131"/>
        <v>7.7087892468523503E-2</v>
      </c>
      <c r="DY105" s="174">
        <f t="shared" si="132"/>
        <v>1.693510381178855</v>
      </c>
      <c r="DZ105" s="174">
        <f t="shared" si="133"/>
        <v>1.1597964345567322</v>
      </c>
      <c r="EA105" s="173">
        <f t="shared" si="134"/>
        <v>791.92492420405063</v>
      </c>
      <c r="EB105" s="137">
        <f t="shared" si="135"/>
        <v>314.0641416622106</v>
      </c>
      <c r="EC105" s="173">
        <f t="shared" si="136"/>
        <v>65.863533389428781</v>
      </c>
      <c r="ED105" s="173">
        <f t="shared" si="137"/>
        <v>40.507268506618239</v>
      </c>
      <c r="EE105" s="174">
        <f t="shared" si="138"/>
        <v>0.90925729909027719</v>
      </c>
      <c r="EF105" s="174">
        <f t="shared" si="139"/>
        <v>7.7087892468523572E-2</v>
      </c>
      <c r="EG105" s="174">
        <f t="shared" si="140"/>
        <v>1.6935103811788557</v>
      </c>
      <c r="EH105" s="174">
        <f t="shared" si="141"/>
        <v>1.1597964345567322</v>
      </c>
      <c r="EI105" s="173">
        <f t="shared" si="142"/>
        <v>791.9249242040504</v>
      </c>
      <c r="EJ105" s="137">
        <f t="shared" si="143"/>
        <v>314.06414166221055</v>
      </c>
      <c r="EK105" s="173">
        <f t="shared" si="144"/>
        <v>65.863533389428753</v>
      </c>
      <c r="EL105" s="173">
        <f t="shared" si="145"/>
        <v>40.507268506618239</v>
      </c>
      <c r="EM105" s="174">
        <f t="shared" si="146"/>
        <v>0.90925729909027786</v>
      </c>
      <c r="EN105" s="174">
        <f t="shared" si="147"/>
        <v>7.7087892468523503E-2</v>
      </c>
      <c r="EO105" s="174">
        <f t="shared" si="148"/>
        <v>1.693510381178855</v>
      </c>
      <c r="EP105" s="174">
        <f t="shared" si="149"/>
        <v>1.1597964345567322</v>
      </c>
      <c r="EQ105" s="137">
        <f t="shared" si="150"/>
        <v>0.75879687812934771</v>
      </c>
      <c r="ER105" s="137">
        <f t="shared" si="151"/>
        <v>40.914141662210568</v>
      </c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/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</row>
    <row r="106" spans="1:486" x14ac:dyDescent="0.3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16"/>
      <c r="M106" s="116"/>
      <c r="N106" s="116"/>
      <c r="O106" s="116"/>
      <c r="P106" s="117"/>
      <c r="Q106" s="117"/>
      <c r="R106" s="116"/>
      <c r="S106" s="111">
        <v>0.44</v>
      </c>
      <c r="T106" s="134">
        <f t="shared" si="23"/>
        <v>326.76839056593371</v>
      </c>
      <c r="U106" s="111">
        <f t="shared" si="24"/>
        <v>67.150010018156166</v>
      </c>
      <c r="V106" s="111">
        <f t="shared" si="25"/>
        <v>41.357315848606703</v>
      </c>
      <c r="W106" s="156">
        <f t="shared" si="152"/>
        <v>0.89681653927016647</v>
      </c>
      <c r="X106" s="156">
        <f t="shared" si="153"/>
        <v>8.6665811245872429E-2</v>
      </c>
      <c r="Y106" s="156">
        <f t="shared" si="28"/>
        <v>1.6676162686902001</v>
      </c>
      <c r="Z106" s="156">
        <f t="shared" si="29"/>
        <v>1.1722171060785194</v>
      </c>
      <c r="AA106" s="111">
        <f t="shared" si="30"/>
        <v>762.63247312159092</v>
      </c>
      <c r="AB106" s="111">
        <f t="shared" si="31"/>
        <v>313.00213330892092</v>
      </c>
      <c r="AC106" s="111">
        <f t="shared" si="32"/>
        <v>65.759811736605812</v>
      </c>
      <c r="AD106" s="111">
        <f t="shared" si="33"/>
        <v>40.438763098121015</v>
      </c>
      <c r="AE106" s="156">
        <f t="shared" si="34"/>
        <v>0.91035815791370467</v>
      </c>
      <c r="AF106" s="156">
        <f t="shared" si="35"/>
        <v>7.6303432953745864E-2</v>
      </c>
      <c r="AG106" s="156">
        <f t="shared" si="36"/>
        <v>1.6757494805504654</v>
      </c>
      <c r="AH106" s="156">
        <f t="shared" si="37"/>
        <v>1.1693263168206469</v>
      </c>
      <c r="AI106" s="111">
        <f t="shared" si="38"/>
        <v>788.42476431783587</v>
      </c>
      <c r="AJ106" s="111">
        <f t="shared" si="39"/>
        <v>313.93889679430026</v>
      </c>
      <c r="AK106" s="111">
        <f t="shared" si="40"/>
        <v>65.851271906791894</v>
      </c>
      <c r="AL106" s="111">
        <f t="shared" si="41"/>
        <v>40.499169885668231</v>
      </c>
      <c r="AM106" s="156">
        <f t="shared" si="42"/>
        <v>0.90938661461679704</v>
      </c>
      <c r="AN106" s="156">
        <f t="shared" si="43"/>
        <v>7.6995243395074991E-2</v>
      </c>
      <c r="AO106" s="156">
        <f t="shared" si="44"/>
        <v>1.6752334656353733</v>
      </c>
      <c r="AP106" s="156">
        <f t="shared" si="45"/>
        <v>1.1695362243020795</v>
      </c>
      <c r="AQ106" s="111">
        <f t="shared" si="46"/>
        <v>786.6569280007285</v>
      </c>
      <c r="AR106" s="111">
        <f t="shared" si="47"/>
        <v>313.8754714628547</v>
      </c>
      <c r="AS106" s="111">
        <f t="shared" si="48"/>
        <v>65.845065565971993</v>
      </c>
      <c r="AT106" s="111">
        <f t="shared" si="49"/>
        <v>40.495070666329937</v>
      </c>
      <c r="AU106" s="156">
        <f t="shared" si="50"/>
        <v>0.90945215333394036</v>
      </c>
      <c r="AV106" s="156">
        <f t="shared" si="51"/>
        <v>7.6948338761159987E-2</v>
      </c>
      <c r="AW106" s="156">
        <f t="shared" si="52"/>
        <v>1.6752685875643161</v>
      </c>
      <c r="AX106" s="156">
        <f t="shared" si="53"/>
        <v>1.1695220745447668</v>
      </c>
      <c r="AY106" s="111">
        <f t="shared" si="54"/>
        <v>786.77657222652226</v>
      </c>
      <c r="AZ106" s="111">
        <f t="shared" si="55"/>
        <v>313.87976754532593</v>
      </c>
      <c r="BA106" s="111">
        <f t="shared" si="56"/>
        <v>65.845485885566191</v>
      </c>
      <c r="BB106" s="111">
        <f t="shared" si="57"/>
        <v>40.495348282253481</v>
      </c>
      <c r="BC106" s="156">
        <f t="shared" si="58"/>
        <v>0.90944771299860727</v>
      </c>
      <c r="BD106" s="156">
        <f t="shared" si="59"/>
        <v>7.6951515528604339E-2</v>
      </c>
      <c r="BE106" s="156">
        <f t="shared" si="60"/>
        <v>1.675266209439215</v>
      </c>
      <c r="BF106" s="156">
        <f t="shared" si="61"/>
        <v>1.1695230332571118</v>
      </c>
      <c r="BG106" s="111">
        <f t="shared" si="62"/>
        <v>786.76846795190761</v>
      </c>
      <c r="BH106" s="137">
        <f t="shared" si="63"/>
        <v>313.87947656031474</v>
      </c>
      <c r="BI106" s="137">
        <f t="shared" si="64"/>
        <v>65.845457415917735</v>
      </c>
      <c r="BJ106" s="137">
        <f t="shared" si="65"/>
        <v>40.495329478398396</v>
      </c>
      <c r="BK106" s="113">
        <f t="shared" si="66"/>
        <v>0.90944801374918049</v>
      </c>
      <c r="BL106" s="113">
        <f t="shared" si="67"/>
        <v>7.6951300356406765E-2</v>
      </c>
      <c r="BM106" s="113">
        <f t="shared" si="68"/>
        <v>1.6752663705197672</v>
      </c>
      <c r="BN106" s="113">
        <f t="shared" si="69"/>
        <v>1.1695229683223041</v>
      </c>
      <c r="BO106" s="137">
        <f t="shared" si="70"/>
        <v>786.76901687475652</v>
      </c>
      <c r="BP106" s="137">
        <f t="shared" si="71"/>
        <v>313.87949626953446</v>
      </c>
      <c r="BQ106" s="137">
        <f t="shared" si="72"/>
        <v>65.845459344244418</v>
      </c>
      <c r="BR106" s="137">
        <f t="shared" si="73"/>
        <v>40.495330752034619</v>
      </c>
      <c r="BS106" s="113">
        <f t="shared" si="74"/>
        <v>0.90944799337848936</v>
      </c>
      <c r="BT106" s="113">
        <f t="shared" si="75"/>
        <v>7.695131493060868E-2</v>
      </c>
      <c r="BU106" s="113">
        <f t="shared" si="76"/>
        <v>1.6752663596093538</v>
      </c>
      <c r="BV106" s="113">
        <f t="shared" si="77"/>
        <v>1.1695229727205241</v>
      </c>
      <c r="BW106" s="137">
        <f t="shared" si="78"/>
        <v>786.76897969468894</v>
      </c>
      <c r="BX106" s="137">
        <f t="shared" si="79"/>
        <v>313.87949493457467</v>
      </c>
      <c r="BY106" s="137">
        <f t="shared" si="80"/>
        <v>65.845459213633532</v>
      </c>
      <c r="BZ106" s="137">
        <f t="shared" si="81"/>
        <v>40.495330665767725</v>
      </c>
      <c r="CA106" s="113">
        <f t="shared" si="82"/>
        <v>0.90944799475825233</v>
      </c>
      <c r="CB106" s="113">
        <f t="shared" si="83"/>
        <v>7.6951313943457791E-2</v>
      </c>
      <c r="CC106" s="113">
        <f t="shared" si="84"/>
        <v>1.675266360348346</v>
      </c>
      <c r="CD106" s="113">
        <f t="shared" si="85"/>
        <v>1.1695229724226206</v>
      </c>
      <c r="CE106" s="137">
        <f t="shared" si="86"/>
        <v>786.76898221299734</v>
      </c>
      <c r="CF106" s="137">
        <f t="shared" si="87"/>
        <v>313.87949502499521</v>
      </c>
      <c r="CG106" s="137">
        <f t="shared" si="88"/>
        <v>65.845459222480159</v>
      </c>
      <c r="CH106" s="137">
        <f t="shared" si="89"/>
        <v>40.495330671610809</v>
      </c>
      <c r="CI106" s="113">
        <f t="shared" si="90"/>
        <v>0.90944799466479709</v>
      </c>
      <c r="CJ106" s="113">
        <f t="shared" si="91"/>
        <v>7.6951314010320265E-2</v>
      </c>
      <c r="CK106" s="113">
        <f t="shared" si="92"/>
        <v>1.6752663602982925</v>
      </c>
      <c r="CL106" s="113">
        <f t="shared" si="93"/>
        <v>1.1695229724427982</v>
      </c>
      <c r="CM106" s="137">
        <f t="shared" si="94"/>
        <v>786.76898204242502</v>
      </c>
      <c r="CN106" s="137">
        <f t="shared" si="95"/>
        <v>313.87949501887073</v>
      </c>
      <c r="CO106" s="137">
        <f t="shared" si="96"/>
        <v>65.845459221880944</v>
      </c>
      <c r="CP106" s="137">
        <f t="shared" si="97"/>
        <v>40.495330671215044</v>
      </c>
      <c r="CQ106" s="113">
        <f t="shared" si="98"/>
        <v>0.90944799467112725</v>
      </c>
      <c r="CR106" s="113">
        <f t="shared" si="99"/>
        <v>7.6951314005791457E-2</v>
      </c>
      <c r="CS106" s="113">
        <f t="shared" si="100"/>
        <v>1.6752663603016826</v>
      </c>
      <c r="CT106" s="113">
        <f t="shared" si="101"/>
        <v>1.1695229724414318</v>
      </c>
      <c r="CU106" s="137">
        <f t="shared" si="102"/>
        <v>786.76898205397856</v>
      </c>
      <c r="CV106" s="137">
        <f t="shared" si="103"/>
        <v>313.87949501928557</v>
      </c>
      <c r="CW106" s="173">
        <f t="shared" si="104"/>
        <v>65.845459221921544</v>
      </c>
      <c r="CX106" s="173">
        <f t="shared" si="105"/>
        <v>40.495330671241838</v>
      </c>
      <c r="CY106" s="174">
        <f t="shared" si="106"/>
        <v>0.90944799467069803</v>
      </c>
      <c r="CZ106" s="174">
        <f t="shared" si="107"/>
        <v>7.6951314006098212E-2</v>
      </c>
      <c r="DA106" s="174">
        <f t="shared" si="108"/>
        <v>1.6752663603014528</v>
      </c>
      <c r="DB106" s="174">
        <f t="shared" si="109"/>
        <v>1.1695229724415244</v>
      </c>
      <c r="DC106" s="173">
        <f t="shared" si="110"/>
        <v>786.76898205319583</v>
      </c>
      <c r="DD106" s="137">
        <f t="shared" si="111"/>
        <v>313.87949501925749</v>
      </c>
      <c r="DE106" s="173">
        <f t="shared" si="112"/>
        <v>65.845459221918787</v>
      </c>
      <c r="DF106" s="173">
        <f t="shared" si="113"/>
        <v>40.49533067124004</v>
      </c>
      <c r="DG106" s="174">
        <f t="shared" si="114"/>
        <v>0.90944799467072746</v>
      </c>
      <c r="DH106" s="174">
        <f t="shared" si="115"/>
        <v>7.6951314006077423E-2</v>
      </c>
      <c r="DI106" s="174">
        <f t="shared" si="116"/>
        <v>1.6752663603014684</v>
      </c>
      <c r="DJ106" s="174">
        <f t="shared" si="117"/>
        <v>1.1695229724415179</v>
      </c>
      <c r="DK106" s="173">
        <f t="shared" si="118"/>
        <v>786.76898205324892</v>
      </c>
      <c r="DL106" s="137">
        <f t="shared" si="119"/>
        <v>313.87949501925937</v>
      </c>
      <c r="DM106" s="173">
        <f t="shared" si="120"/>
        <v>65.845459221919</v>
      </c>
      <c r="DN106" s="173">
        <f t="shared" si="121"/>
        <v>40.495330671240168</v>
      </c>
      <c r="DO106" s="174">
        <f t="shared" si="122"/>
        <v>0.90944799467072535</v>
      </c>
      <c r="DP106" s="174">
        <f t="shared" si="123"/>
        <v>7.6951314006078839E-2</v>
      </c>
      <c r="DQ106" s="174">
        <f t="shared" si="124"/>
        <v>1.6752663603014672</v>
      </c>
      <c r="DR106" s="174">
        <f t="shared" si="125"/>
        <v>1.1695229724415186</v>
      </c>
      <c r="DS106" s="173">
        <f t="shared" si="126"/>
        <v>786.76898205324562</v>
      </c>
      <c r="DT106" s="137">
        <f t="shared" si="127"/>
        <v>313.87949501925925</v>
      </c>
      <c r="DU106" s="173">
        <f t="shared" si="128"/>
        <v>65.845459221918958</v>
      </c>
      <c r="DV106" s="173">
        <f t="shared" si="129"/>
        <v>40.495330671240154</v>
      </c>
      <c r="DW106" s="174">
        <f t="shared" si="130"/>
        <v>0.90944799467072579</v>
      </c>
      <c r="DX106" s="174">
        <f t="shared" si="131"/>
        <v>7.6951314006078714E-2</v>
      </c>
      <c r="DY106" s="174">
        <f t="shared" si="132"/>
        <v>1.6752663603014672</v>
      </c>
      <c r="DZ106" s="174">
        <f t="shared" si="133"/>
        <v>1.1695229724415184</v>
      </c>
      <c r="EA106" s="173">
        <f t="shared" si="134"/>
        <v>786.76898205324608</v>
      </c>
      <c r="EB106" s="137">
        <f t="shared" si="135"/>
        <v>313.87949501925925</v>
      </c>
      <c r="EC106" s="173">
        <f t="shared" si="136"/>
        <v>65.845459221918958</v>
      </c>
      <c r="ED106" s="173">
        <f t="shared" si="137"/>
        <v>40.495330671240154</v>
      </c>
      <c r="EE106" s="174">
        <f t="shared" si="138"/>
        <v>0.90944799467072579</v>
      </c>
      <c r="EF106" s="174">
        <f t="shared" si="139"/>
        <v>7.6951314006078714E-2</v>
      </c>
      <c r="EG106" s="174">
        <f t="shared" si="140"/>
        <v>1.6752663603014672</v>
      </c>
      <c r="EH106" s="174">
        <f t="shared" si="141"/>
        <v>1.1695229724415184</v>
      </c>
      <c r="EI106" s="173">
        <f t="shared" si="142"/>
        <v>786.76898205324608</v>
      </c>
      <c r="EJ106" s="137">
        <f t="shared" si="143"/>
        <v>313.87949501925925</v>
      </c>
      <c r="EK106" s="173">
        <f t="shared" si="144"/>
        <v>65.845459221918958</v>
      </c>
      <c r="EL106" s="173">
        <f t="shared" si="145"/>
        <v>40.495330671240154</v>
      </c>
      <c r="EM106" s="174">
        <f t="shared" si="146"/>
        <v>0.90944799467072579</v>
      </c>
      <c r="EN106" s="174">
        <f t="shared" si="147"/>
        <v>7.6951314006078714E-2</v>
      </c>
      <c r="EO106" s="174">
        <f t="shared" si="148"/>
        <v>1.6752663603014672</v>
      </c>
      <c r="EP106" s="174">
        <f t="shared" si="149"/>
        <v>1.1695229724415184</v>
      </c>
      <c r="EQ106" s="137">
        <f t="shared" si="150"/>
        <v>0.7630780813177146</v>
      </c>
      <c r="ER106" s="137">
        <f t="shared" si="151"/>
        <v>40.729495019259275</v>
      </c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106"/>
      <c r="JT106" s="106"/>
      <c r="JU106" s="106"/>
      <c r="JV106" s="106"/>
      <c r="JW106" s="106"/>
      <c r="JX106" s="106"/>
      <c r="JY106" s="106"/>
      <c r="JZ106" s="106"/>
      <c r="KA106" s="106"/>
      <c r="KB106" s="106"/>
      <c r="KC106" s="106"/>
      <c r="KD106" s="106"/>
      <c r="KE106" s="106"/>
      <c r="KF106" s="106"/>
      <c r="KG106" s="106"/>
      <c r="KH106" s="106"/>
      <c r="KI106" s="106"/>
      <c r="KJ106" s="106"/>
      <c r="KK106" s="106"/>
      <c r="KL106" s="106"/>
      <c r="KM106" s="106"/>
      <c r="KN106" s="106"/>
      <c r="KO106" s="106"/>
      <c r="KP106" s="106"/>
      <c r="KQ106" s="106"/>
      <c r="KR106" s="106"/>
      <c r="KS106" s="106"/>
      <c r="KT106" s="106"/>
      <c r="KU106" s="106"/>
      <c r="KV106" s="106"/>
      <c r="KW106" s="106"/>
      <c r="KX106" s="106"/>
      <c r="KY106" s="106"/>
      <c r="KZ106" s="106"/>
      <c r="LA106" s="106"/>
      <c r="LB106" s="106"/>
      <c r="LC106" s="106"/>
      <c r="LD106" s="106"/>
      <c r="LE106" s="106"/>
      <c r="LF106" s="106"/>
      <c r="LG106" s="106"/>
      <c r="LH106" s="106"/>
      <c r="LI106" s="106"/>
      <c r="LJ106" s="106"/>
      <c r="LK106" s="106"/>
      <c r="LL106" s="106"/>
      <c r="LM106" s="106"/>
      <c r="LN106" s="106"/>
      <c r="LO106" s="106"/>
      <c r="LP106" s="106"/>
      <c r="LQ106" s="106"/>
      <c r="LR106" s="106"/>
      <c r="LS106" s="106"/>
      <c r="LT106" s="106"/>
      <c r="LU106" s="106"/>
      <c r="LV106" s="106"/>
      <c r="LW106" s="106"/>
      <c r="LX106" s="106"/>
      <c r="LY106" s="106"/>
      <c r="LZ106" s="106"/>
      <c r="MA106" s="106"/>
      <c r="MB106" s="106"/>
      <c r="MC106" s="106"/>
      <c r="MD106" s="106"/>
      <c r="ME106" s="106"/>
      <c r="MF106" s="106"/>
      <c r="MG106" s="106"/>
      <c r="MH106" s="106"/>
      <c r="MI106" s="106"/>
      <c r="MJ106" s="106"/>
      <c r="MK106" s="106"/>
      <c r="ML106" s="106"/>
      <c r="MM106" s="106"/>
      <c r="MN106" s="106"/>
      <c r="MO106" s="106"/>
      <c r="MP106" s="106"/>
      <c r="MQ106" s="106"/>
      <c r="MR106" s="106"/>
      <c r="MS106" s="106"/>
      <c r="MT106" s="106"/>
      <c r="MU106" s="106"/>
      <c r="MV106" s="106"/>
      <c r="MW106" s="106"/>
      <c r="MX106" s="106"/>
      <c r="MY106" s="106"/>
      <c r="MZ106" s="106"/>
      <c r="NA106" s="106"/>
      <c r="NB106" s="106"/>
      <c r="NC106" s="106"/>
      <c r="ND106" s="106"/>
      <c r="NE106" s="106"/>
      <c r="NF106" s="106"/>
      <c r="NG106" s="106"/>
      <c r="NH106" s="106"/>
      <c r="NI106" s="106"/>
      <c r="NJ106" s="106"/>
      <c r="NK106" s="106"/>
      <c r="NL106" s="106"/>
      <c r="NM106" s="106"/>
      <c r="NN106" s="106"/>
      <c r="NO106" s="106"/>
      <c r="NP106" s="106"/>
      <c r="NQ106" s="106"/>
      <c r="NR106" s="106"/>
      <c r="NS106" s="106"/>
      <c r="NT106" s="106"/>
      <c r="NU106" s="106"/>
      <c r="NV106" s="106"/>
      <c r="NW106" s="106"/>
      <c r="NX106" s="106"/>
      <c r="NY106" s="106"/>
      <c r="NZ106" s="106"/>
      <c r="OA106" s="106"/>
      <c r="OB106" s="106"/>
      <c r="OC106" s="106"/>
      <c r="OD106" s="106"/>
      <c r="OE106" s="106"/>
      <c r="OF106" s="106"/>
      <c r="OG106" s="106"/>
      <c r="OH106" s="106"/>
      <c r="OI106" s="106"/>
      <c r="OJ106" s="106"/>
      <c r="OK106" s="106"/>
      <c r="OL106" s="106"/>
      <c r="OM106" s="106"/>
      <c r="ON106" s="106"/>
      <c r="OO106" s="106"/>
      <c r="OP106" s="106"/>
      <c r="OQ106" s="106"/>
      <c r="OR106" s="106"/>
      <c r="OS106" s="106"/>
      <c r="OT106" s="106"/>
      <c r="OU106" s="106"/>
      <c r="OV106" s="106"/>
      <c r="OW106" s="106"/>
      <c r="OX106" s="106"/>
      <c r="OY106" s="106"/>
      <c r="OZ106" s="106"/>
      <c r="PA106" s="106"/>
      <c r="PB106" s="106"/>
      <c r="PC106" s="106"/>
      <c r="PD106" s="106"/>
      <c r="PE106" s="106"/>
      <c r="PF106" s="106"/>
      <c r="PG106" s="106"/>
      <c r="PH106" s="106"/>
      <c r="PI106" s="106"/>
      <c r="PJ106" s="106"/>
      <c r="PK106" s="106"/>
      <c r="PL106" s="106"/>
      <c r="PM106" s="106"/>
      <c r="PN106" s="106"/>
      <c r="PO106" s="106"/>
      <c r="PP106" s="106"/>
      <c r="PQ106" s="106"/>
      <c r="PR106" s="106"/>
      <c r="PS106" s="106"/>
      <c r="PT106" s="106"/>
      <c r="PU106" s="106"/>
      <c r="PV106" s="106"/>
      <c r="PW106" s="106"/>
      <c r="PX106" s="106"/>
      <c r="PY106" s="106"/>
      <c r="PZ106" s="106"/>
      <c r="QA106" s="106"/>
      <c r="QB106" s="106"/>
      <c r="QC106" s="106"/>
      <c r="QD106" s="106"/>
      <c r="QE106" s="106"/>
      <c r="QF106" s="106"/>
      <c r="QG106" s="106"/>
      <c r="QH106" s="106"/>
      <c r="QI106" s="106"/>
      <c r="QJ106" s="106"/>
      <c r="QK106" s="106"/>
      <c r="QL106" s="106"/>
      <c r="QM106" s="106"/>
      <c r="QN106" s="106"/>
      <c r="QO106" s="106"/>
      <c r="QP106" s="106"/>
      <c r="QQ106" s="106"/>
      <c r="QR106" s="106"/>
      <c r="QS106" s="106"/>
      <c r="QT106" s="106"/>
      <c r="QU106" s="106"/>
      <c r="QV106" s="106"/>
      <c r="QW106" s="106"/>
      <c r="QX106" s="106"/>
      <c r="QY106" s="106"/>
      <c r="QZ106" s="106"/>
      <c r="RA106" s="106"/>
      <c r="RB106" s="106"/>
      <c r="RC106" s="106"/>
      <c r="RD106" s="106"/>
      <c r="RE106" s="106"/>
      <c r="RF106" s="106"/>
      <c r="RG106" s="106"/>
      <c r="RH106" s="106"/>
      <c r="RI106" s="106"/>
      <c r="RJ106" s="106"/>
      <c r="RK106" s="106"/>
      <c r="RL106" s="106"/>
      <c r="RM106" s="106"/>
      <c r="RN106" s="106"/>
      <c r="RO106" s="106"/>
      <c r="RP106" s="106"/>
      <c r="RQ106" s="106"/>
      <c r="RR106" s="106"/>
    </row>
    <row r="107" spans="1:486" x14ac:dyDescent="0.3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16"/>
      <c r="M107" s="116"/>
      <c r="N107" s="116"/>
      <c r="O107" s="116"/>
      <c r="P107" s="117"/>
      <c r="Q107" s="117"/>
      <c r="R107" s="116"/>
      <c r="S107" s="111">
        <v>0.45</v>
      </c>
      <c r="T107" s="134">
        <f t="shared" si="23"/>
        <v>326.52083349621967</v>
      </c>
      <c r="U107" s="111">
        <f t="shared" si="24"/>
        <v>67.124098007635553</v>
      </c>
      <c r="V107" s="111">
        <f t="shared" si="25"/>
        <v>41.340187934894111</v>
      </c>
      <c r="W107" s="156">
        <f t="shared" si="152"/>
        <v>0.8970467160817992</v>
      </c>
      <c r="X107" s="156">
        <f t="shared" si="153"/>
        <v>8.6475923473302782E-2</v>
      </c>
      <c r="Y107" s="156">
        <f t="shared" si="28"/>
        <v>1.6495763678824322</v>
      </c>
      <c r="Z107" s="156">
        <f t="shared" si="29"/>
        <v>1.1825250920943005</v>
      </c>
      <c r="AA107" s="111">
        <f t="shared" si="30"/>
        <v>758.45959383002059</v>
      </c>
      <c r="AB107" s="111">
        <f t="shared" si="31"/>
        <v>312.84822367054988</v>
      </c>
      <c r="AC107" s="111">
        <f t="shared" si="32"/>
        <v>65.74482674637909</v>
      </c>
      <c r="AD107" s="111">
        <f t="shared" si="33"/>
        <v>40.428866283696195</v>
      </c>
      <c r="AE107" s="156">
        <f t="shared" si="34"/>
        <v>0.91051851628021419</v>
      </c>
      <c r="AF107" s="156">
        <f t="shared" si="35"/>
        <v>7.6189964533394938E-2</v>
      </c>
      <c r="AG107" s="156">
        <f t="shared" si="36"/>
        <v>1.6577394694402749</v>
      </c>
      <c r="AH107" s="156">
        <f t="shared" si="37"/>
        <v>1.1795144159208442</v>
      </c>
      <c r="AI107" s="111">
        <f t="shared" si="38"/>
        <v>783.41560032154746</v>
      </c>
      <c r="AJ107" s="111">
        <f t="shared" si="39"/>
        <v>313.75888713417288</v>
      </c>
      <c r="AK107" s="111">
        <f t="shared" si="40"/>
        <v>65.833662736434178</v>
      </c>
      <c r="AL107" s="111">
        <f t="shared" si="41"/>
        <v>40.487539265963939</v>
      </c>
      <c r="AM107" s="156">
        <f t="shared" si="42"/>
        <v>0.90957271357838321</v>
      </c>
      <c r="AN107" s="156">
        <f t="shared" si="43"/>
        <v>7.6862146006522164E-2</v>
      </c>
      <c r="AO107" s="156">
        <f t="shared" si="44"/>
        <v>1.6572304181288819</v>
      </c>
      <c r="AP107" s="156">
        <f t="shared" si="45"/>
        <v>1.1797285001623474</v>
      </c>
      <c r="AQ107" s="111">
        <f t="shared" si="46"/>
        <v>781.7429282060516</v>
      </c>
      <c r="AR107" s="111">
        <f t="shared" si="47"/>
        <v>313.69857473134317</v>
      </c>
      <c r="AS107" s="111">
        <f t="shared" si="48"/>
        <v>65.827766400791887</v>
      </c>
      <c r="AT107" s="111">
        <f t="shared" si="49"/>
        <v>40.483644844869097</v>
      </c>
      <c r="AU107" s="156">
        <f t="shared" si="50"/>
        <v>0.90963512925455203</v>
      </c>
      <c r="AV107" s="156">
        <f t="shared" si="51"/>
        <v>7.6817568396976121E-2</v>
      </c>
      <c r="AW107" s="156">
        <f t="shared" si="52"/>
        <v>1.657264295513907</v>
      </c>
      <c r="AX107" s="156">
        <f t="shared" si="53"/>
        <v>1.1797143829600489</v>
      </c>
      <c r="AY107" s="111">
        <f t="shared" si="54"/>
        <v>781.85366906860372</v>
      </c>
      <c r="AZ107" s="111">
        <f t="shared" si="55"/>
        <v>313.70257093173774</v>
      </c>
      <c r="BA107" s="111">
        <f t="shared" si="56"/>
        <v>65.828157025904844</v>
      </c>
      <c r="BB107" s="111">
        <f t="shared" si="57"/>
        <v>40.483902845109462</v>
      </c>
      <c r="BC107" s="156">
        <f t="shared" si="58"/>
        <v>0.90963099271497982</v>
      </c>
      <c r="BD107" s="156">
        <f t="shared" si="59"/>
        <v>7.6820521774941253E-2</v>
      </c>
      <c r="BE107" s="156">
        <f t="shared" si="60"/>
        <v>1.6572620515680054</v>
      </c>
      <c r="BF107" s="156">
        <f t="shared" si="61"/>
        <v>1.1797153186115581</v>
      </c>
      <c r="BG107" s="111">
        <f t="shared" si="62"/>
        <v>781.84633138962306</v>
      </c>
      <c r="BH107" s="137">
        <f t="shared" si="63"/>
        <v>313.70230615775904</v>
      </c>
      <c r="BI107" s="137">
        <f t="shared" si="64"/>
        <v>65.828131144231307</v>
      </c>
      <c r="BJ107" s="137">
        <f t="shared" si="65"/>
        <v>40.483885750768742</v>
      </c>
      <c r="BK107" s="113">
        <f t="shared" si="66"/>
        <v>0.90963126678302919</v>
      </c>
      <c r="BL107" s="113">
        <f t="shared" si="67"/>
        <v>7.6820326093509847E-2</v>
      </c>
      <c r="BM107" s="113">
        <f t="shared" si="68"/>
        <v>1.6572622002469883</v>
      </c>
      <c r="BN107" s="113">
        <f t="shared" si="69"/>
        <v>1.1797152566198086</v>
      </c>
      <c r="BO107" s="137">
        <f t="shared" si="70"/>
        <v>781.84681755729537</v>
      </c>
      <c r="BP107" s="137">
        <f t="shared" si="71"/>
        <v>313.70232370077179</v>
      </c>
      <c r="BQ107" s="137">
        <f t="shared" si="72"/>
        <v>65.82813285906083</v>
      </c>
      <c r="BR107" s="137">
        <f t="shared" si="73"/>
        <v>40.483886883380215</v>
      </c>
      <c r="BS107" s="113">
        <f t="shared" si="74"/>
        <v>0.90963124862420486</v>
      </c>
      <c r="BT107" s="113">
        <f t="shared" si="75"/>
        <v>7.682033905868306E-2</v>
      </c>
      <c r="BU107" s="113">
        <f t="shared" si="76"/>
        <v>1.6572621903960443</v>
      </c>
      <c r="BV107" s="113">
        <f t="shared" si="77"/>
        <v>1.1797152607271737</v>
      </c>
      <c r="BW107" s="137">
        <f t="shared" si="78"/>
        <v>781.84678534549482</v>
      </c>
      <c r="BX107" s="137">
        <f t="shared" si="79"/>
        <v>313.70232253843227</v>
      </c>
      <c r="BY107" s="137">
        <f t="shared" si="80"/>
        <v>65.828132745442161</v>
      </c>
      <c r="BZ107" s="137">
        <f t="shared" si="81"/>
        <v>40.483886808337274</v>
      </c>
      <c r="CA107" s="113">
        <f t="shared" si="82"/>
        <v>0.90963124982734544</v>
      </c>
      <c r="CB107" s="113">
        <f t="shared" si="83"/>
        <v>7.6820338199655475E-2</v>
      </c>
      <c r="CC107" s="113">
        <f t="shared" si="84"/>
        <v>1.657262191048734</v>
      </c>
      <c r="CD107" s="113">
        <f t="shared" si="85"/>
        <v>1.1797152604550338</v>
      </c>
      <c r="CE107" s="137">
        <f t="shared" si="86"/>
        <v>781.84678747973794</v>
      </c>
      <c r="CF107" s="137">
        <f t="shared" si="87"/>
        <v>313.70232261544487</v>
      </c>
      <c r="CG107" s="137">
        <f t="shared" si="88"/>
        <v>65.828132752970163</v>
      </c>
      <c r="CH107" s="137">
        <f t="shared" si="89"/>
        <v>40.483886813309361</v>
      </c>
      <c r="CI107" s="113">
        <f t="shared" si="90"/>
        <v>0.90963124974762921</v>
      </c>
      <c r="CJ107" s="113">
        <f t="shared" si="91"/>
        <v>7.6820338256571655E-2</v>
      </c>
      <c r="CK107" s="113">
        <f t="shared" si="92"/>
        <v>1.6572621910054894</v>
      </c>
      <c r="CL107" s="113">
        <f t="shared" si="93"/>
        <v>1.1797152604730652</v>
      </c>
      <c r="CM107" s="137">
        <f t="shared" si="94"/>
        <v>781.84678733833027</v>
      </c>
      <c r="CN107" s="137">
        <f t="shared" si="95"/>
        <v>313.70232261034226</v>
      </c>
      <c r="CO107" s="137">
        <f t="shared" si="96"/>
        <v>65.828132752471362</v>
      </c>
      <c r="CP107" s="137">
        <f t="shared" si="97"/>
        <v>40.483886812979925</v>
      </c>
      <c r="CQ107" s="113">
        <f t="shared" si="98"/>
        <v>0.9096312497529111</v>
      </c>
      <c r="CR107" s="113">
        <f t="shared" si="99"/>
        <v>7.6820338252800574E-2</v>
      </c>
      <c r="CS107" s="113">
        <f t="shared" si="100"/>
        <v>1.6572621910083547</v>
      </c>
      <c r="CT107" s="113">
        <f t="shared" si="101"/>
        <v>1.1797152604718704</v>
      </c>
      <c r="CU107" s="137">
        <f t="shared" si="102"/>
        <v>781.84678734769932</v>
      </c>
      <c r="CV107" s="137">
        <f t="shared" si="103"/>
        <v>313.70232261068031</v>
      </c>
      <c r="CW107" s="173">
        <f t="shared" si="104"/>
        <v>65.828132752504402</v>
      </c>
      <c r="CX107" s="173">
        <f t="shared" si="105"/>
        <v>40.483886813001767</v>
      </c>
      <c r="CY107" s="174">
        <f t="shared" si="106"/>
        <v>0.9096312497525616</v>
      </c>
      <c r="CZ107" s="174">
        <f t="shared" si="107"/>
        <v>7.6820338253050346E-2</v>
      </c>
      <c r="DA107" s="174">
        <f t="shared" si="108"/>
        <v>1.6572621910081644</v>
      </c>
      <c r="DB107" s="174">
        <f t="shared" si="109"/>
        <v>1.1797152604719494</v>
      </c>
      <c r="DC107" s="173">
        <f t="shared" si="110"/>
        <v>781.84678734707859</v>
      </c>
      <c r="DD107" s="137">
        <f t="shared" si="111"/>
        <v>313.70232261065797</v>
      </c>
      <c r="DE107" s="173">
        <f t="shared" si="112"/>
        <v>65.828132752502214</v>
      </c>
      <c r="DF107" s="173">
        <f t="shared" si="113"/>
        <v>40.483886813000311</v>
      </c>
      <c r="DG107" s="174">
        <f t="shared" si="114"/>
        <v>0.90963124975258447</v>
      </c>
      <c r="DH107" s="174">
        <f t="shared" si="115"/>
        <v>7.6820338253033887E-2</v>
      </c>
      <c r="DI107" s="174">
        <f t="shared" si="116"/>
        <v>1.6572621910081773</v>
      </c>
      <c r="DJ107" s="174">
        <f t="shared" si="117"/>
        <v>1.1797152604719441</v>
      </c>
      <c r="DK107" s="173">
        <f t="shared" si="118"/>
        <v>781.84678734711963</v>
      </c>
      <c r="DL107" s="137">
        <f t="shared" si="119"/>
        <v>313.70232261065945</v>
      </c>
      <c r="DM107" s="173">
        <f t="shared" si="120"/>
        <v>65.828132752502356</v>
      </c>
      <c r="DN107" s="173">
        <f t="shared" si="121"/>
        <v>40.483886813000396</v>
      </c>
      <c r="DO107" s="174">
        <f t="shared" si="122"/>
        <v>0.90963124975258292</v>
      </c>
      <c r="DP107" s="174">
        <f t="shared" si="123"/>
        <v>7.682033825303497E-2</v>
      </c>
      <c r="DQ107" s="174">
        <f t="shared" si="124"/>
        <v>1.6572621910081766</v>
      </c>
      <c r="DR107" s="174">
        <f t="shared" si="125"/>
        <v>1.1797152604719447</v>
      </c>
      <c r="DS107" s="173">
        <f t="shared" si="126"/>
        <v>781.8467873471169</v>
      </c>
      <c r="DT107" s="137">
        <f t="shared" si="127"/>
        <v>313.70232261065934</v>
      </c>
      <c r="DU107" s="173">
        <f t="shared" si="128"/>
        <v>65.828132752502356</v>
      </c>
      <c r="DV107" s="173">
        <f t="shared" si="129"/>
        <v>40.483886813000396</v>
      </c>
      <c r="DW107" s="174">
        <f t="shared" si="130"/>
        <v>0.90963124975258292</v>
      </c>
      <c r="DX107" s="174">
        <f t="shared" si="131"/>
        <v>7.6820338253034859E-2</v>
      </c>
      <c r="DY107" s="174">
        <f t="shared" si="132"/>
        <v>1.6572621910081768</v>
      </c>
      <c r="DZ107" s="174">
        <f t="shared" si="133"/>
        <v>1.1797152604719445</v>
      </c>
      <c r="EA107" s="173">
        <f t="shared" si="134"/>
        <v>781.84678734711724</v>
      </c>
      <c r="EB107" s="137">
        <f t="shared" si="135"/>
        <v>313.70232261065939</v>
      </c>
      <c r="EC107" s="173">
        <f t="shared" si="136"/>
        <v>65.828132752502356</v>
      </c>
      <c r="ED107" s="173">
        <f t="shared" si="137"/>
        <v>40.483886813000396</v>
      </c>
      <c r="EE107" s="174">
        <f t="shared" si="138"/>
        <v>0.90963124975258292</v>
      </c>
      <c r="EF107" s="174">
        <f t="shared" si="139"/>
        <v>7.6820338253034928E-2</v>
      </c>
      <c r="EG107" s="174">
        <f t="shared" si="140"/>
        <v>1.6572621910081766</v>
      </c>
      <c r="EH107" s="174">
        <f t="shared" si="141"/>
        <v>1.1797152604719445</v>
      </c>
      <c r="EI107" s="173">
        <f t="shared" si="142"/>
        <v>781.8467873471169</v>
      </c>
      <c r="EJ107" s="137">
        <f t="shared" si="143"/>
        <v>313.70232261065934</v>
      </c>
      <c r="EK107" s="173">
        <f t="shared" si="144"/>
        <v>65.828132752502356</v>
      </c>
      <c r="EL107" s="173">
        <f t="shared" si="145"/>
        <v>40.483886813000396</v>
      </c>
      <c r="EM107" s="174">
        <f t="shared" si="146"/>
        <v>0.90963124975258292</v>
      </c>
      <c r="EN107" s="174">
        <f t="shared" si="147"/>
        <v>7.6820338253034859E-2</v>
      </c>
      <c r="EO107" s="174">
        <f t="shared" si="148"/>
        <v>1.6572621910081768</v>
      </c>
      <c r="EP107" s="174">
        <f t="shared" si="149"/>
        <v>1.1797152604719445</v>
      </c>
      <c r="EQ107" s="137">
        <f t="shared" si="150"/>
        <v>0.76720353828797705</v>
      </c>
      <c r="ER107" s="137">
        <f t="shared" si="151"/>
        <v>40.55232261065936</v>
      </c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106"/>
      <c r="JT107" s="106"/>
      <c r="JU107" s="106"/>
      <c r="JV107" s="106"/>
      <c r="JW107" s="106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</row>
    <row r="108" spans="1:486" x14ac:dyDescent="0.3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16"/>
      <c r="M108" s="116"/>
      <c r="N108" s="116"/>
      <c r="O108" s="116"/>
      <c r="P108" s="117"/>
      <c r="Q108" s="117"/>
      <c r="R108" s="116"/>
      <c r="S108" s="111">
        <v>0.46</v>
      </c>
      <c r="T108" s="134">
        <f t="shared" si="23"/>
        <v>326.27327642650556</v>
      </c>
      <c r="U108" s="111">
        <f t="shared" si="24"/>
        <v>67.098220942122566</v>
      </c>
      <c r="V108" s="111">
        <f t="shared" si="25"/>
        <v>41.323083373027067</v>
      </c>
      <c r="W108" s="156">
        <f t="shared" si="152"/>
        <v>0.89727735932928909</v>
      </c>
      <c r="X108" s="156">
        <f t="shared" si="153"/>
        <v>8.6286158975689309E-2</v>
      </c>
      <c r="Y108" s="156">
        <f t="shared" si="28"/>
        <v>1.6317860039520902</v>
      </c>
      <c r="Z108" s="156">
        <f t="shared" si="29"/>
        <v>1.1933230134894408</v>
      </c>
      <c r="AA108" s="111">
        <f t="shared" si="30"/>
        <v>754.4893835213295</v>
      </c>
      <c r="AB108" s="111">
        <f t="shared" si="31"/>
        <v>312.70116434055507</v>
      </c>
      <c r="AC108" s="111">
        <f t="shared" si="32"/>
        <v>65.73051970948346</v>
      </c>
      <c r="AD108" s="111">
        <f t="shared" si="33"/>
        <v>40.419417311259792</v>
      </c>
      <c r="AE108" s="156">
        <f t="shared" si="34"/>
        <v>0.91067193182617323</v>
      </c>
      <c r="AF108" s="156">
        <f t="shared" si="35"/>
        <v>7.6081598231937941E-2</v>
      </c>
      <c r="AG108" s="156">
        <f t="shared" si="36"/>
        <v>1.6399649360588406</v>
      </c>
      <c r="AH108" s="156">
        <f t="shared" si="37"/>
        <v>1.1901922679844548</v>
      </c>
      <c r="AI108" s="111">
        <f t="shared" si="38"/>
        <v>778.63452782396996</v>
      </c>
      <c r="AJ108" s="111">
        <f t="shared" si="39"/>
        <v>313.58622135616309</v>
      </c>
      <c r="AK108" s="111">
        <f t="shared" si="40"/>
        <v>65.816787228385209</v>
      </c>
      <c r="AL108" s="111">
        <f t="shared" si="41"/>
        <v>40.476393342685448</v>
      </c>
      <c r="AM108" s="156">
        <f t="shared" si="42"/>
        <v>0.90975148521804927</v>
      </c>
      <c r="AN108" s="156">
        <f t="shared" si="43"/>
        <v>7.6734549194337281E-2</v>
      </c>
      <c r="AO108" s="156">
        <f t="shared" si="44"/>
        <v>1.6394635933295394</v>
      </c>
      <c r="AP108" s="156">
        <f t="shared" si="45"/>
        <v>1.1904103404265656</v>
      </c>
      <c r="AQ108" s="111">
        <f t="shared" si="46"/>
        <v>777.05152772842916</v>
      </c>
      <c r="AR108" s="111">
        <f t="shared" si="47"/>
        <v>313.52886700895368</v>
      </c>
      <c r="AS108" s="111">
        <f t="shared" si="48"/>
        <v>65.811184996418007</v>
      </c>
      <c r="AT108" s="111">
        <f t="shared" si="49"/>
        <v>40.472693211095844</v>
      </c>
      <c r="AU108" s="156">
        <f t="shared" si="50"/>
        <v>0.90981092524099172</v>
      </c>
      <c r="AV108" s="156">
        <f t="shared" si="51"/>
        <v>7.669218070719272E-2</v>
      </c>
      <c r="AW108" s="156">
        <f t="shared" si="52"/>
        <v>1.6394962266021593</v>
      </c>
      <c r="AX108" s="156">
        <f t="shared" si="53"/>
        <v>1.190396269024431</v>
      </c>
      <c r="AY108" s="111">
        <f t="shared" si="54"/>
        <v>777.15408208007273</v>
      </c>
      <c r="AZ108" s="111">
        <f t="shared" si="55"/>
        <v>313.53258550349022</v>
      </c>
      <c r="BA108" s="111">
        <f t="shared" si="56"/>
        <v>65.811548159973867</v>
      </c>
      <c r="BB108" s="111">
        <f t="shared" si="57"/>
        <v>40.472933070978193</v>
      </c>
      <c r="BC108" s="156">
        <f t="shared" si="58"/>
        <v>0.90980707065449629</v>
      </c>
      <c r="BD108" s="156">
        <f t="shared" si="59"/>
        <v>7.6694927381287303E-2</v>
      </c>
      <c r="BE108" s="156">
        <f t="shared" si="60"/>
        <v>1.6394941114718748</v>
      </c>
      <c r="BF108" s="156">
        <f t="shared" si="61"/>
        <v>1.1903971815785908</v>
      </c>
      <c r="BG108" s="111">
        <f t="shared" si="62"/>
        <v>777.14743297906125</v>
      </c>
      <c r="BH108" s="137">
        <f t="shared" si="63"/>
        <v>313.53234442706548</v>
      </c>
      <c r="BI108" s="137">
        <f t="shared" si="64"/>
        <v>65.811524615243556</v>
      </c>
      <c r="BJ108" s="137">
        <f t="shared" si="65"/>
        <v>40.47291752030754</v>
      </c>
      <c r="BK108" s="113">
        <f t="shared" si="66"/>
        <v>0.90980732055034097</v>
      </c>
      <c r="BL108" s="113">
        <f t="shared" si="67"/>
        <v>7.6694749308686652E-2</v>
      </c>
      <c r="BM108" s="113">
        <f t="shared" si="68"/>
        <v>1.6394942486019712</v>
      </c>
      <c r="BN108" s="113">
        <f t="shared" si="69"/>
        <v>1.1903971224171921</v>
      </c>
      <c r="BO108" s="137">
        <f t="shared" si="70"/>
        <v>777.14786405125039</v>
      </c>
      <c r="BP108" s="137">
        <f t="shared" si="71"/>
        <v>313.5323600564974</v>
      </c>
      <c r="BQ108" s="137">
        <f t="shared" si="72"/>
        <v>65.811526141691218</v>
      </c>
      <c r="BR108" s="137">
        <f t="shared" si="73"/>
        <v>40.472918528485785</v>
      </c>
      <c r="BS108" s="113">
        <f t="shared" si="74"/>
        <v>0.9098073043491145</v>
      </c>
      <c r="BT108" s="113">
        <f t="shared" si="75"/>
        <v>7.6694760853459651E-2</v>
      </c>
      <c r="BU108" s="113">
        <f t="shared" si="76"/>
        <v>1.6394942397115835</v>
      </c>
      <c r="BV108" s="113">
        <f t="shared" si="77"/>
        <v>1.19039712625274</v>
      </c>
      <c r="BW108" s="137">
        <f t="shared" si="78"/>
        <v>777.14783610403845</v>
      </c>
      <c r="BX108" s="137">
        <f t="shared" si="79"/>
        <v>313.53235904321252</v>
      </c>
      <c r="BY108" s="137">
        <f t="shared" si="80"/>
        <v>65.811526042728801</v>
      </c>
      <c r="BZ108" s="137">
        <f t="shared" si="81"/>
        <v>40.47291846312374</v>
      </c>
      <c r="CA108" s="113">
        <f t="shared" si="82"/>
        <v>0.90980730539947008</v>
      </c>
      <c r="CB108" s="113">
        <f t="shared" si="83"/>
        <v>7.6694760104990684E-2</v>
      </c>
      <c r="CC108" s="113">
        <f t="shared" si="84"/>
        <v>1.6394942402879635</v>
      </c>
      <c r="CD108" s="113">
        <f t="shared" si="85"/>
        <v>1.1903971260040742</v>
      </c>
      <c r="CE108" s="137">
        <f t="shared" si="86"/>
        <v>777.14783791590753</v>
      </c>
      <c r="CF108" s="137">
        <f t="shared" si="87"/>
        <v>313.53235910890561</v>
      </c>
      <c r="CG108" s="137">
        <f t="shared" si="88"/>
        <v>65.811526049144717</v>
      </c>
      <c r="CH108" s="137">
        <f t="shared" si="89"/>
        <v>40.472918467361268</v>
      </c>
      <c r="CI108" s="113">
        <f t="shared" si="90"/>
        <v>0.90980730533137322</v>
      </c>
      <c r="CJ108" s="113">
        <f t="shared" si="91"/>
        <v>7.6694760153515298E-2</v>
      </c>
      <c r="CK108" s="113">
        <f t="shared" si="92"/>
        <v>1.6394942402505959</v>
      </c>
      <c r="CL108" s="113">
        <f t="shared" si="93"/>
        <v>1.1903971260201955</v>
      </c>
      <c r="CM108" s="137">
        <f t="shared" si="94"/>
        <v>777.14783779844095</v>
      </c>
      <c r="CN108" s="137">
        <f t="shared" si="95"/>
        <v>313.53235910464662</v>
      </c>
      <c r="CO108" s="137">
        <f t="shared" si="96"/>
        <v>65.811526048728766</v>
      </c>
      <c r="CP108" s="137">
        <f t="shared" si="97"/>
        <v>40.472918467086558</v>
      </c>
      <c r="CQ108" s="113">
        <f t="shared" si="98"/>
        <v>0.90980730533578846</v>
      </c>
      <c r="CR108" s="113">
        <f t="shared" si="99"/>
        <v>7.6694760150369343E-2</v>
      </c>
      <c r="CS108" s="113">
        <f t="shared" si="100"/>
        <v>1.6394942402530182</v>
      </c>
      <c r="CT108" s="113">
        <f t="shared" si="101"/>
        <v>1.1903971260191504</v>
      </c>
      <c r="CU108" s="137">
        <f t="shared" si="102"/>
        <v>777.1478378060566</v>
      </c>
      <c r="CV108" s="137">
        <f t="shared" si="103"/>
        <v>313.53235910492276</v>
      </c>
      <c r="CW108" s="173">
        <f t="shared" si="104"/>
        <v>65.811526048755738</v>
      </c>
      <c r="CX108" s="173">
        <f t="shared" si="105"/>
        <v>40.472918467104371</v>
      </c>
      <c r="CY108" s="174">
        <f t="shared" si="106"/>
        <v>0.90980730533550225</v>
      </c>
      <c r="CZ108" s="174">
        <f t="shared" si="107"/>
        <v>7.6694760150573332E-2</v>
      </c>
      <c r="DA108" s="174">
        <f t="shared" si="108"/>
        <v>1.6394942402528612</v>
      </c>
      <c r="DB108" s="174">
        <f t="shared" si="109"/>
        <v>1.1903971260192183</v>
      </c>
      <c r="DC108" s="173">
        <f t="shared" si="110"/>
        <v>777.14783780556274</v>
      </c>
      <c r="DD108" s="137">
        <f t="shared" si="111"/>
        <v>313.53235910490486</v>
      </c>
      <c r="DE108" s="173">
        <f t="shared" si="112"/>
        <v>65.811526048754018</v>
      </c>
      <c r="DF108" s="173">
        <f t="shared" si="113"/>
        <v>40.472918467103213</v>
      </c>
      <c r="DG108" s="174">
        <f t="shared" si="114"/>
        <v>0.90980730533552034</v>
      </c>
      <c r="DH108" s="174">
        <f t="shared" si="115"/>
        <v>7.6694760150560121E-2</v>
      </c>
      <c r="DI108" s="174">
        <f t="shared" si="116"/>
        <v>1.6394942402528716</v>
      </c>
      <c r="DJ108" s="174">
        <f t="shared" si="117"/>
        <v>1.1903971260192137</v>
      </c>
      <c r="DK108" s="173">
        <f t="shared" si="118"/>
        <v>777.14783780559492</v>
      </c>
      <c r="DL108" s="137">
        <f t="shared" si="119"/>
        <v>313.53235910490599</v>
      </c>
      <c r="DM108" s="173">
        <f t="shared" si="120"/>
        <v>65.811526048754104</v>
      </c>
      <c r="DN108" s="173">
        <f t="shared" si="121"/>
        <v>40.472918467103291</v>
      </c>
      <c r="DO108" s="174">
        <f t="shared" si="122"/>
        <v>0.90980730533551957</v>
      </c>
      <c r="DP108" s="174">
        <f t="shared" si="123"/>
        <v>7.6694760150560926E-2</v>
      </c>
      <c r="DQ108" s="174">
        <f t="shared" si="124"/>
        <v>1.6394942402528707</v>
      </c>
      <c r="DR108" s="174">
        <f t="shared" si="125"/>
        <v>1.1903971260192141</v>
      </c>
      <c r="DS108" s="173">
        <f t="shared" si="126"/>
        <v>777.14783780559276</v>
      </c>
      <c r="DT108" s="137">
        <f t="shared" si="127"/>
        <v>313.53235910490594</v>
      </c>
      <c r="DU108" s="173">
        <f t="shared" si="128"/>
        <v>65.811526048754104</v>
      </c>
      <c r="DV108" s="173">
        <f t="shared" si="129"/>
        <v>40.47291846710327</v>
      </c>
      <c r="DW108" s="174">
        <f t="shared" si="130"/>
        <v>0.90980730533551923</v>
      </c>
      <c r="DX108" s="174">
        <f t="shared" si="131"/>
        <v>7.6694760150560939E-2</v>
      </c>
      <c r="DY108" s="174">
        <f t="shared" si="132"/>
        <v>1.6394942402528712</v>
      </c>
      <c r="DZ108" s="174">
        <f t="shared" si="133"/>
        <v>1.1903971260192141</v>
      </c>
      <c r="EA108" s="173">
        <f t="shared" si="134"/>
        <v>777.14783780559287</v>
      </c>
      <c r="EB108" s="137">
        <f t="shared" si="135"/>
        <v>313.53235910490594</v>
      </c>
      <c r="EC108" s="173">
        <f t="shared" si="136"/>
        <v>65.811526048754104</v>
      </c>
      <c r="ED108" s="173">
        <f t="shared" si="137"/>
        <v>40.47291846710327</v>
      </c>
      <c r="EE108" s="174">
        <f t="shared" si="138"/>
        <v>0.90980730533551923</v>
      </c>
      <c r="EF108" s="174">
        <f t="shared" si="139"/>
        <v>7.6694760150560939E-2</v>
      </c>
      <c r="EG108" s="174">
        <f t="shared" si="140"/>
        <v>1.6394942402528712</v>
      </c>
      <c r="EH108" s="174">
        <f t="shared" si="141"/>
        <v>1.1903971260192141</v>
      </c>
      <c r="EI108" s="173">
        <f t="shared" si="142"/>
        <v>777.14783780559287</v>
      </c>
      <c r="EJ108" s="137">
        <f t="shared" si="143"/>
        <v>313.53235910490594</v>
      </c>
      <c r="EK108" s="173">
        <f t="shared" si="144"/>
        <v>65.811526048754104</v>
      </c>
      <c r="EL108" s="173">
        <f t="shared" si="145"/>
        <v>40.47291846710327</v>
      </c>
      <c r="EM108" s="174">
        <f t="shared" si="146"/>
        <v>0.90980730533551923</v>
      </c>
      <c r="EN108" s="174">
        <f t="shared" si="147"/>
        <v>7.6694760150560939E-2</v>
      </c>
      <c r="EO108" s="174">
        <f t="shared" si="148"/>
        <v>1.6394942402528712</v>
      </c>
      <c r="EP108" s="174">
        <f t="shared" si="149"/>
        <v>1.1903971260192141</v>
      </c>
      <c r="EQ108" s="137">
        <f t="shared" si="150"/>
        <v>0.77118145078840783</v>
      </c>
      <c r="ER108" s="137">
        <f t="shared" si="151"/>
        <v>40.382359104905959</v>
      </c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/>
      <c r="LU108" s="106"/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/>
      <c r="OS108" s="106"/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</row>
    <row r="109" spans="1:486" x14ac:dyDescent="0.3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16"/>
      <c r="M109" s="116"/>
      <c r="N109" s="116"/>
      <c r="O109" s="116"/>
      <c r="P109" s="117"/>
      <c r="Q109" s="117"/>
      <c r="R109" s="116"/>
      <c r="S109" s="111">
        <v>0.47</v>
      </c>
      <c r="T109" s="134">
        <f t="shared" si="23"/>
        <v>326.02571935679146</v>
      </c>
      <c r="U109" s="111">
        <f t="shared" si="24"/>
        <v>67.07237873133586</v>
      </c>
      <c r="V109" s="111">
        <f t="shared" si="25"/>
        <v>41.306002102889174</v>
      </c>
      <c r="W109" s="156">
        <f t="shared" si="152"/>
        <v>0.89750847019238844</v>
      </c>
      <c r="X109" s="156">
        <f t="shared" si="153"/>
        <v>8.6096518110870726E-2</v>
      </c>
      <c r="Y109" s="156">
        <f t="shared" si="28"/>
        <v>1.6142413331512893</v>
      </c>
      <c r="Z109" s="156">
        <f t="shared" si="29"/>
        <v>1.2046362281799421</v>
      </c>
      <c r="AA109" s="111">
        <f t="shared" si="30"/>
        <v>750.71250616644693</v>
      </c>
      <c r="AB109" s="111">
        <f t="shared" si="31"/>
        <v>312.56069529878403</v>
      </c>
      <c r="AC109" s="111">
        <f t="shared" si="32"/>
        <v>65.716863841342857</v>
      </c>
      <c r="AD109" s="111">
        <f t="shared" si="33"/>
        <v>40.41039847914886</v>
      </c>
      <c r="AE109" s="156">
        <f t="shared" si="34"/>
        <v>0.91081865001976658</v>
      </c>
      <c r="AF109" s="156">
        <f t="shared" si="35"/>
        <v>7.5978135573270975E-2</v>
      </c>
      <c r="AG109" s="156">
        <f t="shared" si="36"/>
        <v>1.6224224256142945</v>
      </c>
      <c r="AH109" s="156">
        <f t="shared" si="37"/>
        <v>1.201385472920558</v>
      </c>
      <c r="AI109" s="111">
        <f t="shared" si="38"/>
        <v>774.07137618514639</v>
      </c>
      <c r="AJ109" s="111">
        <f t="shared" si="39"/>
        <v>313.42064008584509</v>
      </c>
      <c r="AK109" s="111">
        <f t="shared" si="40"/>
        <v>65.800618135292723</v>
      </c>
      <c r="AL109" s="111">
        <f t="shared" si="41"/>
        <v>40.465714104331539</v>
      </c>
      <c r="AM109" s="156">
        <f t="shared" si="42"/>
        <v>0.90992316599950041</v>
      </c>
      <c r="AN109" s="156">
        <f t="shared" si="43"/>
        <v>7.6612252736847408E-2</v>
      </c>
      <c r="AO109" s="156">
        <f t="shared" si="44"/>
        <v>1.6219294653969409</v>
      </c>
      <c r="AP109" s="156">
        <f t="shared" si="45"/>
        <v>1.2016073392699</v>
      </c>
      <c r="AQ109" s="111">
        <f t="shared" si="46"/>
        <v>772.57290619842865</v>
      </c>
      <c r="AR109" s="111">
        <f t="shared" si="47"/>
        <v>313.36609693136933</v>
      </c>
      <c r="AS109" s="111">
        <f t="shared" si="48"/>
        <v>65.795294968671328</v>
      </c>
      <c r="AT109" s="111">
        <f t="shared" si="49"/>
        <v>40.462198324257741</v>
      </c>
      <c r="AU109" s="156">
        <f t="shared" si="50"/>
        <v>0.90997977077593684</v>
      </c>
      <c r="AV109" s="156">
        <f t="shared" si="51"/>
        <v>7.6571981739224915E-2</v>
      </c>
      <c r="AW109" s="156">
        <f t="shared" si="52"/>
        <v>1.6219608601501119</v>
      </c>
      <c r="AX109" s="156">
        <f t="shared" si="53"/>
        <v>1.2015933263648197</v>
      </c>
      <c r="AY109" s="111">
        <f t="shared" si="54"/>
        <v>772.66792811351593</v>
      </c>
      <c r="AZ109" s="111">
        <f t="shared" si="55"/>
        <v>313.36955814542011</v>
      </c>
      <c r="BA109" s="111">
        <f t="shared" si="56"/>
        <v>65.795632723460386</v>
      </c>
      <c r="BB109" s="111">
        <f t="shared" si="57"/>
        <v>40.462421400060506</v>
      </c>
      <c r="BC109" s="156">
        <f t="shared" si="58"/>
        <v>0.90997617796241659</v>
      </c>
      <c r="BD109" s="156">
        <f t="shared" si="59"/>
        <v>7.6574537061195144E-2</v>
      </c>
      <c r="BE109" s="156">
        <f t="shared" si="60"/>
        <v>1.6219588684067772</v>
      </c>
      <c r="BF109" s="156">
        <f t="shared" si="61"/>
        <v>1.2015942158376289</v>
      </c>
      <c r="BG109" s="111">
        <f t="shared" si="62"/>
        <v>772.66189810304274</v>
      </c>
      <c r="BH109" s="137">
        <f t="shared" si="63"/>
        <v>313.36933850972838</v>
      </c>
      <c r="BI109" s="137">
        <f t="shared" si="64"/>
        <v>65.795611290627662</v>
      </c>
      <c r="BJ109" s="137">
        <f t="shared" si="65"/>
        <v>40.462407244386</v>
      </c>
      <c r="BK109" s="113">
        <f t="shared" si="66"/>
        <v>0.90997640594580642</v>
      </c>
      <c r="BL109" s="113">
        <f t="shared" si="67"/>
        <v>7.6574374909196441E-2</v>
      </c>
      <c r="BM109" s="113">
        <f t="shared" si="68"/>
        <v>1.6219589947974233</v>
      </c>
      <c r="BN109" s="113">
        <f t="shared" si="69"/>
        <v>1.201594159395972</v>
      </c>
      <c r="BO109" s="137">
        <f t="shared" si="70"/>
        <v>772.66228074460309</v>
      </c>
      <c r="BP109" s="137">
        <f t="shared" si="71"/>
        <v>313.3693524470155</v>
      </c>
      <c r="BQ109" s="137">
        <f t="shared" si="72"/>
        <v>65.795612650677043</v>
      </c>
      <c r="BR109" s="137">
        <f t="shared" si="73"/>
        <v>40.462408142653466</v>
      </c>
      <c r="BS109" s="113">
        <f t="shared" si="74"/>
        <v>0.90997639147879206</v>
      </c>
      <c r="BT109" s="113">
        <f t="shared" si="75"/>
        <v>7.6574385198772785E-2</v>
      </c>
      <c r="BU109" s="113">
        <f t="shared" si="76"/>
        <v>1.6219589867771385</v>
      </c>
      <c r="BV109" s="113">
        <f t="shared" si="77"/>
        <v>1.2015941629775595</v>
      </c>
      <c r="BW109" s="137">
        <f t="shared" si="78"/>
        <v>772.6622564635511</v>
      </c>
      <c r="BX109" s="137">
        <f t="shared" si="79"/>
        <v>313.36935156260569</v>
      </c>
      <c r="BY109" s="137">
        <f t="shared" si="80"/>
        <v>65.795612564373201</v>
      </c>
      <c r="BZ109" s="137">
        <f t="shared" si="81"/>
        <v>40.462408085652655</v>
      </c>
      <c r="CA109" s="113">
        <f t="shared" si="82"/>
        <v>0.90997639239681671</v>
      </c>
      <c r="CB109" s="113">
        <f t="shared" si="83"/>
        <v>7.6574384545833471E-2</v>
      </c>
      <c r="CC109" s="113">
        <f t="shared" si="84"/>
        <v>1.6219589872860762</v>
      </c>
      <c r="CD109" s="113">
        <f t="shared" si="85"/>
        <v>1.2015941627502851</v>
      </c>
      <c r="CE109" s="137">
        <f t="shared" si="86"/>
        <v>772.66225800433915</v>
      </c>
      <c r="CF109" s="137">
        <f t="shared" si="87"/>
        <v>313.36935161872714</v>
      </c>
      <c r="CG109" s="137">
        <f t="shared" si="88"/>
        <v>65.795612569849766</v>
      </c>
      <c r="CH109" s="137">
        <f t="shared" si="89"/>
        <v>40.462408089269715</v>
      </c>
      <c r="CI109" s="113">
        <f t="shared" si="90"/>
        <v>0.90997639233856165</v>
      </c>
      <c r="CJ109" s="113">
        <f t="shared" si="91"/>
        <v>7.6574384587266689E-2</v>
      </c>
      <c r="CK109" s="113">
        <f t="shared" si="92"/>
        <v>1.6219589872537814</v>
      </c>
      <c r="CL109" s="113">
        <f t="shared" si="93"/>
        <v>1.2015941627647071</v>
      </c>
      <c r="CM109" s="137">
        <f t="shared" si="94"/>
        <v>772.66225790656631</v>
      </c>
      <c r="CN109" s="137">
        <f t="shared" si="95"/>
        <v>313.3693516151659</v>
      </c>
      <c r="CO109" s="137">
        <f t="shared" si="96"/>
        <v>65.795612569502211</v>
      </c>
      <c r="CP109" s="137">
        <f t="shared" si="97"/>
        <v>40.462408089040196</v>
      </c>
      <c r="CQ109" s="113">
        <f t="shared" si="98"/>
        <v>0.9099763923422588</v>
      </c>
      <c r="CR109" s="113">
        <f t="shared" si="99"/>
        <v>7.6574384584637445E-2</v>
      </c>
      <c r="CS109" s="113">
        <f t="shared" si="100"/>
        <v>1.6219589872558304</v>
      </c>
      <c r="CT109" s="113">
        <f t="shared" si="101"/>
        <v>1.2015941627637918</v>
      </c>
      <c r="CU109" s="137">
        <f t="shared" si="102"/>
        <v>772.66225791277043</v>
      </c>
      <c r="CV109" s="137">
        <f t="shared" si="103"/>
        <v>313.36935161539185</v>
      </c>
      <c r="CW109" s="173">
        <f t="shared" si="104"/>
        <v>65.795612569524266</v>
      </c>
      <c r="CX109" s="173">
        <f t="shared" si="105"/>
        <v>40.462408089054748</v>
      </c>
      <c r="CY109" s="174">
        <f t="shared" si="106"/>
        <v>0.90997639234202399</v>
      </c>
      <c r="CZ109" s="174">
        <f t="shared" si="107"/>
        <v>7.657438458480427E-2</v>
      </c>
      <c r="DA109" s="174">
        <f t="shared" si="108"/>
        <v>1.6219589872557008</v>
      </c>
      <c r="DB109" s="174">
        <f t="shared" si="109"/>
        <v>1.2015941627638498</v>
      </c>
      <c r="DC109" s="173">
        <f t="shared" si="110"/>
        <v>772.66225791237673</v>
      </c>
      <c r="DD109" s="137">
        <f t="shared" si="111"/>
        <v>313.36935161537752</v>
      </c>
      <c r="DE109" s="173">
        <f t="shared" si="112"/>
        <v>65.795612569522859</v>
      </c>
      <c r="DF109" s="173">
        <f t="shared" si="113"/>
        <v>40.462408089053838</v>
      </c>
      <c r="DG109" s="174">
        <f t="shared" si="114"/>
        <v>0.90997639234203931</v>
      </c>
      <c r="DH109" s="174">
        <f t="shared" si="115"/>
        <v>7.6574384584793681E-2</v>
      </c>
      <c r="DI109" s="174">
        <f t="shared" si="116"/>
        <v>1.6219589872557088</v>
      </c>
      <c r="DJ109" s="174">
        <f t="shared" si="117"/>
        <v>1.201594162763846</v>
      </c>
      <c r="DK109" s="173">
        <f t="shared" si="118"/>
        <v>772.66225791240186</v>
      </c>
      <c r="DL109" s="137">
        <f t="shared" si="119"/>
        <v>313.36935161537843</v>
      </c>
      <c r="DM109" s="173">
        <f t="shared" si="120"/>
        <v>65.795612569522973</v>
      </c>
      <c r="DN109" s="173">
        <f t="shared" si="121"/>
        <v>40.462408089053888</v>
      </c>
      <c r="DO109" s="174">
        <f t="shared" si="122"/>
        <v>0.90997639234203775</v>
      </c>
      <c r="DP109" s="174">
        <f t="shared" si="123"/>
        <v>7.6574384584794389E-2</v>
      </c>
      <c r="DQ109" s="174">
        <f t="shared" si="124"/>
        <v>1.6219589872557085</v>
      </c>
      <c r="DR109" s="174">
        <f t="shared" si="125"/>
        <v>1.2015941627638465</v>
      </c>
      <c r="DS109" s="173">
        <f t="shared" si="126"/>
        <v>772.66225791240038</v>
      </c>
      <c r="DT109" s="137">
        <f t="shared" si="127"/>
        <v>313.36935161537838</v>
      </c>
      <c r="DU109" s="173">
        <f t="shared" si="128"/>
        <v>65.795612569522973</v>
      </c>
      <c r="DV109" s="173">
        <f t="shared" si="129"/>
        <v>40.462408089053888</v>
      </c>
      <c r="DW109" s="174">
        <f t="shared" si="130"/>
        <v>0.90997639234203775</v>
      </c>
      <c r="DX109" s="174">
        <f t="shared" si="131"/>
        <v>7.6574384584794361E-2</v>
      </c>
      <c r="DY109" s="174">
        <f t="shared" si="132"/>
        <v>1.6219589872557088</v>
      </c>
      <c r="DZ109" s="174">
        <f t="shared" si="133"/>
        <v>1.2015941627638465</v>
      </c>
      <c r="EA109" s="173">
        <f t="shared" si="134"/>
        <v>772.66225791239992</v>
      </c>
      <c r="EB109" s="137">
        <f t="shared" si="135"/>
        <v>313.36935161537838</v>
      </c>
      <c r="EC109" s="173">
        <f t="shared" si="136"/>
        <v>65.795612569522973</v>
      </c>
      <c r="ED109" s="173">
        <f t="shared" si="137"/>
        <v>40.462408089053888</v>
      </c>
      <c r="EE109" s="174">
        <f t="shared" si="138"/>
        <v>0.90997639234203775</v>
      </c>
      <c r="EF109" s="174">
        <f t="shared" si="139"/>
        <v>7.6574384584794361E-2</v>
      </c>
      <c r="EG109" s="174">
        <f t="shared" si="140"/>
        <v>1.6219589872557088</v>
      </c>
      <c r="EH109" s="174">
        <f t="shared" si="141"/>
        <v>1.2015941627638465</v>
      </c>
      <c r="EI109" s="173">
        <f t="shared" si="142"/>
        <v>772.66225791239992</v>
      </c>
      <c r="EJ109" s="137">
        <f t="shared" si="143"/>
        <v>313.36935161537838</v>
      </c>
      <c r="EK109" s="173">
        <f t="shared" si="144"/>
        <v>65.795612569522973</v>
      </c>
      <c r="EL109" s="173">
        <f t="shared" si="145"/>
        <v>40.462408089053888</v>
      </c>
      <c r="EM109" s="174">
        <f t="shared" si="146"/>
        <v>0.90997639234203775</v>
      </c>
      <c r="EN109" s="174">
        <f t="shared" si="147"/>
        <v>7.6574384584794361E-2</v>
      </c>
      <c r="EO109" s="174">
        <f t="shared" si="148"/>
        <v>1.6219589872557088</v>
      </c>
      <c r="EP109" s="174">
        <f t="shared" si="149"/>
        <v>1.2015941627638465</v>
      </c>
      <c r="EQ109" s="137">
        <f t="shared" si="150"/>
        <v>0.77501950077707593</v>
      </c>
      <c r="ER109" s="137">
        <f t="shared" si="151"/>
        <v>40.2193516153784</v>
      </c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</row>
    <row r="110" spans="1:486" x14ac:dyDescent="0.3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16"/>
      <c r="M110" s="116"/>
      <c r="N110" s="116"/>
      <c r="O110" s="116"/>
      <c r="P110" s="117"/>
      <c r="Q110" s="117"/>
      <c r="R110" s="116"/>
      <c r="S110" s="111">
        <v>0.48</v>
      </c>
      <c r="T110" s="134">
        <f t="shared" si="23"/>
        <v>325.77816228707735</v>
      </c>
      <c r="U110" s="111">
        <f t="shared" si="24"/>
        <v>67.046571285344314</v>
      </c>
      <c r="V110" s="111">
        <f t="shared" si="25"/>
        <v>41.288944064595434</v>
      </c>
      <c r="W110" s="156">
        <f t="shared" si="152"/>
        <v>0.89774004985521805</v>
      </c>
      <c r="X110" s="156">
        <f t="shared" si="153"/>
        <v>8.5907001236971453E-2</v>
      </c>
      <c r="Y110" s="156">
        <f t="shared" si="28"/>
        <v>1.5969386053212786</v>
      </c>
      <c r="Z110" s="156">
        <f t="shared" si="29"/>
        <v>1.2164920086192548</v>
      </c>
      <c r="AA110" s="111">
        <f t="shared" si="30"/>
        <v>747.12020685636674</v>
      </c>
      <c r="AB110" s="111">
        <f t="shared" si="31"/>
        <v>312.4265698028388</v>
      </c>
      <c r="AC110" s="111">
        <f t="shared" si="32"/>
        <v>65.703833789661715</v>
      </c>
      <c r="AD110" s="111">
        <f t="shared" si="33"/>
        <v>40.401793032767984</v>
      </c>
      <c r="AE110" s="156">
        <f t="shared" si="34"/>
        <v>0.91095890482300956</v>
      </c>
      <c r="AF110" s="156">
        <f t="shared" si="35"/>
        <v>7.5879388490681376E-2</v>
      </c>
      <c r="AG110" s="156">
        <f t="shared" si="36"/>
        <v>1.605108589482515</v>
      </c>
      <c r="AH110" s="156">
        <f t="shared" si="37"/>
        <v>1.2131215603967445</v>
      </c>
      <c r="AI110" s="111">
        <f t="shared" si="38"/>
        <v>769.71657443170841</v>
      </c>
      <c r="AJ110" s="111">
        <f t="shared" si="39"/>
        <v>313.26189591372281</v>
      </c>
      <c r="AK110" s="111">
        <f t="shared" si="40"/>
        <v>65.785129545915495</v>
      </c>
      <c r="AL110" s="111">
        <f t="shared" si="41"/>
        <v>40.455484423202897</v>
      </c>
      <c r="AM110" s="156">
        <f t="shared" si="42"/>
        <v>0.91008798268505475</v>
      </c>
      <c r="AN110" s="156">
        <f t="shared" si="43"/>
        <v>7.6495065970395473E-2</v>
      </c>
      <c r="AO110" s="156">
        <f t="shared" si="44"/>
        <v>1.604624618364499</v>
      </c>
      <c r="AP110" s="156">
        <f t="shared" si="45"/>
        <v>1.2133470204546308</v>
      </c>
      <c r="AQ110" s="111">
        <f t="shared" si="46"/>
        <v>768.29781850550103</v>
      </c>
      <c r="AR110" s="111">
        <f t="shared" si="47"/>
        <v>313.2100246834658</v>
      </c>
      <c r="AS110" s="111">
        <f t="shared" si="48"/>
        <v>65.780071220965581</v>
      </c>
      <c r="AT110" s="111">
        <f t="shared" si="49"/>
        <v>40.452143595296356</v>
      </c>
      <c r="AU110" s="156">
        <f t="shared" si="50"/>
        <v>0.91014188594863543</v>
      </c>
      <c r="AV110" s="156">
        <f t="shared" si="51"/>
        <v>7.6456786758640691E-2</v>
      </c>
      <c r="AW110" s="156">
        <f t="shared" si="52"/>
        <v>1.6046547846870924</v>
      </c>
      <c r="AX110" s="156">
        <f t="shared" si="53"/>
        <v>1.2133330782334648</v>
      </c>
      <c r="AY110" s="111">
        <f t="shared" si="54"/>
        <v>768.38590525205382</v>
      </c>
      <c r="AZ110" s="111">
        <f t="shared" si="55"/>
        <v>313.21324743933076</v>
      </c>
      <c r="BA110" s="111">
        <f t="shared" si="56"/>
        <v>65.780385455256777</v>
      </c>
      <c r="BB110" s="111">
        <f t="shared" si="57"/>
        <v>40.452351134572211</v>
      </c>
      <c r="BC110" s="156">
        <f t="shared" si="58"/>
        <v>0.91013853625648977</v>
      </c>
      <c r="BD110" s="156">
        <f t="shared" si="59"/>
        <v>7.6459164860614756E-2</v>
      </c>
      <c r="BE110" s="156">
        <f t="shared" si="60"/>
        <v>1.6046529108903516</v>
      </c>
      <c r="BF110" s="156">
        <f t="shared" si="61"/>
        <v>1.2133339446867271</v>
      </c>
      <c r="BG110" s="111">
        <f t="shared" si="62"/>
        <v>768.38043237436398</v>
      </c>
      <c r="BH110" s="137">
        <f t="shared" si="63"/>
        <v>313.21304721628348</v>
      </c>
      <c r="BI110" s="137">
        <f t="shared" si="64"/>
        <v>65.780365932389998</v>
      </c>
      <c r="BJ110" s="137">
        <f t="shared" si="65"/>
        <v>40.452338240492452</v>
      </c>
      <c r="BK110" s="113">
        <f t="shared" si="66"/>
        <v>0.91013874436317233</v>
      </c>
      <c r="BL110" s="113">
        <f t="shared" si="67"/>
        <v>7.6459017113432615E-2</v>
      </c>
      <c r="BM110" s="113">
        <f t="shared" si="68"/>
        <v>1.6046530273070825</v>
      </c>
      <c r="BN110" s="113">
        <f t="shared" si="69"/>
        <v>1.213333890856672</v>
      </c>
      <c r="BO110" s="137">
        <f t="shared" si="70"/>
        <v>768.38077239254096</v>
      </c>
      <c r="BP110" s="137">
        <f t="shared" si="71"/>
        <v>313.21305965574578</v>
      </c>
      <c r="BQ110" s="137">
        <f t="shared" si="72"/>
        <v>65.780367145306556</v>
      </c>
      <c r="BR110" s="137">
        <f t="shared" si="73"/>
        <v>40.452339041575762</v>
      </c>
      <c r="BS110" s="113">
        <f t="shared" si="74"/>
        <v>0.91013873143390522</v>
      </c>
      <c r="BT110" s="113">
        <f t="shared" si="75"/>
        <v>7.645902629267036E-2</v>
      </c>
      <c r="BU110" s="113">
        <f t="shared" si="76"/>
        <v>1.6046530200743472</v>
      </c>
      <c r="BV110" s="113">
        <f t="shared" si="77"/>
        <v>1.2133338942010305</v>
      </c>
      <c r="BW110" s="137">
        <f t="shared" si="78"/>
        <v>768.38075126788283</v>
      </c>
      <c r="BX110" s="137">
        <f t="shared" si="79"/>
        <v>313.21305888290669</v>
      </c>
      <c r="BY110" s="137">
        <f t="shared" si="80"/>
        <v>65.780367069950472</v>
      </c>
      <c r="BZ110" s="137">
        <f t="shared" si="81"/>
        <v>40.452338991806052</v>
      </c>
      <c r="CA110" s="113">
        <f t="shared" si="82"/>
        <v>0.91013873223717467</v>
      </c>
      <c r="CB110" s="113">
        <f t="shared" si="83"/>
        <v>7.6459025722382598E-2</v>
      </c>
      <c r="CC110" s="113">
        <f t="shared" si="84"/>
        <v>1.6046530205237028</v>
      </c>
      <c r="CD110" s="113">
        <f t="shared" si="85"/>
        <v>1.2133338939932523</v>
      </c>
      <c r="CE110" s="137">
        <f t="shared" si="86"/>
        <v>768.38075258031552</v>
      </c>
      <c r="CF110" s="137">
        <f t="shared" si="87"/>
        <v>313.21305893092165</v>
      </c>
      <c r="CG110" s="137">
        <f t="shared" si="88"/>
        <v>65.780367074632181</v>
      </c>
      <c r="CH110" s="137">
        <f t="shared" si="89"/>
        <v>40.452338994898142</v>
      </c>
      <c r="CI110" s="113">
        <f t="shared" si="90"/>
        <v>0.91013873218726937</v>
      </c>
      <c r="CJ110" s="113">
        <f t="shared" si="91"/>
        <v>7.6459025757813395E-2</v>
      </c>
      <c r="CK110" s="113">
        <f t="shared" si="92"/>
        <v>1.6046530204957854</v>
      </c>
      <c r="CL110" s="113">
        <f t="shared" si="93"/>
        <v>1.2133338940061609</v>
      </c>
      <c r="CM110" s="137">
        <f t="shared" si="94"/>
        <v>768.3807524987767</v>
      </c>
      <c r="CN110" s="137">
        <f t="shared" si="95"/>
        <v>313.21305892793856</v>
      </c>
      <c r="CO110" s="137">
        <f t="shared" si="96"/>
        <v>65.780367074341328</v>
      </c>
      <c r="CP110" s="137">
        <f t="shared" si="97"/>
        <v>40.452338994706032</v>
      </c>
      <c r="CQ110" s="113">
        <f t="shared" si="98"/>
        <v>0.91013873219036956</v>
      </c>
      <c r="CR110" s="113">
        <f t="shared" si="99"/>
        <v>7.6459025755612156E-2</v>
      </c>
      <c r="CS110" s="113">
        <f t="shared" si="100"/>
        <v>1.60465302049752</v>
      </c>
      <c r="CT110" s="113">
        <f t="shared" si="101"/>
        <v>1.2133338940053588</v>
      </c>
      <c r="CU110" s="137">
        <f t="shared" si="102"/>
        <v>768.38075250384259</v>
      </c>
      <c r="CV110" s="137">
        <f t="shared" si="103"/>
        <v>313.21305892812387</v>
      </c>
      <c r="CW110" s="173">
        <f t="shared" si="104"/>
        <v>65.780367074359376</v>
      </c>
      <c r="CX110" s="173">
        <f t="shared" si="105"/>
        <v>40.452338994717977</v>
      </c>
      <c r="CY110" s="174">
        <f t="shared" si="106"/>
        <v>0.91013873219017749</v>
      </c>
      <c r="CZ110" s="174">
        <f t="shared" si="107"/>
        <v>7.6459025755748852E-2</v>
      </c>
      <c r="DA110" s="174">
        <f t="shared" si="108"/>
        <v>1.6046530204974123</v>
      </c>
      <c r="DB110" s="174">
        <f t="shared" si="109"/>
        <v>1.2133338940054086</v>
      </c>
      <c r="DC110" s="173">
        <f t="shared" si="110"/>
        <v>768.3807525035279</v>
      </c>
      <c r="DD110" s="137">
        <f t="shared" si="111"/>
        <v>313.21305892811239</v>
      </c>
      <c r="DE110" s="173">
        <f t="shared" si="112"/>
        <v>65.780367074358267</v>
      </c>
      <c r="DF110" s="173">
        <f t="shared" si="113"/>
        <v>40.452338994717223</v>
      </c>
      <c r="DG110" s="174">
        <f t="shared" si="114"/>
        <v>0.91013873219018904</v>
      </c>
      <c r="DH110" s="174">
        <f t="shared" si="115"/>
        <v>7.6459025755740401E-2</v>
      </c>
      <c r="DI110" s="174">
        <f t="shared" si="116"/>
        <v>1.6046530204974188</v>
      </c>
      <c r="DJ110" s="174">
        <f t="shared" si="117"/>
        <v>1.2133338940054057</v>
      </c>
      <c r="DK110" s="173">
        <f t="shared" si="118"/>
        <v>768.38075250354734</v>
      </c>
      <c r="DL110" s="137">
        <f t="shared" si="119"/>
        <v>313.21305892811307</v>
      </c>
      <c r="DM110" s="173">
        <f t="shared" si="120"/>
        <v>65.780367074358352</v>
      </c>
      <c r="DN110" s="173">
        <f t="shared" si="121"/>
        <v>40.452338994717259</v>
      </c>
      <c r="DO110" s="174">
        <f t="shared" si="122"/>
        <v>0.91013873219018782</v>
      </c>
      <c r="DP110" s="174">
        <f t="shared" si="123"/>
        <v>7.6459025755740942E-2</v>
      </c>
      <c r="DQ110" s="174">
        <f t="shared" si="124"/>
        <v>1.6046530204974188</v>
      </c>
      <c r="DR110" s="174">
        <f t="shared" si="125"/>
        <v>1.2133338940054064</v>
      </c>
      <c r="DS110" s="173">
        <f t="shared" si="126"/>
        <v>768.38075250354609</v>
      </c>
      <c r="DT110" s="137">
        <f t="shared" si="127"/>
        <v>313.21305892811307</v>
      </c>
      <c r="DU110" s="173">
        <f t="shared" si="128"/>
        <v>65.780367074358352</v>
      </c>
      <c r="DV110" s="173">
        <f t="shared" si="129"/>
        <v>40.452338994717259</v>
      </c>
      <c r="DW110" s="174">
        <f t="shared" si="130"/>
        <v>0.91013873219018782</v>
      </c>
      <c r="DX110" s="174">
        <f t="shared" si="131"/>
        <v>7.6459025755740942E-2</v>
      </c>
      <c r="DY110" s="174">
        <f t="shared" si="132"/>
        <v>1.6046530204974188</v>
      </c>
      <c r="DZ110" s="174">
        <f t="shared" si="133"/>
        <v>1.2133338940054064</v>
      </c>
      <c r="EA110" s="173">
        <f t="shared" si="134"/>
        <v>768.38075250354609</v>
      </c>
      <c r="EB110" s="137">
        <f t="shared" si="135"/>
        <v>313.21305892811307</v>
      </c>
      <c r="EC110" s="173">
        <f t="shared" si="136"/>
        <v>65.780367074358352</v>
      </c>
      <c r="ED110" s="173">
        <f t="shared" si="137"/>
        <v>40.452338994717259</v>
      </c>
      <c r="EE110" s="174">
        <f t="shared" si="138"/>
        <v>0.91013873219018782</v>
      </c>
      <c r="EF110" s="174">
        <f t="shared" si="139"/>
        <v>7.6459025755740942E-2</v>
      </c>
      <c r="EG110" s="174">
        <f t="shared" si="140"/>
        <v>1.6046530204974188</v>
      </c>
      <c r="EH110" s="174">
        <f t="shared" si="141"/>
        <v>1.2133338940054064</v>
      </c>
      <c r="EI110" s="173">
        <f t="shared" si="142"/>
        <v>768.38075250354609</v>
      </c>
      <c r="EJ110" s="137">
        <f t="shared" si="143"/>
        <v>313.21305892811307</v>
      </c>
      <c r="EK110" s="173">
        <f t="shared" si="144"/>
        <v>65.780367074358352</v>
      </c>
      <c r="EL110" s="173">
        <f t="shared" si="145"/>
        <v>40.452338994717259</v>
      </c>
      <c r="EM110" s="174">
        <f t="shared" si="146"/>
        <v>0.91013873219018782</v>
      </c>
      <c r="EN110" s="174">
        <f t="shared" si="147"/>
        <v>7.6459025755740942E-2</v>
      </c>
      <c r="EO110" s="174">
        <f t="shared" si="148"/>
        <v>1.6046530204974188</v>
      </c>
      <c r="EP110" s="174">
        <f t="shared" si="149"/>
        <v>1.2133338940054064</v>
      </c>
      <c r="EQ110" s="137">
        <f t="shared" si="150"/>
        <v>0.77872489304576409</v>
      </c>
      <c r="ER110" s="137">
        <f t="shared" si="151"/>
        <v>40.063058928113094</v>
      </c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  <c r="II110" s="106"/>
      <c r="IJ110" s="106"/>
      <c r="IK110" s="106"/>
      <c r="IL110" s="106"/>
      <c r="IM110" s="106"/>
      <c r="IN110" s="106"/>
      <c r="IO110" s="106"/>
      <c r="IP110" s="106"/>
      <c r="IQ110" s="106"/>
      <c r="IR110" s="106"/>
      <c r="IS110" s="106"/>
      <c r="IT110" s="106"/>
      <c r="IU110" s="106"/>
      <c r="IV110" s="106"/>
      <c r="IW110" s="106"/>
      <c r="IX110" s="106"/>
      <c r="IY110" s="106"/>
      <c r="IZ110" s="106"/>
      <c r="JA110" s="106"/>
      <c r="JB110" s="106"/>
      <c r="JC110" s="106"/>
      <c r="JD110" s="106"/>
      <c r="JE110" s="106"/>
      <c r="JF110" s="106"/>
      <c r="JG110" s="106"/>
      <c r="JH110" s="106"/>
      <c r="JI110" s="106"/>
      <c r="JJ110" s="106"/>
      <c r="JK110" s="106"/>
      <c r="JL110" s="106"/>
      <c r="JM110" s="106"/>
      <c r="JN110" s="106"/>
      <c r="JO110" s="106"/>
      <c r="JP110" s="106"/>
      <c r="JQ110" s="106"/>
      <c r="JR110" s="106"/>
      <c r="JS110" s="106"/>
      <c r="JT110" s="106"/>
      <c r="JU110" s="106"/>
      <c r="JV110" s="106"/>
      <c r="JW110" s="106"/>
      <c r="JX110" s="106"/>
      <c r="JY110" s="106"/>
      <c r="JZ110" s="106"/>
      <c r="KA110" s="106"/>
      <c r="KB110" s="106"/>
      <c r="KC110" s="106"/>
      <c r="KD110" s="106"/>
      <c r="KE110" s="106"/>
      <c r="KF110" s="106"/>
      <c r="KG110" s="106"/>
      <c r="KH110" s="106"/>
      <c r="KI110" s="106"/>
      <c r="KJ110" s="106"/>
      <c r="KK110" s="106"/>
      <c r="KL110" s="106"/>
      <c r="KM110" s="106"/>
      <c r="KN110" s="106"/>
      <c r="KO110" s="106"/>
      <c r="KP110" s="106"/>
      <c r="KQ110" s="106"/>
      <c r="KR110" s="106"/>
      <c r="KS110" s="106"/>
      <c r="KT110" s="106"/>
      <c r="KU110" s="106"/>
      <c r="KV110" s="106"/>
      <c r="KW110" s="106"/>
      <c r="KX110" s="106"/>
      <c r="KY110" s="106"/>
      <c r="KZ110" s="106"/>
      <c r="LA110" s="106"/>
      <c r="LB110" s="106"/>
      <c r="LC110" s="106"/>
      <c r="LD110" s="106"/>
      <c r="LE110" s="106"/>
      <c r="LF110" s="106"/>
      <c r="LG110" s="106"/>
      <c r="LH110" s="106"/>
      <c r="LI110" s="106"/>
      <c r="LJ110" s="106"/>
      <c r="LK110" s="106"/>
      <c r="LL110" s="106"/>
      <c r="LM110" s="106"/>
      <c r="LN110" s="106"/>
      <c r="LO110" s="106"/>
      <c r="LP110" s="106"/>
      <c r="LQ110" s="106"/>
      <c r="LR110" s="106"/>
      <c r="LS110" s="106"/>
      <c r="LT110" s="106"/>
      <c r="LU110" s="106"/>
      <c r="LV110" s="106"/>
      <c r="LW110" s="106"/>
      <c r="LX110" s="106"/>
      <c r="LY110" s="106"/>
      <c r="LZ110" s="106"/>
      <c r="MA110" s="106"/>
      <c r="MB110" s="106"/>
      <c r="MC110" s="106"/>
      <c r="MD110" s="106"/>
      <c r="ME110" s="106"/>
      <c r="MF110" s="106"/>
      <c r="MG110" s="106"/>
      <c r="MH110" s="106"/>
      <c r="MI110" s="106"/>
      <c r="MJ110" s="106"/>
      <c r="MK110" s="106"/>
      <c r="ML110" s="106"/>
      <c r="MM110" s="106"/>
      <c r="MN110" s="106"/>
      <c r="MO110" s="106"/>
      <c r="MP110" s="106"/>
      <c r="MQ110" s="106"/>
      <c r="MR110" s="106"/>
      <c r="MS110" s="106"/>
      <c r="MT110" s="106"/>
      <c r="MU110" s="106"/>
      <c r="MV110" s="106"/>
      <c r="MW110" s="106"/>
      <c r="MX110" s="106"/>
      <c r="MY110" s="106"/>
      <c r="MZ110" s="106"/>
      <c r="NA110" s="106"/>
      <c r="NB110" s="106"/>
      <c r="NC110" s="106"/>
      <c r="ND110" s="106"/>
      <c r="NE110" s="106"/>
      <c r="NF110" s="106"/>
      <c r="NG110" s="106"/>
      <c r="NH110" s="106"/>
      <c r="NI110" s="106"/>
      <c r="NJ110" s="106"/>
      <c r="NK110" s="106"/>
      <c r="NL110" s="106"/>
      <c r="NM110" s="106"/>
      <c r="NN110" s="106"/>
      <c r="NO110" s="106"/>
      <c r="NP110" s="106"/>
      <c r="NQ110" s="106"/>
      <c r="NR110" s="106"/>
      <c r="NS110" s="106"/>
      <c r="NT110" s="106"/>
      <c r="NU110" s="106"/>
      <c r="NV110" s="106"/>
      <c r="NW110" s="106"/>
      <c r="NX110" s="106"/>
      <c r="NY110" s="106"/>
      <c r="NZ110" s="106"/>
      <c r="OA110" s="106"/>
      <c r="OB110" s="106"/>
      <c r="OC110" s="106"/>
      <c r="OD110" s="106"/>
      <c r="OE110" s="106"/>
      <c r="OF110" s="106"/>
      <c r="OG110" s="106"/>
      <c r="OH110" s="106"/>
      <c r="OI110" s="106"/>
      <c r="OJ110" s="106"/>
      <c r="OK110" s="106"/>
      <c r="OL110" s="106"/>
      <c r="OM110" s="106"/>
      <c r="ON110" s="106"/>
      <c r="OO110" s="106"/>
      <c r="OP110" s="106"/>
      <c r="OQ110" s="106"/>
      <c r="OR110" s="106"/>
      <c r="OS110" s="106"/>
      <c r="OT110" s="106"/>
      <c r="OU110" s="106"/>
      <c r="OV110" s="106"/>
      <c r="OW110" s="106"/>
      <c r="OX110" s="106"/>
      <c r="OY110" s="106"/>
      <c r="OZ110" s="106"/>
      <c r="PA110" s="106"/>
      <c r="PB110" s="106"/>
      <c r="PC110" s="106"/>
      <c r="PD110" s="106"/>
      <c r="PE110" s="106"/>
      <c r="PF110" s="106"/>
      <c r="PG110" s="106"/>
      <c r="PH110" s="106"/>
      <c r="PI110" s="106"/>
      <c r="PJ110" s="106"/>
      <c r="PK110" s="106"/>
      <c r="PL110" s="106"/>
      <c r="PM110" s="106"/>
      <c r="PN110" s="106"/>
      <c r="PO110" s="106"/>
      <c r="PP110" s="106"/>
      <c r="PQ110" s="106"/>
      <c r="PR110" s="106"/>
      <c r="PS110" s="106"/>
      <c r="PT110" s="106"/>
      <c r="PU110" s="106"/>
      <c r="PV110" s="106"/>
      <c r="PW110" s="106"/>
      <c r="PX110" s="106"/>
      <c r="PY110" s="106"/>
      <c r="PZ110" s="106"/>
      <c r="QA110" s="106"/>
      <c r="QB110" s="106"/>
      <c r="QC110" s="106"/>
      <c r="QD110" s="106"/>
      <c r="QE110" s="106"/>
      <c r="QF110" s="106"/>
      <c r="QG110" s="106"/>
      <c r="QH110" s="106"/>
      <c r="QI110" s="106"/>
      <c r="QJ110" s="106"/>
      <c r="QK110" s="106"/>
      <c r="QL110" s="106"/>
      <c r="QM110" s="106"/>
      <c r="QN110" s="106"/>
      <c r="QO110" s="106"/>
      <c r="QP110" s="106"/>
      <c r="QQ110" s="106"/>
      <c r="QR110" s="106"/>
      <c r="QS110" s="106"/>
      <c r="QT110" s="106"/>
      <c r="QU110" s="106"/>
      <c r="QV110" s="106"/>
      <c r="QW110" s="106"/>
      <c r="QX110" s="106"/>
      <c r="QY110" s="106"/>
      <c r="QZ110" s="106"/>
      <c r="RA110" s="106"/>
      <c r="RB110" s="106"/>
      <c r="RC110" s="106"/>
      <c r="RD110" s="106"/>
      <c r="RE110" s="106"/>
      <c r="RF110" s="106"/>
      <c r="RG110" s="106"/>
      <c r="RH110" s="106"/>
      <c r="RI110" s="106"/>
      <c r="RJ110" s="106"/>
      <c r="RK110" s="106"/>
      <c r="RL110" s="106"/>
      <c r="RM110" s="106"/>
      <c r="RN110" s="106"/>
      <c r="RO110" s="106"/>
      <c r="RP110" s="106"/>
      <c r="RQ110" s="106"/>
      <c r="RR110" s="106"/>
    </row>
    <row r="111" spans="1:486" x14ac:dyDescent="0.3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16"/>
      <c r="M111" s="116"/>
      <c r="N111" s="116"/>
      <c r="O111" s="116"/>
      <c r="P111" s="117"/>
      <c r="Q111" s="117"/>
      <c r="R111" s="116"/>
      <c r="S111" s="111">
        <v>0.49</v>
      </c>
      <c r="T111" s="134">
        <f t="shared" si="23"/>
        <v>325.53060521736325</v>
      </c>
      <c r="U111" s="111">
        <f t="shared" si="24"/>
        <v>67.020798514565215</v>
      </c>
      <c r="V111" s="111">
        <f t="shared" si="25"/>
        <v>41.271909198490953</v>
      </c>
      <c r="W111" s="156">
        <f t="shared" si="152"/>
        <v>0.89797209950628387</v>
      </c>
      <c r="X111" s="156">
        <f t="shared" si="153"/>
        <v>8.57176087124005E-2</v>
      </c>
      <c r="Y111" s="156">
        <f t="shared" si="28"/>
        <v>1.5798741633882745</v>
      </c>
      <c r="Z111" s="156">
        <f t="shared" si="29"/>
        <v>1.2289197217848615</v>
      </c>
      <c r="AA111" s="111">
        <f t="shared" si="30"/>
        <v>743.70426679859418</v>
      </c>
      <c r="AB111" s="111">
        <f t="shared" si="31"/>
        <v>312.29855350187773</v>
      </c>
      <c r="AC111" s="111">
        <f t="shared" si="32"/>
        <v>65.69140553520316</v>
      </c>
      <c r="AD111" s="111">
        <f t="shared" si="33"/>
        <v>40.393585098955086</v>
      </c>
      <c r="AE111" s="156">
        <f t="shared" si="34"/>
        <v>0.91109291940997383</v>
      </c>
      <c r="AF111" s="156">
        <f t="shared" si="35"/>
        <v>7.5785178618819365E-2</v>
      </c>
      <c r="AG111" s="156">
        <f t="shared" si="36"/>
        <v>1.5880201825816773</v>
      </c>
      <c r="AH111" s="156">
        <f t="shared" si="37"/>
        <v>1.2254301716996985</v>
      </c>
      <c r="AI111" s="111">
        <f t="shared" si="38"/>
        <v>765.56110747379557</v>
      </c>
      <c r="AJ111" s="111">
        <f t="shared" si="39"/>
        <v>313.10975266915983</v>
      </c>
      <c r="AK111" s="111">
        <f t="shared" si="40"/>
        <v>65.770296799850456</v>
      </c>
      <c r="AL111" s="111">
        <f t="shared" si="41"/>
        <v>40.445687998968168</v>
      </c>
      <c r="AM111" s="156">
        <f t="shared" si="42"/>
        <v>0.91024615287147181</v>
      </c>
      <c r="AN111" s="156">
        <f t="shared" si="43"/>
        <v>7.6382807195245775E-2</v>
      </c>
      <c r="AO111" s="156">
        <f t="shared" si="44"/>
        <v>1.5875457434390434</v>
      </c>
      <c r="AP111" s="156">
        <f t="shared" si="45"/>
        <v>1.2256590191055539</v>
      </c>
      <c r="AQ111" s="111">
        <f t="shared" si="46"/>
        <v>764.21755286075779</v>
      </c>
      <c r="AR111" s="111">
        <f t="shared" si="47"/>
        <v>313.06042129345082</v>
      </c>
      <c r="AS111" s="111">
        <f t="shared" si="48"/>
        <v>65.765489861775109</v>
      </c>
      <c r="AT111" s="111">
        <f t="shared" si="49"/>
        <v>40.442513232229373</v>
      </c>
      <c r="AU111" s="156">
        <f t="shared" si="50"/>
        <v>0.91029748198089988</v>
      </c>
      <c r="AV111" s="156">
        <f t="shared" si="51"/>
        <v>7.634641967295519E-2</v>
      </c>
      <c r="AW111" s="156">
        <f t="shared" si="52"/>
        <v>1.5875746953134895</v>
      </c>
      <c r="AX111" s="156">
        <f t="shared" si="53"/>
        <v>1.2256451592859767</v>
      </c>
      <c r="AY111" s="111">
        <f t="shared" si="54"/>
        <v>764.29925025461944</v>
      </c>
      <c r="AZ111" s="111">
        <f t="shared" si="55"/>
        <v>313.06342294471949</v>
      </c>
      <c r="BA111" s="111">
        <f t="shared" si="56"/>
        <v>65.765782313466531</v>
      </c>
      <c r="BB111" s="111">
        <f t="shared" si="57"/>
        <v>40.442706383159681</v>
      </c>
      <c r="BC111" s="156">
        <f t="shared" si="58"/>
        <v>0.91029435816448423</v>
      </c>
      <c r="BD111" s="156">
        <f t="shared" si="59"/>
        <v>7.6348633571147892E-2</v>
      </c>
      <c r="BE111" s="156">
        <f t="shared" si="60"/>
        <v>1.5875729340554441</v>
      </c>
      <c r="BF111" s="156">
        <f t="shared" si="61"/>
        <v>1.2256460028210017</v>
      </c>
      <c r="BG111" s="111">
        <f t="shared" si="62"/>
        <v>764.29427920697492</v>
      </c>
      <c r="BH111" s="137">
        <f t="shared" si="63"/>
        <v>313.06324031028299</v>
      </c>
      <c r="BI111" s="137">
        <f t="shared" si="64"/>
        <v>65.765764519216063</v>
      </c>
      <c r="BJ111" s="137">
        <f t="shared" si="65"/>
        <v>40.442694630872275</v>
      </c>
      <c r="BK111" s="113">
        <f t="shared" si="66"/>
        <v>0.91029454822975986</v>
      </c>
      <c r="BL111" s="113">
        <f t="shared" si="67"/>
        <v>7.6348498866674552E-2</v>
      </c>
      <c r="BM111" s="113">
        <f t="shared" si="68"/>
        <v>1.5875730412199447</v>
      </c>
      <c r="BN111" s="113">
        <f t="shared" si="69"/>
        <v>1.2256459514971845</v>
      </c>
      <c r="BO111" s="137">
        <f t="shared" si="70"/>
        <v>764.29458166854022</v>
      </c>
      <c r="BP111" s="137">
        <f t="shared" si="71"/>
        <v>313.06325142263501</v>
      </c>
      <c r="BQ111" s="137">
        <f t="shared" si="72"/>
        <v>65.765765601902842</v>
      </c>
      <c r="BR111" s="137">
        <f t="shared" si="73"/>
        <v>40.44269534593731</v>
      </c>
      <c r="BS111" s="113">
        <f t="shared" si="74"/>
        <v>0.91029453666527194</v>
      </c>
      <c r="BT111" s="113">
        <f t="shared" si="75"/>
        <v>7.6348507062736257E-2</v>
      </c>
      <c r="BU111" s="113">
        <f t="shared" si="76"/>
        <v>1.5875730346995491</v>
      </c>
      <c r="BV111" s="113">
        <f t="shared" si="77"/>
        <v>1.2256459546199736</v>
      </c>
      <c r="BW111" s="137">
        <f t="shared" si="78"/>
        <v>764.29456326533239</v>
      </c>
      <c r="BX111" s="137">
        <f t="shared" si="79"/>
        <v>313.06325074650647</v>
      </c>
      <c r="BY111" s="137">
        <f t="shared" si="80"/>
        <v>65.765765536027018</v>
      </c>
      <c r="BZ111" s="137">
        <f t="shared" si="81"/>
        <v>40.442695302429314</v>
      </c>
      <c r="CA111" s="113">
        <f t="shared" si="82"/>
        <v>0.91029453736890997</v>
      </c>
      <c r="CB111" s="113">
        <f t="shared" si="83"/>
        <v>7.6348506564048818E-2</v>
      </c>
      <c r="CC111" s="113">
        <f t="shared" si="84"/>
        <v>1.5875730350962813</v>
      </c>
      <c r="CD111" s="113">
        <f t="shared" si="85"/>
        <v>1.2256459544299685</v>
      </c>
      <c r="CE111" s="137">
        <f t="shared" si="86"/>
        <v>764.29456438507168</v>
      </c>
      <c r="CF111" s="137">
        <f t="shared" si="87"/>
        <v>313.06325078764536</v>
      </c>
      <c r="CG111" s="137">
        <f t="shared" si="88"/>
        <v>65.76576554003519</v>
      </c>
      <c r="CH111" s="137">
        <f t="shared" si="89"/>
        <v>40.442695305076569</v>
      </c>
      <c r="CI111" s="113">
        <f t="shared" si="90"/>
        <v>0.91029453732609811</v>
      </c>
      <c r="CJ111" s="113">
        <f t="shared" si="91"/>
        <v>7.6348506594391255E-2</v>
      </c>
      <c r="CK111" s="113">
        <f t="shared" si="92"/>
        <v>1.5875730350721422</v>
      </c>
      <c r="CL111" s="113">
        <f t="shared" si="93"/>
        <v>1.225645954441529</v>
      </c>
      <c r="CM111" s="137">
        <f t="shared" si="94"/>
        <v>764.29456431694143</v>
      </c>
      <c r="CN111" s="137">
        <f t="shared" si="95"/>
        <v>313.06325078514226</v>
      </c>
      <c r="CO111" s="137">
        <f t="shared" si="96"/>
        <v>65.765765539791332</v>
      </c>
      <c r="CP111" s="137">
        <f t="shared" si="97"/>
        <v>40.442695304915503</v>
      </c>
      <c r="CQ111" s="113">
        <f t="shared" si="98"/>
        <v>0.91029453732870291</v>
      </c>
      <c r="CR111" s="113">
        <f t="shared" si="99"/>
        <v>7.6348506592545079E-2</v>
      </c>
      <c r="CS111" s="113">
        <f t="shared" si="100"/>
        <v>1.587573035073611</v>
      </c>
      <c r="CT111" s="113">
        <f t="shared" si="101"/>
        <v>1.2256459544408256</v>
      </c>
      <c r="CU111" s="137">
        <f t="shared" si="102"/>
        <v>764.29456432108668</v>
      </c>
      <c r="CV111" s="137">
        <f t="shared" si="103"/>
        <v>313.0632507852946</v>
      </c>
      <c r="CW111" s="173">
        <f t="shared" si="104"/>
        <v>65.765765539806196</v>
      </c>
      <c r="CX111" s="173">
        <f t="shared" si="105"/>
        <v>40.442695304925302</v>
      </c>
      <c r="CY111" s="174">
        <f t="shared" si="106"/>
        <v>0.91029453732854393</v>
      </c>
      <c r="CZ111" s="174">
        <f t="shared" si="107"/>
        <v>7.6348506592657475E-2</v>
      </c>
      <c r="DA111" s="174">
        <f t="shared" si="108"/>
        <v>1.5875730350735218</v>
      </c>
      <c r="DB111" s="174">
        <f t="shared" si="109"/>
        <v>1.2256459544408684</v>
      </c>
      <c r="DC111" s="173">
        <f t="shared" si="110"/>
        <v>764.2945643208343</v>
      </c>
      <c r="DD111" s="137">
        <f t="shared" si="111"/>
        <v>313.06325078528533</v>
      </c>
      <c r="DE111" s="173">
        <f t="shared" si="112"/>
        <v>65.765765539805258</v>
      </c>
      <c r="DF111" s="173">
        <f t="shared" si="113"/>
        <v>40.442695304924698</v>
      </c>
      <c r="DG111" s="174">
        <f t="shared" si="114"/>
        <v>0.91029453732855381</v>
      </c>
      <c r="DH111" s="174">
        <f t="shared" si="115"/>
        <v>7.634850659265062E-2</v>
      </c>
      <c r="DI111" s="174">
        <f t="shared" si="116"/>
        <v>1.5875730350735273</v>
      </c>
      <c r="DJ111" s="174">
        <f t="shared" si="117"/>
        <v>1.2256459544408658</v>
      </c>
      <c r="DK111" s="173">
        <f t="shared" si="118"/>
        <v>764.29456432084987</v>
      </c>
      <c r="DL111" s="137">
        <f t="shared" si="119"/>
        <v>313.06325078528585</v>
      </c>
      <c r="DM111" s="173">
        <f t="shared" si="120"/>
        <v>65.765765539805315</v>
      </c>
      <c r="DN111" s="173">
        <f t="shared" si="121"/>
        <v>40.442695304924733</v>
      </c>
      <c r="DO111" s="174">
        <f t="shared" si="122"/>
        <v>0.91029453732855337</v>
      </c>
      <c r="DP111" s="174">
        <f t="shared" si="123"/>
        <v>7.6348506592651022E-2</v>
      </c>
      <c r="DQ111" s="174">
        <f t="shared" si="124"/>
        <v>1.5875730350735271</v>
      </c>
      <c r="DR111" s="174">
        <f t="shared" si="125"/>
        <v>1.2256459544408658</v>
      </c>
      <c r="DS111" s="173">
        <f t="shared" si="126"/>
        <v>764.29456432084896</v>
      </c>
      <c r="DT111" s="137">
        <f t="shared" si="127"/>
        <v>313.06325078528579</v>
      </c>
      <c r="DU111" s="173">
        <f t="shared" si="128"/>
        <v>65.765765539805315</v>
      </c>
      <c r="DV111" s="173">
        <f t="shared" si="129"/>
        <v>40.442695304924733</v>
      </c>
      <c r="DW111" s="174">
        <f t="shared" si="130"/>
        <v>0.91029453732855359</v>
      </c>
      <c r="DX111" s="174">
        <f t="shared" si="131"/>
        <v>7.6348506592650953E-2</v>
      </c>
      <c r="DY111" s="174">
        <f t="shared" si="132"/>
        <v>1.5875730350735267</v>
      </c>
      <c r="DZ111" s="174">
        <f t="shared" si="133"/>
        <v>1.2256459544408658</v>
      </c>
      <c r="EA111" s="173">
        <f t="shared" si="134"/>
        <v>764.29456432084919</v>
      </c>
      <c r="EB111" s="137">
        <f t="shared" si="135"/>
        <v>313.06325078528579</v>
      </c>
      <c r="EC111" s="173">
        <f t="shared" si="136"/>
        <v>65.765765539805315</v>
      </c>
      <c r="ED111" s="173">
        <f t="shared" si="137"/>
        <v>40.442695304924733</v>
      </c>
      <c r="EE111" s="174">
        <f t="shared" si="138"/>
        <v>0.91029453732855359</v>
      </c>
      <c r="EF111" s="174">
        <f t="shared" si="139"/>
        <v>7.6348506592650953E-2</v>
      </c>
      <c r="EG111" s="174">
        <f t="shared" si="140"/>
        <v>1.5875730350735267</v>
      </c>
      <c r="EH111" s="174">
        <f t="shared" si="141"/>
        <v>1.2256459544408658</v>
      </c>
      <c r="EI111" s="173">
        <f t="shared" si="142"/>
        <v>764.29456432084919</v>
      </c>
      <c r="EJ111" s="137">
        <f t="shared" si="143"/>
        <v>313.06325078528579</v>
      </c>
      <c r="EK111" s="173">
        <f t="shared" si="144"/>
        <v>65.765765539805315</v>
      </c>
      <c r="EL111" s="173">
        <f t="shared" si="145"/>
        <v>40.442695304924733</v>
      </c>
      <c r="EM111" s="174">
        <f t="shared" si="146"/>
        <v>0.91029453732855359</v>
      </c>
      <c r="EN111" s="174">
        <f t="shared" si="147"/>
        <v>7.6348506592650953E-2</v>
      </c>
      <c r="EO111" s="174">
        <f t="shared" si="148"/>
        <v>1.5875730350735267</v>
      </c>
      <c r="EP111" s="174">
        <f t="shared" si="149"/>
        <v>1.2256459544408658</v>
      </c>
      <c r="EQ111" s="137">
        <f t="shared" si="150"/>
        <v>0.78230439416170872</v>
      </c>
      <c r="ER111" s="137">
        <f t="shared" si="151"/>
        <v>39.913250785285811</v>
      </c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  <c r="IE111" s="106"/>
      <c r="IF111" s="106"/>
      <c r="IG111" s="106"/>
      <c r="IH111" s="106"/>
      <c r="II111" s="106"/>
      <c r="IJ111" s="106"/>
      <c r="IK111" s="106"/>
      <c r="IL111" s="106"/>
      <c r="IM111" s="106"/>
      <c r="IN111" s="106"/>
      <c r="IO111" s="106"/>
      <c r="IP111" s="106"/>
      <c r="IQ111" s="106"/>
      <c r="IR111" s="106"/>
      <c r="IS111" s="106"/>
      <c r="IT111" s="106"/>
      <c r="IU111" s="106"/>
      <c r="IV111" s="106"/>
      <c r="IW111" s="106"/>
      <c r="IX111" s="106"/>
      <c r="IY111" s="106"/>
      <c r="IZ111" s="106"/>
      <c r="JA111" s="106"/>
      <c r="JB111" s="106"/>
      <c r="JC111" s="106"/>
      <c r="JD111" s="106"/>
      <c r="JE111" s="106"/>
      <c r="JF111" s="106"/>
      <c r="JG111" s="106"/>
      <c r="JH111" s="106"/>
      <c r="JI111" s="106"/>
      <c r="JJ111" s="106"/>
      <c r="JK111" s="106"/>
      <c r="JL111" s="106"/>
      <c r="JM111" s="106"/>
      <c r="JN111" s="106"/>
      <c r="JO111" s="106"/>
      <c r="JP111" s="106"/>
      <c r="JQ111" s="106"/>
      <c r="JR111" s="106"/>
      <c r="JS111" s="106"/>
      <c r="JT111" s="106"/>
      <c r="JU111" s="106"/>
      <c r="JV111" s="106"/>
      <c r="JW111" s="106"/>
      <c r="JX111" s="106"/>
      <c r="JY111" s="106"/>
      <c r="JZ111" s="106"/>
      <c r="KA111" s="106"/>
      <c r="KB111" s="106"/>
      <c r="KC111" s="106"/>
      <c r="KD111" s="106"/>
      <c r="KE111" s="106"/>
      <c r="KF111" s="106"/>
      <c r="KG111" s="106"/>
      <c r="KH111" s="106"/>
      <c r="KI111" s="106"/>
      <c r="KJ111" s="106"/>
      <c r="KK111" s="106"/>
      <c r="KL111" s="106"/>
      <c r="KM111" s="106"/>
      <c r="KN111" s="106"/>
      <c r="KO111" s="106"/>
      <c r="KP111" s="106"/>
      <c r="KQ111" s="106"/>
      <c r="KR111" s="106"/>
      <c r="KS111" s="106"/>
      <c r="KT111" s="106"/>
      <c r="KU111" s="106"/>
      <c r="KV111" s="106"/>
      <c r="KW111" s="106"/>
      <c r="KX111" s="106"/>
      <c r="KY111" s="106"/>
      <c r="KZ111" s="106"/>
      <c r="LA111" s="106"/>
      <c r="LB111" s="106"/>
      <c r="LC111" s="106"/>
      <c r="LD111" s="106"/>
      <c r="LE111" s="106"/>
      <c r="LF111" s="106"/>
      <c r="LG111" s="106"/>
      <c r="LH111" s="106"/>
      <c r="LI111" s="106"/>
      <c r="LJ111" s="106"/>
      <c r="LK111" s="106"/>
      <c r="LL111" s="106"/>
      <c r="LM111" s="106"/>
      <c r="LN111" s="106"/>
      <c r="LO111" s="106"/>
      <c r="LP111" s="106"/>
      <c r="LQ111" s="106"/>
      <c r="LR111" s="106"/>
      <c r="LS111" s="106"/>
      <c r="LT111" s="106"/>
      <c r="LU111" s="106"/>
      <c r="LV111" s="106"/>
      <c r="LW111" s="106"/>
      <c r="LX111" s="106"/>
      <c r="LY111" s="106"/>
      <c r="LZ111" s="106"/>
      <c r="MA111" s="106"/>
      <c r="MB111" s="106"/>
      <c r="MC111" s="106"/>
      <c r="MD111" s="106"/>
      <c r="ME111" s="106"/>
      <c r="MF111" s="106"/>
      <c r="MG111" s="106"/>
      <c r="MH111" s="106"/>
      <c r="MI111" s="106"/>
      <c r="MJ111" s="106"/>
      <c r="MK111" s="106"/>
      <c r="ML111" s="106"/>
      <c r="MM111" s="106"/>
      <c r="MN111" s="106"/>
      <c r="MO111" s="106"/>
      <c r="MP111" s="106"/>
      <c r="MQ111" s="106"/>
      <c r="MR111" s="106"/>
      <c r="MS111" s="106"/>
      <c r="MT111" s="106"/>
      <c r="MU111" s="106"/>
      <c r="MV111" s="106"/>
      <c r="MW111" s="106"/>
      <c r="MX111" s="106"/>
      <c r="MY111" s="106"/>
      <c r="MZ111" s="106"/>
      <c r="NA111" s="106"/>
      <c r="NB111" s="106"/>
      <c r="NC111" s="106"/>
      <c r="ND111" s="106"/>
      <c r="NE111" s="106"/>
      <c r="NF111" s="106"/>
      <c r="NG111" s="106"/>
      <c r="NH111" s="106"/>
      <c r="NI111" s="106"/>
      <c r="NJ111" s="106"/>
      <c r="NK111" s="106"/>
      <c r="NL111" s="106"/>
      <c r="NM111" s="106"/>
      <c r="NN111" s="106"/>
      <c r="NO111" s="106"/>
      <c r="NP111" s="106"/>
      <c r="NQ111" s="106"/>
      <c r="NR111" s="106"/>
      <c r="NS111" s="106"/>
      <c r="NT111" s="106"/>
      <c r="NU111" s="106"/>
      <c r="NV111" s="106"/>
      <c r="NW111" s="106"/>
      <c r="NX111" s="106"/>
      <c r="NY111" s="106"/>
      <c r="NZ111" s="106"/>
      <c r="OA111" s="106"/>
      <c r="OB111" s="106"/>
      <c r="OC111" s="106"/>
      <c r="OD111" s="106"/>
      <c r="OE111" s="106"/>
      <c r="OF111" s="106"/>
      <c r="OG111" s="106"/>
      <c r="OH111" s="106"/>
      <c r="OI111" s="106"/>
      <c r="OJ111" s="106"/>
      <c r="OK111" s="106"/>
      <c r="OL111" s="106"/>
      <c r="OM111" s="106"/>
      <c r="ON111" s="106"/>
      <c r="OO111" s="106"/>
      <c r="OP111" s="106"/>
      <c r="OQ111" s="106"/>
      <c r="OR111" s="106"/>
      <c r="OS111" s="106"/>
      <c r="OT111" s="106"/>
      <c r="OU111" s="106"/>
      <c r="OV111" s="106"/>
      <c r="OW111" s="106"/>
      <c r="OX111" s="106"/>
      <c r="OY111" s="106"/>
      <c r="OZ111" s="106"/>
      <c r="PA111" s="106"/>
      <c r="PB111" s="106"/>
      <c r="PC111" s="106"/>
      <c r="PD111" s="106"/>
      <c r="PE111" s="106"/>
      <c r="PF111" s="106"/>
      <c r="PG111" s="106"/>
      <c r="PH111" s="106"/>
      <c r="PI111" s="106"/>
      <c r="PJ111" s="106"/>
      <c r="PK111" s="106"/>
      <c r="PL111" s="106"/>
      <c r="PM111" s="106"/>
      <c r="PN111" s="106"/>
      <c r="PO111" s="106"/>
      <c r="PP111" s="106"/>
      <c r="PQ111" s="106"/>
      <c r="PR111" s="106"/>
      <c r="PS111" s="106"/>
      <c r="PT111" s="106"/>
      <c r="PU111" s="106"/>
      <c r="PV111" s="106"/>
      <c r="PW111" s="106"/>
      <c r="PX111" s="106"/>
      <c r="PY111" s="106"/>
      <c r="PZ111" s="106"/>
      <c r="QA111" s="106"/>
      <c r="QB111" s="106"/>
      <c r="QC111" s="106"/>
      <c r="QD111" s="106"/>
      <c r="QE111" s="106"/>
      <c r="QF111" s="106"/>
      <c r="QG111" s="106"/>
      <c r="QH111" s="106"/>
      <c r="QI111" s="106"/>
      <c r="QJ111" s="106"/>
      <c r="QK111" s="106"/>
      <c r="QL111" s="106"/>
      <c r="QM111" s="106"/>
      <c r="QN111" s="106"/>
      <c r="QO111" s="106"/>
      <c r="QP111" s="106"/>
      <c r="QQ111" s="106"/>
      <c r="QR111" s="106"/>
      <c r="QS111" s="106"/>
      <c r="QT111" s="106"/>
      <c r="QU111" s="106"/>
      <c r="QV111" s="106"/>
      <c r="QW111" s="106"/>
      <c r="QX111" s="106"/>
      <c r="QY111" s="106"/>
      <c r="QZ111" s="106"/>
      <c r="RA111" s="106"/>
      <c r="RB111" s="106"/>
      <c r="RC111" s="106"/>
      <c r="RD111" s="106"/>
      <c r="RE111" s="106"/>
      <c r="RF111" s="106"/>
      <c r="RG111" s="106"/>
      <c r="RH111" s="106"/>
      <c r="RI111" s="106"/>
      <c r="RJ111" s="106"/>
      <c r="RK111" s="106"/>
      <c r="RL111" s="106"/>
      <c r="RM111" s="106"/>
      <c r="RN111" s="106"/>
      <c r="RO111" s="106"/>
      <c r="RP111" s="106"/>
      <c r="RQ111" s="106"/>
      <c r="RR111" s="106"/>
    </row>
    <row r="112" spans="1:486" x14ac:dyDescent="0.3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16"/>
      <c r="M112" s="116"/>
      <c r="N112" s="116"/>
      <c r="O112" s="116"/>
      <c r="P112" s="117"/>
      <c r="Q112" s="117"/>
      <c r="R112" s="116"/>
      <c r="S112" s="111">
        <v>0.5</v>
      </c>
      <c r="T112" s="134">
        <f t="shared" si="23"/>
        <v>325.2830481476492</v>
      </c>
      <c r="U112" s="111">
        <f t="shared" si="24"/>
        <v>66.99506032976258</v>
      </c>
      <c r="V112" s="111">
        <f t="shared" si="25"/>
        <v>41.254897445149865</v>
      </c>
      <c r="W112" s="156">
        <f t="shared" si="152"/>
        <v>0.89820462033849691</v>
      </c>
      <c r="X112" s="156">
        <f t="shared" si="153"/>
        <v>8.5528340895850555E-2</v>
      </c>
      <c r="Y112" s="156">
        <f t="shared" si="28"/>
        <v>1.5630444430322152</v>
      </c>
      <c r="Z112" s="156">
        <f t="shared" si="29"/>
        <v>1.2419510298399938</v>
      </c>
      <c r="AA112" s="111">
        <f t="shared" si="30"/>
        <v>740.45696241779422</v>
      </c>
      <c r="AB112" s="111">
        <f t="shared" si="31"/>
        <v>312.17642362190202</v>
      </c>
      <c r="AC112" s="111">
        <f t="shared" si="32"/>
        <v>65.679556300834122</v>
      </c>
      <c r="AD112" s="111">
        <f t="shared" si="33"/>
        <v>40.385759625817307</v>
      </c>
      <c r="AE112" s="156">
        <f t="shared" si="34"/>
        <v>0.91122090683016821</v>
      </c>
      <c r="AF112" s="156">
        <f t="shared" si="35"/>
        <v>7.5695336643604408E-2</v>
      </c>
      <c r="AG112" s="156">
        <f t="shared" si="36"/>
        <v>1.5711540611191297</v>
      </c>
      <c r="AH112" s="156">
        <f t="shared" si="37"/>
        <v>1.2383432625391968</v>
      </c>
      <c r="AI112" s="111">
        <f t="shared" si="38"/>
        <v>761.59647598670028</v>
      </c>
      <c r="AJ112" s="111">
        <f t="shared" si="39"/>
        <v>312.96398474478059</v>
      </c>
      <c r="AK112" s="111">
        <f t="shared" si="40"/>
        <v>65.75609640852656</v>
      </c>
      <c r="AL112" s="111">
        <f t="shared" si="41"/>
        <v>40.436309306379037</v>
      </c>
      <c r="AM112" s="156">
        <f t="shared" si="42"/>
        <v>0.91039788549226963</v>
      </c>
      <c r="AN112" s="156">
        <f t="shared" si="43"/>
        <v>7.6275303123778934E-2</v>
      </c>
      <c r="AO112" s="156">
        <f t="shared" si="44"/>
        <v>1.5706896366615275</v>
      </c>
      <c r="AP112" s="156">
        <f t="shared" si="45"/>
        <v>1.2385752844211737</v>
      </c>
      <c r="AQ112" s="111">
        <f t="shared" si="46"/>
        <v>760.32389238704661</v>
      </c>
      <c r="AR112" s="111">
        <f t="shared" si="47"/>
        <v>312.91706797723089</v>
      </c>
      <c r="AS112" s="111">
        <f t="shared" si="48"/>
        <v>65.751528128269726</v>
      </c>
      <c r="AT112" s="111">
        <f t="shared" si="49"/>
        <v>40.433292189615784</v>
      </c>
      <c r="AU112" s="156">
        <f t="shared" si="50"/>
        <v>0.91044676171886263</v>
      </c>
      <c r="AV112" s="156">
        <f t="shared" si="51"/>
        <v>7.6240712497268145E-2</v>
      </c>
      <c r="AW112" s="156">
        <f t="shared" si="52"/>
        <v>1.570717391419312</v>
      </c>
      <c r="AX112" s="156">
        <f t="shared" si="53"/>
        <v>1.2385615182952672</v>
      </c>
      <c r="AY112" s="111">
        <f t="shared" si="54"/>
        <v>760.39969959697419</v>
      </c>
      <c r="AZ112" s="111">
        <f t="shared" si="55"/>
        <v>312.91986453101453</v>
      </c>
      <c r="BA112" s="111">
        <f t="shared" si="56"/>
        <v>65.751800397722988</v>
      </c>
      <c r="BB112" s="111">
        <f t="shared" si="57"/>
        <v>40.433472009494352</v>
      </c>
      <c r="BC112" s="156">
        <f t="shared" si="58"/>
        <v>0.91044384782643606</v>
      </c>
      <c r="BD112" s="156">
        <f t="shared" si="59"/>
        <v>7.624277418617488E-2</v>
      </c>
      <c r="BE112" s="156">
        <f t="shared" si="60"/>
        <v>1.5707157373607288</v>
      </c>
      <c r="BF112" s="156">
        <f t="shared" si="61"/>
        <v>1.2385623390469394</v>
      </c>
      <c r="BG112" s="111">
        <f t="shared" si="62"/>
        <v>760.39518096596407</v>
      </c>
      <c r="BH112" s="160">
        <f t="shared" si="63"/>
        <v>312.9196978433759</v>
      </c>
      <c r="BI112" s="160">
        <f t="shared" si="64"/>
        <v>65.751784169085752</v>
      </c>
      <c r="BJ112" s="160">
        <f t="shared" si="65"/>
        <v>40.433461291318714</v>
      </c>
      <c r="BK112" s="161">
        <f t="shared" si="66"/>
        <v>0.91044402150607928</v>
      </c>
      <c r="BL112" s="161">
        <f t="shared" si="67"/>
        <v>7.6242651299395156E-2</v>
      </c>
      <c r="BM112" s="161">
        <f t="shared" si="68"/>
        <v>1.5707158359514344</v>
      </c>
      <c r="BN112" s="161">
        <f t="shared" si="69"/>
        <v>1.2385622901270195</v>
      </c>
      <c r="BO112" s="160">
        <f t="shared" si="70"/>
        <v>760.39545029738429</v>
      </c>
      <c r="BP112" s="160">
        <f t="shared" si="71"/>
        <v>312.91970777875628</v>
      </c>
      <c r="BQ112" s="160">
        <f t="shared" si="72"/>
        <v>65.751785136389742</v>
      </c>
      <c r="BR112" s="160">
        <f t="shared" si="73"/>
        <v>40.433461930172996</v>
      </c>
      <c r="BS112" s="161">
        <f t="shared" si="74"/>
        <v>0.9104440111539357</v>
      </c>
      <c r="BT112" s="161">
        <f t="shared" si="75"/>
        <v>7.6242658624032983E-2</v>
      </c>
      <c r="BU112" s="161">
        <f t="shared" si="76"/>
        <v>1.5707158300749606</v>
      </c>
      <c r="BV112" s="161">
        <f t="shared" si="77"/>
        <v>1.2385622930428828</v>
      </c>
      <c r="BW112" s="160">
        <f t="shared" si="78"/>
        <v>760.39543424394378</v>
      </c>
      <c r="BX112" s="160">
        <f t="shared" si="79"/>
        <v>312.91970718656017</v>
      </c>
      <c r="BY112" s="160">
        <f t="shared" si="80"/>
        <v>65.751785078733789</v>
      </c>
      <c r="BZ112" s="160">
        <f t="shared" si="81"/>
        <v>40.433461892094208</v>
      </c>
      <c r="CA112" s="161">
        <f t="shared" si="82"/>
        <v>0.91044401177097245</v>
      </c>
      <c r="CB112" s="161">
        <f t="shared" si="83"/>
        <v>7.6242658187449616E-2</v>
      </c>
      <c r="CC112" s="161">
        <f t="shared" si="84"/>
        <v>1.5707158304252264</v>
      </c>
      <c r="CD112" s="161">
        <f t="shared" si="85"/>
        <v>1.2385622928690838</v>
      </c>
      <c r="CE112" s="160">
        <f t="shared" si="86"/>
        <v>760.3954352008052</v>
      </c>
      <c r="CF112" s="160">
        <f t="shared" si="87"/>
        <v>312.91970722185789</v>
      </c>
      <c r="CG112" s="160">
        <f t="shared" si="88"/>
        <v>65.751785082170386</v>
      </c>
      <c r="CH112" s="160">
        <f t="shared" si="89"/>
        <v>40.433461894363873</v>
      </c>
      <c r="CI112" s="161">
        <f t="shared" si="90"/>
        <v>0.91044401173419354</v>
      </c>
      <c r="CJ112" s="161">
        <f t="shared" si="91"/>
        <v>7.6242658213472148E-2</v>
      </c>
      <c r="CK112" s="161">
        <f t="shared" si="92"/>
        <v>1.5707158304043489</v>
      </c>
      <c r="CL112" s="161">
        <f t="shared" si="93"/>
        <v>1.2385622928794433</v>
      </c>
      <c r="CM112" s="160">
        <f t="shared" si="94"/>
        <v>760.39543514377181</v>
      </c>
      <c r="CN112" s="160">
        <f t="shared" si="95"/>
        <v>312.919707219754</v>
      </c>
      <c r="CO112" s="160">
        <f t="shared" si="96"/>
        <v>65.751785081965551</v>
      </c>
      <c r="CP112" s="160">
        <f t="shared" si="97"/>
        <v>40.433461894228614</v>
      </c>
      <c r="CQ112" s="161">
        <f t="shared" si="98"/>
        <v>0.91044401173638612</v>
      </c>
      <c r="CR112" s="161">
        <f t="shared" si="99"/>
        <v>7.6242658211921083E-2</v>
      </c>
      <c r="CS112" s="161">
        <f t="shared" si="100"/>
        <v>1.5707158304055933</v>
      </c>
      <c r="CT112" s="161">
        <f t="shared" si="101"/>
        <v>1.2385622928788256</v>
      </c>
      <c r="CU112" s="160">
        <f t="shared" si="102"/>
        <v>760.39543514717116</v>
      </c>
      <c r="CV112" s="160">
        <f t="shared" si="103"/>
        <v>312.91970721987934</v>
      </c>
      <c r="CW112" s="160">
        <f t="shared" si="104"/>
        <v>65.751785081977729</v>
      </c>
      <c r="CX112" s="160">
        <f t="shared" si="105"/>
        <v>40.433461894236657</v>
      </c>
      <c r="CY112" s="161">
        <f t="shared" si="106"/>
        <v>0.91044401173625567</v>
      </c>
      <c r="CZ112" s="161">
        <f t="shared" si="107"/>
        <v>7.6242658212013453E-2</v>
      </c>
      <c r="DA112" s="161">
        <f t="shared" si="108"/>
        <v>1.5707158304055193</v>
      </c>
      <c r="DB112" s="161">
        <f t="shared" si="109"/>
        <v>1.2385622928788622</v>
      </c>
      <c r="DC112" s="160">
        <f t="shared" si="110"/>
        <v>760.39543514696845</v>
      </c>
      <c r="DD112" s="160">
        <f t="shared" si="111"/>
        <v>312.9197072198719</v>
      </c>
      <c r="DE112" s="160">
        <f t="shared" si="112"/>
        <v>65.751785081977033</v>
      </c>
      <c r="DF112" s="160">
        <f t="shared" si="113"/>
        <v>40.433461894236189</v>
      </c>
      <c r="DG112" s="161">
        <f t="shared" si="114"/>
        <v>0.9104440117362631</v>
      </c>
      <c r="DH112" s="161">
        <f t="shared" si="115"/>
        <v>7.6242658212007972E-2</v>
      </c>
      <c r="DI112" s="161">
        <f t="shared" si="116"/>
        <v>1.5707158304055238</v>
      </c>
      <c r="DJ112" s="161">
        <f t="shared" si="117"/>
        <v>1.2385622928788602</v>
      </c>
      <c r="DK112" s="160">
        <f t="shared" si="118"/>
        <v>760.39543514698062</v>
      </c>
      <c r="DL112" s="160">
        <f t="shared" si="119"/>
        <v>312.91970721987235</v>
      </c>
      <c r="DM112" s="160">
        <f t="shared" si="120"/>
        <v>65.751785081977062</v>
      </c>
      <c r="DN112" s="160">
        <f t="shared" si="121"/>
        <v>40.433461894236224</v>
      </c>
      <c r="DO112" s="161">
        <f t="shared" si="122"/>
        <v>0.91044401173626299</v>
      </c>
      <c r="DP112" s="161">
        <f t="shared" si="123"/>
        <v>7.6242658212008277E-2</v>
      </c>
      <c r="DQ112" s="161">
        <f t="shared" si="124"/>
        <v>1.5707158304055231</v>
      </c>
      <c r="DR112" s="161">
        <f t="shared" si="125"/>
        <v>1.2385622928788602</v>
      </c>
      <c r="DS112" s="160">
        <f t="shared" si="126"/>
        <v>760.39543514698005</v>
      </c>
      <c r="DT112" s="160">
        <f t="shared" si="127"/>
        <v>312.91970721987229</v>
      </c>
      <c r="DU112" s="160">
        <f t="shared" si="128"/>
        <v>65.751785081977062</v>
      </c>
      <c r="DV112" s="160">
        <f t="shared" si="129"/>
        <v>40.433461894236224</v>
      </c>
      <c r="DW112" s="161">
        <f t="shared" si="130"/>
        <v>0.91044401173626321</v>
      </c>
      <c r="DX112" s="161">
        <f t="shared" si="131"/>
        <v>7.6242658212008235E-2</v>
      </c>
      <c r="DY112" s="161">
        <f t="shared" si="132"/>
        <v>1.5707158304055233</v>
      </c>
      <c r="DZ112" s="161">
        <f t="shared" si="133"/>
        <v>1.2385622928788602</v>
      </c>
      <c r="EA112" s="160">
        <f t="shared" si="134"/>
        <v>760.39543514697993</v>
      </c>
      <c r="EB112" s="160">
        <f t="shared" si="135"/>
        <v>312.91970721987229</v>
      </c>
      <c r="EC112" s="160">
        <f t="shared" si="136"/>
        <v>65.751785081977062</v>
      </c>
      <c r="ED112" s="160">
        <f t="shared" si="137"/>
        <v>40.433461894236224</v>
      </c>
      <c r="EE112" s="161">
        <f t="shared" si="138"/>
        <v>0.91044401173626321</v>
      </c>
      <c r="EF112" s="161">
        <f t="shared" si="139"/>
        <v>7.6242658212008235E-2</v>
      </c>
      <c r="EG112" s="161">
        <f t="shared" si="140"/>
        <v>1.5707158304055233</v>
      </c>
      <c r="EH112" s="161">
        <f t="shared" si="141"/>
        <v>1.2385622928788602</v>
      </c>
      <c r="EI112" s="160">
        <f t="shared" si="142"/>
        <v>760.39543514697993</v>
      </c>
      <c r="EJ112" s="160">
        <f t="shared" si="143"/>
        <v>312.91970721987229</v>
      </c>
      <c r="EK112" s="160">
        <f t="shared" si="144"/>
        <v>65.751785081977062</v>
      </c>
      <c r="EL112" s="160">
        <f t="shared" si="145"/>
        <v>40.433461894236224</v>
      </c>
      <c r="EM112" s="161">
        <f t="shared" si="146"/>
        <v>0.91044401173626321</v>
      </c>
      <c r="EN112" s="161">
        <f t="shared" si="147"/>
        <v>7.6242658212008235E-2</v>
      </c>
      <c r="EO112" s="161">
        <f t="shared" si="148"/>
        <v>1.5707158304055233</v>
      </c>
      <c r="EP112" s="161">
        <f t="shared" si="149"/>
        <v>1.2385622928788602</v>
      </c>
      <c r="EQ112" s="160">
        <f t="shared" si="150"/>
        <v>0.78576436813706707</v>
      </c>
      <c r="ER112" s="160">
        <f t="shared" si="151"/>
        <v>39.769707219872316</v>
      </c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/>
      <c r="IW112" s="106"/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  <c r="JX112" s="106"/>
      <c r="JY112" s="106"/>
      <c r="JZ112" s="106"/>
      <c r="KA112" s="106"/>
      <c r="KB112" s="106"/>
      <c r="KC112" s="106"/>
      <c r="KD112" s="106"/>
      <c r="KE112" s="106"/>
      <c r="KF112" s="106"/>
      <c r="KG112" s="106"/>
      <c r="KH112" s="106"/>
      <c r="KI112" s="106"/>
      <c r="KJ112" s="106"/>
      <c r="KK112" s="106"/>
      <c r="KL112" s="106"/>
      <c r="KM112" s="106"/>
      <c r="KN112" s="106"/>
      <c r="KO112" s="106"/>
      <c r="KP112" s="106"/>
      <c r="KQ112" s="106"/>
      <c r="KR112" s="106"/>
      <c r="KS112" s="106"/>
      <c r="KT112" s="106"/>
      <c r="KU112" s="106"/>
      <c r="KV112" s="106"/>
      <c r="KW112" s="106"/>
      <c r="KX112" s="106"/>
      <c r="KY112" s="106"/>
      <c r="KZ112" s="106"/>
      <c r="LA112" s="106"/>
      <c r="LB112" s="106"/>
      <c r="LC112" s="106"/>
      <c r="LD112" s="106"/>
      <c r="LE112" s="106"/>
      <c r="LF112" s="106"/>
      <c r="LG112" s="106"/>
      <c r="LH112" s="106"/>
      <c r="LI112" s="106"/>
      <c r="LJ112" s="106"/>
      <c r="LK112" s="106"/>
      <c r="LL112" s="106"/>
      <c r="LM112" s="106"/>
      <c r="LN112" s="106"/>
      <c r="LO112" s="106"/>
      <c r="LP112" s="106"/>
      <c r="LQ112" s="106"/>
      <c r="LR112" s="106"/>
      <c r="LS112" s="106"/>
      <c r="LT112" s="106"/>
      <c r="LU112" s="106"/>
      <c r="LV112" s="106"/>
      <c r="LW112" s="106"/>
      <c r="LX112" s="106"/>
      <c r="LY112" s="106"/>
      <c r="LZ112" s="106"/>
      <c r="MA112" s="106"/>
      <c r="MB112" s="106"/>
      <c r="MC112" s="106"/>
      <c r="MD112" s="106"/>
      <c r="ME112" s="106"/>
      <c r="MF112" s="106"/>
      <c r="MG112" s="106"/>
      <c r="MH112" s="106"/>
      <c r="MI112" s="106"/>
      <c r="MJ112" s="106"/>
      <c r="MK112" s="106"/>
      <c r="ML112" s="106"/>
      <c r="MM112" s="106"/>
      <c r="MN112" s="106"/>
      <c r="MO112" s="106"/>
      <c r="MP112" s="106"/>
      <c r="MQ112" s="106"/>
      <c r="MR112" s="106"/>
      <c r="MS112" s="106"/>
      <c r="MT112" s="106"/>
      <c r="MU112" s="106"/>
      <c r="MV112" s="106"/>
      <c r="MW112" s="106"/>
      <c r="MX112" s="106"/>
      <c r="MY112" s="106"/>
      <c r="MZ112" s="106"/>
      <c r="NA112" s="106"/>
      <c r="NB112" s="106"/>
      <c r="NC112" s="106"/>
      <c r="ND112" s="106"/>
      <c r="NE112" s="106"/>
      <c r="NF112" s="106"/>
      <c r="NG112" s="106"/>
      <c r="NH112" s="106"/>
      <c r="NI112" s="106"/>
      <c r="NJ112" s="106"/>
      <c r="NK112" s="106"/>
      <c r="NL112" s="106"/>
      <c r="NM112" s="106"/>
      <c r="NN112" s="106"/>
      <c r="NO112" s="106"/>
      <c r="NP112" s="106"/>
      <c r="NQ112" s="106"/>
      <c r="NR112" s="106"/>
      <c r="NS112" s="106"/>
      <c r="NT112" s="106"/>
      <c r="NU112" s="106"/>
      <c r="NV112" s="106"/>
      <c r="NW112" s="106"/>
      <c r="NX112" s="106"/>
      <c r="NY112" s="106"/>
      <c r="NZ112" s="106"/>
      <c r="OA112" s="106"/>
      <c r="OB112" s="106"/>
      <c r="OC112" s="106"/>
      <c r="OD112" s="106"/>
      <c r="OE112" s="106"/>
      <c r="OF112" s="106"/>
      <c r="OG112" s="106"/>
      <c r="OH112" s="106"/>
      <c r="OI112" s="106"/>
      <c r="OJ112" s="106"/>
      <c r="OK112" s="106"/>
      <c r="OL112" s="106"/>
      <c r="OM112" s="106"/>
      <c r="ON112" s="106"/>
      <c r="OO112" s="106"/>
      <c r="OP112" s="106"/>
      <c r="OQ112" s="106"/>
      <c r="OR112" s="106"/>
      <c r="OS112" s="106"/>
      <c r="OT112" s="106"/>
      <c r="OU112" s="106"/>
      <c r="OV112" s="106"/>
      <c r="OW112" s="106"/>
      <c r="OX112" s="106"/>
      <c r="OY112" s="106"/>
      <c r="OZ112" s="106"/>
      <c r="PA112" s="106"/>
      <c r="PB112" s="106"/>
      <c r="PC112" s="106"/>
      <c r="PD112" s="106"/>
      <c r="PE112" s="106"/>
      <c r="PF112" s="106"/>
      <c r="PG112" s="106"/>
      <c r="PH112" s="106"/>
      <c r="PI112" s="106"/>
      <c r="PJ112" s="106"/>
      <c r="PK112" s="106"/>
      <c r="PL112" s="106"/>
      <c r="PM112" s="106"/>
      <c r="PN112" s="106"/>
      <c r="PO112" s="106"/>
      <c r="PP112" s="106"/>
      <c r="PQ112" s="106"/>
      <c r="PR112" s="106"/>
      <c r="PS112" s="106"/>
      <c r="PT112" s="106"/>
      <c r="PU112" s="106"/>
      <c r="PV112" s="106"/>
      <c r="PW112" s="106"/>
      <c r="PX112" s="106"/>
      <c r="PY112" s="106"/>
      <c r="PZ112" s="106"/>
      <c r="QA112" s="106"/>
      <c r="QB112" s="106"/>
      <c r="QC112" s="106"/>
      <c r="QD112" s="106"/>
      <c r="QE112" s="106"/>
      <c r="QF112" s="106"/>
      <c r="QG112" s="106"/>
      <c r="QH112" s="106"/>
      <c r="QI112" s="106"/>
      <c r="QJ112" s="106"/>
      <c r="QK112" s="106"/>
      <c r="QL112" s="106"/>
      <c r="QM112" s="106"/>
      <c r="QN112" s="106"/>
      <c r="QO112" s="106"/>
      <c r="QP112" s="106"/>
      <c r="QQ112" s="106"/>
      <c r="QR112" s="106"/>
      <c r="QS112" s="106"/>
      <c r="QT112" s="106"/>
      <c r="QU112" s="106"/>
      <c r="QV112" s="106"/>
      <c r="QW112" s="106"/>
      <c r="QX112" s="106"/>
      <c r="QY112" s="106"/>
      <c r="QZ112" s="106"/>
      <c r="RA112" s="106"/>
      <c r="RB112" s="106"/>
      <c r="RC112" s="106"/>
      <c r="RD112" s="106"/>
      <c r="RE112" s="106"/>
      <c r="RF112" s="106"/>
      <c r="RG112" s="106"/>
      <c r="RH112" s="106"/>
      <c r="RI112" s="106"/>
      <c r="RJ112" s="106"/>
      <c r="RK112" s="106"/>
      <c r="RL112" s="106"/>
      <c r="RM112" s="106"/>
      <c r="RN112" s="106"/>
      <c r="RO112" s="106"/>
      <c r="RP112" s="106"/>
      <c r="RQ112" s="106"/>
      <c r="RR112" s="106"/>
    </row>
    <row r="113" spans="1:486" x14ac:dyDescent="0.3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16"/>
      <c r="M113" s="116"/>
      <c r="N113" s="116"/>
      <c r="O113" s="116"/>
      <c r="P113" s="117"/>
      <c r="Q113" s="117"/>
      <c r="R113" s="116"/>
      <c r="S113" s="111">
        <v>0.51</v>
      </c>
      <c r="T113" s="134">
        <f t="shared" si="23"/>
        <v>325.03549107793509</v>
      </c>
      <c r="U113" s="111">
        <f t="shared" si="24"/>
        <v>66.969356642045057</v>
      </c>
      <c r="V113" s="111">
        <f t="shared" si="25"/>
        <v>41.237908745374</v>
      </c>
      <c r="W113" s="156">
        <f t="shared" si="152"/>
        <v>0.89843761354919194</v>
      </c>
      <c r="X113" s="156">
        <f t="shared" si="153"/>
        <v>8.5339198146296855E-2</v>
      </c>
      <c r="Y113" s="156">
        <f t="shared" si="28"/>
        <v>1.5464459725432174</v>
      </c>
      <c r="Z113" s="156">
        <f t="shared" si="29"/>
        <v>1.2556201142813981</v>
      </c>
      <c r="AA113" s="111">
        <f t="shared" si="30"/>
        <v>737.37102813686681</v>
      </c>
      <c r="AB113" s="111">
        <f t="shared" si="31"/>
        <v>312.05996821602577</v>
      </c>
      <c r="AC113" s="111">
        <f t="shared" si="32"/>
        <v>65.668264468057487</v>
      </c>
      <c r="AD113" s="111">
        <f t="shared" si="33"/>
        <v>40.378302327521254</v>
      </c>
      <c r="AE113" s="156">
        <f t="shared" si="34"/>
        <v>0.91134307062176012</v>
      </c>
      <c r="AF113" s="156">
        <f t="shared" si="35"/>
        <v>7.5609701704716328E-2</v>
      </c>
      <c r="AG113" s="156">
        <f t="shared" si="36"/>
        <v>1.5545071807083055</v>
      </c>
      <c r="AH113" s="156">
        <f t="shared" si="37"/>
        <v>1.2518953296471218</v>
      </c>
      <c r="AI113" s="111">
        <f t="shared" si="38"/>
        <v>757.81465961401352</v>
      </c>
      <c r="AJ113" s="111">
        <f t="shared" si="39"/>
        <v>312.82437646753596</v>
      </c>
      <c r="AK113" s="111">
        <f t="shared" si="40"/>
        <v>65.742505981956455</v>
      </c>
      <c r="AL113" s="111">
        <f t="shared" si="41"/>
        <v>40.427333546797946</v>
      </c>
      <c r="AM113" s="156">
        <f t="shared" si="42"/>
        <v>0.91054338128870316</v>
      </c>
      <c r="AN113" s="156">
        <f t="shared" si="43"/>
        <v>7.6172388367684613E-2</v>
      </c>
      <c r="AO113" s="156">
        <f t="shared" si="44"/>
        <v>1.5540531969289937</v>
      </c>
      <c r="AP113" s="156">
        <f t="shared" si="45"/>
        <v>1.2521303061708708</v>
      </c>
      <c r="AQ113" s="111">
        <f t="shared" si="46"/>
        <v>756.60907990138048</v>
      </c>
      <c r="AR113" s="111">
        <f t="shared" si="47"/>
        <v>312.77975552901461</v>
      </c>
      <c r="AS113" s="111">
        <f t="shared" si="48"/>
        <v>65.73816431559834</v>
      </c>
      <c r="AT113" s="111">
        <f t="shared" si="49"/>
        <v>40.424466121760553</v>
      </c>
      <c r="AU113" s="156">
        <f t="shared" si="50"/>
        <v>0.91058992009290707</v>
      </c>
      <c r="AV113" s="156">
        <f t="shared" si="51"/>
        <v>7.6139504858343754E-2</v>
      </c>
      <c r="AW113" s="156">
        <f t="shared" si="52"/>
        <v>1.5540797747591106</v>
      </c>
      <c r="AX113" s="156">
        <f t="shared" si="53"/>
        <v>1.2521166446516616</v>
      </c>
      <c r="AY113" s="111">
        <f t="shared" si="54"/>
        <v>756.67945376551575</v>
      </c>
      <c r="AZ113" s="111">
        <f t="shared" si="55"/>
        <v>312.78236175720622</v>
      </c>
      <c r="BA113" s="111">
        <f t="shared" si="56"/>
        <v>65.738417877286551</v>
      </c>
      <c r="BB113" s="111">
        <f t="shared" si="57"/>
        <v>40.424633584693019</v>
      </c>
      <c r="BC113" s="156">
        <f t="shared" si="58"/>
        <v>0.91058720136414528</v>
      </c>
      <c r="BD113" s="156">
        <f t="shared" si="59"/>
        <v>7.6141425396346177E-2</v>
      </c>
      <c r="BE113" s="156">
        <f t="shared" si="60"/>
        <v>1.5540782226588055</v>
      </c>
      <c r="BF113" s="156">
        <f t="shared" si="61"/>
        <v>1.2521174427828343</v>
      </c>
      <c r="BG113" s="111">
        <f t="shared" si="62"/>
        <v>756.67534335584298</v>
      </c>
      <c r="BH113" s="137">
        <f t="shared" si="63"/>
        <v>312.78220953743534</v>
      </c>
      <c r="BI113" s="137">
        <f t="shared" si="64"/>
        <v>65.738403067630259</v>
      </c>
      <c r="BJ113" s="137">
        <f t="shared" si="65"/>
        <v>40.424623803764852</v>
      </c>
      <c r="BK113" s="113">
        <f t="shared" si="66"/>
        <v>0.91058736015299924</v>
      </c>
      <c r="BL113" s="113">
        <f t="shared" si="67"/>
        <v>7.6141313224666149E-2</v>
      </c>
      <c r="BM113" s="113">
        <f t="shared" si="68"/>
        <v>1.5540783133119147</v>
      </c>
      <c r="BN113" s="113">
        <f t="shared" si="69"/>
        <v>1.2521173961676968</v>
      </c>
      <c r="BO113" s="137">
        <f t="shared" si="70"/>
        <v>756.67558342907364</v>
      </c>
      <c r="BP113" s="137">
        <f t="shared" si="71"/>
        <v>312.78221842802515</v>
      </c>
      <c r="BQ113" s="137">
        <f t="shared" si="72"/>
        <v>65.738403932606843</v>
      </c>
      <c r="BR113" s="137">
        <f t="shared" si="73"/>
        <v>40.424624375032224</v>
      </c>
      <c r="BS113" s="113">
        <f t="shared" si="74"/>
        <v>0.91058735087872766</v>
      </c>
      <c r="BT113" s="113">
        <f t="shared" si="75"/>
        <v>7.6141319776194691E-2</v>
      </c>
      <c r="BU113" s="113">
        <f t="shared" si="76"/>
        <v>1.5540783080172076</v>
      </c>
      <c r="BV113" s="113">
        <f t="shared" si="77"/>
        <v>1.2521173988903156</v>
      </c>
      <c r="BW113" s="137">
        <f t="shared" si="78"/>
        <v>756.67556940729025</v>
      </c>
      <c r="BX113" s="137">
        <f t="shared" si="79"/>
        <v>312.78221790875898</v>
      </c>
      <c r="BY113" s="137">
        <f t="shared" si="80"/>
        <v>65.7384038820868</v>
      </c>
      <c r="BZ113" s="137">
        <f t="shared" si="81"/>
        <v>40.424624341666636</v>
      </c>
      <c r="CA113" s="113">
        <f t="shared" si="82"/>
        <v>0.91058735142040326</v>
      </c>
      <c r="CB113" s="113">
        <f t="shared" si="83"/>
        <v>7.6141319393544377E-2</v>
      </c>
      <c r="CC113" s="113">
        <f t="shared" si="84"/>
        <v>1.5540783083264518</v>
      </c>
      <c r="CD113" s="113">
        <f t="shared" si="85"/>
        <v>1.2521173987312975</v>
      </c>
      <c r="CE113" s="137">
        <f t="shared" si="86"/>
        <v>756.67557022625022</v>
      </c>
      <c r="CF113" s="137">
        <f t="shared" si="87"/>
        <v>312.78221793908733</v>
      </c>
      <c r="CG113" s="137">
        <f t="shared" si="88"/>
        <v>65.738403885037457</v>
      </c>
      <c r="CH113" s="137">
        <f t="shared" si="89"/>
        <v>40.424624343615378</v>
      </c>
      <c r="CI113" s="113">
        <f t="shared" si="90"/>
        <v>0.91058735138876612</v>
      </c>
      <c r="CJ113" s="113">
        <f t="shared" si="91"/>
        <v>7.6141319415893527E-2</v>
      </c>
      <c r="CK113" s="113">
        <f t="shared" si="92"/>
        <v>1.5540783083083898</v>
      </c>
      <c r="CL113" s="113">
        <f t="shared" si="93"/>
        <v>1.2521173987405854</v>
      </c>
      <c r="CM113" s="137">
        <f t="shared" si="94"/>
        <v>756.67557017841807</v>
      </c>
      <c r="CN113" s="137">
        <f t="shared" si="95"/>
        <v>312.78221793731598</v>
      </c>
      <c r="CO113" s="137">
        <f t="shared" si="96"/>
        <v>65.738403884865093</v>
      </c>
      <c r="CP113" s="137">
        <f t="shared" si="97"/>
        <v>40.424624343501577</v>
      </c>
      <c r="CQ113" s="113">
        <f t="shared" si="98"/>
        <v>0.91058735139061475</v>
      </c>
      <c r="CR113" s="113">
        <f t="shared" si="99"/>
        <v>7.6141319414588127E-2</v>
      </c>
      <c r="CS113" s="113">
        <f t="shared" si="100"/>
        <v>1.5540783083094445</v>
      </c>
      <c r="CT113" s="113">
        <f t="shared" si="101"/>
        <v>1.2521173987400425</v>
      </c>
      <c r="CU113" s="137">
        <f t="shared" si="102"/>
        <v>756.67557018121181</v>
      </c>
      <c r="CV113" s="137">
        <f t="shared" si="103"/>
        <v>312.78221793741949</v>
      </c>
      <c r="CW113" s="173">
        <f t="shared" si="104"/>
        <v>65.738403884875197</v>
      </c>
      <c r="CX113" s="173">
        <f t="shared" si="105"/>
        <v>40.424624343508221</v>
      </c>
      <c r="CY113" s="174">
        <f t="shared" si="106"/>
        <v>0.91058735139050606</v>
      </c>
      <c r="CZ113" s="174">
        <f t="shared" si="107"/>
        <v>7.6141319414664441E-2</v>
      </c>
      <c r="DA113" s="174">
        <f t="shared" si="108"/>
        <v>1.5540783083093832</v>
      </c>
      <c r="DB113" s="174">
        <f t="shared" si="109"/>
        <v>1.2521173987400744</v>
      </c>
      <c r="DC113" s="173">
        <f t="shared" si="110"/>
        <v>756.67557018104833</v>
      </c>
      <c r="DD113" s="137">
        <f t="shared" si="111"/>
        <v>312.78221793741341</v>
      </c>
      <c r="DE113" s="173">
        <f t="shared" si="112"/>
        <v>65.738403884874586</v>
      </c>
      <c r="DF113" s="173">
        <f t="shared" si="113"/>
        <v>40.424624343507823</v>
      </c>
      <c r="DG113" s="174">
        <f t="shared" si="114"/>
        <v>0.91058735139051261</v>
      </c>
      <c r="DH113" s="174">
        <f t="shared" si="115"/>
        <v>7.6141319414659944E-2</v>
      </c>
      <c r="DI113" s="174">
        <f t="shared" si="116"/>
        <v>1.5540783083093863</v>
      </c>
      <c r="DJ113" s="174">
        <f t="shared" si="117"/>
        <v>1.2521173987400724</v>
      </c>
      <c r="DK113" s="173">
        <f t="shared" si="118"/>
        <v>756.67557018105822</v>
      </c>
      <c r="DL113" s="137">
        <f t="shared" si="119"/>
        <v>312.7822179374138</v>
      </c>
      <c r="DM113" s="173">
        <f t="shared" si="120"/>
        <v>65.738403884874614</v>
      </c>
      <c r="DN113" s="173">
        <f t="shared" si="121"/>
        <v>40.424624343507858</v>
      </c>
      <c r="DO113" s="174">
        <f t="shared" si="122"/>
        <v>0.9105873513905125</v>
      </c>
      <c r="DP113" s="174">
        <f t="shared" si="123"/>
        <v>7.6141319414660208E-2</v>
      </c>
      <c r="DQ113" s="174">
        <f t="shared" si="124"/>
        <v>1.5540783083093863</v>
      </c>
      <c r="DR113" s="174">
        <f t="shared" si="125"/>
        <v>1.2521173987400724</v>
      </c>
      <c r="DS113" s="173">
        <f t="shared" si="126"/>
        <v>756.67557018105742</v>
      </c>
      <c r="DT113" s="137">
        <f t="shared" si="127"/>
        <v>312.78221793741369</v>
      </c>
      <c r="DU113" s="173">
        <f t="shared" si="128"/>
        <v>65.738403884874614</v>
      </c>
      <c r="DV113" s="173">
        <f t="shared" si="129"/>
        <v>40.424624343507844</v>
      </c>
      <c r="DW113" s="174">
        <f t="shared" si="130"/>
        <v>0.91058735139051228</v>
      </c>
      <c r="DX113" s="174">
        <f t="shared" si="131"/>
        <v>7.6141319414660139E-2</v>
      </c>
      <c r="DY113" s="174">
        <f t="shared" si="132"/>
        <v>1.5540783083093863</v>
      </c>
      <c r="DZ113" s="174">
        <f t="shared" si="133"/>
        <v>1.2521173987400724</v>
      </c>
      <c r="EA113" s="173">
        <f t="shared" si="134"/>
        <v>756.67557018105776</v>
      </c>
      <c r="EB113" s="137">
        <f t="shared" si="135"/>
        <v>312.78221793741375</v>
      </c>
      <c r="EC113" s="173">
        <f t="shared" si="136"/>
        <v>65.738403884874614</v>
      </c>
      <c r="ED113" s="173">
        <f t="shared" si="137"/>
        <v>40.424624343507844</v>
      </c>
      <c r="EE113" s="174">
        <f t="shared" si="138"/>
        <v>0.91058735139051228</v>
      </c>
      <c r="EF113" s="174">
        <f t="shared" si="139"/>
        <v>7.6141319414660208E-2</v>
      </c>
      <c r="EG113" s="174">
        <f t="shared" si="140"/>
        <v>1.5540783083093863</v>
      </c>
      <c r="EH113" s="174">
        <f t="shared" si="141"/>
        <v>1.2521173987400727</v>
      </c>
      <c r="EI113" s="173">
        <f t="shared" si="142"/>
        <v>756.67557018105754</v>
      </c>
      <c r="EJ113" s="137">
        <f t="shared" si="143"/>
        <v>312.78221793741375</v>
      </c>
      <c r="EK113" s="173">
        <f t="shared" si="144"/>
        <v>65.738403884874614</v>
      </c>
      <c r="EL113" s="173">
        <f t="shared" si="145"/>
        <v>40.424624343507844</v>
      </c>
      <c r="EM113" s="174">
        <f t="shared" si="146"/>
        <v>0.91058735139051228</v>
      </c>
      <c r="EN113" s="174">
        <f t="shared" si="147"/>
        <v>7.6141319414660208E-2</v>
      </c>
      <c r="EO113" s="174">
        <f t="shared" si="148"/>
        <v>1.5540783083093863</v>
      </c>
      <c r="EP113" s="174">
        <f t="shared" si="149"/>
        <v>1.2521173987400727</v>
      </c>
      <c r="EQ113" s="137">
        <f t="shared" si="150"/>
        <v>0.7891108091937582</v>
      </c>
      <c r="ER113" s="137">
        <f t="shared" si="151"/>
        <v>39.63221793741377</v>
      </c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  <c r="II113" s="106"/>
      <c r="IJ113" s="106"/>
      <c r="IK113" s="106"/>
      <c r="IL113" s="106"/>
      <c r="IM113" s="106"/>
      <c r="IN113" s="106"/>
      <c r="IO113" s="106"/>
      <c r="IP113" s="106"/>
      <c r="IQ113" s="106"/>
      <c r="IR113" s="106"/>
      <c r="IS113" s="106"/>
      <c r="IT113" s="106"/>
      <c r="IU113" s="106"/>
      <c r="IV113" s="106"/>
      <c r="IW113" s="106"/>
      <c r="IX113" s="106"/>
      <c r="IY113" s="106"/>
      <c r="IZ113" s="106"/>
      <c r="JA113" s="106"/>
      <c r="JB113" s="106"/>
      <c r="JC113" s="106"/>
      <c r="JD113" s="106"/>
      <c r="JE113" s="106"/>
      <c r="JF113" s="106"/>
      <c r="JG113" s="106"/>
      <c r="JH113" s="106"/>
      <c r="JI113" s="106"/>
      <c r="JJ113" s="106"/>
      <c r="JK113" s="106"/>
      <c r="JL113" s="106"/>
      <c r="JM113" s="106"/>
      <c r="JN113" s="106"/>
      <c r="JO113" s="106"/>
      <c r="JP113" s="106"/>
      <c r="JQ113" s="106"/>
      <c r="JR113" s="106"/>
      <c r="JS113" s="106"/>
      <c r="JT113" s="106"/>
      <c r="JU113" s="106"/>
      <c r="JV113" s="106"/>
      <c r="JW113" s="106"/>
      <c r="JX113" s="106"/>
      <c r="JY113" s="106"/>
      <c r="JZ113" s="106"/>
      <c r="KA113" s="106"/>
      <c r="KB113" s="106"/>
      <c r="KC113" s="106"/>
      <c r="KD113" s="106"/>
      <c r="KE113" s="106"/>
      <c r="KF113" s="106"/>
      <c r="KG113" s="106"/>
      <c r="KH113" s="106"/>
      <c r="KI113" s="106"/>
      <c r="KJ113" s="106"/>
      <c r="KK113" s="106"/>
      <c r="KL113" s="106"/>
      <c r="KM113" s="106"/>
      <c r="KN113" s="106"/>
      <c r="KO113" s="106"/>
      <c r="KP113" s="106"/>
      <c r="KQ113" s="106"/>
      <c r="KR113" s="106"/>
      <c r="KS113" s="106"/>
      <c r="KT113" s="106"/>
      <c r="KU113" s="106"/>
      <c r="KV113" s="106"/>
      <c r="KW113" s="106"/>
      <c r="KX113" s="106"/>
      <c r="KY113" s="106"/>
      <c r="KZ113" s="106"/>
      <c r="LA113" s="106"/>
      <c r="LB113" s="106"/>
      <c r="LC113" s="106"/>
      <c r="LD113" s="106"/>
      <c r="LE113" s="106"/>
      <c r="LF113" s="106"/>
      <c r="LG113" s="106"/>
      <c r="LH113" s="106"/>
      <c r="LI113" s="106"/>
      <c r="LJ113" s="106"/>
      <c r="LK113" s="106"/>
      <c r="LL113" s="106"/>
      <c r="LM113" s="106"/>
      <c r="LN113" s="106"/>
      <c r="LO113" s="106"/>
      <c r="LP113" s="106"/>
      <c r="LQ113" s="106"/>
      <c r="LR113" s="106"/>
      <c r="LS113" s="106"/>
      <c r="LT113" s="106"/>
      <c r="LU113" s="106"/>
      <c r="LV113" s="106"/>
      <c r="LW113" s="106"/>
      <c r="LX113" s="106"/>
      <c r="LY113" s="106"/>
      <c r="LZ113" s="106"/>
      <c r="MA113" s="106"/>
      <c r="MB113" s="106"/>
      <c r="MC113" s="106"/>
      <c r="MD113" s="106"/>
      <c r="ME113" s="106"/>
      <c r="MF113" s="106"/>
      <c r="MG113" s="106"/>
      <c r="MH113" s="106"/>
      <c r="MI113" s="106"/>
      <c r="MJ113" s="106"/>
      <c r="MK113" s="106"/>
      <c r="ML113" s="106"/>
      <c r="MM113" s="106"/>
      <c r="MN113" s="106"/>
      <c r="MO113" s="106"/>
      <c r="MP113" s="106"/>
      <c r="MQ113" s="106"/>
      <c r="MR113" s="106"/>
      <c r="MS113" s="106"/>
      <c r="MT113" s="106"/>
      <c r="MU113" s="106"/>
      <c r="MV113" s="106"/>
      <c r="MW113" s="106"/>
      <c r="MX113" s="106"/>
      <c r="MY113" s="106"/>
      <c r="MZ113" s="106"/>
      <c r="NA113" s="106"/>
      <c r="NB113" s="106"/>
      <c r="NC113" s="106"/>
      <c r="ND113" s="106"/>
      <c r="NE113" s="106"/>
      <c r="NF113" s="106"/>
      <c r="NG113" s="106"/>
      <c r="NH113" s="106"/>
      <c r="NI113" s="106"/>
      <c r="NJ113" s="106"/>
      <c r="NK113" s="106"/>
      <c r="NL113" s="106"/>
      <c r="NM113" s="106"/>
      <c r="NN113" s="106"/>
      <c r="NO113" s="106"/>
      <c r="NP113" s="106"/>
      <c r="NQ113" s="106"/>
      <c r="NR113" s="106"/>
      <c r="NS113" s="106"/>
      <c r="NT113" s="106"/>
      <c r="NU113" s="106"/>
      <c r="NV113" s="106"/>
      <c r="NW113" s="106"/>
      <c r="NX113" s="106"/>
      <c r="NY113" s="106"/>
      <c r="NZ113" s="106"/>
      <c r="OA113" s="106"/>
      <c r="OB113" s="106"/>
      <c r="OC113" s="106"/>
      <c r="OD113" s="106"/>
      <c r="OE113" s="106"/>
      <c r="OF113" s="106"/>
      <c r="OG113" s="106"/>
      <c r="OH113" s="106"/>
      <c r="OI113" s="106"/>
      <c r="OJ113" s="106"/>
      <c r="OK113" s="106"/>
      <c r="OL113" s="106"/>
      <c r="OM113" s="106"/>
      <c r="ON113" s="106"/>
      <c r="OO113" s="106"/>
      <c r="OP113" s="106"/>
      <c r="OQ113" s="106"/>
      <c r="OR113" s="106"/>
      <c r="OS113" s="106"/>
      <c r="OT113" s="106"/>
      <c r="OU113" s="106"/>
      <c r="OV113" s="106"/>
      <c r="OW113" s="106"/>
      <c r="OX113" s="106"/>
      <c r="OY113" s="106"/>
      <c r="OZ113" s="106"/>
      <c r="PA113" s="106"/>
      <c r="PB113" s="106"/>
      <c r="PC113" s="106"/>
      <c r="PD113" s="106"/>
      <c r="PE113" s="106"/>
      <c r="PF113" s="106"/>
      <c r="PG113" s="106"/>
      <c r="PH113" s="106"/>
      <c r="PI113" s="106"/>
      <c r="PJ113" s="106"/>
      <c r="PK113" s="106"/>
      <c r="PL113" s="106"/>
      <c r="PM113" s="106"/>
      <c r="PN113" s="106"/>
      <c r="PO113" s="106"/>
      <c r="PP113" s="106"/>
      <c r="PQ113" s="106"/>
      <c r="PR113" s="106"/>
      <c r="PS113" s="106"/>
      <c r="PT113" s="106"/>
      <c r="PU113" s="106"/>
      <c r="PV113" s="106"/>
      <c r="PW113" s="106"/>
      <c r="PX113" s="106"/>
      <c r="PY113" s="106"/>
      <c r="PZ113" s="106"/>
      <c r="QA113" s="106"/>
      <c r="QB113" s="106"/>
      <c r="QC113" s="106"/>
      <c r="QD113" s="106"/>
      <c r="QE113" s="106"/>
      <c r="QF113" s="106"/>
      <c r="QG113" s="106"/>
      <c r="QH113" s="106"/>
      <c r="QI113" s="106"/>
      <c r="QJ113" s="106"/>
      <c r="QK113" s="106"/>
      <c r="QL113" s="106"/>
      <c r="QM113" s="106"/>
      <c r="QN113" s="106"/>
      <c r="QO113" s="106"/>
      <c r="QP113" s="106"/>
      <c r="QQ113" s="106"/>
      <c r="QR113" s="106"/>
      <c r="QS113" s="106"/>
      <c r="QT113" s="106"/>
      <c r="QU113" s="106"/>
      <c r="QV113" s="106"/>
      <c r="QW113" s="106"/>
      <c r="QX113" s="106"/>
      <c r="QY113" s="106"/>
      <c r="QZ113" s="106"/>
      <c r="RA113" s="106"/>
      <c r="RB113" s="106"/>
      <c r="RC113" s="106"/>
      <c r="RD113" s="106"/>
      <c r="RE113" s="106"/>
      <c r="RF113" s="106"/>
      <c r="RG113" s="106"/>
      <c r="RH113" s="106"/>
      <c r="RI113" s="106"/>
      <c r="RJ113" s="106"/>
      <c r="RK113" s="106"/>
      <c r="RL113" s="106"/>
      <c r="RM113" s="106"/>
      <c r="RN113" s="106"/>
      <c r="RO113" s="106"/>
      <c r="RP113" s="106"/>
      <c r="RQ113" s="106"/>
      <c r="RR113" s="106"/>
    </row>
    <row r="114" spans="1:486" x14ac:dyDescent="0.3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16"/>
      <c r="M114" s="116"/>
      <c r="N114" s="116"/>
      <c r="O114" s="116"/>
      <c r="P114" s="117"/>
      <c r="Q114" s="117"/>
      <c r="R114" s="116"/>
      <c r="S114" s="111">
        <v>0.52</v>
      </c>
      <c r="T114" s="134">
        <f t="shared" si="23"/>
        <v>324.78793400822099</v>
      </c>
      <c r="U114" s="111">
        <f t="shared" si="24"/>
        <v>66.94368736286448</v>
      </c>
      <c r="V114" s="111">
        <f t="shared" si="25"/>
        <v>41.220943040191898</v>
      </c>
      <c r="W114" s="156">
        <f t="shared" si="152"/>
        <v>0.89867108034014698</v>
      </c>
      <c r="X114" s="156">
        <f t="shared" si="153"/>
        <v>8.5150180822996135E-2</v>
      </c>
      <c r="Y114" s="156">
        <f t="shared" si="28"/>
        <v>1.5300753728828285</v>
      </c>
      <c r="Z114" s="156">
        <f t="shared" si="29"/>
        <v>1.2699639268277829</v>
      </c>
      <c r="AA114" s="111">
        <f t="shared" si="30"/>
        <v>734.43962246613455</v>
      </c>
      <c r="AB114" s="111">
        <f t="shared" si="31"/>
        <v>311.94898547398793</v>
      </c>
      <c r="AC114" s="111">
        <f t="shared" si="32"/>
        <v>65.657509500344347</v>
      </c>
      <c r="AD114" s="111">
        <f t="shared" si="33"/>
        <v>40.371199633582144</v>
      </c>
      <c r="AE114" s="156">
        <f t="shared" si="34"/>
        <v>0.91145960537876181</v>
      </c>
      <c r="AF114" s="156">
        <f t="shared" si="35"/>
        <v>7.5528120845945082E-2</v>
      </c>
      <c r="AG114" s="156">
        <f t="shared" si="36"/>
        <v>1.5380765948573463</v>
      </c>
      <c r="AH114" s="156">
        <f t="shared" si="37"/>
        <v>1.2661236644742366</v>
      </c>
      <c r="AI114" s="111">
        <f t="shared" si="38"/>
        <v>754.2080831859646</v>
      </c>
      <c r="AJ114" s="111">
        <f t="shared" si="39"/>
        <v>312.69072151298622</v>
      </c>
      <c r="AK114" s="111">
        <f t="shared" si="40"/>
        <v>65.729504160787585</v>
      </c>
      <c r="AL114" s="111">
        <f t="shared" si="41"/>
        <v>40.418746603234347</v>
      </c>
      <c r="AM114" s="156">
        <f t="shared" si="42"/>
        <v>0.91068283325135113</v>
      </c>
      <c r="AN114" s="156">
        <f t="shared" si="43"/>
        <v>7.6073904961180619E-2</v>
      </c>
      <c r="AO114" s="156">
        <f t="shared" si="44"/>
        <v>1.5376334243815359</v>
      </c>
      <c r="AP114" s="156">
        <f t="shared" si="45"/>
        <v>1.2663613682791373</v>
      </c>
      <c r="AQ114" s="111">
        <f t="shared" si="46"/>
        <v>753.06578559187744</v>
      </c>
      <c r="AR114" s="111">
        <f t="shared" si="47"/>
        <v>312.64828375458023</v>
      </c>
      <c r="AS114" s="111">
        <f t="shared" si="48"/>
        <v>65.725377711356515</v>
      </c>
      <c r="AT114" s="111">
        <f t="shared" si="49"/>
        <v>40.416021339351431</v>
      </c>
      <c r="AU114" s="156">
        <f t="shared" si="50"/>
        <v>0.91072714454796244</v>
      </c>
      <c r="AV114" s="156">
        <f t="shared" si="51"/>
        <v>7.6042643534085255E-2</v>
      </c>
      <c r="AW114" s="156">
        <f t="shared" si="52"/>
        <v>1.5376588478873521</v>
      </c>
      <c r="AX114" s="156">
        <f t="shared" si="53"/>
        <v>1.2663478219503395</v>
      </c>
      <c r="AY114" s="111">
        <f t="shared" si="54"/>
        <v>753.13114449899581</v>
      </c>
      <c r="AZ114" s="111">
        <f t="shared" si="55"/>
        <v>312.65071329518628</v>
      </c>
      <c r="BA114" s="111">
        <f t="shared" si="56"/>
        <v>65.725613924442911</v>
      </c>
      <c r="BB114" s="111">
        <f t="shared" si="57"/>
        <v>40.416177343247718</v>
      </c>
      <c r="BC114" s="156">
        <f t="shared" si="58"/>
        <v>0.91072460732017879</v>
      </c>
      <c r="BD114" s="156">
        <f t="shared" si="59"/>
        <v>7.6044433121301033E-2</v>
      </c>
      <c r="BE114" s="156">
        <f t="shared" si="60"/>
        <v>1.5376573926257415</v>
      </c>
      <c r="BF114" s="156">
        <f t="shared" si="61"/>
        <v>1.2663485976465112</v>
      </c>
      <c r="BG114" s="111">
        <f t="shared" si="62"/>
        <v>753.12740274428052</v>
      </c>
      <c r="BH114" s="137">
        <f t="shared" si="63"/>
        <v>312.65057421008862</v>
      </c>
      <c r="BI114" s="137">
        <f t="shared" si="64"/>
        <v>65.725600401758015</v>
      </c>
      <c r="BJ114" s="137">
        <f t="shared" si="65"/>
        <v>40.416168412363696</v>
      </c>
      <c r="BK114" s="113">
        <f t="shared" si="66"/>
        <v>0.91072475256869412</v>
      </c>
      <c r="BL114" s="113">
        <f t="shared" si="67"/>
        <v>7.6044330671554083E-2</v>
      </c>
      <c r="BM114" s="113">
        <f t="shared" si="68"/>
        <v>1.5376574759365393</v>
      </c>
      <c r="BN114" s="113">
        <f t="shared" si="69"/>
        <v>1.2663485532404293</v>
      </c>
      <c r="BO114" s="137">
        <f t="shared" si="70"/>
        <v>753.12761695037398</v>
      </c>
      <c r="BP114" s="137">
        <f t="shared" si="71"/>
        <v>312.6505821723772</v>
      </c>
      <c r="BQ114" s="137">
        <f t="shared" si="72"/>
        <v>65.725601175899072</v>
      </c>
      <c r="BR114" s="137">
        <f t="shared" si="73"/>
        <v>40.416168923635219</v>
      </c>
      <c r="BS114" s="113">
        <f t="shared" si="74"/>
        <v>0.91072474425355976</v>
      </c>
      <c r="BT114" s="113">
        <f t="shared" si="75"/>
        <v>7.6044336536555429E-2</v>
      </c>
      <c r="BU114" s="113">
        <f t="shared" si="76"/>
        <v>1.5376574711671984</v>
      </c>
      <c r="BV114" s="113">
        <f t="shared" si="77"/>
        <v>1.2663485557825731</v>
      </c>
      <c r="BW114" s="137">
        <f t="shared" si="78"/>
        <v>753.12760468758847</v>
      </c>
      <c r="BX114" s="137">
        <f t="shared" si="79"/>
        <v>312.65058171655534</v>
      </c>
      <c r="BY114" s="137">
        <f t="shared" si="80"/>
        <v>65.725601131581371</v>
      </c>
      <c r="BZ114" s="137">
        <f t="shared" si="81"/>
        <v>40.416168894366159</v>
      </c>
      <c r="CA114" s="113">
        <f t="shared" si="82"/>
        <v>0.91072474472958109</v>
      </c>
      <c r="CB114" s="113">
        <f t="shared" si="83"/>
        <v>7.6044336200798215E-2</v>
      </c>
      <c r="CC114" s="113">
        <f t="shared" si="84"/>
        <v>1.5376574714402318</v>
      </c>
      <c r="CD114" s="113">
        <f t="shared" si="85"/>
        <v>1.2663485556370413</v>
      </c>
      <c r="CE114" s="137">
        <f t="shared" si="86"/>
        <v>753.12760538960356</v>
      </c>
      <c r="CF114" s="137">
        <f t="shared" si="87"/>
        <v>312.65058174264999</v>
      </c>
      <c r="CG114" s="137">
        <f t="shared" si="88"/>
        <v>65.725601134118421</v>
      </c>
      <c r="CH114" s="137">
        <f t="shared" si="89"/>
        <v>40.416168896041725</v>
      </c>
      <c r="CI114" s="113">
        <f t="shared" si="90"/>
        <v>0.91072474470233011</v>
      </c>
      <c r="CJ114" s="113">
        <f t="shared" si="91"/>
        <v>7.6044336220019451E-2</v>
      </c>
      <c r="CK114" s="113">
        <f t="shared" si="92"/>
        <v>1.5376574714246012</v>
      </c>
      <c r="CL114" s="113">
        <f t="shared" si="93"/>
        <v>1.2663485556453726</v>
      </c>
      <c r="CM114" s="137">
        <f t="shared" si="94"/>
        <v>753.12760534941515</v>
      </c>
      <c r="CN114" s="137">
        <f t="shared" si="95"/>
        <v>312.65058174115615</v>
      </c>
      <c r="CO114" s="137">
        <f t="shared" si="96"/>
        <v>65.725601133973186</v>
      </c>
      <c r="CP114" s="137">
        <f t="shared" si="97"/>
        <v>40.416168895945816</v>
      </c>
      <c r="CQ114" s="113">
        <f t="shared" si="98"/>
        <v>0.9107247447038902</v>
      </c>
      <c r="CR114" s="113">
        <f t="shared" si="99"/>
        <v>7.6044336218919067E-2</v>
      </c>
      <c r="CS114" s="113">
        <f t="shared" si="100"/>
        <v>1.5376574714254962</v>
      </c>
      <c r="CT114" s="113">
        <f t="shared" si="101"/>
        <v>1.2663485556448957</v>
      </c>
      <c r="CU114" s="137">
        <f t="shared" si="102"/>
        <v>753.12760535171594</v>
      </c>
      <c r="CV114" s="137">
        <f t="shared" si="103"/>
        <v>312.65058174124169</v>
      </c>
      <c r="CW114" s="173">
        <f t="shared" si="104"/>
        <v>65.725601133981527</v>
      </c>
      <c r="CX114" s="173">
        <f t="shared" si="105"/>
        <v>40.416168895951309</v>
      </c>
      <c r="CY114" s="174">
        <f t="shared" si="106"/>
        <v>0.9107247447038006</v>
      </c>
      <c r="CZ114" s="174">
        <f t="shared" si="107"/>
        <v>7.6044336218982114E-2</v>
      </c>
      <c r="DA114" s="174">
        <f t="shared" si="108"/>
        <v>1.5376574714254447</v>
      </c>
      <c r="DB114" s="174">
        <f t="shared" si="109"/>
        <v>1.2663485556449232</v>
      </c>
      <c r="DC114" s="173">
        <f t="shared" si="110"/>
        <v>753.12760535158384</v>
      </c>
      <c r="DD114" s="137">
        <f t="shared" si="111"/>
        <v>312.65058174123681</v>
      </c>
      <c r="DE114" s="173">
        <f t="shared" si="112"/>
        <v>65.72560113398103</v>
      </c>
      <c r="DF114" s="173">
        <f t="shared" si="113"/>
        <v>40.416168895951003</v>
      </c>
      <c r="DG114" s="174">
        <f t="shared" si="114"/>
        <v>0.91072474470380615</v>
      </c>
      <c r="DH114" s="174">
        <f t="shared" si="115"/>
        <v>7.6044336218978506E-2</v>
      </c>
      <c r="DI114" s="174">
        <f t="shared" si="116"/>
        <v>1.5376574714254474</v>
      </c>
      <c r="DJ114" s="174">
        <f t="shared" si="117"/>
        <v>1.2663485556449217</v>
      </c>
      <c r="DK114" s="173">
        <f t="shared" si="118"/>
        <v>753.12760535159157</v>
      </c>
      <c r="DL114" s="137">
        <f t="shared" si="119"/>
        <v>312.65058174123709</v>
      </c>
      <c r="DM114" s="173">
        <f t="shared" si="120"/>
        <v>65.725601133981058</v>
      </c>
      <c r="DN114" s="173">
        <f t="shared" si="121"/>
        <v>40.416168895951017</v>
      </c>
      <c r="DO114" s="174">
        <f t="shared" si="122"/>
        <v>0.91072474470380593</v>
      </c>
      <c r="DP114" s="174">
        <f t="shared" si="123"/>
        <v>7.6044336218978673E-2</v>
      </c>
      <c r="DQ114" s="174">
        <f t="shared" si="124"/>
        <v>1.5376574714254476</v>
      </c>
      <c r="DR114" s="174">
        <f t="shared" si="125"/>
        <v>1.2663485556449214</v>
      </c>
      <c r="DS114" s="173">
        <f t="shared" si="126"/>
        <v>753.12760535159089</v>
      </c>
      <c r="DT114" s="137">
        <f t="shared" si="127"/>
        <v>312.65058174123703</v>
      </c>
      <c r="DU114" s="173">
        <f t="shared" si="128"/>
        <v>65.72560113398103</v>
      </c>
      <c r="DV114" s="173">
        <f t="shared" si="129"/>
        <v>40.416168895951017</v>
      </c>
      <c r="DW114" s="174">
        <f t="shared" si="130"/>
        <v>0.91072474470380627</v>
      </c>
      <c r="DX114" s="174">
        <f t="shared" si="131"/>
        <v>7.6044336218978645E-2</v>
      </c>
      <c r="DY114" s="174">
        <f t="shared" si="132"/>
        <v>1.5376574714254474</v>
      </c>
      <c r="DZ114" s="174">
        <f t="shared" si="133"/>
        <v>1.2663485556449214</v>
      </c>
      <c r="EA114" s="173">
        <f t="shared" si="134"/>
        <v>753.12760535159111</v>
      </c>
      <c r="EB114" s="137">
        <f t="shared" si="135"/>
        <v>312.65058174123709</v>
      </c>
      <c r="EC114" s="173">
        <f t="shared" si="136"/>
        <v>65.725601133981058</v>
      </c>
      <c r="ED114" s="173">
        <f t="shared" si="137"/>
        <v>40.416168895951017</v>
      </c>
      <c r="EE114" s="174">
        <f t="shared" si="138"/>
        <v>0.91072474470380593</v>
      </c>
      <c r="EF114" s="174">
        <f t="shared" si="139"/>
        <v>7.6044336218978673E-2</v>
      </c>
      <c r="EG114" s="174">
        <f t="shared" si="140"/>
        <v>1.5376574714254476</v>
      </c>
      <c r="EH114" s="174">
        <f t="shared" si="141"/>
        <v>1.2663485556449214</v>
      </c>
      <c r="EI114" s="173">
        <f t="shared" si="142"/>
        <v>753.12760535159089</v>
      </c>
      <c r="EJ114" s="137">
        <f t="shared" si="143"/>
        <v>312.65058174123703</v>
      </c>
      <c r="EK114" s="173">
        <f t="shared" si="144"/>
        <v>65.72560113398103</v>
      </c>
      <c r="EL114" s="173">
        <f t="shared" si="145"/>
        <v>40.416168895951017</v>
      </c>
      <c r="EM114" s="174">
        <f t="shared" si="146"/>
        <v>0.91072474470380627</v>
      </c>
      <c r="EN114" s="174">
        <f t="shared" si="147"/>
        <v>7.6044336218978645E-2</v>
      </c>
      <c r="EO114" s="174">
        <f t="shared" si="148"/>
        <v>1.5376574714254474</v>
      </c>
      <c r="EP114" s="174">
        <f t="shared" si="149"/>
        <v>1.2663485556449214</v>
      </c>
      <c r="EQ114" s="137">
        <f t="shared" si="150"/>
        <v>0.79234937195542321</v>
      </c>
      <c r="ER114" s="137">
        <f t="shared" si="151"/>
        <v>39.500581741237056</v>
      </c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/>
      <c r="IW114" s="106"/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  <c r="JX114" s="106"/>
      <c r="JY114" s="106"/>
      <c r="JZ114" s="106"/>
      <c r="KA114" s="106"/>
      <c r="KB114" s="106"/>
      <c r="KC114" s="106"/>
      <c r="KD114" s="106"/>
      <c r="KE114" s="106"/>
      <c r="KF114" s="106"/>
      <c r="KG114" s="106"/>
      <c r="KH114" s="106"/>
      <c r="KI114" s="106"/>
      <c r="KJ114" s="106"/>
      <c r="KK114" s="106"/>
      <c r="KL114" s="106"/>
      <c r="KM114" s="106"/>
      <c r="KN114" s="106"/>
      <c r="KO114" s="106"/>
      <c r="KP114" s="106"/>
      <c r="KQ114" s="106"/>
      <c r="KR114" s="106"/>
      <c r="KS114" s="106"/>
      <c r="KT114" s="106"/>
      <c r="KU114" s="106"/>
      <c r="KV114" s="106"/>
      <c r="KW114" s="106"/>
      <c r="KX114" s="106"/>
      <c r="KY114" s="106"/>
      <c r="KZ114" s="106"/>
      <c r="LA114" s="106"/>
      <c r="LB114" s="106"/>
      <c r="LC114" s="106"/>
      <c r="LD114" s="106"/>
      <c r="LE114" s="106"/>
      <c r="LF114" s="106"/>
      <c r="LG114" s="106"/>
      <c r="LH114" s="106"/>
      <c r="LI114" s="106"/>
      <c r="LJ114" s="106"/>
      <c r="LK114" s="106"/>
      <c r="LL114" s="106"/>
      <c r="LM114" s="106"/>
      <c r="LN114" s="106"/>
      <c r="LO114" s="106"/>
      <c r="LP114" s="106"/>
      <c r="LQ114" s="106"/>
      <c r="LR114" s="106"/>
      <c r="LS114" s="106"/>
      <c r="LT114" s="106"/>
      <c r="LU114" s="106"/>
      <c r="LV114" s="106"/>
      <c r="LW114" s="106"/>
      <c r="LX114" s="106"/>
      <c r="LY114" s="106"/>
      <c r="LZ114" s="106"/>
      <c r="MA114" s="106"/>
      <c r="MB114" s="106"/>
      <c r="MC114" s="106"/>
      <c r="MD114" s="106"/>
      <c r="ME114" s="106"/>
      <c r="MF114" s="106"/>
      <c r="MG114" s="106"/>
      <c r="MH114" s="106"/>
      <c r="MI114" s="106"/>
      <c r="MJ114" s="106"/>
      <c r="MK114" s="106"/>
      <c r="ML114" s="106"/>
      <c r="MM114" s="106"/>
      <c r="MN114" s="106"/>
      <c r="MO114" s="106"/>
      <c r="MP114" s="106"/>
      <c r="MQ114" s="106"/>
      <c r="MR114" s="106"/>
      <c r="MS114" s="106"/>
      <c r="MT114" s="106"/>
      <c r="MU114" s="106"/>
      <c r="MV114" s="106"/>
      <c r="MW114" s="106"/>
      <c r="MX114" s="106"/>
      <c r="MY114" s="106"/>
      <c r="MZ114" s="106"/>
      <c r="NA114" s="106"/>
      <c r="NB114" s="106"/>
      <c r="NC114" s="106"/>
      <c r="ND114" s="106"/>
      <c r="NE114" s="106"/>
      <c r="NF114" s="106"/>
      <c r="NG114" s="106"/>
      <c r="NH114" s="106"/>
      <c r="NI114" s="106"/>
      <c r="NJ114" s="106"/>
      <c r="NK114" s="106"/>
      <c r="NL114" s="106"/>
      <c r="NM114" s="106"/>
      <c r="NN114" s="106"/>
      <c r="NO114" s="106"/>
      <c r="NP114" s="106"/>
      <c r="NQ114" s="106"/>
      <c r="NR114" s="106"/>
      <c r="NS114" s="106"/>
      <c r="NT114" s="106"/>
      <c r="NU114" s="106"/>
      <c r="NV114" s="106"/>
      <c r="NW114" s="106"/>
      <c r="NX114" s="106"/>
      <c r="NY114" s="106"/>
      <c r="NZ114" s="106"/>
      <c r="OA114" s="106"/>
      <c r="OB114" s="106"/>
      <c r="OC114" s="106"/>
      <c r="OD114" s="106"/>
      <c r="OE114" s="106"/>
      <c r="OF114" s="106"/>
      <c r="OG114" s="106"/>
      <c r="OH114" s="106"/>
      <c r="OI114" s="106"/>
      <c r="OJ114" s="106"/>
      <c r="OK114" s="106"/>
      <c r="OL114" s="106"/>
      <c r="OM114" s="106"/>
      <c r="ON114" s="106"/>
      <c r="OO114" s="106"/>
      <c r="OP114" s="106"/>
      <c r="OQ114" s="106"/>
      <c r="OR114" s="106"/>
      <c r="OS114" s="106"/>
      <c r="OT114" s="106"/>
      <c r="OU114" s="106"/>
      <c r="OV114" s="106"/>
      <c r="OW114" s="106"/>
      <c r="OX114" s="106"/>
      <c r="OY114" s="106"/>
      <c r="OZ114" s="106"/>
      <c r="PA114" s="106"/>
      <c r="PB114" s="106"/>
      <c r="PC114" s="106"/>
      <c r="PD114" s="106"/>
      <c r="PE114" s="106"/>
      <c r="PF114" s="106"/>
      <c r="PG114" s="106"/>
      <c r="PH114" s="106"/>
      <c r="PI114" s="106"/>
      <c r="PJ114" s="106"/>
      <c r="PK114" s="106"/>
      <c r="PL114" s="106"/>
      <c r="PM114" s="106"/>
      <c r="PN114" s="106"/>
      <c r="PO114" s="106"/>
      <c r="PP114" s="106"/>
      <c r="PQ114" s="106"/>
      <c r="PR114" s="106"/>
      <c r="PS114" s="106"/>
      <c r="PT114" s="106"/>
      <c r="PU114" s="106"/>
      <c r="PV114" s="106"/>
      <c r="PW114" s="106"/>
      <c r="PX114" s="106"/>
      <c r="PY114" s="106"/>
      <c r="PZ114" s="106"/>
      <c r="QA114" s="106"/>
      <c r="QB114" s="106"/>
      <c r="QC114" s="106"/>
      <c r="QD114" s="106"/>
      <c r="QE114" s="106"/>
      <c r="QF114" s="106"/>
      <c r="QG114" s="106"/>
      <c r="QH114" s="106"/>
      <c r="QI114" s="106"/>
      <c r="QJ114" s="106"/>
      <c r="QK114" s="106"/>
      <c r="QL114" s="106"/>
      <c r="QM114" s="106"/>
      <c r="QN114" s="106"/>
      <c r="QO114" s="106"/>
      <c r="QP114" s="106"/>
      <c r="QQ114" s="106"/>
      <c r="QR114" s="106"/>
      <c r="QS114" s="106"/>
      <c r="QT114" s="106"/>
      <c r="QU114" s="106"/>
      <c r="QV114" s="106"/>
      <c r="QW114" s="106"/>
      <c r="QX114" s="106"/>
      <c r="QY114" s="106"/>
      <c r="QZ114" s="106"/>
      <c r="RA114" s="106"/>
      <c r="RB114" s="106"/>
      <c r="RC114" s="106"/>
      <c r="RD114" s="106"/>
      <c r="RE114" s="106"/>
      <c r="RF114" s="106"/>
      <c r="RG114" s="106"/>
      <c r="RH114" s="106"/>
      <c r="RI114" s="106"/>
      <c r="RJ114" s="106"/>
      <c r="RK114" s="106"/>
      <c r="RL114" s="106"/>
      <c r="RM114" s="106"/>
      <c r="RN114" s="106"/>
      <c r="RO114" s="106"/>
      <c r="RP114" s="106"/>
      <c r="RQ114" s="106"/>
      <c r="RR114" s="106"/>
    </row>
    <row r="115" spans="1:486" x14ac:dyDescent="0.3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16"/>
      <c r="M115" s="116"/>
      <c r="N115" s="116"/>
      <c r="O115" s="116"/>
      <c r="P115" s="117"/>
      <c r="Q115" s="117"/>
      <c r="R115" s="116"/>
      <c r="S115" s="111">
        <v>0.53</v>
      </c>
      <c r="T115" s="134">
        <f t="shared" si="23"/>
        <v>324.54037693850688</v>
      </c>
      <c r="U115" s="111">
        <f t="shared" si="24"/>
        <v>66.918052404013821</v>
      </c>
      <c r="V115" s="111">
        <f t="shared" si="25"/>
        <v>41.204000270857513</v>
      </c>
      <c r="W115" s="156">
        <f t="shared" si="152"/>
        <v>0.89890502191760213</v>
      </c>
      <c r="X115" s="156">
        <f t="shared" si="153"/>
        <v>8.4961289285485769E-2</v>
      </c>
      <c r="Y115" s="156">
        <f t="shared" si="28"/>
        <v>1.5139293579698665</v>
      </c>
      <c r="Z115" s="156">
        <f t="shared" si="29"/>
        <v>1.2850224708273799</v>
      </c>
      <c r="AA115" s="111">
        <f t="shared" si="30"/>
        <v>731.65629707345579</v>
      </c>
      <c r="AB115" s="111">
        <f t="shared" si="31"/>
        <v>311.84328308584679</v>
      </c>
      <c r="AC115" s="111">
        <f t="shared" si="32"/>
        <v>65.647271872660383</v>
      </c>
      <c r="AD115" s="111">
        <f t="shared" si="33"/>
        <v>40.364438642251493</v>
      </c>
      <c r="AE115" s="156">
        <f t="shared" si="34"/>
        <v>0.91157069727582096</v>
      </c>
      <c r="AF115" s="156">
        <f t="shared" si="35"/>
        <v>7.5450448509234228E-2</v>
      </c>
      <c r="AG115" s="156">
        <f t="shared" si="36"/>
        <v>1.5218594538352859</v>
      </c>
      <c r="AH115" s="156">
        <f t="shared" si="37"/>
        <v>1.2810686378201432</v>
      </c>
      <c r="AI115" s="111">
        <f t="shared" si="38"/>
        <v>750.7695856797352</v>
      </c>
      <c r="AJ115" s="111">
        <f t="shared" si="39"/>
        <v>312.56282235970292</v>
      </c>
      <c r="AK115" s="111">
        <f t="shared" si="40"/>
        <v>65.717070553241996</v>
      </c>
      <c r="AL115" s="111">
        <f t="shared" si="41"/>
        <v>40.41053499861745</v>
      </c>
      <c r="AM115" s="156">
        <f t="shared" si="42"/>
        <v>0.91081642703407861</v>
      </c>
      <c r="AN115" s="156">
        <f t="shared" si="43"/>
        <v>7.5979701917583436E-2</v>
      </c>
      <c r="AO115" s="156">
        <f t="shared" si="44"/>
        <v>1.52142741916184</v>
      </c>
      <c r="AP115" s="156">
        <f t="shared" si="45"/>
        <v>1.2813088333303795</v>
      </c>
      <c r="AQ115" s="111">
        <f t="shared" si="46"/>
        <v>749.68707732441112</v>
      </c>
      <c r="AR115" s="111">
        <f t="shared" si="47"/>
        <v>312.52246094401812</v>
      </c>
      <c r="AS115" s="111">
        <f t="shared" si="48"/>
        <v>65.713148534824427</v>
      </c>
      <c r="AT115" s="111">
        <f t="shared" si="49"/>
        <v>40.407944769253497</v>
      </c>
      <c r="AU115" s="156">
        <f t="shared" si="50"/>
        <v>0.91085861544607338</v>
      </c>
      <c r="AV115" s="156">
        <f t="shared" si="51"/>
        <v>7.5949982025684787E-2</v>
      </c>
      <c r="AW115" s="156">
        <f t="shared" si="52"/>
        <v>1.5214517129621992</v>
      </c>
      <c r="AX115" s="156">
        <f t="shared" si="53"/>
        <v>1.2812954124996903</v>
      </c>
      <c r="AY115" s="111">
        <f t="shared" si="54"/>
        <v>749.74780470714484</v>
      </c>
      <c r="AZ115" s="111">
        <f t="shared" si="55"/>
        <v>312.52472639350356</v>
      </c>
      <c r="BA115" s="111">
        <f t="shared" si="56"/>
        <v>65.713368652776666</v>
      </c>
      <c r="BB115" s="111">
        <f t="shared" si="57"/>
        <v>40.40809014218258</v>
      </c>
      <c r="BC115" s="156">
        <f t="shared" si="58"/>
        <v>0.91085624706836876</v>
      </c>
      <c r="BD115" s="156">
        <f t="shared" si="59"/>
        <v>7.5951650074809862E-2</v>
      </c>
      <c r="BE115" s="156">
        <f t="shared" si="60"/>
        <v>1.5214503495598586</v>
      </c>
      <c r="BF115" s="156">
        <f t="shared" si="61"/>
        <v>1.281296165963925</v>
      </c>
      <c r="BG115" s="111">
        <f t="shared" si="62"/>
        <v>749.74439615203619</v>
      </c>
      <c r="BH115" s="137">
        <f t="shared" si="63"/>
        <v>312.52459924039965</v>
      </c>
      <c r="BI115" s="137">
        <f t="shared" si="64"/>
        <v>65.71335629812765</v>
      </c>
      <c r="BJ115" s="137">
        <f t="shared" si="65"/>
        <v>40.408081982777027</v>
      </c>
      <c r="BK115" s="113">
        <f t="shared" si="66"/>
        <v>0.91085637999733504</v>
      </c>
      <c r="BL115" s="113">
        <f t="shared" si="67"/>
        <v>7.5951556451734917E-2</v>
      </c>
      <c r="BM115" s="113">
        <f t="shared" si="68"/>
        <v>1.5214504260842625</v>
      </c>
      <c r="BN115" s="113">
        <f t="shared" si="69"/>
        <v>1.2812961236746852</v>
      </c>
      <c r="BO115" s="137">
        <f t="shared" si="70"/>
        <v>749.74458746439632</v>
      </c>
      <c r="BP115" s="137">
        <f t="shared" si="71"/>
        <v>312.52460637714853</v>
      </c>
      <c r="BQ115" s="137">
        <f t="shared" si="72"/>
        <v>65.713356991559394</v>
      </c>
      <c r="BR115" s="137">
        <f t="shared" si="73"/>
        <v>40.408082440741538</v>
      </c>
      <c r="BS115" s="113">
        <f t="shared" si="74"/>
        <v>0.91085637253639928</v>
      </c>
      <c r="BT115" s="113">
        <f t="shared" si="75"/>
        <v>7.5951561706535858E-2</v>
      </c>
      <c r="BU115" s="113">
        <f t="shared" si="76"/>
        <v>1.5214504217891631</v>
      </c>
      <c r="BV115" s="113">
        <f t="shared" si="77"/>
        <v>1.2812961260482638</v>
      </c>
      <c r="BW115" s="137">
        <f t="shared" si="78"/>
        <v>749.74457672656752</v>
      </c>
      <c r="BX115" s="137">
        <f t="shared" si="79"/>
        <v>312.52460597658273</v>
      </c>
      <c r="BY115" s="137">
        <f t="shared" si="80"/>
        <v>65.713356952639003</v>
      </c>
      <c r="BZ115" s="137">
        <f t="shared" si="81"/>
        <v>40.408082415037271</v>
      </c>
      <c r="CA115" s="113">
        <f t="shared" si="82"/>
        <v>0.91085637295516098</v>
      </c>
      <c r="CB115" s="113">
        <f t="shared" si="83"/>
        <v>7.595156141159852E-2</v>
      </c>
      <c r="CC115" s="113">
        <f t="shared" si="84"/>
        <v>1.521450422030235</v>
      </c>
      <c r="CD115" s="113">
        <f t="shared" si="85"/>
        <v>1.2812961259150415</v>
      </c>
      <c r="CE115" s="137">
        <f t="shared" si="86"/>
        <v>749.74457732925191</v>
      </c>
      <c r="CF115" s="137">
        <f t="shared" si="87"/>
        <v>312.52460599906539</v>
      </c>
      <c r="CG115" s="137">
        <f t="shared" si="88"/>
        <v>65.713356954823468</v>
      </c>
      <c r="CH115" s="137">
        <f t="shared" si="89"/>
        <v>40.408082416479999</v>
      </c>
      <c r="CI115" s="113">
        <f t="shared" si="90"/>
        <v>0.91085637293165789</v>
      </c>
      <c r="CJ115" s="113">
        <f t="shared" si="91"/>
        <v>7.5951561428152473E-2</v>
      </c>
      <c r="CK115" s="113">
        <f t="shared" si="92"/>
        <v>1.5214504220167042</v>
      </c>
      <c r="CL115" s="113">
        <f t="shared" si="93"/>
        <v>1.2812961259225184</v>
      </c>
      <c r="CM115" s="137">
        <f t="shared" si="94"/>
        <v>749.74457729542485</v>
      </c>
      <c r="CN115" s="137">
        <f t="shared" si="95"/>
        <v>312.52460599780352</v>
      </c>
      <c r="CO115" s="137">
        <f t="shared" si="96"/>
        <v>65.71335695470087</v>
      </c>
      <c r="CP115" s="137">
        <f t="shared" si="97"/>
        <v>40.408082416399033</v>
      </c>
      <c r="CQ115" s="113">
        <f t="shared" si="98"/>
        <v>0.91085637293297694</v>
      </c>
      <c r="CR115" s="113">
        <f t="shared" si="99"/>
        <v>7.5951561427223396E-2</v>
      </c>
      <c r="CS115" s="113">
        <f t="shared" si="100"/>
        <v>1.5214504220174638</v>
      </c>
      <c r="CT115" s="113">
        <f t="shared" si="101"/>
        <v>1.2812961259220987</v>
      </c>
      <c r="CU115" s="137">
        <f t="shared" si="102"/>
        <v>749.74457729732353</v>
      </c>
      <c r="CV115" s="137">
        <f t="shared" si="103"/>
        <v>312.52460599787435</v>
      </c>
      <c r="CW115" s="173">
        <f t="shared" si="104"/>
        <v>65.713356954707763</v>
      </c>
      <c r="CX115" s="173">
        <f t="shared" si="105"/>
        <v>40.408082416403566</v>
      </c>
      <c r="CY115" s="174">
        <f t="shared" si="106"/>
        <v>0.91085637293290256</v>
      </c>
      <c r="CZ115" s="174">
        <f t="shared" si="107"/>
        <v>7.5951561427275549E-2</v>
      </c>
      <c r="DA115" s="174">
        <f t="shared" si="108"/>
        <v>1.521450422017421</v>
      </c>
      <c r="DB115" s="174">
        <f t="shared" si="109"/>
        <v>1.2812961259221225</v>
      </c>
      <c r="DC115" s="173">
        <f t="shared" si="110"/>
        <v>749.74457729721689</v>
      </c>
      <c r="DD115" s="137">
        <f t="shared" si="111"/>
        <v>312.52460599787037</v>
      </c>
      <c r="DE115" s="173">
        <f t="shared" si="112"/>
        <v>65.713356954707379</v>
      </c>
      <c r="DF115" s="173">
        <f t="shared" si="113"/>
        <v>40.408082416403303</v>
      </c>
      <c r="DG115" s="174">
        <f t="shared" si="114"/>
        <v>0.91085637293290656</v>
      </c>
      <c r="DH115" s="174">
        <f t="shared" si="115"/>
        <v>7.5951561427272635E-2</v>
      </c>
      <c r="DI115" s="174">
        <f t="shared" si="116"/>
        <v>1.5214504220174236</v>
      </c>
      <c r="DJ115" s="174">
        <f t="shared" si="117"/>
        <v>1.2812961259221212</v>
      </c>
      <c r="DK115" s="173">
        <f t="shared" si="118"/>
        <v>749.7445772972228</v>
      </c>
      <c r="DL115" s="137">
        <f t="shared" si="119"/>
        <v>312.52460599787059</v>
      </c>
      <c r="DM115" s="173">
        <f t="shared" si="120"/>
        <v>65.713356954707407</v>
      </c>
      <c r="DN115" s="173">
        <f t="shared" si="121"/>
        <v>40.408082416403317</v>
      </c>
      <c r="DO115" s="174">
        <f t="shared" si="122"/>
        <v>0.91085637293290633</v>
      </c>
      <c r="DP115" s="174">
        <f t="shared" si="123"/>
        <v>7.5951561427272815E-2</v>
      </c>
      <c r="DQ115" s="174">
        <f t="shared" si="124"/>
        <v>1.5214504220174232</v>
      </c>
      <c r="DR115" s="174">
        <f t="shared" si="125"/>
        <v>1.2812961259221212</v>
      </c>
      <c r="DS115" s="173">
        <f t="shared" si="126"/>
        <v>749.74457729722258</v>
      </c>
      <c r="DT115" s="137">
        <f t="shared" si="127"/>
        <v>312.52460599787059</v>
      </c>
      <c r="DU115" s="173">
        <f t="shared" si="128"/>
        <v>65.713356954707407</v>
      </c>
      <c r="DV115" s="173">
        <f t="shared" si="129"/>
        <v>40.408082416403317</v>
      </c>
      <c r="DW115" s="174">
        <f t="shared" si="130"/>
        <v>0.91085637293290633</v>
      </c>
      <c r="DX115" s="174">
        <f t="shared" si="131"/>
        <v>7.5951561427272815E-2</v>
      </c>
      <c r="DY115" s="174">
        <f t="shared" si="132"/>
        <v>1.5214504220174232</v>
      </c>
      <c r="DZ115" s="174">
        <f t="shared" si="133"/>
        <v>1.2812961259221212</v>
      </c>
      <c r="EA115" s="173">
        <f t="shared" si="134"/>
        <v>749.74457729722258</v>
      </c>
      <c r="EB115" s="137">
        <f t="shared" si="135"/>
        <v>312.52460599787059</v>
      </c>
      <c r="EC115" s="173">
        <f t="shared" si="136"/>
        <v>65.713356954707407</v>
      </c>
      <c r="ED115" s="173">
        <f t="shared" si="137"/>
        <v>40.408082416403317</v>
      </c>
      <c r="EE115" s="174">
        <f t="shared" si="138"/>
        <v>0.91085637293290633</v>
      </c>
      <c r="EF115" s="174">
        <f t="shared" si="139"/>
        <v>7.5951561427272815E-2</v>
      </c>
      <c r="EG115" s="174">
        <f t="shared" si="140"/>
        <v>1.5214504220174232</v>
      </c>
      <c r="EH115" s="174">
        <f t="shared" si="141"/>
        <v>1.2812961259221212</v>
      </c>
      <c r="EI115" s="173">
        <f t="shared" si="142"/>
        <v>749.74457729722258</v>
      </c>
      <c r="EJ115" s="137">
        <f t="shared" si="143"/>
        <v>312.52460599787059</v>
      </c>
      <c r="EK115" s="173">
        <f t="shared" si="144"/>
        <v>65.713356954707407</v>
      </c>
      <c r="EL115" s="173">
        <f t="shared" si="145"/>
        <v>40.408082416403317</v>
      </c>
      <c r="EM115" s="174">
        <f t="shared" si="146"/>
        <v>0.91085637293290633</v>
      </c>
      <c r="EN115" s="174">
        <f t="shared" si="147"/>
        <v>7.5951561427272815E-2</v>
      </c>
      <c r="EO115" s="174">
        <f t="shared" si="148"/>
        <v>1.5214504220174232</v>
      </c>
      <c r="EP115" s="174">
        <f t="shared" si="149"/>
        <v>1.2812961259221212</v>
      </c>
      <c r="EQ115" s="137">
        <f t="shared" si="150"/>
        <v>0.79548539936778029</v>
      </c>
      <c r="ER115" s="137">
        <f t="shared" si="151"/>
        <v>39.374605997870617</v>
      </c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  <c r="II115" s="106"/>
      <c r="IJ115" s="106"/>
      <c r="IK115" s="106"/>
      <c r="IL115" s="106"/>
      <c r="IM115" s="106"/>
      <c r="IN115" s="106"/>
      <c r="IO115" s="106"/>
      <c r="IP115" s="106"/>
      <c r="IQ115" s="106"/>
      <c r="IR115" s="106"/>
      <c r="IS115" s="106"/>
      <c r="IT115" s="106"/>
      <c r="IU115" s="106"/>
      <c r="IV115" s="106"/>
      <c r="IW115" s="106"/>
      <c r="IX115" s="106"/>
      <c r="IY115" s="106"/>
      <c r="IZ115" s="106"/>
      <c r="JA115" s="106"/>
      <c r="JB115" s="106"/>
      <c r="JC115" s="106"/>
      <c r="JD115" s="106"/>
      <c r="JE115" s="106"/>
      <c r="JF115" s="106"/>
      <c r="JG115" s="106"/>
      <c r="JH115" s="106"/>
      <c r="JI115" s="106"/>
      <c r="JJ115" s="106"/>
      <c r="JK115" s="106"/>
      <c r="JL115" s="106"/>
      <c r="JM115" s="106"/>
      <c r="JN115" s="106"/>
      <c r="JO115" s="106"/>
      <c r="JP115" s="106"/>
      <c r="JQ115" s="106"/>
      <c r="JR115" s="106"/>
      <c r="JS115" s="106"/>
      <c r="JT115" s="106"/>
      <c r="JU115" s="106"/>
      <c r="JV115" s="106"/>
      <c r="JW115" s="106"/>
      <c r="JX115" s="106"/>
      <c r="JY115" s="106"/>
      <c r="JZ115" s="106"/>
      <c r="KA115" s="106"/>
      <c r="KB115" s="106"/>
      <c r="KC115" s="106"/>
      <c r="KD115" s="106"/>
      <c r="KE115" s="106"/>
      <c r="KF115" s="106"/>
      <c r="KG115" s="106"/>
      <c r="KH115" s="106"/>
      <c r="KI115" s="106"/>
      <c r="KJ115" s="106"/>
      <c r="KK115" s="106"/>
      <c r="KL115" s="106"/>
      <c r="KM115" s="106"/>
      <c r="KN115" s="106"/>
      <c r="KO115" s="106"/>
      <c r="KP115" s="106"/>
      <c r="KQ115" s="106"/>
      <c r="KR115" s="106"/>
      <c r="KS115" s="106"/>
      <c r="KT115" s="106"/>
      <c r="KU115" s="106"/>
      <c r="KV115" s="106"/>
      <c r="KW115" s="106"/>
      <c r="KX115" s="106"/>
      <c r="KY115" s="106"/>
      <c r="KZ115" s="106"/>
      <c r="LA115" s="106"/>
      <c r="LB115" s="106"/>
      <c r="LC115" s="106"/>
      <c r="LD115" s="106"/>
      <c r="LE115" s="106"/>
      <c r="LF115" s="106"/>
      <c r="LG115" s="106"/>
      <c r="LH115" s="106"/>
      <c r="LI115" s="106"/>
      <c r="LJ115" s="106"/>
      <c r="LK115" s="106"/>
      <c r="LL115" s="106"/>
      <c r="LM115" s="106"/>
      <c r="LN115" s="106"/>
      <c r="LO115" s="106"/>
      <c r="LP115" s="106"/>
      <c r="LQ115" s="106"/>
      <c r="LR115" s="106"/>
      <c r="LS115" s="106"/>
      <c r="LT115" s="106"/>
      <c r="LU115" s="106"/>
      <c r="LV115" s="106"/>
      <c r="LW115" s="106"/>
      <c r="LX115" s="106"/>
      <c r="LY115" s="106"/>
      <c r="LZ115" s="106"/>
      <c r="MA115" s="106"/>
      <c r="MB115" s="106"/>
      <c r="MC115" s="106"/>
      <c r="MD115" s="106"/>
      <c r="ME115" s="106"/>
      <c r="MF115" s="106"/>
      <c r="MG115" s="106"/>
      <c r="MH115" s="106"/>
      <c r="MI115" s="106"/>
      <c r="MJ115" s="106"/>
      <c r="MK115" s="106"/>
      <c r="ML115" s="106"/>
      <c r="MM115" s="106"/>
      <c r="MN115" s="106"/>
      <c r="MO115" s="106"/>
      <c r="MP115" s="106"/>
      <c r="MQ115" s="106"/>
      <c r="MR115" s="106"/>
      <c r="MS115" s="106"/>
      <c r="MT115" s="106"/>
      <c r="MU115" s="106"/>
      <c r="MV115" s="106"/>
      <c r="MW115" s="106"/>
      <c r="MX115" s="106"/>
      <c r="MY115" s="106"/>
      <c r="MZ115" s="106"/>
      <c r="NA115" s="106"/>
      <c r="NB115" s="106"/>
      <c r="NC115" s="106"/>
      <c r="ND115" s="106"/>
      <c r="NE115" s="106"/>
      <c r="NF115" s="106"/>
      <c r="NG115" s="106"/>
      <c r="NH115" s="106"/>
      <c r="NI115" s="106"/>
      <c r="NJ115" s="106"/>
      <c r="NK115" s="106"/>
      <c r="NL115" s="106"/>
      <c r="NM115" s="106"/>
      <c r="NN115" s="106"/>
      <c r="NO115" s="106"/>
      <c r="NP115" s="106"/>
      <c r="NQ115" s="106"/>
      <c r="NR115" s="106"/>
      <c r="NS115" s="106"/>
      <c r="NT115" s="106"/>
      <c r="NU115" s="106"/>
      <c r="NV115" s="106"/>
      <c r="NW115" s="106"/>
      <c r="NX115" s="106"/>
      <c r="NY115" s="106"/>
      <c r="NZ115" s="106"/>
      <c r="OA115" s="106"/>
      <c r="OB115" s="106"/>
      <c r="OC115" s="106"/>
      <c r="OD115" s="106"/>
      <c r="OE115" s="106"/>
      <c r="OF115" s="106"/>
      <c r="OG115" s="106"/>
      <c r="OH115" s="106"/>
      <c r="OI115" s="106"/>
      <c r="OJ115" s="106"/>
      <c r="OK115" s="106"/>
      <c r="OL115" s="106"/>
      <c r="OM115" s="106"/>
      <c r="ON115" s="106"/>
      <c r="OO115" s="106"/>
      <c r="OP115" s="106"/>
      <c r="OQ115" s="106"/>
      <c r="OR115" s="106"/>
      <c r="OS115" s="106"/>
      <c r="OT115" s="106"/>
      <c r="OU115" s="106"/>
      <c r="OV115" s="106"/>
      <c r="OW115" s="106"/>
      <c r="OX115" s="106"/>
      <c r="OY115" s="106"/>
      <c r="OZ115" s="106"/>
      <c r="PA115" s="106"/>
      <c r="PB115" s="106"/>
      <c r="PC115" s="106"/>
      <c r="PD115" s="106"/>
      <c r="PE115" s="106"/>
      <c r="PF115" s="106"/>
      <c r="PG115" s="106"/>
      <c r="PH115" s="106"/>
      <c r="PI115" s="106"/>
      <c r="PJ115" s="106"/>
      <c r="PK115" s="106"/>
      <c r="PL115" s="106"/>
      <c r="PM115" s="106"/>
      <c r="PN115" s="106"/>
      <c r="PO115" s="106"/>
      <c r="PP115" s="106"/>
      <c r="PQ115" s="106"/>
      <c r="PR115" s="106"/>
      <c r="PS115" s="106"/>
      <c r="PT115" s="106"/>
      <c r="PU115" s="106"/>
      <c r="PV115" s="106"/>
      <c r="PW115" s="106"/>
      <c r="PX115" s="106"/>
      <c r="PY115" s="106"/>
      <c r="PZ115" s="106"/>
      <c r="QA115" s="106"/>
      <c r="QB115" s="106"/>
      <c r="QC115" s="106"/>
      <c r="QD115" s="106"/>
      <c r="QE115" s="106"/>
      <c r="QF115" s="106"/>
      <c r="QG115" s="106"/>
      <c r="QH115" s="106"/>
      <c r="QI115" s="106"/>
      <c r="QJ115" s="106"/>
      <c r="QK115" s="106"/>
      <c r="QL115" s="106"/>
      <c r="QM115" s="106"/>
      <c r="QN115" s="106"/>
      <c r="QO115" s="106"/>
      <c r="QP115" s="106"/>
      <c r="QQ115" s="106"/>
      <c r="QR115" s="106"/>
      <c r="QS115" s="106"/>
      <c r="QT115" s="106"/>
      <c r="QU115" s="106"/>
      <c r="QV115" s="106"/>
      <c r="QW115" s="106"/>
      <c r="QX115" s="106"/>
      <c r="QY115" s="106"/>
      <c r="QZ115" s="106"/>
      <c r="RA115" s="106"/>
      <c r="RB115" s="106"/>
      <c r="RC115" s="106"/>
      <c r="RD115" s="106"/>
      <c r="RE115" s="106"/>
      <c r="RF115" s="106"/>
      <c r="RG115" s="106"/>
      <c r="RH115" s="106"/>
      <c r="RI115" s="106"/>
      <c r="RJ115" s="106"/>
      <c r="RK115" s="106"/>
      <c r="RL115" s="106"/>
      <c r="RM115" s="106"/>
      <c r="RN115" s="106"/>
      <c r="RO115" s="106"/>
      <c r="RP115" s="106"/>
      <c r="RQ115" s="106"/>
      <c r="RR115" s="106"/>
    </row>
    <row r="116" spans="1:486" x14ac:dyDescent="0.3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16"/>
      <c r="M116" s="116"/>
      <c r="N116" s="116"/>
      <c r="O116" s="116"/>
      <c r="P116" s="117"/>
      <c r="Q116" s="117"/>
      <c r="R116" s="116"/>
      <c r="S116" s="111">
        <v>0.54</v>
      </c>
      <c r="T116" s="134">
        <f t="shared" si="23"/>
        <v>324.29281986879278</v>
      </c>
      <c r="U116" s="111">
        <f t="shared" si="24"/>
        <v>66.892451677625701</v>
      </c>
      <c r="V116" s="111">
        <f t="shared" si="25"/>
        <v>41.18708037884911</v>
      </c>
      <c r="W116" s="156">
        <f t="shared" si="152"/>
        <v>0.89913943949227737</v>
      </c>
      <c r="X116" s="156">
        <f t="shared" si="153"/>
        <v>8.477252389358253E-2</v>
      </c>
      <c r="Y116" s="156">
        <f t="shared" si="28"/>
        <v>1.4980047352138</v>
      </c>
      <c r="Z116" s="156">
        <f t="shared" si="29"/>
        <v>1.3008391175832816</v>
      </c>
      <c r="AA116" s="111">
        <f t="shared" si="30"/>
        <v>729.0149685478425</v>
      </c>
      <c r="AB116" s="111">
        <f t="shared" si="31"/>
        <v>311.74267765541481</v>
      </c>
      <c r="AC116" s="111">
        <f t="shared" si="32"/>
        <v>65.637533006654039</v>
      </c>
      <c r="AD116" s="111">
        <f t="shared" si="33"/>
        <v>40.358007077650569</v>
      </c>
      <c r="AE116" s="156">
        <f t="shared" si="34"/>
        <v>0.91167652455379167</v>
      </c>
      <c r="AF116" s="156">
        <f t="shared" si="35"/>
        <v>7.5376546068754754E-2</v>
      </c>
      <c r="AG116" s="156">
        <f t="shared" si="36"/>
        <v>1.5058530039261446</v>
      </c>
      <c r="AH116" s="156">
        <f t="shared" si="37"/>
        <v>1.2967740198627766</v>
      </c>
      <c r="AI116" s="111">
        <f t="shared" si="38"/>
        <v>747.49239167830274</v>
      </c>
      <c r="AJ116" s="111">
        <f t="shared" si="39"/>
        <v>312.4404897810162</v>
      </c>
      <c r="AK116" s="111">
        <f t="shared" si="40"/>
        <v>65.705185676576733</v>
      </c>
      <c r="AL116" s="111">
        <f t="shared" si="41"/>
        <v>40.402685857061513</v>
      </c>
      <c r="AM116" s="156">
        <f t="shared" si="42"/>
        <v>0.91094434134194335</v>
      </c>
      <c r="AN116" s="156">
        <f t="shared" si="43"/>
        <v>7.5889634816836513E-2</v>
      </c>
      <c r="AO116" s="156">
        <f t="shared" si="44"/>
        <v>1.5054323805590946</v>
      </c>
      <c r="AP116" s="156">
        <f t="shared" si="45"/>
        <v>1.2970164624583953</v>
      </c>
      <c r="AQ116" s="111">
        <f t="shared" si="46"/>
        <v>746.46639334373572</v>
      </c>
      <c r="AR116" s="111">
        <f t="shared" si="47"/>
        <v>312.40210338112217</v>
      </c>
      <c r="AS116" s="111">
        <f t="shared" si="48"/>
        <v>65.701457880608288</v>
      </c>
      <c r="AT116" s="111">
        <f t="shared" si="49"/>
        <v>40.40022391721876</v>
      </c>
      <c r="AU116" s="156">
        <f t="shared" si="50"/>
        <v>0.91098450644295337</v>
      </c>
      <c r="AV116" s="156">
        <f t="shared" si="51"/>
        <v>7.5861380160031411E-2</v>
      </c>
      <c r="AW116" s="156">
        <f t="shared" si="52"/>
        <v>1.505455570929811</v>
      </c>
      <c r="AX116" s="156">
        <f t="shared" si="53"/>
        <v>1.2970031772147526</v>
      </c>
      <c r="AY116" s="111">
        <f t="shared" si="54"/>
        <v>746.52284082551944</v>
      </c>
      <c r="AZ116" s="111">
        <f t="shared" si="55"/>
        <v>312.4042163786155</v>
      </c>
      <c r="BA116" s="111">
        <f t="shared" si="56"/>
        <v>65.701663059942121</v>
      </c>
      <c r="BB116" s="111">
        <f t="shared" si="57"/>
        <v>40.400359423187687</v>
      </c>
      <c r="BC116" s="156">
        <f t="shared" si="58"/>
        <v>0.91098229519758467</v>
      </c>
      <c r="BD116" s="156">
        <f t="shared" si="59"/>
        <v>7.5862935360845749E-2</v>
      </c>
      <c r="BE116" s="156">
        <f t="shared" si="60"/>
        <v>1.5054542945617848</v>
      </c>
      <c r="BF116" s="156">
        <f t="shared" si="61"/>
        <v>1.2970039086628005</v>
      </c>
      <c r="BG116" s="111">
        <f t="shared" si="62"/>
        <v>746.51973366990012</v>
      </c>
      <c r="BH116" s="137">
        <f t="shared" si="63"/>
        <v>312.4041000718168</v>
      </c>
      <c r="BI116" s="137">
        <f t="shared" si="64"/>
        <v>65.701651766094017</v>
      </c>
      <c r="BJ116" s="137">
        <f t="shared" si="65"/>
        <v>40.40035196442512</v>
      </c>
      <c r="BK116" s="113">
        <f t="shared" si="66"/>
        <v>0.91098241691126458</v>
      </c>
      <c r="BL116" s="113">
        <f t="shared" si="67"/>
        <v>7.5862849756861181E-2</v>
      </c>
      <c r="BM116" s="113">
        <f t="shared" si="68"/>
        <v>1.5054543648180367</v>
      </c>
      <c r="BN116" s="113">
        <f t="shared" si="69"/>
        <v>1.2970038684018041</v>
      </c>
      <c r="BO116" s="137">
        <f t="shared" si="70"/>
        <v>746.51990469872032</v>
      </c>
      <c r="BP116" s="137">
        <f t="shared" si="71"/>
        <v>312.40410647376382</v>
      </c>
      <c r="BQ116" s="137">
        <f t="shared" si="72"/>
        <v>65.701652387748112</v>
      </c>
      <c r="BR116" s="137">
        <f t="shared" si="73"/>
        <v>40.400352374982297</v>
      </c>
      <c r="BS116" s="113">
        <f t="shared" si="74"/>
        <v>0.91098241021170057</v>
      </c>
      <c r="BT116" s="113">
        <f t="shared" si="75"/>
        <v>7.586285446881337E-2</v>
      </c>
      <c r="BU116" s="113">
        <f t="shared" si="76"/>
        <v>1.5054543609508795</v>
      </c>
      <c r="BV116" s="113">
        <f t="shared" si="77"/>
        <v>1.2970038706179163</v>
      </c>
      <c r="BW116" s="137">
        <f t="shared" si="78"/>
        <v>746.5198952846755</v>
      </c>
      <c r="BX116" s="137">
        <f t="shared" si="79"/>
        <v>312.40410612137754</v>
      </c>
      <c r="BY116" s="137">
        <f t="shared" si="80"/>
        <v>65.701652353529994</v>
      </c>
      <c r="BZ116" s="137">
        <f t="shared" si="81"/>
        <v>40.400352352383756</v>
      </c>
      <c r="CA116" s="113">
        <f t="shared" si="82"/>
        <v>0.91098241058046925</v>
      </c>
      <c r="CB116" s="113">
        <f t="shared" si="83"/>
        <v>7.586285420945045E-2</v>
      </c>
      <c r="CC116" s="113">
        <f t="shared" si="84"/>
        <v>1.5054543611637419</v>
      </c>
      <c r="CD116" s="113">
        <f t="shared" si="85"/>
        <v>1.2970038704959332</v>
      </c>
      <c r="CE116" s="137">
        <f t="shared" si="86"/>
        <v>746.51989580285851</v>
      </c>
      <c r="CF116" s="137">
        <f t="shared" si="87"/>
        <v>312.40410614077416</v>
      </c>
      <c r="CG116" s="137">
        <f t="shared" si="88"/>
        <v>65.701652355413486</v>
      </c>
      <c r="CH116" s="137">
        <f t="shared" si="89"/>
        <v>40.400352353627646</v>
      </c>
      <c r="CI116" s="113">
        <f t="shared" si="90"/>
        <v>0.9109824105601706</v>
      </c>
      <c r="CJ116" s="113">
        <f t="shared" si="91"/>
        <v>7.5862854223726767E-2</v>
      </c>
      <c r="CK116" s="113">
        <f t="shared" si="92"/>
        <v>1.505454361152025</v>
      </c>
      <c r="CL116" s="113">
        <f t="shared" si="93"/>
        <v>1.2970038705026479</v>
      </c>
      <c r="CM116" s="137">
        <f t="shared" si="94"/>
        <v>746.51989577433596</v>
      </c>
      <c r="CN116" s="137">
        <f t="shared" si="95"/>
        <v>312.40410613970647</v>
      </c>
      <c r="CO116" s="137">
        <f t="shared" si="96"/>
        <v>65.701652355309818</v>
      </c>
      <c r="CP116" s="137">
        <f t="shared" si="97"/>
        <v>40.400352353559185</v>
      </c>
      <c r="CQ116" s="113">
        <f t="shared" si="98"/>
        <v>0.91098241056128793</v>
      </c>
      <c r="CR116" s="113">
        <f t="shared" si="99"/>
        <v>7.5862854222940923E-2</v>
      </c>
      <c r="CS116" s="113">
        <f t="shared" si="100"/>
        <v>1.5054543611526703</v>
      </c>
      <c r="CT116" s="113">
        <f t="shared" si="101"/>
        <v>1.2970038705022782</v>
      </c>
      <c r="CU116" s="137">
        <f t="shared" si="102"/>
        <v>746.51989577590587</v>
      </c>
      <c r="CV116" s="137">
        <f t="shared" si="103"/>
        <v>312.40410613976525</v>
      </c>
      <c r="CW116" s="173">
        <f t="shared" si="104"/>
        <v>65.701652355315545</v>
      </c>
      <c r="CX116" s="173">
        <f t="shared" si="105"/>
        <v>40.400352353562972</v>
      </c>
      <c r="CY116" s="174">
        <f t="shared" si="106"/>
        <v>0.91098241056122653</v>
      </c>
      <c r="CZ116" s="174">
        <f t="shared" si="107"/>
        <v>7.586285422298418E-2</v>
      </c>
      <c r="DA116" s="174">
        <f t="shared" si="108"/>
        <v>1.5054543611526348</v>
      </c>
      <c r="DB116" s="174">
        <f t="shared" si="109"/>
        <v>1.2970038705022986</v>
      </c>
      <c r="DC116" s="173">
        <f t="shared" si="110"/>
        <v>746.51989577581924</v>
      </c>
      <c r="DD116" s="137">
        <f t="shared" si="111"/>
        <v>312.40410613976206</v>
      </c>
      <c r="DE116" s="173">
        <f t="shared" si="112"/>
        <v>65.701652355315204</v>
      </c>
      <c r="DF116" s="173">
        <f t="shared" si="113"/>
        <v>40.400352353562752</v>
      </c>
      <c r="DG116" s="174">
        <f t="shared" si="114"/>
        <v>0.91098241056122986</v>
      </c>
      <c r="DH116" s="174">
        <f t="shared" si="115"/>
        <v>7.5862854222981807E-2</v>
      </c>
      <c r="DI116" s="174">
        <f t="shared" si="116"/>
        <v>1.5054543611526368</v>
      </c>
      <c r="DJ116" s="174">
        <f t="shared" si="117"/>
        <v>1.2970038705022975</v>
      </c>
      <c r="DK116" s="173">
        <f t="shared" si="118"/>
        <v>746.51989577582378</v>
      </c>
      <c r="DL116" s="137">
        <f t="shared" si="119"/>
        <v>312.40410613976218</v>
      </c>
      <c r="DM116" s="173">
        <f t="shared" si="120"/>
        <v>65.701652355315204</v>
      </c>
      <c r="DN116" s="173">
        <f t="shared" si="121"/>
        <v>40.400352353562752</v>
      </c>
      <c r="DO116" s="174">
        <f t="shared" si="122"/>
        <v>0.91098241056122975</v>
      </c>
      <c r="DP116" s="174">
        <f t="shared" si="123"/>
        <v>7.5862854222981918E-2</v>
      </c>
      <c r="DQ116" s="174">
        <f t="shared" si="124"/>
        <v>1.5054543611526363</v>
      </c>
      <c r="DR116" s="174">
        <f t="shared" si="125"/>
        <v>1.2970038705022977</v>
      </c>
      <c r="DS116" s="173">
        <f t="shared" si="126"/>
        <v>746.51989577582401</v>
      </c>
      <c r="DT116" s="137">
        <f t="shared" si="127"/>
        <v>312.40410613976218</v>
      </c>
      <c r="DU116" s="173">
        <f t="shared" si="128"/>
        <v>65.701652355315204</v>
      </c>
      <c r="DV116" s="173">
        <f t="shared" si="129"/>
        <v>40.400352353562752</v>
      </c>
      <c r="DW116" s="174">
        <f t="shared" si="130"/>
        <v>0.91098241056122975</v>
      </c>
      <c r="DX116" s="174">
        <f t="shared" si="131"/>
        <v>7.5862854222981918E-2</v>
      </c>
      <c r="DY116" s="174">
        <f t="shared" si="132"/>
        <v>1.5054543611526363</v>
      </c>
      <c r="DZ116" s="174">
        <f t="shared" si="133"/>
        <v>1.2970038705022977</v>
      </c>
      <c r="EA116" s="173">
        <f t="shared" si="134"/>
        <v>746.51989577582401</v>
      </c>
      <c r="EB116" s="137">
        <f t="shared" si="135"/>
        <v>312.40410613976218</v>
      </c>
      <c r="EC116" s="173">
        <f t="shared" si="136"/>
        <v>65.701652355315204</v>
      </c>
      <c r="ED116" s="173">
        <f t="shared" si="137"/>
        <v>40.400352353562752</v>
      </c>
      <c r="EE116" s="174">
        <f t="shared" si="138"/>
        <v>0.91098241056122975</v>
      </c>
      <c r="EF116" s="174">
        <f t="shared" si="139"/>
        <v>7.5862854222981918E-2</v>
      </c>
      <c r="EG116" s="174">
        <f t="shared" si="140"/>
        <v>1.5054543611526363</v>
      </c>
      <c r="EH116" s="174">
        <f t="shared" si="141"/>
        <v>1.2970038705022977</v>
      </c>
      <c r="EI116" s="173">
        <f t="shared" si="142"/>
        <v>746.51989577582401</v>
      </c>
      <c r="EJ116" s="137">
        <f t="shared" si="143"/>
        <v>312.40410613976218</v>
      </c>
      <c r="EK116" s="173">
        <f t="shared" si="144"/>
        <v>65.701652355315204</v>
      </c>
      <c r="EL116" s="173">
        <f t="shared" si="145"/>
        <v>40.400352353562752</v>
      </c>
      <c r="EM116" s="174">
        <f t="shared" si="146"/>
        <v>0.91098241056122975</v>
      </c>
      <c r="EN116" s="174">
        <f t="shared" si="147"/>
        <v>7.5862854222981918E-2</v>
      </c>
      <c r="EO116" s="174">
        <f t="shared" si="148"/>
        <v>1.5054543611526363</v>
      </c>
      <c r="EP116" s="174">
        <f t="shared" si="149"/>
        <v>1.2970038705022977</v>
      </c>
      <c r="EQ116" s="137">
        <f t="shared" si="150"/>
        <v>0.79852394862316123</v>
      </c>
      <c r="ER116" s="137">
        <f t="shared" si="151"/>
        <v>39.2541061397622</v>
      </c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  <c r="IY116" s="106"/>
      <c r="IZ116" s="106"/>
      <c r="JA116" s="106"/>
      <c r="JB116" s="106"/>
      <c r="JC116" s="106"/>
      <c r="JD116" s="106"/>
      <c r="JE116" s="106"/>
      <c r="JF116" s="106"/>
      <c r="JG116" s="106"/>
      <c r="JH116" s="106"/>
      <c r="JI116" s="106"/>
      <c r="JJ116" s="106"/>
      <c r="JK116" s="106"/>
      <c r="JL116" s="106"/>
      <c r="JM116" s="106"/>
      <c r="JN116" s="106"/>
      <c r="JO116" s="106"/>
      <c r="JP116" s="106"/>
      <c r="JQ116" s="106"/>
      <c r="JR116" s="106"/>
      <c r="JS116" s="106"/>
      <c r="JT116" s="106"/>
      <c r="JU116" s="106"/>
      <c r="JV116" s="106"/>
      <c r="JW116" s="106"/>
      <c r="JX116" s="106"/>
      <c r="JY116" s="106"/>
      <c r="JZ116" s="106"/>
      <c r="KA116" s="106"/>
      <c r="KB116" s="106"/>
      <c r="KC116" s="106"/>
      <c r="KD116" s="106"/>
      <c r="KE116" s="106"/>
      <c r="KF116" s="106"/>
      <c r="KG116" s="106"/>
      <c r="KH116" s="106"/>
      <c r="KI116" s="106"/>
      <c r="KJ116" s="106"/>
      <c r="KK116" s="106"/>
      <c r="KL116" s="106"/>
      <c r="KM116" s="106"/>
      <c r="KN116" s="106"/>
      <c r="KO116" s="106"/>
      <c r="KP116" s="106"/>
      <c r="KQ116" s="106"/>
      <c r="KR116" s="106"/>
      <c r="KS116" s="106"/>
      <c r="KT116" s="106"/>
      <c r="KU116" s="106"/>
      <c r="KV116" s="106"/>
      <c r="KW116" s="106"/>
      <c r="KX116" s="106"/>
      <c r="KY116" s="106"/>
      <c r="KZ116" s="106"/>
      <c r="LA116" s="106"/>
      <c r="LB116" s="106"/>
      <c r="LC116" s="106"/>
      <c r="LD116" s="106"/>
      <c r="LE116" s="106"/>
      <c r="LF116" s="106"/>
      <c r="LG116" s="106"/>
      <c r="LH116" s="106"/>
      <c r="LI116" s="106"/>
      <c r="LJ116" s="106"/>
      <c r="LK116" s="106"/>
      <c r="LL116" s="106"/>
      <c r="LM116" s="106"/>
      <c r="LN116" s="106"/>
      <c r="LO116" s="106"/>
      <c r="LP116" s="106"/>
      <c r="LQ116" s="106"/>
      <c r="LR116" s="106"/>
      <c r="LS116" s="106"/>
      <c r="LT116" s="106"/>
      <c r="LU116" s="106"/>
      <c r="LV116" s="106"/>
      <c r="LW116" s="106"/>
      <c r="LX116" s="106"/>
      <c r="LY116" s="106"/>
      <c r="LZ116" s="106"/>
      <c r="MA116" s="106"/>
      <c r="MB116" s="106"/>
      <c r="MC116" s="106"/>
      <c r="MD116" s="106"/>
      <c r="ME116" s="106"/>
      <c r="MF116" s="106"/>
      <c r="MG116" s="106"/>
      <c r="MH116" s="106"/>
      <c r="MI116" s="106"/>
      <c r="MJ116" s="106"/>
      <c r="MK116" s="106"/>
      <c r="ML116" s="106"/>
      <c r="MM116" s="106"/>
      <c r="MN116" s="106"/>
      <c r="MO116" s="106"/>
      <c r="MP116" s="106"/>
      <c r="MQ116" s="106"/>
      <c r="MR116" s="106"/>
      <c r="MS116" s="106"/>
      <c r="MT116" s="106"/>
      <c r="MU116" s="106"/>
      <c r="MV116" s="106"/>
      <c r="MW116" s="106"/>
      <c r="MX116" s="106"/>
      <c r="MY116" s="106"/>
      <c r="MZ116" s="106"/>
      <c r="NA116" s="106"/>
      <c r="NB116" s="106"/>
      <c r="NC116" s="106"/>
      <c r="ND116" s="106"/>
      <c r="NE116" s="106"/>
      <c r="NF116" s="106"/>
      <c r="NG116" s="106"/>
      <c r="NH116" s="106"/>
      <c r="NI116" s="106"/>
      <c r="NJ116" s="106"/>
      <c r="NK116" s="106"/>
      <c r="NL116" s="106"/>
      <c r="NM116" s="106"/>
      <c r="NN116" s="106"/>
      <c r="NO116" s="106"/>
      <c r="NP116" s="106"/>
      <c r="NQ116" s="106"/>
      <c r="NR116" s="106"/>
      <c r="NS116" s="106"/>
      <c r="NT116" s="106"/>
      <c r="NU116" s="106"/>
      <c r="NV116" s="106"/>
      <c r="NW116" s="106"/>
      <c r="NX116" s="106"/>
      <c r="NY116" s="106"/>
      <c r="NZ116" s="106"/>
      <c r="OA116" s="106"/>
      <c r="OB116" s="106"/>
      <c r="OC116" s="106"/>
      <c r="OD116" s="106"/>
      <c r="OE116" s="106"/>
      <c r="OF116" s="106"/>
      <c r="OG116" s="106"/>
      <c r="OH116" s="106"/>
      <c r="OI116" s="106"/>
      <c r="OJ116" s="106"/>
      <c r="OK116" s="106"/>
      <c r="OL116" s="106"/>
      <c r="OM116" s="106"/>
      <c r="ON116" s="106"/>
      <c r="OO116" s="106"/>
      <c r="OP116" s="106"/>
      <c r="OQ116" s="106"/>
      <c r="OR116" s="106"/>
      <c r="OS116" s="106"/>
      <c r="OT116" s="106"/>
      <c r="OU116" s="106"/>
      <c r="OV116" s="106"/>
      <c r="OW116" s="106"/>
      <c r="OX116" s="106"/>
      <c r="OY116" s="106"/>
      <c r="OZ116" s="106"/>
      <c r="PA116" s="106"/>
      <c r="PB116" s="106"/>
      <c r="PC116" s="106"/>
      <c r="PD116" s="106"/>
      <c r="PE116" s="106"/>
      <c r="PF116" s="106"/>
      <c r="PG116" s="106"/>
      <c r="PH116" s="106"/>
      <c r="PI116" s="106"/>
      <c r="PJ116" s="106"/>
      <c r="PK116" s="106"/>
      <c r="PL116" s="106"/>
      <c r="PM116" s="106"/>
      <c r="PN116" s="106"/>
      <c r="PO116" s="106"/>
      <c r="PP116" s="106"/>
      <c r="PQ116" s="106"/>
      <c r="PR116" s="106"/>
      <c r="PS116" s="106"/>
      <c r="PT116" s="106"/>
      <c r="PU116" s="106"/>
      <c r="PV116" s="106"/>
      <c r="PW116" s="106"/>
      <c r="PX116" s="106"/>
      <c r="PY116" s="106"/>
      <c r="PZ116" s="106"/>
      <c r="QA116" s="106"/>
      <c r="QB116" s="106"/>
      <c r="QC116" s="106"/>
      <c r="QD116" s="106"/>
      <c r="QE116" s="106"/>
      <c r="QF116" s="106"/>
      <c r="QG116" s="106"/>
      <c r="QH116" s="106"/>
      <c r="QI116" s="106"/>
      <c r="QJ116" s="106"/>
      <c r="QK116" s="106"/>
      <c r="QL116" s="106"/>
      <c r="QM116" s="106"/>
      <c r="QN116" s="106"/>
      <c r="QO116" s="106"/>
      <c r="QP116" s="106"/>
      <c r="QQ116" s="106"/>
      <c r="QR116" s="106"/>
      <c r="QS116" s="106"/>
      <c r="QT116" s="106"/>
      <c r="QU116" s="106"/>
      <c r="QV116" s="106"/>
      <c r="QW116" s="106"/>
      <c r="QX116" s="106"/>
      <c r="QY116" s="106"/>
      <c r="QZ116" s="106"/>
      <c r="RA116" s="106"/>
      <c r="RB116" s="106"/>
      <c r="RC116" s="106"/>
      <c r="RD116" s="106"/>
      <c r="RE116" s="106"/>
      <c r="RF116" s="106"/>
      <c r="RG116" s="106"/>
      <c r="RH116" s="106"/>
      <c r="RI116" s="106"/>
      <c r="RJ116" s="106"/>
      <c r="RK116" s="106"/>
      <c r="RL116" s="106"/>
      <c r="RM116" s="106"/>
      <c r="RN116" s="106"/>
      <c r="RO116" s="106"/>
      <c r="RP116" s="106"/>
      <c r="RQ116" s="106"/>
      <c r="RR116" s="106"/>
    </row>
    <row r="117" spans="1:486" x14ac:dyDescent="0.3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16"/>
      <c r="M117" s="116"/>
      <c r="N117" s="116"/>
      <c r="O117" s="116"/>
      <c r="P117" s="117"/>
      <c r="Q117" s="117"/>
      <c r="R117" s="116"/>
      <c r="S117" s="111">
        <v>0.55000000000000004</v>
      </c>
      <c r="T117" s="134">
        <f t="shared" si="23"/>
        <v>324.04526279907873</v>
      </c>
      <c r="U117" s="111">
        <f t="shared" si="24"/>
        <v>66.866885096170392</v>
      </c>
      <c r="V117" s="111">
        <f t="shared" si="25"/>
        <v>41.170183305868171</v>
      </c>
      <c r="W117" s="156">
        <f t="shared" si="152"/>
        <v>0.89937433427939639</v>
      </c>
      <c r="X117" s="156">
        <f t="shared" si="153"/>
        <v>8.4583885007381399E-2</v>
      </c>
      <c r="Y117" s="156">
        <f t="shared" si="28"/>
        <v>1.4822984063222742</v>
      </c>
      <c r="Z117" s="156">
        <f t="shared" si="29"/>
        <v>1.3174609627319267</v>
      </c>
      <c r="AA117" s="111">
        <f t="shared" si="30"/>
        <v>726.50989260450217</v>
      </c>
      <c r="AB117" s="111">
        <f t="shared" si="31"/>
        <v>311.64699415956346</v>
      </c>
      <c r="AC117" s="111">
        <f t="shared" si="32"/>
        <v>65.628275211042677</v>
      </c>
      <c r="AD117" s="111">
        <f t="shared" si="33"/>
        <v>40.351893250342528</v>
      </c>
      <c r="AE117" s="156">
        <f t="shared" si="34"/>
        <v>0.91177725796882014</v>
      </c>
      <c r="AF117" s="156">
        <f t="shared" si="35"/>
        <v>7.5306281401814307E-2</v>
      </c>
      <c r="AG117" s="156">
        <f t="shared" si="36"/>
        <v>1.4900545870861519</v>
      </c>
      <c r="AH117" s="156">
        <f t="shared" si="37"/>
        <v>1.3132873408034003</v>
      </c>
      <c r="AI117" s="111">
        <f t="shared" si="38"/>
        <v>744.3700851113548</v>
      </c>
      <c r="AJ117" s="111">
        <f t="shared" si="39"/>
        <v>312.32354237165532</v>
      </c>
      <c r="AK117" s="111">
        <f t="shared" si="40"/>
        <v>65.693830902739521</v>
      </c>
      <c r="AL117" s="111">
        <f t="shared" si="41"/>
        <v>40.395186867908514</v>
      </c>
      <c r="AM117" s="156">
        <f t="shared" si="42"/>
        <v>0.91106674829442058</v>
      </c>
      <c r="AN117" s="156">
        <f t="shared" si="43"/>
        <v>7.5803565421871152E-2</v>
      </c>
      <c r="AO117" s="156">
        <f t="shared" si="44"/>
        <v>1.4896456065537</v>
      </c>
      <c r="AP117" s="156">
        <f t="shared" si="45"/>
        <v>1.3135317758338305</v>
      </c>
      <c r="AQ117" s="111">
        <f t="shared" si="46"/>
        <v>743.39751716055207</v>
      </c>
      <c r="AR117" s="111">
        <f t="shared" si="47"/>
        <v>312.28703488694748</v>
      </c>
      <c r="AS117" s="111">
        <f t="shared" si="48"/>
        <v>65.690287666360589</v>
      </c>
      <c r="AT117" s="111">
        <f t="shared" si="49"/>
        <v>40.392846833295486</v>
      </c>
      <c r="AU117" s="156">
        <f t="shared" si="50"/>
        <v>0.9111049848399696</v>
      </c>
      <c r="AV117" s="156">
        <f t="shared" si="51"/>
        <v>7.5776703720248223E-2</v>
      </c>
      <c r="AW117" s="156">
        <f t="shared" si="52"/>
        <v>1.4896677211059133</v>
      </c>
      <c r="AX117" s="156">
        <f t="shared" si="53"/>
        <v>1.3135186361091571</v>
      </c>
      <c r="AY117" s="111">
        <f t="shared" si="54"/>
        <v>743.45000739322495</v>
      </c>
      <c r="AZ117" s="111">
        <f t="shared" si="55"/>
        <v>312.2890061910706</v>
      </c>
      <c r="BA117" s="111">
        <f t="shared" si="56"/>
        <v>65.690478974597397</v>
      </c>
      <c r="BB117" s="111">
        <f t="shared" si="57"/>
        <v>40.392973177508821</v>
      </c>
      <c r="BC117" s="156">
        <f t="shared" si="58"/>
        <v>0.91110291987030323</v>
      </c>
      <c r="BD117" s="156">
        <f t="shared" si="59"/>
        <v>7.5778154098390352E-2</v>
      </c>
      <c r="BE117" s="156">
        <f t="shared" si="60"/>
        <v>1.4896665271124028</v>
      </c>
      <c r="BF117" s="156">
        <f t="shared" si="61"/>
        <v>1.3135193457647356</v>
      </c>
      <c r="BG117" s="111">
        <f t="shared" si="62"/>
        <v>743.44717309055204</v>
      </c>
      <c r="BH117" s="137">
        <f t="shared" si="63"/>
        <v>312.28889974984952</v>
      </c>
      <c r="BI117" s="137">
        <f t="shared" si="64"/>
        <v>65.690468644796553</v>
      </c>
      <c r="BJ117" s="137">
        <f t="shared" si="65"/>
        <v>40.392966355478251</v>
      </c>
      <c r="BK117" s="113">
        <f t="shared" si="66"/>
        <v>0.91110303136814841</v>
      </c>
      <c r="BL117" s="113">
        <f t="shared" si="67"/>
        <v>7.5778075784507085E-2</v>
      </c>
      <c r="BM117" s="113">
        <f t="shared" si="68"/>
        <v>1.4896665915828633</v>
      </c>
      <c r="BN117" s="113">
        <f t="shared" si="69"/>
        <v>1.3135193074470743</v>
      </c>
      <c r="BO117" s="137">
        <f t="shared" si="70"/>
        <v>743.44732612974258</v>
      </c>
      <c r="BP117" s="137">
        <f t="shared" si="71"/>
        <v>312.28890549718972</v>
      </c>
      <c r="BQ117" s="137">
        <f t="shared" si="72"/>
        <v>65.690469202558489</v>
      </c>
      <c r="BR117" s="137">
        <f t="shared" si="73"/>
        <v>40.392966723836679</v>
      </c>
      <c r="BS117" s="113">
        <f t="shared" si="74"/>
        <v>0.91110302534777143</v>
      </c>
      <c r="BT117" s="113">
        <f t="shared" si="75"/>
        <v>7.5778080013098645E-2</v>
      </c>
      <c r="BU117" s="113">
        <f t="shared" si="76"/>
        <v>1.4896665881017539</v>
      </c>
      <c r="BV117" s="113">
        <f t="shared" si="77"/>
        <v>1.313519309516054</v>
      </c>
      <c r="BW117" s="137">
        <f t="shared" si="78"/>
        <v>743.44731786632497</v>
      </c>
      <c r="BX117" s="137">
        <f t="shared" si="79"/>
        <v>312.28890518685961</v>
      </c>
      <c r="BY117" s="137">
        <f t="shared" si="80"/>
        <v>65.690469172441894</v>
      </c>
      <c r="BZ117" s="137">
        <f t="shared" si="81"/>
        <v>40.392966703947003</v>
      </c>
      <c r="CA117" s="113">
        <f t="shared" si="82"/>
        <v>0.91110302567284429</v>
      </c>
      <c r="CB117" s="113">
        <f t="shared" si="83"/>
        <v>7.5778079784774049E-2</v>
      </c>
      <c r="CC117" s="113">
        <f t="shared" si="84"/>
        <v>1.4896665882897178</v>
      </c>
      <c r="CD117" s="113">
        <f t="shared" si="85"/>
        <v>1.3135193094043387</v>
      </c>
      <c r="CE117" s="137">
        <f t="shared" si="86"/>
        <v>743.44731831251158</v>
      </c>
      <c r="CF117" s="137">
        <f t="shared" si="87"/>
        <v>312.28890520361603</v>
      </c>
      <c r="CG117" s="137">
        <f t="shared" si="88"/>
        <v>65.690469174068099</v>
      </c>
      <c r="CH117" s="137">
        <f t="shared" si="89"/>
        <v>40.39296670502096</v>
      </c>
      <c r="CI117" s="113">
        <f t="shared" si="90"/>
        <v>0.91110302565529133</v>
      </c>
      <c r="CJ117" s="113">
        <f t="shared" si="91"/>
        <v>7.5778079797102577E-2</v>
      </c>
      <c r="CK117" s="113">
        <f t="shared" si="92"/>
        <v>1.4896665882795688</v>
      </c>
      <c r="CL117" s="113">
        <f t="shared" si="93"/>
        <v>1.3135193094103708</v>
      </c>
      <c r="CM117" s="137">
        <f t="shared" si="94"/>
        <v>743.44731828841918</v>
      </c>
      <c r="CN117" s="137">
        <f t="shared" si="95"/>
        <v>312.28890520271125</v>
      </c>
      <c r="CO117" s="137">
        <f t="shared" si="96"/>
        <v>65.690469173980262</v>
      </c>
      <c r="CP117" s="137">
        <f t="shared" si="97"/>
        <v>40.392966704962966</v>
      </c>
      <c r="CQ117" s="113">
        <f t="shared" si="98"/>
        <v>0.91110302565623946</v>
      </c>
      <c r="CR117" s="113">
        <f t="shared" si="99"/>
        <v>7.5778079796436845E-2</v>
      </c>
      <c r="CS117" s="113">
        <f t="shared" si="100"/>
        <v>1.4896665882801168</v>
      </c>
      <c r="CT117" s="113">
        <f t="shared" si="101"/>
        <v>1.3135193094100452</v>
      </c>
      <c r="CU117" s="137">
        <f t="shared" si="102"/>
        <v>743.4473182897201</v>
      </c>
      <c r="CV117" s="137">
        <f t="shared" si="103"/>
        <v>312.28890520276008</v>
      </c>
      <c r="CW117" s="173">
        <f t="shared" si="104"/>
        <v>65.690469173985008</v>
      </c>
      <c r="CX117" s="173">
        <f t="shared" si="105"/>
        <v>40.392966704966099</v>
      </c>
      <c r="CY117" s="174">
        <f t="shared" si="106"/>
        <v>0.91110302565618828</v>
      </c>
      <c r="CZ117" s="174">
        <f t="shared" si="107"/>
        <v>7.5778079796472789E-2</v>
      </c>
      <c r="DA117" s="174">
        <f t="shared" si="108"/>
        <v>1.4896665882800872</v>
      </c>
      <c r="DB117" s="174">
        <f t="shared" si="109"/>
        <v>1.3135193094100626</v>
      </c>
      <c r="DC117" s="173">
        <f t="shared" si="110"/>
        <v>743.44731828965041</v>
      </c>
      <c r="DD117" s="137">
        <f t="shared" si="111"/>
        <v>312.28890520275746</v>
      </c>
      <c r="DE117" s="173">
        <f t="shared" si="112"/>
        <v>65.690469173984781</v>
      </c>
      <c r="DF117" s="173">
        <f t="shared" si="113"/>
        <v>40.392966704965943</v>
      </c>
      <c r="DG117" s="174">
        <f t="shared" si="114"/>
        <v>0.91110302565619072</v>
      </c>
      <c r="DH117" s="174">
        <f t="shared" si="115"/>
        <v>7.577807979647086E-2</v>
      </c>
      <c r="DI117" s="174">
        <f t="shared" si="116"/>
        <v>1.4896665882800888</v>
      </c>
      <c r="DJ117" s="174">
        <f t="shared" si="117"/>
        <v>1.3135193094100617</v>
      </c>
      <c r="DK117" s="173">
        <f t="shared" si="118"/>
        <v>743.44731828965394</v>
      </c>
      <c r="DL117" s="137">
        <f t="shared" si="119"/>
        <v>312.28890520275758</v>
      </c>
      <c r="DM117" s="173">
        <f t="shared" si="120"/>
        <v>65.690469173984781</v>
      </c>
      <c r="DN117" s="173">
        <f t="shared" si="121"/>
        <v>40.392966704965943</v>
      </c>
      <c r="DO117" s="174">
        <f t="shared" si="122"/>
        <v>0.91110302565619072</v>
      </c>
      <c r="DP117" s="174">
        <f t="shared" si="123"/>
        <v>7.5778079796470971E-2</v>
      </c>
      <c r="DQ117" s="174">
        <f t="shared" si="124"/>
        <v>1.4896665882800888</v>
      </c>
      <c r="DR117" s="174">
        <f t="shared" si="125"/>
        <v>1.3135193094100617</v>
      </c>
      <c r="DS117" s="173">
        <f t="shared" si="126"/>
        <v>743.44731828965394</v>
      </c>
      <c r="DT117" s="137">
        <f t="shared" si="127"/>
        <v>312.28890520275758</v>
      </c>
      <c r="DU117" s="173">
        <f t="shared" si="128"/>
        <v>65.690469173984781</v>
      </c>
      <c r="DV117" s="173">
        <f t="shared" si="129"/>
        <v>40.392966704965943</v>
      </c>
      <c r="DW117" s="174">
        <f t="shared" si="130"/>
        <v>0.91110302565619072</v>
      </c>
      <c r="DX117" s="174">
        <f t="shared" si="131"/>
        <v>7.5778079796470971E-2</v>
      </c>
      <c r="DY117" s="174">
        <f t="shared" si="132"/>
        <v>1.4896665882800888</v>
      </c>
      <c r="DZ117" s="174">
        <f t="shared" si="133"/>
        <v>1.3135193094100617</v>
      </c>
      <c r="EA117" s="173">
        <f t="shared" si="134"/>
        <v>743.44731828965394</v>
      </c>
      <c r="EB117" s="137">
        <f t="shared" si="135"/>
        <v>312.28890520275758</v>
      </c>
      <c r="EC117" s="173">
        <f t="shared" si="136"/>
        <v>65.690469173984781</v>
      </c>
      <c r="ED117" s="173">
        <f t="shared" si="137"/>
        <v>40.392966704965943</v>
      </c>
      <c r="EE117" s="174">
        <f t="shared" si="138"/>
        <v>0.91110302565619072</v>
      </c>
      <c r="EF117" s="174">
        <f t="shared" si="139"/>
        <v>7.5778079796470971E-2</v>
      </c>
      <c r="EG117" s="174">
        <f t="shared" si="140"/>
        <v>1.4896665882800888</v>
      </c>
      <c r="EH117" s="174">
        <f t="shared" si="141"/>
        <v>1.3135193094100617</v>
      </c>
      <c r="EI117" s="173">
        <f t="shared" si="142"/>
        <v>743.44731828965394</v>
      </c>
      <c r="EJ117" s="137">
        <f t="shared" si="143"/>
        <v>312.28890520275758</v>
      </c>
      <c r="EK117" s="173">
        <f t="shared" si="144"/>
        <v>65.690469173984781</v>
      </c>
      <c r="EL117" s="173">
        <f t="shared" si="145"/>
        <v>40.392966704965943</v>
      </c>
      <c r="EM117" s="174">
        <f t="shared" si="146"/>
        <v>0.91110302565619072</v>
      </c>
      <c r="EN117" s="174">
        <f t="shared" si="147"/>
        <v>7.5778079796470971E-2</v>
      </c>
      <c r="EO117" s="174">
        <f t="shared" si="148"/>
        <v>1.4896665882800888</v>
      </c>
      <c r="EP117" s="174">
        <f t="shared" si="149"/>
        <v>1.3135193094100617</v>
      </c>
      <c r="EQ117" s="137">
        <f t="shared" si="150"/>
        <v>0.80146981534433526</v>
      </c>
      <c r="ER117" s="137">
        <f t="shared" si="151"/>
        <v>39.138905202757599</v>
      </c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  <c r="JX117" s="106"/>
      <c r="JY117" s="106"/>
      <c r="JZ117" s="106"/>
      <c r="KA117" s="106"/>
      <c r="KB117" s="106"/>
      <c r="KC117" s="106"/>
      <c r="KD117" s="106"/>
      <c r="KE117" s="106"/>
      <c r="KF117" s="106"/>
      <c r="KG117" s="106"/>
      <c r="KH117" s="106"/>
      <c r="KI117" s="106"/>
      <c r="KJ117" s="106"/>
      <c r="KK117" s="106"/>
      <c r="KL117" s="106"/>
      <c r="KM117" s="106"/>
      <c r="KN117" s="106"/>
      <c r="KO117" s="106"/>
      <c r="KP117" s="106"/>
      <c r="KQ117" s="106"/>
      <c r="KR117" s="106"/>
      <c r="KS117" s="106"/>
      <c r="KT117" s="106"/>
      <c r="KU117" s="106"/>
      <c r="KV117" s="106"/>
      <c r="KW117" s="106"/>
      <c r="KX117" s="106"/>
      <c r="KY117" s="106"/>
      <c r="KZ117" s="106"/>
      <c r="LA117" s="106"/>
      <c r="LB117" s="106"/>
      <c r="LC117" s="106"/>
      <c r="LD117" s="106"/>
      <c r="LE117" s="106"/>
      <c r="LF117" s="106"/>
      <c r="LG117" s="106"/>
      <c r="LH117" s="106"/>
      <c r="LI117" s="106"/>
      <c r="LJ117" s="106"/>
      <c r="LK117" s="106"/>
      <c r="LL117" s="106"/>
      <c r="LM117" s="106"/>
      <c r="LN117" s="106"/>
      <c r="LO117" s="106"/>
      <c r="LP117" s="106"/>
      <c r="LQ117" s="106"/>
      <c r="LR117" s="106"/>
      <c r="LS117" s="106"/>
      <c r="LT117" s="106"/>
      <c r="LU117" s="106"/>
      <c r="LV117" s="106"/>
      <c r="LW117" s="106"/>
      <c r="LX117" s="106"/>
      <c r="LY117" s="106"/>
      <c r="LZ117" s="106"/>
      <c r="MA117" s="106"/>
      <c r="MB117" s="106"/>
      <c r="MC117" s="106"/>
      <c r="MD117" s="106"/>
      <c r="ME117" s="106"/>
      <c r="MF117" s="106"/>
      <c r="MG117" s="106"/>
      <c r="MH117" s="106"/>
      <c r="MI117" s="106"/>
      <c r="MJ117" s="106"/>
      <c r="MK117" s="106"/>
      <c r="ML117" s="106"/>
      <c r="MM117" s="106"/>
      <c r="MN117" s="106"/>
      <c r="MO117" s="106"/>
      <c r="MP117" s="106"/>
      <c r="MQ117" s="106"/>
      <c r="MR117" s="106"/>
      <c r="MS117" s="106"/>
      <c r="MT117" s="106"/>
      <c r="MU117" s="106"/>
      <c r="MV117" s="106"/>
      <c r="MW117" s="106"/>
      <c r="MX117" s="106"/>
      <c r="MY117" s="106"/>
      <c r="MZ117" s="106"/>
      <c r="NA117" s="106"/>
      <c r="NB117" s="106"/>
      <c r="NC117" s="106"/>
      <c r="ND117" s="106"/>
      <c r="NE117" s="106"/>
      <c r="NF117" s="106"/>
      <c r="NG117" s="106"/>
      <c r="NH117" s="106"/>
      <c r="NI117" s="106"/>
      <c r="NJ117" s="106"/>
      <c r="NK117" s="106"/>
      <c r="NL117" s="106"/>
      <c r="NM117" s="106"/>
      <c r="NN117" s="106"/>
      <c r="NO117" s="106"/>
      <c r="NP117" s="106"/>
      <c r="NQ117" s="106"/>
      <c r="NR117" s="106"/>
      <c r="NS117" s="106"/>
      <c r="NT117" s="106"/>
      <c r="NU117" s="106"/>
      <c r="NV117" s="106"/>
      <c r="NW117" s="106"/>
      <c r="NX117" s="106"/>
      <c r="NY117" s="106"/>
      <c r="NZ117" s="106"/>
      <c r="OA117" s="106"/>
      <c r="OB117" s="106"/>
      <c r="OC117" s="106"/>
      <c r="OD117" s="106"/>
      <c r="OE117" s="106"/>
      <c r="OF117" s="106"/>
      <c r="OG117" s="106"/>
      <c r="OH117" s="106"/>
      <c r="OI117" s="106"/>
      <c r="OJ117" s="106"/>
      <c r="OK117" s="106"/>
      <c r="OL117" s="106"/>
      <c r="OM117" s="106"/>
      <c r="ON117" s="106"/>
      <c r="OO117" s="106"/>
      <c r="OP117" s="106"/>
      <c r="OQ117" s="106"/>
      <c r="OR117" s="106"/>
      <c r="OS117" s="106"/>
      <c r="OT117" s="106"/>
      <c r="OU117" s="106"/>
      <c r="OV117" s="106"/>
      <c r="OW117" s="106"/>
      <c r="OX117" s="106"/>
      <c r="OY117" s="106"/>
      <c r="OZ117" s="106"/>
      <c r="PA117" s="106"/>
      <c r="PB117" s="106"/>
      <c r="PC117" s="106"/>
      <c r="PD117" s="106"/>
      <c r="PE117" s="106"/>
      <c r="PF117" s="106"/>
      <c r="PG117" s="106"/>
      <c r="PH117" s="106"/>
      <c r="PI117" s="106"/>
      <c r="PJ117" s="106"/>
      <c r="PK117" s="106"/>
      <c r="PL117" s="106"/>
      <c r="PM117" s="106"/>
      <c r="PN117" s="106"/>
      <c r="PO117" s="106"/>
      <c r="PP117" s="106"/>
      <c r="PQ117" s="106"/>
      <c r="PR117" s="106"/>
      <c r="PS117" s="106"/>
      <c r="PT117" s="106"/>
      <c r="PU117" s="106"/>
      <c r="PV117" s="106"/>
      <c r="PW117" s="106"/>
      <c r="PX117" s="106"/>
      <c r="PY117" s="106"/>
      <c r="PZ117" s="106"/>
      <c r="QA117" s="106"/>
      <c r="QB117" s="106"/>
      <c r="QC117" s="106"/>
      <c r="QD117" s="106"/>
      <c r="QE117" s="106"/>
      <c r="QF117" s="106"/>
      <c r="QG117" s="106"/>
      <c r="QH117" s="106"/>
      <c r="QI117" s="106"/>
      <c r="QJ117" s="106"/>
      <c r="QK117" s="106"/>
      <c r="QL117" s="106"/>
      <c r="QM117" s="106"/>
      <c r="QN117" s="106"/>
      <c r="QO117" s="106"/>
      <c r="QP117" s="106"/>
      <c r="QQ117" s="106"/>
      <c r="QR117" s="106"/>
      <c r="QS117" s="106"/>
      <c r="QT117" s="106"/>
      <c r="QU117" s="106"/>
      <c r="QV117" s="106"/>
      <c r="QW117" s="106"/>
      <c r="QX117" s="106"/>
      <c r="QY117" s="106"/>
      <c r="QZ117" s="106"/>
      <c r="RA117" s="106"/>
      <c r="RB117" s="106"/>
      <c r="RC117" s="106"/>
      <c r="RD117" s="106"/>
      <c r="RE117" s="106"/>
      <c r="RF117" s="106"/>
      <c r="RG117" s="106"/>
      <c r="RH117" s="106"/>
      <c r="RI117" s="106"/>
      <c r="RJ117" s="106"/>
      <c r="RK117" s="106"/>
      <c r="RL117" s="106"/>
      <c r="RM117" s="106"/>
      <c r="RN117" s="106"/>
      <c r="RO117" s="106"/>
      <c r="RP117" s="106"/>
      <c r="RQ117" s="106"/>
      <c r="RR117" s="106"/>
    </row>
    <row r="118" spans="1:486" x14ac:dyDescent="0.3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16"/>
      <c r="M118" s="116"/>
      <c r="N118" s="116"/>
      <c r="O118" s="116"/>
      <c r="P118" s="117"/>
      <c r="Q118" s="117"/>
      <c r="R118" s="116"/>
      <c r="S118" s="111">
        <v>0.56000000000000005</v>
      </c>
      <c r="T118" s="134">
        <f t="shared" si="23"/>
        <v>323.79770572936462</v>
      </c>
      <c r="U118" s="111">
        <f t="shared" si="24"/>
        <v>66.841352572454142</v>
      </c>
      <c r="V118" s="111">
        <f t="shared" si="25"/>
        <v>41.153308993838152</v>
      </c>
      <c r="W118" s="156">
        <f t="shared" si="152"/>
        <v>0.89960970749870217</v>
      </c>
      <c r="X118" s="156">
        <f t="shared" si="153"/>
        <v>8.4395372987254622E-2</v>
      </c>
      <c r="Y118" s="156">
        <f t="shared" si="28"/>
        <v>1.4668073684137237</v>
      </c>
      <c r="Z118" s="156">
        <f t="shared" si="29"/>
        <v>1.3349392286880308</v>
      </c>
      <c r="AA118" s="111">
        <f t="shared" si="30"/>
        <v>724.13564051081403</v>
      </c>
      <c r="AB118" s="111">
        <f t="shared" si="31"/>
        <v>311.556065450056</v>
      </c>
      <c r="AC118" s="111">
        <f t="shared" si="32"/>
        <v>65.61948162679225</v>
      </c>
      <c r="AD118" s="111">
        <f t="shared" si="33"/>
        <v>40.34608602107587</v>
      </c>
      <c r="AE118" s="156">
        <f t="shared" si="34"/>
        <v>0.91187306120729272</v>
      </c>
      <c r="AF118" s="156">
        <f t="shared" si="35"/>
        <v>7.5239528493829325E-2</v>
      </c>
      <c r="AG118" s="156">
        <f t="shared" si="36"/>
        <v>1.4744616410247371</v>
      </c>
      <c r="AH118" s="156">
        <f t="shared" si="37"/>
        <v>1.3306602982366382</v>
      </c>
      <c r="AI118" s="111">
        <f t="shared" si="38"/>
        <v>741.39658508642094</v>
      </c>
      <c r="AJ118" s="111">
        <f t="shared" si="39"/>
        <v>312.21180610714327</v>
      </c>
      <c r="AK118" s="111">
        <f t="shared" si="40"/>
        <v>65.682988407932754</v>
      </c>
      <c r="AL118" s="111">
        <f t="shared" si="41"/>
        <v>40.388026252357378</v>
      </c>
      <c r="AM118" s="156">
        <f t="shared" si="42"/>
        <v>0.91118381376508739</v>
      </c>
      <c r="AN118" s="156">
        <f t="shared" si="43"/>
        <v>7.5721361321939656E-2</v>
      </c>
      <c r="AO118" s="156">
        <f t="shared" si="44"/>
        <v>1.4740644937844325</v>
      </c>
      <c r="AP118" s="156">
        <f t="shared" si="45"/>
        <v>1.3309064598560347</v>
      </c>
      <c r="AQ118" s="111">
        <f t="shared" si="46"/>
        <v>740.47455444020034</v>
      </c>
      <c r="AR118" s="111">
        <f t="shared" si="47"/>
        <v>312.17708639538404</v>
      </c>
      <c r="AS118" s="111">
        <f t="shared" si="48"/>
        <v>65.679620584296813</v>
      </c>
      <c r="AT118" s="111">
        <f t="shared" si="49"/>
        <v>40.385802079750228</v>
      </c>
      <c r="AU118" s="156">
        <f t="shared" si="50"/>
        <v>0.91122021191278779</v>
      </c>
      <c r="AV118" s="156">
        <f t="shared" si="51"/>
        <v>7.5695824102503029E-2</v>
      </c>
      <c r="AW118" s="156">
        <f t="shared" si="52"/>
        <v>1.4740855611765715</v>
      </c>
      <c r="AX118" s="156">
        <f t="shared" si="53"/>
        <v>1.3308934754920863</v>
      </c>
      <c r="AY118" s="111">
        <f t="shared" si="54"/>
        <v>740.52338366498702</v>
      </c>
      <c r="AZ118" s="111">
        <f t="shared" si="55"/>
        <v>312.17892595439304</v>
      </c>
      <c r="BA118" s="111">
        <f t="shared" si="56"/>
        <v>65.679799007210335</v>
      </c>
      <c r="BB118" s="111">
        <f t="shared" si="57"/>
        <v>40.385919913399476</v>
      </c>
      <c r="BC118" s="156">
        <f t="shared" si="58"/>
        <v>0.91121828315725417</v>
      </c>
      <c r="BD118" s="156">
        <f t="shared" si="59"/>
        <v>7.5697177073054886E-2</v>
      </c>
      <c r="BE118" s="156">
        <f t="shared" si="60"/>
        <v>1.4740844450705566</v>
      </c>
      <c r="BF118" s="156">
        <f t="shared" si="61"/>
        <v>1.3308941635822731</v>
      </c>
      <c r="BG118" s="111">
        <f t="shared" si="62"/>
        <v>740.52079656791011</v>
      </c>
      <c r="BH118" s="137">
        <f t="shared" si="63"/>
        <v>312.17882849227243</v>
      </c>
      <c r="BI118" s="137">
        <f t="shared" si="64"/>
        <v>65.679789554100921</v>
      </c>
      <c r="BJ118" s="137">
        <f t="shared" si="65"/>
        <v>40.385913670398402</v>
      </c>
      <c r="BK118" s="113">
        <f t="shared" si="66"/>
        <v>0.91121838534436561</v>
      </c>
      <c r="BL118" s="113">
        <f t="shared" si="67"/>
        <v>7.5697105390794869E-2</v>
      </c>
      <c r="BM118" s="113">
        <f t="shared" si="68"/>
        <v>1.4740845042035495</v>
      </c>
      <c r="BN118" s="113">
        <f t="shared" si="69"/>
        <v>1.330894127126788</v>
      </c>
      <c r="BO118" s="137">
        <f t="shared" si="70"/>
        <v>740.52093363560471</v>
      </c>
      <c r="BP118" s="137">
        <f t="shared" si="71"/>
        <v>312.17883365594639</v>
      </c>
      <c r="BQ118" s="137">
        <f t="shared" si="72"/>
        <v>65.679790054939232</v>
      </c>
      <c r="BR118" s="137">
        <f t="shared" si="73"/>
        <v>40.385914001160891</v>
      </c>
      <c r="BS118" s="113">
        <f t="shared" si="74"/>
        <v>0.91121837993035293</v>
      </c>
      <c r="BT118" s="113">
        <f t="shared" si="75"/>
        <v>7.569710918861669E-2</v>
      </c>
      <c r="BU118" s="113">
        <f t="shared" si="76"/>
        <v>1.474084501070605</v>
      </c>
      <c r="BV118" s="113">
        <f t="shared" si="77"/>
        <v>1.3308941290582497</v>
      </c>
      <c r="BW118" s="137">
        <f t="shared" si="78"/>
        <v>740.5209263735743</v>
      </c>
      <c r="BX118" s="137">
        <f t="shared" si="79"/>
        <v>312.178833382368</v>
      </c>
      <c r="BY118" s="137">
        <f t="shared" si="80"/>
        <v>65.679790028404128</v>
      </c>
      <c r="BZ118" s="137">
        <f t="shared" si="81"/>
        <v>40.385913983636669</v>
      </c>
      <c r="CA118" s="113">
        <f t="shared" si="82"/>
        <v>0.91121838021719537</v>
      </c>
      <c r="CB118" s="113">
        <f t="shared" si="83"/>
        <v>7.5697108987402895E-2</v>
      </c>
      <c r="CC118" s="113">
        <f t="shared" si="84"/>
        <v>1.4740845012365926</v>
      </c>
      <c r="CD118" s="113">
        <f t="shared" si="85"/>
        <v>1.3308941289559177</v>
      </c>
      <c r="CE118" s="137">
        <f t="shared" si="86"/>
        <v>740.52092675832682</v>
      </c>
      <c r="CF118" s="137">
        <f t="shared" si="87"/>
        <v>312.17883339686256</v>
      </c>
      <c r="CG118" s="137">
        <f t="shared" si="88"/>
        <v>65.679790029810007</v>
      </c>
      <c r="CH118" s="137">
        <f t="shared" si="89"/>
        <v>40.385913984565114</v>
      </c>
      <c r="CI118" s="113">
        <f t="shared" si="90"/>
        <v>0.91121838020199741</v>
      </c>
      <c r="CJ118" s="113">
        <f t="shared" si="91"/>
        <v>7.5697108998063548E-2</v>
      </c>
      <c r="CK118" s="113">
        <f t="shared" si="92"/>
        <v>1.4740845012277985</v>
      </c>
      <c r="CL118" s="113">
        <f t="shared" si="93"/>
        <v>1.3308941289613399</v>
      </c>
      <c r="CM118" s="137">
        <f t="shared" si="94"/>
        <v>740.52092673794175</v>
      </c>
      <c r="CN118" s="137">
        <f t="shared" si="95"/>
        <v>312.1788333960946</v>
      </c>
      <c r="CO118" s="137">
        <f t="shared" si="96"/>
        <v>65.679790029735514</v>
      </c>
      <c r="CP118" s="137">
        <f t="shared" si="97"/>
        <v>40.385913984515931</v>
      </c>
      <c r="CQ118" s="113">
        <f t="shared" si="98"/>
        <v>0.91121838020280299</v>
      </c>
      <c r="CR118" s="113">
        <f t="shared" si="99"/>
        <v>7.5697108997498694E-2</v>
      </c>
      <c r="CS118" s="113">
        <f t="shared" si="100"/>
        <v>1.4740845012282642</v>
      </c>
      <c r="CT118" s="113">
        <f t="shared" si="101"/>
        <v>1.3308941289610523</v>
      </c>
      <c r="CU118" s="137">
        <f t="shared" si="102"/>
        <v>740.52092673902223</v>
      </c>
      <c r="CV118" s="137">
        <f t="shared" si="103"/>
        <v>312.17883339613536</v>
      </c>
      <c r="CW118" s="173">
        <f t="shared" si="104"/>
        <v>65.679790029739451</v>
      </c>
      <c r="CX118" s="173">
        <f t="shared" si="105"/>
        <v>40.385913984518531</v>
      </c>
      <c r="CY118" s="174">
        <f t="shared" si="106"/>
        <v>0.91121838020276025</v>
      </c>
      <c r="CZ118" s="174">
        <f t="shared" si="107"/>
        <v>7.5697108997528642E-2</v>
      </c>
      <c r="DA118" s="174">
        <f t="shared" si="108"/>
        <v>1.4740845012282395</v>
      </c>
      <c r="DB118" s="174">
        <f t="shared" si="109"/>
        <v>1.3308941289610676</v>
      </c>
      <c r="DC118" s="173">
        <f t="shared" si="110"/>
        <v>740.52092673896448</v>
      </c>
      <c r="DD118" s="137">
        <f t="shared" si="111"/>
        <v>312.1788333961332</v>
      </c>
      <c r="DE118" s="173">
        <f t="shared" si="112"/>
        <v>65.679790029739252</v>
      </c>
      <c r="DF118" s="173">
        <f t="shared" si="113"/>
        <v>40.38591398451841</v>
      </c>
      <c r="DG118" s="174">
        <f t="shared" si="114"/>
        <v>0.9112183802027628</v>
      </c>
      <c r="DH118" s="174">
        <f t="shared" si="115"/>
        <v>7.5697108997527032E-2</v>
      </c>
      <c r="DI118" s="174">
        <f t="shared" si="116"/>
        <v>1.4740845012282409</v>
      </c>
      <c r="DJ118" s="174">
        <f t="shared" si="117"/>
        <v>1.3308941289610667</v>
      </c>
      <c r="DK118" s="173">
        <f t="shared" si="118"/>
        <v>740.52092673896743</v>
      </c>
      <c r="DL118" s="137">
        <f t="shared" si="119"/>
        <v>312.17883339613326</v>
      </c>
      <c r="DM118" s="173">
        <f t="shared" si="120"/>
        <v>65.679790029739252</v>
      </c>
      <c r="DN118" s="173">
        <f t="shared" si="121"/>
        <v>40.38591398451841</v>
      </c>
      <c r="DO118" s="174">
        <f t="shared" si="122"/>
        <v>0.91121838020276269</v>
      </c>
      <c r="DP118" s="174">
        <f t="shared" si="123"/>
        <v>7.5697108997527074E-2</v>
      </c>
      <c r="DQ118" s="174">
        <f t="shared" si="124"/>
        <v>1.4740845012282406</v>
      </c>
      <c r="DR118" s="174">
        <f t="shared" si="125"/>
        <v>1.3308941289610667</v>
      </c>
      <c r="DS118" s="173">
        <f t="shared" si="126"/>
        <v>740.52092673896766</v>
      </c>
      <c r="DT118" s="137">
        <f t="shared" si="127"/>
        <v>312.17883339613326</v>
      </c>
      <c r="DU118" s="173">
        <f t="shared" si="128"/>
        <v>65.679790029739252</v>
      </c>
      <c r="DV118" s="173">
        <f t="shared" si="129"/>
        <v>40.38591398451841</v>
      </c>
      <c r="DW118" s="174">
        <f t="shared" si="130"/>
        <v>0.91121838020276269</v>
      </c>
      <c r="DX118" s="174">
        <f t="shared" si="131"/>
        <v>7.5697108997527074E-2</v>
      </c>
      <c r="DY118" s="174">
        <f t="shared" si="132"/>
        <v>1.4740845012282406</v>
      </c>
      <c r="DZ118" s="174">
        <f t="shared" si="133"/>
        <v>1.3308941289610667</v>
      </c>
      <c r="EA118" s="173">
        <f t="shared" si="134"/>
        <v>740.52092673896766</v>
      </c>
      <c r="EB118" s="137">
        <f t="shared" si="135"/>
        <v>312.17883339613326</v>
      </c>
      <c r="EC118" s="173">
        <f t="shared" si="136"/>
        <v>65.679790029739252</v>
      </c>
      <c r="ED118" s="173">
        <f t="shared" si="137"/>
        <v>40.38591398451841</v>
      </c>
      <c r="EE118" s="174">
        <f t="shared" si="138"/>
        <v>0.91121838020276269</v>
      </c>
      <c r="EF118" s="174">
        <f t="shared" si="139"/>
        <v>7.5697108997527074E-2</v>
      </c>
      <c r="EG118" s="174">
        <f t="shared" si="140"/>
        <v>1.4740845012282406</v>
      </c>
      <c r="EH118" s="174">
        <f t="shared" si="141"/>
        <v>1.3308941289610667</v>
      </c>
      <c r="EI118" s="173">
        <f t="shared" si="142"/>
        <v>740.52092673896766</v>
      </c>
      <c r="EJ118" s="137">
        <f t="shared" si="143"/>
        <v>312.17883339613326</v>
      </c>
      <c r="EK118" s="173">
        <f t="shared" si="144"/>
        <v>65.679790029739252</v>
      </c>
      <c r="EL118" s="173">
        <f t="shared" si="145"/>
        <v>40.38591398451841</v>
      </c>
      <c r="EM118" s="174">
        <f t="shared" si="146"/>
        <v>0.91121838020276269</v>
      </c>
      <c r="EN118" s="174">
        <f t="shared" si="147"/>
        <v>7.5697108997527074E-2</v>
      </c>
      <c r="EO118" s="174">
        <f t="shared" si="148"/>
        <v>1.4740845012282406</v>
      </c>
      <c r="EP118" s="174">
        <f t="shared" si="149"/>
        <v>1.3308941289610667</v>
      </c>
      <c r="EQ118" s="137">
        <f t="shared" si="150"/>
        <v>0.80432755626615937</v>
      </c>
      <c r="ER118" s="137">
        <f t="shared" si="151"/>
        <v>39.02883339613328</v>
      </c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  <c r="IY118" s="106"/>
      <c r="IZ118" s="106"/>
      <c r="JA118" s="106"/>
      <c r="JB118" s="106"/>
      <c r="JC118" s="106"/>
      <c r="JD118" s="106"/>
      <c r="JE118" s="106"/>
      <c r="JF118" s="106"/>
      <c r="JG118" s="106"/>
      <c r="JH118" s="106"/>
      <c r="JI118" s="106"/>
      <c r="JJ118" s="106"/>
      <c r="JK118" s="106"/>
      <c r="JL118" s="106"/>
      <c r="JM118" s="106"/>
      <c r="JN118" s="106"/>
      <c r="JO118" s="106"/>
      <c r="JP118" s="106"/>
      <c r="JQ118" s="106"/>
      <c r="JR118" s="106"/>
      <c r="JS118" s="106"/>
      <c r="JT118" s="106"/>
      <c r="JU118" s="106"/>
      <c r="JV118" s="106"/>
      <c r="JW118" s="106"/>
      <c r="JX118" s="106"/>
      <c r="JY118" s="106"/>
      <c r="JZ118" s="106"/>
      <c r="KA118" s="106"/>
      <c r="KB118" s="106"/>
      <c r="KC118" s="106"/>
      <c r="KD118" s="106"/>
      <c r="KE118" s="106"/>
      <c r="KF118" s="106"/>
      <c r="KG118" s="106"/>
      <c r="KH118" s="106"/>
      <c r="KI118" s="106"/>
      <c r="KJ118" s="106"/>
      <c r="KK118" s="106"/>
      <c r="KL118" s="106"/>
      <c r="KM118" s="106"/>
      <c r="KN118" s="106"/>
      <c r="KO118" s="106"/>
      <c r="KP118" s="106"/>
      <c r="KQ118" s="106"/>
      <c r="KR118" s="106"/>
      <c r="KS118" s="106"/>
      <c r="KT118" s="106"/>
      <c r="KU118" s="106"/>
      <c r="KV118" s="106"/>
      <c r="KW118" s="106"/>
      <c r="KX118" s="106"/>
      <c r="KY118" s="106"/>
      <c r="KZ118" s="106"/>
      <c r="LA118" s="106"/>
      <c r="LB118" s="106"/>
      <c r="LC118" s="106"/>
      <c r="LD118" s="106"/>
      <c r="LE118" s="106"/>
      <c r="LF118" s="106"/>
      <c r="LG118" s="106"/>
      <c r="LH118" s="106"/>
      <c r="LI118" s="106"/>
      <c r="LJ118" s="106"/>
      <c r="LK118" s="106"/>
      <c r="LL118" s="106"/>
      <c r="LM118" s="106"/>
      <c r="LN118" s="106"/>
      <c r="LO118" s="106"/>
      <c r="LP118" s="106"/>
      <c r="LQ118" s="106"/>
      <c r="LR118" s="106"/>
      <c r="LS118" s="106"/>
      <c r="LT118" s="106"/>
      <c r="LU118" s="106"/>
      <c r="LV118" s="106"/>
      <c r="LW118" s="106"/>
      <c r="LX118" s="106"/>
      <c r="LY118" s="106"/>
      <c r="LZ118" s="106"/>
      <c r="MA118" s="106"/>
      <c r="MB118" s="106"/>
      <c r="MC118" s="106"/>
      <c r="MD118" s="106"/>
      <c r="ME118" s="106"/>
      <c r="MF118" s="106"/>
      <c r="MG118" s="106"/>
      <c r="MH118" s="106"/>
      <c r="MI118" s="106"/>
      <c r="MJ118" s="106"/>
      <c r="MK118" s="106"/>
      <c r="ML118" s="106"/>
      <c r="MM118" s="106"/>
      <c r="MN118" s="106"/>
      <c r="MO118" s="106"/>
      <c r="MP118" s="106"/>
      <c r="MQ118" s="106"/>
      <c r="MR118" s="106"/>
      <c r="MS118" s="106"/>
      <c r="MT118" s="106"/>
      <c r="MU118" s="106"/>
      <c r="MV118" s="106"/>
      <c r="MW118" s="106"/>
      <c r="MX118" s="106"/>
      <c r="MY118" s="106"/>
      <c r="MZ118" s="106"/>
      <c r="NA118" s="106"/>
      <c r="NB118" s="106"/>
      <c r="NC118" s="106"/>
      <c r="ND118" s="106"/>
      <c r="NE118" s="106"/>
      <c r="NF118" s="106"/>
      <c r="NG118" s="106"/>
      <c r="NH118" s="106"/>
      <c r="NI118" s="106"/>
      <c r="NJ118" s="106"/>
      <c r="NK118" s="106"/>
      <c r="NL118" s="106"/>
      <c r="NM118" s="106"/>
      <c r="NN118" s="106"/>
      <c r="NO118" s="106"/>
      <c r="NP118" s="106"/>
      <c r="NQ118" s="106"/>
      <c r="NR118" s="106"/>
      <c r="NS118" s="106"/>
      <c r="NT118" s="106"/>
      <c r="NU118" s="106"/>
      <c r="NV118" s="106"/>
      <c r="NW118" s="106"/>
      <c r="NX118" s="106"/>
      <c r="NY118" s="106"/>
      <c r="NZ118" s="106"/>
      <c r="OA118" s="106"/>
      <c r="OB118" s="106"/>
      <c r="OC118" s="106"/>
      <c r="OD118" s="106"/>
      <c r="OE118" s="106"/>
      <c r="OF118" s="106"/>
      <c r="OG118" s="106"/>
      <c r="OH118" s="106"/>
      <c r="OI118" s="106"/>
      <c r="OJ118" s="106"/>
      <c r="OK118" s="106"/>
      <c r="OL118" s="106"/>
      <c r="OM118" s="106"/>
      <c r="ON118" s="106"/>
      <c r="OO118" s="106"/>
      <c r="OP118" s="106"/>
      <c r="OQ118" s="106"/>
      <c r="OR118" s="106"/>
      <c r="OS118" s="106"/>
      <c r="OT118" s="106"/>
      <c r="OU118" s="106"/>
      <c r="OV118" s="106"/>
      <c r="OW118" s="106"/>
      <c r="OX118" s="106"/>
      <c r="OY118" s="106"/>
      <c r="OZ118" s="106"/>
      <c r="PA118" s="106"/>
      <c r="PB118" s="106"/>
      <c r="PC118" s="106"/>
      <c r="PD118" s="106"/>
      <c r="PE118" s="106"/>
      <c r="PF118" s="106"/>
      <c r="PG118" s="106"/>
      <c r="PH118" s="106"/>
      <c r="PI118" s="106"/>
      <c r="PJ118" s="106"/>
      <c r="PK118" s="106"/>
      <c r="PL118" s="106"/>
      <c r="PM118" s="106"/>
      <c r="PN118" s="106"/>
      <c r="PO118" s="106"/>
      <c r="PP118" s="106"/>
      <c r="PQ118" s="106"/>
      <c r="PR118" s="106"/>
      <c r="PS118" s="106"/>
      <c r="PT118" s="106"/>
      <c r="PU118" s="106"/>
      <c r="PV118" s="106"/>
      <c r="PW118" s="106"/>
      <c r="PX118" s="106"/>
      <c r="PY118" s="106"/>
      <c r="PZ118" s="106"/>
      <c r="QA118" s="106"/>
      <c r="QB118" s="106"/>
      <c r="QC118" s="106"/>
      <c r="QD118" s="106"/>
      <c r="QE118" s="106"/>
      <c r="QF118" s="106"/>
      <c r="QG118" s="106"/>
      <c r="QH118" s="106"/>
      <c r="QI118" s="106"/>
      <c r="QJ118" s="106"/>
      <c r="QK118" s="106"/>
      <c r="QL118" s="106"/>
      <c r="QM118" s="106"/>
      <c r="QN118" s="106"/>
      <c r="QO118" s="106"/>
      <c r="QP118" s="106"/>
      <c r="QQ118" s="106"/>
      <c r="QR118" s="106"/>
      <c r="QS118" s="106"/>
      <c r="QT118" s="106"/>
      <c r="QU118" s="106"/>
      <c r="QV118" s="106"/>
      <c r="QW118" s="106"/>
      <c r="QX118" s="106"/>
      <c r="QY118" s="106"/>
      <c r="QZ118" s="106"/>
      <c r="RA118" s="106"/>
      <c r="RB118" s="106"/>
      <c r="RC118" s="106"/>
      <c r="RD118" s="106"/>
      <c r="RE118" s="106"/>
      <c r="RF118" s="106"/>
      <c r="RG118" s="106"/>
      <c r="RH118" s="106"/>
      <c r="RI118" s="106"/>
      <c r="RJ118" s="106"/>
      <c r="RK118" s="106"/>
      <c r="RL118" s="106"/>
      <c r="RM118" s="106"/>
      <c r="RN118" s="106"/>
      <c r="RO118" s="106"/>
      <c r="RP118" s="106"/>
      <c r="RQ118" s="106"/>
      <c r="RR118" s="106"/>
    </row>
    <row r="119" spans="1:486" x14ac:dyDescent="0.3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16"/>
      <c r="M119" s="116"/>
      <c r="N119" s="116"/>
      <c r="O119" s="116"/>
      <c r="P119" s="117"/>
      <c r="Q119" s="117"/>
      <c r="R119" s="116"/>
      <c r="S119" s="111">
        <v>0.56999999999999995</v>
      </c>
      <c r="T119" s="134">
        <f t="shared" si="23"/>
        <v>323.55014865965052</v>
      </c>
      <c r="U119" s="111">
        <f t="shared" si="24"/>
        <v>66.815854019617561</v>
      </c>
      <c r="V119" s="111">
        <f t="shared" si="25"/>
        <v>41.136457384903487</v>
      </c>
      <c r="W119" s="156">
        <f t="shared" si="152"/>
        <v>0.89984556037447827</v>
      </c>
      <c r="X119" s="156">
        <f t="shared" si="153"/>
        <v>8.4206988193850599E-2</v>
      </c>
      <c r="Y119" s="156">
        <f t="shared" si="28"/>
        <v>1.4515287154710523</v>
      </c>
      <c r="Z119" s="156">
        <f t="shared" si="29"/>
        <v>1.3533297202190313</v>
      </c>
      <c r="AA119" s="111">
        <f t="shared" si="30"/>
        <v>721.88707754141274</v>
      </c>
      <c r="AB119" s="111">
        <f t="shared" si="31"/>
        <v>311.46973179507552</v>
      </c>
      <c r="AC119" s="111">
        <f t="shared" si="32"/>
        <v>65.611136176746513</v>
      </c>
      <c r="AD119" s="111">
        <f t="shared" si="33"/>
        <v>40.340574767471118</v>
      </c>
      <c r="AE119" s="156">
        <f t="shared" si="34"/>
        <v>0.91196409126855416</v>
      </c>
      <c r="AF119" s="156">
        <f t="shared" si="35"/>
        <v>7.5176167074999703E-2</v>
      </c>
      <c r="AG119" s="156">
        <f t="shared" si="36"/>
        <v>1.4590716997360025</v>
      </c>
      <c r="AH119" s="156">
        <f t="shared" si="37"/>
        <v>1.3489492184238729</v>
      </c>
      <c r="AI119" s="111">
        <f t="shared" si="38"/>
        <v>738.56612364109594</v>
      </c>
      <c r="AJ119" s="111">
        <f t="shared" si="39"/>
        <v>312.1051139341206</v>
      </c>
      <c r="AK119" s="111">
        <f t="shared" si="40"/>
        <v>65.672641125838581</v>
      </c>
      <c r="AL119" s="111">
        <f t="shared" si="41"/>
        <v>40.381192732516517</v>
      </c>
      <c r="AM119" s="156">
        <f t="shared" si="42"/>
        <v>0.9112956976987121</v>
      </c>
      <c r="AN119" s="156">
        <f t="shared" si="43"/>
        <v>7.5642895601315735E-2</v>
      </c>
      <c r="AO119" s="156">
        <f t="shared" si="44"/>
        <v>1.4586865379655909</v>
      </c>
      <c r="AP119" s="156">
        <f t="shared" si="45"/>
        <v>1.3491968282239455</v>
      </c>
      <c r="AQ119" s="111">
        <f t="shared" si="46"/>
        <v>737.69191173100319</v>
      </c>
      <c r="AR119" s="111">
        <f t="shared" si="47"/>
        <v>312.07209555892774</v>
      </c>
      <c r="AS119" s="111">
        <f t="shared" si="48"/>
        <v>65.669440056265188</v>
      </c>
      <c r="AT119" s="111">
        <f t="shared" si="49"/>
        <v>40.379078701341392</v>
      </c>
      <c r="AU119" s="156">
        <f t="shared" si="50"/>
        <v>0.91133034321765716</v>
      </c>
      <c r="AV119" s="156">
        <f t="shared" si="51"/>
        <v>7.5618617997507284E-2</v>
      </c>
      <c r="AW119" s="156">
        <f t="shared" si="52"/>
        <v>1.4587065876459739</v>
      </c>
      <c r="AX119" s="156">
        <f t="shared" si="53"/>
        <v>1.3491840090449947</v>
      </c>
      <c r="AY119" s="111">
        <f t="shared" si="54"/>
        <v>737.73735209186634</v>
      </c>
      <c r="AZ119" s="111">
        <f t="shared" si="55"/>
        <v>312.07381257478511</v>
      </c>
      <c r="BA119" s="111">
        <f t="shared" si="56"/>
        <v>65.669606504485529</v>
      </c>
      <c r="BB119" s="111">
        <f t="shared" si="57"/>
        <v>40.37918862596959</v>
      </c>
      <c r="BC119" s="156">
        <f t="shared" si="58"/>
        <v>0.91132854134917729</v>
      </c>
      <c r="BD119" s="156">
        <f t="shared" si="59"/>
        <v>7.5619880413878737E-2</v>
      </c>
      <c r="BE119" s="156">
        <f t="shared" si="60"/>
        <v>1.4587055451182434</v>
      </c>
      <c r="BF119" s="156">
        <f t="shared" si="61"/>
        <v>1.3491846757956947</v>
      </c>
      <c r="BG119" s="111">
        <f t="shared" si="62"/>
        <v>737.73498913917888</v>
      </c>
      <c r="BH119" s="137">
        <f t="shared" si="63"/>
        <v>312.07372328999236</v>
      </c>
      <c r="BI119" s="137">
        <f t="shared" si="64"/>
        <v>65.669597849145376</v>
      </c>
      <c r="BJ119" s="137">
        <f t="shared" si="65"/>
        <v>40.379182909867012</v>
      </c>
      <c r="BK119" s="113">
        <f t="shared" si="66"/>
        <v>0.91132863504566008</v>
      </c>
      <c r="BL119" s="113">
        <f t="shared" si="67"/>
        <v>7.5619814768079455E-2</v>
      </c>
      <c r="BM119" s="113">
        <f t="shared" si="68"/>
        <v>1.4587055993299154</v>
      </c>
      <c r="BN119" s="113">
        <f t="shared" si="69"/>
        <v>1.3491846411250223</v>
      </c>
      <c r="BO119" s="137">
        <f t="shared" si="70"/>
        <v>737.73511201275346</v>
      </c>
      <c r="BP119" s="137">
        <f t="shared" si="71"/>
        <v>312.07372793280842</v>
      </c>
      <c r="BQ119" s="137">
        <f t="shared" si="72"/>
        <v>65.669598299223622</v>
      </c>
      <c r="BR119" s="137">
        <f t="shared" si="73"/>
        <v>40.379183207104724</v>
      </c>
      <c r="BS119" s="113">
        <f t="shared" si="74"/>
        <v>0.91132863017343435</v>
      </c>
      <c r="BT119" s="113">
        <f t="shared" si="75"/>
        <v>7.5619818181665563E-2</v>
      </c>
      <c r="BU119" s="113">
        <f t="shared" si="76"/>
        <v>1.458705596510905</v>
      </c>
      <c r="BV119" s="113">
        <f t="shared" si="77"/>
        <v>1.3491846429279006</v>
      </c>
      <c r="BW119" s="137">
        <f t="shared" si="78"/>
        <v>737.73510562331865</v>
      </c>
      <c r="BX119" s="137">
        <f t="shared" si="79"/>
        <v>312.07372769138169</v>
      </c>
      <c r="BY119" s="137">
        <f t="shared" si="80"/>
        <v>65.669598275819524</v>
      </c>
      <c r="BZ119" s="137">
        <f t="shared" si="81"/>
        <v>40.379183191648337</v>
      </c>
      <c r="CA119" s="113">
        <f t="shared" si="82"/>
        <v>0.91132863042679013</v>
      </c>
      <c r="CB119" s="113">
        <f t="shared" si="83"/>
        <v>7.5619818004158859E-2</v>
      </c>
      <c r="CC119" s="113">
        <f t="shared" si="84"/>
        <v>1.4587055966574938</v>
      </c>
      <c r="CD119" s="113">
        <f t="shared" si="85"/>
        <v>1.3491846428341512</v>
      </c>
      <c r="CE119" s="137">
        <f t="shared" si="86"/>
        <v>737.73510595556957</v>
      </c>
      <c r="CF119" s="137">
        <f t="shared" si="87"/>
        <v>312.0737277039359</v>
      </c>
      <c r="CG119" s="137">
        <f t="shared" si="88"/>
        <v>65.669598277036556</v>
      </c>
      <c r="CH119" s="137">
        <f t="shared" si="89"/>
        <v>40.379183192452061</v>
      </c>
      <c r="CI119" s="113">
        <f t="shared" si="90"/>
        <v>0.91132863041361512</v>
      </c>
      <c r="CJ119" s="113">
        <f t="shared" si="91"/>
        <v>7.5619818013389267E-2</v>
      </c>
      <c r="CK119" s="113">
        <f t="shared" si="92"/>
        <v>1.4587055966498712</v>
      </c>
      <c r="CL119" s="113">
        <f t="shared" si="93"/>
        <v>1.3491846428390264</v>
      </c>
      <c r="CM119" s="137">
        <f t="shared" si="94"/>
        <v>737.73510593829224</v>
      </c>
      <c r="CN119" s="137">
        <f t="shared" si="95"/>
        <v>312.07372770328305</v>
      </c>
      <c r="CO119" s="137">
        <f t="shared" si="96"/>
        <v>65.669598276973247</v>
      </c>
      <c r="CP119" s="137">
        <f t="shared" si="97"/>
        <v>40.379183192410281</v>
      </c>
      <c r="CQ119" s="113">
        <f t="shared" si="98"/>
        <v>0.91132863041430079</v>
      </c>
      <c r="CR119" s="113">
        <f t="shared" si="99"/>
        <v>7.5619818012909248E-2</v>
      </c>
      <c r="CS119" s="113">
        <f t="shared" si="100"/>
        <v>1.4587055966502676</v>
      </c>
      <c r="CT119" s="113">
        <f t="shared" si="101"/>
        <v>1.3491846428387726</v>
      </c>
      <c r="CU119" s="137">
        <f t="shared" si="102"/>
        <v>737.73510593919082</v>
      </c>
      <c r="CV119" s="137">
        <f t="shared" si="103"/>
        <v>312.07372770331699</v>
      </c>
      <c r="CW119" s="173">
        <f t="shared" si="104"/>
        <v>65.669598276976529</v>
      </c>
      <c r="CX119" s="173">
        <f t="shared" si="105"/>
        <v>40.379183192412455</v>
      </c>
      <c r="CY119" s="174">
        <f t="shared" si="106"/>
        <v>0.91132863041426548</v>
      </c>
      <c r="CZ119" s="174">
        <f t="shared" si="107"/>
        <v>7.5619818012934173E-2</v>
      </c>
      <c r="DA119" s="174">
        <f t="shared" si="108"/>
        <v>1.4587055966502469</v>
      </c>
      <c r="DB119" s="174">
        <f t="shared" si="109"/>
        <v>1.3491846428387855</v>
      </c>
      <c r="DC119" s="173">
        <f t="shared" si="110"/>
        <v>737.73510593914409</v>
      </c>
      <c r="DD119" s="137">
        <f t="shared" si="111"/>
        <v>312.07372770331523</v>
      </c>
      <c r="DE119" s="173">
        <f t="shared" si="112"/>
        <v>65.669598276976359</v>
      </c>
      <c r="DF119" s="173">
        <f t="shared" si="113"/>
        <v>40.379183192412341</v>
      </c>
      <c r="DG119" s="174">
        <f t="shared" si="114"/>
        <v>0.91132863041426737</v>
      </c>
      <c r="DH119" s="174">
        <f t="shared" si="115"/>
        <v>7.5619818012932882E-2</v>
      </c>
      <c r="DI119" s="174">
        <f t="shared" si="116"/>
        <v>1.458705596650248</v>
      </c>
      <c r="DJ119" s="174">
        <f t="shared" si="117"/>
        <v>1.3491846428387848</v>
      </c>
      <c r="DK119" s="173">
        <f t="shared" si="118"/>
        <v>737.73510593914682</v>
      </c>
      <c r="DL119" s="137">
        <f t="shared" si="119"/>
        <v>312.07372770331534</v>
      </c>
      <c r="DM119" s="173">
        <f t="shared" si="120"/>
        <v>65.669598276976359</v>
      </c>
      <c r="DN119" s="173">
        <f t="shared" si="121"/>
        <v>40.379183192412341</v>
      </c>
      <c r="DO119" s="174">
        <f t="shared" si="122"/>
        <v>0.91132863041426726</v>
      </c>
      <c r="DP119" s="174">
        <f t="shared" si="123"/>
        <v>7.5619818012932938E-2</v>
      </c>
      <c r="DQ119" s="174">
        <f t="shared" si="124"/>
        <v>1.4587055966502478</v>
      </c>
      <c r="DR119" s="174">
        <f t="shared" si="125"/>
        <v>1.349184642838785</v>
      </c>
      <c r="DS119" s="173">
        <f t="shared" si="126"/>
        <v>737.73510593914659</v>
      </c>
      <c r="DT119" s="137">
        <f t="shared" si="127"/>
        <v>312.07372770331534</v>
      </c>
      <c r="DU119" s="173">
        <f t="shared" si="128"/>
        <v>65.669598276976359</v>
      </c>
      <c r="DV119" s="173">
        <f t="shared" si="129"/>
        <v>40.379183192412341</v>
      </c>
      <c r="DW119" s="174">
        <f t="shared" si="130"/>
        <v>0.91132863041426726</v>
      </c>
      <c r="DX119" s="174">
        <f t="shared" si="131"/>
        <v>7.5619818012932938E-2</v>
      </c>
      <c r="DY119" s="174">
        <f t="shared" si="132"/>
        <v>1.4587055966502478</v>
      </c>
      <c r="DZ119" s="174">
        <f t="shared" si="133"/>
        <v>1.349184642838785</v>
      </c>
      <c r="EA119" s="173">
        <f t="shared" si="134"/>
        <v>737.73510593914659</v>
      </c>
      <c r="EB119" s="137">
        <f t="shared" si="135"/>
        <v>312.07372770331534</v>
      </c>
      <c r="EC119" s="173">
        <f t="shared" si="136"/>
        <v>65.669598276976359</v>
      </c>
      <c r="ED119" s="173">
        <f t="shared" si="137"/>
        <v>40.379183192412341</v>
      </c>
      <c r="EE119" s="174">
        <f t="shared" si="138"/>
        <v>0.91132863041426726</v>
      </c>
      <c r="EF119" s="174">
        <f t="shared" si="139"/>
        <v>7.5619818012932938E-2</v>
      </c>
      <c r="EG119" s="174">
        <f t="shared" si="140"/>
        <v>1.4587055966502478</v>
      </c>
      <c r="EH119" s="174">
        <f t="shared" si="141"/>
        <v>1.349184642838785</v>
      </c>
      <c r="EI119" s="173">
        <f t="shared" si="142"/>
        <v>737.73510593914659</v>
      </c>
      <c r="EJ119" s="137">
        <f t="shared" si="143"/>
        <v>312.07372770331534</v>
      </c>
      <c r="EK119" s="173">
        <f t="shared" si="144"/>
        <v>65.669598276976359</v>
      </c>
      <c r="EL119" s="173">
        <f t="shared" si="145"/>
        <v>40.379183192412341</v>
      </c>
      <c r="EM119" s="174">
        <f t="shared" si="146"/>
        <v>0.91132863041426726</v>
      </c>
      <c r="EN119" s="174">
        <f t="shared" si="147"/>
        <v>7.5619818012932938E-2</v>
      </c>
      <c r="EO119" s="174">
        <f t="shared" si="148"/>
        <v>1.4587055966502478</v>
      </c>
      <c r="EP119" s="174">
        <f t="shared" si="149"/>
        <v>1.349184642838785</v>
      </c>
      <c r="EQ119" s="137">
        <f t="shared" si="150"/>
        <v>0.80710151064146352</v>
      </c>
      <c r="ER119" s="137">
        <f t="shared" si="151"/>
        <v>38.923727703315365</v>
      </c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/>
      <c r="KZ119" s="106"/>
      <c r="LA119" s="106"/>
      <c r="LB119" s="106"/>
      <c r="LC119" s="106"/>
      <c r="LD119" s="106"/>
      <c r="LE119" s="106"/>
      <c r="LF119" s="106"/>
      <c r="LG119" s="106"/>
      <c r="LH119" s="106"/>
      <c r="LI119" s="106"/>
      <c r="LJ119" s="106"/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/>
      <c r="NB119" s="106"/>
      <c r="NC119" s="106"/>
      <c r="ND119" s="106"/>
      <c r="NE119" s="106"/>
      <c r="NF119" s="106"/>
      <c r="NG119" s="106"/>
      <c r="NH119" s="106"/>
      <c r="NI119" s="106"/>
      <c r="NJ119" s="106"/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/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/>
      <c r="RG119" s="106"/>
      <c r="RH119" s="106"/>
      <c r="RI119" s="106"/>
      <c r="RJ119" s="106"/>
      <c r="RK119" s="106"/>
      <c r="RL119" s="106"/>
      <c r="RM119" s="106"/>
      <c r="RN119" s="106"/>
      <c r="RO119" s="106"/>
      <c r="RP119" s="106"/>
      <c r="RQ119" s="106"/>
      <c r="RR119" s="106"/>
    </row>
    <row r="120" spans="1:486" x14ac:dyDescent="0.3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16"/>
      <c r="M120" s="116"/>
      <c r="N120" s="116"/>
      <c r="O120" s="116"/>
      <c r="P120" s="117"/>
      <c r="Q120" s="117"/>
      <c r="R120" s="116"/>
      <c r="S120" s="111">
        <v>0.57999999999999996</v>
      </c>
      <c r="T120" s="134">
        <f t="shared" si="23"/>
        <v>323.30259158993647</v>
      </c>
      <c r="U120" s="111">
        <f t="shared" si="24"/>
        <v>66.790389351133854</v>
      </c>
      <c r="V120" s="111">
        <f t="shared" si="25"/>
        <v>41.11962842142831</v>
      </c>
      <c r="W120" s="156">
        <f t="shared" si="152"/>
        <v>0.90008189413556672</v>
      </c>
      <c r="X120" s="156">
        <f t="shared" si="153"/>
        <v>8.401873098809283E-2</v>
      </c>
      <c r="Y120" s="156">
        <f t="shared" si="28"/>
        <v>1.4364596401783574</v>
      </c>
      <c r="Z120" s="156">
        <f t="shared" si="29"/>
        <v>1.3726933414717875</v>
      </c>
      <c r="AA120" s="111">
        <f t="shared" si="30"/>
        <v>719.75934329678125</v>
      </c>
      <c r="AB120" s="111">
        <f t="shared" si="31"/>
        <v>311.38784045810536</v>
      </c>
      <c r="AC120" s="111">
        <f t="shared" si="32"/>
        <v>65.60322351941592</v>
      </c>
      <c r="AD120" s="111">
        <f t="shared" si="33"/>
        <v>40.335349353458831</v>
      </c>
      <c r="AE120" s="156">
        <f t="shared" si="34"/>
        <v>0.91205049881692546</v>
      </c>
      <c r="AF120" s="156">
        <f t="shared" si="35"/>
        <v>7.5116082286712849E-2</v>
      </c>
      <c r="AG120" s="156">
        <f t="shared" si="36"/>
        <v>1.4438823945142836</v>
      </c>
      <c r="AH120" s="156">
        <f t="shared" si="37"/>
        <v>1.3682155799312319</v>
      </c>
      <c r="AI120" s="111">
        <f t="shared" si="38"/>
        <v>735.8732252684448</v>
      </c>
      <c r="AJ120" s="111">
        <f t="shared" si="39"/>
        <v>312.00330539009929</v>
      </c>
      <c r="AK120" s="111">
        <f t="shared" si="40"/>
        <v>65.662772704296003</v>
      </c>
      <c r="AL120" s="111">
        <f t="shared" si="41"/>
        <v>40.374675502741013</v>
      </c>
      <c r="AM120" s="156">
        <f t="shared" si="42"/>
        <v>0.91140255440642903</v>
      </c>
      <c r="AN120" s="156">
        <f t="shared" si="43"/>
        <v>7.5568046532023828E-2</v>
      </c>
      <c r="AO120" s="156">
        <f t="shared" si="44"/>
        <v>1.4435093347884338</v>
      </c>
      <c r="AP120" s="156">
        <f t="shared" si="45"/>
        <v>1.3684643453428229</v>
      </c>
      <c r="AQ120" s="111">
        <f t="shared" si="46"/>
        <v>735.04427689108002</v>
      </c>
      <c r="AR120" s="111">
        <f t="shared" si="47"/>
        <v>311.97190638316516</v>
      </c>
      <c r="AS120" s="111">
        <f t="shared" si="48"/>
        <v>65.659730192165753</v>
      </c>
      <c r="AT120" s="111">
        <f t="shared" si="49"/>
        <v>40.372666197809274</v>
      </c>
      <c r="AU120" s="156">
        <f t="shared" si="50"/>
        <v>0.91143552887604595</v>
      </c>
      <c r="AV120" s="156">
        <f t="shared" si="51"/>
        <v>7.5544967095389187E-2</v>
      </c>
      <c r="AW120" s="156">
        <f t="shared" si="52"/>
        <v>1.4435283967657704</v>
      </c>
      <c r="AX120" s="156">
        <f t="shared" si="53"/>
        <v>1.3684517012350694</v>
      </c>
      <c r="AY120" s="111">
        <f t="shared" si="54"/>
        <v>735.08657852615238</v>
      </c>
      <c r="AZ120" s="111">
        <f t="shared" si="55"/>
        <v>311.9735093700998</v>
      </c>
      <c r="BA120" s="111">
        <f t="shared" si="56"/>
        <v>65.659885507201437</v>
      </c>
      <c r="BB120" s="111">
        <f t="shared" si="57"/>
        <v>40.37276876929073</v>
      </c>
      <c r="BC120" s="156">
        <f t="shared" si="58"/>
        <v>0.91143384524645232</v>
      </c>
      <c r="BD120" s="156">
        <f t="shared" si="59"/>
        <v>7.5546145293939687E-2</v>
      </c>
      <c r="BE120" s="156">
        <f t="shared" si="60"/>
        <v>1.4435274236877702</v>
      </c>
      <c r="BF120" s="156">
        <f t="shared" si="61"/>
        <v>1.3684523468665022</v>
      </c>
      <c r="BG120" s="111">
        <f t="shared" si="62"/>
        <v>735.08441896594036</v>
      </c>
      <c r="BH120" s="137">
        <f t="shared" si="63"/>
        <v>311.97342753705107</v>
      </c>
      <c r="BI120" s="137">
        <f t="shared" si="64"/>
        <v>65.6598775782834</v>
      </c>
      <c r="BJ120" s="137">
        <f t="shared" si="65"/>
        <v>40.372763532959894</v>
      </c>
      <c r="BK120" s="113">
        <f t="shared" si="66"/>
        <v>0.91143393119578453</v>
      </c>
      <c r="BL120" s="113">
        <f t="shared" si="67"/>
        <v>7.5546085146340938E-2</v>
      </c>
      <c r="BM120" s="113">
        <f t="shared" si="68"/>
        <v>1.4435274733639463</v>
      </c>
      <c r="BN120" s="113">
        <f t="shared" si="69"/>
        <v>1.3684523139071092</v>
      </c>
      <c r="BO120" s="137">
        <f t="shared" si="70"/>
        <v>735.08452921232799</v>
      </c>
      <c r="BP120" s="137">
        <f t="shared" si="71"/>
        <v>311.97343171466463</v>
      </c>
      <c r="BQ120" s="137">
        <f t="shared" si="72"/>
        <v>65.659877983058124</v>
      </c>
      <c r="BR120" s="137">
        <f t="shared" si="73"/>
        <v>40.37276380027685</v>
      </c>
      <c r="BS120" s="113">
        <f t="shared" si="74"/>
        <v>0.91143392680803115</v>
      </c>
      <c r="BT120" s="113">
        <f t="shared" si="75"/>
        <v>7.554608821690223E-2</v>
      </c>
      <c r="BU120" s="113">
        <f t="shared" si="76"/>
        <v>1.443527470827956</v>
      </c>
      <c r="BV120" s="113">
        <f t="shared" si="77"/>
        <v>1.3684523155897017</v>
      </c>
      <c r="BW120" s="137">
        <f t="shared" si="78"/>
        <v>735.08452358420095</v>
      </c>
      <c r="BX120" s="137">
        <f t="shared" si="79"/>
        <v>311.97343150139557</v>
      </c>
      <c r="BY120" s="137">
        <f t="shared" si="80"/>
        <v>65.659877962394177</v>
      </c>
      <c r="BZ120" s="137">
        <f t="shared" si="81"/>
        <v>40.372763786630216</v>
      </c>
      <c r="CA120" s="113">
        <f t="shared" si="82"/>
        <v>0.91143392703202863</v>
      </c>
      <c r="CB120" s="113">
        <f t="shared" si="83"/>
        <v>7.5546088060148647E-2</v>
      </c>
      <c r="CC120" s="113">
        <f t="shared" si="84"/>
        <v>1.4435274709574193</v>
      </c>
      <c r="CD120" s="113">
        <f t="shared" si="85"/>
        <v>1.3684523155038046</v>
      </c>
      <c r="CE120" s="137">
        <f t="shared" si="86"/>
        <v>735.08452387151954</v>
      </c>
      <c r="CF120" s="137">
        <f t="shared" si="87"/>
        <v>311.97343151228313</v>
      </c>
      <c r="CG120" s="137">
        <f t="shared" si="88"/>
        <v>65.659877963449091</v>
      </c>
      <c r="CH120" s="137">
        <f t="shared" si="89"/>
        <v>40.372763787326889</v>
      </c>
      <c r="CI120" s="113">
        <f t="shared" si="90"/>
        <v>0.91143392702059334</v>
      </c>
      <c r="CJ120" s="113">
        <f t="shared" si="91"/>
        <v>7.5546088068151038E-2</v>
      </c>
      <c r="CK120" s="113">
        <f t="shared" si="92"/>
        <v>1.4435274709508101</v>
      </c>
      <c r="CL120" s="113">
        <f t="shared" si="93"/>
        <v>1.3684523155081896</v>
      </c>
      <c r="CM120" s="137">
        <f t="shared" si="94"/>
        <v>735.08452385685155</v>
      </c>
      <c r="CN120" s="137">
        <f t="shared" si="95"/>
        <v>311.97343151172726</v>
      </c>
      <c r="CO120" s="137">
        <f t="shared" si="96"/>
        <v>65.65987796339526</v>
      </c>
      <c r="CP120" s="137">
        <f t="shared" si="97"/>
        <v>40.372763787291312</v>
      </c>
      <c r="CQ120" s="113">
        <f t="shared" si="98"/>
        <v>0.91143392702117665</v>
      </c>
      <c r="CR120" s="113">
        <f t="shared" si="99"/>
        <v>7.5546088067742545E-2</v>
      </c>
      <c r="CS120" s="113">
        <f t="shared" si="100"/>
        <v>1.4435274709511479</v>
      </c>
      <c r="CT120" s="113">
        <f t="shared" si="101"/>
        <v>1.368452315507966</v>
      </c>
      <c r="CU120" s="137">
        <f t="shared" si="102"/>
        <v>735.08452385760017</v>
      </c>
      <c r="CV120" s="137">
        <f t="shared" si="103"/>
        <v>311.97343151175562</v>
      </c>
      <c r="CW120" s="173">
        <f t="shared" si="104"/>
        <v>65.659877963397975</v>
      </c>
      <c r="CX120" s="173">
        <f t="shared" si="105"/>
        <v>40.372763787293124</v>
      </c>
      <c r="CY120" s="174">
        <f t="shared" si="106"/>
        <v>0.91143392702114723</v>
      </c>
      <c r="CZ120" s="174">
        <f t="shared" si="107"/>
        <v>7.554608806776332E-2</v>
      </c>
      <c r="DA120" s="174">
        <f t="shared" si="108"/>
        <v>1.4435274709511305</v>
      </c>
      <c r="DB120" s="174">
        <f t="shared" si="109"/>
        <v>1.3684523155079773</v>
      </c>
      <c r="DC120" s="173">
        <f t="shared" si="110"/>
        <v>735.08452385756232</v>
      </c>
      <c r="DD120" s="137">
        <f t="shared" si="111"/>
        <v>311.97343151175414</v>
      </c>
      <c r="DE120" s="173">
        <f t="shared" si="112"/>
        <v>65.659877963397861</v>
      </c>
      <c r="DF120" s="173">
        <f t="shared" si="113"/>
        <v>40.372763787293039</v>
      </c>
      <c r="DG120" s="174">
        <f t="shared" si="114"/>
        <v>0.91143392702114856</v>
      </c>
      <c r="DH120" s="174">
        <f t="shared" si="115"/>
        <v>7.5546088067762307E-2</v>
      </c>
      <c r="DI120" s="174">
        <f t="shared" si="116"/>
        <v>1.4435274709511314</v>
      </c>
      <c r="DJ120" s="174">
        <f t="shared" si="117"/>
        <v>1.3684523155079769</v>
      </c>
      <c r="DK120" s="173">
        <f t="shared" si="118"/>
        <v>735.08452385756414</v>
      </c>
      <c r="DL120" s="137">
        <f t="shared" si="119"/>
        <v>311.97343151175426</v>
      </c>
      <c r="DM120" s="173">
        <f t="shared" si="120"/>
        <v>65.659877963397861</v>
      </c>
      <c r="DN120" s="173">
        <f t="shared" si="121"/>
        <v>40.37276378729306</v>
      </c>
      <c r="DO120" s="174">
        <f t="shared" si="122"/>
        <v>0.91143392702114889</v>
      </c>
      <c r="DP120" s="174">
        <f t="shared" si="123"/>
        <v>7.5546088067762335E-2</v>
      </c>
      <c r="DQ120" s="174">
        <f t="shared" si="124"/>
        <v>1.443527470951131</v>
      </c>
      <c r="DR120" s="174">
        <f t="shared" si="125"/>
        <v>1.3684523155079764</v>
      </c>
      <c r="DS120" s="173">
        <f t="shared" si="126"/>
        <v>735.08452385756414</v>
      </c>
      <c r="DT120" s="137">
        <f t="shared" si="127"/>
        <v>311.97343151175426</v>
      </c>
      <c r="DU120" s="173">
        <f t="shared" si="128"/>
        <v>65.659877963397861</v>
      </c>
      <c r="DV120" s="173">
        <f t="shared" si="129"/>
        <v>40.37276378729306</v>
      </c>
      <c r="DW120" s="174">
        <f t="shared" si="130"/>
        <v>0.91143392702114889</v>
      </c>
      <c r="DX120" s="174">
        <f t="shared" si="131"/>
        <v>7.5546088067762335E-2</v>
      </c>
      <c r="DY120" s="174">
        <f t="shared" si="132"/>
        <v>1.443527470951131</v>
      </c>
      <c r="DZ120" s="174">
        <f t="shared" si="133"/>
        <v>1.3684523155079764</v>
      </c>
      <c r="EA120" s="173">
        <f t="shared" si="134"/>
        <v>735.08452385756414</v>
      </c>
      <c r="EB120" s="137">
        <f t="shared" si="135"/>
        <v>311.97343151175426</v>
      </c>
      <c r="EC120" s="173">
        <f t="shared" si="136"/>
        <v>65.659877963397861</v>
      </c>
      <c r="ED120" s="173">
        <f t="shared" si="137"/>
        <v>40.37276378729306</v>
      </c>
      <c r="EE120" s="174">
        <f t="shared" si="138"/>
        <v>0.91143392702114889</v>
      </c>
      <c r="EF120" s="174">
        <f t="shared" si="139"/>
        <v>7.5546088067762335E-2</v>
      </c>
      <c r="EG120" s="174">
        <f t="shared" si="140"/>
        <v>1.443527470951131</v>
      </c>
      <c r="EH120" s="174">
        <f t="shared" si="141"/>
        <v>1.3684523155079764</v>
      </c>
      <c r="EI120" s="173">
        <f t="shared" si="142"/>
        <v>735.08452385756414</v>
      </c>
      <c r="EJ120" s="137">
        <f t="shared" si="143"/>
        <v>311.97343151175426</v>
      </c>
      <c r="EK120" s="173">
        <f t="shared" si="144"/>
        <v>65.659877963397861</v>
      </c>
      <c r="EL120" s="173">
        <f t="shared" si="145"/>
        <v>40.37276378729306</v>
      </c>
      <c r="EM120" s="174">
        <f t="shared" si="146"/>
        <v>0.91143392702114889</v>
      </c>
      <c r="EN120" s="174">
        <f t="shared" si="147"/>
        <v>7.5546088067762335E-2</v>
      </c>
      <c r="EO120" s="174">
        <f t="shared" si="148"/>
        <v>1.443527470951131</v>
      </c>
      <c r="EP120" s="174">
        <f t="shared" si="149"/>
        <v>1.3684523155079764</v>
      </c>
      <c r="EQ120" s="137">
        <f t="shared" si="150"/>
        <v>0.8097958205895105</v>
      </c>
      <c r="ER120" s="137">
        <f t="shared" si="151"/>
        <v>38.823431511754279</v>
      </c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  <c r="IY120" s="106"/>
      <c r="IZ120" s="106"/>
      <c r="JA120" s="106"/>
      <c r="JB120" s="106"/>
      <c r="JC120" s="106"/>
      <c r="JD120" s="106"/>
      <c r="JE120" s="106"/>
      <c r="JF120" s="106"/>
      <c r="JG120" s="106"/>
      <c r="JH120" s="106"/>
      <c r="JI120" s="106"/>
      <c r="JJ120" s="106"/>
      <c r="JK120" s="106"/>
      <c r="JL120" s="106"/>
      <c r="JM120" s="106"/>
      <c r="JN120" s="106"/>
      <c r="JO120" s="106"/>
      <c r="JP120" s="106"/>
      <c r="JQ120" s="106"/>
      <c r="JR120" s="106"/>
      <c r="JS120" s="106"/>
      <c r="JT120" s="106"/>
      <c r="JU120" s="106"/>
      <c r="JV120" s="106"/>
      <c r="JW120" s="106"/>
      <c r="JX120" s="106"/>
      <c r="JY120" s="106"/>
      <c r="JZ120" s="106"/>
      <c r="KA120" s="106"/>
      <c r="KB120" s="106"/>
      <c r="KC120" s="106"/>
      <c r="KD120" s="106"/>
      <c r="KE120" s="106"/>
      <c r="KF120" s="106"/>
      <c r="KG120" s="106"/>
      <c r="KH120" s="106"/>
      <c r="KI120" s="106"/>
      <c r="KJ120" s="106"/>
      <c r="KK120" s="106"/>
      <c r="KL120" s="106"/>
      <c r="KM120" s="106"/>
      <c r="KN120" s="106"/>
      <c r="KO120" s="106"/>
      <c r="KP120" s="106"/>
      <c r="KQ120" s="106"/>
      <c r="KR120" s="106"/>
      <c r="KS120" s="106"/>
      <c r="KT120" s="106"/>
      <c r="KU120" s="106"/>
      <c r="KV120" s="106"/>
      <c r="KW120" s="106"/>
      <c r="KX120" s="106"/>
      <c r="KY120" s="106"/>
      <c r="KZ120" s="106"/>
      <c r="LA120" s="106"/>
      <c r="LB120" s="106"/>
      <c r="LC120" s="106"/>
      <c r="LD120" s="106"/>
      <c r="LE120" s="106"/>
      <c r="LF120" s="106"/>
      <c r="LG120" s="106"/>
      <c r="LH120" s="106"/>
      <c r="LI120" s="106"/>
      <c r="LJ120" s="106"/>
      <c r="LK120" s="106"/>
      <c r="LL120" s="106"/>
      <c r="LM120" s="106"/>
      <c r="LN120" s="106"/>
      <c r="LO120" s="106"/>
      <c r="LP120" s="106"/>
      <c r="LQ120" s="106"/>
      <c r="LR120" s="106"/>
      <c r="LS120" s="106"/>
      <c r="LT120" s="106"/>
      <c r="LU120" s="106"/>
      <c r="LV120" s="106"/>
      <c r="LW120" s="106"/>
      <c r="LX120" s="106"/>
      <c r="LY120" s="106"/>
      <c r="LZ120" s="106"/>
      <c r="MA120" s="106"/>
      <c r="MB120" s="106"/>
      <c r="MC120" s="106"/>
      <c r="MD120" s="106"/>
      <c r="ME120" s="106"/>
      <c r="MF120" s="106"/>
      <c r="MG120" s="106"/>
      <c r="MH120" s="106"/>
      <c r="MI120" s="106"/>
      <c r="MJ120" s="106"/>
      <c r="MK120" s="106"/>
      <c r="ML120" s="106"/>
      <c r="MM120" s="106"/>
      <c r="MN120" s="106"/>
      <c r="MO120" s="106"/>
      <c r="MP120" s="106"/>
      <c r="MQ120" s="106"/>
      <c r="MR120" s="106"/>
      <c r="MS120" s="106"/>
      <c r="MT120" s="106"/>
      <c r="MU120" s="106"/>
      <c r="MV120" s="106"/>
      <c r="MW120" s="106"/>
      <c r="MX120" s="106"/>
      <c r="MY120" s="106"/>
      <c r="MZ120" s="106"/>
      <c r="NA120" s="106"/>
      <c r="NB120" s="106"/>
      <c r="NC120" s="106"/>
      <c r="ND120" s="106"/>
      <c r="NE120" s="106"/>
      <c r="NF120" s="106"/>
      <c r="NG120" s="106"/>
      <c r="NH120" s="106"/>
      <c r="NI120" s="106"/>
      <c r="NJ120" s="106"/>
      <c r="NK120" s="106"/>
      <c r="NL120" s="106"/>
      <c r="NM120" s="106"/>
      <c r="NN120" s="106"/>
      <c r="NO120" s="106"/>
      <c r="NP120" s="106"/>
      <c r="NQ120" s="106"/>
      <c r="NR120" s="106"/>
      <c r="NS120" s="106"/>
      <c r="NT120" s="106"/>
      <c r="NU120" s="106"/>
      <c r="NV120" s="106"/>
      <c r="NW120" s="106"/>
      <c r="NX120" s="106"/>
      <c r="NY120" s="106"/>
      <c r="NZ120" s="106"/>
      <c r="OA120" s="106"/>
      <c r="OB120" s="106"/>
      <c r="OC120" s="106"/>
      <c r="OD120" s="106"/>
      <c r="OE120" s="106"/>
      <c r="OF120" s="106"/>
      <c r="OG120" s="106"/>
      <c r="OH120" s="106"/>
      <c r="OI120" s="106"/>
      <c r="OJ120" s="106"/>
      <c r="OK120" s="106"/>
      <c r="OL120" s="106"/>
      <c r="OM120" s="106"/>
      <c r="ON120" s="106"/>
      <c r="OO120" s="106"/>
      <c r="OP120" s="106"/>
      <c r="OQ120" s="106"/>
      <c r="OR120" s="106"/>
      <c r="OS120" s="106"/>
      <c r="OT120" s="106"/>
      <c r="OU120" s="106"/>
      <c r="OV120" s="106"/>
      <c r="OW120" s="106"/>
      <c r="OX120" s="106"/>
      <c r="OY120" s="106"/>
      <c r="OZ120" s="106"/>
      <c r="PA120" s="106"/>
      <c r="PB120" s="106"/>
      <c r="PC120" s="106"/>
      <c r="PD120" s="106"/>
      <c r="PE120" s="106"/>
      <c r="PF120" s="106"/>
      <c r="PG120" s="106"/>
      <c r="PH120" s="106"/>
      <c r="PI120" s="106"/>
      <c r="PJ120" s="106"/>
      <c r="PK120" s="106"/>
      <c r="PL120" s="106"/>
      <c r="PM120" s="106"/>
      <c r="PN120" s="106"/>
      <c r="PO120" s="106"/>
      <c r="PP120" s="106"/>
      <c r="PQ120" s="106"/>
      <c r="PR120" s="106"/>
      <c r="PS120" s="106"/>
      <c r="PT120" s="106"/>
      <c r="PU120" s="106"/>
      <c r="PV120" s="106"/>
      <c r="PW120" s="106"/>
      <c r="PX120" s="106"/>
      <c r="PY120" s="106"/>
      <c r="PZ120" s="106"/>
      <c r="QA120" s="106"/>
      <c r="QB120" s="106"/>
      <c r="QC120" s="106"/>
      <c r="QD120" s="106"/>
      <c r="QE120" s="106"/>
      <c r="QF120" s="106"/>
      <c r="QG120" s="106"/>
      <c r="QH120" s="106"/>
      <c r="QI120" s="106"/>
      <c r="QJ120" s="106"/>
      <c r="QK120" s="106"/>
      <c r="QL120" s="106"/>
      <c r="QM120" s="106"/>
      <c r="QN120" s="106"/>
      <c r="QO120" s="106"/>
      <c r="QP120" s="106"/>
      <c r="QQ120" s="106"/>
      <c r="QR120" s="106"/>
      <c r="QS120" s="106"/>
      <c r="QT120" s="106"/>
      <c r="QU120" s="106"/>
      <c r="QV120" s="106"/>
      <c r="QW120" s="106"/>
      <c r="QX120" s="106"/>
      <c r="QY120" s="106"/>
      <c r="QZ120" s="106"/>
      <c r="RA120" s="106"/>
      <c r="RB120" s="106"/>
      <c r="RC120" s="106"/>
      <c r="RD120" s="106"/>
      <c r="RE120" s="106"/>
      <c r="RF120" s="106"/>
      <c r="RG120" s="106"/>
      <c r="RH120" s="106"/>
      <c r="RI120" s="106"/>
      <c r="RJ120" s="106"/>
      <c r="RK120" s="106"/>
      <c r="RL120" s="106"/>
      <c r="RM120" s="106"/>
      <c r="RN120" s="106"/>
      <c r="RO120" s="106"/>
      <c r="RP120" s="106"/>
      <c r="RQ120" s="106"/>
      <c r="RR120" s="106"/>
    </row>
    <row r="121" spans="1:486" x14ac:dyDescent="0.3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16"/>
      <c r="M121" s="116"/>
      <c r="N121" s="116"/>
      <c r="O121" s="116"/>
      <c r="P121" s="117"/>
      <c r="Q121" s="117"/>
      <c r="R121" s="116"/>
      <c r="S121" s="111">
        <v>0.59</v>
      </c>
      <c r="T121" s="134">
        <f t="shared" si="23"/>
        <v>323.05503452022236</v>
      </c>
      <c r="U121" s="111">
        <f t="shared" si="24"/>
        <v>66.764958480807053</v>
      </c>
      <c r="V121" s="111">
        <f t="shared" si="25"/>
        <v>41.102822045995481</v>
      </c>
      <c r="W121" s="156">
        <f t="shared" si="152"/>
        <v>0.90031871001539032</v>
      </c>
      <c r="X121" s="156">
        <f t="shared" si="153"/>
        <v>8.383060173117865E-2</v>
      </c>
      <c r="Y121" s="156">
        <f t="shared" si="28"/>
        <v>1.4215974361897292</v>
      </c>
      <c r="Z121" s="156">
        <f t="shared" si="29"/>
        <v>1.3930966842913333</v>
      </c>
      <c r="AA121" s="111">
        <f t="shared" si="30"/>
        <v>717.74783374436367</v>
      </c>
      <c r="AB121" s="111">
        <f t="shared" si="31"/>
        <v>311.31024531231566</v>
      </c>
      <c r="AC121" s="111">
        <f t="shared" si="32"/>
        <v>65.595729006691258</v>
      </c>
      <c r="AD121" s="111">
        <f t="shared" si="33"/>
        <v>40.330400101313607</v>
      </c>
      <c r="AE121" s="156">
        <f t="shared" si="34"/>
        <v>0.91213242850411824</v>
      </c>
      <c r="AF121" s="156">
        <f t="shared" si="35"/>
        <v>7.5059164376095083E-2</v>
      </c>
      <c r="AG121" s="156">
        <f t="shared" si="36"/>
        <v>1.4288914554953476</v>
      </c>
      <c r="AH121" s="156">
        <f t="shared" si="37"/>
        <v>1.3885266096389122</v>
      </c>
      <c r="AI121" s="111">
        <f t="shared" si="38"/>
        <v>733.31268808786774</v>
      </c>
      <c r="AJ121" s="111">
        <f t="shared" si="39"/>
        <v>311.90622625148728</v>
      </c>
      <c r="AK121" s="111">
        <f t="shared" si="40"/>
        <v>65.653367465260303</v>
      </c>
      <c r="AL121" s="111">
        <f t="shared" si="41"/>
        <v>40.368464203141578</v>
      </c>
      <c r="AM121" s="156">
        <f t="shared" si="42"/>
        <v>0.91150453283939881</v>
      </c>
      <c r="AN121" s="156">
        <f t="shared" si="43"/>
        <v>7.5496697289530942E-2</v>
      </c>
      <c r="AO121" s="156">
        <f t="shared" si="44"/>
        <v>1.428530581348995</v>
      </c>
      <c r="AP121" s="156">
        <f t="shared" si="45"/>
        <v>1.3887762220683595</v>
      </c>
      <c r="AQ121" s="111">
        <f t="shared" si="46"/>
        <v>732.52660109221767</v>
      </c>
      <c r="AR121" s="111">
        <f t="shared" si="47"/>
        <v>311.8763688888385</v>
      </c>
      <c r="AS121" s="111">
        <f t="shared" si="48"/>
        <v>65.65047575155522</v>
      </c>
      <c r="AT121" s="111">
        <f t="shared" si="49"/>
        <v>40.366554498474024</v>
      </c>
      <c r="AU121" s="156">
        <f t="shared" si="50"/>
        <v>0.91153591383805277</v>
      </c>
      <c r="AV121" s="156">
        <f t="shared" si="51"/>
        <v>7.5474757812902915E-2</v>
      </c>
      <c r="AW121" s="156">
        <f t="shared" si="52"/>
        <v>1.4285486859882885</v>
      </c>
      <c r="AX121" s="156">
        <f t="shared" si="53"/>
        <v>1.3887637630671041</v>
      </c>
      <c r="AY121" s="111">
        <f t="shared" si="54"/>
        <v>732.56599402614404</v>
      </c>
      <c r="AZ121" s="111">
        <f t="shared" si="55"/>
        <v>311.87786572689606</v>
      </c>
      <c r="BA121" s="111">
        <f t="shared" si="56"/>
        <v>65.65062071128736</v>
      </c>
      <c r="BB121" s="111">
        <f t="shared" si="57"/>
        <v>40.366650230645241</v>
      </c>
      <c r="BC121" s="156">
        <f t="shared" si="58"/>
        <v>0.91153434042707804</v>
      </c>
      <c r="BD121" s="156">
        <f t="shared" si="59"/>
        <v>7.54758576536948E-2</v>
      </c>
      <c r="BE121" s="156">
        <f t="shared" si="60"/>
        <v>1.4285477784131495</v>
      </c>
      <c r="BF121" s="156">
        <f t="shared" si="61"/>
        <v>1.3887643877892617</v>
      </c>
      <c r="BG121" s="111">
        <f t="shared" si="62"/>
        <v>732.56401917066876</v>
      </c>
      <c r="BH121" s="137">
        <f t="shared" si="63"/>
        <v>311.87779068859351</v>
      </c>
      <c r="BI121" s="137">
        <f t="shared" si="64"/>
        <v>65.65061344425439</v>
      </c>
      <c r="BJ121" s="137">
        <f t="shared" si="65"/>
        <v>40.366645431458153</v>
      </c>
      <c r="BK121" s="113">
        <f t="shared" si="66"/>
        <v>0.91153441930359957</v>
      </c>
      <c r="BL121" s="113">
        <f t="shared" si="67"/>
        <v>7.5475802517219318E-2</v>
      </c>
      <c r="BM121" s="113">
        <f t="shared" si="68"/>
        <v>1.4285478239111504</v>
      </c>
      <c r="BN121" s="113">
        <f t="shared" si="69"/>
        <v>1.3887643564714744</v>
      </c>
      <c r="BO121" s="137">
        <f t="shared" si="70"/>
        <v>732.56411817263586</v>
      </c>
      <c r="BP121" s="137">
        <f t="shared" si="71"/>
        <v>311.87779445036097</v>
      </c>
      <c r="BQ121" s="137">
        <f t="shared" si="72"/>
        <v>65.650613808560095</v>
      </c>
      <c r="BR121" s="137">
        <f t="shared" si="73"/>
        <v>40.366645672047589</v>
      </c>
      <c r="BS121" s="113">
        <f t="shared" si="74"/>
        <v>0.91153441534941659</v>
      </c>
      <c r="BT121" s="113">
        <f t="shared" si="75"/>
        <v>7.5475805281282046E-2</v>
      </c>
      <c r="BU121" s="113">
        <f t="shared" si="76"/>
        <v>1.4285478216302765</v>
      </c>
      <c r="BV121" s="113">
        <f t="shared" si="77"/>
        <v>1.3887643580414764</v>
      </c>
      <c r="BW121" s="137">
        <f t="shared" si="78"/>
        <v>732.56411320953919</v>
      </c>
      <c r="BX121" s="137">
        <f t="shared" si="79"/>
        <v>311.87779426177872</v>
      </c>
      <c r="BY121" s="137">
        <f t="shared" si="80"/>
        <v>65.650613790297001</v>
      </c>
      <c r="BZ121" s="137">
        <f t="shared" si="81"/>
        <v>40.366645659986517</v>
      </c>
      <c r="CA121" s="113">
        <f t="shared" si="82"/>
        <v>0.91153441554764436</v>
      </c>
      <c r="CB121" s="113">
        <f t="shared" si="83"/>
        <v>7.5475805142716026E-2</v>
      </c>
      <c r="CC121" s="113">
        <f t="shared" si="84"/>
        <v>1.4285478217446199</v>
      </c>
      <c r="CD121" s="113">
        <f t="shared" si="85"/>
        <v>1.3887643579627704</v>
      </c>
      <c r="CE121" s="137">
        <f t="shared" si="86"/>
        <v>732.56411345834556</v>
      </c>
      <c r="CF121" s="137">
        <f t="shared" si="87"/>
        <v>311.87779427123257</v>
      </c>
      <c r="CG121" s="137">
        <f t="shared" si="88"/>
        <v>65.650613791212535</v>
      </c>
      <c r="CH121" s="137">
        <f t="shared" si="89"/>
        <v>40.366645660591153</v>
      </c>
      <c r="CI121" s="113">
        <f t="shared" si="90"/>
        <v>0.91153441553770709</v>
      </c>
      <c r="CJ121" s="113">
        <f t="shared" si="91"/>
        <v>7.5475805149662484E-2</v>
      </c>
      <c r="CK121" s="113">
        <f t="shared" si="92"/>
        <v>1.4285478217388876</v>
      </c>
      <c r="CL121" s="113">
        <f t="shared" si="93"/>
        <v>1.3887643579667159</v>
      </c>
      <c r="CM121" s="137">
        <f t="shared" si="94"/>
        <v>732.56411344587252</v>
      </c>
      <c r="CN121" s="137">
        <f t="shared" si="95"/>
        <v>311.87779427075867</v>
      </c>
      <c r="CO121" s="137">
        <f t="shared" si="96"/>
        <v>65.650613791166649</v>
      </c>
      <c r="CP121" s="137">
        <f t="shared" si="97"/>
        <v>40.366645660560856</v>
      </c>
      <c r="CQ121" s="113">
        <f t="shared" si="98"/>
        <v>0.91153441553820536</v>
      </c>
      <c r="CR121" s="113">
        <f t="shared" si="99"/>
        <v>7.5475805149314276E-2</v>
      </c>
      <c r="CS121" s="113">
        <f t="shared" si="100"/>
        <v>1.4285478217391749</v>
      </c>
      <c r="CT121" s="113">
        <f t="shared" si="101"/>
        <v>1.3887643579665183</v>
      </c>
      <c r="CU121" s="137">
        <f t="shared" si="102"/>
        <v>732.56411344649769</v>
      </c>
      <c r="CV121" s="137">
        <f t="shared" si="103"/>
        <v>311.87779427078237</v>
      </c>
      <c r="CW121" s="173">
        <f t="shared" si="104"/>
        <v>65.650613791168951</v>
      </c>
      <c r="CX121" s="173">
        <f t="shared" si="105"/>
        <v>40.366645660562362</v>
      </c>
      <c r="CY121" s="174">
        <f t="shared" si="106"/>
        <v>0.91153441553818026</v>
      </c>
      <c r="CZ121" s="174">
        <f t="shared" si="107"/>
        <v>7.5475805149331707E-2</v>
      </c>
      <c r="DA121" s="174">
        <f t="shared" si="108"/>
        <v>1.4285478217391607</v>
      </c>
      <c r="DB121" s="174">
        <f t="shared" si="109"/>
        <v>1.3887643579665281</v>
      </c>
      <c r="DC121" s="173">
        <f t="shared" si="110"/>
        <v>732.56411344646631</v>
      </c>
      <c r="DD121" s="137">
        <f t="shared" si="111"/>
        <v>311.87779427078124</v>
      </c>
      <c r="DE121" s="173">
        <f t="shared" si="112"/>
        <v>65.650613791168837</v>
      </c>
      <c r="DF121" s="173">
        <f t="shared" si="113"/>
        <v>40.366645660562298</v>
      </c>
      <c r="DG121" s="174">
        <f t="shared" si="114"/>
        <v>0.91153441553818171</v>
      </c>
      <c r="DH121" s="174">
        <f t="shared" si="115"/>
        <v>7.5475805149330819E-2</v>
      </c>
      <c r="DI121" s="174">
        <f t="shared" si="116"/>
        <v>1.4285478217391614</v>
      </c>
      <c r="DJ121" s="174">
        <f t="shared" si="117"/>
        <v>1.3887643579665274</v>
      </c>
      <c r="DK121" s="173">
        <f t="shared" si="118"/>
        <v>732.5641134464679</v>
      </c>
      <c r="DL121" s="137">
        <f t="shared" si="119"/>
        <v>311.87779427078129</v>
      </c>
      <c r="DM121" s="173">
        <f t="shared" si="120"/>
        <v>65.650613791168837</v>
      </c>
      <c r="DN121" s="173">
        <f t="shared" si="121"/>
        <v>40.366645660562298</v>
      </c>
      <c r="DO121" s="174">
        <f t="shared" si="122"/>
        <v>0.9115344155381816</v>
      </c>
      <c r="DP121" s="174">
        <f t="shared" si="123"/>
        <v>7.5475805149330888E-2</v>
      </c>
      <c r="DQ121" s="174">
        <f t="shared" si="124"/>
        <v>1.4285478217391614</v>
      </c>
      <c r="DR121" s="174">
        <f t="shared" si="125"/>
        <v>1.3887643579665274</v>
      </c>
      <c r="DS121" s="173">
        <f t="shared" si="126"/>
        <v>732.5641134464679</v>
      </c>
      <c r="DT121" s="137">
        <f t="shared" si="127"/>
        <v>311.87779427078129</v>
      </c>
      <c r="DU121" s="173">
        <f t="shared" si="128"/>
        <v>65.650613791168837</v>
      </c>
      <c r="DV121" s="173">
        <f t="shared" si="129"/>
        <v>40.366645660562298</v>
      </c>
      <c r="DW121" s="174">
        <f t="shared" si="130"/>
        <v>0.9115344155381816</v>
      </c>
      <c r="DX121" s="174">
        <f t="shared" si="131"/>
        <v>7.5475805149330888E-2</v>
      </c>
      <c r="DY121" s="174">
        <f t="shared" si="132"/>
        <v>1.4285478217391614</v>
      </c>
      <c r="DZ121" s="174">
        <f t="shared" si="133"/>
        <v>1.3887643579665274</v>
      </c>
      <c r="EA121" s="173">
        <f t="shared" si="134"/>
        <v>732.5641134464679</v>
      </c>
      <c r="EB121" s="137">
        <f t="shared" si="135"/>
        <v>311.87779427078129</v>
      </c>
      <c r="EC121" s="173">
        <f t="shared" si="136"/>
        <v>65.650613791168837</v>
      </c>
      <c r="ED121" s="173">
        <f t="shared" si="137"/>
        <v>40.366645660562298</v>
      </c>
      <c r="EE121" s="174">
        <f t="shared" si="138"/>
        <v>0.9115344155381816</v>
      </c>
      <c r="EF121" s="174">
        <f t="shared" si="139"/>
        <v>7.5475805149330888E-2</v>
      </c>
      <c r="EG121" s="174">
        <f t="shared" si="140"/>
        <v>1.4285478217391614</v>
      </c>
      <c r="EH121" s="174">
        <f t="shared" si="141"/>
        <v>1.3887643579665274</v>
      </c>
      <c r="EI121" s="173">
        <f t="shared" si="142"/>
        <v>732.5641134464679</v>
      </c>
      <c r="EJ121" s="137">
        <f t="shared" si="143"/>
        <v>311.87779427078129</v>
      </c>
      <c r="EK121" s="173">
        <f t="shared" si="144"/>
        <v>65.650613791168837</v>
      </c>
      <c r="EL121" s="173">
        <f t="shared" si="145"/>
        <v>40.366645660562298</v>
      </c>
      <c r="EM121" s="174">
        <f t="shared" si="146"/>
        <v>0.9115344155381816</v>
      </c>
      <c r="EN121" s="174">
        <f t="shared" si="147"/>
        <v>7.5475805149330888E-2</v>
      </c>
      <c r="EO121" s="174">
        <f t="shared" si="148"/>
        <v>1.4285478217391614</v>
      </c>
      <c r="EP121" s="174">
        <f t="shared" si="149"/>
        <v>1.3887643579665274</v>
      </c>
      <c r="EQ121" s="137">
        <f t="shared" si="150"/>
        <v>0.81241445060167539</v>
      </c>
      <c r="ER121" s="137">
        <f t="shared" si="151"/>
        <v>38.727794270781317</v>
      </c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  <c r="IY121" s="106"/>
      <c r="IZ121" s="106"/>
      <c r="JA121" s="106"/>
      <c r="JB121" s="106"/>
      <c r="JC121" s="106"/>
      <c r="JD121" s="106"/>
      <c r="JE121" s="106"/>
      <c r="JF121" s="106"/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  <c r="JX121" s="106"/>
      <c r="JY121" s="106"/>
      <c r="JZ121" s="106"/>
      <c r="KA121" s="106"/>
      <c r="KB121" s="106"/>
      <c r="KC121" s="106"/>
      <c r="KD121" s="106"/>
      <c r="KE121" s="106"/>
      <c r="KF121" s="106"/>
      <c r="KG121" s="106"/>
      <c r="KH121" s="106"/>
      <c r="KI121" s="106"/>
      <c r="KJ121" s="106"/>
      <c r="KK121" s="106"/>
      <c r="KL121" s="106"/>
      <c r="KM121" s="106"/>
      <c r="KN121" s="106"/>
      <c r="KO121" s="106"/>
      <c r="KP121" s="106"/>
      <c r="KQ121" s="106"/>
      <c r="KR121" s="106"/>
      <c r="KS121" s="106"/>
      <c r="KT121" s="106"/>
      <c r="KU121" s="106"/>
      <c r="KV121" s="106"/>
      <c r="KW121" s="106"/>
      <c r="KX121" s="106"/>
      <c r="KY121" s="106"/>
      <c r="KZ121" s="106"/>
      <c r="LA121" s="106"/>
      <c r="LB121" s="106"/>
      <c r="LC121" s="106"/>
      <c r="LD121" s="106"/>
      <c r="LE121" s="106"/>
      <c r="LF121" s="106"/>
      <c r="LG121" s="106"/>
      <c r="LH121" s="106"/>
      <c r="LI121" s="106"/>
      <c r="LJ121" s="106"/>
      <c r="LK121" s="106"/>
      <c r="LL121" s="106"/>
      <c r="LM121" s="106"/>
      <c r="LN121" s="106"/>
      <c r="LO121" s="106"/>
      <c r="LP121" s="106"/>
      <c r="LQ121" s="106"/>
      <c r="LR121" s="106"/>
      <c r="LS121" s="106"/>
      <c r="LT121" s="106"/>
      <c r="LU121" s="106"/>
      <c r="LV121" s="106"/>
      <c r="LW121" s="106"/>
      <c r="LX121" s="106"/>
      <c r="LY121" s="106"/>
      <c r="LZ121" s="106"/>
      <c r="MA121" s="106"/>
      <c r="MB121" s="106"/>
      <c r="MC121" s="106"/>
      <c r="MD121" s="106"/>
      <c r="ME121" s="106"/>
      <c r="MF121" s="106"/>
      <c r="MG121" s="106"/>
      <c r="MH121" s="106"/>
      <c r="MI121" s="106"/>
      <c r="MJ121" s="106"/>
      <c r="MK121" s="106"/>
      <c r="ML121" s="106"/>
      <c r="MM121" s="106"/>
      <c r="MN121" s="106"/>
      <c r="MO121" s="106"/>
      <c r="MP121" s="106"/>
      <c r="MQ121" s="106"/>
      <c r="MR121" s="106"/>
      <c r="MS121" s="106"/>
      <c r="MT121" s="106"/>
      <c r="MU121" s="106"/>
      <c r="MV121" s="106"/>
      <c r="MW121" s="106"/>
      <c r="MX121" s="106"/>
      <c r="MY121" s="106"/>
      <c r="MZ121" s="106"/>
      <c r="NA121" s="106"/>
      <c r="NB121" s="106"/>
      <c r="NC121" s="106"/>
      <c r="ND121" s="106"/>
      <c r="NE121" s="106"/>
      <c r="NF121" s="106"/>
      <c r="NG121" s="106"/>
      <c r="NH121" s="106"/>
      <c r="NI121" s="106"/>
      <c r="NJ121" s="106"/>
      <c r="NK121" s="106"/>
      <c r="NL121" s="106"/>
      <c r="NM121" s="106"/>
      <c r="NN121" s="106"/>
      <c r="NO121" s="106"/>
      <c r="NP121" s="106"/>
      <c r="NQ121" s="106"/>
      <c r="NR121" s="106"/>
      <c r="NS121" s="106"/>
      <c r="NT121" s="106"/>
      <c r="NU121" s="106"/>
      <c r="NV121" s="106"/>
      <c r="NW121" s="106"/>
      <c r="NX121" s="106"/>
      <c r="NY121" s="106"/>
      <c r="NZ121" s="106"/>
      <c r="OA121" s="106"/>
      <c r="OB121" s="106"/>
      <c r="OC121" s="106"/>
      <c r="OD121" s="106"/>
      <c r="OE121" s="106"/>
      <c r="OF121" s="106"/>
      <c r="OG121" s="106"/>
      <c r="OH121" s="106"/>
      <c r="OI121" s="106"/>
      <c r="OJ121" s="106"/>
      <c r="OK121" s="106"/>
      <c r="OL121" s="106"/>
      <c r="OM121" s="106"/>
      <c r="ON121" s="106"/>
      <c r="OO121" s="106"/>
      <c r="OP121" s="106"/>
      <c r="OQ121" s="106"/>
      <c r="OR121" s="106"/>
      <c r="OS121" s="106"/>
      <c r="OT121" s="106"/>
      <c r="OU121" s="106"/>
      <c r="OV121" s="106"/>
      <c r="OW121" s="106"/>
      <c r="OX121" s="106"/>
      <c r="OY121" s="106"/>
      <c r="OZ121" s="106"/>
      <c r="PA121" s="106"/>
      <c r="PB121" s="106"/>
      <c r="PC121" s="106"/>
      <c r="PD121" s="106"/>
      <c r="PE121" s="106"/>
      <c r="PF121" s="106"/>
      <c r="PG121" s="106"/>
      <c r="PH121" s="106"/>
      <c r="PI121" s="106"/>
      <c r="PJ121" s="106"/>
      <c r="PK121" s="106"/>
      <c r="PL121" s="106"/>
      <c r="PM121" s="106"/>
      <c r="PN121" s="106"/>
      <c r="PO121" s="106"/>
      <c r="PP121" s="106"/>
      <c r="PQ121" s="106"/>
      <c r="PR121" s="106"/>
      <c r="PS121" s="106"/>
      <c r="PT121" s="106"/>
      <c r="PU121" s="106"/>
      <c r="PV121" s="106"/>
      <c r="PW121" s="106"/>
      <c r="PX121" s="106"/>
      <c r="PY121" s="106"/>
      <c r="PZ121" s="106"/>
      <c r="QA121" s="106"/>
      <c r="QB121" s="106"/>
      <c r="QC121" s="106"/>
      <c r="QD121" s="106"/>
      <c r="QE121" s="106"/>
      <c r="QF121" s="106"/>
      <c r="QG121" s="106"/>
      <c r="QH121" s="106"/>
      <c r="QI121" s="106"/>
      <c r="QJ121" s="106"/>
      <c r="QK121" s="106"/>
      <c r="QL121" s="106"/>
      <c r="QM121" s="106"/>
      <c r="QN121" s="106"/>
      <c r="QO121" s="106"/>
      <c r="QP121" s="106"/>
      <c r="QQ121" s="106"/>
      <c r="QR121" s="106"/>
      <c r="QS121" s="106"/>
      <c r="QT121" s="106"/>
      <c r="QU121" s="106"/>
      <c r="QV121" s="106"/>
      <c r="QW121" s="106"/>
      <c r="QX121" s="106"/>
      <c r="QY121" s="106"/>
      <c r="QZ121" s="106"/>
      <c r="RA121" s="106"/>
      <c r="RB121" s="106"/>
      <c r="RC121" s="106"/>
      <c r="RD121" s="106"/>
      <c r="RE121" s="106"/>
      <c r="RF121" s="106"/>
      <c r="RG121" s="106"/>
      <c r="RH121" s="106"/>
      <c r="RI121" s="106"/>
      <c r="RJ121" s="106"/>
      <c r="RK121" s="106"/>
      <c r="RL121" s="106"/>
      <c r="RM121" s="106"/>
      <c r="RN121" s="106"/>
      <c r="RO121" s="106"/>
      <c r="RP121" s="106"/>
      <c r="RQ121" s="106"/>
      <c r="RR121" s="106"/>
    </row>
    <row r="122" spans="1:486" x14ac:dyDescent="0.3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16"/>
      <c r="M122" s="116"/>
      <c r="N122" s="116"/>
      <c r="O122" s="116"/>
      <c r="P122" s="117"/>
      <c r="Q122" s="117"/>
      <c r="R122" s="116"/>
      <c r="S122" s="111">
        <v>0.6</v>
      </c>
      <c r="T122" s="134">
        <f t="shared" si="23"/>
        <v>322.80747745050826</v>
      </c>
      <c r="U122" s="111">
        <f t="shared" si="24"/>
        <v>66.739561322770356</v>
      </c>
      <c r="V122" s="111">
        <f t="shared" si="25"/>
        <v>41.086038201405415</v>
      </c>
      <c r="W122" s="156">
        <f t="shared" si="152"/>
        <v>0.90055600925197221</v>
      </c>
      <c r="X122" s="156">
        <f t="shared" si="153"/>
        <v>8.3642600784578192E-2</v>
      </c>
      <c r="Y122" s="156">
        <f t="shared" si="28"/>
        <v>1.406939500887568</v>
      </c>
      <c r="Z122" s="156">
        <f t="shared" si="29"/>
        <v>1.4146126995055439</v>
      </c>
      <c r="AA122" s="111">
        <f t="shared" si="30"/>
        <v>715.84818486457038</v>
      </c>
      <c r="AB122" s="111">
        <f t="shared" si="31"/>
        <v>311.23680648911642</v>
      </c>
      <c r="AC122" s="111">
        <f t="shared" si="32"/>
        <v>65.588638645302623</v>
      </c>
      <c r="AD122" s="111">
        <f t="shared" si="33"/>
        <v>40.325717766165134</v>
      </c>
      <c r="AE122" s="156">
        <f t="shared" si="34"/>
        <v>0.91221001926269396</v>
      </c>
      <c r="AF122" s="156">
        <f t="shared" si="35"/>
        <v>7.5005308417523467E-2</v>
      </c>
      <c r="AG122" s="156">
        <f t="shared" si="36"/>
        <v>1.4140967137739531</v>
      </c>
      <c r="AH122" s="156">
        <f t="shared" si="37"/>
        <v>1.4099559629976675</v>
      </c>
      <c r="AI122" s="111">
        <f t="shared" si="38"/>
        <v>730.87956655331084</v>
      </c>
      <c r="AJ122" s="111">
        <f t="shared" si="39"/>
        <v>311.81372820909655</v>
      </c>
      <c r="AK122" s="111">
        <f t="shared" si="40"/>
        <v>65.644410367917374</v>
      </c>
      <c r="AL122" s="111">
        <f t="shared" si="41"/>
        <v>40.362548895181114</v>
      </c>
      <c r="AM122" s="156">
        <f t="shared" si="42"/>
        <v>0.91160177684105914</v>
      </c>
      <c r="AN122" s="156">
        <f t="shared" si="43"/>
        <v>7.5428735690624776E-2</v>
      </c>
      <c r="AO122" s="156">
        <f t="shared" si="44"/>
        <v>1.4137480781534528</v>
      </c>
      <c r="AP122" s="156">
        <f t="shared" si="45"/>
        <v>1.4102060956577316</v>
      </c>
      <c r="AQ122" s="111">
        <f t="shared" si="46"/>
        <v>730.13408229860033</v>
      </c>
      <c r="AR122" s="111">
        <f t="shared" si="47"/>
        <v>311.78533880073576</v>
      </c>
      <c r="AS122" s="111">
        <f t="shared" si="48"/>
        <v>65.641662108315302</v>
      </c>
      <c r="AT122" s="111">
        <f t="shared" si="49"/>
        <v>40.360733938860555</v>
      </c>
      <c r="AU122" s="156">
        <f t="shared" si="50"/>
        <v>0.91163163812469505</v>
      </c>
      <c r="AV122" s="156">
        <f t="shared" si="51"/>
        <v>7.5407881042235184E-2</v>
      </c>
      <c r="AW122" s="156">
        <f t="shared" si="52"/>
        <v>1.413765255995014</v>
      </c>
      <c r="AX122" s="156">
        <f t="shared" si="53"/>
        <v>1.4101938320435405</v>
      </c>
      <c r="AY122" s="111">
        <f t="shared" si="54"/>
        <v>730.17077815605433</v>
      </c>
      <c r="AZ122" s="111">
        <f t="shared" si="55"/>
        <v>311.78673678477168</v>
      </c>
      <c r="BA122" s="111">
        <f t="shared" si="56"/>
        <v>65.641797432013604</v>
      </c>
      <c r="BB122" s="111">
        <f t="shared" si="57"/>
        <v>40.360823306835137</v>
      </c>
      <c r="BC122" s="156">
        <f t="shared" si="58"/>
        <v>0.91163016749313119</v>
      </c>
      <c r="BD122" s="156">
        <f t="shared" si="59"/>
        <v>7.5408907946273265E-2</v>
      </c>
      <c r="BE122" s="156">
        <f t="shared" si="60"/>
        <v>1.4137644101570572</v>
      </c>
      <c r="BF122" s="156">
        <f t="shared" si="61"/>
        <v>1.4101944360515628</v>
      </c>
      <c r="BG122" s="111">
        <f t="shared" si="62"/>
        <v>730.16897116449798</v>
      </c>
      <c r="BH122" s="160">
        <f t="shared" si="63"/>
        <v>311.78666794600878</v>
      </c>
      <c r="BI122" s="160">
        <f t="shared" si="64"/>
        <v>65.64179076845582</v>
      </c>
      <c r="BJ122" s="160">
        <f t="shared" si="65"/>
        <v>40.360818906211307</v>
      </c>
      <c r="BK122" s="161">
        <f t="shared" si="66"/>
        <v>0.91163023990875636</v>
      </c>
      <c r="BL122" s="161">
        <f t="shared" si="67"/>
        <v>7.5408857379919841E-2</v>
      </c>
      <c r="BM122" s="161">
        <f t="shared" si="68"/>
        <v>1.4137644518074748</v>
      </c>
      <c r="BN122" s="161">
        <f t="shared" si="69"/>
        <v>1.4101944063095957</v>
      </c>
      <c r="BO122" s="160">
        <f t="shared" si="70"/>
        <v>730.16906014345329</v>
      </c>
      <c r="BP122" s="160">
        <f t="shared" si="71"/>
        <v>311.78667133573521</v>
      </c>
      <c r="BQ122" s="160">
        <f t="shared" si="72"/>
        <v>65.641791096579567</v>
      </c>
      <c r="BR122" s="160">
        <f t="shared" si="73"/>
        <v>40.360819122904743</v>
      </c>
      <c r="BS122" s="161">
        <f t="shared" si="74"/>
        <v>0.91163023634289886</v>
      </c>
      <c r="BT122" s="161">
        <f t="shared" si="75"/>
        <v>7.5408859869884479E-2</v>
      </c>
      <c r="BU122" s="161">
        <f t="shared" si="76"/>
        <v>1.4137644497565447</v>
      </c>
      <c r="BV122" s="161">
        <f t="shared" si="77"/>
        <v>1.4101944077741364</v>
      </c>
      <c r="BW122" s="160">
        <f t="shared" si="78"/>
        <v>730.16905576199258</v>
      </c>
      <c r="BX122" s="160">
        <f t="shared" si="79"/>
        <v>311.78667116881985</v>
      </c>
      <c r="BY122" s="160">
        <f t="shared" si="80"/>
        <v>65.641791080422266</v>
      </c>
      <c r="BZ122" s="160">
        <f t="shared" si="81"/>
        <v>40.360819112234431</v>
      </c>
      <c r="CA122" s="161">
        <f t="shared" si="82"/>
        <v>0.91163023651848707</v>
      </c>
      <c r="CB122" s="161">
        <f t="shared" si="83"/>
        <v>7.5408859747274806E-2</v>
      </c>
      <c r="CC122" s="161">
        <f t="shared" si="84"/>
        <v>1.4137644498575355</v>
      </c>
      <c r="CD122" s="161">
        <f t="shared" si="85"/>
        <v>1.4101944077020201</v>
      </c>
      <c r="CE122" s="160">
        <f t="shared" si="86"/>
        <v>730.16905597774269</v>
      </c>
      <c r="CF122" s="160">
        <f t="shared" si="87"/>
        <v>311.78667117703901</v>
      </c>
      <c r="CG122" s="160">
        <f t="shared" si="88"/>
        <v>65.641791081217875</v>
      </c>
      <c r="CH122" s="160">
        <f t="shared" si="89"/>
        <v>40.360819112759856</v>
      </c>
      <c r="CI122" s="161">
        <f t="shared" si="90"/>
        <v>0.91163023650984087</v>
      </c>
      <c r="CJ122" s="161">
        <f t="shared" si="91"/>
        <v>7.5408859753312268E-2</v>
      </c>
      <c r="CK122" s="161">
        <f t="shared" si="92"/>
        <v>1.4137644498525628</v>
      </c>
      <c r="CL122" s="161">
        <f t="shared" si="93"/>
        <v>1.4101944077055713</v>
      </c>
      <c r="CM122" s="160">
        <f t="shared" si="94"/>
        <v>730.16905596711877</v>
      </c>
      <c r="CN122" s="160">
        <f t="shared" si="95"/>
        <v>311.78667117663429</v>
      </c>
      <c r="CO122" s="160">
        <f t="shared" si="96"/>
        <v>65.641791081178695</v>
      </c>
      <c r="CP122" s="160">
        <f t="shared" si="97"/>
        <v>40.360819112733992</v>
      </c>
      <c r="CQ122" s="161">
        <f t="shared" si="98"/>
        <v>0.91163023651026698</v>
      </c>
      <c r="CR122" s="161">
        <f t="shared" si="99"/>
        <v>7.5408859753014965E-2</v>
      </c>
      <c r="CS122" s="161">
        <f t="shared" si="100"/>
        <v>1.4137644498528072</v>
      </c>
      <c r="CT122" s="161">
        <f t="shared" si="101"/>
        <v>1.4101944077053963</v>
      </c>
      <c r="CU122" s="160">
        <f t="shared" si="102"/>
        <v>730.16905596764195</v>
      </c>
      <c r="CV122" s="160">
        <f t="shared" si="103"/>
        <v>311.78667117665418</v>
      </c>
      <c r="CW122" s="160">
        <f t="shared" si="104"/>
        <v>65.641791081180614</v>
      </c>
      <c r="CX122" s="160">
        <f t="shared" si="105"/>
        <v>40.360819112735264</v>
      </c>
      <c r="CY122" s="161">
        <f t="shared" si="106"/>
        <v>0.91163023651024599</v>
      </c>
      <c r="CZ122" s="161">
        <f t="shared" si="107"/>
        <v>7.540885975302955E-2</v>
      </c>
      <c r="DA122" s="161">
        <f t="shared" si="108"/>
        <v>1.4137644498527953</v>
      </c>
      <c r="DB122" s="161">
        <f t="shared" si="109"/>
        <v>1.4101944077054049</v>
      </c>
      <c r="DC122" s="160">
        <f t="shared" si="110"/>
        <v>730.16905596761649</v>
      </c>
      <c r="DD122" s="160">
        <f t="shared" si="111"/>
        <v>311.78667117665321</v>
      </c>
      <c r="DE122" s="160">
        <f t="shared" si="112"/>
        <v>65.641791081180529</v>
      </c>
      <c r="DF122" s="160">
        <f t="shared" si="113"/>
        <v>40.360819112735193</v>
      </c>
      <c r="DG122" s="161">
        <f t="shared" si="114"/>
        <v>0.91163023651024677</v>
      </c>
      <c r="DH122" s="161">
        <f t="shared" si="115"/>
        <v>7.5408859753028884E-2</v>
      </c>
      <c r="DI122" s="161">
        <f t="shared" si="116"/>
        <v>1.4137644498527959</v>
      </c>
      <c r="DJ122" s="161">
        <f t="shared" si="117"/>
        <v>1.4101944077054045</v>
      </c>
      <c r="DK122" s="160">
        <f t="shared" si="118"/>
        <v>730.1690559676174</v>
      </c>
      <c r="DL122" s="160">
        <f t="shared" si="119"/>
        <v>311.78667117665333</v>
      </c>
      <c r="DM122" s="160">
        <f t="shared" si="120"/>
        <v>65.641791081180557</v>
      </c>
      <c r="DN122" s="160">
        <f t="shared" si="121"/>
        <v>40.360819112735193</v>
      </c>
      <c r="DO122" s="161">
        <f t="shared" si="122"/>
        <v>0.91163023651024622</v>
      </c>
      <c r="DP122" s="161">
        <f t="shared" si="123"/>
        <v>7.5408859753028981E-2</v>
      </c>
      <c r="DQ122" s="161">
        <f t="shared" si="124"/>
        <v>1.4137644498527959</v>
      </c>
      <c r="DR122" s="161">
        <f t="shared" si="125"/>
        <v>1.4101944077054047</v>
      </c>
      <c r="DS122" s="160">
        <f t="shared" si="126"/>
        <v>730.16905596761728</v>
      </c>
      <c r="DT122" s="160">
        <f t="shared" si="127"/>
        <v>311.78667117665333</v>
      </c>
      <c r="DU122" s="160">
        <f t="shared" si="128"/>
        <v>65.641791081180557</v>
      </c>
      <c r="DV122" s="160">
        <f t="shared" si="129"/>
        <v>40.360819112735193</v>
      </c>
      <c r="DW122" s="161">
        <f t="shared" si="130"/>
        <v>0.91163023651024622</v>
      </c>
      <c r="DX122" s="161">
        <f t="shared" si="131"/>
        <v>7.5408859753028981E-2</v>
      </c>
      <c r="DY122" s="161">
        <f t="shared" si="132"/>
        <v>1.4137644498527959</v>
      </c>
      <c r="DZ122" s="161">
        <f t="shared" si="133"/>
        <v>1.4101944077054047</v>
      </c>
      <c r="EA122" s="160">
        <f t="shared" si="134"/>
        <v>730.16905596761728</v>
      </c>
      <c r="EB122" s="160">
        <f t="shared" si="135"/>
        <v>311.78667117665333</v>
      </c>
      <c r="EC122" s="160">
        <f t="shared" si="136"/>
        <v>65.641791081180557</v>
      </c>
      <c r="ED122" s="160">
        <f t="shared" si="137"/>
        <v>40.360819112735193</v>
      </c>
      <c r="EE122" s="161">
        <f t="shared" si="138"/>
        <v>0.91163023651024622</v>
      </c>
      <c r="EF122" s="161">
        <f t="shared" si="139"/>
        <v>7.5408859753028981E-2</v>
      </c>
      <c r="EG122" s="161">
        <f t="shared" si="140"/>
        <v>1.4137644498527959</v>
      </c>
      <c r="EH122" s="161">
        <f t="shared" si="141"/>
        <v>1.4101944077054047</v>
      </c>
      <c r="EI122" s="160">
        <f t="shared" si="142"/>
        <v>730.16905596761728</v>
      </c>
      <c r="EJ122" s="160">
        <f t="shared" si="143"/>
        <v>311.78667117665333</v>
      </c>
      <c r="EK122" s="160">
        <f t="shared" si="144"/>
        <v>65.641791081180557</v>
      </c>
      <c r="EL122" s="160">
        <f t="shared" si="145"/>
        <v>40.360819112735193</v>
      </c>
      <c r="EM122" s="161">
        <f t="shared" si="146"/>
        <v>0.91163023651024622</v>
      </c>
      <c r="EN122" s="161">
        <f t="shared" si="147"/>
        <v>7.5408859753028981E-2</v>
      </c>
      <c r="EO122" s="161">
        <f t="shared" si="148"/>
        <v>1.4137644498527959</v>
      </c>
      <c r="EP122" s="161">
        <f t="shared" si="149"/>
        <v>1.4101944077054047</v>
      </c>
      <c r="EQ122" s="160">
        <f t="shared" si="150"/>
        <v>0.81496120641988223</v>
      </c>
      <c r="ER122" s="160">
        <f t="shared" si="151"/>
        <v>38.636671176653351</v>
      </c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  <c r="II122" s="106"/>
      <c r="IJ122" s="106"/>
      <c r="IK122" s="106"/>
      <c r="IL122" s="106"/>
      <c r="IM122" s="106"/>
      <c r="IN122" s="106"/>
      <c r="IO122" s="106"/>
      <c r="IP122" s="106"/>
      <c r="IQ122" s="106"/>
      <c r="IR122" s="106"/>
      <c r="IS122" s="106"/>
      <c r="IT122" s="106"/>
      <c r="IU122" s="106"/>
      <c r="IV122" s="106"/>
      <c r="IW122" s="106"/>
      <c r="IX122" s="106"/>
      <c r="IY122" s="106"/>
      <c r="IZ122" s="106"/>
      <c r="JA122" s="106"/>
      <c r="JB122" s="106"/>
      <c r="JC122" s="106"/>
      <c r="JD122" s="106"/>
      <c r="JE122" s="106"/>
      <c r="JF122" s="106"/>
      <c r="JG122" s="106"/>
      <c r="JH122" s="106"/>
      <c r="JI122" s="106"/>
      <c r="JJ122" s="106"/>
      <c r="JK122" s="106"/>
      <c r="JL122" s="106"/>
      <c r="JM122" s="106"/>
      <c r="JN122" s="106"/>
      <c r="JO122" s="106"/>
      <c r="JP122" s="106"/>
      <c r="JQ122" s="106"/>
      <c r="JR122" s="106"/>
      <c r="JS122" s="106"/>
      <c r="JT122" s="106"/>
      <c r="JU122" s="106"/>
      <c r="JV122" s="106"/>
      <c r="JW122" s="106"/>
      <c r="JX122" s="106"/>
      <c r="JY122" s="106"/>
      <c r="JZ122" s="106"/>
      <c r="KA122" s="106"/>
      <c r="KB122" s="106"/>
      <c r="KC122" s="106"/>
      <c r="KD122" s="106"/>
      <c r="KE122" s="106"/>
      <c r="KF122" s="106"/>
      <c r="KG122" s="106"/>
      <c r="KH122" s="106"/>
      <c r="KI122" s="106"/>
      <c r="KJ122" s="106"/>
      <c r="KK122" s="106"/>
      <c r="KL122" s="106"/>
      <c r="KM122" s="106"/>
      <c r="KN122" s="106"/>
      <c r="KO122" s="106"/>
      <c r="KP122" s="106"/>
      <c r="KQ122" s="106"/>
      <c r="KR122" s="106"/>
      <c r="KS122" s="106"/>
      <c r="KT122" s="106"/>
      <c r="KU122" s="106"/>
      <c r="KV122" s="106"/>
      <c r="KW122" s="106"/>
      <c r="KX122" s="106"/>
      <c r="KY122" s="106"/>
      <c r="KZ122" s="106"/>
      <c r="LA122" s="106"/>
      <c r="LB122" s="106"/>
      <c r="LC122" s="106"/>
      <c r="LD122" s="106"/>
      <c r="LE122" s="106"/>
      <c r="LF122" s="106"/>
      <c r="LG122" s="106"/>
      <c r="LH122" s="106"/>
      <c r="LI122" s="106"/>
      <c r="LJ122" s="106"/>
      <c r="LK122" s="106"/>
      <c r="LL122" s="106"/>
      <c r="LM122" s="106"/>
      <c r="LN122" s="106"/>
      <c r="LO122" s="106"/>
      <c r="LP122" s="106"/>
      <c r="LQ122" s="106"/>
      <c r="LR122" s="106"/>
      <c r="LS122" s="106"/>
      <c r="LT122" s="106"/>
      <c r="LU122" s="106"/>
      <c r="LV122" s="106"/>
      <c r="LW122" s="106"/>
      <c r="LX122" s="106"/>
      <c r="LY122" s="106"/>
      <c r="LZ122" s="106"/>
      <c r="MA122" s="106"/>
      <c r="MB122" s="106"/>
      <c r="MC122" s="106"/>
      <c r="MD122" s="106"/>
      <c r="ME122" s="106"/>
      <c r="MF122" s="106"/>
      <c r="MG122" s="106"/>
      <c r="MH122" s="106"/>
      <c r="MI122" s="106"/>
      <c r="MJ122" s="106"/>
      <c r="MK122" s="106"/>
      <c r="ML122" s="106"/>
      <c r="MM122" s="106"/>
      <c r="MN122" s="106"/>
      <c r="MO122" s="106"/>
      <c r="MP122" s="106"/>
      <c r="MQ122" s="106"/>
      <c r="MR122" s="106"/>
      <c r="MS122" s="106"/>
      <c r="MT122" s="106"/>
      <c r="MU122" s="106"/>
      <c r="MV122" s="106"/>
      <c r="MW122" s="106"/>
      <c r="MX122" s="106"/>
      <c r="MY122" s="106"/>
      <c r="MZ122" s="106"/>
      <c r="NA122" s="106"/>
      <c r="NB122" s="106"/>
      <c r="NC122" s="106"/>
      <c r="ND122" s="106"/>
      <c r="NE122" s="106"/>
      <c r="NF122" s="106"/>
      <c r="NG122" s="106"/>
      <c r="NH122" s="106"/>
      <c r="NI122" s="106"/>
      <c r="NJ122" s="106"/>
      <c r="NK122" s="106"/>
      <c r="NL122" s="106"/>
      <c r="NM122" s="106"/>
      <c r="NN122" s="106"/>
      <c r="NO122" s="106"/>
      <c r="NP122" s="106"/>
      <c r="NQ122" s="106"/>
      <c r="NR122" s="106"/>
      <c r="NS122" s="106"/>
      <c r="NT122" s="106"/>
      <c r="NU122" s="106"/>
      <c r="NV122" s="106"/>
      <c r="NW122" s="106"/>
      <c r="NX122" s="106"/>
      <c r="NY122" s="106"/>
      <c r="NZ122" s="106"/>
      <c r="OA122" s="106"/>
      <c r="OB122" s="106"/>
      <c r="OC122" s="106"/>
      <c r="OD122" s="106"/>
      <c r="OE122" s="106"/>
      <c r="OF122" s="106"/>
      <c r="OG122" s="106"/>
      <c r="OH122" s="106"/>
      <c r="OI122" s="106"/>
      <c r="OJ122" s="106"/>
      <c r="OK122" s="106"/>
      <c r="OL122" s="106"/>
      <c r="OM122" s="106"/>
      <c r="ON122" s="106"/>
      <c r="OO122" s="106"/>
      <c r="OP122" s="106"/>
      <c r="OQ122" s="106"/>
      <c r="OR122" s="106"/>
      <c r="OS122" s="106"/>
      <c r="OT122" s="106"/>
      <c r="OU122" s="106"/>
      <c r="OV122" s="106"/>
      <c r="OW122" s="106"/>
      <c r="OX122" s="106"/>
      <c r="OY122" s="106"/>
      <c r="OZ122" s="106"/>
      <c r="PA122" s="106"/>
      <c r="PB122" s="106"/>
      <c r="PC122" s="106"/>
      <c r="PD122" s="106"/>
      <c r="PE122" s="106"/>
      <c r="PF122" s="106"/>
      <c r="PG122" s="106"/>
      <c r="PH122" s="106"/>
      <c r="PI122" s="106"/>
      <c r="PJ122" s="106"/>
      <c r="PK122" s="106"/>
      <c r="PL122" s="106"/>
      <c r="PM122" s="106"/>
      <c r="PN122" s="106"/>
      <c r="PO122" s="106"/>
      <c r="PP122" s="106"/>
      <c r="PQ122" s="106"/>
      <c r="PR122" s="106"/>
      <c r="PS122" s="106"/>
      <c r="PT122" s="106"/>
      <c r="PU122" s="106"/>
      <c r="PV122" s="106"/>
      <c r="PW122" s="106"/>
      <c r="PX122" s="106"/>
      <c r="PY122" s="106"/>
      <c r="PZ122" s="106"/>
      <c r="QA122" s="106"/>
      <c r="QB122" s="106"/>
      <c r="QC122" s="106"/>
      <c r="QD122" s="106"/>
      <c r="QE122" s="106"/>
      <c r="QF122" s="106"/>
      <c r="QG122" s="106"/>
      <c r="QH122" s="106"/>
      <c r="QI122" s="106"/>
      <c r="QJ122" s="106"/>
      <c r="QK122" s="106"/>
      <c r="QL122" s="106"/>
      <c r="QM122" s="106"/>
      <c r="QN122" s="106"/>
      <c r="QO122" s="106"/>
      <c r="QP122" s="106"/>
      <c r="QQ122" s="106"/>
      <c r="QR122" s="106"/>
      <c r="QS122" s="106"/>
      <c r="QT122" s="106"/>
      <c r="QU122" s="106"/>
      <c r="QV122" s="106"/>
      <c r="QW122" s="106"/>
      <c r="QX122" s="106"/>
      <c r="QY122" s="106"/>
      <c r="QZ122" s="106"/>
      <c r="RA122" s="106"/>
      <c r="RB122" s="106"/>
      <c r="RC122" s="106"/>
      <c r="RD122" s="106"/>
      <c r="RE122" s="106"/>
      <c r="RF122" s="106"/>
      <c r="RG122" s="106"/>
      <c r="RH122" s="106"/>
      <c r="RI122" s="106"/>
      <c r="RJ122" s="106"/>
      <c r="RK122" s="106"/>
      <c r="RL122" s="106"/>
      <c r="RM122" s="106"/>
      <c r="RN122" s="106"/>
      <c r="RO122" s="106"/>
      <c r="RP122" s="106"/>
      <c r="RQ122" s="106"/>
      <c r="RR122" s="106"/>
    </row>
    <row r="123" spans="1:486" x14ac:dyDescent="0.3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16"/>
      <c r="M123" s="116"/>
      <c r="N123" s="116"/>
      <c r="O123" s="116"/>
      <c r="P123" s="117"/>
      <c r="Q123" s="117"/>
      <c r="R123" s="116"/>
      <c r="S123" s="111">
        <v>0.61</v>
      </c>
      <c r="T123" s="134">
        <f t="shared" si="23"/>
        <v>322.55992038079415</v>
      </c>
      <c r="U123" s="111">
        <f t="shared" si="24"/>
        <v>66.71419779148448</v>
      </c>
      <c r="V123" s="111">
        <f t="shared" si="25"/>
        <v>41.069276830674944</v>
      </c>
      <c r="W123" s="156">
        <f t="shared" si="152"/>
        <v>0.90079379308795415</v>
      </c>
      <c r="X123" s="156">
        <f t="shared" si="153"/>
        <v>8.3454728510033105E-2</v>
      </c>
      <c r="Y123" s="156">
        <f t="shared" si="28"/>
        <v>1.3924833386978619</v>
      </c>
      <c r="Z123" s="156">
        <f t="shared" si="29"/>
        <v>1.4373214650755934</v>
      </c>
      <c r="AA123" s="111">
        <f t="shared" si="30"/>
        <v>714.05625780708692</v>
      </c>
      <c r="AB123" s="111">
        <f t="shared" si="31"/>
        <v>311.16739006008231</v>
      </c>
      <c r="AC123" s="111">
        <f t="shared" si="32"/>
        <v>65.581939061902148</v>
      </c>
      <c r="AD123" s="111">
        <f t="shared" si="33"/>
        <v>40.321293512905079</v>
      </c>
      <c r="AE123" s="156">
        <f t="shared" si="34"/>
        <v>0.91228340457070733</v>
      </c>
      <c r="AF123" s="156">
        <f t="shared" si="35"/>
        <v>7.4954414060332639E-2</v>
      </c>
      <c r="AG123" s="156">
        <f t="shared" si="36"/>
        <v>1.3994961041592815</v>
      </c>
      <c r="AH123" s="156">
        <f t="shared" si="37"/>
        <v>1.4325845026775901</v>
      </c>
      <c r="AI123" s="111">
        <f t="shared" si="38"/>
        <v>728.56915561022947</v>
      </c>
      <c r="AJ123" s="111">
        <f t="shared" si="39"/>
        <v>311.72566857075981</v>
      </c>
      <c r="AK123" s="111">
        <f t="shared" si="40"/>
        <v>65.635886974869322</v>
      </c>
      <c r="AL123" s="111">
        <f t="shared" si="41"/>
        <v>40.356920039303148</v>
      </c>
      <c r="AM123" s="156">
        <f t="shared" si="42"/>
        <v>0.91169442537768242</v>
      </c>
      <c r="AN123" s="156">
        <f t="shared" si="43"/>
        <v>7.5364053953026533E-2</v>
      </c>
      <c r="AO123" s="156">
        <f t="shared" si="44"/>
        <v>1.3991597317628934</v>
      </c>
      <c r="AP123" s="156">
        <f t="shared" si="45"/>
        <v>1.4328348080652122</v>
      </c>
      <c r="AQ123" s="111">
        <f t="shared" si="46"/>
        <v>727.86215013732851</v>
      </c>
      <c r="AR123" s="111">
        <f t="shared" si="47"/>
        <v>311.6986772630695</v>
      </c>
      <c r="AS123" s="111">
        <f t="shared" si="48"/>
        <v>65.63327521830837</v>
      </c>
      <c r="AT123" s="111">
        <f t="shared" si="49"/>
        <v>40.35519523929969</v>
      </c>
      <c r="AU123" s="156">
        <f t="shared" si="50"/>
        <v>0.91172283704879198</v>
      </c>
      <c r="AV123" s="156">
        <f t="shared" si="51"/>
        <v>7.5344231920992003E-2</v>
      </c>
      <c r="AW123" s="156">
        <f t="shared" si="52"/>
        <v>1.3991760133623696</v>
      </c>
      <c r="AX123" s="156">
        <f t="shared" si="53"/>
        <v>1.4328227504705382</v>
      </c>
      <c r="AY123" s="111">
        <f t="shared" si="54"/>
        <v>727.89634369572116</v>
      </c>
      <c r="AZ123" s="111">
        <f t="shared" si="55"/>
        <v>311.69998314759187</v>
      </c>
      <c r="BA123" s="111">
        <f t="shared" si="56"/>
        <v>65.633401571212602</v>
      </c>
      <c r="BB123" s="111">
        <f t="shared" si="57"/>
        <v>40.355278682495637</v>
      </c>
      <c r="BC123" s="156">
        <f t="shared" si="58"/>
        <v>0.9117214622954608</v>
      </c>
      <c r="BD123" s="156">
        <f t="shared" si="59"/>
        <v>7.5345190904269041E-2</v>
      </c>
      <c r="BE123" s="156">
        <f t="shared" si="60"/>
        <v>1.3991752256753616</v>
      </c>
      <c r="BF123" s="156">
        <f t="shared" si="61"/>
        <v>1.4328233339399454</v>
      </c>
      <c r="BG123" s="111">
        <f t="shared" si="62"/>
        <v>727.89468938142727</v>
      </c>
      <c r="BH123" s="137">
        <f t="shared" si="63"/>
        <v>311.69991996887666</v>
      </c>
      <c r="BI123" s="137">
        <f t="shared" si="64"/>
        <v>65.633395458237672</v>
      </c>
      <c r="BJ123" s="137">
        <f t="shared" si="65"/>
        <v>40.355274645499527</v>
      </c>
      <c r="BK123" s="113">
        <f t="shared" si="66"/>
        <v>0.91172152880570101</v>
      </c>
      <c r="BL123" s="113">
        <f t="shared" si="67"/>
        <v>7.5345144508548886E-2</v>
      </c>
      <c r="BM123" s="113">
        <f t="shared" si="68"/>
        <v>1.3991752637837753</v>
      </c>
      <c r="BN123" s="113">
        <f t="shared" si="69"/>
        <v>1.4328233057119264</v>
      </c>
      <c r="BO123" s="137">
        <f t="shared" si="70"/>
        <v>727.89476941724422</v>
      </c>
      <c r="BP123" s="137">
        <f t="shared" si="71"/>
        <v>311.69992302546905</v>
      </c>
      <c r="BQ123" s="137">
        <f t="shared" si="72"/>
        <v>65.633395753983947</v>
      </c>
      <c r="BR123" s="137">
        <f t="shared" si="73"/>
        <v>40.35527484080977</v>
      </c>
      <c r="BS123" s="113">
        <f t="shared" si="74"/>
        <v>0.91172152558792863</v>
      </c>
      <c r="BT123" s="113">
        <f t="shared" si="75"/>
        <v>7.5345146753178105E-2</v>
      </c>
      <c r="BU123" s="113">
        <f t="shared" si="76"/>
        <v>1.3991752619400868</v>
      </c>
      <c r="BV123" s="113">
        <f t="shared" si="77"/>
        <v>1.4328233070776013</v>
      </c>
      <c r="BW123" s="137">
        <f t="shared" si="78"/>
        <v>727.89476554510384</v>
      </c>
      <c r="BX123" s="137">
        <f t="shared" si="79"/>
        <v>311.69992287759072</v>
      </c>
      <c r="BY123" s="137">
        <f t="shared" si="80"/>
        <v>65.633395739675692</v>
      </c>
      <c r="BZ123" s="137">
        <f t="shared" si="81"/>
        <v>40.355274831360632</v>
      </c>
      <c r="CA123" s="113">
        <f t="shared" si="82"/>
        <v>0.91172152574360477</v>
      </c>
      <c r="CB123" s="113">
        <f t="shared" si="83"/>
        <v>7.5345146644582681E-2</v>
      </c>
      <c r="CC123" s="113">
        <f t="shared" si="84"/>
        <v>1.3991752620292848</v>
      </c>
      <c r="CD123" s="113">
        <f t="shared" si="85"/>
        <v>1.4328233070115295</v>
      </c>
      <c r="CE123" s="137">
        <f t="shared" si="86"/>
        <v>727.8947657324386</v>
      </c>
      <c r="CF123" s="137">
        <f t="shared" si="87"/>
        <v>311.69992288474515</v>
      </c>
      <c r="CG123" s="137">
        <f t="shared" si="88"/>
        <v>65.633395740367973</v>
      </c>
      <c r="CH123" s="137">
        <f t="shared" si="89"/>
        <v>40.355274831817788</v>
      </c>
      <c r="CI123" s="113">
        <f t="shared" si="90"/>
        <v>0.91172152573607257</v>
      </c>
      <c r="CJ123" s="113">
        <f t="shared" si="91"/>
        <v>7.5345146649836589E-2</v>
      </c>
      <c r="CK123" s="113">
        <f t="shared" si="92"/>
        <v>1.3991752620249691</v>
      </c>
      <c r="CL123" s="113">
        <f t="shared" si="93"/>
        <v>1.4328233070147265</v>
      </c>
      <c r="CM123" s="137">
        <f t="shared" si="94"/>
        <v>727.89476572337503</v>
      </c>
      <c r="CN123" s="137">
        <f t="shared" si="95"/>
        <v>311.69992288439897</v>
      </c>
      <c r="CO123" s="137">
        <f t="shared" si="96"/>
        <v>65.63339574033445</v>
      </c>
      <c r="CP123" s="137">
        <f t="shared" si="97"/>
        <v>40.355274831795654</v>
      </c>
      <c r="CQ123" s="113">
        <f t="shared" si="98"/>
        <v>0.91172152573643706</v>
      </c>
      <c r="CR123" s="113">
        <f t="shared" si="99"/>
        <v>7.5345146649582376E-2</v>
      </c>
      <c r="CS123" s="113">
        <f t="shared" si="100"/>
        <v>1.3991752620251781</v>
      </c>
      <c r="CT123" s="113">
        <f t="shared" si="101"/>
        <v>1.4328233070145719</v>
      </c>
      <c r="CU123" s="137">
        <f t="shared" si="102"/>
        <v>727.89476572381375</v>
      </c>
      <c r="CV123" s="137">
        <f t="shared" si="103"/>
        <v>311.6999228844158</v>
      </c>
      <c r="CW123" s="173">
        <f t="shared" si="104"/>
        <v>65.633395740336084</v>
      </c>
      <c r="CX123" s="173">
        <f t="shared" si="105"/>
        <v>40.355274831796727</v>
      </c>
      <c r="CY123" s="174">
        <f t="shared" si="106"/>
        <v>0.9117215257364194</v>
      </c>
      <c r="CZ123" s="174">
        <f t="shared" si="107"/>
        <v>7.5345146649594727E-2</v>
      </c>
      <c r="DA123" s="174">
        <f t="shared" si="108"/>
        <v>1.3991752620251678</v>
      </c>
      <c r="DB123" s="174">
        <f t="shared" si="109"/>
        <v>1.4328233070145793</v>
      </c>
      <c r="DC123" s="173">
        <f t="shared" si="110"/>
        <v>727.89476572379272</v>
      </c>
      <c r="DD123" s="137">
        <f t="shared" si="111"/>
        <v>311.699922884415</v>
      </c>
      <c r="DE123" s="173">
        <f t="shared" si="112"/>
        <v>65.633395740335999</v>
      </c>
      <c r="DF123" s="173">
        <f t="shared" si="113"/>
        <v>40.355274831796677</v>
      </c>
      <c r="DG123" s="174">
        <f t="shared" si="114"/>
        <v>0.91172152573642029</v>
      </c>
      <c r="DH123" s="174">
        <f t="shared" si="115"/>
        <v>7.5345146649594116E-2</v>
      </c>
      <c r="DI123" s="174">
        <f t="shared" si="116"/>
        <v>1.3991752620251685</v>
      </c>
      <c r="DJ123" s="174">
        <f t="shared" si="117"/>
        <v>1.4328233070145791</v>
      </c>
      <c r="DK123" s="173">
        <f t="shared" si="118"/>
        <v>727.89476572379328</v>
      </c>
      <c r="DL123" s="137">
        <f t="shared" si="119"/>
        <v>311.699922884415</v>
      </c>
      <c r="DM123" s="173">
        <f t="shared" si="120"/>
        <v>65.633395740335999</v>
      </c>
      <c r="DN123" s="173">
        <f t="shared" si="121"/>
        <v>40.355274831796677</v>
      </c>
      <c r="DO123" s="174">
        <f t="shared" si="122"/>
        <v>0.91172152573642029</v>
      </c>
      <c r="DP123" s="174">
        <f t="shared" si="123"/>
        <v>7.5345146649594116E-2</v>
      </c>
      <c r="DQ123" s="174">
        <f t="shared" si="124"/>
        <v>1.3991752620251685</v>
      </c>
      <c r="DR123" s="174">
        <f t="shared" si="125"/>
        <v>1.4328233070145791</v>
      </c>
      <c r="DS123" s="173">
        <f t="shared" si="126"/>
        <v>727.89476572379328</v>
      </c>
      <c r="DT123" s="137">
        <f t="shared" si="127"/>
        <v>311.699922884415</v>
      </c>
      <c r="DU123" s="173">
        <f t="shared" si="128"/>
        <v>65.633395740335999</v>
      </c>
      <c r="DV123" s="173">
        <f t="shared" si="129"/>
        <v>40.355274831796677</v>
      </c>
      <c r="DW123" s="174">
        <f t="shared" si="130"/>
        <v>0.91172152573642029</v>
      </c>
      <c r="DX123" s="174">
        <f t="shared" si="131"/>
        <v>7.5345146649594116E-2</v>
      </c>
      <c r="DY123" s="174">
        <f t="shared" si="132"/>
        <v>1.3991752620251685</v>
      </c>
      <c r="DZ123" s="174">
        <f t="shared" si="133"/>
        <v>1.4328233070145791</v>
      </c>
      <c r="EA123" s="173">
        <f t="shared" si="134"/>
        <v>727.89476572379328</v>
      </c>
      <c r="EB123" s="137">
        <f t="shared" si="135"/>
        <v>311.699922884415</v>
      </c>
      <c r="EC123" s="173">
        <f t="shared" si="136"/>
        <v>65.633395740335999</v>
      </c>
      <c r="ED123" s="173">
        <f t="shared" si="137"/>
        <v>40.355274831796677</v>
      </c>
      <c r="EE123" s="174">
        <f t="shared" si="138"/>
        <v>0.91172152573642029</v>
      </c>
      <c r="EF123" s="174">
        <f t="shared" si="139"/>
        <v>7.5345146649594116E-2</v>
      </c>
      <c r="EG123" s="174">
        <f t="shared" si="140"/>
        <v>1.3991752620251685</v>
      </c>
      <c r="EH123" s="174">
        <f t="shared" si="141"/>
        <v>1.4328233070145791</v>
      </c>
      <c r="EI123" s="173">
        <f t="shared" si="142"/>
        <v>727.89476572379328</v>
      </c>
      <c r="EJ123" s="137">
        <f t="shared" si="143"/>
        <v>311.699922884415</v>
      </c>
      <c r="EK123" s="173">
        <f t="shared" si="144"/>
        <v>65.633395740335999</v>
      </c>
      <c r="EL123" s="173">
        <f t="shared" si="145"/>
        <v>40.355274831796677</v>
      </c>
      <c r="EM123" s="174">
        <f t="shared" si="146"/>
        <v>0.91172152573642029</v>
      </c>
      <c r="EN123" s="174">
        <f t="shared" si="147"/>
        <v>7.5345146649594116E-2</v>
      </c>
      <c r="EO123" s="174">
        <f t="shared" si="148"/>
        <v>1.3991752620251685</v>
      </c>
      <c r="EP123" s="174">
        <f t="shared" si="149"/>
        <v>1.4328233070145791</v>
      </c>
      <c r="EQ123" s="137">
        <f t="shared" si="150"/>
        <v>0.81743975350926801</v>
      </c>
      <c r="ER123" s="137">
        <f t="shared" si="151"/>
        <v>38.549922884415025</v>
      </c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  <c r="HT123" s="106"/>
      <c r="HU123" s="106"/>
      <c r="HV123" s="106"/>
      <c r="HW123" s="106"/>
      <c r="HX123" s="106"/>
      <c r="HY123" s="106"/>
      <c r="HZ123" s="106"/>
      <c r="IA123" s="106"/>
      <c r="IB123" s="106"/>
      <c r="IC123" s="106"/>
      <c r="ID123" s="106"/>
      <c r="IE123" s="106"/>
      <c r="IF123" s="106"/>
      <c r="IG123" s="106"/>
      <c r="IH123" s="106"/>
      <c r="II123" s="106"/>
      <c r="IJ123" s="106"/>
      <c r="IK123" s="106"/>
      <c r="IL123" s="106"/>
      <c r="IM123" s="106"/>
      <c r="IN123" s="106"/>
      <c r="IO123" s="106"/>
      <c r="IP123" s="106"/>
      <c r="IQ123" s="106"/>
      <c r="IR123" s="106"/>
      <c r="IS123" s="106"/>
      <c r="IT123" s="106"/>
      <c r="IU123" s="106"/>
      <c r="IV123" s="106"/>
      <c r="IW123" s="106"/>
      <c r="IX123" s="106"/>
      <c r="IY123" s="106"/>
      <c r="IZ123" s="106"/>
      <c r="JA123" s="106"/>
      <c r="JB123" s="106"/>
      <c r="JC123" s="106"/>
      <c r="JD123" s="106"/>
      <c r="JE123" s="106"/>
      <c r="JF123" s="106"/>
      <c r="JG123" s="106"/>
      <c r="JH123" s="106"/>
      <c r="JI123" s="106"/>
      <c r="JJ123" s="106"/>
      <c r="JK123" s="106"/>
      <c r="JL123" s="106"/>
      <c r="JM123" s="106"/>
      <c r="JN123" s="106"/>
      <c r="JO123" s="106"/>
      <c r="JP123" s="106"/>
      <c r="JQ123" s="106"/>
      <c r="JR123" s="106"/>
      <c r="JS123" s="106"/>
      <c r="JT123" s="106"/>
      <c r="JU123" s="106"/>
      <c r="JV123" s="106"/>
      <c r="JW123" s="106"/>
      <c r="JX123" s="106"/>
      <c r="JY123" s="106"/>
      <c r="JZ123" s="106"/>
      <c r="KA123" s="106"/>
      <c r="KB123" s="106"/>
      <c r="KC123" s="106"/>
      <c r="KD123" s="106"/>
      <c r="KE123" s="106"/>
      <c r="KF123" s="106"/>
      <c r="KG123" s="106"/>
      <c r="KH123" s="106"/>
      <c r="KI123" s="106"/>
      <c r="KJ123" s="106"/>
      <c r="KK123" s="106"/>
      <c r="KL123" s="106"/>
      <c r="KM123" s="106"/>
      <c r="KN123" s="106"/>
      <c r="KO123" s="106"/>
      <c r="KP123" s="106"/>
      <c r="KQ123" s="106"/>
      <c r="KR123" s="106"/>
      <c r="KS123" s="106"/>
      <c r="KT123" s="106"/>
      <c r="KU123" s="106"/>
      <c r="KV123" s="106"/>
      <c r="KW123" s="106"/>
      <c r="KX123" s="106"/>
      <c r="KY123" s="106"/>
      <c r="KZ123" s="106"/>
      <c r="LA123" s="106"/>
      <c r="LB123" s="106"/>
      <c r="LC123" s="106"/>
      <c r="LD123" s="106"/>
      <c r="LE123" s="106"/>
      <c r="LF123" s="106"/>
      <c r="LG123" s="106"/>
      <c r="LH123" s="106"/>
      <c r="LI123" s="106"/>
      <c r="LJ123" s="106"/>
      <c r="LK123" s="106"/>
      <c r="LL123" s="106"/>
      <c r="LM123" s="106"/>
      <c r="LN123" s="106"/>
      <c r="LO123" s="106"/>
      <c r="LP123" s="106"/>
      <c r="LQ123" s="106"/>
      <c r="LR123" s="106"/>
      <c r="LS123" s="106"/>
      <c r="LT123" s="106"/>
      <c r="LU123" s="106"/>
      <c r="LV123" s="106"/>
      <c r="LW123" s="106"/>
      <c r="LX123" s="106"/>
      <c r="LY123" s="106"/>
      <c r="LZ123" s="106"/>
      <c r="MA123" s="106"/>
      <c r="MB123" s="106"/>
      <c r="MC123" s="106"/>
      <c r="MD123" s="106"/>
      <c r="ME123" s="106"/>
      <c r="MF123" s="106"/>
      <c r="MG123" s="106"/>
      <c r="MH123" s="106"/>
      <c r="MI123" s="106"/>
      <c r="MJ123" s="106"/>
      <c r="MK123" s="106"/>
      <c r="ML123" s="106"/>
      <c r="MM123" s="106"/>
      <c r="MN123" s="106"/>
      <c r="MO123" s="106"/>
      <c r="MP123" s="106"/>
      <c r="MQ123" s="106"/>
      <c r="MR123" s="106"/>
      <c r="MS123" s="106"/>
      <c r="MT123" s="106"/>
      <c r="MU123" s="106"/>
      <c r="MV123" s="106"/>
      <c r="MW123" s="106"/>
      <c r="MX123" s="106"/>
      <c r="MY123" s="106"/>
      <c r="MZ123" s="106"/>
      <c r="NA123" s="106"/>
      <c r="NB123" s="106"/>
      <c r="NC123" s="106"/>
      <c r="ND123" s="106"/>
      <c r="NE123" s="106"/>
      <c r="NF123" s="106"/>
      <c r="NG123" s="106"/>
      <c r="NH123" s="106"/>
      <c r="NI123" s="106"/>
      <c r="NJ123" s="106"/>
      <c r="NK123" s="106"/>
      <c r="NL123" s="106"/>
      <c r="NM123" s="106"/>
      <c r="NN123" s="106"/>
      <c r="NO123" s="106"/>
      <c r="NP123" s="106"/>
      <c r="NQ123" s="106"/>
      <c r="NR123" s="106"/>
      <c r="NS123" s="106"/>
      <c r="NT123" s="106"/>
      <c r="NU123" s="106"/>
      <c r="NV123" s="106"/>
      <c r="NW123" s="106"/>
      <c r="NX123" s="106"/>
      <c r="NY123" s="106"/>
      <c r="NZ123" s="106"/>
      <c r="OA123" s="106"/>
      <c r="OB123" s="106"/>
      <c r="OC123" s="106"/>
      <c r="OD123" s="106"/>
      <c r="OE123" s="106"/>
      <c r="OF123" s="106"/>
      <c r="OG123" s="106"/>
      <c r="OH123" s="106"/>
      <c r="OI123" s="106"/>
      <c r="OJ123" s="106"/>
      <c r="OK123" s="106"/>
      <c r="OL123" s="106"/>
      <c r="OM123" s="106"/>
      <c r="ON123" s="106"/>
      <c r="OO123" s="106"/>
      <c r="OP123" s="106"/>
      <c r="OQ123" s="106"/>
      <c r="OR123" s="106"/>
      <c r="OS123" s="106"/>
      <c r="OT123" s="106"/>
      <c r="OU123" s="106"/>
      <c r="OV123" s="106"/>
      <c r="OW123" s="106"/>
      <c r="OX123" s="106"/>
      <c r="OY123" s="106"/>
      <c r="OZ123" s="106"/>
      <c r="PA123" s="106"/>
      <c r="PB123" s="106"/>
      <c r="PC123" s="106"/>
      <c r="PD123" s="106"/>
      <c r="PE123" s="106"/>
      <c r="PF123" s="106"/>
      <c r="PG123" s="106"/>
      <c r="PH123" s="106"/>
      <c r="PI123" s="106"/>
      <c r="PJ123" s="106"/>
      <c r="PK123" s="106"/>
      <c r="PL123" s="106"/>
      <c r="PM123" s="106"/>
      <c r="PN123" s="106"/>
      <c r="PO123" s="106"/>
      <c r="PP123" s="106"/>
      <c r="PQ123" s="106"/>
      <c r="PR123" s="106"/>
      <c r="PS123" s="106"/>
      <c r="PT123" s="106"/>
      <c r="PU123" s="106"/>
      <c r="PV123" s="106"/>
      <c r="PW123" s="106"/>
      <c r="PX123" s="106"/>
      <c r="PY123" s="106"/>
      <c r="PZ123" s="106"/>
      <c r="QA123" s="106"/>
      <c r="QB123" s="106"/>
      <c r="QC123" s="106"/>
      <c r="QD123" s="106"/>
      <c r="QE123" s="106"/>
      <c r="QF123" s="106"/>
      <c r="QG123" s="106"/>
      <c r="QH123" s="106"/>
      <c r="QI123" s="106"/>
      <c r="QJ123" s="106"/>
      <c r="QK123" s="106"/>
      <c r="QL123" s="106"/>
      <c r="QM123" s="106"/>
      <c r="QN123" s="106"/>
      <c r="QO123" s="106"/>
      <c r="QP123" s="106"/>
      <c r="QQ123" s="106"/>
      <c r="QR123" s="106"/>
      <c r="QS123" s="106"/>
      <c r="QT123" s="106"/>
      <c r="QU123" s="106"/>
      <c r="QV123" s="106"/>
      <c r="QW123" s="106"/>
      <c r="QX123" s="106"/>
      <c r="QY123" s="106"/>
      <c r="QZ123" s="106"/>
      <c r="RA123" s="106"/>
      <c r="RB123" s="106"/>
      <c r="RC123" s="106"/>
      <c r="RD123" s="106"/>
      <c r="RE123" s="106"/>
      <c r="RF123" s="106"/>
      <c r="RG123" s="106"/>
      <c r="RH123" s="106"/>
      <c r="RI123" s="106"/>
      <c r="RJ123" s="106"/>
      <c r="RK123" s="106"/>
      <c r="RL123" s="106"/>
      <c r="RM123" s="106"/>
      <c r="RN123" s="106"/>
      <c r="RO123" s="106"/>
      <c r="RP123" s="106"/>
      <c r="RQ123" s="106"/>
      <c r="RR123" s="106"/>
    </row>
    <row r="124" spans="1:486" x14ac:dyDescent="0.3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16"/>
      <c r="M124" s="116"/>
      <c r="N124" s="116"/>
      <c r="O124" s="116"/>
      <c r="P124" s="117"/>
      <c r="Q124" s="117"/>
      <c r="R124" s="116"/>
      <c r="S124" s="111">
        <v>0.62</v>
      </c>
      <c r="T124" s="134">
        <f t="shared" si="23"/>
        <v>322.31236331108005</v>
      </c>
      <c r="U124" s="111">
        <f t="shared" si="24"/>
        <v>66.688867801735981</v>
      </c>
      <c r="V124" s="111">
        <f t="shared" si="25"/>
        <v>41.052537877036315</v>
      </c>
      <c r="W124" s="156">
        <f t="shared" si="152"/>
        <v>0.90103206277061809</v>
      </c>
      <c r="X124" s="156">
        <f t="shared" si="153"/>
        <v>8.3266985269555727E-2</v>
      </c>
      <c r="Y124" s="156">
        <f t="shared" si="28"/>
        <v>1.3782265650418337</v>
      </c>
      <c r="Z124" s="156">
        <f t="shared" si="29"/>
        <v>1.4613110677250791</v>
      </c>
      <c r="AA124" s="111">
        <f t="shared" si="30"/>
        <v>712.36812548606508</v>
      </c>
      <c r="AB124" s="111">
        <f t="shared" si="31"/>
        <v>311.10186775204824</v>
      </c>
      <c r="AC124" s="111">
        <f t="shared" si="32"/>
        <v>65.575617471710117</v>
      </c>
      <c r="AD124" s="111">
        <f t="shared" si="33"/>
        <v>40.317118895450619</v>
      </c>
      <c r="AE124" s="156">
        <f t="shared" si="34"/>
        <v>0.91235271268714135</v>
      </c>
      <c r="AF124" s="156">
        <f t="shared" si="35"/>
        <v>7.4906385302400319E-2</v>
      </c>
      <c r="AG124" s="156">
        <f t="shared" si="36"/>
        <v>1.3850876686424205</v>
      </c>
      <c r="AH124" s="156">
        <f t="shared" si="37"/>
        <v>1.4565011925209868</v>
      </c>
      <c r="AI124" s="111">
        <f t="shared" si="38"/>
        <v>726.37697623277006</v>
      </c>
      <c r="AJ124" s="111">
        <f t="shared" si="39"/>
        <v>311.64190999115436</v>
      </c>
      <c r="AK124" s="111">
        <f t="shared" si="40"/>
        <v>65.627783421359283</v>
      </c>
      <c r="AL124" s="111">
        <f t="shared" si="41"/>
        <v>40.351568474570563</v>
      </c>
      <c r="AM124" s="156">
        <f t="shared" si="42"/>
        <v>0.9117826127465265</v>
      </c>
      <c r="AN124" s="156">
        <f t="shared" si="43"/>
        <v>7.5302548476646067E-2</v>
      </c>
      <c r="AO124" s="156">
        <f t="shared" si="44"/>
        <v>1.3847635581519071</v>
      </c>
      <c r="AP124" s="156">
        <f t="shared" si="45"/>
        <v>1.4567512994851535</v>
      </c>
      <c r="AQ124" s="111">
        <f t="shared" si="46"/>
        <v>725.70645209735801</v>
      </c>
      <c r="AR124" s="111">
        <f t="shared" si="47"/>
        <v>311.61625058148559</v>
      </c>
      <c r="AS124" s="111">
        <f t="shared" si="48"/>
        <v>65.625301589993967</v>
      </c>
      <c r="AT124" s="111">
        <f t="shared" si="49"/>
        <v>40.349929485487579</v>
      </c>
      <c r="AU124" s="156">
        <f t="shared" si="50"/>
        <v>0.91180964141371201</v>
      </c>
      <c r="AV124" s="156">
        <f t="shared" si="51"/>
        <v>7.5283709623315834E-2</v>
      </c>
      <c r="AW124" s="156">
        <f t="shared" si="52"/>
        <v>1.3847789739394141</v>
      </c>
      <c r="AX124" s="156">
        <f t="shared" si="53"/>
        <v>1.4567394590131195</v>
      </c>
      <c r="AY124" s="111">
        <f t="shared" si="54"/>
        <v>725.73832269476327</v>
      </c>
      <c r="AZ124" s="111">
        <f t="shared" si="55"/>
        <v>311.61747062171474</v>
      </c>
      <c r="BA124" s="111">
        <f t="shared" si="56"/>
        <v>65.625419587500232</v>
      </c>
      <c r="BB124" s="111">
        <f t="shared" si="57"/>
        <v>40.350007410393914</v>
      </c>
      <c r="BC124" s="156">
        <f t="shared" si="58"/>
        <v>0.91180835613594136</v>
      </c>
      <c r="BD124" s="156">
        <f t="shared" si="59"/>
        <v>7.5284605327948714E-2</v>
      </c>
      <c r="BE124" s="156">
        <f t="shared" si="60"/>
        <v>1.3847782409937923</v>
      </c>
      <c r="BF124" s="156">
        <f t="shared" si="61"/>
        <v>1.4567400220948348</v>
      </c>
      <c r="BG124" s="111">
        <f t="shared" si="62"/>
        <v>725.73680735404264</v>
      </c>
      <c r="BH124" s="137">
        <f t="shared" si="63"/>
        <v>311.6174126138302</v>
      </c>
      <c r="BI124" s="137">
        <f t="shared" si="64"/>
        <v>65.625413977188586</v>
      </c>
      <c r="BJ124" s="137">
        <f t="shared" si="65"/>
        <v>40.350003705374732</v>
      </c>
      <c r="BK124" s="113">
        <f t="shared" si="66"/>
        <v>0.91180841724530204</v>
      </c>
      <c r="BL124" s="113">
        <f t="shared" si="67"/>
        <v>7.5284562740805139E-2</v>
      </c>
      <c r="BM124" s="113">
        <f t="shared" si="68"/>
        <v>1.3847782758424174</v>
      </c>
      <c r="BN124" s="113">
        <f t="shared" si="69"/>
        <v>1.4567399953228395</v>
      </c>
      <c r="BO124" s="137">
        <f t="shared" si="70"/>
        <v>725.73687940230684</v>
      </c>
      <c r="BP124" s="137">
        <f t="shared" si="71"/>
        <v>311.61741537187044</v>
      </c>
      <c r="BQ124" s="137">
        <f t="shared" si="72"/>
        <v>65.625414243936163</v>
      </c>
      <c r="BR124" s="137">
        <f t="shared" si="73"/>
        <v>40.350003881533368</v>
      </c>
      <c r="BS124" s="113">
        <f t="shared" si="74"/>
        <v>0.91180841433979831</v>
      </c>
      <c r="BT124" s="113">
        <f t="shared" si="75"/>
        <v>7.528456476565136E-2</v>
      </c>
      <c r="BU124" s="113">
        <f t="shared" si="76"/>
        <v>1.3847782741855068</v>
      </c>
      <c r="BV124" s="113">
        <f t="shared" si="77"/>
        <v>1.4567399965957399</v>
      </c>
      <c r="BW124" s="137">
        <f t="shared" si="78"/>
        <v>725.73687597670346</v>
      </c>
      <c r="BX124" s="137">
        <f t="shared" si="79"/>
        <v>311.61741524073682</v>
      </c>
      <c r="BY124" s="137">
        <f t="shared" si="80"/>
        <v>65.625414231253387</v>
      </c>
      <c r="BZ124" s="137">
        <f t="shared" si="81"/>
        <v>40.350003873157732</v>
      </c>
      <c r="CA124" s="113">
        <f t="shared" si="82"/>
        <v>0.91180841447794325</v>
      </c>
      <c r="CB124" s="113">
        <f t="shared" si="83"/>
        <v>7.5284564669378121E-2</v>
      </c>
      <c r="CC124" s="113">
        <f t="shared" si="84"/>
        <v>1.384778274264286</v>
      </c>
      <c r="CD124" s="113">
        <f t="shared" si="85"/>
        <v>1.4567399965352188</v>
      </c>
      <c r="CE124" s="137">
        <f t="shared" si="86"/>
        <v>725.73687613957691</v>
      </c>
      <c r="CF124" s="137">
        <f t="shared" si="87"/>
        <v>311.61741524697169</v>
      </c>
      <c r="CG124" s="137">
        <f t="shared" si="88"/>
        <v>65.625414231856396</v>
      </c>
      <c r="CH124" s="137">
        <f t="shared" si="89"/>
        <v>40.35000387355597</v>
      </c>
      <c r="CI124" s="113">
        <f t="shared" si="90"/>
        <v>0.91180841447137517</v>
      </c>
      <c r="CJ124" s="113">
        <f t="shared" si="91"/>
        <v>7.5284564673955501E-2</v>
      </c>
      <c r="CK124" s="113">
        <f t="shared" si="92"/>
        <v>1.3847782742605406</v>
      </c>
      <c r="CL124" s="113">
        <f t="shared" si="93"/>
        <v>1.4567399965380963</v>
      </c>
      <c r="CM124" s="137">
        <f t="shared" si="94"/>
        <v>725.7368761318329</v>
      </c>
      <c r="CN124" s="137">
        <f t="shared" si="95"/>
        <v>311.61741524667525</v>
      </c>
      <c r="CO124" s="137">
        <f t="shared" si="96"/>
        <v>65.625414231827747</v>
      </c>
      <c r="CP124" s="137">
        <f t="shared" si="97"/>
        <v>40.350003873537027</v>
      </c>
      <c r="CQ124" s="113">
        <f t="shared" si="98"/>
        <v>0.91180841447168715</v>
      </c>
      <c r="CR124" s="113">
        <f t="shared" si="99"/>
        <v>7.5284564673737925E-2</v>
      </c>
      <c r="CS124" s="113">
        <f t="shared" si="100"/>
        <v>1.3847782742607189</v>
      </c>
      <c r="CT124" s="113">
        <f t="shared" si="101"/>
        <v>1.4567399965379595</v>
      </c>
      <c r="CU124" s="137">
        <f t="shared" si="102"/>
        <v>725.7368761322009</v>
      </c>
      <c r="CV124" s="137">
        <f t="shared" si="103"/>
        <v>311.61741524668929</v>
      </c>
      <c r="CW124" s="173">
        <f t="shared" si="104"/>
        <v>65.625414231829097</v>
      </c>
      <c r="CX124" s="173">
        <f t="shared" si="105"/>
        <v>40.350003873537943</v>
      </c>
      <c r="CY124" s="174">
        <f t="shared" si="106"/>
        <v>0.91180841447167282</v>
      </c>
      <c r="CZ124" s="174">
        <f t="shared" si="107"/>
        <v>7.5284564673748194E-2</v>
      </c>
      <c r="DA124" s="174">
        <f t="shared" si="108"/>
        <v>1.38477827426071</v>
      </c>
      <c r="DB124" s="174">
        <f t="shared" si="109"/>
        <v>1.4567399965379657</v>
      </c>
      <c r="DC124" s="173">
        <f t="shared" si="110"/>
        <v>725.73687613218374</v>
      </c>
      <c r="DD124" s="137">
        <f t="shared" si="111"/>
        <v>311.61741524668867</v>
      </c>
      <c r="DE124" s="173">
        <f t="shared" si="112"/>
        <v>65.625414231829041</v>
      </c>
      <c r="DF124" s="173">
        <f t="shared" si="113"/>
        <v>40.350003873537887</v>
      </c>
      <c r="DG124" s="174">
        <f t="shared" si="114"/>
        <v>0.91180841447167305</v>
      </c>
      <c r="DH124" s="174">
        <f t="shared" si="115"/>
        <v>7.5284564673747764E-2</v>
      </c>
      <c r="DI124" s="174">
        <f t="shared" si="116"/>
        <v>1.3847782742607107</v>
      </c>
      <c r="DJ124" s="174">
        <f t="shared" si="117"/>
        <v>1.4567399965379657</v>
      </c>
      <c r="DK124" s="173">
        <f t="shared" si="118"/>
        <v>725.73687613218431</v>
      </c>
      <c r="DL124" s="137">
        <f t="shared" si="119"/>
        <v>311.61741524668872</v>
      </c>
      <c r="DM124" s="173">
        <f t="shared" si="120"/>
        <v>65.625414231829041</v>
      </c>
      <c r="DN124" s="173">
        <f t="shared" si="121"/>
        <v>40.350003873537887</v>
      </c>
      <c r="DO124" s="174">
        <f t="shared" si="122"/>
        <v>0.91180841447167305</v>
      </c>
      <c r="DP124" s="174">
        <f t="shared" si="123"/>
        <v>7.5284564673747834E-2</v>
      </c>
      <c r="DQ124" s="174">
        <f t="shared" si="124"/>
        <v>1.3847782742607104</v>
      </c>
      <c r="DR124" s="174">
        <f t="shared" si="125"/>
        <v>1.4567399965379657</v>
      </c>
      <c r="DS124" s="173">
        <f t="shared" si="126"/>
        <v>725.73687613218419</v>
      </c>
      <c r="DT124" s="137">
        <f t="shared" si="127"/>
        <v>311.61741524668872</v>
      </c>
      <c r="DU124" s="173">
        <f t="shared" si="128"/>
        <v>65.625414231829041</v>
      </c>
      <c r="DV124" s="173">
        <f t="shared" si="129"/>
        <v>40.350003873537887</v>
      </c>
      <c r="DW124" s="174">
        <f t="shared" si="130"/>
        <v>0.91180841447167305</v>
      </c>
      <c r="DX124" s="174">
        <f t="shared" si="131"/>
        <v>7.5284564673747834E-2</v>
      </c>
      <c r="DY124" s="174">
        <f t="shared" si="132"/>
        <v>1.3847782742607104</v>
      </c>
      <c r="DZ124" s="174">
        <f t="shared" si="133"/>
        <v>1.4567399965379657</v>
      </c>
      <c r="EA124" s="173">
        <f t="shared" si="134"/>
        <v>725.73687613218419</v>
      </c>
      <c r="EB124" s="137">
        <f t="shared" si="135"/>
        <v>311.61741524668872</v>
      </c>
      <c r="EC124" s="173">
        <f t="shared" si="136"/>
        <v>65.625414231829041</v>
      </c>
      <c r="ED124" s="173">
        <f t="shared" si="137"/>
        <v>40.350003873537887</v>
      </c>
      <c r="EE124" s="174">
        <f t="shared" si="138"/>
        <v>0.91180841447167305</v>
      </c>
      <c r="EF124" s="174">
        <f t="shared" si="139"/>
        <v>7.5284564673747834E-2</v>
      </c>
      <c r="EG124" s="174">
        <f t="shared" si="140"/>
        <v>1.3847782742607104</v>
      </c>
      <c r="EH124" s="174">
        <f t="shared" si="141"/>
        <v>1.4567399965379657</v>
      </c>
      <c r="EI124" s="173">
        <f t="shared" si="142"/>
        <v>725.73687613218419</v>
      </c>
      <c r="EJ124" s="137">
        <f t="shared" si="143"/>
        <v>311.61741524668872</v>
      </c>
      <c r="EK124" s="173">
        <f t="shared" si="144"/>
        <v>65.625414231829041</v>
      </c>
      <c r="EL124" s="173">
        <f t="shared" si="145"/>
        <v>40.350003873537887</v>
      </c>
      <c r="EM124" s="174">
        <f t="shared" si="146"/>
        <v>0.91180841447167305</v>
      </c>
      <c r="EN124" s="174">
        <f t="shared" si="147"/>
        <v>7.5284564673747834E-2</v>
      </c>
      <c r="EO124" s="174">
        <f t="shared" si="148"/>
        <v>1.3847782742607104</v>
      </c>
      <c r="EP124" s="174">
        <f t="shared" si="149"/>
        <v>1.4567399965379657</v>
      </c>
      <c r="EQ124" s="137">
        <f t="shared" si="150"/>
        <v>0.81985363535820577</v>
      </c>
      <c r="ER124" s="137">
        <f t="shared" si="151"/>
        <v>38.467415246688745</v>
      </c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  <c r="JX124" s="106"/>
      <c r="JY124" s="106"/>
      <c r="JZ124" s="106"/>
      <c r="KA124" s="106"/>
      <c r="KB124" s="106"/>
      <c r="KC124" s="106"/>
      <c r="KD124" s="106"/>
      <c r="KE124" s="106"/>
      <c r="KF124" s="106"/>
      <c r="KG124" s="106"/>
      <c r="KH124" s="106"/>
      <c r="KI124" s="106"/>
      <c r="KJ124" s="106"/>
      <c r="KK124" s="106"/>
      <c r="KL124" s="106"/>
      <c r="KM124" s="106"/>
      <c r="KN124" s="106"/>
      <c r="KO124" s="106"/>
      <c r="KP124" s="106"/>
      <c r="KQ124" s="106"/>
      <c r="KR124" s="106"/>
      <c r="KS124" s="106"/>
      <c r="KT124" s="106"/>
      <c r="KU124" s="106"/>
      <c r="KV124" s="106"/>
      <c r="KW124" s="106"/>
      <c r="KX124" s="106"/>
      <c r="KY124" s="106"/>
      <c r="KZ124" s="106"/>
      <c r="LA124" s="106"/>
      <c r="LB124" s="106"/>
      <c r="LC124" s="106"/>
      <c r="LD124" s="106"/>
      <c r="LE124" s="106"/>
      <c r="LF124" s="106"/>
      <c r="LG124" s="106"/>
      <c r="LH124" s="106"/>
      <c r="LI124" s="106"/>
      <c r="LJ124" s="106"/>
      <c r="LK124" s="106"/>
      <c r="LL124" s="106"/>
      <c r="LM124" s="106"/>
      <c r="LN124" s="106"/>
      <c r="LO124" s="106"/>
      <c r="LP124" s="106"/>
      <c r="LQ124" s="106"/>
      <c r="LR124" s="106"/>
      <c r="LS124" s="106"/>
      <c r="LT124" s="106"/>
      <c r="LU124" s="106"/>
      <c r="LV124" s="106"/>
      <c r="LW124" s="106"/>
      <c r="LX124" s="106"/>
      <c r="LY124" s="106"/>
      <c r="LZ124" s="106"/>
      <c r="MA124" s="106"/>
      <c r="MB124" s="106"/>
      <c r="MC124" s="106"/>
      <c r="MD124" s="106"/>
      <c r="ME124" s="106"/>
      <c r="MF124" s="106"/>
      <c r="MG124" s="106"/>
      <c r="MH124" s="106"/>
      <c r="MI124" s="106"/>
      <c r="MJ124" s="106"/>
      <c r="MK124" s="106"/>
      <c r="ML124" s="106"/>
      <c r="MM124" s="106"/>
      <c r="MN124" s="106"/>
      <c r="MO124" s="106"/>
      <c r="MP124" s="106"/>
      <c r="MQ124" s="106"/>
      <c r="MR124" s="106"/>
      <c r="MS124" s="106"/>
      <c r="MT124" s="106"/>
      <c r="MU124" s="106"/>
      <c r="MV124" s="106"/>
      <c r="MW124" s="106"/>
      <c r="MX124" s="106"/>
      <c r="MY124" s="106"/>
      <c r="MZ124" s="106"/>
      <c r="NA124" s="106"/>
      <c r="NB124" s="106"/>
      <c r="NC124" s="106"/>
      <c r="ND124" s="106"/>
      <c r="NE124" s="106"/>
      <c r="NF124" s="106"/>
      <c r="NG124" s="106"/>
      <c r="NH124" s="106"/>
      <c r="NI124" s="106"/>
      <c r="NJ124" s="106"/>
      <c r="NK124" s="106"/>
      <c r="NL124" s="106"/>
      <c r="NM124" s="106"/>
      <c r="NN124" s="106"/>
      <c r="NO124" s="106"/>
      <c r="NP124" s="106"/>
      <c r="NQ124" s="106"/>
      <c r="NR124" s="106"/>
      <c r="NS124" s="106"/>
      <c r="NT124" s="106"/>
      <c r="NU124" s="106"/>
      <c r="NV124" s="106"/>
      <c r="NW124" s="106"/>
      <c r="NX124" s="106"/>
      <c r="NY124" s="106"/>
      <c r="NZ124" s="106"/>
      <c r="OA124" s="106"/>
      <c r="OB124" s="106"/>
      <c r="OC124" s="106"/>
      <c r="OD124" s="106"/>
      <c r="OE124" s="106"/>
      <c r="OF124" s="106"/>
      <c r="OG124" s="106"/>
      <c r="OH124" s="106"/>
      <c r="OI124" s="106"/>
      <c r="OJ124" s="106"/>
      <c r="OK124" s="106"/>
      <c r="OL124" s="106"/>
      <c r="OM124" s="106"/>
      <c r="ON124" s="106"/>
      <c r="OO124" s="106"/>
      <c r="OP124" s="106"/>
      <c r="OQ124" s="106"/>
      <c r="OR124" s="106"/>
      <c r="OS124" s="106"/>
      <c r="OT124" s="106"/>
      <c r="OU124" s="106"/>
      <c r="OV124" s="106"/>
      <c r="OW124" s="106"/>
      <c r="OX124" s="106"/>
      <c r="OY124" s="106"/>
      <c r="OZ124" s="106"/>
      <c r="PA124" s="106"/>
      <c r="PB124" s="106"/>
      <c r="PC124" s="106"/>
      <c r="PD124" s="106"/>
      <c r="PE124" s="106"/>
      <c r="PF124" s="106"/>
      <c r="PG124" s="106"/>
      <c r="PH124" s="106"/>
      <c r="PI124" s="106"/>
      <c r="PJ124" s="106"/>
      <c r="PK124" s="106"/>
      <c r="PL124" s="106"/>
      <c r="PM124" s="106"/>
      <c r="PN124" s="106"/>
      <c r="PO124" s="106"/>
      <c r="PP124" s="106"/>
      <c r="PQ124" s="106"/>
      <c r="PR124" s="106"/>
      <c r="PS124" s="106"/>
      <c r="PT124" s="106"/>
      <c r="PU124" s="106"/>
      <c r="PV124" s="106"/>
      <c r="PW124" s="106"/>
      <c r="PX124" s="106"/>
      <c r="PY124" s="106"/>
      <c r="PZ124" s="106"/>
      <c r="QA124" s="106"/>
      <c r="QB124" s="106"/>
      <c r="QC124" s="106"/>
      <c r="QD124" s="106"/>
      <c r="QE124" s="106"/>
      <c r="QF124" s="106"/>
      <c r="QG124" s="106"/>
      <c r="QH124" s="106"/>
      <c r="QI124" s="106"/>
      <c r="QJ124" s="106"/>
      <c r="QK124" s="106"/>
      <c r="QL124" s="106"/>
      <c r="QM124" s="106"/>
      <c r="QN124" s="106"/>
      <c r="QO124" s="106"/>
      <c r="QP124" s="106"/>
      <c r="QQ124" s="106"/>
      <c r="QR124" s="106"/>
      <c r="QS124" s="106"/>
      <c r="QT124" s="106"/>
      <c r="QU124" s="106"/>
      <c r="QV124" s="106"/>
      <c r="QW124" s="106"/>
      <c r="QX124" s="106"/>
      <c r="QY124" s="106"/>
      <c r="QZ124" s="106"/>
      <c r="RA124" s="106"/>
      <c r="RB124" s="106"/>
      <c r="RC124" s="106"/>
      <c r="RD124" s="106"/>
      <c r="RE124" s="106"/>
      <c r="RF124" s="106"/>
      <c r="RG124" s="106"/>
      <c r="RH124" s="106"/>
      <c r="RI124" s="106"/>
      <c r="RJ124" s="106"/>
      <c r="RK124" s="106"/>
      <c r="RL124" s="106"/>
      <c r="RM124" s="106"/>
      <c r="RN124" s="106"/>
      <c r="RO124" s="106"/>
      <c r="RP124" s="106"/>
      <c r="RQ124" s="106"/>
      <c r="RR124" s="106"/>
    </row>
    <row r="125" spans="1:486" x14ac:dyDescent="0.3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16"/>
      <c r="M125" s="116"/>
      <c r="N125" s="116"/>
      <c r="O125" s="116"/>
      <c r="P125" s="117"/>
      <c r="Q125" s="117"/>
      <c r="R125" s="116"/>
      <c r="S125" s="111">
        <v>0.63</v>
      </c>
      <c r="T125" s="134">
        <f t="shared" si="23"/>
        <v>322.064806241366</v>
      </c>
      <c r="U125" s="111">
        <f t="shared" si="24"/>
        <v>66.663571268635536</v>
      </c>
      <c r="V125" s="111">
        <f t="shared" si="25"/>
        <v>41.035821283936023</v>
      </c>
      <c r="W125" s="156">
        <f t="shared" si="152"/>
        <v>0.90127081955190669</v>
      </c>
      <c r="X125" s="156">
        <f t="shared" si="153"/>
        <v>8.3079371425427553E-2</v>
      </c>
      <c r="Y125" s="156">
        <f t="shared" si="28"/>
        <v>1.3641669110177492</v>
      </c>
      <c r="Z125" s="156">
        <f t="shared" si="29"/>
        <v>1.4866786179814167</v>
      </c>
      <c r="AA125" s="111">
        <f t="shared" si="30"/>
        <v>710.78006056705919</v>
      </c>
      <c r="AB125" s="111">
        <f t="shared" si="31"/>
        <v>311.04011669585441</v>
      </c>
      <c r="AC125" s="111">
        <f t="shared" si="32"/>
        <v>65.569661650734659</v>
      </c>
      <c r="AD125" s="111">
        <f t="shared" si="33"/>
        <v>40.313185838370266</v>
      </c>
      <c r="AE125" s="156">
        <f t="shared" si="34"/>
        <v>0.91241806685704807</v>
      </c>
      <c r="AF125" s="156">
        <f t="shared" si="35"/>
        <v>7.4861130289814615E-2</v>
      </c>
      <c r="AG125" s="156">
        <f t="shared" si="36"/>
        <v>1.3708695606651573</v>
      </c>
      <c r="AH125" s="156">
        <f t="shared" si="37"/>
        <v>1.4818041270988294</v>
      </c>
      <c r="AI125" s="111">
        <f t="shared" si="38"/>
        <v>724.29876229385911</v>
      </c>
      <c r="AJ125" s="111">
        <f t="shared" si="39"/>
        <v>311.56232022948842</v>
      </c>
      <c r="AK125" s="111">
        <f t="shared" si="40"/>
        <v>65.620086387559837</v>
      </c>
      <c r="AL125" s="111">
        <f t="shared" si="41"/>
        <v>40.346485400330394</v>
      </c>
      <c r="AM125" s="156">
        <f t="shared" si="42"/>
        <v>0.91186646876032462</v>
      </c>
      <c r="AN125" s="156">
        <f t="shared" si="43"/>
        <v>7.5244119646811977E-2</v>
      </c>
      <c r="AO125" s="156">
        <f t="shared" si="44"/>
        <v>1.3705576868704401</v>
      </c>
      <c r="AP125" s="156">
        <f t="shared" si="45"/>
        <v>1.4820536374309128</v>
      </c>
      <c r="AQ125" s="111">
        <f t="shared" si="46"/>
        <v>723.66284101439715</v>
      </c>
      <c r="AR125" s="111">
        <f t="shared" si="47"/>
        <v>311.5379299924017</v>
      </c>
      <c r="AS125" s="111">
        <f t="shared" si="48"/>
        <v>65.617728258037403</v>
      </c>
      <c r="AT125" s="111">
        <f t="shared" si="49"/>
        <v>40.344928111024124</v>
      </c>
      <c r="AU125" s="156">
        <f t="shared" si="50"/>
        <v>0.91189217768872299</v>
      </c>
      <c r="AV125" s="156">
        <f t="shared" si="51"/>
        <v>7.5226217172504634E-2</v>
      </c>
      <c r="AW125" s="156">
        <f t="shared" si="52"/>
        <v>1.3705722670270473</v>
      </c>
      <c r="AX125" s="156">
        <f t="shared" si="53"/>
        <v>1.4820420257882951</v>
      </c>
      <c r="AY125" s="111">
        <f t="shared" si="54"/>
        <v>723.69255382695076</v>
      </c>
      <c r="AZ125" s="111">
        <f t="shared" si="55"/>
        <v>311.53906998187756</v>
      </c>
      <c r="BA125" s="111">
        <f t="shared" si="56"/>
        <v>65.617838469525168</v>
      </c>
      <c r="BB125" s="111">
        <f t="shared" si="57"/>
        <v>40.345000893729548</v>
      </c>
      <c r="BC125" s="156">
        <f t="shared" si="58"/>
        <v>0.91189097594601665</v>
      </c>
      <c r="BD125" s="156">
        <f t="shared" si="59"/>
        <v>7.5227053895222218E-2</v>
      </c>
      <c r="BE125" s="156">
        <f t="shared" si="60"/>
        <v>1.3705715855863154</v>
      </c>
      <c r="BF125" s="156">
        <f t="shared" si="61"/>
        <v>1.4820425686033856</v>
      </c>
      <c r="BG125" s="111">
        <f t="shared" si="62"/>
        <v>723.69116508689035</v>
      </c>
      <c r="BH125" s="137">
        <f t="shared" si="63"/>
        <v>311.53901670100947</v>
      </c>
      <c r="BI125" s="137">
        <f t="shared" si="64"/>
        <v>65.617833318442592</v>
      </c>
      <c r="BJ125" s="137">
        <f t="shared" si="65"/>
        <v>40.344997491999436</v>
      </c>
      <c r="BK125" s="113">
        <f t="shared" si="66"/>
        <v>0.91189103211285172</v>
      </c>
      <c r="BL125" s="113">
        <f t="shared" si="67"/>
        <v>7.5227014788377788E-2</v>
      </c>
      <c r="BM125" s="113">
        <f t="shared" si="68"/>
        <v>1.3705716174355811</v>
      </c>
      <c r="BN125" s="113">
        <f t="shared" si="69"/>
        <v>1.4820425432334752</v>
      </c>
      <c r="BO125" s="137">
        <f t="shared" si="70"/>
        <v>723.69122999392528</v>
      </c>
      <c r="BP125" s="137">
        <f t="shared" si="71"/>
        <v>311.53901919125633</v>
      </c>
      <c r="BQ125" s="137">
        <f t="shared" si="72"/>
        <v>65.617833559194409</v>
      </c>
      <c r="BR125" s="137">
        <f t="shared" si="73"/>
        <v>40.344997650989818</v>
      </c>
      <c r="BS125" s="113">
        <f t="shared" si="74"/>
        <v>0.91189102948771905</v>
      </c>
      <c r="BT125" s="113">
        <f t="shared" si="75"/>
        <v>7.5227016616157549E-2</v>
      </c>
      <c r="BU125" s="113">
        <f t="shared" si="76"/>
        <v>1.3705716159470069</v>
      </c>
      <c r="BV125" s="113">
        <f t="shared" si="77"/>
        <v>1.4820425444192173</v>
      </c>
      <c r="BW125" s="137">
        <f t="shared" si="78"/>
        <v>723.69122696029376</v>
      </c>
      <c r="BX125" s="137">
        <f t="shared" si="79"/>
        <v>311.53901907486699</v>
      </c>
      <c r="BY125" s="137">
        <f t="shared" si="80"/>
        <v>65.617833547942098</v>
      </c>
      <c r="BZ125" s="137">
        <f t="shared" si="81"/>
        <v>40.344997643558919</v>
      </c>
      <c r="CA125" s="113">
        <f t="shared" si="82"/>
        <v>0.91189102961041324</v>
      </c>
      <c r="CB125" s="113">
        <f t="shared" si="83"/>
        <v>7.5227016530730592E-2</v>
      </c>
      <c r="CC125" s="113">
        <f t="shared" si="84"/>
        <v>1.37057161601658</v>
      </c>
      <c r="CD125" s="113">
        <f t="shared" si="85"/>
        <v>1.4820425443637979</v>
      </c>
      <c r="CE125" s="137">
        <f t="shared" si="86"/>
        <v>723.69122710207955</v>
      </c>
      <c r="CF125" s="137">
        <f t="shared" si="87"/>
        <v>311.53901908030679</v>
      </c>
      <c r="CG125" s="137">
        <f t="shared" si="88"/>
        <v>65.617833548468028</v>
      </c>
      <c r="CH125" s="137">
        <f t="shared" si="89"/>
        <v>40.344997643906211</v>
      </c>
      <c r="CI125" s="113">
        <f t="shared" si="90"/>
        <v>0.91189102960467827</v>
      </c>
      <c r="CJ125" s="113">
        <f t="shared" si="91"/>
        <v>7.5227016534723315E-2</v>
      </c>
      <c r="CK125" s="113">
        <f t="shared" si="92"/>
        <v>1.3705716160133283</v>
      </c>
      <c r="CL125" s="113">
        <f t="shared" si="93"/>
        <v>1.4820425443663883</v>
      </c>
      <c r="CM125" s="137">
        <f t="shared" si="94"/>
        <v>723.69122709545275</v>
      </c>
      <c r="CN125" s="137">
        <f t="shared" si="95"/>
        <v>311.53901908005253</v>
      </c>
      <c r="CO125" s="137">
        <f t="shared" si="96"/>
        <v>65.617833548443429</v>
      </c>
      <c r="CP125" s="137">
        <f t="shared" si="97"/>
        <v>40.34499764388999</v>
      </c>
      <c r="CQ125" s="113">
        <f t="shared" si="98"/>
        <v>0.91189102960494683</v>
      </c>
      <c r="CR125" s="113">
        <f t="shared" si="99"/>
        <v>7.5227016534536645E-2</v>
      </c>
      <c r="CS125" s="113">
        <f t="shared" si="100"/>
        <v>1.3705716160134802</v>
      </c>
      <c r="CT125" s="113">
        <f t="shared" si="101"/>
        <v>1.482042544366267</v>
      </c>
      <c r="CU125" s="137">
        <f t="shared" si="102"/>
        <v>723.69122709576266</v>
      </c>
      <c r="CV125" s="137">
        <f t="shared" si="103"/>
        <v>311.53901908006446</v>
      </c>
      <c r="CW125" s="173">
        <f t="shared" si="104"/>
        <v>65.617833548444594</v>
      </c>
      <c r="CX125" s="173">
        <f t="shared" si="105"/>
        <v>40.344997643890743</v>
      </c>
      <c r="CY125" s="174">
        <f t="shared" si="106"/>
        <v>0.91189102960493396</v>
      </c>
      <c r="CZ125" s="174">
        <f t="shared" si="107"/>
        <v>7.5227016534545429E-2</v>
      </c>
      <c r="DA125" s="174">
        <f t="shared" si="108"/>
        <v>1.3705716160134731</v>
      </c>
      <c r="DB125" s="174">
        <f t="shared" si="109"/>
        <v>1.482042544366273</v>
      </c>
      <c r="DC125" s="173">
        <f t="shared" si="110"/>
        <v>723.6912270957481</v>
      </c>
      <c r="DD125" s="137">
        <f t="shared" si="111"/>
        <v>311.53901908006384</v>
      </c>
      <c r="DE125" s="173">
        <f t="shared" si="112"/>
        <v>65.617833548444537</v>
      </c>
      <c r="DF125" s="173">
        <f t="shared" si="113"/>
        <v>40.344997643890707</v>
      </c>
      <c r="DG125" s="174">
        <f t="shared" si="114"/>
        <v>0.91189102960493451</v>
      </c>
      <c r="DH125" s="174">
        <f t="shared" si="115"/>
        <v>7.5227016534544999E-2</v>
      </c>
      <c r="DI125" s="174">
        <f t="shared" si="116"/>
        <v>1.3705716160134735</v>
      </c>
      <c r="DJ125" s="174">
        <f t="shared" si="117"/>
        <v>1.4820425443662728</v>
      </c>
      <c r="DK125" s="173">
        <f t="shared" si="118"/>
        <v>723.6912270957489</v>
      </c>
      <c r="DL125" s="137">
        <f t="shared" si="119"/>
        <v>311.53901908006389</v>
      </c>
      <c r="DM125" s="173">
        <f t="shared" si="120"/>
        <v>65.617833548444565</v>
      </c>
      <c r="DN125" s="173">
        <f t="shared" si="121"/>
        <v>40.344997643890707</v>
      </c>
      <c r="DO125" s="174">
        <f t="shared" si="122"/>
        <v>0.91189102960493407</v>
      </c>
      <c r="DP125" s="174">
        <f t="shared" si="123"/>
        <v>7.5227016534545027E-2</v>
      </c>
      <c r="DQ125" s="174">
        <f t="shared" si="124"/>
        <v>1.3705716160134735</v>
      </c>
      <c r="DR125" s="174">
        <f t="shared" si="125"/>
        <v>1.4820425443662733</v>
      </c>
      <c r="DS125" s="173">
        <f t="shared" si="126"/>
        <v>723.69122709574856</v>
      </c>
      <c r="DT125" s="137">
        <f t="shared" si="127"/>
        <v>311.53901908006384</v>
      </c>
      <c r="DU125" s="173">
        <f t="shared" si="128"/>
        <v>65.617833548444537</v>
      </c>
      <c r="DV125" s="173">
        <f t="shared" si="129"/>
        <v>40.344997643890707</v>
      </c>
      <c r="DW125" s="174">
        <f t="shared" si="130"/>
        <v>0.91189102960493451</v>
      </c>
      <c r="DX125" s="174">
        <f t="shared" si="131"/>
        <v>7.5227016534544999E-2</v>
      </c>
      <c r="DY125" s="174">
        <f t="shared" si="132"/>
        <v>1.3705716160134735</v>
      </c>
      <c r="DZ125" s="174">
        <f t="shared" si="133"/>
        <v>1.4820425443662728</v>
      </c>
      <c r="EA125" s="173">
        <f t="shared" si="134"/>
        <v>723.6912270957489</v>
      </c>
      <c r="EB125" s="137">
        <f t="shared" si="135"/>
        <v>311.53901908006389</v>
      </c>
      <c r="EC125" s="173">
        <f t="shared" si="136"/>
        <v>65.617833548444565</v>
      </c>
      <c r="ED125" s="173">
        <f t="shared" si="137"/>
        <v>40.344997643890707</v>
      </c>
      <c r="EE125" s="174">
        <f t="shared" si="138"/>
        <v>0.91189102960493407</v>
      </c>
      <c r="EF125" s="174">
        <f t="shared" si="139"/>
        <v>7.5227016534545027E-2</v>
      </c>
      <c r="EG125" s="174">
        <f t="shared" si="140"/>
        <v>1.3705716160134735</v>
      </c>
      <c r="EH125" s="174">
        <f t="shared" si="141"/>
        <v>1.4820425443662733</v>
      </c>
      <c r="EI125" s="173">
        <f t="shared" si="142"/>
        <v>723.69122709574856</v>
      </c>
      <c r="EJ125" s="137">
        <f t="shared" si="143"/>
        <v>311.53901908006384</v>
      </c>
      <c r="EK125" s="173">
        <f t="shared" si="144"/>
        <v>65.617833548444537</v>
      </c>
      <c r="EL125" s="173">
        <f t="shared" si="145"/>
        <v>40.344997643890707</v>
      </c>
      <c r="EM125" s="174">
        <f t="shared" si="146"/>
        <v>0.91189102960493451</v>
      </c>
      <c r="EN125" s="174">
        <f t="shared" si="147"/>
        <v>7.5227016534544999E-2</v>
      </c>
      <c r="EO125" s="174">
        <f t="shared" si="148"/>
        <v>1.3705716160134735</v>
      </c>
      <c r="EP125" s="174">
        <f t="shared" si="149"/>
        <v>1.4820425443662728</v>
      </c>
      <c r="EQ125" s="137">
        <f t="shared" si="150"/>
        <v>0.82220629185717142</v>
      </c>
      <c r="ER125" s="137">
        <f t="shared" si="151"/>
        <v>38.389019080063861</v>
      </c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  <c r="II125" s="106"/>
      <c r="IJ125" s="106"/>
      <c r="IK125" s="106"/>
      <c r="IL125" s="106"/>
      <c r="IM125" s="106"/>
      <c r="IN125" s="106"/>
      <c r="IO125" s="106"/>
      <c r="IP125" s="106"/>
      <c r="IQ125" s="106"/>
      <c r="IR125" s="106"/>
      <c r="IS125" s="106"/>
      <c r="IT125" s="106"/>
      <c r="IU125" s="106"/>
      <c r="IV125" s="106"/>
      <c r="IW125" s="106"/>
      <c r="IX125" s="106"/>
      <c r="IY125" s="106"/>
      <c r="IZ125" s="106"/>
      <c r="JA125" s="106"/>
      <c r="JB125" s="106"/>
      <c r="JC125" s="106"/>
      <c r="JD125" s="106"/>
      <c r="JE125" s="106"/>
      <c r="JF125" s="106"/>
      <c r="JG125" s="106"/>
      <c r="JH125" s="106"/>
      <c r="JI125" s="106"/>
      <c r="JJ125" s="106"/>
      <c r="JK125" s="106"/>
      <c r="JL125" s="106"/>
      <c r="JM125" s="106"/>
      <c r="JN125" s="106"/>
      <c r="JO125" s="106"/>
      <c r="JP125" s="106"/>
      <c r="JQ125" s="106"/>
      <c r="JR125" s="106"/>
      <c r="JS125" s="106"/>
      <c r="JT125" s="106"/>
      <c r="JU125" s="106"/>
      <c r="JV125" s="106"/>
      <c r="JW125" s="106"/>
      <c r="JX125" s="106"/>
      <c r="JY125" s="106"/>
      <c r="JZ125" s="106"/>
      <c r="KA125" s="106"/>
      <c r="KB125" s="106"/>
      <c r="KC125" s="106"/>
      <c r="KD125" s="106"/>
      <c r="KE125" s="106"/>
      <c r="KF125" s="106"/>
      <c r="KG125" s="106"/>
      <c r="KH125" s="106"/>
      <c r="KI125" s="106"/>
      <c r="KJ125" s="106"/>
      <c r="KK125" s="106"/>
      <c r="KL125" s="106"/>
      <c r="KM125" s="106"/>
      <c r="KN125" s="106"/>
      <c r="KO125" s="106"/>
      <c r="KP125" s="106"/>
      <c r="KQ125" s="106"/>
      <c r="KR125" s="106"/>
      <c r="KS125" s="106"/>
      <c r="KT125" s="106"/>
      <c r="KU125" s="106"/>
      <c r="KV125" s="106"/>
      <c r="KW125" s="106"/>
      <c r="KX125" s="106"/>
      <c r="KY125" s="106"/>
      <c r="KZ125" s="106"/>
      <c r="LA125" s="106"/>
      <c r="LB125" s="106"/>
      <c r="LC125" s="106"/>
      <c r="LD125" s="106"/>
      <c r="LE125" s="106"/>
      <c r="LF125" s="106"/>
      <c r="LG125" s="106"/>
      <c r="LH125" s="106"/>
      <c r="LI125" s="106"/>
      <c r="LJ125" s="106"/>
      <c r="LK125" s="106"/>
      <c r="LL125" s="106"/>
      <c r="LM125" s="106"/>
      <c r="LN125" s="106"/>
      <c r="LO125" s="106"/>
      <c r="LP125" s="106"/>
      <c r="LQ125" s="106"/>
      <c r="LR125" s="106"/>
      <c r="LS125" s="106"/>
      <c r="LT125" s="106"/>
      <c r="LU125" s="106"/>
      <c r="LV125" s="106"/>
      <c r="LW125" s="106"/>
      <c r="LX125" s="106"/>
      <c r="LY125" s="106"/>
      <c r="LZ125" s="106"/>
      <c r="MA125" s="106"/>
      <c r="MB125" s="106"/>
      <c r="MC125" s="106"/>
      <c r="MD125" s="106"/>
      <c r="ME125" s="106"/>
      <c r="MF125" s="106"/>
      <c r="MG125" s="106"/>
      <c r="MH125" s="106"/>
      <c r="MI125" s="106"/>
      <c r="MJ125" s="106"/>
      <c r="MK125" s="106"/>
      <c r="ML125" s="106"/>
      <c r="MM125" s="106"/>
      <c r="MN125" s="106"/>
      <c r="MO125" s="106"/>
      <c r="MP125" s="106"/>
      <c r="MQ125" s="106"/>
      <c r="MR125" s="106"/>
      <c r="MS125" s="106"/>
      <c r="MT125" s="106"/>
      <c r="MU125" s="106"/>
      <c r="MV125" s="106"/>
      <c r="MW125" s="106"/>
      <c r="MX125" s="106"/>
      <c r="MY125" s="106"/>
      <c r="MZ125" s="106"/>
      <c r="NA125" s="106"/>
      <c r="NB125" s="106"/>
      <c r="NC125" s="106"/>
      <c r="ND125" s="106"/>
      <c r="NE125" s="106"/>
      <c r="NF125" s="106"/>
      <c r="NG125" s="106"/>
      <c r="NH125" s="106"/>
      <c r="NI125" s="106"/>
      <c r="NJ125" s="106"/>
      <c r="NK125" s="106"/>
      <c r="NL125" s="106"/>
      <c r="NM125" s="106"/>
      <c r="NN125" s="106"/>
      <c r="NO125" s="106"/>
      <c r="NP125" s="106"/>
      <c r="NQ125" s="106"/>
      <c r="NR125" s="106"/>
      <c r="NS125" s="106"/>
      <c r="NT125" s="106"/>
      <c r="NU125" s="106"/>
      <c r="NV125" s="106"/>
      <c r="NW125" s="106"/>
      <c r="NX125" s="106"/>
      <c r="NY125" s="106"/>
      <c r="NZ125" s="106"/>
      <c r="OA125" s="106"/>
      <c r="OB125" s="106"/>
      <c r="OC125" s="106"/>
      <c r="OD125" s="106"/>
      <c r="OE125" s="106"/>
      <c r="OF125" s="106"/>
      <c r="OG125" s="106"/>
      <c r="OH125" s="106"/>
      <c r="OI125" s="106"/>
      <c r="OJ125" s="106"/>
      <c r="OK125" s="106"/>
      <c r="OL125" s="106"/>
      <c r="OM125" s="106"/>
      <c r="ON125" s="106"/>
      <c r="OO125" s="106"/>
      <c r="OP125" s="106"/>
      <c r="OQ125" s="106"/>
      <c r="OR125" s="106"/>
      <c r="OS125" s="106"/>
      <c r="OT125" s="106"/>
      <c r="OU125" s="106"/>
      <c r="OV125" s="106"/>
      <c r="OW125" s="106"/>
      <c r="OX125" s="106"/>
      <c r="OY125" s="106"/>
      <c r="OZ125" s="106"/>
      <c r="PA125" s="106"/>
      <c r="PB125" s="106"/>
      <c r="PC125" s="106"/>
      <c r="PD125" s="106"/>
      <c r="PE125" s="106"/>
      <c r="PF125" s="106"/>
      <c r="PG125" s="106"/>
      <c r="PH125" s="106"/>
      <c r="PI125" s="106"/>
      <c r="PJ125" s="106"/>
      <c r="PK125" s="106"/>
      <c r="PL125" s="106"/>
      <c r="PM125" s="106"/>
      <c r="PN125" s="106"/>
      <c r="PO125" s="106"/>
      <c r="PP125" s="106"/>
      <c r="PQ125" s="106"/>
      <c r="PR125" s="106"/>
      <c r="PS125" s="106"/>
      <c r="PT125" s="106"/>
      <c r="PU125" s="106"/>
      <c r="PV125" s="106"/>
      <c r="PW125" s="106"/>
      <c r="PX125" s="106"/>
      <c r="PY125" s="106"/>
      <c r="PZ125" s="106"/>
      <c r="QA125" s="106"/>
      <c r="QB125" s="106"/>
      <c r="QC125" s="106"/>
      <c r="QD125" s="106"/>
      <c r="QE125" s="106"/>
      <c r="QF125" s="106"/>
      <c r="QG125" s="106"/>
      <c r="QH125" s="106"/>
      <c r="QI125" s="106"/>
      <c r="QJ125" s="106"/>
      <c r="QK125" s="106"/>
      <c r="QL125" s="106"/>
      <c r="QM125" s="106"/>
      <c r="QN125" s="106"/>
      <c r="QO125" s="106"/>
      <c r="QP125" s="106"/>
      <c r="QQ125" s="106"/>
      <c r="QR125" s="106"/>
      <c r="QS125" s="106"/>
      <c r="QT125" s="106"/>
      <c r="QU125" s="106"/>
      <c r="QV125" s="106"/>
      <c r="QW125" s="106"/>
      <c r="QX125" s="106"/>
      <c r="QY125" s="106"/>
      <c r="QZ125" s="106"/>
      <c r="RA125" s="106"/>
      <c r="RB125" s="106"/>
      <c r="RC125" s="106"/>
      <c r="RD125" s="106"/>
      <c r="RE125" s="106"/>
      <c r="RF125" s="106"/>
      <c r="RG125" s="106"/>
      <c r="RH125" s="106"/>
      <c r="RI125" s="106"/>
      <c r="RJ125" s="106"/>
      <c r="RK125" s="106"/>
      <c r="RL125" s="106"/>
      <c r="RM125" s="106"/>
      <c r="RN125" s="106"/>
      <c r="RO125" s="106"/>
      <c r="RP125" s="106"/>
      <c r="RQ125" s="106"/>
      <c r="RR125" s="106"/>
    </row>
    <row r="126" spans="1:486" x14ac:dyDescent="0.3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16"/>
      <c r="M126" s="116"/>
      <c r="N126" s="116"/>
      <c r="O126" s="116"/>
      <c r="P126" s="117"/>
      <c r="Q126" s="117"/>
      <c r="R126" s="116"/>
      <c r="S126" s="111">
        <v>0.64</v>
      </c>
      <c r="T126" s="134">
        <f t="shared" si="23"/>
        <v>321.81724917165184</v>
      </c>
      <c r="U126" s="111">
        <f t="shared" si="24"/>
        <v>66.638308107616353</v>
      </c>
      <c r="V126" s="111">
        <f t="shared" si="25"/>
        <v>41.019126995033751</v>
      </c>
      <c r="W126" s="156">
        <f t="shared" si="152"/>
        <v>0.90151006468844286</v>
      </c>
      <c r="X126" s="156">
        <f t="shared" si="153"/>
        <v>8.2891887340198186E-2</v>
      </c>
      <c r="Y126" s="156">
        <f t="shared" si="28"/>
        <v>1.3503022289239768</v>
      </c>
      <c r="Z126" s="156">
        <f t="shared" si="29"/>
        <v>1.5135314226460306</v>
      </c>
      <c r="AA126" s="111">
        <f t="shared" si="30"/>
        <v>709.28852482483501</v>
      </c>
      <c r="AB126" s="111">
        <f t="shared" si="31"/>
        <v>310.98201921000663</v>
      </c>
      <c r="AC126" s="111">
        <f t="shared" si="32"/>
        <v>65.564059911654681</v>
      </c>
      <c r="AD126" s="111">
        <f t="shared" si="33"/>
        <v>40.309486620931054</v>
      </c>
      <c r="AE126" s="156">
        <f t="shared" si="34"/>
        <v>0.91247958548454766</v>
      </c>
      <c r="AF126" s="156">
        <f t="shared" si="35"/>
        <v>7.4818561143413148E-2</v>
      </c>
      <c r="AG126" s="156">
        <f t="shared" si="36"/>
        <v>1.3568400502973454</v>
      </c>
      <c r="AH126" s="156">
        <f t="shared" si="37"/>
        <v>1.5086017213369234</v>
      </c>
      <c r="AI126" s="111">
        <f t="shared" si="38"/>
        <v>722.3304487442017</v>
      </c>
      <c r="AJ126" s="111">
        <f t="shared" si="39"/>
        <v>311.48677193637155</v>
      </c>
      <c r="AK126" s="111">
        <f t="shared" si="40"/>
        <v>65.612783074018196</v>
      </c>
      <c r="AL126" s="111">
        <f t="shared" si="41"/>
        <v>40.341662359966271</v>
      </c>
      <c r="AM126" s="156">
        <f t="shared" si="42"/>
        <v>0.91194611890621391</v>
      </c>
      <c r="AN126" s="156">
        <f t="shared" si="43"/>
        <v>7.5188671660308307E-2</v>
      </c>
      <c r="AO126" s="156">
        <f t="shared" si="44"/>
        <v>1.3565403661162574</v>
      </c>
      <c r="AP126" s="156">
        <f t="shared" si="45"/>
        <v>1.5088502058027373</v>
      </c>
      <c r="AQ126" s="111">
        <f t="shared" si="46"/>
        <v>721.72736382229709</v>
      </c>
      <c r="AR126" s="111">
        <f t="shared" si="47"/>
        <v>311.46359146104908</v>
      </c>
      <c r="AS126" s="111">
        <f t="shared" si="48"/>
        <v>65.610542760010773</v>
      </c>
      <c r="AT126" s="111">
        <f t="shared" si="49"/>
        <v>40.340182881995851</v>
      </c>
      <c r="AU126" s="156">
        <f t="shared" si="50"/>
        <v>0.91197056815899791</v>
      </c>
      <c r="AV126" s="156">
        <f t="shared" si="51"/>
        <v>7.5171661276011506E-2</v>
      </c>
      <c r="AW126" s="156">
        <f t="shared" si="52"/>
        <v>1.3565541404662369</v>
      </c>
      <c r="AX126" s="156">
        <f t="shared" si="53"/>
        <v>1.5088388354495366</v>
      </c>
      <c r="AY126" s="111">
        <f t="shared" si="54"/>
        <v>721.75507102376275</v>
      </c>
      <c r="AZ126" s="111">
        <f t="shared" si="55"/>
        <v>311.46465676608267</v>
      </c>
      <c r="BA126" s="111">
        <f t="shared" si="56"/>
        <v>65.610645712341821</v>
      </c>
      <c r="BB126" s="111">
        <f t="shared" si="57"/>
        <v>40.340250870500981</v>
      </c>
      <c r="BC126" s="156">
        <f t="shared" si="58"/>
        <v>0.91196944443965744</v>
      </c>
      <c r="BD126" s="156">
        <f t="shared" si="59"/>
        <v>7.5172442994222557E-2</v>
      </c>
      <c r="BE126" s="156">
        <f t="shared" si="60"/>
        <v>1.3565535074626967</v>
      </c>
      <c r="BF126" s="156">
        <f t="shared" si="61"/>
        <v>1.5088393580835902</v>
      </c>
      <c r="BG126" s="111">
        <f t="shared" si="62"/>
        <v>721.75379770681548</v>
      </c>
      <c r="BH126" s="137">
        <f t="shared" si="63"/>
        <v>311.46460780945222</v>
      </c>
      <c r="BI126" s="137">
        <f t="shared" si="64"/>
        <v>65.610640981103273</v>
      </c>
      <c r="BJ126" s="137">
        <f t="shared" si="65"/>
        <v>40.340247746046771</v>
      </c>
      <c r="BK126" s="113">
        <f t="shared" si="66"/>
        <v>0.91196949608052547</v>
      </c>
      <c r="BL126" s="113">
        <f t="shared" si="67"/>
        <v>7.5172407069908534E-2</v>
      </c>
      <c r="BM126" s="113">
        <f t="shared" si="68"/>
        <v>1.356553536552745</v>
      </c>
      <c r="BN126" s="113">
        <f t="shared" si="69"/>
        <v>1.5088393340658615</v>
      </c>
      <c r="BO126" s="137">
        <f t="shared" si="70"/>
        <v>721.75385622278668</v>
      </c>
      <c r="BP126" s="137">
        <f t="shared" si="71"/>
        <v>311.46461005928217</v>
      </c>
      <c r="BQ126" s="137">
        <f t="shared" si="72"/>
        <v>65.610641198530033</v>
      </c>
      <c r="BR126" s="137">
        <f t="shared" si="73"/>
        <v>40.34024788963282</v>
      </c>
      <c r="BS126" s="113">
        <f t="shared" si="74"/>
        <v>0.91196949370733882</v>
      </c>
      <c r="BT126" s="113">
        <f t="shared" si="75"/>
        <v>7.5172408720830836E-2</v>
      </c>
      <c r="BU126" s="113">
        <f t="shared" si="76"/>
        <v>1.3565535352158953</v>
      </c>
      <c r="BV126" s="113">
        <f t="shared" si="77"/>
        <v>1.5088393351696103</v>
      </c>
      <c r="BW126" s="137">
        <f t="shared" si="78"/>
        <v>721.75385353365198</v>
      </c>
      <c r="BX126" s="137">
        <f t="shared" si="79"/>
        <v>311.46460995589001</v>
      </c>
      <c r="BY126" s="137">
        <f t="shared" si="80"/>
        <v>65.61064118853804</v>
      </c>
      <c r="BZ126" s="137">
        <f t="shared" si="81"/>
        <v>40.340247883034252</v>
      </c>
      <c r="CA126" s="113">
        <f t="shared" si="82"/>
        <v>0.91196949381640047</v>
      </c>
      <c r="CB126" s="113">
        <f t="shared" si="83"/>
        <v>7.5172408644961761E-2</v>
      </c>
      <c r="CC126" s="113">
        <f t="shared" si="84"/>
        <v>1.3565535352773308</v>
      </c>
      <c r="CD126" s="113">
        <f t="shared" si="85"/>
        <v>1.5088393351188867</v>
      </c>
      <c r="CE126" s="137">
        <f t="shared" si="86"/>
        <v>721.75385365723241</v>
      </c>
      <c r="CF126" s="137">
        <f t="shared" si="87"/>
        <v>311.46460996064144</v>
      </c>
      <c r="CG126" s="137">
        <f t="shared" si="88"/>
        <v>65.610641188997263</v>
      </c>
      <c r="CH126" s="137">
        <f t="shared" si="89"/>
        <v>40.340247883337476</v>
      </c>
      <c r="CI126" s="113">
        <f t="shared" si="90"/>
        <v>0.91196949381138759</v>
      </c>
      <c r="CJ126" s="113">
        <f t="shared" si="91"/>
        <v>7.5172408648448416E-2</v>
      </c>
      <c r="CK126" s="113">
        <f t="shared" si="92"/>
        <v>1.3565535352745077</v>
      </c>
      <c r="CL126" s="113">
        <f t="shared" si="93"/>
        <v>1.5088393351212184</v>
      </c>
      <c r="CM126" s="137">
        <f t="shared" si="94"/>
        <v>721.7538536515533</v>
      </c>
      <c r="CN126" s="137">
        <f t="shared" si="95"/>
        <v>311.4646099604231</v>
      </c>
      <c r="CO126" s="137">
        <f t="shared" si="96"/>
        <v>65.610641188976146</v>
      </c>
      <c r="CP126" s="137">
        <f t="shared" si="97"/>
        <v>40.340247883323542</v>
      </c>
      <c r="CQ126" s="113">
        <f t="shared" si="98"/>
        <v>0.91196949381161818</v>
      </c>
      <c r="CR126" s="113">
        <f t="shared" si="99"/>
        <v>7.5172408648288169E-2</v>
      </c>
      <c r="CS126" s="113">
        <f t="shared" si="100"/>
        <v>1.3565535352746374</v>
      </c>
      <c r="CT126" s="113">
        <f t="shared" si="101"/>
        <v>1.5088393351211109</v>
      </c>
      <c r="CU126" s="137">
        <f t="shared" si="102"/>
        <v>721.75385365181421</v>
      </c>
      <c r="CV126" s="137">
        <f t="shared" si="103"/>
        <v>311.46460996043311</v>
      </c>
      <c r="CW126" s="173">
        <f t="shared" si="104"/>
        <v>65.610641188977098</v>
      </c>
      <c r="CX126" s="173">
        <f t="shared" si="105"/>
        <v>40.340247883324189</v>
      </c>
      <c r="CY126" s="174">
        <f t="shared" si="106"/>
        <v>0.91196949381160786</v>
      </c>
      <c r="CZ126" s="174">
        <f t="shared" si="107"/>
        <v>7.5172408648295497E-2</v>
      </c>
      <c r="DA126" s="174">
        <f t="shared" si="108"/>
        <v>1.3565535352746314</v>
      </c>
      <c r="DB126" s="174">
        <f t="shared" si="109"/>
        <v>1.5088393351211158</v>
      </c>
      <c r="DC126" s="173">
        <f t="shared" si="110"/>
        <v>721.75385365180216</v>
      </c>
      <c r="DD126" s="137">
        <f t="shared" si="111"/>
        <v>311.46460996043265</v>
      </c>
      <c r="DE126" s="173">
        <f t="shared" si="112"/>
        <v>65.61064118897707</v>
      </c>
      <c r="DF126" s="173">
        <f t="shared" si="113"/>
        <v>40.340247883324153</v>
      </c>
      <c r="DG126" s="174">
        <f t="shared" si="114"/>
        <v>0.91196949381160808</v>
      </c>
      <c r="DH126" s="174">
        <f t="shared" si="115"/>
        <v>7.5172408648295205E-2</v>
      </c>
      <c r="DI126" s="174">
        <f t="shared" si="116"/>
        <v>1.3565535352746316</v>
      </c>
      <c r="DJ126" s="174">
        <f t="shared" si="117"/>
        <v>1.5088393351211158</v>
      </c>
      <c r="DK126" s="173">
        <f t="shared" si="118"/>
        <v>721.75385365180284</v>
      </c>
      <c r="DL126" s="137">
        <f t="shared" si="119"/>
        <v>311.46460996043265</v>
      </c>
      <c r="DM126" s="173">
        <f t="shared" si="120"/>
        <v>65.61064118897707</v>
      </c>
      <c r="DN126" s="173">
        <f t="shared" si="121"/>
        <v>40.340247883324153</v>
      </c>
      <c r="DO126" s="174">
        <f t="shared" si="122"/>
        <v>0.91196949381160808</v>
      </c>
      <c r="DP126" s="174">
        <f t="shared" si="123"/>
        <v>7.5172408648295205E-2</v>
      </c>
      <c r="DQ126" s="174">
        <f t="shared" si="124"/>
        <v>1.3565535352746316</v>
      </c>
      <c r="DR126" s="174">
        <f t="shared" si="125"/>
        <v>1.5088393351211158</v>
      </c>
      <c r="DS126" s="173">
        <f t="shared" si="126"/>
        <v>721.75385365180284</v>
      </c>
      <c r="DT126" s="137">
        <f t="shared" si="127"/>
        <v>311.46460996043265</v>
      </c>
      <c r="DU126" s="173">
        <f t="shared" si="128"/>
        <v>65.61064118897707</v>
      </c>
      <c r="DV126" s="173">
        <f t="shared" si="129"/>
        <v>40.340247883324153</v>
      </c>
      <c r="DW126" s="174">
        <f t="shared" si="130"/>
        <v>0.91196949381160808</v>
      </c>
      <c r="DX126" s="174">
        <f t="shared" si="131"/>
        <v>7.5172408648295205E-2</v>
      </c>
      <c r="DY126" s="174">
        <f t="shared" si="132"/>
        <v>1.3565535352746316</v>
      </c>
      <c r="DZ126" s="174">
        <f t="shared" si="133"/>
        <v>1.5088393351211158</v>
      </c>
      <c r="EA126" s="173">
        <f t="shared" si="134"/>
        <v>721.75385365180284</v>
      </c>
      <c r="EB126" s="137">
        <f t="shared" si="135"/>
        <v>311.46460996043265</v>
      </c>
      <c r="EC126" s="173">
        <f t="shared" si="136"/>
        <v>65.61064118897707</v>
      </c>
      <c r="ED126" s="173">
        <f t="shared" si="137"/>
        <v>40.340247883324153</v>
      </c>
      <c r="EE126" s="174">
        <f t="shared" si="138"/>
        <v>0.91196949381160808</v>
      </c>
      <c r="EF126" s="174">
        <f t="shared" si="139"/>
        <v>7.5172408648295205E-2</v>
      </c>
      <c r="EG126" s="174">
        <f t="shared" si="140"/>
        <v>1.3565535352746316</v>
      </c>
      <c r="EH126" s="174">
        <f t="shared" si="141"/>
        <v>1.5088393351211158</v>
      </c>
      <c r="EI126" s="173">
        <f t="shared" si="142"/>
        <v>721.75385365180284</v>
      </c>
      <c r="EJ126" s="137">
        <f t="shared" si="143"/>
        <v>311.46460996043265</v>
      </c>
      <c r="EK126" s="173">
        <f t="shared" si="144"/>
        <v>65.61064118897707</v>
      </c>
      <c r="EL126" s="173">
        <f t="shared" si="145"/>
        <v>40.340247883324153</v>
      </c>
      <c r="EM126" s="174">
        <f t="shared" si="146"/>
        <v>0.91196949381160808</v>
      </c>
      <c r="EN126" s="174">
        <f t="shared" si="147"/>
        <v>7.5172408648295205E-2</v>
      </c>
      <c r="EO126" s="174">
        <f t="shared" si="148"/>
        <v>1.3565535352746316</v>
      </c>
      <c r="EP126" s="174">
        <f t="shared" si="149"/>
        <v>1.5088393351211158</v>
      </c>
      <c r="EQ126" s="137">
        <f t="shared" si="150"/>
        <v>0.82450107803432093</v>
      </c>
      <c r="ER126" s="137">
        <f t="shared" si="151"/>
        <v>38.314609960432676</v>
      </c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  <c r="JX126" s="106"/>
      <c r="JY126" s="106"/>
      <c r="JZ126" s="106"/>
      <c r="KA126" s="106"/>
      <c r="KB126" s="106"/>
      <c r="KC126" s="106"/>
      <c r="KD126" s="106"/>
      <c r="KE126" s="106"/>
      <c r="KF126" s="106"/>
      <c r="KG126" s="106"/>
      <c r="KH126" s="106"/>
      <c r="KI126" s="106"/>
      <c r="KJ126" s="106"/>
      <c r="KK126" s="106"/>
      <c r="KL126" s="106"/>
      <c r="KM126" s="106"/>
      <c r="KN126" s="106"/>
      <c r="KO126" s="106"/>
      <c r="KP126" s="106"/>
      <c r="KQ126" s="106"/>
      <c r="KR126" s="106"/>
      <c r="KS126" s="106"/>
      <c r="KT126" s="106"/>
      <c r="KU126" s="106"/>
      <c r="KV126" s="106"/>
      <c r="KW126" s="106"/>
      <c r="KX126" s="106"/>
      <c r="KY126" s="106"/>
      <c r="KZ126" s="106"/>
      <c r="LA126" s="106"/>
      <c r="LB126" s="106"/>
      <c r="LC126" s="106"/>
      <c r="LD126" s="106"/>
      <c r="LE126" s="106"/>
      <c r="LF126" s="106"/>
      <c r="LG126" s="106"/>
      <c r="LH126" s="106"/>
      <c r="LI126" s="106"/>
      <c r="LJ126" s="106"/>
      <c r="LK126" s="106"/>
      <c r="LL126" s="106"/>
      <c r="LM126" s="106"/>
      <c r="LN126" s="106"/>
      <c r="LO126" s="106"/>
      <c r="LP126" s="106"/>
      <c r="LQ126" s="106"/>
      <c r="LR126" s="106"/>
      <c r="LS126" s="106"/>
      <c r="LT126" s="106"/>
      <c r="LU126" s="106"/>
      <c r="LV126" s="106"/>
      <c r="LW126" s="106"/>
      <c r="LX126" s="106"/>
      <c r="LY126" s="106"/>
      <c r="LZ126" s="106"/>
      <c r="MA126" s="106"/>
      <c r="MB126" s="106"/>
      <c r="MC126" s="106"/>
      <c r="MD126" s="106"/>
      <c r="ME126" s="106"/>
      <c r="MF126" s="106"/>
      <c r="MG126" s="106"/>
      <c r="MH126" s="106"/>
      <c r="MI126" s="106"/>
      <c r="MJ126" s="106"/>
      <c r="MK126" s="106"/>
      <c r="ML126" s="106"/>
      <c r="MM126" s="106"/>
      <c r="MN126" s="106"/>
      <c r="MO126" s="106"/>
      <c r="MP126" s="106"/>
      <c r="MQ126" s="106"/>
      <c r="MR126" s="106"/>
      <c r="MS126" s="106"/>
      <c r="MT126" s="106"/>
      <c r="MU126" s="106"/>
      <c r="MV126" s="106"/>
      <c r="MW126" s="106"/>
      <c r="MX126" s="106"/>
      <c r="MY126" s="106"/>
      <c r="MZ126" s="106"/>
      <c r="NA126" s="106"/>
      <c r="NB126" s="106"/>
      <c r="NC126" s="106"/>
      <c r="ND126" s="106"/>
      <c r="NE126" s="106"/>
      <c r="NF126" s="106"/>
      <c r="NG126" s="106"/>
      <c r="NH126" s="106"/>
      <c r="NI126" s="106"/>
      <c r="NJ126" s="106"/>
      <c r="NK126" s="106"/>
      <c r="NL126" s="106"/>
      <c r="NM126" s="106"/>
      <c r="NN126" s="106"/>
      <c r="NO126" s="106"/>
      <c r="NP126" s="106"/>
      <c r="NQ126" s="106"/>
      <c r="NR126" s="106"/>
      <c r="NS126" s="106"/>
      <c r="NT126" s="106"/>
      <c r="NU126" s="106"/>
      <c r="NV126" s="106"/>
      <c r="NW126" s="106"/>
      <c r="NX126" s="106"/>
      <c r="NY126" s="106"/>
      <c r="NZ126" s="106"/>
      <c r="OA126" s="106"/>
      <c r="OB126" s="106"/>
      <c r="OC126" s="106"/>
      <c r="OD126" s="106"/>
      <c r="OE126" s="106"/>
      <c r="OF126" s="106"/>
      <c r="OG126" s="106"/>
      <c r="OH126" s="106"/>
      <c r="OI126" s="106"/>
      <c r="OJ126" s="106"/>
      <c r="OK126" s="106"/>
      <c r="OL126" s="106"/>
      <c r="OM126" s="106"/>
      <c r="ON126" s="106"/>
      <c r="OO126" s="106"/>
      <c r="OP126" s="106"/>
      <c r="OQ126" s="106"/>
      <c r="OR126" s="106"/>
      <c r="OS126" s="106"/>
      <c r="OT126" s="106"/>
      <c r="OU126" s="106"/>
      <c r="OV126" s="106"/>
      <c r="OW126" s="106"/>
      <c r="OX126" s="106"/>
      <c r="OY126" s="106"/>
      <c r="OZ126" s="106"/>
      <c r="PA126" s="106"/>
      <c r="PB126" s="106"/>
      <c r="PC126" s="106"/>
      <c r="PD126" s="106"/>
      <c r="PE126" s="106"/>
      <c r="PF126" s="106"/>
      <c r="PG126" s="106"/>
      <c r="PH126" s="106"/>
      <c r="PI126" s="106"/>
      <c r="PJ126" s="106"/>
      <c r="PK126" s="106"/>
      <c r="PL126" s="106"/>
      <c r="PM126" s="106"/>
      <c r="PN126" s="106"/>
      <c r="PO126" s="106"/>
      <c r="PP126" s="106"/>
      <c r="PQ126" s="106"/>
      <c r="PR126" s="106"/>
      <c r="PS126" s="106"/>
      <c r="PT126" s="106"/>
      <c r="PU126" s="106"/>
      <c r="PV126" s="106"/>
      <c r="PW126" s="106"/>
      <c r="PX126" s="106"/>
      <c r="PY126" s="106"/>
      <c r="PZ126" s="106"/>
      <c r="QA126" s="106"/>
      <c r="QB126" s="106"/>
      <c r="QC126" s="106"/>
      <c r="QD126" s="106"/>
      <c r="QE126" s="106"/>
      <c r="QF126" s="106"/>
      <c r="QG126" s="106"/>
      <c r="QH126" s="106"/>
      <c r="QI126" s="106"/>
      <c r="QJ126" s="106"/>
      <c r="QK126" s="106"/>
      <c r="QL126" s="106"/>
      <c r="QM126" s="106"/>
      <c r="QN126" s="106"/>
      <c r="QO126" s="106"/>
      <c r="QP126" s="106"/>
      <c r="QQ126" s="106"/>
      <c r="QR126" s="106"/>
      <c r="QS126" s="106"/>
      <c r="QT126" s="106"/>
      <c r="QU126" s="106"/>
      <c r="QV126" s="106"/>
      <c r="QW126" s="106"/>
      <c r="QX126" s="106"/>
      <c r="QY126" s="106"/>
      <c r="QZ126" s="106"/>
      <c r="RA126" s="106"/>
      <c r="RB126" s="106"/>
      <c r="RC126" s="106"/>
      <c r="RD126" s="106"/>
      <c r="RE126" s="106"/>
      <c r="RF126" s="106"/>
      <c r="RG126" s="106"/>
      <c r="RH126" s="106"/>
      <c r="RI126" s="106"/>
      <c r="RJ126" s="106"/>
      <c r="RK126" s="106"/>
      <c r="RL126" s="106"/>
      <c r="RM126" s="106"/>
      <c r="RN126" s="106"/>
      <c r="RO126" s="106"/>
      <c r="RP126" s="106"/>
      <c r="RQ126" s="106"/>
      <c r="RR126" s="106"/>
    </row>
    <row r="127" spans="1:486" x14ac:dyDescent="0.3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16"/>
      <c r="M127" s="116"/>
      <c r="N127" s="116"/>
      <c r="O127" s="116"/>
      <c r="P127" s="117"/>
      <c r="Q127" s="117"/>
      <c r="R127" s="116"/>
      <c r="S127" s="111">
        <v>0.65</v>
      </c>
      <c r="T127" s="134">
        <f t="shared" ref="T127:T162" si="154">S127*$V$58+(1-S127)*$V$59</f>
        <v>321.56969210193779</v>
      </c>
      <c r="U127" s="111">
        <f t="shared" ref="U127:U162" si="155">$P$72*$P$70^(1+(1-T127/$P$67)^(2/7))</f>
        <v>66.613078234432535</v>
      </c>
      <c r="V127" s="111">
        <f t="shared" ref="V127:V162" si="156">$Q$72*$Q$70^(1+(1-T127/$Q$67)^(2/7))</f>
        <v>41.002454954201333</v>
      </c>
      <c r="W127" s="156">
        <f t="shared" si="152"/>
        <v>0.90174979944154998</v>
      </c>
      <c r="X127" s="156">
        <f t="shared" si="153"/>
        <v>8.2704533376684361E-2</v>
      </c>
      <c r="Y127" s="156">
        <f t="shared" ref="Y127:Y162" si="157">IF($P$61,1,EXP(-1*LN(S127+(1-S127)*W127)+(1-S127)*(W127/(S127+(1-S127)*W127)-X127/(1-S127+S127*X127))))</f>
        <v>1.3366304987553659</v>
      </c>
      <c r="Z127" s="156">
        <f t="shared" ref="Z127:Z162" si="158">IF($P$61,1,EXP(-1*LN(1-S127+S127*X127)-S127*(W127/(S127+(1-S127)*W127)-X127/(1-S127+S127*X127))))</f>
        <v>1.5419883437535289</v>
      </c>
      <c r="AA127" s="111">
        <f t="shared" ref="AA127:AA162" si="159">$S$58/(S127*Y127+(1-S127)*Z127*EXP($Q$64-$Q$65/(T127+$Q$66))/EXP($P$64-$P$65/(T127+$P$66)))</f>
        <v>707.89015988061931</v>
      </c>
      <c r="AB127" s="111">
        <f t="shared" ref="AB127:AB162" si="160">$P$65/($P$64-LN(AA127))-$P$66</f>
        <v>310.92746262146335</v>
      </c>
      <c r="AC127" s="111">
        <f t="shared" ref="AC127:AC162" si="161">$P$72*$P$70^(1+(1-AB127/$P$67)^(2/7))</f>
        <v>65.558801083548715</v>
      </c>
      <c r="AD127" s="111">
        <f t="shared" ref="AD127:AD162" si="162">$Q$72*$Q$70^(1+(1-AB127/$Q$67)^(2/7))</f>
        <v>40.306013863687909</v>
      </c>
      <c r="AE127" s="156">
        <f t="shared" ref="AE127:AE162" si="163">(AD127/AC127)*EXP(-1*$P$71/($S$59*AB127))</f>
        <v>0.9125373822708841</v>
      </c>
      <c r="AF127" s="156">
        <f t="shared" ref="AF127:AF162" si="164">(AC127/AD127)*EXP(-1*$Q$71/($S$59*AB127))</f>
        <v>7.4778593813689342E-2</v>
      </c>
      <c r="AG127" s="156">
        <f t="shared" ref="AG127:AG162" si="165">IF($P$61,1,EXP(-1*LN(S127+(1-S127)*AE127)+(1-S127)*(AE127/(S127+(1-S127)*AE127)-AF127/(1-S127+S127*AF127))))</f>
        <v>1.3429975304517712</v>
      </c>
      <c r="AH127" s="156">
        <f t="shared" ref="AH127:AH162" si="166">IF($P$61,1,EXP(-1*LN(1-S127+S127*AF127)-S127*(AE127/(S127+(1-S127)*AE127)-AF127/(1-S127+S127*AF127))))</f>
        <v>1.537014089827009</v>
      </c>
      <c r="AI127" s="111">
        <f t="shared" ref="AI127:AI162" si="167">$S$58/(S127*AG127+(1-S127)*AH127*EXP($Q$64-$Q$65/(AB127+$Q$66))/EXP($P$64-$P$65/(AB127+$P$66)))</f>
        <v>720.46816110256782</v>
      </c>
      <c r="AJ127" s="111">
        <f t="shared" ref="AJ127:AJ162" si="168">$P$65/($P$64-LN(AI127))-$P$66</f>
        <v>311.41514247200939</v>
      </c>
      <c r="AK127" s="111">
        <f t="shared" ref="AK127:AK162" si="169">$P$72*$P$70^(1+(1-AJ127/$P$67)^(2/7))</f>
        <v>65.605861180432711</v>
      </c>
      <c r="AL127" s="111">
        <f t="shared" ref="AL127:AL162" si="170">$Q$72*$Q$70^(1+(1-AJ127/$Q$67)^(2/7))</f>
        <v>40.337091226852948</v>
      </c>
      <c r="AM127" s="156">
        <f t="shared" ref="AM127:AM162" si="171">(AL127/AK127)*EXP(-1*$P$71/($S$59*AJ127))</f>
        <v>0.91202168447635579</v>
      </c>
      <c r="AN127" s="156">
        <f t="shared" ref="AN127:AN162" si="172">(AK127/AL127)*EXP(-1*$Q$71/($S$59*AJ127))</f>
        <v>7.5136112375663006E-2</v>
      </c>
      <c r="AO127" s="156">
        <f t="shared" ref="AO127:AO162" si="173">IF($P$61,1,EXP(-1*LN(S127+(1-S127)*AM127)+(1-S127)*(AM127/(S127+(1-S127)*AM127)-AN127/(1-S127+S127*AN127))))</f>
        <v>1.3427099688469599</v>
      </c>
      <c r="AP127" s="156">
        <f t="shared" ref="AP127:AP162" si="174">IF($P$61,1,EXP(-1*LN(1-S127+S127*AN127)-S127*(AM127/(S127+(1-S127)*AM127)-AN127/(1-S127+S127*AN127))))</f>
        <v>1.5372610835438458</v>
      </c>
      <c r="AQ127" s="111">
        <f t="shared" ref="AQ127:AQ162" si="175">$S$58/(S127*AO127+(1-S127)*AP127*EXP($Q$64-$Q$65/(AJ127+$Q$66))/EXP($P$64-$P$65/(AJ127+$P$66)))</f>
        <v>719.8962515776044</v>
      </c>
      <c r="AR127" s="111">
        <f t="shared" ref="AR127:AR162" si="176">$P$65/($P$64-LN(AQ127))-$P$66</f>
        <v>311.39311551040737</v>
      </c>
      <c r="AS127" s="111">
        <f t="shared" ref="AS127:AS162" si="177">$P$72*$P$70^(1+(1-AR127/$P$67)^(2/7))</f>
        <v>65.603733116366527</v>
      </c>
      <c r="AT127" s="111">
        <f t="shared" ref="AT127:AT162" si="178">$Q$72*$Q$70^(1+(1-AR127/$Q$67)^(2/7))</f>
        <v>40.335685883722647</v>
      </c>
      <c r="AU127" s="156">
        <f t="shared" ref="AU127:AU162" si="179">(AT127/AS127)*EXP(-1*$P$71/($S$59*AR127))</f>
        <v>0.91204493104752971</v>
      </c>
      <c r="AV127" s="156">
        <f t="shared" ref="AV127:AV162" si="180">(AS127/AT127)*EXP(-1*$Q$71/($S$59*AR127))</f>
        <v>7.5119952184310793E-2</v>
      </c>
      <c r="AW127" s="156">
        <f t="shared" ref="AW127:AW162" si="181">IF($P$61,1,EXP(-1*LN(S127+(1-S127)*AU127)+(1-S127)*(AU127/(S127+(1-S127)*AU127)-AV127/(1-S127+S127*AV127))))</f>
        <v>1.3427229667643539</v>
      </c>
      <c r="AX127" s="156">
        <f t="shared" ref="AX127:AX162" si="182">IF($P$61,1,EXP(-1*LN(1-S127+S127*AV127)-S127*(AU127/(S127+(1-S127)*AU127)-AV127/(1-S127+S127*AV127))))</f>
        <v>1.537249967862276</v>
      </c>
      <c r="AY127" s="111">
        <f t="shared" ref="AY127:AY162" si="183">$S$58/(S127*AW127+(1-S127)*AX127*EXP($Q$64-$Q$65/(AR127+$Q$66))/EXP($P$64-$P$65/(AR127+$P$66)))</f>
        <v>719.92209339241697</v>
      </c>
      <c r="AZ127" s="111">
        <f t="shared" ref="AZ127:AZ162" si="184">$P$65/($P$64-LN(AY127))-$P$66</f>
        <v>311.39411110164633</v>
      </c>
      <c r="BA127" s="111">
        <f t="shared" ref="BA127:BA162" si="185">$P$72*$P$70^(1+(1-AZ127/$P$67)^(2/7))</f>
        <v>65.60382929708544</v>
      </c>
      <c r="BB127" s="111">
        <f t="shared" ref="BB127:BB162" si="186">$Q$72*$Q$70^(1+(1-AZ127/$Q$67)^(2/7))</f>
        <v>40.335749400054603</v>
      </c>
      <c r="BC127" s="156">
        <f t="shared" ref="BC127:BC162" si="187">(BB127/BA127)*EXP(-1*$P$71/($S$59*AZ127))</f>
        <v>0.91204388023797134</v>
      </c>
      <c r="BD127" s="156">
        <f t="shared" ref="BD127:BD162" si="188">(BA127/BB127)*EXP(-1*$Q$71/($S$59*AZ127))</f>
        <v>7.5120682579963849E-2</v>
      </c>
      <c r="BE127" s="156">
        <f t="shared" ref="BE127:BE162" si="189">IF($P$61,1,EXP(-1*LN(S127+(1-S127)*BC127)+(1-S127)*(BC127/(S127+(1-S127)*BC127)-BD127/(1-S127+S127*BD127))))</f>
        <v>1.3427223792943119</v>
      </c>
      <c r="BF127" s="156">
        <f t="shared" ref="BF127:BF162" si="190">IF($P$61,1,EXP(-1*LN(1-S127+S127*BD127)-S127*(BC127/(S127+(1-S127)*BC127)-BD127/(1-S127+S127*BD127))))</f>
        <v>1.5372504703593264</v>
      </c>
      <c r="BG127" s="111">
        <f t="shared" ref="BG127:BG162" si="191">$S$58/(S127*BE127+(1-S127)*BF127*EXP($Q$64-$Q$65/(AZ127+$Q$66))/EXP($P$64-$P$65/(AZ127+$P$66)))</f>
        <v>719.9209253958129</v>
      </c>
      <c r="BH127" s="137">
        <f t="shared" ref="BH127:BH162" si="192">$P$65/($P$64-LN(BG127))-$P$66</f>
        <v>311.3940661035931</v>
      </c>
      <c r="BI127" s="137">
        <f t="shared" ref="BI127:BI162" si="193">$P$72*$P$70^(1+(1-BH127/$P$67)^(2/7))</f>
        <v>65.603824949964505</v>
      </c>
      <c r="BJ127" s="137">
        <f t="shared" ref="BJ127:BJ162" si="194">$Q$72*$Q$70^(1+(1-BH127/$Q$67)^(2/7))</f>
        <v>40.335746529279781</v>
      </c>
      <c r="BK127" s="113">
        <f t="shared" ref="BK127:BK162" si="195">(BJ127/BI127)*EXP(-1*$P$71/($S$59*BH127))</f>
        <v>0.91204392773155307</v>
      </c>
      <c r="BL127" s="113">
        <f t="shared" ref="BL127:BL162" si="196">(BI127/BJ127)*EXP(-1*$Q$71/($S$59*BH127))</f>
        <v>7.5120649567988917E-2</v>
      </c>
      <c r="BM127" s="113">
        <f t="shared" ref="BM127:BM162" si="197">IF($P$61,1,EXP(-1*LN(S127+(1-S127)*BK127)+(1-S127)*(BK127/(S127+(1-S127)*BK127)-BL127/(1-S127+S127*BL127))))</f>
        <v>1.3427224058464222</v>
      </c>
      <c r="BN127" s="113">
        <f t="shared" ref="BN127:BN162" si="198">IF($P$61,1,EXP(-1*LN(1-S127+S127*BL127)-S127*(BK127/(S127+(1-S127)*BK127)-BL127/(1-S127+S127*BL127))))</f>
        <v>1.5372504476479754</v>
      </c>
      <c r="BO127" s="137">
        <f t="shared" ref="BO127:BO162" si="199">$S$58/(S127*BM127+(1-S127)*BN127*EXP($Q$64-$Q$65/(BH127+$Q$66))/EXP($P$64-$P$65/(BH127+$P$66)))</f>
        <v>719.92097818616946</v>
      </c>
      <c r="BP127" s="137">
        <f t="shared" ref="BP127:BP162" si="200">$P$65/($P$64-LN(BO127))-$P$66</f>
        <v>311.39406813738731</v>
      </c>
      <c r="BQ127" s="137">
        <f t="shared" ref="BQ127:BQ162" si="201">$P$72*$P$70^(1+(1-BP127/$P$67)^(2/7))</f>
        <v>65.603825146442972</v>
      </c>
      <c r="BR127" s="137">
        <f t="shared" ref="BR127:BR162" si="202">$Q$72*$Q$70^(1+(1-BP127/$Q$67)^(2/7))</f>
        <v>40.335746659031251</v>
      </c>
      <c r="BS127" s="113">
        <f t="shared" ref="BS127:BS162" si="203">(BR127/BQ127)*EXP(-1*$P$71/($S$59*BP127))</f>
        <v>0.9120439255849665</v>
      </c>
      <c r="BT127" s="113">
        <f t="shared" ref="BT127:BT162" si="204">(BQ127/BR127)*EXP(-1*$Q$71/($S$59*BP127))</f>
        <v>7.5120651060043675E-2</v>
      </c>
      <c r="BU127" s="113">
        <f t="shared" ref="BU127:BU162" si="205">IF($P$61,1,EXP(-1*LN(S127+(1-S127)*BS127)+(1-S127)*(BS127/(S127+(1-S127)*BS127)-BT127/(1-S127+S127*BT127))))</f>
        <v>1.3427224046463364</v>
      </c>
      <c r="BV127" s="113">
        <f t="shared" ref="BV127:BV162" si="206">IF($P$61,1,EXP(-1*LN(1-S127+S127*BT127)-S127*(BS127/(S127+(1-S127)*BS127)-BT127/(1-S127+S127*BT127))))</f>
        <v>1.5372504486744698</v>
      </c>
      <c r="BW127" s="137">
        <f t="shared" ref="BW127:BW162" si="207">$S$58/(S127*BU127+(1-S127)*BV127*EXP($Q$64-$Q$65/(BP127+$Q$66))/EXP($P$64-$P$65/(BP127+$P$66)))</f>
        <v>719.92097580018344</v>
      </c>
      <c r="BX127" s="137">
        <f t="shared" ref="BX127:BX162" si="208">$P$65/($P$64-LN(BW127))-$P$66</f>
        <v>311.39406804546519</v>
      </c>
      <c r="BY127" s="137">
        <f t="shared" ref="BY127:BY162" si="209">$P$72*$P$70^(1+(1-BX127/$P$67)^(2/7))</f>
        <v>65.603825137562637</v>
      </c>
      <c r="BZ127" s="137">
        <f t="shared" ref="BZ127:BZ162" si="210">$Q$72*$Q$70^(1+(1-BX127/$Q$67)^(2/7))</f>
        <v>40.335746653166829</v>
      </c>
      <c r="CA127" s="113">
        <f t="shared" ref="CA127:CA162" si="211">(BZ127/BY127)*EXP(-1*$P$71/($S$59*BX127))</f>
        <v>0.91204392568198722</v>
      </c>
      <c r="CB127" s="113">
        <f t="shared" ref="CB127:CB162" si="212">(BY127/BZ127)*EXP(-1*$Q$71/($S$59*BX127))</f>
        <v>7.512065099260673E-2</v>
      </c>
      <c r="CC127" s="113">
        <f t="shared" ref="CC127:CC162" si="213">IF($P$61,1,EXP(-1*LN(S127+(1-S127)*CA127)+(1-S127)*(CA127/(S127+(1-S127)*CA127)-CB127/(1-S127+S127*CB127))))</f>
        <v>1.342722404700577</v>
      </c>
      <c r="CD127" s="113">
        <f t="shared" ref="CD127:CD162" si="214">IF($P$61,1,EXP(-1*LN(1-S127+S127*CB127)-S127*(CA127/(S127+(1-S127)*CA127)-CB127/(1-S127+S127*CB127))))</f>
        <v>1.5372504486280747</v>
      </c>
      <c r="CE127" s="137">
        <f t="shared" ref="CE127:CE162" si="215">$S$58/(S127*CC127+(1-S127)*CD127*EXP($Q$64-$Q$65/(BX127+$Q$66))/EXP($P$64-$P$65/(BX127+$P$66)))</f>
        <v>719.92097590802382</v>
      </c>
      <c r="CF127" s="137">
        <f t="shared" ref="CF127:CF162" si="216">$P$65/($P$64-LN(CE127))-$P$66</f>
        <v>311.39406804961976</v>
      </c>
      <c r="CG127" s="137">
        <f t="shared" ref="CG127:CG162" si="217">$P$72*$P$70^(1+(1-CF127/$P$67)^(2/7))</f>
        <v>65.603825137964023</v>
      </c>
      <c r="CH127" s="137">
        <f t="shared" ref="CH127:CH162" si="218">$Q$72*$Q$70^(1+(1-CF127/$Q$67)^(2/7))</f>
        <v>40.335746653431897</v>
      </c>
      <c r="CI127" s="113">
        <f t="shared" ref="CI127:CI162" si="219">(CH127/CG127)*EXP(-1*$P$71/($S$59*CF127))</f>
        <v>0.91204392567760206</v>
      </c>
      <c r="CJ127" s="113">
        <f t="shared" ref="CJ127:CJ162" si="220">(CG127/CH127)*EXP(-1*$Q$71/($S$59*CF127))</f>
        <v>7.5120650995654625E-2</v>
      </c>
      <c r="CK127" s="113">
        <f t="shared" ref="CK127:CK162" si="221">IF($P$61,1,EXP(-1*LN(S127+(1-S127)*CI127)+(1-S127)*(CI127/(S127+(1-S127)*CI127)-CJ127/(1-S127+S127*CJ127))))</f>
        <v>1.3427224046981254</v>
      </c>
      <c r="CL127" s="113">
        <f t="shared" ref="CL127:CL162" si="222">IF($P$61,1,EXP(-1*LN(1-S127+S127*CJ127)-S127*(CI127/(S127+(1-S127)*CI127)-CJ127/(1-S127+S127*CJ127))))</f>
        <v>1.5372504486301717</v>
      </c>
      <c r="CM127" s="137">
        <f t="shared" ref="CM127:CM162" si="223">$S$58/(S127*CK127+(1-S127)*CL127*EXP($Q$64-$Q$65/(CF127+$Q$66))/EXP($P$64-$P$65/(CF127+$P$66)))</f>
        <v>719.92097590314995</v>
      </c>
      <c r="CN127" s="137">
        <f t="shared" ref="CN127:CN162" si="224">$P$65/($P$64-LN(CM127))-$P$66</f>
        <v>311.39406804943201</v>
      </c>
      <c r="CO127" s="137">
        <f t="shared" ref="CO127:CO162" si="225">$P$72*$P$70^(1+(1-CN127/$P$67)^(2/7))</f>
        <v>65.603825137945876</v>
      </c>
      <c r="CP127" s="137">
        <f t="shared" ref="CP127:CP162" si="226">$Q$72*$Q$70^(1+(1-CN127/$Q$67)^(2/7))</f>
        <v>40.335746653419896</v>
      </c>
      <c r="CQ127" s="113">
        <f t="shared" ref="CQ127:CQ162" si="227">(CP127/CO127)*EXP(-1*$P$71/($S$59*CN127))</f>
        <v>0.9120439256777999</v>
      </c>
      <c r="CR127" s="113">
        <f t="shared" ref="CR127:CR162" si="228">(CO127/CP127)*EXP(-1*$Q$71/($S$59*CN127))</f>
        <v>7.5120650995516972E-2</v>
      </c>
      <c r="CS127" s="113">
        <f t="shared" ref="CS127:CS162" si="229">IF($P$61,1,EXP(-1*LN(S127+(1-S127)*CQ127)+(1-S127)*(CQ127/(S127+(1-S127)*CQ127)-CR127/(1-S127+S127*CR127))))</f>
        <v>1.3427224046982362</v>
      </c>
      <c r="CT127" s="113">
        <f t="shared" ref="CT127:CT162" si="230">IF($P$61,1,EXP(-1*LN(1-S127+S127*CR127)-S127*(CQ127/(S127+(1-S127)*CQ127)-CR127/(1-S127+S127*CR127))))</f>
        <v>1.5372504486300771</v>
      </c>
      <c r="CU127" s="137">
        <f t="shared" ref="CU127:CU162" si="231">$S$58/(S127*CS127+(1-S127)*CT127*EXP($Q$64-$Q$65/(CN127+$Q$66))/EXP($P$64-$P$65/(CN127+$P$66)))</f>
        <v>719.92097590337005</v>
      </c>
      <c r="CV127" s="137">
        <f t="shared" ref="CV127:CV162" si="232">$P$65/($P$64-LN(CU127))-$P$66</f>
        <v>311.39406804944053</v>
      </c>
      <c r="CW127" s="173">
        <f t="shared" ref="CW127:CW162" si="233">$P$72*$P$70^(1+(1-CV127/$P$67)^(2/7))</f>
        <v>65.603825137946686</v>
      </c>
      <c r="CX127" s="173">
        <f t="shared" ref="CX127:CX162" si="234">$Q$72*$Q$70^(1+(1-CV127/$Q$67)^(2/7))</f>
        <v>40.335746653420451</v>
      </c>
      <c r="CY127" s="174">
        <f t="shared" ref="CY127:CY162" si="235">(CX127/CW127)*EXP(-1*$P$71/($S$59*CV127))</f>
        <v>0.91204392567779125</v>
      </c>
      <c r="CZ127" s="174">
        <f t="shared" ref="CZ127:CZ162" si="236">(CW127/CX127)*EXP(-1*$Q$71/($S$59*CV127))</f>
        <v>7.5120650995523161E-2</v>
      </c>
      <c r="DA127" s="174">
        <f t="shared" ref="DA127:DA162" si="237">IF($P$61,1,EXP(-1*LN(S127+(1-S127)*CY127)+(1-S127)*(CY127/(S127+(1-S127)*CY127)-CZ127/(1-S127+S127*CZ127))))</f>
        <v>1.3427224046982313</v>
      </c>
      <c r="DB127" s="174">
        <f t="shared" ref="DB127:DB162" si="238">IF($P$61,1,EXP(-1*LN(1-S127+S127*CZ127)-S127*(CY127/(S127+(1-S127)*CY127)-CZ127/(1-S127+S127*CZ127))))</f>
        <v>1.5372504486300811</v>
      </c>
      <c r="DC127" s="173">
        <f t="shared" ref="DC127:DC162" si="239">$S$58/(S127*DA127+(1-S127)*DB127*EXP($Q$64-$Q$65/(CV127+$Q$66))/EXP($P$64-$P$65/(CV127+$P$66)))</f>
        <v>719.92097590335993</v>
      </c>
      <c r="DD127" s="137">
        <f t="shared" ref="DD127:DD162" si="240">$P$65/($P$64-LN(DC127))-$P$66</f>
        <v>311.39406804944014</v>
      </c>
      <c r="DE127" s="173">
        <f t="shared" ref="DE127:DE162" si="241">$P$72*$P$70^(1+(1-DD127/$P$67)^(2/7))</f>
        <v>65.603825137946657</v>
      </c>
      <c r="DF127" s="173">
        <f t="shared" ref="DF127:DF162" si="242">$Q$72*$Q$70^(1+(1-DD127/$Q$67)^(2/7))</f>
        <v>40.335746653420415</v>
      </c>
      <c r="DG127" s="174">
        <f t="shared" ref="DG127:DG162" si="243">(DF127/DE127)*EXP(-1*$P$71/($S$59*DD127))</f>
        <v>0.91204392567779136</v>
      </c>
      <c r="DH127" s="174">
        <f t="shared" ref="DH127:DH162" si="244">(DE127/DF127)*EXP(-1*$Q$71/($S$59*DD127))</f>
        <v>7.5120650995522897E-2</v>
      </c>
      <c r="DI127" s="174">
        <f t="shared" ref="DI127:DI162" si="245">IF($P$61,1,EXP(-1*LN(S127+(1-S127)*DG127)+(1-S127)*(DG127/(S127+(1-S127)*DG127)-DH127/(1-S127+S127*DH127))))</f>
        <v>1.3427224046982316</v>
      </c>
      <c r="DJ127" s="174">
        <f t="shared" ref="DJ127:DJ162" si="246">IF($P$61,1,EXP(-1*LN(1-S127+S127*DH127)-S127*(DG127/(S127+(1-S127)*DG127)-DH127/(1-S127+S127*DH127))))</f>
        <v>1.5372504486300811</v>
      </c>
      <c r="DK127" s="173">
        <f t="shared" ref="DK127:DK162" si="247">$S$58/(S127*DI127+(1-S127)*DJ127*EXP($Q$64-$Q$65/(DD127+$Q$66))/EXP($P$64-$P$65/(DD127+$P$66)))</f>
        <v>719.92097590336061</v>
      </c>
      <c r="DL127" s="137">
        <f t="shared" ref="DL127:DL162" si="248">$P$65/($P$64-LN(DK127))-$P$66</f>
        <v>311.39406804944014</v>
      </c>
      <c r="DM127" s="173">
        <f t="shared" ref="DM127:DM162" si="249">$P$72*$P$70^(1+(1-DL127/$P$67)^(2/7))</f>
        <v>65.603825137946657</v>
      </c>
      <c r="DN127" s="173">
        <f t="shared" ref="DN127:DN162" si="250">$Q$72*$Q$70^(1+(1-DL127/$Q$67)^(2/7))</f>
        <v>40.335746653420415</v>
      </c>
      <c r="DO127" s="174">
        <f t="shared" ref="DO127:DO162" si="251">(DN127/DM127)*EXP(-1*$P$71/($S$59*DL127))</f>
        <v>0.91204392567779136</v>
      </c>
      <c r="DP127" s="174">
        <f t="shared" ref="DP127:DP162" si="252">(DM127/DN127)*EXP(-1*$Q$71/($S$59*DL127))</f>
        <v>7.5120650995522897E-2</v>
      </c>
      <c r="DQ127" s="174">
        <f t="shared" ref="DQ127:DQ162" si="253">IF($P$61,1,EXP(-1*LN(S127+(1-S127)*DO127)+(1-S127)*(DO127/(S127+(1-S127)*DO127)-DP127/(1-S127+S127*DP127))))</f>
        <v>1.3427224046982316</v>
      </c>
      <c r="DR127" s="174">
        <f t="shared" ref="DR127:DR162" si="254">IF($P$61,1,EXP(-1*LN(1-S127+S127*DP127)-S127*(DO127/(S127+(1-S127)*DO127)-DP127/(1-S127+S127*DP127))))</f>
        <v>1.5372504486300811</v>
      </c>
      <c r="DS127" s="173">
        <f t="shared" ref="DS127:DS162" si="255">$S$58/(S127*DQ127+(1-S127)*DR127*EXP($Q$64-$Q$65/(DL127+$Q$66))/EXP($P$64-$P$65/(DL127+$P$66)))</f>
        <v>719.92097590336061</v>
      </c>
      <c r="DT127" s="137">
        <f t="shared" ref="DT127:DT162" si="256">$P$65/($P$64-LN(DS127))-$P$66</f>
        <v>311.39406804944014</v>
      </c>
      <c r="DU127" s="173">
        <f t="shared" ref="DU127:DU162" si="257">$P$72*$P$70^(1+(1-DT127/$P$67)^(2/7))</f>
        <v>65.603825137946657</v>
      </c>
      <c r="DV127" s="173">
        <f t="shared" ref="DV127:DV162" si="258">$Q$72*$Q$70^(1+(1-DT127/$Q$67)^(2/7))</f>
        <v>40.335746653420415</v>
      </c>
      <c r="DW127" s="174">
        <f t="shared" ref="DW127:DW162" si="259">(DV127/DU127)*EXP(-1*$P$71/($S$59*DT127))</f>
        <v>0.91204392567779136</v>
      </c>
      <c r="DX127" s="174">
        <f t="shared" ref="DX127:DX162" si="260">(DU127/DV127)*EXP(-1*$Q$71/($S$59*DT127))</f>
        <v>7.5120650995522897E-2</v>
      </c>
      <c r="DY127" s="174">
        <f t="shared" ref="DY127:DY162" si="261">IF($P$61,1,EXP(-1*LN(S127+(1-S127)*DW127)+(1-S127)*(DW127/(S127+(1-S127)*DW127)-DX127/(1-S127+S127*DX127))))</f>
        <v>1.3427224046982316</v>
      </c>
      <c r="DZ127" s="174">
        <f t="shared" ref="DZ127:DZ162" si="262">IF($P$61,1,EXP(-1*LN(1-S127+S127*DX127)-S127*(DW127/(S127+(1-S127)*DW127)-DX127/(1-S127+S127*DX127))))</f>
        <v>1.5372504486300811</v>
      </c>
      <c r="EA127" s="173">
        <f t="shared" ref="EA127:EA162" si="263">$S$58/(S127*DY127+(1-S127)*DZ127*EXP($Q$64-$Q$65/(DT127+$Q$66))/EXP($P$64-$P$65/(DT127+$P$66)))</f>
        <v>719.92097590336061</v>
      </c>
      <c r="EB127" s="137">
        <f t="shared" ref="EB127:EB162" si="264">$P$65/($P$64-LN(EA127))-$P$66</f>
        <v>311.39406804944014</v>
      </c>
      <c r="EC127" s="173">
        <f t="shared" ref="EC127:EC162" si="265">$P$72*$P$70^(1+(1-EB127/$P$67)^(2/7))</f>
        <v>65.603825137946657</v>
      </c>
      <c r="ED127" s="173">
        <f t="shared" ref="ED127:ED162" si="266">$Q$72*$Q$70^(1+(1-EB127/$Q$67)^(2/7))</f>
        <v>40.335746653420415</v>
      </c>
      <c r="EE127" s="174">
        <f t="shared" ref="EE127:EE162" si="267">(ED127/EC127)*EXP(-1*$P$71/($S$59*EB127))</f>
        <v>0.91204392567779136</v>
      </c>
      <c r="EF127" s="174">
        <f t="shared" ref="EF127:EF162" si="268">(EC127/ED127)*EXP(-1*$Q$71/($S$59*EB127))</f>
        <v>7.5120650995522897E-2</v>
      </c>
      <c r="EG127" s="174">
        <f t="shared" ref="EG127:EG162" si="269">IF($P$61,1,EXP(-1*LN(S127+(1-S127)*EE127)+(1-S127)*(EE127/(S127+(1-S127)*EE127)-EF127/(1-S127+S127*EF127))))</f>
        <v>1.3427224046982316</v>
      </c>
      <c r="EH127" s="174">
        <f t="shared" ref="EH127:EH162" si="270">IF($P$61,1,EXP(-1*LN(1-S127+S127*EF127)-S127*(EE127/(S127+(1-S127)*EE127)-EF127/(1-S127+S127*EF127))))</f>
        <v>1.5372504486300811</v>
      </c>
      <c r="EI127" s="173">
        <f t="shared" ref="EI127:EI162" si="271">$S$58/(S127*EG127+(1-S127)*EH127*EXP($Q$64-$Q$65/(EB127+$Q$66))/EXP($P$64-$P$65/(EB127+$P$66)))</f>
        <v>719.92097590336061</v>
      </c>
      <c r="EJ127" s="137">
        <f t="shared" ref="EJ127:EJ162" si="272">$P$65/($P$64-LN(EI127))-$P$66</f>
        <v>311.39406804944014</v>
      </c>
      <c r="EK127" s="173">
        <f t="shared" ref="EK127:EK162" si="273">$P$72*$P$70^(1+(1-EJ127/$P$67)^(2/7))</f>
        <v>65.603825137946657</v>
      </c>
      <c r="EL127" s="173">
        <f t="shared" ref="EL127:EL162" si="274">$Q$72*$Q$70^(1+(1-EJ127/$Q$67)^(2/7))</f>
        <v>40.335746653420415</v>
      </c>
      <c r="EM127" s="174">
        <f t="shared" ref="EM127:EM162" si="275">(EL127/EK127)*EXP(-1*$P$71/($S$59*EJ127))</f>
        <v>0.91204392567779136</v>
      </c>
      <c r="EN127" s="174">
        <f t="shared" ref="EN127:EN162" si="276">(EK127/EL127)*EXP(-1*$Q$71/($S$59*EJ127))</f>
        <v>7.5120650995522897E-2</v>
      </c>
      <c r="EO127" s="174">
        <f t="shared" ref="EO127:EO162" si="277">IF($P$61,1,EXP(-1*LN(S127+(1-S127)*EM127)+(1-S127)*(EM127/(S127+(1-S127)*EM127)-EN127/(1-S127+S127*EN127))))</f>
        <v>1.3427224046982316</v>
      </c>
      <c r="EP127" s="174">
        <f t="shared" ref="EP127:EP162" si="278">IF($P$61,1,EXP(-1*LN(1-S127+S127*EN127)-S127*(EM127/(S127+(1-S127)*EM127)-EN127/(1-S127+S127*EN127))))</f>
        <v>1.5372504486300811</v>
      </c>
      <c r="EQ127" s="137">
        <f t="shared" ref="EQ127:EQ162" si="279">S127*EO127*EXP($P$64-$P$65/(EJ127+$P$66))/$S$58</f>
        <v>0.82674128346169673</v>
      </c>
      <c r="ER127" s="137">
        <f t="shared" ref="ER127:ER162" si="280">EJ127-273.15</f>
        <v>38.244068049440159</v>
      </c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  <c r="II127" s="106"/>
      <c r="IJ127" s="106"/>
      <c r="IK127" s="106"/>
      <c r="IL127" s="106"/>
      <c r="IM127" s="106"/>
      <c r="IN127" s="106"/>
      <c r="IO127" s="106"/>
      <c r="IP127" s="106"/>
      <c r="IQ127" s="106"/>
      <c r="IR127" s="106"/>
      <c r="IS127" s="106"/>
      <c r="IT127" s="106"/>
      <c r="IU127" s="106"/>
      <c r="IV127" s="106"/>
      <c r="IW127" s="106"/>
      <c r="IX127" s="106"/>
      <c r="IY127" s="106"/>
      <c r="IZ127" s="106"/>
      <c r="JA127" s="106"/>
      <c r="JB127" s="106"/>
      <c r="JC127" s="106"/>
      <c r="JD127" s="106"/>
      <c r="JE127" s="106"/>
      <c r="JF127" s="106"/>
      <c r="JG127" s="106"/>
      <c r="JH127" s="106"/>
      <c r="JI127" s="106"/>
      <c r="JJ127" s="106"/>
      <c r="JK127" s="106"/>
      <c r="JL127" s="106"/>
      <c r="JM127" s="106"/>
      <c r="JN127" s="106"/>
      <c r="JO127" s="106"/>
      <c r="JP127" s="106"/>
      <c r="JQ127" s="106"/>
      <c r="JR127" s="106"/>
      <c r="JS127" s="106"/>
      <c r="JT127" s="106"/>
      <c r="JU127" s="106"/>
      <c r="JV127" s="106"/>
      <c r="JW127" s="106"/>
      <c r="JX127" s="106"/>
      <c r="JY127" s="106"/>
      <c r="JZ127" s="106"/>
      <c r="KA127" s="106"/>
      <c r="KB127" s="106"/>
      <c r="KC127" s="106"/>
      <c r="KD127" s="106"/>
      <c r="KE127" s="106"/>
      <c r="KF127" s="106"/>
      <c r="KG127" s="106"/>
      <c r="KH127" s="106"/>
      <c r="KI127" s="106"/>
      <c r="KJ127" s="106"/>
      <c r="KK127" s="106"/>
      <c r="KL127" s="106"/>
      <c r="KM127" s="106"/>
      <c r="KN127" s="106"/>
      <c r="KO127" s="106"/>
      <c r="KP127" s="106"/>
      <c r="KQ127" s="106"/>
      <c r="KR127" s="106"/>
      <c r="KS127" s="106"/>
      <c r="KT127" s="106"/>
      <c r="KU127" s="106"/>
      <c r="KV127" s="106"/>
      <c r="KW127" s="106"/>
      <c r="KX127" s="106"/>
      <c r="KY127" s="106"/>
      <c r="KZ127" s="106"/>
      <c r="LA127" s="106"/>
      <c r="LB127" s="106"/>
      <c r="LC127" s="106"/>
      <c r="LD127" s="106"/>
      <c r="LE127" s="106"/>
      <c r="LF127" s="106"/>
      <c r="LG127" s="106"/>
      <c r="LH127" s="106"/>
      <c r="LI127" s="106"/>
      <c r="LJ127" s="106"/>
      <c r="LK127" s="106"/>
      <c r="LL127" s="106"/>
      <c r="LM127" s="106"/>
      <c r="LN127" s="106"/>
      <c r="LO127" s="106"/>
      <c r="LP127" s="106"/>
      <c r="LQ127" s="106"/>
      <c r="LR127" s="106"/>
      <c r="LS127" s="106"/>
      <c r="LT127" s="106"/>
      <c r="LU127" s="106"/>
      <c r="LV127" s="106"/>
      <c r="LW127" s="106"/>
      <c r="LX127" s="106"/>
      <c r="LY127" s="106"/>
      <c r="LZ127" s="106"/>
      <c r="MA127" s="106"/>
      <c r="MB127" s="106"/>
      <c r="MC127" s="106"/>
      <c r="MD127" s="106"/>
      <c r="ME127" s="106"/>
      <c r="MF127" s="106"/>
      <c r="MG127" s="106"/>
      <c r="MH127" s="106"/>
      <c r="MI127" s="106"/>
      <c r="MJ127" s="106"/>
      <c r="MK127" s="106"/>
      <c r="ML127" s="106"/>
      <c r="MM127" s="106"/>
      <c r="MN127" s="106"/>
      <c r="MO127" s="106"/>
      <c r="MP127" s="106"/>
      <c r="MQ127" s="106"/>
      <c r="MR127" s="106"/>
      <c r="MS127" s="106"/>
      <c r="MT127" s="106"/>
      <c r="MU127" s="106"/>
      <c r="MV127" s="106"/>
      <c r="MW127" s="106"/>
      <c r="MX127" s="106"/>
      <c r="MY127" s="106"/>
      <c r="MZ127" s="106"/>
      <c r="NA127" s="106"/>
      <c r="NB127" s="106"/>
      <c r="NC127" s="106"/>
      <c r="ND127" s="106"/>
      <c r="NE127" s="106"/>
      <c r="NF127" s="106"/>
      <c r="NG127" s="106"/>
      <c r="NH127" s="106"/>
      <c r="NI127" s="106"/>
      <c r="NJ127" s="106"/>
      <c r="NK127" s="106"/>
      <c r="NL127" s="106"/>
      <c r="NM127" s="106"/>
      <c r="NN127" s="106"/>
      <c r="NO127" s="106"/>
      <c r="NP127" s="106"/>
      <c r="NQ127" s="106"/>
      <c r="NR127" s="106"/>
      <c r="NS127" s="106"/>
      <c r="NT127" s="106"/>
      <c r="NU127" s="106"/>
      <c r="NV127" s="106"/>
      <c r="NW127" s="106"/>
      <c r="NX127" s="106"/>
      <c r="NY127" s="106"/>
      <c r="NZ127" s="106"/>
      <c r="OA127" s="106"/>
      <c r="OB127" s="106"/>
      <c r="OC127" s="106"/>
      <c r="OD127" s="106"/>
      <c r="OE127" s="106"/>
      <c r="OF127" s="106"/>
      <c r="OG127" s="106"/>
      <c r="OH127" s="106"/>
      <c r="OI127" s="106"/>
      <c r="OJ127" s="106"/>
      <c r="OK127" s="106"/>
      <c r="OL127" s="106"/>
      <c r="OM127" s="106"/>
      <c r="ON127" s="106"/>
      <c r="OO127" s="106"/>
      <c r="OP127" s="106"/>
      <c r="OQ127" s="106"/>
      <c r="OR127" s="106"/>
      <c r="OS127" s="106"/>
      <c r="OT127" s="106"/>
      <c r="OU127" s="106"/>
      <c r="OV127" s="106"/>
      <c r="OW127" s="106"/>
      <c r="OX127" s="106"/>
      <c r="OY127" s="106"/>
      <c r="OZ127" s="106"/>
      <c r="PA127" s="106"/>
      <c r="PB127" s="106"/>
      <c r="PC127" s="106"/>
      <c r="PD127" s="106"/>
      <c r="PE127" s="106"/>
      <c r="PF127" s="106"/>
      <c r="PG127" s="106"/>
      <c r="PH127" s="106"/>
      <c r="PI127" s="106"/>
      <c r="PJ127" s="106"/>
      <c r="PK127" s="106"/>
      <c r="PL127" s="106"/>
      <c r="PM127" s="106"/>
      <c r="PN127" s="106"/>
      <c r="PO127" s="106"/>
      <c r="PP127" s="106"/>
      <c r="PQ127" s="106"/>
      <c r="PR127" s="106"/>
      <c r="PS127" s="106"/>
      <c r="PT127" s="106"/>
      <c r="PU127" s="106"/>
      <c r="PV127" s="106"/>
      <c r="PW127" s="106"/>
      <c r="PX127" s="106"/>
      <c r="PY127" s="106"/>
      <c r="PZ127" s="106"/>
      <c r="QA127" s="106"/>
      <c r="QB127" s="106"/>
      <c r="QC127" s="106"/>
      <c r="QD127" s="106"/>
      <c r="QE127" s="106"/>
      <c r="QF127" s="106"/>
      <c r="QG127" s="106"/>
      <c r="QH127" s="106"/>
      <c r="QI127" s="106"/>
      <c r="QJ127" s="106"/>
      <c r="QK127" s="106"/>
      <c r="QL127" s="106"/>
      <c r="QM127" s="106"/>
      <c r="QN127" s="106"/>
      <c r="QO127" s="106"/>
      <c r="QP127" s="106"/>
      <c r="QQ127" s="106"/>
      <c r="QR127" s="106"/>
      <c r="QS127" s="106"/>
      <c r="QT127" s="106"/>
      <c r="QU127" s="106"/>
      <c r="QV127" s="106"/>
      <c r="QW127" s="106"/>
      <c r="QX127" s="106"/>
      <c r="QY127" s="106"/>
      <c r="QZ127" s="106"/>
      <c r="RA127" s="106"/>
      <c r="RB127" s="106"/>
      <c r="RC127" s="106"/>
      <c r="RD127" s="106"/>
      <c r="RE127" s="106"/>
      <c r="RF127" s="106"/>
      <c r="RG127" s="106"/>
      <c r="RH127" s="106"/>
      <c r="RI127" s="106"/>
      <c r="RJ127" s="106"/>
      <c r="RK127" s="106"/>
      <c r="RL127" s="106"/>
      <c r="RM127" s="106"/>
      <c r="RN127" s="106"/>
      <c r="RO127" s="106"/>
      <c r="RP127" s="106"/>
      <c r="RQ127" s="106"/>
      <c r="RR127" s="106"/>
    </row>
    <row r="128" spans="1:486" x14ac:dyDescent="0.3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16"/>
      <c r="M128" s="116"/>
      <c r="N128" s="116"/>
      <c r="O128" s="116"/>
      <c r="P128" s="117"/>
      <c r="Q128" s="117"/>
      <c r="R128" s="116"/>
      <c r="S128" s="111">
        <v>0.66</v>
      </c>
      <c r="T128" s="134">
        <f t="shared" si="154"/>
        <v>321.32213503222368</v>
      </c>
      <c r="U128" s="111">
        <f t="shared" si="155"/>
        <v>66.587881565157375</v>
      </c>
      <c r="V128" s="111">
        <f t="shared" si="156"/>
        <v>40.985805105521656</v>
      </c>
      <c r="W128" s="156">
        <f t="shared" si="152"/>
        <v>0.90199002507727521</v>
      </c>
      <c r="X128" s="156">
        <f t="shared" si="153"/>
        <v>8.2517309897968211E-2</v>
      </c>
      <c r="Y128" s="156">
        <f t="shared" si="157"/>
        <v>1.3231498358304645</v>
      </c>
      <c r="Z128" s="156">
        <f t="shared" si="158"/>
        <v>1.5721813793412152</v>
      </c>
      <c r="AA128" s="111">
        <f t="shared" si="159"/>
        <v>706.58177936149355</v>
      </c>
      <c r="AB128" s="111">
        <f t="shared" si="160"/>
        <v>310.87633912691609</v>
      </c>
      <c r="AC128" s="111">
        <f t="shared" si="161"/>
        <v>65.553874495768298</v>
      </c>
      <c r="AD128" s="111">
        <f t="shared" si="162"/>
        <v>40.302760517811627</v>
      </c>
      <c r="AE128" s="156">
        <f t="shared" si="163"/>
        <v>0.91259156631353733</v>
      </c>
      <c r="AF128" s="156">
        <f t="shared" si="164"/>
        <v>7.4741147966419993E-2</v>
      </c>
      <c r="AG128" s="156">
        <f t="shared" si="165"/>
        <v>1.3293405242916363</v>
      </c>
      <c r="AH128" s="156">
        <f t="shared" si="166"/>
        <v>1.5671746518323613</v>
      </c>
      <c r="AI128" s="111">
        <f t="shared" si="167"/>
        <v>718.70820629062257</v>
      </c>
      <c r="AJ128" s="111">
        <f t="shared" si="168"/>
        <v>311.34731375888157</v>
      </c>
      <c r="AK128" s="111">
        <f t="shared" si="169"/>
        <v>65.599308888036603</v>
      </c>
      <c r="AL128" s="111">
        <f t="shared" si="170"/>
        <v>40.332764192695493</v>
      </c>
      <c r="AM128" s="156">
        <f t="shared" si="171"/>
        <v>0.91209328266649048</v>
      </c>
      <c r="AN128" s="156">
        <f t="shared" si="172"/>
        <v>7.5086353189886504E-2</v>
      </c>
      <c r="AO128" s="156">
        <f t="shared" si="173"/>
        <v>1.3290650000866051</v>
      </c>
      <c r="AP128" s="156">
        <f t="shared" si="174"/>
        <v>1.5674196488748746</v>
      </c>
      <c r="AQ128" s="111">
        <f t="shared" si="175"/>
        <v>718.16591079458703</v>
      </c>
      <c r="AR128" s="111">
        <f t="shared" si="176"/>
        <v>311.32638708424912</v>
      </c>
      <c r="AS128" s="111">
        <f t="shared" si="177"/>
        <v>65.597287813968236</v>
      </c>
      <c r="AT128" s="111">
        <f t="shared" si="178"/>
        <v>40.331429509855205</v>
      </c>
      <c r="AU128" s="156">
        <f t="shared" si="179"/>
        <v>0.91211538060512343</v>
      </c>
      <c r="AV128" s="156">
        <f t="shared" si="180"/>
        <v>7.507100357587948E-2</v>
      </c>
      <c r="AW128" s="156">
        <f t="shared" si="181"/>
        <v>1.3290772504148034</v>
      </c>
      <c r="AX128" s="156">
        <f t="shared" si="182"/>
        <v>1.5674088023611157</v>
      </c>
      <c r="AY128" s="111">
        <f t="shared" si="183"/>
        <v>718.19001645444337</v>
      </c>
      <c r="AZ128" s="111">
        <f t="shared" si="184"/>
        <v>311.32731756559696</v>
      </c>
      <c r="BA128" s="111">
        <f t="shared" si="185"/>
        <v>65.597377674229122</v>
      </c>
      <c r="BB128" s="111">
        <f t="shared" si="186"/>
        <v>40.331488852001549</v>
      </c>
      <c r="BC128" s="156">
        <f t="shared" si="187"/>
        <v>0.91211439796168992</v>
      </c>
      <c r="BD128" s="156">
        <f t="shared" si="188"/>
        <v>7.5071686057300691E-2</v>
      </c>
      <c r="BE128" s="156">
        <f t="shared" si="189"/>
        <v>1.3290767057333792</v>
      </c>
      <c r="BF128" s="156">
        <f t="shared" si="190"/>
        <v>1.5674092847170074</v>
      </c>
      <c r="BG128" s="111">
        <f t="shared" si="191"/>
        <v>718.18894464272057</v>
      </c>
      <c r="BH128" s="137">
        <f t="shared" si="192"/>
        <v>311.32727619406359</v>
      </c>
      <c r="BI128" s="137">
        <f t="shared" si="193"/>
        <v>65.597373678807656</v>
      </c>
      <c r="BJ128" s="137">
        <f t="shared" si="194"/>
        <v>40.331486213494927</v>
      </c>
      <c r="BK128" s="113">
        <f t="shared" si="195"/>
        <v>0.91211444165231581</v>
      </c>
      <c r="BL128" s="113">
        <f t="shared" si="196"/>
        <v>7.5071655712422067E-2</v>
      </c>
      <c r="BM128" s="113">
        <f t="shared" si="197"/>
        <v>1.3290767299513122</v>
      </c>
      <c r="BN128" s="113">
        <f t="shared" si="198"/>
        <v>1.5674092632704089</v>
      </c>
      <c r="BO128" s="137">
        <f t="shared" si="199"/>
        <v>718.18899229819556</v>
      </c>
      <c r="BP128" s="137">
        <f t="shared" si="200"/>
        <v>311.32727803354823</v>
      </c>
      <c r="BQ128" s="137">
        <f t="shared" si="201"/>
        <v>65.597373856454311</v>
      </c>
      <c r="BR128" s="137">
        <f t="shared" si="202"/>
        <v>40.331486330809696</v>
      </c>
      <c r="BS128" s="113">
        <f t="shared" si="203"/>
        <v>0.91211443970971828</v>
      </c>
      <c r="BT128" s="113">
        <f t="shared" si="204"/>
        <v>7.507165706163324E-2</v>
      </c>
      <c r="BU128" s="113">
        <f t="shared" si="205"/>
        <v>1.3290767288745207</v>
      </c>
      <c r="BV128" s="113">
        <f t="shared" si="206"/>
        <v>1.5674092642239799</v>
      </c>
      <c r="BW128" s="137">
        <f t="shared" si="207"/>
        <v>718.18899017931096</v>
      </c>
      <c r="BX128" s="137">
        <f t="shared" si="208"/>
        <v>311.32727795175998</v>
      </c>
      <c r="BY128" s="137">
        <f t="shared" si="209"/>
        <v>65.597373848555719</v>
      </c>
      <c r="BZ128" s="137">
        <f t="shared" si="210"/>
        <v>40.33148632559358</v>
      </c>
      <c r="CA128" s="113">
        <f t="shared" si="211"/>
        <v>0.91211443979609086</v>
      </c>
      <c r="CB128" s="113">
        <f t="shared" si="212"/>
        <v>7.5071657001643824E-2</v>
      </c>
      <c r="CC128" s="113">
        <f t="shared" si="213"/>
        <v>1.3290767289223977</v>
      </c>
      <c r="CD128" s="113">
        <f t="shared" si="214"/>
        <v>1.5674092641815818</v>
      </c>
      <c r="CE128" s="137">
        <f t="shared" si="215"/>
        <v>718.18899027352199</v>
      </c>
      <c r="CF128" s="137">
        <f t="shared" si="216"/>
        <v>311.32727795539648</v>
      </c>
      <c r="CG128" s="137">
        <f t="shared" si="217"/>
        <v>65.597373848906884</v>
      </c>
      <c r="CH128" s="137">
        <f t="shared" si="218"/>
        <v>40.331486325825502</v>
      </c>
      <c r="CI128" s="113">
        <f t="shared" si="219"/>
        <v>0.91211443979225071</v>
      </c>
      <c r="CJ128" s="113">
        <f t="shared" si="220"/>
        <v>7.5071657004311051E-2</v>
      </c>
      <c r="CK128" s="113">
        <f t="shared" si="221"/>
        <v>1.329076728920269</v>
      </c>
      <c r="CL128" s="113">
        <f t="shared" si="222"/>
        <v>1.5674092641834667</v>
      </c>
      <c r="CM128" s="137">
        <f t="shared" si="223"/>
        <v>718.18899026933298</v>
      </c>
      <c r="CN128" s="137">
        <f t="shared" si="224"/>
        <v>311.32727795523476</v>
      </c>
      <c r="CO128" s="137">
        <f t="shared" si="225"/>
        <v>65.59737384889128</v>
      </c>
      <c r="CP128" s="137">
        <f t="shared" si="226"/>
        <v>40.331486325815185</v>
      </c>
      <c r="CQ128" s="113">
        <f t="shared" si="227"/>
        <v>0.91211443979242124</v>
      </c>
      <c r="CR128" s="113">
        <f t="shared" si="228"/>
        <v>7.5071657004192494E-2</v>
      </c>
      <c r="CS128" s="113">
        <f t="shared" si="229"/>
        <v>1.3290767289203638</v>
      </c>
      <c r="CT128" s="113">
        <f t="shared" si="230"/>
        <v>1.567409264183383</v>
      </c>
      <c r="CU128" s="137">
        <f t="shared" si="231"/>
        <v>718.18899026951919</v>
      </c>
      <c r="CV128" s="137">
        <f t="shared" si="232"/>
        <v>311.32727795524193</v>
      </c>
      <c r="CW128" s="173">
        <f t="shared" si="233"/>
        <v>65.597373848891976</v>
      </c>
      <c r="CX128" s="173">
        <f t="shared" si="234"/>
        <v>40.331486325815654</v>
      </c>
      <c r="CY128" s="174">
        <f t="shared" si="235"/>
        <v>0.91211443979241402</v>
      </c>
      <c r="CZ128" s="174">
        <f t="shared" si="236"/>
        <v>7.5071657004197712E-2</v>
      </c>
      <c r="DA128" s="174">
        <f t="shared" si="237"/>
        <v>1.3290767289203593</v>
      </c>
      <c r="DB128" s="174">
        <f t="shared" si="238"/>
        <v>1.5674092641833866</v>
      </c>
      <c r="DC128" s="173">
        <f t="shared" si="239"/>
        <v>718.18899026951124</v>
      </c>
      <c r="DD128" s="137">
        <f t="shared" si="240"/>
        <v>311.32727795524164</v>
      </c>
      <c r="DE128" s="173">
        <f t="shared" si="241"/>
        <v>65.597373848891948</v>
      </c>
      <c r="DF128" s="173">
        <f t="shared" si="242"/>
        <v>40.331486325815632</v>
      </c>
      <c r="DG128" s="174">
        <f t="shared" si="243"/>
        <v>0.91211443979241413</v>
      </c>
      <c r="DH128" s="174">
        <f t="shared" si="244"/>
        <v>7.5071657004197531E-2</v>
      </c>
      <c r="DI128" s="174">
        <f t="shared" si="245"/>
        <v>1.3290767289203593</v>
      </c>
      <c r="DJ128" s="174">
        <f t="shared" si="246"/>
        <v>1.5674092641833868</v>
      </c>
      <c r="DK128" s="173">
        <f t="shared" si="247"/>
        <v>718.18899026951169</v>
      </c>
      <c r="DL128" s="137">
        <f t="shared" si="248"/>
        <v>311.32727795524164</v>
      </c>
      <c r="DM128" s="173">
        <f t="shared" si="249"/>
        <v>65.597373848891948</v>
      </c>
      <c r="DN128" s="173">
        <f t="shared" si="250"/>
        <v>40.331486325815632</v>
      </c>
      <c r="DO128" s="174">
        <f t="shared" si="251"/>
        <v>0.91211443979241413</v>
      </c>
      <c r="DP128" s="174">
        <f t="shared" si="252"/>
        <v>7.5071657004197531E-2</v>
      </c>
      <c r="DQ128" s="174">
        <f t="shared" si="253"/>
        <v>1.3290767289203593</v>
      </c>
      <c r="DR128" s="174">
        <f t="shared" si="254"/>
        <v>1.5674092641833868</v>
      </c>
      <c r="DS128" s="173">
        <f t="shared" si="255"/>
        <v>718.18899026951169</v>
      </c>
      <c r="DT128" s="137">
        <f t="shared" si="256"/>
        <v>311.32727795524164</v>
      </c>
      <c r="DU128" s="173">
        <f t="shared" si="257"/>
        <v>65.597373848891948</v>
      </c>
      <c r="DV128" s="173">
        <f t="shared" si="258"/>
        <v>40.331486325815632</v>
      </c>
      <c r="DW128" s="174">
        <f t="shared" si="259"/>
        <v>0.91211443979241413</v>
      </c>
      <c r="DX128" s="174">
        <f t="shared" si="260"/>
        <v>7.5071657004197531E-2</v>
      </c>
      <c r="DY128" s="174">
        <f t="shared" si="261"/>
        <v>1.3290767289203593</v>
      </c>
      <c r="DZ128" s="174">
        <f t="shared" si="262"/>
        <v>1.5674092641833868</v>
      </c>
      <c r="EA128" s="173">
        <f t="shared" si="263"/>
        <v>718.18899026951169</v>
      </c>
      <c r="EB128" s="137">
        <f t="shared" si="264"/>
        <v>311.32727795524164</v>
      </c>
      <c r="EC128" s="173">
        <f t="shared" si="265"/>
        <v>65.597373848891948</v>
      </c>
      <c r="ED128" s="173">
        <f t="shared" si="266"/>
        <v>40.331486325815632</v>
      </c>
      <c r="EE128" s="174">
        <f t="shared" si="267"/>
        <v>0.91211443979241413</v>
      </c>
      <c r="EF128" s="174">
        <f t="shared" si="268"/>
        <v>7.5071657004197531E-2</v>
      </c>
      <c r="EG128" s="174">
        <f t="shared" si="269"/>
        <v>1.3290767289203593</v>
      </c>
      <c r="EH128" s="174">
        <f t="shared" si="270"/>
        <v>1.5674092641833868</v>
      </c>
      <c r="EI128" s="173">
        <f t="shared" si="271"/>
        <v>718.18899026951169</v>
      </c>
      <c r="EJ128" s="137">
        <f t="shared" si="272"/>
        <v>311.32727795524164</v>
      </c>
      <c r="EK128" s="173">
        <f t="shared" si="273"/>
        <v>65.597373848891948</v>
      </c>
      <c r="EL128" s="173">
        <f t="shared" si="274"/>
        <v>40.331486325815632</v>
      </c>
      <c r="EM128" s="174">
        <f t="shared" si="275"/>
        <v>0.91211443979241413</v>
      </c>
      <c r="EN128" s="174">
        <f t="shared" si="276"/>
        <v>7.5071657004197531E-2</v>
      </c>
      <c r="EO128" s="174">
        <f t="shared" si="277"/>
        <v>1.3290767289203593</v>
      </c>
      <c r="EP128" s="174">
        <f t="shared" si="278"/>
        <v>1.5674092641833868</v>
      </c>
      <c r="EQ128" s="137">
        <f t="shared" si="279"/>
        <v>0.82893015269432546</v>
      </c>
      <c r="ER128" s="137">
        <f t="shared" si="280"/>
        <v>38.177277955241664</v>
      </c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/>
      <c r="IW128" s="106"/>
      <c r="IX128" s="106"/>
      <c r="IY128" s="106"/>
      <c r="IZ128" s="106"/>
      <c r="JA128" s="106"/>
      <c r="JB128" s="106"/>
      <c r="JC128" s="106"/>
      <c r="JD128" s="106"/>
      <c r="JE128" s="106"/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  <c r="JX128" s="106"/>
      <c r="JY128" s="106"/>
      <c r="JZ128" s="106"/>
      <c r="KA128" s="106"/>
      <c r="KB128" s="106"/>
      <c r="KC128" s="106"/>
      <c r="KD128" s="106"/>
      <c r="KE128" s="106"/>
      <c r="KF128" s="106"/>
      <c r="KG128" s="106"/>
      <c r="KH128" s="106"/>
      <c r="KI128" s="106"/>
      <c r="KJ128" s="106"/>
      <c r="KK128" s="106"/>
      <c r="KL128" s="106"/>
      <c r="KM128" s="106"/>
      <c r="KN128" s="106"/>
      <c r="KO128" s="106"/>
      <c r="KP128" s="106"/>
      <c r="KQ128" s="106"/>
      <c r="KR128" s="106"/>
      <c r="KS128" s="106"/>
      <c r="KT128" s="106"/>
      <c r="KU128" s="106"/>
      <c r="KV128" s="106"/>
      <c r="KW128" s="106"/>
      <c r="KX128" s="106"/>
      <c r="KY128" s="106"/>
      <c r="KZ128" s="106"/>
      <c r="LA128" s="106"/>
      <c r="LB128" s="106"/>
      <c r="LC128" s="106"/>
      <c r="LD128" s="106"/>
      <c r="LE128" s="106"/>
      <c r="LF128" s="106"/>
      <c r="LG128" s="106"/>
      <c r="LH128" s="106"/>
      <c r="LI128" s="106"/>
      <c r="LJ128" s="106"/>
      <c r="LK128" s="106"/>
      <c r="LL128" s="106"/>
      <c r="LM128" s="106"/>
      <c r="LN128" s="106"/>
      <c r="LO128" s="106"/>
      <c r="LP128" s="106"/>
      <c r="LQ128" s="106"/>
      <c r="LR128" s="106"/>
      <c r="LS128" s="106"/>
      <c r="LT128" s="106"/>
      <c r="LU128" s="106"/>
      <c r="LV128" s="106"/>
      <c r="LW128" s="106"/>
      <c r="LX128" s="106"/>
      <c r="LY128" s="106"/>
      <c r="LZ128" s="106"/>
      <c r="MA128" s="106"/>
      <c r="MB128" s="106"/>
      <c r="MC128" s="106"/>
      <c r="MD128" s="106"/>
      <c r="ME128" s="106"/>
      <c r="MF128" s="106"/>
      <c r="MG128" s="106"/>
      <c r="MH128" s="106"/>
      <c r="MI128" s="106"/>
      <c r="MJ128" s="106"/>
      <c r="MK128" s="106"/>
      <c r="ML128" s="106"/>
      <c r="MM128" s="106"/>
      <c r="MN128" s="106"/>
      <c r="MO128" s="106"/>
      <c r="MP128" s="106"/>
      <c r="MQ128" s="106"/>
      <c r="MR128" s="106"/>
      <c r="MS128" s="106"/>
      <c r="MT128" s="106"/>
      <c r="MU128" s="106"/>
      <c r="MV128" s="106"/>
      <c r="MW128" s="106"/>
      <c r="MX128" s="106"/>
      <c r="MY128" s="106"/>
      <c r="MZ128" s="106"/>
      <c r="NA128" s="106"/>
      <c r="NB128" s="106"/>
      <c r="NC128" s="106"/>
      <c r="ND128" s="106"/>
      <c r="NE128" s="106"/>
      <c r="NF128" s="106"/>
      <c r="NG128" s="106"/>
      <c r="NH128" s="106"/>
      <c r="NI128" s="106"/>
      <c r="NJ128" s="106"/>
      <c r="NK128" s="106"/>
      <c r="NL128" s="106"/>
      <c r="NM128" s="106"/>
      <c r="NN128" s="106"/>
      <c r="NO128" s="106"/>
      <c r="NP128" s="106"/>
      <c r="NQ128" s="106"/>
      <c r="NR128" s="106"/>
      <c r="NS128" s="106"/>
      <c r="NT128" s="106"/>
      <c r="NU128" s="106"/>
      <c r="NV128" s="106"/>
      <c r="NW128" s="106"/>
      <c r="NX128" s="106"/>
      <c r="NY128" s="106"/>
      <c r="NZ128" s="106"/>
      <c r="OA128" s="106"/>
      <c r="OB128" s="106"/>
      <c r="OC128" s="106"/>
      <c r="OD128" s="106"/>
      <c r="OE128" s="106"/>
      <c r="OF128" s="106"/>
      <c r="OG128" s="106"/>
      <c r="OH128" s="106"/>
      <c r="OI128" s="106"/>
      <c r="OJ128" s="106"/>
      <c r="OK128" s="106"/>
      <c r="OL128" s="106"/>
      <c r="OM128" s="106"/>
      <c r="ON128" s="106"/>
      <c r="OO128" s="106"/>
      <c r="OP128" s="106"/>
      <c r="OQ128" s="106"/>
      <c r="OR128" s="106"/>
      <c r="OS128" s="106"/>
      <c r="OT128" s="106"/>
      <c r="OU128" s="106"/>
      <c r="OV128" s="106"/>
      <c r="OW128" s="106"/>
      <c r="OX128" s="106"/>
      <c r="OY128" s="106"/>
      <c r="OZ128" s="106"/>
      <c r="PA128" s="106"/>
      <c r="PB128" s="106"/>
      <c r="PC128" s="106"/>
      <c r="PD128" s="106"/>
      <c r="PE128" s="106"/>
      <c r="PF128" s="106"/>
      <c r="PG128" s="106"/>
      <c r="PH128" s="106"/>
      <c r="PI128" s="106"/>
      <c r="PJ128" s="106"/>
      <c r="PK128" s="106"/>
      <c r="PL128" s="106"/>
      <c r="PM128" s="106"/>
      <c r="PN128" s="106"/>
      <c r="PO128" s="106"/>
      <c r="PP128" s="106"/>
      <c r="PQ128" s="106"/>
      <c r="PR128" s="106"/>
      <c r="PS128" s="106"/>
      <c r="PT128" s="106"/>
      <c r="PU128" s="106"/>
      <c r="PV128" s="106"/>
      <c r="PW128" s="106"/>
      <c r="PX128" s="106"/>
      <c r="PY128" s="106"/>
      <c r="PZ128" s="106"/>
      <c r="QA128" s="106"/>
      <c r="QB128" s="106"/>
      <c r="QC128" s="106"/>
      <c r="QD128" s="106"/>
      <c r="QE128" s="106"/>
      <c r="QF128" s="106"/>
      <c r="QG128" s="106"/>
      <c r="QH128" s="106"/>
      <c r="QI128" s="106"/>
      <c r="QJ128" s="106"/>
      <c r="QK128" s="106"/>
      <c r="QL128" s="106"/>
      <c r="QM128" s="106"/>
      <c r="QN128" s="106"/>
      <c r="QO128" s="106"/>
      <c r="QP128" s="106"/>
      <c r="QQ128" s="106"/>
      <c r="QR128" s="106"/>
      <c r="QS128" s="106"/>
      <c r="QT128" s="106"/>
      <c r="QU128" s="106"/>
      <c r="QV128" s="106"/>
      <c r="QW128" s="106"/>
      <c r="QX128" s="106"/>
      <c r="QY128" s="106"/>
      <c r="QZ128" s="106"/>
      <c r="RA128" s="106"/>
      <c r="RB128" s="106"/>
      <c r="RC128" s="106"/>
      <c r="RD128" s="106"/>
      <c r="RE128" s="106"/>
      <c r="RF128" s="106"/>
      <c r="RG128" s="106"/>
      <c r="RH128" s="106"/>
      <c r="RI128" s="106"/>
      <c r="RJ128" s="106"/>
      <c r="RK128" s="106"/>
      <c r="RL128" s="106"/>
      <c r="RM128" s="106"/>
      <c r="RN128" s="106"/>
      <c r="RO128" s="106"/>
      <c r="RP128" s="106"/>
      <c r="RQ128" s="106"/>
      <c r="RR128" s="106"/>
    </row>
    <row r="129" spans="1:486" x14ac:dyDescent="0.3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16"/>
      <c r="M129" s="116"/>
      <c r="N129" s="116"/>
      <c r="O129" s="116"/>
      <c r="P129" s="117"/>
      <c r="Q129" s="117"/>
      <c r="R129" s="116"/>
      <c r="S129" s="111">
        <v>0.67</v>
      </c>
      <c r="T129" s="134">
        <f t="shared" si="154"/>
        <v>321.07457796250958</v>
      </c>
      <c r="U129" s="111">
        <f t="shared" si="155"/>
        <v>66.562718016181876</v>
      </c>
      <c r="V129" s="111">
        <f t="shared" si="156"/>
        <v>40.96917739328758</v>
      </c>
      <c r="W129" s="156">
        <f t="shared" si="152"/>
        <v>0.90223074286640526</v>
      </c>
      <c r="X129" s="156">
        <f t="shared" si="153"/>
        <v>8.2330217267396838E-2</v>
      </c>
      <c r="Y129" s="156">
        <f t="shared" si="157"/>
        <v>1.3098584997381861</v>
      </c>
      <c r="Z129" s="156">
        <f t="shared" si="158"/>
        <v>1.6042575091628895</v>
      </c>
      <c r="AA129" s="111">
        <f t="shared" si="159"/>
        <v>705.36036256532213</v>
      </c>
      <c r="AB129" s="111">
        <f t="shared" si="160"/>
        <v>310.82854569936626</v>
      </c>
      <c r="AC129" s="111">
        <f t="shared" si="161"/>
        <v>65.549269966393609</v>
      </c>
      <c r="AD129" s="111">
        <f t="shared" si="162"/>
        <v>40.29971985744487</v>
      </c>
      <c r="AE129" s="156">
        <f t="shared" si="163"/>
        <v>0.91264224216091949</v>
      </c>
      <c r="AF129" s="156">
        <f t="shared" si="164"/>
        <v>7.4706146902427703E-2</v>
      </c>
      <c r="AG129" s="156">
        <f t="shared" si="165"/>
        <v>1.3158676940176421</v>
      </c>
      <c r="AH129" s="156">
        <f t="shared" si="166"/>
        <v>1.5992320059792609</v>
      </c>
      <c r="AI129" s="111">
        <f t="shared" si="167"/>
        <v>717.04706488266243</v>
      </c>
      <c r="AJ129" s="111">
        <f t="shared" si="168"/>
        <v>311.28317217334381</v>
      </c>
      <c r="AK129" s="111">
        <f t="shared" si="169"/>
        <v>65.59311484599084</v>
      </c>
      <c r="AL129" s="111">
        <f t="shared" si="170"/>
        <v>40.328673758517887</v>
      </c>
      <c r="AM129" s="156">
        <f t="shared" si="171"/>
        <v>0.91216102663730814</v>
      </c>
      <c r="AN129" s="156">
        <f t="shared" si="172"/>
        <v>7.5039308944809965E-2</v>
      </c>
      <c r="AO129" s="156">
        <f t="shared" si="173"/>
        <v>1.3156041056137888</v>
      </c>
      <c r="AP129" s="156">
        <f t="shared" si="174"/>
        <v>1.599474453074375</v>
      </c>
      <c r="AQ129" s="111">
        <f t="shared" si="175"/>
        <v>716.5329161649712</v>
      </c>
      <c r="AR129" s="111">
        <f t="shared" si="176"/>
        <v>311.26329544879337</v>
      </c>
      <c r="AS129" s="111">
        <f t="shared" si="177"/>
        <v>65.591195793585698</v>
      </c>
      <c r="AT129" s="111">
        <f t="shared" si="178"/>
        <v>40.327406454092817</v>
      </c>
      <c r="AU129" s="156">
        <f t="shared" si="179"/>
        <v>0.91218202716334451</v>
      </c>
      <c r="AV129" s="156">
        <f t="shared" si="180"/>
        <v>7.5024732471490066E-2</v>
      </c>
      <c r="AW129" s="156">
        <f t="shared" si="181"/>
        <v>1.3156156365969283</v>
      </c>
      <c r="AX129" s="156">
        <f t="shared" si="182"/>
        <v>1.5994638915570345</v>
      </c>
      <c r="AY129" s="111">
        <f t="shared" si="183"/>
        <v>716.55540477794193</v>
      </c>
      <c r="AZ129" s="111">
        <f t="shared" si="184"/>
        <v>311.26416508390048</v>
      </c>
      <c r="BA129" s="111">
        <f t="shared" si="185"/>
        <v>65.591279750828747</v>
      </c>
      <c r="BB129" s="111">
        <f t="shared" si="186"/>
        <v>40.327461897770156</v>
      </c>
      <c r="BC129" s="156">
        <f t="shared" si="187"/>
        <v>0.9121811082864123</v>
      </c>
      <c r="BD129" s="156">
        <f t="shared" si="188"/>
        <v>7.502537019336733E-2</v>
      </c>
      <c r="BE129" s="156">
        <f t="shared" si="189"/>
        <v>1.3156151321125624</v>
      </c>
      <c r="BF129" s="156">
        <f t="shared" si="190"/>
        <v>1.5994643537121154</v>
      </c>
      <c r="BG129" s="111">
        <f t="shared" si="191"/>
        <v>716.55442088710367</v>
      </c>
      <c r="BH129" s="137">
        <f t="shared" si="192"/>
        <v>311.2641270372759</v>
      </c>
      <c r="BI129" s="137">
        <f t="shared" si="193"/>
        <v>65.591276077683062</v>
      </c>
      <c r="BJ129" s="137">
        <f t="shared" si="194"/>
        <v>40.327459472098433</v>
      </c>
      <c r="BK129" s="113">
        <f t="shared" si="195"/>
        <v>0.91218114848723009</v>
      </c>
      <c r="BL129" s="113">
        <f t="shared" si="196"/>
        <v>7.5025342292932548E-2</v>
      </c>
      <c r="BM129" s="113">
        <f t="shared" si="197"/>
        <v>1.315615154183829</v>
      </c>
      <c r="BN129" s="113">
        <f t="shared" si="198"/>
        <v>1.5994643334929248</v>
      </c>
      <c r="BO129" s="137">
        <f t="shared" si="199"/>
        <v>716.55446393246302</v>
      </c>
      <c r="BP129" s="137">
        <f t="shared" si="200"/>
        <v>311.26412870182185</v>
      </c>
      <c r="BQ129" s="137">
        <f t="shared" si="201"/>
        <v>65.59127623838377</v>
      </c>
      <c r="BR129" s="137">
        <f t="shared" si="202"/>
        <v>40.327459578221941</v>
      </c>
      <c r="BS129" s="113">
        <f t="shared" si="203"/>
        <v>0.9121811467284372</v>
      </c>
      <c r="BT129" s="113">
        <f t="shared" si="204"/>
        <v>7.5025343513581061E-2</v>
      </c>
      <c r="BU129" s="113">
        <f t="shared" si="205"/>
        <v>1.3156151532182077</v>
      </c>
      <c r="BV129" s="113">
        <f t="shared" si="206"/>
        <v>1.5994643343775181</v>
      </c>
      <c r="BW129" s="137">
        <f t="shared" si="207"/>
        <v>716.55446204922123</v>
      </c>
      <c r="BX129" s="137">
        <f t="shared" si="208"/>
        <v>311.26412862899764</v>
      </c>
      <c r="BY129" s="137">
        <f t="shared" si="209"/>
        <v>65.591276231353078</v>
      </c>
      <c r="BZ129" s="137">
        <f t="shared" si="210"/>
        <v>40.32745957357902</v>
      </c>
      <c r="CA129" s="113">
        <f t="shared" si="211"/>
        <v>0.91218114680538487</v>
      </c>
      <c r="CB129" s="113">
        <f t="shared" si="212"/>
        <v>7.5025343460177418E-2</v>
      </c>
      <c r="CC129" s="113">
        <f t="shared" si="213"/>
        <v>1.3156151532604536</v>
      </c>
      <c r="CD129" s="113">
        <f t="shared" si="214"/>
        <v>1.5994643343388171</v>
      </c>
      <c r="CE129" s="137">
        <f t="shared" si="215"/>
        <v>716.55446213161372</v>
      </c>
      <c r="CF129" s="137">
        <f t="shared" si="216"/>
        <v>311.26412863218371</v>
      </c>
      <c r="CG129" s="137">
        <f t="shared" si="217"/>
        <v>65.591276231660686</v>
      </c>
      <c r="CH129" s="137">
        <f t="shared" si="218"/>
        <v>40.327459573782164</v>
      </c>
      <c r="CI129" s="113">
        <f t="shared" si="219"/>
        <v>0.91218114680201845</v>
      </c>
      <c r="CJ129" s="113">
        <f t="shared" si="220"/>
        <v>7.5025343462513827E-2</v>
      </c>
      <c r="CK129" s="113">
        <f t="shared" si="221"/>
        <v>1.3156151532586053</v>
      </c>
      <c r="CL129" s="113">
        <f t="shared" si="222"/>
        <v>1.5994643343405099</v>
      </c>
      <c r="CM129" s="137">
        <f t="shared" si="223"/>
        <v>716.55446212800894</v>
      </c>
      <c r="CN129" s="137">
        <f t="shared" si="224"/>
        <v>311.26412863204433</v>
      </c>
      <c r="CO129" s="137">
        <f t="shared" si="225"/>
        <v>65.591276231647214</v>
      </c>
      <c r="CP129" s="137">
        <f t="shared" si="226"/>
        <v>40.327459573773261</v>
      </c>
      <c r="CQ129" s="113">
        <f t="shared" si="227"/>
        <v>0.91218114680216555</v>
      </c>
      <c r="CR129" s="113">
        <f t="shared" si="228"/>
        <v>7.5025343462411645E-2</v>
      </c>
      <c r="CS129" s="113">
        <f t="shared" si="229"/>
        <v>1.3156151532586862</v>
      </c>
      <c r="CT129" s="113">
        <f t="shared" si="230"/>
        <v>1.5994643343404362</v>
      </c>
      <c r="CU129" s="137">
        <f t="shared" si="231"/>
        <v>716.55446212816673</v>
      </c>
      <c r="CV129" s="137">
        <f t="shared" si="232"/>
        <v>311.26412863205042</v>
      </c>
      <c r="CW129" s="173">
        <f t="shared" si="233"/>
        <v>65.591276231647797</v>
      </c>
      <c r="CX129" s="173">
        <f t="shared" si="234"/>
        <v>40.327459573773652</v>
      </c>
      <c r="CY129" s="174">
        <f t="shared" si="235"/>
        <v>0.91218114680215945</v>
      </c>
      <c r="CZ129" s="174">
        <f t="shared" si="236"/>
        <v>7.5025343462416072E-2</v>
      </c>
      <c r="DA129" s="174">
        <f t="shared" si="237"/>
        <v>1.3156151532586828</v>
      </c>
      <c r="DB129" s="174">
        <f t="shared" si="238"/>
        <v>1.5994643343404389</v>
      </c>
      <c r="DC129" s="173">
        <f t="shared" si="239"/>
        <v>716.55446212815991</v>
      </c>
      <c r="DD129" s="137">
        <f t="shared" si="240"/>
        <v>311.26412863205024</v>
      </c>
      <c r="DE129" s="173">
        <f t="shared" si="241"/>
        <v>65.591276231647768</v>
      </c>
      <c r="DF129" s="173">
        <f t="shared" si="242"/>
        <v>40.327459573773652</v>
      </c>
      <c r="DG129" s="174">
        <f t="shared" si="243"/>
        <v>0.91218114680216</v>
      </c>
      <c r="DH129" s="174">
        <f t="shared" si="244"/>
        <v>7.5025343462415905E-2</v>
      </c>
      <c r="DI129" s="174">
        <f t="shared" si="245"/>
        <v>1.3156151532586831</v>
      </c>
      <c r="DJ129" s="174">
        <f t="shared" si="246"/>
        <v>1.5994643343404387</v>
      </c>
      <c r="DK129" s="173">
        <f t="shared" si="247"/>
        <v>716.55446212815968</v>
      </c>
      <c r="DL129" s="137">
        <f t="shared" si="248"/>
        <v>311.26412863205019</v>
      </c>
      <c r="DM129" s="173">
        <f t="shared" si="249"/>
        <v>65.591276231647768</v>
      </c>
      <c r="DN129" s="173">
        <f t="shared" si="250"/>
        <v>40.327459573773652</v>
      </c>
      <c r="DO129" s="174">
        <f t="shared" si="251"/>
        <v>0.91218114680216</v>
      </c>
      <c r="DP129" s="174">
        <f t="shared" si="252"/>
        <v>7.5025343462415878E-2</v>
      </c>
      <c r="DQ129" s="174">
        <f t="shared" si="253"/>
        <v>1.3156151532586831</v>
      </c>
      <c r="DR129" s="174">
        <f t="shared" si="254"/>
        <v>1.5994643343404387</v>
      </c>
      <c r="DS129" s="173">
        <f t="shared" si="255"/>
        <v>716.55446212816003</v>
      </c>
      <c r="DT129" s="137">
        <f t="shared" si="256"/>
        <v>311.26412863205024</v>
      </c>
      <c r="DU129" s="173">
        <f t="shared" si="257"/>
        <v>65.591276231647768</v>
      </c>
      <c r="DV129" s="173">
        <f t="shared" si="258"/>
        <v>40.327459573773652</v>
      </c>
      <c r="DW129" s="174">
        <f t="shared" si="259"/>
        <v>0.91218114680216</v>
      </c>
      <c r="DX129" s="174">
        <f t="shared" si="260"/>
        <v>7.5025343462415905E-2</v>
      </c>
      <c r="DY129" s="174">
        <f t="shared" si="261"/>
        <v>1.3156151532586831</v>
      </c>
      <c r="DZ129" s="174">
        <f t="shared" si="262"/>
        <v>1.5994643343404387</v>
      </c>
      <c r="EA129" s="173">
        <f t="shared" si="263"/>
        <v>716.55446212815968</v>
      </c>
      <c r="EB129" s="137">
        <f t="shared" si="264"/>
        <v>311.26412863205019</v>
      </c>
      <c r="EC129" s="173">
        <f t="shared" si="265"/>
        <v>65.591276231647768</v>
      </c>
      <c r="ED129" s="173">
        <f t="shared" si="266"/>
        <v>40.327459573773652</v>
      </c>
      <c r="EE129" s="174">
        <f t="shared" si="267"/>
        <v>0.91218114680216</v>
      </c>
      <c r="EF129" s="174">
        <f t="shared" si="268"/>
        <v>7.5025343462415878E-2</v>
      </c>
      <c r="EG129" s="174">
        <f t="shared" si="269"/>
        <v>1.3156151532586831</v>
      </c>
      <c r="EH129" s="174">
        <f t="shared" si="270"/>
        <v>1.5994643343404387</v>
      </c>
      <c r="EI129" s="173">
        <f t="shared" si="271"/>
        <v>716.55446212816003</v>
      </c>
      <c r="EJ129" s="137">
        <f t="shared" si="272"/>
        <v>311.26412863205024</v>
      </c>
      <c r="EK129" s="173">
        <f t="shared" si="273"/>
        <v>65.591276231647768</v>
      </c>
      <c r="EL129" s="173">
        <f t="shared" si="274"/>
        <v>40.327459573773652</v>
      </c>
      <c r="EM129" s="174">
        <f t="shared" si="275"/>
        <v>0.91218114680216</v>
      </c>
      <c r="EN129" s="174">
        <f t="shared" si="276"/>
        <v>7.5025343462415905E-2</v>
      </c>
      <c r="EO129" s="174">
        <f t="shared" si="277"/>
        <v>1.3156151532586831</v>
      </c>
      <c r="EP129" s="174">
        <f t="shared" si="278"/>
        <v>1.5994643343404387</v>
      </c>
      <c r="EQ129" s="137">
        <f t="shared" si="279"/>
        <v>0.83107090716797205</v>
      </c>
      <c r="ER129" s="137">
        <f t="shared" si="280"/>
        <v>38.114128632050267</v>
      </c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  <c r="II129" s="106"/>
      <c r="IJ129" s="106"/>
      <c r="IK129" s="106"/>
      <c r="IL129" s="106"/>
      <c r="IM129" s="106"/>
      <c r="IN129" s="106"/>
      <c r="IO129" s="106"/>
      <c r="IP129" s="106"/>
      <c r="IQ129" s="106"/>
      <c r="IR129" s="106"/>
      <c r="IS129" s="106"/>
      <c r="IT129" s="106"/>
      <c r="IU129" s="106"/>
      <c r="IV129" s="106"/>
      <c r="IW129" s="106"/>
      <c r="IX129" s="106"/>
      <c r="IY129" s="106"/>
      <c r="IZ129" s="106"/>
      <c r="JA129" s="106"/>
      <c r="JB129" s="106"/>
      <c r="JC129" s="106"/>
      <c r="JD129" s="106"/>
      <c r="JE129" s="106"/>
      <c r="JF129" s="106"/>
      <c r="JG129" s="106"/>
      <c r="JH129" s="106"/>
      <c r="JI129" s="106"/>
      <c r="JJ129" s="106"/>
      <c r="JK129" s="106"/>
      <c r="JL129" s="106"/>
      <c r="JM129" s="106"/>
      <c r="JN129" s="106"/>
      <c r="JO129" s="106"/>
      <c r="JP129" s="106"/>
      <c r="JQ129" s="106"/>
      <c r="JR129" s="106"/>
      <c r="JS129" s="106"/>
      <c r="JT129" s="106"/>
      <c r="JU129" s="106"/>
      <c r="JV129" s="106"/>
      <c r="JW129" s="106"/>
      <c r="JX129" s="106"/>
      <c r="JY129" s="106"/>
      <c r="JZ129" s="106"/>
      <c r="KA129" s="106"/>
      <c r="KB129" s="106"/>
      <c r="KC129" s="106"/>
      <c r="KD129" s="106"/>
      <c r="KE129" s="106"/>
      <c r="KF129" s="106"/>
      <c r="KG129" s="106"/>
      <c r="KH129" s="106"/>
      <c r="KI129" s="106"/>
      <c r="KJ129" s="106"/>
      <c r="KK129" s="106"/>
      <c r="KL129" s="106"/>
      <c r="KM129" s="106"/>
      <c r="KN129" s="106"/>
      <c r="KO129" s="106"/>
      <c r="KP129" s="106"/>
      <c r="KQ129" s="106"/>
      <c r="KR129" s="106"/>
      <c r="KS129" s="106"/>
      <c r="KT129" s="106"/>
      <c r="KU129" s="106"/>
      <c r="KV129" s="106"/>
      <c r="KW129" s="106"/>
      <c r="KX129" s="106"/>
      <c r="KY129" s="106"/>
      <c r="KZ129" s="106"/>
      <c r="LA129" s="106"/>
      <c r="LB129" s="106"/>
      <c r="LC129" s="106"/>
      <c r="LD129" s="106"/>
      <c r="LE129" s="106"/>
      <c r="LF129" s="106"/>
      <c r="LG129" s="106"/>
      <c r="LH129" s="106"/>
      <c r="LI129" s="106"/>
      <c r="LJ129" s="106"/>
      <c r="LK129" s="106"/>
      <c r="LL129" s="106"/>
      <c r="LM129" s="106"/>
      <c r="LN129" s="106"/>
      <c r="LO129" s="106"/>
      <c r="LP129" s="106"/>
      <c r="LQ129" s="106"/>
      <c r="LR129" s="106"/>
      <c r="LS129" s="106"/>
      <c r="LT129" s="106"/>
      <c r="LU129" s="106"/>
      <c r="LV129" s="106"/>
      <c r="LW129" s="106"/>
      <c r="LX129" s="106"/>
      <c r="LY129" s="106"/>
      <c r="LZ129" s="106"/>
      <c r="MA129" s="106"/>
      <c r="MB129" s="106"/>
      <c r="MC129" s="106"/>
      <c r="MD129" s="106"/>
      <c r="ME129" s="106"/>
      <c r="MF129" s="106"/>
      <c r="MG129" s="106"/>
      <c r="MH129" s="106"/>
      <c r="MI129" s="106"/>
      <c r="MJ129" s="106"/>
      <c r="MK129" s="106"/>
      <c r="ML129" s="106"/>
      <c r="MM129" s="106"/>
      <c r="MN129" s="106"/>
      <c r="MO129" s="106"/>
      <c r="MP129" s="106"/>
      <c r="MQ129" s="106"/>
      <c r="MR129" s="106"/>
      <c r="MS129" s="106"/>
      <c r="MT129" s="106"/>
      <c r="MU129" s="106"/>
      <c r="MV129" s="106"/>
      <c r="MW129" s="106"/>
      <c r="MX129" s="106"/>
      <c r="MY129" s="106"/>
      <c r="MZ129" s="106"/>
      <c r="NA129" s="106"/>
      <c r="NB129" s="106"/>
      <c r="NC129" s="106"/>
      <c r="ND129" s="106"/>
      <c r="NE129" s="106"/>
      <c r="NF129" s="106"/>
      <c r="NG129" s="106"/>
      <c r="NH129" s="106"/>
      <c r="NI129" s="106"/>
      <c r="NJ129" s="106"/>
      <c r="NK129" s="106"/>
      <c r="NL129" s="106"/>
      <c r="NM129" s="106"/>
      <c r="NN129" s="106"/>
      <c r="NO129" s="106"/>
      <c r="NP129" s="106"/>
      <c r="NQ129" s="106"/>
      <c r="NR129" s="106"/>
      <c r="NS129" s="106"/>
      <c r="NT129" s="106"/>
      <c r="NU129" s="106"/>
      <c r="NV129" s="106"/>
      <c r="NW129" s="106"/>
      <c r="NX129" s="106"/>
      <c r="NY129" s="106"/>
      <c r="NZ129" s="106"/>
      <c r="OA129" s="106"/>
      <c r="OB129" s="106"/>
      <c r="OC129" s="106"/>
      <c r="OD129" s="106"/>
      <c r="OE129" s="106"/>
      <c r="OF129" s="106"/>
      <c r="OG129" s="106"/>
      <c r="OH129" s="106"/>
      <c r="OI129" s="106"/>
      <c r="OJ129" s="106"/>
      <c r="OK129" s="106"/>
      <c r="OL129" s="106"/>
      <c r="OM129" s="106"/>
      <c r="ON129" s="106"/>
      <c r="OO129" s="106"/>
      <c r="OP129" s="106"/>
      <c r="OQ129" s="106"/>
      <c r="OR129" s="106"/>
      <c r="OS129" s="106"/>
      <c r="OT129" s="106"/>
      <c r="OU129" s="106"/>
      <c r="OV129" s="106"/>
      <c r="OW129" s="106"/>
      <c r="OX129" s="106"/>
      <c r="OY129" s="106"/>
      <c r="OZ129" s="106"/>
      <c r="PA129" s="106"/>
      <c r="PB129" s="106"/>
      <c r="PC129" s="106"/>
      <c r="PD129" s="106"/>
      <c r="PE129" s="106"/>
      <c r="PF129" s="106"/>
      <c r="PG129" s="106"/>
      <c r="PH129" s="106"/>
      <c r="PI129" s="106"/>
      <c r="PJ129" s="106"/>
      <c r="PK129" s="106"/>
      <c r="PL129" s="106"/>
      <c r="PM129" s="106"/>
      <c r="PN129" s="106"/>
      <c r="PO129" s="106"/>
      <c r="PP129" s="106"/>
      <c r="PQ129" s="106"/>
      <c r="PR129" s="106"/>
      <c r="PS129" s="106"/>
      <c r="PT129" s="106"/>
      <c r="PU129" s="106"/>
      <c r="PV129" s="106"/>
      <c r="PW129" s="106"/>
      <c r="PX129" s="106"/>
      <c r="PY129" s="106"/>
      <c r="PZ129" s="106"/>
      <c r="QA129" s="106"/>
      <c r="QB129" s="106"/>
      <c r="QC129" s="106"/>
      <c r="QD129" s="106"/>
      <c r="QE129" s="106"/>
      <c r="QF129" s="106"/>
      <c r="QG129" s="106"/>
      <c r="QH129" s="106"/>
      <c r="QI129" s="106"/>
      <c r="QJ129" s="106"/>
      <c r="QK129" s="106"/>
      <c r="QL129" s="106"/>
      <c r="QM129" s="106"/>
      <c r="QN129" s="106"/>
      <c r="QO129" s="106"/>
      <c r="QP129" s="106"/>
      <c r="QQ129" s="106"/>
      <c r="QR129" s="106"/>
      <c r="QS129" s="106"/>
      <c r="QT129" s="106"/>
      <c r="QU129" s="106"/>
      <c r="QV129" s="106"/>
      <c r="QW129" s="106"/>
      <c r="QX129" s="106"/>
      <c r="QY129" s="106"/>
      <c r="QZ129" s="106"/>
      <c r="RA129" s="106"/>
      <c r="RB129" s="106"/>
      <c r="RC129" s="106"/>
      <c r="RD129" s="106"/>
      <c r="RE129" s="106"/>
      <c r="RF129" s="106"/>
      <c r="RG129" s="106"/>
      <c r="RH129" s="106"/>
      <c r="RI129" s="106"/>
      <c r="RJ129" s="106"/>
      <c r="RK129" s="106"/>
      <c r="RL129" s="106"/>
      <c r="RM129" s="106"/>
      <c r="RN129" s="106"/>
      <c r="RO129" s="106"/>
      <c r="RP129" s="106"/>
      <c r="RQ129" s="106"/>
      <c r="RR129" s="106"/>
    </row>
    <row r="130" spans="1:486" x14ac:dyDescent="0.3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16"/>
      <c r="M130" s="116"/>
      <c r="N130" s="116"/>
      <c r="O130" s="116"/>
      <c r="P130" s="117"/>
      <c r="Q130" s="117"/>
      <c r="R130" s="116"/>
      <c r="S130" s="111">
        <v>0.68</v>
      </c>
      <c r="T130" s="134">
        <f t="shared" si="154"/>
        <v>320.82702089279553</v>
      </c>
      <c r="U130" s="111">
        <f t="shared" si="155"/>
        <v>66.537587504212937</v>
      </c>
      <c r="V130" s="111">
        <f t="shared" si="156"/>
        <v>40.95257176200095</v>
      </c>
      <c r="W130" s="156">
        <f t="shared" si="152"/>
        <v>0.90247195408449299</v>
      </c>
      <c r="X130" s="156">
        <f t="shared" si="153"/>
        <v>8.2143255848580315E-2</v>
      </c>
      <c r="Y130" s="156">
        <f t="shared" si="157"/>
        <v>1.2967549048306466</v>
      </c>
      <c r="Z130" s="156">
        <f t="shared" si="158"/>
        <v>1.6383808582819714</v>
      </c>
      <c r="AA130" s="111">
        <f t="shared" si="159"/>
        <v>704.2230497644116</v>
      </c>
      <c r="AB130" s="111">
        <f t="shared" si="160"/>
        <v>310.78398404661453</v>
      </c>
      <c r="AC130" s="111">
        <f t="shared" si="161"/>
        <v>65.54497779588705</v>
      </c>
      <c r="AD130" s="111">
        <f t="shared" si="162"/>
        <v>40.296885475491734</v>
      </c>
      <c r="AE130" s="156">
        <f t="shared" si="163"/>
        <v>0.91268950981526886</v>
      </c>
      <c r="AF130" s="156">
        <f t="shared" si="164"/>
        <v>7.467351751622861E-2</v>
      </c>
      <c r="AG130" s="156">
        <f t="shared" si="165"/>
        <v>1.3025778512606361</v>
      </c>
      <c r="AH130" s="156">
        <f t="shared" si="166"/>
        <v>1.6333521286429094</v>
      </c>
      <c r="AI130" s="111">
        <f t="shared" si="167"/>
        <v>715.4813848863414</v>
      </c>
      <c r="AJ130" s="111">
        <f t="shared" si="168"/>
        <v>311.22260848224442</v>
      </c>
      <c r="AK130" s="111">
        <f t="shared" si="169"/>
        <v>65.587268162348849</v>
      </c>
      <c r="AL130" s="111">
        <f t="shared" si="170"/>
        <v>40.324812728672605</v>
      </c>
      <c r="AM130" s="156">
        <f t="shared" si="171"/>
        <v>0.91222502553183082</v>
      </c>
      <c r="AN130" s="156">
        <f t="shared" si="172"/>
        <v>7.4994897867385321E-2</v>
      </c>
      <c r="AO130" s="156">
        <f t="shared" si="173"/>
        <v>1.3023260822568987</v>
      </c>
      <c r="AP130" s="156">
        <f t="shared" si="174"/>
        <v>1.6335914177849795</v>
      </c>
      <c r="AQ130" s="111">
        <f t="shared" si="175"/>
        <v>714.99400478218774</v>
      </c>
      <c r="AR130" s="111">
        <f t="shared" si="176"/>
        <v>311.20373413911966</v>
      </c>
      <c r="AS130" s="111">
        <f t="shared" si="177"/>
        <v>65.585446441925384</v>
      </c>
      <c r="AT130" s="111">
        <f t="shared" si="178"/>
        <v>40.323609704897784</v>
      </c>
      <c r="AU130" s="156">
        <f t="shared" si="179"/>
        <v>0.91224497714354347</v>
      </c>
      <c r="AV130" s="156">
        <f t="shared" si="180"/>
        <v>7.498105918222743E-2</v>
      </c>
      <c r="AW130" s="156">
        <f t="shared" si="181"/>
        <v>1.3023369214820373</v>
      </c>
      <c r="AX130" s="156">
        <f t="shared" si="182"/>
        <v>1.6335811586749287</v>
      </c>
      <c r="AY130" s="111">
        <f t="shared" si="183"/>
        <v>715.01498612234684</v>
      </c>
      <c r="AZ130" s="111">
        <f t="shared" si="184"/>
        <v>311.20454687564069</v>
      </c>
      <c r="BA130" s="111">
        <f t="shared" si="185"/>
        <v>65.585524882324094</v>
      </c>
      <c r="BB130" s="111">
        <f t="shared" si="186"/>
        <v>40.323661505168531</v>
      </c>
      <c r="BC130" s="156">
        <f t="shared" si="187"/>
        <v>0.91224411795374361</v>
      </c>
      <c r="BD130" s="156">
        <f t="shared" si="188"/>
        <v>7.4981655063893676E-2</v>
      </c>
      <c r="BE130" s="156">
        <f t="shared" si="189"/>
        <v>1.302336454750785</v>
      </c>
      <c r="BF130" s="156">
        <f t="shared" si="190"/>
        <v>1.633581600505944</v>
      </c>
      <c r="BG130" s="111">
        <f t="shared" si="191"/>
        <v>715.01408267432896</v>
      </c>
      <c r="BH130" s="137">
        <f t="shared" si="192"/>
        <v>311.20451187992524</v>
      </c>
      <c r="BI130" s="137">
        <f t="shared" si="193"/>
        <v>65.585521504743227</v>
      </c>
      <c r="BJ130" s="137">
        <f t="shared" si="194"/>
        <v>40.323659274690264</v>
      </c>
      <c r="BK130" s="113">
        <f t="shared" si="195"/>
        <v>0.91224415494957523</v>
      </c>
      <c r="BL130" s="113">
        <f t="shared" si="196"/>
        <v>7.4981629405723949E-2</v>
      </c>
      <c r="BM130" s="113">
        <f t="shared" si="197"/>
        <v>1.3023364748478381</v>
      </c>
      <c r="BN130" s="113">
        <f t="shared" si="198"/>
        <v>1.6335815814812202</v>
      </c>
      <c r="BO130" s="137">
        <f t="shared" si="199"/>
        <v>715.01412157603227</v>
      </c>
      <c r="BP130" s="137">
        <f t="shared" si="200"/>
        <v>311.2045133868117</v>
      </c>
      <c r="BQ130" s="137">
        <f t="shared" si="201"/>
        <v>65.585521650179061</v>
      </c>
      <c r="BR130" s="137">
        <f t="shared" si="202"/>
        <v>40.323659370732805</v>
      </c>
      <c r="BS130" s="113">
        <f t="shared" si="203"/>
        <v>0.91224415335656506</v>
      </c>
      <c r="BT130" s="113">
        <f t="shared" si="204"/>
        <v>7.4981630510543365E-2</v>
      </c>
      <c r="BU130" s="113">
        <f t="shared" si="205"/>
        <v>1.3023364739824759</v>
      </c>
      <c r="BV130" s="113">
        <f t="shared" si="206"/>
        <v>1.633581582300409</v>
      </c>
      <c r="BW130" s="137">
        <f t="shared" si="207"/>
        <v>715.01411990095721</v>
      </c>
      <c r="BX130" s="137">
        <f t="shared" si="208"/>
        <v>311.20451332192641</v>
      </c>
      <c r="BY130" s="137">
        <f t="shared" si="209"/>
        <v>65.585521643916721</v>
      </c>
      <c r="BZ130" s="137">
        <f t="shared" si="210"/>
        <v>40.323659366597269</v>
      </c>
      <c r="CA130" s="113">
        <f t="shared" si="211"/>
        <v>0.91224415342515819</v>
      </c>
      <c r="CB130" s="113">
        <f t="shared" si="212"/>
        <v>7.4981630462970836E-2</v>
      </c>
      <c r="CC130" s="113">
        <f t="shared" si="213"/>
        <v>1.3023364740197376</v>
      </c>
      <c r="CD130" s="113">
        <f t="shared" si="214"/>
        <v>1.6335815822651361</v>
      </c>
      <c r="CE130" s="137">
        <f t="shared" si="215"/>
        <v>715.01411997308458</v>
      </c>
      <c r="CF130" s="137">
        <f t="shared" si="216"/>
        <v>311.20451332472032</v>
      </c>
      <c r="CG130" s="137">
        <f t="shared" si="217"/>
        <v>65.585521644186372</v>
      </c>
      <c r="CH130" s="137">
        <f t="shared" si="218"/>
        <v>40.32365936677536</v>
      </c>
      <c r="CI130" s="113">
        <f t="shared" si="219"/>
        <v>0.91224415342220488</v>
      </c>
      <c r="CJ130" s="113">
        <f t="shared" si="220"/>
        <v>7.4981630465019253E-2</v>
      </c>
      <c r="CK130" s="113">
        <f t="shared" si="221"/>
        <v>1.3023364740181331</v>
      </c>
      <c r="CL130" s="113">
        <f t="shared" si="222"/>
        <v>1.6335815822666544</v>
      </c>
      <c r="CM130" s="137">
        <f t="shared" si="223"/>
        <v>715.01411996997876</v>
      </c>
      <c r="CN130" s="137">
        <f t="shared" si="224"/>
        <v>311.20451332460004</v>
      </c>
      <c r="CO130" s="137">
        <f t="shared" si="225"/>
        <v>65.585521644174747</v>
      </c>
      <c r="CP130" s="137">
        <f t="shared" si="226"/>
        <v>40.323659366767679</v>
      </c>
      <c r="CQ130" s="113">
        <f t="shared" si="227"/>
        <v>0.91224415342233212</v>
      </c>
      <c r="CR130" s="113">
        <f t="shared" si="228"/>
        <v>7.4981630464931046E-2</v>
      </c>
      <c r="CS130" s="113">
        <f t="shared" si="229"/>
        <v>1.3023364740182022</v>
      </c>
      <c r="CT130" s="113">
        <f t="shared" si="230"/>
        <v>1.6335815822665893</v>
      </c>
      <c r="CU130" s="137">
        <f t="shared" si="231"/>
        <v>715.01411997011269</v>
      </c>
      <c r="CV130" s="137">
        <f t="shared" si="232"/>
        <v>311.20451332460522</v>
      </c>
      <c r="CW130" s="173">
        <f t="shared" si="233"/>
        <v>65.585521644175273</v>
      </c>
      <c r="CX130" s="173">
        <f t="shared" si="234"/>
        <v>40.323659366767998</v>
      </c>
      <c r="CY130" s="174">
        <f t="shared" si="235"/>
        <v>0.9122441534223259</v>
      </c>
      <c r="CZ130" s="174">
        <f t="shared" si="236"/>
        <v>7.4981630464934917E-2</v>
      </c>
      <c r="DA130" s="174">
        <f t="shared" si="237"/>
        <v>1.3023364740181993</v>
      </c>
      <c r="DB130" s="174">
        <f t="shared" si="238"/>
        <v>1.6335815822665927</v>
      </c>
      <c r="DC130" s="173">
        <f t="shared" si="239"/>
        <v>715.01411997010666</v>
      </c>
      <c r="DD130" s="137">
        <f t="shared" si="240"/>
        <v>311.20451332460499</v>
      </c>
      <c r="DE130" s="173">
        <f t="shared" si="241"/>
        <v>65.585521644175216</v>
      </c>
      <c r="DF130" s="173">
        <f t="shared" si="242"/>
        <v>40.323659366767998</v>
      </c>
      <c r="DG130" s="174">
        <f t="shared" si="243"/>
        <v>0.9122441534223269</v>
      </c>
      <c r="DH130" s="174">
        <f t="shared" si="244"/>
        <v>7.4981630464934682E-2</v>
      </c>
      <c r="DI130" s="174">
        <f t="shared" si="245"/>
        <v>1.3023364740181993</v>
      </c>
      <c r="DJ130" s="174">
        <f t="shared" si="246"/>
        <v>1.633581582266592</v>
      </c>
      <c r="DK130" s="173">
        <f t="shared" si="247"/>
        <v>715.014119970107</v>
      </c>
      <c r="DL130" s="137">
        <f t="shared" si="248"/>
        <v>311.20451332460499</v>
      </c>
      <c r="DM130" s="173">
        <f t="shared" si="249"/>
        <v>65.585521644175216</v>
      </c>
      <c r="DN130" s="173">
        <f t="shared" si="250"/>
        <v>40.323659366767998</v>
      </c>
      <c r="DO130" s="174">
        <f t="shared" si="251"/>
        <v>0.9122441534223269</v>
      </c>
      <c r="DP130" s="174">
        <f t="shared" si="252"/>
        <v>7.4981630464934682E-2</v>
      </c>
      <c r="DQ130" s="174">
        <f t="shared" si="253"/>
        <v>1.3023364740181993</v>
      </c>
      <c r="DR130" s="174">
        <f t="shared" si="254"/>
        <v>1.633581582266592</v>
      </c>
      <c r="DS130" s="173">
        <f t="shared" si="255"/>
        <v>715.014119970107</v>
      </c>
      <c r="DT130" s="137">
        <f t="shared" si="256"/>
        <v>311.20451332460499</v>
      </c>
      <c r="DU130" s="173">
        <f t="shared" si="257"/>
        <v>65.585521644175216</v>
      </c>
      <c r="DV130" s="173">
        <f t="shared" si="258"/>
        <v>40.323659366767998</v>
      </c>
      <c r="DW130" s="174">
        <f t="shared" si="259"/>
        <v>0.9122441534223269</v>
      </c>
      <c r="DX130" s="174">
        <f t="shared" si="260"/>
        <v>7.4981630464934682E-2</v>
      </c>
      <c r="DY130" s="174">
        <f t="shared" si="261"/>
        <v>1.3023364740181993</v>
      </c>
      <c r="DZ130" s="174">
        <f t="shared" si="262"/>
        <v>1.633581582266592</v>
      </c>
      <c r="EA130" s="173">
        <f t="shared" si="263"/>
        <v>715.014119970107</v>
      </c>
      <c r="EB130" s="137">
        <f t="shared" si="264"/>
        <v>311.20451332460499</v>
      </c>
      <c r="EC130" s="173">
        <f t="shared" si="265"/>
        <v>65.585521644175216</v>
      </c>
      <c r="ED130" s="173">
        <f t="shared" si="266"/>
        <v>40.323659366767998</v>
      </c>
      <c r="EE130" s="174">
        <f t="shared" si="267"/>
        <v>0.9122441534223269</v>
      </c>
      <c r="EF130" s="174">
        <f t="shared" si="268"/>
        <v>7.4981630464934682E-2</v>
      </c>
      <c r="EG130" s="174">
        <f t="shared" si="269"/>
        <v>1.3023364740181993</v>
      </c>
      <c r="EH130" s="174">
        <f t="shared" si="270"/>
        <v>1.633581582266592</v>
      </c>
      <c r="EI130" s="173">
        <f t="shared" si="271"/>
        <v>715.014119970107</v>
      </c>
      <c r="EJ130" s="137">
        <f t="shared" si="272"/>
        <v>311.20451332460499</v>
      </c>
      <c r="EK130" s="173">
        <f t="shared" si="273"/>
        <v>65.585521644175216</v>
      </c>
      <c r="EL130" s="173">
        <f t="shared" si="274"/>
        <v>40.323659366767998</v>
      </c>
      <c r="EM130" s="174">
        <f t="shared" si="275"/>
        <v>0.9122441534223269</v>
      </c>
      <c r="EN130" s="174">
        <f t="shared" si="276"/>
        <v>7.4981630464934682E-2</v>
      </c>
      <c r="EO130" s="174">
        <f t="shared" si="277"/>
        <v>1.3023364740181993</v>
      </c>
      <c r="EP130" s="174">
        <f t="shared" si="278"/>
        <v>1.633581582266592</v>
      </c>
      <c r="EQ130" s="137">
        <f t="shared" si="279"/>
        <v>0.83316676906445353</v>
      </c>
      <c r="ER130" s="137">
        <f t="shared" si="280"/>
        <v>38.054513324605011</v>
      </c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  <c r="JX130" s="106"/>
      <c r="JY130" s="106"/>
      <c r="JZ130" s="106"/>
      <c r="KA130" s="106"/>
      <c r="KB130" s="106"/>
      <c r="KC130" s="106"/>
      <c r="KD130" s="106"/>
      <c r="KE130" s="106"/>
      <c r="KF130" s="106"/>
      <c r="KG130" s="106"/>
      <c r="KH130" s="106"/>
      <c r="KI130" s="106"/>
      <c r="KJ130" s="106"/>
      <c r="KK130" s="106"/>
      <c r="KL130" s="106"/>
      <c r="KM130" s="106"/>
      <c r="KN130" s="106"/>
      <c r="KO130" s="106"/>
      <c r="KP130" s="106"/>
      <c r="KQ130" s="106"/>
      <c r="KR130" s="106"/>
      <c r="KS130" s="106"/>
      <c r="KT130" s="106"/>
      <c r="KU130" s="106"/>
      <c r="KV130" s="106"/>
      <c r="KW130" s="106"/>
      <c r="KX130" s="106"/>
      <c r="KY130" s="106"/>
      <c r="KZ130" s="106"/>
      <c r="LA130" s="106"/>
      <c r="LB130" s="106"/>
      <c r="LC130" s="106"/>
      <c r="LD130" s="106"/>
      <c r="LE130" s="106"/>
      <c r="LF130" s="106"/>
      <c r="LG130" s="106"/>
      <c r="LH130" s="106"/>
      <c r="LI130" s="106"/>
      <c r="LJ130" s="106"/>
      <c r="LK130" s="106"/>
      <c r="LL130" s="106"/>
      <c r="LM130" s="106"/>
      <c r="LN130" s="106"/>
      <c r="LO130" s="106"/>
      <c r="LP130" s="106"/>
      <c r="LQ130" s="106"/>
      <c r="LR130" s="106"/>
      <c r="LS130" s="106"/>
      <c r="LT130" s="106"/>
      <c r="LU130" s="106"/>
      <c r="LV130" s="106"/>
      <c r="LW130" s="106"/>
      <c r="LX130" s="106"/>
      <c r="LY130" s="106"/>
      <c r="LZ130" s="106"/>
      <c r="MA130" s="106"/>
      <c r="MB130" s="106"/>
      <c r="MC130" s="106"/>
      <c r="MD130" s="106"/>
      <c r="ME130" s="106"/>
      <c r="MF130" s="106"/>
      <c r="MG130" s="106"/>
      <c r="MH130" s="106"/>
      <c r="MI130" s="106"/>
      <c r="MJ130" s="106"/>
      <c r="MK130" s="106"/>
      <c r="ML130" s="106"/>
      <c r="MM130" s="106"/>
      <c r="MN130" s="106"/>
      <c r="MO130" s="106"/>
      <c r="MP130" s="106"/>
      <c r="MQ130" s="106"/>
      <c r="MR130" s="106"/>
      <c r="MS130" s="106"/>
      <c r="MT130" s="106"/>
      <c r="MU130" s="106"/>
      <c r="MV130" s="106"/>
      <c r="MW130" s="106"/>
      <c r="MX130" s="106"/>
      <c r="MY130" s="106"/>
      <c r="MZ130" s="106"/>
      <c r="NA130" s="106"/>
      <c r="NB130" s="106"/>
      <c r="NC130" s="106"/>
      <c r="ND130" s="106"/>
      <c r="NE130" s="106"/>
      <c r="NF130" s="106"/>
      <c r="NG130" s="106"/>
      <c r="NH130" s="106"/>
      <c r="NI130" s="106"/>
      <c r="NJ130" s="106"/>
      <c r="NK130" s="106"/>
      <c r="NL130" s="106"/>
      <c r="NM130" s="106"/>
      <c r="NN130" s="106"/>
      <c r="NO130" s="106"/>
      <c r="NP130" s="106"/>
      <c r="NQ130" s="106"/>
      <c r="NR130" s="106"/>
      <c r="NS130" s="106"/>
      <c r="NT130" s="106"/>
      <c r="NU130" s="106"/>
      <c r="NV130" s="106"/>
      <c r="NW130" s="106"/>
      <c r="NX130" s="106"/>
      <c r="NY130" s="106"/>
      <c r="NZ130" s="106"/>
      <c r="OA130" s="106"/>
      <c r="OB130" s="106"/>
      <c r="OC130" s="106"/>
      <c r="OD130" s="106"/>
      <c r="OE130" s="106"/>
      <c r="OF130" s="106"/>
      <c r="OG130" s="106"/>
      <c r="OH130" s="106"/>
      <c r="OI130" s="106"/>
      <c r="OJ130" s="106"/>
      <c r="OK130" s="106"/>
      <c r="OL130" s="106"/>
      <c r="OM130" s="106"/>
      <c r="ON130" s="106"/>
      <c r="OO130" s="106"/>
      <c r="OP130" s="106"/>
      <c r="OQ130" s="106"/>
      <c r="OR130" s="106"/>
      <c r="OS130" s="106"/>
      <c r="OT130" s="106"/>
      <c r="OU130" s="106"/>
      <c r="OV130" s="106"/>
      <c r="OW130" s="106"/>
      <c r="OX130" s="106"/>
      <c r="OY130" s="106"/>
      <c r="OZ130" s="106"/>
      <c r="PA130" s="106"/>
      <c r="PB130" s="106"/>
      <c r="PC130" s="106"/>
      <c r="PD130" s="106"/>
      <c r="PE130" s="106"/>
      <c r="PF130" s="106"/>
      <c r="PG130" s="106"/>
      <c r="PH130" s="106"/>
      <c r="PI130" s="106"/>
      <c r="PJ130" s="106"/>
      <c r="PK130" s="106"/>
      <c r="PL130" s="106"/>
      <c r="PM130" s="106"/>
      <c r="PN130" s="106"/>
      <c r="PO130" s="106"/>
      <c r="PP130" s="106"/>
      <c r="PQ130" s="106"/>
      <c r="PR130" s="106"/>
      <c r="PS130" s="106"/>
      <c r="PT130" s="106"/>
      <c r="PU130" s="106"/>
      <c r="PV130" s="106"/>
      <c r="PW130" s="106"/>
      <c r="PX130" s="106"/>
      <c r="PY130" s="106"/>
      <c r="PZ130" s="106"/>
      <c r="QA130" s="106"/>
      <c r="QB130" s="106"/>
      <c r="QC130" s="106"/>
      <c r="QD130" s="106"/>
      <c r="QE130" s="106"/>
      <c r="QF130" s="106"/>
      <c r="QG130" s="106"/>
      <c r="QH130" s="106"/>
      <c r="QI130" s="106"/>
      <c r="QJ130" s="106"/>
      <c r="QK130" s="106"/>
      <c r="QL130" s="106"/>
      <c r="QM130" s="106"/>
      <c r="QN130" s="106"/>
      <c r="QO130" s="106"/>
      <c r="QP130" s="106"/>
      <c r="QQ130" s="106"/>
      <c r="QR130" s="106"/>
      <c r="QS130" s="106"/>
      <c r="QT130" s="106"/>
      <c r="QU130" s="106"/>
      <c r="QV130" s="106"/>
      <c r="QW130" s="106"/>
      <c r="QX130" s="106"/>
      <c r="QY130" s="106"/>
      <c r="QZ130" s="106"/>
      <c r="RA130" s="106"/>
      <c r="RB130" s="106"/>
      <c r="RC130" s="106"/>
      <c r="RD130" s="106"/>
      <c r="RE130" s="106"/>
      <c r="RF130" s="106"/>
      <c r="RG130" s="106"/>
      <c r="RH130" s="106"/>
      <c r="RI130" s="106"/>
      <c r="RJ130" s="106"/>
      <c r="RK130" s="106"/>
      <c r="RL130" s="106"/>
      <c r="RM130" s="106"/>
      <c r="RN130" s="106"/>
      <c r="RO130" s="106"/>
      <c r="RP130" s="106"/>
      <c r="RQ130" s="106"/>
      <c r="RR130" s="106"/>
    </row>
    <row r="131" spans="1:486" x14ac:dyDescent="0.3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16"/>
      <c r="M131" s="116"/>
      <c r="N131" s="116"/>
      <c r="O131" s="116"/>
      <c r="P131" s="117"/>
      <c r="Q131" s="117"/>
      <c r="R131" s="116"/>
      <c r="S131" s="111">
        <v>0.69</v>
      </c>
      <c r="T131" s="134">
        <f t="shared" si="154"/>
        <v>320.57946382308143</v>
      </c>
      <c r="U131" s="111">
        <f t="shared" si="155"/>
        <v>66.512489946271998</v>
      </c>
      <c r="V131" s="111">
        <f t="shared" si="156"/>
        <v>40.935988156371472</v>
      </c>
      <c r="W131" s="156">
        <f t="shared" si="152"/>
        <v>0.90271366001187348</v>
      </c>
      <c r="X131" s="156">
        <f t="shared" si="153"/>
        <v>8.1956426005390937E-2</v>
      </c>
      <c r="Y131" s="156">
        <f t="shared" si="157"/>
        <v>1.2838376325358474</v>
      </c>
      <c r="Z131" s="156">
        <f t="shared" si="158"/>
        <v>1.6747352438443983</v>
      </c>
      <c r="AA131" s="111">
        <f t="shared" si="159"/>
        <v>703.16713934335223</v>
      </c>
      <c r="AB131" s="111">
        <f t="shared" si="160"/>
        <v>310.74256063060903</v>
      </c>
      <c r="AC131" s="111">
        <f t="shared" si="161"/>
        <v>65.540988766785404</v>
      </c>
      <c r="AD131" s="111">
        <f t="shared" si="162"/>
        <v>40.294251283397074</v>
      </c>
      <c r="AE131" s="156">
        <f t="shared" si="163"/>
        <v>0.91273346467394723</v>
      </c>
      <c r="AF131" s="156">
        <f t="shared" si="164"/>
        <v>7.4643190300027265E-2</v>
      </c>
      <c r="AG131" s="156">
        <f t="shared" si="165"/>
        <v>1.2894699693537242</v>
      </c>
      <c r="AH131" s="156">
        <f t="shared" si="166"/>
        <v>1.6697209626791787</v>
      </c>
      <c r="AI131" s="111">
        <f t="shared" si="167"/>
        <v>714.00797722792595</v>
      </c>
      <c r="AJ131" s="111">
        <f t="shared" si="168"/>
        <v>311.16551783276213</v>
      </c>
      <c r="AK131" s="111">
        <f t="shared" si="169"/>
        <v>65.581758400361636</v>
      </c>
      <c r="AL131" s="111">
        <f t="shared" si="170"/>
        <v>40.321174208378658</v>
      </c>
      <c r="AM131" s="156">
        <f t="shared" si="171"/>
        <v>0.91228538443976093</v>
      </c>
      <c r="AN131" s="156">
        <f t="shared" si="172"/>
        <v>7.4953041549868801E-2</v>
      </c>
      <c r="AO131" s="156">
        <f t="shared" si="173"/>
        <v>1.2892298900701211</v>
      </c>
      <c r="AP131" s="156">
        <f t="shared" si="174"/>
        <v>1.6699564224611476</v>
      </c>
      <c r="AQ131" s="111">
        <f t="shared" si="175"/>
        <v>713.54607204729678</v>
      </c>
      <c r="AR131" s="111">
        <f t="shared" si="176"/>
        <v>311.14760095861971</v>
      </c>
      <c r="AS131" s="111">
        <f t="shared" si="177"/>
        <v>65.580029588972607</v>
      </c>
      <c r="AT131" s="111">
        <f t="shared" si="178"/>
        <v>40.320032543718952</v>
      </c>
      <c r="AU131" s="156">
        <f t="shared" si="179"/>
        <v>0.91230433301286107</v>
      </c>
      <c r="AV131" s="156">
        <f t="shared" si="180"/>
        <v>7.493990729720762E-2</v>
      </c>
      <c r="AW131" s="156">
        <f t="shared" si="181"/>
        <v>1.2892400644192401</v>
      </c>
      <c r="AX131" s="156">
        <f t="shared" si="182"/>
        <v>1.6699464850382502</v>
      </c>
      <c r="AY131" s="111">
        <f t="shared" si="183"/>
        <v>713.56564727198315</v>
      </c>
      <c r="AZ131" s="111">
        <f t="shared" si="184"/>
        <v>311.14836045041176</v>
      </c>
      <c r="BA131" s="111">
        <f t="shared" si="185"/>
        <v>65.580102869669659</v>
      </c>
      <c r="BB131" s="111">
        <f t="shared" si="186"/>
        <v>40.320080936468798</v>
      </c>
      <c r="BC131" s="156">
        <f t="shared" si="187"/>
        <v>0.9123035297292722</v>
      </c>
      <c r="BD131" s="156">
        <f t="shared" si="188"/>
        <v>7.4940464039356738E-2</v>
      </c>
      <c r="BE131" s="156">
        <f t="shared" si="189"/>
        <v>1.2892396331389226</v>
      </c>
      <c r="BF131" s="156">
        <f t="shared" si="190"/>
        <v>1.6699469063492789</v>
      </c>
      <c r="BG131" s="111">
        <f t="shared" si="191"/>
        <v>713.56481749828856</v>
      </c>
      <c r="BH131" s="137">
        <f t="shared" si="192"/>
        <v>311.14832825666974</v>
      </c>
      <c r="BI131" s="137">
        <f t="shared" si="193"/>
        <v>65.580099763402742</v>
      </c>
      <c r="BJ131" s="137">
        <f t="shared" si="194"/>
        <v>40.320078885167341</v>
      </c>
      <c r="BK131" s="113">
        <f t="shared" si="195"/>
        <v>0.91230356377917932</v>
      </c>
      <c r="BL131" s="113">
        <f t="shared" si="196"/>
        <v>7.4940440439846531E-2</v>
      </c>
      <c r="BM131" s="113">
        <f t="shared" si="197"/>
        <v>1.2892396514202764</v>
      </c>
      <c r="BN131" s="113">
        <f t="shared" si="198"/>
        <v>1.6699468884906417</v>
      </c>
      <c r="BO131" s="137">
        <f t="shared" si="199"/>
        <v>713.56485267120399</v>
      </c>
      <c r="BP131" s="137">
        <f t="shared" si="200"/>
        <v>311.14832962131686</v>
      </c>
      <c r="BQ131" s="137">
        <f t="shared" si="201"/>
        <v>65.580099895073033</v>
      </c>
      <c r="BR131" s="137">
        <f t="shared" si="202"/>
        <v>40.320078972119113</v>
      </c>
      <c r="BS131" s="113">
        <f t="shared" si="203"/>
        <v>0.91230356233585153</v>
      </c>
      <c r="BT131" s="113">
        <f t="shared" si="204"/>
        <v>7.4940441440196306E-2</v>
      </c>
      <c r="BU131" s="113">
        <f t="shared" si="205"/>
        <v>1.2892396506453556</v>
      </c>
      <c r="BV131" s="113">
        <f t="shared" si="206"/>
        <v>1.6699468892476443</v>
      </c>
      <c r="BW131" s="137">
        <f t="shared" si="207"/>
        <v>713.5648511802741</v>
      </c>
      <c r="BX131" s="137">
        <f t="shared" si="208"/>
        <v>311.14832956347135</v>
      </c>
      <c r="BY131" s="137">
        <f t="shared" si="209"/>
        <v>65.580099889491692</v>
      </c>
      <c r="BZ131" s="137">
        <f t="shared" si="210"/>
        <v>40.32007896843335</v>
      </c>
      <c r="CA131" s="113">
        <f t="shared" si="211"/>
        <v>0.91230356239703259</v>
      </c>
      <c r="CB131" s="113">
        <f t="shared" si="212"/>
        <v>7.4940441397792837E-2</v>
      </c>
      <c r="CC131" s="113">
        <f t="shared" si="213"/>
        <v>1.2892396506782036</v>
      </c>
      <c r="CD131" s="113">
        <f t="shared" si="214"/>
        <v>1.6699468892155558</v>
      </c>
      <c r="CE131" s="137">
        <f t="shared" si="215"/>
        <v>713.56485124347262</v>
      </c>
      <c r="CF131" s="137">
        <f t="shared" si="216"/>
        <v>311.14832956592335</v>
      </c>
      <c r="CG131" s="137">
        <f t="shared" si="217"/>
        <v>65.580099889728302</v>
      </c>
      <c r="CH131" s="137">
        <f t="shared" si="218"/>
        <v>40.320078968589577</v>
      </c>
      <c r="CI131" s="113">
        <f t="shared" si="219"/>
        <v>0.91230356239443866</v>
      </c>
      <c r="CJ131" s="113">
        <f t="shared" si="220"/>
        <v>7.4940441399590316E-2</v>
      </c>
      <c r="CK131" s="113">
        <f t="shared" si="221"/>
        <v>1.2892396506768109</v>
      </c>
      <c r="CL131" s="113">
        <f t="shared" si="222"/>
        <v>1.6699468892169165</v>
      </c>
      <c r="CM131" s="137">
        <f t="shared" si="223"/>
        <v>713.56485124079381</v>
      </c>
      <c r="CN131" s="137">
        <f t="shared" si="224"/>
        <v>311.14832956581944</v>
      </c>
      <c r="CO131" s="137">
        <f t="shared" si="225"/>
        <v>65.580099889718255</v>
      </c>
      <c r="CP131" s="137">
        <f t="shared" si="226"/>
        <v>40.320078968582962</v>
      </c>
      <c r="CQ131" s="113">
        <f t="shared" si="227"/>
        <v>0.91230356239454913</v>
      </c>
      <c r="CR131" s="113">
        <f t="shared" si="228"/>
        <v>7.4940441399514127E-2</v>
      </c>
      <c r="CS131" s="113">
        <f t="shared" si="229"/>
        <v>1.28923965067687</v>
      </c>
      <c r="CT131" s="113">
        <f t="shared" si="230"/>
        <v>1.6699468892168581</v>
      </c>
      <c r="CU131" s="137">
        <f t="shared" si="231"/>
        <v>713.5648512409075</v>
      </c>
      <c r="CV131" s="137">
        <f t="shared" si="232"/>
        <v>311.14832956582387</v>
      </c>
      <c r="CW131" s="173">
        <f t="shared" si="233"/>
        <v>65.580099889718667</v>
      </c>
      <c r="CX131" s="173">
        <f t="shared" si="234"/>
        <v>40.320078968583253</v>
      </c>
      <c r="CY131" s="174">
        <f t="shared" si="235"/>
        <v>0.9123035623945448</v>
      </c>
      <c r="CZ131" s="174">
        <f t="shared" si="236"/>
        <v>7.4940441399517319E-2</v>
      </c>
      <c r="DA131" s="174">
        <f t="shared" si="237"/>
        <v>1.2892396506768675</v>
      </c>
      <c r="DB131" s="174">
        <f t="shared" si="238"/>
        <v>1.6699468892168605</v>
      </c>
      <c r="DC131" s="173">
        <f t="shared" si="239"/>
        <v>713.56485124090261</v>
      </c>
      <c r="DD131" s="137">
        <f t="shared" si="240"/>
        <v>311.1483295658237</v>
      </c>
      <c r="DE131" s="173">
        <f t="shared" si="241"/>
        <v>65.580099889718667</v>
      </c>
      <c r="DF131" s="173">
        <f t="shared" si="242"/>
        <v>40.320078968583218</v>
      </c>
      <c r="DG131" s="174">
        <f t="shared" si="243"/>
        <v>0.91230356239454413</v>
      </c>
      <c r="DH131" s="174">
        <f t="shared" si="244"/>
        <v>7.4940441399517235E-2</v>
      </c>
      <c r="DI131" s="174">
        <f t="shared" si="245"/>
        <v>1.2892396506768677</v>
      </c>
      <c r="DJ131" s="174">
        <f t="shared" si="246"/>
        <v>1.6699468892168607</v>
      </c>
      <c r="DK131" s="173">
        <f t="shared" si="247"/>
        <v>713.5648512409025</v>
      </c>
      <c r="DL131" s="137">
        <f t="shared" si="248"/>
        <v>311.1483295658237</v>
      </c>
      <c r="DM131" s="173">
        <f t="shared" si="249"/>
        <v>65.580099889718667</v>
      </c>
      <c r="DN131" s="173">
        <f t="shared" si="250"/>
        <v>40.320078968583218</v>
      </c>
      <c r="DO131" s="174">
        <f t="shared" si="251"/>
        <v>0.91230356239454413</v>
      </c>
      <c r="DP131" s="174">
        <f t="shared" si="252"/>
        <v>7.4940441399517235E-2</v>
      </c>
      <c r="DQ131" s="174">
        <f t="shared" si="253"/>
        <v>1.2892396506768677</v>
      </c>
      <c r="DR131" s="174">
        <f t="shared" si="254"/>
        <v>1.6699468892168607</v>
      </c>
      <c r="DS131" s="173">
        <f t="shared" si="255"/>
        <v>713.5648512409025</v>
      </c>
      <c r="DT131" s="137">
        <f t="shared" si="256"/>
        <v>311.1483295658237</v>
      </c>
      <c r="DU131" s="173">
        <f t="shared" si="257"/>
        <v>65.580099889718667</v>
      </c>
      <c r="DV131" s="173">
        <f t="shared" si="258"/>
        <v>40.320078968583218</v>
      </c>
      <c r="DW131" s="174">
        <f t="shared" si="259"/>
        <v>0.91230356239454413</v>
      </c>
      <c r="DX131" s="174">
        <f t="shared" si="260"/>
        <v>7.4940441399517235E-2</v>
      </c>
      <c r="DY131" s="174">
        <f t="shared" si="261"/>
        <v>1.2892396506768677</v>
      </c>
      <c r="DZ131" s="174">
        <f t="shared" si="262"/>
        <v>1.6699468892168607</v>
      </c>
      <c r="EA131" s="173">
        <f t="shared" si="263"/>
        <v>713.5648512409025</v>
      </c>
      <c r="EB131" s="137">
        <f t="shared" si="264"/>
        <v>311.1483295658237</v>
      </c>
      <c r="EC131" s="173">
        <f t="shared" si="265"/>
        <v>65.580099889718667</v>
      </c>
      <c r="ED131" s="173">
        <f t="shared" si="266"/>
        <v>40.320078968583218</v>
      </c>
      <c r="EE131" s="174">
        <f t="shared" si="267"/>
        <v>0.91230356239454413</v>
      </c>
      <c r="EF131" s="174">
        <f t="shared" si="268"/>
        <v>7.4940441399517235E-2</v>
      </c>
      <c r="EG131" s="174">
        <f t="shared" si="269"/>
        <v>1.2892396506768677</v>
      </c>
      <c r="EH131" s="174">
        <f t="shared" si="270"/>
        <v>1.6699468892168607</v>
      </c>
      <c r="EI131" s="173">
        <f t="shared" si="271"/>
        <v>713.5648512409025</v>
      </c>
      <c r="EJ131" s="137">
        <f t="shared" si="272"/>
        <v>311.1483295658237</v>
      </c>
      <c r="EK131" s="173">
        <f t="shared" si="273"/>
        <v>65.580099889718667</v>
      </c>
      <c r="EL131" s="173">
        <f t="shared" si="274"/>
        <v>40.320078968583218</v>
      </c>
      <c r="EM131" s="174">
        <f t="shared" si="275"/>
        <v>0.91230356239454413</v>
      </c>
      <c r="EN131" s="174">
        <f t="shared" si="276"/>
        <v>7.4940441399517235E-2</v>
      </c>
      <c r="EO131" s="174">
        <f t="shared" si="277"/>
        <v>1.2892396506768677</v>
      </c>
      <c r="EP131" s="174">
        <f t="shared" si="278"/>
        <v>1.6699468892168607</v>
      </c>
      <c r="EQ131" s="137">
        <f t="shared" si="279"/>
        <v>0.83522098776190623</v>
      </c>
      <c r="ER131" s="137">
        <f t="shared" si="280"/>
        <v>37.998329565823724</v>
      </c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  <c r="IE131" s="106"/>
      <c r="IF131" s="106"/>
      <c r="IG131" s="106"/>
      <c r="IH131" s="106"/>
      <c r="II131" s="106"/>
      <c r="IJ131" s="106"/>
      <c r="IK131" s="106"/>
      <c r="IL131" s="106"/>
      <c r="IM131" s="106"/>
      <c r="IN131" s="106"/>
      <c r="IO131" s="106"/>
      <c r="IP131" s="106"/>
      <c r="IQ131" s="106"/>
      <c r="IR131" s="106"/>
      <c r="IS131" s="106"/>
      <c r="IT131" s="106"/>
      <c r="IU131" s="106"/>
      <c r="IV131" s="106"/>
      <c r="IW131" s="106"/>
      <c r="IX131" s="106"/>
      <c r="IY131" s="106"/>
      <c r="IZ131" s="106"/>
      <c r="JA131" s="106"/>
      <c r="JB131" s="106"/>
      <c r="JC131" s="106"/>
      <c r="JD131" s="106"/>
      <c r="JE131" s="106"/>
      <c r="JF131" s="106"/>
      <c r="JG131" s="106"/>
      <c r="JH131" s="106"/>
      <c r="JI131" s="106"/>
      <c r="JJ131" s="106"/>
      <c r="JK131" s="106"/>
      <c r="JL131" s="106"/>
      <c r="JM131" s="106"/>
      <c r="JN131" s="106"/>
      <c r="JO131" s="106"/>
      <c r="JP131" s="106"/>
      <c r="JQ131" s="106"/>
      <c r="JR131" s="106"/>
      <c r="JS131" s="106"/>
      <c r="JT131" s="106"/>
      <c r="JU131" s="106"/>
      <c r="JV131" s="106"/>
      <c r="JW131" s="106"/>
      <c r="JX131" s="106"/>
      <c r="JY131" s="106"/>
      <c r="JZ131" s="106"/>
      <c r="KA131" s="106"/>
      <c r="KB131" s="106"/>
      <c r="KC131" s="106"/>
      <c r="KD131" s="106"/>
      <c r="KE131" s="106"/>
      <c r="KF131" s="106"/>
      <c r="KG131" s="106"/>
      <c r="KH131" s="106"/>
      <c r="KI131" s="106"/>
      <c r="KJ131" s="106"/>
      <c r="KK131" s="106"/>
      <c r="KL131" s="106"/>
      <c r="KM131" s="106"/>
      <c r="KN131" s="106"/>
      <c r="KO131" s="106"/>
      <c r="KP131" s="106"/>
      <c r="KQ131" s="106"/>
      <c r="KR131" s="106"/>
      <c r="KS131" s="106"/>
      <c r="KT131" s="106"/>
      <c r="KU131" s="106"/>
      <c r="KV131" s="106"/>
      <c r="KW131" s="106"/>
      <c r="KX131" s="106"/>
      <c r="KY131" s="106"/>
      <c r="KZ131" s="106"/>
      <c r="LA131" s="106"/>
      <c r="LB131" s="106"/>
      <c r="LC131" s="106"/>
      <c r="LD131" s="106"/>
      <c r="LE131" s="106"/>
      <c r="LF131" s="106"/>
      <c r="LG131" s="106"/>
      <c r="LH131" s="106"/>
      <c r="LI131" s="106"/>
      <c r="LJ131" s="106"/>
      <c r="LK131" s="106"/>
      <c r="LL131" s="106"/>
      <c r="LM131" s="106"/>
      <c r="LN131" s="106"/>
      <c r="LO131" s="106"/>
      <c r="LP131" s="106"/>
      <c r="LQ131" s="106"/>
      <c r="LR131" s="106"/>
      <c r="LS131" s="106"/>
      <c r="LT131" s="106"/>
      <c r="LU131" s="106"/>
      <c r="LV131" s="106"/>
      <c r="LW131" s="106"/>
      <c r="LX131" s="106"/>
      <c r="LY131" s="106"/>
      <c r="LZ131" s="106"/>
      <c r="MA131" s="106"/>
      <c r="MB131" s="106"/>
      <c r="MC131" s="106"/>
      <c r="MD131" s="106"/>
      <c r="ME131" s="106"/>
      <c r="MF131" s="106"/>
      <c r="MG131" s="106"/>
      <c r="MH131" s="106"/>
      <c r="MI131" s="106"/>
      <c r="MJ131" s="106"/>
      <c r="MK131" s="106"/>
      <c r="ML131" s="106"/>
      <c r="MM131" s="106"/>
      <c r="MN131" s="106"/>
      <c r="MO131" s="106"/>
      <c r="MP131" s="106"/>
      <c r="MQ131" s="106"/>
      <c r="MR131" s="106"/>
      <c r="MS131" s="106"/>
      <c r="MT131" s="106"/>
      <c r="MU131" s="106"/>
      <c r="MV131" s="106"/>
      <c r="MW131" s="106"/>
      <c r="MX131" s="106"/>
      <c r="MY131" s="106"/>
      <c r="MZ131" s="106"/>
      <c r="NA131" s="106"/>
      <c r="NB131" s="106"/>
      <c r="NC131" s="106"/>
      <c r="ND131" s="106"/>
      <c r="NE131" s="106"/>
      <c r="NF131" s="106"/>
      <c r="NG131" s="106"/>
      <c r="NH131" s="106"/>
      <c r="NI131" s="106"/>
      <c r="NJ131" s="106"/>
      <c r="NK131" s="106"/>
      <c r="NL131" s="106"/>
      <c r="NM131" s="106"/>
      <c r="NN131" s="106"/>
      <c r="NO131" s="106"/>
      <c r="NP131" s="106"/>
      <c r="NQ131" s="106"/>
      <c r="NR131" s="106"/>
      <c r="NS131" s="106"/>
      <c r="NT131" s="106"/>
      <c r="NU131" s="106"/>
      <c r="NV131" s="106"/>
      <c r="NW131" s="106"/>
      <c r="NX131" s="106"/>
      <c r="NY131" s="106"/>
      <c r="NZ131" s="106"/>
      <c r="OA131" s="106"/>
      <c r="OB131" s="106"/>
      <c r="OC131" s="106"/>
      <c r="OD131" s="106"/>
      <c r="OE131" s="106"/>
      <c r="OF131" s="106"/>
      <c r="OG131" s="106"/>
      <c r="OH131" s="106"/>
      <c r="OI131" s="106"/>
      <c r="OJ131" s="106"/>
      <c r="OK131" s="106"/>
      <c r="OL131" s="106"/>
      <c r="OM131" s="106"/>
      <c r="ON131" s="106"/>
      <c r="OO131" s="106"/>
      <c r="OP131" s="106"/>
      <c r="OQ131" s="106"/>
      <c r="OR131" s="106"/>
      <c r="OS131" s="106"/>
      <c r="OT131" s="106"/>
      <c r="OU131" s="106"/>
      <c r="OV131" s="106"/>
      <c r="OW131" s="106"/>
      <c r="OX131" s="106"/>
      <c r="OY131" s="106"/>
      <c r="OZ131" s="106"/>
      <c r="PA131" s="106"/>
      <c r="PB131" s="106"/>
      <c r="PC131" s="106"/>
      <c r="PD131" s="106"/>
      <c r="PE131" s="106"/>
      <c r="PF131" s="106"/>
      <c r="PG131" s="106"/>
      <c r="PH131" s="106"/>
      <c r="PI131" s="106"/>
      <c r="PJ131" s="106"/>
      <c r="PK131" s="106"/>
      <c r="PL131" s="106"/>
      <c r="PM131" s="106"/>
      <c r="PN131" s="106"/>
      <c r="PO131" s="106"/>
      <c r="PP131" s="106"/>
      <c r="PQ131" s="106"/>
      <c r="PR131" s="106"/>
      <c r="PS131" s="106"/>
      <c r="PT131" s="106"/>
      <c r="PU131" s="106"/>
      <c r="PV131" s="106"/>
      <c r="PW131" s="106"/>
      <c r="PX131" s="106"/>
      <c r="PY131" s="106"/>
      <c r="PZ131" s="106"/>
      <c r="QA131" s="106"/>
      <c r="QB131" s="106"/>
      <c r="QC131" s="106"/>
      <c r="QD131" s="106"/>
      <c r="QE131" s="106"/>
      <c r="QF131" s="106"/>
      <c r="QG131" s="106"/>
      <c r="QH131" s="106"/>
      <c r="QI131" s="106"/>
      <c r="QJ131" s="106"/>
      <c r="QK131" s="106"/>
      <c r="QL131" s="106"/>
      <c r="QM131" s="106"/>
      <c r="QN131" s="106"/>
      <c r="QO131" s="106"/>
      <c r="QP131" s="106"/>
      <c r="QQ131" s="106"/>
      <c r="QR131" s="106"/>
      <c r="QS131" s="106"/>
      <c r="QT131" s="106"/>
      <c r="QU131" s="106"/>
      <c r="QV131" s="106"/>
      <c r="QW131" s="106"/>
      <c r="QX131" s="106"/>
      <c r="QY131" s="106"/>
      <c r="QZ131" s="106"/>
      <c r="RA131" s="106"/>
      <c r="RB131" s="106"/>
      <c r="RC131" s="106"/>
      <c r="RD131" s="106"/>
      <c r="RE131" s="106"/>
      <c r="RF131" s="106"/>
      <c r="RG131" s="106"/>
      <c r="RH131" s="106"/>
      <c r="RI131" s="106"/>
      <c r="RJ131" s="106"/>
      <c r="RK131" s="106"/>
      <c r="RL131" s="106"/>
      <c r="RM131" s="106"/>
      <c r="RN131" s="106"/>
      <c r="RO131" s="106"/>
      <c r="RP131" s="106"/>
      <c r="RQ131" s="106"/>
      <c r="RR131" s="106"/>
    </row>
    <row r="132" spans="1:486" x14ac:dyDescent="0.3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16"/>
      <c r="M132" s="116"/>
      <c r="N132" s="116"/>
      <c r="O132" s="116"/>
      <c r="P132" s="117"/>
      <c r="Q132" s="117"/>
      <c r="R132" s="116"/>
      <c r="S132" s="111">
        <v>0.7</v>
      </c>
      <c r="T132" s="134">
        <f t="shared" si="154"/>
        <v>320.33190675336732</v>
      </c>
      <c r="U132" s="111">
        <f t="shared" si="155"/>
        <v>66.48742525969331</v>
      </c>
      <c r="V132" s="111">
        <f t="shared" si="156"/>
        <v>40.919426521315714</v>
      </c>
      <c r="W132" s="156">
        <f t="shared" si="152"/>
        <v>0.90295586193368693</v>
      </c>
      <c r="X132" s="156">
        <f t="shared" si="153"/>
        <v>8.1769728101961939E-2</v>
      </c>
      <c r="Y132" s="156">
        <f t="shared" si="157"/>
        <v>1.271105445822013</v>
      </c>
      <c r="Z132" s="156">
        <f t="shared" si="158"/>
        <v>1.7135271860252101</v>
      </c>
      <c r="AA132" s="111">
        <f t="shared" si="159"/>
        <v>702.1900870456949</v>
      </c>
      <c r="AB132" s="111">
        <f t="shared" si="160"/>
        <v>310.70418675959633</v>
      </c>
      <c r="AC132" s="111">
        <f t="shared" si="161"/>
        <v>65.537294150562886</v>
      </c>
      <c r="AD132" s="111">
        <f t="shared" si="162"/>
        <v>40.291811515662069</v>
      </c>
      <c r="AE132" s="156">
        <f t="shared" si="163"/>
        <v>0.9127741973961403</v>
      </c>
      <c r="AF132" s="156">
        <f t="shared" si="164"/>
        <v>7.4615099401723589E-2</v>
      </c>
      <c r="AG132" s="156">
        <f t="shared" si="165"/>
        <v>1.2765431978170496</v>
      </c>
      <c r="AH132" s="156">
        <f t="shared" si="166"/>
        <v>1.7085474792053423</v>
      </c>
      <c r="AI132" s="111">
        <f t="shared" si="167"/>
        <v>712.62381318916096</v>
      </c>
      <c r="AJ132" s="111">
        <f t="shared" si="168"/>
        <v>311.11179980644846</v>
      </c>
      <c r="AK132" s="111">
        <f t="shared" si="169"/>
        <v>65.576575581161279</v>
      </c>
      <c r="AL132" s="111">
        <f t="shared" si="170"/>
        <v>40.31775160547307</v>
      </c>
      <c r="AM132" s="156">
        <f t="shared" si="171"/>
        <v>0.91234220429683266</v>
      </c>
      <c r="AN132" s="156">
        <f t="shared" si="172"/>
        <v>7.4913664977846309E-2</v>
      </c>
      <c r="AO132" s="156">
        <f t="shared" si="173"/>
        <v>1.2763146667229368</v>
      </c>
      <c r="AP132" s="156">
        <f t="shared" si="174"/>
        <v>1.7087783646180348</v>
      </c>
      <c r="AQ132" s="111">
        <f t="shared" si="175"/>
        <v>712.18616950720173</v>
      </c>
      <c r="AR132" s="111">
        <f t="shared" si="176"/>
        <v>311.09479804253829</v>
      </c>
      <c r="AS132" s="111">
        <f t="shared" si="177"/>
        <v>65.574935511690555</v>
      </c>
      <c r="AT132" s="111">
        <f t="shared" si="178"/>
        <v>40.316668547414785</v>
      </c>
      <c r="AU132" s="156">
        <f t="shared" si="179"/>
        <v>0.91236019317520378</v>
      </c>
      <c r="AV132" s="156">
        <f t="shared" si="180"/>
        <v>7.490120371901024E-2</v>
      </c>
      <c r="AW132" s="156">
        <f t="shared" si="181"/>
        <v>1.2763242023339534</v>
      </c>
      <c r="AX132" s="156">
        <f t="shared" si="182"/>
        <v>1.7087687703612515</v>
      </c>
      <c r="AY132" s="111">
        <f t="shared" si="183"/>
        <v>712.20443180825532</v>
      </c>
      <c r="AZ132" s="111">
        <f t="shared" si="184"/>
        <v>311.09550766995824</v>
      </c>
      <c r="BA132" s="111">
        <f t="shared" si="185"/>
        <v>65.575003962839531</v>
      </c>
      <c r="BB132" s="111">
        <f t="shared" si="186"/>
        <v>40.316713750701567</v>
      </c>
      <c r="BC132" s="156">
        <f t="shared" si="187"/>
        <v>0.91235944229535892</v>
      </c>
      <c r="BD132" s="156">
        <f t="shared" si="188"/>
        <v>7.4901723818969368E-2</v>
      </c>
      <c r="BE132" s="156">
        <f t="shared" si="189"/>
        <v>1.2763238043382241</v>
      </c>
      <c r="BF132" s="156">
        <f t="shared" si="190"/>
        <v>1.70876917087354</v>
      </c>
      <c r="BG132" s="111">
        <f t="shared" si="191"/>
        <v>712.20366958173281</v>
      </c>
      <c r="BH132" s="160">
        <f t="shared" si="192"/>
        <v>311.09547805202789</v>
      </c>
      <c r="BI132" s="160">
        <f t="shared" si="193"/>
        <v>65.575001105868665</v>
      </c>
      <c r="BJ132" s="160">
        <f t="shared" si="194"/>
        <v>40.316711864035291</v>
      </c>
      <c r="BK132" s="161">
        <f t="shared" si="195"/>
        <v>0.91235947363496417</v>
      </c>
      <c r="BL132" s="161">
        <f t="shared" si="196"/>
        <v>7.4901702111378907E-2</v>
      </c>
      <c r="BM132" s="161">
        <f t="shared" si="197"/>
        <v>1.2763238209495007</v>
      </c>
      <c r="BN132" s="161">
        <f t="shared" si="198"/>
        <v>1.7087691541573489</v>
      </c>
      <c r="BO132" s="160">
        <f t="shared" si="199"/>
        <v>712.20370139503132</v>
      </c>
      <c r="BP132" s="160">
        <f t="shared" si="200"/>
        <v>311.09547928820166</v>
      </c>
      <c r="BQ132" s="160">
        <f t="shared" si="201"/>
        <v>65.575001225111066</v>
      </c>
      <c r="BR132" s="160">
        <f t="shared" si="202"/>
        <v>40.316711942779719</v>
      </c>
      <c r="BS132" s="161">
        <f t="shared" si="203"/>
        <v>0.91235947232693171</v>
      </c>
      <c r="BT132" s="161">
        <f t="shared" si="204"/>
        <v>7.4901703017396071E-2</v>
      </c>
      <c r="BU132" s="161">
        <f t="shared" si="205"/>
        <v>1.27632382025619</v>
      </c>
      <c r="BV132" s="161">
        <f t="shared" si="206"/>
        <v>1.7087691548550388</v>
      </c>
      <c r="BW132" s="160">
        <f t="shared" si="207"/>
        <v>712.20370006722908</v>
      </c>
      <c r="BX132" s="160">
        <f t="shared" si="208"/>
        <v>311.09547923660705</v>
      </c>
      <c r="BY132" s="160">
        <f t="shared" si="209"/>
        <v>65.575001220134197</v>
      </c>
      <c r="BZ132" s="160">
        <f t="shared" si="210"/>
        <v>40.316711939493132</v>
      </c>
      <c r="CA132" s="161">
        <f t="shared" si="211"/>
        <v>0.91235947238152526</v>
      </c>
      <c r="CB132" s="161">
        <f t="shared" si="212"/>
        <v>7.4901702979581347E-2</v>
      </c>
      <c r="CC132" s="161">
        <f t="shared" si="213"/>
        <v>1.276323820285127</v>
      </c>
      <c r="CD132" s="161">
        <f t="shared" si="214"/>
        <v>1.7087691548259185</v>
      </c>
      <c r="CE132" s="160">
        <f t="shared" si="215"/>
        <v>712.20370012264789</v>
      </c>
      <c r="CF132" s="160">
        <f t="shared" si="216"/>
        <v>311.09547923876056</v>
      </c>
      <c r="CG132" s="160">
        <f t="shared" si="217"/>
        <v>65.575001220341917</v>
      </c>
      <c r="CH132" s="160">
        <f t="shared" si="218"/>
        <v>40.316711939630309</v>
      </c>
      <c r="CI132" s="161">
        <f t="shared" si="219"/>
        <v>0.91235947237924686</v>
      </c>
      <c r="CJ132" s="161">
        <f t="shared" si="220"/>
        <v>7.4901702981159682E-2</v>
      </c>
      <c r="CK132" s="161">
        <f t="shared" si="221"/>
        <v>1.2763238202839189</v>
      </c>
      <c r="CL132" s="161">
        <f t="shared" si="222"/>
        <v>1.708769154827134</v>
      </c>
      <c r="CM132" s="160">
        <f t="shared" si="223"/>
        <v>712.20370012033493</v>
      </c>
      <c r="CN132" s="160">
        <f t="shared" si="224"/>
        <v>311.09547923867063</v>
      </c>
      <c r="CO132" s="160">
        <f t="shared" si="225"/>
        <v>65.575001220333249</v>
      </c>
      <c r="CP132" s="160">
        <f t="shared" si="226"/>
        <v>40.316711939624575</v>
      </c>
      <c r="CQ132" s="161">
        <f t="shared" si="227"/>
        <v>0.91235947237934178</v>
      </c>
      <c r="CR132" s="161">
        <f t="shared" si="228"/>
        <v>7.4901702981093776E-2</v>
      </c>
      <c r="CS132" s="161">
        <f t="shared" si="229"/>
        <v>1.2763238202839695</v>
      </c>
      <c r="CT132" s="161">
        <f t="shared" si="230"/>
        <v>1.7087691548270838</v>
      </c>
      <c r="CU132" s="160">
        <f t="shared" si="231"/>
        <v>712.20370012043145</v>
      </c>
      <c r="CV132" s="160">
        <f t="shared" si="232"/>
        <v>311.09547923867444</v>
      </c>
      <c r="CW132" s="160">
        <f t="shared" si="233"/>
        <v>65.575001220333604</v>
      </c>
      <c r="CX132" s="160">
        <f t="shared" si="234"/>
        <v>40.31671193962481</v>
      </c>
      <c r="CY132" s="161">
        <f t="shared" si="235"/>
        <v>0.9123594723793379</v>
      </c>
      <c r="CZ132" s="161">
        <f t="shared" si="236"/>
        <v>7.4901702981096538E-2</v>
      </c>
      <c r="DA132" s="161">
        <f t="shared" si="237"/>
        <v>1.2763238202839673</v>
      </c>
      <c r="DB132" s="161">
        <f t="shared" si="238"/>
        <v>1.7087691548270858</v>
      </c>
      <c r="DC132" s="160">
        <f t="shared" si="239"/>
        <v>712.20370012042713</v>
      </c>
      <c r="DD132" s="160">
        <f t="shared" si="240"/>
        <v>311.09547923867422</v>
      </c>
      <c r="DE132" s="160">
        <f t="shared" si="241"/>
        <v>65.575001220333604</v>
      </c>
      <c r="DF132" s="160">
        <f t="shared" si="242"/>
        <v>40.31671193962481</v>
      </c>
      <c r="DG132" s="161">
        <f t="shared" si="243"/>
        <v>0.91235947237933801</v>
      </c>
      <c r="DH132" s="161">
        <f t="shared" si="244"/>
        <v>7.4901702981096371E-2</v>
      </c>
      <c r="DI132" s="161">
        <f t="shared" si="245"/>
        <v>1.2763238202839675</v>
      </c>
      <c r="DJ132" s="161">
        <f t="shared" si="246"/>
        <v>1.7087691548270858</v>
      </c>
      <c r="DK132" s="160">
        <f t="shared" si="247"/>
        <v>712.20370012042747</v>
      </c>
      <c r="DL132" s="160">
        <f t="shared" si="248"/>
        <v>311.09547923867422</v>
      </c>
      <c r="DM132" s="160">
        <f t="shared" si="249"/>
        <v>65.575001220333604</v>
      </c>
      <c r="DN132" s="160">
        <f t="shared" si="250"/>
        <v>40.31671193962481</v>
      </c>
      <c r="DO132" s="161">
        <f t="shared" si="251"/>
        <v>0.91235947237933801</v>
      </c>
      <c r="DP132" s="161">
        <f t="shared" si="252"/>
        <v>7.4901702981096371E-2</v>
      </c>
      <c r="DQ132" s="161">
        <f t="shared" si="253"/>
        <v>1.2763238202839675</v>
      </c>
      <c r="DR132" s="161">
        <f t="shared" si="254"/>
        <v>1.7087691548270858</v>
      </c>
      <c r="DS132" s="160">
        <f t="shared" si="255"/>
        <v>712.20370012042747</v>
      </c>
      <c r="DT132" s="160">
        <f t="shared" si="256"/>
        <v>311.09547923867422</v>
      </c>
      <c r="DU132" s="160">
        <f t="shared" si="257"/>
        <v>65.575001220333604</v>
      </c>
      <c r="DV132" s="160">
        <f t="shared" si="258"/>
        <v>40.31671193962481</v>
      </c>
      <c r="DW132" s="161">
        <f t="shared" si="259"/>
        <v>0.91235947237933801</v>
      </c>
      <c r="DX132" s="161">
        <f t="shared" si="260"/>
        <v>7.4901702981096371E-2</v>
      </c>
      <c r="DY132" s="161">
        <f t="shared" si="261"/>
        <v>1.2763238202839675</v>
      </c>
      <c r="DZ132" s="161">
        <f t="shared" si="262"/>
        <v>1.7087691548270858</v>
      </c>
      <c r="EA132" s="160">
        <f t="shared" si="263"/>
        <v>712.20370012042747</v>
      </c>
      <c r="EB132" s="160">
        <f t="shared" si="264"/>
        <v>311.09547923867422</v>
      </c>
      <c r="EC132" s="160">
        <f t="shared" si="265"/>
        <v>65.575001220333604</v>
      </c>
      <c r="ED132" s="160">
        <f t="shared" si="266"/>
        <v>40.31671193962481</v>
      </c>
      <c r="EE132" s="161">
        <f t="shared" si="267"/>
        <v>0.91235947237933801</v>
      </c>
      <c r="EF132" s="161">
        <f t="shared" si="268"/>
        <v>7.4901702981096371E-2</v>
      </c>
      <c r="EG132" s="161">
        <f t="shared" si="269"/>
        <v>1.2763238202839675</v>
      </c>
      <c r="EH132" s="161">
        <f t="shared" si="270"/>
        <v>1.7087691548270858</v>
      </c>
      <c r="EI132" s="160">
        <f t="shared" si="271"/>
        <v>712.20370012042747</v>
      </c>
      <c r="EJ132" s="160">
        <f t="shared" si="272"/>
        <v>311.09547923867422</v>
      </c>
      <c r="EK132" s="160">
        <f t="shared" si="273"/>
        <v>65.575001220333604</v>
      </c>
      <c r="EL132" s="160">
        <f t="shared" si="274"/>
        <v>40.31671193962481</v>
      </c>
      <c r="EM132" s="161">
        <f t="shared" si="275"/>
        <v>0.91235947237933801</v>
      </c>
      <c r="EN132" s="161">
        <f t="shared" si="276"/>
        <v>7.4901702981096371E-2</v>
      </c>
      <c r="EO132" s="161">
        <f t="shared" si="277"/>
        <v>1.2763238202839675</v>
      </c>
      <c r="EP132" s="161">
        <f t="shared" si="278"/>
        <v>1.7087691548270858</v>
      </c>
      <c r="EQ132" s="160">
        <f t="shared" si="279"/>
        <v>0.83723686962861632</v>
      </c>
      <c r="ER132" s="160">
        <f t="shared" si="280"/>
        <v>37.945479238674238</v>
      </c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  <c r="IE132" s="106"/>
      <c r="IF132" s="106"/>
      <c r="IG132" s="106"/>
      <c r="IH132" s="106"/>
      <c r="II132" s="106"/>
      <c r="IJ132" s="106"/>
      <c r="IK132" s="106"/>
      <c r="IL132" s="106"/>
      <c r="IM132" s="106"/>
      <c r="IN132" s="106"/>
      <c r="IO132" s="106"/>
      <c r="IP132" s="106"/>
      <c r="IQ132" s="106"/>
      <c r="IR132" s="106"/>
      <c r="IS132" s="106"/>
      <c r="IT132" s="106"/>
      <c r="IU132" s="106"/>
      <c r="IV132" s="106"/>
      <c r="IW132" s="106"/>
      <c r="IX132" s="106"/>
      <c r="IY132" s="106"/>
      <c r="IZ132" s="106"/>
      <c r="JA132" s="106"/>
      <c r="JB132" s="106"/>
      <c r="JC132" s="106"/>
      <c r="JD132" s="106"/>
      <c r="JE132" s="106"/>
      <c r="JF132" s="106"/>
      <c r="JG132" s="106"/>
      <c r="JH132" s="106"/>
      <c r="JI132" s="106"/>
      <c r="JJ132" s="106"/>
      <c r="JK132" s="106"/>
      <c r="JL132" s="106"/>
      <c r="JM132" s="106"/>
      <c r="JN132" s="106"/>
      <c r="JO132" s="106"/>
      <c r="JP132" s="106"/>
      <c r="JQ132" s="106"/>
      <c r="JR132" s="106"/>
      <c r="JS132" s="106"/>
      <c r="JT132" s="106"/>
      <c r="JU132" s="106"/>
      <c r="JV132" s="106"/>
      <c r="JW132" s="106"/>
      <c r="JX132" s="106"/>
      <c r="JY132" s="106"/>
      <c r="JZ132" s="106"/>
      <c r="KA132" s="106"/>
      <c r="KB132" s="106"/>
      <c r="KC132" s="106"/>
      <c r="KD132" s="106"/>
      <c r="KE132" s="106"/>
      <c r="KF132" s="106"/>
      <c r="KG132" s="106"/>
      <c r="KH132" s="106"/>
      <c r="KI132" s="106"/>
      <c r="KJ132" s="106"/>
      <c r="KK132" s="106"/>
      <c r="KL132" s="106"/>
      <c r="KM132" s="106"/>
      <c r="KN132" s="106"/>
      <c r="KO132" s="106"/>
      <c r="KP132" s="106"/>
      <c r="KQ132" s="106"/>
      <c r="KR132" s="106"/>
      <c r="KS132" s="106"/>
      <c r="KT132" s="106"/>
      <c r="KU132" s="106"/>
      <c r="KV132" s="106"/>
      <c r="KW132" s="106"/>
      <c r="KX132" s="106"/>
      <c r="KY132" s="106"/>
      <c r="KZ132" s="106"/>
      <c r="LA132" s="106"/>
      <c r="LB132" s="106"/>
      <c r="LC132" s="106"/>
      <c r="LD132" s="106"/>
      <c r="LE132" s="106"/>
      <c r="LF132" s="106"/>
      <c r="LG132" s="106"/>
      <c r="LH132" s="106"/>
      <c r="LI132" s="106"/>
      <c r="LJ132" s="106"/>
      <c r="LK132" s="106"/>
      <c r="LL132" s="106"/>
      <c r="LM132" s="106"/>
      <c r="LN132" s="106"/>
      <c r="LO132" s="106"/>
      <c r="LP132" s="106"/>
      <c r="LQ132" s="106"/>
      <c r="LR132" s="106"/>
      <c r="LS132" s="106"/>
      <c r="LT132" s="106"/>
      <c r="LU132" s="106"/>
      <c r="LV132" s="106"/>
      <c r="LW132" s="106"/>
      <c r="LX132" s="106"/>
      <c r="LY132" s="106"/>
      <c r="LZ132" s="106"/>
      <c r="MA132" s="106"/>
      <c r="MB132" s="106"/>
      <c r="MC132" s="106"/>
      <c r="MD132" s="106"/>
      <c r="ME132" s="106"/>
      <c r="MF132" s="106"/>
      <c r="MG132" s="106"/>
      <c r="MH132" s="106"/>
      <c r="MI132" s="106"/>
      <c r="MJ132" s="106"/>
      <c r="MK132" s="106"/>
      <c r="ML132" s="106"/>
      <c r="MM132" s="106"/>
      <c r="MN132" s="106"/>
      <c r="MO132" s="106"/>
      <c r="MP132" s="106"/>
      <c r="MQ132" s="106"/>
      <c r="MR132" s="106"/>
      <c r="MS132" s="106"/>
      <c r="MT132" s="106"/>
      <c r="MU132" s="106"/>
      <c r="MV132" s="106"/>
      <c r="MW132" s="106"/>
      <c r="MX132" s="106"/>
      <c r="MY132" s="106"/>
      <c r="MZ132" s="106"/>
      <c r="NA132" s="106"/>
      <c r="NB132" s="106"/>
      <c r="NC132" s="106"/>
      <c r="ND132" s="106"/>
      <c r="NE132" s="106"/>
      <c r="NF132" s="106"/>
      <c r="NG132" s="106"/>
      <c r="NH132" s="106"/>
      <c r="NI132" s="106"/>
      <c r="NJ132" s="106"/>
      <c r="NK132" s="106"/>
      <c r="NL132" s="106"/>
      <c r="NM132" s="106"/>
      <c r="NN132" s="106"/>
      <c r="NO132" s="106"/>
      <c r="NP132" s="106"/>
      <c r="NQ132" s="106"/>
      <c r="NR132" s="106"/>
      <c r="NS132" s="106"/>
      <c r="NT132" s="106"/>
      <c r="NU132" s="106"/>
      <c r="NV132" s="106"/>
      <c r="NW132" s="106"/>
      <c r="NX132" s="106"/>
      <c r="NY132" s="106"/>
      <c r="NZ132" s="106"/>
      <c r="OA132" s="106"/>
      <c r="OB132" s="106"/>
      <c r="OC132" s="106"/>
      <c r="OD132" s="106"/>
      <c r="OE132" s="106"/>
      <c r="OF132" s="106"/>
      <c r="OG132" s="106"/>
      <c r="OH132" s="106"/>
      <c r="OI132" s="106"/>
      <c r="OJ132" s="106"/>
      <c r="OK132" s="106"/>
      <c r="OL132" s="106"/>
      <c r="OM132" s="106"/>
      <c r="ON132" s="106"/>
      <c r="OO132" s="106"/>
      <c r="OP132" s="106"/>
      <c r="OQ132" s="106"/>
      <c r="OR132" s="106"/>
      <c r="OS132" s="106"/>
      <c r="OT132" s="106"/>
      <c r="OU132" s="106"/>
      <c r="OV132" s="106"/>
      <c r="OW132" s="106"/>
      <c r="OX132" s="106"/>
      <c r="OY132" s="106"/>
      <c r="OZ132" s="106"/>
      <c r="PA132" s="106"/>
      <c r="PB132" s="106"/>
      <c r="PC132" s="106"/>
      <c r="PD132" s="106"/>
      <c r="PE132" s="106"/>
      <c r="PF132" s="106"/>
      <c r="PG132" s="106"/>
      <c r="PH132" s="106"/>
      <c r="PI132" s="106"/>
      <c r="PJ132" s="106"/>
      <c r="PK132" s="106"/>
      <c r="PL132" s="106"/>
      <c r="PM132" s="106"/>
      <c r="PN132" s="106"/>
      <c r="PO132" s="106"/>
      <c r="PP132" s="106"/>
      <c r="PQ132" s="106"/>
      <c r="PR132" s="106"/>
      <c r="PS132" s="106"/>
      <c r="PT132" s="106"/>
      <c r="PU132" s="106"/>
      <c r="PV132" s="106"/>
      <c r="PW132" s="106"/>
      <c r="PX132" s="106"/>
      <c r="PY132" s="106"/>
      <c r="PZ132" s="106"/>
      <c r="QA132" s="106"/>
      <c r="QB132" s="106"/>
      <c r="QC132" s="106"/>
      <c r="QD132" s="106"/>
      <c r="QE132" s="106"/>
      <c r="QF132" s="106"/>
      <c r="QG132" s="106"/>
      <c r="QH132" s="106"/>
      <c r="QI132" s="106"/>
      <c r="QJ132" s="106"/>
      <c r="QK132" s="106"/>
      <c r="QL132" s="106"/>
      <c r="QM132" s="106"/>
      <c r="QN132" s="106"/>
      <c r="QO132" s="106"/>
      <c r="QP132" s="106"/>
      <c r="QQ132" s="106"/>
      <c r="QR132" s="106"/>
      <c r="QS132" s="106"/>
      <c r="QT132" s="106"/>
      <c r="QU132" s="106"/>
      <c r="QV132" s="106"/>
      <c r="QW132" s="106"/>
      <c r="QX132" s="106"/>
      <c r="QY132" s="106"/>
      <c r="QZ132" s="106"/>
      <c r="RA132" s="106"/>
      <c r="RB132" s="106"/>
      <c r="RC132" s="106"/>
      <c r="RD132" s="106"/>
      <c r="RE132" s="106"/>
      <c r="RF132" s="106"/>
      <c r="RG132" s="106"/>
      <c r="RH132" s="106"/>
      <c r="RI132" s="106"/>
      <c r="RJ132" s="106"/>
      <c r="RK132" s="106"/>
      <c r="RL132" s="106"/>
      <c r="RM132" s="106"/>
      <c r="RN132" s="106"/>
      <c r="RO132" s="106"/>
      <c r="RP132" s="106"/>
      <c r="RQ132" s="106"/>
      <c r="RR132" s="106"/>
    </row>
    <row r="133" spans="1:486" x14ac:dyDescent="0.3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16"/>
      <c r="M133" s="116"/>
      <c r="N133" s="116"/>
      <c r="O133" s="116"/>
      <c r="P133" s="117"/>
      <c r="Q133" s="117"/>
      <c r="R133" s="116"/>
      <c r="S133" s="111">
        <v>0.71</v>
      </c>
      <c r="T133" s="134">
        <f t="shared" si="154"/>
        <v>320.08434968365322</v>
      </c>
      <c r="U133" s="111">
        <f t="shared" si="155"/>
        <v>66.462393362122242</v>
      </c>
      <c r="V133" s="111">
        <f t="shared" si="156"/>
        <v>40.902886801956093</v>
      </c>
      <c r="W133" s="156">
        <f t="shared" si="152"/>
        <v>0.9031985611399026</v>
      </c>
      <c r="X133" s="156">
        <f t="shared" si="153"/>
        <v>8.1583162502685949E-2</v>
      </c>
      <c r="Y133" s="156">
        <f t="shared" si="157"/>
        <v>1.258557306217764</v>
      </c>
      <c r="Z133" s="156">
        <f t="shared" si="158"/>
        <v>1.7549894841846827</v>
      </c>
      <c r="AA133" s="111">
        <f t="shared" si="159"/>
        <v>701.28950770646497</v>
      </c>
      <c r="AB133" s="111">
        <f t="shared" si="160"/>
        <v>310.66877876896183</v>
      </c>
      <c r="AC133" s="111">
        <f t="shared" si="161"/>
        <v>65.533885723176795</v>
      </c>
      <c r="AD133" s="111">
        <f t="shared" si="162"/>
        <v>40.289560740094643</v>
      </c>
      <c r="AE133" s="156">
        <f t="shared" si="163"/>
        <v>0.91281179367782717</v>
      </c>
      <c r="AF133" s="156">
        <f t="shared" si="164"/>
        <v>7.4589182748485972E-2</v>
      </c>
      <c r="AG133" s="156">
        <f t="shared" si="165"/>
        <v>1.263796879462217</v>
      </c>
      <c r="AH133" s="156">
        <f t="shared" si="166"/>
        <v>1.7500673156400914</v>
      </c>
      <c r="AI133" s="111">
        <f t="shared" si="167"/>
        <v>711.32602413821508</v>
      </c>
      <c r="AJ133" s="111">
        <f t="shared" si="168"/>
        <v>311.06135855209857</v>
      </c>
      <c r="AK133" s="111">
        <f t="shared" si="169"/>
        <v>65.571710194212201</v>
      </c>
      <c r="AL133" s="111">
        <f t="shared" si="170"/>
        <v>40.314538637293452</v>
      </c>
      <c r="AM133" s="156">
        <f t="shared" si="171"/>
        <v>0.9123955817033671</v>
      </c>
      <c r="AN133" s="156">
        <f t="shared" si="172"/>
        <v>7.4876696616730895E-2</v>
      </c>
      <c r="AO133" s="156">
        <f t="shared" si="173"/>
        <v>1.2635797445094763</v>
      </c>
      <c r="AP133" s="156">
        <f t="shared" si="174"/>
        <v>1.7502927960381496</v>
      </c>
      <c r="AQ133" s="111">
        <f t="shared" si="175"/>
        <v>710.91150497115802</v>
      </c>
      <c r="AR133" s="111">
        <f t="shared" si="176"/>
        <v>311.04523200030849</v>
      </c>
      <c r="AS133" s="111">
        <f t="shared" si="177"/>
        <v>65.570154945474599</v>
      </c>
      <c r="AT133" s="111">
        <f t="shared" si="178"/>
        <v>40.313511595798943</v>
      </c>
      <c r="AU133" s="156">
        <f t="shared" si="179"/>
        <v>0.91241265178130382</v>
      </c>
      <c r="AV133" s="156">
        <f t="shared" si="180"/>
        <v>7.4864878757518627E-2</v>
      </c>
      <c r="AW133" s="156">
        <f t="shared" si="181"/>
        <v>1.2635886667455674</v>
      </c>
      <c r="AX133" s="156">
        <f t="shared" si="182"/>
        <v>1.7502835690066705</v>
      </c>
      <c r="AY133" s="111">
        <f t="shared" si="183"/>
        <v>710.92854016575939</v>
      </c>
      <c r="AZ133" s="111">
        <f t="shared" si="184"/>
        <v>311.04589488874836</v>
      </c>
      <c r="BA133" s="111">
        <f t="shared" si="185"/>
        <v>65.570218872101975</v>
      </c>
      <c r="BB133" s="111">
        <f t="shared" si="186"/>
        <v>40.313553811082912</v>
      </c>
      <c r="BC133" s="156">
        <f t="shared" si="187"/>
        <v>0.91241195006289733</v>
      </c>
      <c r="BD133" s="156">
        <f t="shared" si="188"/>
        <v>7.4865364523183861E-2</v>
      </c>
      <c r="BE133" s="156">
        <f t="shared" si="189"/>
        <v>1.263588299997934</v>
      </c>
      <c r="BF133" s="156">
        <f t="shared" si="190"/>
        <v>1.7502839483471677</v>
      </c>
      <c r="BG133" s="111">
        <f t="shared" si="191"/>
        <v>710.92783993965236</v>
      </c>
      <c r="BH133" s="137">
        <f t="shared" si="192"/>
        <v>311.04586764118437</v>
      </c>
      <c r="BI133" s="137">
        <f t="shared" si="193"/>
        <v>65.570216244438598</v>
      </c>
      <c r="BJ133" s="137">
        <f t="shared" si="194"/>
        <v>40.313552075850495</v>
      </c>
      <c r="BK133" s="113">
        <f t="shared" si="195"/>
        <v>0.91241197890646275</v>
      </c>
      <c r="BL133" s="113">
        <f t="shared" si="196"/>
        <v>7.4865344556106453E-2</v>
      </c>
      <c r="BM133" s="113">
        <f t="shared" si="197"/>
        <v>1.2635883150728453</v>
      </c>
      <c r="BN133" s="113">
        <f t="shared" si="198"/>
        <v>1.7502839327547435</v>
      </c>
      <c r="BO133" s="137">
        <f t="shared" si="199"/>
        <v>710.92786872197587</v>
      </c>
      <c r="BP133" s="137">
        <f t="shared" si="200"/>
        <v>311.04586876117764</v>
      </c>
      <c r="BQ133" s="137">
        <f t="shared" si="201"/>
        <v>65.570216352447005</v>
      </c>
      <c r="BR133" s="137">
        <f t="shared" si="202"/>
        <v>40.313552147176075</v>
      </c>
      <c r="BS133" s="113">
        <f t="shared" si="203"/>
        <v>0.91241197772086602</v>
      </c>
      <c r="BT133" s="113">
        <f t="shared" si="204"/>
        <v>7.4865345376840114E-2</v>
      </c>
      <c r="BU133" s="113">
        <f t="shared" si="205"/>
        <v>1.2635883144532014</v>
      </c>
      <c r="BV133" s="113">
        <f t="shared" si="206"/>
        <v>1.7502839333956601</v>
      </c>
      <c r="BW133" s="137">
        <f t="shared" si="207"/>
        <v>710.92786753889732</v>
      </c>
      <c r="BX133" s="137">
        <f t="shared" si="208"/>
        <v>311.04586871514101</v>
      </c>
      <c r="BY133" s="137">
        <f t="shared" si="209"/>
        <v>65.570216348007378</v>
      </c>
      <c r="BZ133" s="137">
        <f t="shared" si="210"/>
        <v>40.313552144244277</v>
      </c>
      <c r="CA133" s="113">
        <f t="shared" si="211"/>
        <v>0.91241197776959937</v>
      </c>
      <c r="CB133" s="113">
        <f t="shared" si="212"/>
        <v>7.4865345343104364E-2</v>
      </c>
      <c r="CC133" s="113">
        <f t="shared" si="213"/>
        <v>1.2635883144786713</v>
      </c>
      <c r="CD133" s="113">
        <f t="shared" si="214"/>
        <v>1.7502839333693156</v>
      </c>
      <c r="CE133" s="137">
        <f t="shared" si="215"/>
        <v>710.92786758752709</v>
      </c>
      <c r="CF133" s="137">
        <f t="shared" si="216"/>
        <v>311.04586871703333</v>
      </c>
      <c r="CG133" s="137">
        <f t="shared" si="217"/>
        <v>65.570216348189831</v>
      </c>
      <c r="CH133" s="137">
        <f t="shared" si="218"/>
        <v>40.313552144364792</v>
      </c>
      <c r="CI133" s="113">
        <f t="shared" si="219"/>
        <v>0.91241197776759697</v>
      </c>
      <c r="CJ133" s="113">
        <f t="shared" si="220"/>
        <v>7.4865345344491005E-2</v>
      </c>
      <c r="CK133" s="113">
        <f t="shared" si="221"/>
        <v>1.2635883144776243</v>
      </c>
      <c r="CL133" s="113">
        <f t="shared" si="222"/>
        <v>1.7502839333703983</v>
      </c>
      <c r="CM133" s="137">
        <f t="shared" si="223"/>
        <v>710.92786758552813</v>
      </c>
      <c r="CN133" s="137">
        <f t="shared" si="224"/>
        <v>311.04586871695551</v>
      </c>
      <c r="CO133" s="137">
        <f t="shared" si="225"/>
        <v>65.570216348182356</v>
      </c>
      <c r="CP133" s="137">
        <f t="shared" si="226"/>
        <v>40.313552144359818</v>
      </c>
      <c r="CQ133" s="113">
        <f t="shared" si="227"/>
        <v>0.91241197776767846</v>
      </c>
      <c r="CR133" s="113">
        <f t="shared" si="228"/>
        <v>7.4865345344434009E-2</v>
      </c>
      <c r="CS133" s="113">
        <f t="shared" si="229"/>
        <v>1.2635883144776674</v>
      </c>
      <c r="CT133" s="113">
        <f t="shared" si="230"/>
        <v>1.7502839333703546</v>
      </c>
      <c r="CU133" s="137">
        <f t="shared" si="231"/>
        <v>710.92786758561044</v>
      </c>
      <c r="CV133" s="137">
        <f t="shared" si="232"/>
        <v>311.04586871695875</v>
      </c>
      <c r="CW133" s="173">
        <f t="shared" si="233"/>
        <v>65.570216348182669</v>
      </c>
      <c r="CX133" s="173">
        <f t="shared" si="234"/>
        <v>40.313552144360031</v>
      </c>
      <c r="CY133" s="174">
        <f t="shared" si="235"/>
        <v>0.91241197776767502</v>
      </c>
      <c r="CZ133" s="174">
        <f t="shared" si="236"/>
        <v>7.486534534443641E-2</v>
      </c>
      <c r="DA133" s="174">
        <f t="shared" si="237"/>
        <v>1.2635883144776656</v>
      </c>
      <c r="DB133" s="174">
        <f t="shared" si="238"/>
        <v>1.7502839333703561</v>
      </c>
      <c r="DC133" s="173">
        <f t="shared" si="239"/>
        <v>710.92786758560692</v>
      </c>
      <c r="DD133" s="137">
        <f t="shared" si="240"/>
        <v>311.04586871695864</v>
      </c>
      <c r="DE133" s="173">
        <f t="shared" si="241"/>
        <v>65.570216348182669</v>
      </c>
      <c r="DF133" s="173">
        <f t="shared" si="242"/>
        <v>40.313552144360031</v>
      </c>
      <c r="DG133" s="174">
        <f t="shared" si="243"/>
        <v>0.91241197776767513</v>
      </c>
      <c r="DH133" s="174">
        <f t="shared" si="244"/>
        <v>7.486534534443634E-2</v>
      </c>
      <c r="DI133" s="174">
        <f t="shared" si="245"/>
        <v>1.2635883144776656</v>
      </c>
      <c r="DJ133" s="174">
        <f t="shared" si="246"/>
        <v>1.7502839333703561</v>
      </c>
      <c r="DK133" s="173">
        <f t="shared" si="247"/>
        <v>710.92786758560692</v>
      </c>
      <c r="DL133" s="137">
        <f t="shared" si="248"/>
        <v>311.04586871695864</v>
      </c>
      <c r="DM133" s="173">
        <f t="shared" si="249"/>
        <v>65.570216348182669</v>
      </c>
      <c r="DN133" s="173">
        <f t="shared" si="250"/>
        <v>40.313552144360031</v>
      </c>
      <c r="DO133" s="174">
        <f t="shared" si="251"/>
        <v>0.91241197776767513</v>
      </c>
      <c r="DP133" s="174">
        <f t="shared" si="252"/>
        <v>7.486534534443634E-2</v>
      </c>
      <c r="DQ133" s="174">
        <f t="shared" si="253"/>
        <v>1.2635883144776656</v>
      </c>
      <c r="DR133" s="174">
        <f t="shared" si="254"/>
        <v>1.7502839333703561</v>
      </c>
      <c r="DS133" s="173">
        <f t="shared" si="255"/>
        <v>710.92786758560692</v>
      </c>
      <c r="DT133" s="137">
        <f t="shared" si="256"/>
        <v>311.04586871695864</v>
      </c>
      <c r="DU133" s="173">
        <f t="shared" si="257"/>
        <v>65.570216348182669</v>
      </c>
      <c r="DV133" s="173">
        <f t="shared" si="258"/>
        <v>40.313552144360031</v>
      </c>
      <c r="DW133" s="174">
        <f t="shared" si="259"/>
        <v>0.91241197776767513</v>
      </c>
      <c r="DX133" s="174">
        <f t="shared" si="260"/>
        <v>7.486534534443634E-2</v>
      </c>
      <c r="DY133" s="174">
        <f t="shared" si="261"/>
        <v>1.2635883144776656</v>
      </c>
      <c r="DZ133" s="174">
        <f t="shared" si="262"/>
        <v>1.7502839333703561</v>
      </c>
      <c r="EA133" s="173">
        <f t="shared" si="263"/>
        <v>710.92786758560692</v>
      </c>
      <c r="EB133" s="137">
        <f t="shared" si="264"/>
        <v>311.04586871695864</v>
      </c>
      <c r="EC133" s="173">
        <f t="shared" si="265"/>
        <v>65.570216348182669</v>
      </c>
      <c r="ED133" s="173">
        <f t="shared" si="266"/>
        <v>40.313552144360031</v>
      </c>
      <c r="EE133" s="174">
        <f t="shared" si="267"/>
        <v>0.91241197776767513</v>
      </c>
      <c r="EF133" s="174">
        <f t="shared" si="268"/>
        <v>7.486534534443634E-2</v>
      </c>
      <c r="EG133" s="174">
        <f t="shared" si="269"/>
        <v>1.2635883144776656</v>
      </c>
      <c r="EH133" s="174">
        <f t="shared" si="270"/>
        <v>1.7502839333703561</v>
      </c>
      <c r="EI133" s="173">
        <f t="shared" si="271"/>
        <v>710.92786758560692</v>
      </c>
      <c r="EJ133" s="137">
        <f t="shared" si="272"/>
        <v>311.04586871695864</v>
      </c>
      <c r="EK133" s="173">
        <f t="shared" si="273"/>
        <v>65.570216348182669</v>
      </c>
      <c r="EL133" s="173">
        <f t="shared" si="274"/>
        <v>40.313552144360031</v>
      </c>
      <c r="EM133" s="174">
        <f t="shared" si="275"/>
        <v>0.91241197776767513</v>
      </c>
      <c r="EN133" s="174">
        <f t="shared" si="276"/>
        <v>7.486534534443634E-2</v>
      </c>
      <c r="EO133" s="174">
        <f t="shared" si="277"/>
        <v>1.2635883144776656</v>
      </c>
      <c r="EP133" s="174">
        <f t="shared" si="278"/>
        <v>1.7502839333703561</v>
      </c>
      <c r="EQ133" s="137">
        <f t="shared" si="279"/>
        <v>0.83921781210411872</v>
      </c>
      <c r="ER133" s="137">
        <f t="shared" si="280"/>
        <v>37.89586871695866</v>
      </c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06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  <c r="JX133" s="106"/>
      <c r="JY133" s="106"/>
      <c r="JZ133" s="106"/>
      <c r="KA133" s="106"/>
      <c r="KB133" s="106"/>
      <c r="KC133" s="106"/>
      <c r="KD133" s="106"/>
      <c r="KE133" s="106"/>
      <c r="KF133" s="106"/>
      <c r="KG133" s="106"/>
      <c r="KH133" s="106"/>
      <c r="KI133" s="106"/>
      <c r="KJ133" s="106"/>
      <c r="KK133" s="106"/>
      <c r="KL133" s="106"/>
      <c r="KM133" s="106"/>
      <c r="KN133" s="106"/>
      <c r="KO133" s="106"/>
      <c r="KP133" s="106"/>
      <c r="KQ133" s="106"/>
      <c r="KR133" s="106"/>
      <c r="KS133" s="106"/>
      <c r="KT133" s="106"/>
      <c r="KU133" s="106"/>
      <c r="KV133" s="106"/>
      <c r="KW133" s="106"/>
      <c r="KX133" s="106"/>
      <c r="KY133" s="106"/>
      <c r="KZ133" s="106"/>
      <c r="LA133" s="106"/>
      <c r="LB133" s="106"/>
      <c r="LC133" s="106"/>
      <c r="LD133" s="106"/>
      <c r="LE133" s="106"/>
      <c r="LF133" s="106"/>
      <c r="LG133" s="106"/>
      <c r="LH133" s="106"/>
      <c r="LI133" s="106"/>
      <c r="LJ133" s="106"/>
      <c r="LK133" s="106"/>
      <c r="LL133" s="106"/>
      <c r="LM133" s="106"/>
      <c r="LN133" s="106"/>
      <c r="LO133" s="106"/>
      <c r="LP133" s="106"/>
      <c r="LQ133" s="106"/>
      <c r="LR133" s="106"/>
      <c r="LS133" s="106"/>
      <c r="LT133" s="106"/>
      <c r="LU133" s="106"/>
      <c r="LV133" s="106"/>
      <c r="LW133" s="106"/>
      <c r="LX133" s="106"/>
      <c r="LY133" s="106"/>
      <c r="LZ133" s="106"/>
      <c r="MA133" s="106"/>
      <c r="MB133" s="106"/>
      <c r="MC133" s="106"/>
      <c r="MD133" s="106"/>
      <c r="ME133" s="106"/>
      <c r="MF133" s="106"/>
      <c r="MG133" s="106"/>
      <c r="MH133" s="106"/>
      <c r="MI133" s="106"/>
      <c r="MJ133" s="106"/>
      <c r="MK133" s="106"/>
      <c r="ML133" s="106"/>
      <c r="MM133" s="106"/>
      <c r="MN133" s="106"/>
      <c r="MO133" s="106"/>
      <c r="MP133" s="106"/>
      <c r="MQ133" s="106"/>
      <c r="MR133" s="106"/>
      <c r="MS133" s="106"/>
      <c r="MT133" s="106"/>
      <c r="MU133" s="106"/>
      <c r="MV133" s="106"/>
      <c r="MW133" s="106"/>
      <c r="MX133" s="106"/>
      <c r="MY133" s="106"/>
      <c r="MZ133" s="106"/>
      <c r="NA133" s="106"/>
      <c r="NB133" s="106"/>
      <c r="NC133" s="106"/>
      <c r="ND133" s="106"/>
      <c r="NE133" s="106"/>
      <c r="NF133" s="106"/>
      <c r="NG133" s="106"/>
      <c r="NH133" s="106"/>
      <c r="NI133" s="106"/>
      <c r="NJ133" s="106"/>
      <c r="NK133" s="106"/>
      <c r="NL133" s="106"/>
      <c r="NM133" s="106"/>
      <c r="NN133" s="106"/>
      <c r="NO133" s="106"/>
      <c r="NP133" s="106"/>
      <c r="NQ133" s="106"/>
      <c r="NR133" s="106"/>
      <c r="NS133" s="106"/>
      <c r="NT133" s="106"/>
      <c r="NU133" s="106"/>
      <c r="NV133" s="106"/>
      <c r="NW133" s="106"/>
      <c r="NX133" s="106"/>
      <c r="NY133" s="106"/>
      <c r="NZ133" s="106"/>
      <c r="OA133" s="106"/>
      <c r="OB133" s="106"/>
      <c r="OC133" s="106"/>
      <c r="OD133" s="106"/>
      <c r="OE133" s="106"/>
      <c r="OF133" s="106"/>
      <c r="OG133" s="106"/>
      <c r="OH133" s="106"/>
      <c r="OI133" s="106"/>
      <c r="OJ133" s="106"/>
      <c r="OK133" s="106"/>
      <c r="OL133" s="106"/>
      <c r="OM133" s="106"/>
      <c r="ON133" s="106"/>
      <c r="OO133" s="106"/>
      <c r="OP133" s="106"/>
      <c r="OQ133" s="106"/>
      <c r="OR133" s="106"/>
      <c r="OS133" s="106"/>
      <c r="OT133" s="106"/>
      <c r="OU133" s="106"/>
      <c r="OV133" s="106"/>
      <c r="OW133" s="106"/>
      <c r="OX133" s="106"/>
      <c r="OY133" s="106"/>
      <c r="OZ133" s="106"/>
      <c r="PA133" s="106"/>
      <c r="PB133" s="106"/>
      <c r="PC133" s="106"/>
      <c r="PD133" s="106"/>
      <c r="PE133" s="106"/>
      <c r="PF133" s="106"/>
      <c r="PG133" s="106"/>
      <c r="PH133" s="106"/>
      <c r="PI133" s="106"/>
      <c r="PJ133" s="106"/>
      <c r="PK133" s="106"/>
      <c r="PL133" s="106"/>
      <c r="PM133" s="106"/>
      <c r="PN133" s="106"/>
      <c r="PO133" s="106"/>
      <c r="PP133" s="106"/>
      <c r="PQ133" s="106"/>
      <c r="PR133" s="106"/>
      <c r="PS133" s="106"/>
      <c r="PT133" s="106"/>
      <c r="PU133" s="106"/>
      <c r="PV133" s="106"/>
      <c r="PW133" s="106"/>
      <c r="PX133" s="106"/>
      <c r="PY133" s="106"/>
      <c r="PZ133" s="106"/>
      <c r="QA133" s="106"/>
      <c r="QB133" s="106"/>
      <c r="QC133" s="106"/>
      <c r="QD133" s="106"/>
      <c r="QE133" s="106"/>
      <c r="QF133" s="106"/>
      <c r="QG133" s="106"/>
      <c r="QH133" s="106"/>
      <c r="QI133" s="106"/>
      <c r="QJ133" s="106"/>
      <c r="QK133" s="106"/>
      <c r="QL133" s="106"/>
      <c r="QM133" s="106"/>
      <c r="QN133" s="106"/>
      <c r="QO133" s="106"/>
      <c r="QP133" s="106"/>
      <c r="QQ133" s="106"/>
      <c r="QR133" s="106"/>
      <c r="QS133" s="106"/>
      <c r="QT133" s="106"/>
      <c r="QU133" s="106"/>
      <c r="QV133" s="106"/>
      <c r="QW133" s="106"/>
      <c r="QX133" s="106"/>
      <c r="QY133" s="106"/>
      <c r="QZ133" s="106"/>
      <c r="RA133" s="106"/>
      <c r="RB133" s="106"/>
      <c r="RC133" s="106"/>
      <c r="RD133" s="106"/>
      <c r="RE133" s="106"/>
      <c r="RF133" s="106"/>
      <c r="RG133" s="106"/>
      <c r="RH133" s="106"/>
      <c r="RI133" s="106"/>
      <c r="RJ133" s="106"/>
      <c r="RK133" s="106"/>
      <c r="RL133" s="106"/>
      <c r="RM133" s="106"/>
      <c r="RN133" s="106"/>
      <c r="RO133" s="106"/>
      <c r="RP133" s="106"/>
      <c r="RQ133" s="106"/>
      <c r="RR133" s="106"/>
    </row>
    <row r="134" spans="1:486" x14ac:dyDescent="0.3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16"/>
      <c r="M134" s="116"/>
      <c r="N134" s="116"/>
      <c r="O134" s="116"/>
      <c r="P134" s="117"/>
      <c r="Q134" s="117"/>
      <c r="R134" s="116"/>
      <c r="S134" s="111">
        <v>0.72</v>
      </c>
      <c r="T134" s="134">
        <f t="shared" si="154"/>
        <v>319.83679261393911</v>
      </c>
      <c r="U134" s="111">
        <f t="shared" si="155"/>
        <v>66.437394171514015</v>
      </c>
      <c r="V134" s="111">
        <f t="shared" si="156"/>
        <v>40.886368943619793</v>
      </c>
      <c r="W134" s="156">
        <f t="shared" si="152"/>
        <v>0.90344175892533451</v>
      </c>
      <c r="X134" s="156">
        <f t="shared" si="153"/>
        <v>8.1396729572214083E-2</v>
      </c>
      <c r="Y134" s="156">
        <f t="shared" si="157"/>
        <v>1.2461923938828612</v>
      </c>
      <c r="Z134" s="156">
        <f t="shared" si="158"/>
        <v>1.7993854850340119</v>
      </c>
      <c r="AA134" s="111">
        <f t="shared" si="159"/>
        <v>700.46317998142001</v>
      </c>
      <c r="AB134" s="111">
        <f t="shared" si="160"/>
        <v>310.63625831182401</v>
      </c>
      <c r="AC134" s="111">
        <f t="shared" si="161"/>
        <v>65.530755791308465</v>
      </c>
      <c r="AD134" s="111">
        <f t="shared" si="162"/>
        <v>40.287493875123715</v>
      </c>
      <c r="AE134" s="156">
        <f t="shared" si="163"/>
        <v>0.91284633391239944</v>
      </c>
      <c r="AF134" s="156">
        <f t="shared" si="164"/>
        <v>7.4565382251240403E-2</v>
      </c>
      <c r="AG134" s="156">
        <f t="shared" si="165"/>
        <v>1.251230570615661</v>
      </c>
      <c r="AH134" s="156">
        <f t="shared" si="166"/>
        <v>1.7945471195850695</v>
      </c>
      <c r="AI134" s="111">
        <f t="shared" si="167"/>
        <v>710.11190402262741</v>
      </c>
      <c r="AJ134" s="111">
        <f t="shared" si="168"/>
        <v>311.01410301691686</v>
      </c>
      <c r="AK134" s="111">
        <f t="shared" si="169"/>
        <v>65.567153217387713</v>
      </c>
      <c r="AL134" s="111">
        <f t="shared" si="170"/>
        <v>40.311529343917769</v>
      </c>
      <c r="AM134" s="156">
        <f t="shared" si="171"/>
        <v>0.9124456086410947</v>
      </c>
      <c r="AN134" s="156">
        <f t="shared" si="172"/>
        <v>7.4842068570911566E-2</v>
      </c>
      <c r="AO134" s="156">
        <f t="shared" si="173"/>
        <v>1.2510246704762291</v>
      </c>
      <c r="AP134" s="156">
        <f t="shared" si="174"/>
        <v>1.7947662644519904</v>
      </c>
      <c r="AQ134" s="111">
        <f t="shared" si="175"/>
        <v>709.71944537701552</v>
      </c>
      <c r="AR134" s="111">
        <f t="shared" si="176"/>
        <v>310.99881415622929</v>
      </c>
      <c r="AS134" s="111">
        <f t="shared" si="177"/>
        <v>65.565679105228057</v>
      </c>
      <c r="AT134" s="111">
        <f t="shared" si="178"/>
        <v>40.310555885540829</v>
      </c>
      <c r="AU134" s="156">
        <f t="shared" si="179"/>
        <v>0.91246179843686959</v>
      </c>
      <c r="AV134" s="156">
        <f t="shared" si="180"/>
        <v>7.4830866296409296E-2</v>
      </c>
      <c r="AW134" s="156">
        <f t="shared" si="181"/>
        <v>1.2510330039028821</v>
      </c>
      <c r="AX134" s="156">
        <f t="shared" si="182"/>
        <v>1.7947574317263182</v>
      </c>
      <c r="AY134" s="111">
        <f t="shared" si="183"/>
        <v>709.73533244315229</v>
      </c>
      <c r="AZ134" s="111">
        <f t="shared" si="184"/>
        <v>310.99943319301593</v>
      </c>
      <c r="BA134" s="111">
        <f t="shared" si="185"/>
        <v>65.565738788928854</v>
      </c>
      <c r="BB134" s="111">
        <f t="shared" si="186"/>
        <v>40.310595298804891</v>
      </c>
      <c r="BC134" s="156">
        <f t="shared" si="187"/>
        <v>0.91246114288104085</v>
      </c>
      <c r="BD134" s="156">
        <f t="shared" si="188"/>
        <v>7.4831319858942966E-2</v>
      </c>
      <c r="BE134" s="156">
        <f t="shared" si="189"/>
        <v>1.2510326664907245</v>
      </c>
      <c r="BF134" s="156">
        <f t="shared" si="190"/>
        <v>1.7947577894147331</v>
      </c>
      <c r="BG134" s="111">
        <f t="shared" si="191"/>
        <v>709.73468919661377</v>
      </c>
      <c r="BH134" s="137">
        <f t="shared" si="192"/>
        <v>310.99940812923955</v>
      </c>
      <c r="BI134" s="137">
        <f t="shared" si="193"/>
        <v>65.565736372430834</v>
      </c>
      <c r="BJ134" s="137">
        <f t="shared" si="194"/>
        <v>40.310593703024551</v>
      </c>
      <c r="BK134" s="113">
        <f t="shared" si="195"/>
        <v>0.91246116942334632</v>
      </c>
      <c r="BL134" s="113">
        <f t="shared" si="196"/>
        <v>7.4831301494927838E-2</v>
      </c>
      <c r="BM134" s="113">
        <f t="shared" si="197"/>
        <v>1.2510326801519907</v>
      </c>
      <c r="BN134" s="113">
        <f t="shared" si="198"/>
        <v>1.7947577749326129</v>
      </c>
      <c r="BO134" s="137">
        <f t="shared" si="199"/>
        <v>709.7347152406212</v>
      </c>
      <c r="BP134" s="137">
        <f t="shared" si="200"/>
        <v>310.99940914403146</v>
      </c>
      <c r="BQ134" s="137">
        <f t="shared" si="201"/>
        <v>65.565736470270949</v>
      </c>
      <c r="BR134" s="137">
        <f t="shared" si="202"/>
        <v>40.310593767635112</v>
      </c>
      <c r="BS134" s="113">
        <f t="shared" si="203"/>
        <v>0.91246116834869062</v>
      </c>
      <c r="BT134" s="113">
        <f t="shared" si="204"/>
        <v>7.4831302238457201E-2</v>
      </c>
      <c r="BU134" s="113">
        <f t="shared" si="205"/>
        <v>1.251032679598868</v>
      </c>
      <c r="BV134" s="113">
        <f t="shared" si="206"/>
        <v>1.794757775518971</v>
      </c>
      <c r="BW134" s="137">
        <f t="shared" si="207"/>
        <v>709.73471418614133</v>
      </c>
      <c r="BX134" s="137">
        <f t="shared" si="208"/>
        <v>310.99940910294418</v>
      </c>
      <c r="BY134" s="137">
        <f t="shared" si="209"/>
        <v>65.565736466309545</v>
      </c>
      <c r="BZ134" s="137">
        <f t="shared" si="210"/>
        <v>40.310593765019149</v>
      </c>
      <c r="CA134" s="113">
        <f t="shared" si="211"/>
        <v>0.91246116839220215</v>
      </c>
      <c r="CB134" s="113">
        <f t="shared" si="212"/>
        <v>7.4831302208352865E-2</v>
      </c>
      <c r="CC134" s="113">
        <f t="shared" si="213"/>
        <v>1.251032679621263</v>
      </c>
      <c r="CD134" s="113">
        <f t="shared" si="214"/>
        <v>1.7947577754952297</v>
      </c>
      <c r="CE134" s="137">
        <f t="shared" si="215"/>
        <v>709.73471422883563</v>
      </c>
      <c r="CF134" s="137">
        <f t="shared" si="216"/>
        <v>310.99940910460776</v>
      </c>
      <c r="CG134" s="137">
        <f t="shared" si="217"/>
        <v>65.565736466469914</v>
      </c>
      <c r="CH134" s="137">
        <f t="shared" si="218"/>
        <v>40.310593765125077</v>
      </c>
      <c r="CI134" s="113">
        <f t="shared" si="219"/>
        <v>0.912461168390441</v>
      </c>
      <c r="CJ134" s="113">
        <f t="shared" si="220"/>
        <v>7.4831302209571723E-2</v>
      </c>
      <c r="CK134" s="113">
        <f t="shared" si="221"/>
        <v>1.2510326796203564</v>
      </c>
      <c r="CL134" s="113">
        <f t="shared" si="222"/>
        <v>1.7947577754961908</v>
      </c>
      <c r="CM134" s="137">
        <f t="shared" si="223"/>
        <v>709.73471422710691</v>
      </c>
      <c r="CN134" s="137">
        <f t="shared" si="224"/>
        <v>310.99940910454046</v>
      </c>
      <c r="CO134" s="137">
        <f t="shared" si="225"/>
        <v>65.565736466463463</v>
      </c>
      <c r="CP134" s="137">
        <f t="shared" si="226"/>
        <v>40.310593765120771</v>
      </c>
      <c r="CQ134" s="113">
        <f t="shared" si="227"/>
        <v>0.91246116839051128</v>
      </c>
      <c r="CR134" s="113">
        <f t="shared" si="228"/>
        <v>7.4831302209522499E-2</v>
      </c>
      <c r="CS134" s="113">
        <f t="shared" si="229"/>
        <v>1.251032679620393</v>
      </c>
      <c r="CT134" s="113">
        <f t="shared" si="230"/>
        <v>1.7947577754961528</v>
      </c>
      <c r="CU134" s="137">
        <f t="shared" si="231"/>
        <v>709.73471422717671</v>
      </c>
      <c r="CV134" s="137">
        <f t="shared" si="232"/>
        <v>310.99940910454313</v>
      </c>
      <c r="CW134" s="173">
        <f t="shared" si="233"/>
        <v>65.56573646646369</v>
      </c>
      <c r="CX134" s="173">
        <f t="shared" si="234"/>
        <v>40.310593765120956</v>
      </c>
      <c r="CY134" s="174">
        <f t="shared" si="235"/>
        <v>0.91246116839050928</v>
      </c>
      <c r="CZ134" s="174">
        <f t="shared" si="236"/>
        <v>7.4831302209524414E-2</v>
      </c>
      <c r="DA134" s="174">
        <f t="shared" si="237"/>
        <v>1.2510326796203912</v>
      </c>
      <c r="DB134" s="174">
        <f t="shared" si="238"/>
        <v>1.7947577754961537</v>
      </c>
      <c r="DC134" s="173">
        <f t="shared" si="239"/>
        <v>709.73471422717432</v>
      </c>
      <c r="DD134" s="137">
        <f t="shared" si="240"/>
        <v>310.99940910454308</v>
      </c>
      <c r="DE134" s="173">
        <f t="shared" si="241"/>
        <v>65.56573646646369</v>
      </c>
      <c r="DF134" s="173">
        <f t="shared" si="242"/>
        <v>40.310593765120956</v>
      </c>
      <c r="DG134" s="174">
        <f t="shared" si="243"/>
        <v>0.91246116839050928</v>
      </c>
      <c r="DH134" s="174">
        <f t="shared" si="244"/>
        <v>7.4831302209524345E-2</v>
      </c>
      <c r="DI134" s="174">
        <f t="shared" si="245"/>
        <v>1.2510326796203914</v>
      </c>
      <c r="DJ134" s="174">
        <f t="shared" si="246"/>
        <v>1.7947577754961539</v>
      </c>
      <c r="DK134" s="173">
        <f t="shared" si="247"/>
        <v>709.73471422717421</v>
      </c>
      <c r="DL134" s="137">
        <f t="shared" si="248"/>
        <v>310.99940910454308</v>
      </c>
      <c r="DM134" s="173">
        <f t="shared" si="249"/>
        <v>65.56573646646369</v>
      </c>
      <c r="DN134" s="173">
        <f t="shared" si="250"/>
        <v>40.310593765120956</v>
      </c>
      <c r="DO134" s="174">
        <f t="shared" si="251"/>
        <v>0.91246116839050928</v>
      </c>
      <c r="DP134" s="174">
        <f t="shared" si="252"/>
        <v>7.4831302209524345E-2</v>
      </c>
      <c r="DQ134" s="174">
        <f t="shared" si="253"/>
        <v>1.2510326796203914</v>
      </c>
      <c r="DR134" s="174">
        <f t="shared" si="254"/>
        <v>1.7947577754961539</v>
      </c>
      <c r="DS134" s="173">
        <f t="shared" si="255"/>
        <v>709.73471422717421</v>
      </c>
      <c r="DT134" s="137">
        <f t="shared" si="256"/>
        <v>310.99940910454308</v>
      </c>
      <c r="DU134" s="173">
        <f t="shared" si="257"/>
        <v>65.56573646646369</v>
      </c>
      <c r="DV134" s="173">
        <f t="shared" si="258"/>
        <v>40.310593765120956</v>
      </c>
      <c r="DW134" s="174">
        <f t="shared" si="259"/>
        <v>0.91246116839050928</v>
      </c>
      <c r="DX134" s="174">
        <f t="shared" si="260"/>
        <v>7.4831302209524345E-2</v>
      </c>
      <c r="DY134" s="174">
        <f t="shared" si="261"/>
        <v>1.2510326796203914</v>
      </c>
      <c r="DZ134" s="174">
        <f t="shared" si="262"/>
        <v>1.7947577754961539</v>
      </c>
      <c r="EA134" s="173">
        <f t="shared" si="263"/>
        <v>709.73471422717421</v>
      </c>
      <c r="EB134" s="137">
        <f t="shared" si="264"/>
        <v>310.99940910454308</v>
      </c>
      <c r="EC134" s="173">
        <f t="shared" si="265"/>
        <v>65.56573646646369</v>
      </c>
      <c r="ED134" s="173">
        <f t="shared" si="266"/>
        <v>40.310593765120956</v>
      </c>
      <c r="EE134" s="174">
        <f t="shared" si="267"/>
        <v>0.91246116839050928</v>
      </c>
      <c r="EF134" s="174">
        <f t="shared" si="268"/>
        <v>7.4831302209524345E-2</v>
      </c>
      <c r="EG134" s="174">
        <f t="shared" si="269"/>
        <v>1.2510326796203914</v>
      </c>
      <c r="EH134" s="174">
        <f t="shared" si="270"/>
        <v>1.7947577754961539</v>
      </c>
      <c r="EI134" s="173">
        <f t="shared" si="271"/>
        <v>709.73471422717421</v>
      </c>
      <c r="EJ134" s="137">
        <f t="shared" si="272"/>
        <v>310.99940910454308</v>
      </c>
      <c r="EK134" s="173">
        <f t="shared" si="273"/>
        <v>65.56573646646369</v>
      </c>
      <c r="EL134" s="173">
        <f t="shared" si="274"/>
        <v>40.310593765120956</v>
      </c>
      <c r="EM134" s="174">
        <f t="shared" si="275"/>
        <v>0.91246116839050928</v>
      </c>
      <c r="EN134" s="174">
        <f t="shared" si="276"/>
        <v>7.4831302209524345E-2</v>
      </c>
      <c r="EO134" s="174">
        <f t="shared" si="277"/>
        <v>1.2510326796203914</v>
      </c>
      <c r="EP134" s="174">
        <f t="shared" si="278"/>
        <v>1.7947577754961539</v>
      </c>
      <c r="EQ134" s="137">
        <f t="shared" si="279"/>
        <v>0.84116734325368792</v>
      </c>
      <c r="ER134" s="137">
        <f t="shared" si="280"/>
        <v>37.849409104543099</v>
      </c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  <c r="II134" s="106"/>
      <c r="IJ134" s="106"/>
      <c r="IK134" s="106"/>
      <c r="IL134" s="106"/>
      <c r="IM134" s="106"/>
      <c r="IN134" s="106"/>
      <c r="IO134" s="106"/>
      <c r="IP134" s="106"/>
      <c r="IQ134" s="106"/>
      <c r="IR134" s="106"/>
      <c r="IS134" s="106"/>
      <c r="IT134" s="106"/>
      <c r="IU134" s="106"/>
      <c r="IV134" s="106"/>
      <c r="IW134" s="106"/>
      <c r="IX134" s="106"/>
      <c r="IY134" s="106"/>
      <c r="IZ134" s="106"/>
      <c r="JA134" s="106"/>
      <c r="JB134" s="106"/>
      <c r="JC134" s="106"/>
      <c r="JD134" s="106"/>
      <c r="JE134" s="106"/>
      <c r="JF134" s="106"/>
      <c r="JG134" s="106"/>
      <c r="JH134" s="106"/>
      <c r="JI134" s="106"/>
      <c r="JJ134" s="106"/>
      <c r="JK134" s="106"/>
      <c r="JL134" s="106"/>
      <c r="JM134" s="106"/>
      <c r="JN134" s="106"/>
      <c r="JO134" s="106"/>
      <c r="JP134" s="106"/>
      <c r="JQ134" s="106"/>
      <c r="JR134" s="106"/>
      <c r="JS134" s="106"/>
      <c r="JT134" s="106"/>
      <c r="JU134" s="106"/>
      <c r="JV134" s="106"/>
      <c r="JW134" s="106"/>
      <c r="JX134" s="106"/>
      <c r="JY134" s="106"/>
      <c r="JZ134" s="106"/>
      <c r="KA134" s="106"/>
      <c r="KB134" s="106"/>
      <c r="KC134" s="106"/>
      <c r="KD134" s="106"/>
      <c r="KE134" s="106"/>
      <c r="KF134" s="106"/>
      <c r="KG134" s="106"/>
      <c r="KH134" s="106"/>
      <c r="KI134" s="106"/>
      <c r="KJ134" s="106"/>
      <c r="KK134" s="106"/>
      <c r="KL134" s="106"/>
      <c r="KM134" s="106"/>
      <c r="KN134" s="106"/>
      <c r="KO134" s="106"/>
      <c r="KP134" s="106"/>
      <c r="KQ134" s="106"/>
      <c r="KR134" s="106"/>
      <c r="KS134" s="106"/>
      <c r="KT134" s="106"/>
      <c r="KU134" s="106"/>
      <c r="KV134" s="106"/>
      <c r="KW134" s="106"/>
      <c r="KX134" s="106"/>
      <c r="KY134" s="106"/>
      <c r="KZ134" s="106"/>
      <c r="LA134" s="106"/>
      <c r="LB134" s="106"/>
      <c r="LC134" s="106"/>
      <c r="LD134" s="106"/>
      <c r="LE134" s="106"/>
      <c r="LF134" s="106"/>
      <c r="LG134" s="106"/>
      <c r="LH134" s="106"/>
      <c r="LI134" s="106"/>
      <c r="LJ134" s="106"/>
      <c r="LK134" s="106"/>
      <c r="LL134" s="106"/>
      <c r="LM134" s="106"/>
      <c r="LN134" s="106"/>
      <c r="LO134" s="106"/>
      <c r="LP134" s="106"/>
      <c r="LQ134" s="106"/>
      <c r="LR134" s="106"/>
      <c r="LS134" s="106"/>
      <c r="LT134" s="106"/>
      <c r="LU134" s="106"/>
      <c r="LV134" s="106"/>
      <c r="LW134" s="106"/>
      <c r="LX134" s="106"/>
      <c r="LY134" s="106"/>
      <c r="LZ134" s="106"/>
      <c r="MA134" s="106"/>
      <c r="MB134" s="106"/>
      <c r="MC134" s="106"/>
      <c r="MD134" s="106"/>
      <c r="ME134" s="106"/>
      <c r="MF134" s="106"/>
      <c r="MG134" s="106"/>
      <c r="MH134" s="106"/>
      <c r="MI134" s="106"/>
      <c r="MJ134" s="106"/>
      <c r="MK134" s="106"/>
      <c r="ML134" s="106"/>
      <c r="MM134" s="106"/>
      <c r="MN134" s="106"/>
      <c r="MO134" s="106"/>
      <c r="MP134" s="106"/>
      <c r="MQ134" s="106"/>
      <c r="MR134" s="106"/>
      <c r="MS134" s="106"/>
      <c r="MT134" s="106"/>
      <c r="MU134" s="106"/>
      <c r="MV134" s="106"/>
      <c r="MW134" s="106"/>
      <c r="MX134" s="106"/>
      <c r="MY134" s="106"/>
      <c r="MZ134" s="106"/>
      <c r="NA134" s="106"/>
      <c r="NB134" s="106"/>
      <c r="NC134" s="106"/>
      <c r="ND134" s="106"/>
      <c r="NE134" s="106"/>
      <c r="NF134" s="106"/>
      <c r="NG134" s="106"/>
      <c r="NH134" s="106"/>
      <c r="NI134" s="106"/>
      <c r="NJ134" s="106"/>
      <c r="NK134" s="106"/>
      <c r="NL134" s="106"/>
      <c r="NM134" s="106"/>
      <c r="NN134" s="106"/>
      <c r="NO134" s="106"/>
      <c r="NP134" s="106"/>
      <c r="NQ134" s="106"/>
      <c r="NR134" s="106"/>
      <c r="NS134" s="106"/>
      <c r="NT134" s="106"/>
      <c r="NU134" s="106"/>
      <c r="NV134" s="106"/>
      <c r="NW134" s="106"/>
      <c r="NX134" s="106"/>
      <c r="NY134" s="106"/>
      <c r="NZ134" s="106"/>
      <c r="OA134" s="106"/>
      <c r="OB134" s="106"/>
      <c r="OC134" s="106"/>
      <c r="OD134" s="106"/>
      <c r="OE134" s="106"/>
      <c r="OF134" s="106"/>
      <c r="OG134" s="106"/>
      <c r="OH134" s="106"/>
      <c r="OI134" s="106"/>
      <c r="OJ134" s="106"/>
      <c r="OK134" s="106"/>
      <c r="OL134" s="106"/>
      <c r="OM134" s="106"/>
      <c r="ON134" s="106"/>
      <c r="OO134" s="106"/>
      <c r="OP134" s="106"/>
      <c r="OQ134" s="106"/>
      <c r="OR134" s="106"/>
      <c r="OS134" s="106"/>
      <c r="OT134" s="106"/>
      <c r="OU134" s="106"/>
      <c r="OV134" s="106"/>
      <c r="OW134" s="106"/>
      <c r="OX134" s="106"/>
      <c r="OY134" s="106"/>
      <c r="OZ134" s="106"/>
      <c r="PA134" s="106"/>
      <c r="PB134" s="106"/>
      <c r="PC134" s="106"/>
      <c r="PD134" s="106"/>
      <c r="PE134" s="106"/>
      <c r="PF134" s="106"/>
      <c r="PG134" s="106"/>
      <c r="PH134" s="106"/>
      <c r="PI134" s="106"/>
      <c r="PJ134" s="106"/>
      <c r="PK134" s="106"/>
      <c r="PL134" s="106"/>
      <c r="PM134" s="106"/>
      <c r="PN134" s="106"/>
      <c r="PO134" s="106"/>
      <c r="PP134" s="106"/>
      <c r="PQ134" s="106"/>
      <c r="PR134" s="106"/>
      <c r="PS134" s="106"/>
      <c r="PT134" s="106"/>
      <c r="PU134" s="106"/>
      <c r="PV134" s="106"/>
      <c r="PW134" s="106"/>
      <c r="PX134" s="106"/>
      <c r="PY134" s="106"/>
      <c r="PZ134" s="106"/>
      <c r="QA134" s="106"/>
      <c r="QB134" s="106"/>
      <c r="QC134" s="106"/>
      <c r="QD134" s="106"/>
      <c r="QE134" s="106"/>
      <c r="QF134" s="106"/>
      <c r="QG134" s="106"/>
      <c r="QH134" s="106"/>
      <c r="QI134" s="106"/>
      <c r="QJ134" s="106"/>
      <c r="QK134" s="106"/>
      <c r="QL134" s="106"/>
      <c r="QM134" s="106"/>
      <c r="QN134" s="106"/>
      <c r="QO134" s="106"/>
      <c r="QP134" s="106"/>
      <c r="QQ134" s="106"/>
      <c r="QR134" s="106"/>
      <c r="QS134" s="106"/>
      <c r="QT134" s="106"/>
      <c r="QU134" s="106"/>
      <c r="QV134" s="106"/>
      <c r="QW134" s="106"/>
      <c r="QX134" s="106"/>
      <c r="QY134" s="106"/>
      <c r="QZ134" s="106"/>
      <c r="RA134" s="106"/>
      <c r="RB134" s="106"/>
      <c r="RC134" s="106"/>
      <c r="RD134" s="106"/>
      <c r="RE134" s="106"/>
      <c r="RF134" s="106"/>
      <c r="RG134" s="106"/>
      <c r="RH134" s="106"/>
      <c r="RI134" s="106"/>
      <c r="RJ134" s="106"/>
      <c r="RK134" s="106"/>
      <c r="RL134" s="106"/>
      <c r="RM134" s="106"/>
      <c r="RN134" s="106"/>
      <c r="RO134" s="106"/>
      <c r="RP134" s="106"/>
      <c r="RQ134" s="106"/>
      <c r="RR134" s="106"/>
    </row>
    <row r="135" spans="1:486" x14ac:dyDescent="0.3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16"/>
      <c r="M135" s="116"/>
      <c r="N135" s="116"/>
      <c r="O135" s="116"/>
      <c r="P135" s="117"/>
      <c r="Q135" s="117"/>
      <c r="R135" s="116"/>
      <c r="S135" s="111">
        <v>0.73</v>
      </c>
      <c r="T135" s="134">
        <f t="shared" si="154"/>
        <v>319.58923554422506</v>
      </c>
      <c r="U135" s="111">
        <f t="shared" si="155"/>
        <v>66.412427606131914</v>
      </c>
      <c r="V135" s="111">
        <f t="shared" si="156"/>
        <v>40.869872891837815</v>
      </c>
      <c r="W135" s="156">
        <f t="shared" si="152"/>
        <v>0.9036854565896677</v>
      </c>
      <c r="X135" s="156">
        <f t="shared" si="153"/>
        <v>8.1210429675454471E-2</v>
      </c>
      <c r="Y135" s="156">
        <f t="shared" si="157"/>
        <v>1.2340101313382623</v>
      </c>
      <c r="Z135" s="156">
        <f t="shared" si="158"/>
        <v>1.8470142029607288</v>
      </c>
      <c r="AA135" s="111">
        <f t="shared" si="159"/>
        <v>699.7090547612504</v>
      </c>
      <c r="AB135" s="111">
        <f t="shared" si="160"/>
        <v>310.6065527873584</v>
      </c>
      <c r="AC135" s="111">
        <f t="shared" si="161"/>
        <v>65.527897231977349</v>
      </c>
      <c r="AD135" s="111">
        <f t="shared" si="162"/>
        <v>40.285606215945371</v>
      </c>
      <c r="AE135" s="156">
        <f t="shared" si="163"/>
        <v>0.91287789270697595</v>
      </c>
      <c r="AF135" s="156">
        <f t="shared" si="164"/>
        <v>7.454364411048707E-2</v>
      </c>
      <c r="AG135" s="156">
        <f t="shared" si="165"/>
        <v>1.2388440650765025</v>
      </c>
      <c r="AH135" s="156">
        <f t="shared" si="166"/>
        <v>1.842289762279369</v>
      </c>
      <c r="AI135" s="111">
        <f t="shared" si="167"/>
        <v>708.97891525889588</v>
      </c>
      <c r="AJ135" s="111">
        <f t="shared" si="168"/>
        <v>310.96994730191295</v>
      </c>
      <c r="AK135" s="111">
        <f t="shared" si="169"/>
        <v>65.562896149152763</v>
      </c>
      <c r="AL135" s="111">
        <f t="shared" si="170"/>
        <v>40.308718109400139</v>
      </c>
      <c r="AM135" s="156">
        <f t="shared" si="171"/>
        <v>0.91249237206048028</v>
      </c>
      <c r="AN135" s="156">
        <f t="shared" si="172"/>
        <v>7.4809716834472642E-2</v>
      </c>
      <c r="AO135" s="156">
        <f t="shared" si="173"/>
        <v>1.2386492302826044</v>
      </c>
      <c r="AP135" s="156">
        <f t="shared" si="174"/>
        <v>1.8425015243426788</v>
      </c>
      <c r="AQ135" s="111">
        <f t="shared" si="175"/>
        <v>708.60752304541461</v>
      </c>
      <c r="AR135" s="111">
        <f t="shared" si="176"/>
        <v>310.95546091451467</v>
      </c>
      <c r="AS135" s="111">
        <f t="shared" si="177"/>
        <v>65.561499718550252</v>
      </c>
      <c r="AT135" s="111">
        <f t="shared" si="178"/>
        <v>40.307795952065497</v>
      </c>
      <c r="AU135" s="156">
        <f t="shared" si="179"/>
        <v>0.9125077177809483</v>
      </c>
      <c r="AV135" s="156">
        <f t="shared" si="180"/>
        <v>7.4799104051282719E-2</v>
      </c>
      <c r="AW135" s="156">
        <f t="shared" si="181"/>
        <v>1.2386569986519567</v>
      </c>
      <c r="AX135" s="156">
        <f t="shared" si="182"/>
        <v>1.84249311653609</v>
      </c>
      <c r="AY135" s="111">
        <f t="shared" si="183"/>
        <v>708.62233460641744</v>
      </c>
      <c r="AZ135" s="111">
        <f t="shared" si="184"/>
        <v>310.95603876428623</v>
      </c>
      <c r="BA135" s="111">
        <f t="shared" si="185"/>
        <v>65.561555419029204</v>
      </c>
      <c r="BB135" s="111">
        <f t="shared" si="186"/>
        <v>40.307832734833454</v>
      </c>
      <c r="BC135" s="156">
        <f t="shared" si="187"/>
        <v>0.91250710561704862</v>
      </c>
      <c r="BD135" s="156">
        <f t="shared" si="188"/>
        <v>7.4799527376658945E-2</v>
      </c>
      <c r="BE135" s="156">
        <f t="shared" si="189"/>
        <v>1.238656688780559</v>
      </c>
      <c r="BF135" s="156">
        <f t="shared" si="190"/>
        <v>1.8424934519702563</v>
      </c>
      <c r="BG135" s="111">
        <f t="shared" si="191"/>
        <v>708.62174379581347</v>
      </c>
      <c r="BH135" s="137">
        <f t="shared" si="192"/>
        <v>310.95601571492296</v>
      </c>
      <c r="BI135" s="137">
        <f t="shared" si="193"/>
        <v>65.561553197236535</v>
      </c>
      <c r="BJ135" s="137">
        <f t="shared" si="194"/>
        <v>40.307831267634491</v>
      </c>
      <c r="BK135" s="113">
        <f t="shared" si="195"/>
        <v>0.9125071300350821</v>
      </c>
      <c r="BL135" s="113">
        <f t="shared" si="196"/>
        <v>7.4799510490973942E-2</v>
      </c>
      <c r="BM135" s="113">
        <f t="shared" si="197"/>
        <v>1.2386567011407621</v>
      </c>
      <c r="BN135" s="113">
        <f t="shared" si="198"/>
        <v>1.8424934385904903</v>
      </c>
      <c r="BO135" s="137">
        <f t="shared" si="199"/>
        <v>708.62176736217657</v>
      </c>
      <c r="BP135" s="137">
        <f t="shared" si="200"/>
        <v>310.95601663432052</v>
      </c>
      <c r="BQ135" s="137">
        <f t="shared" si="201"/>
        <v>65.56155328585983</v>
      </c>
      <c r="BR135" s="137">
        <f t="shared" si="202"/>
        <v>40.307831326158421</v>
      </c>
      <c r="BS135" s="113">
        <f t="shared" si="203"/>
        <v>0.9125071290610911</v>
      </c>
      <c r="BT135" s="113">
        <f t="shared" si="204"/>
        <v>7.4799511164513416E-2</v>
      </c>
      <c r="BU135" s="113">
        <f t="shared" si="205"/>
        <v>1.2386567006477358</v>
      </c>
      <c r="BV135" s="113">
        <f t="shared" si="206"/>
        <v>1.842493439124185</v>
      </c>
      <c r="BW135" s="137">
        <f t="shared" si="207"/>
        <v>708.62176642215695</v>
      </c>
      <c r="BX135" s="137">
        <f t="shared" si="208"/>
        <v>310.95601659764742</v>
      </c>
      <c r="BY135" s="137">
        <f t="shared" si="209"/>
        <v>65.561553282324809</v>
      </c>
      <c r="BZ135" s="137">
        <f t="shared" si="210"/>
        <v>40.307831323823983</v>
      </c>
      <c r="CA135" s="113">
        <f t="shared" si="211"/>
        <v>0.91250712909994125</v>
      </c>
      <c r="CB135" s="113">
        <f t="shared" si="212"/>
        <v>7.4799511137647198E-2</v>
      </c>
      <c r="CC135" s="113">
        <f t="shared" si="213"/>
        <v>1.2386567006674019</v>
      </c>
      <c r="CD135" s="113">
        <f t="shared" si="214"/>
        <v>1.8424934391028975</v>
      </c>
      <c r="CE135" s="137">
        <f t="shared" si="215"/>
        <v>708.62176645965258</v>
      </c>
      <c r="CF135" s="137">
        <f t="shared" si="216"/>
        <v>310.95601659911023</v>
      </c>
      <c r="CG135" s="137">
        <f t="shared" si="217"/>
        <v>65.561553282465809</v>
      </c>
      <c r="CH135" s="137">
        <f t="shared" si="218"/>
        <v>40.307831323917121</v>
      </c>
      <c r="CI135" s="113">
        <f t="shared" si="219"/>
        <v>0.91250712909839204</v>
      </c>
      <c r="CJ135" s="113">
        <f t="shared" si="220"/>
        <v>7.4799511138718786E-2</v>
      </c>
      <c r="CK135" s="113">
        <f t="shared" si="221"/>
        <v>1.2386567006666174</v>
      </c>
      <c r="CL135" s="113">
        <f t="shared" si="222"/>
        <v>1.8424934391037464</v>
      </c>
      <c r="CM135" s="137">
        <f t="shared" si="223"/>
        <v>708.62176645815703</v>
      </c>
      <c r="CN135" s="137">
        <f t="shared" si="224"/>
        <v>310.95601659905191</v>
      </c>
      <c r="CO135" s="137">
        <f t="shared" si="225"/>
        <v>65.561553282460181</v>
      </c>
      <c r="CP135" s="137">
        <f t="shared" si="226"/>
        <v>40.307831323913405</v>
      </c>
      <c r="CQ135" s="113">
        <f t="shared" si="227"/>
        <v>0.91250712909845388</v>
      </c>
      <c r="CR135" s="113">
        <f t="shared" si="228"/>
        <v>7.4799511138676084E-2</v>
      </c>
      <c r="CS135" s="113">
        <f t="shared" si="229"/>
        <v>1.2386567006666487</v>
      </c>
      <c r="CT135" s="113">
        <f t="shared" si="230"/>
        <v>1.8424934391037122</v>
      </c>
      <c r="CU135" s="137">
        <f t="shared" si="231"/>
        <v>708.6217664582166</v>
      </c>
      <c r="CV135" s="137">
        <f t="shared" si="232"/>
        <v>310.95601659905418</v>
      </c>
      <c r="CW135" s="173">
        <f t="shared" si="233"/>
        <v>65.561553282460423</v>
      </c>
      <c r="CX135" s="173">
        <f t="shared" si="234"/>
        <v>40.30783132391354</v>
      </c>
      <c r="CY135" s="174">
        <f t="shared" si="235"/>
        <v>0.91250712909845089</v>
      </c>
      <c r="CZ135" s="174">
        <f t="shared" si="236"/>
        <v>7.4799511138677763E-2</v>
      </c>
      <c r="DA135" s="174">
        <f t="shared" si="237"/>
        <v>1.2386567006666476</v>
      </c>
      <c r="DB135" s="174">
        <f t="shared" si="238"/>
        <v>1.842493439103714</v>
      </c>
      <c r="DC135" s="173">
        <f t="shared" si="239"/>
        <v>708.6217664582141</v>
      </c>
      <c r="DD135" s="137">
        <f t="shared" si="240"/>
        <v>310.95601659905412</v>
      </c>
      <c r="DE135" s="173">
        <f t="shared" si="241"/>
        <v>65.561553282460395</v>
      </c>
      <c r="DF135" s="173">
        <f t="shared" si="242"/>
        <v>40.307831323913526</v>
      </c>
      <c r="DG135" s="174">
        <f t="shared" si="243"/>
        <v>0.91250712909845122</v>
      </c>
      <c r="DH135" s="174">
        <f t="shared" si="244"/>
        <v>7.4799511138677707E-2</v>
      </c>
      <c r="DI135" s="174">
        <f t="shared" si="245"/>
        <v>1.2386567006666473</v>
      </c>
      <c r="DJ135" s="174">
        <f t="shared" si="246"/>
        <v>1.8424934391037142</v>
      </c>
      <c r="DK135" s="173">
        <f t="shared" si="247"/>
        <v>708.62176645821432</v>
      </c>
      <c r="DL135" s="137">
        <f t="shared" si="248"/>
        <v>310.95601659905412</v>
      </c>
      <c r="DM135" s="173">
        <f t="shared" si="249"/>
        <v>65.561553282460395</v>
      </c>
      <c r="DN135" s="173">
        <f t="shared" si="250"/>
        <v>40.307831323913526</v>
      </c>
      <c r="DO135" s="174">
        <f t="shared" si="251"/>
        <v>0.91250712909845122</v>
      </c>
      <c r="DP135" s="174">
        <f t="shared" si="252"/>
        <v>7.4799511138677707E-2</v>
      </c>
      <c r="DQ135" s="174">
        <f t="shared" si="253"/>
        <v>1.2386567006666473</v>
      </c>
      <c r="DR135" s="174">
        <f t="shared" si="254"/>
        <v>1.8424934391037142</v>
      </c>
      <c r="DS135" s="173">
        <f t="shared" si="255"/>
        <v>708.62176645821432</v>
      </c>
      <c r="DT135" s="137">
        <f t="shared" si="256"/>
        <v>310.95601659905412</v>
      </c>
      <c r="DU135" s="173">
        <f t="shared" si="257"/>
        <v>65.561553282460395</v>
      </c>
      <c r="DV135" s="173">
        <f t="shared" si="258"/>
        <v>40.307831323913526</v>
      </c>
      <c r="DW135" s="174">
        <f t="shared" si="259"/>
        <v>0.91250712909845122</v>
      </c>
      <c r="DX135" s="174">
        <f t="shared" si="260"/>
        <v>7.4799511138677707E-2</v>
      </c>
      <c r="DY135" s="174">
        <f t="shared" si="261"/>
        <v>1.2386567006666473</v>
      </c>
      <c r="DZ135" s="174">
        <f t="shared" si="262"/>
        <v>1.8424934391037142</v>
      </c>
      <c r="EA135" s="173">
        <f t="shared" si="263"/>
        <v>708.62176645821432</v>
      </c>
      <c r="EB135" s="137">
        <f t="shared" si="264"/>
        <v>310.95601659905412</v>
      </c>
      <c r="EC135" s="173">
        <f t="shared" si="265"/>
        <v>65.561553282460395</v>
      </c>
      <c r="ED135" s="173">
        <f t="shared" si="266"/>
        <v>40.307831323913526</v>
      </c>
      <c r="EE135" s="174">
        <f t="shared" si="267"/>
        <v>0.91250712909845122</v>
      </c>
      <c r="EF135" s="174">
        <f t="shared" si="268"/>
        <v>7.4799511138677707E-2</v>
      </c>
      <c r="EG135" s="174">
        <f t="shared" si="269"/>
        <v>1.2386567006666473</v>
      </c>
      <c r="EH135" s="174">
        <f t="shared" si="270"/>
        <v>1.8424934391037142</v>
      </c>
      <c r="EI135" s="173">
        <f t="shared" si="271"/>
        <v>708.62176645821432</v>
      </c>
      <c r="EJ135" s="137">
        <f t="shared" si="272"/>
        <v>310.95601659905412</v>
      </c>
      <c r="EK135" s="173">
        <f t="shared" si="273"/>
        <v>65.561553282460395</v>
      </c>
      <c r="EL135" s="173">
        <f t="shared" si="274"/>
        <v>40.307831323913526</v>
      </c>
      <c r="EM135" s="174">
        <f t="shared" si="275"/>
        <v>0.91250712909845122</v>
      </c>
      <c r="EN135" s="174">
        <f t="shared" si="276"/>
        <v>7.4799511138677707E-2</v>
      </c>
      <c r="EO135" s="174">
        <f t="shared" si="277"/>
        <v>1.2386567006666473</v>
      </c>
      <c r="EP135" s="174">
        <f t="shared" si="278"/>
        <v>1.8424934391037142</v>
      </c>
      <c r="EQ135" s="137">
        <f t="shared" si="279"/>
        <v>0.84308916830276315</v>
      </c>
      <c r="ER135" s="137">
        <f t="shared" si="280"/>
        <v>37.806016599054146</v>
      </c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  <c r="JX135" s="106"/>
      <c r="JY135" s="106"/>
      <c r="JZ135" s="106"/>
      <c r="KA135" s="106"/>
      <c r="KB135" s="106"/>
      <c r="KC135" s="106"/>
      <c r="KD135" s="106"/>
      <c r="KE135" s="106"/>
      <c r="KF135" s="106"/>
      <c r="KG135" s="106"/>
      <c r="KH135" s="106"/>
      <c r="KI135" s="106"/>
      <c r="KJ135" s="106"/>
      <c r="KK135" s="106"/>
      <c r="KL135" s="106"/>
      <c r="KM135" s="106"/>
      <c r="KN135" s="106"/>
      <c r="KO135" s="106"/>
      <c r="KP135" s="106"/>
      <c r="KQ135" s="106"/>
      <c r="KR135" s="106"/>
      <c r="KS135" s="106"/>
      <c r="KT135" s="106"/>
      <c r="KU135" s="106"/>
      <c r="KV135" s="106"/>
      <c r="KW135" s="106"/>
      <c r="KX135" s="106"/>
      <c r="KY135" s="106"/>
      <c r="KZ135" s="106"/>
      <c r="LA135" s="106"/>
      <c r="LB135" s="106"/>
      <c r="LC135" s="106"/>
      <c r="LD135" s="106"/>
      <c r="LE135" s="106"/>
      <c r="LF135" s="106"/>
      <c r="LG135" s="106"/>
      <c r="LH135" s="106"/>
      <c r="LI135" s="106"/>
      <c r="LJ135" s="106"/>
      <c r="LK135" s="106"/>
      <c r="LL135" s="106"/>
      <c r="LM135" s="106"/>
      <c r="LN135" s="106"/>
      <c r="LO135" s="106"/>
      <c r="LP135" s="106"/>
      <c r="LQ135" s="106"/>
      <c r="LR135" s="106"/>
      <c r="LS135" s="106"/>
      <c r="LT135" s="106"/>
      <c r="LU135" s="106"/>
      <c r="LV135" s="106"/>
      <c r="LW135" s="106"/>
      <c r="LX135" s="106"/>
      <c r="LY135" s="106"/>
      <c r="LZ135" s="106"/>
      <c r="MA135" s="106"/>
      <c r="MB135" s="106"/>
      <c r="MC135" s="106"/>
      <c r="MD135" s="106"/>
      <c r="ME135" s="106"/>
      <c r="MF135" s="106"/>
      <c r="MG135" s="106"/>
      <c r="MH135" s="106"/>
      <c r="MI135" s="106"/>
      <c r="MJ135" s="106"/>
      <c r="MK135" s="106"/>
      <c r="ML135" s="106"/>
      <c r="MM135" s="106"/>
      <c r="MN135" s="106"/>
      <c r="MO135" s="106"/>
      <c r="MP135" s="106"/>
      <c r="MQ135" s="106"/>
      <c r="MR135" s="106"/>
      <c r="MS135" s="106"/>
      <c r="MT135" s="106"/>
      <c r="MU135" s="106"/>
      <c r="MV135" s="106"/>
      <c r="MW135" s="106"/>
      <c r="MX135" s="106"/>
      <c r="MY135" s="106"/>
      <c r="MZ135" s="106"/>
      <c r="NA135" s="106"/>
      <c r="NB135" s="106"/>
      <c r="NC135" s="106"/>
      <c r="ND135" s="106"/>
      <c r="NE135" s="106"/>
      <c r="NF135" s="106"/>
      <c r="NG135" s="106"/>
      <c r="NH135" s="106"/>
      <c r="NI135" s="106"/>
      <c r="NJ135" s="106"/>
      <c r="NK135" s="106"/>
      <c r="NL135" s="106"/>
      <c r="NM135" s="106"/>
      <c r="NN135" s="106"/>
      <c r="NO135" s="106"/>
      <c r="NP135" s="106"/>
      <c r="NQ135" s="106"/>
      <c r="NR135" s="106"/>
      <c r="NS135" s="106"/>
      <c r="NT135" s="106"/>
      <c r="NU135" s="106"/>
      <c r="NV135" s="106"/>
      <c r="NW135" s="106"/>
      <c r="NX135" s="106"/>
      <c r="NY135" s="106"/>
      <c r="NZ135" s="106"/>
      <c r="OA135" s="106"/>
      <c r="OB135" s="106"/>
      <c r="OC135" s="106"/>
      <c r="OD135" s="106"/>
      <c r="OE135" s="106"/>
      <c r="OF135" s="106"/>
      <c r="OG135" s="106"/>
      <c r="OH135" s="106"/>
      <c r="OI135" s="106"/>
      <c r="OJ135" s="106"/>
      <c r="OK135" s="106"/>
      <c r="OL135" s="106"/>
      <c r="OM135" s="106"/>
      <c r="ON135" s="106"/>
      <c r="OO135" s="106"/>
      <c r="OP135" s="106"/>
      <c r="OQ135" s="106"/>
      <c r="OR135" s="106"/>
      <c r="OS135" s="106"/>
      <c r="OT135" s="106"/>
      <c r="OU135" s="106"/>
      <c r="OV135" s="106"/>
      <c r="OW135" s="106"/>
      <c r="OX135" s="106"/>
      <c r="OY135" s="106"/>
      <c r="OZ135" s="106"/>
      <c r="PA135" s="106"/>
      <c r="PB135" s="106"/>
      <c r="PC135" s="106"/>
      <c r="PD135" s="106"/>
      <c r="PE135" s="106"/>
      <c r="PF135" s="106"/>
      <c r="PG135" s="106"/>
      <c r="PH135" s="106"/>
      <c r="PI135" s="106"/>
      <c r="PJ135" s="106"/>
      <c r="PK135" s="106"/>
      <c r="PL135" s="106"/>
      <c r="PM135" s="106"/>
      <c r="PN135" s="106"/>
      <c r="PO135" s="106"/>
      <c r="PP135" s="106"/>
      <c r="PQ135" s="106"/>
      <c r="PR135" s="106"/>
      <c r="PS135" s="106"/>
      <c r="PT135" s="106"/>
      <c r="PU135" s="106"/>
      <c r="PV135" s="106"/>
      <c r="PW135" s="106"/>
      <c r="PX135" s="106"/>
      <c r="PY135" s="106"/>
      <c r="PZ135" s="106"/>
      <c r="QA135" s="106"/>
      <c r="QB135" s="106"/>
      <c r="QC135" s="106"/>
      <c r="QD135" s="106"/>
      <c r="QE135" s="106"/>
      <c r="QF135" s="106"/>
      <c r="QG135" s="106"/>
      <c r="QH135" s="106"/>
      <c r="QI135" s="106"/>
      <c r="QJ135" s="106"/>
      <c r="QK135" s="106"/>
      <c r="QL135" s="106"/>
      <c r="QM135" s="106"/>
      <c r="QN135" s="106"/>
      <c r="QO135" s="106"/>
      <c r="QP135" s="106"/>
      <c r="QQ135" s="106"/>
      <c r="QR135" s="106"/>
      <c r="QS135" s="106"/>
      <c r="QT135" s="106"/>
      <c r="QU135" s="106"/>
      <c r="QV135" s="106"/>
      <c r="QW135" s="106"/>
      <c r="QX135" s="106"/>
      <c r="QY135" s="106"/>
      <c r="QZ135" s="106"/>
      <c r="RA135" s="106"/>
      <c r="RB135" s="106"/>
      <c r="RC135" s="106"/>
      <c r="RD135" s="106"/>
      <c r="RE135" s="106"/>
      <c r="RF135" s="106"/>
      <c r="RG135" s="106"/>
      <c r="RH135" s="106"/>
      <c r="RI135" s="106"/>
      <c r="RJ135" s="106"/>
      <c r="RK135" s="106"/>
      <c r="RL135" s="106"/>
      <c r="RM135" s="106"/>
      <c r="RN135" s="106"/>
      <c r="RO135" s="106"/>
      <c r="RP135" s="106"/>
      <c r="RQ135" s="106"/>
      <c r="RR135" s="106"/>
    </row>
    <row r="136" spans="1:486" x14ac:dyDescent="0.3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16"/>
      <c r="M136" s="116"/>
      <c r="N136" s="116"/>
      <c r="O136" s="116"/>
      <c r="P136" s="117"/>
      <c r="Q136" s="117"/>
      <c r="R136" s="116"/>
      <c r="S136" s="111">
        <v>0.74</v>
      </c>
      <c r="T136" s="134">
        <f t="shared" si="154"/>
        <v>319.34167847451096</v>
      </c>
      <c r="U136" s="111">
        <f t="shared" si="155"/>
        <v>66.38749358454578</v>
      </c>
      <c r="V136" s="111">
        <f t="shared" si="156"/>
        <v>40.853398592343858</v>
      </c>
      <c r="W136" s="156">
        <f t="shared" si="152"/>
        <v>0.90392965543747661</v>
      </c>
      <c r="X136" s="156">
        <f t="shared" si="153"/>
        <v>8.1024263177570971E-2</v>
      </c>
      <c r="Y136" s="156">
        <f t="shared" si="157"/>
        <v>1.2220102116086105</v>
      </c>
      <c r="Z136" s="156">
        <f t="shared" si="158"/>
        <v>1.8982164961510481</v>
      </c>
      <c r="AA136" s="111">
        <f t="shared" si="159"/>
        <v>699.02526819605123</v>
      </c>
      <c r="AB136" s="111">
        <f t="shared" si="160"/>
        <v>310.57959594408987</v>
      </c>
      <c r="AC136" s="111">
        <f t="shared" si="161"/>
        <v>65.52530354909932</v>
      </c>
      <c r="AD136" s="111">
        <f t="shared" si="162"/>
        <v>40.283893471859152</v>
      </c>
      <c r="AE136" s="156">
        <f t="shared" si="163"/>
        <v>0.91290653821464784</v>
      </c>
      <c r="AF136" s="156">
        <f t="shared" si="164"/>
        <v>7.4523919250640475E-2</v>
      </c>
      <c r="AG136" s="156">
        <f t="shared" si="165"/>
        <v>1.2266374225717405</v>
      </c>
      <c r="AH136" s="156">
        <f t="shared" si="166"/>
        <v>1.8936406299023656</v>
      </c>
      <c r="AI136" s="111">
        <f t="shared" si="167"/>
        <v>707.92469887731613</v>
      </c>
      <c r="AJ136" s="111">
        <f t="shared" si="168"/>
        <v>310.92881117620004</v>
      </c>
      <c r="AK136" s="111">
        <f t="shared" si="169"/>
        <v>65.558931056176576</v>
      </c>
      <c r="AL136" s="111">
        <f t="shared" si="170"/>
        <v>40.306099693196494</v>
      </c>
      <c r="AM136" s="156">
        <f t="shared" si="171"/>
        <v>0.91253595330149184</v>
      </c>
      <c r="AN136" s="156">
        <f t="shared" si="172"/>
        <v>7.4779581658801136E-2</v>
      </c>
      <c r="AO136" s="156">
        <f t="shared" si="173"/>
        <v>1.2264534765558317</v>
      </c>
      <c r="AP136" s="156">
        <f t="shared" si="174"/>
        <v>1.8938438250497482</v>
      </c>
      <c r="AQ136" s="111">
        <f t="shared" si="175"/>
        <v>707.57344618416369</v>
      </c>
      <c r="AR136" s="111">
        <f t="shared" si="176"/>
        <v>310.91509428348485</v>
      </c>
      <c r="AS136" s="111">
        <f t="shared" si="177"/>
        <v>65.557609074370248</v>
      </c>
      <c r="AT136" s="111">
        <f t="shared" si="178"/>
        <v>40.305226701654398</v>
      </c>
      <c r="AU136" s="156">
        <f t="shared" si="179"/>
        <v>0.91255048889737711</v>
      </c>
      <c r="AV136" s="156">
        <f t="shared" si="180"/>
        <v>7.4769533944826744E-2</v>
      </c>
      <c r="AW136" s="156">
        <f t="shared" si="181"/>
        <v>1.2264607027979875</v>
      </c>
      <c r="AX136" s="156">
        <f t="shared" si="182"/>
        <v>1.8938358769021253</v>
      </c>
      <c r="AY136" s="111">
        <f t="shared" si="183"/>
        <v>707.58724894629052</v>
      </c>
      <c r="AZ136" s="111">
        <f t="shared" si="184"/>
        <v>310.91563340214338</v>
      </c>
      <c r="BA136" s="111">
        <f t="shared" si="185"/>
        <v>65.557661030838915</v>
      </c>
      <c r="BB136" s="111">
        <f t="shared" si="186"/>
        <v>40.305261011913977</v>
      </c>
      <c r="BC136" s="156">
        <f t="shared" si="187"/>
        <v>0.91254991756912418</v>
      </c>
      <c r="BD136" s="156">
        <f t="shared" si="188"/>
        <v>7.4769928844301836E-2</v>
      </c>
      <c r="BE136" s="156">
        <f t="shared" si="189"/>
        <v>1.2264604187845967</v>
      </c>
      <c r="BF136" s="156">
        <f t="shared" si="190"/>
        <v>1.8938361893414795</v>
      </c>
      <c r="BG136" s="111">
        <f t="shared" si="191"/>
        <v>707.58670646167059</v>
      </c>
      <c r="BH136" s="137">
        <f t="shared" si="192"/>
        <v>310.91561221352907</v>
      </c>
      <c r="BI136" s="137">
        <f t="shared" si="193"/>
        <v>65.557658988826432</v>
      </c>
      <c r="BJ136" s="137">
        <f t="shared" si="194"/>
        <v>40.305259663439379</v>
      </c>
      <c r="BK136" s="113">
        <f t="shared" si="195"/>
        <v>0.91254994002360157</v>
      </c>
      <c r="BL136" s="113">
        <f t="shared" si="196"/>
        <v>7.4769913323822948E-2</v>
      </c>
      <c r="BM136" s="113">
        <f t="shared" si="197"/>
        <v>1.2264604299469843</v>
      </c>
      <c r="BN136" s="113">
        <f t="shared" si="198"/>
        <v>1.8938361770619667</v>
      </c>
      <c r="BO136" s="137">
        <f t="shared" si="199"/>
        <v>707.58672778258892</v>
      </c>
      <c r="BP136" s="137">
        <f t="shared" si="200"/>
        <v>310.91561304629158</v>
      </c>
      <c r="BQ136" s="137">
        <f t="shared" si="201"/>
        <v>65.557659069082348</v>
      </c>
      <c r="BR136" s="137">
        <f t="shared" si="202"/>
        <v>40.305259716437618</v>
      </c>
      <c r="BS136" s="113">
        <f t="shared" si="203"/>
        <v>0.91254993914108784</v>
      </c>
      <c r="BT136" s="113">
        <f t="shared" si="204"/>
        <v>7.4769913933814297E-2</v>
      </c>
      <c r="BU136" s="113">
        <f t="shared" si="205"/>
        <v>1.2264604295082762</v>
      </c>
      <c r="BV136" s="113">
        <f t="shared" si="206"/>
        <v>1.8938361775445802</v>
      </c>
      <c r="BW136" s="137">
        <f t="shared" si="207"/>
        <v>707.58672694462643</v>
      </c>
      <c r="BX136" s="137">
        <f t="shared" si="208"/>
        <v>310.91561301356205</v>
      </c>
      <c r="BY136" s="137">
        <f t="shared" si="209"/>
        <v>65.557659065928092</v>
      </c>
      <c r="BZ136" s="137">
        <f t="shared" si="210"/>
        <v>40.305259714354655</v>
      </c>
      <c r="CA136" s="113">
        <f t="shared" si="211"/>
        <v>0.91254993917577254</v>
      </c>
      <c r="CB136" s="113">
        <f t="shared" si="212"/>
        <v>7.4769913909840238E-2</v>
      </c>
      <c r="CC136" s="113">
        <f t="shared" si="213"/>
        <v>1.2264604295255184</v>
      </c>
      <c r="CD136" s="113">
        <f t="shared" si="214"/>
        <v>1.893836177525613</v>
      </c>
      <c r="CE136" s="137">
        <f t="shared" si="215"/>
        <v>707.58672697756037</v>
      </c>
      <c r="CF136" s="137">
        <f t="shared" si="216"/>
        <v>310.91561301484842</v>
      </c>
      <c r="CG136" s="137">
        <f t="shared" si="217"/>
        <v>65.557659066052096</v>
      </c>
      <c r="CH136" s="137">
        <f t="shared" si="218"/>
        <v>40.305259714436531</v>
      </c>
      <c r="CI136" s="113">
        <f t="shared" si="219"/>
        <v>0.91254993917440907</v>
      </c>
      <c r="CJ136" s="113">
        <f t="shared" si="220"/>
        <v>7.4769913910782498E-2</v>
      </c>
      <c r="CK136" s="113">
        <f t="shared" si="221"/>
        <v>1.2264604295248407</v>
      </c>
      <c r="CL136" s="113">
        <f t="shared" si="222"/>
        <v>1.8938361775263584</v>
      </c>
      <c r="CM136" s="137">
        <f t="shared" si="223"/>
        <v>707.58672697626594</v>
      </c>
      <c r="CN136" s="137">
        <f t="shared" si="224"/>
        <v>310.91561301479783</v>
      </c>
      <c r="CO136" s="137">
        <f t="shared" si="225"/>
        <v>65.557659066047208</v>
      </c>
      <c r="CP136" s="137">
        <f t="shared" si="226"/>
        <v>40.305259714433305</v>
      </c>
      <c r="CQ136" s="113">
        <f t="shared" si="227"/>
        <v>0.9125499391744627</v>
      </c>
      <c r="CR136" s="113">
        <f t="shared" si="228"/>
        <v>7.4769913910745431E-2</v>
      </c>
      <c r="CS136" s="113">
        <f t="shared" si="229"/>
        <v>1.2264604295248673</v>
      </c>
      <c r="CT136" s="113">
        <f t="shared" si="230"/>
        <v>1.893836177526329</v>
      </c>
      <c r="CU136" s="137">
        <f t="shared" si="231"/>
        <v>707.58672697631698</v>
      </c>
      <c r="CV136" s="137">
        <f t="shared" si="232"/>
        <v>310.91561301479982</v>
      </c>
      <c r="CW136" s="173">
        <f t="shared" si="233"/>
        <v>65.557659066047378</v>
      </c>
      <c r="CX136" s="173">
        <f t="shared" si="234"/>
        <v>40.305259714433433</v>
      </c>
      <c r="CY136" s="174">
        <f t="shared" si="235"/>
        <v>0.91254993917446103</v>
      </c>
      <c r="CZ136" s="174">
        <f t="shared" si="236"/>
        <v>7.4769913910746846E-2</v>
      </c>
      <c r="DA136" s="174">
        <f t="shared" si="237"/>
        <v>1.2264604295248664</v>
      </c>
      <c r="DB136" s="174">
        <f t="shared" si="238"/>
        <v>1.8938361775263297</v>
      </c>
      <c r="DC136" s="173">
        <f t="shared" si="239"/>
        <v>707.58672697631505</v>
      </c>
      <c r="DD136" s="137">
        <f t="shared" si="240"/>
        <v>310.91561301479976</v>
      </c>
      <c r="DE136" s="173">
        <f t="shared" si="241"/>
        <v>65.55765906604735</v>
      </c>
      <c r="DF136" s="173">
        <f t="shared" si="242"/>
        <v>40.305259714433433</v>
      </c>
      <c r="DG136" s="174">
        <f t="shared" si="243"/>
        <v>0.91254993917446148</v>
      </c>
      <c r="DH136" s="174">
        <f t="shared" si="244"/>
        <v>7.4769913910746777E-2</v>
      </c>
      <c r="DI136" s="174">
        <f t="shared" si="245"/>
        <v>1.2264604295248664</v>
      </c>
      <c r="DJ136" s="174">
        <f t="shared" si="246"/>
        <v>1.893836177526329</v>
      </c>
      <c r="DK136" s="173">
        <f t="shared" si="247"/>
        <v>707.58672697631494</v>
      </c>
      <c r="DL136" s="137">
        <f t="shared" si="248"/>
        <v>310.91561301479976</v>
      </c>
      <c r="DM136" s="173">
        <f t="shared" si="249"/>
        <v>65.55765906604735</v>
      </c>
      <c r="DN136" s="173">
        <f t="shared" si="250"/>
        <v>40.305259714433433</v>
      </c>
      <c r="DO136" s="174">
        <f t="shared" si="251"/>
        <v>0.91254993917446148</v>
      </c>
      <c r="DP136" s="174">
        <f t="shared" si="252"/>
        <v>7.4769913910746777E-2</v>
      </c>
      <c r="DQ136" s="174">
        <f t="shared" si="253"/>
        <v>1.2264604295248664</v>
      </c>
      <c r="DR136" s="174">
        <f t="shared" si="254"/>
        <v>1.893836177526329</v>
      </c>
      <c r="DS136" s="173">
        <f t="shared" si="255"/>
        <v>707.58672697631494</v>
      </c>
      <c r="DT136" s="137">
        <f t="shared" si="256"/>
        <v>310.91561301479976</v>
      </c>
      <c r="DU136" s="173">
        <f t="shared" si="257"/>
        <v>65.55765906604735</v>
      </c>
      <c r="DV136" s="173">
        <f t="shared" si="258"/>
        <v>40.305259714433433</v>
      </c>
      <c r="DW136" s="174">
        <f t="shared" si="259"/>
        <v>0.91254993917446148</v>
      </c>
      <c r="DX136" s="174">
        <f t="shared" si="260"/>
        <v>7.4769913910746777E-2</v>
      </c>
      <c r="DY136" s="174">
        <f t="shared" si="261"/>
        <v>1.2264604295248664</v>
      </c>
      <c r="DZ136" s="174">
        <f t="shared" si="262"/>
        <v>1.893836177526329</v>
      </c>
      <c r="EA136" s="173">
        <f t="shared" si="263"/>
        <v>707.58672697631494</v>
      </c>
      <c r="EB136" s="137">
        <f t="shared" si="264"/>
        <v>310.91561301479976</v>
      </c>
      <c r="EC136" s="173">
        <f t="shared" si="265"/>
        <v>65.55765906604735</v>
      </c>
      <c r="ED136" s="173">
        <f t="shared" si="266"/>
        <v>40.305259714433433</v>
      </c>
      <c r="EE136" s="174">
        <f t="shared" si="267"/>
        <v>0.91254993917446148</v>
      </c>
      <c r="EF136" s="174">
        <f t="shared" si="268"/>
        <v>7.4769913910746777E-2</v>
      </c>
      <c r="EG136" s="174">
        <f t="shared" si="269"/>
        <v>1.2264604295248664</v>
      </c>
      <c r="EH136" s="174">
        <f t="shared" si="270"/>
        <v>1.893836177526329</v>
      </c>
      <c r="EI136" s="173">
        <f t="shared" si="271"/>
        <v>707.58672697631494</v>
      </c>
      <c r="EJ136" s="137">
        <f t="shared" si="272"/>
        <v>310.91561301479976</v>
      </c>
      <c r="EK136" s="173">
        <f t="shared" si="273"/>
        <v>65.55765906604735</v>
      </c>
      <c r="EL136" s="173">
        <f t="shared" si="274"/>
        <v>40.305259714433433</v>
      </c>
      <c r="EM136" s="174">
        <f t="shared" si="275"/>
        <v>0.91254993917446148</v>
      </c>
      <c r="EN136" s="174">
        <f t="shared" si="276"/>
        <v>7.4769913910746777E-2</v>
      </c>
      <c r="EO136" s="174">
        <f t="shared" si="277"/>
        <v>1.2264604295248664</v>
      </c>
      <c r="EP136" s="174">
        <f t="shared" si="278"/>
        <v>1.893836177526329</v>
      </c>
      <c r="EQ136" s="137">
        <f t="shared" si="279"/>
        <v>0.84498722508309643</v>
      </c>
      <c r="ER136" s="137">
        <f t="shared" si="280"/>
        <v>37.765613014799783</v>
      </c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  <c r="II136" s="106"/>
      <c r="IJ136" s="106"/>
      <c r="IK136" s="106"/>
      <c r="IL136" s="106"/>
      <c r="IM136" s="106"/>
      <c r="IN136" s="106"/>
      <c r="IO136" s="106"/>
      <c r="IP136" s="106"/>
      <c r="IQ136" s="106"/>
      <c r="IR136" s="106"/>
      <c r="IS136" s="106"/>
      <c r="IT136" s="106"/>
      <c r="IU136" s="106"/>
      <c r="IV136" s="106"/>
      <c r="IW136" s="106"/>
      <c r="IX136" s="106"/>
      <c r="IY136" s="106"/>
      <c r="IZ136" s="106"/>
      <c r="JA136" s="106"/>
      <c r="JB136" s="106"/>
      <c r="JC136" s="106"/>
      <c r="JD136" s="106"/>
      <c r="JE136" s="106"/>
      <c r="JF136" s="106"/>
      <c r="JG136" s="106"/>
      <c r="JH136" s="106"/>
      <c r="JI136" s="106"/>
      <c r="JJ136" s="106"/>
      <c r="JK136" s="106"/>
      <c r="JL136" s="106"/>
      <c r="JM136" s="106"/>
      <c r="JN136" s="106"/>
      <c r="JO136" s="106"/>
      <c r="JP136" s="106"/>
      <c r="JQ136" s="106"/>
      <c r="JR136" s="106"/>
      <c r="JS136" s="106"/>
      <c r="JT136" s="106"/>
      <c r="JU136" s="106"/>
      <c r="JV136" s="106"/>
      <c r="JW136" s="106"/>
      <c r="JX136" s="106"/>
      <c r="JY136" s="106"/>
      <c r="JZ136" s="106"/>
      <c r="KA136" s="106"/>
      <c r="KB136" s="106"/>
      <c r="KC136" s="106"/>
      <c r="KD136" s="106"/>
      <c r="KE136" s="106"/>
      <c r="KF136" s="106"/>
      <c r="KG136" s="106"/>
      <c r="KH136" s="106"/>
      <c r="KI136" s="106"/>
      <c r="KJ136" s="106"/>
      <c r="KK136" s="106"/>
      <c r="KL136" s="106"/>
      <c r="KM136" s="106"/>
      <c r="KN136" s="106"/>
      <c r="KO136" s="106"/>
      <c r="KP136" s="106"/>
      <c r="KQ136" s="106"/>
      <c r="KR136" s="106"/>
      <c r="KS136" s="106"/>
      <c r="KT136" s="106"/>
      <c r="KU136" s="106"/>
      <c r="KV136" s="106"/>
      <c r="KW136" s="106"/>
      <c r="KX136" s="106"/>
      <c r="KY136" s="106"/>
      <c r="KZ136" s="106"/>
      <c r="LA136" s="106"/>
      <c r="LB136" s="106"/>
      <c r="LC136" s="106"/>
      <c r="LD136" s="106"/>
      <c r="LE136" s="106"/>
      <c r="LF136" s="106"/>
      <c r="LG136" s="106"/>
      <c r="LH136" s="106"/>
      <c r="LI136" s="106"/>
      <c r="LJ136" s="106"/>
      <c r="LK136" s="106"/>
      <c r="LL136" s="106"/>
      <c r="LM136" s="106"/>
      <c r="LN136" s="106"/>
      <c r="LO136" s="106"/>
      <c r="LP136" s="106"/>
      <c r="LQ136" s="106"/>
      <c r="LR136" s="106"/>
      <c r="LS136" s="106"/>
      <c r="LT136" s="106"/>
      <c r="LU136" s="106"/>
      <c r="LV136" s="106"/>
      <c r="LW136" s="106"/>
      <c r="LX136" s="106"/>
      <c r="LY136" s="106"/>
      <c r="LZ136" s="106"/>
      <c r="MA136" s="106"/>
      <c r="MB136" s="106"/>
      <c r="MC136" s="106"/>
      <c r="MD136" s="106"/>
      <c r="ME136" s="106"/>
      <c r="MF136" s="106"/>
      <c r="MG136" s="106"/>
      <c r="MH136" s="106"/>
      <c r="MI136" s="106"/>
      <c r="MJ136" s="106"/>
      <c r="MK136" s="106"/>
      <c r="ML136" s="106"/>
      <c r="MM136" s="106"/>
      <c r="MN136" s="106"/>
      <c r="MO136" s="106"/>
      <c r="MP136" s="106"/>
      <c r="MQ136" s="106"/>
      <c r="MR136" s="106"/>
      <c r="MS136" s="106"/>
      <c r="MT136" s="106"/>
      <c r="MU136" s="106"/>
      <c r="MV136" s="106"/>
      <c r="MW136" s="106"/>
      <c r="MX136" s="106"/>
      <c r="MY136" s="106"/>
      <c r="MZ136" s="106"/>
      <c r="NA136" s="106"/>
      <c r="NB136" s="106"/>
      <c r="NC136" s="106"/>
      <c r="ND136" s="106"/>
      <c r="NE136" s="106"/>
      <c r="NF136" s="106"/>
      <c r="NG136" s="106"/>
      <c r="NH136" s="106"/>
      <c r="NI136" s="106"/>
      <c r="NJ136" s="106"/>
      <c r="NK136" s="106"/>
      <c r="NL136" s="106"/>
      <c r="NM136" s="106"/>
      <c r="NN136" s="106"/>
      <c r="NO136" s="106"/>
      <c r="NP136" s="106"/>
      <c r="NQ136" s="106"/>
      <c r="NR136" s="106"/>
      <c r="NS136" s="106"/>
      <c r="NT136" s="106"/>
      <c r="NU136" s="106"/>
      <c r="NV136" s="106"/>
      <c r="NW136" s="106"/>
      <c r="NX136" s="106"/>
      <c r="NY136" s="106"/>
      <c r="NZ136" s="106"/>
      <c r="OA136" s="106"/>
      <c r="OB136" s="106"/>
      <c r="OC136" s="106"/>
      <c r="OD136" s="106"/>
      <c r="OE136" s="106"/>
      <c r="OF136" s="106"/>
      <c r="OG136" s="106"/>
      <c r="OH136" s="106"/>
      <c r="OI136" s="106"/>
      <c r="OJ136" s="106"/>
      <c r="OK136" s="106"/>
      <c r="OL136" s="106"/>
      <c r="OM136" s="106"/>
      <c r="ON136" s="106"/>
      <c r="OO136" s="106"/>
      <c r="OP136" s="106"/>
      <c r="OQ136" s="106"/>
      <c r="OR136" s="106"/>
      <c r="OS136" s="106"/>
      <c r="OT136" s="106"/>
      <c r="OU136" s="106"/>
      <c r="OV136" s="106"/>
      <c r="OW136" s="106"/>
      <c r="OX136" s="106"/>
      <c r="OY136" s="106"/>
      <c r="OZ136" s="106"/>
      <c r="PA136" s="106"/>
      <c r="PB136" s="106"/>
      <c r="PC136" s="106"/>
      <c r="PD136" s="106"/>
      <c r="PE136" s="106"/>
      <c r="PF136" s="106"/>
      <c r="PG136" s="106"/>
      <c r="PH136" s="106"/>
      <c r="PI136" s="106"/>
      <c r="PJ136" s="106"/>
      <c r="PK136" s="106"/>
      <c r="PL136" s="106"/>
      <c r="PM136" s="106"/>
      <c r="PN136" s="106"/>
      <c r="PO136" s="106"/>
      <c r="PP136" s="106"/>
      <c r="PQ136" s="106"/>
      <c r="PR136" s="106"/>
      <c r="PS136" s="106"/>
      <c r="PT136" s="106"/>
      <c r="PU136" s="106"/>
      <c r="PV136" s="106"/>
      <c r="PW136" s="106"/>
      <c r="PX136" s="106"/>
      <c r="PY136" s="106"/>
      <c r="PZ136" s="106"/>
      <c r="QA136" s="106"/>
      <c r="QB136" s="106"/>
      <c r="QC136" s="106"/>
      <c r="QD136" s="106"/>
      <c r="QE136" s="106"/>
      <c r="QF136" s="106"/>
      <c r="QG136" s="106"/>
      <c r="QH136" s="106"/>
      <c r="QI136" s="106"/>
      <c r="QJ136" s="106"/>
      <c r="QK136" s="106"/>
      <c r="QL136" s="106"/>
      <c r="QM136" s="106"/>
      <c r="QN136" s="106"/>
      <c r="QO136" s="106"/>
      <c r="QP136" s="106"/>
      <c r="QQ136" s="106"/>
      <c r="QR136" s="106"/>
      <c r="QS136" s="106"/>
      <c r="QT136" s="106"/>
      <c r="QU136" s="106"/>
      <c r="QV136" s="106"/>
      <c r="QW136" s="106"/>
      <c r="QX136" s="106"/>
      <c r="QY136" s="106"/>
      <c r="QZ136" s="106"/>
      <c r="RA136" s="106"/>
      <c r="RB136" s="106"/>
      <c r="RC136" s="106"/>
      <c r="RD136" s="106"/>
      <c r="RE136" s="106"/>
      <c r="RF136" s="106"/>
      <c r="RG136" s="106"/>
      <c r="RH136" s="106"/>
      <c r="RI136" s="106"/>
      <c r="RJ136" s="106"/>
      <c r="RK136" s="106"/>
      <c r="RL136" s="106"/>
      <c r="RM136" s="106"/>
      <c r="RN136" s="106"/>
      <c r="RO136" s="106"/>
      <c r="RP136" s="106"/>
      <c r="RQ136" s="106"/>
      <c r="RR136" s="106"/>
    </row>
    <row r="137" spans="1:486" x14ac:dyDescent="0.3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16"/>
      <c r="M137" s="116"/>
      <c r="N137" s="116"/>
      <c r="O137" s="116"/>
      <c r="P137" s="117"/>
      <c r="Q137" s="117"/>
      <c r="R137" s="116"/>
      <c r="S137" s="111">
        <v>0.75</v>
      </c>
      <c r="T137" s="134">
        <f t="shared" si="154"/>
        <v>319.09412140479685</v>
      </c>
      <c r="U137" s="111">
        <f t="shared" si="155"/>
        <v>66.362592025630533</v>
      </c>
      <c r="V137" s="111">
        <f t="shared" si="156"/>
        <v>40.836945991073463</v>
      </c>
      <c r="W137" s="156">
        <f t="shared" ref="W137:W162" si="281">(V137/U137)*EXP(-1*$P$71/($S$59*T137))</f>
        <v>0.9041743567782492</v>
      </c>
      <c r="X137" s="156">
        <f t="shared" ref="X137:X162" si="282">(U137/V137)*EXP(-1*$Q$71/($S$59*T137))</f>
        <v>8.0838230443981987E-2</v>
      </c>
      <c r="Y137" s="156">
        <f t="shared" si="157"/>
        <v>1.2101926317143035</v>
      </c>
      <c r="Z137" s="156">
        <f t="shared" si="158"/>
        <v>1.953382559291386</v>
      </c>
      <c r="AA137" s="111">
        <f t="shared" si="159"/>
        <v>698.41016057578031</v>
      </c>
      <c r="AB137" s="111">
        <f t="shared" si="160"/>
        <v>310.55532870794326</v>
      </c>
      <c r="AC137" s="111">
        <f t="shared" si="161"/>
        <v>65.522968951769229</v>
      </c>
      <c r="AD137" s="111">
        <f t="shared" si="162"/>
        <v>40.28235181795057</v>
      </c>
      <c r="AE137" s="156">
        <f t="shared" si="163"/>
        <v>0.91293233122956041</v>
      </c>
      <c r="AF137" s="156">
        <f t="shared" si="164"/>
        <v>7.450616391927746E-2</v>
      </c>
      <c r="AG137" s="156">
        <f t="shared" si="165"/>
        <v>1.2146110026595316</v>
      </c>
      <c r="AH137" s="156">
        <f t="shared" si="166"/>
        <v>1.948995259552619</v>
      </c>
      <c r="AI137" s="111">
        <f t="shared" si="167"/>
        <v>706.9470900844608</v>
      </c>
      <c r="AJ137" s="111">
        <f t="shared" si="168"/>
        <v>310.89062079674301</v>
      </c>
      <c r="AK137" s="111">
        <f t="shared" si="169"/>
        <v>65.555250640842303</v>
      </c>
      <c r="AL137" s="111">
        <f t="shared" si="170"/>
        <v>40.303669274730446</v>
      </c>
      <c r="AM137" s="156">
        <f t="shared" si="171"/>
        <v>0.912576427298189</v>
      </c>
      <c r="AN137" s="156">
        <f t="shared" si="172"/>
        <v>7.4751608071096473E-2</v>
      </c>
      <c r="AO137" s="156">
        <f t="shared" si="173"/>
        <v>1.2144377626891607</v>
      </c>
      <c r="AP137" s="156">
        <f t="shared" si="174"/>
        <v>1.9491885428766809</v>
      </c>
      <c r="AQ137" s="111">
        <f t="shared" si="175"/>
        <v>706.61511480890715</v>
      </c>
      <c r="AR137" s="111">
        <f t="shared" si="176"/>
        <v>310.87764260555053</v>
      </c>
      <c r="AS137" s="111">
        <f t="shared" si="177"/>
        <v>65.554000091504605</v>
      </c>
      <c r="AT137" s="111">
        <f t="shared" si="178"/>
        <v>40.302843456703826</v>
      </c>
      <c r="AU137" s="156">
        <f t="shared" si="179"/>
        <v>0.91259018450958029</v>
      </c>
      <c r="AV137" s="156">
        <f t="shared" si="180"/>
        <v>7.4742102633105351E-2</v>
      </c>
      <c r="AW137" s="156">
        <f t="shared" si="181"/>
        <v>1.214444468910354</v>
      </c>
      <c r="AX137" s="156">
        <f t="shared" si="182"/>
        <v>1.9491810939443404</v>
      </c>
      <c r="AY137" s="111">
        <f t="shared" si="183"/>
        <v>706.62796995551878</v>
      </c>
      <c r="AZ137" s="111">
        <f t="shared" si="184"/>
        <v>310.87814525288269</v>
      </c>
      <c r="BA137" s="111">
        <f t="shared" si="185"/>
        <v>65.55404852394409</v>
      </c>
      <c r="BB137" s="111">
        <f t="shared" si="186"/>
        <v>40.302875439740994</v>
      </c>
      <c r="BC137" s="156">
        <f t="shared" si="187"/>
        <v>0.91258965166251904</v>
      </c>
      <c r="BD137" s="156">
        <f t="shared" si="188"/>
        <v>7.4742470772684547E-2</v>
      </c>
      <c r="BE137" s="156">
        <f t="shared" si="189"/>
        <v>1.2144442091782681</v>
      </c>
      <c r="BF137" s="156">
        <f t="shared" si="190"/>
        <v>1.9491813824913318</v>
      </c>
      <c r="BG137" s="111">
        <f t="shared" si="191"/>
        <v>706.62747208170254</v>
      </c>
      <c r="BH137" s="137">
        <f t="shared" si="192"/>
        <v>310.87812578572186</v>
      </c>
      <c r="BI137" s="137">
        <f t="shared" si="193"/>
        <v>65.554046648189086</v>
      </c>
      <c r="BJ137" s="137">
        <f t="shared" si="194"/>
        <v>40.302874201060007</v>
      </c>
      <c r="BK137" s="113">
        <f t="shared" si="195"/>
        <v>0.91258967229925136</v>
      </c>
      <c r="BL137" s="113">
        <f t="shared" si="196"/>
        <v>7.474245651489865E-2</v>
      </c>
      <c r="BM137" s="113">
        <f t="shared" si="197"/>
        <v>1.2144442192375016</v>
      </c>
      <c r="BN137" s="113">
        <f t="shared" si="198"/>
        <v>1.9491813713161916</v>
      </c>
      <c r="BO137" s="137">
        <f t="shared" si="199"/>
        <v>706.62749136400078</v>
      </c>
      <c r="BP137" s="137">
        <f t="shared" si="200"/>
        <v>310.87812653967137</v>
      </c>
      <c r="BQ137" s="137">
        <f t="shared" si="201"/>
        <v>65.554046720835757</v>
      </c>
      <c r="BR137" s="137">
        <f t="shared" si="202"/>
        <v>40.302874249033252</v>
      </c>
      <c r="BS137" s="113">
        <f t="shared" si="203"/>
        <v>0.91258967150000514</v>
      </c>
      <c r="BT137" s="113">
        <f t="shared" si="204"/>
        <v>7.4742457067092663E-2</v>
      </c>
      <c r="BU137" s="113">
        <f t="shared" si="205"/>
        <v>1.2144442188479148</v>
      </c>
      <c r="BV137" s="113">
        <f t="shared" si="206"/>
        <v>1.9491813717489972</v>
      </c>
      <c r="BW137" s="137">
        <f t="shared" si="207"/>
        <v>706.6274906172107</v>
      </c>
      <c r="BX137" s="137">
        <f t="shared" si="208"/>
        <v>310.87812651047142</v>
      </c>
      <c r="BY137" s="137">
        <f t="shared" si="209"/>
        <v>65.554046718022207</v>
      </c>
      <c r="BZ137" s="137">
        <f t="shared" si="210"/>
        <v>40.302874247175282</v>
      </c>
      <c r="CA137" s="113">
        <f t="shared" si="211"/>
        <v>0.9125896715309596</v>
      </c>
      <c r="CB137" s="113">
        <f t="shared" si="212"/>
        <v>7.4742457045706562E-2</v>
      </c>
      <c r="CC137" s="113">
        <f t="shared" si="213"/>
        <v>1.2144442188630031</v>
      </c>
      <c r="CD137" s="113">
        <f t="shared" si="214"/>
        <v>1.9491813717322346</v>
      </c>
      <c r="CE137" s="137">
        <f t="shared" si="215"/>
        <v>706.62749064613354</v>
      </c>
      <c r="CF137" s="137">
        <f t="shared" si="216"/>
        <v>310.87812651160232</v>
      </c>
      <c r="CG137" s="137">
        <f t="shared" si="217"/>
        <v>65.554046718131175</v>
      </c>
      <c r="CH137" s="137">
        <f t="shared" si="218"/>
        <v>40.302874247247253</v>
      </c>
      <c r="CI137" s="113">
        <f t="shared" si="219"/>
        <v>0.91258967152976089</v>
      </c>
      <c r="CJ137" s="113">
        <f t="shared" si="220"/>
        <v>7.4742457046534844E-2</v>
      </c>
      <c r="CK137" s="113">
        <f t="shared" si="221"/>
        <v>1.2144442188624187</v>
      </c>
      <c r="CL137" s="113">
        <f t="shared" si="222"/>
        <v>1.9491813717328839</v>
      </c>
      <c r="CM137" s="137">
        <f t="shared" si="223"/>
        <v>706.62749064501338</v>
      </c>
      <c r="CN137" s="137">
        <f t="shared" si="224"/>
        <v>310.87812651155849</v>
      </c>
      <c r="CO137" s="137">
        <f t="shared" si="225"/>
        <v>65.554046718126955</v>
      </c>
      <c r="CP137" s="137">
        <f t="shared" si="226"/>
        <v>40.302874247244461</v>
      </c>
      <c r="CQ137" s="113">
        <f t="shared" si="227"/>
        <v>0.91258967152980708</v>
      </c>
      <c r="CR137" s="113">
        <f t="shared" si="228"/>
        <v>7.4742457046502758E-2</v>
      </c>
      <c r="CS137" s="113">
        <f t="shared" si="229"/>
        <v>1.2144442188624414</v>
      </c>
      <c r="CT137" s="113">
        <f t="shared" si="230"/>
        <v>1.949181371732859</v>
      </c>
      <c r="CU137" s="137">
        <f t="shared" si="231"/>
        <v>706.62749064505658</v>
      </c>
      <c r="CV137" s="137">
        <f t="shared" si="232"/>
        <v>310.87812651156025</v>
      </c>
      <c r="CW137" s="173">
        <f t="shared" si="233"/>
        <v>65.554046718127154</v>
      </c>
      <c r="CX137" s="173">
        <f t="shared" si="234"/>
        <v>40.302874247244567</v>
      </c>
      <c r="CY137" s="174">
        <f t="shared" si="235"/>
        <v>0.91258967152980475</v>
      </c>
      <c r="CZ137" s="174">
        <f t="shared" si="236"/>
        <v>7.4742457046504063E-2</v>
      </c>
      <c r="DA137" s="174">
        <f t="shared" si="237"/>
        <v>1.2144442188624405</v>
      </c>
      <c r="DB137" s="174">
        <f t="shared" si="238"/>
        <v>1.9491813717328605</v>
      </c>
      <c r="DC137" s="173">
        <f t="shared" si="239"/>
        <v>706.62749064505488</v>
      </c>
      <c r="DD137" s="137">
        <f t="shared" si="240"/>
        <v>310.87812651156014</v>
      </c>
      <c r="DE137" s="173">
        <f t="shared" si="241"/>
        <v>65.554046718127097</v>
      </c>
      <c r="DF137" s="173">
        <f t="shared" si="242"/>
        <v>40.302874247244553</v>
      </c>
      <c r="DG137" s="174">
        <f t="shared" si="243"/>
        <v>0.9125896715298053</v>
      </c>
      <c r="DH137" s="174">
        <f t="shared" si="244"/>
        <v>7.4742457046503966E-2</v>
      </c>
      <c r="DI137" s="174">
        <f t="shared" si="245"/>
        <v>1.2144442188624405</v>
      </c>
      <c r="DJ137" s="174">
        <f t="shared" si="246"/>
        <v>1.9491813717328594</v>
      </c>
      <c r="DK137" s="173">
        <f t="shared" si="247"/>
        <v>706.62749064505499</v>
      </c>
      <c r="DL137" s="137">
        <f t="shared" si="248"/>
        <v>310.87812651156014</v>
      </c>
      <c r="DM137" s="173">
        <f t="shared" si="249"/>
        <v>65.554046718127097</v>
      </c>
      <c r="DN137" s="173">
        <f t="shared" si="250"/>
        <v>40.302874247244553</v>
      </c>
      <c r="DO137" s="174">
        <f t="shared" si="251"/>
        <v>0.9125896715298053</v>
      </c>
      <c r="DP137" s="174">
        <f t="shared" si="252"/>
        <v>7.4742457046503966E-2</v>
      </c>
      <c r="DQ137" s="174">
        <f t="shared" si="253"/>
        <v>1.2144442188624405</v>
      </c>
      <c r="DR137" s="174">
        <f t="shared" si="254"/>
        <v>1.9491813717328594</v>
      </c>
      <c r="DS137" s="173">
        <f t="shared" si="255"/>
        <v>706.62749064505499</v>
      </c>
      <c r="DT137" s="137">
        <f t="shared" si="256"/>
        <v>310.87812651156014</v>
      </c>
      <c r="DU137" s="173">
        <f t="shared" si="257"/>
        <v>65.554046718127097</v>
      </c>
      <c r="DV137" s="173">
        <f t="shared" si="258"/>
        <v>40.302874247244553</v>
      </c>
      <c r="DW137" s="174">
        <f t="shared" si="259"/>
        <v>0.9125896715298053</v>
      </c>
      <c r="DX137" s="174">
        <f t="shared" si="260"/>
        <v>7.4742457046503966E-2</v>
      </c>
      <c r="DY137" s="174">
        <f t="shared" si="261"/>
        <v>1.2144442188624405</v>
      </c>
      <c r="DZ137" s="174">
        <f t="shared" si="262"/>
        <v>1.9491813717328594</v>
      </c>
      <c r="EA137" s="173">
        <f t="shared" si="263"/>
        <v>706.62749064505499</v>
      </c>
      <c r="EB137" s="137">
        <f t="shared" si="264"/>
        <v>310.87812651156014</v>
      </c>
      <c r="EC137" s="173">
        <f t="shared" si="265"/>
        <v>65.554046718127097</v>
      </c>
      <c r="ED137" s="173">
        <f t="shared" si="266"/>
        <v>40.302874247244553</v>
      </c>
      <c r="EE137" s="174">
        <f t="shared" si="267"/>
        <v>0.9125896715298053</v>
      </c>
      <c r="EF137" s="174">
        <f t="shared" si="268"/>
        <v>7.4742457046503966E-2</v>
      </c>
      <c r="EG137" s="174">
        <f t="shared" si="269"/>
        <v>1.2144442188624405</v>
      </c>
      <c r="EH137" s="174">
        <f t="shared" si="270"/>
        <v>1.9491813717328594</v>
      </c>
      <c r="EI137" s="173">
        <f t="shared" si="271"/>
        <v>706.62749064505499</v>
      </c>
      <c r="EJ137" s="137">
        <f t="shared" si="272"/>
        <v>310.87812651156014</v>
      </c>
      <c r="EK137" s="173">
        <f t="shared" si="273"/>
        <v>65.554046718127097</v>
      </c>
      <c r="EL137" s="173">
        <f t="shared" si="274"/>
        <v>40.302874247244553</v>
      </c>
      <c r="EM137" s="174">
        <f t="shared" si="275"/>
        <v>0.9125896715298053</v>
      </c>
      <c r="EN137" s="174">
        <f t="shared" si="276"/>
        <v>7.4742457046503966E-2</v>
      </c>
      <c r="EO137" s="174">
        <f t="shared" si="277"/>
        <v>1.2144442188624405</v>
      </c>
      <c r="EP137" s="174">
        <f t="shared" si="278"/>
        <v>1.9491813717328594</v>
      </c>
      <c r="EQ137" s="137">
        <f t="shared" si="279"/>
        <v>0.84686575089131599</v>
      </c>
      <c r="ER137" s="137">
        <f t="shared" si="280"/>
        <v>37.728126511560163</v>
      </c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  <c r="JX137" s="106"/>
      <c r="JY137" s="106"/>
      <c r="JZ137" s="106"/>
      <c r="KA137" s="106"/>
      <c r="KB137" s="106"/>
      <c r="KC137" s="106"/>
      <c r="KD137" s="106"/>
      <c r="KE137" s="106"/>
      <c r="KF137" s="106"/>
      <c r="KG137" s="106"/>
      <c r="KH137" s="106"/>
      <c r="KI137" s="106"/>
      <c r="KJ137" s="106"/>
      <c r="KK137" s="106"/>
      <c r="KL137" s="106"/>
      <c r="KM137" s="106"/>
      <c r="KN137" s="106"/>
      <c r="KO137" s="106"/>
      <c r="KP137" s="106"/>
      <c r="KQ137" s="106"/>
      <c r="KR137" s="106"/>
      <c r="KS137" s="106"/>
      <c r="KT137" s="106"/>
      <c r="KU137" s="106"/>
      <c r="KV137" s="106"/>
      <c r="KW137" s="106"/>
      <c r="KX137" s="106"/>
      <c r="KY137" s="106"/>
      <c r="KZ137" s="106"/>
      <c r="LA137" s="106"/>
      <c r="LB137" s="106"/>
      <c r="LC137" s="106"/>
      <c r="LD137" s="106"/>
      <c r="LE137" s="106"/>
      <c r="LF137" s="106"/>
      <c r="LG137" s="106"/>
      <c r="LH137" s="106"/>
      <c r="LI137" s="106"/>
      <c r="LJ137" s="106"/>
      <c r="LK137" s="106"/>
      <c r="LL137" s="106"/>
      <c r="LM137" s="106"/>
      <c r="LN137" s="106"/>
      <c r="LO137" s="106"/>
      <c r="LP137" s="106"/>
      <c r="LQ137" s="106"/>
      <c r="LR137" s="106"/>
      <c r="LS137" s="106"/>
      <c r="LT137" s="106"/>
      <c r="LU137" s="106"/>
      <c r="LV137" s="106"/>
      <c r="LW137" s="106"/>
      <c r="LX137" s="106"/>
      <c r="LY137" s="106"/>
      <c r="LZ137" s="106"/>
      <c r="MA137" s="106"/>
      <c r="MB137" s="106"/>
      <c r="MC137" s="106"/>
      <c r="MD137" s="106"/>
      <c r="ME137" s="106"/>
      <c r="MF137" s="106"/>
      <c r="MG137" s="106"/>
      <c r="MH137" s="106"/>
      <c r="MI137" s="106"/>
      <c r="MJ137" s="106"/>
      <c r="MK137" s="106"/>
      <c r="ML137" s="106"/>
      <c r="MM137" s="106"/>
      <c r="MN137" s="106"/>
      <c r="MO137" s="106"/>
      <c r="MP137" s="106"/>
      <c r="MQ137" s="106"/>
      <c r="MR137" s="106"/>
      <c r="MS137" s="106"/>
      <c r="MT137" s="106"/>
      <c r="MU137" s="106"/>
      <c r="MV137" s="106"/>
      <c r="MW137" s="106"/>
      <c r="MX137" s="106"/>
      <c r="MY137" s="106"/>
      <c r="MZ137" s="106"/>
      <c r="NA137" s="106"/>
      <c r="NB137" s="106"/>
      <c r="NC137" s="106"/>
      <c r="ND137" s="106"/>
      <c r="NE137" s="106"/>
      <c r="NF137" s="106"/>
      <c r="NG137" s="106"/>
      <c r="NH137" s="106"/>
      <c r="NI137" s="106"/>
      <c r="NJ137" s="106"/>
      <c r="NK137" s="106"/>
      <c r="NL137" s="106"/>
      <c r="NM137" s="106"/>
      <c r="NN137" s="106"/>
      <c r="NO137" s="106"/>
      <c r="NP137" s="106"/>
      <c r="NQ137" s="106"/>
      <c r="NR137" s="106"/>
      <c r="NS137" s="106"/>
      <c r="NT137" s="106"/>
      <c r="NU137" s="106"/>
      <c r="NV137" s="106"/>
      <c r="NW137" s="106"/>
      <c r="NX137" s="106"/>
      <c r="NY137" s="106"/>
      <c r="NZ137" s="106"/>
      <c r="OA137" s="106"/>
      <c r="OB137" s="106"/>
      <c r="OC137" s="106"/>
      <c r="OD137" s="106"/>
      <c r="OE137" s="106"/>
      <c r="OF137" s="106"/>
      <c r="OG137" s="106"/>
      <c r="OH137" s="106"/>
      <c r="OI137" s="106"/>
      <c r="OJ137" s="106"/>
      <c r="OK137" s="106"/>
      <c r="OL137" s="106"/>
      <c r="OM137" s="106"/>
      <c r="ON137" s="106"/>
      <c r="OO137" s="106"/>
      <c r="OP137" s="106"/>
      <c r="OQ137" s="106"/>
      <c r="OR137" s="106"/>
      <c r="OS137" s="106"/>
      <c r="OT137" s="106"/>
      <c r="OU137" s="106"/>
      <c r="OV137" s="106"/>
      <c r="OW137" s="106"/>
      <c r="OX137" s="106"/>
      <c r="OY137" s="106"/>
      <c r="OZ137" s="106"/>
      <c r="PA137" s="106"/>
      <c r="PB137" s="106"/>
      <c r="PC137" s="106"/>
      <c r="PD137" s="106"/>
      <c r="PE137" s="106"/>
      <c r="PF137" s="106"/>
      <c r="PG137" s="106"/>
      <c r="PH137" s="106"/>
      <c r="PI137" s="106"/>
      <c r="PJ137" s="106"/>
      <c r="PK137" s="106"/>
      <c r="PL137" s="106"/>
      <c r="PM137" s="106"/>
      <c r="PN137" s="106"/>
      <c r="PO137" s="106"/>
      <c r="PP137" s="106"/>
      <c r="PQ137" s="106"/>
      <c r="PR137" s="106"/>
      <c r="PS137" s="106"/>
      <c r="PT137" s="106"/>
      <c r="PU137" s="106"/>
      <c r="PV137" s="106"/>
      <c r="PW137" s="106"/>
      <c r="PX137" s="106"/>
      <c r="PY137" s="106"/>
      <c r="PZ137" s="106"/>
      <c r="QA137" s="106"/>
      <c r="QB137" s="106"/>
      <c r="QC137" s="106"/>
      <c r="QD137" s="106"/>
      <c r="QE137" s="106"/>
      <c r="QF137" s="106"/>
      <c r="QG137" s="106"/>
      <c r="QH137" s="106"/>
      <c r="QI137" s="106"/>
      <c r="QJ137" s="106"/>
      <c r="QK137" s="106"/>
      <c r="QL137" s="106"/>
      <c r="QM137" s="106"/>
      <c r="QN137" s="106"/>
      <c r="QO137" s="106"/>
      <c r="QP137" s="106"/>
      <c r="QQ137" s="106"/>
      <c r="QR137" s="106"/>
      <c r="QS137" s="106"/>
      <c r="QT137" s="106"/>
      <c r="QU137" s="106"/>
      <c r="QV137" s="106"/>
      <c r="QW137" s="106"/>
      <c r="QX137" s="106"/>
      <c r="QY137" s="106"/>
      <c r="QZ137" s="106"/>
      <c r="RA137" s="106"/>
      <c r="RB137" s="106"/>
      <c r="RC137" s="106"/>
      <c r="RD137" s="106"/>
      <c r="RE137" s="106"/>
      <c r="RF137" s="106"/>
      <c r="RG137" s="106"/>
      <c r="RH137" s="106"/>
      <c r="RI137" s="106"/>
      <c r="RJ137" s="106"/>
      <c r="RK137" s="106"/>
      <c r="RL137" s="106"/>
      <c r="RM137" s="106"/>
      <c r="RN137" s="106"/>
      <c r="RO137" s="106"/>
      <c r="RP137" s="106"/>
      <c r="RQ137" s="106"/>
      <c r="RR137" s="106"/>
    </row>
    <row r="138" spans="1:486" x14ac:dyDescent="0.3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16"/>
      <c r="M138" s="116"/>
      <c r="N138" s="116"/>
      <c r="O138" s="116"/>
      <c r="P138" s="117"/>
      <c r="Q138" s="117"/>
      <c r="R138" s="116"/>
      <c r="S138" s="111">
        <v>0.76</v>
      </c>
      <c r="T138" s="134">
        <f t="shared" si="154"/>
        <v>318.84656433508275</v>
      </c>
      <c r="U138" s="111">
        <f t="shared" si="155"/>
        <v>66.337722848564539</v>
      </c>
      <c r="V138" s="111">
        <f t="shared" si="156"/>
        <v>40.820515034162817</v>
      </c>
      <c r="W138" s="156">
        <f t="shared" si="281"/>
        <v>0.90441956192640649</v>
      </c>
      <c r="X138" s="156">
        <f t="shared" si="282"/>
        <v>8.065233184035904E-2</v>
      </c>
      <c r="Y138" s="156">
        <f t="shared" si="157"/>
        <v>1.1985577326864376</v>
      </c>
      <c r="Z138" s="156">
        <f t="shared" si="158"/>
        <v>2.0129610693417272</v>
      </c>
      <c r="AA138" s="111">
        <f t="shared" si="159"/>
        <v>697.86230274947673</v>
      </c>
      <c r="AB138" s="111">
        <f t="shared" si="160"/>
        <v>310.53370030197516</v>
      </c>
      <c r="AC138" s="111">
        <f t="shared" si="161"/>
        <v>65.520888460696725</v>
      </c>
      <c r="AD138" s="111">
        <f t="shared" si="162"/>
        <v>40.280977965365878</v>
      </c>
      <c r="AE138" s="156">
        <f t="shared" si="163"/>
        <v>0.91295532397357815</v>
      </c>
      <c r="AF138" s="156">
        <f t="shared" si="164"/>
        <v>7.4490340500220797E-2</v>
      </c>
      <c r="AG138" s="156">
        <f t="shared" si="165"/>
        <v>1.2027655052726993</v>
      </c>
      <c r="AH138" s="156">
        <f t="shared" si="166"/>
        <v>2.0088086643270864</v>
      </c>
      <c r="AI138" s="111">
        <f t="shared" si="167"/>
        <v>706.04414082183428</v>
      </c>
      <c r="AJ138" s="111">
        <f t="shared" si="168"/>
        <v>310.85530969639979</v>
      </c>
      <c r="AK138" s="111">
        <f t="shared" si="169"/>
        <v>65.551848334690632</v>
      </c>
      <c r="AL138" s="111">
        <f t="shared" si="170"/>
        <v>40.301422515085953</v>
      </c>
      <c r="AM138" s="156">
        <f t="shared" si="171"/>
        <v>0.91261386150020873</v>
      </c>
      <c r="AN138" s="156">
        <f t="shared" si="172"/>
        <v>7.4725746589726361E-2</v>
      </c>
      <c r="AO138" s="156">
        <f t="shared" si="173"/>
        <v>1.2026027832731725</v>
      </c>
      <c r="AP138" s="156">
        <f t="shared" si="174"/>
        <v>2.0089905014758291</v>
      </c>
      <c r="AQ138" s="111">
        <f t="shared" si="175"/>
        <v>705.73064366232154</v>
      </c>
      <c r="AR138" s="111">
        <f t="shared" si="176"/>
        <v>310.84304155594754</v>
      </c>
      <c r="AS138" s="111">
        <f t="shared" si="177"/>
        <v>65.550666413187031</v>
      </c>
      <c r="AT138" s="111">
        <f t="shared" si="178"/>
        <v>40.300642018135221</v>
      </c>
      <c r="AU138" s="156">
        <f t="shared" si="179"/>
        <v>0.91262686989167974</v>
      </c>
      <c r="AV138" s="156">
        <f t="shared" si="180"/>
        <v>7.4716762229002892E-2</v>
      </c>
      <c r="AW138" s="156">
        <f t="shared" si="181"/>
        <v>1.2026089907608257</v>
      </c>
      <c r="AX138" s="156">
        <f t="shared" si="182"/>
        <v>2.0089835969325307</v>
      </c>
      <c r="AY138" s="111">
        <f t="shared" si="183"/>
        <v>705.74260720785458</v>
      </c>
      <c r="AZ138" s="111">
        <f t="shared" si="184"/>
        <v>310.84350980699486</v>
      </c>
      <c r="BA138" s="111">
        <f t="shared" si="185"/>
        <v>65.550711523485049</v>
      </c>
      <c r="BB138" s="111">
        <f t="shared" si="186"/>
        <v>40.300671807285291</v>
      </c>
      <c r="BC138" s="156">
        <f t="shared" si="187"/>
        <v>0.91262637336187269</v>
      </c>
      <c r="BD138" s="156">
        <f t="shared" si="188"/>
        <v>7.4717105137966464E-2</v>
      </c>
      <c r="BE138" s="156">
        <f t="shared" si="189"/>
        <v>1.2026087538334989</v>
      </c>
      <c r="BF138" s="156">
        <f t="shared" si="190"/>
        <v>2.0089838605118273</v>
      </c>
      <c r="BG138" s="111">
        <f t="shared" si="191"/>
        <v>705.74215058965081</v>
      </c>
      <c r="BH138" s="137">
        <f t="shared" si="192"/>
        <v>310.84349193515527</v>
      </c>
      <c r="BI138" s="137">
        <f t="shared" si="193"/>
        <v>65.550709801748511</v>
      </c>
      <c r="BJ138" s="137">
        <f t="shared" si="194"/>
        <v>40.300670670314993</v>
      </c>
      <c r="BK138" s="113">
        <f t="shared" si="195"/>
        <v>0.91262639231299769</v>
      </c>
      <c r="BL138" s="113">
        <f t="shared" si="196"/>
        <v>7.4717092050075845E-2</v>
      </c>
      <c r="BM138" s="113">
        <f t="shared" si="197"/>
        <v>1.2026087628763562</v>
      </c>
      <c r="BN138" s="113">
        <f t="shared" si="198"/>
        <v>2.0089838504518065</v>
      </c>
      <c r="BO138" s="137">
        <f t="shared" si="199"/>
        <v>705.74216801750731</v>
      </c>
      <c r="BP138" s="137">
        <f t="shared" si="200"/>
        <v>310.84349261727419</v>
      </c>
      <c r="BQ138" s="137">
        <f t="shared" si="201"/>
        <v>65.550709867462473</v>
      </c>
      <c r="BR138" s="137">
        <f t="shared" si="202"/>
        <v>40.300670713710041</v>
      </c>
      <c r="BS138" s="113">
        <f t="shared" si="203"/>
        <v>0.91262639158968561</v>
      </c>
      <c r="BT138" s="113">
        <f t="shared" si="204"/>
        <v>7.4717092549604569E-2</v>
      </c>
      <c r="BU138" s="113">
        <f t="shared" si="205"/>
        <v>1.2026087625312154</v>
      </c>
      <c r="BV138" s="113">
        <f t="shared" si="206"/>
        <v>2.0089838508357696</v>
      </c>
      <c r="BW138" s="137">
        <f t="shared" si="207"/>
        <v>705.74216735233426</v>
      </c>
      <c r="BX138" s="137">
        <f t="shared" si="208"/>
        <v>310.84349259123962</v>
      </c>
      <c r="BY138" s="137">
        <f t="shared" si="209"/>
        <v>65.550709864954356</v>
      </c>
      <c r="BZ138" s="137">
        <f t="shared" si="210"/>
        <v>40.300670712053773</v>
      </c>
      <c r="CA138" s="113">
        <f t="shared" si="211"/>
        <v>0.91262639161729242</v>
      </c>
      <c r="CB138" s="113">
        <f t="shared" si="212"/>
        <v>7.4717092530538973E-2</v>
      </c>
      <c r="CC138" s="113">
        <f t="shared" si="213"/>
        <v>1.2026087625443882</v>
      </c>
      <c r="CD138" s="113">
        <f t="shared" si="214"/>
        <v>2.0089838508211146</v>
      </c>
      <c r="CE138" s="137">
        <f t="shared" si="215"/>
        <v>705.7421673777219</v>
      </c>
      <c r="CF138" s="137">
        <f t="shared" si="216"/>
        <v>310.84349259223325</v>
      </c>
      <c r="CG138" s="137">
        <f t="shared" si="217"/>
        <v>65.550709865050067</v>
      </c>
      <c r="CH138" s="137">
        <f t="shared" si="218"/>
        <v>40.300670712116961</v>
      </c>
      <c r="CI138" s="113">
        <f t="shared" si="219"/>
        <v>0.91262639161623837</v>
      </c>
      <c r="CJ138" s="113">
        <f t="shared" si="220"/>
        <v>7.4717092531266613E-2</v>
      </c>
      <c r="CK138" s="113">
        <f t="shared" si="221"/>
        <v>1.2026087625438857</v>
      </c>
      <c r="CL138" s="113">
        <f t="shared" si="222"/>
        <v>2.0089838508216742</v>
      </c>
      <c r="CM138" s="137">
        <f t="shared" si="223"/>
        <v>705.74216737675295</v>
      </c>
      <c r="CN138" s="137">
        <f t="shared" si="224"/>
        <v>310.84349259219533</v>
      </c>
      <c r="CO138" s="137">
        <f t="shared" si="225"/>
        <v>65.550709865046429</v>
      </c>
      <c r="CP138" s="137">
        <f t="shared" si="226"/>
        <v>40.300670712114567</v>
      </c>
      <c r="CQ138" s="113">
        <f t="shared" si="227"/>
        <v>0.91262639161627868</v>
      </c>
      <c r="CR138" s="113">
        <f t="shared" si="228"/>
        <v>7.4717092531238857E-2</v>
      </c>
      <c r="CS138" s="113">
        <f t="shared" si="229"/>
        <v>1.2026087625439048</v>
      </c>
      <c r="CT138" s="113">
        <f t="shared" si="230"/>
        <v>2.0089838508216529</v>
      </c>
      <c r="CU138" s="137">
        <f t="shared" si="231"/>
        <v>705.74216737679001</v>
      </c>
      <c r="CV138" s="137">
        <f t="shared" si="232"/>
        <v>310.84349259219681</v>
      </c>
      <c r="CW138" s="173">
        <f t="shared" si="233"/>
        <v>65.550709865046571</v>
      </c>
      <c r="CX138" s="173">
        <f t="shared" si="234"/>
        <v>40.300670712114638</v>
      </c>
      <c r="CY138" s="174">
        <f t="shared" si="235"/>
        <v>0.91262639161627679</v>
      </c>
      <c r="CZ138" s="174">
        <f t="shared" si="236"/>
        <v>7.4717092531239954E-2</v>
      </c>
      <c r="DA138" s="174">
        <f t="shared" si="237"/>
        <v>1.2026087625439039</v>
      </c>
      <c r="DB138" s="174">
        <f t="shared" si="238"/>
        <v>2.0089838508216546</v>
      </c>
      <c r="DC138" s="173">
        <f t="shared" si="239"/>
        <v>705.74216737678853</v>
      </c>
      <c r="DD138" s="137">
        <f t="shared" si="240"/>
        <v>310.8434925921967</v>
      </c>
      <c r="DE138" s="173">
        <f t="shared" si="241"/>
        <v>65.550709865046542</v>
      </c>
      <c r="DF138" s="173">
        <f t="shared" si="242"/>
        <v>40.300670712114638</v>
      </c>
      <c r="DG138" s="174">
        <f t="shared" si="243"/>
        <v>0.91262639161627723</v>
      </c>
      <c r="DH138" s="174">
        <f t="shared" si="244"/>
        <v>7.4717092531239857E-2</v>
      </c>
      <c r="DI138" s="174">
        <f t="shared" si="245"/>
        <v>1.2026087625439041</v>
      </c>
      <c r="DJ138" s="174">
        <f t="shared" si="246"/>
        <v>2.0089838508216542</v>
      </c>
      <c r="DK138" s="173">
        <f t="shared" si="247"/>
        <v>705.74216737678853</v>
      </c>
      <c r="DL138" s="137">
        <f t="shared" si="248"/>
        <v>310.8434925921967</v>
      </c>
      <c r="DM138" s="173">
        <f t="shared" si="249"/>
        <v>65.550709865046542</v>
      </c>
      <c r="DN138" s="173">
        <f t="shared" si="250"/>
        <v>40.300670712114638</v>
      </c>
      <c r="DO138" s="174">
        <f t="shared" si="251"/>
        <v>0.91262639161627723</v>
      </c>
      <c r="DP138" s="174">
        <f t="shared" si="252"/>
        <v>7.4717092531239857E-2</v>
      </c>
      <c r="DQ138" s="174">
        <f t="shared" si="253"/>
        <v>1.2026087625439041</v>
      </c>
      <c r="DR138" s="174">
        <f t="shared" si="254"/>
        <v>2.0089838508216542</v>
      </c>
      <c r="DS138" s="173">
        <f t="shared" si="255"/>
        <v>705.74216737678853</v>
      </c>
      <c r="DT138" s="137">
        <f t="shared" si="256"/>
        <v>310.8434925921967</v>
      </c>
      <c r="DU138" s="173">
        <f t="shared" si="257"/>
        <v>65.550709865046542</v>
      </c>
      <c r="DV138" s="173">
        <f t="shared" si="258"/>
        <v>40.300670712114638</v>
      </c>
      <c r="DW138" s="174">
        <f t="shared" si="259"/>
        <v>0.91262639161627723</v>
      </c>
      <c r="DX138" s="174">
        <f t="shared" si="260"/>
        <v>7.4717092531239857E-2</v>
      </c>
      <c r="DY138" s="174">
        <f t="shared" si="261"/>
        <v>1.2026087625439041</v>
      </c>
      <c r="DZ138" s="174">
        <f t="shared" si="262"/>
        <v>2.0089838508216542</v>
      </c>
      <c r="EA138" s="173">
        <f t="shared" si="263"/>
        <v>705.74216737678853</v>
      </c>
      <c r="EB138" s="137">
        <f t="shared" si="264"/>
        <v>310.8434925921967</v>
      </c>
      <c r="EC138" s="173">
        <f t="shared" si="265"/>
        <v>65.550709865046542</v>
      </c>
      <c r="ED138" s="173">
        <f t="shared" si="266"/>
        <v>40.300670712114638</v>
      </c>
      <c r="EE138" s="174">
        <f t="shared" si="267"/>
        <v>0.91262639161627723</v>
      </c>
      <c r="EF138" s="174">
        <f t="shared" si="268"/>
        <v>7.4717092531239857E-2</v>
      </c>
      <c r="EG138" s="174">
        <f t="shared" si="269"/>
        <v>1.2026087625439041</v>
      </c>
      <c r="EH138" s="174">
        <f t="shared" si="270"/>
        <v>2.0089838508216542</v>
      </c>
      <c r="EI138" s="173">
        <f t="shared" si="271"/>
        <v>705.74216737678853</v>
      </c>
      <c r="EJ138" s="137">
        <f t="shared" si="272"/>
        <v>310.8434925921967</v>
      </c>
      <c r="EK138" s="173">
        <f t="shared" si="273"/>
        <v>65.550709865046542</v>
      </c>
      <c r="EL138" s="173">
        <f t="shared" si="274"/>
        <v>40.300670712114638</v>
      </c>
      <c r="EM138" s="174">
        <f t="shared" si="275"/>
        <v>0.91262639161627723</v>
      </c>
      <c r="EN138" s="174">
        <f t="shared" si="276"/>
        <v>7.4717092531239857E-2</v>
      </c>
      <c r="EO138" s="174">
        <f t="shared" si="277"/>
        <v>1.2026087625439041</v>
      </c>
      <c r="EP138" s="174">
        <f t="shared" si="278"/>
        <v>2.0089838508216542</v>
      </c>
      <c r="EQ138" s="137">
        <f t="shared" si="279"/>
        <v>0.84872936402807808</v>
      </c>
      <c r="ER138" s="137">
        <f t="shared" si="280"/>
        <v>37.693492592196719</v>
      </c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  <c r="HT138" s="106"/>
      <c r="HU138" s="106"/>
      <c r="HV138" s="106"/>
      <c r="HW138" s="106"/>
      <c r="HX138" s="106"/>
      <c r="HY138" s="106"/>
      <c r="HZ138" s="106"/>
      <c r="IA138" s="106"/>
      <c r="IB138" s="106"/>
      <c r="IC138" s="106"/>
      <c r="ID138" s="106"/>
      <c r="IE138" s="106"/>
      <c r="IF138" s="106"/>
      <c r="IG138" s="106"/>
      <c r="IH138" s="106"/>
      <c r="II138" s="106"/>
      <c r="IJ138" s="106"/>
      <c r="IK138" s="106"/>
      <c r="IL138" s="106"/>
      <c r="IM138" s="106"/>
      <c r="IN138" s="106"/>
      <c r="IO138" s="106"/>
      <c r="IP138" s="106"/>
      <c r="IQ138" s="106"/>
      <c r="IR138" s="106"/>
      <c r="IS138" s="106"/>
      <c r="IT138" s="106"/>
      <c r="IU138" s="106"/>
      <c r="IV138" s="106"/>
      <c r="IW138" s="106"/>
      <c r="IX138" s="106"/>
      <c r="IY138" s="106"/>
      <c r="IZ138" s="106"/>
      <c r="JA138" s="106"/>
      <c r="JB138" s="106"/>
      <c r="JC138" s="106"/>
      <c r="JD138" s="106"/>
      <c r="JE138" s="106"/>
      <c r="JF138" s="106"/>
      <c r="JG138" s="106"/>
      <c r="JH138" s="106"/>
      <c r="JI138" s="106"/>
      <c r="JJ138" s="106"/>
      <c r="JK138" s="106"/>
      <c r="JL138" s="106"/>
      <c r="JM138" s="106"/>
      <c r="JN138" s="106"/>
      <c r="JO138" s="106"/>
      <c r="JP138" s="106"/>
      <c r="JQ138" s="106"/>
      <c r="JR138" s="106"/>
      <c r="JS138" s="106"/>
      <c r="JT138" s="106"/>
      <c r="JU138" s="106"/>
      <c r="JV138" s="106"/>
      <c r="JW138" s="106"/>
      <c r="JX138" s="106"/>
      <c r="JY138" s="106"/>
      <c r="JZ138" s="106"/>
      <c r="KA138" s="106"/>
      <c r="KB138" s="106"/>
      <c r="KC138" s="106"/>
      <c r="KD138" s="106"/>
      <c r="KE138" s="106"/>
      <c r="KF138" s="106"/>
      <c r="KG138" s="106"/>
      <c r="KH138" s="106"/>
      <c r="KI138" s="106"/>
      <c r="KJ138" s="106"/>
      <c r="KK138" s="106"/>
      <c r="KL138" s="106"/>
      <c r="KM138" s="106"/>
      <c r="KN138" s="106"/>
      <c r="KO138" s="106"/>
      <c r="KP138" s="106"/>
      <c r="KQ138" s="106"/>
      <c r="KR138" s="106"/>
      <c r="KS138" s="106"/>
      <c r="KT138" s="106"/>
      <c r="KU138" s="106"/>
      <c r="KV138" s="106"/>
      <c r="KW138" s="106"/>
      <c r="KX138" s="106"/>
      <c r="KY138" s="106"/>
      <c r="KZ138" s="106"/>
      <c r="LA138" s="106"/>
      <c r="LB138" s="106"/>
      <c r="LC138" s="106"/>
      <c r="LD138" s="106"/>
      <c r="LE138" s="106"/>
      <c r="LF138" s="106"/>
      <c r="LG138" s="106"/>
      <c r="LH138" s="106"/>
      <c r="LI138" s="106"/>
      <c r="LJ138" s="106"/>
      <c r="LK138" s="106"/>
      <c r="LL138" s="106"/>
      <c r="LM138" s="106"/>
      <c r="LN138" s="106"/>
      <c r="LO138" s="106"/>
      <c r="LP138" s="106"/>
      <c r="LQ138" s="106"/>
      <c r="LR138" s="106"/>
      <c r="LS138" s="106"/>
      <c r="LT138" s="106"/>
      <c r="LU138" s="106"/>
      <c r="LV138" s="106"/>
      <c r="LW138" s="106"/>
      <c r="LX138" s="106"/>
      <c r="LY138" s="106"/>
      <c r="LZ138" s="106"/>
      <c r="MA138" s="106"/>
      <c r="MB138" s="106"/>
      <c r="MC138" s="106"/>
      <c r="MD138" s="106"/>
      <c r="ME138" s="106"/>
      <c r="MF138" s="106"/>
      <c r="MG138" s="106"/>
      <c r="MH138" s="106"/>
      <c r="MI138" s="106"/>
      <c r="MJ138" s="106"/>
      <c r="MK138" s="106"/>
      <c r="ML138" s="106"/>
      <c r="MM138" s="106"/>
      <c r="MN138" s="106"/>
      <c r="MO138" s="106"/>
      <c r="MP138" s="106"/>
      <c r="MQ138" s="106"/>
      <c r="MR138" s="106"/>
      <c r="MS138" s="106"/>
      <c r="MT138" s="106"/>
      <c r="MU138" s="106"/>
      <c r="MV138" s="106"/>
      <c r="MW138" s="106"/>
      <c r="MX138" s="106"/>
      <c r="MY138" s="106"/>
      <c r="MZ138" s="106"/>
      <c r="NA138" s="106"/>
      <c r="NB138" s="106"/>
      <c r="NC138" s="106"/>
      <c r="ND138" s="106"/>
      <c r="NE138" s="106"/>
      <c r="NF138" s="106"/>
      <c r="NG138" s="106"/>
      <c r="NH138" s="106"/>
      <c r="NI138" s="106"/>
      <c r="NJ138" s="106"/>
      <c r="NK138" s="106"/>
      <c r="NL138" s="106"/>
      <c r="NM138" s="106"/>
      <c r="NN138" s="106"/>
      <c r="NO138" s="106"/>
      <c r="NP138" s="106"/>
      <c r="NQ138" s="106"/>
      <c r="NR138" s="106"/>
      <c r="NS138" s="106"/>
      <c r="NT138" s="106"/>
      <c r="NU138" s="106"/>
      <c r="NV138" s="106"/>
      <c r="NW138" s="106"/>
      <c r="NX138" s="106"/>
      <c r="NY138" s="106"/>
      <c r="NZ138" s="106"/>
      <c r="OA138" s="106"/>
      <c r="OB138" s="106"/>
      <c r="OC138" s="106"/>
      <c r="OD138" s="106"/>
      <c r="OE138" s="106"/>
      <c r="OF138" s="106"/>
      <c r="OG138" s="106"/>
      <c r="OH138" s="106"/>
      <c r="OI138" s="106"/>
      <c r="OJ138" s="106"/>
      <c r="OK138" s="106"/>
      <c r="OL138" s="106"/>
      <c r="OM138" s="106"/>
      <c r="ON138" s="106"/>
      <c r="OO138" s="106"/>
      <c r="OP138" s="106"/>
      <c r="OQ138" s="106"/>
      <c r="OR138" s="106"/>
      <c r="OS138" s="106"/>
      <c r="OT138" s="106"/>
      <c r="OU138" s="106"/>
      <c r="OV138" s="106"/>
      <c r="OW138" s="106"/>
      <c r="OX138" s="106"/>
      <c r="OY138" s="106"/>
      <c r="OZ138" s="106"/>
      <c r="PA138" s="106"/>
      <c r="PB138" s="106"/>
      <c r="PC138" s="106"/>
      <c r="PD138" s="106"/>
      <c r="PE138" s="106"/>
      <c r="PF138" s="106"/>
      <c r="PG138" s="106"/>
      <c r="PH138" s="106"/>
      <c r="PI138" s="106"/>
      <c r="PJ138" s="106"/>
      <c r="PK138" s="106"/>
      <c r="PL138" s="106"/>
      <c r="PM138" s="106"/>
      <c r="PN138" s="106"/>
      <c r="PO138" s="106"/>
      <c r="PP138" s="106"/>
      <c r="PQ138" s="106"/>
      <c r="PR138" s="106"/>
      <c r="PS138" s="106"/>
      <c r="PT138" s="106"/>
      <c r="PU138" s="106"/>
      <c r="PV138" s="106"/>
      <c r="PW138" s="106"/>
      <c r="PX138" s="106"/>
      <c r="PY138" s="106"/>
      <c r="PZ138" s="106"/>
      <c r="QA138" s="106"/>
      <c r="QB138" s="106"/>
      <c r="QC138" s="106"/>
      <c r="QD138" s="106"/>
      <c r="QE138" s="106"/>
      <c r="QF138" s="106"/>
      <c r="QG138" s="106"/>
      <c r="QH138" s="106"/>
      <c r="QI138" s="106"/>
      <c r="QJ138" s="106"/>
      <c r="QK138" s="106"/>
      <c r="QL138" s="106"/>
      <c r="QM138" s="106"/>
      <c r="QN138" s="106"/>
      <c r="QO138" s="106"/>
      <c r="QP138" s="106"/>
      <c r="QQ138" s="106"/>
      <c r="QR138" s="106"/>
      <c r="QS138" s="106"/>
      <c r="QT138" s="106"/>
      <c r="QU138" s="106"/>
      <c r="QV138" s="106"/>
      <c r="QW138" s="106"/>
      <c r="QX138" s="106"/>
      <c r="QY138" s="106"/>
      <c r="QZ138" s="106"/>
      <c r="RA138" s="106"/>
      <c r="RB138" s="106"/>
      <c r="RC138" s="106"/>
      <c r="RD138" s="106"/>
      <c r="RE138" s="106"/>
      <c r="RF138" s="106"/>
      <c r="RG138" s="106"/>
      <c r="RH138" s="106"/>
      <c r="RI138" s="106"/>
      <c r="RJ138" s="106"/>
      <c r="RK138" s="106"/>
      <c r="RL138" s="106"/>
      <c r="RM138" s="106"/>
      <c r="RN138" s="106"/>
      <c r="RO138" s="106"/>
      <c r="RP138" s="106"/>
      <c r="RQ138" s="106"/>
      <c r="RR138" s="106"/>
    </row>
    <row r="139" spans="1:486" x14ac:dyDescent="0.3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16"/>
      <c r="M139" s="116"/>
      <c r="N139" s="116"/>
      <c r="O139" s="116"/>
      <c r="P139" s="117"/>
      <c r="Q139" s="117"/>
      <c r="R139" s="116"/>
      <c r="S139" s="111">
        <v>0.77</v>
      </c>
      <c r="T139" s="134">
        <f t="shared" si="154"/>
        <v>318.5990072653687</v>
      </c>
      <c r="U139" s="111">
        <f t="shared" si="155"/>
        <v>66.312885972828212</v>
      </c>
      <c r="V139" s="111">
        <f t="shared" si="156"/>
        <v>40.804105667947965</v>
      </c>
      <c r="W139" s="156">
        <f t="shared" si="281"/>
        <v>0.90466527220132709</v>
      </c>
      <c r="X139" s="156">
        <f t="shared" si="282"/>
        <v>8.0466567732625449E-2</v>
      </c>
      <c r="Y139" s="156">
        <f t="shared" si="157"/>
        <v>1.1871062475831529</v>
      </c>
      <c r="Z139" s="156">
        <f t="shared" si="158"/>
        <v>2.0774704220562499</v>
      </c>
      <c r="AA139" s="111">
        <f t="shared" si="159"/>
        <v>697.3805323680856</v>
      </c>
      <c r="AB139" s="111">
        <f t="shared" si="160"/>
        <v>310.5146697483292</v>
      </c>
      <c r="AC139" s="111">
        <f t="shared" si="161"/>
        <v>65.519058051500764</v>
      </c>
      <c r="AD139" s="111">
        <f t="shared" si="162"/>
        <v>40.279769255926638</v>
      </c>
      <c r="AE139" s="156">
        <f t="shared" si="163"/>
        <v>0.91297555847817924</v>
      </c>
      <c r="AF139" s="156">
        <f t="shared" si="164"/>
        <v>7.447641860667957E-2</v>
      </c>
      <c r="AG139" s="156">
        <f t="shared" si="165"/>
        <v>1.191102019407001</v>
      </c>
      <c r="AH139" s="156">
        <f t="shared" si="166"/>
        <v>2.0736067956523603</v>
      </c>
      <c r="AI139" s="111">
        <f t="shared" si="167"/>
        <v>705.21415147478865</v>
      </c>
      <c r="AJ139" s="111">
        <f t="shared" si="168"/>
        <v>310.82282012565889</v>
      </c>
      <c r="AK139" s="111">
        <f t="shared" si="169"/>
        <v>65.54871842600781</v>
      </c>
      <c r="AL139" s="111">
        <f t="shared" si="170"/>
        <v>40.299355641247786</v>
      </c>
      <c r="AM139" s="156">
        <f t="shared" si="171"/>
        <v>0.9126483144202745</v>
      </c>
      <c r="AN139" s="156">
        <f t="shared" si="172"/>
        <v>7.4701954198892542E-2</v>
      </c>
      <c r="AO139" s="156">
        <f t="shared" si="173"/>
        <v>1.1909496226616494</v>
      </c>
      <c r="AP139" s="156">
        <f t="shared" si="174"/>
        <v>2.0737754284796721</v>
      </c>
      <c r="AQ139" s="111">
        <f t="shared" si="175"/>
        <v>704.91839428959406</v>
      </c>
      <c r="AR139" s="111">
        <f t="shared" si="176"/>
        <v>310.81123549573135</v>
      </c>
      <c r="AS139" s="111">
        <f t="shared" si="177"/>
        <v>65.547602535791626</v>
      </c>
      <c r="AT139" s="111">
        <f t="shared" si="178"/>
        <v>40.298618750385728</v>
      </c>
      <c r="AU139" s="156">
        <f t="shared" si="179"/>
        <v>0.91266060140494687</v>
      </c>
      <c r="AV139" s="156">
        <f t="shared" si="180"/>
        <v>7.469347128536738E-2</v>
      </c>
      <c r="AW139" s="156">
        <f t="shared" si="181"/>
        <v>1.1909553518966105</v>
      </c>
      <c r="AX139" s="156">
        <f t="shared" si="182"/>
        <v>2.0737691200450632</v>
      </c>
      <c r="AY139" s="111">
        <f t="shared" si="183"/>
        <v>704.9295173962812</v>
      </c>
      <c r="AZ139" s="111">
        <f t="shared" si="184"/>
        <v>310.81167125098915</v>
      </c>
      <c r="BA139" s="111">
        <f t="shared" si="185"/>
        <v>65.547644508761692</v>
      </c>
      <c r="BB139" s="111">
        <f t="shared" si="186"/>
        <v>40.298646467706689</v>
      </c>
      <c r="BC139" s="156">
        <f t="shared" si="187"/>
        <v>0.91266013920882116</v>
      </c>
      <c r="BD139" s="156">
        <f t="shared" si="188"/>
        <v>7.4693790363916032E-2</v>
      </c>
      <c r="BE139" s="156">
        <f t="shared" si="189"/>
        <v>1.1909551363917521</v>
      </c>
      <c r="BF139" s="156">
        <f t="shared" si="190"/>
        <v>2.073769357380542</v>
      </c>
      <c r="BG139" s="111">
        <f t="shared" si="191"/>
        <v>704.929099007383</v>
      </c>
      <c r="BH139" s="137">
        <f t="shared" si="192"/>
        <v>310.81165486041886</v>
      </c>
      <c r="BI139" s="137">
        <f t="shared" si="193"/>
        <v>65.547642929981791</v>
      </c>
      <c r="BJ139" s="137">
        <f t="shared" si="194"/>
        <v>40.298645425141686</v>
      </c>
      <c r="BK139" s="113">
        <f t="shared" si="195"/>
        <v>0.91266015659391175</v>
      </c>
      <c r="BL139" s="113">
        <f t="shared" si="196"/>
        <v>7.4693778362034544E-2</v>
      </c>
      <c r="BM139" s="113">
        <f t="shared" si="197"/>
        <v>1.1909551444977875</v>
      </c>
      <c r="BN139" s="113">
        <f t="shared" si="198"/>
        <v>2.0737693484534279</v>
      </c>
      <c r="BO139" s="137">
        <f t="shared" si="199"/>
        <v>704.92911474474101</v>
      </c>
      <c r="BP139" s="137">
        <f t="shared" si="200"/>
        <v>310.81165547693689</v>
      </c>
      <c r="BQ139" s="137">
        <f t="shared" si="201"/>
        <v>65.54764298936631</v>
      </c>
      <c r="BR139" s="137">
        <f t="shared" si="202"/>
        <v>40.298645464356923</v>
      </c>
      <c r="BS139" s="113">
        <f t="shared" si="203"/>
        <v>0.91266015593998584</v>
      </c>
      <c r="BT139" s="113">
        <f t="shared" si="204"/>
        <v>7.4693778813475581E-2</v>
      </c>
      <c r="BU139" s="113">
        <f t="shared" si="205"/>
        <v>1.1909551441928856</v>
      </c>
      <c r="BV139" s="113">
        <f t="shared" si="206"/>
        <v>2.0737693487892135</v>
      </c>
      <c r="BW139" s="137">
        <f t="shared" si="207"/>
        <v>704.92911415279286</v>
      </c>
      <c r="BX139" s="137">
        <f t="shared" si="208"/>
        <v>310.81165545374711</v>
      </c>
      <c r="BY139" s="137">
        <f t="shared" si="209"/>
        <v>65.547642987132619</v>
      </c>
      <c r="BZ139" s="137">
        <f t="shared" si="210"/>
        <v>40.298645462881879</v>
      </c>
      <c r="CA139" s="113">
        <f t="shared" si="211"/>
        <v>0.91266015596458261</v>
      </c>
      <c r="CB139" s="113">
        <f t="shared" si="212"/>
        <v>7.4693778796495025E-2</v>
      </c>
      <c r="CC139" s="113">
        <f t="shared" si="213"/>
        <v>1.1909551442043542</v>
      </c>
      <c r="CD139" s="113">
        <f t="shared" si="214"/>
        <v>2.073769348776584</v>
      </c>
      <c r="CE139" s="137">
        <f t="shared" si="215"/>
        <v>704.92911417505866</v>
      </c>
      <c r="CF139" s="137">
        <f t="shared" si="216"/>
        <v>310.81165545461937</v>
      </c>
      <c r="CG139" s="137">
        <f t="shared" si="217"/>
        <v>65.547642987216634</v>
      </c>
      <c r="CH139" s="137">
        <f t="shared" si="218"/>
        <v>40.298645462937358</v>
      </c>
      <c r="CI139" s="113">
        <f t="shared" si="219"/>
        <v>0.91266015596365746</v>
      </c>
      <c r="CJ139" s="113">
        <f t="shared" si="220"/>
        <v>7.4693778797133736E-2</v>
      </c>
      <c r="CK139" s="113">
        <f t="shared" si="221"/>
        <v>1.1909551442039228</v>
      </c>
      <c r="CL139" s="113">
        <f t="shared" si="222"/>
        <v>2.0737693487770592</v>
      </c>
      <c r="CM139" s="137">
        <f t="shared" si="223"/>
        <v>704.92911417422113</v>
      </c>
      <c r="CN139" s="137">
        <f t="shared" si="224"/>
        <v>310.81165545458651</v>
      </c>
      <c r="CO139" s="137">
        <f t="shared" si="225"/>
        <v>65.547642987213464</v>
      </c>
      <c r="CP139" s="137">
        <f t="shared" si="226"/>
        <v>40.298645462935262</v>
      </c>
      <c r="CQ139" s="113">
        <f t="shared" si="227"/>
        <v>0.91266015596369221</v>
      </c>
      <c r="CR139" s="113">
        <f t="shared" si="228"/>
        <v>7.46937787971097E-2</v>
      </c>
      <c r="CS139" s="113">
        <f t="shared" si="229"/>
        <v>1.190955144203939</v>
      </c>
      <c r="CT139" s="113">
        <f t="shared" si="230"/>
        <v>2.073769348777041</v>
      </c>
      <c r="CU139" s="137">
        <f t="shared" si="231"/>
        <v>704.92911417425273</v>
      </c>
      <c r="CV139" s="137">
        <f t="shared" si="232"/>
        <v>310.81165545458782</v>
      </c>
      <c r="CW139" s="173">
        <f t="shared" si="233"/>
        <v>65.547642987213607</v>
      </c>
      <c r="CX139" s="173">
        <f t="shared" si="234"/>
        <v>40.298645462935355</v>
      </c>
      <c r="CY139" s="174">
        <f t="shared" si="235"/>
        <v>0.91266015596369088</v>
      </c>
      <c r="CZ139" s="174">
        <f t="shared" si="236"/>
        <v>7.4693778797110644E-2</v>
      </c>
      <c r="DA139" s="174">
        <f t="shared" si="237"/>
        <v>1.1909551442039386</v>
      </c>
      <c r="DB139" s="174">
        <f t="shared" si="238"/>
        <v>2.0737693487770414</v>
      </c>
      <c r="DC139" s="173">
        <f t="shared" si="239"/>
        <v>704.92911417425137</v>
      </c>
      <c r="DD139" s="137">
        <f t="shared" si="240"/>
        <v>310.81165545458771</v>
      </c>
      <c r="DE139" s="173">
        <f t="shared" si="241"/>
        <v>65.547642987213578</v>
      </c>
      <c r="DF139" s="173">
        <f t="shared" si="242"/>
        <v>40.29864546293534</v>
      </c>
      <c r="DG139" s="174">
        <f t="shared" si="243"/>
        <v>0.91266015596369099</v>
      </c>
      <c r="DH139" s="174">
        <f t="shared" si="244"/>
        <v>7.4693778797110533E-2</v>
      </c>
      <c r="DI139" s="174">
        <f t="shared" si="245"/>
        <v>1.1909551442039383</v>
      </c>
      <c r="DJ139" s="174">
        <f t="shared" si="246"/>
        <v>2.0737693487770414</v>
      </c>
      <c r="DK139" s="173">
        <f t="shared" si="247"/>
        <v>704.92911417425171</v>
      </c>
      <c r="DL139" s="137">
        <f t="shared" si="248"/>
        <v>310.81165545458771</v>
      </c>
      <c r="DM139" s="173">
        <f t="shared" si="249"/>
        <v>65.547642987213578</v>
      </c>
      <c r="DN139" s="173">
        <f t="shared" si="250"/>
        <v>40.29864546293534</v>
      </c>
      <c r="DO139" s="174">
        <f t="shared" si="251"/>
        <v>0.91266015596369099</v>
      </c>
      <c r="DP139" s="174">
        <f t="shared" si="252"/>
        <v>7.4693778797110533E-2</v>
      </c>
      <c r="DQ139" s="174">
        <f t="shared" si="253"/>
        <v>1.1909551442039383</v>
      </c>
      <c r="DR139" s="174">
        <f t="shared" si="254"/>
        <v>2.0737693487770414</v>
      </c>
      <c r="DS139" s="173">
        <f t="shared" si="255"/>
        <v>704.92911417425171</v>
      </c>
      <c r="DT139" s="137">
        <f t="shared" si="256"/>
        <v>310.81165545458771</v>
      </c>
      <c r="DU139" s="173">
        <f t="shared" si="257"/>
        <v>65.547642987213578</v>
      </c>
      <c r="DV139" s="173">
        <f t="shared" si="258"/>
        <v>40.29864546293534</v>
      </c>
      <c r="DW139" s="174">
        <f t="shared" si="259"/>
        <v>0.91266015596369099</v>
      </c>
      <c r="DX139" s="174">
        <f t="shared" si="260"/>
        <v>7.4693778797110533E-2</v>
      </c>
      <c r="DY139" s="174">
        <f t="shared" si="261"/>
        <v>1.1909551442039383</v>
      </c>
      <c r="DZ139" s="174">
        <f t="shared" si="262"/>
        <v>2.0737693487770414</v>
      </c>
      <c r="EA139" s="173">
        <f t="shared" si="263"/>
        <v>704.92911417425171</v>
      </c>
      <c r="EB139" s="137">
        <f t="shared" si="264"/>
        <v>310.81165545458771</v>
      </c>
      <c r="EC139" s="173">
        <f t="shared" si="265"/>
        <v>65.547642987213578</v>
      </c>
      <c r="ED139" s="173">
        <f t="shared" si="266"/>
        <v>40.29864546293534</v>
      </c>
      <c r="EE139" s="174">
        <f t="shared" si="267"/>
        <v>0.91266015596369099</v>
      </c>
      <c r="EF139" s="174">
        <f t="shared" si="268"/>
        <v>7.4693778797110533E-2</v>
      </c>
      <c r="EG139" s="174">
        <f t="shared" si="269"/>
        <v>1.1909551442039383</v>
      </c>
      <c r="EH139" s="174">
        <f t="shared" si="270"/>
        <v>2.0737693487770414</v>
      </c>
      <c r="EI139" s="173">
        <f t="shared" si="271"/>
        <v>704.92911417425171</v>
      </c>
      <c r="EJ139" s="137">
        <f t="shared" si="272"/>
        <v>310.81165545458771</v>
      </c>
      <c r="EK139" s="173">
        <f t="shared" si="273"/>
        <v>65.547642987213578</v>
      </c>
      <c r="EL139" s="173">
        <f t="shared" si="274"/>
        <v>40.29864546293534</v>
      </c>
      <c r="EM139" s="174">
        <f t="shared" si="275"/>
        <v>0.91266015596369099</v>
      </c>
      <c r="EN139" s="174">
        <f t="shared" si="276"/>
        <v>7.4693778797110533E-2</v>
      </c>
      <c r="EO139" s="174">
        <f t="shared" si="277"/>
        <v>1.1909551442039383</v>
      </c>
      <c r="EP139" s="174">
        <f t="shared" si="278"/>
        <v>2.0737693487770414</v>
      </c>
      <c r="EQ139" s="137">
        <f t="shared" si="279"/>
        <v>0.85058316432994074</v>
      </c>
      <c r="ER139" s="137">
        <f t="shared" si="280"/>
        <v>37.661655454587731</v>
      </c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  <c r="HT139" s="106"/>
      <c r="HU139" s="106"/>
      <c r="HV139" s="106"/>
      <c r="HW139" s="106"/>
      <c r="HX139" s="106"/>
      <c r="HY139" s="106"/>
      <c r="HZ139" s="106"/>
      <c r="IA139" s="106"/>
      <c r="IB139" s="106"/>
      <c r="IC139" s="106"/>
      <c r="ID139" s="106"/>
      <c r="IE139" s="106"/>
      <c r="IF139" s="106"/>
      <c r="IG139" s="106"/>
      <c r="IH139" s="106"/>
      <c r="II139" s="106"/>
      <c r="IJ139" s="106"/>
      <c r="IK139" s="106"/>
      <c r="IL139" s="106"/>
      <c r="IM139" s="106"/>
      <c r="IN139" s="106"/>
      <c r="IO139" s="106"/>
      <c r="IP139" s="106"/>
      <c r="IQ139" s="106"/>
      <c r="IR139" s="106"/>
      <c r="IS139" s="106"/>
      <c r="IT139" s="106"/>
      <c r="IU139" s="106"/>
      <c r="IV139" s="106"/>
      <c r="IW139" s="106"/>
      <c r="IX139" s="106"/>
      <c r="IY139" s="106"/>
      <c r="IZ139" s="106"/>
      <c r="JA139" s="106"/>
      <c r="JB139" s="106"/>
      <c r="JC139" s="106"/>
      <c r="JD139" s="106"/>
      <c r="JE139" s="106"/>
      <c r="JF139" s="106"/>
      <c r="JG139" s="106"/>
      <c r="JH139" s="106"/>
      <c r="JI139" s="106"/>
      <c r="JJ139" s="106"/>
      <c r="JK139" s="106"/>
      <c r="JL139" s="106"/>
      <c r="JM139" s="106"/>
      <c r="JN139" s="106"/>
      <c r="JO139" s="106"/>
      <c r="JP139" s="106"/>
      <c r="JQ139" s="106"/>
      <c r="JR139" s="106"/>
      <c r="JS139" s="106"/>
      <c r="JT139" s="106"/>
      <c r="JU139" s="106"/>
      <c r="JV139" s="106"/>
      <c r="JW139" s="106"/>
      <c r="JX139" s="106"/>
      <c r="JY139" s="106"/>
      <c r="JZ139" s="106"/>
      <c r="KA139" s="106"/>
      <c r="KB139" s="106"/>
      <c r="KC139" s="106"/>
      <c r="KD139" s="106"/>
      <c r="KE139" s="106"/>
      <c r="KF139" s="106"/>
      <c r="KG139" s="106"/>
      <c r="KH139" s="106"/>
      <c r="KI139" s="106"/>
      <c r="KJ139" s="106"/>
      <c r="KK139" s="106"/>
      <c r="KL139" s="106"/>
      <c r="KM139" s="106"/>
      <c r="KN139" s="106"/>
      <c r="KO139" s="106"/>
      <c r="KP139" s="106"/>
      <c r="KQ139" s="106"/>
      <c r="KR139" s="106"/>
      <c r="KS139" s="106"/>
      <c r="KT139" s="106"/>
      <c r="KU139" s="106"/>
      <c r="KV139" s="106"/>
      <c r="KW139" s="106"/>
      <c r="KX139" s="106"/>
      <c r="KY139" s="106"/>
      <c r="KZ139" s="106"/>
      <c r="LA139" s="106"/>
      <c r="LB139" s="106"/>
      <c r="LC139" s="106"/>
      <c r="LD139" s="106"/>
      <c r="LE139" s="106"/>
      <c r="LF139" s="106"/>
      <c r="LG139" s="106"/>
      <c r="LH139" s="106"/>
      <c r="LI139" s="106"/>
      <c r="LJ139" s="106"/>
      <c r="LK139" s="106"/>
      <c r="LL139" s="106"/>
      <c r="LM139" s="106"/>
      <c r="LN139" s="106"/>
      <c r="LO139" s="106"/>
      <c r="LP139" s="106"/>
      <c r="LQ139" s="106"/>
      <c r="LR139" s="106"/>
      <c r="LS139" s="106"/>
      <c r="LT139" s="106"/>
      <c r="LU139" s="106"/>
      <c r="LV139" s="106"/>
      <c r="LW139" s="106"/>
      <c r="LX139" s="106"/>
      <c r="LY139" s="106"/>
      <c r="LZ139" s="106"/>
      <c r="MA139" s="106"/>
      <c r="MB139" s="106"/>
      <c r="MC139" s="106"/>
      <c r="MD139" s="106"/>
      <c r="ME139" s="106"/>
      <c r="MF139" s="106"/>
      <c r="MG139" s="106"/>
      <c r="MH139" s="106"/>
      <c r="MI139" s="106"/>
      <c r="MJ139" s="106"/>
      <c r="MK139" s="106"/>
      <c r="ML139" s="106"/>
      <c r="MM139" s="106"/>
      <c r="MN139" s="106"/>
      <c r="MO139" s="106"/>
      <c r="MP139" s="106"/>
      <c r="MQ139" s="106"/>
      <c r="MR139" s="106"/>
      <c r="MS139" s="106"/>
      <c r="MT139" s="106"/>
      <c r="MU139" s="106"/>
      <c r="MV139" s="106"/>
      <c r="MW139" s="106"/>
      <c r="MX139" s="106"/>
      <c r="MY139" s="106"/>
      <c r="MZ139" s="106"/>
      <c r="NA139" s="106"/>
      <c r="NB139" s="106"/>
      <c r="NC139" s="106"/>
      <c r="ND139" s="106"/>
      <c r="NE139" s="106"/>
      <c r="NF139" s="106"/>
      <c r="NG139" s="106"/>
      <c r="NH139" s="106"/>
      <c r="NI139" s="106"/>
      <c r="NJ139" s="106"/>
      <c r="NK139" s="106"/>
      <c r="NL139" s="106"/>
      <c r="NM139" s="106"/>
      <c r="NN139" s="106"/>
      <c r="NO139" s="106"/>
      <c r="NP139" s="106"/>
      <c r="NQ139" s="106"/>
      <c r="NR139" s="106"/>
      <c r="NS139" s="106"/>
      <c r="NT139" s="106"/>
      <c r="NU139" s="106"/>
      <c r="NV139" s="106"/>
      <c r="NW139" s="106"/>
      <c r="NX139" s="106"/>
      <c r="NY139" s="106"/>
      <c r="NZ139" s="106"/>
      <c r="OA139" s="106"/>
      <c r="OB139" s="106"/>
      <c r="OC139" s="106"/>
      <c r="OD139" s="106"/>
      <c r="OE139" s="106"/>
      <c r="OF139" s="106"/>
      <c r="OG139" s="106"/>
      <c r="OH139" s="106"/>
      <c r="OI139" s="106"/>
      <c r="OJ139" s="106"/>
      <c r="OK139" s="106"/>
      <c r="OL139" s="106"/>
      <c r="OM139" s="106"/>
      <c r="ON139" s="106"/>
      <c r="OO139" s="106"/>
      <c r="OP139" s="106"/>
      <c r="OQ139" s="106"/>
      <c r="OR139" s="106"/>
      <c r="OS139" s="106"/>
      <c r="OT139" s="106"/>
      <c r="OU139" s="106"/>
      <c r="OV139" s="106"/>
      <c r="OW139" s="106"/>
      <c r="OX139" s="106"/>
      <c r="OY139" s="106"/>
      <c r="OZ139" s="106"/>
      <c r="PA139" s="106"/>
      <c r="PB139" s="106"/>
      <c r="PC139" s="106"/>
      <c r="PD139" s="106"/>
      <c r="PE139" s="106"/>
      <c r="PF139" s="106"/>
      <c r="PG139" s="106"/>
      <c r="PH139" s="106"/>
      <c r="PI139" s="106"/>
      <c r="PJ139" s="106"/>
      <c r="PK139" s="106"/>
      <c r="PL139" s="106"/>
      <c r="PM139" s="106"/>
      <c r="PN139" s="106"/>
      <c r="PO139" s="106"/>
      <c r="PP139" s="106"/>
      <c r="PQ139" s="106"/>
      <c r="PR139" s="106"/>
      <c r="PS139" s="106"/>
      <c r="PT139" s="106"/>
      <c r="PU139" s="106"/>
      <c r="PV139" s="106"/>
      <c r="PW139" s="106"/>
      <c r="PX139" s="106"/>
      <c r="PY139" s="106"/>
      <c r="PZ139" s="106"/>
      <c r="QA139" s="106"/>
      <c r="QB139" s="106"/>
      <c r="QC139" s="106"/>
      <c r="QD139" s="106"/>
      <c r="QE139" s="106"/>
      <c r="QF139" s="106"/>
      <c r="QG139" s="106"/>
      <c r="QH139" s="106"/>
      <c r="QI139" s="106"/>
      <c r="QJ139" s="106"/>
      <c r="QK139" s="106"/>
      <c r="QL139" s="106"/>
      <c r="QM139" s="106"/>
      <c r="QN139" s="106"/>
      <c r="QO139" s="106"/>
      <c r="QP139" s="106"/>
      <c r="QQ139" s="106"/>
      <c r="QR139" s="106"/>
      <c r="QS139" s="106"/>
      <c r="QT139" s="106"/>
      <c r="QU139" s="106"/>
      <c r="QV139" s="106"/>
      <c r="QW139" s="106"/>
      <c r="QX139" s="106"/>
      <c r="QY139" s="106"/>
      <c r="QZ139" s="106"/>
      <c r="RA139" s="106"/>
      <c r="RB139" s="106"/>
      <c r="RC139" s="106"/>
      <c r="RD139" s="106"/>
      <c r="RE139" s="106"/>
      <c r="RF139" s="106"/>
      <c r="RG139" s="106"/>
      <c r="RH139" s="106"/>
      <c r="RI139" s="106"/>
      <c r="RJ139" s="106"/>
      <c r="RK139" s="106"/>
      <c r="RL139" s="106"/>
      <c r="RM139" s="106"/>
      <c r="RN139" s="106"/>
      <c r="RO139" s="106"/>
      <c r="RP139" s="106"/>
      <c r="RQ139" s="106"/>
      <c r="RR139" s="106"/>
    </row>
    <row r="140" spans="1:486" x14ac:dyDescent="0.3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16"/>
      <c r="M140" s="116"/>
      <c r="N140" s="116"/>
      <c r="O140" s="116"/>
      <c r="P140" s="117"/>
      <c r="Q140" s="117"/>
      <c r="R140" s="116"/>
      <c r="S140" s="111">
        <v>0.78</v>
      </c>
      <c r="T140" s="134">
        <f t="shared" si="154"/>
        <v>318.35145019565459</v>
      </c>
      <c r="U140" s="111">
        <f t="shared" si="155"/>
        <v>66.288081318202458</v>
      </c>
      <c r="V140" s="111">
        <f t="shared" si="156"/>
        <v>40.787717838963673</v>
      </c>
      <c r="W140" s="156">
        <f t="shared" si="281"/>
        <v>0.90491148892736539</v>
      </c>
      <c r="X140" s="156">
        <f t="shared" si="282"/>
        <v>8.0280938486955125E-2</v>
      </c>
      <c r="Y140" s="156">
        <f t="shared" si="157"/>
        <v>1.1758393593833787</v>
      </c>
      <c r="Z140" s="156">
        <f t="shared" si="158"/>
        <v>2.1475126334062491</v>
      </c>
      <c r="AA140" s="111">
        <f t="shared" si="159"/>
        <v>696.96400307345914</v>
      </c>
      <c r="AB140" s="111">
        <f t="shared" si="160"/>
        <v>310.49820787581211</v>
      </c>
      <c r="AC140" s="111">
        <f t="shared" si="161"/>
        <v>65.51747484672984</v>
      </c>
      <c r="AD140" s="111">
        <f t="shared" si="162"/>
        <v>40.278723788921518</v>
      </c>
      <c r="AE140" s="156">
        <f t="shared" si="163"/>
        <v>0.91299306443040318</v>
      </c>
      <c r="AF140" s="156">
        <f t="shared" si="164"/>
        <v>7.446437654471888E-2</v>
      </c>
      <c r="AG140" s="156">
        <f t="shared" si="165"/>
        <v>1.1796220818661336</v>
      </c>
      <c r="AH140" s="156">
        <f t="shared" si="166"/>
        <v>2.1440007309550886</v>
      </c>
      <c r="AI140" s="111">
        <f t="shared" si="167"/>
        <v>704.45571468994467</v>
      </c>
      <c r="AJ140" s="111">
        <f t="shared" si="168"/>
        <v>310.79310486500049</v>
      </c>
      <c r="AK140" s="111">
        <f t="shared" si="169"/>
        <v>65.54585623280299</v>
      </c>
      <c r="AL140" s="111">
        <f t="shared" si="170"/>
        <v>40.297465560316233</v>
      </c>
      <c r="AM140" s="156">
        <f t="shared" si="171"/>
        <v>0.91267983368343342</v>
      </c>
      <c r="AN140" s="156">
        <f t="shared" si="172"/>
        <v>7.4680195668147722E-2</v>
      </c>
      <c r="AO140" s="156">
        <f t="shared" si="173"/>
        <v>1.1794798135798896</v>
      </c>
      <c r="AP140" s="156">
        <f t="shared" si="174"/>
        <v>2.1441541362466516</v>
      </c>
      <c r="AQ140" s="111">
        <f t="shared" si="175"/>
        <v>704.17701923178959</v>
      </c>
      <c r="AR140" s="111">
        <f t="shared" si="176"/>
        <v>310.78217929606251</v>
      </c>
      <c r="AS140" s="111">
        <f t="shared" si="177"/>
        <v>65.544803983004854</v>
      </c>
      <c r="AT140" s="111">
        <f t="shared" si="178"/>
        <v>40.296770696412096</v>
      </c>
      <c r="AU140" s="156">
        <f t="shared" si="179"/>
        <v>0.9126914245351887</v>
      </c>
      <c r="AV140" s="156">
        <f t="shared" si="180"/>
        <v>7.4672196123472062E-2</v>
      </c>
      <c r="AW140" s="156">
        <f t="shared" si="181"/>
        <v>1.1794850842564168</v>
      </c>
      <c r="AX140" s="156">
        <f t="shared" si="182"/>
        <v>2.1441484832586144</v>
      </c>
      <c r="AY140" s="111">
        <f t="shared" si="183"/>
        <v>704.18734849193072</v>
      </c>
      <c r="AZ140" s="111">
        <f t="shared" si="184"/>
        <v>310.78258429058366</v>
      </c>
      <c r="BA140" s="111">
        <f t="shared" si="185"/>
        <v>65.544842987295979</v>
      </c>
      <c r="BB140" s="111">
        <f t="shared" si="186"/>
        <v>40.296796453285729</v>
      </c>
      <c r="BC140" s="156">
        <f t="shared" si="187"/>
        <v>0.91269099486047567</v>
      </c>
      <c r="BD140" s="156">
        <f t="shared" si="188"/>
        <v>7.4672492649550337E-2</v>
      </c>
      <c r="BE140" s="156">
        <f t="shared" si="189"/>
        <v>1.1794848888800464</v>
      </c>
      <c r="BF140" s="156">
        <f t="shared" si="190"/>
        <v>2.1441486928482796</v>
      </c>
      <c r="BG140" s="111">
        <f t="shared" si="191"/>
        <v>704.1869656070794</v>
      </c>
      <c r="BH140" s="137">
        <f t="shared" si="192"/>
        <v>310.78256927833746</v>
      </c>
      <c r="BI140" s="137">
        <f t="shared" si="193"/>
        <v>65.544841541492232</v>
      </c>
      <c r="BJ140" s="137">
        <f t="shared" si="194"/>
        <v>40.296795498534742</v>
      </c>
      <c r="BK140" s="113">
        <f t="shared" si="195"/>
        <v>0.91269101078753501</v>
      </c>
      <c r="BL140" s="113">
        <f t="shared" si="196"/>
        <v>7.4672481657981141E-2</v>
      </c>
      <c r="BM140" s="113">
        <f t="shared" si="197"/>
        <v>1.1794848961222137</v>
      </c>
      <c r="BN140" s="113">
        <f t="shared" si="198"/>
        <v>2.1441486850793146</v>
      </c>
      <c r="BO140" s="137">
        <f t="shared" si="199"/>
        <v>704.18697979977674</v>
      </c>
      <c r="BP140" s="137">
        <f t="shared" si="200"/>
        <v>310.78256983480844</v>
      </c>
      <c r="BQ140" s="137">
        <f t="shared" si="201"/>
        <v>65.544841595085003</v>
      </c>
      <c r="BR140" s="137">
        <f t="shared" si="202"/>
        <v>40.296795533925255</v>
      </c>
      <c r="BS140" s="113">
        <f t="shared" si="203"/>
        <v>0.91269101019715371</v>
      </c>
      <c r="BT140" s="113">
        <f t="shared" si="204"/>
        <v>7.4672482065414408E-2</v>
      </c>
      <c r="BU140" s="113">
        <f t="shared" si="205"/>
        <v>1.1794848958537625</v>
      </c>
      <c r="BV140" s="113">
        <f t="shared" si="206"/>
        <v>2.1441486853672935</v>
      </c>
      <c r="BW140" s="137">
        <f t="shared" si="207"/>
        <v>704.18697927368453</v>
      </c>
      <c r="BX140" s="137">
        <f t="shared" si="208"/>
        <v>310.78256981418127</v>
      </c>
      <c r="BY140" s="137">
        <f t="shared" si="209"/>
        <v>65.544841593098425</v>
      </c>
      <c r="BZ140" s="137">
        <f t="shared" si="210"/>
        <v>40.296795532613402</v>
      </c>
      <c r="CA140" s="113">
        <f t="shared" si="211"/>
        <v>0.91269101021903787</v>
      </c>
      <c r="CB140" s="113">
        <f t="shared" si="212"/>
        <v>7.4672482050311753E-2</v>
      </c>
      <c r="CC140" s="113">
        <f t="shared" si="213"/>
        <v>1.1794848958637134</v>
      </c>
      <c r="CD140" s="113">
        <f t="shared" si="214"/>
        <v>2.144148685356619</v>
      </c>
      <c r="CE140" s="137">
        <f t="shared" si="215"/>
        <v>704.18697929318569</v>
      </c>
      <c r="CF140" s="137">
        <f t="shared" si="216"/>
        <v>310.78256981494587</v>
      </c>
      <c r="CG140" s="137">
        <f t="shared" si="217"/>
        <v>65.544841593172052</v>
      </c>
      <c r="CH140" s="137">
        <f t="shared" si="218"/>
        <v>40.296795532662038</v>
      </c>
      <c r="CI140" s="113">
        <f t="shared" si="219"/>
        <v>0.91269101021822696</v>
      </c>
      <c r="CJ140" s="113">
        <f t="shared" si="220"/>
        <v>7.4672482050871569E-2</v>
      </c>
      <c r="CK140" s="113">
        <f t="shared" si="221"/>
        <v>1.1794848958633444</v>
      </c>
      <c r="CL140" s="113">
        <f t="shared" si="222"/>
        <v>2.1441486853570146</v>
      </c>
      <c r="CM140" s="137">
        <f t="shared" si="223"/>
        <v>704.18697929246298</v>
      </c>
      <c r="CN140" s="137">
        <f t="shared" si="224"/>
        <v>310.78256981491757</v>
      </c>
      <c r="CO140" s="137">
        <f t="shared" si="225"/>
        <v>65.544841593169352</v>
      </c>
      <c r="CP140" s="137">
        <f t="shared" si="226"/>
        <v>40.296795532660234</v>
      </c>
      <c r="CQ140" s="113">
        <f t="shared" si="227"/>
        <v>0.9126910102182566</v>
      </c>
      <c r="CR140" s="113">
        <f t="shared" si="228"/>
        <v>7.4672482050850864E-2</v>
      </c>
      <c r="CS140" s="113">
        <f t="shared" si="229"/>
        <v>1.1794848958633581</v>
      </c>
      <c r="CT140" s="113">
        <f t="shared" si="230"/>
        <v>2.144148685357</v>
      </c>
      <c r="CU140" s="137">
        <f t="shared" si="231"/>
        <v>704.18697929248958</v>
      </c>
      <c r="CV140" s="137">
        <f t="shared" si="232"/>
        <v>310.78256981491859</v>
      </c>
      <c r="CW140" s="173">
        <f t="shared" si="233"/>
        <v>65.544841593169423</v>
      </c>
      <c r="CX140" s="173">
        <f t="shared" si="234"/>
        <v>40.296795532660312</v>
      </c>
      <c r="CY140" s="174">
        <f t="shared" si="235"/>
        <v>0.91269101021825616</v>
      </c>
      <c r="CZ140" s="174">
        <f t="shared" si="236"/>
        <v>7.4672482050851571E-2</v>
      </c>
      <c r="DA140" s="174">
        <f t="shared" si="237"/>
        <v>1.1794848958633575</v>
      </c>
      <c r="DB140" s="174">
        <f t="shared" si="238"/>
        <v>2.144148685357</v>
      </c>
      <c r="DC140" s="173">
        <f t="shared" si="239"/>
        <v>704.18697929248879</v>
      </c>
      <c r="DD140" s="137">
        <f t="shared" si="240"/>
        <v>310.78256981491853</v>
      </c>
      <c r="DE140" s="173">
        <f t="shared" si="241"/>
        <v>65.544841593169423</v>
      </c>
      <c r="DF140" s="173">
        <f t="shared" si="242"/>
        <v>40.296795532660312</v>
      </c>
      <c r="DG140" s="174">
        <f t="shared" si="243"/>
        <v>0.91269101021825638</v>
      </c>
      <c r="DH140" s="174">
        <f t="shared" si="244"/>
        <v>7.4672482050851544E-2</v>
      </c>
      <c r="DI140" s="174">
        <f t="shared" si="245"/>
        <v>1.1794848958633577</v>
      </c>
      <c r="DJ140" s="174">
        <f t="shared" si="246"/>
        <v>2.1441486853569995</v>
      </c>
      <c r="DK140" s="173">
        <f t="shared" si="247"/>
        <v>704.18697929248856</v>
      </c>
      <c r="DL140" s="137">
        <f t="shared" si="248"/>
        <v>310.78256981491853</v>
      </c>
      <c r="DM140" s="173">
        <f t="shared" si="249"/>
        <v>65.544841593169423</v>
      </c>
      <c r="DN140" s="173">
        <f t="shared" si="250"/>
        <v>40.296795532660312</v>
      </c>
      <c r="DO140" s="174">
        <f t="shared" si="251"/>
        <v>0.91269101021825638</v>
      </c>
      <c r="DP140" s="174">
        <f t="shared" si="252"/>
        <v>7.4672482050851544E-2</v>
      </c>
      <c r="DQ140" s="174">
        <f t="shared" si="253"/>
        <v>1.1794848958633577</v>
      </c>
      <c r="DR140" s="174">
        <f t="shared" si="254"/>
        <v>2.1441486853569995</v>
      </c>
      <c r="DS140" s="173">
        <f t="shared" si="255"/>
        <v>704.18697929248856</v>
      </c>
      <c r="DT140" s="137">
        <f t="shared" si="256"/>
        <v>310.78256981491853</v>
      </c>
      <c r="DU140" s="173">
        <f t="shared" si="257"/>
        <v>65.544841593169423</v>
      </c>
      <c r="DV140" s="173">
        <f t="shared" si="258"/>
        <v>40.296795532660312</v>
      </c>
      <c r="DW140" s="174">
        <f t="shared" si="259"/>
        <v>0.91269101021825638</v>
      </c>
      <c r="DX140" s="174">
        <f t="shared" si="260"/>
        <v>7.4672482050851544E-2</v>
      </c>
      <c r="DY140" s="174">
        <f t="shared" si="261"/>
        <v>1.1794848958633577</v>
      </c>
      <c r="DZ140" s="174">
        <f t="shared" si="262"/>
        <v>2.1441486853569995</v>
      </c>
      <c r="EA140" s="173">
        <f t="shared" si="263"/>
        <v>704.18697929248856</v>
      </c>
      <c r="EB140" s="137">
        <f t="shared" si="264"/>
        <v>310.78256981491853</v>
      </c>
      <c r="EC140" s="173">
        <f t="shared" si="265"/>
        <v>65.544841593169423</v>
      </c>
      <c r="ED140" s="173">
        <f t="shared" si="266"/>
        <v>40.296795532660312</v>
      </c>
      <c r="EE140" s="174">
        <f t="shared" si="267"/>
        <v>0.91269101021825638</v>
      </c>
      <c r="EF140" s="174">
        <f t="shared" si="268"/>
        <v>7.4672482050851544E-2</v>
      </c>
      <c r="EG140" s="174">
        <f t="shared" si="269"/>
        <v>1.1794848958633577</v>
      </c>
      <c r="EH140" s="174">
        <f t="shared" si="270"/>
        <v>2.1441486853569995</v>
      </c>
      <c r="EI140" s="173">
        <f t="shared" si="271"/>
        <v>704.18697929248856</v>
      </c>
      <c r="EJ140" s="137">
        <f t="shared" si="272"/>
        <v>310.78256981491853</v>
      </c>
      <c r="EK140" s="173">
        <f t="shared" si="273"/>
        <v>65.544841593169423</v>
      </c>
      <c r="EL140" s="173">
        <f t="shared" si="274"/>
        <v>40.296795532660312</v>
      </c>
      <c r="EM140" s="174">
        <f t="shared" si="275"/>
        <v>0.91269101021825638</v>
      </c>
      <c r="EN140" s="174">
        <f t="shared" si="276"/>
        <v>7.4672482050851544E-2</v>
      </c>
      <c r="EO140" s="174">
        <f t="shared" si="277"/>
        <v>1.1794848958633577</v>
      </c>
      <c r="EP140" s="174">
        <f t="shared" si="278"/>
        <v>2.1441486853569995</v>
      </c>
      <c r="EQ140" s="137">
        <f t="shared" si="279"/>
        <v>0.85243285844051919</v>
      </c>
      <c r="ER140" s="137">
        <f t="shared" si="280"/>
        <v>37.632569814918554</v>
      </c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  <c r="II140" s="106"/>
      <c r="IJ140" s="106"/>
      <c r="IK140" s="106"/>
      <c r="IL140" s="106"/>
      <c r="IM140" s="106"/>
      <c r="IN140" s="106"/>
      <c r="IO140" s="106"/>
      <c r="IP140" s="106"/>
      <c r="IQ140" s="106"/>
      <c r="IR140" s="106"/>
      <c r="IS140" s="106"/>
      <c r="IT140" s="106"/>
      <c r="IU140" s="106"/>
      <c r="IV140" s="106"/>
      <c r="IW140" s="106"/>
      <c r="IX140" s="106"/>
      <c r="IY140" s="106"/>
      <c r="IZ140" s="106"/>
      <c r="JA140" s="106"/>
      <c r="JB140" s="106"/>
      <c r="JC140" s="106"/>
      <c r="JD140" s="106"/>
      <c r="JE140" s="106"/>
      <c r="JF140" s="106"/>
      <c r="JG140" s="106"/>
      <c r="JH140" s="106"/>
      <c r="JI140" s="106"/>
      <c r="JJ140" s="106"/>
      <c r="JK140" s="106"/>
      <c r="JL140" s="106"/>
      <c r="JM140" s="106"/>
      <c r="JN140" s="106"/>
      <c r="JO140" s="106"/>
      <c r="JP140" s="106"/>
      <c r="JQ140" s="106"/>
      <c r="JR140" s="106"/>
      <c r="JS140" s="106"/>
      <c r="JT140" s="106"/>
      <c r="JU140" s="106"/>
      <c r="JV140" s="106"/>
      <c r="JW140" s="106"/>
      <c r="JX140" s="106"/>
      <c r="JY140" s="106"/>
      <c r="JZ140" s="106"/>
      <c r="KA140" s="106"/>
      <c r="KB140" s="106"/>
      <c r="KC140" s="106"/>
      <c r="KD140" s="106"/>
      <c r="KE140" s="106"/>
      <c r="KF140" s="106"/>
      <c r="KG140" s="106"/>
      <c r="KH140" s="106"/>
      <c r="KI140" s="106"/>
      <c r="KJ140" s="106"/>
      <c r="KK140" s="106"/>
      <c r="KL140" s="106"/>
      <c r="KM140" s="106"/>
      <c r="KN140" s="106"/>
      <c r="KO140" s="106"/>
      <c r="KP140" s="106"/>
      <c r="KQ140" s="106"/>
      <c r="KR140" s="106"/>
      <c r="KS140" s="106"/>
      <c r="KT140" s="106"/>
      <c r="KU140" s="106"/>
      <c r="KV140" s="106"/>
      <c r="KW140" s="106"/>
      <c r="KX140" s="106"/>
      <c r="KY140" s="106"/>
      <c r="KZ140" s="106"/>
      <c r="LA140" s="106"/>
      <c r="LB140" s="106"/>
      <c r="LC140" s="106"/>
      <c r="LD140" s="106"/>
      <c r="LE140" s="106"/>
      <c r="LF140" s="106"/>
      <c r="LG140" s="106"/>
      <c r="LH140" s="106"/>
      <c r="LI140" s="106"/>
      <c r="LJ140" s="106"/>
      <c r="LK140" s="106"/>
      <c r="LL140" s="106"/>
      <c r="LM140" s="106"/>
      <c r="LN140" s="106"/>
      <c r="LO140" s="106"/>
      <c r="LP140" s="106"/>
      <c r="LQ140" s="106"/>
      <c r="LR140" s="106"/>
      <c r="LS140" s="106"/>
      <c r="LT140" s="106"/>
      <c r="LU140" s="106"/>
      <c r="LV140" s="106"/>
      <c r="LW140" s="106"/>
      <c r="LX140" s="106"/>
      <c r="LY140" s="106"/>
      <c r="LZ140" s="106"/>
      <c r="MA140" s="106"/>
      <c r="MB140" s="106"/>
      <c r="MC140" s="106"/>
      <c r="MD140" s="106"/>
      <c r="ME140" s="106"/>
      <c r="MF140" s="106"/>
      <c r="MG140" s="106"/>
      <c r="MH140" s="106"/>
      <c r="MI140" s="106"/>
      <c r="MJ140" s="106"/>
      <c r="MK140" s="106"/>
      <c r="ML140" s="106"/>
      <c r="MM140" s="106"/>
      <c r="MN140" s="106"/>
      <c r="MO140" s="106"/>
      <c r="MP140" s="106"/>
      <c r="MQ140" s="106"/>
      <c r="MR140" s="106"/>
      <c r="MS140" s="106"/>
      <c r="MT140" s="106"/>
      <c r="MU140" s="106"/>
      <c r="MV140" s="106"/>
      <c r="MW140" s="106"/>
      <c r="MX140" s="106"/>
      <c r="MY140" s="106"/>
      <c r="MZ140" s="106"/>
      <c r="NA140" s="106"/>
      <c r="NB140" s="106"/>
      <c r="NC140" s="106"/>
      <c r="ND140" s="106"/>
      <c r="NE140" s="106"/>
      <c r="NF140" s="106"/>
      <c r="NG140" s="106"/>
      <c r="NH140" s="106"/>
      <c r="NI140" s="106"/>
      <c r="NJ140" s="106"/>
      <c r="NK140" s="106"/>
      <c r="NL140" s="106"/>
      <c r="NM140" s="106"/>
      <c r="NN140" s="106"/>
      <c r="NO140" s="106"/>
      <c r="NP140" s="106"/>
      <c r="NQ140" s="106"/>
      <c r="NR140" s="106"/>
      <c r="NS140" s="106"/>
      <c r="NT140" s="106"/>
      <c r="NU140" s="106"/>
      <c r="NV140" s="106"/>
      <c r="NW140" s="106"/>
      <c r="NX140" s="106"/>
      <c r="NY140" s="106"/>
      <c r="NZ140" s="106"/>
      <c r="OA140" s="106"/>
      <c r="OB140" s="106"/>
      <c r="OC140" s="106"/>
      <c r="OD140" s="106"/>
      <c r="OE140" s="106"/>
      <c r="OF140" s="106"/>
      <c r="OG140" s="106"/>
      <c r="OH140" s="106"/>
      <c r="OI140" s="106"/>
      <c r="OJ140" s="106"/>
      <c r="OK140" s="106"/>
      <c r="OL140" s="106"/>
      <c r="OM140" s="106"/>
      <c r="ON140" s="106"/>
      <c r="OO140" s="106"/>
      <c r="OP140" s="106"/>
      <c r="OQ140" s="106"/>
      <c r="OR140" s="106"/>
      <c r="OS140" s="106"/>
      <c r="OT140" s="106"/>
      <c r="OU140" s="106"/>
      <c r="OV140" s="106"/>
      <c r="OW140" s="106"/>
      <c r="OX140" s="106"/>
      <c r="OY140" s="106"/>
      <c r="OZ140" s="106"/>
      <c r="PA140" s="106"/>
      <c r="PB140" s="106"/>
      <c r="PC140" s="106"/>
      <c r="PD140" s="106"/>
      <c r="PE140" s="106"/>
      <c r="PF140" s="106"/>
      <c r="PG140" s="106"/>
      <c r="PH140" s="106"/>
      <c r="PI140" s="106"/>
      <c r="PJ140" s="106"/>
      <c r="PK140" s="106"/>
      <c r="PL140" s="106"/>
      <c r="PM140" s="106"/>
      <c r="PN140" s="106"/>
      <c r="PO140" s="106"/>
      <c r="PP140" s="106"/>
      <c r="PQ140" s="106"/>
      <c r="PR140" s="106"/>
      <c r="PS140" s="106"/>
      <c r="PT140" s="106"/>
      <c r="PU140" s="106"/>
      <c r="PV140" s="106"/>
      <c r="PW140" s="106"/>
      <c r="PX140" s="106"/>
      <c r="PY140" s="106"/>
      <c r="PZ140" s="106"/>
      <c r="QA140" s="106"/>
      <c r="QB140" s="106"/>
      <c r="QC140" s="106"/>
      <c r="QD140" s="106"/>
      <c r="QE140" s="106"/>
      <c r="QF140" s="106"/>
      <c r="QG140" s="106"/>
      <c r="QH140" s="106"/>
      <c r="QI140" s="106"/>
      <c r="QJ140" s="106"/>
      <c r="QK140" s="106"/>
      <c r="QL140" s="106"/>
      <c r="QM140" s="106"/>
      <c r="QN140" s="106"/>
      <c r="QO140" s="106"/>
      <c r="QP140" s="106"/>
      <c r="QQ140" s="106"/>
      <c r="QR140" s="106"/>
      <c r="QS140" s="106"/>
      <c r="QT140" s="106"/>
      <c r="QU140" s="106"/>
      <c r="QV140" s="106"/>
      <c r="QW140" s="106"/>
      <c r="QX140" s="106"/>
      <c r="QY140" s="106"/>
      <c r="QZ140" s="106"/>
      <c r="RA140" s="106"/>
      <c r="RB140" s="106"/>
      <c r="RC140" s="106"/>
      <c r="RD140" s="106"/>
      <c r="RE140" s="106"/>
      <c r="RF140" s="106"/>
      <c r="RG140" s="106"/>
      <c r="RH140" s="106"/>
      <c r="RI140" s="106"/>
      <c r="RJ140" s="106"/>
      <c r="RK140" s="106"/>
      <c r="RL140" s="106"/>
      <c r="RM140" s="106"/>
      <c r="RN140" s="106"/>
      <c r="RO140" s="106"/>
      <c r="RP140" s="106"/>
      <c r="RQ140" s="106"/>
      <c r="RR140" s="106"/>
    </row>
    <row r="141" spans="1:486" x14ac:dyDescent="0.3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16"/>
      <c r="M141" s="116"/>
      <c r="N141" s="116"/>
      <c r="O141" s="116"/>
      <c r="P141" s="117"/>
      <c r="Q141" s="117"/>
      <c r="R141" s="116"/>
      <c r="S141" s="111">
        <v>0.79</v>
      </c>
      <c r="T141" s="134">
        <f t="shared" si="154"/>
        <v>318.10389312594054</v>
      </c>
      <c r="U141" s="111">
        <f t="shared" si="155"/>
        <v>66.263308804767121</v>
      </c>
      <c r="V141" s="111">
        <f t="shared" si="156"/>
        <v>40.771351493942468</v>
      </c>
      <c r="W141" s="156">
        <f t="shared" si="281"/>
        <v>0.90515821343387692</v>
      </c>
      <c r="X141" s="156">
        <f t="shared" si="282"/>
        <v>8.0095444469771196E-2</v>
      </c>
      <c r="Y141" s="156">
        <f t="shared" si="157"/>
        <v>1.1647587711558187</v>
      </c>
      <c r="Z141" s="156">
        <f t="shared" si="158"/>
        <v>2.223790665968838</v>
      </c>
      <c r="AA141" s="111">
        <f t="shared" si="159"/>
        <v>696.61225093387782</v>
      </c>
      <c r="AB141" s="111">
        <f t="shared" si="160"/>
        <v>310.48430000266217</v>
      </c>
      <c r="AC141" s="111">
        <f t="shared" si="161"/>
        <v>65.516137372924121</v>
      </c>
      <c r="AD141" s="111">
        <f t="shared" si="162"/>
        <v>40.277840590849117</v>
      </c>
      <c r="AE141" s="156">
        <f t="shared" si="163"/>
        <v>0.91300785630265835</v>
      </c>
      <c r="AF141" s="156">
        <f t="shared" si="164"/>
        <v>7.4454203271140829E-2</v>
      </c>
      <c r="AG141" s="156">
        <f t="shared" si="165"/>
        <v>1.1683277485112815</v>
      </c>
      <c r="AH141" s="156">
        <f t="shared" si="166"/>
        <v>2.2207043653909939</v>
      </c>
      <c r="AI141" s="111">
        <f t="shared" si="167"/>
        <v>703.76777539470936</v>
      </c>
      <c r="AJ141" s="111">
        <f t="shared" si="168"/>
        <v>310.76612966931151</v>
      </c>
      <c r="AK141" s="111">
        <f t="shared" si="169"/>
        <v>65.543258336707964</v>
      </c>
      <c r="AL141" s="111">
        <f t="shared" si="170"/>
        <v>40.295750013952592</v>
      </c>
      <c r="AM141" s="156">
        <f t="shared" si="171"/>
        <v>0.91270845340648499</v>
      </c>
      <c r="AN141" s="156">
        <f t="shared" si="172"/>
        <v>7.466044533489094E-2</v>
      </c>
      <c r="AO141" s="156">
        <f t="shared" si="173"/>
        <v>1.1681954082178394</v>
      </c>
      <c r="AP141" s="156">
        <f t="shared" si="174"/>
        <v>2.2208402051844098</v>
      </c>
      <c r="AQ141" s="111">
        <f t="shared" si="175"/>
        <v>703.50552243338109</v>
      </c>
      <c r="AR141" s="111">
        <f t="shared" si="176"/>
        <v>310.75584079528562</v>
      </c>
      <c r="AS141" s="111">
        <f t="shared" si="177"/>
        <v>65.542267540986742</v>
      </c>
      <c r="AT141" s="111">
        <f t="shared" si="178"/>
        <v>40.295095732969578</v>
      </c>
      <c r="AU141" s="156">
        <f t="shared" si="179"/>
        <v>0.91271937125947356</v>
      </c>
      <c r="AV141" s="156">
        <f t="shared" si="180"/>
        <v>7.4652912624977502E-2</v>
      </c>
      <c r="AW141" s="156">
        <f t="shared" si="181"/>
        <v>1.1682002392722448</v>
      </c>
      <c r="AX141" s="156">
        <f t="shared" si="182"/>
        <v>2.2208352758300203</v>
      </c>
      <c r="AY141" s="111">
        <f t="shared" si="183"/>
        <v>703.51510012000426</v>
      </c>
      <c r="AZ141" s="111">
        <f t="shared" si="184"/>
        <v>310.75621660677268</v>
      </c>
      <c r="BA141" s="111">
        <f t="shared" si="185"/>
        <v>65.542303729891785</v>
      </c>
      <c r="BB141" s="111">
        <f t="shared" si="186"/>
        <v>40.295119630635384</v>
      </c>
      <c r="BC141" s="156">
        <f t="shared" si="187"/>
        <v>0.91271897245714628</v>
      </c>
      <c r="BD141" s="156">
        <f t="shared" si="188"/>
        <v>7.465318776033901E-2</v>
      </c>
      <c r="BE141" s="156">
        <f t="shared" si="189"/>
        <v>1.168200062812647</v>
      </c>
      <c r="BF141" s="156">
        <f t="shared" si="190"/>
        <v>2.2208354559193739</v>
      </c>
      <c r="BG141" s="111">
        <f t="shared" si="191"/>
        <v>703.51475029001836</v>
      </c>
      <c r="BH141" s="137">
        <f t="shared" si="192"/>
        <v>310.75620288013414</v>
      </c>
      <c r="BI141" s="137">
        <f t="shared" si="193"/>
        <v>65.542302408078882</v>
      </c>
      <c r="BJ141" s="137">
        <f t="shared" si="194"/>
        <v>40.295118757764449</v>
      </c>
      <c r="BK141" s="113">
        <f t="shared" si="195"/>
        <v>0.9127189870235104</v>
      </c>
      <c r="BL141" s="113">
        <f t="shared" si="196"/>
        <v>7.4653177710923224E-2</v>
      </c>
      <c r="BM141" s="113">
        <f t="shared" si="197"/>
        <v>1.1682000692578913</v>
      </c>
      <c r="BN141" s="113">
        <f t="shared" si="198"/>
        <v>2.2208354493416032</v>
      </c>
      <c r="BO141" s="137">
        <f t="shared" si="199"/>
        <v>703.51476306768006</v>
      </c>
      <c r="BP141" s="137">
        <f t="shared" si="200"/>
        <v>310.75620338150441</v>
      </c>
      <c r="BQ141" s="137">
        <f t="shared" si="201"/>
        <v>65.542302456358584</v>
      </c>
      <c r="BR141" s="137">
        <f t="shared" si="202"/>
        <v>40.295118789646345</v>
      </c>
      <c r="BS141" s="113">
        <f t="shared" si="203"/>
        <v>0.9127189864914681</v>
      </c>
      <c r="BT141" s="113">
        <f t="shared" si="204"/>
        <v>7.4653178077981691E-2</v>
      </c>
      <c r="BU141" s="113">
        <f t="shared" si="205"/>
        <v>1.1682000690224765</v>
      </c>
      <c r="BV141" s="113">
        <f t="shared" si="206"/>
        <v>2.2208354495818599</v>
      </c>
      <c r="BW141" s="137">
        <f t="shared" si="207"/>
        <v>703.51476260097149</v>
      </c>
      <c r="BX141" s="137">
        <f t="shared" si="208"/>
        <v>310.75620336319173</v>
      </c>
      <c r="BY141" s="137">
        <f t="shared" si="209"/>
        <v>65.542302454595188</v>
      </c>
      <c r="BZ141" s="137">
        <f t="shared" si="210"/>
        <v>40.295118788481851</v>
      </c>
      <c r="CA141" s="113">
        <f t="shared" si="211"/>
        <v>0.91271898651090078</v>
      </c>
      <c r="CB141" s="113">
        <f t="shared" si="212"/>
        <v>7.4653178064574818E-2</v>
      </c>
      <c r="CC141" s="113">
        <f t="shared" si="213"/>
        <v>1.1682000690310752</v>
      </c>
      <c r="CD141" s="113">
        <f t="shared" si="214"/>
        <v>2.2208354495730851</v>
      </c>
      <c r="CE141" s="137">
        <f t="shared" si="215"/>
        <v>703.51476261801815</v>
      </c>
      <c r="CF141" s="137">
        <f t="shared" si="216"/>
        <v>310.75620336386061</v>
      </c>
      <c r="CG141" s="137">
        <f t="shared" si="217"/>
        <v>65.542302454659563</v>
      </c>
      <c r="CH141" s="137">
        <f t="shared" si="218"/>
        <v>40.295118788524405</v>
      </c>
      <c r="CI141" s="113">
        <f t="shared" si="219"/>
        <v>0.91271898651019179</v>
      </c>
      <c r="CJ141" s="113">
        <f t="shared" si="220"/>
        <v>7.4653178065064413E-2</v>
      </c>
      <c r="CK141" s="113">
        <f t="shared" si="221"/>
        <v>1.168200069030761</v>
      </c>
      <c r="CL141" s="113">
        <f t="shared" si="222"/>
        <v>2.220835449573404</v>
      </c>
      <c r="CM141" s="137">
        <f t="shared" si="223"/>
        <v>703.5147626173956</v>
      </c>
      <c r="CN141" s="137">
        <f t="shared" si="224"/>
        <v>310.75620336383616</v>
      </c>
      <c r="CO141" s="137">
        <f t="shared" si="225"/>
        <v>65.542302454657204</v>
      </c>
      <c r="CP141" s="137">
        <f t="shared" si="226"/>
        <v>40.295118788522849</v>
      </c>
      <c r="CQ141" s="113">
        <f t="shared" si="227"/>
        <v>0.91271898651021777</v>
      </c>
      <c r="CR141" s="113">
        <f t="shared" si="228"/>
        <v>7.4653178065046538E-2</v>
      </c>
      <c r="CS141" s="113">
        <f t="shared" si="229"/>
        <v>1.1682000690307726</v>
      </c>
      <c r="CT141" s="113">
        <f t="shared" si="230"/>
        <v>2.2208354495733924</v>
      </c>
      <c r="CU141" s="137">
        <f t="shared" si="231"/>
        <v>703.51476261741834</v>
      </c>
      <c r="CV141" s="137">
        <f t="shared" si="232"/>
        <v>310.75620336383707</v>
      </c>
      <c r="CW141" s="173">
        <f t="shared" si="233"/>
        <v>65.542302454657289</v>
      </c>
      <c r="CX141" s="173">
        <f t="shared" si="234"/>
        <v>40.295118788522885</v>
      </c>
      <c r="CY141" s="174">
        <f t="shared" si="235"/>
        <v>0.91271898651021632</v>
      </c>
      <c r="CZ141" s="174">
        <f t="shared" si="236"/>
        <v>7.4653178065047232E-2</v>
      </c>
      <c r="DA141" s="174">
        <f t="shared" si="237"/>
        <v>1.1682000690307721</v>
      </c>
      <c r="DB141" s="174">
        <f t="shared" si="238"/>
        <v>2.2208354495733937</v>
      </c>
      <c r="DC141" s="173">
        <f t="shared" si="239"/>
        <v>703.51476261741755</v>
      </c>
      <c r="DD141" s="137">
        <f t="shared" si="240"/>
        <v>310.75620336383702</v>
      </c>
      <c r="DE141" s="173">
        <f t="shared" si="241"/>
        <v>65.542302454657289</v>
      </c>
      <c r="DF141" s="173">
        <f t="shared" si="242"/>
        <v>40.295118788522885</v>
      </c>
      <c r="DG141" s="174">
        <f t="shared" si="243"/>
        <v>0.91271898651021643</v>
      </c>
      <c r="DH141" s="174">
        <f t="shared" si="244"/>
        <v>7.465317806504719E-2</v>
      </c>
      <c r="DI141" s="174">
        <f t="shared" si="245"/>
        <v>1.1682000690307721</v>
      </c>
      <c r="DJ141" s="174">
        <f t="shared" si="246"/>
        <v>2.2208354495733933</v>
      </c>
      <c r="DK141" s="173">
        <f t="shared" si="247"/>
        <v>703.51476261741777</v>
      </c>
      <c r="DL141" s="137">
        <f t="shared" si="248"/>
        <v>310.75620336383702</v>
      </c>
      <c r="DM141" s="173">
        <f t="shared" si="249"/>
        <v>65.542302454657289</v>
      </c>
      <c r="DN141" s="173">
        <f t="shared" si="250"/>
        <v>40.295118788522885</v>
      </c>
      <c r="DO141" s="174">
        <f t="shared" si="251"/>
        <v>0.91271898651021643</v>
      </c>
      <c r="DP141" s="174">
        <f t="shared" si="252"/>
        <v>7.465317806504719E-2</v>
      </c>
      <c r="DQ141" s="174">
        <f t="shared" si="253"/>
        <v>1.1682000690307721</v>
      </c>
      <c r="DR141" s="174">
        <f t="shared" si="254"/>
        <v>2.2208354495733933</v>
      </c>
      <c r="DS141" s="173">
        <f t="shared" si="255"/>
        <v>703.51476261741777</v>
      </c>
      <c r="DT141" s="137">
        <f t="shared" si="256"/>
        <v>310.75620336383702</v>
      </c>
      <c r="DU141" s="173">
        <f t="shared" si="257"/>
        <v>65.542302454657289</v>
      </c>
      <c r="DV141" s="173">
        <f t="shared" si="258"/>
        <v>40.295118788522885</v>
      </c>
      <c r="DW141" s="174">
        <f t="shared" si="259"/>
        <v>0.91271898651021643</v>
      </c>
      <c r="DX141" s="174">
        <f t="shared" si="260"/>
        <v>7.465317806504719E-2</v>
      </c>
      <c r="DY141" s="174">
        <f t="shared" si="261"/>
        <v>1.1682000690307721</v>
      </c>
      <c r="DZ141" s="174">
        <f t="shared" si="262"/>
        <v>2.2208354495733933</v>
      </c>
      <c r="EA141" s="173">
        <f t="shared" si="263"/>
        <v>703.51476261741777</v>
      </c>
      <c r="EB141" s="137">
        <f t="shared" si="264"/>
        <v>310.75620336383702</v>
      </c>
      <c r="EC141" s="173">
        <f t="shared" si="265"/>
        <v>65.542302454657289</v>
      </c>
      <c r="ED141" s="173">
        <f t="shared" si="266"/>
        <v>40.295118788522885</v>
      </c>
      <c r="EE141" s="174">
        <f t="shared" si="267"/>
        <v>0.91271898651021643</v>
      </c>
      <c r="EF141" s="174">
        <f t="shared" si="268"/>
        <v>7.465317806504719E-2</v>
      </c>
      <c r="EG141" s="174">
        <f t="shared" si="269"/>
        <v>1.1682000690307721</v>
      </c>
      <c r="EH141" s="174">
        <f t="shared" si="270"/>
        <v>2.2208354495733933</v>
      </c>
      <c r="EI141" s="173">
        <f t="shared" si="271"/>
        <v>703.51476261741777</v>
      </c>
      <c r="EJ141" s="137">
        <f t="shared" si="272"/>
        <v>310.75620336383702</v>
      </c>
      <c r="EK141" s="173">
        <f t="shared" si="273"/>
        <v>65.542302454657289</v>
      </c>
      <c r="EL141" s="173">
        <f t="shared" si="274"/>
        <v>40.295118788522885</v>
      </c>
      <c r="EM141" s="174">
        <f t="shared" si="275"/>
        <v>0.91271898651021643</v>
      </c>
      <c r="EN141" s="174">
        <f t="shared" si="276"/>
        <v>7.465317806504719E-2</v>
      </c>
      <c r="EO141" s="174">
        <f t="shared" si="277"/>
        <v>1.1682000690307721</v>
      </c>
      <c r="EP141" s="174">
        <f t="shared" si="278"/>
        <v>2.2208354495733933</v>
      </c>
      <c r="EQ141" s="137">
        <f t="shared" si="279"/>
        <v>0.85428491755861669</v>
      </c>
      <c r="ER141" s="137">
        <f t="shared" si="280"/>
        <v>37.606203363837039</v>
      </c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  <c r="JX141" s="106"/>
      <c r="JY141" s="106"/>
      <c r="JZ141" s="106"/>
      <c r="KA141" s="106"/>
      <c r="KB141" s="106"/>
      <c r="KC141" s="106"/>
      <c r="KD141" s="106"/>
      <c r="KE141" s="106"/>
      <c r="KF141" s="106"/>
      <c r="KG141" s="106"/>
      <c r="KH141" s="106"/>
      <c r="KI141" s="106"/>
      <c r="KJ141" s="106"/>
      <c r="KK141" s="106"/>
      <c r="KL141" s="106"/>
      <c r="KM141" s="106"/>
      <c r="KN141" s="106"/>
      <c r="KO141" s="106"/>
      <c r="KP141" s="106"/>
      <c r="KQ141" s="106"/>
      <c r="KR141" s="106"/>
      <c r="KS141" s="106"/>
      <c r="KT141" s="106"/>
      <c r="KU141" s="106"/>
      <c r="KV141" s="106"/>
      <c r="KW141" s="106"/>
      <c r="KX141" s="106"/>
      <c r="KY141" s="106"/>
      <c r="KZ141" s="106"/>
      <c r="LA141" s="106"/>
      <c r="LB141" s="106"/>
      <c r="LC141" s="106"/>
      <c r="LD141" s="106"/>
      <c r="LE141" s="106"/>
      <c r="LF141" s="106"/>
      <c r="LG141" s="106"/>
      <c r="LH141" s="106"/>
      <c r="LI141" s="106"/>
      <c r="LJ141" s="106"/>
      <c r="LK141" s="106"/>
      <c r="LL141" s="106"/>
      <c r="LM141" s="106"/>
      <c r="LN141" s="106"/>
      <c r="LO141" s="106"/>
      <c r="LP141" s="106"/>
      <c r="LQ141" s="106"/>
      <c r="LR141" s="106"/>
      <c r="LS141" s="106"/>
      <c r="LT141" s="106"/>
      <c r="LU141" s="106"/>
      <c r="LV141" s="106"/>
      <c r="LW141" s="106"/>
      <c r="LX141" s="106"/>
      <c r="LY141" s="106"/>
      <c r="LZ141" s="106"/>
      <c r="MA141" s="106"/>
      <c r="MB141" s="106"/>
      <c r="MC141" s="106"/>
      <c r="MD141" s="106"/>
      <c r="ME141" s="106"/>
      <c r="MF141" s="106"/>
      <c r="MG141" s="106"/>
      <c r="MH141" s="106"/>
      <c r="MI141" s="106"/>
      <c r="MJ141" s="106"/>
      <c r="MK141" s="106"/>
      <c r="ML141" s="106"/>
      <c r="MM141" s="106"/>
      <c r="MN141" s="106"/>
      <c r="MO141" s="106"/>
      <c r="MP141" s="106"/>
      <c r="MQ141" s="106"/>
      <c r="MR141" s="106"/>
      <c r="MS141" s="106"/>
      <c r="MT141" s="106"/>
      <c r="MU141" s="106"/>
      <c r="MV141" s="106"/>
      <c r="MW141" s="106"/>
      <c r="MX141" s="106"/>
      <c r="MY141" s="106"/>
      <c r="MZ141" s="106"/>
      <c r="NA141" s="106"/>
      <c r="NB141" s="106"/>
      <c r="NC141" s="106"/>
      <c r="ND141" s="106"/>
      <c r="NE141" s="106"/>
      <c r="NF141" s="106"/>
      <c r="NG141" s="106"/>
      <c r="NH141" s="106"/>
      <c r="NI141" s="106"/>
      <c r="NJ141" s="106"/>
      <c r="NK141" s="106"/>
      <c r="NL141" s="106"/>
      <c r="NM141" s="106"/>
      <c r="NN141" s="106"/>
      <c r="NO141" s="106"/>
      <c r="NP141" s="106"/>
      <c r="NQ141" s="106"/>
      <c r="NR141" s="106"/>
      <c r="NS141" s="106"/>
      <c r="NT141" s="106"/>
      <c r="NU141" s="106"/>
      <c r="NV141" s="106"/>
      <c r="NW141" s="106"/>
      <c r="NX141" s="106"/>
      <c r="NY141" s="106"/>
      <c r="NZ141" s="106"/>
      <c r="OA141" s="106"/>
      <c r="OB141" s="106"/>
      <c r="OC141" s="106"/>
      <c r="OD141" s="106"/>
      <c r="OE141" s="106"/>
      <c r="OF141" s="106"/>
      <c r="OG141" s="106"/>
      <c r="OH141" s="106"/>
      <c r="OI141" s="106"/>
      <c r="OJ141" s="106"/>
      <c r="OK141" s="106"/>
      <c r="OL141" s="106"/>
      <c r="OM141" s="106"/>
      <c r="ON141" s="106"/>
      <c r="OO141" s="106"/>
      <c r="OP141" s="106"/>
      <c r="OQ141" s="106"/>
      <c r="OR141" s="106"/>
      <c r="OS141" s="106"/>
      <c r="OT141" s="106"/>
      <c r="OU141" s="106"/>
      <c r="OV141" s="106"/>
      <c r="OW141" s="106"/>
      <c r="OX141" s="106"/>
      <c r="OY141" s="106"/>
      <c r="OZ141" s="106"/>
      <c r="PA141" s="106"/>
      <c r="PB141" s="106"/>
      <c r="PC141" s="106"/>
      <c r="PD141" s="106"/>
      <c r="PE141" s="106"/>
      <c r="PF141" s="106"/>
      <c r="PG141" s="106"/>
      <c r="PH141" s="106"/>
      <c r="PI141" s="106"/>
      <c r="PJ141" s="106"/>
      <c r="PK141" s="106"/>
      <c r="PL141" s="106"/>
      <c r="PM141" s="106"/>
      <c r="PN141" s="106"/>
      <c r="PO141" s="106"/>
      <c r="PP141" s="106"/>
      <c r="PQ141" s="106"/>
      <c r="PR141" s="106"/>
      <c r="PS141" s="106"/>
      <c r="PT141" s="106"/>
      <c r="PU141" s="106"/>
      <c r="PV141" s="106"/>
      <c r="PW141" s="106"/>
      <c r="PX141" s="106"/>
      <c r="PY141" s="106"/>
      <c r="PZ141" s="106"/>
      <c r="QA141" s="106"/>
      <c r="QB141" s="106"/>
      <c r="QC141" s="106"/>
      <c r="QD141" s="106"/>
      <c r="QE141" s="106"/>
      <c r="QF141" s="106"/>
      <c r="QG141" s="106"/>
      <c r="QH141" s="106"/>
      <c r="QI141" s="106"/>
      <c r="QJ141" s="106"/>
      <c r="QK141" s="106"/>
      <c r="QL141" s="106"/>
      <c r="QM141" s="106"/>
      <c r="QN141" s="106"/>
      <c r="QO141" s="106"/>
      <c r="QP141" s="106"/>
      <c r="QQ141" s="106"/>
      <c r="QR141" s="106"/>
      <c r="QS141" s="106"/>
      <c r="QT141" s="106"/>
      <c r="QU141" s="106"/>
      <c r="QV141" s="106"/>
      <c r="QW141" s="106"/>
      <c r="QX141" s="106"/>
      <c r="QY141" s="106"/>
      <c r="QZ141" s="106"/>
      <c r="RA141" s="106"/>
      <c r="RB141" s="106"/>
      <c r="RC141" s="106"/>
      <c r="RD141" s="106"/>
      <c r="RE141" s="106"/>
      <c r="RF141" s="106"/>
      <c r="RG141" s="106"/>
      <c r="RH141" s="106"/>
      <c r="RI141" s="106"/>
      <c r="RJ141" s="106"/>
      <c r="RK141" s="106"/>
      <c r="RL141" s="106"/>
      <c r="RM141" s="106"/>
      <c r="RN141" s="106"/>
      <c r="RO141" s="106"/>
      <c r="RP141" s="106"/>
      <c r="RQ141" s="106"/>
      <c r="RR141" s="106"/>
    </row>
    <row r="142" spans="1:486" x14ac:dyDescent="0.3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16"/>
      <c r="M142" s="116"/>
      <c r="N142" s="116"/>
      <c r="O142" s="116"/>
      <c r="P142" s="117"/>
      <c r="Q142" s="117"/>
      <c r="R142" s="116"/>
      <c r="S142" s="111">
        <v>0.8</v>
      </c>
      <c r="T142" s="134">
        <f t="shared" si="154"/>
        <v>317.85633605622638</v>
      </c>
      <c r="U142" s="111">
        <f t="shared" si="155"/>
        <v>66.238568352899478</v>
      </c>
      <c r="V142" s="111">
        <f t="shared" si="156"/>
        <v>40.755006579813745</v>
      </c>
      <c r="W142" s="156">
        <f t="shared" si="281"/>
        <v>0.9054054470552414</v>
      </c>
      <c r="X142" s="156">
        <f t="shared" si="282"/>
        <v>7.9910086047744217E-2</v>
      </c>
      <c r="Y142" s="156">
        <f t="shared" si="157"/>
        <v>1.1538667915919267</v>
      </c>
      <c r="Z142" s="156">
        <f t="shared" si="158"/>
        <v>2.307130196254175</v>
      </c>
      <c r="AA142" s="111">
        <f t="shared" si="159"/>
        <v>696.32528410060843</v>
      </c>
      <c r="AB142" s="111">
        <f t="shared" si="160"/>
        <v>310.47294952966217</v>
      </c>
      <c r="AC142" s="111">
        <f t="shared" si="161"/>
        <v>65.515045905351144</v>
      </c>
      <c r="AD142" s="111">
        <f t="shared" si="162"/>
        <v>40.27711984305688</v>
      </c>
      <c r="AE142" s="156">
        <f t="shared" si="163"/>
        <v>0.91301992951664102</v>
      </c>
      <c r="AF142" s="156">
        <f t="shared" si="164"/>
        <v>7.4445901017879276E-2</v>
      </c>
      <c r="AG142" s="156">
        <f t="shared" si="165"/>
        <v>1.1572216811739029</v>
      </c>
      <c r="AH142" s="156">
        <f t="shared" si="166"/>
        <v>2.3045566487573059</v>
      </c>
      <c r="AI142" s="111">
        <f t="shared" si="167"/>
        <v>703.14971273330821</v>
      </c>
      <c r="AJ142" s="111">
        <f t="shared" si="168"/>
        <v>310.74187656928211</v>
      </c>
      <c r="AK142" s="111">
        <f t="shared" si="169"/>
        <v>65.540922899446343</v>
      </c>
      <c r="AL142" s="111">
        <f t="shared" si="170"/>
        <v>40.294207787350707</v>
      </c>
      <c r="AM142" s="156">
        <f t="shared" si="171"/>
        <v>0.91273419066872985</v>
      </c>
      <c r="AN142" s="156">
        <f t="shared" si="172"/>
        <v>7.4642689514461652E-2</v>
      </c>
      <c r="AO142" s="156">
        <f t="shared" si="173"/>
        <v>1.1570990649594217</v>
      </c>
      <c r="AP142" s="156">
        <f t="shared" si="174"/>
        <v>2.3046722104853608</v>
      </c>
      <c r="AQ142" s="111">
        <f t="shared" si="175"/>
        <v>702.90334157967163</v>
      </c>
      <c r="AR142" s="111">
        <f t="shared" si="176"/>
        <v>310.73220411375064</v>
      </c>
      <c r="AS142" s="111">
        <f t="shared" si="177"/>
        <v>65.539991576171175</v>
      </c>
      <c r="AT142" s="111">
        <f t="shared" si="178"/>
        <v>40.293592780462824</v>
      </c>
      <c r="AU142" s="156">
        <f t="shared" si="179"/>
        <v>0.91274445650330338</v>
      </c>
      <c r="AV142" s="156">
        <f t="shared" si="180"/>
        <v>7.4635608652032531E-2</v>
      </c>
      <c r="AW142" s="156">
        <f t="shared" si="181"/>
        <v>1.1571034746087439</v>
      </c>
      <c r="AX142" s="156">
        <f t="shared" si="182"/>
        <v>2.3046680831999899</v>
      </c>
      <c r="AY142" s="111">
        <f t="shared" si="183"/>
        <v>702.91220586864438</v>
      </c>
      <c r="AZ142" s="111">
        <f t="shared" si="184"/>
        <v>310.73255216973064</v>
      </c>
      <c r="BA142" s="111">
        <f t="shared" si="185"/>
        <v>65.540025088343612</v>
      </c>
      <c r="BB142" s="111">
        <f t="shared" si="186"/>
        <v>40.293614910491584</v>
      </c>
      <c r="BC142" s="156">
        <f t="shared" si="187"/>
        <v>0.91274408708043275</v>
      </c>
      <c r="BD142" s="156">
        <f t="shared" si="188"/>
        <v>7.463586344761719E-2</v>
      </c>
      <c r="BE142" s="156">
        <f t="shared" si="189"/>
        <v>1.1571033159302457</v>
      </c>
      <c r="BF142" s="156">
        <f t="shared" si="190"/>
        <v>2.3046682317548686</v>
      </c>
      <c r="BG142" s="111">
        <f t="shared" si="191"/>
        <v>702.91188689792341</v>
      </c>
      <c r="BH142" s="160">
        <f t="shared" si="192"/>
        <v>310.73253964541755</v>
      </c>
      <c r="BI142" s="160">
        <f t="shared" si="193"/>
        <v>65.540023882453397</v>
      </c>
      <c r="BJ142" s="160">
        <f t="shared" si="194"/>
        <v>40.293614114172421</v>
      </c>
      <c r="BK142" s="161">
        <f t="shared" si="195"/>
        <v>0.91274410037358511</v>
      </c>
      <c r="BL142" s="161">
        <f t="shared" si="196"/>
        <v>7.4635854279145417E-2</v>
      </c>
      <c r="BM142" s="161">
        <f t="shared" si="197"/>
        <v>1.1571033216400712</v>
      </c>
      <c r="BN142" s="161">
        <f t="shared" si="198"/>
        <v>2.3046682264093752</v>
      </c>
      <c r="BO142" s="160">
        <f t="shared" si="199"/>
        <v>702.911898375649</v>
      </c>
      <c r="BP142" s="160">
        <f t="shared" si="200"/>
        <v>310.73254009608792</v>
      </c>
      <c r="BQ142" s="160">
        <f t="shared" si="201"/>
        <v>65.540023925845745</v>
      </c>
      <c r="BR142" s="160">
        <f t="shared" si="202"/>
        <v>40.29361414282689</v>
      </c>
      <c r="BS142" s="161">
        <f t="shared" si="203"/>
        <v>0.91274409989524885</v>
      </c>
      <c r="BT142" s="161">
        <f t="shared" si="204"/>
        <v>7.4635854609060387E-2</v>
      </c>
      <c r="BU142" s="161">
        <f t="shared" si="205"/>
        <v>1.1571033214346109</v>
      </c>
      <c r="BV142" s="161">
        <f t="shared" si="206"/>
        <v>2.3046682266017267</v>
      </c>
      <c r="BW142" s="160">
        <f t="shared" si="207"/>
        <v>702.91189796263859</v>
      </c>
      <c r="BX142" s="160">
        <f t="shared" si="208"/>
        <v>310.73254007987111</v>
      </c>
      <c r="BY142" s="160">
        <f t="shared" si="209"/>
        <v>65.540023924284313</v>
      </c>
      <c r="BZ142" s="160">
        <f t="shared" si="210"/>
        <v>40.293614141795771</v>
      </c>
      <c r="CA142" s="161">
        <f t="shared" si="211"/>
        <v>0.91274409991246097</v>
      </c>
      <c r="CB142" s="161">
        <f t="shared" si="212"/>
        <v>7.4635854597188814E-2</v>
      </c>
      <c r="CC142" s="161">
        <f t="shared" si="213"/>
        <v>1.1571033214420041</v>
      </c>
      <c r="CD142" s="161">
        <f t="shared" si="214"/>
        <v>2.3046682265948051</v>
      </c>
      <c r="CE142" s="160">
        <f t="shared" si="215"/>
        <v>702.91189797750019</v>
      </c>
      <c r="CF142" s="160">
        <f t="shared" si="216"/>
        <v>310.73254008045467</v>
      </c>
      <c r="CG142" s="160">
        <f t="shared" si="217"/>
        <v>65.540023924340517</v>
      </c>
      <c r="CH142" s="160">
        <f t="shared" si="218"/>
        <v>40.293614141832897</v>
      </c>
      <c r="CI142" s="161">
        <f t="shared" si="219"/>
        <v>0.91274409991184169</v>
      </c>
      <c r="CJ142" s="161">
        <f t="shared" si="220"/>
        <v>7.4635854597616014E-2</v>
      </c>
      <c r="CK142" s="161">
        <f t="shared" si="221"/>
        <v>1.1571033214417381</v>
      </c>
      <c r="CL142" s="161">
        <f t="shared" si="222"/>
        <v>2.3046682265950547</v>
      </c>
      <c r="CM142" s="160">
        <f t="shared" si="223"/>
        <v>702.91189797696541</v>
      </c>
      <c r="CN142" s="160">
        <f t="shared" si="224"/>
        <v>310.73254008043369</v>
      </c>
      <c r="CO142" s="160">
        <f t="shared" si="225"/>
        <v>65.540023924338485</v>
      </c>
      <c r="CP142" s="160">
        <f t="shared" si="226"/>
        <v>40.293614141831554</v>
      </c>
      <c r="CQ142" s="161">
        <f t="shared" si="227"/>
        <v>0.912744099911864</v>
      </c>
      <c r="CR142" s="161">
        <f t="shared" si="228"/>
        <v>7.4635854597600637E-2</v>
      </c>
      <c r="CS142" s="161">
        <f t="shared" si="229"/>
        <v>1.1571033214417477</v>
      </c>
      <c r="CT142" s="161">
        <f t="shared" si="230"/>
        <v>2.3046682265950449</v>
      </c>
      <c r="CU142" s="160">
        <f t="shared" si="231"/>
        <v>702.91189797698462</v>
      </c>
      <c r="CV142" s="160">
        <f t="shared" si="232"/>
        <v>310.73254008043443</v>
      </c>
      <c r="CW142" s="160">
        <f t="shared" si="233"/>
        <v>65.54002392433857</v>
      </c>
      <c r="CX142" s="160">
        <f t="shared" si="234"/>
        <v>40.293614141831611</v>
      </c>
      <c r="CY142" s="161">
        <f t="shared" si="235"/>
        <v>0.91274409991186334</v>
      </c>
      <c r="CZ142" s="161">
        <f t="shared" si="236"/>
        <v>7.4635854597601206E-2</v>
      </c>
      <c r="DA142" s="161">
        <f t="shared" si="237"/>
        <v>1.1571033214417474</v>
      </c>
      <c r="DB142" s="161">
        <f t="shared" si="238"/>
        <v>2.3046682265950453</v>
      </c>
      <c r="DC142" s="160">
        <f t="shared" si="239"/>
        <v>702.91189797698394</v>
      </c>
      <c r="DD142" s="160">
        <f t="shared" si="240"/>
        <v>310.73254008043443</v>
      </c>
      <c r="DE142" s="160">
        <f t="shared" si="241"/>
        <v>65.54002392433857</v>
      </c>
      <c r="DF142" s="160">
        <f t="shared" si="242"/>
        <v>40.293614141831611</v>
      </c>
      <c r="DG142" s="161">
        <f t="shared" si="243"/>
        <v>0.91274409991186334</v>
      </c>
      <c r="DH142" s="161">
        <f t="shared" si="244"/>
        <v>7.4635854597601206E-2</v>
      </c>
      <c r="DI142" s="161">
        <f t="shared" si="245"/>
        <v>1.1571033214417474</v>
      </c>
      <c r="DJ142" s="161">
        <f t="shared" si="246"/>
        <v>2.3046682265950453</v>
      </c>
      <c r="DK142" s="160">
        <f t="shared" si="247"/>
        <v>702.91189797698394</v>
      </c>
      <c r="DL142" s="160">
        <f t="shared" si="248"/>
        <v>310.73254008043443</v>
      </c>
      <c r="DM142" s="160">
        <f t="shared" si="249"/>
        <v>65.54002392433857</v>
      </c>
      <c r="DN142" s="160">
        <f t="shared" si="250"/>
        <v>40.293614141831611</v>
      </c>
      <c r="DO142" s="161">
        <f t="shared" si="251"/>
        <v>0.91274409991186334</v>
      </c>
      <c r="DP142" s="161">
        <f t="shared" si="252"/>
        <v>7.4635854597601206E-2</v>
      </c>
      <c r="DQ142" s="161">
        <f t="shared" si="253"/>
        <v>1.1571033214417474</v>
      </c>
      <c r="DR142" s="161">
        <f t="shared" si="254"/>
        <v>2.3046682265950453</v>
      </c>
      <c r="DS142" s="160">
        <f t="shared" si="255"/>
        <v>702.91189797698394</v>
      </c>
      <c r="DT142" s="160">
        <f t="shared" si="256"/>
        <v>310.73254008043443</v>
      </c>
      <c r="DU142" s="160">
        <f t="shared" si="257"/>
        <v>65.54002392433857</v>
      </c>
      <c r="DV142" s="160">
        <f t="shared" si="258"/>
        <v>40.293614141831611</v>
      </c>
      <c r="DW142" s="161">
        <f t="shared" si="259"/>
        <v>0.91274409991186334</v>
      </c>
      <c r="DX142" s="161">
        <f t="shared" si="260"/>
        <v>7.4635854597601206E-2</v>
      </c>
      <c r="DY142" s="161">
        <f t="shared" si="261"/>
        <v>1.1571033214417474</v>
      </c>
      <c r="DZ142" s="161">
        <f t="shared" si="262"/>
        <v>2.3046682265950453</v>
      </c>
      <c r="EA142" s="160">
        <f t="shared" si="263"/>
        <v>702.91189797698394</v>
      </c>
      <c r="EB142" s="160">
        <f t="shared" si="264"/>
        <v>310.73254008043443</v>
      </c>
      <c r="EC142" s="160">
        <f t="shared" si="265"/>
        <v>65.54002392433857</v>
      </c>
      <c r="ED142" s="160">
        <f t="shared" si="266"/>
        <v>40.293614141831611</v>
      </c>
      <c r="EE142" s="161">
        <f t="shared" si="267"/>
        <v>0.91274409991186334</v>
      </c>
      <c r="EF142" s="161">
        <f t="shared" si="268"/>
        <v>7.4635854597601206E-2</v>
      </c>
      <c r="EG142" s="161">
        <f t="shared" si="269"/>
        <v>1.1571033214417474</v>
      </c>
      <c r="EH142" s="161">
        <f t="shared" si="270"/>
        <v>2.3046682265950453</v>
      </c>
      <c r="EI142" s="160">
        <f t="shared" si="271"/>
        <v>702.91189797698394</v>
      </c>
      <c r="EJ142" s="160">
        <f t="shared" si="272"/>
        <v>310.73254008043443</v>
      </c>
      <c r="EK142" s="160">
        <f t="shared" si="273"/>
        <v>65.54002392433857</v>
      </c>
      <c r="EL142" s="160">
        <f t="shared" si="274"/>
        <v>40.293614141831611</v>
      </c>
      <c r="EM142" s="161">
        <f t="shared" si="275"/>
        <v>0.91274409991186334</v>
      </c>
      <c r="EN142" s="161">
        <f t="shared" si="276"/>
        <v>7.4635854597601206E-2</v>
      </c>
      <c r="EO142" s="161">
        <f t="shared" si="277"/>
        <v>1.1571033214417474</v>
      </c>
      <c r="EP142" s="161">
        <f t="shared" si="278"/>
        <v>2.3046682265950453</v>
      </c>
      <c r="EQ142" s="160">
        <f t="shared" si="279"/>
        <v>0.85614677819633012</v>
      </c>
      <c r="ER142" s="160">
        <f t="shared" si="280"/>
        <v>37.582540080434455</v>
      </c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  <c r="HT142" s="106"/>
      <c r="HU142" s="106"/>
      <c r="HV142" s="106"/>
      <c r="HW142" s="106"/>
      <c r="HX142" s="106"/>
      <c r="HY142" s="106"/>
      <c r="HZ142" s="106"/>
      <c r="IA142" s="106"/>
      <c r="IB142" s="106"/>
      <c r="IC142" s="106"/>
      <c r="ID142" s="106"/>
      <c r="IE142" s="106"/>
      <c r="IF142" s="106"/>
      <c r="IG142" s="106"/>
      <c r="IH142" s="106"/>
      <c r="II142" s="106"/>
      <c r="IJ142" s="106"/>
      <c r="IK142" s="106"/>
      <c r="IL142" s="106"/>
      <c r="IM142" s="106"/>
      <c r="IN142" s="106"/>
      <c r="IO142" s="106"/>
      <c r="IP142" s="106"/>
      <c r="IQ142" s="106"/>
      <c r="IR142" s="106"/>
      <c r="IS142" s="106"/>
      <c r="IT142" s="106"/>
      <c r="IU142" s="106"/>
      <c r="IV142" s="106"/>
      <c r="IW142" s="106"/>
      <c r="IX142" s="106"/>
      <c r="IY142" s="106"/>
      <c r="IZ142" s="106"/>
      <c r="JA142" s="106"/>
      <c r="JB142" s="106"/>
      <c r="JC142" s="106"/>
      <c r="JD142" s="106"/>
      <c r="JE142" s="106"/>
      <c r="JF142" s="106"/>
      <c r="JG142" s="106"/>
      <c r="JH142" s="106"/>
      <c r="JI142" s="106"/>
      <c r="JJ142" s="106"/>
      <c r="JK142" s="106"/>
      <c r="JL142" s="106"/>
      <c r="JM142" s="106"/>
      <c r="JN142" s="106"/>
      <c r="JO142" s="106"/>
      <c r="JP142" s="106"/>
      <c r="JQ142" s="106"/>
      <c r="JR142" s="106"/>
      <c r="JS142" s="106"/>
      <c r="JT142" s="106"/>
      <c r="JU142" s="106"/>
      <c r="JV142" s="106"/>
      <c r="JW142" s="106"/>
      <c r="JX142" s="106"/>
      <c r="JY142" s="106"/>
      <c r="JZ142" s="106"/>
      <c r="KA142" s="106"/>
      <c r="KB142" s="106"/>
      <c r="KC142" s="106"/>
      <c r="KD142" s="106"/>
      <c r="KE142" s="106"/>
      <c r="KF142" s="106"/>
      <c r="KG142" s="106"/>
      <c r="KH142" s="106"/>
      <c r="KI142" s="106"/>
      <c r="KJ142" s="106"/>
      <c r="KK142" s="106"/>
      <c r="KL142" s="106"/>
      <c r="KM142" s="106"/>
      <c r="KN142" s="106"/>
      <c r="KO142" s="106"/>
      <c r="KP142" s="106"/>
      <c r="KQ142" s="106"/>
      <c r="KR142" s="106"/>
      <c r="KS142" s="106"/>
      <c r="KT142" s="106"/>
      <c r="KU142" s="106"/>
      <c r="KV142" s="106"/>
      <c r="KW142" s="106"/>
      <c r="KX142" s="106"/>
      <c r="KY142" s="106"/>
      <c r="KZ142" s="106"/>
      <c r="LA142" s="106"/>
      <c r="LB142" s="106"/>
      <c r="LC142" s="106"/>
      <c r="LD142" s="106"/>
      <c r="LE142" s="106"/>
      <c r="LF142" s="106"/>
      <c r="LG142" s="106"/>
      <c r="LH142" s="106"/>
      <c r="LI142" s="106"/>
      <c r="LJ142" s="106"/>
      <c r="LK142" s="106"/>
      <c r="LL142" s="106"/>
      <c r="LM142" s="106"/>
      <c r="LN142" s="106"/>
      <c r="LO142" s="106"/>
      <c r="LP142" s="106"/>
      <c r="LQ142" s="106"/>
      <c r="LR142" s="106"/>
      <c r="LS142" s="106"/>
      <c r="LT142" s="106"/>
      <c r="LU142" s="106"/>
      <c r="LV142" s="106"/>
      <c r="LW142" s="106"/>
      <c r="LX142" s="106"/>
      <c r="LY142" s="106"/>
      <c r="LZ142" s="106"/>
      <c r="MA142" s="106"/>
      <c r="MB142" s="106"/>
      <c r="MC142" s="106"/>
      <c r="MD142" s="106"/>
      <c r="ME142" s="106"/>
      <c r="MF142" s="106"/>
      <c r="MG142" s="106"/>
      <c r="MH142" s="106"/>
      <c r="MI142" s="106"/>
      <c r="MJ142" s="106"/>
      <c r="MK142" s="106"/>
      <c r="ML142" s="106"/>
      <c r="MM142" s="106"/>
      <c r="MN142" s="106"/>
      <c r="MO142" s="106"/>
      <c r="MP142" s="106"/>
      <c r="MQ142" s="106"/>
      <c r="MR142" s="106"/>
      <c r="MS142" s="106"/>
      <c r="MT142" s="106"/>
      <c r="MU142" s="106"/>
      <c r="MV142" s="106"/>
      <c r="MW142" s="106"/>
      <c r="MX142" s="106"/>
      <c r="MY142" s="106"/>
      <c r="MZ142" s="106"/>
      <c r="NA142" s="106"/>
      <c r="NB142" s="106"/>
      <c r="NC142" s="106"/>
      <c r="ND142" s="106"/>
      <c r="NE142" s="106"/>
      <c r="NF142" s="106"/>
      <c r="NG142" s="106"/>
      <c r="NH142" s="106"/>
      <c r="NI142" s="106"/>
      <c r="NJ142" s="106"/>
      <c r="NK142" s="106"/>
      <c r="NL142" s="106"/>
      <c r="NM142" s="106"/>
      <c r="NN142" s="106"/>
      <c r="NO142" s="106"/>
      <c r="NP142" s="106"/>
      <c r="NQ142" s="106"/>
      <c r="NR142" s="106"/>
      <c r="NS142" s="106"/>
      <c r="NT142" s="106"/>
      <c r="NU142" s="106"/>
      <c r="NV142" s="106"/>
      <c r="NW142" s="106"/>
      <c r="NX142" s="106"/>
      <c r="NY142" s="106"/>
      <c r="NZ142" s="106"/>
      <c r="OA142" s="106"/>
      <c r="OB142" s="106"/>
      <c r="OC142" s="106"/>
      <c r="OD142" s="106"/>
      <c r="OE142" s="106"/>
      <c r="OF142" s="106"/>
      <c r="OG142" s="106"/>
      <c r="OH142" s="106"/>
      <c r="OI142" s="106"/>
      <c r="OJ142" s="106"/>
      <c r="OK142" s="106"/>
      <c r="OL142" s="106"/>
      <c r="OM142" s="106"/>
      <c r="ON142" s="106"/>
      <c r="OO142" s="106"/>
      <c r="OP142" s="106"/>
      <c r="OQ142" s="106"/>
      <c r="OR142" s="106"/>
      <c r="OS142" s="106"/>
      <c r="OT142" s="106"/>
      <c r="OU142" s="106"/>
      <c r="OV142" s="106"/>
      <c r="OW142" s="106"/>
      <c r="OX142" s="106"/>
      <c r="OY142" s="106"/>
      <c r="OZ142" s="106"/>
      <c r="PA142" s="106"/>
      <c r="PB142" s="106"/>
      <c r="PC142" s="106"/>
      <c r="PD142" s="106"/>
      <c r="PE142" s="106"/>
      <c r="PF142" s="106"/>
      <c r="PG142" s="106"/>
      <c r="PH142" s="106"/>
      <c r="PI142" s="106"/>
      <c r="PJ142" s="106"/>
      <c r="PK142" s="106"/>
      <c r="PL142" s="106"/>
      <c r="PM142" s="106"/>
      <c r="PN142" s="106"/>
      <c r="PO142" s="106"/>
      <c r="PP142" s="106"/>
      <c r="PQ142" s="106"/>
      <c r="PR142" s="106"/>
      <c r="PS142" s="106"/>
      <c r="PT142" s="106"/>
      <c r="PU142" s="106"/>
      <c r="PV142" s="106"/>
      <c r="PW142" s="106"/>
      <c r="PX142" s="106"/>
      <c r="PY142" s="106"/>
      <c r="PZ142" s="106"/>
      <c r="QA142" s="106"/>
      <c r="QB142" s="106"/>
      <c r="QC142" s="106"/>
      <c r="QD142" s="106"/>
      <c r="QE142" s="106"/>
      <c r="QF142" s="106"/>
      <c r="QG142" s="106"/>
      <c r="QH142" s="106"/>
      <c r="QI142" s="106"/>
      <c r="QJ142" s="106"/>
      <c r="QK142" s="106"/>
      <c r="QL142" s="106"/>
      <c r="QM142" s="106"/>
      <c r="QN142" s="106"/>
      <c r="QO142" s="106"/>
      <c r="QP142" s="106"/>
      <c r="QQ142" s="106"/>
      <c r="QR142" s="106"/>
      <c r="QS142" s="106"/>
      <c r="QT142" s="106"/>
      <c r="QU142" s="106"/>
      <c r="QV142" s="106"/>
      <c r="QW142" s="106"/>
      <c r="QX142" s="106"/>
      <c r="QY142" s="106"/>
      <c r="QZ142" s="106"/>
      <c r="RA142" s="106"/>
      <c r="RB142" s="106"/>
      <c r="RC142" s="106"/>
      <c r="RD142" s="106"/>
      <c r="RE142" s="106"/>
      <c r="RF142" s="106"/>
      <c r="RG142" s="106"/>
      <c r="RH142" s="106"/>
      <c r="RI142" s="106"/>
      <c r="RJ142" s="106"/>
      <c r="RK142" s="106"/>
      <c r="RL142" s="106"/>
      <c r="RM142" s="106"/>
      <c r="RN142" s="106"/>
      <c r="RO142" s="106"/>
      <c r="RP142" s="106"/>
      <c r="RQ142" s="106"/>
      <c r="RR142" s="106"/>
    </row>
    <row r="143" spans="1:486" x14ac:dyDescent="0.3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16"/>
      <c r="M143" s="116"/>
      <c r="N143" s="116"/>
      <c r="O143" s="116"/>
      <c r="P143" s="117"/>
      <c r="Q143" s="117"/>
      <c r="R143" s="116"/>
      <c r="S143" s="111">
        <v>0.81</v>
      </c>
      <c r="T143" s="134">
        <f t="shared" si="154"/>
        <v>317.60877898651233</v>
      </c>
      <c r="U143" s="111">
        <f t="shared" si="155"/>
        <v>66.213859883272988</v>
      </c>
      <c r="V143" s="111">
        <f t="shared" si="156"/>
        <v>40.738683043702707</v>
      </c>
      <c r="W143" s="156">
        <f t="shared" si="281"/>
        <v>0.90565319113087961</v>
      </c>
      <c r="X143" s="156">
        <f t="shared" si="282"/>
        <v>7.972486358779185E-2</v>
      </c>
      <c r="Y143" s="156">
        <f t="shared" si="157"/>
        <v>1.1431664399148409</v>
      </c>
      <c r="Z143" s="156">
        <f t="shared" si="158"/>
        <v>2.3985071951843855</v>
      </c>
      <c r="AA143" s="111">
        <f t="shared" si="159"/>
        <v>696.10370406766287</v>
      </c>
      <c r="AB143" s="111">
        <f t="shared" si="160"/>
        <v>310.46418277295987</v>
      </c>
      <c r="AC143" s="111">
        <f t="shared" si="161"/>
        <v>65.514202932124192</v>
      </c>
      <c r="AD143" s="111">
        <f t="shared" si="162"/>
        <v>40.276563188215455</v>
      </c>
      <c r="AE143" s="156">
        <f t="shared" si="163"/>
        <v>0.91302925529173828</v>
      </c>
      <c r="AF143" s="156">
        <f t="shared" si="164"/>
        <v>7.443948882400428E-2</v>
      </c>
      <c r="AG143" s="156">
        <f t="shared" si="165"/>
        <v>1.1463072543424213</v>
      </c>
      <c r="AH143" s="156">
        <f t="shared" si="166"/>
        <v>2.3965497739362975</v>
      </c>
      <c r="AI143" s="111">
        <f t="shared" si="167"/>
        <v>702.60145197508086</v>
      </c>
      <c r="AJ143" s="111">
        <f t="shared" si="168"/>
        <v>310.72034834636651</v>
      </c>
      <c r="AK143" s="111">
        <f t="shared" si="169"/>
        <v>65.53885009235087</v>
      </c>
      <c r="AL143" s="111">
        <f t="shared" si="170"/>
        <v>40.292838992861107</v>
      </c>
      <c r="AM143" s="156">
        <f t="shared" si="171"/>
        <v>0.91275704073796182</v>
      </c>
      <c r="AN143" s="156">
        <f t="shared" si="172"/>
        <v>7.4626929769573261E-2</v>
      </c>
      <c r="AO143" s="156">
        <f t="shared" si="173"/>
        <v>1.1461941548488852</v>
      </c>
      <c r="AP143" s="156">
        <f t="shared" si="174"/>
        <v>2.3966418983164344</v>
      </c>
      <c r="AQ143" s="111">
        <f t="shared" si="175"/>
        <v>702.3704604184968</v>
      </c>
      <c r="AR143" s="111">
        <f t="shared" si="176"/>
        <v>310.71127414286781</v>
      </c>
      <c r="AS143" s="111">
        <f t="shared" si="177"/>
        <v>65.537976466175294</v>
      </c>
      <c r="AT143" s="111">
        <f t="shared" si="178"/>
        <v>40.292262087489505</v>
      </c>
      <c r="AU143" s="156">
        <f t="shared" si="179"/>
        <v>0.91276667335226513</v>
      </c>
      <c r="AV143" s="156">
        <f t="shared" si="180"/>
        <v>7.4620287327190407E-2</v>
      </c>
      <c r="AW143" s="156">
        <f t="shared" si="181"/>
        <v>1.1461981606415239</v>
      </c>
      <c r="AX143" s="156">
        <f t="shared" si="182"/>
        <v>2.3966386633490608</v>
      </c>
      <c r="AY143" s="111">
        <f t="shared" si="183"/>
        <v>702.37864558575166</v>
      </c>
      <c r="AZ143" s="111">
        <f t="shared" si="184"/>
        <v>310.7115957270737</v>
      </c>
      <c r="BA143" s="111">
        <f t="shared" si="185"/>
        <v>65.538007426266375</v>
      </c>
      <c r="BB143" s="111">
        <f t="shared" si="186"/>
        <v>40.292282532204254</v>
      </c>
      <c r="BC143" s="156">
        <f t="shared" si="187"/>
        <v>0.91276633196566126</v>
      </c>
      <c r="BD143" s="156">
        <f t="shared" si="188"/>
        <v>7.4620522727906285E-2</v>
      </c>
      <c r="BE143" s="156">
        <f t="shared" si="189"/>
        <v>1.1461980186779928</v>
      </c>
      <c r="BF143" s="156">
        <f t="shared" si="190"/>
        <v>2.3966387780299159</v>
      </c>
      <c r="BG143" s="111">
        <f t="shared" si="191"/>
        <v>702.37835551183582</v>
      </c>
      <c r="BH143" s="137">
        <f t="shared" si="192"/>
        <v>310.71158433051085</v>
      </c>
      <c r="BI143" s="137">
        <f t="shared" si="193"/>
        <v>65.538006329076595</v>
      </c>
      <c r="BJ143" s="137">
        <f t="shared" si="194"/>
        <v>40.292281807667244</v>
      </c>
      <c r="BK143" s="113">
        <f t="shared" si="195"/>
        <v>0.91276634406398216</v>
      </c>
      <c r="BL143" s="113">
        <f t="shared" si="196"/>
        <v>7.4620514385579872E-2</v>
      </c>
      <c r="BM143" s="113">
        <f t="shared" si="197"/>
        <v>1.146198023709011</v>
      </c>
      <c r="BN143" s="113">
        <f t="shared" si="198"/>
        <v>2.3966387739658064</v>
      </c>
      <c r="BO143" s="137">
        <f t="shared" si="199"/>
        <v>702.37836579171574</v>
      </c>
      <c r="BP143" s="137">
        <f t="shared" si="200"/>
        <v>310.71158473439181</v>
      </c>
      <c r="BQ143" s="137">
        <f t="shared" si="201"/>
        <v>65.538006367959753</v>
      </c>
      <c r="BR143" s="137">
        <f t="shared" si="202"/>
        <v>40.292281833343992</v>
      </c>
      <c r="BS143" s="113">
        <f t="shared" si="203"/>
        <v>0.91276634363523113</v>
      </c>
      <c r="BT143" s="113">
        <f t="shared" si="204"/>
        <v>7.462051468122223E-2</v>
      </c>
      <c r="BU143" s="113">
        <f t="shared" si="205"/>
        <v>1.1461980235307176</v>
      </c>
      <c r="BV143" s="113">
        <f t="shared" si="206"/>
        <v>2.3966387741098347</v>
      </c>
      <c r="BW143" s="137">
        <f t="shared" si="207"/>
        <v>702.37836542740854</v>
      </c>
      <c r="BX143" s="137">
        <f t="shared" si="208"/>
        <v>310.71158472007875</v>
      </c>
      <c r="BY143" s="137">
        <f t="shared" si="209"/>
        <v>65.538006366581754</v>
      </c>
      <c r="BZ143" s="137">
        <f t="shared" si="210"/>
        <v>40.292281832434043</v>
      </c>
      <c r="CA143" s="113">
        <f t="shared" si="211"/>
        <v>0.91276634365042608</v>
      </c>
      <c r="CB143" s="113">
        <f t="shared" si="212"/>
        <v>7.4620514670744986E-2</v>
      </c>
      <c r="CC143" s="113">
        <f t="shared" si="213"/>
        <v>1.1461980235370361</v>
      </c>
      <c r="CD143" s="113">
        <f t="shared" si="214"/>
        <v>2.3966387741047299</v>
      </c>
      <c r="CE143" s="137">
        <f t="shared" si="215"/>
        <v>702.37836544031927</v>
      </c>
      <c r="CF143" s="137">
        <f t="shared" si="216"/>
        <v>310.7115847205859</v>
      </c>
      <c r="CG143" s="137">
        <f t="shared" si="217"/>
        <v>65.538006366630597</v>
      </c>
      <c r="CH143" s="137">
        <f t="shared" si="218"/>
        <v>40.292281832466287</v>
      </c>
      <c r="CI143" s="113">
        <f t="shared" si="219"/>
        <v>0.91276634364988751</v>
      </c>
      <c r="CJ143" s="113">
        <f t="shared" si="220"/>
        <v>7.4620514671116245E-2</v>
      </c>
      <c r="CK143" s="113">
        <f t="shared" si="221"/>
        <v>1.1461980235368121</v>
      </c>
      <c r="CL143" s="113">
        <f t="shared" si="222"/>
        <v>2.3966387741049116</v>
      </c>
      <c r="CM143" s="137">
        <f t="shared" si="223"/>
        <v>702.37836543986168</v>
      </c>
      <c r="CN143" s="137">
        <f t="shared" si="224"/>
        <v>310.711584720568</v>
      </c>
      <c r="CO143" s="137">
        <f t="shared" si="225"/>
        <v>65.538006366628878</v>
      </c>
      <c r="CP143" s="137">
        <f t="shared" si="226"/>
        <v>40.292281832465143</v>
      </c>
      <c r="CQ143" s="113">
        <f t="shared" si="227"/>
        <v>0.91276634364990639</v>
      </c>
      <c r="CR143" s="113">
        <f t="shared" si="228"/>
        <v>7.4620514671103158E-2</v>
      </c>
      <c r="CS143" s="113">
        <f t="shared" si="229"/>
        <v>1.1461980235368201</v>
      </c>
      <c r="CT143" s="113">
        <f t="shared" si="230"/>
        <v>2.3966387741049049</v>
      </c>
      <c r="CU143" s="137">
        <f t="shared" si="231"/>
        <v>702.37836543987783</v>
      </c>
      <c r="CV143" s="137">
        <f t="shared" si="232"/>
        <v>310.71158472056862</v>
      </c>
      <c r="CW143" s="173">
        <f t="shared" si="233"/>
        <v>65.538006366628906</v>
      </c>
      <c r="CX143" s="173">
        <f t="shared" si="234"/>
        <v>40.292281832465171</v>
      </c>
      <c r="CY143" s="174">
        <f t="shared" si="235"/>
        <v>0.91276634364990572</v>
      </c>
      <c r="CZ143" s="174">
        <f t="shared" si="236"/>
        <v>7.4620514671103602E-2</v>
      </c>
      <c r="DA143" s="174">
        <f t="shared" si="237"/>
        <v>1.1461980235368199</v>
      </c>
      <c r="DB143" s="174">
        <f t="shared" si="238"/>
        <v>2.3966387741049044</v>
      </c>
      <c r="DC143" s="173">
        <f t="shared" si="239"/>
        <v>702.37836543987726</v>
      </c>
      <c r="DD143" s="137">
        <f t="shared" si="240"/>
        <v>310.71158472056857</v>
      </c>
      <c r="DE143" s="173">
        <f t="shared" si="241"/>
        <v>65.538006366628906</v>
      </c>
      <c r="DF143" s="173">
        <f t="shared" si="242"/>
        <v>40.292281832465171</v>
      </c>
      <c r="DG143" s="174">
        <f t="shared" si="243"/>
        <v>0.91276634364990583</v>
      </c>
      <c r="DH143" s="174">
        <f t="shared" si="244"/>
        <v>7.4620514671103561E-2</v>
      </c>
      <c r="DI143" s="174">
        <f t="shared" si="245"/>
        <v>1.1461980235368199</v>
      </c>
      <c r="DJ143" s="174">
        <f t="shared" si="246"/>
        <v>2.3966387741049044</v>
      </c>
      <c r="DK143" s="173">
        <f t="shared" si="247"/>
        <v>702.37836543987737</v>
      </c>
      <c r="DL143" s="137">
        <f t="shared" si="248"/>
        <v>310.71158472056857</v>
      </c>
      <c r="DM143" s="173">
        <f t="shared" si="249"/>
        <v>65.538006366628906</v>
      </c>
      <c r="DN143" s="173">
        <f t="shared" si="250"/>
        <v>40.292281832465171</v>
      </c>
      <c r="DO143" s="174">
        <f t="shared" si="251"/>
        <v>0.91276634364990583</v>
      </c>
      <c r="DP143" s="174">
        <f t="shared" si="252"/>
        <v>7.4620514671103561E-2</v>
      </c>
      <c r="DQ143" s="174">
        <f t="shared" si="253"/>
        <v>1.1461980235368199</v>
      </c>
      <c r="DR143" s="174">
        <f t="shared" si="254"/>
        <v>2.3966387741049044</v>
      </c>
      <c r="DS143" s="173">
        <f t="shared" si="255"/>
        <v>702.37836543987737</v>
      </c>
      <c r="DT143" s="137">
        <f t="shared" si="256"/>
        <v>310.71158472056857</v>
      </c>
      <c r="DU143" s="173">
        <f t="shared" si="257"/>
        <v>65.538006366628906</v>
      </c>
      <c r="DV143" s="173">
        <f t="shared" si="258"/>
        <v>40.292281832465171</v>
      </c>
      <c r="DW143" s="174">
        <f t="shared" si="259"/>
        <v>0.91276634364990583</v>
      </c>
      <c r="DX143" s="174">
        <f t="shared" si="260"/>
        <v>7.4620514671103561E-2</v>
      </c>
      <c r="DY143" s="174">
        <f t="shared" si="261"/>
        <v>1.1461980235368199</v>
      </c>
      <c r="DZ143" s="174">
        <f t="shared" si="262"/>
        <v>2.3966387741049044</v>
      </c>
      <c r="EA143" s="173">
        <f t="shared" si="263"/>
        <v>702.37836543987737</v>
      </c>
      <c r="EB143" s="137">
        <f t="shared" si="264"/>
        <v>310.71158472056857</v>
      </c>
      <c r="EC143" s="173">
        <f t="shared" si="265"/>
        <v>65.538006366628906</v>
      </c>
      <c r="ED143" s="173">
        <f t="shared" si="266"/>
        <v>40.292281832465171</v>
      </c>
      <c r="EE143" s="174">
        <f t="shared" si="267"/>
        <v>0.91276634364990583</v>
      </c>
      <c r="EF143" s="174">
        <f t="shared" si="268"/>
        <v>7.4620514671103561E-2</v>
      </c>
      <c r="EG143" s="174">
        <f t="shared" si="269"/>
        <v>1.1461980235368199</v>
      </c>
      <c r="EH143" s="174">
        <f t="shared" si="270"/>
        <v>2.3966387741049044</v>
      </c>
      <c r="EI143" s="173">
        <f t="shared" si="271"/>
        <v>702.37836543987737</v>
      </c>
      <c r="EJ143" s="137">
        <f t="shared" si="272"/>
        <v>310.71158472056857</v>
      </c>
      <c r="EK143" s="173">
        <f t="shared" si="273"/>
        <v>65.538006366628906</v>
      </c>
      <c r="EL143" s="173">
        <f t="shared" si="274"/>
        <v>40.292281832465171</v>
      </c>
      <c r="EM143" s="174">
        <f t="shared" si="275"/>
        <v>0.91276634364990583</v>
      </c>
      <c r="EN143" s="174">
        <f t="shared" si="276"/>
        <v>7.4620514671103561E-2</v>
      </c>
      <c r="EO143" s="174">
        <f t="shared" si="277"/>
        <v>1.1461980235368199</v>
      </c>
      <c r="EP143" s="174">
        <f t="shared" si="278"/>
        <v>2.3966387741049044</v>
      </c>
      <c r="EQ143" s="137">
        <f t="shared" si="279"/>
        <v>0.85802710045208908</v>
      </c>
      <c r="ER143" s="137">
        <f t="shared" si="280"/>
        <v>37.56158472056859</v>
      </c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  <c r="HT143" s="106"/>
      <c r="HU143" s="106"/>
      <c r="HV143" s="106"/>
      <c r="HW143" s="106"/>
      <c r="HX143" s="106"/>
      <c r="HY143" s="106"/>
      <c r="HZ143" s="106"/>
      <c r="IA143" s="106"/>
      <c r="IB143" s="106"/>
      <c r="IC143" s="106"/>
      <c r="ID143" s="106"/>
      <c r="IE143" s="106"/>
      <c r="IF143" s="106"/>
      <c r="IG143" s="106"/>
      <c r="IH143" s="106"/>
      <c r="II143" s="106"/>
      <c r="IJ143" s="106"/>
      <c r="IK143" s="106"/>
      <c r="IL143" s="106"/>
      <c r="IM143" s="106"/>
      <c r="IN143" s="106"/>
      <c r="IO143" s="106"/>
      <c r="IP143" s="106"/>
      <c r="IQ143" s="106"/>
      <c r="IR143" s="106"/>
      <c r="IS143" s="106"/>
      <c r="IT143" s="106"/>
      <c r="IU143" s="106"/>
      <c r="IV143" s="106"/>
      <c r="IW143" s="106"/>
      <c r="IX143" s="106"/>
      <c r="IY143" s="106"/>
      <c r="IZ143" s="106"/>
      <c r="JA143" s="106"/>
      <c r="JB143" s="106"/>
      <c r="JC143" s="106"/>
      <c r="JD143" s="106"/>
      <c r="JE143" s="106"/>
      <c r="JF143" s="106"/>
      <c r="JG143" s="106"/>
      <c r="JH143" s="106"/>
      <c r="JI143" s="106"/>
      <c r="JJ143" s="106"/>
      <c r="JK143" s="106"/>
      <c r="JL143" s="106"/>
      <c r="JM143" s="106"/>
      <c r="JN143" s="106"/>
      <c r="JO143" s="106"/>
      <c r="JP143" s="106"/>
      <c r="JQ143" s="106"/>
      <c r="JR143" s="106"/>
      <c r="JS143" s="106"/>
      <c r="JT143" s="106"/>
      <c r="JU143" s="106"/>
      <c r="JV143" s="106"/>
      <c r="JW143" s="106"/>
      <c r="JX143" s="106"/>
      <c r="JY143" s="106"/>
      <c r="JZ143" s="106"/>
      <c r="KA143" s="106"/>
      <c r="KB143" s="106"/>
      <c r="KC143" s="106"/>
      <c r="KD143" s="106"/>
      <c r="KE143" s="106"/>
      <c r="KF143" s="106"/>
      <c r="KG143" s="106"/>
      <c r="KH143" s="106"/>
      <c r="KI143" s="106"/>
      <c r="KJ143" s="106"/>
      <c r="KK143" s="106"/>
      <c r="KL143" s="106"/>
      <c r="KM143" s="106"/>
      <c r="KN143" s="106"/>
      <c r="KO143" s="106"/>
      <c r="KP143" s="106"/>
      <c r="KQ143" s="106"/>
      <c r="KR143" s="106"/>
      <c r="KS143" s="106"/>
      <c r="KT143" s="106"/>
      <c r="KU143" s="106"/>
      <c r="KV143" s="106"/>
      <c r="KW143" s="106"/>
      <c r="KX143" s="106"/>
      <c r="KY143" s="106"/>
      <c r="KZ143" s="106"/>
      <c r="LA143" s="106"/>
      <c r="LB143" s="106"/>
      <c r="LC143" s="106"/>
      <c r="LD143" s="106"/>
      <c r="LE143" s="106"/>
      <c r="LF143" s="106"/>
      <c r="LG143" s="106"/>
      <c r="LH143" s="106"/>
      <c r="LI143" s="106"/>
      <c r="LJ143" s="106"/>
      <c r="LK143" s="106"/>
      <c r="LL143" s="106"/>
      <c r="LM143" s="106"/>
      <c r="LN143" s="106"/>
      <c r="LO143" s="106"/>
      <c r="LP143" s="106"/>
      <c r="LQ143" s="106"/>
      <c r="LR143" s="106"/>
      <c r="LS143" s="106"/>
      <c r="LT143" s="106"/>
      <c r="LU143" s="106"/>
      <c r="LV143" s="106"/>
      <c r="LW143" s="106"/>
      <c r="LX143" s="106"/>
      <c r="LY143" s="106"/>
      <c r="LZ143" s="106"/>
      <c r="MA143" s="106"/>
      <c r="MB143" s="106"/>
      <c r="MC143" s="106"/>
      <c r="MD143" s="106"/>
      <c r="ME143" s="106"/>
      <c r="MF143" s="106"/>
      <c r="MG143" s="106"/>
      <c r="MH143" s="106"/>
      <c r="MI143" s="106"/>
      <c r="MJ143" s="106"/>
      <c r="MK143" s="106"/>
      <c r="ML143" s="106"/>
      <c r="MM143" s="106"/>
      <c r="MN143" s="106"/>
      <c r="MO143" s="106"/>
      <c r="MP143" s="106"/>
      <c r="MQ143" s="106"/>
      <c r="MR143" s="106"/>
      <c r="MS143" s="106"/>
      <c r="MT143" s="106"/>
      <c r="MU143" s="106"/>
      <c r="MV143" s="106"/>
      <c r="MW143" s="106"/>
      <c r="MX143" s="106"/>
      <c r="MY143" s="106"/>
      <c r="MZ143" s="106"/>
      <c r="NA143" s="106"/>
      <c r="NB143" s="106"/>
      <c r="NC143" s="106"/>
      <c r="ND143" s="106"/>
      <c r="NE143" s="106"/>
      <c r="NF143" s="106"/>
      <c r="NG143" s="106"/>
      <c r="NH143" s="106"/>
      <c r="NI143" s="106"/>
      <c r="NJ143" s="106"/>
      <c r="NK143" s="106"/>
      <c r="NL143" s="106"/>
      <c r="NM143" s="106"/>
      <c r="NN143" s="106"/>
      <c r="NO143" s="106"/>
      <c r="NP143" s="106"/>
      <c r="NQ143" s="106"/>
      <c r="NR143" s="106"/>
      <c r="NS143" s="106"/>
      <c r="NT143" s="106"/>
      <c r="NU143" s="106"/>
      <c r="NV143" s="106"/>
      <c r="NW143" s="106"/>
      <c r="NX143" s="106"/>
      <c r="NY143" s="106"/>
      <c r="NZ143" s="106"/>
      <c r="OA143" s="106"/>
      <c r="OB143" s="106"/>
      <c r="OC143" s="106"/>
      <c r="OD143" s="106"/>
      <c r="OE143" s="106"/>
      <c r="OF143" s="106"/>
      <c r="OG143" s="106"/>
      <c r="OH143" s="106"/>
      <c r="OI143" s="106"/>
      <c r="OJ143" s="106"/>
      <c r="OK143" s="106"/>
      <c r="OL143" s="106"/>
      <c r="OM143" s="106"/>
      <c r="ON143" s="106"/>
      <c r="OO143" s="106"/>
      <c r="OP143" s="106"/>
      <c r="OQ143" s="106"/>
      <c r="OR143" s="106"/>
      <c r="OS143" s="106"/>
      <c r="OT143" s="106"/>
      <c r="OU143" s="106"/>
      <c r="OV143" s="106"/>
      <c r="OW143" s="106"/>
      <c r="OX143" s="106"/>
      <c r="OY143" s="106"/>
      <c r="OZ143" s="106"/>
      <c r="PA143" s="106"/>
      <c r="PB143" s="106"/>
      <c r="PC143" s="106"/>
      <c r="PD143" s="106"/>
      <c r="PE143" s="106"/>
      <c r="PF143" s="106"/>
      <c r="PG143" s="106"/>
      <c r="PH143" s="106"/>
      <c r="PI143" s="106"/>
      <c r="PJ143" s="106"/>
      <c r="PK143" s="106"/>
      <c r="PL143" s="106"/>
      <c r="PM143" s="106"/>
      <c r="PN143" s="106"/>
      <c r="PO143" s="106"/>
      <c r="PP143" s="106"/>
      <c r="PQ143" s="106"/>
      <c r="PR143" s="106"/>
      <c r="PS143" s="106"/>
      <c r="PT143" s="106"/>
      <c r="PU143" s="106"/>
      <c r="PV143" s="106"/>
      <c r="PW143" s="106"/>
      <c r="PX143" s="106"/>
      <c r="PY143" s="106"/>
      <c r="PZ143" s="106"/>
      <c r="QA143" s="106"/>
      <c r="QB143" s="106"/>
      <c r="QC143" s="106"/>
      <c r="QD143" s="106"/>
      <c r="QE143" s="106"/>
      <c r="QF143" s="106"/>
      <c r="QG143" s="106"/>
      <c r="QH143" s="106"/>
      <c r="QI143" s="106"/>
      <c r="QJ143" s="106"/>
      <c r="QK143" s="106"/>
      <c r="QL143" s="106"/>
      <c r="QM143" s="106"/>
      <c r="QN143" s="106"/>
      <c r="QO143" s="106"/>
      <c r="QP143" s="106"/>
      <c r="QQ143" s="106"/>
      <c r="QR143" s="106"/>
      <c r="QS143" s="106"/>
      <c r="QT143" s="106"/>
      <c r="QU143" s="106"/>
      <c r="QV143" s="106"/>
      <c r="QW143" s="106"/>
      <c r="QX143" s="106"/>
      <c r="QY143" s="106"/>
      <c r="QZ143" s="106"/>
      <c r="RA143" s="106"/>
      <c r="RB143" s="106"/>
      <c r="RC143" s="106"/>
      <c r="RD143" s="106"/>
      <c r="RE143" s="106"/>
      <c r="RF143" s="106"/>
      <c r="RG143" s="106"/>
      <c r="RH143" s="106"/>
      <c r="RI143" s="106"/>
      <c r="RJ143" s="106"/>
      <c r="RK143" s="106"/>
      <c r="RL143" s="106"/>
      <c r="RM143" s="106"/>
      <c r="RN143" s="106"/>
      <c r="RO143" s="106"/>
      <c r="RP143" s="106"/>
      <c r="RQ143" s="106"/>
      <c r="RR143" s="106"/>
    </row>
    <row r="144" spans="1:486" x14ac:dyDescent="0.3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16"/>
      <c r="M144" s="116"/>
      <c r="N144" s="116"/>
      <c r="O144" s="116"/>
      <c r="P144" s="117"/>
      <c r="Q144" s="117"/>
      <c r="R144" s="116"/>
      <c r="S144" s="111">
        <v>0.82</v>
      </c>
      <c r="T144" s="134">
        <f t="shared" si="154"/>
        <v>317.36122191679823</v>
      </c>
      <c r="U144" s="111">
        <f t="shared" si="155"/>
        <v>66.189183316855534</v>
      </c>
      <c r="V144" s="111">
        <f t="shared" si="156"/>
        <v>40.722380832929417</v>
      </c>
      <c r="W144" s="156">
        <f t="shared" si="281"/>
        <v>0.90590144700528175</v>
      </c>
      <c r="X144" s="156">
        <f t="shared" si="282"/>
        <v>7.9539777457076258E-2</v>
      </c>
      <c r="Y144" s="156">
        <f t="shared" si="157"/>
        <v>1.132661575421835</v>
      </c>
      <c r="Z144" s="156">
        <f t="shared" si="158"/>
        <v>2.4990831958400048</v>
      </c>
      <c r="AA144" s="111">
        <f t="shared" si="159"/>
        <v>695.94887042291668</v>
      </c>
      <c r="AB144" s="111">
        <f t="shared" si="160"/>
        <v>310.45805550296382</v>
      </c>
      <c r="AC144" s="111">
        <f t="shared" si="161"/>
        <v>65.513613782614129</v>
      </c>
      <c r="AD144" s="111">
        <f t="shared" si="162"/>
        <v>40.276174145285744</v>
      </c>
      <c r="AE144" s="156">
        <f t="shared" si="163"/>
        <v>0.91303577368305933</v>
      </c>
      <c r="AF144" s="156">
        <f t="shared" si="164"/>
        <v>7.44350073167835E-2</v>
      </c>
      <c r="AG144" s="156">
        <f t="shared" si="165"/>
        <v>1.1355886870211005</v>
      </c>
      <c r="AH144" s="156">
        <f t="shared" si="166"/>
        <v>2.4978652375944717</v>
      </c>
      <c r="AI144" s="111">
        <f t="shared" si="167"/>
        <v>702.12361787593863</v>
      </c>
      <c r="AJ144" s="111">
        <f t="shared" si="168"/>
        <v>310.70157463182204</v>
      </c>
      <c r="AK144" s="111">
        <f t="shared" si="169"/>
        <v>65.537042682310457</v>
      </c>
      <c r="AL144" s="111">
        <f t="shared" si="170"/>
        <v>40.291645456915177</v>
      </c>
      <c r="AM144" s="156">
        <f t="shared" si="171"/>
        <v>0.91277697057364249</v>
      </c>
      <c r="AN144" s="156">
        <f t="shared" si="172"/>
        <v>7.4613187368915368E-2</v>
      </c>
      <c r="AO144" s="156">
        <f t="shared" si="173"/>
        <v>1.1354848931790744</v>
      </c>
      <c r="AP144" s="156">
        <f t="shared" si="174"/>
        <v>2.4979302319088488</v>
      </c>
      <c r="AQ144" s="111">
        <f t="shared" si="175"/>
        <v>701.90756254102939</v>
      </c>
      <c r="AR144" s="111">
        <f t="shared" si="176"/>
        <v>310.6930826586277</v>
      </c>
      <c r="AS144" s="111">
        <f t="shared" si="177"/>
        <v>65.536225187173685</v>
      </c>
      <c r="AT144" s="111">
        <f t="shared" si="178"/>
        <v>40.291105618707284</v>
      </c>
      <c r="AU144" s="156">
        <f t="shared" si="179"/>
        <v>0.9127859865404151</v>
      </c>
      <c r="AV144" s="156">
        <f t="shared" si="180"/>
        <v>7.4606971502766059E-2</v>
      </c>
      <c r="AW144" s="156">
        <f t="shared" si="181"/>
        <v>1.1354885120600549</v>
      </c>
      <c r="AX144" s="156">
        <f t="shared" si="182"/>
        <v>2.4979279930294154</v>
      </c>
      <c r="AY144" s="111">
        <f t="shared" si="183"/>
        <v>701.91509913963182</v>
      </c>
      <c r="AZ144" s="111">
        <f t="shared" si="184"/>
        <v>310.69337891675548</v>
      </c>
      <c r="BA144" s="111">
        <f t="shared" si="185"/>
        <v>65.536253706406896</v>
      </c>
      <c r="BB144" s="111">
        <f t="shared" si="186"/>
        <v>40.291124451562794</v>
      </c>
      <c r="BC144" s="156">
        <f t="shared" si="187"/>
        <v>0.91278567199088145</v>
      </c>
      <c r="BD144" s="156">
        <f t="shared" si="188"/>
        <v>7.4607188351801274E-2</v>
      </c>
      <c r="BE144" s="156">
        <f t="shared" si="189"/>
        <v>1.1354883858079849</v>
      </c>
      <c r="BF144" s="156">
        <f t="shared" si="190"/>
        <v>2.4979280711703988</v>
      </c>
      <c r="BG144" s="111">
        <f t="shared" si="191"/>
        <v>701.91483621434611</v>
      </c>
      <c r="BH144" s="137">
        <f t="shared" si="192"/>
        <v>310.69336858139917</v>
      </c>
      <c r="BI144" s="137">
        <f t="shared" si="193"/>
        <v>65.536252711475058</v>
      </c>
      <c r="BJ144" s="137">
        <f t="shared" si="194"/>
        <v>40.291123794553265</v>
      </c>
      <c r="BK144" s="113">
        <f t="shared" si="195"/>
        <v>0.91278568296434404</v>
      </c>
      <c r="BL144" s="113">
        <f t="shared" si="196"/>
        <v>7.4607180786732535E-2</v>
      </c>
      <c r="BM144" s="113">
        <f t="shared" si="197"/>
        <v>1.1354883902124544</v>
      </c>
      <c r="BN144" s="113">
        <f t="shared" si="198"/>
        <v>2.4979280684443887</v>
      </c>
      <c r="BO144" s="137">
        <f t="shared" si="199"/>
        <v>701.9148453868454</v>
      </c>
      <c r="BP144" s="137">
        <f t="shared" si="200"/>
        <v>310.69336894196192</v>
      </c>
      <c r="BQ144" s="137">
        <f t="shared" si="201"/>
        <v>65.536252746184573</v>
      </c>
      <c r="BR144" s="137">
        <f t="shared" si="202"/>
        <v>40.291123817473917</v>
      </c>
      <c r="BS144" s="113">
        <f t="shared" si="203"/>
        <v>0.91278568258152015</v>
      </c>
      <c r="BT144" s="113">
        <f t="shared" si="204"/>
        <v>7.460718105065009E-2</v>
      </c>
      <c r="BU144" s="113">
        <f t="shared" si="205"/>
        <v>1.1354883900587986</v>
      </c>
      <c r="BV144" s="113">
        <f t="shared" si="206"/>
        <v>2.4979280685394891</v>
      </c>
      <c r="BW144" s="137">
        <f t="shared" si="207"/>
        <v>701.9148450668506</v>
      </c>
      <c r="BX144" s="137">
        <f t="shared" si="208"/>
        <v>310.69336892938321</v>
      </c>
      <c r="BY144" s="137">
        <f t="shared" si="209"/>
        <v>65.536252744973666</v>
      </c>
      <c r="BZ144" s="137">
        <f t="shared" si="210"/>
        <v>40.291123816674308</v>
      </c>
      <c r="CA144" s="113">
        <f t="shared" si="211"/>
        <v>0.91278568259487591</v>
      </c>
      <c r="CB144" s="113">
        <f t="shared" si="212"/>
        <v>7.4607181041442955E-2</v>
      </c>
      <c r="CC144" s="113">
        <f t="shared" si="213"/>
        <v>1.135488390064159</v>
      </c>
      <c r="CD144" s="113">
        <f t="shared" si="214"/>
        <v>2.4979280685361709</v>
      </c>
      <c r="CE144" s="137">
        <f t="shared" si="215"/>
        <v>701.9148450780142</v>
      </c>
      <c r="CF144" s="137">
        <f t="shared" si="216"/>
        <v>310.69336892982204</v>
      </c>
      <c r="CG144" s="137">
        <f t="shared" si="217"/>
        <v>65.536252745015929</v>
      </c>
      <c r="CH144" s="137">
        <f t="shared" si="218"/>
        <v>40.291123816702189</v>
      </c>
      <c r="CI144" s="113">
        <f t="shared" si="219"/>
        <v>0.91278568259440951</v>
      </c>
      <c r="CJ144" s="113">
        <f t="shared" si="220"/>
        <v>7.4607181041764239E-2</v>
      </c>
      <c r="CK144" s="113">
        <f t="shared" si="221"/>
        <v>1.1354883900639721</v>
      </c>
      <c r="CL144" s="113">
        <f t="shared" si="222"/>
        <v>2.4979280685362872</v>
      </c>
      <c r="CM144" s="137">
        <f t="shared" si="223"/>
        <v>701.91484507762448</v>
      </c>
      <c r="CN144" s="137">
        <f t="shared" si="224"/>
        <v>310.6933689298067</v>
      </c>
      <c r="CO144" s="137">
        <f t="shared" si="225"/>
        <v>65.536252745014451</v>
      </c>
      <c r="CP144" s="137">
        <f t="shared" si="226"/>
        <v>40.291123816701216</v>
      </c>
      <c r="CQ144" s="113">
        <f t="shared" si="227"/>
        <v>0.91278568259442572</v>
      </c>
      <c r="CR144" s="113">
        <f t="shared" si="228"/>
        <v>7.4607181041752957E-2</v>
      </c>
      <c r="CS144" s="113">
        <f t="shared" si="229"/>
        <v>1.1354883900639787</v>
      </c>
      <c r="CT144" s="113">
        <f t="shared" si="230"/>
        <v>2.4979280685362832</v>
      </c>
      <c r="CU144" s="137">
        <f t="shared" si="231"/>
        <v>701.91484507763801</v>
      </c>
      <c r="CV144" s="137">
        <f t="shared" si="232"/>
        <v>310.69336892980721</v>
      </c>
      <c r="CW144" s="173">
        <f t="shared" si="233"/>
        <v>65.536252745014508</v>
      </c>
      <c r="CX144" s="173">
        <f t="shared" si="234"/>
        <v>40.291123816701251</v>
      </c>
      <c r="CY144" s="174">
        <f t="shared" si="235"/>
        <v>0.91278568259442516</v>
      </c>
      <c r="CZ144" s="174">
        <f t="shared" si="236"/>
        <v>7.4607181041753359E-2</v>
      </c>
      <c r="DA144" s="174">
        <f t="shared" si="237"/>
        <v>1.1354883900639783</v>
      </c>
      <c r="DB144" s="174">
        <f t="shared" si="238"/>
        <v>2.4979280685362837</v>
      </c>
      <c r="DC144" s="173">
        <f t="shared" si="239"/>
        <v>701.91484507763789</v>
      </c>
      <c r="DD144" s="137">
        <f t="shared" si="240"/>
        <v>310.69336892980721</v>
      </c>
      <c r="DE144" s="173">
        <f t="shared" si="241"/>
        <v>65.536252745014508</v>
      </c>
      <c r="DF144" s="173">
        <f t="shared" si="242"/>
        <v>40.291123816701251</v>
      </c>
      <c r="DG144" s="174">
        <f t="shared" si="243"/>
        <v>0.91278568259442516</v>
      </c>
      <c r="DH144" s="174">
        <f t="shared" si="244"/>
        <v>7.4607181041753359E-2</v>
      </c>
      <c r="DI144" s="174">
        <f t="shared" si="245"/>
        <v>1.1354883900639783</v>
      </c>
      <c r="DJ144" s="174">
        <f t="shared" si="246"/>
        <v>2.4979280685362837</v>
      </c>
      <c r="DK144" s="173">
        <f t="shared" si="247"/>
        <v>701.91484507763789</v>
      </c>
      <c r="DL144" s="137">
        <f t="shared" si="248"/>
        <v>310.69336892980721</v>
      </c>
      <c r="DM144" s="173">
        <f t="shared" si="249"/>
        <v>65.536252745014508</v>
      </c>
      <c r="DN144" s="173">
        <f t="shared" si="250"/>
        <v>40.291123816701251</v>
      </c>
      <c r="DO144" s="174">
        <f t="shared" si="251"/>
        <v>0.91278568259442516</v>
      </c>
      <c r="DP144" s="174">
        <f t="shared" si="252"/>
        <v>7.4607181041753359E-2</v>
      </c>
      <c r="DQ144" s="174">
        <f t="shared" si="253"/>
        <v>1.1354883900639783</v>
      </c>
      <c r="DR144" s="174">
        <f t="shared" si="254"/>
        <v>2.4979280685362837</v>
      </c>
      <c r="DS144" s="173">
        <f t="shared" si="255"/>
        <v>701.91484507763789</v>
      </c>
      <c r="DT144" s="137">
        <f t="shared" si="256"/>
        <v>310.69336892980721</v>
      </c>
      <c r="DU144" s="173">
        <f t="shared" si="257"/>
        <v>65.536252745014508</v>
      </c>
      <c r="DV144" s="173">
        <f t="shared" si="258"/>
        <v>40.291123816701251</v>
      </c>
      <c r="DW144" s="174">
        <f t="shared" si="259"/>
        <v>0.91278568259442516</v>
      </c>
      <c r="DX144" s="174">
        <f t="shared" si="260"/>
        <v>7.4607181041753359E-2</v>
      </c>
      <c r="DY144" s="174">
        <f t="shared" si="261"/>
        <v>1.1354883900639783</v>
      </c>
      <c r="DZ144" s="174">
        <f t="shared" si="262"/>
        <v>2.4979280685362837</v>
      </c>
      <c r="EA144" s="173">
        <f t="shared" si="263"/>
        <v>701.91484507763789</v>
      </c>
      <c r="EB144" s="137">
        <f t="shared" si="264"/>
        <v>310.69336892980721</v>
      </c>
      <c r="EC144" s="173">
        <f t="shared" si="265"/>
        <v>65.536252745014508</v>
      </c>
      <c r="ED144" s="173">
        <f t="shared" si="266"/>
        <v>40.291123816701251</v>
      </c>
      <c r="EE144" s="174">
        <f t="shared" si="267"/>
        <v>0.91278568259442516</v>
      </c>
      <c r="EF144" s="174">
        <f t="shared" si="268"/>
        <v>7.4607181041753359E-2</v>
      </c>
      <c r="EG144" s="174">
        <f t="shared" si="269"/>
        <v>1.1354883900639783</v>
      </c>
      <c r="EH144" s="174">
        <f t="shared" si="270"/>
        <v>2.4979280685362837</v>
      </c>
      <c r="EI144" s="173">
        <f t="shared" si="271"/>
        <v>701.91484507763789</v>
      </c>
      <c r="EJ144" s="137">
        <f t="shared" si="272"/>
        <v>310.69336892980721</v>
      </c>
      <c r="EK144" s="173">
        <f t="shared" si="273"/>
        <v>65.536252745014508</v>
      </c>
      <c r="EL144" s="173">
        <f t="shared" si="274"/>
        <v>40.291123816701251</v>
      </c>
      <c r="EM144" s="174">
        <f t="shared" si="275"/>
        <v>0.91278568259442516</v>
      </c>
      <c r="EN144" s="174">
        <f t="shared" si="276"/>
        <v>7.4607181041753359E-2</v>
      </c>
      <c r="EO144" s="174">
        <f t="shared" si="277"/>
        <v>1.1354883900639783</v>
      </c>
      <c r="EP144" s="174">
        <f t="shared" si="278"/>
        <v>2.4979280685362837</v>
      </c>
      <c r="EQ144" s="137">
        <f t="shared" si="279"/>
        <v>0.8599361040219009</v>
      </c>
      <c r="ER144" s="137">
        <f t="shared" si="280"/>
        <v>37.54336892980723</v>
      </c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  <c r="IE144" s="106"/>
      <c r="IF144" s="106"/>
      <c r="IG144" s="106"/>
      <c r="IH144" s="106"/>
      <c r="II144" s="106"/>
      <c r="IJ144" s="106"/>
      <c r="IK144" s="106"/>
      <c r="IL144" s="106"/>
      <c r="IM144" s="106"/>
      <c r="IN144" s="106"/>
      <c r="IO144" s="106"/>
      <c r="IP144" s="106"/>
      <c r="IQ144" s="106"/>
      <c r="IR144" s="106"/>
      <c r="IS144" s="106"/>
      <c r="IT144" s="106"/>
      <c r="IU144" s="106"/>
      <c r="IV144" s="106"/>
      <c r="IW144" s="106"/>
      <c r="IX144" s="106"/>
      <c r="IY144" s="106"/>
      <c r="IZ144" s="106"/>
      <c r="JA144" s="106"/>
      <c r="JB144" s="106"/>
      <c r="JC144" s="106"/>
      <c r="JD144" s="106"/>
      <c r="JE144" s="106"/>
      <c r="JF144" s="106"/>
      <c r="JG144" s="106"/>
      <c r="JH144" s="106"/>
      <c r="JI144" s="106"/>
      <c r="JJ144" s="106"/>
      <c r="JK144" s="106"/>
      <c r="JL144" s="106"/>
      <c r="JM144" s="106"/>
      <c r="JN144" s="106"/>
      <c r="JO144" s="106"/>
      <c r="JP144" s="106"/>
      <c r="JQ144" s="106"/>
      <c r="JR144" s="106"/>
      <c r="JS144" s="106"/>
      <c r="JT144" s="106"/>
      <c r="JU144" s="106"/>
      <c r="JV144" s="106"/>
      <c r="JW144" s="106"/>
      <c r="JX144" s="106"/>
      <c r="JY144" s="106"/>
      <c r="JZ144" s="106"/>
      <c r="KA144" s="106"/>
      <c r="KB144" s="106"/>
      <c r="KC144" s="106"/>
      <c r="KD144" s="106"/>
      <c r="KE144" s="106"/>
      <c r="KF144" s="106"/>
      <c r="KG144" s="106"/>
      <c r="KH144" s="106"/>
      <c r="KI144" s="106"/>
      <c r="KJ144" s="106"/>
      <c r="KK144" s="106"/>
      <c r="KL144" s="106"/>
      <c r="KM144" s="106"/>
      <c r="KN144" s="106"/>
      <c r="KO144" s="106"/>
      <c r="KP144" s="106"/>
      <c r="KQ144" s="106"/>
      <c r="KR144" s="106"/>
      <c r="KS144" s="106"/>
      <c r="KT144" s="106"/>
      <c r="KU144" s="106"/>
      <c r="KV144" s="106"/>
      <c r="KW144" s="106"/>
      <c r="KX144" s="106"/>
      <c r="KY144" s="106"/>
      <c r="KZ144" s="106"/>
      <c r="LA144" s="106"/>
      <c r="LB144" s="106"/>
      <c r="LC144" s="106"/>
      <c r="LD144" s="106"/>
      <c r="LE144" s="106"/>
      <c r="LF144" s="106"/>
      <c r="LG144" s="106"/>
      <c r="LH144" s="106"/>
      <c r="LI144" s="106"/>
      <c r="LJ144" s="106"/>
      <c r="LK144" s="106"/>
      <c r="LL144" s="106"/>
      <c r="LM144" s="106"/>
      <c r="LN144" s="106"/>
      <c r="LO144" s="106"/>
      <c r="LP144" s="106"/>
      <c r="LQ144" s="106"/>
      <c r="LR144" s="106"/>
      <c r="LS144" s="106"/>
      <c r="LT144" s="106"/>
      <c r="LU144" s="106"/>
      <c r="LV144" s="106"/>
      <c r="LW144" s="106"/>
      <c r="LX144" s="106"/>
      <c r="LY144" s="106"/>
      <c r="LZ144" s="106"/>
      <c r="MA144" s="106"/>
      <c r="MB144" s="106"/>
      <c r="MC144" s="106"/>
      <c r="MD144" s="106"/>
      <c r="ME144" s="106"/>
      <c r="MF144" s="106"/>
      <c r="MG144" s="106"/>
      <c r="MH144" s="106"/>
      <c r="MI144" s="106"/>
      <c r="MJ144" s="106"/>
      <c r="MK144" s="106"/>
      <c r="ML144" s="106"/>
      <c r="MM144" s="106"/>
      <c r="MN144" s="106"/>
      <c r="MO144" s="106"/>
      <c r="MP144" s="106"/>
      <c r="MQ144" s="106"/>
      <c r="MR144" s="106"/>
      <c r="MS144" s="106"/>
      <c r="MT144" s="106"/>
      <c r="MU144" s="106"/>
      <c r="MV144" s="106"/>
      <c r="MW144" s="106"/>
      <c r="MX144" s="106"/>
      <c r="MY144" s="106"/>
      <c r="MZ144" s="106"/>
      <c r="NA144" s="106"/>
      <c r="NB144" s="106"/>
      <c r="NC144" s="106"/>
      <c r="ND144" s="106"/>
      <c r="NE144" s="106"/>
      <c r="NF144" s="106"/>
      <c r="NG144" s="106"/>
      <c r="NH144" s="106"/>
      <c r="NI144" s="106"/>
      <c r="NJ144" s="106"/>
      <c r="NK144" s="106"/>
      <c r="NL144" s="106"/>
      <c r="NM144" s="106"/>
      <c r="NN144" s="106"/>
      <c r="NO144" s="106"/>
      <c r="NP144" s="106"/>
      <c r="NQ144" s="106"/>
      <c r="NR144" s="106"/>
      <c r="NS144" s="106"/>
      <c r="NT144" s="106"/>
      <c r="NU144" s="106"/>
      <c r="NV144" s="106"/>
      <c r="NW144" s="106"/>
      <c r="NX144" s="106"/>
      <c r="NY144" s="106"/>
      <c r="NZ144" s="106"/>
      <c r="OA144" s="106"/>
      <c r="OB144" s="106"/>
      <c r="OC144" s="106"/>
      <c r="OD144" s="106"/>
      <c r="OE144" s="106"/>
      <c r="OF144" s="106"/>
      <c r="OG144" s="106"/>
      <c r="OH144" s="106"/>
      <c r="OI144" s="106"/>
      <c r="OJ144" s="106"/>
      <c r="OK144" s="106"/>
      <c r="OL144" s="106"/>
      <c r="OM144" s="106"/>
      <c r="ON144" s="106"/>
      <c r="OO144" s="106"/>
      <c r="OP144" s="106"/>
      <c r="OQ144" s="106"/>
      <c r="OR144" s="106"/>
      <c r="OS144" s="106"/>
      <c r="OT144" s="106"/>
      <c r="OU144" s="106"/>
      <c r="OV144" s="106"/>
      <c r="OW144" s="106"/>
      <c r="OX144" s="106"/>
      <c r="OY144" s="106"/>
      <c r="OZ144" s="106"/>
      <c r="PA144" s="106"/>
      <c r="PB144" s="106"/>
      <c r="PC144" s="106"/>
      <c r="PD144" s="106"/>
      <c r="PE144" s="106"/>
      <c r="PF144" s="106"/>
      <c r="PG144" s="106"/>
      <c r="PH144" s="106"/>
      <c r="PI144" s="106"/>
      <c r="PJ144" s="106"/>
      <c r="PK144" s="106"/>
      <c r="PL144" s="106"/>
      <c r="PM144" s="106"/>
      <c r="PN144" s="106"/>
      <c r="PO144" s="106"/>
      <c r="PP144" s="106"/>
      <c r="PQ144" s="106"/>
      <c r="PR144" s="106"/>
      <c r="PS144" s="106"/>
      <c r="PT144" s="106"/>
      <c r="PU144" s="106"/>
      <c r="PV144" s="106"/>
      <c r="PW144" s="106"/>
      <c r="PX144" s="106"/>
      <c r="PY144" s="106"/>
      <c r="PZ144" s="106"/>
      <c r="QA144" s="106"/>
      <c r="QB144" s="106"/>
      <c r="QC144" s="106"/>
      <c r="QD144" s="106"/>
      <c r="QE144" s="106"/>
      <c r="QF144" s="106"/>
      <c r="QG144" s="106"/>
      <c r="QH144" s="106"/>
      <c r="QI144" s="106"/>
      <c r="QJ144" s="106"/>
      <c r="QK144" s="106"/>
      <c r="QL144" s="106"/>
      <c r="QM144" s="106"/>
      <c r="QN144" s="106"/>
      <c r="QO144" s="106"/>
      <c r="QP144" s="106"/>
      <c r="QQ144" s="106"/>
      <c r="QR144" s="106"/>
      <c r="QS144" s="106"/>
      <c r="QT144" s="106"/>
      <c r="QU144" s="106"/>
      <c r="QV144" s="106"/>
      <c r="QW144" s="106"/>
      <c r="QX144" s="106"/>
      <c r="QY144" s="106"/>
      <c r="QZ144" s="106"/>
      <c r="RA144" s="106"/>
      <c r="RB144" s="106"/>
      <c r="RC144" s="106"/>
      <c r="RD144" s="106"/>
      <c r="RE144" s="106"/>
      <c r="RF144" s="106"/>
      <c r="RG144" s="106"/>
      <c r="RH144" s="106"/>
      <c r="RI144" s="106"/>
      <c r="RJ144" s="106"/>
      <c r="RK144" s="106"/>
      <c r="RL144" s="106"/>
      <c r="RM144" s="106"/>
      <c r="RN144" s="106"/>
      <c r="RO144" s="106"/>
      <c r="RP144" s="106"/>
      <c r="RQ144" s="106"/>
      <c r="RR144" s="106"/>
    </row>
    <row r="145" spans="1:486" x14ac:dyDescent="0.3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16"/>
      <c r="M145" s="116"/>
      <c r="N145" s="116"/>
      <c r="O145" s="116"/>
      <c r="P145" s="117"/>
      <c r="Q145" s="117"/>
      <c r="R145" s="116"/>
      <c r="S145" s="111">
        <v>0.83</v>
      </c>
      <c r="T145" s="134">
        <f t="shared" si="154"/>
        <v>317.11366484708412</v>
      </c>
      <c r="U145" s="111">
        <f t="shared" si="155"/>
        <v>66.164538574908008</v>
      </c>
      <c r="V145" s="111">
        <f t="shared" si="156"/>
        <v>40.706099895007831</v>
      </c>
      <c r="W145" s="156">
        <f t="shared" si="281"/>
        <v>0.90615021602802737</v>
      </c>
      <c r="X145" s="156">
        <f t="shared" si="282"/>
        <v>7.9354828023003615E-2</v>
      </c>
      <c r="Y145" s="156">
        <f t="shared" si="157"/>
        <v>1.1223570586159775</v>
      </c>
      <c r="Z145" s="156">
        <f t="shared" si="158"/>
        <v>2.6102508389013956</v>
      </c>
      <c r="AA145" s="111">
        <f t="shared" si="159"/>
        <v>695.86312615318877</v>
      </c>
      <c r="AB145" s="111">
        <f t="shared" si="160"/>
        <v>310.45466185755288</v>
      </c>
      <c r="AC145" s="111">
        <f t="shared" si="161"/>
        <v>65.513287484524866</v>
      </c>
      <c r="AD145" s="111">
        <f t="shared" si="162"/>
        <v>40.275958675486478</v>
      </c>
      <c r="AE145" s="156">
        <f t="shared" si="163"/>
        <v>0.91303938410040653</v>
      </c>
      <c r="AF145" s="156">
        <f t="shared" si="164"/>
        <v>7.4432525231134555E-2</v>
      </c>
      <c r="AG145" s="156">
        <f t="shared" si="165"/>
        <v>1.1250712069195539</v>
      </c>
      <c r="AH145" s="156">
        <f t="shared" si="166"/>
        <v>2.609920427540426</v>
      </c>
      <c r="AI145" s="111">
        <f t="shared" si="167"/>
        <v>701.71774605329801</v>
      </c>
      <c r="AJ145" s="111">
        <f t="shared" si="168"/>
        <v>310.68562027870064</v>
      </c>
      <c r="AK145" s="111">
        <f t="shared" si="169"/>
        <v>65.535506836647173</v>
      </c>
      <c r="AL145" s="111">
        <f t="shared" si="170"/>
        <v>40.290631251522171</v>
      </c>
      <c r="AM145" s="156">
        <f t="shared" si="171"/>
        <v>0.91279390991900522</v>
      </c>
      <c r="AN145" s="156">
        <f t="shared" si="172"/>
        <v>7.4601509410056471E-2</v>
      </c>
      <c r="AO145" s="156">
        <f t="shared" si="173"/>
        <v>1.1249765033418524</v>
      </c>
      <c r="AP145" s="156">
        <f t="shared" si="174"/>
        <v>2.6099539617936656</v>
      </c>
      <c r="AQ145" s="111">
        <f t="shared" si="175"/>
        <v>701.51624316748894</v>
      </c>
      <c r="AR145" s="111">
        <f t="shared" si="176"/>
        <v>310.67769670783133</v>
      </c>
      <c r="AS145" s="111">
        <f t="shared" si="177"/>
        <v>65.53474412017782</v>
      </c>
      <c r="AT145" s="111">
        <f t="shared" si="178"/>
        <v>40.290127587257054</v>
      </c>
      <c r="AU145" s="156">
        <f t="shared" si="179"/>
        <v>0.91280232352782398</v>
      </c>
      <c r="AV145" s="156">
        <f t="shared" si="180"/>
        <v>7.4595709894310705E-2</v>
      </c>
      <c r="AW145" s="156">
        <f t="shared" si="181"/>
        <v>1.1249797517363316</v>
      </c>
      <c r="AX145" s="156">
        <f t="shared" si="182"/>
        <v>2.6099528380773762</v>
      </c>
      <c r="AY145" s="111">
        <f t="shared" si="183"/>
        <v>701.52315819112675</v>
      </c>
      <c r="AZ145" s="111">
        <f t="shared" si="184"/>
        <v>310.67796865291785</v>
      </c>
      <c r="BA145" s="111">
        <f t="shared" si="185"/>
        <v>65.534770296884048</v>
      </c>
      <c r="BB145" s="111">
        <f t="shared" si="186"/>
        <v>40.290144873193405</v>
      </c>
      <c r="BC145" s="156">
        <f t="shared" si="187"/>
        <v>0.91280203475476795</v>
      </c>
      <c r="BD145" s="156">
        <f t="shared" si="188"/>
        <v>7.459590893715437E-2</v>
      </c>
      <c r="BE145" s="156">
        <f t="shared" si="189"/>
        <v>1.12497964024735</v>
      </c>
      <c r="BF145" s="156">
        <f t="shared" si="190"/>
        <v>2.6099528766759552</v>
      </c>
      <c r="BG145" s="111">
        <f t="shared" si="191"/>
        <v>701.52292086275861</v>
      </c>
      <c r="BH145" s="137">
        <f t="shared" si="192"/>
        <v>310.67795931961069</v>
      </c>
      <c r="BI145" s="137">
        <f t="shared" si="193"/>
        <v>65.5347693984843</v>
      </c>
      <c r="BJ145" s="137">
        <f t="shared" si="194"/>
        <v>40.290144279930018</v>
      </c>
      <c r="BK145" s="113">
        <f t="shared" si="195"/>
        <v>0.9128020446656091</v>
      </c>
      <c r="BL145" s="113">
        <f t="shared" si="196"/>
        <v>7.4595902105890025E-2</v>
      </c>
      <c r="BM145" s="113">
        <f t="shared" si="197"/>
        <v>1.1249796440737132</v>
      </c>
      <c r="BN145" s="113">
        <f t="shared" si="198"/>
        <v>2.6099528753512686</v>
      </c>
      <c r="BO145" s="137">
        <f t="shared" si="199"/>
        <v>701.52292900800353</v>
      </c>
      <c r="BP145" s="137">
        <f t="shared" si="200"/>
        <v>310.67795963993512</v>
      </c>
      <c r="BQ145" s="137">
        <f t="shared" si="201"/>
        <v>65.53476942931789</v>
      </c>
      <c r="BR145" s="137">
        <f t="shared" si="202"/>
        <v>40.290144300291153</v>
      </c>
      <c r="BS145" s="113">
        <f t="shared" si="203"/>
        <v>0.91280204432546319</v>
      </c>
      <c r="BT145" s="113">
        <f t="shared" si="204"/>
        <v>7.4595902340342898E-2</v>
      </c>
      <c r="BU145" s="113">
        <f t="shared" si="205"/>
        <v>1.12497964394239</v>
      </c>
      <c r="BV145" s="113">
        <f t="shared" si="206"/>
        <v>2.6099528753967332</v>
      </c>
      <c r="BW145" s="137">
        <f t="shared" si="207"/>
        <v>701.52292872845419</v>
      </c>
      <c r="BX145" s="137">
        <f t="shared" si="208"/>
        <v>310.67795962894138</v>
      </c>
      <c r="BY145" s="137">
        <f t="shared" si="209"/>
        <v>65.534769428259665</v>
      </c>
      <c r="BZ145" s="137">
        <f t="shared" si="210"/>
        <v>40.29014429959237</v>
      </c>
      <c r="CA145" s="113">
        <f t="shared" si="211"/>
        <v>0.91280204433713785</v>
      </c>
      <c r="CB145" s="113">
        <f t="shared" si="212"/>
        <v>7.4595902332296279E-2</v>
      </c>
      <c r="CC145" s="113">
        <f t="shared" si="213"/>
        <v>1.1249796439468973</v>
      </c>
      <c r="CD145" s="113">
        <f t="shared" si="214"/>
        <v>2.6099528753951713</v>
      </c>
      <c r="CE145" s="137">
        <f t="shared" si="215"/>
        <v>701.52292873804834</v>
      </c>
      <c r="CF145" s="137">
        <f t="shared" si="216"/>
        <v>310.67795962931876</v>
      </c>
      <c r="CG145" s="137">
        <f t="shared" si="217"/>
        <v>65.534769428295988</v>
      </c>
      <c r="CH145" s="137">
        <f t="shared" si="218"/>
        <v>40.290144299616344</v>
      </c>
      <c r="CI145" s="113">
        <f t="shared" si="219"/>
        <v>0.91280204433673684</v>
      </c>
      <c r="CJ145" s="113">
        <f t="shared" si="220"/>
        <v>7.4595902332572517E-2</v>
      </c>
      <c r="CK145" s="113">
        <f t="shared" si="221"/>
        <v>1.1249796439467425</v>
      </c>
      <c r="CL145" s="113">
        <f t="shared" si="222"/>
        <v>2.6099528753952255</v>
      </c>
      <c r="CM145" s="137">
        <f t="shared" si="223"/>
        <v>701.5229287377191</v>
      </c>
      <c r="CN145" s="137">
        <f t="shared" si="224"/>
        <v>310.6779596293058</v>
      </c>
      <c r="CO145" s="137">
        <f t="shared" si="225"/>
        <v>65.534769428294737</v>
      </c>
      <c r="CP145" s="137">
        <f t="shared" si="226"/>
        <v>40.29014429961552</v>
      </c>
      <c r="CQ145" s="113">
        <f t="shared" si="227"/>
        <v>0.91280204433675061</v>
      </c>
      <c r="CR145" s="113">
        <f t="shared" si="228"/>
        <v>7.4595902332563011E-2</v>
      </c>
      <c r="CS145" s="113">
        <f t="shared" si="229"/>
        <v>1.1249796439467479</v>
      </c>
      <c r="CT145" s="113">
        <f t="shared" si="230"/>
        <v>2.6099528753952232</v>
      </c>
      <c r="CU145" s="137">
        <f t="shared" si="231"/>
        <v>701.52292873773024</v>
      </c>
      <c r="CV145" s="137">
        <f t="shared" si="232"/>
        <v>310.6779596293062</v>
      </c>
      <c r="CW145" s="173">
        <f t="shared" si="233"/>
        <v>65.534769428294766</v>
      </c>
      <c r="CX145" s="173">
        <f t="shared" si="234"/>
        <v>40.290144299615534</v>
      </c>
      <c r="CY145" s="174">
        <f t="shared" si="235"/>
        <v>0.91280204433675005</v>
      </c>
      <c r="CZ145" s="174">
        <f t="shared" si="236"/>
        <v>7.4595902332563316E-2</v>
      </c>
      <c r="DA145" s="174">
        <f t="shared" si="237"/>
        <v>1.1249796439467477</v>
      </c>
      <c r="DB145" s="174">
        <f t="shared" si="238"/>
        <v>2.6099528753952241</v>
      </c>
      <c r="DC145" s="173">
        <f t="shared" si="239"/>
        <v>701.52292873773001</v>
      </c>
      <c r="DD145" s="137">
        <f t="shared" si="240"/>
        <v>310.6779596293062</v>
      </c>
      <c r="DE145" s="173">
        <f t="shared" si="241"/>
        <v>65.534769428294766</v>
      </c>
      <c r="DF145" s="173">
        <f t="shared" si="242"/>
        <v>40.290144299615534</v>
      </c>
      <c r="DG145" s="174">
        <f t="shared" si="243"/>
        <v>0.91280204433675005</v>
      </c>
      <c r="DH145" s="174">
        <f t="shared" si="244"/>
        <v>7.4595902332563316E-2</v>
      </c>
      <c r="DI145" s="174">
        <f t="shared" si="245"/>
        <v>1.1249796439467477</v>
      </c>
      <c r="DJ145" s="174">
        <f t="shared" si="246"/>
        <v>2.6099528753952241</v>
      </c>
      <c r="DK145" s="173">
        <f t="shared" si="247"/>
        <v>701.52292873773001</v>
      </c>
      <c r="DL145" s="137">
        <f t="shared" si="248"/>
        <v>310.6779596293062</v>
      </c>
      <c r="DM145" s="173">
        <f t="shared" si="249"/>
        <v>65.534769428294766</v>
      </c>
      <c r="DN145" s="173">
        <f t="shared" si="250"/>
        <v>40.290144299615534</v>
      </c>
      <c r="DO145" s="174">
        <f t="shared" si="251"/>
        <v>0.91280204433675005</v>
      </c>
      <c r="DP145" s="174">
        <f t="shared" si="252"/>
        <v>7.4595902332563316E-2</v>
      </c>
      <c r="DQ145" s="174">
        <f t="shared" si="253"/>
        <v>1.1249796439467477</v>
      </c>
      <c r="DR145" s="174">
        <f t="shared" si="254"/>
        <v>2.6099528753952241</v>
      </c>
      <c r="DS145" s="173">
        <f t="shared" si="255"/>
        <v>701.52292873773001</v>
      </c>
      <c r="DT145" s="137">
        <f t="shared" si="256"/>
        <v>310.6779596293062</v>
      </c>
      <c r="DU145" s="173">
        <f t="shared" si="257"/>
        <v>65.534769428294766</v>
      </c>
      <c r="DV145" s="173">
        <f t="shared" si="258"/>
        <v>40.290144299615534</v>
      </c>
      <c r="DW145" s="174">
        <f t="shared" si="259"/>
        <v>0.91280204433675005</v>
      </c>
      <c r="DX145" s="174">
        <f t="shared" si="260"/>
        <v>7.4595902332563316E-2</v>
      </c>
      <c r="DY145" s="174">
        <f t="shared" si="261"/>
        <v>1.1249796439467477</v>
      </c>
      <c r="DZ145" s="174">
        <f t="shared" si="262"/>
        <v>2.6099528753952241</v>
      </c>
      <c r="EA145" s="173">
        <f t="shared" si="263"/>
        <v>701.52292873773001</v>
      </c>
      <c r="EB145" s="137">
        <f t="shared" si="264"/>
        <v>310.6779596293062</v>
      </c>
      <c r="EC145" s="173">
        <f t="shared" si="265"/>
        <v>65.534769428294766</v>
      </c>
      <c r="ED145" s="173">
        <f t="shared" si="266"/>
        <v>40.290144299615534</v>
      </c>
      <c r="EE145" s="174">
        <f t="shared" si="267"/>
        <v>0.91280204433675005</v>
      </c>
      <c r="EF145" s="174">
        <f t="shared" si="268"/>
        <v>7.4595902332563316E-2</v>
      </c>
      <c r="EG145" s="174">
        <f t="shared" si="269"/>
        <v>1.1249796439467477</v>
      </c>
      <c r="EH145" s="174">
        <f t="shared" si="270"/>
        <v>2.6099528753952241</v>
      </c>
      <c r="EI145" s="173">
        <f t="shared" si="271"/>
        <v>701.52292873773001</v>
      </c>
      <c r="EJ145" s="137">
        <f t="shared" si="272"/>
        <v>310.6779596293062</v>
      </c>
      <c r="EK145" s="173">
        <f t="shared" si="273"/>
        <v>65.534769428294766</v>
      </c>
      <c r="EL145" s="173">
        <f t="shared" si="274"/>
        <v>40.290144299615534</v>
      </c>
      <c r="EM145" s="174">
        <f t="shared" si="275"/>
        <v>0.91280204433675005</v>
      </c>
      <c r="EN145" s="174">
        <f t="shared" si="276"/>
        <v>7.4595902332563316E-2</v>
      </c>
      <c r="EO145" s="174">
        <f t="shared" si="277"/>
        <v>1.1249796439467477</v>
      </c>
      <c r="EP145" s="174">
        <f t="shared" si="278"/>
        <v>2.6099528753952241</v>
      </c>
      <c r="EQ145" s="137">
        <f t="shared" si="279"/>
        <v>0.86188601052147817</v>
      </c>
      <c r="ER145" s="137">
        <f t="shared" si="280"/>
        <v>37.527959629306224</v>
      </c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  <c r="HT145" s="106"/>
      <c r="HU145" s="106"/>
      <c r="HV145" s="106"/>
      <c r="HW145" s="106"/>
      <c r="HX145" s="106"/>
      <c r="HY145" s="106"/>
      <c r="HZ145" s="106"/>
      <c r="IA145" s="106"/>
      <c r="IB145" s="106"/>
      <c r="IC145" s="106"/>
      <c r="ID145" s="106"/>
      <c r="IE145" s="106"/>
      <c r="IF145" s="106"/>
      <c r="IG145" s="106"/>
      <c r="IH145" s="106"/>
      <c r="II145" s="106"/>
      <c r="IJ145" s="106"/>
      <c r="IK145" s="106"/>
      <c r="IL145" s="106"/>
      <c r="IM145" s="106"/>
      <c r="IN145" s="106"/>
      <c r="IO145" s="106"/>
      <c r="IP145" s="106"/>
      <c r="IQ145" s="106"/>
      <c r="IR145" s="106"/>
      <c r="IS145" s="106"/>
      <c r="IT145" s="106"/>
      <c r="IU145" s="106"/>
      <c r="IV145" s="106"/>
      <c r="IW145" s="106"/>
      <c r="IX145" s="106"/>
      <c r="IY145" s="106"/>
      <c r="IZ145" s="106"/>
      <c r="JA145" s="106"/>
      <c r="JB145" s="106"/>
      <c r="JC145" s="106"/>
      <c r="JD145" s="106"/>
      <c r="JE145" s="106"/>
      <c r="JF145" s="106"/>
      <c r="JG145" s="106"/>
      <c r="JH145" s="106"/>
      <c r="JI145" s="106"/>
      <c r="JJ145" s="106"/>
      <c r="JK145" s="106"/>
      <c r="JL145" s="106"/>
      <c r="JM145" s="106"/>
      <c r="JN145" s="106"/>
      <c r="JO145" s="106"/>
      <c r="JP145" s="106"/>
      <c r="JQ145" s="106"/>
      <c r="JR145" s="106"/>
      <c r="JS145" s="106"/>
      <c r="JT145" s="106"/>
      <c r="JU145" s="106"/>
      <c r="JV145" s="106"/>
      <c r="JW145" s="106"/>
      <c r="JX145" s="106"/>
      <c r="JY145" s="106"/>
      <c r="JZ145" s="106"/>
      <c r="KA145" s="106"/>
      <c r="KB145" s="106"/>
      <c r="KC145" s="106"/>
      <c r="KD145" s="106"/>
      <c r="KE145" s="106"/>
      <c r="KF145" s="106"/>
      <c r="KG145" s="106"/>
      <c r="KH145" s="106"/>
      <c r="KI145" s="106"/>
      <c r="KJ145" s="106"/>
      <c r="KK145" s="106"/>
      <c r="KL145" s="106"/>
      <c r="KM145" s="106"/>
      <c r="KN145" s="106"/>
      <c r="KO145" s="106"/>
      <c r="KP145" s="106"/>
      <c r="KQ145" s="106"/>
      <c r="KR145" s="106"/>
      <c r="KS145" s="106"/>
      <c r="KT145" s="106"/>
      <c r="KU145" s="106"/>
      <c r="KV145" s="106"/>
      <c r="KW145" s="106"/>
      <c r="KX145" s="106"/>
      <c r="KY145" s="106"/>
      <c r="KZ145" s="106"/>
      <c r="LA145" s="106"/>
      <c r="LB145" s="106"/>
      <c r="LC145" s="106"/>
      <c r="LD145" s="106"/>
      <c r="LE145" s="106"/>
      <c r="LF145" s="106"/>
      <c r="LG145" s="106"/>
      <c r="LH145" s="106"/>
      <c r="LI145" s="106"/>
      <c r="LJ145" s="106"/>
      <c r="LK145" s="106"/>
      <c r="LL145" s="106"/>
      <c r="LM145" s="106"/>
      <c r="LN145" s="106"/>
      <c r="LO145" s="106"/>
      <c r="LP145" s="106"/>
      <c r="LQ145" s="106"/>
      <c r="LR145" s="106"/>
      <c r="LS145" s="106"/>
      <c r="LT145" s="106"/>
      <c r="LU145" s="106"/>
      <c r="LV145" s="106"/>
      <c r="LW145" s="106"/>
      <c r="LX145" s="106"/>
      <c r="LY145" s="106"/>
      <c r="LZ145" s="106"/>
      <c r="MA145" s="106"/>
      <c r="MB145" s="106"/>
      <c r="MC145" s="106"/>
      <c r="MD145" s="106"/>
      <c r="ME145" s="106"/>
      <c r="MF145" s="106"/>
      <c r="MG145" s="106"/>
      <c r="MH145" s="106"/>
      <c r="MI145" s="106"/>
      <c r="MJ145" s="106"/>
      <c r="MK145" s="106"/>
      <c r="ML145" s="106"/>
      <c r="MM145" s="106"/>
      <c r="MN145" s="106"/>
      <c r="MO145" s="106"/>
      <c r="MP145" s="106"/>
      <c r="MQ145" s="106"/>
      <c r="MR145" s="106"/>
      <c r="MS145" s="106"/>
      <c r="MT145" s="106"/>
      <c r="MU145" s="106"/>
      <c r="MV145" s="106"/>
      <c r="MW145" s="106"/>
      <c r="MX145" s="106"/>
      <c r="MY145" s="106"/>
      <c r="MZ145" s="106"/>
      <c r="NA145" s="106"/>
      <c r="NB145" s="106"/>
      <c r="NC145" s="106"/>
      <c r="ND145" s="106"/>
      <c r="NE145" s="106"/>
      <c r="NF145" s="106"/>
      <c r="NG145" s="106"/>
      <c r="NH145" s="106"/>
      <c r="NI145" s="106"/>
      <c r="NJ145" s="106"/>
      <c r="NK145" s="106"/>
      <c r="NL145" s="106"/>
      <c r="NM145" s="106"/>
      <c r="NN145" s="106"/>
      <c r="NO145" s="106"/>
      <c r="NP145" s="106"/>
      <c r="NQ145" s="106"/>
      <c r="NR145" s="106"/>
      <c r="NS145" s="106"/>
      <c r="NT145" s="106"/>
      <c r="NU145" s="106"/>
      <c r="NV145" s="106"/>
      <c r="NW145" s="106"/>
      <c r="NX145" s="106"/>
      <c r="NY145" s="106"/>
      <c r="NZ145" s="106"/>
      <c r="OA145" s="106"/>
      <c r="OB145" s="106"/>
      <c r="OC145" s="106"/>
      <c r="OD145" s="106"/>
      <c r="OE145" s="106"/>
      <c r="OF145" s="106"/>
      <c r="OG145" s="106"/>
      <c r="OH145" s="106"/>
      <c r="OI145" s="106"/>
      <c r="OJ145" s="106"/>
      <c r="OK145" s="106"/>
      <c r="OL145" s="106"/>
      <c r="OM145" s="106"/>
      <c r="ON145" s="106"/>
      <c r="OO145" s="106"/>
      <c r="OP145" s="106"/>
      <c r="OQ145" s="106"/>
      <c r="OR145" s="106"/>
      <c r="OS145" s="106"/>
      <c r="OT145" s="106"/>
      <c r="OU145" s="106"/>
      <c r="OV145" s="106"/>
      <c r="OW145" s="106"/>
      <c r="OX145" s="106"/>
      <c r="OY145" s="106"/>
      <c r="OZ145" s="106"/>
      <c r="PA145" s="106"/>
      <c r="PB145" s="106"/>
      <c r="PC145" s="106"/>
      <c r="PD145" s="106"/>
      <c r="PE145" s="106"/>
      <c r="PF145" s="106"/>
      <c r="PG145" s="106"/>
      <c r="PH145" s="106"/>
      <c r="PI145" s="106"/>
      <c r="PJ145" s="106"/>
      <c r="PK145" s="106"/>
      <c r="PL145" s="106"/>
      <c r="PM145" s="106"/>
      <c r="PN145" s="106"/>
      <c r="PO145" s="106"/>
      <c r="PP145" s="106"/>
      <c r="PQ145" s="106"/>
      <c r="PR145" s="106"/>
      <c r="PS145" s="106"/>
      <c r="PT145" s="106"/>
      <c r="PU145" s="106"/>
      <c r="PV145" s="106"/>
      <c r="PW145" s="106"/>
      <c r="PX145" s="106"/>
      <c r="PY145" s="106"/>
      <c r="PZ145" s="106"/>
      <c r="QA145" s="106"/>
      <c r="QB145" s="106"/>
      <c r="QC145" s="106"/>
      <c r="QD145" s="106"/>
      <c r="QE145" s="106"/>
      <c r="QF145" s="106"/>
      <c r="QG145" s="106"/>
      <c r="QH145" s="106"/>
      <c r="QI145" s="106"/>
      <c r="QJ145" s="106"/>
      <c r="QK145" s="106"/>
      <c r="QL145" s="106"/>
      <c r="QM145" s="106"/>
      <c r="QN145" s="106"/>
      <c r="QO145" s="106"/>
      <c r="QP145" s="106"/>
      <c r="QQ145" s="106"/>
      <c r="QR145" s="106"/>
      <c r="QS145" s="106"/>
      <c r="QT145" s="106"/>
      <c r="QU145" s="106"/>
      <c r="QV145" s="106"/>
      <c r="QW145" s="106"/>
      <c r="QX145" s="106"/>
      <c r="QY145" s="106"/>
      <c r="QZ145" s="106"/>
      <c r="RA145" s="106"/>
      <c r="RB145" s="106"/>
      <c r="RC145" s="106"/>
      <c r="RD145" s="106"/>
      <c r="RE145" s="106"/>
      <c r="RF145" s="106"/>
      <c r="RG145" s="106"/>
      <c r="RH145" s="106"/>
      <c r="RI145" s="106"/>
      <c r="RJ145" s="106"/>
      <c r="RK145" s="106"/>
      <c r="RL145" s="106"/>
      <c r="RM145" s="106"/>
      <c r="RN145" s="106"/>
      <c r="RO145" s="106"/>
      <c r="RP145" s="106"/>
      <c r="RQ145" s="106"/>
      <c r="RR145" s="106"/>
    </row>
    <row r="146" spans="1:486" x14ac:dyDescent="0.3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16"/>
      <c r="M146" s="116"/>
      <c r="N146" s="116"/>
      <c r="O146" s="116"/>
      <c r="P146" s="117"/>
      <c r="Q146" s="117"/>
      <c r="R146" s="116"/>
      <c r="S146" s="111">
        <v>0.84</v>
      </c>
      <c r="T146" s="134">
        <f t="shared" si="154"/>
        <v>316.86610777737008</v>
      </c>
      <c r="U146" s="111">
        <f t="shared" si="155"/>
        <v>66.139925578983096</v>
      </c>
      <c r="V146" s="111">
        <f t="shared" si="156"/>
        <v>40.689840177644932</v>
      </c>
      <c r="W146" s="156">
        <f t="shared" si="281"/>
        <v>0.90639949955380805</v>
      </c>
      <c r="X146" s="156">
        <f t="shared" si="282"/>
        <v>7.917001565322225E-2</v>
      </c>
      <c r="Y146" s="156">
        <f t="shared" si="157"/>
        <v>1.1122589532237255</v>
      </c>
      <c r="Z146" s="156">
        <f t="shared" si="158"/>
        <v>2.7336933228404035</v>
      </c>
      <c r="AA146" s="111">
        <f t="shared" si="159"/>
        <v>695.85010831448915</v>
      </c>
      <c r="AB146" s="111">
        <f t="shared" si="160"/>
        <v>310.45414659955225</v>
      </c>
      <c r="AC146" s="111">
        <f t="shared" si="161"/>
        <v>65.513237943096058</v>
      </c>
      <c r="AD146" s="111">
        <f t="shared" si="162"/>
        <v>40.275925960981652</v>
      </c>
      <c r="AE146" s="156">
        <f t="shared" si="163"/>
        <v>0.91303993228002833</v>
      </c>
      <c r="AF146" s="156">
        <f t="shared" si="164"/>
        <v>7.4432148377888474E-2</v>
      </c>
      <c r="AG146" s="156">
        <f t="shared" si="165"/>
        <v>1.1147612565651537</v>
      </c>
      <c r="AH146" s="156">
        <f t="shared" si="166"/>
        <v>2.7344294519362089</v>
      </c>
      <c r="AI146" s="111">
        <f t="shared" si="167"/>
        <v>701.38657657926694</v>
      </c>
      <c r="AJ146" s="111">
        <f t="shared" si="168"/>
        <v>310.67259695369853</v>
      </c>
      <c r="AK146" s="111">
        <f t="shared" si="169"/>
        <v>65.534253238154449</v>
      </c>
      <c r="AL146" s="111">
        <f t="shared" si="170"/>
        <v>40.289803430584769</v>
      </c>
      <c r="AM146" s="156">
        <f t="shared" si="171"/>
        <v>0.91280773897816692</v>
      </c>
      <c r="AN146" s="156">
        <f t="shared" si="172"/>
        <v>7.4591977300128232E-2</v>
      </c>
      <c r="AO146" s="156">
        <f t="shared" si="173"/>
        <v>1.1146754225079922</v>
      </c>
      <c r="AP146" s="156">
        <f t="shared" si="174"/>
        <v>2.7344264355346231</v>
      </c>
      <c r="AQ146" s="111">
        <f t="shared" si="175"/>
        <v>701.19930311351982</v>
      </c>
      <c r="AR146" s="111">
        <f t="shared" si="176"/>
        <v>310.66523021270979</v>
      </c>
      <c r="AS146" s="111">
        <f t="shared" si="177"/>
        <v>65.533544167334696</v>
      </c>
      <c r="AT146" s="111">
        <f t="shared" si="178"/>
        <v>40.289335191911263</v>
      </c>
      <c r="AU146" s="156">
        <f t="shared" si="179"/>
        <v>0.91281556216469906</v>
      </c>
      <c r="AV146" s="156">
        <f t="shared" si="180"/>
        <v>7.4586585570793035E-2</v>
      </c>
      <c r="AW146" s="156">
        <f t="shared" si="181"/>
        <v>1.1146783164278258</v>
      </c>
      <c r="AX146" s="156">
        <f t="shared" si="182"/>
        <v>2.7344265630854965</v>
      </c>
      <c r="AY146" s="111">
        <f t="shared" si="183"/>
        <v>701.20562015600683</v>
      </c>
      <c r="AZ146" s="111">
        <f t="shared" si="184"/>
        <v>310.66547873050342</v>
      </c>
      <c r="BA146" s="111">
        <f t="shared" si="185"/>
        <v>65.533568087484383</v>
      </c>
      <c r="BB146" s="111">
        <f t="shared" si="186"/>
        <v>40.289350987705333</v>
      </c>
      <c r="BC146" s="156">
        <f t="shared" si="187"/>
        <v>0.91281529824070406</v>
      </c>
      <c r="BD146" s="156">
        <f t="shared" si="188"/>
        <v>7.4586767459240214E-2</v>
      </c>
      <c r="BE146" s="156">
        <f t="shared" si="189"/>
        <v>1.1146782188004039</v>
      </c>
      <c r="BF146" s="156">
        <f t="shared" si="190"/>
        <v>2.7344265588119199</v>
      </c>
      <c r="BG146" s="111">
        <f t="shared" si="191"/>
        <v>701.20540705180065</v>
      </c>
      <c r="BH146" s="137">
        <f t="shared" si="192"/>
        <v>310.66547034683271</v>
      </c>
      <c r="BI146" s="137">
        <f t="shared" si="193"/>
        <v>65.533567280545043</v>
      </c>
      <c r="BJ146" s="137">
        <f t="shared" si="194"/>
        <v>40.289350454838797</v>
      </c>
      <c r="BK146" s="113">
        <f t="shared" si="195"/>
        <v>0.91281530714408965</v>
      </c>
      <c r="BL146" s="113">
        <f t="shared" si="196"/>
        <v>7.4586761323287384E-2</v>
      </c>
      <c r="BM146" s="113">
        <f t="shared" si="197"/>
        <v>1.1146782220938336</v>
      </c>
      <c r="BN146" s="113">
        <f t="shared" si="198"/>
        <v>2.734426558956121</v>
      </c>
      <c r="BO146" s="137">
        <f t="shared" si="199"/>
        <v>701.20541424080727</v>
      </c>
      <c r="BP146" s="137">
        <f t="shared" si="200"/>
        <v>310.66547062965333</v>
      </c>
      <c r="BQ146" s="137">
        <f t="shared" si="201"/>
        <v>65.533567307766901</v>
      </c>
      <c r="BR146" s="137">
        <f t="shared" si="202"/>
        <v>40.289350472814881</v>
      </c>
      <c r="BS146" s="113">
        <f t="shared" si="203"/>
        <v>0.91281530684373646</v>
      </c>
      <c r="BT146" s="113">
        <f t="shared" si="204"/>
        <v>7.4586761530281889E-2</v>
      </c>
      <c r="BU146" s="113">
        <f t="shared" si="205"/>
        <v>1.1146782219827309</v>
      </c>
      <c r="BV146" s="113">
        <f t="shared" si="206"/>
        <v>2.7344265589512564</v>
      </c>
      <c r="BW146" s="137">
        <f t="shared" si="207"/>
        <v>701.20541399828824</v>
      </c>
      <c r="BX146" s="137">
        <f t="shared" si="208"/>
        <v>310.66547062011244</v>
      </c>
      <c r="BY146" s="137">
        <f t="shared" si="209"/>
        <v>65.533567306848596</v>
      </c>
      <c r="BZ146" s="137">
        <f t="shared" si="210"/>
        <v>40.289350472208447</v>
      </c>
      <c r="CA146" s="113">
        <f t="shared" si="211"/>
        <v>0.91281530685386814</v>
      </c>
      <c r="CB146" s="113">
        <f t="shared" si="212"/>
        <v>7.4586761523299044E-2</v>
      </c>
      <c r="CC146" s="113">
        <f t="shared" si="213"/>
        <v>1.1146782219864788</v>
      </c>
      <c r="CD146" s="113">
        <f t="shared" si="214"/>
        <v>2.7344265589514216</v>
      </c>
      <c r="CE146" s="137">
        <f t="shared" si="215"/>
        <v>701.20541400646948</v>
      </c>
      <c r="CF146" s="137">
        <f t="shared" si="216"/>
        <v>310.66547062043429</v>
      </c>
      <c r="CG146" s="137">
        <f t="shared" si="217"/>
        <v>65.533567306879561</v>
      </c>
      <c r="CH146" s="137">
        <f t="shared" si="218"/>
        <v>40.289350472228911</v>
      </c>
      <c r="CI146" s="113">
        <f t="shared" si="219"/>
        <v>0.91281530685352663</v>
      </c>
      <c r="CJ146" s="113">
        <f t="shared" si="220"/>
        <v>7.458676152353462E-2</v>
      </c>
      <c r="CK146" s="113">
        <f t="shared" si="221"/>
        <v>1.1146782219863525</v>
      </c>
      <c r="CL146" s="113">
        <f t="shared" si="222"/>
        <v>2.7344265589514158</v>
      </c>
      <c r="CM146" s="137">
        <f t="shared" si="223"/>
        <v>701.20541400619345</v>
      </c>
      <c r="CN146" s="137">
        <f t="shared" si="224"/>
        <v>310.66547062042349</v>
      </c>
      <c r="CO146" s="137">
        <f t="shared" si="225"/>
        <v>65.533567306878538</v>
      </c>
      <c r="CP146" s="137">
        <f t="shared" si="226"/>
        <v>40.289350472228236</v>
      </c>
      <c r="CQ146" s="113">
        <f t="shared" si="227"/>
        <v>0.91281530685353818</v>
      </c>
      <c r="CR146" s="113">
        <f t="shared" si="228"/>
        <v>7.4586761523526682E-2</v>
      </c>
      <c r="CS146" s="113">
        <f t="shared" si="229"/>
        <v>1.1146782219863567</v>
      </c>
      <c r="CT146" s="113">
        <f t="shared" si="230"/>
        <v>2.7344265589514154</v>
      </c>
      <c r="CU146" s="137">
        <f t="shared" si="231"/>
        <v>701.20541400620277</v>
      </c>
      <c r="CV146" s="137">
        <f t="shared" si="232"/>
        <v>310.66547062042383</v>
      </c>
      <c r="CW146" s="173">
        <f t="shared" si="233"/>
        <v>65.533567306878567</v>
      </c>
      <c r="CX146" s="173">
        <f t="shared" si="234"/>
        <v>40.289350472228257</v>
      </c>
      <c r="CY146" s="174">
        <f t="shared" si="235"/>
        <v>0.91281530685353784</v>
      </c>
      <c r="CZ146" s="174">
        <f t="shared" si="236"/>
        <v>7.4586761523526945E-2</v>
      </c>
      <c r="DA146" s="174">
        <f t="shared" si="237"/>
        <v>1.1146782219863567</v>
      </c>
      <c r="DB146" s="174">
        <f t="shared" si="238"/>
        <v>2.7344265589514154</v>
      </c>
      <c r="DC146" s="173">
        <f t="shared" si="239"/>
        <v>701.20541400620255</v>
      </c>
      <c r="DD146" s="137">
        <f t="shared" si="240"/>
        <v>310.66547062042383</v>
      </c>
      <c r="DE146" s="173">
        <f t="shared" si="241"/>
        <v>65.533567306878567</v>
      </c>
      <c r="DF146" s="173">
        <f t="shared" si="242"/>
        <v>40.289350472228257</v>
      </c>
      <c r="DG146" s="174">
        <f t="shared" si="243"/>
        <v>0.91281530685353784</v>
      </c>
      <c r="DH146" s="174">
        <f t="shared" si="244"/>
        <v>7.4586761523526945E-2</v>
      </c>
      <c r="DI146" s="174">
        <f t="shared" si="245"/>
        <v>1.1146782219863567</v>
      </c>
      <c r="DJ146" s="174">
        <f t="shared" si="246"/>
        <v>2.7344265589514154</v>
      </c>
      <c r="DK146" s="173">
        <f t="shared" si="247"/>
        <v>701.20541400620255</v>
      </c>
      <c r="DL146" s="137">
        <f t="shared" si="248"/>
        <v>310.66547062042383</v>
      </c>
      <c r="DM146" s="173">
        <f t="shared" si="249"/>
        <v>65.533567306878567</v>
      </c>
      <c r="DN146" s="173">
        <f t="shared" si="250"/>
        <v>40.289350472228257</v>
      </c>
      <c r="DO146" s="174">
        <f t="shared" si="251"/>
        <v>0.91281530685353784</v>
      </c>
      <c r="DP146" s="174">
        <f t="shared" si="252"/>
        <v>7.4586761523526945E-2</v>
      </c>
      <c r="DQ146" s="174">
        <f t="shared" si="253"/>
        <v>1.1146782219863567</v>
      </c>
      <c r="DR146" s="174">
        <f t="shared" si="254"/>
        <v>2.7344265589514154</v>
      </c>
      <c r="DS146" s="173">
        <f t="shared" si="255"/>
        <v>701.20541400620255</v>
      </c>
      <c r="DT146" s="137">
        <f t="shared" si="256"/>
        <v>310.66547062042383</v>
      </c>
      <c r="DU146" s="173">
        <f t="shared" si="257"/>
        <v>65.533567306878567</v>
      </c>
      <c r="DV146" s="173">
        <f t="shared" si="258"/>
        <v>40.289350472228257</v>
      </c>
      <c r="DW146" s="174">
        <f t="shared" si="259"/>
        <v>0.91281530685353784</v>
      </c>
      <c r="DX146" s="174">
        <f t="shared" si="260"/>
        <v>7.4586761523526945E-2</v>
      </c>
      <c r="DY146" s="174">
        <f t="shared" si="261"/>
        <v>1.1146782219863567</v>
      </c>
      <c r="DZ146" s="174">
        <f t="shared" si="262"/>
        <v>2.7344265589514154</v>
      </c>
      <c r="EA146" s="173">
        <f t="shared" si="263"/>
        <v>701.20541400620255</v>
      </c>
      <c r="EB146" s="137">
        <f t="shared" si="264"/>
        <v>310.66547062042383</v>
      </c>
      <c r="EC146" s="173">
        <f t="shared" si="265"/>
        <v>65.533567306878567</v>
      </c>
      <c r="ED146" s="173">
        <f t="shared" si="266"/>
        <v>40.289350472228257</v>
      </c>
      <c r="EE146" s="174">
        <f t="shared" si="267"/>
        <v>0.91281530685353784</v>
      </c>
      <c r="EF146" s="174">
        <f t="shared" si="268"/>
        <v>7.4586761523526945E-2</v>
      </c>
      <c r="EG146" s="174">
        <f t="shared" si="269"/>
        <v>1.1146782219863567</v>
      </c>
      <c r="EH146" s="174">
        <f t="shared" si="270"/>
        <v>2.7344265589514154</v>
      </c>
      <c r="EI146" s="173">
        <f t="shared" si="271"/>
        <v>701.20541400620255</v>
      </c>
      <c r="EJ146" s="137">
        <f t="shared" si="272"/>
        <v>310.66547062042383</v>
      </c>
      <c r="EK146" s="173">
        <f t="shared" si="273"/>
        <v>65.533567306878567</v>
      </c>
      <c r="EL146" s="173">
        <f t="shared" si="274"/>
        <v>40.289350472228257</v>
      </c>
      <c r="EM146" s="174">
        <f t="shared" si="275"/>
        <v>0.91281530685353784</v>
      </c>
      <c r="EN146" s="174">
        <f t="shared" si="276"/>
        <v>7.4586761523526945E-2</v>
      </c>
      <c r="EO146" s="174">
        <f t="shared" si="277"/>
        <v>1.1146782219863567</v>
      </c>
      <c r="EP146" s="174">
        <f t="shared" si="278"/>
        <v>2.7344265589514154</v>
      </c>
      <c r="EQ146" s="137">
        <f t="shared" si="279"/>
        <v>0.86389163307130534</v>
      </c>
      <c r="ER146" s="137">
        <f t="shared" si="280"/>
        <v>37.515470620423855</v>
      </c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  <c r="HT146" s="106"/>
      <c r="HU146" s="106"/>
      <c r="HV146" s="106"/>
      <c r="HW146" s="106"/>
      <c r="HX146" s="106"/>
      <c r="HY146" s="106"/>
      <c r="HZ146" s="106"/>
      <c r="IA146" s="106"/>
      <c r="IB146" s="106"/>
      <c r="IC146" s="106"/>
      <c r="ID146" s="106"/>
      <c r="IE146" s="106"/>
      <c r="IF146" s="106"/>
      <c r="IG146" s="106"/>
      <c r="IH146" s="106"/>
      <c r="II146" s="106"/>
      <c r="IJ146" s="106"/>
      <c r="IK146" s="106"/>
      <c r="IL146" s="106"/>
      <c r="IM146" s="106"/>
      <c r="IN146" s="106"/>
      <c r="IO146" s="106"/>
      <c r="IP146" s="106"/>
      <c r="IQ146" s="106"/>
      <c r="IR146" s="106"/>
      <c r="IS146" s="106"/>
      <c r="IT146" s="106"/>
      <c r="IU146" s="106"/>
      <c r="IV146" s="106"/>
      <c r="IW146" s="106"/>
      <c r="IX146" s="106"/>
      <c r="IY146" s="106"/>
      <c r="IZ146" s="106"/>
      <c r="JA146" s="106"/>
      <c r="JB146" s="106"/>
      <c r="JC146" s="106"/>
      <c r="JD146" s="106"/>
      <c r="JE146" s="106"/>
      <c r="JF146" s="106"/>
      <c r="JG146" s="106"/>
      <c r="JH146" s="106"/>
      <c r="JI146" s="106"/>
      <c r="JJ146" s="106"/>
      <c r="JK146" s="106"/>
      <c r="JL146" s="106"/>
      <c r="JM146" s="106"/>
      <c r="JN146" s="106"/>
      <c r="JO146" s="106"/>
      <c r="JP146" s="106"/>
      <c r="JQ146" s="106"/>
      <c r="JR146" s="106"/>
      <c r="JS146" s="106"/>
      <c r="JT146" s="106"/>
      <c r="JU146" s="106"/>
      <c r="JV146" s="106"/>
      <c r="JW146" s="106"/>
      <c r="JX146" s="106"/>
      <c r="JY146" s="106"/>
      <c r="JZ146" s="106"/>
      <c r="KA146" s="106"/>
      <c r="KB146" s="106"/>
      <c r="KC146" s="106"/>
      <c r="KD146" s="106"/>
      <c r="KE146" s="106"/>
      <c r="KF146" s="106"/>
      <c r="KG146" s="106"/>
      <c r="KH146" s="106"/>
      <c r="KI146" s="106"/>
      <c r="KJ146" s="106"/>
      <c r="KK146" s="106"/>
      <c r="KL146" s="106"/>
      <c r="KM146" s="106"/>
      <c r="KN146" s="106"/>
      <c r="KO146" s="106"/>
      <c r="KP146" s="106"/>
      <c r="KQ146" s="106"/>
      <c r="KR146" s="106"/>
      <c r="KS146" s="106"/>
      <c r="KT146" s="106"/>
      <c r="KU146" s="106"/>
      <c r="KV146" s="106"/>
      <c r="KW146" s="106"/>
      <c r="KX146" s="106"/>
      <c r="KY146" s="106"/>
      <c r="KZ146" s="106"/>
      <c r="LA146" s="106"/>
      <c r="LB146" s="106"/>
      <c r="LC146" s="106"/>
      <c r="LD146" s="106"/>
      <c r="LE146" s="106"/>
      <c r="LF146" s="106"/>
      <c r="LG146" s="106"/>
      <c r="LH146" s="106"/>
      <c r="LI146" s="106"/>
      <c r="LJ146" s="106"/>
      <c r="LK146" s="106"/>
      <c r="LL146" s="106"/>
      <c r="LM146" s="106"/>
      <c r="LN146" s="106"/>
      <c r="LO146" s="106"/>
      <c r="LP146" s="106"/>
      <c r="LQ146" s="106"/>
      <c r="LR146" s="106"/>
      <c r="LS146" s="106"/>
      <c r="LT146" s="106"/>
      <c r="LU146" s="106"/>
      <c r="LV146" s="106"/>
      <c r="LW146" s="106"/>
      <c r="LX146" s="106"/>
      <c r="LY146" s="106"/>
      <c r="LZ146" s="106"/>
      <c r="MA146" s="106"/>
      <c r="MB146" s="106"/>
      <c r="MC146" s="106"/>
      <c r="MD146" s="106"/>
      <c r="ME146" s="106"/>
      <c r="MF146" s="106"/>
      <c r="MG146" s="106"/>
      <c r="MH146" s="106"/>
      <c r="MI146" s="106"/>
      <c r="MJ146" s="106"/>
      <c r="MK146" s="106"/>
      <c r="ML146" s="106"/>
      <c r="MM146" s="106"/>
      <c r="MN146" s="106"/>
      <c r="MO146" s="106"/>
      <c r="MP146" s="106"/>
      <c r="MQ146" s="106"/>
      <c r="MR146" s="106"/>
      <c r="MS146" s="106"/>
      <c r="MT146" s="106"/>
      <c r="MU146" s="106"/>
      <c r="MV146" s="106"/>
      <c r="MW146" s="106"/>
      <c r="MX146" s="106"/>
      <c r="MY146" s="106"/>
      <c r="MZ146" s="106"/>
      <c r="NA146" s="106"/>
      <c r="NB146" s="106"/>
      <c r="NC146" s="106"/>
      <c r="ND146" s="106"/>
      <c r="NE146" s="106"/>
      <c r="NF146" s="106"/>
      <c r="NG146" s="106"/>
      <c r="NH146" s="106"/>
      <c r="NI146" s="106"/>
      <c r="NJ146" s="106"/>
      <c r="NK146" s="106"/>
      <c r="NL146" s="106"/>
      <c r="NM146" s="106"/>
      <c r="NN146" s="106"/>
      <c r="NO146" s="106"/>
      <c r="NP146" s="106"/>
      <c r="NQ146" s="106"/>
      <c r="NR146" s="106"/>
      <c r="NS146" s="106"/>
      <c r="NT146" s="106"/>
      <c r="NU146" s="106"/>
      <c r="NV146" s="106"/>
      <c r="NW146" s="106"/>
      <c r="NX146" s="106"/>
      <c r="NY146" s="106"/>
      <c r="NZ146" s="106"/>
      <c r="OA146" s="106"/>
      <c r="OB146" s="106"/>
      <c r="OC146" s="106"/>
      <c r="OD146" s="106"/>
      <c r="OE146" s="106"/>
      <c r="OF146" s="106"/>
      <c r="OG146" s="106"/>
      <c r="OH146" s="106"/>
      <c r="OI146" s="106"/>
      <c r="OJ146" s="106"/>
      <c r="OK146" s="106"/>
      <c r="OL146" s="106"/>
      <c r="OM146" s="106"/>
      <c r="ON146" s="106"/>
      <c r="OO146" s="106"/>
      <c r="OP146" s="106"/>
      <c r="OQ146" s="106"/>
      <c r="OR146" s="106"/>
      <c r="OS146" s="106"/>
      <c r="OT146" s="106"/>
      <c r="OU146" s="106"/>
      <c r="OV146" s="106"/>
      <c r="OW146" s="106"/>
      <c r="OX146" s="106"/>
      <c r="OY146" s="106"/>
      <c r="OZ146" s="106"/>
      <c r="PA146" s="106"/>
      <c r="PB146" s="106"/>
      <c r="PC146" s="106"/>
      <c r="PD146" s="106"/>
      <c r="PE146" s="106"/>
      <c r="PF146" s="106"/>
      <c r="PG146" s="106"/>
      <c r="PH146" s="106"/>
      <c r="PI146" s="106"/>
      <c r="PJ146" s="106"/>
      <c r="PK146" s="106"/>
      <c r="PL146" s="106"/>
      <c r="PM146" s="106"/>
      <c r="PN146" s="106"/>
      <c r="PO146" s="106"/>
      <c r="PP146" s="106"/>
      <c r="PQ146" s="106"/>
      <c r="PR146" s="106"/>
      <c r="PS146" s="106"/>
      <c r="PT146" s="106"/>
      <c r="PU146" s="106"/>
      <c r="PV146" s="106"/>
      <c r="PW146" s="106"/>
      <c r="PX146" s="106"/>
      <c r="PY146" s="106"/>
      <c r="PZ146" s="106"/>
      <c r="QA146" s="106"/>
      <c r="QB146" s="106"/>
      <c r="QC146" s="106"/>
      <c r="QD146" s="106"/>
      <c r="QE146" s="106"/>
      <c r="QF146" s="106"/>
      <c r="QG146" s="106"/>
      <c r="QH146" s="106"/>
      <c r="QI146" s="106"/>
      <c r="QJ146" s="106"/>
      <c r="QK146" s="106"/>
      <c r="QL146" s="106"/>
      <c r="QM146" s="106"/>
      <c r="QN146" s="106"/>
      <c r="QO146" s="106"/>
      <c r="QP146" s="106"/>
      <c r="QQ146" s="106"/>
      <c r="QR146" s="106"/>
      <c r="QS146" s="106"/>
      <c r="QT146" s="106"/>
      <c r="QU146" s="106"/>
      <c r="QV146" s="106"/>
      <c r="QW146" s="106"/>
      <c r="QX146" s="106"/>
      <c r="QY146" s="106"/>
      <c r="QZ146" s="106"/>
      <c r="RA146" s="106"/>
      <c r="RB146" s="106"/>
      <c r="RC146" s="106"/>
      <c r="RD146" s="106"/>
      <c r="RE146" s="106"/>
      <c r="RF146" s="106"/>
      <c r="RG146" s="106"/>
      <c r="RH146" s="106"/>
      <c r="RI146" s="106"/>
      <c r="RJ146" s="106"/>
      <c r="RK146" s="106"/>
      <c r="RL146" s="106"/>
      <c r="RM146" s="106"/>
      <c r="RN146" s="106"/>
      <c r="RO146" s="106"/>
      <c r="RP146" s="106"/>
      <c r="RQ146" s="106"/>
      <c r="RR146" s="106"/>
    </row>
    <row r="147" spans="1:486" x14ac:dyDescent="0.3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16"/>
      <c r="M147" s="116"/>
      <c r="N147" s="116"/>
      <c r="O147" s="116"/>
      <c r="P147" s="117"/>
      <c r="Q147" s="117"/>
      <c r="R147" s="116"/>
      <c r="S147" s="111">
        <v>0.85</v>
      </c>
      <c r="T147" s="134">
        <f t="shared" si="154"/>
        <v>316.61855070765597</v>
      </c>
      <c r="U147" s="111">
        <f t="shared" si="155"/>
        <v>66.115344250923442</v>
      </c>
      <c r="V147" s="111">
        <f t="shared" si="156"/>
        <v>40.673601628739675</v>
      </c>
      <c r="W147" s="156">
        <f t="shared" si="281"/>
        <v>0.90664929894245272</v>
      </c>
      <c r="X147" s="156">
        <f t="shared" si="282"/>
        <v>7.8985340715621105E-2</v>
      </c>
      <c r="Y147" s="156">
        <f t="shared" si="157"/>
        <v>1.1023747816613849</v>
      </c>
      <c r="Z147" s="156">
        <f t="shared" si="158"/>
        <v>2.8714629087970946</v>
      </c>
      <c r="AA147" s="111">
        <f t="shared" si="159"/>
        <v>695.91518066657284</v>
      </c>
      <c r="AB147" s="111">
        <f t="shared" si="160"/>
        <v>310.45672214636983</v>
      </c>
      <c r="AC147" s="111">
        <f t="shared" si="161"/>
        <v>65.513485580071332</v>
      </c>
      <c r="AD147" s="111">
        <f t="shared" si="162"/>
        <v>40.276089487180606</v>
      </c>
      <c r="AE147" s="156">
        <f t="shared" si="163"/>
        <v>0.91303719219652713</v>
      </c>
      <c r="AF147" s="156">
        <f t="shared" si="164"/>
        <v>7.4434032106928089E-2</v>
      </c>
      <c r="AG147" s="156">
        <f t="shared" si="165"/>
        <v>1.1046667543372297</v>
      </c>
      <c r="AH147" s="156">
        <f t="shared" si="166"/>
        <v>2.8734834818616526</v>
      </c>
      <c r="AI147" s="111">
        <f t="shared" si="167"/>
        <v>701.13446568754455</v>
      </c>
      <c r="AJ147" s="111">
        <f t="shared" si="168"/>
        <v>310.66267935066259</v>
      </c>
      <c r="AK147" s="111">
        <f t="shared" si="169"/>
        <v>65.533298645395931</v>
      </c>
      <c r="AL147" s="111">
        <f t="shared" si="170"/>
        <v>40.289173060248274</v>
      </c>
      <c r="AM147" s="156">
        <f t="shared" si="171"/>
        <v>0.91281827119280812</v>
      </c>
      <c r="AN147" s="156">
        <f t="shared" si="172"/>
        <v>7.4584718621125118E-2</v>
      </c>
      <c r="AO147" s="156">
        <f t="shared" si="173"/>
        <v>1.1045895621012185</v>
      </c>
      <c r="AP147" s="156">
        <f t="shared" si="174"/>
        <v>2.8734379193104163</v>
      </c>
      <c r="AQ147" s="111">
        <f t="shared" si="175"/>
        <v>700.96116077866873</v>
      </c>
      <c r="AR147" s="111">
        <f t="shared" si="176"/>
        <v>310.65586019348325</v>
      </c>
      <c r="AS147" s="111">
        <f t="shared" si="177"/>
        <v>65.532642313131106</v>
      </c>
      <c r="AT147" s="111">
        <f t="shared" si="178"/>
        <v>40.288739648021128</v>
      </c>
      <c r="AU147" s="156">
        <f t="shared" si="179"/>
        <v>0.91282551345905594</v>
      </c>
      <c r="AV147" s="156">
        <f t="shared" si="180"/>
        <v>7.4579727826686953E-2</v>
      </c>
      <c r="AW147" s="156">
        <f t="shared" si="181"/>
        <v>1.104592117280919</v>
      </c>
      <c r="AX147" s="156">
        <f t="shared" si="182"/>
        <v>2.8734394526601177</v>
      </c>
      <c r="AY147" s="111">
        <f t="shared" si="183"/>
        <v>700.96690020384983</v>
      </c>
      <c r="AZ147" s="111">
        <f t="shared" si="184"/>
        <v>310.65608604837058</v>
      </c>
      <c r="BA147" s="111">
        <f t="shared" si="185"/>
        <v>65.532664050917319</v>
      </c>
      <c r="BB147" s="111">
        <f t="shared" si="186"/>
        <v>40.288754002671809</v>
      </c>
      <c r="BC147" s="156">
        <f t="shared" si="187"/>
        <v>0.91282527358382048</v>
      </c>
      <c r="BD147" s="156">
        <f t="shared" si="188"/>
        <v>7.4579893123237484E-2</v>
      </c>
      <c r="BE147" s="156">
        <f t="shared" si="189"/>
        <v>1.1045920326510339</v>
      </c>
      <c r="BF147" s="156">
        <f t="shared" si="190"/>
        <v>2.8734394019017544</v>
      </c>
      <c r="BG147" s="111">
        <f t="shared" si="191"/>
        <v>700.96671011188414</v>
      </c>
      <c r="BH147" s="137">
        <f t="shared" si="192"/>
        <v>310.65607856799357</v>
      </c>
      <c r="BI147" s="137">
        <f t="shared" si="193"/>
        <v>65.532663330955373</v>
      </c>
      <c r="BJ147" s="137">
        <f t="shared" si="194"/>
        <v>40.288753527241504</v>
      </c>
      <c r="BK147" s="113">
        <f t="shared" si="195"/>
        <v>0.91282528152854792</v>
      </c>
      <c r="BL147" s="113">
        <f t="shared" si="196"/>
        <v>7.4579887648567572E-2</v>
      </c>
      <c r="BM147" s="113">
        <f t="shared" si="197"/>
        <v>1.1045920354539986</v>
      </c>
      <c r="BN147" s="113">
        <f t="shared" si="198"/>
        <v>2.8734394035829158</v>
      </c>
      <c r="BO147" s="137">
        <f t="shared" si="199"/>
        <v>700.96671640778459</v>
      </c>
      <c r="BP147" s="137">
        <f t="shared" si="200"/>
        <v>310.65607881574584</v>
      </c>
      <c r="BQ147" s="137">
        <f t="shared" si="201"/>
        <v>65.532663354800704</v>
      </c>
      <c r="BR147" s="137">
        <f t="shared" si="202"/>
        <v>40.288753542987877</v>
      </c>
      <c r="BS147" s="113">
        <f t="shared" si="203"/>
        <v>0.91282528126541607</v>
      </c>
      <c r="BT147" s="113">
        <f t="shared" si="204"/>
        <v>7.4579887829890182E-2</v>
      </c>
      <c r="BU147" s="113">
        <f t="shared" si="205"/>
        <v>1.1045920353611636</v>
      </c>
      <c r="BV147" s="113">
        <f t="shared" si="206"/>
        <v>2.8734394035272359</v>
      </c>
      <c r="BW147" s="137">
        <f t="shared" si="207"/>
        <v>700.96671619926258</v>
      </c>
      <c r="BX147" s="137">
        <f t="shared" si="208"/>
        <v>310.65607880754015</v>
      </c>
      <c r="BY147" s="137">
        <f t="shared" si="209"/>
        <v>65.532663354010964</v>
      </c>
      <c r="BZ147" s="137">
        <f t="shared" si="210"/>
        <v>40.288753542466374</v>
      </c>
      <c r="CA147" s="113">
        <f t="shared" si="211"/>
        <v>0.91282528127413143</v>
      </c>
      <c r="CB147" s="113">
        <f t="shared" si="212"/>
        <v>7.4579887823884722E-2</v>
      </c>
      <c r="CC147" s="113">
        <f t="shared" si="213"/>
        <v>1.1045920353642382</v>
      </c>
      <c r="CD147" s="113">
        <f t="shared" si="214"/>
        <v>2.8734394035290793</v>
      </c>
      <c r="CE147" s="137">
        <f t="shared" si="215"/>
        <v>700.96671620616905</v>
      </c>
      <c r="CF147" s="137">
        <f t="shared" si="216"/>
        <v>310.65607880781192</v>
      </c>
      <c r="CG147" s="137">
        <f t="shared" si="217"/>
        <v>65.532663354037098</v>
      </c>
      <c r="CH147" s="137">
        <f t="shared" si="218"/>
        <v>40.288753542483633</v>
      </c>
      <c r="CI147" s="113">
        <f t="shared" si="219"/>
        <v>0.91282528127384277</v>
      </c>
      <c r="CJ147" s="113">
        <f t="shared" si="220"/>
        <v>7.4579887824083618E-2</v>
      </c>
      <c r="CK147" s="113">
        <f t="shared" si="221"/>
        <v>1.1045920353641365</v>
      </c>
      <c r="CL147" s="113">
        <f t="shared" si="222"/>
        <v>2.8734394035290185</v>
      </c>
      <c r="CM147" s="137">
        <f t="shared" si="223"/>
        <v>700.9667162059402</v>
      </c>
      <c r="CN147" s="137">
        <f t="shared" si="224"/>
        <v>310.65607880780294</v>
      </c>
      <c r="CO147" s="137">
        <f t="shared" si="225"/>
        <v>65.532663354036259</v>
      </c>
      <c r="CP147" s="137">
        <f t="shared" si="226"/>
        <v>40.288753542483065</v>
      </c>
      <c r="CQ147" s="113">
        <f t="shared" si="227"/>
        <v>0.9128252812738521</v>
      </c>
      <c r="CR147" s="113">
        <f t="shared" si="228"/>
        <v>7.4579887824077054E-2</v>
      </c>
      <c r="CS147" s="113">
        <f t="shared" si="229"/>
        <v>1.1045920353641399</v>
      </c>
      <c r="CT147" s="113">
        <f t="shared" si="230"/>
        <v>2.8734394035290212</v>
      </c>
      <c r="CU147" s="137">
        <f t="shared" si="231"/>
        <v>700.96671620594782</v>
      </c>
      <c r="CV147" s="137">
        <f t="shared" si="232"/>
        <v>310.65607880780328</v>
      </c>
      <c r="CW147" s="173">
        <f t="shared" si="233"/>
        <v>65.532663354036288</v>
      </c>
      <c r="CX147" s="173">
        <f t="shared" si="234"/>
        <v>40.288753542483079</v>
      </c>
      <c r="CY147" s="174">
        <f t="shared" si="235"/>
        <v>0.91282528127385154</v>
      </c>
      <c r="CZ147" s="174">
        <f t="shared" si="236"/>
        <v>7.4579887824077332E-2</v>
      </c>
      <c r="DA147" s="174">
        <f t="shared" si="237"/>
        <v>1.1045920353641396</v>
      </c>
      <c r="DB147" s="174">
        <f t="shared" si="238"/>
        <v>2.8734394035290212</v>
      </c>
      <c r="DC147" s="173">
        <f t="shared" si="239"/>
        <v>700.96671620594748</v>
      </c>
      <c r="DD147" s="137">
        <f t="shared" si="240"/>
        <v>310.65607880780323</v>
      </c>
      <c r="DE147" s="173">
        <f t="shared" si="241"/>
        <v>65.532663354036288</v>
      </c>
      <c r="DF147" s="173">
        <f t="shared" si="242"/>
        <v>40.288753542483079</v>
      </c>
      <c r="DG147" s="174">
        <f t="shared" si="243"/>
        <v>0.91282528127385154</v>
      </c>
      <c r="DH147" s="174">
        <f t="shared" si="244"/>
        <v>7.457988782407729E-2</v>
      </c>
      <c r="DI147" s="174">
        <f t="shared" si="245"/>
        <v>1.1045920353641396</v>
      </c>
      <c r="DJ147" s="174">
        <f t="shared" si="246"/>
        <v>2.8734394035290212</v>
      </c>
      <c r="DK147" s="173">
        <f t="shared" si="247"/>
        <v>700.96671620594748</v>
      </c>
      <c r="DL147" s="137">
        <f t="shared" si="248"/>
        <v>310.65607880780323</v>
      </c>
      <c r="DM147" s="173">
        <f t="shared" si="249"/>
        <v>65.532663354036288</v>
      </c>
      <c r="DN147" s="173">
        <f t="shared" si="250"/>
        <v>40.288753542483079</v>
      </c>
      <c r="DO147" s="174">
        <f t="shared" si="251"/>
        <v>0.91282528127385154</v>
      </c>
      <c r="DP147" s="174">
        <f t="shared" si="252"/>
        <v>7.457988782407729E-2</v>
      </c>
      <c r="DQ147" s="174">
        <f t="shared" si="253"/>
        <v>1.1045920353641396</v>
      </c>
      <c r="DR147" s="174">
        <f t="shared" si="254"/>
        <v>2.8734394035290212</v>
      </c>
      <c r="DS147" s="173">
        <f t="shared" si="255"/>
        <v>700.96671620594748</v>
      </c>
      <c r="DT147" s="137">
        <f t="shared" si="256"/>
        <v>310.65607880780323</v>
      </c>
      <c r="DU147" s="173">
        <f t="shared" si="257"/>
        <v>65.532663354036288</v>
      </c>
      <c r="DV147" s="173">
        <f t="shared" si="258"/>
        <v>40.288753542483079</v>
      </c>
      <c r="DW147" s="174">
        <f t="shared" si="259"/>
        <v>0.91282528127385154</v>
      </c>
      <c r="DX147" s="174">
        <f t="shared" si="260"/>
        <v>7.457988782407729E-2</v>
      </c>
      <c r="DY147" s="174">
        <f t="shared" si="261"/>
        <v>1.1045920353641396</v>
      </c>
      <c r="DZ147" s="174">
        <f t="shared" si="262"/>
        <v>2.8734394035290212</v>
      </c>
      <c r="EA147" s="173">
        <f t="shared" si="263"/>
        <v>700.96671620594748</v>
      </c>
      <c r="EB147" s="137">
        <f t="shared" si="264"/>
        <v>310.65607880780323</v>
      </c>
      <c r="EC147" s="173">
        <f t="shared" si="265"/>
        <v>65.532663354036288</v>
      </c>
      <c r="ED147" s="173">
        <f t="shared" si="266"/>
        <v>40.288753542483079</v>
      </c>
      <c r="EE147" s="174">
        <f t="shared" si="267"/>
        <v>0.91282528127385154</v>
      </c>
      <c r="EF147" s="174">
        <f t="shared" si="268"/>
        <v>7.457988782407729E-2</v>
      </c>
      <c r="EG147" s="174">
        <f t="shared" si="269"/>
        <v>1.1045920353641396</v>
      </c>
      <c r="EH147" s="174">
        <f t="shared" si="270"/>
        <v>2.8734394035290212</v>
      </c>
      <c r="EI147" s="173">
        <f t="shared" si="271"/>
        <v>700.96671620594748</v>
      </c>
      <c r="EJ147" s="137">
        <f t="shared" si="272"/>
        <v>310.65607880780323</v>
      </c>
      <c r="EK147" s="173">
        <f t="shared" si="273"/>
        <v>65.532663354036288</v>
      </c>
      <c r="EL147" s="173">
        <f t="shared" si="274"/>
        <v>40.288753542483079</v>
      </c>
      <c r="EM147" s="174">
        <f t="shared" si="275"/>
        <v>0.91282528127385154</v>
      </c>
      <c r="EN147" s="174">
        <f t="shared" si="276"/>
        <v>7.457988782407729E-2</v>
      </c>
      <c r="EO147" s="174">
        <f t="shared" si="277"/>
        <v>1.1045920353641396</v>
      </c>
      <c r="EP147" s="174">
        <f t="shared" si="278"/>
        <v>2.8734394035290212</v>
      </c>
      <c r="EQ147" s="137">
        <f t="shared" si="279"/>
        <v>0.86597117275859747</v>
      </c>
      <c r="ER147" s="137">
        <f t="shared" si="280"/>
        <v>37.506078807803249</v>
      </c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  <c r="HT147" s="106"/>
      <c r="HU147" s="106"/>
      <c r="HV147" s="106"/>
      <c r="HW147" s="106"/>
      <c r="HX147" s="106"/>
      <c r="HY147" s="106"/>
      <c r="HZ147" s="106"/>
      <c r="IA147" s="106"/>
      <c r="IB147" s="106"/>
      <c r="IC147" s="106"/>
      <c r="ID147" s="106"/>
      <c r="IE147" s="106"/>
      <c r="IF147" s="106"/>
      <c r="IG147" s="106"/>
      <c r="IH147" s="106"/>
      <c r="II147" s="106"/>
      <c r="IJ147" s="106"/>
      <c r="IK147" s="106"/>
      <c r="IL147" s="106"/>
      <c r="IM147" s="106"/>
      <c r="IN147" s="106"/>
      <c r="IO147" s="106"/>
      <c r="IP147" s="106"/>
      <c r="IQ147" s="106"/>
      <c r="IR147" s="106"/>
      <c r="IS147" s="106"/>
      <c r="IT147" s="106"/>
      <c r="IU147" s="106"/>
      <c r="IV147" s="106"/>
      <c r="IW147" s="106"/>
      <c r="IX147" s="106"/>
      <c r="IY147" s="106"/>
      <c r="IZ147" s="106"/>
      <c r="JA147" s="106"/>
      <c r="JB147" s="106"/>
      <c r="JC147" s="106"/>
      <c r="JD147" s="106"/>
      <c r="JE147" s="106"/>
      <c r="JF147" s="106"/>
      <c r="JG147" s="106"/>
      <c r="JH147" s="106"/>
      <c r="JI147" s="106"/>
      <c r="JJ147" s="106"/>
      <c r="JK147" s="106"/>
      <c r="JL147" s="106"/>
      <c r="JM147" s="106"/>
      <c r="JN147" s="106"/>
      <c r="JO147" s="106"/>
      <c r="JP147" s="106"/>
      <c r="JQ147" s="106"/>
      <c r="JR147" s="106"/>
      <c r="JS147" s="106"/>
      <c r="JT147" s="106"/>
      <c r="JU147" s="106"/>
      <c r="JV147" s="106"/>
      <c r="JW147" s="106"/>
      <c r="JX147" s="106"/>
      <c r="JY147" s="106"/>
      <c r="JZ147" s="106"/>
      <c r="KA147" s="106"/>
      <c r="KB147" s="106"/>
      <c r="KC147" s="106"/>
      <c r="KD147" s="106"/>
      <c r="KE147" s="106"/>
      <c r="KF147" s="106"/>
      <c r="KG147" s="106"/>
      <c r="KH147" s="106"/>
      <c r="KI147" s="106"/>
      <c r="KJ147" s="106"/>
      <c r="KK147" s="106"/>
      <c r="KL147" s="106"/>
      <c r="KM147" s="106"/>
      <c r="KN147" s="106"/>
      <c r="KO147" s="106"/>
      <c r="KP147" s="106"/>
      <c r="KQ147" s="106"/>
      <c r="KR147" s="106"/>
      <c r="KS147" s="106"/>
      <c r="KT147" s="106"/>
      <c r="KU147" s="106"/>
      <c r="KV147" s="106"/>
      <c r="KW147" s="106"/>
      <c r="KX147" s="106"/>
      <c r="KY147" s="106"/>
      <c r="KZ147" s="106"/>
      <c r="LA147" s="106"/>
      <c r="LB147" s="106"/>
      <c r="LC147" s="106"/>
      <c r="LD147" s="106"/>
      <c r="LE147" s="106"/>
      <c r="LF147" s="106"/>
      <c r="LG147" s="106"/>
      <c r="LH147" s="106"/>
      <c r="LI147" s="106"/>
      <c r="LJ147" s="106"/>
      <c r="LK147" s="106"/>
      <c r="LL147" s="106"/>
      <c r="LM147" s="106"/>
      <c r="LN147" s="106"/>
      <c r="LO147" s="106"/>
      <c r="LP147" s="106"/>
      <c r="LQ147" s="106"/>
      <c r="LR147" s="106"/>
      <c r="LS147" s="106"/>
      <c r="LT147" s="106"/>
      <c r="LU147" s="106"/>
      <c r="LV147" s="106"/>
      <c r="LW147" s="106"/>
      <c r="LX147" s="106"/>
      <c r="LY147" s="106"/>
      <c r="LZ147" s="106"/>
      <c r="MA147" s="106"/>
      <c r="MB147" s="106"/>
      <c r="MC147" s="106"/>
      <c r="MD147" s="106"/>
      <c r="ME147" s="106"/>
      <c r="MF147" s="106"/>
      <c r="MG147" s="106"/>
      <c r="MH147" s="106"/>
      <c r="MI147" s="106"/>
      <c r="MJ147" s="106"/>
      <c r="MK147" s="106"/>
      <c r="ML147" s="106"/>
      <c r="MM147" s="106"/>
      <c r="MN147" s="106"/>
      <c r="MO147" s="106"/>
      <c r="MP147" s="106"/>
      <c r="MQ147" s="106"/>
      <c r="MR147" s="106"/>
      <c r="MS147" s="106"/>
      <c r="MT147" s="106"/>
      <c r="MU147" s="106"/>
      <c r="MV147" s="106"/>
      <c r="MW147" s="106"/>
      <c r="MX147" s="106"/>
      <c r="MY147" s="106"/>
      <c r="MZ147" s="106"/>
      <c r="NA147" s="106"/>
      <c r="NB147" s="106"/>
      <c r="NC147" s="106"/>
      <c r="ND147" s="106"/>
      <c r="NE147" s="106"/>
      <c r="NF147" s="106"/>
      <c r="NG147" s="106"/>
      <c r="NH147" s="106"/>
      <c r="NI147" s="106"/>
      <c r="NJ147" s="106"/>
      <c r="NK147" s="106"/>
      <c r="NL147" s="106"/>
      <c r="NM147" s="106"/>
      <c r="NN147" s="106"/>
      <c r="NO147" s="106"/>
      <c r="NP147" s="106"/>
      <c r="NQ147" s="106"/>
      <c r="NR147" s="106"/>
      <c r="NS147" s="106"/>
      <c r="NT147" s="106"/>
      <c r="NU147" s="106"/>
      <c r="NV147" s="106"/>
      <c r="NW147" s="106"/>
      <c r="NX147" s="106"/>
      <c r="NY147" s="106"/>
      <c r="NZ147" s="106"/>
      <c r="OA147" s="106"/>
      <c r="OB147" s="106"/>
      <c r="OC147" s="106"/>
      <c r="OD147" s="106"/>
      <c r="OE147" s="106"/>
      <c r="OF147" s="106"/>
      <c r="OG147" s="106"/>
      <c r="OH147" s="106"/>
      <c r="OI147" s="106"/>
      <c r="OJ147" s="106"/>
      <c r="OK147" s="106"/>
      <c r="OL147" s="106"/>
      <c r="OM147" s="106"/>
      <c r="ON147" s="106"/>
      <c r="OO147" s="106"/>
      <c r="OP147" s="106"/>
      <c r="OQ147" s="106"/>
      <c r="OR147" s="106"/>
      <c r="OS147" s="106"/>
      <c r="OT147" s="106"/>
      <c r="OU147" s="106"/>
      <c r="OV147" s="106"/>
      <c r="OW147" s="106"/>
      <c r="OX147" s="106"/>
      <c r="OY147" s="106"/>
      <c r="OZ147" s="106"/>
      <c r="PA147" s="106"/>
      <c r="PB147" s="106"/>
      <c r="PC147" s="106"/>
      <c r="PD147" s="106"/>
      <c r="PE147" s="106"/>
      <c r="PF147" s="106"/>
      <c r="PG147" s="106"/>
      <c r="PH147" s="106"/>
      <c r="PI147" s="106"/>
      <c r="PJ147" s="106"/>
      <c r="PK147" s="106"/>
      <c r="PL147" s="106"/>
      <c r="PM147" s="106"/>
      <c r="PN147" s="106"/>
      <c r="PO147" s="106"/>
      <c r="PP147" s="106"/>
      <c r="PQ147" s="106"/>
      <c r="PR147" s="106"/>
      <c r="PS147" s="106"/>
      <c r="PT147" s="106"/>
      <c r="PU147" s="106"/>
      <c r="PV147" s="106"/>
      <c r="PW147" s="106"/>
      <c r="PX147" s="106"/>
      <c r="PY147" s="106"/>
      <c r="PZ147" s="106"/>
      <c r="QA147" s="106"/>
      <c r="QB147" s="106"/>
      <c r="QC147" s="106"/>
      <c r="QD147" s="106"/>
      <c r="QE147" s="106"/>
      <c r="QF147" s="106"/>
      <c r="QG147" s="106"/>
      <c r="QH147" s="106"/>
      <c r="QI147" s="106"/>
      <c r="QJ147" s="106"/>
      <c r="QK147" s="106"/>
      <c r="QL147" s="106"/>
      <c r="QM147" s="106"/>
      <c r="QN147" s="106"/>
      <c r="QO147" s="106"/>
      <c r="QP147" s="106"/>
      <c r="QQ147" s="106"/>
      <c r="QR147" s="106"/>
      <c r="QS147" s="106"/>
      <c r="QT147" s="106"/>
      <c r="QU147" s="106"/>
      <c r="QV147" s="106"/>
      <c r="QW147" s="106"/>
      <c r="QX147" s="106"/>
      <c r="QY147" s="106"/>
      <c r="QZ147" s="106"/>
      <c r="RA147" s="106"/>
      <c r="RB147" s="106"/>
      <c r="RC147" s="106"/>
      <c r="RD147" s="106"/>
      <c r="RE147" s="106"/>
      <c r="RF147" s="106"/>
      <c r="RG147" s="106"/>
      <c r="RH147" s="106"/>
      <c r="RI147" s="106"/>
      <c r="RJ147" s="106"/>
      <c r="RK147" s="106"/>
      <c r="RL147" s="106"/>
      <c r="RM147" s="106"/>
      <c r="RN147" s="106"/>
      <c r="RO147" s="106"/>
      <c r="RP147" s="106"/>
      <c r="RQ147" s="106"/>
      <c r="RR147" s="106"/>
    </row>
    <row r="148" spans="1:486" x14ac:dyDescent="0.3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16"/>
      <c r="M148" s="116"/>
      <c r="N148" s="116"/>
      <c r="O148" s="116"/>
      <c r="P148" s="117"/>
      <c r="Q148" s="117"/>
      <c r="R148" s="116"/>
      <c r="S148" s="111">
        <v>0.86</v>
      </c>
      <c r="T148" s="134">
        <f t="shared" si="154"/>
        <v>316.37099363794187</v>
      </c>
      <c r="U148" s="111">
        <f t="shared" si="155"/>
        <v>66.090794512860626</v>
      </c>
      <c r="V148" s="111">
        <f t="shared" si="156"/>
        <v>40.657384196382083</v>
      </c>
      <c r="W148" s="156">
        <f t="shared" si="281"/>
        <v>0.9068996155589456</v>
      </c>
      <c r="X148" s="156">
        <f t="shared" si="282"/>
        <v>7.8800803578329068E-2</v>
      </c>
      <c r="Y148" s="156">
        <f t="shared" si="157"/>
        <v>1.0927138511296863</v>
      </c>
      <c r="Z148" s="156">
        <f t="shared" si="158"/>
        <v>3.0260859039928403</v>
      </c>
      <c r="AA148" s="111">
        <f t="shared" si="159"/>
        <v>696.06604311520641</v>
      </c>
      <c r="AB148" s="111">
        <f t="shared" si="160"/>
        <v>310.46269250653484</v>
      </c>
      <c r="AC148" s="111">
        <f t="shared" si="161"/>
        <v>65.514059638290391</v>
      </c>
      <c r="AD148" s="111">
        <f t="shared" si="162"/>
        <v>40.276468564592619</v>
      </c>
      <c r="AE148" s="156">
        <f t="shared" si="163"/>
        <v>0.91303084065499673</v>
      </c>
      <c r="AF148" s="156">
        <f t="shared" si="164"/>
        <v>7.4438398829514058E-2</v>
      </c>
      <c r="AG148" s="156">
        <f t="shared" si="165"/>
        <v>1.094797428253351</v>
      </c>
      <c r="AH148" s="156">
        <f t="shared" si="166"/>
        <v>3.0296581981784674</v>
      </c>
      <c r="AI148" s="111">
        <f t="shared" si="167"/>
        <v>700.96796968324077</v>
      </c>
      <c r="AJ148" s="111">
        <f t="shared" si="168"/>
        <v>310.65612813380727</v>
      </c>
      <c r="AK148" s="111">
        <f t="shared" si="169"/>
        <v>65.532668101504228</v>
      </c>
      <c r="AL148" s="111">
        <f t="shared" si="170"/>
        <v>40.288756677496174</v>
      </c>
      <c r="AM148" s="156">
        <f t="shared" si="171"/>
        <v>0.91282522888590512</v>
      </c>
      <c r="AN148" s="156">
        <f t="shared" si="172"/>
        <v>7.4579923924344552E-2</v>
      </c>
      <c r="AO148" s="156">
        <f t="shared" si="173"/>
        <v>1.0947286408497781</v>
      </c>
      <c r="AP148" s="156">
        <f t="shared" si="174"/>
        <v>3.0295630245866074</v>
      </c>
      <c r="AQ148" s="111">
        <f t="shared" si="175"/>
        <v>700.80843614941364</v>
      </c>
      <c r="AR148" s="111">
        <f t="shared" si="176"/>
        <v>310.64984971291511</v>
      </c>
      <c r="AS148" s="111">
        <f t="shared" si="177"/>
        <v>65.532063833359842</v>
      </c>
      <c r="AT148" s="111">
        <f t="shared" si="178"/>
        <v>40.28835764622329</v>
      </c>
      <c r="AU148" s="156">
        <f t="shared" si="179"/>
        <v>0.91283189721974567</v>
      </c>
      <c r="AV148" s="156">
        <f t="shared" si="180"/>
        <v>7.4575328977579375E-2</v>
      </c>
      <c r="AW148" s="156">
        <f t="shared" si="181"/>
        <v>1.0947308729200598</v>
      </c>
      <c r="AX148" s="156">
        <f t="shared" si="182"/>
        <v>3.0295661372878548</v>
      </c>
      <c r="AY148" s="111">
        <f t="shared" si="183"/>
        <v>700.81361529338824</v>
      </c>
      <c r="AZ148" s="111">
        <f t="shared" si="184"/>
        <v>310.65005355527506</v>
      </c>
      <c r="BA148" s="111">
        <f t="shared" si="185"/>
        <v>65.532083451916264</v>
      </c>
      <c r="BB148" s="111">
        <f t="shared" si="186"/>
        <v>40.288370601425591</v>
      </c>
      <c r="BC148" s="156">
        <f t="shared" si="187"/>
        <v>0.91283168071245413</v>
      </c>
      <c r="BD148" s="156">
        <f t="shared" si="188"/>
        <v>7.4575478160869416E-2</v>
      </c>
      <c r="BE148" s="156">
        <f t="shared" si="189"/>
        <v>1.0947308004505016</v>
      </c>
      <c r="BF148" s="156">
        <f t="shared" si="190"/>
        <v>3.0295660362522185</v>
      </c>
      <c r="BG148" s="111">
        <f t="shared" si="191"/>
        <v>700.81344714255761</v>
      </c>
      <c r="BH148" s="137">
        <f t="shared" si="192"/>
        <v>310.65004693716116</v>
      </c>
      <c r="BI148" s="137">
        <f t="shared" si="193"/>
        <v>65.532082814963744</v>
      </c>
      <c r="BJ148" s="137">
        <f t="shared" si="194"/>
        <v>40.288370180811114</v>
      </c>
      <c r="BK148" s="113">
        <f t="shared" si="195"/>
        <v>0.91283168774175227</v>
      </c>
      <c r="BL148" s="113">
        <f t="shared" si="196"/>
        <v>7.4575473317360322E-2</v>
      </c>
      <c r="BM148" s="113">
        <f t="shared" si="197"/>
        <v>1.0947308028033573</v>
      </c>
      <c r="BN148" s="113">
        <f t="shared" si="198"/>
        <v>3.029566039532551</v>
      </c>
      <c r="BO148" s="137">
        <f t="shared" si="199"/>
        <v>700.81345260188209</v>
      </c>
      <c r="BP148" s="137">
        <f t="shared" si="200"/>
        <v>310.65004715203042</v>
      </c>
      <c r="BQ148" s="137">
        <f t="shared" si="201"/>
        <v>65.532082835643578</v>
      </c>
      <c r="BR148" s="137">
        <f t="shared" si="202"/>
        <v>40.288370194467134</v>
      </c>
      <c r="BS148" s="113">
        <f t="shared" si="203"/>
        <v>0.91283168751353327</v>
      </c>
      <c r="BT148" s="113">
        <f t="shared" si="204"/>
        <v>7.4575473474613768E-2</v>
      </c>
      <c r="BU148" s="113">
        <f t="shared" si="205"/>
        <v>1.0947308027269675</v>
      </c>
      <c r="BV148" s="113">
        <f t="shared" si="206"/>
        <v>3.0295660394260491</v>
      </c>
      <c r="BW148" s="137">
        <f t="shared" si="207"/>
        <v>700.81345242463499</v>
      </c>
      <c r="BX148" s="137">
        <f t="shared" si="208"/>
        <v>310.65004714505432</v>
      </c>
      <c r="BY148" s="137">
        <f t="shared" si="209"/>
        <v>65.532082834972158</v>
      </c>
      <c r="BZ148" s="137">
        <f t="shared" si="210"/>
        <v>40.28837019402377</v>
      </c>
      <c r="CA148" s="113">
        <f t="shared" si="211"/>
        <v>0.91283168752094301</v>
      </c>
      <c r="CB148" s="113">
        <f t="shared" si="212"/>
        <v>7.4575473469508255E-2</v>
      </c>
      <c r="CC148" s="113">
        <f t="shared" si="213"/>
        <v>1.0947308027294476</v>
      </c>
      <c r="CD148" s="113">
        <f t="shared" si="214"/>
        <v>3.0295660394295068</v>
      </c>
      <c r="CE148" s="137">
        <f t="shared" si="215"/>
        <v>700.81345243038982</v>
      </c>
      <c r="CF148" s="137">
        <f t="shared" si="216"/>
        <v>310.65004714528078</v>
      </c>
      <c r="CG148" s="137">
        <f t="shared" si="217"/>
        <v>65.532082834993957</v>
      </c>
      <c r="CH148" s="137">
        <f t="shared" si="218"/>
        <v>40.288370194038166</v>
      </c>
      <c r="CI148" s="113">
        <f t="shared" si="219"/>
        <v>0.91283168752070232</v>
      </c>
      <c r="CJ148" s="113">
        <f t="shared" si="220"/>
        <v>7.4575473469673983E-2</v>
      </c>
      <c r="CK148" s="113">
        <f t="shared" si="221"/>
        <v>1.094730802729367</v>
      </c>
      <c r="CL148" s="113">
        <f t="shared" si="222"/>
        <v>3.0295660394293944</v>
      </c>
      <c r="CM148" s="137">
        <f t="shared" si="223"/>
        <v>700.81345243020291</v>
      </c>
      <c r="CN148" s="137">
        <f t="shared" si="224"/>
        <v>310.65004714527339</v>
      </c>
      <c r="CO148" s="137">
        <f t="shared" si="225"/>
        <v>65.532082834993261</v>
      </c>
      <c r="CP148" s="137">
        <f t="shared" si="226"/>
        <v>40.288370194037697</v>
      </c>
      <c r="CQ148" s="113">
        <f t="shared" si="227"/>
        <v>0.91283168752071009</v>
      </c>
      <c r="CR148" s="113">
        <f t="shared" si="228"/>
        <v>7.4575473469668613E-2</v>
      </c>
      <c r="CS148" s="113">
        <f t="shared" si="229"/>
        <v>1.0947308027293696</v>
      </c>
      <c r="CT148" s="113">
        <f t="shared" si="230"/>
        <v>3.0295660394293984</v>
      </c>
      <c r="CU148" s="137">
        <f t="shared" si="231"/>
        <v>700.81345243020917</v>
      </c>
      <c r="CV148" s="137">
        <f t="shared" si="232"/>
        <v>310.65004714527367</v>
      </c>
      <c r="CW148" s="173">
        <f t="shared" si="233"/>
        <v>65.53208283499329</v>
      </c>
      <c r="CX148" s="173">
        <f t="shared" si="234"/>
        <v>40.288370194037697</v>
      </c>
      <c r="CY148" s="174">
        <f t="shared" si="235"/>
        <v>0.91283168752070931</v>
      </c>
      <c r="CZ148" s="174">
        <f t="shared" si="236"/>
        <v>7.4575473469668835E-2</v>
      </c>
      <c r="DA148" s="174">
        <f t="shared" si="237"/>
        <v>1.0947308027293696</v>
      </c>
      <c r="DB148" s="174">
        <f t="shared" si="238"/>
        <v>3.0295660394293993</v>
      </c>
      <c r="DC148" s="173">
        <f t="shared" si="239"/>
        <v>700.81345243020871</v>
      </c>
      <c r="DD148" s="137">
        <f t="shared" si="240"/>
        <v>310.65004714527367</v>
      </c>
      <c r="DE148" s="173">
        <f t="shared" si="241"/>
        <v>65.53208283499329</v>
      </c>
      <c r="DF148" s="173">
        <f t="shared" si="242"/>
        <v>40.288370194037697</v>
      </c>
      <c r="DG148" s="174">
        <f t="shared" si="243"/>
        <v>0.91283168752070931</v>
      </c>
      <c r="DH148" s="174">
        <f t="shared" si="244"/>
        <v>7.4575473469668835E-2</v>
      </c>
      <c r="DI148" s="174">
        <f t="shared" si="245"/>
        <v>1.0947308027293696</v>
      </c>
      <c r="DJ148" s="174">
        <f t="shared" si="246"/>
        <v>3.0295660394293993</v>
      </c>
      <c r="DK148" s="173">
        <f t="shared" si="247"/>
        <v>700.81345243020871</v>
      </c>
      <c r="DL148" s="137">
        <f t="shared" si="248"/>
        <v>310.65004714527367</v>
      </c>
      <c r="DM148" s="173">
        <f t="shared" si="249"/>
        <v>65.53208283499329</v>
      </c>
      <c r="DN148" s="173">
        <f t="shared" si="250"/>
        <v>40.288370194037697</v>
      </c>
      <c r="DO148" s="174">
        <f t="shared" si="251"/>
        <v>0.91283168752070931</v>
      </c>
      <c r="DP148" s="174">
        <f t="shared" si="252"/>
        <v>7.4575473469668835E-2</v>
      </c>
      <c r="DQ148" s="174">
        <f t="shared" si="253"/>
        <v>1.0947308027293696</v>
      </c>
      <c r="DR148" s="174">
        <f t="shared" si="254"/>
        <v>3.0295660394293993</v>
      </c>
      <c r="DS148" s="173">
        <f t="shared" si="255"/>
        <v>700.81345243020871</v>
      </c>
      <c r="DT148" s="137">
        <f t="shared" si="256"/>
        <v>310.65004714527367</v>
      </c>
      <c r="DU148" s="173">
        <f t="shared" si="257"/>
        <v>65.53208283499329</v>
      </c>
      <c r="DV148" s="173">
        <f t="shared" si="258"/>
        <v>40.288370194037697</v>
      </c>
      <c r="DW148" s="174">
        <f t="shared" si="259"/>
        <v>0.91283168752070931</v>
      </c>
      <c r="DX148" s="174">
        <f t="shared" si="260"/>
        <v>7.4575473469668835E-2</v>
      </c>
      <c r="DY148" s="174">
        <f t="shared" si="261"/>
        <v>1.0947308027293696</v>
      </c>
      <c r="DZ148" s="174">
        <f t="shared" si="262"/>
        <v>3.0295660394293993</v>
      </c>
      <c r="EA148" s="173">
        <f t="shared" si="263"/>
        <v>700.81345243020871</v>
      </c>
      <c r="EB148" s="137">
        <f t="shared" si="264"/>
        <v>310.65004714527367</v>
      </c>
      <c r="EC148" s="173">
        <f t="shared" si="265"/>
        <v>65.53208283499329</v>
      </c>
      <c r="ED148" s="173">
        <f t="shared" si="266"/>
        <v>40.288370194037697</v>
      </c>
      <c r="EE148" s="174">
        <f t="shared" si="267"/>
        <v>0.91283168752070931</v>
      </c>
      <c r="EF148" s="174">
        <f t="shared" si="268"/>
        <v>7.4575473469668835E-2</v>
      </c>
      <c r="EG148" s="174">
        <f t="shared" si="269"/>
        <v>1.0947308027293696</v>
      </c>
      <c r="EH148" s="174">
        <f t="shared" si="270"/>
        <v>3.0295660394293993</v>
      </c>
      <c r="EI148" s="173">
        <f t="shared" si="271"/>
        <v>700.81345243020871</v>
      </c>
      <c r="EJ148" s="137">
        <f t="shared" si="272"/>
        <v>310.65004714527367</v>
      </c>
      <c r="EK148" s="173">
        <f t="shared" si="273"/>
        <v>65.53208283499329</v>
      </c>
      <c r="EL148" s="173">
        <f t="shared" si="274"/>
        <v>40.288370194037697</v>
      </c>
      <c r="EM148" s="174">
        <f t="shared" si="275"/>
        <v>0.91283168752070931</v>
      </c>
      <c r="EN148" s="174">
        <f t="shared" si="276"/>
        <v>7.4575473469668835E-2</v>
      </c>
      <c r="EO148" s="174">
        <f t="shared" si="277"/>
        <v>1.0947308027293696</v>
      </c>
      <c r="EP148" s="174">
        <f t="shared" si="278"/>
        <v>3.0295660394293993</v>
      </c>
      <c r="EQ148" s="137">
        <f t="shared" si="279"/>
        <v>0.86814731023776071</v>
      </c>
      <c r="ER148" s="137">
        <f t="shared" si="280"/>
        <v>37.500047145273697</v>
      </c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  <c r="HT148" s="106"/>
      <c r="HU148" s="106"/>
      <c r="HV148" s="106"/>
      <c r="HW148" s="106"/>
      <c r="HX148" s="106"/>
      <c r="HY148" s="106"/>
      <c r="HZ148" s="106"/>
      <c r="IA148" s="106"/>
      <c r="IB148" s="106"/>
      <c r="IC148" s="106"/>
      <c r="ID148" s="106"/>
      <c r="IE148" s="106"/>
      <c r="IF148" s="106"/>
      <c r="IG148" s="106"/>
      <c r="IH148" s="106"/>
      <c r="II148" s="106"/>
      <c r="IJ148" s="106"/>
      <c r="IK148" s="106"/>
      <c r="IL148" s="106"/>
      <c r="IM148" s="106"/>
      <c r="IN148" s="106"/>
      <c r="IO148" s="106"/>
      <c r="IP148" s="106"/>
      <c r="IQ148" s="106"/>
      <c r="IR148" s="106"/>
      <c r="IS148" s="106"/>
      <c r="IT148" s="106"/>
      <c r="IU148" s="106"/>
      <c r="IV148" s="106"/>
      <c r="IW148" s="106"/>
      <c r="IX148" s="106"/>
      <c r="IY148" s="106"/>
      <c r="IZ148" s="106"/>
      <c r="JA148" s="106"/>
      <c r="JB148" s="106"/>
      <c r="JC148" s="106"/>
      <c r="JD148" s="106"/>
      <c r="JE148" s="106"/>
      <c r="JF148" s="106"/>
      <c r="JG148" s="106"/>
      <c r="JH148" s="106"/>
      <c r="JI148" s="106"/>
      <c r="JJ148" s="106"/>
      <c r="JK148" s="106"/>
      <c r="JL148" s="106"/>
      <c r="JM148" s="106"/>
      <c r="JN148" s="106"/>
      <c r="JO148" s="106"/>
      <c r="JP148" s="106"/>
      <c r="JQ148" s="106"/>
      <c r="JR148" s="106"/>
      <c r="JS148" s="106"/>
      <c r="JT148" s="106"/>
      <c r="JU148" s="106"/>
      <c r="JV148" s="106"/>
      <c r="JW148" s="106"/>
      <c r="JX148" s="106"/>
      <c r="JY148" s="106"/>
      <c r="JZ148" s="106"/>
      <c r="KA148" s="106"/>
      <c r="KB148" s="106"/>
      <c r="KC148" s="106"/>
      <c r="KD148" s="106"/>
      <c r="KE148" s="106"/>
      <c r="KF148" s="106"/>
      <c r="KG148" s="106"/>
      <c r="KH148" s="106"/>
      <c r="KI148" s="106"/>
      <c r="KJ148" s="106"/>
      <c r="KK148" s="106"/>
      <c r="KL148" s="106"/>
      <c r="KM148" s="106"/>
      <c r="KN148" s="106"/>
      <c r="KO148" s="106"/>
      <c r="KP148" s="106"/>
      <c r="KQ148" s="106"/>
      <c r="KR148" s="106"/>
      <c r="KS148" s="106"/>
      <c r="KT148" s="106"/>
      <c r="KU148" s="106"/>
      <c r="KV148" s="106"/>
      <c r="KW148" s="106"/>
      <c r="KX148" s="106"/>
      <c r="KY148" s="106"/>
      <c r="KZ148" s="106"/>
      <c r="LA148" s="106"/>
      <c r="LB148" s="106"/>
      <c r="LC148" s="106"/>
      <c r="LD148" s="106"/>
      <c r="LE148" s="106"/>
      <c r="LF148" s="106"/>
      <c r="LG148" s="106"/>
      <c r="LH148" s="106"/>
      <c r="LI148" s="106"/>
      <c r="LJ148" s="106"/>
      <c r="LK148" s="106"/>
      <c r="LL148" s="106"/>
      <c r="LM148" s="106"/>
      <c r="LN148" s="106"/>
      <c r="LO148" s="106"/>
      <c r="LP148" s="106"/>
      <c r="LQ148" s="106"/>
      <c r="LR148" s="106"/>
      <c r="LS148" s="106"/>
      <c r="LT148" s="106"/>
      <c r="LU148" s="106"/>
      <c r="LV148" s="106"/>
      <c r="LW148" s="106"/>
      <c r="LX148" s="106"/>
      <c r="LY148" s="106"/>
      <c r="LZ148" s="106"/>
      <c r="MA148" s="106"/>
      <c r="MB148" s="106"/>
      <c r="MC148" s="106"/>
      <c r="MD148" s="106"/>
      <c r="ME148" s="106"/>
      <c r="MF148" s="106"/>
      <c r="MG148" s="106"/>
      <c r="MH148" s="106"/>
      <c r="MI148" s="106"/>
      <c r="MJ148" s="106"/>
      <c r="MK148" s="106"/>
      <c r="ML148" s="106"/>
      <c r="MM148" s="106"/>
      <c r="MN148" s="106"/>
      <c r="MO148" s="106"/>
      <c r="MP148" s="106"/>
      <c r="MQ148" s="106"/>
      <c r="MR148" s="106"/>
      <c r="MS148" s="106"/>
      <c r="MT148" s="106"/>
      <c r="MU148" s="106"/>
      <c r="MV148" s="106"/>
      <c r="MW148" s="106"/>
      <c r="MX148" s="106"/>
      <c r="MY148" s="106"/>
      <c r="MZ148" s="106"/>
      <c r="NA148" s="106"/>
      <c r="NB148" s="106"/>
      <c r="NC148" s="106"/>
      <c r="ND148" s="106"/>
      <c r="NE148" s="106"/>
      <c r="NF148" s="106"/>
      <c r="NG148" s="106"/>
      <c r="NH148" s="106"/>
      <c r="NI148" s="106"/>
      <c r="NJ148" s="106"/>
      <c r="NK148" s="106"/>
      <c r="NL148" s="106"/>
      <c r="NM148" s="106"/>
      <c r="NN148" s="106"/>
      <c r="NO148" s="106"/>
      <c r="NP148" s="106"/>
      <c r="NQ148" s="106"/>
      <c r="NR148" s="106"/>
      <c r="NS148" s="106"/>
      <c r="NT148" s="106"/>
      <c r="NU148" s="106"/>
      <c r="NV148" s="106"/>
      <c r="NW148" s="106"/>
      <c r="NX148" s="106"/>
      <c r="NY148" s="106"/>
      <c r="NZ148" s="106"/>
      <c r="OA148" s="106"/>
      <c r="OB148" s="106"/>
      <c r="OC148" s="106"/>
      <c r="OD148" s="106"/>
      <c r="OE148" s="106"/>
      <c r="OF148" s="106"/>
      <c r="OG148" s="106"/>
      <c r="OH148" s="106"/>
      <c r="OI148" s="106"/>
      <c r="OJ148" s="106"/>
      <c r="OK148" s="106"/>
      <c r="OL148" s="106"/>
      <c r="OM148" s="106"/>
      <c r="ON148" s="106"/>
      <c r="OO148" s="106"/>
      <c r="OP148" s="106"/>
      <c r="OQ148" s="106"/>
      <c r="OR148" s="106"/>
      <c r="OS148" s="106"/>
      <c r="OT148" s="106"/>
      <c r="OU148" s="106"/>
      <c r="OV148" s="106"/>
      <c r="OW148" s="106"/>
      <c r="OX148" s="106"/>
      <c r="OY148" s="106"/>
      <c r="OZ148" s="106"/>
      <c r="PA148" s="106"/>
      <c r="PB148" s="106"/>
      <c r="PC148" s="106"/>
      <c r="PD148" s="106"/>
      <c r="PE148" s="106"/>
      <c r="PF148" s="106"/>
      <c r="PG148" s="106"/>
      <c r="PH148" s="106"/>
      <c r="PI148" s="106"/>
      <c r="PJ148" s="106"/>
      <c r="PK148" s="106"/>
      <c r="PL148" s="106"/>
      <c r="PM148" s="106"/>
      <c r="PN148" s="106"/>
      <c r="PO148" s="106"/>
      <c r="PP148" s="106"/>
      <c r="PQ148" s="106"/>
      <c r="PR148" s="106"/>
      <c r="PS148" s="106"/>
      <c r="PT148" s="106"/>
      <c r="PU148" s="106"/>
      <c r="PV148" s="106"/>
      <c r="PW148" s="106"/>
      <c r="PX148" s="106"/>
      <c r="PY148" s="106"/>
      <c r="PZ148" s="106"/>
      <c r="QA148" s="106"/>
      <c r="QB148" s="106"/>
      <c r="QC148" s="106"/>
      <c r="QD148" s="106"/>
      <c r="QE148" s="106"/>
      <c r="QF148" s="106"/>
      <c r="QG148" s="106"/>
      <c r="QH148" s="106"/>
      <c r="QI148" s="106"/>
      <c r="QJ148" s="106"/>
      <c r="QK148" s="106"/>
      <c r="QL148" s="106"/>
      <c r="QM148" s="106"/>
      <c r="QN148" s="106"/>
      <c r="QO148" s="106"/>
      <c r="QP148" s="106"/>
      <c r="QQ148" s="106"/>
      <c r="QR148" s="106"/>
      <c r="QS148" s="106"/>
      <c r="QT148" s="106"/>
      <c r="QU148" s="106"/>
      <c r="QV148" s="106"/>
      <c r="QW148" s="106"/>
      <c r="QX148" s="106"/>
      <c r="QY148" s="106"/>
      <c r="QZ148" s="106"/>
      <c r="RA148" s="106"/>
      <c r="RB148" s="106"/>
      <c r="RC148" s="106"/>
      <c r="RD148" s="106"/>
      <c r="RE148" s="106"/>
      <c r="RF148" s="106"/>
      <c r="RG148" s="106"/>
      <c r="RH148" s="106"/>
      <c r="RI148" s="106"/>
      <c r="RJ148" s="106"/>
      <c r="RK148" s="106"/>
      <c r="RL148" s="106"/>
      <c r="RM148" s="106"/>
      <c r="RN148" s="106"/>
      <c r="RO148" s="106"/>
      <c r="RP148" s="106"/>
      <c r="RQ148" s="106"/>
      <c r="RR148" s="106"/>
    </row>
    <row r="149" spans="1:486" x14ac:dyDescent="0.3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16"/>
      <c r="M149" s="116"/>
      <c r="N149" s="116"/>
      <c r="O149" s="116"/>
      <c r="P149" s="117"/>
      <c r="Q149" s="117"/>
      <c r="R149" s="116"/>
      <c r="S149" s="111">
        <v>0.87</v>
      </c>
      <c r="T149" s="134">
        <f t="shared" si="154"/>
        <v>316.12343656822776</v>
      </c>
      <c r="U149" s="111">
        <f t="shared" si="155"/>
        <v>66.066276287213398</v>
      </c>
      <c r="V149" s="111">
        <f t="shared" si="156"/>
        <v>40.641187828852324</v>
      </c>
      <c r="W149" s="156">
        <f t="shared" si="281"/>
        <v>0.90715045077345491</v>
      </c>
      <c r="X149" s="156">
        <f t="shared" si="282"/>
        <v>7.8616404609712642E-2</v>
      </c>
      <c r="Y149" s="156">
        <f t="shared" si="157"/>
        <v>1.0832876741319939</v>
      </c>
      <c r="Z149" s="156">
        <f t="shared" si="158"/>
        <v>3.2007050034591242</v>
      </c>
      <c r="AA149" s="111">
        <f t="shared" si="159"/>
        <v>696.3136015800219</v>
      </c>
      <c r="AB149" s="111">
        <f t="shared" si="160"/>
        <v>310.47248736914509</v>
      </c>
      <c r="AC149" s="111">
        <f t="shared" si="161"/>
        <v>65.5150014650728</v>
      </c>
      <c r="AD149" s="111">
        <f t="shared" si="162"/>
        <v>40.27709049704476</v>
      </c>
      <c r="AE149" s="156">
        <f t="shared" si="163"/>
        <v>0.91302042112983628</v>
      </c>
      <c r="AF149" s="156">
        <f t="shared" si="164"/>
        <v>7.4445562979161384E-2</v>
      </c>
      <c r="AG149" s="156">
        <f t="shared" si="165"/>
        <v>1.0851652472876596</v>
      </c>
      <c r="AH149" s="156">
        <f t="shared" si="166"/>
        <v>3.2061594495266683</v>
      </c>
      <c r="AI149" s="111">
        <f t="shared" si="167"/>
        <v>700.89668400641904</v>
      </c>
      <c r="AJ149" s="111">
        <f t="shared" si="168"/>
        <v>310.65332283591454</v>
      </c>
      <c r="AK149" s="111">
        <f t="shared" si="169"/>
        <v>65.532398102558233</v>
      </c>
      <c r="AL149" s="111">
        <f t="shared" si="170"/>
        <v>40.288578382420013</v>
      </c>
      <c r="AM149" s="156">
        <f t="shared" si="171"/>
        <v>0.91282820835922041</v>
      </c>
      <c r="AN149" s="156">
        <f t="shared" si="172"/>
        <v>7.4577870817690212E-2</v>
      </c>
      <c r="AO149" s="156">
        <f t="shared" si="173"/>
        <v>1.0851046151315038</v>
      </c>
      <c r="AP149" s="156">
        <f t="shared" si="174"/>
        <v>3.2060063518865576</v>
      </c>
      <c r="AQ149" s="111">
        <f t="shared" si="175"/>
        <v>700.75078959780137</v>
      </c>
      <c r="AR149" s="111">
        <f t="shared" si="176"/>
        <v>310.64758076115766</v>
      </c>
      <c r="AS149" s="111">
        <f t="shared" si="177"/>
        <v>65.531845462261217</v>
      </c>
      <c r="AT149" s="111">
        <f t="shared" si="178"/>
        <v>40.288213443893731</v>
      </c>
      <c r="AU149" s="156">
        <f t="shared" si="179"/>
        <v>0.91283430716902481</v>
      </c>
      <c r="AV149" s="156">
        <f t="shared" si="180"/>
        <v>7.457366843794018E-2</v>
      </c>
      <c r="AW149" s="156">
        <f t="shared" si="181"/>
        <v>1.0851065398407691</v>
      </c>
      <c r="AX149" s="156">
        <f t="shared" si="182"/>
        <v>3.2060112354523276</v>
      </c>
      <c r="AY149" s="111">
        <f t="shared" si="183"/>
        <v>700.75542303705959</v>
      </c>
      <c r="AZ149" s="111">
        <f t="shared" si="184"/>
        <v>310.64776313748285</v>
      </c>
      <c r="BA149" s="111">
        <f t="shared" si="185"/>
        <v>65.531863014643449</v>
      </c>
      <c r="BB149" s="111">
        <f t="shared" si="186"/>
        <v>40.28822503468696</v>
      </c>
      <c r="BC149" s="156">
        <f t="shared" si="187"/>
        <v>0.91283411345773213</v>
      </c>
      <c r="BD149" s="156">
        <f t="shared" si="188"/>
        <v>7.4573801910184478E-2</v>
      </c>
      <c r="BE149" s="156">
        <f t="shared" si="189"/>
        <v>1.0851064787087603</v>
      </c>
      <c r="BF149" s="156">
        <f t="shared" si="190"/>
        <v>3.206011080365871</v>
      </c>
      <c r="BG149" s="111">
        <f t="shared" si="191"/>
        <v>700.75527587340241</v>
      </c>
      <c r="BH149" s="137">
        <f t="shared" si="192"/>
        <v>310.64775734500404</v>
      </c>
      <c r="BI149" s="137">
        <f t="shared" si="193"/>
        <v>65.531862457159676</v>
      </c>
      <c r="BJ149" s="137">
        <f t="shared" si="194"/>
        <v>40.288224666550065</v>
      </c>
      <c r="BK149" s="113">
        <f t="shared" si="195"/>
        <v>0.91283411961021732</v>
      </c>
      <c r="BL149" s="113">
        <f t="shared" si="196"/>
        <v>7.4573797670953554E-2</v>
      </c>
      <c r="BM149" s="113">
        <f t="shared" si="197"/>
        <v>1.0851064806503816</v>
      </c>
      <c r="BN149" s="113">
        <f t="shared" si="198"/>
        <v>3.206011085291617</v>
      </c>
      <c r="BO149" s="137">
        <f t="shared" si="199"/>
        <v>700.75528054748804</v>
      </c>
      <c r="BP149" s="137">
        <f t="shared" si="200"/>
        <v>310.64775752897975</v>
      </c>
      <c r="BQ149" s="137">
        <f t="shared" si="201"/>
        <v>65.531862474865989</v>
      </c>
      <c r="BR149" s="137">
        <f t="shared" si="202"/>
        <v>40.288224678242507</v>
      </c>
      <c r="BS149" s="113">
        <f t="shared" si="203"/>
        <v>0.91283411941480719</v>
      </c>
      <c r="BT149" s="113">
        <f t="shared" si="204"/>
        <v>7.4573797805596323E-2</v>
      </c>
      <c r="BU149" s="113">
        <f t="shared" si="205"/>
        <v>1.0851064805887136</v>
      </c>
      <c r="BV149" s="113">
        <f t="shared" si="206"/>
        <v>3.2060110851351706</v>
      </c>
      <c r="BW149" s="137">
        <f t="shared" si="207"/>
        <v>700.75528039903361</v>
      </c>
      <c r="BX149" s="137">
        <f t="shared" si="208"/>
        <v>310.64775752313648</v>
      </c>
      <c r="BY149" s="137">
        <f t="shared" si="209"/>
        <v>65.531862474303622</v>
      </c>
      <c r="BZ149" s="137">
        <f t="shared" si="210"/>
        <v>40.288224677871128</v>
      </c>
      <c r="CA149" s="113">
        <f t="shared" si="211"/>
        <v>0.91283411942101333</v>
      </c>
      <c r="CB149" s="113">
        <f t="shared" si="212"/>
        <v>7.4573797801319966E-2</v>
      </c>
      <c r="CC149" s="113">
        <f t="shared" si="213"/>
        <v>1.0851064805906723</v>
      </c>
      <c r="CD149" s="113">
        <f t="shared" si="214"/>
        <v>3.20601108514014</v>
      </c>
      <c r="CE149" s="137">
        <f t="shared" si="215"/>
        <v>700.75528040374866</v>
      </c>
      <c r="CF149" s="137">
        <f t="shared" si="216"/>
        <v>310.64775752332207</v>
      </c>
      <c r="CG149" s="137">
        <f t="shared" si="217"/>
        <v>65.5318624743215</v>
      </c>
      <c r="CH149" s="137">
        <f t="shared" si="218"/>
        <v>40.288224677882916</v>
      </c>
      <c r="CI149" s="113">
        <f t="shared" si="219"/>
        <v>0.91283411942081571</v>
      </c>
      <c r="CJ149" s="113">
        <f t="shared" si="220"/>
        <v>7.4573797801455802E-2</v>
      </c>
      <c r="CK149" s="113">
        <f t="shared" si="221"/>
        <v>1.0851064805906101</v>
      </c>
      <c r="CL149" s="113">
        <f t="shared" si="222"/>
        <v>3.2060110851399832</v>
      </c>
      <c r="CM149" s="137">
        <f t="shared" si="223"/>
        <v>700.75528040359882</v>
      </c>
      <c r="CN149" s="137">
        <f t="shared" si="224"/>
        <v>310.64775752331616</v>
      </c>
      <c r="CO149" s="137">
        <f t="shared" si="225"/>
        <v>65.531862474320917</v>
      </c>
      <c r="CP149" s="137">
        <f t="shared" si="226"/>
        <v>40.288224677882546</v>
      </c>
      <c r="CQ149" s="113">
        <f t="shared" si="227"/>
        <v>0.9128341194208226</v>
      </c>
      <c r="CR149" s="113">
        <f t="shared" si="228"/>
        <v>7.4573797801451486E-2</v>
      </c>
      <c r="CS149" s="113">
        <f t="shared" si="229"/>
        <v>1.0851064805906119</v>
      </c>
      <c r="CT149" s="113">
        <f t="shared" si="230"/>
        <v>3.2060110851399872</v>
      </c>
      <c r="CU149" s="137">
        <f t="shared" si="231"/>
        <v>700.75528040360371</v>
      </c>
      <c r="CV149" s="137">
        <f t="shared" si="232"/>
        <v>310.64775752331633</v>
      </c>
      <c r="CW149" s="173">
        <f t="shared" si="233"/>
        <v>65.531862474320917</v>
      </c>
      <c r="CX149" s="173">
        <f t="shared" si="234"/>
        <v>40.28822467788256</v>
      </c>
      <c r="CY149" s="174">
        <f t="shared" si="235"/>
        <v>0.9128341194208226</v>
      </c>
      <c r="CZ149" s="174">
        <f t="shared" si="236"/>
        <v>7.4573797801451569E-2</v>
      </c>
      <c r="DA149" s="174">
        <f t="shared" si="237"/>
        <v>1.0851064805906119</v>
      </c>
      <c r="DB149" s="174">
        <f t="shared" si="238"/>
        <v>3.2060110851399863</v>
      </c>
      <c r="DC149" s="173">
        <f t="shared" si="239"/>
        <v>700.75528040360359</v>
      </c>
      <c r="DD149" s="137">
        <f t="shared" si="240"/>
        <v>310.64775752331633</v>
      </c>
      <c r="DE149" s="173">
        <f t="shared" si="241"/>
        <v>65.531862474320917</v>
      </c>
      <c r="DF149" s="173">
        <f t="shared" si="242"/>
        <v>40.28822467788256</v>
      </c>
      <c r="DG149" s="174">
        <f t="shared" si="243"/>
        <v>0.9128341194208226</v>
      </c>
      <c r="DH149" s="174">
        <f t="shared" si="244"/>
        <v>7.4573797801451569E-2</v>
      </c>
      <c r="DI149" s="174">
        <f t="shared" si="245"/>
        <v>1.0851064805906119</v>
      </c>
      <c r="DJ149" s="174">
        <f t="shared" si="246"/>
        <v>3.2060110851399863</v>
      </c>
      <c r="DK149" s="173">
        <f t="shared" si="247"/>
        <v>700.75528040360359</v>
      </c>
      <c r="DL149" s="137">
        <f t="shared" si="248"/>
        <v>310.64775752331633</v>
      </c>
      <c r="DM149" s="173">
        <f t="shared" si="249"/>
        <v>65.531862474320917</v>
      </c>
      <c r="DN149" s="173">
        <f t="shared" si="250"/>
        <v>40.28822467788256</v>
      </c>
      <c r="DO149" s="174">
        <f t="shared" si="251"/>
        <v>0.9128341194208226</v>
      </c>
      <c r="DP149" s="174">
        <f t="shared" si="252"/>
        <v>7.4573797801451569E-2</v>
      </c>
      <c r="DQ149" s="174">
        <f t="shared" si="253"/>
        <v>1.0851064805906119</v>
      </c>
      <c r="DR149" s="174">
        <f t="shared" si="254"/>
        <v>3.2060110851399863</v>
      </c>
      <c r="DS149" s="173">
        <f t="shared" si="255"/>
        <v>700.75528040360359</v>
      </c>
      <c r="DT149" s="137">
        <f t="shared" si="256"/>
        <v>310.64775752331633</v>
      </c>
      <c r="DU149" s="173">
        <f t="shared" si="257"/>
        <v>65.531862474320917</v>
      </c>
      <c r="DV149" s="173">
        <f t="shared" si="258"/>
        <v>40.28822467788256</v>
      </c>
      <c r="DW149" s="174">
        <f t="shared" si="259"/>
        <v>0.9128341194208226</v>
      </c>
      <c r="DX149" s="174">
        <f t="shared" si="260"/>
        <v>7.4573797801451569E-2</v>
      </c>
      <c r="DY149" s="174">
        <f t="shared" si="261"/>
        <v>1.0851064805906119</v>
      </c>
      <c r="DZ149" s="174">
        <f t="shared" si="262"/>
        <v>3.2060110851399863</v>
      </c>
      <c r="EA149" s="173">
        <f t="shared" si="263"/>
        <v>700.75528040360359</v>
      </c>
      <c r="EB149" s="137">
        <f t="shared" si="264"/>
        <v>310.64775752331633</v>
      </c>
      <c r="EC149" s="173">
        <f t="shared" si="265"/>
        <v>65.531862474320917</v>
      </c>
      <c r="ED149" s="173">
        <f t="shared" si="266"/>
        <v>40.28822467788256</v>
      </c>
      <c r="EE149" s="174">
        <f t="shared" si="267"/>
        <v>0.9128341194208226</v>
      </c>
      <c r="EF149" s="174">
        <f t="shared" si="268"/>
        <v>7.4573797801451569E-2</v>
      </c>
      <c r="EG149" s="174">
        <f t="shared" si="269"/>
        <v>1.0851064805906119</v>
      </c>
      <c r="EH149" s="174">
        <f t="shared" si="270"/>
        <v>3.2060110851399863</v>
      </c>
      <c r="EI149" s="173">
        <f t="shared" si="271"/>
        <v>700.75528040360359</v>
      </c>
      <c r="EJ149" s="137">
        <f t="shared" si="272"/>
        <v>310.64775752331633</v>
      </c>
      <c r="EK149" s="173">
        <f t="shared" si="273"/>
        <v>65.531862474320917</v>
      </c>
      <c r="EL149" s="173">
        <f t="shared" si="274"/>
        <v>40.28822467788256</v>
      </c>
      <c r="EM149" s="174">
        <f t="shared" si="275"/>
        <v>0.9128341194208226</v>
      </c>
      <c r="EN149" s="174">
        <f t="shared" si="276"/>
        <v>7.4573797801451569E-2</v>
      </c>
      <c r="EO149" s="174">
        <f t="shared" si="277"/>
        <v>1.0851064805906119</v>
      </c>
      <c r="EP149" s="174">
        <f t="shared" si="278"/>
        <v>3.2060110851399863</v>
      </c>
      <c r="EQ149" s="137">
        <f t="shared" si="279"/>
        <v>0.87044872558753794</v>
      </c>
      <c r="ER149" s="137">
        <f t="shared" si="280"/>
        <v>37.497757523316352</v>
      </c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  <c r="II149" s="106"/>
      <c r="IJ149" s="106"/>
      <c r="IK149" s="106"/>
      <c r="IL149" s="106"/>
      <c r="IM149" s="106"/>
      <c r="IN149" s="106"/>
      <c r="IO149" s="106"/>
      <c r="IP149" s="106"/>
      <c r="IQ149" s="106"/>
      <c r="IR149" s="106"/>
      <c r="IS149" s="106"/>
      <c r="IT149" s="106"/>
      <c r="IU149" s="106"/>
      <c r="IV149" s="106"/>
      <c r="IW149" s="106"/>
      <c r="IX149" s="106"/>
      <c r="IY149" s="106"/>
      <c r="IZ149" s="106"/>
      <c r="JA149" s="106"/>
      <c r="JB149" s="106"/>
      <c r="JC149" s="106"/>
      <c r="JD149" s="106"/>
      <c r="JE149" s="106"/>
      <c r="JF149" s="106"/>
      <c r="JG149" s="106"/>
      <c r="JH149" s="106"/>
      <c r="JI149" s="106"/>
      <c r="JJ149" s="106"/>
      <c r="JK149" s="106"/>
      <c r="JL149" s="106"/>
      <c r="JM149" s="106"/>
      <c r="JN149" s="106"/>
      <c r="JO149" s="106"/>
      <c r="JP149" s="106"/>
      <c r="JQ149" s="106"/>
      <c r="JR149" s="106"/>
      <c r="JS149" s="106"/>
      <c r="JT149" s="106"/>
      <c r="JU149" s="106"/>
      <c r="JV149" s="106"/>
      <c r="JW149" s="106"/>
      <c r="JX149" s="106"/>
      <c r="JY149" s="106"/>
      <c r="JZ149" s="106"/>
      <c r="KA149" s="106"/>
      <c r="KB149" s="106"/>
      <c r="KC149" s="106"/>
      <c r="KD149" s="106"/>
      <c r="KE149" s="106"/>
      <c r="KF149" s="106"/>
      <c r="KG149" s="106"/>
      <c r="KH149" s="106"/>
      <c r="KI149" s="106"/>
      <c r="KJ149" s="106"/>
      <c r="KK149" s="106"/>
      <c r="KL149" s="106"/>
      <c r="KM149" s="106"/>
      <c r="KN149" s="106"/>
      <c r="KO149" s="106"/>
      <c r="KP149" s="106"/>
      <c r="KQ149" s="106"/>
      <c r="KR149" s="106"/>
      <c r="KS149" s="106"/>
      <c r="KT149" s="106"/>
      <c r="KU149" s="106"/>
      <c r="KV149" s="106"/>
      <c r="KW149" s="106"/>
      <c r="KX149" s="106"/>
      <c r="KY149" s="106"/>
      <c r="KZ149" s="106"/>
      <c r="LA149" s="106"/>
      <c r="LB149" s="106"/>
      <c r="LC149" s="106"/>
      <c r="LD149" s="106"/>
      <c r="LE149" s="106"/>
      <c r="LF149" s="106"/>
      <c r="LG149" s="106"/>
      <c r="LH149" s="106"/>
      <c r="LI149" s="106"/>
      <c r="LJ149" s="106"/>
      <c r="LK149" s="106"/>
      <c r="LL149" s="106"/>
      <c r="LM149" s="106"/>
      <c r="LN149" s="106"/>
      <c r="LO149" s="106"/>
      <c r="LP149" s="106"/>
      <c r="LQ149" s="106"/>
      <c r="LR149" s="106"/>
      <c r="LS149" s="106"/>
      <c r="LT149" s="106"/>
      <c r="LU149" s="106"/>
      <c r="LV149" s="106"/>
      <c r="LW149" s="106"/>
      <c r="LX149" s="106"/>
      <c r="LY149" s="106"/>
      <c r="LZ149" s="106"/>
      <c r="MA149" s="106"/>
      <c r="MB149" s="106"/>
      <c r="MC149" s="106"/>
      <c r="MD149" s="106"/>
      <c r="ME149" s="106"/>
      <c r="MF149" s="106"/>
      <c r="MG149" s="106"/>
      <c r="MH149" s="106"/>
      <c r="MI149" s="106"/>
      <c r="MJ149" s="106"/>
      <c r="MK149" s="106"/>
      <c r="ML149" s="106"/>
      <c r="MM149" s="106"/>
      <c r="MN149" s="106"/>
      <c r="MO149" s="106"/>
      <c r="MP149" s="106"/>
      <c r="MQ149" s="106"/>
      <c r="MR149" s="106"/>
      <c r="MS149" s="106"/>
      <c r="MT149" s="106"/>
      <c r="MU149" s="106"/>
      <c r="MV149" s="106"/>
      <c r="MW149" s="106"/>
      <c r="MX149" s="106"/>
      <c r="MY149" s="106"/>
      <c r="MZ149" s="106"/>
      <c r="NA149" s="106"/>
      <c r="NB149" s="106"/>
      <c r="NC149" s="106"/>
      <c r="ND149" s="106"/>
      <c r="NE149" s="106"/>
      <c r="NF149" s="106"/>
      <c r="NG149" s="106"/>
      <c r="NH149" s="106"/>
      <c r="NI149" s="106"/>
      <c r="NJ149" s="106"/>
      <c r="NK149" s="106"/>
      <c r="NL149" s="106"/>
      <c r="NM149" s="106"/>
      <c r="NN149" s="106"/>
      <c r="NO149" s="106"/>
      <c r="NP149" s="106"/>
      <c r="NQ149" s="106"/>
      <c r="NR149" s="106"/>
      <c r="NS149" s="106"/>
      <c r="NT149" s="106"/>
      <c r="NU149" s="106"/>
      <c r="NV149" s="106"/>
      <c r="NW149" s="106"/>
      <c r="NX149" s="106"/>
      <c r="NY149" s="106"/>
      <c r="NZ149" s="106"/>
      <c r="OA149" s="106"/>
      <c r="OB149" s="106"/>
      <c r="OC149" s="106"/>
      <c r="OD149" s="106"/>
      <c r="OE149" s="106"/>
      <c r="OF149" s="106"/>
      <c r="OG149" s="106"/>
      <c r="OH149" s="106"/>
      <c r="OI149" s="106"/>
      <c r="OJ149" s="106"/>
      <c r="OK149" s="106"/>
      <c r="OL149" s="106"/>
      <c r="OM149" s="106"/>
      <c r="ON149" s="106"/>
      <c r="OO149" s="106"/>
      <c r="OP149" s="106"/>
      <c r="OQ149" s="106"/>
      <c r="OR149" s="106"/>
      <c r="OS149" s="106"/>
      <c r="OT149" s="106"/>
      <c r="OU149" s="106"/>
      <c r="OV149" s="106"/>
      <c r="OW149" s="106"/>
      <c r="OX149" s="106"/>
      <c r="OY149" s="106"/>
      <c r="OZ149" s="106"/>
      <c r="PA149" s="106"/>
      <c r="PB149" s="106"/>
      <c r="PC149" s="106"/>
      <c r="PD149" s="106"/>
      <c r="PE149" s="106"/>
      <c r="PF149" s="106"/>
      <c r="PG149" s="106"/>
      <c r="PH149" s="106"/>
      <c r="PI149" s="106"/>
      <c r="PJ149" s="106"/>
      <c r="PK149" s="106"/>
      <c r="PL149" s="106"/>
      <c r="PM149" s="106"/>
      <c r="PN149" s="106"/>
      <c r="PO149" s="106"/>
      <c r="PP149" s="106"/>
      <c r="PQ149" s="106"/>
      <c r="PR149" s="106"/>
      <c r="PS149" s="106"/>
      <c r="PT149" s="106"/>
      <c r="PU149" s="106"/>
      <c r="PV149" s="106"/>
      <c r="PW149" s="106"/>
      <c r="PX149" s="106"/>
      <c r="PY149" s="106"/>
      <c r="PZ149" s="106"/>
      <c r="QA149" s="106"/>
      <c r="QB149" s="106"/>
      <c r="QC149" s="106"/>
      <c r="QD149" s="106"/>
      <c r="QE149" s="106"/>
      <c r="QF149" s="106"/>
      <c r="QG149" s="106"/>
      <c r="QH149" s="106"/>
      <c r="QI149" s="106"/>
      <c r="QJ149" s="106"/>
      <c r="QK149" s="106"/>
      <c r="QL149" s="106"/>
      <c r="QM149" s="106"/>
      <c r="QN149" s="106"/>
      <c r="QO149" s="106"/>
      <c r="QP149" s="106"/>
      <c r="QQ149" s="106"/>
      <c r="QR149" s="106"/>
      <c r="QS149" s="106"/>
      <c r="QT149" s="106"/>
      <c r="QU149" s="106"/>
      <c r="QV149" s="106"/>
      <c r="QW149" s="106"/>
      <c r="QX149" s="106"/>
      <c r="QY149" s="106"/>
      <c r="QZ149" s="106"/>
      <c r="RA149" s="106"/>
      <c r="RB149" s="106"/>
      <c r="RC149" s="106"/>
      <c r="RD149" s="106"/>
      <c r="RE149" s="106"/>
      <c r="RF149" s="106"/>
      <c r="RG149" s="106"/>
      <c r="RH149" s="106"/>
      <c r="RI149" s="106"/>
      <c r="RJ149" s="106"/>
      <c r="RK149" s="106"/>
      <c r="RL149" s="106"/>
      <c r="RM149" s="106"/>
      <c r="RN149" s="106"/>
      <c r="RO149" s="106"/>
      <c r="RP149" s="106"/>
      <c r="RQ149" s="106"/>
      <c r="RR149" s="106"/>
    </row>
    <row r="150" spans="1:486" x14ac:dyDescent="0.3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16"/>
      <c r="M150" s="116"/>
      <c r="N150" s="116"/>
      <c r="O150" s="116"/>
      <c r="P150" s="117"/>
      <c r="Q150" s="117"/>
      <c r="R150" s="116"/>
      <c r="S150" s="111">
        <v>0.88</v>
      </c>
      <c r="T150" s="134">
        <f t="shared" si="154"/>
        <v>315.87587949851365</v>
      </c>
      <c r="U150" s="111">
        <f t="shared" si="155"/>
        <v>66.041789496686505</v>
      </c>
      <c r="V150" s="111">
        <f t="shared" si="156"/>
        <v>40.625012474619759</v>
      </c>
      <c r="W150" s="156">
        <f t="shared" si="281"/>
        <v>0.90740180596135167</v>
      </c>
      <c r="X150" s="156">
        <f t="shared" si="282"/>
        <v>7.8432144178375046E-2</v>
      </c>
      <c r="Y150" s="156">
        <f t="shared" si="157"/>
        <v>1.0741105168392573</v>
      </c>
      <c r="Z150" s="156">
        <f t="shared" si="158"/>
        <v>3.3992752245648048</v>
      </c>
      <c r="AA150" s="111">
        <f t="shared" si="159"/>
        <v>696.67322824065297</v>
      </c>
      <c r="AB150" s="111">
        <f t="shared" si="160"/>
        <v>310.48671137488765</v>
      </c>
      <c r="AC150" s="111">
        <f t="shared" si="161"/>
        <v>65.516369259825026</v>
      </c>
      <c r="AD150" s="111">
        <f t="shared" si="162"/>
        <v>40.277993716831233</v>
      </c>
      <c r="AE150" s="156">
        <f t="shared" si="163"/>
        <v>0.91300529153605214</v>
      </c>
      <c r="AF150" s="156">
        <f t="shared" si="164"/>
        <v>7.4455967098486467E-2</v>
      </c>
      <c r="AG150" s="156">
        <f t="shared" si="165"/>
        <v>1.0757849851515282</v>
      </c>
      <c r="AH150" s="156">
        <f t="shared" si="166"/>
        <v>3.4070236562087612</v>
      </c>
      <c r="AI150" s="111">
        <f t="shared" si="167"/>
        <v>700.93446715938705</v>
      </c>
      <c r="AJ150" s="111">
        <f t="shared" si="168"/>
        <v>310.65480974068453</v>
      </c>
      <c r="AK150" s="111">
        <f t="shared" si="169"/>
        <v>65.532541210848024</v>
      </c>
      <c r="AL150" s="111">
        <f t="shared" si="170"/>
        <v>40.288672884649557</v>
      </c>
      <c r="AM150" s="156">
        <f t="shared" si="171"/>
        <v>0.91282662912663637</v>
      </c>
      <c r="AN150" s="156">
        <f t="shared" si="172"/>
        <v>7.4578959032778488E-2</v>
      </c>
      <c r="AO150" s="156">
        <f t="shared" si="173"/>
        <v>1.0757322414563368</v>
      </c>
      <c r="AP150" s="156">
        <f t="shared" si="174"/>
        <v>3.4068028972669806</v>
      </c>
      <c r="AQ150" s="111">
        <f t="shared" si="175"/>
        <v>700.8021448913637</v>
      </c>
      <c r="AR150" s="111">
        <f t="shared" si="176"/>
        <v>310.64960209801262</v>
      </c>
      <c r="AS150" s="111">
        <f t="shared" si="177"/>
        <v>65.532040001996222</v>
      </c>
      <c r="AT150" s="111">
        <f t="shared" si="178"/>
        <v>40.288341909074973</v>
      </c>
      <c r="AU150" s="156">
        <f t="shared" si="179"/>
        <v>0.91283216021971569</v>
      </c>
      <c r="AV150" s="156">
        <f t="shared" si="180"/>
        <v>7.4575147759217572E-2</v>
      </c>
      <c r="AW150" s="156">
        <f t="shared" si="181"/>
        <v>1.0757338749527154</v>
      </c>
      <c r="AX150" s="156">
        <f t="shared" si="182"/>
        <v>3.4068097569874523</v>
      </c>
      <c r="AY150" s="111">
        <f t="shared" si="183"/>
        <v>700.80624482831979</v>
      </c>
      <c r="AZ150" s="111">
        <f t="shared" si="184"/>
        <v>310.64976346585718</v>
      </c>
      <c r="BA150" s="111">
        <f t="shared" si="185"/>
        <v>65.532055532624227</v>
      </c>
      <c r="BB150" s="111">
        <f t="shared" si="186"/>
        <v>40.288352164795107</v>
      </c>
      <c r="BC150" s="156">
        <f t="shared" si="187"/>
        <v>0.91283198882553318</v>
      </c>
      <c r="BD150" s="156">
        <f t="shared" si="188"/>
        <v>7.4575265857167339E-2</v>
      </c>
      <c r="BE150" s="156">
        <f t="shared" si="189"/>
        <v>1.0757338243355257</v>
      </c>
      <c r="BF150" s="156">
        <f t="shared" si="190"/>
        <v>3.406809544446936</v>
      </c>
      <c r="BG150" s="111">
        <f t="shared" si="191"/>
        <v>700.80611778526054</v>
      </c>
      <c r="BH150" s="137">
        <f t="shared" si="192"/>
        <v>310.64975846562947</v>
      </c>
      <c r="BI150" s="137">
        <f t="shared" si="193"/>
        <v>65.532055051383963</v>
      </c>
      <c r="BJ150" s="137">
        <f t="shared" si="194"/>
        <v>40.288351847005934</v>
      </c>
      <c r="BK150" s="113">
        <f t="shared" si="195"/>
        <v>0.91283199413643878</v>
      </c>
      <c r="BL150" s="113">
        <f t="shared" si="196"/>
        <v>7.4575262197722078E-2</v>
      </c>
      <c r="BM150" s="113">
        <f t="shared" si="197"/>
        <v>1.0757338259039757</v>
      </c>
      <c r="BN150" s="113">
        <f t="shared" si="198"/>
        <v>3.4068095510328464</v>
      </c>
      <c r="BO150" s="137">
        <f t="shared" si="199"/>
        <v>700.8061217218833</v>
      </c>
      <c r="BP150" s="137">
        <f t="shared" si="200"/>
        <v>310.64975862056917</v>
      </c>
      <c r="BQ150" s="137">
        <f t="shared" si="201"/>
        <v>65.532055066295925</v>
      </c>
      <c r="BR150" s="137">
        <f t="shared" si="202"/>
        <v>40.288351856853104</v>
      </c>
      <c r="BS150" s="113">
        <f t="shared" si="203"/>
        <v>0.91283199397187209</v>
      </c>
      <c r="BT150" s="113">
        <f t="shared" si="204"/>
        <v>7.4575262311115567E-2</v>
      </c>
      <c r="BU150" s="113">
        <f t="shared" si="205"/>
        <v>1.0757338258553748</v>
      </c>
      <c r="BV150" s="113">
        <f t="shared" si="206"/>
        <v>3.4068095508287715</v>
      </c>
      <c r="BW150" s="137">
        <f t="shared" si="207"/>
        <v>700.80612159990096</v>
      </c>
      <c r="BX150" s="137">
        <f t="shared" si="208"/>
        <v>310.64975861576818</v>
      </c>
      <c r="BY150" s="137">
        <f t="shared" si="209"/>
        <v>65.532055065833845</v>
      </c>
      <c r="BZ150" s="137">
        <f t="shared" si="210"/>
        <v>40.288351856547983</v>
      </c>
      <c r="CA150" s="113">
        <f t="shared" si="211"/>
        <v>0.91283199397697168</v>
      </c>
      <c r="CB150" s="113">
        <f t="shared" si="212"/>
        <v>7.4575262307601906E-2</v>
      </c>
      <c r="CC150" s="113">
        <f t="shared" si="213"/>
        <v>1.0757338258568809</v>
      </c>
      <c r="CD150" s="113">
        <f t="shared" si="214"/>
        <v>3.4068095508350944</v>
      </c>
      <c r="CE150" s="137">
        <f t="shared" si="215"/>
        <v>700.80612160368059</v>
      </c>
      <c r="CF150" s="137">
        <f t="shared" si="216"/>
        <v>310.64975861591694</v>
      </c>
      <c r="CG150" s="137">
        <f t="shared" si="217"/>
        <v>65.532055065848184</v>
      </c>
      <c r="CH150" s="137">
        <f t="shared" si="218"/>
        <v>40.288351856557433</v>
      </c>
      <c r="CI150" s="113">
        <f t="shared" si="219"/>
        <v>0.91283199397681325</v>
      </c>
      <c r="CJ150" s="113">
        <f t="shared" si="220"/>
        <v>7.4575262307710818E-2</v>
      </c>
      <c r="CK150" s="113">
        <f t="shared" si="221"/>
        <v>1.0757338258568343</v>
      </c>
      <c r="CL150" s="113">
        <f t="shared" si="222"/>
        <v>3.4068095508349003</v>
      </c>
      <c r="CM150" s="137">
        <f t="shared" si="223"/>
        <v>700.80612160356338</v>
      </c>
      <c r="CN150" s="137">
        <f t="shared" si="224"/>
        <v>310.64975861591233</v>
      </c>
      <c r="CO150" s="137">
        <f t="shared" si="225"/>
        <v>65.532055065847729</v>
      </c>
      <c r="CP150" s="137">
        <f t="shared" si="226"/>
        <v>40.288351856557142</v>
      </c>
      <c r="CQ150" s="113">
        <f t="shared" si="227"/>
        <v>0.91283199397681836</v>
      </c>
      <c r="CR150" s="113">
        <f t="shared" si="228"/>
        <v>7.4575262307707446E-2</v>
      </c>
      <c r="CS150" s="113">
        <f t="shared" si="229"/>
        <v>1.0757338258568356</v>
      </c>
      <c r="CT150" s="113">
        <f t="shared" si="230"/>
        <v>3.4068095508349057</v>
      </c>
      <c r="CU150" s="137">
        <f t="shared" si="231"/>
        <v>700.80612160356714</v>
      </c>
      <c r="CV150" s="137">
        <f t="shared" si="232"/>
        <v>310.64975861591239</v>
      </c>
      <c r="CW150" s="173">
        <f t="shared" si="233"/>
        <v>65.532055065847729</v>
      </c>
      <c r="CX150" s="173">
        <f t="shared" si="234"/>
        <v>40.288351856557142</v>
      </c>
      <c r="CY150" s="174">
        <f t="shared" si="235"/>
        <v>0.91283199397681836</v>
      </c>
      <c r="CZ150" s="174">
        <f t="shared" si="236"/>
        <v>7.4575262307707488E-2</v>
      </c>
      <c r="DA150" s="174">
        <f t="shared" si="237"/>
        <v>1.0757338258568356</v>
      </c>
      <c r="DB150" s="174">
        <f t="shared" si="238"/>
        <v>3.4068095508349057</v>
      </c>
      <c r="DC150" s="173">
        <f t="shared" si="239"/>
        <v>700.80612160356714</v>
      </c>
      <c r="DD150" s="137">
        <f t="shared" si="240"/>
        <v>310.64975861591239</v>
      </c>
      <c r="DE150" s="173">
        <f t="shared" si="241"/>
        <v>65.532055065847729</v>
      </c>
      <c r="DF150" s="173">
        <f t="shared" si="242"/>
        <v>40.288351856557142</v>
      </c>
      <c r="DG150" s="174">
        <f t="shared" si="243"/>
        <v>0.91283199397681836</v>
      </c>
      <c r="DH150" s="174">
        <f t="shared" si="244"/>
        <v>7.4575262307707488E-2</v>
      </c>
      <c r="DI150" s="174">
        <f t="shared" si="245"/>
        <v>1.0757338258568356</v>
      </c>
      <c r="DJ150" s="174">
        <f t="shared" si="246"/>
        <v>3.4068095508349057</v>
      </c>
      <c r="DK150" s="173">
        <f t="shared" si="247"/>
        <v>700.80612160356714</v>
      </c>
      <c r="DL150" s="137">
        <f t="shared" si="248"/>
        <v>310.64975861591239</v>
      </c>
      <c r="DM150" s="173">
        <f t="shared" si="249"/>
        <v>65.532055065847729</v>
      </c>
      <c r="DN150" s="173">
        <f t="shared" si="250"/>
        <v>40.288351856557142</v>
      </c>
      <c r="DO150" s="174">
        <f t="shared" si="251"/>
        <v>0.91283199397681836</v>
      </c>
      <c r="DP150" s="174">
        <f t="shared" si="252"/>
        <v>7.4575262307707488E-2</v>
      </c>
      <c r="DQ150" s="174">
        <f t="shared" si="253"/>
        <v>1.0757338258568356</v>
      </c>
      <c r="DR150" s="174">
        <f t="shared" si="254"/>
        <v>3.4068095508349057</v>
      </c>
      <c r="DS150" s="173">
        <f t="shared" si="255"/>
        <v>700.80612160356714</v>
      </c>
      <c r="DT150" s="137">
        <f t="shared" si="256"/>
        <v>310.64975861591239</v>
      </c>
      <c r="DU150" s="173">
        <f t="shared" si="257"/>
        <v>65.532055065847729</v>
      </c>
      <c r="DV150" s="173">
        <f t="shared" si="258"/>
        <v>40.288351856557142</v>
      </c>
      <c r="DW150" s="174">
        <f t="shared" si="259"/>
        <v>0.91283199397681836</v>
      </c>
      <c r="DX150" s="174">
        <f t="shared" si="260"/>
        <v>7.4575262307707488E-2</v>
      </c>
      <c r="DY150" s="174">
        <f t="shared" si="261"/>
        <v>1.0757338258568356</v>
      </c>
      <c r="DZ150" s="174">
        <f t="shared" si="262"/>
        <v>3.4068095508349057</v>
      </c>
      <c r="EA150" s="173">
        <f t="shared" si="263"/>
        <v>700.80612160356714</v>
      </c>
      <c r="EB150" s="137">
        <f t="shared" si="264"/>
        <v>310.64975861591239</v>
      </c>
      <c r="EC150" s="173">
        <f t="shared" si="265"/>
        <v>65.532055065847729</v>
      </c>
      <c r="ED150" s="173">
        <f t="shared" si="266"/>
        <v>40.288351856557142</v>
      </c>
      <c r="EE150" s="174">
        <f t="shared" si="267"/>
        <v>0.91283199397681836</v>
      </c>
      <c r="EF150" s="174">
        <f t="shared" si="268"/>
        <v>7.4575262307707488E-2</v>
      </c>
      <c r="EG150" s="174">
        <f t="shared" si="269"/>
        <v>1.0757338258568356</v>
      </c>
      <c r="EH150" s="174">
        <f t="shared" si="270"/>
        <v>3.4068095508349057</v>
      </c>
      <c r="EI150" s="173">
        <f t="shared" si="271"/>
        <v>700.80612160356714</v>
      </c>
      <c r="EJ150" s="137">
        <f t="shared" si="272"/>
        <v>310.64975861591239</v>
      </c>
      <c r="EK150" s="173">
        <f t="shared" si="273"/>
        <v>65.532055065847729</v>
      </c>
      <c r="EL150" s="173">
        <f t="shared" si="274"/>
        <v>40.288351856557142</v>
      </c>
      <c r="EM150" s="174">
        <f t="shared" si="275"/>
        <v>0.91283199397681836</v>
      </c>
      <c r="EN150" s="174">
        <f t="shared" si="276"/>
        <v>7.4575262307707488E-2</v>
      </c>
      <c r="EO150" s="174">
        <f t="shared" si="277"/>
        <v>1.0757338258568356</v>
      </c>
      <c r="EP150" s="174">
        <f t="shared" si="278"/>
        <v>3.4068095508349057</v>
      </c>
      <c r="EQ150" s="137">
        <f t="shared" si="279"/>
        <v>0.87291225132651495</v>
      </c>
      <c r="ER150" s="137">
        <f t="shared" si="280"/>
        <v>37.499758615912413</v>
      </c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  <c r="HT150" s="106"/>
      <c r="HU150" s="106"/>
      <c r="HV150" s="106"/>
      <c r="HW150" s="106"/>
      <c r="HX150" s="106"/>
      <c r="HY150" s="106"/>
      <c r="HZ150" s="106"/>
      <c r="IA150" s="106"/>
      <c r="IB150" s="106"/>
      <c r="IC150" s="106"/>
      <c r="ID150" s="106"/>
      <c r="IE150" s="106"/>
      <c r="IF150" s="106"/>
      <c r="IG150" s="106"/>
      <c r="IH150" s="106"/>
      <c r="II150" s="106"/>
      <c r="IJ150" s="106"/>
      <c r="IK150" s="106"/>
      <c r="IL150" s="106"/>
      <c r="IM150" s="106"/>
      <c r="IN150" s="106"/>
      <c r="IO150" s="106"/>
      <c r="IP150" s="106"/>
      <c r="IQ150" s="106"/>
      <c r="IR150" s="106"/>
      <c r="IS150" s="106"/>
      <c r="IT150" s="106"/>
      <c r="IU150" s="106"/>
      <c r="IV150" s="106"/>
      <c r="IW150" s="106"/>
      <c r="IX150" s="106"/>
      <c r="IY150" s="106"/>
      <c r="IZ150" s="106"/>
      <c r="JA150" s="106"/>
      <c r="JB150" s="106"/>
      <c r="JC150" s="106"/>
      <c r="JD150" s="106"/>
      <c r="JE150" s="106"/>
      <c r="JF150" s="106"/>
      <c r="JG150" s="106"/>
      <c r="JH150" s="106"/>
      <c r="JI150" s="106"/>
      <c r="JJ150" s="106"/>
      <c r="JK150" s="106"/>
      <c r="JL150" s="106"/>
      <c r="JM150" s="106"/>
      <c r="JN150" s="106"/>
      <c r="JO150" s="106"/>
      <c r="JP150" s="106"/>
      <c r="JQ150" s="106"/>
      <c r="JR150" s="106"/>
      <c r="JS150" s="106"/>
      <c r="JT150" s="106"/>
      <c r="JU150" s="106"/>
      <c r="JV150" s="106"/>
      <c r="JW150" s="106"/>
      <c r="JX150" s="106"/>
      <c r="JY150" s="106"/>
      <c r="JZ150" s="106"/>
      <c r="KA150" s="106"/>
      <c r="KB150" s="106"/>
      <c r="KC150" s="106"/>
      <c r="KD150" s="106"/>
      <c r="KE150" s="106"/>
      <c r="KF150" s="106"/>
      <c r="KG150" s="106"/>
      <c r="KH150" s="106"/>
      <c r="KI150" s="106"/>
      <c r="KJ150" s="106"/>
      <c r="KK150" s="106"/>
      <c r="KL150" s="106"/>
      <c r="KM150" s="106"/>
      <c r="KN150" s="106"/>
      <c r="KO150" s="106"/>
      <c r="KP150" s="106"/>
      <c r="KQ150" s="106"/>
      <c r="KR150" s="106"/>
      <c r="KS150" s="106"/>
      <c r="KT150" s="106"/>
      <c r="KU150" s="106"/>
      <c r="KV150" s="106"/>
      <c r="KW150" s="106"/>
      <c r="KX150" s="106"/>
      <c r="KY150" s="106"/>
      <c r="KZ150" s="106"/>
      <c r="LA150" s="106"/>
      <c r="LB150" s="106"/>
      <c r="LC150" s="106"/>
      <c r="LD150" s="106"/>
      <c r="LE150" s="106"/>
      <c r="LF150" s="106"/>
      <c r="LG150" s="106"/>
      <c r="LH150" s="106"/>
      <c r="LI150" s="106"/>
      <c r="LJ150" s="106"/>
      <c r="LK150" s="106"/>
      <c r="LL150" s="106"/>
      <c r="LM150" s="106"/>
      <c r="LN150" s="106"/>
      <c r="LO150" s="106"/>
      <c r="LP150" s="106"/>
      <c r="LQ150" s="106"/>
      <c r="LR150" s="106"/>
      <c r="LS150" s="106"/>
      <c r="LT150" s="106"/>
      <c r="LU150" s="106"/>
      <c r="LV150" s="106"/>
      <c r="LW150" s="106"/>
      <c r="LX150" s="106"/>
      <c r="LY150" s="106"/>
      <c r="LZ150" s="106"/>
      <c r="MA150" s="106"/>
      <c r="MB150" s="106"/>
      <c r="MC150" s="106"/>
      <c r="MD150" s="106"/>
      <c r="ME150" s="106"/>
      <c r="MF150" s="106"/>
      <c r="MG150" s="106"/>
      <c r="MH150" s="106"/>
      <c r="MI150" s="106"/>
      <c r="MJ150" s="106"/>
      <c r="MK150" s="106"/>
      <c r="ML150" s="106"/>
      <c r="MM150" s="106"/>
      <c r="MN150" s="106"/>
      <c r="MO150" s="106"/>
      <c r="MP150" s="106"/>
      <c r="MQ150" s="106"/>
      <c r="MR150" s="106"/>
      <c r="MS150" s="106"/>
      <c r="MT150" s="106"/>
      <c r="MU150" s="106"/>
      <c r="MV150" s="106"/>
      <c r="MW150" s="106"/>
      <c r="MX150" s="106"/>
      <c r="MY150" s="106"/>
      <c r="MZ150" s="106"/>
      <c r="NA150" s="106"/>
      <c r="NB150" s="106"/>
      <c r="NC150" s="106"/>
      <c r="ND150" s="106"/>
      <c r="NE150" s="106"/>
      <c r="NF150" s="106"/>
      <c r="NG150" s="106"/>
      <c r="NH150" s="106"/>
      <c r="NI150" s="106"/>
      <c r="NJ150" s="106"/>
      <c r="NK150" s="106"/>
      <c r="NL150" s="106"/>
      <c r="NM150" s="106"/>
      <c r="NN150" s="106"/>
      <c r="NO150" s="106"/>
      <c r="NP150" s="106"/>
      <c r="NQ150" s="106"/>
      <c r="NR150" s="106"/>
      <c r="NS150" s="106"/>
      <c r="NT150" s="106"/>
      <c r="NU150" s="106"/>
      <c r="NV150" s="106"/>
      <c r="NW150" s="106"/>
      <c r="NX150" s="106"/>
      <c r="NY150" s="106"/>
      <c r="NZ150" s="106"/>
      <c r="OA150" s="106"/>
      <c r="OB150" s="106"/>
      <c r="OC150" s="106"/>
      <c r="OD150" s="106"/>
      <c r="OE150" s="106"/>
      <c r="OF150" s="106"/>
      <c r="OG150" s="106"/>
      <c r="OH150" s="106"/>
      <c r="OI150" s="106"/>
      <c r="OJ150" s="106"/>
      <c r="OK150" s="106"/>
      <c r="OL150" s="106"/>
      <c r="OM150" s="106"/>
      <c r="ON150" s="106"/>
      <c r="OO150" s="106"/>
      <c r="OP150" s="106"/>
      <c r="OQ150" s="106"/>
      <c r="OR150" s="106"/>
      <c r="OS150" s="106"/>
      <c r="OT150" s="106"/>
      <c r="OU150" s="106"/>
      <c r="OV150" s="106"/>
      <c r="OW150" s="106"/>
      <c r="OX150" s="106"/>
      <c r="OY150" s="106"/>
      <c r="OZ150" s="106"/>
      <c r="PA150" s="106"/>
      <c r="PB150" s="106"/>
      <c r="PC150" s="106"/>
      <c r="PD150" s="106"/>
      <c r="PE150" s="106"/>
      <c r="PF150" s="106"/>
      <c r="PG150" s="106"/>
      <c r="PH150" s="106"/>
      <c r="PI150" s="106"/>
      <c r="PJ150" s="106"/>
      <c r="PK150" s="106"/>
      <c r="PL150" s="106"/>
      <c r="PM150" s="106"/>
      <c r="PN150" s="106"/>
      <c r="PO150" s="106"/>
      <c r="PP150" s="106"/>
      <c r="PQ150" s="106"/>
      <c r="PR150" s="106"/>
      <c r="PS150" s="106"/>
      <c r="PT150" s="106"/>
      <c r="PU150" s="106"/>
      <c r="PV150" s="106"/>
      <c r="PW150" s="106"/>
      <c r="PX150" s="106"/>
      <c r="PY150" s="106"/>
      <c r="PZ150" s="106"/>
      <c r="QA150" s="106"/>
      <c r="QB150" s="106"/>
      <c r="QC150" s="106"/>
      <c r="QD150" s="106"/>
      <c r="QE150" s="106"/>
      <c r="QF150" s="106"/>
      <c r="QG150" s="106"/>
      <c r="QH150" s="106"/>
      <c r="QI150" s="106"/>
      <c r="QJ150" s="106"/>
      <c r="QK150" s="106"/>
      <c r="QL150" s="106"/>
      <c r="QM150" s="106"/>
      <c r="QN150" s="106"/>
      <c r="QO150" s="106"/>
      <c r="QP150" s="106"/>
      <c r="QQ150" s="106"/>
      <c r="QR150" s="106"/>
      <c r="QS150" s="106"/>
      <c r="QT150" s="106"/>
      <c r="QU150" s="106"/>
      <c r="QV150" s="106"/>
      <c r="QW150" s="106"/>
      <c r="QX150" s="106"/>
      <c r="QY150" s="106"/>
      <c r="QZ150" s="106"/>
      <c r="RA150" s="106"/>
      <c r="RB150" s="106"/>
      <c r="RC150" s="106"/>
      <c r="RD150" s="106"/>
      <c r="RE150" s="106"/>
      <c r="RF150" s="106"/>
      <c r="RG150" s="106"/>
      <c r="RH150" s="106"/>
      <c r="RI150" s="106"/>
      <c r="RJ150" s="106"/>
      <c r="RK150" s="106"/>
      <c r="RL150" s="106"/>
      <c r="RM150" s="106"/>
      <c r="RN150" s="106"/>
      <c r="RO150" s="106"/>
      <c r="RP150" s="106"/>
      <c r="RQ150" s="106"/>
      <c r="RR150" s="106"/>
    </row>
    <row r="151" spans="1:486" x14ac:dyDescent="0.3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16"/>
      <c r="M151" s="116"/>
      <c r="N151" s="116"/>
      <c r="O151" s="116"/>
      <c r="P151" s="117"/>
      <c r="Q151" s="117"/>
      <c r="R151" s="116"/>
      <c r="S151" s="111">
        <v>0.89</v>
      </c>
      <c r="T151" s="134">
        <f t="shared" si="154"/>
        <v>315.62832242879955</v>
      </c>
      <c r="U151" s="111">
        <f t="shared" si="155"/>
        <v>66.017334064269079</v>
      </c>
      <c r="V151" s="111">
        <f t="shared" si="156"/>
        <v>40.60885808234206</v>
      </c>
      <c r="W151" s="156">
        <f t="shared" si="281"/>
        <v>0.90765368250323641</v>
      </c>
      <c r="X151" s="156">
        <f t="shared" si="282"/>
        <v>7.8248022653154559E-2</v>
      </c>
      <c r="Y151" s="156">
        <f t="shared" si="157"/>
        <v>1.0652001229675687</v>
      </c>
      <c r="Z151" s="156">
        <f t="shared" si="158"/>
        <v>3.6268381427742762</v>
      </c>
      <c r="AA151" s="111">
        <f t="shared" si="159"/>
        <v>697.16661846068598</v>
      </c>
      <c r="AB151" s="111">
        <f t="shared" si="160"/>
        <v>310.50621652135857</v>
      </c>
      <c r="AC151" s="111">
        <f t="shared" si="161"/>
        <v>65.518245054084971</v>
      </c>
      <c r="AD151" s="111">
        <f t="shared" si="162"/>
        <v>40.279232394111524</v>
      </c>
      <c r="AE151" s="156">
        <f t="shared" si="163"/>
        <v>0.91298454753835789</v>
      </c>
      <c r="AF151" s="156">
        <f t="shared" si="164"/>
        <v>7.4470234886141351E-2</v>
      </c>
      <c r="AG151" s="156">
        <f t="shared" si="165"/>
        <v>1.0666749665374506</v>
      </c>
      <c r="AH151" s="156">
        <f t="shared" si="166"/>
        <v>3.63739804193761</v>
      </c>
      <c r="AI151" s="111">
        <f t="shared" si="167"/>
        <v>701.10125674764413</v>
      </c>
      <c r="AJ151" s="111">
        <f t="shared" si="168"/>
        <v>310.66137275757615</v>
      </c>
      <c r="AK151" s="111">
        <f t="shared" si="169"/>
        <v>65.533172886285513</v>
      </c>
      <c r="AL151" s="111">
        <f t="shared" si="170"/>
        <v>40.289090014589107</v>
      </c>
      <c r="AM151" s="156">
        <f t="shared" si="171"/>
        <v>0.91281965882381289</v>
      </c>
      <c r="AN151" s="156">
        <f t="shared" si="172"/>
        <v>7.4583762345131616E-2</v>
      </c>
      <c r="AO151" s="156">
        <f t="shared" si="173"/>
        <v>1.0666298209737601</v>
      </c>
      <c r="AP151" s="156">
        <f t="shared" si="174"/>
        <v>3.6370983253990556</v>
      </c>
      <c r="AQ151" s="111">
        <f t="shared" si="175"/>
        <v>700.98250315727023</v>
      </c>
      <c r="AR151" s="111">
        <f t="shared" si="176"/>
        <v>310.65670004028306</v>
      </c>
      <c r="AS151" s="111">
        <f t="shared" si="177"/>
        <v>65.532723145734352</v>
      </c>
      <c r="AT151" s="111">
        <f t="shared" si="178"/>
        <v>40.288793026216766</v>
      </c>
      <c r="AU151" s="156">
        <f t="shared" si="179"/>
        <v>0.91282462147957699</v>
      </c>
      <c r="AV151" s="156">
        <f t="shared" si="180"/>
        <v>7.4580342486480364E-2</v>
      </c>
      <c r="AW151" s="156">
        <f t="shared" si="181"/>
        <v>1.066631180162064</v>
      </c>
      <c r="AX151" s="156">
        <f t="shared" si="182"/>
        <v>3.6371073705396815</v>
      </c>
      <c r="AY151" s="111">
        <f t="shared" si="183"/>
        <v>700.98608000161585</v>
      </c>
      <c r="AZ151" s="111">
        <f t="shared" si="184"/>
        <v>310.65684079117551</v>
      </c>
      <c r="BA151" s="111">
        <f t="shared" si="185"/>
        <v>65.532736692597013</v>
      </c>
      <c r="BB151" s="111">
        <f t="shared" si="186"/>
        <v>40.288801971952495</v>
      </c>
      <c r="BC151" s="156">
        <f t="shared" si="187"/>
        <v>0.91282447199232963</v>
      </c>
      <c r="BD151" s="156">
        <f t="shared" si="188"/>
        <v>7.4580445498188319E-2</v>
      </c>
      <c r="BE151" s="156">
        <f t="shared" si="189"/>
        <v>1.0666311392204115</v>
      </c>
      <c r="BF151" s="156">
        <f t="shared" si="190"/>
        <v>3.6371070981003633</v>
      </c>
      <c r="BG151" s="111">
        <f t="shared" si="191"/>
        <v>700.98597226083962</v>
      </c>
      <c r="BH151" s="137">
        <f t="shared" si="192"/>
        <v>310.65683655152208</v>
      </c>
      <c r="BI151" s="137">
        <f t="shared" si="193"/>
        <v>65.532736284542594</v>
      </c>
      <c r="BJ151" s="137">
        <f t="shared" si="194"/>
        <v>40.288801702491817</v>
      </c>
      <c r="BK151" s="113">
        <f t="shared" si="195"/>
        <v>0.91282447649513454</v>
      </c>
      <c r="BL151" s="113">
        <f t="shared" si="196"/>
        <v>7.458044239530183E-2</v>
      </c>
      <c r="BM151" s="113">
        <f t="shared" si="197"/>
        <v>1.0666311404536426</v>
      </c>
      <c r="BN151" s="113">
        <f t="shared" si="198"/>
        <v>3.6371071063067082</v>
      </c>
      <c r="BO151" s="137">
        <f t="shared" si="199"/>
        <v>700.98597550617319</v>
      </c>
      <c r="BP151" s="137">
        <f t="shared" si="200"/>
        <v>310.65683667922758</v>
      </c>
      <c r="BQ151" s="137">
        <f t="shared" si="201"/>
        <v>65.532736296833903</v>
      </c>
      <c r="BR151" s="137">
        <f t="shared" si="202"/>
        <v>40.288801710608418</v>
      </c>
      <c r="BS151" s="113">
        <f t="shared" si="203"/>
        <v>0.91282447635950192</v>
      </c>
      <c r="BT151" s="113">
        <f t="shared" si="204"/>
        <v>7.4580442488766052E-2</v>
      </c>
      <c r="BU151" s="113">
        <f t="shared" si="205"/>
        <v>1.0666311404164954</v>
      </c>
      <c r="BV151" s="113">
        <f t="shared" si="206"/>
        <v>3.6371071060595215</v>
      </c>
      <c r="BW151" s="137">
        <f t="shared" si="207"/>
        <v>700.9859754084182</v>
      </c>
      <c r="BX151" s="137">
        <f t="shared" si="208"/>
        <v>310.65683667538082</v>
      </c>
      <c r="BY151" s="137">
        <f t="shared" si="209"/>
        <v>65.532736296463625</v>
      </c>
      <c r="BZ151" s="137">
        <f t="shared" si="210"/>
        <v>40.288801710363927</v>
      </c>
      <c r="CA151" s="113">
        <f t="shared" si="211"/>
        <v>0.91282447636358799</v>
      </c>
      <c r="CB151" s="113">
        <f t="shared" si="212"/>
        <v>7.4580442485950596E-2</v>
      </c>
      <c r="CC151" s="113">
        <f t="shared" si="213"/>
        <v>1.0666311404176145</v>
      </c>
      <c r="CD151" s="113">
        <f t="shared" si="214"/>
        <v>3.6371071060669666</v>
      </c>
      <c r="CE151" s="137">
        <f t="shared" si="215"/>
        <v>700.98597541136269</v>
      </c>
      <c r="CF151" s="137">
        <f t="shared" si="216"/>
        <v>310.65683667549678</v>
      </c>
      <c r="CG151" s="137">
        <f t="shared" si="217"/>
        <v>65.532736296474795</v>
      </c>
      <c r="CH151" s="137">
        <f t="shared" si="218"/>
        <v>40.288801710371303</v>
      </c>
      <c r="CI151" s="113">
        <f t="shared" si="219"/>
        <v>0.91282447636346487</v>
      </c>
      <c r="CJ151" s="113">
        <f t="shared" si="220"/>
        <v>7.4580442486035459E-2</v>
      </c>
      <c r="CK151" s="113">
        <f t="shared" si="221"/>
        <v>1.0666311404175808</v>
      </c>
      <c r="CL151" s="113">
        <f t="shared" si="222"/>
        <v>3.6371071060667415</v>
      </c>
      <c r="CM151" s="137">
        <f t="shared" si="223"/>
        <v>700.98597541127401</v>
      </c>
      <c r="CN151" s="137">
        <f t="shared" si="224"/>
        <v>310.65683667549325</v>
      </c>
      <c r="CO151" s="137">
        <f t="shared" si="225"/>
        <v>65.532736296474454</v>
      </c>
      <c r="CP151" s="137">
        <f t="shared" si="226"/>
        <v>40.288801710371068</v>
      </c>
      <c r="CQ151" s="113">
        <f t="shared" si="227"/>
        <v>0.91282447636346842</v>
      </c>
      <c r="CR151" s="113">
        <f t="shared" si="228"/>
        <v>7.4580442486032933E-2</v>
      </c>
      <c r="CS151" s="113">
        <f t="shared" si="229"/>
        <v>1.0666311404175817</v>
      </c>
      <c r="CT151" s="113">
        <f t="shared" si="230"/>
        <v>3.6371071060667486</v>
      </c>
      <c r="CU151" s="137">
        <f t="shared" si="231"/>
        <v>700.98597541127685</v>
      </c>
      <c r="CV151" s="137">
        <f t="shared" si="232"/>
        <v>310.65683667549331</v>
      </c>
      <c r="CW151" s="173">
        <f t="shared" si="233"/>
        <v>65.532736296474454</v>
      </c>
      <c r="CX151" s="173">
        <f t="shared" si="234"/>
        <v>40.288801710371068</v>
      </c>
      <c r="CY151" s="174">
        <f t="shared" si="235"/>
        <v>0.91282447636346842</v>
      </c>
      <c r="CZ151" s="174">
        <f t="shared" si="236"/>
        <v>7.4580442486033002E-2</v>
      </c>
      <c r="DA151" s="174">
        <f t="shared" si="237"/>
        <v>1.0666311404175817</v>
      </c>
      <c r="DB151" s="174">
        <f t="shared" si="238"/>
        <v>3.6371071060667477</v>
      </c>
      <c r="DC151" s="173">
        <f t="shared" si="239"/>
        <v>700.98597541127685</v>
      </c>
      <c r="DD151" s="137">
        <f t="shared" si="240"/>
        <v>310.65683667549331</v>
      </c>
      <c r="DE151" s="173">
        <f t="shared" si="241"/>
        <v>65.532736296474454</v>
      </c>
      <c r="DF151" s="173">
        <f t="shared" si="242"/>
        <v>40.288801710371068</v>
      </c>
      <c r="DG151" s="174">
        <f t="shared" si="243"/>
        <v>0.91282447636346842</v>
      </c>
      <c r="DH151" s="174">
        <f t="shared" si="244"/>
        <v>7.4580442486033002E-2</v>
      </c>
      <c r="DI151" s="174">
        <f t="shared" si="245"/>
        <v>1.0666311404175817</v>
      </c>
      <c r="DJ151" s="174">
        <f t="shared" si="246"/>
        <v>3.6371071060667477</v>
      </c>
      <c r="DK151" s="173">
        <f t="shared" si="247"/>
        <v>700.98597541127685</v>
      </c>
      <c r="DL151" s="137">
        <f t="shared" si="248"/>
        <v>310.65683667549331</v>
      </c>
      <c r="DM151" s="173">
        <f t="shared" si="249"/>
        <v>65.532736296474454</v>
      </c>
      <c r="DN151" s="173">
        <f t="shared" si="250"/>
        <v>40.288801710371068</v>
      </c>
      <c r="DO151" s="174">
        <f t="shared" si="251"/>
        <v>0.91282447636346842</v>
      </c>
      <c r="DP151" s="174">
        <f t="shared" si="252"/>
        <v>7.4580442486033002E-2</v>
      </c>
      <c r="DQ151" s="174">
        <f t="shared" si="253"/>
        <v>1.0666311404175817</v>
      </c>
      <c r="DR151" s="174">
        <f t="shared" si="254"/>
        <v>3.6371071060667477</v>
      </c>
      <c r="DS151" s="173">
        <f t="shared" si="255"/>
        <v>700.98597541127685</v>
      </c>
      <c r="DT151" s="137">
        <f t="shared" si="256"/>
        <v>310.65683667549331</v>
      </c>
      <c r="DU151" s="173">
        <f t="shared" si="257"/>
        <v>65.532736296474454</v>
      </c>
      <c r="DV151" s="173">
        <f t="shared" si="258"/>
        <v>40.288801710371068</v>
      </c>
      <c r="DW151" s="174">
        <f t="shared" si="259"/>
        <v>0.91282447636346842</v>
      </c>
      <c r="DX151" s="174">
        <f t="shared" si="260"/>
        <v>7.4580442486033002E-2</v>
      </c>
      <c r="DY151" s="174">
        <f t="shared" si="261"/>
        <v>1.0666311404175817</v>
      </c>
      <c r="DZ151" s="174">
        <f t="shared" si="262"/>
        <v>3.6371071060667477</v>
      </c>
      <c r="EA151" s="173">
        <f t="shared" si="263"/>
        <v>700.98597541127685</v>
      </c>
      <c r="EB151" s="137">
        <f t="shared" si="264"/>
        <v>310.65683667549331</v>
      </c>
      <c r="EC151" s="173">
        <f t="shared" si="265"/>
        <v>65.532736296474454</v>
      </c>
      <c r="ED151" s="173">
        <f t="shared" si="266"/>
        <v>40.288801710371068</v>
      </c>
      <c r="EE151" s="174">
        <f t="shared" si="267"/>
        <v>0.91282447636346842</v>
      </c>
      <c r="EF151" s="174">
        <f t="shared" si="268"/>
        <v>7.4580442486033002E-2</v>
      </c>
      <c r="EG151" s="174">
        <f t="shared" si="269"/>
        <v>1.0666311404175817</v>
      </c>
      <c r="EH151" s="174">
        <f t="shared" si="270"/>
        <v>3.6371071060667477</v>
      </c>
      <c r="EI151" s="173">
        <f t="shared" si="271"/>
        <v>700.98597541127685</v>
      </c>
      <c r="EJ151" s="137">
        <f t="shared" si="272"/>
        <v>310.65683667549331</v>
      </c>
      <c r="EK151" s="173">
        <f t="shared" si="273"/>
        <v>65.532736296474454</v>
      </c>
      <c r="EL151" s="173">
        <f t="shared" si="274"/>
        <v>40.288801710371068</v>
      </c>
      <c r="EM151" s="174">
        <f t="shared" si="275"/>
        <v>0.91282447636346842</v>
      </c>
      <c r="EN151" s="174">
        <f t="shared" si="276"/>
        <v>7.4580442486033002E-2</v>
      </c>
      <c r="EO151" s="174">
        <f t="shared" si="277"/>
        <v>1.0666311404175817</v>
      </c>
      <c r="EP151" s="174">
        <f t="shared" si="278"/>
        <v>3.6371071060667477</v>
      </c>
      <c r="EQ151" s="137">
        <f t="shared" si="279"/>
        <v>0.87558598115541197</v>
      </c>
      <c r="ER151" s="137">
        <f t="shared" si="280"/>
        <v>37.506836675493332</v>
      </c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  <c r="IE151" s="106"/>
      <c r="IF151" s="106"/>
      <c r="IG151" s="106"/>
      <c r="IH151" s="106"/>
      <c r="II151" s="106"/>
      <c r="IJ151" s="106"/>
      <c r="IK151" s="106"/>
      <c r="IL151" s="106"/>
      <c r="IM151" s="106"/>
      <c r="IN151" s="106"/>
      <c r="IO151" s="106"/>
      <c r="IP151" s="106"/>
      <c r="IQ151" s="106"/>
      <c r="IR151" s="106"/>
      <c r="IS151" s="106"/>
      <c r="IT151" s="106"/>
      <c r="IU151" s="106"/>
      <c r="IV151" s="106"/>
      <c r="IW151" s="106"/>
      <c r="IX151" s="106"/>
      <c r="IY151" s="106"/>
      <c r="IZ151" s="106"/>
      <c r="JA151" s="106"/>
      <c r="JB151" s="106"/>
      <c r="JC151" s="106"/>
      <c r="JD151" s="106"/>
      <c r="JE151" s="106"/>
      <c r="JF151" s="106"/>
      <c r="JG151" s="106"/>
      <c r="JH151" s="106"/>
      <c r="JI151" s="106"/>
      <c r="JJ151" s="106"/>
      <c r="JK151" s="106"/>
      <c r="JL151" s="106"/>
      <c r="JM151" s="106"/>
      <c r="JN151" s="106"/>
      <c r="JO151" s="106"/>
      <c r="JP151" s="106"/>
      <c r="JQ151" s="106"/>
      <c r="JR151" s="106"/>
      <c r="JS151" s="106"/>
      <c r="JT151" s="106"/>
      <c r="JU151" s="106"/>
      <c r="JV151" s="106"/>
      <c r="JW151" s="106"/>
      <c r="JX151" s="106"/>
      <c r="JY151" s="106"/>
      <c r="JZ151" s="106"/>
      <c r="KA151" s="106"/>
      <c r="KB151" s="106"/>
      <c r="KC151" s="106"/>
      <c r="KD151" s="106"/>
      <c r="KE151" s="106"/>
      <c r="KF151" s="106"/>
      <c r="KG151" s="106"/>
      <c r="KH151" s="106"/>
      <c r="KI151" s="106"/>
      <c r="KJ151" s="106"/>
      <c r="KK151" s="106"/>
      <c r="KL151" s="106"/>
      <c r="KM151" s="106"/>
      <c r="KN151" s="106"/>
      <c r="KO151" s="106"/>
      <c r="KP151" s="106"/>
      <c r="KQ151" s="106"/>
      <c r="KR151" s="106"/>
      <c r="KS151" s="106"/>
      <c r="KT151" s="106"/>
      <c r="KU151" s="106"/>
      <c r="KV151" s="106"/>
      <c r="KW151" s="106"/>
      <c r="KX151" s="106"/>
      <c r="KY151" s="106"/>
      <c r="KZ151" s="106"/>
      <c r="LA151" s="106"/>
      <c r="LB151" s="106"/>
      <c r="LC151" s="106"/>
      <c r="LD151" s="106"/>
      <c r="LE151" s="106"/>
      <c r="LF151" s="106"/>
      <c r="LG151" s="106"/>
      <c r="LH151" s="106"/>
      <c r="LI151" s="106"/>
      <c r="LJ151" s="106"/>
      <c r="LK151" s="106"/>
      <c r="LL151" s="106"/>
      <c r="LM151" s="106"/>
      <c r="LN151" s="106"/>
      <c r="LO151" s="106"/>
      <c r="LP151" s="106"/>
      <c r="LQ151" s="106"/>
      <c r="LR151" s="106"/>
      <c r="LS151" s="106"/>
      <c r="LT151" s="106"/>
      <c r="LU151" s="106"/>
      <c r="LV151" s="106"/>
      <c r="LW151" s="106"/>
      <c r="LX151" s="106"/>
      <c r="LY151" s="106"/>
      <c r="LZ151" s="106"/>
      <c r="MA151" s="106"/>
      <c r="MB151" s="106"/>
      <c r="MC151" s="106"/>
      <c r="MD151" s="106"/>
      <c r="ME151" s="106"/>
      <c r="MF151" s="106"/>
      <c r="MG151" s="106"/>
      <c r="MH151" s="106"/>
      <c r="MI151" s="106"/>
      <c r="MJ151" s="106"/>
      <c r="MK151" s="106"/>
      <c r="ML151" s="106"/>
      <c r="MM151" s="106"/>
      <c r="MN151" s="106"/>
      <c r="MO151" s="106"/>
      <c r="MP151" s="106"/>
      <c r="MQ151" s="106"/>
      <c r="MR151" s="106"/>
      <c r="MS151" s="106"/>
      <c r="MT151" s="106"/>
      <c r="MU151" s="106"/>
      <c r="MV151" s="106"/>
      <c r="MW151" s="106"/>
      <c r="MX151" s="106"/>
      <c r="MY151" s="106"/>
      <c r="MZ151" s="106"/>
      <c r="NA151" s="106"/>
      <c r="NB151" s="106"/>
      <c r="NC151" s="106"/>
      <c r="ND151" s="106"/>
      <c r="NE151" s="106"/>
      <c r="NF151" s="106"/>
      <c r="NG151" s="106"/>
      <c r="NH151" s="106"/>
      <c r="NI151" s="106"/>
      <c r="NJ151" s="106"/>
      <c r="NK151" s="106"/>
      <c r="NL151" s="106"/>
      <c r="NM151" s="106"/>
      <c r="NN151" s="106"/>
      <c r="NO151" s="106"/>
      <c r="NP151" s="106"/>
      <c r="NQ151" s="106"/>
      <c r="NR151" s="106"/>
      <c r="NS151" s="106"/>
      <c r="NT151" s="106"/>
      <c r="NU151" s="106"/>
      <c r="NV151" s="106"/>
      <c r="NW151" s="106"/>
      <c r="NX151" s="106"/>
      <c r="NY151" s="106"/>
      <c r="NZ151" s="106"/>
      <c r="OA151" s="106"/>
      <c r="OB151" s="106"/>
      <c r="OC151" s="106"/>
      <c r="OD151" s="106"/>
      <c r="OE151" s="106"/>
      <c r="OF151" s="106"/>
      <c r="OG151" s="106"/>
      <c r="OH151" s="106"/>
      <c r="OI151" s="106"/>
      <c r="OJ151" s="106"/>
      <c r="OK151" s="106"/>
      <c r="OL151" s="106"/>
      <c r="OM151" s="106"/>
      <c r="ON151" s="106"/>
      <c r="OO151" s="106"/>
      <c r="OP151" s="106"/>
      <c r="OQ151" s="106"/>
      <c r="OR151" s="106"/>
      <c r="OS151" s="106"/>
      <c r="OT151" s="106"/>
      <c r="OU151" s="106"/>
      <c r="OV151" s="106"/>
      <c r="OW151" s="106"/>
      <c r="OX151" s="106"/>
      <c r="OY151" s="106"/>
      <c r="OZ151" s="106"/>
      <c r="PA151" s="106"/>
      <c r="PB151" s="106"/>
      <c r="PC151" s="106"/>
      <c r="PD151" s="106"/>
      <c r="PE151" s="106"/>
      <c r="PF151" s="106"/>
      <c r="PG151" s="106"/>
      <c r="PH151" s="106"/>
      <c r="PI151" s="106"/>
      <c r="PJ151" s="106"/>
      <c r="PK151" s="106"/>
      <c r="PL151" s="106"/>
      <c r="PM151" s="106"/>
      <c r="PN151" s="106"/>
      <c r="PO151" s="106"/>
      <c r="PP151" s="106"/>
      <c r="PQ151" s="106"/>
      <c r="PR151" s="106"/>
      <c r="PS151" s="106"/>
      <c r="PT151" s="106"/>
      <c r="PU151" s="106"/>
      <c r="PV151" s="106"/>
      <c r="PW151" s="106"/>
      <c r="PX151" s="106"/>
      <c r="PY151" s="106"/>
      <c r="PZ151" s="106"/>
      <c r="QA151" s="106"/>
      <c r="QB151" s="106"/>
      <c r="QC151" s="106"/>
      <c r="QD151" s="106"/>
      <c r="QE151" s="106"/>
      <c r="QF151" s="106"/>
      <c r="QG151" s="106"/>
      <c r="QH151" s="106"/>
      <c r="QI151" s="106"/>
      <c r="QJ151" s="106"/>
      <c r="QK151" s="106"/>
      <c r="QL151" s="106"/>
      <c r="QM151" s="106"/>
      <c r="QN151" s="106"/>
      <c r="QO151" s="106"/>
      <c r="QP151" s="106"/>
      <c r="QQ151" s="106"/>
      <c r="QR151" s="106"/>
      <c r="QS151" s="106"/>
      <c r="QT151" s="106"/>
      <c r="QU151" s="106"/>
      <c r="QV151" s="106"/>
      <c r="QW151" s="106"/>
      <c r="QX151" s="106"/>
      <c r="QY151" s="106"/>
      <c r="QZ151" s="106"/>
      <c r="RA151" s="106"/>
      <c r="RB151" s="106"/>
      <c r="RC151" s="106"/>
      <c r="RD151" s="106"/>
      <c r="RE151" s="106"/>
      <c r="RF151" s="106"/>
      <c r="RG151" s="106"/>
      <c r="RH151" s="106"/>
      <c r="RI151" s="106"/>
      <c r="RJ151" s="106"/>
      <c r="RK151" s="106"/>
      <c r="RL151" s="106"/>
      <c r="RM151" s="106"/>
      <c r="RN151" s="106"/>
      <c r="RO151" s="106"/>
      <c r="RP151" s="106"/>
      <c r="RQ151" s="106"/>
      <c r="RR151" s="106"/>
    </row>
    <row r="152" spans="1:486" x14ac:dyDescent="0.3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16"/>
      <c r="M152" s="116"/>
      <c r="N152" s="116"/>
      <c r="O152" s="116"/>
      <c r="P152" s="117"/>
      <c r="Q152" s="117"/>
      <c r="R152" s="116"/>
      <c r="S152" s="111">
        <v>0.9</v>
      </c>
      <c r="T152" s="134">
        <f t="shared" si="154"/>
        <v>315.3807653590855</v>
      </c>
      <c r="U152" s="111">
        <f t="shared" si="155"/>
        <v>65.992909913233433</v>
      </c>
      <c r="V152" s="111">
        <f t="shared" si="156"/>
        <v>40.592724600864251</v>
      </c>
      <c r="W152" s="156">
        <f t="shared" si="281"/>
        <v>0.90790608178496057</v>
      </c>
      <c r="X152" s="156">
        <f t="shared" si="282"/>
        <v>7.8064040403123036E-2</v>
      </c>
      <c r="Y152" s="156">
        <f t="shared" si="157"/>
        <v>1.0565786822883054</v>
      </c>
      <c r="Z152" s="156">
        <f t="shared" si="158"/>
        <v>3.8899128628076083</v>
      </c>
      <c r="AA152" s="111">
        <f t="shared" si="159"/>
        <v>697.82457974839417</v>
      </c>
      <c r="AB152" s="111">
        <f t="shared" si="160"/>
        <v>310.53221057154997</v>
      </c>
      <c r="AC152" s="111">
        <f t="shared" si="161"/>
        <v>65.520745168122744</v>
      </c>
      <c r="AD152" s="111">
        <f t="shared" si="162"/>
        <v>40.280883342162248</v>
      </c>
      <c r="AE152" s="156">
        <f t="shared" si="163"/>
        <v>0.91295690783267391</v>
      </c>
      <c r="AF152" s="156">
        <f t="shared" si="164"/>
        <v>7.4489250649399957E-2</v>
      </c>
      <c r="AG152" s="156">
        <f t="shared" si="165"/>
        <v>1.0578580686030465</v>
      </c>
      <c r="AH152" s="156">
        <f t="shared" si="166"/>
        <v>3.9039395255217584</v>
      </c>
      <c r="AI152" s="111">
        <f t="shared" si="167"/>
        <v>701.42581683593255</v>
      </c>
      <c r="AJ152" s="111">
        <f t="shared" si="168"/>
        <v>310.67414034214482</v>
      </c>
      <c r="AK152" s="111">
        <f t="shared" si="169"/>
        <v>65.534401797245209</v>
      </c>
      <c r="AL152" s="111">
        <f t="shared" si="170"/>
        <v>40.289901532395042</v>
      </c>
      <c r="AM152" s="156">
        <f t="shared" si="171"/>
        <v>0.91280610002278817</v>
      </c>
      <c r="AN152" s="156">
        <f t="shared" si="172"/>
        <v>7.4593106925024202E-2</v>
      </c>
      <c r="AO152" s="156">
        <f t="shared" si="173"/>
        <v>1.0578201986403797</v>
      </c>
      <c r="AP152" s="156">
        <f t="shared" si="174"/>
        <v>3.9035479848005603</v>
      </c>
      <c r="AQ152" s="111">
        <f t="shared" si="175"/>
        <v>701.32068613344256</v>
      </c>
      <c r="AR152" s="111">
        <f t="shared" si="176"/>
        <v>310.67000521195672</v>
      </c>
      <c r="AS152" s="111">
        <f t="shared" si="177"/>
        <v>65.534003772262921</v>
      </c>
      <c r="AT152" s="111">
        <f t="shared" si="178"/>
        <v>40.289638694436597</v>
      </c>
      <c r="AU152" s="156">
        <f t="shared" si="179"/>
        <v>0.91281049124932767</v>
      </c>
      <c r="AV152" s="156">
        <f t="shared" si="180"/>
        <v>7.4590080385450785E-2</v>
      </c>
      <c r="AW152" s="156">
        <f t="shared" si="181"/>
        <v>1.0578213016281839</v>
      </c>
      <c r="AX152" s="156">
        <f t="shared" si="182"/>
        <v>3.9035594090107173</v>
      </c>
      <c r="AY152" s="111">
        <f t="shared" si="183"/>
        <v>701.32374939719841</v>
      </c>
      <c r="AZ152" s="111">
        <f t="shared" si="184"/>
        <v>310.67012570698608</v>
      </c>
      <c r="BA152" s="111">
        <f t="shared" si="185"/>
        <v>65.53401537033686</v>
      </c>
      <c r="BB152" s="111">
        <f t="shared" si="186"/>
        <v>40.289646353286734</v>
      </c>
      <c r="BC152" s="156">
        <f t="shared" si="187"/>
        <v>0.9128103632896386</v>
      </c>
      <c r="BD152" s="156">
        <f t="shared" si="188"/>
        <v>7.4590168576284949E-2</v>
      </c>
      <c r="BE152" s="156">
        <f t="shared" si="189"/>
        <v>1.0578212694875282</v>
      </c>
      <c r="BF152" s="156">
        <f t="shared" si="190"/>
        <v>3.9035590761307208</v>
      </c>
      <c r="BG152" s="111">
        <f t="shared" si="191"/>
        <v>701.3236601358999</v>
      </c>
      <c r="BH152" s="160">
        <f t="shared" si="192"/>
        <v>310.67012219585371</v>
      </c>
      <c r="BI152" s="160">
        <f t="shared" si="193"/>
        <v>65.534015032377795</v>
      </c>
      <c r="BJ152" s="160">
        <f t="shared" si="194"/>
        <v>40.289646130113653</v>
      </c>
      <c r="BK152" s="161">
        <f t="shared" si="195"/>
        <v>0.91281036701828333</v>
      </c>
      <c r="BL152" s="161">
        <f t="shared" si="196"/>
        <v>7.459016600647142E-2</v>
      </c>
      <c r="BM152" s="161">
        <f t="shared" si="197"/>
        <v>1.0578212704240819</v>
      </c>
      <c r="BN152" s="161">
        <f t="shared" si="198"/>
        <v>3.9035590858306017</v>
      </c>
      <c r="BO152" s="160">
        <f t="shared" si="199"/>
        <v>701.32366273690548</v>
      </c>
      <c r="BP152" s="160">
        <f t="shared" si="200"/>
        <v>310.67012229816538</v>
      </c>
      <c r="BQ152" s="160">
        <f t="shared" si="201"/>
        <v>65.534015042225676</v>
      </c>
      <c r="BR152" s="160">
        <f t="shared" si="202"/>
        <v>40.289646136616753</v>
      </c>
      <c r="BS152" s="161">
        <f t="shared" si="203"/>
        <v>0.91281036690963346</v>
      </c>
      <c r="BT152" s="161">
        <f t="shared" si="204"/>
        <v>7.4590166081353812E-2</v>
      </c>
      <c r="BU152" s="161">
        <f t="shared" si="205"/>
        <v>1.0578212703967913</v>
      </c>
      <c r="BV152" s="161">
        <f t="shared" si="206"/>
        <v>3.9035590855479541</v>
      </c>
      <c r="BW152" s="160">
        <f t="shared" si="207"/>
        <v>701.32366266111433</v>
      </c>
      <c r="BX152" s="160">
        <f t="shared" si="208"/>
        <v>310.67012229518411</v>
      </c>
      <c r="BY152" s="160">
        <f t="shared" si="209"/>
        <v>65.53401504193873</v>
      </c>
      <c r="BZ152" s="160">
        <f t="shared" si="210"/>
        <v>40.289646136427258</v>
      </c>
      <c r="CA152" s="161">
        <f t="shared" si="211"/>
        <v>0.91281036691279926</v>
      </c>
      <c r="CB152" s="161">
        <f t="shared" si="212"/>
        <v>7.4590166079171821E-2</v>
      </c>
      <c r="CC152" s="161">
        <f t="shared" si="213"/>
        <v>1.0578212703975867</v>
      </c>
      <c r="CD152" s="161">
        <f t="shared" si="214"/>
        <v>3.903559085556191</v>
      </c>
      <c r="CE152" s="160">
        <f t="shared" si="215"/>
        <v>701.32366266332269</v>
      </c>
      <c r="CF152" s="160">
        <f t="shared" si="216"/>
        <v>310.67012229527091</v>
      </c>
      <c r="CG152" s="160">
        <f t="shared" si="217"/>
        <v>65.534015041947043</v>
      </c>
      <c r="CH152" s="160">
        <f t="shared" si="218"/>
        <v>40.289646136432765</v>
      </c>
      <c r="CI152" s="161">
        <f t="shared" si="219"/>
        <v>0.91281036691270745</v>
      </c>
      <c r="CJ152" s="161">
        <f t="shared" si="220"/>
        <v>7.4590166079235326E-2</v>
      </c>
      <c r="CK152" s="161">
        <f t="shared" si="221"/>
        <v>1.0578212703975634</v>
      </c>
      <c r="CL152" s="161">
        <f t="shared" si="222"/>
        <v>3.9035590855559508</v>
      </c>
      <c r="CM152" s="160">
        <f t="shared" si="223"/>
        <v>701.32366266325869</v>
      </c>
      <c r="CN152" s="160">
        <f t="shared" si="224"/>
        <v>310.67012229526841</v>
      </c>
      <c r="CO152" s="160">
        <f t="shared" si="225"/>
        <v>65.534015041946816</v>
      </c>
      <c r="CP152" s="160">
        <f t="shared" si="226"/>
        <v>40.28964613643263</v>
      </c>
      <c r="CQ152" s="161">
        <f t="shared" si="227"/>
        <v>0.91281036691271045</v>
      </c>
      <c r="CR152" s="161">
        <f t="shared" si="228"/>
        <v>7.4590166079233466E-2</v>
      </c>
      <c r="CS152" s="161">
        <f t="shared" si="229"/>
        <v>1.0578212703975642</v>
      </c>
      <c r="CT152" s="161">
        <f t="shared" si="230"/>
        <v>3.903559085555957</v>
      </c>
      <c r="CU152" s="160">
        <f t="shared" si="231"/>
        <v>701.32366266326039</v>
      </c>
      <c r="CV152" s="160">
        <f t="shared" si="232"/>
        <v>310.67012229526847</v>
      </c>
      <c r="CW152" s="160">
        <f t="shared" si="233"/>
        <v>65.534015041946816</v>
      </c>
      <c r="CX152" s="160">
        <f t="shared" si="234"/>
        <v>40.28964613643263</v>
      </c>
      <c r="CY152" s="161">
        <f t="shared" si="235"/>
        <v>0.91281036691271045</v>
      </c>
      <c r="CZ152" s="161">
        <f t="shared" si="236"/>
        <v>7.4590166079233494E-2</v>
      </c>
      <c r="DA152" s="161">
        <f t="shared" si="237"/>
        <v>1.0578212703975642</v>
      </c>
      <c r="DB152" s="161">
        <f t="shared" si="238"/>
        <v>3.9035590855559561</v>
      </c>
      <c r="DC152" s="160">
        <f t="shared" si="239"/>
        <v>701.32366266326028</v>
      </c>
      <c r="DD152" s="160">
        <f t="shared" si="240"/>
        <v>310.67012229526847</v>
      </c>
      <c r="DE152" s="160">
        <f t="shared" si="241"/>
        <v>65.534015041946816</v>
      </c>
      <c r="DF152" s="160">
        <f t="shared" si="242"/>
        <v>40.28964613643263</v>
      </c>
      <c r="DG152" s="161">
        <f t="shared" si="243"/>
        <v>0.91281036691271045</v>
      </c>
      <c r="DH152" s="161">
        <f t="shared" si="244"/>
        <v>7.4590166079233494E-2</v>
      </c>
      <c r="DI152" s="161">
        <f t="shared" si="245"/>
        <v>1.0578212703975642</v>
      </c>
      <c r="DJ152" s="161">
        <f t="shared" si="246"/>
        <v>3.9035590855559561</v>
      </c>
      <c r="DK152" s="160">
        <f t="shared" si="247"/>
        <v>701.32366266326028</v>
      </c>
      <c r="DL152" s="160">
        <f t="shared" si="248"/>
        <v>310.67012229526847</v>
      </c>
      <c r="DM152" s="160">
        <f t="shared" si="249"/>
        <v>65.534015041946816</v>
      </c>
      <c r="DN152" s="160">
        <f t="shared" si="250"/>
        <v>40.28964613643263</v>
      </c>
      <c r="DO152" s="161">
        <f t="shared" si="251"/>
        <v>0.91281036691271045</v>
      </c>
      <c r="DP152" s="161">
        <f t="shared" si="252"/>
        <v>7.4590166079233494E-2</v>
      </c>
      <c r="DQ152" s="161">
        <f t="shared" si="253"/>
        <v>1.0578212703975642</v>
      </c>
      <c r="DR152" s="161">
        <f t="shared" si="254"/>
        <v>3.9035590855559561</v>
      </c>
      <c r="DS152" s="160">
        <f t="shared" si="255"/>
        <v>701.32366266326028</v>
      </c>
      <c r="DT152" s="160">
        <f t="shared" si="256"/>
        <v>310.67012229526847</v>
      </c>
      <c r="DU152" s="160">
        <f t="shared" si="257"/>
        <v>65.534015041946816</v>
      </c>
      <c r="DV152" s="160">
        <f t="shared" si="258"/>
        <v>40.28964613643263</v>
      </c>
      <c r="DW152" s="161">
        <f t="shared" si="259"/>
        <v>0.91281036691271045</v>
      </c>
      <c r="DX152" s="161">
        <f t="shared" si="260"/>
        <v>7.4590166079233494E-2</v>
      </c>
      <c r="DY152" s="161">
        <f t="shared" si="261"/>
        <v>1.0578212703975642</v>
      </c>
      <c r="DZ152" s="161">
        <f t="shared" si="262"/>
        <v>3.9035590855559561</v>
      </c>
      <c r="EA152" s="160">
        <f t="shared" si="263"/>
        <v>701.32366266326028</v>
      </c>
      <c r="EB152" s="160">
        <f t="shared" si="264"/>
        <v>310.67012229526847</v>
      </c>
      <c r="EC152" s="160">
        <f t="shared" si="265"/>
        <v>65.534015041946816</v>
      </c>
      <c r="ED152" s="160">
        <f t="shared" si="266"/>
        <v>40.28964613643263</v>
      </c>
      <c r="EE152" s="161">
        <f t="shared" si="267"/>
        <v>0.91281036691271045</v>
      </c>
      <c r="EF152" s="161">
        <f t="shared" si="268"/>
        <v>7.4590166079233494E-2</v>
      </c>
      <c r="EG152" s="161">
        <f t="shared" si="269"/>
        <v>1.0578212703975642</v>
      </c>
      <c r="EH152" s="161">
        <f t="shared" si="270"/>
        <v>3.9035590855559561</v>
      </c>
      <c r="EI152" s="160">
        <f t="shared" si="271"/>
        <v>701.32366266326028</v>
      </c>
      <c r="EJ152" s="160">
        <f t="shared" si="272"/>
        <v>310.67012229526847</v>
      </c>
      <c r="EK152" s="160">
        <f t="shared" si="273"/>
        <v>65.534015041946816</v>
      </c>
      <c r="EL152" s="160">
        <f t="shared" si="274"/>
        <v>40.28964613643263</v>
      </c>
      <c r="EM152" s="161">
        <f t="shared" si="275"/>
        <v>0.91281036691271045</v>
      </c>
      <c r="EN152" s="161">
        <f t="shared" si="276"/>
        <v>7.4590166079233494E-2</v>
      </c>
      <c r="EO152" s="161">
        <f t="shared" si="277"/>
        <v>1.0578212703975642</v>
      </c>
      <c r="EP152" s="161">
        <f t="shared" si="278"/>
        <v>3.9035590855559561</v>
      </c>
      <c r="EQ152" s="160">
        <f t="shared" si="279"/>
        <v>0.87853385508271209</v>
      </c>
      <c r="ER152" s="160">
        <f t="shared" si="280"/>
        <v>37.520122295268493</v>
      </c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  <c r="HT152" s="106"/>
      <c r="HU152" s="106"/>
      <c r="HV152" s="106"/>
      <c r="HW152" s="106"/>
      <c r="HX152" s="106"/>
      <c r="HY152" s="106"/>
      <c r="HZ152" s="106"/>
      <c r="IA152" s="106"/>
      <c r="IB152" s="106"/>
      <c r="IC152" s="106"/>
      <c r="ID152" s="106"/>
      <c r="IE152" s="106"/>
      <c r="IF152" s="106"/>
      <c r="IG152" s="106"/>
      <c r="IH152" s="106"/>
      <c r="II152" s="106"/>
      <c r="IJ152" s="106"/>
      <c r="IK152" s="106"/>
      <c r="IL152" s="106"/>
      <c r="IM152" s="106"/>
      <c r="IN152" s="106"/>
      <c r="IO152" s="106"/>
      <c r="IP152" s="106"/>
      <c r="IQ152" s="106"/>
      <c r="IR152" s="106"/>
      <c r="IS152" s="106"/>
      <c r="IT152" s="106"/>
      <c r="IU152" s="106"/>
      <c r="IV152" s="106"/>
      <c r="IW152" s="106"/>
      <c r="IX152" s="106"/>
      <c r="IY152" s="106"/>
      <c r="IZ152" s="106"/>
      <c r="JA152" s="106"/>
      <c r="JB152" s="106"/>
      <c r="JC152" s="106"/>
      <c r="JD152" s="106"/>
      <c r="JE152" s="106"/>
      <c r="JF152" s="106"/>
      <c r="JG152" s="106"/>
      <c r="JH152" s="106"/>
      <c r="JI152" s="106"/>
      <c r="JJ152" s="106"/>
      <c r="JK152" s="106"/>
      <c r="JL152" s="106"/>
      <c r="JM152" s="106"/>
      <c r="JN152" s="106"/>
      <c r="JO152" s="106"/>
      <c r="JP152" s="106"/>
      <c r="JQ152" s="106"/>
      <c r="JR152" s="106"/>
      <c r="JS152" s="106"/>
      <c r="JT152" s="106"/>
      <c r="JU152" s="106"/>
      <c r="JV152" s="106"/>
      <c r="JW152" s="106"/>
      <c r="JX152" s="106"/>
      <c r="JY152" s="106"/>
      <c r="JZ152" s="106"/>
      <c r="KA152" s="106"/>
      <c r="KB152" s="106"/>
      <c r="KC152" s="106"/>
      <c r="KD152" s="106"/>
      <c r="KE152" s="106"/>
      <c r="KF152" s="106"/>
      <c r="KG152" s="106"/>
      <c r="KH152" s="106"/>
      <c r="KI152" s="106"/>
      <c r="KJ152" s="106"/>
      <c r="KK152" s="106"/>
      <c r="KL152" s="106"/>
      <c r="KM152" s="106"/>
      <c r="KN152" s="106"/>
      <c r="KO152" s="106"/>
      <c r="KP152" s="106"/>
      <c r="KQ152" s="106"/>
      <c r="KR152" s="106"/>
      <c r="KS152" s="106"/>
      <c r="KT152" s="106"/>
      <c r="KU152" s="106"/>
      <c r="KV152" s="106"/>
      <c r="KW152" s="106"/>
      <c r="KX152" s="106"/>
      <c r="KY152" s="106"/>
      <c r="KZ152" s="106"/>
      <c r="LA152" s="106"/>
      <c r="LB152" s="106"/>
      <c r="LC152" s="106"/>
      <c r="LD152" s="106"/>
      <c r="LE152" s="106"/>
      <c r="LF152" s="106"/>
      <c r="LG152" s="106"/>
      <c r="LH152" s="106"/>
      <c r="LI152" s="106"/>
      <c r="LJ152" s="106"/>
      <c r="LK152" s="106"/>
      <c r="LL152" s="106"/>
      <c r="LM152" s="106"/>
      <c r="LN152" s="106"/>
      <c r="LO152" s="106"/>
      <c r="LP152" s="106"/>
      <c r="LQ152" s="106"/>
      <c r="LR152" s="106"/>
      <c r="LS152" s="106"/>
      <c r="LT152" s="106"/>
      <c r="LU152" s="106"/>
      <c r="LV152" s="106"/>
      <c r="LW152" s="106"/>
      <c r="LX152" s="106"/>
      <c r="LY152" s="106"/>
      <c r="LZ152" s="106"/>
      <c r="MA152" s="106"/>
      <c r="MB152" s="106"/>
      <c r="MC152" s="106"/>
      <c r="MD152" s="106"/>
      <c r="ME152" s="106"/>
      <c r="MF152" s="106"/>
      <c r="MG152" s="106"/>
      <c r="MH152" s="106"/>
      <c r="MI152" s="106"/>
      <c r="MJ152" s="106"/>
      <c r="MK152" s="106"/>
      <c r="ML152" s="106"/>
      <c r="MM152" s="106"/>
      <c r="MN152" s="106"/>
      <c r="MO152" s="106"/>
      <c r="MP152" s="106"/>
      <c r="MQ152" s="106"/>
      <c r="MR152" s="106"/>
      <c r="MS152" s="106"/>
      <c r="MT152" s="106"/>
      <c r="MU152" s="106"/>
      <c r="MV152" s="106"/>
      <c r="MW152" s="106"/>
      <c r="MX152" s="106"/>
      <c r="MY152" s="106"/>
      <c r="MZ152" s="106"/>
      <c r="NA152" s="106"/>
      <c r="NB152" s="106"/>
      <c r="NC152" s="106"/>
      <c r="ND152" s="106"/>
      <c r="NE152" s="106"/>
      <c r="NF152" s="106"/>
      <c r="NG152" s="106"/>
      <c r="NH152" s="106"/>
      <c r="NI152" s="106"/>
      <c r="NJ152" s="106"/>
      <c r="NK152" s="106"/>
      <c r="NL152" s="106"/>
      <c r="NM152" s="106"/>
      <c r="NN152" s="106"/>
      <c r="NO152" s="106"/>
      <c r="NP152" s="106"/>
      <c r="NQ152" s="106"/>
      <c r="NR152" s="106"/>
      <c r="NS152" s="106"/>
      <c r="NT152" s="106"/>
      <c r="NU152" s="106"/>
      <c r="NV152" s="106"/>
      <c r="NW152" s="106"/>
      <c r="NX152" s="106"/>
      <c r="NY152" s="106"/>
      <c r="NZ152" s="106"/>
      <c r="OA152" s="106"/>
      <c r="OB152" s="106"/>
      <c r="OC152" s="106"/>
      <c r="OD152" s="106"/>
      <c r="OE152" s="106"/>
      <c r="OF152" s="106"/>
      <c r="OG152" s="106"/>
      <c r="OH152" s="106"/>
      <c r="OI152" s="106"/>
      <c r="OJ152" s="106"/>
      <c r="OK152" s="106"/>
      <c r="OL152" s="106"/>
      <c r="OM152" s="106"/>
      <c r="ON152" s="106"/>
      <c r="OO152" s="106"/>
      <c r="OP152" s="106"/>
      <c r="OQ152" s="106"/>
      <c r="OR152" s="106"/>
      <c r="OS152" s="106"/>
      <c r="OT152" s="106"/>
      <c r="OU152" s="106"/>
      <c r="OV152" s="106"/>
      <c r="OW152" s="106"/>
      <c r="OX152" s="106"/>
      <c r="OY152" s="106"/>
      <c r="OZ152" s="106"/>
      <c r="PA152" s="106"/>
      <c r="PB152" s="106"/>
      <c r="PC152" s="106"/>
      <c r="PD152" s="106"/>
      <c r="PE152" s="106"/>
      <c r="PF152" s="106"/>
      <c r="PG152" s="106"/>
      <c r="PH152" s="106"/>
      <c r="PI152" s="106"/>
      <c r="PJ152" s="106"/>
      <c r="PK152" s="106"/>
      <c r="PL152" s="106"/>
      <c r="PM152" s="106"/>
      <c r="PN152" s="106"/>
      <c r="PO152" s="106"/>
      <c r="PP152" s="106"/>
      <c r="PQ152" s="106"/>
      <c r="PR152" s="106"/>
      <c r="PS152" s="106"/>
      <c r="PT152" s="106"/>
      <c r="PU152" s="106"/>
      <c r="PV152" s="106"/>
      <c r="PW152" s="106"/>
      <c r="PX152" s="106"/>
      <c r="PY152" s="106"/>
      <c r="PZ152" s="106"/>
      <c r="QA152" s="106"/>
      <c r="QB152" s="106"/>
      <c r="QC152" s="106"/>
      <c r="QD152" s="106"/>
      <c r="QE152" s="106"/>
      <c r="QF152" s="106"/>
      <c r="QG152" s="106"/>
      <c r="QH152" s="106"/>
      <c r="QI152" s="106"/>
      <c r="QJ152" s="106"/>
      <c r="QK152" s="106"/>
      <c r="QL152" s="106"/>
      <c r="QM152" s="106"/>
      <c r="QN152" s="106"/>
      <c r="QO152" s="106"/>
      <c r="QP152" s="106"/>
      <c r="QQ152" s="106"/>
      <c r="QR152" s="106"/>
      <c r="QS152" s="106"/>
      <c r="QT152" s="106"/>
      <c r="QU152" s="106"/>
      <c r="QV152" s="106"/>
      <c r="QW152" s="106"/>
      <c r="QX152" s="106"/>
      <c r="QY152" s="106"/>
      <c r="QZ152" s="106"/>
      <c r="RA152" s="106"/>
      <c r="RB152" s="106"/>
      <c r="RC152" s="106"/>
      <c r="RD152" s="106"/>
      <c r="RE152" s="106"/>
      <c r="RF152" s="106"/>
      <c r="RG152" s="106"/>
      <c r="RH152" s="106"/>
      <c r="RI152" s="106"/>
      <c r="RJ152" s="106"/>
      <c r="RK152" s="106"/>
      <c r="RL152" s="106"/>
      <c r="RM152" s="106"/>
      <c r="RN152" s="106"/>
      <c r="RO152" s="106"/>
      <c r="RP152" s="106"/>
      <c r="RQ152" s="106"/>
      <c r="RR152" s="106"/>
    </row>
    <row r="153" spans="1:486" x14ac:dyDescent="0.3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16"/>
      <c r="M153" s="116"/>
      <c r="N153" s="116"/>
      <c r="O153" s="116"/>
      <c r="P153" s="117"/>
      <c r="Q153" s="117"/>
      <c r="R153" s="116"/>
      <c r="S153" s="111">
        <v>0.91</v>
      </c>
      <c r="T153" s="134">
        <f t="shared" si="154"/>
        <v>315.1332082893714</v>
      </c>
      <c r="U153" s="111">
        <f t="shared" si="155"/>
        <v>65.968516967133453</v>
      </c>
      <c r="V153" s="111">
        <f t="shared" si="156"/>
        <v>40.576611979217759</v>
      </c>
      <c r="W153" s="156">
        <f t="shared" si="281"/>
        <v>0.90815900519765058</v>
      </c>
      <c r="X153" s="156">
        <f t="shared" si="282"/>
        <v>7.78801977975844E-2</v>
      </c>
      <c r="Y153" s="156">
        <f t="shared" si="157"/>
        <v>1.0482741458547269</v>
      </c>
      <c r="Z153" s="156">
        <f t="shared" si="158"/>
        <v>4.1970649706996479</v>
      </c>
      <c r="AA153" s="111">
        <f t="shared" si="159"/>
        <v>698.69131262850249</v>
      </c>
      <c r="AB153" s="111">
        <f t="shared" si="160"/>
        <v>310.56642283069232</v>
      </c>
      <c r="AC153" s="111">
        <f t="shared" si="161"/>
        <v>65.524036211663571</v>
      </c>
      <c r="AD153" s="111">
        <f t="shared" si="162"/>
        <v>40.28305658390164</v>
      </c>
      <c r="AE153" s="156">
        <f t="shared" si="163"/>
        <v>0.91292053891619418</v>
      </c>
      <c r="AF153" s="156">
        <f t="shared" si="164"/>
        <v>7.4514280854175191E-2</v>
      </c>
      <c r="AG153" s="156">
        <f t="shared" si="165"/>
        <v>1.049363085554522</v>
      </c>
      <c r="AH153" s="156">
        <f t="shared" si="166"/>
        <v>4.2153937414889135</v>
      </c>
      <c r="AI153" s="111">
        <f t="shared" si="167"/>
        <v>701.94998694604465</v>
      </c>
      <c r="AJ153" s="111">
        <f t="shared" si="168"/>
        <v>310.69475029773082</v>
      </c>
      <c r="AK153" s="111">
        <f t="shared" si="169"/>
        <v>65.536385722696025</v>
      </c>
      <c r="AL153" s="111">
        <f t="shared" si="170"/>
        <v>40.29121162935644</v>
      </c>
      <c r="AM153" s="156">
        <f t="shared" si="171"/>
        <v>0.91278421594914849</v>
      </c>
      <c r="AN153" s="156">
        <f t="shared" si="172"/>
        <v>7.4608192150260336E-2</v>
      </c>
      <c r="AO153" s="156">
        <f t="shared" si="173"/>
        <v>1.0493321247495515</v>
      </c>
      <c r="AP153" s="156">
        <f t="shared" si="174"/>
        <v>4.2148962195024264</v>
      </c>
      <c r="AQ153" s="111">
        <f t="shared" si="175"/>
        <v>701.85857755441737</v>
      </c>
      <c r="AR153" s="111">
        <f t="shared" si="176"/>
        <v>310.69115703333694</v>
      </c>
      <c r="AS153" s="111">
        <f t="shared" si="177"/>
        <v>65.536039818256029</v>
      </c>
      <c r="AT153" s="111">
        <f t="shared" si="178"/>
        <v>40.290983209181974</v>
      </c>
      <c r="AU153" s="156">
        <f t="shared" si="179"/>
        <v>0.91278803107585094</v>
      </c>
      <c r="AV153" s="156">
        <f t="shared" si="180"/>
        <v>7.4605562027614758E-2</v>
      </c>
      <c r="AW153" s="156">
        <f t="shared" si="181"/>
        <v>1.0493329913914202</v>
      </c>
      <c r="AX153" s="156">
        <f t="shared" si="182"/>
        <v>4.2149101646419567</v>
      </c>
      <c r="AY153" s="111">
        <f t="shared" si="183"/>
        <v>701.86113723341828</v>
      </c>
      <c r="AZ153" s="111">
        <f t="shared" si="184"/>
        <v>310.69125765829438</v>
      </c>
      <c r="BA153" s="111">
        <f t="shared" si="185"/>
        <v>65.536049504799678</v>
      </c>
      <c r="BB153" s="111">
        <f t="shared" si="186"/>
        <v>40.290989605751378</v>
      </c>
      <c r="BC153" s="156">
        <f t="shared" si="187"/>
        <v>0.91278792423633126</v>
      </c>
      <c r="BD153" s="156">
        <f t="shared" si="188"/>
        <v>7.4605635680549426E-2</v>
      </c>
      <c r="BE153" s="156">
        <f t="shared" si="189"/>
        <v>1.0493329671219565</v>
      </c>
      <c r="BF153" s="156">
        <f t="shared" si="190"/>
        <v>4.2149097741365367</v>
      </c>
      <c r="BG153" s="111">
        <f t="shared" si="191"/>
        <v>701.86106555286631</v>
      </c>
      <c r="BH153" s="137">
        <f t="shared" si="192"/>
        <v>310.69125484042451</v>
      </c>
      <c r="BI153" s="137">
        <f t="shared" si="193"/>
        <v>65.536049233540652</v>
      </c>
      <c r="BJ153" s="137">
        <f t="shared" si="194"/>
        <v>40.290989426623796</v>
      </c>
      <c r="BK153" s="113">
        <f t="shared" si="195"/>
        <v>0.91278792722823066</v>
      </c>
      <c r="BL153" s="113">
        <f t="shared" si="196"/>
        <v>7.4605633617995368E-2</v>
      </c>
      <c r="BM153" s="113">
        <f t="shared" si="197"/>
        <v>1.0493329678015908</v>
      </c>
      <c r="BN153" s="113">
        <f t="shared" si="198"/>
        <v>4.2149097850721366</v>
      </c>
      <c r="BO153" s="137">
        <f t="shared" si="199"/>
        <v>701.86106756018614</v>
      </c>
      <c r="BP153" s="137">
        <f t="shared" si="200"/>
        <v>310.69125491933528</v>
      </c>
      <c r="BQ153" s="137">
        <f t="shared" si="201"/>
        <v>65.536049241136936</v>
      </c>
      <c r="BR153" s="137">
        <f t="shared" si="202"/>
        <v>40.290989431640021</v>
      </c>
      <c r="BS153" s="113">
        <f t="shared" si="203"/>
        <v>0.91278792714444579</v>
      </c>
      <c r="BT153" s="113">
        <f t="shared" si="204"/>
        <v>7.4605633675754512E-2</v>
      </c>
      <c r="BU153" s="113">
        <f t="shared" si="205"/>
        <v>1.0493329677825585</v>
      </c>
      <c r="BV153" s="113">
        <f t="shared" si="206"/>
        <v>4.2149097847658998</v>
      </c>
      <c r="BW153" s="137">
        <f t="shared" si="207"/>
        <v>701.86106750397391</v>
      </c>
      <c r="BX153" s="137">
        <f t="shared" si="208"/>
        <v>310.69125491712549</v>
      </c>
      <c r="BY153" s="137">
        <f t="shared" si="209"/>
        <v>65.536049240924228</v>
      </c>
      <c r="BZ153" s="137">
        <f t="shared" si="210"/>
        <v>40.290989431499547</v>
      </c>
      <c r="CA153" s="113">
        <f t="shared" si="211"/>
        <v>0.9127879271467918</v>
      </c>
      <c r="CB153" s="113">
        <f t="shared" si="212"/>
        <v>7.4605633674137112E-2</v>
      </c>
      <c r="CC153" s="113">
        <f t="shared" si="213"/>
        <v>1.0493329677830914</v>
      </c>
      <c r="CD153" s="113">
        <f t="shared" si="214"/>
        <v>4.2149097847744761</v>
      </c>
      <c r="CE153" s="137">
        <f t="shared" si="215"/>
        <v>701.86106750554791</v>
      </c>
      <c r="CF153" s="137">
        <f t="shared" si="216"/>
        <v>310.69125491718739</v>
      </c>
      <c r="CG153" s="137">
        <f t="shared" si="217"/>
        <v>65.536049240930154</v>
      </c>
      <c r="CH153" s="137">
        <f t="shared" si="218"/>
        <v>40.290989431503498</v>
      </c>
      <c r="CI153" s="113">
        <f t="shared" si="219"/>
        <v>0.91278792714672696</v>
      </c>
      <c r="CJ153" s="113">
        <f t="shared" si="220"/>
        <v>7.4605633674182339E-2</v>
      </c>
      <c r="CK153" s="113">
        <f t="shared" si="221"/>
        <v>1.0493329677830765</v>
      </c>
      <c r="CL153" s="113">
        <f t="shared" si="222"/>
        <v>4.2149097847742336</v>
      </c>
      <c r="CM153" s="137">
        <f t="shared" si="223"/>
        <v>701.86106750550391</v>
      </c>
      <c r="CN153" s="137">
        <f t="shared" si="224"/>
        <v>310.69125491718563</v>
      </c>
      <c r="CO153" s="137">
        <f t="shared" si="225"/>
        <v>65.536049240929984</v>
      </c>
      <c r="CP153" s="137">
        <f t="shared" si="226"/>
        <v>40.29098943150337</v>
      </c>
      <c r="CQ153" s="113">
        <f t="shared" si="227"/>
        <v>0.91278792714672852</v>
      </c>
      <c r="CR153" s="113">
        <f t="shared" si="228"/>
        <v>7.4605633674181077E-2</v>
      </c>
      <c r="CS153" s="113">
        <f t="shared" si="229"/>
        <v>1.0493329677830767</v>
      </c>
      <c r="CT153" s="113">
        <f t="shared" si="230"/>
        <v>4.2149097847742434</v>
      </c>
      <c r="CU153" s="137">
        <f t="shared" si="231"/>
        <v>701.86106750550516</v>
      </c>
      <c r="CV153" s="137">
        <f t="shared" si="232"/>
        <v>310.69125491718569</v>
      </c>
      <c r="CW153" s="173">
        <f t="shared" si="233"/>
        <v>65.536049240929984</v>
      </c>
      <c r="CX153" s="173">
        <f t="shared" si="234"/>
        <v>40.29098943150337</v>
      </c>
      <c r="CY153" s="174">
        <f t="shared" si="235"/>
        <v>0.91278792714672841</v>
      </c>
      <c r="CZ153" s="174">
        <f t="shared" si="236"/>
        <v>7.4605633674181118E-2</v>
      </c>
      <c r="DA153" s="174">
        <f t="shared" si="237"/>
        <v>1.0493329677830767</v>
      </c>
      <c r="DB153" s="174">
        <f t="shared" si="238"/>
        <v>4.2149097847742425</v>
      </c>
      <c r="DC153" s="173">
        <f t="shared" si="239"/>
        <v>701.86106750550505</v>
      </c>
      <c r="DD153" s="137">
        <f t="shared" si="240"/>
        <v>310.69125491718569</v>
      </c>
      <c r="DE153" s="173">
        <f t="shared" si="241"/>
        <v>65.536049240929984</v>
      </c>
      <c r="DF153" s="173">
        <f t="shared" si="242"/>
        <v>40.29098943150337</v>
      </c>
      <c r="DG153" s="174">
        <f t="shared" si="243"/>
        <v>0.91278792714672841</v>
      </c>
      <c r="DH153" s="174">
        <f t="shared" si="244"/>
        <v>7.4605633674181118E-2</v>
      </c>
      <c r="DI153" s="174">
        <f t="shared" si="245"/>
        <v>1.0493329677830767</v>
      </c>
      <c r="DJ153" s="174">
        <f t="shared" si="246"/>
        <v>4.2149097847742425</v>
      </c>
      <c r="DK153" s="173">
        <f t="shared" si="247"/>
        <v>701.86106750550505</v>
      </c>
      <c r="DL153" s="137">
        <f t="shared" si="248"/>
        <v>310.69125491718569</v>
      </c>
      <c r="DM153" s="173">
        <f t="shared" si="249"/>
        <v>65.536049240929984</v>
      </c>
      <c r="DN153" s="173">
        <f t="shared" si="250"/>
        <v>40.29098943150337</v>
      </c>
      <c r="DO153" s="174">
        <f t="shared" si="251"/>
        <v>0.91278792714672841</v>
      </c>
      <c r="DP153" s="174">
        <f t="shared" si="252"/>
        <v>7.4605633674181118E-2</v>
      </c>
      <c r="DQ153" s="174">
        <f t="shared" si="253"/>
        <v>1.0493329677830767</v>
      </c>
      <c r="DR153" s="174">
        <f t="shared" si="254"/>
        <v>4.2149097847742425</v>
      </c>
      <c r="DS153" s="173">
        <f t="shared" si="255"/>
        <v>701.86106750550505</v>
      </c>
      <c r="DT153" s="137">
        <f t="shared" si="256"/>
        <v>310.69125491718569</v>
      </c>
      <c r="DU153" s="173">
        <f t="shared" si="257"/>
        <v>65.536049240929984</v>
      </c>
      <c r="DV153" s="173">
        <f t="shared" si="258"/>
        <v>40.29098943150337</v>
      </c>
      <c r="DW153" s="174">
        <f t="shared" si="259"/>
        <v>0.91278792714672841</v>
      </c>
      <c r="DX153" s="174">
        <f t="shared" si="260"/>
        <v>7.4605633674181118E-2</v>
      </c>
      <c r="DY153" s="174">
        <f t="shared" si="261"/>
        <v>1.0493329677830767</v>
      </c>
      <c r="DZ153" s="174">
        <f t="shared" si="262"/>
        <v>4.2149097847742425</v>
      </c>
      <c r="EA153" s="173">
        <f t="shared" si="263"/>
        <v>701.86106750550505</v>
      </c>
      <c r="EB153" s="137">
        <f t="shared" si="264"/>
        <v>310.69125491718569</v>
      </c>
      <c r="EC153" s="173">
        <f t="shared" si="265"/>
        <v>65.536049240929984</v>
      </c>
      <c r="ED153" s="173">
        <f t="shared" si="266"/>
        <v>40.29098943150337</v>
      </c>
      <c r="EE153" s="174">
        <f t="shared" si="267"/>
        <v>0.91278792714672841</v>
      </c>
      <c r="EF153" s="174">
        <f t="shared" si="268"/>
        <v>7.4605633674181118E-2</v>
      </c>
      <c r="EG153" s="174">
        <f t="shared" si="269"/>
        <v>1.0493329677830767</v>
      </c>
      <c r="EH153" s="174">
        <f t="shared" si="270"/>
        <v>4.2149097847742425</v>
      </c>
      <c r="EI153" s="173">
        <f t="shared" si="271"/>
        <v>701.86106750550505</v>
      </c>
      <c r="EJ153" s="137">
        <f t="shared" si="272"/>
        <v>310.69125491718569</v>
      </c>
      <c r="EK153" s="173">
        <f t="shared" si="273"/>
        <v>65.536049240929984</v>
      </c>
      <c r="EL153" s="173">
        <f t="shared" si="274"/>
        <v>40.29098943150337</v>
      </c>
      <c r="EM153" s="174">
        <f t="shared" si="275"/>
        <v>0.91278792714672841</v>
      </c>
      <c r="EN153" s="174">
        <f t="shared" si="276"/>
        <v>7.4605633674181118E-2</v>
      </c>
      <c r="EO153" s="174">
        <f t="shared" si="277"/>
        <v>1.0493329677830767</v>
      </c>
      <c r="EP153" s="174">
        <f t="shared" si="278"/>
        <v>4.2149097847742425</v>
      </c>
      <c r="EQ153" s="137">
        <f t="shared" si="279"/>
        <v>0.88184258512199298</v>
      </c>
      <c r="ER153" s="137">
        <f t="shared" si="280"/>
        <v>37.541254917185711</v>
      </c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  <c r="II153" s="106"/>
      <c r="IJ153" s="106"/>
      <c r="IK153" s="106"/>
      <c r="IL153" s="106"/>
      <c r="IM153" s="106"/>
      <c r="IN153" s="106"/>
      <c r="IO153" s="106"/>
      <c r="IP153" s="106"/>
      <c r="IQ153" s="106"/>
      <c r="IR153" s="106"/>
      <c r="IS153" s="106"/>
      <c r="IT153" s="106"/>
      <c r="IU153" s="106"/>
      <c r="IV153" s="106"/>
      <c r="IW153" s="106"/>
      <c r="IX153" s="106"/>
      <c r="IY153" s="106"/>
      <c r="IZ153" s="106"/>
      <c r="JA153" s="106"/>
      <c r="JB153" s="106"/>
      <c r="JC153" s="106"/>
      <c r="JD153" s="106"/>
      <c r="JE153" s="106"/>
      <c r="JF153" s="106"/>
      <c r="JG153" s="106"/>
      <c r="JH153" s="106"/>
      <c r="JI153" s="106"/>
      <c r="JJ153" s="106"/>
      <c r="JK153" s="106"/>
      <c r="JL153" s="106"/>
      <c r="JM153" s="106"/>
      <c r="JN153" s="106"/>
      <c r="JO153" s="106"/>
      <c r="JP153" s="106"/>
      <c r="JQ153" s="106"/>
      <c r="JR153" s="106"/>
      <c r="JS153" s="106"/>
      <c r="JT153" s="106"/>
      <c r="JU153" s="106"/>
      <c r="JV153" s="106"/>
      <c r="JW153" s="106"/>
      <c r="JX153" s="106"/>
      <c r="JY153" s="106"/>
      <c r="JZ153" s="106"/>
      <c r="KA153" s="106"/>
      <c r="KB153" s="106"/>
      <c r="KC153" s="106"/>
      <c r="KD153" s="106"/>
      <c r="KE153" s="106"/>
      <c r="KF153" s="106"/>
      <c r="KG153" s="106"/>
      <c r="KH153" s="106"/>
      <c r="KI153" s="106"/>
      <c r="KJ153" s="106"/>
      <c r="KK153" s="106"/>
      <c r="KL153" s="106"/>
      <c r="KM153" s="106"/>
      <c r="KN153" s="106"/>
      <c r="KO153" s="106"/>
      <c r="KP153" s="106"/>
      <c r="KQ153" s="106"/>
      <c r="KR153" s="106"/>
      <c r="KS153" s="106"/>
      <c r="KT153" s="106"/>
      <c r="KU153" s="106"/>
      <c r="KV153" s="106"/>
      <c r="KW153" s="106"/>
      <c r="KX153" s="106"/>
      <c r="KY153" s="106"/>
      <c r="KZ153" s="106"/>
      <c r="LA153" s="106"/>
      <c r="LB153" s="106"/>
      <c r="LC153" s="106"/>
      <c r="LD153" s="106"/>
      <c r="LE153" s="106"/>
      <c r="LF153" s="106"/>
      <c r="LG153" s="106"/>
      <c r="LH153" s="106"/>
      <c r="LI153" s="106"/>
      <c r="LJ153" s="106"/>
      <c r="LK153" s="106"/>
      <c r="LL153" s="106"/>
      <c r="LM153" s="106"/>
      <c r="LN153" s="106"/>
      <c r="LO153" s="106"/>
      <c r="LP153" s="106"/>
      <c r="LQ153" s="106"/>
      <c r="LR153" s="106"/>
      <c r="LS153" s="106"/>
      <c r="LT153" s="106"/>
      <c r="LU153" s="106"/>
      <c r="LV153" s="106"/>
      <c r="LW153" s="106"/>
      <c r="LX153" s="106"/>
      <c r="LY153" s="106"/>
      <c r="LZ153" s="106"/>
      <c r="MA153" s="106"/>
      <c r="MB153" s="106"/>
      <c r="MC153" s="106"/>
      <c r="MD153" s="106"/>
      <c r="ME153" s="106"/>
      <c r="MF153" s="106"/>
      <c r="MG153" s="106"/>
      <c r="MH153" s="106"/>
      <c r="MI153" s="106"/>
      <c r="MJ153" s="106"/>
      <c r="MK153" s="106"/>
      <c r="ML153" s="106"/>
      <c r="MM153" s="106"/>
      <c r="MN153" s="106"/>
      <c r="MO153" s="106"/>
      <c r="MP153" s="106"/>
      <c r="MQ153" s="106"/>
      <c r="MR153" s="106"/>
      <c r="MS153" s="106"/>
      <c r="MT153" s="106"/>
      <c r="MU153" s="106"/>
      <c r="MV153" s="106"/>
      <c r="MW153" s="106"/>
      <c r="MX153" s="106"/>
      <c r="MY153" s="106"/>
      <c r="MZ153" s="106"/>
      <c r="NA153" s="106"/>
      <c r="NB153" s="106"/>
      <c r="NC153" s="106"/>
      <c r="ND153" s="106"/>
      <c r="NE153" s="106"/>
      <c r="NF153" s="106"/>
      <c r="NG153" s="106"/>
      <c r="NH153" s="106"/>
      <c r="NI153" s="106"/>
      <c r="NJ153" s="106"/>
      <c r="NK153" s="106"/>
      <c r="NL153" s="106"/>
      <c r="NM153" s="106"/>
      <c r="NN153" s="106"/>
      <c r="NO153" s="106"/>
      <c r="NP153" s="106"/>
      <c r="NQ153" s="106"/>
      <c r="NR153" s="106"/>
      <c r="NS153" s="106"/>
      <c r="NT153" s="106"/>
      <c r="NU153" s="106"/>
      <c r="NV153" s="106"/>
      <c r="NW153" s="106"/>
      <c r="NX153" s="106"/>
      <c r="NY153" s="106"/>
      <c r="NZ153" s="106"/>
      <c r="OA153" s="106"/>
      <c r="OB153" s="106"/>
      <c r="OC153" s="106"/>
      <c r="OD153" s="106"/>
      <c r="OE153" s="106"/>
      <c r="OF153" s="106"/>
      <c r="OG153" s="106"/>
      <c r="OH153" s="106"/>
      <c r="OI153" s="106"/>
      <c r="OJ153" s="106"/>
      <c r="OK153" s="106"/>
      <c r="OL153" s="106"/>
      <c r="OM153" s="106"/>
      <c r="ON153" s="106"/>
      <c r="OO153" s="106"/>
      <c r="OP153" s="106"/>
      <c r="OQ153" s="106"/>
      <c r="OR153" s="106"/>
      <c r="OS153" s="106"/>
      <c r="OT153" s="106"/>
      <c r="OU153" s="106"/>
      <c r="OV153" s="106"/>
      <c r="OW153" s="106"/>
      <c r="OX153" s="106"/>
      <c r="OY153" s="106"/>
      <c r="OZ153" s="106"/>
      <c r="PA153" s="106"/>
      <c r="PB153" s="106"/>
      <c r="PC153" s="106"/>
      <c r="PD153" s="106"/>
      <c r="PE153" s="106"/>
      <c r="PF153" s="106"/>
      <c r="PG153" s="106"/>
      <c r="PH153" s="106"/>
      <c r="PI153" s="106"/>
      <c r="PJ153" s="106"/>
      <c r="PK153" s="106"/>
      <c r="PL153" s="106"/>
      <c r="PM153" s="106"/>
      <c r="PN153" s="106"/>
      <c r="PO153" s="106"/>
      <c r="PP153" s="106"/>
      <c r="PQ153" s="106"/>
      <c r="PR153" s="106"/>
      <c r="PS153" s="106"/>
      <c r="PT153" s="106"/>
      <c r="PU153" s="106"/>
      <c r="PV153" s="106"/>
      <c r="PW153" s="106"/>
      <c r="PX153" s="106"/>
      <c r="PY153" s="106"/>
      <c r="PZ153" s="106"/>
      <c r="QA153" s="106"/>
      <c r="QB153" s="106"/>
      <c r="QC153" s="106"/>
      <c r="QD153" s="106"/>
      <c r="QE153" s="106"/>
      <c r="QF153" s="106"/>
      <c r="QG153" s="106"/>
      <c r="QH153" s="106"/>
      <c r="QI153" s="106"/>
      <c r="QJ153" s="106"/>
      <c r="QK153" s="106"/>
      <c r="QL153" s="106"/>
      <c r="QM153" s="106"/>
      <c r="QN153" s="106"/>
      <c r="QO153" s="106"/>
      <c r="QP153" s="106"/>
      <c r="QQ153" s="106"/>
      <c r="QR153" s="106"/>
      <c r="QS153" s="106"/>
      <c r="QT153" s="106"/>
      <c r="QU153" s="106"/>
      <c r="QV153" s="106"/>
      <c r="QW153" s="106"/>
      <c r="QX153" s="106"/>
      <c r="QY153" s="106"/>
      <c r="QZ153" s="106"/>
      <c r="RA153" s="106"/>
      <c r="RB153" s="106"/>
      <c r="RC153" s="106"/>
      <c r="RD153" s="106"/>
      <c r="RE153" s="106"/>
      <c r="RF153" s="106"/>
      <c r="RG153" s="106"/>
      <c r="RH153" s="106"/>
      <c r="RI153" s="106"/>
      <c r="RJ153" s="106"/>
      <c r="RK153" s="106"/>
      <c r="RL153" s="106"/>
      <c r="RM153" s="106"/>
      <c r="RN153" s="106"/>
      <c r="RO153" s="106"/>
      <c r="RP153" s="106"/>
      <c r="RQ153" s="106"/>
      <c r="RR153" s="106"/>
    </row>
    <row r="154" spans="1:486" x14ac:dyDescent="0.3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16"/>
      <c r="M154" s="116"/>
      <c r="N154" s="116"/>
      <c r="O154" s="116"/>
      <c r="P154" s="117"/>
      <c r="Q154" s="117"/>
      <c r="R154" s="116"/>
      <c r="S154" s="111">
        <v>0.92</v>
      </c>
      <c r="T154" s="134">
        <f t="shared" si="154"/>
        <v>314.88565121965735</v>
      </c>
      <c r="U154" s="111">
        <f t="shared" si="155"/>
        <v>65.944155149803464</v>
      </c>
      <c r="V154" s="111">
        <f t="shared" si="156"/>
        <v>40.560520166619654</v>
      </c>
      <c r="W154" s="156">
        <f t="shared" si="281"/>
        <v>0.90841245413773219</v>
      </c>
      <c r="X154" s="156">
        <f t="shared" si="282"/>
        <v>7.769649520607344E-2</v>
      </c>
      <c r="Y154" s="156">
        <f t="shared" si="157"/>
        <v>1.0403220417974117</v>
      </c>
      <c r="Z154" s="156">
        <f t="shared" si="158"/>
        <v>4.5597537221563247</v>
      </c>
      <c r="AA154" s="111">
        <f t="shared" si="159"/>
        <v>699.8311467310217</v>
      </c>
      <c r="AB154" s="111">
        <f t="shared" si="160"/>
        <v>310.61136380222928</v>
      </c>
      <c r="AC154" s="111">
        <f t="shared" si="161"/>
        <v>65.528360166299393</v>
      </c>
      <c r="AD154" s="111">
        <f t="shared" si="162"/>
        <v>40.285911915928644</v>
      </c>
      <c r="AE154" s="156">
        <f t="shared" si="163"/>
        <v>0.91287278100286928</v>
      </c>
      <c r="AF154" s="156">
        <f t="shared" si="164"/>
        <v>7.454716460909519E-2</v>
      </c>
      <c r="AG154" s="156">
        <f t="shared" si="165"/>
        <v>1.0412266193380277</v>
      </c>
      <c r="AH154" s="156">
        <f t="shared" si="166"/>
        <v>4.5834538635434399</v>
      </c>
      <c r="AI154" s="111">
        <f t="shared" si="167"/>
        <v>702.7354212148789</v>
      </c>
      <c r="AJ154" s="111">
        <f t="shared" si="168"/>
        <v>310.72561006769968</v>
      </c>
      <c r="AK154" s="111">
        <f t="shared" si="169"/>
        <v>65.539356687116339</v>
      </c>
      <c r="AL154" s="111">
        <f t="shared" si="170"/>
        <v>40.293173526533465</v>
      </c>
      <c r="AM154" s="156">
        <f t="shared" si="171"/>
        <v>0.91275145555869719</v>
      </c>
      <c r="AN154" s="156">
        <f t="shared" si="172"/>
        <v>7.4630781512561112E-2</v>
      </c>
      <c r="AO154" s="156">
        <f t="shared" si="173"/>
        <v>1.0412021417081636</v>
      </c>
      <c r="AP154" s="156">
        <f t="shared" si="174"/>
        <v>4.5828358169250585</v>
      </c>
      <c r="AQ154" s="111">
        <f t="shared" si="175"/>
        <v>702.65784870434697</v>
      </c>
      <c r="AR154" s="111">
        <f t="shared" si="176"/>
        <v>310.7225634585314</v>
      </c>
      <c r="AS154" s="111">
        <f t="shared" si="177"/>
        <v>65.539063360123578</v>
      </c>
      <c r="AT154" s="111">
        <f t="shared" si="178"/>
        <v>40.2929798258291</v>
      </c>
      <c r="AU154" s="156">
        <f t="shared" si="179"/>
        <v>0.91275468942411042</v>
      </c>
      <c r="AV154" s="156">
        <f t="shared" si="180"/>
        <v>7.4628551292213255E-2</v>
      </c>
      <c r="AW154" s="156">
        <f t="shared" si="181"/>
        <v>1.0412027942404483</v>
      </c>
      <c r="AX154" s="156">
        <f t="shared" si="182"/>
        <v>4.5828523097192138</v>
      </c>
      <c r="AY154" s="111">
        <f t="shared" si="183"/>
        <v>702.65991738725859</v>
      </c>
      <c r="AZ154" s="111">
        <f t="shared" si="184"/>
        <v>310.72264470815725</v>
      </c>
      <c r="BA154" s="111">
        <f t="shared" si="185"/>
        <v>65.539071182764616</v>
      </c>
      <c r="BB154" s="111">
        <f t="shared" si="186"/>
        <v>40.292984991568929</v>
      </c>
      <c r="BC154" s="156">
        <f t="shared" si="187"/>
        <v>0.91275460317948764</v>
      </c>
      <c r="BD154" s="156">
        <f t="shared" si="188"/>
        <v>7.4628610769383097E-2</v>
      </c>
      <c r="BE154" s="156">
        <f t="shared" si="189"/>
        <v>1.0412027768379972</v>
      </c>
      <c r="BF154" s="156">
        <f t="shared" si="190"/>
        <v>4.5828518698830667</v>
      </c>
      <c r="BG154" s="111">
        <f t="shared" si="191"/>
        <v>702.65986221785977</v>
      </c>
      <c r="BH154" s="137">
        <f t="shared" si="192"/>
        <v>310.72264254132546</v>
      </c>
      <c r="BI154" s="137">
        <f t="shared" si="193"/>
        <v>65.539070974143939</v>
      </c>
      <c r="BJ154" s="137">
        <f t="shared" si="194"/>
        <v>40.292984853804697</v>
      </c>
      <c r="BK154" s="113">
        <f t="shared" si="195"/>
        <v>0.91275460547952925</v>
      </c>
      <c r="BL154" s="113">
        <f t="shared" si="196"/>
        <v>7.4628609183196803E-2</v>
      </c>
      <c r="BM154" s="113">
        <f t="shared" si="197"/>
        <v>1.0412027773021</v>
      </c>
      <c r="BN154" s="113">
        <f t="shared" si="198"/>
        <v>4.582851881612986</v>
      </c>
      <c r="BO154" s="137">
        <f t="shared" si="199"/>
        <v>702.65986368916265</v>
      </c>
      <c r="BP154" s="137">
        <f t="shared" si="200"/>
        <v>310.72264259911231</v>
      </c>
      <c r="BQ154" s="137">
        <f t="shared" si="201"/>
        <v>65.539070979707589</v>
      </c>
      <c r="BR154" s="137">
        <f t="shared" si="202"/>
        <v>40.292984857478721</v>
      </c>
      <c r="BS154" s="113">
        <f t="shared" si="203"/>
        <v>0.91275460541819065</v>
      </c>
      <c r="BT154" s="113">
        <f t="shared" si="204"/>
        <v>7.4628609225498507E-2</v>
      </c>
      <c r="BU154" s="113">
        <f t="shared" si="205"/>
        <v>1.0412027772897228</v>
      </c>
      <c r="BV154" s="113">
        <f t="shared" si="206"/>
        <v>4.5828518813001597</v>
      </c>
      <c r="BW154" s="137">
        <f t="shared" si="207"/>
        <v>702.659863649925</v>
      </c>
      <c r="BX154" s="137">
        <f t="shared" si="208"/>
        <v>310.72264259757122</v>
      </c>
      <c r="BY154" s="137">
        <f t="shared" si="209"/>
        <v>65.539070979559213</v>
      </c>
      <c r="BZ154" s="137">
        <f t="shared" si="210"/>
        <v>40.292984857380738</v>
      </c>
      <c r="CA154" s="113">
        <f t="shared" si="211"/>
        <v>0.91275460541982634</v>
      </c>
      <c r="CB154" s="113">
        <f t="shared" si="212"/>
        <v>7.4628609224370354E-2</v>
      </c>
      <c r="CC154" s="113">
        <f t="shared" si="213"/>
        <v>1.0412027772900529</v>
      </c>
      <c r="CD154" s="113">
        <f t="shared" si="214"/>
        <v>4.5828518813085024</v>
      </c>
      <c r="CE154" s="137">
        <f t="shared" si="215"/>
        <v>702.65986365097115</v>
      </c>
      <c r="CF154" s="137">
        <f t="shared" si="216"/>
        <v>310.72264259761226</v>
      </c>
      <c r="CG154" s="137">
        <f t="shared" si="217"/>
        <v>65.539070979563178</v>
      </c>
      <c r="CH154" s="137">
        <f t="shared" si="218"/>
        <v>40.292984857383367</v>
      </c>
      <c r="CI154" s="113">
        <f t="shared" si="219"/>
        <v>0.91275460541978304</v>
      </c>
      <c r="CJ154" s="113">
        <f t="shared" si="220"/>
        <v>7.4628609224400413E-2</v>
      </c>
      <c r="CK154" s="113">
        <f t="shared" si="221"/>
        <v>1.0412027772900441</v>
      </c>
      <c r="CL154" s="113">
        <f t="shared" si="222"/>
        <v>4.5828518813082795</v>
      </c>
      <c r="CM154" s="137">
        <f t="shared" si="223"/>
        <v>702.65986365094352</v>
      </c>
      <c r="CN154" s="137">
        <f t="shared" si="224"/>
        <v>310.72264259761124</v>
      </c>
      <c r="CO154" s="137">
        <f t="shared" si="225"/>
        <v>65.539070979563093</v>
      </c>
      <c r="CP154" s="137">
        <f t="shared" si="226"/>
        <v>40.292984857383274</v>
      </c>
      <c r="CQ154" s="113">
        <f t="shared" si="227"/>
        <v>0.91275460541978326</v>
      </c>
      <c r="CR154" s="113">
        <f t="shared" si="228"/>
        <v>7.4628609224399747E-2</v>
      </c>
      <c r="CS154" s="113">
        <f t="shared" si="229"/>
        <v>1.0412027772900443</v>
      </c>
      <c r="CT154" s="113">
        <f t="shared" si="230"/>
        <v>4.5828518813082875</v>
      </c>
      <c r="CU154" s="137">
        <f t="shared" si="231"/>
        <v>702.6598636509442</v>
      </c>
      <c r="CV154" s="137">
        <f t="shared" si="232"/>
        <v>310.72264259761124</v>
      </c>
      <c r="CW154" s="173">
        <f t="shared" si="233"/>
        <v>65.539070979563093</v>
      </c>
      <c r="CX154" s="173">
        <f t="shared" si="234"/>
        <v>40.292984857383274</v>
      </c>
      <c r="CY154" s="174">
        <f t="shared" si="235"/>
        <v>0.91275460541978326</v>
      </c>
      <c r="CZ154" s="174">
        <f t="shared" si="236"/>
        <v>7.4628609224399747E-2</v>
      </c>
      <c r="DA154" s="174">
        <f t="shared" si="237"/>
        <v>1.0412027772900443</v>
      </c>
      <c r="DB154" s="174">
        <f t="shared" si="238"/>
        <v>4.5828518813082875</v>
      </c>
      <c r="DC154" s="173">
        <f t="shared" si="239"/>
        <v>702.6598636509442</v>
      </c>
      <c r="DD154" s="137">
        <f t="shared" si="240"/>
        <v>310.72264259761124</v>
      </c>
      <c r="DE154" s="173">
        <f t="shared" si="241"/>
        <v>65.539070979563093</v>
      </c>
      <c r="DF154" s="173">
        <f t="shared" si="242"/>
        <v>40.292984857383274</v>
      </c>
      <c r="DG154" s="174">
        <f t="shared" si="243"/>
        <v>0.91275460541978326</v>
      </c>
      <c r="DH154" s="174">
        <f t="shared" si="244"/>
        <v>7.4628609224399747E-2</v>
      </c>
      <c r="DI154" s="174">
        <f t="shared" si="245"/>
        <v>1.0412027772900443</v>
      </c>
      <c r="DJ154" s="174">
        <f t="shared" si="246"/>
        <v>4.5828518813082875</v>
      </c>
      <c r="DK154" s="173">
        <f t="shared" si="247"/>
        <v>702.6598636509442</v>
      </c>
      <c r="DL154" s="137">
        <f t="shared" si="248"/>
        <v>310.72264259761124</v>
      </c>
      <c r="DM154" s="173">
        <f t="shared" si="249"/>
        <v>65.539070979563093</v>
      </c>
      <c r="DN154" s="173">
        <f t="shared" si="250"/>
        <v>40.292984857383274</v>
      </c>
      <c r="DO154" s="174">
        <f t="shared" si="251"/>
        <v>0.91275460541978326</v>
      </c>
      <c r="DP154" s="174">
        <f t="shared" si="252"/>
        <v>7.4628609224399747E-2</v>
      </c>
      <c r="DQ154" s="174">
        <f t="shared" si="253"/>
        <v>1.0412027772900443</v>
      </c>
      <c r="DR154" s="174">
        <f t="shared" si="254"/>
        <v>4.5828518813082875</v>
      </c>
      <c r="DS154" s="173">
        <f t="shared" si="255"/>
        <v>702.6598636509442</v>
      </c>
      <c r="DT154" s="137">
        <f t="shared" si="256"/>
        <v>310.72264259761124</v>
      </c>
      <c r="DU154" s="173">
        <f t="shared" si="257"/>
        <v>65.539070979563093</v>
      </c>
      <c r="DV154" s="173">
        <f t="shared" si="258"/>
        <v>40.292984857383274</v>
      </c>
      <c r="DW154" s="174">
        <f t="shared" si="259"/>
        <v>0.91275460541978326</v>
      </c>
      <c r="DX154" s="174">
        <f t="shared" si="260"/>
        <v>7.4628609224399747E-2</v>
      </c>
      <c r="DY154" s="174">
        <f t="shared" si="261"/>
        <v>1.0412027772900443</v>
      </c>
      <c r="DZ154" s="174">
        <f t="shared" si="262"/>
        <v>4.5828518813082875</v>
      </c>
      <c r="EA154" s="173">
        <f t="shared" si="263"/>
        <v>702.6598636509442</v>
      </c>
      <c r="EB154" s="137">
        <f t="shared" si="264"/>
        <v>310.72264259761124</v>
      </c>
      <c r="EC154" s="173">
        <f t="shared" si="265"/>
        <v>65.539070979563093</v>
      </c>
      <c r="ED154" s="173">
        <f t="shared" si="266"/>
        <v>40.292984857383274</v>
      </c>
      <c r="EE154" s="174">
        <f t="shared" si="267"/>
        <v>0.91275460541978326</v>
      </c>
      <c r="EF154" s="174">
        <f t="shared" si="268"/>
        <v>7.4628609224399747E-2</v>
      </c>
      <c r="EG154" s="174">
        <f t="shared" si="269"/>
        <v>1.0412027772900443</v>
      </c>
      <c r="EH154" s="174">
        <f t="shared" si="270"/>
        <v>4.5828518813082875</v>
      </c>
      <c r="EI154" s="173">
        <f t="shared" si="271"/>
        <v>702.6598636509442</v>
      </c>
      <c r="EJ154" s="137">
        <f t="shared" si="272"/>
        <v>310.72264259761124</v>
      </c>
      <c r="EK154" s="173">
        <f t="shared" si="273"/>
        <v>65.539070979563093</v>
      </c>
      <c r="EL154" s="173">
        <f t="shared" si="274"/>
        <v>40.292984857383274</v>
      </c>
      <c r="EM154" s="174">
        <f t="shared" si="275"/>
        <v>0.91275460541978326</v>
      </c>
      <c r="EN154" s="174">
        <f t="shared" si="276"/>
        <v>7.4628609224399747E-2</v>
      </c>
      <c r="EO154" s="174">
        <f t="shared" si="277"/>
        <v>1.0412027772900443</v>
      </c>
      <c r="EP154" s="174">
        <f t="shared" si="278"/>
        <v>4.5828518813082875</v>
      </c>
      <c r="EQ154" s="137">
        <f t="shared" si="279"/>
        <v>0.88563240171700974</v>
      </c>
      <c r="ER154" s="137">
        <f t="shared" si="280"/>
        <v>37.572642597611264</v>
      </c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  <c r="II154" s="106"/>
      <c r="IJ154" s="106"/>
      <c r="IK154" s="106"/>
      <c r="IL154" s="106"/>
      <c r="IM154" s="106"/>
      <c r="IN154" s="106"/>
      <c r="IO154" s="106"/>
      <c r="IP154" s="106"/>
      <c r="IQ154" s="106"/>
      <c r="IR154" s="106"/>
      <c r="IS154" s="106"/>
      <c r="IT154" s="106"/>
      <c r="IU154" s="106"/>
      <c r="IV154" s="106"/>
      <c r="IW154" s="106"/>
      <c r="IX154" s="106"/>
      <c r="IY154" s="106"/>
      <c r="IZ154" s="106"/>
      <c r="JA154" s="106"/>
      <c r="JB154" s="106"/>
      <c r="JC154" s="106"/>
      <c r="JD154" s="106"/>
      <c r="JE154" s="106"/>
      <c r="JF154" s="106"/>
      <c r="JG154" s="106"/>
      <c r="JH154" s="106"/>
      <c r="JI154" s="106"/>
      <c r="JJ154" s="106"/>
      <c r="JK154" s="106"/>
      <c r="JL154" s="106"/>
      <c r="JM154" s="106"/>
      <c r="JN154" s="106"/>
      <c r="JO154" s="106"/>
      <c r="JP154" s="106"/>
      <c r="JQ154" s="106"/>
      <c r="JR154" s="106"/>
      <c r="JS154" s="106"/>
      <c r="JT154" s="106"/>
      <c r="JU154" s="106"/>
      <c r="JV154" s="106"/>
      <c r="JW154" s="106"/>
      <c r="JX154" s="106"/>
      <c r="JY154" s="106"/>
      <c r="JZ154" s="106"/>
      <c r="KA154" s="106"/>
      <c r="KB154" s="106"/>
      <c r="KC154" s="106"/>
      <c r="KD154" s="106"/>
      <c r="KE154" s="106"/>
      <c r="KF154" s="106"/>
      <c r="KG154" s="106"/>
      <c r="KH154" s="106"/>
      <c r="KI154" s="106"/>
      <c r="KJ154" s="106"/>
      <c r="KK154" s="106"/>
      <c r="KL154" s="106"/>
      <c r="KM154" s="106"/>
      <c r="KN154" s="106"/>
      <c r="KO154" s="106"/>
      <c r="KP154" s="106"/>
      <c r="KQ154" s="106"/>
      <c r="KR154" s="106"/>
      <c r="KS154" s="106"/>
      <c r="KT154" s="106"/>
      <c r="KU154" s="106"/>
      <c r="KV154" s="106"/>
      <c r="KW154" s="106"/>
      <c r="KX154" s="106"/>
      <c r="KY154" s="106"/>
      <c r="KZ154" s="106"/>
      <c r="LA154" s="106"/>
      <c r="LB154" s="106"/>
      <c r="LC154" s="106"/>
      <c r="LD154" s="106"/>
      <c r="LE154" s="106"/>
      <c r="LF154" s="106"/>
      <c r="LG154" s="106"/>
      <c r="LH154" s="106"/>
      <c r="LI154" s="106"/>
      <c r="LJ154" s="106"/>
      <c r="LK154" s="106"/>
      <c r="LL154" s="106"/>
      <c r="LM154" s="106"/>
      <c r="LN154" s="106"/>
      <c r="LO154" s="106"/>
      <c r="LP154" s="106"/>
      <c r="LQ154" s="106"/>
      <c r="LR154" s="106"/>
      <c r="LS154" s="106"/>
      <c r="LT154" s="106"/>
      <c r="LU154" s="106"/>
      <c r="LV154" s="106"/>
      <c r="LW154" s="106"/>
      <c r="LX154" s="106"/>
      <c r="LY154" s="106"/>
      <c r="LZ154" s="106"/>
      <c r="MA154" s="106"/>
      <c r="MB154" s="106"/>
      <c r="MC154" s="106"/>
      <c r="MD154" s="106"/>
      <c r="ME154" s="106"/>
      <c r="MF154" s="106"/>
      <c r="MG154" s="106"/>
      <c r="MH154" s="106"/>
      <c r="MI154" s="106"/>
      <c r="MJ154" s="106"/>
      <c r="MK154" s="106"/>
      <c r="ML154" s="106"/>
      <c r="MM154" s="106"/>
      <c r="MN154" s="106"/>
      <c r="MO154" s="106"/>
      <c r="MP154" s="106"/>
      <c r="MQ154" s="106"/>
      <c r="MR154" s="106"/>
      <c r="MS154" s="106"/>
      <c r="MT154" s="106"/>
      <c r="MU154" s="106"/>
      <c r="MV154" s="106"/>
      <c r="MW154" s="106"/>
      <c r="MX154" s="106"/>
      <c r="MY154" s="106"/>
      <c r="MZ154" s="106"/>
      <c r="NA154" s="106"/>
      <c r="NB154" s="106"/>
      <c r="NC154" s="106"/>
      <c r="ND154" s="106"/>
      <c r="NE154" s="106"/>
      <c r="NF154" s="106"/>
      <c r="NG154" s="106"/>
      <c r="NH154" s="106"/>
      <c r="NI154" s="106"/>
      <c r="NJ154" s="106"/>
      <c r="NK154" s="106"/>
      <c r="NL154" s="106"/>
      <c r="NM154" s="106"/>
      <c r="NN154" s="106"/>
      <c r="NO154" s="106"/>
      <c r="NP154" s="106"/>
      <c r="NQ154" s="106"/>
      <c r="NR154" s="106"/>
      <c r="NS154" s="106"/>
      <c r="NT154" s="106"/>
      <c r="NU154" s="106"/>
      <c r="NV154" s="106"/>
      <c r="NW154" s="106"/>
      <c r="NX154" s="106"/>
      <c r="NY154" s="106"/>
      <c r="NZ154" s="106"/>
      <c r="OA154" s="106"/>
      <c r="OB154" s="106"/>
      <c r="OC154" s="106"/>
      <c r="OD154" s="106"/>
      <c r="OE154" s="106"/>
      <c r="OF154" s="106"/>
      <c r="OG154" s="106"/>
      <c r="OH154" s="106"/>
      <c r="OI154" s="106"/>
      <c r="OJ154" s="106"/>
      <c r="OK154" s="106"/>
      <c r="OL154" s="106"/>
      <c r="OM154" s="106"/>
      <c r="ON154" s="106"/>
      <c r="OO154" s="106"/>
      <c r="OP154" s="106"/>
      <c r="OQ154" s="106"/>
      <c r="OR154" s="106"/>
      <c r="OS154" s="106"/>
      <c r="OT154" s="106"/>
      <c r="OU154" s="106"/>
      <c r="OV154" s="106"/>
      <c r="OW154" s="106"/>
      <c r="OX154" s="106"/>
      <c r="OY154" s="106"/>
      <c r="OZ154" s="106"/>
      <c r="PA154" s="106"/>
      <c r="PB154" s="106"/>
      <c r="PC154" s="106"/>
      <c r="PD154" s="106"/>
      <c r="PE154" s="106"/>
      <c r="PF154" s="106"/>
      <c r="PG154" s="106"/>
      <c r="PH154" s="106"/>
      <c r="PI154" s="106"/>
      <c r="PJ154" s="106"/>
      <c r="PK154" s="106"/>
      <c r="PL154" s="106"/>
      <c r="PM154" s="106"/>
      <c r="PN154" s="106"/>
      <c r="PO154" s="106"/>
      <c r="PP154" s="106"/>
      <c r="PQ154" s="106"/>
      <c r="PR154" s="106"/>
      <c r="PS154" s="106"/>
      <c r="PT154" s="106"/>
      <c r="PU154" s="106"/>
      <c r="PV154" s="106"/>
      <c r="PW154" s="106"/>
      <c r="PX154" s="106"/>
      <c r="PY154" s="106"/>
      <c r="PZ154" s="106"/>
      <c r="QA154" s="106"/>
      <c r="QB154" s="106"/>
      <c r="QC154" s="106"/>
      <c r="QD154" s="106"/>
      <c r="QE154" s="106"/>
      <c r="QF154" s="106"/>
      <c r="QG154" s="106"/>
      <c r="QH154" s="106"/>
      <c r="QI154" s="106"/>
      <c r="QJ154" s="106"/>
      <c r="QK154" s="106"/>
      <c r="QL154" s="106"/>
      <c r="QM154" s="106"/>
      <c r="QN154" s="106"/>
      <c r="QO154" s="106"/>
      <c r="QP154" s="106"/>
      <c r="QQ154" s="106"/>
      <c r="QR154" s="106"/>
      <c r="QS154" s="106"/>
      <c r="QT154" s="106"/>
      <c r="QU154" s="106"/>
      <c r="QV154" s="106"/>
      <c r="QW154" s="106"/>
      <c r="QX154" s="106"/>
      <c r="QY154" s="106"/>
      <c r="QZ154" s="106"/>
      <c r="RA154" s="106"/>
      <c r="RB154" s="106"/>
      <c r="RC154" s="106"/>
      <c r="RD154" s="106"/>
      <c r="RE154" s="106"/>
      <c r="RF154" s="106"/>
      <c r="RG154" s="106"/>
      <c r="RH154" s="106"/>
      <c r="RI154" s="106"/>
      <c r="RJ154" s="106"/>
      <c r="RK154" s="106"/>
      <c r="RL154" s="106"/>
      <c r="RM154" s="106"/>
      <c r="RN154" s="106"/>
      <c r="RO154" s="106"/>
      <c r="RP154" s="106"/>
      <c r="RQ154" s="106"/>
      <c r="RR154" s="106"/>
    </row>
    <row r="155" spans="1:486" x14ac:dyDescent="0.3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16"/>
      <c r="M155" s="116"/>
      <c r="N155" s="116"/>
      <c r="O155" s="116"/>
      <c r="P155" s="117"/>
      <c r="Q155" s="117"/>
      <c r="R155" s="116"/>
      <c r="S155" s="111">
        <v>0.93</v>
      </c>
      <c r="T155" s="134">
        <f t="shared" si="154"/>
        <v>314.63809414994319</v>
      </c>
      <c r="U155" s="111">
        <f t="shared" si="155"/>
        <v>65.919824385356563</v>
      </c>
      <c r="V155" s="111">
        <f t="shared" si="156"/>
        <v>40.544449112471511</v>
      </c>
      <c r="W155" s="156">
        <f t="shared" si="281"/>
        <v>0.90866643000695368</v>
      </c>
      <c r="X155" s="156">
        <f t="shared" si="282"/>
        <v>7.7512932998353712E-2</v>
      </c>
      <c r="Y155" s="156">
        <f t="shared" si="157"/>
        <v>1.0327680288383436</v>
      </c>
      <c r="Z155" s="156">
        <f t="shared" si="158"/>
        <v>4.9936265997603062</v>
      </c>
      <c r="AA155" s="111">
        <f t="shared" si="159"/>
        <v>701.33944758171094</v>
      </c>
      <c r="AB155" s="111">
        <f t="shared" si="160"/>
        <v>310.67074319644934</v>
      </c>
      <c r="AC155" s="111">
        <f t="shared" si="161"/>
        <v>65.534074805998401</v>
      </c>
      <c r="AD155" s="111">
        <f t="shared" si="162"/>
        <v>40.289685601944548</v>
      </c>
      <c r="AE155" s="156">
        <f t="shared" si="163"/>
        <v>0.91280970754879098</v>
      </c>
      <c r="AF155" s="156">
        <f t="shared" si="164"/>
        <v>7.4590620520044143E-2</v>
      </c>
      <c r="AG155" s="156">
        <f t="shared" si="165"/>
        <v>1.0334957480231772</v>
      </c>
      <c r="AH155" s="156">
        <f t="shared" si="166"/>
        <v>5.0240651154071276</v>
      </c>
      <c r="AI155" s="111">
        <f t="shared" si="167"/>
        <v>703.8745911953672</v>
      </c>
      <c r="AJ155" s="111">
        <f t="shared" si="168"/>
        <v>310.7703194610171</v>
      </c>
      <c r="AK155" s="111">
        <f t="shared" si="169"/>
        <v>65.543661819108593</v>
      </c>
      <c r="AL155" s="111">
        <f t="shared" si="170"/>
        <v>40.296016457353474</v>
      </c>
      <c r="AM155" s="156">
        <f t="shared" si="171"/>
        <v>0.91270400775736904</v>
      </c>
      <c r="AN155" s="156">
        <f t="shared" si="172"/>
        <v>7.4663512845661861E-2</v>
      </c>
      <c r="AO155" s="156">
        <f t="shared" si="173"/>
        <v>1.033477247702173</v>
      </c>
      <c r="AP155" s="156">
        <f t="shared" si="174"/>
        <v>5.0233137948007851</v>
      </c>
      <c r="AQ155" s="111">
        <f t="shared" si="175"/>
        <v>703.81093755213897</v>
      </c>
      <c r="AR155" s="111">
        <f t="shared" si="176"/>
        <v>310.76782274231812</v>
      </c>
      <c r="AS155" s="111">
        <f t="shared" si="177"/>
        <v>65.543421380815815</v>
      </c>
      <c r="AT155" s="111">
        <f t="shared" si="178"/>
        <v>40.295857681655377</v>
      </c>
      <c r="AU155" s="156">
        <f t="shared" si="179"/>
        <v>0.91270665692382713</v>
      </c>
      <c r="AV155" s="156">
        <f t="shared" si="180"/>
        <v>7.4661684894962249E-2</v>
      </c>
      <c r="AW155" s="156">
        <f t="shared" si="181"/>
        <v>1.0334777114201521</v>
      </c>
      <c r="AX155" s="156">
        <f t="shared" si="182"/>
        <v>5.02333264122176</v>
      </c>
      <c r="AY155" s="111">
        <f t="shared" si="183"/>
        <v>703.812533561127</v>
      </c>
      <c r="AZ155" s="111">
        <f t="shared" si="184"/>
        <v>310.76788534557079</v>
      </c>
      <c r="BA155" s="111">
        <f t="shared" si="185"/>
        <v>65.543427409579351</v>
      </c>
      <c r="BB155" s="111">
        <f t="shared" si="186"/>
        <v>40.295861662806004</v>
      </c>
      <c r="BC155" s="156">
        <f t="shared" si="187"/>
        <v>0.91270659049738145</v>
      </c>
      <c r="BD155" s="156">
        <f t="shared" si="188"/>
        <v>7.4661730729202513E-2</v>
      </c>
      <c r="BE155" s="156">
        <f t="shared" si="189"/>
        <v>1.033477699792696</v>
      </c>
      <c r="BF155" s="156">
        <f t="shared" si="190"/>
        <v>5.0233321686677872</v>
      </c>
      <c r="BG155" s="111">
        <f t="shared" si="191"/>
        <v>703.81249354245574</v>
      </c>
      <c r="BH155" s="137">
        <f t="shared" si="192"/>
        <v>310.76788377584484</v>
      </c>
      <c r="BI155" s="137">
        <f t="shared" si="193"/>
        <v>65.543427258412933</v>
      </c>
      <c r="BJ155" s="137">
        <f t="shared" si="194"/>
        <v>40.295861562981869</v>
      </c>
      <c r="BK155" s="113">
        <f t="shared" si="195"/>
        <v>0.91270659216297112</v>
      </c>
      <c r="BL155" s="113">
        <f t="shared" si="196"/>
        <v>7.4661729579945865E-2</v>
      </c>
      <c r="BM155" s="113">
        <f t="shared" si="197"/>
        <v>1.033477700084245</v>
      </c>
      <c r="BN155" s="113">
        <f t="shared" si="198"/>
        <v>5.0233321805166975</v>
      </c>
      <c r="BO155" s="137">
        <f t="shared" si="199"/>
        <v>703.8124945458917</v>
      </c>
      <c r="BP155" s="137">
        <f t="shared" si="200"/>
        <v>310.76788381520441</v>
      </c>
      <c r="BQ155" s="137">
        <f t="shared" si="201"/>
        <v>65.543427262203309</v>
      </c>
      <c r="BR155" s="137">
        <f t="shared" si="202"/>
        <v>40.29586156548487</v>
      </c>
      <c r="BS155" s="113">
        <f t="shared" si="203"/>
        <v>0.91270659212120775</v>
      </c>
      <c r="BT155" s="113">
        <f t="shared" si="204"/>
        <v>7.4661729608762495E-2</v>
      </c>
      <c r="BU155" s="113">
        <f t="shared" si="205"/>
        <v>1.0334777000769346</v>
      </c>
      <c r="BV155" s="113">
        <f t="shared" si="206"/>
        <v>5.0233321802195974</v>
      </c>
      <c r="BW155" s="137">
        <f t="shared" si="207"/>
        <v>703.81249452073143</v>
      </c>
      <c r="BX155" s="137">
        <f t="shared" si="208"/>
        <v>310.76788381421756</v>
      </c>
      <c r="BY155" s="137">
        <f t="shared" si="209"/>
        <v>65.543427262108281</v>
      </c>
      <c r="BZ155" s="137">
        <f t="shared" si="210"/>
        <v>40.295861565422115</v>
      </c>
      <c r="CA155" s="113">
        <f t="shared" si="211"/>
        <v>0.91270659212225469</v>
      </c>
      <c r="CB155" s="113">
        <f t="shared" si="212"/>
        <v>7.4661729608039989E-2</v>
      </c>
      <c r="CC155" s="113">
        <f t="shared" si="213"/>
        <v>1.0334777000771178</v>
      </c>
      <c r="CD155" s="113">
        <f t="shared" si="214"/>
        <v>5.0233321802270448</v>
      </c>
      <c r="CE155" s="137">
        <f t="shared" si="215"/>
        <v>703.81249452136228</v>
      </c>
      <c r="CF155" s="137">
        <f t="shared" si="216"/>
        <v>310.76788381424228</v>
      </c>
      <c r="CG155" s="137">
        <f t="shared" si="217"/>
        <v>65.543427262110654</v>
      </c>
      <c r="CH155" s="137">
        <f t="shared" si="218"/>
        <v>40.295861565423685</v>
      </c>
      <c r="CI155" s="113">
        <f t="shared" si="219"/>
        <v>0.91270659212222871</v>
      </c>
      <c r="CJ155" s="113">
        <f t="shared" si="220"/>
        <v>7.4661729608058086E-2</v>
      </c>
      <c r="CK155" s="113">
        <f t="shared" si="221"/>
        <v>1.0334777000771131</v>
      </c>
      <c r="CL155" s="113">
        <f t="shared" si="222"/>
        <v>5.02333218022686</v>
      </c>
      <c r="CM155" s="137">
        <f t="shared" si="223"/>
        <v>703.81249452134648</v>
      </c>
      <c r="CN155" s="137">
        <f t="shared" si="224"/>
        <v>310.76788381424166</v>
      </c>
      <c r="CO155" s="137">
        <f t="shared" si="225"/>
        <v>65.543427262110569</v>
      </c>
      <c r="CP155" s="137">
        <f t="shared" si="226"/>
        <v>40.29586156542365</v>
      </c>
      <c r="CQ155" s="113">
        <f t="shared" si="227"/>
        <v>0.91270659212222971</v>
      </c>
      <c r="CR155" s="113">
        <f t="shared" si="228"/>
        <v>7.4661729608057587E-2</v>
      </c>
      <c r="CS155" s="113">
        <f t="shared" si="229"/>
        <v>1.0334777000771134</v>
      </c>
      <c r="CT155" s="113">
        <f t="shared" si="230"/>
        <v>5.0233321802268636</v>
      </c>
      <c r="CU155" s="137">
        <f t="shared" si="231"/>
        <v>703.81249452134693</v>
      </c>
      <c r="CV155" s="137">
        <f t="shared" si="232"/>
        <v>310.76788381424166</v>
      </c>
      <c r="CW155" s="173">
        <f t="shared" si="233"/>
        <v>65.543427262110569</v>
      </c>
      <c r="CX155" s="173">
        <f t="shared" si="234"/>
        <v>40.29586156542365</v>
      </c>
      <c r="CY155" s="174">
        <f t="shared" si="235"/>
        <v>0.91270659212222971</v>
      </c>
      <c r="CZ155" s="174">
        <f t="shared" si="236"/>
        <v>7.4661729608057587E-2</v>
      </c>
      <c r="DA155" s="174">
        <f t="shared" si="237"/>
        <v>1.0334777000771134</v>
      </c>
      <c r="DB155" s="174">
        <f t="shared" si="238"/>
        <v>5.0233321802268636</v>
      </c>
      <c r="DC155" s="173">
        <f t="shared" si="239"/>
        <v>703.81249452134693</v>
      </c>
      <c r="DD155" s="137">
        <f t="shared" si="240"/>
        <v>310.76788381424166</v>
      </c>
      <c r="DE155" s="173">
        <f t="shared" si="241"/>
        <v>65.543427262110569</v>
      </c>
      <c r="DF155" s="173">
        <f t="shared" si="242"/>
        <v>40.29586156542365</v>
      </c>
      <c r="DG155" s="174">
        <f t="shared" si="243"/>
        <v>0.91270659212222971</v>
      </c>
      <c r="DH155" s="174">
        <f t="shared" si="244"/>
        <v>7.4661729608057587E-2</v>
      </c>
      <c r="DI155" s="174">
        <f t="shared" si="245"/>
        <v>1.0334777000771134</v>
      </c>
      <c r="DJ155" s="174">
        <f t="shared" si="246"/>
        <v>5.0233321802268636</v>
      </c>
      <c r="DK155" s="173">
        <f t="shared" si="247"/>
        <v>703.81249452134693</v>
      </c>
      <c r="DL155" s="137">
        <f t="shared" si="248"/>
        <v>310.76788381424166</v>
      </c>
      <c r="DM155" s="173">
        <f t="shared" si="249"/>
        <v>65.543427262110569</v>
      </c>
      <c r="DN155" s="173">
        <f t="shared" si="250"/>
        <v>40.29586156542365</v>
      </c>
      <c r="DO155" s="174">
        <f t="shared" si="251"/>
        <v>0.91270659212222971</v>
      </c>
      <c r="DP155" s="174">
        <f t="shared" si="252"/>
        <v>7.4661729608057587E-2</v>
      </c>
      <c r="DQ155" s="174">
        <f t="shared" si="253"/>
        <v>1.0334777000771134</v>
      </c>
      <c r="DR155" s="174">
        <f t="shared" si="254"/>
        <v>5.0233321802268636</v>
      </c>
      <c r="DS155" s="173">
        <f t="shared" si="255"/>
        <v>703.81249452134693</v>
      </c>
      <c r="DT155" s="137">
        <f t="shared" si="256"/>
        <v>310.76788381424166</v>
      </c>
      <c r="DU155" s="173">
        <f t="shared" si="257"/>
        <v>65.543427262110569</v>
      </c>
      <c r="DV155" s="173">
        <f t="shared" si="258"/>
        <v>40.29586156542365</v>
      </c>
      <c r="DW155" s="174">
        <f t="shared" si="259"/>
        <v>0.91270659212222971</v>
      </c>
      <c r="DX155" s="174">
        <f t="shared" si="260"/>
        <v>7.4661729608057587E-2</v>
      </c>
      <c r="DY155" s="174">
        <f t="shared" si="261"/>
        <v>1.0334777000771134</v>
      </c>
      <c r="DZ155" s="174">
        <f t="shared" si="262"/>
        <v>5.0233321802268636</v>
      </c>
      <c r="EA155" s="173">
        <f t="shared" si="263"/>
        <v>703.81249452134693</v>
      </c>
      <c r="EB155" s="137">
        <f t="shared" si="264"/>
        <v>310.76788381424166</v>
      </c>
      <c r="EC155" s="173">
        <f t="shared" si="265"/>
        <v>65.543427262110569</v>
      </c>
      <c r="ED155" s="173">
        <f t="shared" si="266"/>
        <v>40.29586156542365</v>
      </c>
      <c r="EE155" s="174">
        <f t="shared" si="267"/>
        <v>0.91270659212222971</v>
      </c>
      <c r="EF155" s="174">
        <f t="shared" si="268"/>
        <v>7.4661729608057587E-2</v>
      </c>
      <c r="EG155" s="174">
        <f t="shared" si="269"/>
        <v>1.0334777000771134</v>
      </c>
      <c r="EH155" s="174">
        <f t="shared" si="270"/>
        <v>5.0233321802268636</v>
      </c>
      <c r="EI155" s="173">
        <f t="shared" si="271"/>
        <v>703.81249452134693</v>
      </c>
      <c r="EJ155" s="137">
        <f t="shared" si="272"/>
        <v>310.76788381424166</v>
      </c>
      <c r="EK155" s="173">
        <f t="shared" si="273"/>
        <v>65.543427262110569</v>
      </c>
      <c r="EL155" s="173">
        <f t="shared" si="274"/>
        <v>40.29586156542365</v>
      </c>
      <c r="EM155" s="174">
        <f t="shared" si="275"/>
        <v>0.91270659212222971</v>
      </c>
      <c r="EN155" s="174">
        <f t="shared" si="276"/>
        <v>7.4661729608057587E-2</v>
      </c>
      <c r="EO155" s="174">
        <f t="shared" si="277"/>
        <v>1.0334777000771134</v>
      </c>
      <c r="EP155" s="174">
        <f t="shared" si="278"/>
        <v>5.0233321802268636</v>
      </c>
      <c r="EQ155" s="137">
        <f t="shared" si="279"/>
        <v>0.89007424790623324</v>
      </c>
      <c r="ER155" s="137">
        <f t="shared" si="280"/>
        <v>37.617883814241679</v>
      </c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  <c r="HT155" s="106"/>
      <c r="HU155" s="106"/>
      <c r="HV155" s="106"/>
      <c r="HW155" s="106"/>
      <c r="HX155" s="106"/>
      <c r="HY155" s="106"/>
      <c r="HZ155" s="106"/>
      <c r="IA155" s="106"/>
      <c r="IB155" s="106"/>
      <c r="IC155" s="106"/>
      <c r="ID155" s="106"/>
      <c r="IE155" s="106"/>
      <c r="IF155" s="106"/>
      <c r="IG155" s="106"/>
      <c r="IH155" s="106"/>
      <c r="II155" s="106"/>
      <c r="IJ155" s="106"/>
      <c r="IK155" s="106"/>
      <c r="IL155" s="106"/>
      <c r="IM155" s="106"/>
      <c r="IN155" s="106"/>
      <c r="IO155" s="106"/>
      <c r="IP155" s="106"/>
      <c r="IQ155" s="106"/>
      <c r="IR155" s="106"/>
      <c r="IS155" s="106"/>
      <c r="IT155" s="106"/>
      <c r="IU155" s="106"/>
      <c r="IV155" s="106"/>
      <c r="IW155" s="106"/>
      <c r="IX155" s="106"/>
      <c r="IY155" s="106"/>
      <c r="IZ155" s="106"/>
      <c r="JA155" s="106"/>
      <c r="JB155" s="106"/>
      <c r="JC155" s="106"/>
      <c r="JD155" s="106"/>
      <c r="JE155" s="106"/>
      <c r="JF155" s="106"/>
      <c r="JG155" s="106"/>
      <c r="JH155" s="106"/>
      <c r="JI155" s="106"/>
      <c r="JJ155" s="106"/>
      <c r="JK155" s="106"/>
      <c r="JL155" s="106"/>
      <c r="JM155" s="106"/>
      <c r="JN155" s="106"/>
      <c r="JO155" s="106"/>
      <c r="JP155" s="106"/>
      <c r="JQ155" s="106"/>
      <c r="JR155" s="106"/>
      <c r="JS155" s="106"/>
      <c r="JT155" s="106"/>
      <c r="JU155" s="106"/>
      <c r="JV155" s="106"/>
      <c r="JW155" s="106"/>
      <c r="JX155" s="106"/>
      <c r="JY155" s="106"/>
      <c r="JZ155" s="106"/>
      <c r="KA155" s="106"/>
      <c r="KB155" s="106"/>
      <c r="KC155" s="106"/>
      <c r="KD155" s="106"/>
      <c r="KE155" s="106"/>
      <c r="KF155" s="106"/>
      <c r="KG155" s="106"/>
      <c r="KH155" s="106"/>
      <c r="KI155" s="106"/>
      <c r="KJ155" s="106"/>
      <c r="KK155" s="106"/>
      <c r="KL155" s="106"/>
      <c r="KM155" s="106"/>
      <c r="KN155" s="106"/>
      <c r="KO155" s="106"/>
      <c r="KP155" s="106"/>
      <c r="KQ155" s="106"/>
      <c r="KR155" s="106"/>
      <c r="KS155" s="106"/>
      <c r="KT155" s="106"/>
      <c r="KU155" s="106"/>
      <c r="KV155" s="106"/>
      <c r="KW155" s="106"/>
      <c r="KX155" s="106"/>
      <c r="KY155" s="106"/>
      <c r="KZ155" s="106"/>
      <c r="LA155" s="106"/>
      <c r="LB155" s="106"/>
      <c r="LC155" s="106"/>
      <c r="LD155" s="106"/>
      <c r="LE155" s="106"/>
      <c r="LF155" s="106"/>
      <c r="LG155" s="106"/>
      <c r="LH155" s="106"/>
      <c r="LI155" s="106"/>
      <c r="LJ155" s="106"/>
      <c r="LK155" s="106"/>
      <c r="LL155" s="106"/>
      <c r="LM155" s="106"/>
      <c r="LN155" s="106"/>
      <c r="LO155" s="106"/>
      <c r="LP155" s="106"/>
      <c r="LQ155" s="106"/>
      <c r="LR155" s="106"/>
      <c r="LS155" s="106"/>
      <c r="LT155" s="106"/>
      <c r="LU155" s="106"/>
      <c r="LV155" s="106"/>
      <c r="LW155" s="106"/>
      <c r="LX155" s="106"/>
      <c r="LY155" s="106"/>
      <c r="LZ155" s="106"/>
      <c r="MA155" s="106"/>
      <c r="MB155" s="106"/>
      <c r="MC155" s="106"/>
      <c r="MD155" s="106"/>
      <c r="ME155" s="106"/>
      <c r="MF155" s="106"/>
      <c r="MG155" s="106"/>
      <c r="MH155" s="106"/>
      <c r="MI155" s="106"/>
      <c r="MJ155" s="106"/>
      <c r="MK155" s="106"/>
      <c r="ML155" s="106"/>
      <c r="MM155" s="106"/>
      <c r="MN155" s="106"/>
      <c r="MO155" s="106"/>
      <c r="MP155" s="106"/>
      <c r="MQ155" s="106"/>
      <c r="MR155" s="106"/>
      <c r="MS155" s="106"/>
      <c r="MT155" s="106"/>
      <c r="MU155" s="106"/>
      <c r="MV155" s="106"/>
      <c r="MW155" s="106"/>
      <c r="MX155" s="106"/>
      <c r="MY155" s="106"/>
      <c r="MZ155" s="106"/>
      <c r="NA155" s="106"/>
      <c r="NB155" s="106"/>
      <c r="NC155" s="106"/>
      <c r="ND155" s="106"/>
      <c r="NE155" s="106"/>
      <c r="NF155" s="106"/>
      <c r="NG155" s="106"/>
      <c r="NH155" s="106"/>
      <c r="NI155" s="106"/>
      <c r="NJ155" s="106"/>
      <c r="NK155" s="106"/>
      <c r="NL155" s="106"/>
      <c r="NM155" s="106"/>
      <c r="NN155" s="106"/>
      <c r="NO155" s="106"/>
      <c r="NP155" s="106"/>
      <c r="NQ155" s="106"/>
      <c r="NR155" s="106"/>
      <c r="NS155" s="106"/>
      <c r="NT155" s="106"/>
      <c r="NU155" s="106"/>
      <c r="NV155" s="106"/>
      <c r="NW155" s="106"/>
      <c r="NX155" s="106"/>
      <c r="NY155" s="106"/>
      <c r="NZ155" s="106"/>
      <c r="OA155" s="106"/>
      <c r="OB155" s="106"/>
      <c r="OC155" s="106"/>
      <c r="OD155" s="106"/>
      <c r="OE155" s="106"/>
      <c r="OF155" s="106"/>
      <c r="OG155" s="106"/>
      <c r="OH155" s="106"/>
      <c r="OI155" s="106"/>
      <c r="OJ155" s="106"/>
      <c r="OK155" s="106"/>
      <c r="OL155" s="106"/>
      <c r="OM155" s="106"/>
      <c r="ON155" s="106"/>
      <c r="OO155" s="106"/>
      <c r="OP155" s="106"/>
      <c r="OQ155" s="106"/>
      <c r="OR155" s="106"/>
      <c r="OS155" s="106"/>
      <c r="OT155" s="106"/>
      <c r="OU155" s="106"/>
      <c r="OV155" s="106"/>
      <c r="OW155" s="106"/>
      <c r="OX155" s="106"/>
      <c r="OY155" s="106"/>
      <c r="OZ155" s="106"/>
      <c r="PA155" s="106"/>
      <c r="PB155" s="106"/>
      <c r="PC155" s="106"/>
      <c r="PD155" s="106"/>
      <c r="PE155" s="106"/>
      <c r="PF155" s="106"/>
      <c r="PG155" s="106"/>
      <c r="PH155" s="106"/>
      <c r="PI155" s="106"/>
      <c r="PJ155" s="106"/>
      <c r="PK155" s="106"/>
      <c r="PL155" s="106"/>
      <c r="PM155" s="106"/>
      <c r="PN155" s="106"/>
      <c r="PO155" s="106"/>
      <c r="PP155" s="106"/>
      <c r="PQ155" s="106"/>
      <c r="PR155" s="106"/>
      <c r="PS155" s="106"/>
      <c r="PT155" s="106"/>
      <c r="PU155" s="106"/>
      <c r="PV155" s="106"/>
      <c r="PW155" s="106"/>
      <c r="PX155" s="106"/>
      <c r="PY155" s="106"/>
      <c r="PZ155" s="106"/>
      <c r="QA155" s="106"/>
      <c r="QB155" s="106"/>
      <c r="QC155" s="106"/>
      <c r="QD155" s="106"/>
      <c r="QE155" s="106"/>
      <c r="QF155" s="106"/>
      <c r="QG155" s="106"/>
      <c r="QH155" s="106"/>
      <c r="QI155" s="106"/>
      <c r="QJ155" s="106"/>
      <c r="QK155" s="106"/>
      <c r="QL155" s="106"/>
      <c r="QM155" s="106"/>
      <c r="QN155" s="106"/>
      <c r="QO155" s="106"/>
      <c r="QP155" s="106"/>
      <c r="QQ155" s="106"/>
      <c r="QR155" s="106"/>
      <c r="QS155" s="106"/>
      <c r="QT155" s="106"/>
      <c r="QU155" s="106"/>
      <c r="QV155" s="106"/>
      <c r="QW155" s="106"/>
      <c r="QX155" s="106"/>
      <c r="QY155" s="106"/>
      <c r="QZ155" s="106"/>
      <c r="RA155" s="106"/>
      <c r="RB155" s="106"/>
      <c r="RC155" s="106"/>
      <c r="RD155" s="106"/>
      <c r="RE155" s="106"/>
      <c r="RF155" s="106"/>
      <c r="RG155" s="106"/>
      <c r="RH155" s="106"/>
      <c r="RI155" s="106"/>
      <c r="RJ155" s="106"/>
      <c r="RK155" s="106"/>
      <c r="RL155" s="106"/>
      <c r="RM155" s="106"/>
      <c r="RN155" s="106"/>
      <c r="RO155" s="106"/>
      <c r="RP155" s="106"/>
      <c r="RQ155" s="106"/>
      <c r="RR155" s="106"/>
    </row>
    <row r="156" spans="1:486" x14ac:dyDescent="0.3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16"/>
      <c r="M156" s="116"/>
      <c r="N156" s="116"/>
      <c r="O156" s="116"/>
      <c r="P156" s="117"/>
      <c r="Q156" s="117"/>
      <c r="R156" s="116"/>
      <c r="S156" s="111">
        <v>0.94</v>
      </c>
      <c r="T156" s="134">
        <f t="shared" si="154"/>
        <v>314.39053708022914</v>
      </c>
      <c r="U156" s="111">
        <f t="shared" si="155"/>
        <v>65.895524598183627</v>
      </c>
      <c r="V156" s="111">
        <f t="shared" si="156"/>
        <v>40.528398766358784</v>
      </c>
      <c r="W156" s="156">
        <f t="shared" si="281"/>
        <v>0.90892093421240927</v>
      </c>
      <c r="X156" s="156">
        <f t="shared" si="282"/>
        <v>7.7329511544416876E-2</v>
      </c>
      <c r="Y156" s="156">
        <f t="shared" si="157"/>
        <v>1.0256715623807569</v>
      </c>
      <c r="Z156" s="156">
        <f t="shared" si="158"/>
        <v>5.5205564372738936</v>
      </c>
      <c r="AA156" s="111">
        <f t="shared" si="159"/>
        <v>703.36087282601875</v>
      </c>
      <c r="AB156" s="111">
        <f t="shared" si="160"/>
        <v>310.75016450593097</v>
      </c>
      <c r="AC156" s="111">
        <f t="shared" si="161"/>
        <v>65.541720948979801</v>
      </c>
      <c r="AD156" s="111">
        <f t="shared" si="162"/>
        <v>40.294734786137731</v>
      </c>
      <c r="AE156" s="156">
        <f t="shared" si="163"/>
        <v>0.912725394958953</v>
      </c>
      <c r="AF156" s="156">
        <f t="shared" si="164"/>
        <v>7.4648756997655719E-2</v>
      </c>
      <c r="AG156" s="156">
        <f t="shared" si="165"/>
        <v>1.0262318689088858</v>
      </c>
      <c r="AH156" s="156">
        <f t="shared" si="166"/>
        <v>5.5594588283684896</v>
      </c>
      <c r="AI156" s="111">
        <f t="shared" si="167"/>
        <v>705.50936216821833</v>
      </c>
      <c r="AJ156" s="111">
        <f t="shared" si="168"/>
        <v>310.8343794999094</v>
      </c>
      <c r="AK156" s="111">
        <f t="shared" si="169"/>
        <v>65.549831948614113</v>
      </c>
      <c r="AL156" s="111">
        <f t="shared" si="170"/>
        <v>40.300090969165083</v>
      </c>
      <c r="AM156" s="156">
        <f t="shared" si="171"/>
        <v>0.91263605542452653</v>
      </c>
      <c r="AN156" s="156">
        <f t="shared" si="172"/>
        <v>7.4710418938527756E-2</v>
      </c>
      <c r="AO156" s="156">
        <f t="shared" si="173"/>
        <v>1.0262187349015979</v>
      </c>
      <c r="AP156" s="156">
        <f t="shared" si="174"/>
        <v>5.5585679784380888</v>
      </c>
      <c r="AQ156" s="111">
        <f t="shared" si="175"/>
        <v>705.4595850786983</v>
      </c>
      <c r="AR156" s="111">
        <f t="shared" si="176"/>
        <v>310.83243068007351</v>
      </c>
      <c r="AS156" s="111">
        <f t="shared" si="177"/>
        <v>65.549644212875322</v>
      </c>
      <c r="AT156" s="111">
        <f t="shared" si="178"/>
        <v>40.29996699559635</v>
      </c>
      <c r="AU156" s="156">
        <f t="shared" si="179"/>
        <v>0.91263812211091411</v>
      </c>
      <c r="AV156" s="156">
        <f t="shared" si="180"/>
        <v>7.4708991827434151E-2</v>
      </c>
      <c r="AW156" s="156">
        <f t="shared" si="181"/>
        <v>1.0262190387431558</v>
      </c>
      <c r="AX156" s="156">
        <f t="shared" si="182"/>
        <v>5.5585885986821895</v>
      </c>
      <c r="AY156" s="111">
        <f t="shared" si="183"/>
        <v>705.46073693541655</v>
      </c>
      <c r="AZ156" s="111">
        <f t="shared" si="184"/>
        <v>310.83247577758169</v>
      </c>
      <c r="BA156" s="111">
        <f t="shared" si="185"/>
        <v>65.549648557234477</v>
      </c>
      <c r="BB156" s="111">
        <f t="shared" si="186"/>
        <v>40.299969864446339</v>
      </c>
      <c r="BC156" s="156">
        <f t="shared" si="187"/>
        <v>0.91263807428547794</v>
      </c>
      <c r="BD156" s="156">
        <f t="shared" si="188"/>
        <v>7.4709024852013028E-2</v>
      </c>
      <c r="BE156" s="156">
        <f t="shared" si="189"/>
        <v>1.0262190317119293</v>
      </c>
      <c r="BF156" s="156">
        <f t="shared" si="190"/>
        <v>5.5585881215132327</v>
      </c>
      <c r="BG156" s="111">
        <f t="shared" si="191"/>
        <v>705.46071028035897</v>
      </c>
      <c r="BH156" s="137">
        <f t="shared" si="192"/>
        <v>310.83247473398319</v>
      </c>
      <c r="BI156" s="137">
        <f t="shared" si="193"/>
        <v>65.549648456701931</v>
      </c>
      <c r="BJ156" s="137">
        <f t="shared" si="194"/>
        <v>40.299969798058456</v>
      </c>
      <c r="BK156" s="113">
        <f t="shared" si="195"/>
        <v>0.91263807539220299</v>
      </c>
      <c r="BL156" s="113">
        <f t="shared" si="196"/>
        <v>7.4709024087793313E-2</v>
      </c>
      <c r="BM156" s="113">
        <f t="shared" si="197"/>
        <v>1.0262190318746383</v>
      </c>
      <c r="BN156" s="113">
        <f t="shared" si="198"/>
        <v>5.5585881325553714</v>
      </c>
      <c r="BO156" s="137">
        <f t="shared" si="199"/>
        <v>705.4607108971818</v>
      </c>
      <c r="BP156" s="137">
        <f t="shared" si="200"/>
        <v>310.83247475813306</v>
      </c>
      <c r="BQ156" s="137">
        <f t="shared" si="201"/>
        <v>65.549648459028333</v>
      </c>
      <c r="BR156" s="137">
        <f t="shared" si="202"/>
        <v>40.299969799594741</v>
      </c>
      <c r="BS156" s="113">
        <f t="shared" si="203"/>
        <v>0.91263807536659258</v>
      </c>
      <c r="BT156" s="113">
        <f t="shared" si="204"/>
        <v>7.4709024105478083E-2</v>
      </c>
      <c r="BU156" s="113">
        <f t="shared" si="205"/>
        <v>1.026219031870873</v>
      </c>
      <c r="BV156" s="113">
        <f t="shared" si="206"/>
        <v>5.5585881322998443</v>
      </c>
      <c r="BW156" s="137">
        <f t="shared" si="207"/>
        <v>705.46071088290807</v>
      </c>
      <c r="BX156" s="137">
        <f t="shared" si="208"/>
        <v>310.83247475757423</v>
      </c>
      <c r="BY156" s="137">
        <f t="shared" si="209"/>
        <v>65.549648458974502</v>
      </c>
      <c r="BZ156" s="137">
        <f t="shared" si="210"/>
        <v>40.2999697995592</v>
      </c>
      <c r="CA156" s="113">
        <f t="shared" si="211"/>
        <v>0.91263807536718533</v>
      </c>
      <c r="CB156" s="113">
        <f t="shared" si="212"/>
        <v>7.4709024105068855E-2</v>
      </c>
      <c r="CC156" s="113">
        <f t="shared" si="213"/>
        <v>1.0262190318709603</v>
      </c>
      <c r="CD156" s="113">
        <f t="shared" si="214"/>
        <v>5.5585881323057542</v>
      </c>
      <c r="CE156" s="137">
        <f t="shared" si="215"/>
        <v>705.46071088323833</v>
      </c>
      <c r="CF156" s="137">
        <f t="shared" si="216"/>
        <v>310.83247475758714</v>
      </c>
      <c r="CG156" s="137">
        <f t="shared" si="217"/>
        <v>65.549648458975767</v>
      </c>
      <c r="CH156" s="137">
        <f t="shared" si="218"/>
        <v>40.299969799560003</v>
      </c>
      <c r="CI156" s="113">
        <f t="shared" si="219"/>
        <v>0.91263807536717101</v>
      </c>
      <c r="CJ156" s="113">
        <f t="shared" si="220"/>
        <v>7.4709024105078334E-2</v>
      </c>
      <c r="CK156" s="113">
        <f t="shared" si="221"/>
        <v>1.0262190318709581</v>
      </c>
      <c r="CL156" s="113">
        <f t="shared" si="222"/>
        <v>5.558588132305621</v>
      </c>
      <c r="CM156" s="137">
        <f t="shared" si="223"/>
        <v>705.46071088323083</v>
      </c>
      <c r="CN156" s="137">
        <f t="shared" si="224"/>
        <v>310.83247475758685</v>
      </c>
      <c r="CO156" s="137">
        <f t="shared" si="225"/>
        <v>65.54964845897571</v>
      </c>
      <c r="CP156" s="137">
        <f t="shared" si="226"/>
        <v>40.299969799560003</v>
      </c>
      <c r="CQ156" s="113">
        <f t="shared" si="227"/>
        <v>0.91263807536717201</v>
      </c>
      <c r="CR156" s="113">
        <f t="shared" si="228"/>
        <v>7.470902410507807E-2</v>
      </c>
      <c r="CS156" s="113">
        <f t="shared" si="229"/>
        <v>1.0262190318709583</v>
      </c>
      <c r="CT156" s="113">
        <f t="shared" si="230"/>
        <v>5.558588132305621</v>
      </c>
      <c r="CU156" s="137">
        <f t="shared" si="231"/>
        <v>705.46071088323083</v>
      </c>
      <c r="CV156" s="137">
        <f t="shared" si="232"/>
        <v>310.83247475758685</v>
      </c>
      <c r="CW156" s="173">
        <f t="shared" si="233"/>
        <v>65.54964845897571</v>
      </c>
      <c r="CX156" s="173">
        <f t="shared" si="234"/>
        <v>40.299969799560003</v>
      </c>
      <c r="CY156" s="174">
        <f t="shared" si="235"/>
        <v>0.91263807536717201</v>
      </c>
      <c r="CZ156" s="174">
        <f t="shared" si="236"/>
        <v>7.470902410507807E-2</v>
      </c>
      <c r="DA156" s="174">
        <f t="shared" si="237"/>
        <v>1.0262190318709583</v>
      </c>
      <c r="DB156" s="174">
        <f t="shared" si="238"/>
        <v>5.558588132305621</v>
      </c>
      <c r="DC156" s="173">
        <f t="shared" si="239"/>
        <v>705.46071088323083</v>
      </c>
      <c r="DD156" s="137">
        <f t="shared" si="240"/>
        <v>310.83247475758685</v>
      </c>
      <c r="DE156" s="173">
        <f t="shared" si="241"/>
        <v>65.54964845897571</v>
      </c>
      <c r="DF156" s="173">
        <f t="shared" si="242"/>
        <v>40.299969799560003</v>
      </c>
      <c r="DG156" s="174">
        <f t="shared" si="243"/>
        <v>0.91263807536717201</v>
      </c>
      <c r="DH156" s="174">
        <f t="shared" si="244"/>
        <v>7.470902410507807E-2</v>
      </c>
      <c r="DI156" s="174">
        <f t="shared" si="245"/>
        <v>1.0262190318709583</v>
      </c>
      <c r="DJ156" s="174">
        <f t="shared" si="246"/>
        <v>5.558588132305621</v>
      </c>
      <c r="DK156" s="173">
        <f t="shared" si="247"/>
        <v>705.46071088323083</v>
      </c>
      <c r="DL156" s="137">
        <f t="shared" si="248"/>
        <v>310.83247475758685</v>
      </c>
      <c r="DM156" s="173">
        <f t="shared" si="249"/>
        <v>65.54964845897571</v>
      </c>
      <c r="DN156" s="173">
        <f t="shared" si="250"/>
        <v>40.299969799560003</v>
      </c>
      <c r="DO156" s="174">
        <f t="shared" si="251"/>
        <v>0.91263807536717201</v>
      </c>
      <c r="DP156" s="174">
        <f t="shared" si="252"/>
        <v>7.470902410507807E-2</v>
      </c>
      <c r="DQ156" s="174">
        <f t="shared" si="253"/>
        <v>1.0262190318709583</v>
      </c>
      <c r="DR156" s="174">
        <f t="shared" si="254"/>
        <v>5.558588132305621</v>
      </c>
      <c r="DS156" s="173">
        <f t="shared" si="255"/>
        <v>705.46071088323083</v>
      </c>
      <c r="DT156" s="137">
        <f t="shared" si="256"/>
        <v>310.83247475758685</v>
      </c>
      <c r="DU156" s="173">
        <f t="shared" si="257"/>
        <v>65.54964845897571</v>
      </c>
      <c r="DV156" s="173">
        <f t="shared" si="258"/>
        <v>40.299969799560003</v>
      </c>
      <c r="DW156" s="174">
        <f t="shared" si="259"/>
        <v>0.91263807536717201</v>
      </c>
      <c r="DX156" s="174">
        <f t="shared" si="260"/>
        <v>7.470902410507807E-2</v>
      </c>
      <c r="DY156" s="174">
        <f t="shared" si="261"/>
        <v>1.0262190318709583</v>
      </c>
      <c r="DZ156" s="174">
        <f t="shared" si="262"/>
        <v>5.558588132305621</v>
      </c>
      <c r="EA156" s="173">
        <f t="shared" si="263"/>
        <v>705.46071088323083</v>
      </c>
      <c r="EB156" s="137">
        <f t="shared" si="264"/>
        <v>310.83247475758685</v>
      </c>
      <c r="EC156" s="173">
        <f t="shared" si="265"/>
        <v>65.54964845897571</v>
      </c>
      <c r="ED156" s="173">
        <f t="shared" si="266"/>
        <v>40.299969799560003</v>
      </c>
      <c r="EE156" s="174">
        <f t="shared" si="267"/>
        <v>0.91263807536717201</v>
      </c>
      <c r="EF156" s="174">
        <f t="shared" si="268"/>
        <v>7.470902410507807E-2</v>
      </c>
      <c r="EG156" s="174">
        <f t="shared" si="269"/>
        <v>1.0262190318709583</v>
      </c>
      <c r="EH156" s="174">
        <f t="shared" si="270"/>
        <v>5.558588132305621</v>
      </c>
      <c r="EI156" s="173">
        <f t="shared" si="271"/>
        <v>705.46071088323083</v>
      </c>
      <c r="EJ156" s="137">
        <f t="shared" si="272"/>
        <v>310.83247475758685</v>
      </c>
      <c r="EK156" s="173">
        <f t="shared" si="273"/>
        <v>65.54964845897571</v>
      </c>
      <c r="EL156" s="173">
        <f t="shared" si="274"/>
        <v>40.299969799560003</v>
      </c>
      <c r="EM156" s="174">
        <f t="shared" si="275"/>
        <v>0.91263807536717201</v>
      </c>
      <c r="EN156" s="174">
        <f t="shared" si="276"/>
        <v>7.470902410507807E-2</v>
      </c>
      <c r="EO156" s="174">
        <f t="shared" si="277"/>
        <v>1.0262190318709583</v>
      </c>
      <c r="EP156" s="174">
        <f t="shared" si="278"/>
        <v>5.558588132305621</v>
      </c>
      <c r="EQ156" s="137">
        <f t="shared" si="279"/>
        <v>0.89541827708757027</v>
      </c>
      <c r="ER156" s="137">
        <f t="shared" si="280"/>
        <v>37.682474757586874</v>
      </c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  <c r="HT156" s="106"/>
      <c r="HU156" s="106"/>
      <c r="HV156" s="106"/>
      <c r="HW156" s="106"/>
      <c r="HX156" s="106"/>
      <c r="HY156" s="106"/>
      <c r="HZ156" s="106"/>
      <c r="IA156" s="106"/>
      <c r="IB156" s="106"/>
      <c r="IC156" s="106"/>
      <c r="ID156" s="106"/>
      <c r="IE156" s="106"/>
      <c r="IF156" s="106"/>
      <c r="IG156" s="106"/>
      <c r="IH156" s="106"/>
      <c r="II156" s="106"/>
      <c r="IJ156" s="106"/>
      <c r="IK156" s="106"/>
      <c r="IL156" s="106"/>
      <c r="IM156" s="106"/>
      <c r="IN156" s="106"/>
      <c r="IO156" s="106"/>
      <c r="IP156" s="106"/>
      <c r="IQ156" s="106"/>
      <c r="IR156" s="106"/>
      <c r="IS156" s="106"/>
      <c r="IT156" s="106"/>
      <c r="IU156" s="106"/>
      <c r="IV156" s="106"/>
      <c r="IW156" s="106"/>
      <c r="IX156" s="106"/>
      <c r="IY156" s="106"/>
      <c r="IZ156" s="106"/>
      <c r="JA156" s="106"/>
      <c r="JB156" s="106"/>
      <c r="JC156" s="106"/>
      <c r="JD156" s="106"/>
      <c r="JE156" s="106"/>
      <c r="JF156" s="106"/>
      <c r="JG156" s="106"/>
      <c r="JH156" s="106"/>
      <c r="JI156" s="106"/>
      <c r="JJ156" s="106"/>
      <c r="JK156" s="106"/>
      <c r="JL156" s="106"/>
      <c r="JM156" s="106"/>
      <c r="JN156" s="106"/>
      <c r="JO156" s="106"/>
      <c r="JP156" s="106"/>
      <c r="JQ156" s="106"/>
      <c r="JR156" s="106"/>
      <c r="JS156" s="106"/>
      <c r="JT156" s="106"/>
      <c r="JU156" s="106"/>
      <c r="JV156" s="106"/>
      <c r="JW156" s="106"/>
      <c r="JX156" s="106"/>
      <c r="JY156" s="106"/>
      <c r="JZ156" s="106"/>
      <c r="KA156" s="106"/>
      <c r="KB156" s="106"/>
      <c r="KC156" s="106"/>
      <c r="KD156" s="106"/>
      <c r="KE156" s="106"/>
      <c r="KF156" s="106"/>
      <c r="KG156" s="106"/>
      <c r="KH156" s="106"/>
      <c r="KI156" s="106"/>
      <c r="KJ156" s="106"/>
      <c r="KK156" s="106"/>
      <c r="KL156" s="106"/>
      <c r="KM156" s="106"/>
      <c r="KN156" s="106"/>
      <c r="KO156" s="106"/>
      <c r="KP156" s="106"/>
      <c r="KQ156" s="106"/>
      <c r="KR156" s="106"/>
      <c r="KS156" s="106"/>
      <c r="KT156" s="106"/>
      <c r="KU156" s="106"/>
      <c r="KV156" s="106"/>
      <c r="KW156" s="106"/>
      <c r="KX156" s="106"/>
      <c r="KY156" s="106"/>
      <c r="KZ156" s="106"/>
      <c r="LA156" s="106"/>
      <c r="LB156" s="106"/>
      <c r="LC156" s="106"/>
      <c r="LD156" s="106"/>
      <c r="LE156" s="106"/>
      <c r="LF156" s="106"/>
      <c r="LG156" s="106"/>
      <c r="LH156" s="106"/>
      <c r="LI156" s="106"/>
      <c r="LJ156" s="106"/>
      <c r="LK156" s="106"/>
      <c r="LL156" s="106"/>
      <c r="LM156" s="106"/>
      <c r="LN156" s="106"/>
      <c r="LO156" s="106"/>
      <c r="LP156" s="106"/>
      <c r="LQ156" s="106"/>
      <c r="LR156" s="106"/>
      <c r="LS156" s="106"/>
      <c r="LT156" s="106"/>
      <c r="LU156" s="106"/>
      <c r="LV156" s="106"/>
      <c r="LW156" s="106"/>
      <c r="LX156" s="106"/>
      <c r="LY156" s="106"/>
      <c r="LZ156" s="106"/>
      <c r="MA156" s="106"/>
      <c r="MB156" s="106"/>
      <c r="MC156" s="106"/>
      <c r="MD156" s="106"/>
      <c r="ME156" s="106"/>
      <c r="MF156" s="106"/>
      <c r="MG156" s="106"/>
      <c r="MH156" s="106"/>
      <c r="MI156" s="106"/>
      <c r="MJ156" s="106"/>
      <c r="MK156" s="106"/>
      <c r="ML156" s="106"/>
      <c r="MM156" s="106"/>
      <c r="MN156" s="106"/>
      <c r="MO156" s="106"/>
      <c r="MP156" s="106"/>
      <c r="MQ156" s="106"/>
      <c r="MR156" s="106"/>
      <c r="MS156" s="106"/>
      <c r="MT156" s="106"/>
      <c r="MU156" s="106"/>
      <c r="MV156" s="106"/>
      <c r="MW156" s="106"/>
      <c r="MX156" s="106"/>
      <c r="MY156" s="106"/>
      <c r="MZ156" s="106"/>
      <c r="NA156" s="106"/>
      <c r="NB156" s="106"/>
      <c r="NC156" s="106"/>
      <c r="ND156" s="106"/>
      <c r="NE156" s="106"/>
      <c r="NF156" s="106"/>
      <c r="NG156" s="106"/>
      <c r="NH156" s="106"/>
      <c r="NI156" s="106"/>
      <c r="NJ156" s="106"/>
      <c r="NK156" s="106"/>
      <c r="NL156" s="106"/>
      <c r="NM156" s="106"/>
      <c r="NN156" s="106"/>
      <c r="NO156" s="106"/>
      <c r="NP156" s="106"/>
      <c r="NQ156" s="106"/>
      <c r="NR156" s="106"/>
      <c r="NS156" s="106"/>
      <c r="NT156" s="106"/>
      <c r="NU156" s="106"/>
      <c r="NV156" s="106"/>
      <c r="NW156" s="106"/>
      <c r="NX156" s="106"/>
      <c r="NY156" s="106"/>
      <c r="NZ156" s="106"/>
      <c r="OA156" s="106"/>
      <c r="OB156" s="106"/>
      <c r="OC156" s="106"/>
      <c r="OD156" s="106"/>
      <c r="OE156" s="106"/>
      <c r="OF156" s="106"/>
      <c r="OG156" s="106"/>
      <c r="OH156" s="106"/>
      <c r="OI156" s="106"/>
      <c r="OJ156" s="106"/>
      <c r="OK156" s="106"/>
      <c r="OL156" s="106"/>
      <c r="OM156" s="106"/>
      <c r="ON156" s="106"/>
      <c r="OO156" s="106"/>
      <c r="OP156" s="106"/>
      <c r="OQ156" s="106"/>
      <c r="OR156" s="106"/>
      <c r="OS156" s="106"/>
      <c r="OT156" s="106"/>
      <c r="OU156" s="106"/>
      <c r="OV156" s="106"/>
      <c r="OW156" s="106"/>
      <c r="OX156" s="106"/>
      <c r="OY156" s="106"/>
      <c r="OZ156" s="106"/>
      <c r="PA156" s="106"/>
      <c r="PB156" s="106"/>
      <c r="PC156" s="106"/>
      <c r="PD156" s="106"/>
      <c r="PE156" s="106"/>
      <c r="PF156" s="106"/>
      <c r="PG156" s="106"/>
      <c r="PH156" s="106"/>
      <c r="PI156" s="106"/>
      <c r="PJ156" s="106"/>
      <c r="PK156" s="106"/>
      <c r="PL156" s="106"/>
      <c r="PM156" s="106"/>
      <c r="PN156" s="106"/>
      <c r="PO156" s="106"/>
      <c r="PP156" s="106"/>
      <c r="PQ156" s="106"/>
      <c r="PR156" s="106"/>
      <c r="PS156" s="106"/>
      <c r="PT156" s="106"/>
      <c r="PU156" s="106"/>
      <c r="PV156" s="106"/>
      <c r="PW156" s="106"/>
      <c r="PX156" s="106"/>
      <c r="PY156" s="106"/>
      <c r="PZ156" s="106"/>
      <c r="QA156" s="106"/>
      <c r="QB156" s="106"/>
      <c r="QC156" s="106"/>
      <c r="QD156" s="106"/>
      <c r="QE156" s="106"/>
      <c r="QF156" s="106"/>
      <c r="QG156" s="106"/>
      <c r="QH156" s="106"/>
      <c r="QI156" s="106"/>
      <c r="QJ156" s="106"/>
      <c r="QK156" s="106"/>
      <c r="QL156" s="106"/>
      <c r="QM156" s="106"/>
      <c r="QN156" s="106"/>
      <c r="QO156" s="106"/>
      <c r="QP156" s="106"/>
      <c r="QQ156" s="106"/>
      <c r="QR156" s="106"/>
      <c r="QS156" s="106"/>
      <c r="QT156" s="106"/>
      <c r="QU156" s="106"/>
      <c r="QV156" s="106"/>
      <c r="QW156" s="106"/>
      <c r="QX156" s="106"/>
      <c r="QY156" s="106"/>
      <c r="QZ156" s="106"/>
      <c r="RA156" s="106"/>
      <c r="RB156" s="106"/>
      <c r="RC156" s="106"/>
      <c r="RD156" s="106"/>
      <c r="RE156" s="106"/>
      <c r="RF156" s="106"/>
      <c r="RG156" s="106"/>
      <c r="RH156" s="106"/>
      <c r="RI156" s="106"/>
      <c r="RJ156" s="106"/>
      <c r="RK156" s="106"/>
      <c r="RL156" s="106"/>
      <c r="RM156" s="106"/>
      <c r="RN156" s="106"/>
      <c r="RO156" s="106"/>
      <c r="RP156" s="106"/>
      <c r="RQ156" s="106"/>
      <c r="RR156" s="106"/>
    </row>
    <row r="157" spans="1:486" x14ac:dyDescent="0.3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16"/>
      <c r="M157" s="116"/>
      <c r="N157" s="116"/>
      <c r="O157" s="116"/>
      <c r="P157" s="117"/>
      <c r="Q157" s="117"/>
      <c r="R157" s="116"/>
      <c r="S157" s="111">
        <v>0.95</v>
      </c>
      <c r="T157" s="134">
        <f t="shared" si="154"/>
        <v>314.14298001051503</v>
      </c>
      <c r="U157" s="111">
        <f t="shared" si="155"/>
        <v>65.871255712951509</v>
      </c>
      <c r="V157" s="111">
        <f t="shared" si="156"/>
        <v>40.512369078049716</v>
      </c>
      <c r="W157" s="156">
        <f t="shared" si="281"/>
        <v>0.90917596816656676</v>
      </c>
      <c r="X157" s="156">
        <f t="shared" si="282"/>
        <v>7.7146231214480068E-2</v>
      </c>
      <c r="Y157" s="156">
        <f t="shared" si="157"/>
        <v>1.0191112827215869</v>
      </c>
      <c r="Z157" s="156">
        <f t="shared" si="158"/>
        <v>6.1719566576169198</v>
      </c>
      <c r="AA157" s="111">
        <f t="shared" si="159"/>
        <v>706.12114753752439</v>
      </c>
      <c r="AB157" s="111">
        <f t="shared" si="160"/>
        <v>310.85832255166719</v>
      </c>
      <c r="AC157" s="111">
        <f t="shared" si="161"/>
        <v>65.552138606555118</v>
      </c>
      <c r="AD157" s="111">
        <f t="shared" si="162"/>
        <v>40.301614199908457</v>
      </c>
      <c r="AE157" s="156">
        <f t="shared" si="163"/>
        <v>0.91261066705815397</v>
      </c>
      <c r="AF157" s="156">
        <f t="shared" si="164"/>
        <v>7.4727953057238783E-2</v>
      </c>
      <c r="AG157" s="156">
        <f t="shared" si="165"/>
        <v>1.0195163574249131</v>
      </c>
      <c r="AH157" s="156">
        <f t="shared" si="166"/>
        <v>6.2214160696978675</v>
      </c>
      <c r="AI157" s="111">
        <f t="shared" si="167"/>
        <v>707.86360814338559</v>
      </c>
      <c r="AJ157" s="111">
        <f t="shared" si="168"/>
        <v>310.92642588900833</v>
      </c>
      <c r="AK157" s="111">
        <f t="shared" si="169"/>
        <v>65.558701164705951</v>
      </c>
      <c r="AL157" s="111">
        <f t="shared" si="170"/>
        <v>40.305947880683064</v>
      </c>
      <c r="AM157" s="156">
        <f t="shared" si="171"/>
        <v>0.91253848083505229</v>
      </c>
      <c r="AN157" s="156">
        <f t="shared" si="172"/>
        <v>7.477783438800284E-2</v>
      </c>
      <c r="AO157" s="156">
        <f t="shared" si="173"/>
        <v>1.0195078453946407</v>
      </c>
      <c r="AP157" s="156">
        <f t="shared" si="174"/>
        <v>6.2203954079571595</v>
      </c>
      <c r="AQ157" s="111">
        <f t="shared" si="175"/>
        <v>707.82738576759687</v>
      </c>
      <c r="AR157" s="111">
        <f t="shared" si="176"/>
        <v>310.92501150939529</v>
      </c>
      <c r="AS157" s="111">
        <f t="shared" si="177"/>
        <v>65.558564849596479</v>
      </c>
      <c r="AT157" s="111">
        <f t="shared" si="178"/>
        <v>40.305857862828688</v>
      </c>
      <c r="AU157" s="156">
        <f t="shared" si="179"/>
        <v>0.91253997958517441</v>
      </c>
      <c r="AV157" s="156">
        <f t="shared" si="180"/>
        <v>7.4776798332931438E-2</v>
      </c>
      <c r="AW157" s="156">
        <f t="shared" si="181"/>
        <v>1.0195080221245418</v>
      </c>
      <c r="AX157" s="156">
        <f t="shared" si="182"/>
        <v>6.2204166074106553</v>
      </c>
      <c r="AY157" s="111">
        <f t="shared" si="183"/>
        <v>707.82813800023121</v>
      </c>
      <c r="AZ157" s="111">
        <f t="shared" si="184"/>
        <v>310.92504088250138</v>
      </c>
      <c r="BA157" s="111">
        <f t="shared" si="185"/>
        <v>65.558567680508418</v>
      </c>
      <c r="BB157" s="111">
        <f t="shared" si="186"/>
        <v>40.305859732266406</v>
      </c>
      <c r="BC157" s="156">
        <f t="shared" si="187"/>
        <v>0.91253994845972242</v>
      </c>
      <c r="BD157" s="156">
        <f t="shared" si="188"/>
        <v>7.477681984914003E-2</v>
      </c>
      <c r="BE157" s="156">
        <f t="shared" si="189"/>
        <v>1.0195080184542853</v>
      </c>
      <c r="BF157" s="156">
        <f t="shared" si="190"/>
        <v>6.2204161671522922</v>
      </c>
      <c r="BG157" s="111">
        <f t="shared" si="191"/>
        <v>707.82812237823509</v>
      </c>
      <c r="BH157" s="137">
        <f t="shared" si="192"/>
        <v>310.92504027249544</v>
      </c>
      <c r="BI157" s="137">
        <f t="shared" si="193"/>
        <v>65.558567621717458</v>
      </c>
      <c r="BJ157" s="137">
        <f t="shared" si="194"/>
        <v>40.305859693442848</v>
      </c>
      <c r="BK157" s="113">
        <f t="shared" si="195"/>
        <v>0.91253994910611991</v>
      </c>
      <c r="BL157" s="113">
        <f t="shared" si="196"/>
        <v>7.4776819402302214E-2</v>
      </c>
      <c r="BM157" s="113">
        <f t="shared" si="197"/>
        <v>1.0195080185305072</v>
      </c>
      <c r="BN157" s="113">
        <f t="shared" si="198"/>
        <v>6.2204161762953589</v>
      </c>
      <c r="BO157" s="137">
        <f t="shared" si="199"/>
        <v>707.82812270266493</v>
      </c>
      <c r="BP157" s="137">
        <f t="shared" si="200"/>
        <v>310.92504028516373</v>
      </c>
      <c r="BQ157" s="137">
        <f t="shared" si="201"/>
        <v>65.558567622938398</v>
      </c>
      <c r="BR157" s="137">
        <f t="shared" si="202"/>
        <v>40.305859694249136</v>
      </c>
      <c r="BS157" s="113">
        <f t="shared" si="203"/>
        <v>0.91253994909269631</v>
      </c>
      <c r="BT157" s="113">
        <f t="shared" si="204"/>
        <v>7.4776819411581846E-2</v>
      </c>
      <c r="BU157" s="113">
        <f t="shared" si="205"/>
        <v>1.0195080185289245</v>
      </c>
      <c r="BV157" s="113">
        <f t="shared" si="206"/>
        <v>6.2204161761054797</v>
      </c>
      <c r="BW157" s="137">
        <f t="shared" si="207"/>
        <v>707.82812269592739</v>
      </c>
      <c r="BX157" s="137">
        <f t="shared" si="208"/>
        <v>310.92504028490066</v>
      </c>
      <c r="BY157" s="137">
        <f t="shared" si="209"/>
        <v>65.558567622913046</v>
      </c>
      <c r="BZ157" s="137">
        <f t="shared" si="210"/>
        <v>40.305859694232389</v>
      </c>
      <c r="CA157" s="113">
        <f t="shared" si="211"/>
        <v>0.91253994909297498</v>
      </c>
      <c r="CB157" s="113">
        <f t="shared" si="212"/>
        <v>7.4776819411389167E-2</v>
      </c>
      <c r="CC157" s="113">
        <f t="shared" si="213"/>
        <v>1.0195080185289571</v>
      </c>
      <c r="CD157" s="113">
        <f t="shared" si="214"/>
        <v>6.2204161761094214</v>
      </c>
      <c r="CE157" s="137">
        <f t="shared" si="215"/>
        <v>707.82812269606734</v>
      </c>
      <c r="CF157" s="137">
        <f t="shared" si="216"/>
        <v>310.92504028490612</v>
      </c>
      <c r="CG157" s="137">
        <f t="shared" si="217"/>
        <v>65.558567622913571</v>
      </c>
      <c r="CH157" s="137">
        <f t="shared" si="218"/>
        <v>40.30585969423273</v>
      </c>
      <c r="CI157" s="113">
        <f t="shared" si="219"/>
        <v>0.91253994909296909</v>
      </c>
      <c r="CJ157" s="113">
        <f t="shared" si="220"/>
        <v>7.4776819411393192E-2</v>
      </c>
      <c r="CK157" s="113">
        <f t="shared" si="221"/>
        <v>1.0195080185289567</v>
      </c>
      <c r="CL157" s="113">
        <f t="shared" si="222"/>
        <v>6.2204161761093406</v>
      </c>
      <c r="CM157" s="137">
        <f t="shared" si="223"/>
        <v>707.82812269606427</v>
      </c>
      <c r="CN157" s="137">
        <f t="shared" si="224"/>
        <v>310.925040284906</v>
      </c>
      <c r="CO157" s="137">
        <f t="shared" si="225"/>
        <v>65.558567622913571</v>
      </c>
      <c r="CP157" s="137">
        <f t="shared" si="226"/>
        <v>40.30585969423273</v>
      </c>
      <c r="CQ157" s="113">
        <f t="shared" si="227"/>
        <v>0.91253994909296909</v>
      </c>
      <c r="CR157" s="113">
        <f t="shared" si="228"/>
        <v>7.4776819411393122E-2</v>
      </c>
      <c r="CS157" s="113">
        <f t="shared" si="229"/>
        <v>1.0195080185289567</v>
      </c>
      <c r="CT157" s="113">
        <f t="shared" si="230"/>
        <v>6.2204161761093415</v>
      </c>
      <c r="CU157" s="137">
        <f t="shared" si="231"/>
        <v>707.82812269606427</v>
      </c>
      <c r="CV157" s="137">
        <f t="shared" si="232"/>
        <v>310.925040284906</v>
      </c>
      <c r="CW157" s="173">
        <f t="shared" si="233"/>
        <v>65.558567622913571</v>
      </c>
      <c r="CX157" s="173">
        <f t="shared" si="234"/>
        <v>40.30585969423273</v>
      </c>
      <c r="CY157" s="174">
        <f t="shared" si="235"/>
        <v>0.91253994909296909</v>
      </c>
      <c r="CZ157" s="174">
        <f t="shared" si="236"/>
        <v>7.4776819411393122E-2</v>
      </c>
      <c r="DA157" s="174">
        <f t="shared" si="237"/>
        <v>1.0195080185289567</v>
      </c>
      <c r="DB157" s="174">
        <f t="shared" si="238"/>
        <v>6.2204161761093415</v>
      </c>
      <c r="DC157" s="173">
        <f t="shared" si="239"/>
        <v>707.82812269606427</v>
      </c>
      <c r="DD157" s="137">
        <f t="shared" si="240"/>
        <v>310.925040284906</v>
      </c>
      <c r="DE157" s="173">
        <f t="shared" si="241"/>
        <v>65.558567622913571</v>
      </c>
      <c r="DF157" s="173">
        <f t="shared" si="242"/>
        <v>40.30585969423273</v>
      </c>
      <c r="DG157" s="174">
        <f t="shared" si="243"/>
        <v>0.91253994909296909</v>
      </c>
      <c r="DH157" s="174">
        <f t="shared" si="244"/>
        <v>7.4776819411393122E-2</v>
      </c>
      <c r="DI157" s="174">
        <f t="shared" si="245"/>
        <v>1.0195080185289567</v>
      </c>
      <c r="DJ157" s="174">
        <f t="shared" si="246"/>
        <v>6.2204161761093415</v>
      </c>
      <c r="DK157" s="173">
        <f t="shared" si="247"/>
        <v>707.82812269606427</v>
      </c>
      <c r="DL157" s="137">
        <f t="shared" si="248"/>
        <v>310.925040284906</v>
      </c>
      <c r="DM157" s="173">
        <f t="shared" si="249"/>
        <v>65.558567622913571</v>
      </c>
      <c r="DN157" s="173">
        <f t="shared" si="250"/>
        <v>40.30585969423273</v>
      </c>
      <c r="DO157" s="174">
        <f t="shared" si="251"/>
        <v>0.91253994909296909</v>
      </c>
      <c r="DP157" s="174">
        <f t="shared" si="252"/>
        <v>7.4776819411393122E-2</v>
      </c>
      <c r="DQ157" s="174">
        <f t="shared" si="253"/>
        <v>1.0195080185289567</v>
      </c>
      <c r="DR157" s="174">
        <f t="shared" si="254"/>
        <v>6.2204161761093415</v>
      </c>
      <c r="DS157" s="173">
        <f t="shared" si="255"/>
        <v>707.82812269606427</v>
      </c>
      <c r="DT157" s="137">
        <f t="shared" si="256"/>
        <v>310.925040284906</v>
      </c>
      <c r="DU157" s="173">
        <f t="shared" si="257"/>
        <v>65.558567622913571</v>
      </c>
      <c r="DV157" s="173">
        <f t="shared" si="258"/>
        <v>40.30585969423273</v>
      </c>
      <c r="DW157" s="174">
        <f t="shared" si="259"/>
        <v>0.91253994909296909</v>
      </c>
      <c r="DX157" s="174">
        <f t="shared" si="260"/>
        <v>7.4776819411393122E-2</v>
      </c>
      <c r="DY157" s="174">
        <f t="shared" si="261"/>
        <v>1.0195080185289567</v>
      </c>
      <c r="DZ157" s="174">
        <f t="shared" si="262"/>
        <v>6.2204161761093415</v>
      </c>
      <c r="EA157" s="173">
        <f t="shared" si="263"/>
        <v>707.82812269606427</v>
      </c>
      <c r="EB157" s="137">
        <f t="shared" si="264"/>
        <v>310.925040284906</v>
      </c>
      <c r="EC157" s="173">
        <f t="shared" si="265"/>
        <v>65.558567622913571</v>
      </c>
      <c r="ED157" s="173">
        <f t="shared" si="266"/>
        <v>40.30585969423273</v>
      </c>
      <c r="EE157" s="174">
        <f t="shared" si="267"/>
        <v>0.91253994909296909</v>
      </c>
      <c r="EF157" s="174">
        <f t="shared" si="268"/>
        <v>7.4776819411393122E-2</v>
      </c>
      <c r="EG157" s="174">
        <f t="shared" si="269"/>
        <v>1.0195080185289567</v>
      </c>
      <c r="EH157" s="174">
        <f t="shared" si="270"/>
        <v>6.2204161761093415</v>
      </c>
      <c r="EI157" s="173">
        <f t="shared" si="271"/>
        <v>707.82812269606427</v>
      </c>
      <c r="EJ157" s="137">
        <f t="shared" si="272"/>
        <v>310.925040284906</v>
      </c>
      <c r="EK157" s="173">
        <f t="shared" si="273"/>
        <v>65.558567622913571</v>
      </c>
      <c r="EL157" s="173">
        <f t="shared" si="274"/>
        <v>40.30585969423273</v>
      </c>
      <c r="EM157" s="174">
        <f t="shared" si="275"/>
        <v>0.91253994909296909</v>
      </c>
      <c r="EN157" s="174">
        <f t="shared" si="276"/>
        <v>7.4776819411393122E-2</v>
      </c>
      <c r="EO157" s="174">
        <f t="shared" si="277"/>
        <v>1.0195080185289567</v>
      </c>
      <c r="EP157" s="174">
        <f t="shared" si="278"/>
        <v>6.2204161761093415</v>
      </c>
      <c r="EQ157" s="137">
        <f t="shared" si="279"/>
        <v>0.9020430603279137</v>
      </c>
      <c r="ER157" s="137">
        <f t="shared" si="280"/>
        <v>37.775040284906026</v>
      </c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  <c r="HT157" s="106"/>
      <c r="HU157" s="106"/>
      <c r="HV157" s="106"/>
      <c r="HW157" s="106"/>
      <c r="HX157" s="106"/>
      <c r="HY157" s="106"/>
      <c r="HZ157" s="106"/>
      <c r="IA157" s="106"/>
      <c r="IB157" s="106"/>
      <c r="IC157" s="106"/>
      <c r="ID157" s="106"/>
      <c r="IE157" s="106"/>
      <c r="IF157" s="106"/>
      <c r="IG157" s="106"/>
      <c r="IH157" s="106"/>
      <c r="II157" s="106"/>
      <c r="IJ157" s="106"/>
      <c r="IK157" s="106"/>
      <c r="IL157" s="106"/>
      <c r="IM157" s="106"/>
      <c r="IN157" s="106"/>
      <c r="IO157" s="106"/>
      <c r="IP157" s="106"/>
      <c r="IQ157" s="106"/>
      <c r="IR157" s="106"/>
      <c r="IS157" s="106"/>
      <c r="IT157" s="106"/>
      <c r="IU157" s="106"/>
      <c r="IV157" s="106"/>
      <c r="IW157" s="106"/>
      <c r="IX157" s="106"/>
      <c r="IY157" s="106"/>
      <c r="IZ157" s="106"/>
      <c r="JA157" s="106"/>
      <c r="JB157" s="106"/>
      <c r="JC157" s="106"/>
      <c r="JD157" s="106"/>
      <c r="JE157" s="106"/>
      <c r="JF157" s="106"/>
      <c r="JG157" s="106"/>
      <c r="JH157" s="106"/>
      <c r="JI157" s="106"/>
      <c r="JJ157" s="106"/>
      <c r="JK157" s="106"/>
      <c r="JL157" s="106"/>
      <c r="JM157" s="106"/>
      <c r="JN157" s="106"/>
      <c r="JO157" s="106"/>
      <c r="JP157" s="106"/>
      <c r="JQ157" s="106"/>
      <c r="JR157" s="106"/>
      <c r="JS157" s="106"/>
      <c r="JT157" s="106"/>
      <c r="JU157" s="106"/>
      <c r="JV157" s="106"/>
      <c r="JW157" s="106"/>
      <c r="JX157" s="106"/>
      <c r="JY157" s="106"/>
      <c r="JZ157" s="106"/>
      <c r="KA157" s="106"/>
      <c r="KB157" s="106"/>
      <c r="KC157" s="106"/>
      <c r="KD157" s="106"/>
      <c r="KE157" s="106"/>
      <c r="KF157" s="106"/>
      <c r="KG157" s="106"/>
      <c r="KH157" s="106"/>
      <c r="KI157" s="106"/>
      <c r="KJ157" s="106"/>
      <c r="KK157" s="106"/>
      <c r="KL157" s="106"/>
      <c r="KM157" s="106"/>
      <c r="KN157" s="106"/>
      <c r="KO157" s="106"/>
      <c r="KP157" s="106"/>
      <c r="KQ157" s="106"/>
      <c r="KR157" s="106"/>
      <c r="KS157" s="106"/>
      <c r="KT157" s="106"/>
      <c r="KU157" s="106"/>
      <c r="KV157" s="106"/>
      <c r="KW157" s="106"/>
      <c r="KX157" s="106"/>
      <c r="KY157" s="106"/>
      <c r="KZ157" s="106"/>
      <c r="LA157" s="106"/>
      <c r="LB157" s="106"/>
      <c r="LC157" s="106"/>
      <c r="LD157" s="106"/>
      <c r="LE157" s="106"/>
      <c r="LF157" s="106"/>
      <c r="LG157" s="106"/>
      <c r="LH157" s="106"/>
      <c r="LI157" s="106"/>
      <c r="LJ157" s="106"/>
      <c r="LK157" s="106"/>
      <c r="LL157" s="106"/>
      <c r="LM157" s="106"/>
      <c r="LN157" s="106"/>
      <c r="LO157" s="106"/>
      <c r="LP157" s="106"/>
      <c r="LQ157" s="106"/>
      <c r="LR157" s="106"/>
      <c r="LS157" s="106"/>
      <c r="LT157" s="106"/>
      <c r="LU157" s="106"/>
      <c r="LV157" s="106"/>
      <c r="LW157" s="106"/>
      <c r="LX157" s="106"/>
      <c r="LY157" s="106"/>
      <c r="LZ157" s="106"/>
      <c r="MA157" s="106"/>
      <c r="MB157" s="106"/>
      <c r="MC157" s="106"/>
      <c r="MD157" s="106"/>
      <c r="ME157" s="106"/>
      <c r="MF157" s="106"/>
      <c r="MG157" s="106"/>
      <c r="MH157" s="106"/>
      <c r="MI157" s="106"/>
      <c r="MJ157" s="106"/>
      <c r="MK157" s="106"/>
      <c r="ML157" s="106"/>
      <c r="MM157" s="106"/>
      <c r="MN157" s="106"/>
      <c r="MO157" s="106"/>
      <c r="MP157" s="106"/>
      <c r="MQ157" s="106"/>
      <c r="MR157" s="106"/>
      <c r="MS157" s="106"/>
      <c r="MT157" s="106"/>
      <c r="MU157" s="106"/>
      <c r="MV157" s="106"/>
      <c r="MW157" s="106"/>
      <c r="MX157" s="106"/>
      <c r="MY157" s="106"/>
      <c r="MZ157" s="106"/>
      <c r="NA157" s="106"/>
      <c r="NB157" s="106"/>
      <c r="NC157" s="106"/>
      <c r="ND157" s="106"/>
      <c r="NE157" s="106"/>
      <c r="NF157" s="106"/>
      <c r="NG157" s="106"/>
      <c r="NH157" s="106"/>
      <c r="NI157" s="106"/>
      <c r="NJ157" s="106"/>
      <c r="NK157" s="106"/>
      <c r="NL157" s="106"/>
      <c r="NM157" s="106"/>
      <c r="NN157" s="106"/>
      <c r="NO157" s="106"/>
      <c r="NP157" s="106"/>
      <c r="NQ157" s="106"/>
      <c r="NR157" s="106"/>
      <c r="NS157" s="106"/>
      <c r="NT157" s="106"/>
      <c r="NU157" s="106"/>
      <c r="NV157" s="106"/>
      <c r="NW157" s="106"/>
      <c r="NX157" s="106"/>
      <c r="NY157" s="106"/>
      <c r="NZ157" s="106"/>
      <c r="OA157" s="106"/>
      <c r="OB157" s="106"/>
      <c r="OC157" s="106"/>
      <c r="OD157" s="106"/>
      <c r="OE157" s="106"/>
      <c r="OF157" s="106"/>
      <c r="OG157" s="106"/>
      <c r="OH157" s="106"/>
      <c r="OI157" s="106"/>
      <c r="OJ157" s="106"/>
      <c r="OK157" s="106"/>
      <c r="OL157" s="106"/>
      <c r="OM157" s="106"/>
      <c r="ON157" s="106"/>
      <c r="OO157" s="106"/>
      <c r="OP157" s="106"/>
      <c r="OQ157" s="106"/>
      <c r="OR157" s="106"/>
      <c r="OS157" s="106"/>
      <c r="OT157" s="106"/>
      <c r="OU157" s="106"/>
      <c r="OV157" s="106"/>
      <c r="OW157" s="106"/>
      <c r="OX157" s="106"/>
      <c r="OY157" s="106"/>
      <c r="OZ157" s="106"/>
      <c r="PA157" s="106"/>
      <c r="PB157" s="106"/>
      <c r="PC157" s="106"/>
      <c r="PD157" s="106"/>
      <c r="PE157" s="106"/>
      <c r="PF157" s="106"/>
      <c r="PG157" s="106"/>
      <c r="PH157" s="106"/>
      <c r="PI157" s="106"/>
      <c r="PJ157" s="106"/>
      <c r="PK157" s="106"/>
      <c r="PL157" s="106"/>
      <c r="PM157" s="106"/>
      <c r="PN157" s="106"/>
      <c r="PO157" s="106"/>
      <c r="PP157" s="106"/>
      <c r="PQ157" s="106"/>
      <c r="PR157" s="106"/>
      <c r="PS157" s="106"/>
      <c r="PT157" s="106"/>
      <c r="PU157" s="106"/>
      <c r="PV157" s="106"/>
      <c r="PW157" s="106"/>
      <c r="PX157" s="106"/>
      <c r="PY157" s="106"/>
      <c r="PZ157" s="106"/>
      <c r="QA157" s="106"/>
      <c r="QB157" s="106"/>
      <c r="QC157" s="106"/>
      <c r="QD157" s="106"/>
      <c r="QE157" s="106"/>
      <c r="QF157" s="106"/>
      <c r="QG157" s="106"/>
      <c r="QH157" s="106"/>
      <c r="QI157" s="106"/>
      <c r="QJ157" s="106"/>
      <c r="QK157" s="106"/>
      <c r="QL157" s="106"/>
      <c r="QM157" s="106"/>
      <c r="QN157" s="106"/>
      <c r="QO157" s="106"/>
      <c r="QP157" s="106"/>
      <c r="QQ157" s="106"/>
      <c r="QR157" s="106"/>
      <c r="QS157" s="106"/>
      <c r="QT157" s="106"/>
      <c r="QU157" s="106"/>
      <c r="QV157" s="106"/>
      <c r="QW157" s="106"/>
      <c r="QX157" s="106"/>
      <c r="QY157" s="106"/>
      <c r="QZ157" s="106"/>
      <c r="RA157" s="106"/>
      <c r="RB157" s="106"/>
      <c r="RC157" s="106"/>
      <c r="RD157" s="106"/>
      <c r="RE157" s="106"/>
      <c r="RF157" s="106"/>
      <c r="RG157" s="106"/>
      <c r="RH157" s="106"/>
      <c r="RI157" s="106"/>
      <c r="RJ157" s="106"/>
      <c r="RK157" s="106"/>
      <c r="RL157" s="106"/>
      <c r="RM157" s="106"/>
      <c r="RN157" s="106"/>
      <c r="RO157" s="106"/>
      <c r="RP157" s="106"/>
      <c r="RQ157" s="106"/>
      <c r="RR157" s="106"/>
    </row>
    <row r="158" spans="1:486" x14ac:dyDescent="0.3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16"/>
      <c r="M158" s="116"/>
      <c r="N158" s="116"/>
      <c r="O158" s="116"/>
      <c r="P158" s="117"/>
      <c r="Q158" s="117"/>
      <c r="R158" s="116"/>
      <c r="S158" s="111">
        <v>0.96</v>
      </c>
      <c r="T158" s="134">
        <f t="shared" si="154"/>
        <v>313.89542294080093</v>
      </c>
      <c r="U158" s="111">
        <f t="shared" si="155"/>
        <v>65.847017654602027</v>
      </c>
      <c r="V158" s="111">
        <f t="shared" si="156"/>
        <v>40.496359997494494</v>
      </c>
      <c r="W158" s="156">
        <f t="shared" si="281"/>
        <v>0.90943153328728676</v>
      </c>
      <c r="X158" s="156">
        <f t="shared" si="282"/>
        <v>7.6963092378985298E-2</v>
      </c>
      <c r="Y158" s="156">
        <f t="shared" si="157"/>
        <v>1.0131931489221595</v>
      </c>
      <c r="Z158" s="156">
        <f t="shared" si="158"/>
        <v>6.9943903137613406</v>
      </c>
      <c r="AA158" s="111">
        <f t="shared" si="159"/>
        <v>709.98501009346694</v>
      </c>
      <c r="AB158" s="111">
        <f t="shared" si="160"/>
        <v>311.00916039352643</v>
      </c>
      <c r="AC158" s="111">
        <f t="shared" si="161"/>
        <v>65.566676650028668</v>
      </c>
      <c r="AD158" s="111">
        <f t="shared" si="162"/>
        <v>40.311214633374739</v>
      </c>
      <c r="AE158" s="156">
        <f t="shared" si="163"/>
        <v>0.91245084229186479</v>
      </c>
      <c r="AF158" s="156">
        <f t="shared" si="164"/>
        <v>7.4838447008931455E-2</v>
      </c>
      <c r="AG158" s="156">
        <f t="shared" si="165"/>
        <v>1.0134590999435849</v>
      </c>
      <c r="AH158" s="156">
        <f t="shared" si="166"/>
        <v>7.0566671735066553</v>
      </c>
      <c r="AI158" s="111">
        <f t="shared" si="167"/>
        <v>711.30318274640547</v>
      </c>
      <c r="AJ158" s="111">
        <f t="shared" si="168"/>
        <v>311.06047011960675</v>
      </c>
      <c r="AK158" s="111">
        <f t="shared" si="169"/>
        <v>65.571624510253756</v>
      </c>
      <c r="AL158" s="111">
        <f t="shared" si="170"/>
        <v>40.314482054046906</v>
      </c>
      <c r="AM158" s="156">
        <f t="shared" si="171"/>
        <v>0.91239652205525579</v>
      </c>
      <c r="AN158" s="156">
        <f t="shared" si="172"/>
        <v>7.4876045539517502E-2</v>
      </c>
      <c r="AO158" s="156">
        <f t="shared" si="173"/>
        <v>1.0134543086959227</v>
      </c>
      <c r="AP158" s="156">
        <f t="shared" si="174"/>
        <v>7.05556025208611</v>
      </c>
      <c r="AQ158" s="111">
        <f t="shared" si="175"/>
        <v>711.27966398046681</v>
      </c>
      <c r="AR158" s="111">
        <f t="shared" si="176"/>
        <v>311.05955531646987</v>
      </c>
      <c r="AS158" s="111">
        <f t="shared" si="177"/>
        <v>65.57153628340815</v>
      </c>
      <c r="AT158" s="111">
        <f t="shared" si="178"/>
        <v>40.314423791553381</v>
      </c>
      <c r="AU158" s="156">
        <f t="shared" si="179"/>
        <v>0.91239749032626494</v>
      </c>
      <c r="AV158" s="156">
        <f t="shared" si="180"/>
        <v>7.4875375138856268E-2</v>
      </c>
      <c r="AW158" s="156">
        <f t="shared" si="181"/>
        <v>1.0134543940990117</v>
      </c>
      <c r="AX158" s="156">
        <f t="shared" si="182"/>
        <v>7.0555799875572314</v>
      </c>
      <c r="AY158" s="111">
        <f t="shared" si="183"/>
        <v>711.2800832710368</v>
      </c>
      <c r="AZ158" s="111">
        <f t="shared" si="184"/>
        <v>311.0595716257132</v>
      </c>
      <c r="BA158" s="111">
        <f t="shared" si="185"/>
        <v>65.571537856325605</v>
      </c>
      <c r="BB158" s="111">
        <f t="shared" si="186"/>
        <v>40.314424830263185</v>
      </c>
      <c r="BC158" s="156">
        <f t="shared" si="187"/>
        <v>0.91239747306372265</v>
      </c>
      <c r="BD158" s="156">
        <f t="shared" si="188"/>
        <v>7.4875387090839268E-2</v>
      </c>
      <c r="BE158" s="156">
        <f t="shared" si="189"/>
        <v>1.0134543925764266</v>
      </c>
      <c r="BF158" s="156">
        <f t="shared" si="190"/>
        <v>7.0555796357104219</v>
      </c>
      <c r="BG158" s="111">
        <f t="shared" si="191"/>
        <v>711.28007579585505</v>
      </c>
      <c r="BH158" s="137">
        <f t="shared" si="192"/>
        <v>311.05957133494945</v>
      </c>
      <c r="BI158" s="137">
        <f t="shared" si="193"/>
        <v>65.571537828283397</v>
      </c>
      <c r="BJ158" s="137">
        <f t="shared" si="194"/>
        <v>40.314424811744921</v>
      </c>
      <c r="BK158" s="113">
        <f t="shared" si="195"/>
        <v>0.91239747337148214</v>
      </c>
      <c r="BL158" s="113">
        <f t="shared" si="196"/>
        <v>7.4875386877757424E-2</v>
      </c>
      <c r="BM158" s="113">
        <f t="shared" si="197"/>
        <v>1.0134543926035715</v>
      </c>
      <c r="BN158" s="113">
        <f t="shared" si="198"/>
        <v>7.0555796419832033</v>
      </c>
      <c r="BO158" s="137">
        <f t="shared" si="199"/>
        <v>711.28007592912377</v>
      </c>
      <c r="BP158" s="137">
        <f t="shared" si="200"/>
        <v>311.05957134013317</v>
      </c>
      <c r="BQ158" s="137">
        <f t="shared" si="201"/>
        <v>65.571537828783349</v>
      </c>
      <c r="BR158" s="137">
        <f t="shared" si="202"/>
        <v>40.31442481207506</v>
      </c>
      <c r="BS158" s="113">
        <f t="shared" si="203"/>
        <v>0.91239747336599519</v>
      </c>
      <c r="BT158" s="113">
        <f t="shared" si="204"/>
        <v>7.4875386881556288E-2</v>
      </c>
      <c r="BU158" s="113">
        <f t="shared" si="205"/>
        <v>1.0134543926030875</v>
      </c>
      <c r="BV158" s="113">
        <f t="shared" si="206"/>
        <v>7.0555796418713728</v>
      </c>
      <c r="BW158" s="137">
        <f t="shared" si="207"/>
        <v>711.28007592674783</v>
      </c>
      <c r="BX158" s="137">
        <f t="shared" si="208"/>
        <v>311.0595713400408</v>
      </c>
      <c r="BY158" s="137">
        <f t="shared" si="209"/>
        <v>65.571537828774439</v>
      </c>
      <c r="BZ158" s="137">
        <f t="shared" si="210"/>
        <v>40.314424812069163</v>
      </c>
      <c r="CA158" s="113">
        <f t="shared" si="211"/>
        <v>0.91239747336609267</v>
      </c>
      <c r="CB158" s="113">
        <f t="shared" si="212"/>
        <v>7.4875386881488565E-2</v>
      </c>
      <c r="CC158" s="113">
        <f t="shared" si="213"/>
        <v>1.0134543926030961</v>
      </c>
      <c r="CD158" s="113">
        <f t="shared" si="214"/>
        <v>7.0555796418733703</v>
      </c>
      <c r="CE158" s="137">
        <f t="shared" si="215"/>
        <v>711.28007592679012</v>
      </c>
      <c r="CF158" s="137">
        <f t="shared" si="216"/>
        <v>311.05957134004245</v>
      </c>
      <c r="CG158" s="137">
        <f t="shared" si="217"/>
        <v>65.571537828774609</v>
      </c>
      <c r="CH158" s="137">
        <f t="shared" si="218"/>
        <v>40.314424812069269</v>
      </c>
      <c r="CI158" s="113">
        <f t="shared" si="219"/>
        <v>0.91239747336609067</v>
      </c>
      <c r="CJ158" s="113">
        <f t="shared" si="220"/>
        <v>7.48753868814898E-2</v>
      </c>
      <c r="CK158" s="113">
        <f t="shared" si="221"/>
        <v>1.0134543926030959</v>
      </c>
      <c r="CL158" s="113">
        <f t="shared" si="222"/>
        <v>7.0555796418733339</v>
      </c>
      <c r="CM158" s="137">
        <f t="shared" si="223"/>
        <v>711.28007592678955</v>
      </c>
      <c r="CN158" s="137">
        <f t="shared" si="224"/>
        <v>311.0595713400424</v>
      </c>
      <c r="CO158" s="137">
        <f t="shared" si="225"/>
        <v>65.571537828774581</v>
      </c>
      <c r="CP158" s="137">
        <f t="shared" si="226"/>
        <v>40.314424812069269</v>
      </c>
      <c r="CQ158" s="113">
        <f t="shared" si="227"/>
        <v>0.91239747336609134</v>
      </c>
      <c r="CR158" s="113">
        <f t="shared" si="228"/>
        <v>7.4875386881489731E-2</v>
      </c>
      <c r="CS158" s="113">
        <f t="shared" si="229"/>
        <v>1.0134543926030961</v>
      </c>
      <c r="CT158" s="113">
        <f t="shared" si="230"/>
        <v>7.0555796418733312</v>
      </c>
      <c r="CU158" s="137">
        <f t="shared" si="231"/>
        <v>711.28007592678944</v>
      </c>
      <c r="CV158" s="137">
        <f t="shared" si="232"/>
        <v>311.0595713400424</v>
      </c>
      <c r="CW158" s="173">
        <f t="shared" si="233"/>
        <v>65.571537828774581</v>
      </c>
      <c r="CX158" s="173">
        <f t="shared" si="234"/>
        <v>40.314424812069269</v>
      </c>
      <c r="CY158" s="174">
        <f t="shared" si="235"/>
        <v>0.91239747336609134</v>
      </c>
      <c r="CZ158" s="174">
        <f t="shared" si="236"/>
        <v>7.4875386881489731E-2</v>
      </c>
      <c r="DA158" s="174">
        <f t="shared" si="237"/>
        <v>1.0134543926030961</v>
      </c>
      <c r="DB158" s="174">
        <f t="shared" si="238"/>
        <v>7.0555796418733312</v>
      </c>
      <c r="DC158" s="173">
        <f t="shared" si="239"/>
        <v>711.28007592678944</v>
      </c>
      <c r="DD158" s="137">
        <f t="shared" si="240"/>
        <v>311.0595713400424</v>
      </c>
      <c r="DE158" s="173">
        <f t="shared" si="241"/>
        <v>65.571537828774581</v>
      </c>
      <c r="DF158" s="173">
        <f t="shared" si="242"/>
        <v>40.314424812069269</v>
      </c>
      <c r="DG158" s="174">
        <f t="shared" si="243"/>
        <v>0.91239747336609134</v>
      </c>
      <c r="DH158" s="174">
        <f t="shared" si="244"/>
        <v>7.4875386881489731E-2</v>
      </c>
      <c r="DI158" s="174">
        <f t="shared" si="245"/>
        <v>1.0134543926030961</v>
      </c>
      <c r="DJ158" s="174">
        <f t="shared" si="246"/>
        <v>7.0555796418733312</v>
      </c>
      <c r="DK158" s="173">
        <f t="shared" si="247"/>
        <v>711.28007592678944</v>
      </c>
      <c r="DL158" s="137">
        <f t="shared" si="248"/>
        <v>311.0595713400424</v>
      </c>
      <c r="DM158" s="173">
        <f t="shared" si="249"/>
        <v>65.571537828774581</v>
      </c>
      <c r="DN158" s="173">
        <f t="shared" si="250"/>
        <v>40.314424812069269</v>
      </c>
      <c r="DO158" s="174">
        <f t="shared" si="251"/>
        <v>0.91239747336609134</v>
      </c>
      <c r="DP158" s="174">
        <f t="shared" si="252"/>
        <v>7.4875386881489731E-2</v>
      </c>
      <c r="DQ158" s="174">
        <f t="shared" si="253"/>
        <v>1.0134543926030961</v>
      </c>
      <c r="DR158" s="174">
        <f t="shared" si="254"/>
        <v>7.0555796418733312</v>
      </c>
      <c r="DS158" s="173">
        <f t="shared" si="255"/>
        <v>711.28007592678944</v>
      </c>
      <c r="DT158" s="137">
        <f t="shared" si="256"/>
        <v>311.0595713400424</v>
      </c>
      <c r="DU158" s="173">
        <f t="shared" si="257"/>
        <v>65.571537828774581</v>
      </c>
      <c r="DV158" s="173">
        <f t="shared" si="258"/>
        <v>40.314424812069269</v>
      </c>
      <c r="DW158" s="174">
        <f t="shared" si="259"/>
        <v>0.91239747336609134</v>
      </c>
      <c r="DX158" s="174">
        <f t="shared" si="260"/>
        <v>7.4875386881489731E-2</v>
      </c>
      <c r="DY158" s="174">
        <f t="shared" si="261"/>
        <v>1.0134543926030961</v>
      </c>
      <c r="DZ158" s="174">
        <f t="shared" si="262"/>
        <v>7.0555796418733312</v>
      </c>
      <c r="EA158" s="173">
        <f t="shared" si="263"/>
        <v>711.28007592678944</v>
      </c>
      <c r="EB158" s="137">
        <f t="shared" si="264"/>
        <v>311.0595713400424</v>
      </c>
      <c r="EC158" s="173">
        <f t="shared" si="265"/>
        <v>65.571537828774581</v>
      </c>
      <c r="ED158" s="173">
        <f t="shared" si="266"/>
        <v>40.314424812069269</v>
      </c>
      <c r="EE158" s="174">
        <f t="shared" si="267"/>
        <v>0.91239747336609134</v>
      </c>
      <c r="EF158" s="174">
        <f t="shared" si="268"/>
        <v>7.4875386881489731E-2</v>
      </c>
      <c r="EG158" s="174">
        <f t="shared" si="269"/>
        <v>1.0134543926030961</v>
      </c>
      <c r="EH158" s="174">
        <f t="shared" si="270"/>
        <v>7.0555796418733312</v>
      </c>
      <c r="EI158" s="173">
        <f t="shared" si="271"/>
        <v>711.28007592678944</v>
      </c>
      <c r="EJ158" s="137">
        <f t="shared" si="272"/>
        <v>311.0595713400424</v>
      </c>
      <c r="EK158" s="173">
        <f t="shared" si="273"/>
        <v>65.571537828774581</v>
      </c>
      <c r="EL158" s="173">
        <f t="shared" si="274"/>
        <v>40.314424812069269</v>
      </c>
      <c r="EM158" s="174">
        <f t="shared" si="275"/>
        <v>0.91239747336609134</v>
      </c>
      <c r="EN158" s="174">
        <f t="shared" si="276"/>
        <v>7.4875386881489731E-2</v>
      </c>
      <c r="EO158" s="174">
        <f t="shared" si="277"/>
        <v>1.0134543926030961</v>
      </c>
      <c r="EP158" s="174">
        <f t="shared" si="278"/>
        <v>7.0555796418733312</v>
      </c>
      <c r="EQ158" s="137">
        <f t="shared" si="279"/>
        <v>0.91054474222831794</v>
      </c>
      <c r="ER158" s="137">
        <f t="shared" si="280"/>
        <v>37.909571340042419</v>
      </c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  <c r="JX158" s="106"/>
      <c r="JY158" s="106"/>
      <c r="JZ158" s="106"/>
      <c r="KA158" s="106"/>
      <c r="KB158" s="106"/>
      <c r="KC158" s="106"/>
      <c r="KD158" s="106"/>
      <c r="KE158" s="106"/>
      <c r="KF158" s="106"/>
      <c r="KG158" s="106"/>
      <c r="KH158" s="106"/>
      <c r="KI158" s="106"/>
      <c r="KJ158" s="106"/>
      <c r="KK158" s="106"/>
      <c r="KL158" s="106"/>
      <c r="KM158" s="106"/>
      <c r="KN158" s="106"/>
      <c r="KO158" s="106"/>
      <c r="KP158" s="106"/>
      <c r="KQ158" s="106"/>
      <c r="KR158" s="106"/>
      <c r="KS158" s="106"/>
      <c r="KT158" s="106"/>
      <c r="KU158" s="106"/>
      <c r="KV158" s="106"/>
      <c r="KW158" s="106"/>
      <c r="KX158" s="106"/>
      <c r="KY158" s="106"/>
      <c r="KZ158" s="106"/>
      <c r="LA158" s="106"/>
      <c r="LB158" s="106"/>
      <c r="LC158" s="106"/>
      <c r="LD158" s="106"/>
      <c r="LE158" s="106"/>
      <c r="LF158" s="106"/>
      <c r="LG158" s="106"/>
      <c r="LH158" s="106"/>
      <c r="LI158" s="106"/>
      <c r="LJ158" s="106"/>
      <c r="LK158" s="106"/>
      <c r="LL158" s="106"/>
      <c r="LM158" s="106"/>
      <c r="LN158" s="106"/>
      <c r="LO158" s="106"/>
      <c r="LP158" s="106"/>
      <c r="LQ158" s="106"/>
      <c r="LR158" s="106"/>
      <c r="LS158" s="106"/>
      <c r="LT158" s="106"/>
      <c r="LU158" s="106"/>
      <c r="LV158" s="106"/>
      <c r="LW158" s="106"/>
      <c r="LX158" s="106"/>
      <c r="LY158" s="106"/>
      <c r="LZ158" s="106"/>
      <c r="MA158" s="106"/>
      <c r="MB158" s="106"/>
      <c r="MC158" s="106"/>
      <c r="MD158" s="106"/>
      <c r="ME158" s="106"/>
      <c r="MF158" s="106"/>
      <c r="MG158" s="106"/>
      <c r="MH158" s="106"/>
      <c r="MI158" s="106"/>
      <c r="MJ158" s="106"/>
      <c r="MK158" s="106"/>
      <c r="ML158" s="106"/>
      <c r="MM158" s="106"/>
      <c r="MN158" s="106"/>
      <c r="MO158" s="106"/>
      <c r="MP158" s="106"/>
      <c r="MQ158" s="106"/>
      <c r="MR158" s="106"/>
      <c r="MS158" s="106"/>
      <c r="MT158" s="106"/>
      <c r="MU158" s="106"/>
      <c r="MV158" s="106"/>
      <c r="MW158" s="106"/>
      <c r="MX158" s="106"/>
      <c r="MY158" s="106"/>
      <c r="MZ158" s="106"/>
      <c r="NA158" s="106"/>
      <c r="NB158" s="106"/>
      <c r="NC158" s="106"/>
      <c r="ND158" s="106"/>
      <c r="NE158" s="106"/>
      <c r="NF158" s="106"/>
      <c r="NG158" s="106"/>
      <c r="NH158" s="106"/>
      <c r="NI158" s="106"/>
      <c r="NJ158" s="106"/>
      <c r="NK158" s="106"/>
      <c r="NL158" s="106"/>
      <c r="NM158" s="106"/>
      <c r="NN158" s="106"/>
      <c r="NO158" s="106"/>
      <c r="NP158" s="106"/>
      <c r="NQ158" s="106"/>
      <c r="NR158" s="106"/>
      <c r="NS158" s="106"/>
      <c r="NT158" s="106"/>
      <c r="NU158" s="106"/>
      <c r="NV158" s="106"/>
      <c r="NW158" s="106"/>
      <c r="NX158" s="106"/>
      <c r="NY158" s="106"/>
      <c r="NZ158" s="106"/>
      <c r="OA158" s="106"/>
      <c r="OB158" s="106"/>
      <c r="OC158" s="106"/>
      <c r="OD158" s="106"/>
      <c r="OE158" s="106"/>
      <c r="OF158" s="106"/>
      <c r="OG158" s="106"/>
      <c r="OH158" s="106"/>
      <c r="OI158" s="106"/>
      <c r="OJ158" s="106"/>
      <c r="OK158" s="106"/>
      <c r="OL158" s="106"/>
      <c r="OM158" s="106"/>
      <c r="ON158" s="106"/>
      <c r="OO158" s="106"/>
      <c r="OP158" s="106"/>
      <c r="OQ158" s="106"/>
      <c r="OR158" s="106"/>
      <c r="OS158" s="106"/>
      <c r="OT158" s="106"/>
      <c r="OU158" s="106"/>
      <c r="OV158" s="106"/>
      <c r="OW158" s="106"/>
      <c r="OX158" s="106"/>
      <c r="OY158" s="106"/>
      <c r="OZ158" s="106"/>
      <c r="PA158" s="106"/>
      <c r="PB158" s="106"/>
      <c r="PC158" s="106"/>
      <c r="PD158" s="106"/>
      <c r="PE158" s="106"/>
      <c r="PF158" s="106"/>
      <c r="PG158" s="106"/>
      <c r="PH158" s="106"/>
      <c r="PI158" s="106"/>
      <c r="PJ158" s="106"/>
      <c r="PK158" s="106"/>
      <c r="PL158" s="106"/>
      <c r="PM158" s="106"/>
      <c r="PN158" s="106"/>
      <c r="PO158" s="106"/>
      <c r="PP158" s="106"/>
      <c r="PQ158" s="106"/>
      <c r="PR158" s="106"/>
      <c r="PS158" s="106"/>
      <c r="PT158" s="106"/>
      <c r="PU158" s="106"/>
      <c r="PV158" s="106"/>
      <c r="PW158" s="106"/>
      <c r="PX158" s="106"/>
      <c r="PY158" s="106"/>
      <c r="PZ158" s="106"/>
      <c r="QA158" s="106"/>
      <c r="QB158" s="106"/>
      <c r="QC158" s="106"/>
      <c r="QD158" s="106"/>
      <c r="QE158" s="106"/>
      <c r="QF158" s="106"/>
      <c r="QG158" s="106"/>
      <c r="QH158" s="106"/>
      <c r="QI158" s="106"/>
      <c r="QJ158" s="106"/>
      <c r="QK158" s="106"/>
      <c r="QL158" s="106"/>
      <c r="QM158" s="106"/>
      <c r="QN158" s="106"/>
      <c r="QO158" s="106"/>
      <c r="QP158" s="106"/>
      <c r="QQ158" s="106"/>
      <c r="QR158" s="106"/>
      <c r="QS158" s="106"/>
      <c r="QT158" s="106"/>
      <c r="QU158" s="106"/>
      <c r="QV158" s="106"/>
      <c r="QW158" s="106"/>
      <c r="QX158" s="106"/>
      <c r="QY158" s="106"/>
      <c r="QZ158" s="106"/>
      <c r="RA158" s="106"/>
      <c r="RB158" s="106"/>
      <c r="RC158" s="106"/>
      <c r="RD158" s="106"/>
      <c r="RE158" s="106"/>
      <c r="RF158" s="106"/>
      <c r="RG158" s="106"/>
      <c r="RH158" s="106"/>
      <c r="RI158" s="106"/>
      <c r="RJ158" s="106"/>
      <c r="RK158" s="106"/>
      <c r="RL158" s="106"/>
      <c r="RM158" s="106"/>
      <c r="RN158" s="106"/>
      <c r="RO158" s="106"/>
      <c r="RP158" s="106"/>
      <c r="RQ158" s="106"/>
      <c r="RR158" s="106"/>
    </row>
    <row r="159" spans="1:486" x14ac:dyDescent="0.3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16"/>
      <c r="M159" s="116"/>
      <c r="N159" s="116"/>
      <c r="O159" s="116"/>
      <c r="P159" s="117"/>
      <c r="Q159" s="117"/>
      <c r="R159" s="116"/>
      <c r="S159" s="111">
        <v>0.97</v>
      </c>
      <c r="T159" s="134">
        <f t="shared" si="154"/>
        <v>313.64786587108682</v>
      </c>
      <c r="U159" s="111">
        <f t="shared" si="155"/>
        <v>65.822810348350544</v>
      </c>
      <c r="V159" s="111">
        <f t="shared" si="156"/>
        <v>40.480371474824452</v>
      </c>
      <c r="W159" s="156">
        <f t="shared" si="281"/>
        <v>0.90968763099785011</v>
      </c>
      <c r="X159" s="156">
        <f t="shared" si="282"/>
        <v>7.6780095408597523E-2</v>
      </c>
      <c r="Y159" s="156">
        <f t="shared" si="157"/>
        <v>1.0080631014414878</v>
      </c>
      <c r="Z159" s="156">
        <f t="shared" si="158"/>
        <v>8.0595010352947885</v>
      </c>
      <c r="AA159" s="111">
        <f t="shared" si="159"/>
        <v>715.56805211764424</v>
      </c>
      <c r="AB159" s="111">
        <f t="shared" si="160"/>
        <v>311.22596369859781</v>
      </c>
      <c r="AC159" s="111">
        <f t="shared" si="161"/>
        <v>65.587592020520646</v>
      </c>
      <c r="AD159" s="111">
        <f t="shared" si="162"/>
        <v>40.325026597577271</v>
      </c>
      <c r="AE159" s="156">
        <f t="shared" si="163"/>
        <v>0.91222147914742879</v>
      </c>
      <c r="AF159" s="156">
        <f t="shared" si="164"/>
        <v>7.4997358003773634E-2</v>
      </c>
      <c r="AG159" s="156">
        <f t="shared" si="165"/>
        <v>1.0082116771469578</v>
      </c>
      <c r="AH159" s="156">
        <f t="shared" si="166"/>
        <v>8.1361098273731596</v>
      </c>
      <c r="AI159" s="111">
        <f t="shared" si="167"/>
        <v>716.45244798214617</v>
      </c>
      <c r="AJ159" s="111">
        <f t="shared" si="168"/>
        <v>311.26018356496797</v>
      </c>
      <c r="AK159" s="111">
        <f t="shared" si="169"/>
        <v>65.590895365797422</v>
      </c>
      <c r="AL159" s="111">
        <f t="shared" si="170"/>
        <v>40.327208057639275</v>
      </c>
      <c r="AM159" s="156">
        <f t="shared" si="171"/>
        <v>0.91218531530847702</v>
      </c>
      <c r="AN159" s="156">
        <f t="shared" si="172"/>
        <v>7.5022450475788607E-2</v>
      </c>
      <c r="AO159" s="156">
        <f t="shared" si="173"/>
        <v>1.0082095510224691</v>
      </c>
      <c r="AP159" s="156">
        <f t="shared" si="174"/>
        <v>8.135023695494505</v>
      </c>
      <c r="AQ159" s="111">
        <f t="shared" si="175"/>
        <v>716.43989705295519</v>
      </c>
      <c r="AR159" s="111">
        <f t="shared" si="176"/>
        <v>311.2596981675556</v>
      </c>
      <c r="AS159" s="111">
        <f t="shared" si="177"/>
        <v>65.590848504940638</v>
      </c>
      <c r="AT159" s="111">
        <f t="shared" si="178"/>
        <v>40.327177111677827</v>
      </c>
      <c r="AU159" s="156">
        <f t="shared" si="179"/>
        <v>0.91218582820726257</v>
      </c>
      <c r="AV159" s="156">
        <f t="shared" si="180"/>
        <v>7.5022094527942895E-2</v>
      </c>
      <c r="AW159" s="156">
        <f t="shared" si="181"/>
        <v>1.0082095811754077</v>
      </c>
      <c r="AX159" s="156">
        <f t="shared" si="182"/>
        <v>8.1350391011905838</v>
      </c>
      <c r="AY159" s="111">
        <f t="shared" si="183"/>
        <v>716.44007507277547</v>
      </c>
      <c r="AZ159" s="111">
        <f t="shared" si="184"/>
        <v>311.2597050523807</v>
      </c>
      <c r="BA159" s="111">
        <f t="shared" si="185"/>
        <v>65.590849169609257</v>
      </c>
      <c r="BB159" s="111">
        <f t="shared" si="186"/>
        <v>40.327177550611502</v>
      </c>
      <c r="BC159" s="156">
        <f t="shared" si="187"/>
        <v>0.91218582093234568</v>
      </c>
      <c r="BD159" s="156">
        <f t="shared" si="188"/>
        <v>7.502209957666521E-2</v>
      </c>
      <c r="BE159" s="156">
        <f t="shared" si="189"/>
        <v>1.0082095807477205</v>
      </c>
      <c r="BF159" s="156">
        <f t="shared" si="190"/>
        <v>8.135038882677696</v>
      </c>
      <c r="BG159" s="111">
        <f t="shared" si="191"/>
        <v>716.44007254775909</v>
      </c>
      <c r="BH159" s="137">
        <f t="shared" si="192"/>
        <v>311.25970495472706</v>
      </c>
      <c r="BI159" s="137">
        <f t="shared" si="193"/>
        <v>65.590849160181648</v>
      </c>
      <c r="BJ159" s="137">
        <f t="shared" si="194"/>
        <v>40.327177544385698</v>
      </c>
      <c r="BK159" s="113">
        <f t="shared" si="195"/>
        <v>0.91218582103553225</v>
      </c>
      <c r="BL159" s="113">
        <f t="shared" si="196"/>
        <v>7.5022099505054715E-2</v>
      </c>
      <c r="BM159" s="113">
        <f t="shared" si="197"/>
        <v>1.0082095807537867</v>
      </c>
      <c r="BN159" s="113">
        <f t="shared" si="198"/>
        <v>8.1350388857770568</v>
      </c>
      <c r="BO159" s="137">
        <f t="shared" si="199"/>
        <v>716.44007258357362</v>
      </c>
      <c r="BP159" s="137">
        <f t="shared" si="200"/>
        <v>311.2597049561121</v>
      </c>
      <c r="BQ159" s="137">
        <f t="shared" si="201"/>
        <v>65.590849160315372</v>
      </c>
      <c r="BR159" s="137">
        <f t="shared" si="202"/>
        <v>40.327177544474011</v>
      </c>
      <c r="BS159" s="113">
        <f t="shared" si="203"/>
        <v>0.91218582103406876</v>
      </c>
      <c r="BT159" s="113">
        <f t="shared" si="204"/>
        <v>7.5022099506070389E-2</v>
      </c>
      <c r="BU159" s="113">
        <f t="shared" si="205"/>
        <v>1.0082095807537008</v>
      </c>
      <c r="BV159" s="113">
        <f t="shared" si="206"/>
        <v>8.1350388857330973</v>
      </c>
      <c r="BW159" s="137">
        <f t="shared" si="207"/>
        <v>716.44007258306556</v>
      </c>
      <c r="BX159" s="137">
        <f t="shared" si="208"/>
        <v>311.25970495609249</v>
      </c>
      <c r="BY159" s="137">
        <f t="shared" si="209"/>
        <v>65.590849160313482</v>
      </c>
      <c r="BZ159" s="137">
        <f t="shared" si="210"/>
        <v>40.327177544472768</v>
      </c>
      <c r="CA159" s="113">
        <f t="shared" si="211"/>
        <v>0.91218582103408963</v>
      </c>
      <c r="CB159" s="113">
        <f t="shared" si="212"/>
        <v>7.5022099506055984E-2</v>
      </c>
      <c r="CC159" s="113">
        <f t="shared" si="213"/>
        <v>1.0082095807537019</v>
      </c>
      <c r="CD159" s="113">
        <f t="shared" si="214"/>
        <v>8.1350388857337226</v>
      </c>
      <c r="CE159" s="137">
        <f t="shared" si="215"/>
        <v>716.44007258307295</v>
      </c>
      <c r="CF159" s="137">
        <f t="shared" si="216"/>
        <v>311.25970495609278</v>
      </c>
      <c r="CG159" s="137">
        <f t="shared" si="217"/>
        <v>65.590849160313482</v>
      </c>
      <c r="CH159" s="137">
        <f t="shared" si="218"/>
        <v>40.327177544472796</v>
      </c>
      <c r="CI159" s="113">
        <f t="shared" si="219"/>
        <v>0.91218582103409007</v>
      </c>
      <c r="CJ159" s="113">
        <f t="shared" si="220"/>
        <v>7.5022099506056136E-2</v>
      </c>
      <c r="CK159" s="113">
        <f t="shared" si="221"/>
        <v>1.0082095807537019</v>
      </c>
      <c r="CL159" s="113">
        <f t="shared" si="222"/>
        <v>8.1350388857337084</v>
      </c>
      <c r="CM159" s="137">
        <f t="shared" si="223"/>
        <v>716.44007258307295</v>
      </c>
      <c r="CN159" s="137">
        <f t="shared" si="224"/>
        <v>311.25970495609278</v>
      </c>
      <c r="CO159" s="137">
        <f t="shared" si="225"/>
        <v>65.590849160313482</v>
      </c>
      <c r="CP159" s="137">
        <f t="shared" si="226"/>
        <v>40.327177544472796</v>
      </c>
      <c r="CQ159" s="113">
        <f t="shared" si="227"/>
        <v>0.91218582103409007</v>
      </c>
      <c r="CR159" s="113">
        <f t="shared" si="228"/>
        <v>7.5022099506056136E-2</v>
      </c>
      <c r="CS159" s="113">
        <f t="shared" si="229"/>
        <v>1.0082095807537019</v>
      </c>
      <c r="CT159" s="113">
        <f t="shared" si="230"/>
        <v>8.1350388857337084</v>
      </c>
      <c r="CU159" s="137">
        <f t="shared" si="231"/>
        <v>716.44007258307295</v>
      </c>
      <c r="CV159" s="137">
        <f t="shared" si="232"/>
        <v>311.25970495609278</v>
      </c>
      <c r="CW159" s="173">
        <f t="shared" si="233"/>
        <v>65.590849160313482</v>
      </c>
      <c r="CX159" s="173">
        <f t="shared" si="234"/>
        <v>40.327177544472796</v>
      </c>
      <c r="CY159" s="174">
        <f t="shared" si="235"/>
        <v>0.91218582103409007</v>
      </c>
      <c r="CZ159" s="174">
        <f t="shared" si="236"/>
        <v>7.5022099506056136E-2</v>
      </c>
      <c r="DA159" s="174">
        <f t="shared" si="237"/>
        <v>1.0082095807537019</v>
      </c>
      <c r="DB159" s="174">
        <f t="shared" si="238"/>
        <v>8.1350388857337084</v>
      </c>
      <c r="DC159" s="173">
        <f t="shared" si="239"/>
        <v>716.44007258307295</v>
      </c>
      <c r="DD159" s="137">
        <f t="shared" si="240"/>
        <v>311.25970495609278</v>
      </c>
      <c r="DE159" s="173">
        <f t="shared" si="241"/>
        <v>65.590849160313482</v>
      </c>
      <c r="DF159" s="173">
        <f t="shared" si="242"/>
        <v>40.327177544472796</v>
      </c>
      <c r="DG159" s="174">
        <f t="shared" si="243"/>
        <v>0.91218582103409007</v>
      </c>
      <c r="DH159" s="174">
        <f t="shared" si="244"/>
        <v>7.5022099506056136E-2</v>
      </c>
      <c r="DI159" s="174">
        <f t="shared" si="245"/>
        <v>1.0082095807537019</v>
      </c>
      <c r="DJ159" s="174">
        <f t="shared" si="246"/>
        <v>8.1350388857337084</v>
      </c>
      <c r="DK159" s="173">
        <f t="shared" si="247"/>
        <v>716.44007258307295</v>
      </c>
      <c r="DL159" s="137">
        <f t="shared" si="248"/>
        <v>311.25970495609278</v>
      </c>
      <c r="DM159" s="173">
        <f t="shared" si="249"/>
        <v>65.590849160313482</v>
      </c>
      <c r="DN159" s="173">
        <f t="shared" si="250"/>
        <v>40.327177544472796</v>
      </c>
      <c r="DO159" s="174">
        <f t="shared" si="251"/>
        <v>0.91218582103409007</v>
      </c>
      <c r="DP159" s="174">
        <f t="shared" si="252"/>
        <v>7.5022099506056136E-2</v>
      </c>
      <c r="DQ159" s="174">
        <f t="shared" si="253"/>
        <v>1.0082095807537019</v>
      </c>
      <c r="DR159" s="174">
        <f t="shared" si="254"/>
        <v>8.1350388857337084</v>
      </c>
      <c r="DS159" s="173">
        <f t="shared" si="255"/>
        <v>716.44007258307295</v>
      </c>
      <c r="DT159" s="137">
        <f t="shared" si="256"/>
        <v>311.25970495609278</v>
      </c>
      <c r="DU159" s="173">
        <f t="shared" si="257"/>
        <v>65.590849160313482</v>
      </c>
      <c r="DV159" s="173">
        <f t="shared" si="258"/>
        <v>40.327177544472796</v>
      </c>
      <c r="DW159" s="174">
        <f t="shared" si="259"/>
        <v>0.91218582103409007</v>
      </c>
      <c r="DX159" s="174">
        <f t="shared" si="260"/>
        <v>7.5022099506056136E-2</v>
      </c>
      <c r="DY159" s="174">
        <f t="shared" si="261"/>
        <v>1.0082095807537019</v>
      </c>
      <c r="DZ159" s="174">
        <f t="shared" si="262"/>
        <v>8.1350388857337084</v>
      </c>
      <c r="EA159" s="173">
        <f t="shared" si="263"/>
        <v>716.44007258307295</v>
      </c>
      <c r="EB159" s="137">
        <f t="shared" si="264"/>
        <v>311.25970495609278</v>
      </c>
      <c r="EC159" s="173">
        <f t="shared" si="265"/>
        <v>65.590849160313482</v>
      </c>
      <c r="ED159" s="173">
        <f t="shared" si="266"/>
        <v>40.327177544472796</v>
      </c>
      <c r="EE159" s="174">
        <f t="shared" si="267"/>
        <v>0.91218582103409007</v>
      </c>
      <c r="EF159" s="174">
        <f t="shared" si="268"/>
        <v>7.5022099506056136E-2</v>
      </c>
      <c r="EG159" s="174">
        <f t="shared" si="269"/>
        <v>1.0082095807537019</v>
      </c>
      <c r="EH159" s="174">
        <f t="shared" si="270"/>
        <v>8.1350388857337084</v>
      </c>
      <c r="EI159" s="173">
        <f t="shared" si="271"/>
        <v>716.44007258307295</v>
      </c>
      <c r="EJ159" s="137">
        <f t="shared" si="272"/>
        <v>311.25970495609278</v>
      </c>
      <c r="EK159" s="173">
        <f t="shared" si="273"/>
        <v>65.590849160313482</v>
      </c>
      <c r="EL159" s="173">
        <f t="shared" si="274"/>
        <v>40.327177544472796</v>
      </c>
      <c r="EM159" s="174">
        <f t="shared" si="275"/>
        <v>0.91218582103409007</v>
      </c>
      <c r="EN159" s="174">
        <f t="shared" si="276"/>
        <v>7.5022099506056136E-2</v>
      </c>
      <c r="EO159" s="174">
        <f t="shared" si="277"/>
        <v>1.0082095807537019</v>
      </c>
      <c r="EP159" s="174">
        <f t="shared" si="278"/>
        <v>8.1350388857337084</v>
      </c>
      <c r="EQ159" s="137">
        <f t="shared" si="279"/>
        <v>0.92190809527251449</v>
      </c>
      <c r="ER159" s="137">
        <f t="shared" si="280"/>
        <v>38.109704956092799</v>
      </c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  <c r="IE159" s="106"/>
      <c r="IF159" s="106"/>
      <c r="IG159" s="106"/>
      <c r="IH159" s="106"/>
      <c r="II159" s="106"/>
      <c r="IJ159" s="106"/>
      <c r="IK159" s="106"/>
      <c r="IL159" s="106"/>
      <c r="IM159" s="106"/>
      <c r="IN159" s="106"/>
      <c r="IO159" s="106"/>
      <c r="IP159" s="106"/>
      <c r="IQ159" s="106"/>
      <c r="IR159" s="106"/>
      <c r="IS159" s="106"/>
      <c r="IT159" s="106"/>
      <c r="IU159" s="106"/>
      <c r="IV159" s="106"/>
      <c r="IW159" s="106"/>
      <c r="IX159" s="106"/>
      <c r="IY159" s="106"/>
      <c r="IZ159" s="106"/>
      <c r="JA159" s="106"/>
      <c r="JB159" s="106"/>
      <c r="JC159" s="106"/>
      <c r="JD159" s="106"/>
      <c r="JE159" s="106"/>
      <c r="JF159" s="106"/>
      <c r="JG159" s="106"/>
      <c r="JH159" s="106"/>
      <c r="JI159" s="106"/>
      <c r="JJ159" s="106"/>
      <c r="JK159" s="106"/>
      <c r="JL159" s="106"/>
      <c r="JM159" s="106"/>
      <c r="JN159" s="106"/>
      <c r="JO159" s="106"/>
      <c r="JP159" s="106"/>
      <c r="JQ159" s="106"/>
      <c r="JR159" s="106"/>
      <c r="JS159" s="106"/>
      <c r="JT159" s="106"/>
      <c r="JU159" s="106"/>
      <c r="JV159" s="106"/>
      <c r="JW159" s="106"/>
      <c r="JX159" s="106"/>
      <c r="JY159" s="106"/>
      <c r="JZ159" s="106"/>
      <c r="KA159" s="106"/>
      <c r="KB159" s="106"/>
      <c r="KC159" s="106"/>
      <c r="KD159" s="106"/>
      <c r="KE159" s="106"/>
      <c r="KF159" s="106"/>
      <c r="KG159" s="106"/>
      <c r="KH159" s="106"/>
      <c r="KI159" s="106"/>
      <c r="KJ159" s="106"/>
      <c r="KK159" s="106"/>
      <c r="KL159" s="106"/>
      <c r="KM159" s="106"/>
      <c r="KN159" s="106"/>
      <c r="KO159" s="106"/>
      <c r="KP159" s="106"/>
      <c r="KQ159" s="106"/>
      <c r="KR159" s="106"/>
      <c r="KS159" s="106"/>
      <c r="KT159" s="106"/>
      <c r="KU159" s="106"/>
      <c r="KV159" s="106"/>
      <c r="KW159" s="106"/>
      <c r="KX159" s="106"/>
      <c r="KY159" s="106"/>
      <c r="KZ159" s="106"/>
      <c r="LA159" s="106"/>
      <c r="LB159" s="106"/>
      <c r="LC159" s="106"/>
      <c r="LD159" s="106"/>
      <c r="LE159" s="106"/>
      <c r="LF159" s="106"/>
      <c r="LG159" s="106"/>
      <c r="LH159" s="106"/>
      <c r="LI159" s="106"/>
      <c r="LJ159" s="106"/>
      <c r="LK159" s="106"/>
      <c r="LL159" s="106"/>
      <c r="LM159" s="106"/>
      <c r="LN159" s="106"/>
      <c r="LO159" s="106"/>
      <c r="LP159" s="106"/>
      <c r="LQ159" s="106"/>
      <c r="LR159" s="106"/>
      <c r="LS159" s="106"/>
      <c r="LT159" s="106"/>
      <c r="LU159" s="106"/>
      <c r="LV159" s="106"/>
      <c r="LW159" s="106"/>
      <c r="LX159" s="106"/>
      <c r="LY159" s="106"/>
      <c r="LZ159" s="106"/>
      <c r="MA159" s="106"/>
      <c r="MB159" s="106"/>
      <c r="MC159" s="106"/>
      <c r="MD159" s="106"/>
      <c r="ME159" s="106"/>
      <c r="MF159" s="106"/>
      <c r="MG159" s="106"/>
      <c r="MH159" s="106"/>
      <c r="MI159" s="106"/>
      <c r="MJ159" s="106"/>
      <c r="MK159" s="106"/>
      <c r="ML159" s="106"/>
      <c r="MM159" s="106"/>
      <c r="MN159" s="106"/>
      <c r="MO159" s="106"/>
      <c r="MP159" s="106"/>
      <c r="MQ159" s="106"/>
      <c r="MR159" s="106"/>
      <c r="MS159" s="106"/>
      <c r="MT159" s="106"/>
      <c r="MU159" s="106"/>
      <c r="MV159" s="106"/>
      <c r="MW159" s="106"/>
      <c r="MX159" s="106"/>
      <c r="MY159" s="106"/>
      <c r="MZ159" s="106"/>
      <c r="NA159" s="106"/>
      <c r="NB159" s="106"/>
      <c r="NC159" s="106"/>
      <c r="ND159" s="106"/>
      <c r="NE159" s="106"/>
      <c r="NF159" s="106"/>
      <c r="NG159" s="106"/>
      <c r="NH159" s="106"/>
      <c r="NI159" s="106"/>
      <c r="NJ159" s="106"/>
      <c r="NK159" s="106"/>
      <c r="NL159" s="106"/>
      <c r="NM159" s="106"/>
      <c r="NN159" s="106"/>
      <c r="NO159" s="106"/>
      <c r="NP159" s="106"/>
      <c r="NQ159" s="106"/>
      <c r="NR159" s="106"/>
      <c r="NS159" s="106"/>
      <c r="NT159" s="106"/>
      <c r="NU159" s="106"/>
      <c r="NV159" s="106"/>
      <c r="NW159" s="106"/>
      <c r="NX159" s="106"/>
      <c r="NY159" s="106"/>
      <c r="NZ159" s="106"/>
      <c r="OA159" s="106"/>
      <c r="OB159" s="106"/>
      <c r="OC159" s="106"/>
      <c r="OD159" s="106"/>
      <c r="OE159" s="106"/>
      <c r="OF159" s="106"/>
      <c r="OG159" s="106"/>
      <c r="OH159" s="106"/>
      <c r="OI159" s="106"/>
      <c r="OJ159" s="106"/>
      <c r="OK159" s="106"/>
      <c r="OL159" s="106"/>
      <c r="OM159" s="106"/>
      <c r="ON159" s="106"/>
      <c r="OO159" s="106"/>
      <c r="OP159" s="106"/>
      <c r="OQ159" s="106"/>
      <c r="OR159" s="106"/>
      <c r="OS159" s="106"/>
      <c r="OT159" s="106"/>
      <c r="OU159" s="106"/>
      <c r="OV159" s="106"/>
      <c r="OW159" s="106"/>
      <c r="OX159" s="106"/>
      <c r="OY159" s="106"/>
      <c r="OZ159" s="106"/>
      <c r="PA159" s="106"/>
      <c r="PB159" s="106"/>
      <c r="PC159" s="106"/>
      <c r="PD159" s="106"/>
      <c r="PE159" s="106"/>
      <c r="PF159" s="106"/>
      <c r="PG159" s="106"/>
      <c r="PH159" s="106"/>
      <c r="PI159" s="106"/>
      <c r="PJ159" s="106"/>
      <c r="PK159" s="106"/>
      <c r="PL159" s="106"/>
      <c r="PM159" s="106"/>
      <c r="PN159" s="106"/>
      <c r="PO159" s="106"/>
      <c r="PP159" s="106"/>
      <c r="PQ159" s="106"/>
      <c r="PR159" s="106"/>
      <c r="PS159" s="106"/>
      <c r="PT159" s="106"/>
      <c r="PU159" s="106"/>
      <c r="PV159" s="106"/>
      <c r="PW159" s="106"/>
      <c r="PX159" s="106"/>
      <c r="PY159" s="106"/>
      <c r="PZ159" s="106"/>
      <c r="QA159" s="106"/>
      <c r="QB159" s="106"/>
      <c r="QC159" s="106"/>
      <c r="QD159" s="106"/>
      <c r="QE159" s="106"/>
      <c r="QF159" s="106"/>
      <c r="QG159" s="106"/>
      <c r="QH159" s="106"/>
      <c r="QI159" s="106"/>
      <c r="QJ159" s="106"/>
      <c r="QK159" s="106"/>
      <c r="QL159" s="106"/>
      <c r="QM159" s="106"/>
      <c r="QN159" s="106"/>
      <c r="QO159" s="106"/>
      <c r="QP159" s="106"/>
      <c r="QQ159" s="106"/>
      <c r="QR159" s="106"/>
      <c r="QS159" s="106"/>
      <c r="QT159" s="106"/>
      <c r="QU159" s="106"/>
      <c r="QV159" s="106"/>
      <c r="QW159" s="106"/>
      <c r="QX159" s="106"/>
      <c r="QY159" s="106"/>
      <c r="QZ159" s="106"/>
      <c r="RA159" s="106"/>
      <c r="RB159" s="106"/>
      <c r="RC159" s="106"/>
      <c r="RD159" s="106"/>
      <c r="RE159" s="106"/>
      <c r="RF159" s="106"/>
      <c r="RG159" s="106"/>
      <c r="RH159" s="106"/>
      <c r="RI159" s="106"/>
      <c r="RJ159" s="106"/>
      <c r="RK159" s="106"/>
      <c r="RL159" s="106"/>
      <c r="RM159" s="106"/>
      <c r="RN159" s="106"/>
      <c r="RO159" s="106"/>
      <c r="RP159" s="106"/>
      <c r="RQ159" s="106"/>
      <c r="RR159" s="106"/>
    </row>
    <row r="160" spans="1:486" x14ac:dyDescent="0.3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16"/>
      <c r="M160" s="116"/>
      <c r="N160" s="116"/>
      <c r="O160" s="116"/>
      <c r="P160" s="117"/>
      <c r="Q160" s="117"/>
      <c r="R160" s="116"/>
      <c r="S160" s="111">
        <v>0.98</v>
      </c>
      <c r="T160" s="134">
        <f t="shared" si="154"/>
        <v>313.40030880137272</v>
      </c>
      <c r="U160" s="111">
        <f t="shared" si="155"/>
        <v>65.798633719684631</v>
      </c>
      <c r="V160" s="111">
        <f t="shared" si="156"/>
        <v>40.464403460351114</v>
      </c>
      <c r="W160" s="156">
        <f t="shared" si="281"/>
        <v>0.90994426272698148</v>
      </c>
      <c r="X160" s="156">
        <f t="shared" si="282"/>
        <v>7.6597240674203065E-2</v>
      </c>
      <c r="Y160" s="156">
        <f t="shared" si="157"/>
        <v>1.0039274949822343</v>
      </c>
      <c r="Z160" s="156">
        <f t="shared" si="158"/>
        <v>9.4825680615171244</v>
      </c>
      <c r="AA160" s="111">
        <f t="shared" si="159"/>
        <v>723.96839647136687</v>
      </c>
      <c r="AB160" s="111">
        <f t="shared" si="160"/>
        <v>311.54965144398403</v>
      </c>
      <c r="AC160" s="111">
        <f t="shared" si="161"/>
        <v>65.61886149068107</v>
      </c>
      <c r="AD160" s="111">
        <f t="shared" si="162"/>
        <v>40.345676488227767</v>
      </c>
      <c r="AE160" s="156">
        <f t="shared" si="163"/>
        <v>0.91187982183901417</v>
      </c>
      <c r="AF160" s="156">
        <f t="shared" si="164"/>
        <v>7.5234820561184329E-2</v>
      </c>
      <c r="AG160" s="156">
        <f t="shared" si="165"/>
        <v>1.0039881868072991</v>
      </c>
      <c r="AH160" s="156">
        <f t="shared" si="166"/>
        <v>9.5709944170431136</v>
      </c>
      <c r="AI160" s="111">
        <f t="shared" si="167"/>
        <v>724.43634719496356</v>
      </c>
      <c r="AJ160" s="111">
        <f t="shared" si="168"/>
        <v>311.56759494712179</v>
      </c>
      <c r="AK160" s="111">
        <f t="shared" si="169"/>
        <v>65.620596403238153</v>
      </c>
      <c r="AL160" s="111">
        <f t="shared" si="170"/>
        <v>40.346822210794642</v>
      </c>
      <c r="AM160" s="156">
        <f t="shared" si="171"/>
        <v>0.91186090955534849</v>
      </c>
      <c r="AN160" s="156">
        <f t="shared" si="172"/>
        <v>7.5247991483860785E-2</v>
      </c>
      <c r="AO160" s="156">
        <f t="shared" si="173"/>
        <v>1.0039875917713867</v>
      </c>
      <c r="AP160" s="156">
        <f t="shared" si="174"/>
        <v>9.5701321853920351</v>
      </c>
      <c r="AQ160" s="111">
        <f t="shared" si="175"/>
        <v>724.43178943591874</v>
      </c>
      <c r="AR160" s="111">
        <f t="shared" si="176"/>
        <v>311.56742022490494</v>
      </c>
      <c r="AS160" s="111">
        <f t="shared" si="177"/>
        <v>65.620579509021454</v>
      </c>
      <c r="AT160" s="111">
        <f t="shared" si="178"/>
        <v>40.346811053981</v>
      </c>
      <c r="AU160" s="156">
        <f t="shared" si="179"/>
        <v>0.91186109369708612</v>
      </c>
      <c r="AV160" s="156">
        <f t="shared" si="180"/>
        <v>7.5247863230260531E-2</v>
      </c>
      <c r="AW160" s="156">
        <f t="shared" si="181"/>
        <v>1.0039875975648342</v>
      </c>
      <c r="AX160" s="156">
        <f t="shared" si="182"/>
        <v>9.5701405807863846</v>
      </c>
      <c r="AY160" s="111">
        <f t="shared" si="183"/>
        <v>724.43183381447955</v>
      </c>
      <c r="AZ160" s="111">
        <f t="shared" si="184"/>
        <v>311.56742192616639</v>
      </c>
      <c r="BA160" s="111">
        <f t="shared" si="185"/>
        <v>65.620579673519501</v>
      </c>
      <c r="BB160" s="111">
        <f t="shared" si="186"/>
        <v>40.346811162614266</v>
      </c>
      <c r="BC160" s="156">
        <f t="shared" si="187"/>
        <v>0.9118610919041058</v>
      </c>
      <c r="BD160" s="156">
        <f t="shared" si="188"/>
        <v>7.5247864479059054E-2</v>
      </c>
      <c r="BE160" s="156">
        <f t="shared" si="189"/>
        <v>1.0039875975084236</v>
      </c>
      <c r="BF160" s="156">
        <f t="shared" si="190"/>
        <v>9.5701404990408072</v>
      </c>
      <c r="BG160" s="111">
        <f t="shared" si="191"/>
        <v>724.4318333823677</v>
      </c>
      <c r="BH160" s="137">
        <f t="shared" si="192"/>
        <v>311.56742190960131</v>
      </c>
      <c r="BI160" s="137">
        <f t="shared" si="193"/>
        <v>65.62057967191781</v>
      </c>
      <c r="BJ160" s="137">
        <f t="shared" si="194"/>
        <v>40.346811161556523</v>
      </c>
      <c r="BK160" s="113">
        <f t="shared" si="195"/>
        <v>0.91186109192156395</v>
      </c>
      <c r="BL160" s="113">
        <f t="shared" si="196"/>
        <v>7.5247864466899558E-2</v>
      </c>
      <c r="BM160" s="113">
        <f t="shared" si="197"/>
        <v>1.0039875975089729</v>
      </c>
      <c r="BN160" s="113">
        <f t="shared" si="198"/>
        <v>9.570140499836759</v>
      </c>
      <c r="BO160" s="137">
        <f t="shared" si="199"/>
        <v>724.43183338657514</v>
      </c>
      <c r="BP160" s="137">
        <f t="shared" si="200"/>
        <v>311.56742190976257</v>
      </c>
      <c r="BQ160" s="137">
        <f t="shared" si="201"/>
        <v>65.620579671933399</v>
      </c>
      <c r="BR160" s="137">
        <f t="shared" si="202"/>
        <v>40.346811161566819</v>
      </c>
      <c r="BS160" s="113">
        <f t="shared" si="203"/>
        <v>0.91186109192139397</v>
      </c>
      <c r="BT160" s="113">
        <f t="shared" si="204"/>
        <v>7.5247864467017964E-2</v>
      </c>
      <c r="BU160" s="113">
        <f t="shared" si="205"/>
        <v>1.0039875975089676</v>
      </c>
      <c r="BV160" s="113">
        <f t="shared" si="206"/>
        <v>9.5701404998290123</v>
      </c>
      <c r="BW160" s="137">
        <f t="shared" si="207"/>
        <v>724.43183338653409</v>
      </c>
      <c r="BX160" s="137">
        <f t="shared" si="208"/>
        <v>311.56742190976098</v>
      </c>
      <c r="BY160" s="137">
        <f t="shared" si="209"/>
        <v>65.620579671933228</v>
      </c>
      <c r="BZ160" s="137">
        <f t="shared" si="210"/>
        <v>40.34681116156672</v>
      </c>
      <c r="CA160" s="113">
        <f t="shared" si="211"/>
        <v>0.91186109192139597</v>
      </c>
      <c r="CB160" s="113">
        <f t="shared" si="212"/>
        <v>7.5247864467016756E-2</v>
      </c>
      <c r="CC160" s="113">
        <f t="shared" si="213"/>
        <v>1.0039875975089678</v>
      </c>
      <c r="CD160" s="113">
        <f t="shared" si="214"/>
        <v>9.5701404998290833</v>
      </c>
      <c r="CE160" s="137">
        <f t="shared" si="215"/>
        <v>724.43183338653455</v>
      </c>
      <c r="CF160" s="137">
        <f t="shared" si="216"/>
        <v>311.56742190976104</v>
      </c>
      <c r="CG160" s="137">
        <f t="shared" si="217"/>
        <v>65.620579671933228</v>
      </c>
      <c r="CH160" s="137">
        <f t="shared" si="218"/>
        <v>40.346811161566734</v>
      </c>
      <c r="CI160" s="113">
        <f t="shared" si="219"/>
        <v>0.91186109192139631</v>
      </c>
      <c r="CJ160" s="113">
        <f t="shared" si="220"/>
        <v>7.524786446701677E-2</v>
      </c>
      <c r="CK160" s="113">
        <f t="shared" si="221"/>
        <v>1.0039875975089678</v>
      </c>
      <c r="CL160" s="113">
        <f t="shared" si="222"/>
        <v>9.5701404998290833</v>
      </c>
      <c r="CM160" s="137">
        <f t="shared" si="223"/>
        <v>724.43183338653455</v>
      </c>
      <c r="CN160" s="137">
        <f t="shared" si="224"/>
        <v>311.56742190976104</v>
      </c>
      <c r="CO160" s="137">
        <f t="shared" si="225"/>
        <v>65.620579671933228</v>
      </c>
      <c r="CP160" s="137">
        <f t="shared" si="226"/>
        <v>40.346811161566734</v>
      </c>
      <c r="CQ160" s="113">
        <f t="shared" si="227"/>
        <v>0.91186109192139631</v>
      </c>
      <c r="CR160" s="113">
        <f t="shared" si="228"/>
        <v>7.524786446701677E-2</v>
      </c>
      <c r="CS160" s="113">
        <f t="shared" si="229"/>
        <v>1.0039875975089678</v>
      </c>
      <c r="CT160" s="113">
        <f t="shared" si="230"/>
        <v>9.5701404998290833</v>
      </c>
      <c r="CU160" s="137">
        <f t="shared" si="231"/>
        <v>724.43183338653455</v>
      </c>
      <c r="CV160" s="137">
        <f t="shared" si="232"/>
        <v>311.56742190976104</v>
      </c>
      <c r="CW160" s="173">
        <f t="shared" si="233"/>
        <v>65.620579671933228</v>
      </c>
      <c r="CX160" s="173">
        <f t="shared" si="234"/>
        <v>40.346811161566734</v>
      </c>
      <c r="CY160" s="174">
        <f t="shared" si="235"/>
        <v>0.91186109192139631</v>
      </c>
      <c r="CZ160" s="174">
        <f t="shared" si="236"/>
        <v>7.524786446701677E-2</v>
      </c>
      <c r="DA160" s="174">
        <f t="shared" si="237"/>
        <v>1.0039875975089678</v>
      </c>
      <c r="DB160" s="174">
        <f t="shared" si="238"/>
        <v>9.5701404998290833</v>
      </c>
      <c r="DC160" s="173">
        <f t="shared" si="239"/>
        <v>724.43183338653455</v>
      </c>
      <c r="DD160" s="137">
        <f t="shared" si="240"/>
        <v>311.56742190976104</v>
      </c>
      <c r="DE160" s="173">
        <f t="shared" si="241"/>
        <v>65.620579671933228</v>
      </c>
      <c r="DF160" s="173">
        <f t="shared" si="242"/>
        <v>40.346811161566734</v>
      </c>
      <c r="DG160" s="174">
        <f t="shared" si="243"/>
        <v>0.91186109192139631</v>
      </c>
      <c r="DH160" s="174">
        <f t="shared" si="244"/>
        <v>7.524786446701677E-2</v>
      </c>
      <c r="DI160" s="174">
        <f t="shared" si="245"/>
        <v>1.0039875975089678</v>
      </c>
      <c r="DJ160" s="174">
        <f t="shared" si="246"/>
        <v>9.5701404998290833</v>
      </c>
      <c r="DK160" s="173">
        <f t="shared" si="247"/>
        <v>724.43183338653455</v>
      </c>
      <c r="DL160" s="137">
        <f t="shared" si="248"/>
        <v>311.56742190976104</v>
      </c>
      <c r="DM160" s="173">
        <f t="shared" si="249"/>
        <v>65.620579671933228</v>
      </c>
      <c r="DN160" s="173">
        <f t="shared" si="250"/>
        <v>40.346811161566734</v>
      </c>
      <c r="DO160" s="174">
        <f t="shared" si="251"/>
        <v>0.91186109192139631</v>
      </c>
      <c r="DP160" s="174">
        <f t="shared" si="252"/>
        <v>7.524786446701677E-2</v>
      </c>
      <c r="DQ160" s="174">
        <f t="shared" si="253"/>
        <v>1.0039875975089678</v>
      </c>
      <c r="DR160" s="174">
        <f t="shared" si="254"/>
        <v>9.5701404998290833</v>
      </c>
      <c r="DS160" s="173">
        <f t="shared" si="255"/>
        <v>724.43183338653455</v>
      </c>
      <c r="DT160" s="137">
        <f t="shared" si="256"/>
        <v>311.56742190976104</v>
      </c>
      <c r="DU160" s="173">
        <f t="shared" si="257"/>
        <v>65.620579671933228</v>
      </c>
      <c r="DV160" s="173">
        <f t="shared" si="258"/>
        <v>40.346811161566734</v>
      </c>
      <c r="DW160" s="174">
        <f t="shared" si="259"/>
        <v>0.91186109192139631</v>
      </c>
      <c r="DX160" s="174">
        <f t="shared" si="260"/>
        <v>7.524786446701677E-2</v>
      </c>
      <c r="DY160" s="174">
        <f t="shared" si="261"/>
        <v>1.0039875975089678</v>
      </c>
      <c r="DZ160" s="174">
        <f t="shared" si="262"/>
        <v>9.5701404998290833</v>
      </c>
      <c r="EA160" s="173">
        <f t="shared" si="263"/>
        <v>724.43183338653455</v>
      </c>
      <c r="EB160" s="137">
        <f t="shared" si="264"/>
        <v>311.56742190976104</v>
      </c>
      <c r="EC160" s="173">
        <f t="shared" si="265"/>
        <v>65.620579671933228</v>
      </c>
      <c r="ED160" s="173">
        <f t="shared" si="266"/>
        <v>40.346811161566734</v>
      </c>
      <c r="EE160" s="174">
        <f t="shared" si="267"/>
        <v>0.91186109192139631</v>
      </c>
      <c r="EF160" s="174">
        <f t="shared" si="268"/>
        <v>7.524786446701677E-2</v>
      </c>
      <c r="EG160" s="174">
        <f t="shared" si="269"/>
        <v>1.0039875975089678</v>
      </c>
      <c r="EH160" s="174">
        <f t="shared" si="270"/>
        <v>9.5701404998290833</v>
      </c>
      <c r="EI160" s="173">
        <f t="shared" si="271"/>
        <v>724.43183338653455</v>
      </c>
      <c r="EJ160" s="137">
        <f t="shared" si="272"/>
        <v>311.56742190976104</v>
      </c>
      <c r="EK160" s="173">
        <f t="shared" si="273"/>
        <v>65.620579671933228</v>
      </c>
      <c r="EL160" s="173">
        <f t="shared" si="274"/>
        <v>40.346811161566734</v>
      </c>
      <c r="EM160" s="174">
        <f t="shared" si="275"/>
        <v>0.91186109192139631</v>
      </c>
      <c r="EN160" s="174">
        <f t="shared" si="276"/>
        <v>7.524786446701677E-2</v>
      </c>
      <c r="EO160" s="174">
        <f t="shared" si="277"/>
        <v>1.0039875975089678</v>
      </c>
      <c r="EP160" s="174">
        <f t="shared" si="278"/>
        <v>9.5701404998290833</v>
      </c>
      <c r="EQ160" s="137">
        <f t="shared" si="279"/>
        <v>0.9378581452881154</v>
      </c>
      <c r="ER160" s="137">
        <f t="shared" si="280"/>
        <v>38.41742190976106</v>
      </c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  <c r="HT160" s="106"/>
      <c r="HU160" s="106"/>
      <c r="HV160" s="106"/>
      <c r="HW160" s="106"/>
      <c r="HX160" s="106"/>
      <c r="HY160" s="106"/>
      <c r="HZ160" s="106"/>
      <c r="IA160" s="106"/>
      <c r="IB160" s="106"/>
      <c r="IC160" s="106"/>
      <c r="ID160" s="106"/>
      <c r="IE160" s="106"/>
      <c r="IF160" s="106"/>
      <c r="IG160" s="106"/>
      <c r="IH160" s="106"/>
      <c r="II160" s="106"/>
      <c r="IJ160" s="106"/>
      <c r="IK160" s="106"/>
      <c r="IL160" s="106"/>
      <c r="IM160" s="106"/>
      <c r="IN160" s="106"/>
      <c r="IO160" s="106"/>
      <c r="IP160" s="106"/>
      <c r="IQ160" s="106"/>
      <c r="IR160" s="106"/>
      <c r="IS160" s="106"/>
      <c r="IT160" s="106"/>
      <c r="IU160" s="106"/>
      <c r="IV160" s="106"/>
      <c r="IW160" s="106"/>
      <c r="IX160" s="106"/>
      <c r="IY160" s="106"/>
      <c r="IZ160" s="106"/>
      <c r="JA160" s="106"/>
      <c r="JB160" s="106"/>
      <c r="JC160" s="106"/>
      <c r="JD160" s="106"/>
      <c r="JE160" s="106"/>
      <c r="JF160" s="106"/>
      <c r="JG160" s="106"/>
      <c r="JH160" s="106"/>
      <c r="JI160" s="106"/>
      <c r="JJ160" s="106"/>
      <c r="JK160" s="106"/>
      <c r="JL160" s="106"/>
      <c r="JM160" s="106"/>
      <c r="JN160" s="106"/>
      <c r="JO160" s="106"/>
      <c r="JP160" s="106"/>
      <c r="JQ160" s="106"/>
      <c r="JR160" s="106"/>
      <c r="JS160" s="106"/>
      <c r="JT160" s="106"/>
      <c r="JU160" s="106"/>
      <c r="JV160" s="106"/>
      <c r="JW160" s="106"/>
      <c r="JX160" s="106"/>
      <c r="JY160" s="106"/>
      <c r="JZ160" s="106"/>
      <c r="KA160" s="106"/>
      <c r="KB160" s="106"/>
      <c r="KC160" s="106"/>
      <c r="KD160" s="106"/>
      <c r="KE160" s="106"/>
      <c r="KF160" s="106"/>
      <c r="KG160" s="106"/>
      <c r="KH160" s="106"/>
      <c r="KI160" s="106"/>
      <c r="KJ160" s="106"/>
      <c r="KK160" s="106"/>
      <c r="KL160" s="106"/>
      <c r="KM160" s="106"/>
      <c r="KN160" s="106"/>
      <c r="KO160" s="106"/>
      <c r="KP160" s="106"/>
      <c r="KQ160" s="106"/>
      <c r="KR160" s="106"/>
      <c r="KS160" s="106"/>
      <c r="KT160" s="106"/>
      <c r="KU160" s="106"/>
      <c r="KV160" s="106"/>
      <c r="KW160" s="106"/>
      <c r="KX160" s="106"/>
      <c r="KY160" s="106"/>
      <c r="KZ160" s="106"/>
      <c r="LA160" s="106"/>
      <c r="LB160" s="106"/>
      <c r="LC160" s="106"/>
      <c r="LD160" s="106"/>
      <c r="LE160" s="106"/>
      <c r="LF160" s="106"/>
      <c r="LG160" s="106"/>
      <c r="LH160" s="106"/>
      <c r="LI160" s="106"/>
      <c r="LJ160" s="106"/>
      <c r="LK160" s="106"/>
      <c r="LL160" s="106"/>
      <c r="LM160" s="106"/>
      <c r="LN160" s="106"/>
      <c r="LO160" s="106"/>
      <c r="LP160" s="106"/>
      <c r="LQ160" s="106"/>
      <c r="LR160" s="106"/>
      <c r="LS160" s="106"/>
      <c r="LT160" s="106"/>
      <c r="LU160" s="106"/>
      <c r="LV160" s="106"/>
      <c r="LW160" s="106"/>
      <c r="LX160" s="106"/>
      <c r="LY160" s="106"/>
      <c r="LZ160" s="106"/>
      <c r="MA160" s="106"/>
      <c r="MB160" s="106"/>
      <c r="MC160" s="106"/>
      <c r="MD160" s="106"/>
      <c r="ME160" s="106"/>
      <c r="MF160" s="106"/>
      <c r="MG160" s="106"/>
      <c r="MH160" s="106"/>
      <c r="MI160" s="106"/>
      <c r="MJ160" s="106"/>
      <c r="MK160" s="106"/>
      <c r="ML160" s="106"/>
      <c r="MM160" s="106"/>
      <c r="MN160" s="106"/>
      <c r="MO160" s="106"/>
      <c r="MP160" s="106"/>
      <c r="MQ160" s="106"/>
      <c r="MR160" s="106"/>
      <c r="MS160" s="106"/>
      <c r="MT160" s="106"/>
      <c r="MU160" s="106"/>
      <c r="MV160" s="106"/>
      <c r="MW160" s="106"/>
      <c r="MX160" s="106"/>
      <c r="MY160" s="106"/>
      <c r="MZ160" s="106"/>
      <c r="NA160" s="106"/>
      <c r="NB160" s="106"/>
      <c r="NC160" s="106"/>
      <c r="ND160" s="106"/>
      <c r="NE160" s="106"/>
      <c r="NF160" s="106"/>
      <c r="NG160" s="106"/>
      <c r="NH160" s="106"/>
      <c r="NI160" s="106"/>
      <c r="NJ160" s="106"/>
      <c r="NK160" s="106"/>
      <c r="NL160" s="106"/>
      <c r="NM160" s="106"/>
      <c r="NN160" s="106"/>
      <c r="NO160" s="106"/>
      <c r="NP160" s="106"/>
      <c r="NQ160" s="106"/>
      <c r="NR160" s="106"/>
      <c r="NS160" s="106"/>
      <c r="NT160" s="106"/>
      <c r="NU160" s="106"/>
      <c r="NV160" s="106"/>
      <c r="NW160" s="106"/>
      <c r="NX160" s="106"/>
      <c r="NY160" s="106"/>
      <c r="NZ160" s="106"/>
      <c r="OA160" s="106"/>
      <c r="OB160" s="106"/>
      <c r="OC160" s="106"/>
      <c r="OD160" s="106"/>
      <c r="OE160" s="106"/>
      <c r="OF160" s="106"/>
      <c r="OG160" s="106"/>
      <c r="OH160" s="106"/>
      <c r="OI160" s="106"/>
      <c r="OJ160" s="106"/>
      <c r="OK160" s="106"/>
      <c r="OL160" s="106"/>
      <c r="OM160" s="106"/>
      <c r="ON160" s="106"/>
      <c r="OO160" s="106"/>
      <c r="OP160" s="106"/>
      <c r="OQ160" s="106"/>
      <c r="OR160" s="106"/>
      <c r="OS160" s="106"/>
      <c r="OT160" s="106"/>
      <c r="OU160" s="106"/>
      <c r="OV160" s="106"/>
      <c r="OW160" s="106"/>
      <c r="OX160" s="106"/>
      <c r="OY160" s="106"/>
      <c r="OZ160" s="106"/>
      <c r="PA160" s="106"/>
      <c r="PB160" s="106"/>
      <c r="PC160" s="106"/>
      <c r="PD160" s="106"/>
      <c r="PE160" s="106"/>
      <c r="PF160" s="106"/>
      <c r="PG160" s="106"/>
      <c r="PH160" s="106"/>
      <c r="PI160" s="106"/>
      <c r="PJ160" s="106"/>
      <c r="PK160" s="106"/>
      <c r="PL160" s="106"/>
      <c r="PM160" s="106"/>
      <c r="PN160" s="106"/>
      <c r="PO160" s="106"/>
      <c r="PP160" s="106"/>
      <c r="PQ160" s="106"/>
      <c r="PR160" s="106"/>
      <c r="PS160" s="106"/>
      <c r="PT160" s="106"/>
      <c r="PU160" s="106"/>
      <c r="PV160" s="106"/>
      <c r="PW160" s="106"/>
      <c r="PX160" s="106"/>
      <c r="PY160" s="106"/>
      <c r="PZ160" s="106"/>
      <c r="QA160" s="106"/>
      <c r="QB160" s="106"/>
      <c r="QC160" s="106"/>
      <c r="QD160" s="106"/>
      <c r="QE160" s="106"/>
      <c r="QF160" s="106"/>
      <c r="QG160" s="106"/>
      <c r="QH160" s="106"/>
      <c r="QI160" s="106"/>
      <c r="QJ160" s="106"/>
      <c r="QK160" s="106"/>
      <c r="QL160" s="106"/>
      <c r="QM160" s="106"/>
      <c r="QN160" s="106"/>
      <c r="QO160" s="106"/>
      <c r="QP160" s="106"/>
      <c r="QQ160" s="106"/>
      <c r="QR160" s="106"/>
      <c r="QS160" s="106"/>
      <c r="QT160" s="106"/>
      <c r="QU160" s="106"/>
      <c r="QV160" s="106"/>
      <c r="QW160" s="106"/>
      <c r="QX160" s="106"/>
      <c r="QY160" s="106"/>
      <c r="QZ160" s="106"/>
      <c r="RA160" s="106"/>
      <c r="RB160" s="106"/>
      <c r="RC160" s="106"/>
      <c r="RD160" s="106"/>
      <c r="RE160" s="106"/>
      <c r="RF160" s="106"/>
      <c r="RG160" s="106"/>
      <c r="RH160" s="106"/>
      <c r="RI160" s="106"/>
      <c r="RJ160" s="106"/>
      <c r="RK160" s="106"/>
      <c r="RL160" s="106"/>
      <c r="RM160" s="106"/>
      <c r="RN160" s="106"/>
      <c r="RO160" s="106"/>
      <c r="RP160" s="106"/>
      <c r="RQ160" s="106"/>
      <c r="RR160" s="106"/>
    </row>
    <row r="161" spans="1:486" x14ac:dyDescent="0.3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16"/>
      <c r="M161" s="116"/>
      <c r="N161" s="116"/>
      <c r="O161" s="116"/>
      <c r="P161" s="117"/>
      <c r="Q161" s="117"/>
      <c r="R161" s="116"/>
      <c r="S161" s="111">
        <v>0.99</v>
      </c>
      <c r="T161" s="134">
        <f t="shared" si="154"/>
        <v>313.15275173165867</v>
      </c>
      <c r="U161" s="111">
        <f t="shared" si="155"/>
        <v>65.774487694362534</v>
      </c>
      <c r="V161" s="111">
        <f t="shared" si="156"/>
        <v>40.4484559045653</v>
      </c>
      <c r="W161" s="156">
        <f t="shared" si="281"/>
        <v>0.91020142990887543</v>
      </c>
      <c r="X161" s="156">
        <f t="shared" si="282"/>
        <v>7.6414528546907945E-2</v>
      </c>
      <c r="Y161" s="156">
        <f t="shared" si="157"/>
        <v>1.0010874954524744</v>
      </c>
      <c r="Z161" s="156">
        <f t="shared" si="158"/>
        <v>11.459493949230668</v>
      </c>
      <c r="AA161" s="111">
        <f t="shared" si="159"/>
        <v>737.29234044209056</v>
      </c>
      <c r="AB161" s="111">
        <f t="shared" si="160"/>
        <v>312.05699368597408</v>
      </c>
      <c r="AC161" s="111">
        <f t="shared" si="161"/>
        <v>65.667976137116199</v>
      </c>
      <c r="AD161" s="111">
        <f t="shared" si="162"/>
        <v>40.378111910088336</v>
      </c>
      <c r="AE161" s="156">
        <f t="shared" si="163"/>
        <v>0.91134619253074134</v>
      </c>
      <c r="AF161" s="156">
        <f t="shared" si="164"/>
        <v>7.5607514816928054E-2</v>
      </c>
      <c r="AG161" s="156">
        <f t="shared" si="165"/>
        <v>1.0010985073580403</v>
      </c>
      <c r="AH161" s="156">
        <f t="shared" si="166"/>
        <v>11.541704773946984</v>
      </c>
      <c r="AI161" s="111">
        <f t="shared" si="167"/>
        <v>737.42624759338412</v>
      </c>
      <c r="AJ161" s="111">
        <f t="shared" si="168"/>
        <v>312.06205545589961</v>
      </c>
      <c r="AK161" s="111">
        <f t="shared" si="169"/>
        <v>65.668466793659093</v>
      </c>
      <c r="AL161" s="111">
        <f t="shared" si="170"/>
        <v>40.378435945951502</v>
      </c>
      <c r="AM161" s="156">
        <f t="shared" si="171"/>
        <v>0.9113408800123225</v>
      </c>
      <c r="AN161" s="156">
        <f t="shared" si="172"/>
        <v>7.5611236265266071E-2</v>
      </c>
      <c r="AO161" s="156">
        <f t="shared" si="173"/>
        <v>1.0010984561005969</v>
      </c>
      <c r="AP161" s="156">
        <f t="shared" si="174"/>
        <v>11.541322912644112</v>
      </c>
      <c r="AQ161" s="111">
        <f t="shared" si="175"/>
        <v>737.42562694797823</v>
      </c>
      <c r="AR161" s="111">
        <f t="shared" si="176"/>
        <v>312.06203199681744</v>
      </c>
      <c r="AS161" s="111">
        <f t="shared" si="177"/>
        <v>65.668464519652204</v>
      </c>
      <c r="AT161" s="111">
        <f t="shared" si="178"/>
        <v>40.378434444168015</v>
      </c>
      <c r="AU161" s="156">
        <f t="shared" si="179"/>
        <v>0.91134090463299033</v>
      </c>
      <c r="AV161" s="156">
        <f t="shared" si="180"/>
        <v>7.5611219017846773E-2</v>
      </c>
      <c r="AW161" s="156">
        <f t="shared" si="181"/>
        <v>1.0010984563381444</v>
      </c>
      <c r="AX161" s="156">
        <f t="shared" si="182"/>
        <v>11.541324682358653</v>
      </c>
      <c r="AY161" s="111">
        <f t="shared" si="183"/>
        <v>737.42562982435265</v>
      </c>
      <c r="AZ161" s="111">
        <f t="shared" si="184"/>
        <v>312.06203210553832</v>
      </c>
      <c r="BA161" s="111">
        <f t="shared" si="185"/>
        <v>65.668464530191059</v>
      </c>
      <c r="BB161" s="111">
        <f t="shared" si="186"/>
        <v>40.378434451128008</v>
      </c>
      <c r="BC161" s="156">
        <f t="shared" si="187"/>
        <v>0.91134090451888605</v>
      </c>
      <c r="BD161" s="156">
        <f t="shared" si="188"/>
        <v>7.5611219097779778E-2</v>
      </c>
      <c r="BE161" s="156">
        <f t="shared" si="189"/>
        <v>1.0010984563370435</v>
      </c>
      <c r="BF161" s="156">
        <f t="shared" si="190"/>
        <v>11.54132467415692</v>
      </c>
      <c r="BG161" s="111">
        <f t="shared" si="191"/>
        <v>737.42562981102208</v>
      </c>
      <c r="BH161" s="137">
        <f t="shared" si="192"/>
        <v>312.06203210503446</v>
      </c>
      <c r="BI161" s="137">
        <f t="shared" si="193"/>
        <v>65.668464530142217</v>
      </c>
      <c r="BJ161" s="137">
        <f t="shared" si="194"/>
        <v>40.37843445109575</v>
      </c>
      <c r="BK161" s="113">
        <f t="shared" si="195"/>
        <v>0.91134090451941474</v>
      </c>
      <c r="BL161" s="113">
        <f t="shared" si="196"/>
        <v>7.5611219097409324E-2</v>
      </c>
      <c r="BM161" s="113">
        <f t="shared" si="197"/>
        <v>1.0010984563370484</v>
      </c>
      <c r="BN161" s="113">
        <f t="shared" si="198"/>
        <v>11.541324674194934</v>
      </c>
      <c r="BO161" s="137">
        <f t="shared" si="199"/>
        <v>737.42562981108404</v>
      </c>
      <c r="BP161" s="137">
        <f t="shared" si="200"/>
        <v>312.06203210503679</v>
      </c>
      <c r="BQ161" s="137">
        <f t="shared" si="201"/>
        <v>65.668464530142458</v>
      </c>
      <c r="BR161" s="137">
        <f t="shared" si="202"/>
        <v>40.378434451095906</v>
      </c>
      <c r="BS161" s="113">
        <f t="shared" si="203"/>
        <v>0.91134090451941219</v>
      </c>
      <c r="BT161" s="113">
        <f t="shared" si="204"/>
        <v>7.5611219097411059E-2</v>
      </c>
      <c r="BU161" s="113">
        <f t="shared" si="205"/>
        <v>1.0010984563370486</v>
      </c>
      <c r="BV161" s="113">
        <f t="shared" si="206"/>
        <v>11.54132467419476</v>
      </c>
      <c r="BW161" s="137">
        <f t="shared" si="207"/>
        <v>737.42562981108358</v>
      </c>
      <c r="BX161" s="137">
        <f t="shared" si="208"/>
        <v>312.06203210503674</v>
      </c>
      <c r="BY161" s="137">
        <f t="shared" si="209"/>
        <v>65.668464530142458</v>
      </c>
      <c r="BZ161" s="137">
        <f t="shared" si="210"/>
        <v>40.378434451095892</v>
      </c>
      <c r="CA161" s="113">
        <f t="shared" si="211"/>
        <v>0.91134090451941197</v>
      </c>
      <c r="CB161" s="113">
        <f t="shared" si="212"/>
        <v>7.5611219097411017E-2</v>
      </c>
      <c r="CC161" s="113">
        <f t="shared" si="213"/>
        <v>1.0010984563370486</v>
      </c>
      <c r="CD161" s="113">
        <f t="shared" si="214"/>
        <v>11.541324674194765</v>
      </c>
      <c r="CE161" s="137">
        <f t="shared" si="215"/>
        <v>737.42562981108358</v>
      </c>
      <c r="CF161" s="137">
        <f t="shared" si="216"/>
        <v>312.06203210503674</v>
      </c>
      <c r="CG161" s="137">
        <f t="shared" si="217"/>
        <v>65.668464530142458</v>
      </c>
      <c r="CH161" s="137">
        <f t="shared" si="218"/>
        <v>40.378434451095892</v>
      </c>
      <c r="CI161" s="113">
        <f t="shared" si="219"/>
        <v>0.91134090451941197</v>
      </c>
      <c r="CJ161" s="113">
        <f t="shared" si="220"/>
        <v>7.5611219097411017E-2</v>
      </c>
      <c r="CK161" s="113">
        <f t="shared" si="221"/>
        <v>1.0010984563370486</v>
      </c>
      <c r="CL161" s="113">
        <f t="shared" si="222"/>
        <v>11.541324674194765</v>
      </c>
      <c r="CM161" s="137">
        <f t="shared" si="223"/>
        <v>737.42562981108358</v>
      </c>
      <c r="CN161" s="137">
        <f t="shared" si="224"/>
        <v>312.06203210503674</v>
      </c>
      <c r="CO161" s="137">
        <f t="shared" si="225"/>
        <v>65.668464530142458</v>
      </c>
      <c r="CP161" s="137">
        <f t="shared" si="226"/>
        <v>40.378434451095892</v>
      </c>
      <c r="CQ161" s="113">
        <f t="shared" si="227"/>
        <v>0.91134090451941197</v>
      </c>
      <c r="CR161" s="113">
        <f t="shared" si="228"/>
        <v>7.5611219097411017E-2</v>
      </c>
      <c r="CS161" s="113">
        <f t="shared" si="229"/>
        <v>1.0010984563370486</v>
      </c>
      <c r="CT161" s="113">
        <f t="shared" si="230"/>
        <v>11.541324674194765</v>
      </c>
      <c r="CU161" s="137">
        <f t="shared" si="231"/>
        <v>737.42562981108358</v>
      </c>
      <c r="CV161" s="137">
        <f t="shared" si="232"/>
        <v>312.06203210503674</v>
      </c>
      <c r="CW161" s="173">
        <f t="shared" si="233"/>
        <v>65.668464530142458</v>
      </c>
      <c r="CX161" s="173">
        <f t="shared" si="234"/>
        <v>40.378434451095892</v>
      </c>
      <c r="CY161" s="174">
        <f t="shared" si="235"/>
        <v>0.91134090451941197</v>
      </c>
      <c r="CZ161" s="174">
        <f t="shared" si="236"/>
        <v>7.5611219097411017E-2</v>
      </c>
      <c r="DA161" s="174">
        <f t="shared" si="237"/>
        <v>1.0010984563370486</v>
      </c>
      <c r="DB161" s="174">
        <f t="shared" si="238"/>
        <v>11.541324674194765</v>
      </c>
      <c r="DC161" s="173">
        <f t="shared" si="239"/>
        <v>737.42562981108358</v>
      </c>
      <c r="DD161" s="137">
        <f t="shared" si="240"/>
        <v>312.06203210503674</v>
      </c>
      <c r="DE161" s="173">
        <f t="shared" si="241"/>
        <v>65.668464530142458</v>
      </c>
      <c r="DF161" s="173">
        <f t="shared" si="242"/>
        <v>40.378434451095892</v>
      </c>
      <c r="DG161" s="174">
        <f t="shared" si="243"/>
        <v>0.91134090451941197</v>
      </c>
      <c r="DH161" s="174">
        <f t="shared" si="244"/>
        <v>7.5611219097411017E-2</v>
      </c>
      <c r="DI161" s="174">
        <f t="shared" si="245"/>
        <v>1.0010984563370486</v>
      </c>
      <c r="DJ161" s="174">
        <f t="shared" si="246"/>
        <v>11.541324674194765</v>
      </c>
      <c r="DK161" s="173">
        <f t="shared" si="247"/>
        <v>737.42562981108358</v>
      </c>
      <c r="DL161" s="137">
        <f t="shared" si="248"/>
        <v>312.06203210503674</v>
      </c>
      <c r="DM161" s="173">
        <f t="shared" si="249"/>
        <v>65.668464530142458</v>
      </c>
      <c r="DN161" s="173">
        <f t="shared" si="250"/>
        <v>40.378434451095892</v>
      </c>
      <c r="DO161" s="174">
        <f t="shared" si="251"/>
        <v>0.91134090451941197</v>
      </c>
      <c r="DP161" s="174">
        <f t="shared" si="252"/>
        <v>7.5611219097411017E-2</v>
      </c>
      <c r="DQ161" s="174">
        <f t="shared" si="253"/>
        <v>1.0010984563370486</v>
      </c>
      <c r="DR161" s="174">
        <f t="shared" si="254"/>
        <v>11.541324674194765</v>
      </c>
      <c r="DS161" s="173">
        <f t="shared" si="255"/>
        <v>737.42562981108358</v>
      </c>
      <c r="DT161" s="137">
        <f t="shared" si="256"/>
        <v>312.06203210503674</v>
      </c>
      <c r="DU161" s="173">
        <f t="shared" si="257"/>
        <v>65.668464530142458</v>
      </c>
      <c r="DV161" s="173">
        <f t="shared" si="258"/>
        <v>40.378434451095892</v>
      </c>
      <c r="DW161" s="174">
        <f t="shared" si="259"/>
        <v>0.91134090451941197</v>
      </c>
      <c r="DX161" s="174">
        <f t="shared" si="260"/>
        <v>7.5611219097411017E-2</v>
      </c>
      <c r="DY161" s="174">
        <f t="shared" si="261"/>
        <v>1.0010984563370486</v>
      </c>
      <c r="DZ161" s="174">
        <f t="shared" si="262"/>
        <v>11.541324674194765</v>
      </c>
      <c r="EA161" s="173">
        <f t="shared" si="263"/>
        <v>737.42562981108358</v>
      </c>
      <c r="EB161" s="137">
        <f t="shared" si="264"/>
        <v>312.06203210503674</v>
      </c>
      <c r="EC161" s="173">
        <f t="shared" si="265"/>
        <v>65.668464530142458</v>
      </c>
      <c r="ED161" s="173">
        <f t="shared" si="266"/>
        <v>40.378434451095892</v>
      </c>
      <c r="EE161" s="174">
        <f t="shared" si="267"/>
        <v>0.91134090451941197</v>
      </c>
      <c r="EF161" s="174">
        <f t="shared" si="268"/>
        <v>7.5611219097411017E-2</v>
      </c>
      <c r="EG161" s="174">
        <f t="shared" si="269"/>
        <v>1.0010984563370486</v>
      </c>
      <c r="EH161" s="174">
        <f t="shared" si="270"/>
        <v>11.541324674194765</v>
      </c>
      <c r="EI161" s="173">
        <f t="shared" si="271"/>
        <v>737.42562981108358</v>
      </c>
      <c r="EJ161" s="137">
        <f t="shared" si="272"/>
        <v>312.06203210503674</v>
      </c>
      <c r="EK161" s="173">
        <f t="shared" si="273"/>
        <v>65.668464530142458</v>
      </c>
      <c r="EL161" s="173">
        <f t="shared" si="274"/>
        <v>40.378434451095892</v>
      </c>
      <c r="EM161" s="174">
        <f t="shared" si="275"/>
        <v>0.91134090451941197</v>
      </c>
      <c r="EN161" s="174">
        <f t="shared" si="276"/>
        <v>7.5611219097411017E-2</v>
      </c>
      <c r="EO161" s="174">
        <f t="shared" si="277"/>
        <v>1.0010984563370486</v>
      </c>
      <c r="EP161" s="174">
        <f t="shared" si="278"/>
        <v>11.541324674194765</v>
      </c>
      <c r="EQ161" s="137">
        <f t="shared" si="279"/>
        <v>0.9616464197078437</v>
      </c>
      <c r="ER161" s="137">
        <f t="shared" si="280"/>
        <v>38.912032105036758</v>
      </c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/>
      <c r="HV161" s="106"/>
      <c r="HW161" s="106"/>
      <c r="HX161" s="106"/>
      <c r="HY161" s="106"/>
      <c r="HZ161" s="106"/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/>
      <c r="IX161" s="106"/>
      <c r="IY161" s="106"/>
      <c r="IZ161" s="106"/>
      <c r="JA161" s="106"/>
      <c r="JB161" s="106"/>
      <c r="JC161" s="106"/>
      <c r="JD161" s="106"/>
      <c r="JE161" s="106"/>
      <c r="JF161" s="106"/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  <c r="JX161" s="106"/>
      <c r="JY161" s="106"/>
      <c r="JZ161" s="106"/>
      <c r="KA161" s="106"/>
      <c r="KB161" s="106"/>
      <c r="KC161" s="106"/>
      <c r="KD161" s="106"/>
      <c r="KE161" s="106"/>
      <c r="KF161" s="106"/>
      <c r="KG161" s="106"/>
      <c r="KH161" s="106"/>
      <c r="KI161" s="106"/>
      <c r="KJ161" s="106"/>
      <c r="KK161" s="106"/>
      <c r="KL161" s="106"/>
      <c r="KM161" s="106"/>
      <c r="KN161" s="106"/>
      <c r="KO161" s="106"/>
      <c r="KP161" s="106"/>
      <c r="KQ161" s="106"/>
      <c r="KR161" s="106"/>
      <c r="KS161" s="106"/>
      <c r="KT161" s="106"/>
      <c r="KU161" s="106"/>
      <c r="KV161" s="106"/>
      <c r="KW161" s="106"/>
      <c r="KX161" s="106"/>
      <c r="KY161" s="106"/>
      <c r="KZ161" s="106"/>
      <c r="LA161" s="106"/>
      <c r="LB161" s="106"/>
      <c r="LC161" s="106"/>
      <c r="LD161" s="106"/>
      <c r="LE161" s="106"/>
      <c r="LF161" s="106"/>
      <c r="LG161" s="106"/>
      <c r="LH161" s="106"/>
      <c r="LI161" s="106"/>
      <c r="LJ161" s="106"/>
      <c r="LK161" s="106"/>
      <c r="LL161" s="106"/>
      <c r="LM161" s="106"/>
      <c r="LN161" s="106"/>
      <c r="LO161" s="106"/>
      <c r="LP161" s="106"/>
      <c r="LQ161" s="106"/>
      <c r="LR161" s="106"/>
      <c r="LS161" s="106"/>
      <c r="LT161" s="106"/>
      <c r="LU161" s="106"/>
      <c r="LV161" s="106"/>
      <c r="LW161" s="106"/>
      <c r="LX161" s="106"/>
      <c r="LY161" s="106"/>
      <c r="LZ161" s="106"/>
      <c r="MA161" s="106"/>
      <c r="MB161" s="106"/>
      <c r="MC161" s="106"/>
      <c r="MD161" s="106"/>
      <c r="ME161" s="106"/>
      <c r="MF161" s="106"/>
      <c r="MG161" s="106"/>
      <c r="MH161" s="106"/>
      <c r="MI161" s="106"/>
      <c r="MJ161" s="106"/>
      <c r="MK161" s="106"/>
      <c r="ML161" s="106"/>
      <c r="MM161" s="106"/>
      <c r="MN161" s="106"/>
      <c r="MO161" s="106"/>
      <c r="MP161" s="106"/>
      <c r="MQ161" s="106"/>
      <c r="MR161" s="106"/>
      <c r="MS161" s="106"/>
      <c r="MT161" s="106"/>
      <c r="MU161" s="106"/>
      <c r="MV161" s="106"/>
      <c r="MW161" s="106"/>
      <c r="MX161" s="106"/>
      <c r="MY161" s="106"/>
      <c r="MZ161" s="106"/>
      <c r="NA161" s="106"/>
      <c r="NB161" s="106"/>
      <c r="NC161" s="106"/>
      <c r="ND161" s="106"/>
      <c r="NE161" s="106"/>
      <c r="NF161" s="106"/>
      <c r="NG161" s="106"/>
      <c r="NH161" s="106"/>
      <c r="NI161" s="106"/>
      <c r="NJ161" s="106"/>
      <c r="NK161" s="106"/>
      <c r="NL161" s="106"/>
      <c r="NM161" s="106"/>
      <c r="NN161" s="106"/>
      <c r="NO161" s="106"/>
      <c r="NP161" s="106"/>
      <c r="NQ161" s="106"/>
      <c r="NR161" s="106"/>
      <c r="NS161" s="106"/>
      <c r="NT161" s="106"/>
      <c r="NU161" s="106"/>
      <c r="NV161" s="106"/>
      <c r="NW161" s="106"/>
      <c r="NX161" s="106"/>
      <c r="NY161" s="106"/>
      <c r="NZ161" s="106"/>
      <c r="OA161" s="106"/>
      <c r="OB161" s="106"/>
      <c r="OC161" s="106"/>
      <c r="OD161" s="106"/>
      <c r="OE161" s="106"/>
      <c r="OF161" s="106"/>
      <c r="OG161" s="106"/>
      <c r="OH161" s="106"/>
      <c r="OI161" s="106"/>
      <c r="OJ161" s="106"/>
      <c r="OK161" s="106"/>
      <c r="OL161" s="106"/>
      <c r="OM161" s="106"/>
      <c r="ON161" s="106"/>
      <c r="OO161" s="106"/>
      <c r="OP161" s="106"/>
      <c r="OQ161" s="106"/>
      <c r="OR161" s="106"/>
      <c r="OS161" s="106"/>
      <c r="OT161" s="106"/>
      <c r="OU161" s="106"/>
      <c r="OV161" s="106"/>
      <c r="OW161" s="106"/>
      <c r="OX161" s="106"/>
      <c r="OY161" s="106"/>
      <c r="OZ161" s="106"/>
      <c r="PA161" s="106"/>
      <c r="PB161" s="106"/>
      <c r="PC161" s="106"/>
      <c r="PD161" s="106"/>
      <c r="PE161" s="106"/>
      <c r="PF161" s="106"/>
      <c r="PG161" s="106"/>
      <c r="PH161" s="106"/>
      <c r="PI161" s="106"/>
      <c r="PJ161" s="106"/>
      <c r="PK161" s="106"/>
      <c r="PL161" s="106"/>
      <c r="PM161" s="106"/>
      <c r="PN161" s="106"/>
      <c r="PO161" s="106"/>
      <c r="PP161" s="106"/>
      <c r="PQ161" s="106"/>
      <c r="PR161" s="106"/>
      <c r="PS161" s="106"/>
      <c r="PT161" s="106"/>
      <c r="PU161" s="106"/>
      <c r="PV161" s="106"/>
      <c r="PW161" s="106"/>
      <c r="PX161" s="106"/>
      <c r="PY161" s="106"/>
      <c r="PZ161" s="106"/>
      <c r="QA161" s="106"/>
      <c r="QB161" s="106"/>
      <c r="QC161" s="106"/>
      <c r="QD161" s="106"/>
      <c r="QE161" s="106"/>
      <c r="QF161" s="106"/>
      <c r="QG161" s="106"/>
      <c r="QH161" s="106"/>
      <c r="QI161" s="106"/>
      <c r="QJ161" s="106"/>
      <c r="QK161" s="106"/>
      <c r="QL161" s="106"/>
      <c r="QM161" s="106"/>
      <c r="QN161" s="106"/>
      <c r="QO161" s="106"/>
      <c r="QP161" s="106"/>
      <c r="QQ161" s="106"/>
      <c r="QR161" s="106"/>
      <c r="QS161" s="106"/>
      <c r="QT161" s="106"/>
      <c r="QU161" s="106"/>
      <c r="QV161" s="106"/>
      <c r="QW161" s="106"/>
      <c r="QX161" s="106"/>
      <c r="QY161" s="106"/>
      <c r="QZ161" s="106"/>
      <c r="RA161" s="106"/>
      <c r="RB161" s="106"/>
      <c r="RC161" s="106"/>
      <c r="RD161" s="106"/>
      <c r="RE161" s="106"/>
      <c r="RF161" s="106"/>
      <c r="RG161" s="106"/>
      <c r="RH161" s="106"/>
      <c r="RI161" s="106"/>
      <c r="RJ161" s="106"/>
      <c r="RK161" s="106"/>
      <c r="RL161" s="106"/>
      <c r="RM161" s="106"/>
      <c r="RN161" s="106"/>
      <c r="RO161" s="106"/>
      <c r="RP161" s="106"/>
      <c r="RQ161" s="106"/>
      <c r="RR161" s="106"/>
    </row>
    <row r="162" spans="1:486" x14ac:dyDescent="0.3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16"/>
      <c r="M162" s="116"/>
      <c r="N162" s="116"/>
      <c r="O162" s="116"/>
      <c r="P162" s="117"/>
      <c r="Q162" s="117"/>
      <c r="R162" s="116"/>
      <c r="S162" s="111">
        <v>1</v>
      </c>
      <c r="T162" s="134">
        <f t="shared" si="154"/>
        <v>312.90519466194456</v>
      </c>
      <c r="U162" s="111">
        <f t="shared" si="155"/>
        <v>65.75037219841218</v>
      </c>
      <c r="V162" s="111">
        <f t="shared" si="156"/>
        <v>40.432528758136392</v>
      </c>
      <c r="W162" s="156">
        <f t="shared" si="281"/>
        <v>0.91045913398322054</v>
      </c>
      <c r="X162" s="156">
        <f t="shared" si="282"/>
        <v>7.6231959398036342E-2</v>
      </c>
      <c r="Y162" s="156">
        <f t="shared" si="157"/>
        <v>1</v>
      </c>
      <c r="Z162" s="156">
        <f t="shared" si="158"/>
        <v>14.346634076503678</v>
      </c>
      <c r="AA162" s="111">
        <f t="shared" si="159"/>
        <v>760.00210482</v>
      </c>
      <c r="AB162" s="111">
        <f t="shared" si="160"/>
        <v>312.90519466194456</v>
      </c>
      <c r="AC162" s="111">
        <f t="shared" si="161"/>
        <v>65.75037219841218</v>
      </c>
      <c r="AD162" s="111">
        <f t="shared" si="162"/>
        <v>40.432528758136392</v>
      </c>
      <c r="AE162" s="156">
        <f t="shared" si="163"/>
        <v>0.91045913398322054</v>
      </c>
      <c r="AF162" s="156">
        <f t="shared" si="164"/>
        <v>7.6231959398036342E-2</v>
      </c>
      <c r="AG162" s="156">
        <f t="shared" si="165"/>
        <v>1</v>
      </c>
      <c r="AH162" s="156">
        <f t="shared" si="166"/>
        <v>14.346634076503678</v>
      </c>
      <c r="AI162" s="111">
        <f t="shared" si="167"/>
        <v>760.00210482</v>
      </c>
      <c r="AJ162" s="111">
        <f t="shared" si="168"/>
        <v>312.90519466194456</v>
      </c>
      <c r="AK162" s="111">
        <f t="shared" si="169"/>
        <v>65.75037219841218</v>
      </c>
      <c r="AL162" s="111">
        <f t="shared" si="170"/>
        <v>40.432528758136392</v>
      </c>
      <c r="AM162" s="156">
        <f t="shared" si="171"/>
        <v>0.91045913398322054</v>
      </c>
      <c r="AN162" s="156">
        <f t="shared" si="172"/>
        <v>7.6231959398036342E-2</v>
      </c>
      <c r="AO162" s="156">
        <f t="shared" si="173"/>
        <v>1</v>
      </c>
      <c r="AP162" s="156">
        <f t="shared" si="174"/>
        <v>14.346634076503678</v>
      </c>
      <c r="AQ162" s="111">
        <f t="shared" si="175"/>
        <v>760.00210482</v>
      </c>
      <c r="AR162" s="111">
        <f t="shared" si="176"/>
        <v>312.90519466194456</v>
      </c>
      <c r="AS162" s="111">
        <f t="shared" si="177"/>
        <v>65.75037219841218</v>
      </c>
      <c r="AT162" s="111">
        <f t="shared" si="178"/>
        <v>40.432528758136392</v>
      </c>
      <c r="AU162" s="156">
        <f t="shared" si="179"/>
        <v>0.91045913398322054</v>
      </c>
      <c r="AV162" s="156">
        <f t="shared" si="180"/>
        <v>7.6231959398036342E-2</v>
      </c>
      <c r="AW162" s="156">
        <f t="shared" si="181"/>
        <v>1</v>
      </c>
      <c r="AX162" s="156">
        <f t="shared" si="182"/>
        <v>14.346634076503678</v>
      </c>
      <c r="AY162" s="111">
        <f t="shared" si="183"/>
        <v>760.00210482</v>
      </c>
      <c r="AZ162" s="111">
        <f t="shared" si="184"/>
        <v>312.90519466194456</v>
      </c>
      <c r="BA162" s="111">
        <f t="shared" si="185"/>
        <v>65.75037219841218</v>
      </c>
      <c r="BB162" s="111">
        <f t="shared" si="186"/>
        <v>40.432528758136392</v>
      </c>
      <c r="BC162" s="156">
        <f t="shared" si="187"/>
        <v>0.91045913398322054</v>
      </c>
      <c r="BD162" s="156">
        <f t="shared" si="188"/>
        <v>7.6231959398036342E-2</v>
      </c>
      <c r="BE162" s="156">
        <f t="shared" si="189"/>
        <v>1</v>
      </c>
      <c r="BF162" s="156">
        <f t="shared" si="190"/>
        <v>14.346634076503678</v>
      </c>
      <c r="BG162" s="111">
        <f t="shared" si="191"/>
        <v>760.00210482</v>
      </c>
      <c r="BH162" s="160">
        <f t="shared" si="192"/>
        <v>312.90519466194456</v>
      </c>
      <c r="BI162" s="160">
        <f t="shared" si="193"/>
        <v>65.75037219841218</v>
      </c>
      <c r="BJ162" s="160">
        <f t="shared" si="194"/>
        <v>40.432528758136392</v>
      </c>
      <c r="BK162" s="161">
        <f t="shared" si="195"/>
        <v>0.91045913398322054</v>
      </c>
      <c r="BL162" s="161">
        <f t="shared" si="196"/>
        <v>7.6231959398036342E-2</v>
      </c>
      <c r="BM162" s="161">
        <f t="shared" si="197"/>
        <v>1</v>
      </c>
      <c r="BN162" s="161">
        <f t="shared" si="198"/>
        <v>14.346634076503678</v>
      </c>
      <c r="BO162" s="160">
        <f t="shared" si="199"/>
        <v>760.00210482</v>
      </c>
      <c r="BP162" s="160">
        <f t="shared" si="200"/>
        <v>312.90519466194456</v>
      </c>
      <c r="BQ162" s="160">
        <f t="shared" si="201"/>
        <v>65.75037219841218</v>
      </c>
      <c r="BR162" s="160">
        <f t="shared" si="202"/>
        <v>40.432528758136392</v>
      </c>
      <c r="BS162" s="161">
        <f t="shared" si="203"/>
        <v>0.91045913398322054</v>
      </c>
      <c r="BT162" s="161">
        <f t="shared" si="204"/>
        <v>7.6231959398036342E-2</v>
      </c>
      <c r="BU162" s="161">
        <f t="shared" si="205"/>
        <v>1</v>
      </c>
      <c r="BV162" s="161">
        <f t="shared" si="206"/>
        <v>14.346634076503678</v>
      </c>
      <c r="BW162" s="160">
        <f t="shared" si="207"/>
        <v>760.00210482</v>
      </c>
      <c r="BX162" s="160">
        <f t="shared" si="208"/>
        <v>312.90519466194456</v>
      </c>
      <c r="BY162" s="160">
        <f t="shared" si="209"/>
        <v>65.75037219841218</v>
      </c>
      <c r="BZ162" s="160">
        <f t="shared" si="210"/>
        <v>40.432528758136392</v>
      </c>
      <c r="CA162" s="161">
        <f t="shared" si="211"/>
        <v>0.91045913398322054</v>
      </c>
      <c r="CB162" s="161">
        <f t="shared" si="212"/>
        <v>7.6231959398036342E-2</v>
      </c>
      <c r="CC162" s="161">
        <f t="shared" si="213"/>
        <v>1</v>
      </c>
      <c r="CD162" s="161">
        <f t="shared" si="214"/>
        <v>14.346634076503678</v>
      </c>
      <c r="CE162" s="160">
        <f t="shared" si="215"/>
        <v>760.00210482</v>
      </c>
      <c r="CF162" s="160">
        <f t="shared" si="216"/>
        <v>312.90519466194456</v>
      </c>
      <c r="CG162" s="160">
        <f t="shared" si="217"/>
        <v>65.75037219841218</v>
      </c>
      <c r="CH162" s="160">
        <f t="shared" si="218"/>
        <v>40.432528758136392</v>
      </c>
      <c r="CI162" s="161">
        <f t="shared" si="219"/>
        <v>0.91045913398322054</v>
      </c>
      <c r="CJ162" s="161">
        <f t="shared" si="220"/>
        <v>7.6231959398036342E-2</v>
      </c>
      <c r="CK162" s="161">
        <f t="shared" si="221"/>
        <v>1</v>
      </c>
      <c r="CL162" s="161">
        <f t="shared" si="222"/>
        <v>14.346634076503678</v>
      </c>
      <c r="CM162" s="160">
        <f t="shared" si="223"/>
        <v>760.00210482</v>
      </c>
      <c r="CN162" s="160">
        <f t="shared" si="224"/>
        <v>312.90519466194456</v>
      </c>
      <c r="CO162" s="160">
        <f t="shared" si="225"/>
        <v>65.75037219841218</v>
      </c>
      <c r="CP162" s="160">
        <f t="shared" si="226"/>
        <v>40.432528758136392</v>
      </c>
      <c r="CQ162" s="161">
        <f t="shared" si="227"/>
        <v>0.91045913398322054</v>
      </c>
      <c r="CR162" s="161">
        <f t="shared" si="228"/>
        <v>7.6231959398036342E-2</v>
      </c>
      <c r="CS162" s="161">
        <f t="shared" si="229"/>
        <v>1</v>
      </c>
      <c r="CT162" s="161">
        <f t="shared" si="230"/>
        <v>14.346634076503678</v>
      </c>
      <c r="CU162" s="160">
        <f t="shared" si="231"/>
        <v>760.00210482</v>
      </c>
      <c r="CV162" s="160">
        <f t="shared" si="232"/>
        <v>312.90519466194456</v>
      </c>
      <c r="CW162" s="160">
        <f t="shared" si="233"/>
        <v>65.75037219841218</v>
      </c>
      <c r="CX162" s="160">
        <f t="shared" si="234"/>
        <v>40.432528758136392</v>
      </c>
      <c r="CY162" s="161">
        <f t="shared" si="235"/>
        <v>0.91045913398322054</v>
      </c>
      <c r="CZ162" s="161">
        <f t="shared" si="236"/>
        <v>7.6231959398036342E-2</v>
      </c>
      <c r="DA162" s="161">
        <f t="shared" si="237"/>
        <v>1</v>
      </c>
      <c r="DB162" s="161">
        <f t="shared" si="238"/>
        <v>14.346634076503678</v>
      </c>
      <c r="DC162" s="160">
        <f t="shared" si="239"/>
        <v>760.00210482</v>
      </c>
      <c r="DD162" s="160">
        <f t="shared" si="240"/>
        <v>312.90519466194456</v>
      </c>
      <c r="DE162" s="160">
        <f t="shared" si="241"/>
        <v>65.75037219841218</v>
      </c>
      <c r="DF162" s="160">
        <f t="shared" si="242"/>
        <v>40.432528758136392</v>
      </c>
      <c r="DG162" s="161">
        <f t="shared" si="243"/>
        <v>0.91045913398322054</v>
      </c>
      <c r="DH162" s="161">
        <f t="shared" si="244"/>
        <v>7.6231959398036342E-2</v>
      </c>
      <c r="DI162" s="161">
        <f t="shared" si="245"/>
        <v>1</v>
      </c>
      <c r="DJ162" s="161">
        <f t="shared" si="246"/>
        <v>14.346634076503678</v>
      </c>
      <c r="DK162" s="160">
        <f t="shared" si="247"/>
        <v>760.00210482</v>
      </c>
      <c r="DL162" s="160">
        <f t="shared" si="248"/>
        <v>312.90519466194456</v>
      </c>
      <c r="DM162" s="160">
        <f t="shared" si="249"/>
        <v>65.75037219841218</v>
      </c>
      <c r="DN162" s="160">
        <f t="shared" si="250"/>
        <v>40.432528758136392</v>
      </c>
      <c r="DO162" s="161">
        <f t="shared" si="251"/>
        <v>0.91045913398322054</v>
      </c>
      <c r="DP162" s="161">
        <f t="shared" si="252"/>
        <v>7.6231959398036342E-2</v>
      </c>
      <c r="DQ162" s="161">
        <f t="shared" si="253"/>
        <v>1</v>
      </c>
      <c r="DR162" s="161">
        <f t="shared" si="254"/>
        <v>14.346634076503678</v>
      </c>
      <c r="DS162" s="160">
        <f t="shared" si="255"/>
        <v>760.00210482</v>
      </c>
      <c r="DT162" s="160">
        <f t="shared" si="256"/>
        <v>312.90519466194456</v>
      </c>
      <c r="DU162" s="160">
        <f t="shared" si="257"/>
        <v>65.75037219841218</v>
      </c>
      <c r="DV162" s="160">
        <f t="shared" si="258"/>
        <v>40.432528758136392</v>
      </c>
      <c r="DW162" s="161">
        <f t="shared" si="259"/>
        <v>0.91045913398322054</v>
      </c>
      <c r="DX162" s="161">
        <f t="shared" si="260"/>
        <v>7.6231959398036342E-2</v>
      </c>
      <c r="DY162" s="161">
        <f t="shared" si="261"/>
        <v>1</v>
      </c>
      <c r="DZ162" s="161">
        <f t="shared" si="262"/>
        <v>14.346634076503678</v>
      </c>
      <c r="EA162" s="160">
        <f t="shared" si="263"/>
        <v>760.00210482</v>
      </c>
      <c r="EB162" s="160">
        <f t="shared" si="264"/>
        <v>312.90519466194456</v>
      </c>
      <c r="EC162" s="160">
        <f t="shared" si="265"/>
        <v>65.75037219841218</v>
      </c>
      <c r="ED162" s="160">
        <f t="shared" si="266"/>
        <v>40.432528758136392</v>
      </c>
      <c r="EE162" s="161">
        <f t="shared" si="267"/>
        <v>0.91045913398322054</v>
      </c>
      <c r="EF162" s="161">
        <f t="shared" si="268"/>
        <v>7.6231959398036342E-2</v>
      </c>
      <c r="EG162" s="161">
        <f t="shared" si="269"/>
        <v>1</v>
      </c>
      <c r="EH162" s="161">
        <f t="shared" si="270"/>
        <v>14.346634076503678</v>
      </c>
      <c r="EI162" s="160">
        <f t="shared" si="271"/>
        <v>760.00210482</v>
      </c>
      <c r="EJ162" s="160">
        <f t="shared" si="272"/>
        <v>312.90519466194456</v>
      </c>
      <c r="EK162" s="160">
        <f t="shared" si="273"/>
        <v>65.75037219841218</v>
      </c>
      <c r="EL162" s="160">
        <f t="shared" si="274"/>
        <v>40.432528758136392</v>
      </c>
      <c r="EM162" s="161">
        <f t="shared" si="275"/>
        <v>0.91045913398322054</v>
      </c>
      <c r="EN162" s="161">
        <f t="shared" si="276"/>
        <v>7.6231959398036342E-2</v>
      </c>
      <c r="EO162" s="161">
        <f t="shared" si="277"/>
        <v>1</v>
      </c>
      <c r="EP162" s="161">
        <f t="shared" si="278"/>
        <v>14.346634076503678</v>
      </c>
      <c r="EQ162" s="160">
        <f t="shared" si="279"/>
        <v>1.0000000000000011</v>
      </c>
      <c r="ER162" s="160">
        <f t="shared" si="280"/>
        <v>39.755194661944586</v>
      </c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  <c r="IE162" s="106"/>
      <c r="IF162" s="106"/>
      <c r="IG162" s="106"/>
      <c r="IH162" s="106"/>
      <c r="II162" s="106"/>
      <c r="IJ162" s="106"/>
      <c r="IK162" s="106"/>
      <c r="IL162" s="106"/>
      <c r="IM162" s="106"/>
      <c r="IN162" s="106"/>
      <c r="IO162" s="106"/>
      <c r="IP162" s="106"/>
      <c r="IQ162" s="106"/>
      <c r="IR162" s="106"/>
      <c r="IS162" s="106"/>
      <c r="IT162" s="106"/>
      <c r="IU162" s="106"/>
      <c r="IV162" s="106"/>
      <c r="IW162" s="106"/>
      <c r="IX162" s="106"/>
      <c r="IY162" s="106"/>
      <c r="IZ162" s="106"/>
      <c r="JA162" s="106"/>
      <c r="JB162" s="106"/>
      <c r="JC162" s="106"/>
      <c r="JD162" s="106"/>
      <c r="JE162" s="106"/>
      <c r="JF162" s="106"/>
      <c r="JG162" s="106"/>
      <c r="JH162" s="106"/>
      <c r="JI162" s="106"/>
      <c r="JJ162" s="106"/>
      <c r="JK162" s="106"/>
      <c r="JL162" s="106"/>
      <c r="JM162" s="106"/>
      <c r="JN162" s="106"/>
      <c r="JO162" s="106"/>
      <c r="JP162" s="106"/>
      <c r="JQ162" s="106"/>
      <c r="JR162" s="106"/>
      <c r="JS162" s="106"/>
      <c r="JT162" s="106"/>
      <c r="JU162" s="106"/>
      <c r="JV162" s="106"/>
      <c r="JW162" s="106"/>
      <c r="JX162" s="106"/>
      <c r="JY162" s="106"/>
      <c r="JZ162" s="106"/>
      <c r="KA162" s="106"/>
      <c r="KB162" s="106"/>
      <c r="KC162" s="106"/>
      <c r="KD162" s="106"/>
      <c r="KE162" s="106"/>
      <c r="KF162" s="106"/>
      <c r="KG162" s="106"/>
      <c r="KH162" s="106"/>
      <c r="KI162" s="106"/>
      <c r="KJ162" s="106"/>
      <c r="KK162" s="106"/>
      <c r="KL162" s="106"/>
      <c r="KM162" s="106"/>
      <c r="KN162" s="106"/>
      <c r="KO162" s="106"/>
      <c r="KP162" s="106"/>
      <c r="KQ162" s="106"/>
      <c r="KR162" s="106"/>
      <c r="KS162" s="106"/>
      <c r="KT162" s="106"/>
      <c r="KU162" s="106"/>
      <c r="KV162" s="106"/>
      <c r="KW162" s="106"/>
      <c r="KX162" s="106"/>
      <c r="KY162" s="106"/>
      <c r="KZ162" s="106"/>
      <c r="LA162" s="106"/>
      <c r="LB162" s="106"/>
      <c r="LC162" s="106"/>
      <c r="LD162" s="106"/>
      <c r="LE162" s="106"/>
      <c r="LF162" s="106"/>
      <c r="LG162" s="106"/>
      <c r="LH162" s="106"/>
      <c r="LI162" s="106"/>
      <c r="LJ162" s="106"/>
      <c r="LK162" s="106"/>
      <c r="LL162" s="106"/>
      <c r="LM162" s="106"/>
      <c r="LN162" s="106"/>
      <c r="LO162" s="106"/>
      <c r="LP162" s="106"/>
      <c r="LQ162" s="106"/>
      <c r="LR162" s="106"/>
      <c r="LS162" s="106"/>
      <c r="LT162" s="106"/>
      <c r="LU162" s="106"/>
      <c r="LV162" s="106"/>
      <c r="LW162" s="106"/>
      <c r="LX162" s="106"/>
      <c r="LY162" s="106"/>
      <c r="LZ162" s="106"/>
      <c r="MA162" s="106"/>
      <c r="MB162" s="106"/>
      <c r="MC162" s="106"/>
      <c r="MD162" s="106"/>
      <c r="ME162" s="106"/>
      <c r="MF162" s="106"/>
      <c r="MG162" s="106"/>
      <c r="MH162" s="106"/>
      <c r="MI162" s="106"/>
      <c r="MJ162" s="106"/>
      <c r="MK162" s="106"/>
      <c r="ML162" s="106"/>
      <c r="MM162" s="106"/>
      <c r="MN162" s="106"/>
      <c r="MO162" s="106"/>
      <c r="MP162" s="106"/>
      <c r="MQ162" s="106"/>
      <c r="MR162" s="106"/>
      <c r="MS162" s="106"/>
      <c r="MT162" s="106"/>
      <c r="MU162" s="106"/>
      <c r="MV162" s="106"/>
      <c r="MW162" s="106"/>
      <c r="MX162" s="106"/>
      <c r="MY162" s="106"/>
      <c r="MZ162" s="106"/>
      <c r="NA162" s="106"/>
      <c r="NB162" s="106"/>
      <c r="NC162" s="106"/>
      <c r="ND162" s="106"/>
      <c r="NE162" s="106"/>
      <c r="NF162" s="106"/>
      <c r="NG162" s="106"/>
      <c r="NH162" s="106"/>
      <c r="NI162" s="106"/>
      <c r="NJ162" s="106"/>
      <c r="NK162" s="106"/>
      <c r="NL162" s="106"/>
      <c r="NM162" s="106"/>
      <c r="NN162" s="106"/>
      <c r="NO162" s="106"/>
      <c r="NP162" s="106"/>
      <c r="NQ162" s="106"/>
      <c r="NR162" s="106"/>
      <c r="NS162" s="106"/>
      <c r="NT162" s="106"/>
      <c r="NU162" s="106"/>
      <c r="NV162" s="106"/>
      <c r="NW162" s="106"/>
      <c r="NX162" s="106"/>
      <c r="NY162" s="106"/>
      <c r="NZ162" s="106"/>
      <c r="OA162" s="106"/>
      <c r="OB162" s="106"/>
      <c r="OC162" s="106"/>
      <c r="OD162" s="106"/>
      <c r="OE162" s="106"/>
      <c r="OF162" s="106"/>
      <c r="OG162" s="106"/>
      <c r="OH162" s="106"/>
      <c r="OI162" s="106"/>
      <c r="OJ162" s="106"/>
      <c r="OK162" s="106"/>
      <c r="OL162" s="106"/>
      <c r="OM162" s="106"/>
      <c r="ON162" s="106"/>
      <c r="OO162" s="106"/>
      <c r="OP162" s="106"/>
      <c r="OQ162" s="106"/>
      <c r="OR162" s="106"/>
      <c r="OS162" s="106"/>
      <c r="OT162" s="106"/>
      <c r="OU162" s="106"/>
      <c r="OV162" s="106"/>
      <c r="OW162" s="106"/>
      <c r="OX162" s="106"/>
      <c r="OY162" s="106"/>
      <c r="OZ162" s="106"/>
      <c r="PA162" s="106"/>
      <c r="PB162" s="106"/>
      <c r="PC162" s="106"/>
      <c r="PD162" s="106"/>
      <c r="PE162" s="106"/>
      <c r="PF162" s="106"/>
      <c r="PG162" s="106"/>
      <c r="PH162" s="106"/>
      <c r="PI162" s="106"/>
      <c r="PJ162" s="106"/>
      <c r="PK162" s="106"/>
      <c r="PL162" s="106"/>
      <c r="PM162" s="106"/>
      <c r="PN162" s="106"/>
      <c r="PO162" s="106"/>
      <c r="PP162" s="106"/>
      <c r="PQ162" s="106"/>
      <c r="PR162" s="106"/>
      <c r="PS162" s="106"/>
      <c r="PT162" s="106"/>
      <c r="PU162" s="106"/>
      <c r="PV162" s="106"/>
      <c r="PW162" s="106"/>
      <c r="PX162" s="106"/>
      <c r="PY162" s="106"/>
      <c r="PZ162" s="106"/>
      <c r="QA162" s="106"/>
      <c r="QB162" s="106"/>
      <c r="QC162" s="106"/>
      <c r="QD162" s="106"/>
      <c r="QE162" s="106"/>
      <c r="QF162" s="106"/>
      <c r="QG162" s="106"/>
      <c r="QH162" s="106"/>
      <c r="QI162" s="106"/>
      <c r="QJ162" s="106"/>
      <c r="QK162" s="106"/>
      <c r="QL162" s="106"/>
      <c r="QM162" s="106"/>
      <c r="QN162" s="106"/>
      <c r="QO162" s="106"/>
      <c r="QP162" s="106"/>
      <c r="QQ162" s="106"/>
      <c r="QR162" s="106"/>
      <c r="QS162" s="106"/>
      <c r="QT162" s="106"/>
      <c r="QU162" s="106"/>
      <c r="QV162" s="106"/>
      <c r="QW162" s="106"/>
      <c r="QX162" s="106"/>
      <c r="QY162" s="106"/>
      <c r="QZ162" s="106"/>
      <c r="RA162" s="106"/>
      <c r="RB162" s="106"/>
      <c r="RC162" s="106"/>
      <c r="RD162" s="106"/>
      <c r="RE162" s="106"/>
      <c r="RF162" s="106"/>
      <c r="RG162" s="106"/>
      <c r="RH162" s="106"/>
      <c r="RI162" s="106"/>
      <c r="RJ162" s="106"/>
      <c r="RK162" s="106"/>
      <c r="RL162" s="106"/>
      <c r="RM162" s="106"/>
      <c r="RN162" s="106"/>
      <c r="RO162" s="106"/>
      <c r="RP162" s="106"/>
      <c r="RQ162" s="106"/>
      <c r="RR162" s="106"/>
    </row>
    <row r="163" spans="1:486" x14ac:dyDescent="0.3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16"/>
      <c r="M163" s="116"/>
      <c r="N163" s="116"/>
      <c r="O163" s="116"/>
      <c r="P163" s="117"/>
      <c r="Q163" s="117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34">
        <f>ABS(SUM(AB62:AB162)-SUM(T62:T162))</f>
        <v>988.53967275502509</v>
      </c>
      <c r="AC163" s="116"/>
      <c r="AD163" s="116"/>
      <c r="AE163" s="116"/>
      <c r="AF163" s="116"/>
      <c r="AG163" s="116"/>
      <c r="AH163" s="116"/>
      <c r="AI163" s="116"/>
      <c r="AJ163" s="134">
        <f>ABS(SUM(AJ62:AJ162)-SUM(AB62:AB162))</f>
        <v>82.827481965305196</v>
      </c>
      <c r="AK163" s="116"/>
      <c r="AL163" s="116"/>
      <c r="AM163" s="116"/>
      <c r="AN163" s="116"/>
      <c r="AO163" s="116"/>
      <c r="AP163" s="116"/>
      <c r="AQ163" s="116"/>
      <c r="AR163" s="134">
        <f>ABS(SUM(AR62:AR162)-SUM(AJ62:AJ162))</f>
        <v>9.4760373976096162</v>
      </c>
      <c r="AS163" s="116"/>
      <c r="AT163" s="116"/>
      <c r="AU163" s="116"/>
      <c r="AV163" s="116"/>
      <c r="AW163" s="116"/>
      <c r="AX163" s="116"/>
      <c r="AY163" s="116"/>
      <c r="AZ163" s="134">
        <f>ABS(SUM(AZ62:AZ162)-SUM(AR62:AR162))</f>
        <v>1.3989162684993062</v>
      </c>
      <c r="BA163" s="116"/>
      <c r="BB163" s="116"/>
      <c r="BC163" s="116"/>
      <c r="BD163" s="116"/>
      <c r="BE163" s="116"/>
      <c r="BF163" s="116"/>
      <c r="BG163" s="116"/>
      <c r="BH163" s="175">
        <f>ABS(SUM(BH62:BH162)-SUM(AZ62:AZ162))</f>
        <v>0.24749308464743081</v>
      </c>
      <c r="BI163" s="106"/>
      <c r="BJ163" s="106"/>
      <c r="BK163" s="106"/>
      <c r="BL163" s="106"/>
      <c r="BM163" s="106"/>
      <c r="BN163" s="106"/>
      <c r="BO163" s="106"/>
      <c r="BP163" s="175">
        <f>ABS(SUM(BP62:BP162)-SUM(BH62:BH162))</f>
        <v>4.9398084473068593E-2</v>
      </c>
      <c r="BQ163" s="106"/>
      <c r="BR163" s="106"/>
      <c r="BS163" s="106"/>
      <c r="BT163" s="106"/>
      <c r="BU163" s="106"/>
      <c r="BV163" s="106"/>
      <c r="BW163" s="106"/>
      <c r="BX163" s="175">
        <f>ABS(SUM(BX62:BX162)-SUM(BP62:BP162))</f>
        <v>1.0699663467676146E-2</v>
      </c>
      <c r="BY163" s="106"/>
      <c r="BZ163" s="106"/>
      <c r="CA163" s="106"/>
      <c r="CB163" s="106"/>
      <c r="CC163" s="106"/>
      <c r="CD163" s="106"/>
      <c r="CE163" s="106"/>
      <c r="CF163" s="175">
        <f>ABS(SUM(CF62:CF162)-SUM(BX62:BX162))</f>
        <v>2.4549513364036102E-3</v>
      </c>
      <c r="CG163" s="106"/>
      <c r="CH163" s="106"/>
      <c r="CI163" s="106"/>
      <c r="CJ163" s="106"/>
      <c r="CK163" s="106"/>
      <c r="CL163" s="106"/>
      <c r="CM163" s="106"/>
      <c r="CN163" s="175">
        <f>ABS(SUM(CN62:CN162)-SUM(CF62:CF162))</f>
        <v>5.8760631873155944E-4</v>
      </c>
      <c r="CO163" s="106"/>
      <c r="CP163" s="106"/>
      <c r="CQ163" s="106"/>
      <c r="CR163" s="106"/>
      <c r="CS163" s="106"/>
      <c r="CT163" s="106"/>
      <c r="CU163" s="106"/>
      <c r="CV163" s="175">
        <f>ABS(SUM(CV62:CV162)-SUM(CN62:CN162))</f>
        <v>1.4524744983646087E-4</v>
      </c>
      <c r="CW163" s="106"/>
      <c r="CX163" s="106"/>
      <c r="CY163" s="106"/>
      <c r="CZ163" s="106"/>
      <c r="DA163" s="106"/>
      <c r="DB163" s="106"/>
      <c r="DC163" s="106"/>
      <c r="DD163" s="175">
        <f>ABS(SUM(DD62:DD162)-SUM(CV62:CV162))</f>
        <v>3.6819943488808349E-5</v>
      </c>
      <c r="DE163" s="106"/>
      <c r="DF163" s="106"/>
      <c r="DG163" s="106"/>
      <c r="DH163" s="106"/>
      <c r="DI163" s="106"/>
      <c r="DJ163" s="106"/>
      <c r="DK163" s="106"/>
      <c r="DL163" s="175">
        <f>ABS(SUM(DL62:DL162)-SUM(DD62:DD162))</f>
        <v>9.5245995908044279E-6</v>
      </c>
      <c r="DM163" s="106"/>
      <c r="DN163" s="106"/>
      <c r="DO163" s="106"/>
      <c r="DP163" s="106"/>
      <c r="DQ163" s="106"/>
      <c r="DR163" s="106"/>
      <c r="DS163" s="106"/>
      <c r="DT163" s="175">
        <f>ABS(SUM(DT62:DT162)-SUM(DL62:DL162))</f>
        <v>2.5049666874110699E-6</v>
      </c>
      <c r="DU163" s="106"/>
      <c r="DV163" s="106"/>
      <c r="DW163" s="106"/>
      <c r="DX163" s="106"/>
      <c r="DY163" s="106"/>
      <c r="DZ163" s="106"/>
      <c r="EA163" s="106"/>
      <c r="EB163" s="175">
        <f>ABS(SUM(EB62:EB162)-SUM(DT62:DT162))</f>
        <v>6.6794018493965268E-7</v>
      </c>
      <c r="EC163" s="106"/>
      <c r="ED163" s="106"/>
      <c r="EE163" s="106"/>
      <c r="EF163" s="106"/>
      <c r="EG163" s="106"/>
      <c r="EH163" s="106"/>
      <c r="EI163" s="106"/>
      <c r="EJ163" s="175">
        <f>ABS(SUM(EJ62:EJ162)-SUM(EB62:EB162))</f>
        <v>1.8018181435763836E-7</v>
      </c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06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</row>
    <row r="164" spans="1:486" x14ac:dyDescent="0.3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16"/>
      <c r="M164" s="116"/>
      <c r="N164" s="116"/>
      <c r="O164" s="116"/>
      <c r="P164" s="117"/>
      <c r="Q164" s="117"/>
      <c r="R164" s="153" t="s">
        <v>583</v>
      </c>
      <c r="S164" s="136">
        <f>J16+273.15</f>
        <v>373.15</v>
      </c>
      <c r="T164" s="116" t="s">
        <v>10</v>
      </c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  <c r="IE164" s="106"/>
      <c r="IF164" s="106"/>
      <c r="IG164" s="106"/>
      <c r="IH164" s="106"/>
      <c r="II164" s="106"/>
      <c r="IJ164" s="106"/>
      <c r="IK164" s="106"/>
      <c r="IL164" s="106"/>
      <c r="IM164" s="106"/>
      <c r="IN164" s="106"/>
      <c r="IO164" s="106"/>
      <c r="IP164" s="106"/>
      <c r="IQ164" s="106"/>
      <c r="IR164" s="106"/>
      <c r="IS164" s="106"/>
      <c r="IT164" s="106"/>
      <c r="IU164" s="106"/>
      <c r="IV164" s="106"/>
      <c r="IW164" s="106"/>
      <c r="IX164" s="106"/>
      <c r="IY164" s="106"/>
      <c r="IZ164" s="106"/>
      <c r="JA164" s="106"/>
      <c r="JB164" s="106"/>
      <c r="JC164" s="106"/>
      <c r="JD164" s="106"/>
      <c r="JE164" s="106"/>
      <c r="JF164" s="106"/>
      <c r="JG164" s="106"/>
      <c r="JH164" s="106"/>
      <c r="JI164" s="106"/>
      <c r="JJ164" s="106"/>
      <c r="JK164" s="106"/>
      <c r="JL164" s="106"/>
      <c r="JM164" s="106"/>
      <c r="JN164" s="106"/>
      <c r="JO164" s="106"/>
      <c r="JP164" s="106"/>
      <c r="JQ164" s="106"/>
      <c r="JR164" s="106"/>
      <c r="JS164" s="106"/>
      <c r="JT164" s="106"/>
      <c r="JU164" s="106"/>
      <c r="JV164" s="106"/>
      <c r="JW164" s="106"/>
      <c r="JX164" s="106"/>
      <c r="JY164" s="106"/>
      <c r="JZ164" s="106"/>
      <c r="KA164" s="106"/>
      <c r="KB164" s="106"/>
      <c r="KC164" s="106"/>
      <c r="KD164" s="106"/>
      <c r="KE164" s="106"/>
      <c r="KF164" s="106"/>
      <c r="KG164" s="106"/>
      <c r="KH164" s="106"/>
      <c r="KI164" s="106"/>
      <c r="KJ164" s="106"/>
      <c r="KK164" s="106"/>
      <c r="KL164" s="106"/>
      <c r="KM164" s="106"/>
      <c r="KN164" s="106"/>
      <c r="KO164" s="106"/>
      <c r="KP164" s="106"/>
      <c r="KQ164" s="106"/>
      <c r="KR164" s="106"/>
      <c r="KS164" s="106"/>
      <c r="KT164" s="106"/>
      <c r="KU164" s="106"/>
      <c r="KV164" s="106"/>
      <c r="KW164" s="106"/>
      <c r="KX164" s="106"/>
      <c r="KY164" s="106"/>
      <c r="KZ164" s="106"/>
      <c r="LA164" s="106"/>
      <c r="LB164" s="106"/>
      <c r="LC164" s="106"/>
      <c r="LD164" s="106"/>
      <c r="LE164" s="106"/>
      <c r="LF164" s="106"/>
      <c r="LG164" s="106"/>
      <c r="LH164" s="106"/>
      <c r="LI164" s="106"/>
      <c r="LJ164" s="106"/>
      <c r="LK164" s="106"/>
      <c r="LL164" s="106"/>
      <c r="LM164" s="106"/>
      <c r="LN164" s="106"/>
      <c r="LO164" s="106"/>
      <c r="LP164" s="106"/>
      <c r="LQ164" s="106"/>
      <c r="LR164" s="106"/>
      <c r="LS164" s="106"/>
      <c r="LT164" s="106"/>
      <c r="LU164" s="106"/>
      <c r="LV164" s="106"/>
      <c r="LW164" s="106"/>
      <c r="LX164" s="106"/>
      <c r="LY164" s="106"/>
      <c r="LZ164" s="106"/>
      <c r="MA164" s="106"/>
      <c r="MB164" s="106"/>
      <c r="MC164" s="106"/>
      <c r="MD164" s="106"/>
      <c r="ME164" s="106"/>
      <c r="MF164" s="106"/>
      <c r="MG164" s="106"/>
      <c r="MH164" s="106"/>
      <c r="MI164" s="106"/>
      <c r="MJ164" s="106"/>
      <c r="MK164" s="106"/>
      <c r="ML164" s="106"/>
      <c r="MM164" s="106"/>
      <c r="MN164" s="106"/>
      <c r="MO164" s="106"/>
      <c r="MP164" s="106"/>
      <c r="MQ164" s="106"/>
      <c r="MR164" s="106"/>
      <c r="MS164" s="106"/>
      <c r="MT164" s="106"/>
      <c r="MU164" s="106"/>
      <c r="MV164" s="106"/>
      <c r="MW164" s="106"/>
      <c r="MX164" s="106"/>
      <c r="MY164" s="106"/>
      <c r="MZ164" s="106"/>
      <c r="NA164" s="106"/>
      <c r="NB164" s="106"/>
      <c r="NC164" s="106"/>
      <c r="ND164" s="106"/>
      <c r="NE164" s="106"/>
      <c r="NF164" s="106"/>
      <c r="NG164" s="106"/>
      <c r="NH164" s="106"/>
      <c r="NI164" s="106"/>
      <c r="NJ164" s="106"/>
      <c r="NK164" s="106"/>
      <c r="NL164" s="106"/>
      <c r="NM164" s="106"/>
      <c r="NN164" s="106"/>
      <c r="NO164" s="106"/>
      <c r="NP164" s="106"/>
      <c r="NQ164" s="106"/>
      <c r="NR164" s="106"/>
      <c r="NS164" s="106"/>
      <c r="NT164" s="106"/>
      <c r="NU164" s="106"/>
      <c r="NV164" s="106"/>
      <c r="NW164" s="106"/>
      <c r="NX164" s="106"/>
      <c r="NY164" s="106"/>
      <c r="NZ164" s="106"/>
      <c r="OA164" s="106"/>
      <c r="OB164" s="106"/>
      <c r="OC164" s="106"/>
      <c r="OD164" s="106"/>
      <c r="OE164" s="106"/>
      <c r="OF164" s="106"/>
      <c r="OG164" s="106"/>
      <c r="OH164" s="106"/>
      <c r="OI164" s="106"/>
      <c r="OJ164" s="106"/>
      <c r="OK164" s="106"/>
      <c r="OL164" s="106"/>
      <c r="OM164" s="106"/>
      <c r="ON164" s="106"/>
      <c r="OO164" s="106"/>
      <c r="OP164" s="106"/>
      <c r="OQ164" s="106"/>
      <c r="OR164" s="106"/>
      <c r="OS164" s="106"/>
      <c r="OT164" s="106"/>
      <c r="OU164" s="106"/>
      <c r="OV164" s="106"/>
      <c r="OW164" s="106"/>
      <c r="OX164" s="106"/>
      <c r="OY164" s="106"/>
      <c r="OZ164" s="106"/>
      <c r="PA164" s="106"/>
      <c r="PB164" s="106"/>
      <c r="PC164" s="106"/>
      <c r="PD164" s="106"/>
      <c r="PE164" s="106"/>
      <c r="PF164" s="106"/>
      <c r="PG164" s="106"/>
      <c r="PH164" s="106"/>
      <c r="PI164" s="106"/>
      <c r="PJ164" s="106"/>
      <c r="PK164" s="106"/>
      <c r="PL164" s="106"/>
      <c r="PM164" s="106"/>
      <c r="PN164" s="106"/>
      <c r="PO164" s="106"/>
      <c r="PP164" s="106"/>
      <c r="PQ164" s="106"/>
      <c r="PR164" s="106"/>
      <c r="PS164" s="106"/>
      <c r="PT164" s="106"/>
      <c r="PU164" s="106"/>
      <c r="PV164" s="106"/>
      <c r="PW164" s="106"/>
      <c r="PX164" s="106"/>
      <c r="PY164" s="106"/>
      <c r="PZ164" s="106"/>
      <c r="QA164" s="106"/>
      <c r="QB164" s="106"/>
      <c r="QC164" s="106"/>
      <c r="QD164" s="106"/>
      <c r="QE164" s="106"/>
      <c r="QF164" s="106"/>
      <c r="QG164" s="106"/>
      <c r="QH164" s="106"/>
      <c r="QI164" s="106"/>
      <c r="QJ164" s="106"/>
      <c r="QK164" s="106"/>
      <c r="QL164" s="106"/>
      <c r="QM164" s="106"/>
      <c r="QN164" s="106"/>
      <c r="QO164" s="106"/>
      <c r="QP164" s="106"/>
      <c r="QQ164" s="106"/>
      <c r="QR164" s="106"/>
      <c r="QS164" s="106"/>
      <c r="QT164" s="106"/>
      <c r="QU164" s="106"/>
      <c r="QV164" s="106"/>
      <c r="QW164" s="106"/>
      <c r="QX164" s="106"/>
      <c r="QY164" s="106"/>
      <c r="QZ164" s="106"/>
      <c r="RA164" s="106"/>
      <c r="RB164" s="106"/>
      <c r="RC164" s="106"/>
      <c r="RD164" s="106"/>
      <c r="RE164" s="106"/>
      <c r="RF164" s="106"/>
      <c r="RG164" s="106"/>
      <c r="RH164" s="106"/>
      <c r="RI164" s="106"/>
      <c r="RJ164" s="106"/>
      <c r="RK164" s="106"/>
      <c r="RL164" s="106"/>
      <c r="RM164" s="106"/>
      <c r="RN164" s="106"/>
      <c r="RO164" s="106"/>
      <c r="RP164" s="106"/>
      <c r="RQ164" s="106"/>
      <c r="RR164" s="106"/>
    </row>
    <row r="165" spans="1:486" x14ac:dyDescent="0.3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16"/>
      <c r="M165" s="116"/>
      <c r="N165" s="116"/>
      <c r="O165" s="116"/>
      <c r="P165" s="117"/>
      <c r="Q165" s="117"/>
      <c r="R165" s="116"/>
      <c r="S165" s="116">
        <v>1.9870000000000001</v>
      </c>
      <c r="T165" s="116" t="s">
        <v>552</v>
      </c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/>
      <c r="IX165" s="106"/>
      <c r="IY165" s="106"/>
      <c r="IZ165" s="106"/>
      <c r="JA165" s="106"/>
      <c r="JB165" s="106"/>
      <c r="JC165" s="106"/>
      <c r="JD165" s="106"/>
      <c r="JE165" s="106"/>
      <c r="JF165" s="106"/>
      <c r="JG165" s="106"/>
      <c r="JH165" s="106"/>
      <c r="JI165" s="106"/>
      <c r="JJ165" s="106"/>
      <c r="JK165" s="106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  <c r="JX165" s="106"/>
      <c r="JY165" s="106"/>
      <c r="JZ165" s="106"/>
      <c r="KA165" s="106"/>
      <c r="KB165" s="106"/>
      <c r="KC165" s="106"/>
      <c r="KD165" s="106"/>
      <c r="KE165" s="106"/>
      <c r="KF165" s="106"/>
      <c r="KG165" s="106"/>
      <c r="KH165" s="106"/>
      <c r="KI165" s="106"/>
      <c r="KJ165" s="106"/>
      <c r="KK165" s="106"/>
      <c r="KL165" s="106"/>
      <c r="KM165" s="106"/>
      <c r="KN165" s="106"/>
      <c r="KO165" s="106"/>
      <c r="KP165" s="106"/>
      <c r="KQ165" s="106"/>
      <c r="KR165" s="106"/>
      <c r="KS165" s="106"/>
      <c r="KT165" s="106"/>
      <c r="KU165" s="106"/>
      <c r="KV165" s="106"/>
      <c r="KW165" s="106"/>
      <c r="KX165" s="106"/>
      <c r="KY165" s="106"/>
      <c r="KZ165" s="106"/>
      <c r="LA165" s="106"/>
      <c r="LB165" s="106"/>
      <c r="LC165" s="106"/>
      <c r="LD165" s="106"/>
      <c r="LE165" s="106"/>
      <c r="LF165" s="106"/>
      <c r="LG165" s="106"/>
      <c r="LH165" s="106"/>
      <c r="LI165" s="106"/>
      <c r="LJ165" s="106"/>
      <c r="LK165" s="106"/>
      <c r="LL165" s="106"/>
      <c r="LM165" s="106"/>
      <c r="LN165" s="106"/>
      <c r="LO165" s="106"/>
      <c r="LP165" s="106"/>
      <c r="LQ165" s="106"/>
      <c r="LR165" s="106"/>
      <c r="LS165" s="106"/>
      <c r="LT165" s="106"/>
      <c r="LU165" s="106"/>
      <c r="LV165" s="106"/>
      <c r="LW165" s="106"/>
      <c r="LX165" s="106"/>
      <c r="LY165" s="106"/>
      <c r="LZ165" s="106"/>
      <c r="MA165" s="106"/>
      <c r="MB165" s="106"/>
      <c r="MC165" s="106"/>
      <c r="MD165" s="106"/>
      <c r="ME165" s="106"/>
      <c r="MF165" s="106"/>
      <c r="MG165" s="106"/>
      <c r="MH165" s="106"/>
      <c r="MI165" s="106"/>
      <c r="MJ165" s="106"/>
      <c r="MK165" s="106"/>
      <c r="ML165" s="106"/>
      <c r="MM165" s="106"/>
      <c r="MN165" s="106"/>
      <c r="MO165" s="106"/>
      <c r="MP165" s="106"/>
      <c r="MQ165" s="106"/>
      <c r="MR165" s="106"/>
      <c r="MS165" s="106"/>
      <c r="MT165" s="106"/>
      <c r="MU165" s="106"/>
      <c r="MV165" s="106"/>
      <c r="MW165" s="106"/>
      <c r="MX165" s="106"/>
      <c r="MY165" s="106"/>
      <c r="MZ165" s="106"/>
      <c r="NA165" s="106"/>
      <c r="NB165" s="106"/>
      <c r="NC165" s="106"/>
      <c r="ND165" s="106"/>
      <c r="NE165" s="106"/>
      <c r="NF165" s="106"/>
      <c r="NG165" s="106"/>
      <c r="NH165" s="106"/>
      <c r="NI165" s="106"/>
      <c r="NJ165" s="106"/>
      <c r="NK165" s="106"/>
      <c r="NL165" s="106"/>
      <c r="NM165" s="106"/>
      <c r="NN165" s="106"/>
      <c r="NO165" s="106"/>
      <c r="NP165" s="106"/>
      <c r="NQ165" s="106"/>
      <c r="NR165" s="106"/>
      <c r="NS165" s="106"/>
      <c r="NT165" s="106"/>
      <c r="NU165" s="106"/>
      <c r="NV165" s="106"/>
      <c r="NW165" s="106"/>
      <c r="NX165" s="106"/>
      <c r="NY165" s="106"/>
      <c r="NZ165" s="106"/>
      <c r="OA165" s="106"/>
      <c r="OB165" s="106"/>
      <c r="OC165" s="106"/>
      <c r="OD165" s="106"/>
      <c r="OE165" s="106"/>
      <c r="OF165" s="106"/>
      <c r="OG165" s="106"/>
      <c r="OH165" s="106"/>
      <c r="OI165" s="106"/>
      <c r="OJ165" s="106"/>
      <c r="OK165" s="106"/>
      <c r="OL165" s="106"/>
      <c r="OM165" s="106"/>
      <c r="ON165" s="106"/>
      <c r="OO165" s="106"/>
      <c r="OP165" s="106"/>
      <c r="OQ165" s="106"/>
      <c r="OR165" s="106"/>
      <c r="OS165" s="106"/>
      <c r="OT165" s="106"/>
      <c r="OU165" s="106"/>
      <c r="OV165" s="106"/>
      <c r="OW165" s="106"/>
      <c r="OX165" s="106"/>
      <c r="OY165" s="106"/>
      <c r="OZ165" s="106"/>
      <c r="PA165" s="106"/>
      <c r="PB165" s="106"/>
      <c r="PC165" s="106"/>
      <c r="PD165" s="106"/>
      <c r="PE165" s="106"/>
      <c r="PF165" s="106"/>
      <c r="PG165" s="106"/>
      <c r="PH165" s="106"/>
      <c r="PI165" s="106"/>
      <c r="PJ165" s="106"/>
      <c r="PK165" s="106"/>
      <c r="PL165" s="106"/>
      <c r="PM165" s="106"/>
      <c r="PN165" s="106"/>
      <c r="PO165" s="106"/>
      <c r="PP165" s="106"/>
      <c r="PQ165" s="106"/>
      <c r="PR165" s="106"/>
      <c r="PS165" s="106"/>
      <c r="PT165" s="106"/>
      <c r="PU165" s="106"/>
      <c r="PV165" s="106"/>
      <c r="PW165" s="106"/>
      <c r="PX165" s="106"/>
      <c r="PY165" s="106"/>
      <c r="PZ165" s="106"/>
      <c r="QA165" s="106"/>
      <c r="QB165" s="106"/>
      <c r="QC165" s="106"/>
      <c r="QD165" s="106"/>
      <c r="QE165" s="106"/>
      <c r="QF165" s="106"/>
      <c r="QG165" s="106"/>
      <c r="QH165" s="106"/>
      <c r="QI165" s="106"/>
      <c r="QJ165" s="106"/>
      <c r="QK165" s="106"/>
      <c r="QL165" s="106"/>
      <c r="QM165" s="106"/>
      <c r="QN165" s="106"/>
      <c r="QO165" s="106"/>
      <c r="QP165" s="106"/>
      <c r="QQ165" s="106"/>
      <c r="QR165" s="106"/>
      <c r="QS165" s="106"/>
      <c r="QT165" s="106"/>
      <c r="QU165" s="106"/>
      <c r="QV165" s="106"/>
      <c r="QW165" s="106"/>
      <c r="QX165" s="106"/>
      <c r="QY165" s="106"/>
      <c r="QZ165" s="106"/>
      <c r="RA165" s="106"/>
      <c r="RB165" s="106"/>
      <c r="RC165" s="106"/>
      <c r="RD165" s="106"/>
      <c r="RE165" s="106"/>
      <c r="RF165" s="106"/>
      <c r="RG165" s="106"/>
      <c r="RH165" s="106"/>
      <c r="RI165" s="106"/>
      <c r="RJ165" s="106"/>
      <c r="RK165" s="106"/>
      <c r="RL165" s="106"/>
      <c r="RM165" s="106"/>
      <c r="RN165" s="106"/>
      <c r="RO165" s="106"/>
      <c r="RP165" s="106"/>
      <c r="RQ165" s="106"/>
      <c r="RR165" s="106"/>
    </row>
    <row r="166" spans="1:486" x14ac:dyDescent="0.3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16"/>
      <c r="M166" s="116"/>
      <c r="N166" s="116"/>
      <c r="O166" s="116"/>
      <c r="P166" s="117"/>
      <c r="Q166" s="117"/>
      <c r="R166" s="116"/>
      <c r="S166" s="116" t="s">
        <v>584</v>
      </c>
      <c r="T166" s="116" t="s">
        <v>560</v>
      </c>
      <c r="U166" s="116" t="s">
        <v>561</v>
      </c>
      <c r="V166" s="116" t="s">
        <v>557</v>
      </c>
      <c r="W166" s="116" t="s">
        <v>558</v>
      </c>
      <c r="X166" s="132" t="s">
        <v>603</v>
      </c>
      <c r="Y166" s="132" t="s">
        <v>604</v>
      </c>
      <c r="Z166" s="116" t="s">
        <v>587</v>
      </c>
      <c r="AA166" s="116" t="s">
        <v>630</v>
      </c>
      <c r="AB166" s="116" t="s">
        <v>585</v>
      </c>
      <c r="AC166" s="116" t="s">
        <v>586</v>
      </c>
      <c r="AD166" s="116" t="s">
        <v>581</v>
      </c>
      <c r="AE166" s="116" t="s">
        <v>582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  <c r="HF166" s="106"/>
      <c r="HG166" s="106"/>
      <c r="HH166" s="106"/>
      <c r="HI166" s="106"/>
      <c r="HJ166" s="106"/>
      <c r="HK166" s="106"/>
      <c r="HL166" s="106"/>
      <c r="HM166" s="106"/>
      <c r="HN166" s="106"/>
      <c r="HO166" s="106"/>
      <c r="HP166" s="106"/>
      <c r="HQ166" s="106"/>
      <c r="HR166" s="106"/>
      <c r="HS166" s="106"/>
      <c r="HT166" s="106"/>
      <c r="HU166" s="106"/>
      <c r="HV166" s="106"/>
      <c r="HW166" s="106"/>
      <c r="HX166" s="106"/>
      <c r="HY166" s="106"/>
      <c r="HZ166" s="106"/>
      <c r="IA166" s="106"/>
      <c r="IB166" s="106"/>
      <c r="IC166" s="106"/>
      <c r="ID166" s="106"/>
      <c r="IE166" s="106"/>
      <c r="IF166" s="106"/>
      <c r="IG166" s="106"/>
      <c r="IH166" s="106"/>
      <c r="II166" s="106"/>
      <c r="IJ166" s="106"/>
      <c r="IK166" s="106"/>
      <c r="IL166" s="106"/>
      <c r="IM166" s="106"/>
      <c r="IN166" s="106"/>
      <c r="IO166" s="106"/>
      <c r="IP166" s="106"/>
      <c r="IQ166" s="106"/>
      <c r="IR166" s="106"/>
      <c r="IS166" s="106"/>
      <c r="IT166" s="106"/>
      <c r="IU166" s="106"/>
      <c r="IV166" s="106"/>
      <c r="IW166" s="106"/>
      <c r="IX166" s="106"/>
      <c r="IY166" s="106"/>
      <c r="IZ166" s="106"/>
      <c r="JA166" s="106"/>
      <c r="JB166" s="106"/>
      <c r="JC166" s="106"/>
      <c r="JD166" s="106"/>
      <c r="JE166" s="106"/>
      <c r="JF166" s="106"/>
      <c r="JG166" s="106"/>
      <c r="JH166" s="106"/>
      <c r="JI166" s="106"/>
      <c r="JJ166" s="106"/>
      <c r="JK166" s="106"/>
      <c r="JL166" s="106"/>
      <c r="JM166" s="106"/>
      <c r="JN166" s="106"/>
      <c r="JO166" s="106"/>
      <c r="JP166" s="106"/>
      <c r="JQ166" s="106"/>
      <c r="JR166" s="106"/>
      <c r="JS166" s="106"/>
      <c r="JT166" s="106"/>
      <c r="JU166" s="106"/>
      <c r="JV166" s="106"/>
      <c r="JW166" s="106"/>
      <c r="JX166" s="106"/>
      <c r="JY166" s="106"/>
      <c r="JZ166" s="106"/>
      <c r="KA166" s="106"/>
      <c r="KB166" s="106"/>
      <c r="KC166" s="106"/>
      <c r="KD166" s="106"/>
      <c r="KE166" s="106"/>
      <c r="KF166" s="106"/>
      <c r="KG166" s="106"/>
      <c r="KH166" s="106"/>
      <c r="KI166" s="106"/>
      <c r="KJ166" s="106"/>
      <c r="KK166" s="106"/>
      <c r="KL166" s="106"/>
      <c r="KM166" s="106"/>
      <c r="KN166" s="106"/>
      <c r="KO166" s="106"/>
      <c r="KP166" s="106"/>
      <c r="KQ166" s="106"/>
      <c r="KR166" s="106"/>
      <c r="KS166" s="106"/>
      <c r="KT166" s="106"/>
      <c r="KU166" s="106"/>
      <c r="KV166" s="106"/>
      <c r="KW166" s="106"/>
      <c r="KX166" s="106"/>
      <c r="KY166" s="106"/>
      <c r="KZ166" s="106"/>
      <c r="LA166" s="106"/>
      <c r="LB166" s="106"/>
      <c r="LC166" s="106"/>
      <c r="LD166" s="106"/>
      <c r="LE166" s="106"/>
      <c r="LF166" s="106"/>
      <c r="LG166" s="106"/>
      <c r="LH166" s="106"/>
      <c r="LI166" s="106"/>
      <c r="LJ166" s="106"/>
      <c r="LK166" s="106"/>
      <c r="LL166" s="106"/>
      <c r="LM166" s="106"/>
      <c r="LN166" s="106"/>
      <c r="LO166" s="106"/>
      <c r="LP166" s="106"/>
      <c r="LQ166" s="106"/>
      <c r="LR166" s="106"/>
      <c r="LS166" s="106"/>
      <c r="LT166" s="106"/>
      <c r="LU166" s="106"/>
      <c r="LV166" s="106"/>
      <c r="LW166" s="106"/>
      <c r="LX166" s="106"/>
      <c r="LY166" s="106"/>
      <c r="LZ166" s="106"/>
      <c r="MA166" s="106"/>
      <c r="MB166" s="106"/>
      <c r="MC166" s="106"/>
      <c r="MD166" s="106"/>
      <c r="ME166" s="106"/>
      <c r="MF166" s="106"/>
      <c r="MG166" s="106"/>
      <c r="MH166" s="106"/>
      <c r="MI166" s="106"/>
      <c r="MJ166" s="106"/>
      <c r="MK166" s="106"/>
      <c r="ML166" s="106"/>
      <c r="MM166" s="106"/>
      <c r="MN166" s="106"/>
      <c r="MO166" s="106"/>
      <c r="MP166" s="106"/>
      <c r="MQ166" s="106"/>
      <c r="MR166" s="106"/>
      <c r="MS166" s="106"/>
      <c r="MT166" s="106"/>
      <c r="MU166" s="106"/>
      <c r="MV166" s="106"/>
      <c r="MW166" s="106"/>
      <c r="MX166" s="106"/>
      <c r="MY166" s="106"/>
      <c r="MZ166" s="106"/>
      <c r="NA166" s="106"/>
      <c r="NB166" s="106"/>
      <c r="NC166" s="106"/>
      <c r="ND166" s="106"/>
      <c r="NE166" s="106"/>
      <c r="NF166" s="106"/>
      <c r="NG166" s="106"/>
      <c r="NH166" s="106"/>
      <c r="NI166" s="106"/>
      <c r="NJ166" s="106"/>
      <c r="NK166" s="106"/>
      <c r="NL166" s="106"/>
      <c r="NM166" s="106"/>
      <c r="NN166" s="106"/>
      <c r="NO166" s="106"/>
      <c r="NP166" s="106"/>
      <c r="NQ166" s="106"/>
      <c r="NR166" s="106"/>
      <c r="NS166" s="106"/>
      <c r="NT166" s="106"/>
      <c r="NU166" s="106"/>
      <c r="NV166" s="106"/>
      <c r="NW166" s="106"/>
      <c r="NX166" s="106"/>
      <c r="NY166" s="106"/>
      <c r="NZ166" s="106"/>
      <c r="OA166" s="106"/>
      <c r="OB166" s="106"/>
      <c r="OC166" s="106"/>
      <c r="OD166" s="106"/>
      <c r="OE166" s="106"/>
      <c r="OF166" s="106"/>
      <c r="OG166" s="106"/>
      <c r="OH166" s="106"/>
      <c r="OI166" s="106"/>
      <c r="OJ166" s="106"/>
      <c r="OK166" s="106"/>
      <c r="OL166" s="106"/>
      <c r="OM166" s="106"/>
      <c r="ON166" s="106"/>
      <c r="OO166" s="106"/>
      <c r="OP166" s="106"/>
      <c r="OQ166" s="106"/>
      <c r="OR166" s="106"/>
      <c r="OS166" s="106"/>
      <c r="OT166" s="106"/>
      <c r="OU166" s="106"/>
      <c r="OV166" s="106"/>
      <c r="OW166" s="106"/>
      <c r="OX166" s="106"/>
      <c r="OY166" s="106"/>
      <c r="OZ166" s="106"/>
      <c r="PA166" s="106"/>
      <c r="PB166" s="106"/>
      <c r="PC166" s="106"/>
      <c r="PD166" s="106"/>
      <c r="PE166" s="106"/>
      <c r="PF166" s="106"/>
      <c r="PG166" s="106"/>
      <c r="PH166" s="106"/>
      <c r="PI166" s="106"/>
      <c r="PJ166" s="106"/>
      <c r="PK166" s="106"/>
      <c r="PL166" s="106"/>
      <c r="PM166" s="106"/>
      <c r="PN166" s="106"/>
      <c r="PO166" s="106"/>
      <c r="PP166" s="106"/>
      <c r="PQ166" s="106"/>
      <c r="PR166" s="106"/>
      <c r="PS166" s="106"/>
      <c r="PT166" s="106"/>
      <c r="PU166" s="106"/>
      <c r="PV166" s="106"/>
      <c r="PW166" s="106"/>
      <c r="PX166" s="106"/>
      <c r="PY166" s="106"/>
      <c r="PZ166" s="106"/>
      <c r="QA166" s="106"/>
      <c r="QB166" s="106"/>
      <c r="QC166" s="106"/>
      <c r="QD166" s="106"/>
      <c r="QE166" s="106"/>
      <c r="QF166" s="106"/>
      <c r="QG166" s="106"/>
      <c r="QH166" s="106"/>
      <c r="QI166" s="106"/>
      <c r="QJ166" s="106"/>
      <c r="QK166" s="106"/>
      <c r="QL166" s="106"/>
      <c r="QM166" s="106"/>
      <c r="QN166" s="106"/>
      <c r="QO166" s="106"/>
      <c r="QP166" s="106"/>
      <c r="QQ166" s="106"/>
      <c r="QR166" s="106"/>
      <c r="QS166" s="106"/>
      <c r="QT166" s="106"/>
      <c r="QU166" s="106"/>
      <c r="QV166" s="106"/>
      <c r="QW166" s="106"/>
      <c r="QX166" s="106"/>
      <c r="QY166" s="106"/>
      <c r="QZ166" s="106"/>
      <c r="RA166" s="106"/>
      <c r="RB166" s="106"/>
      <c r="RC166" s="106"/>
      <c r="RD166" s="106"/>
      <c r="RE166" s="106"/>
      <c r="RF166" s="106"/>
      <c r="RG166" s="106"/>
      <c r="RH166" s="106"/>
      <c r="RI166" s="106"/>
      <c r="RJ166" s="106"/>
      <c r="RK166" s="106"/>
      <c r="RL166" s="106"/>
      <c r="RM166" s="106"/>
      <c r="RN166" s="106"/>
      <c r="RO166" s="106"/>
      <c r="RP166" s="106"/>
      <c r="RQ166" s="106"/>
      <c r="RR166" s="106"/>
    </row>
    <row r="167" spans="1:486" x14ac:dyDescent="0.3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16"/>
      <c r="M167" s="116"/>
      <c r="N167" s="116"/>
      <c r="O167" s="116"/>
      <c r="P167" s="117"/>
      <c r="Q167" s="117"/>
      <c r="R167" s="116"/>
      <c r="S167" s="111">
        <v>0</v>
      </c>
      <c r="T167" s="111">
        <f>$P$72*$P$70^(1+(1-$S$164/$P$67)^(2/7))</f>
        <v>72.745204481533492</v>
      </c>
      <c r="U167" s="111">
        <f>$Q$72*$Q$70^(1+(1-$S$164/$Q$67)^(2/7))</f>
        <v>45.06066005014619</v>
      </c>
      <c r="V167" s="156">
        <f>(U167/T167)*EXP(-1*$P$71/($S$165*$S$164))</f>
        <v>0.86080643557404357</v>
      </c>
      <c r="W167" s="156">
        <f>(T167/U167)*EXP(-1*$Q$71/($S$165*$S$164))</f>
        <v>0.12403595301473387</v>
      </c>
      <c r="X167" s="156">
        <f>IF($P$61,1,EXP(-1*LN(S167+(1-S167)*V167)+(1-S167)*(V167/(S167+(1-S167)*V167)-W167/(1-S167+S167*W167))))</f>
        <v>2.7894645512966849</v>
      </c>
      <c r="Y167" s="156">
        <f>IF($P$61,1,EXP(-1*LN(1-S167+S167*W167)-S167*(V167/(S167+(1-S167)*V167)-W167/(1-S167+S167*W167))))</f>
        <v>1</v>
      </c>
      <c r="Z167" s="134">
        <f>S167*X167*EXP($P$64-$P$65/($P$66+$S$164))</f>
        <v>0</v>
      </c>
      <c r="AA167" s="134">
        <f>(1-S167)*Y167*EXP($Q$64-$Q$65/($Q$66+$S$164))</f>
        <v>2657.90261117609</v>
      </c>
      <c r="AB167" s="111">
        <f>Z167/(Z167+AA167)</f>
        <v>0</v>
      </c>
      <c r="AC167" s="111">
        <f>(Z167+AA167)/750.06376</f>
        <v>3.5435688976309025</v>
      </c>
      <c r="AD167" s="111">
        <f>IF(P59,S167,"")</f>
        <v>0</v>
      </c>
      <c r="AE167" s="111">
        <f>IF(P59,AB167,"")</f>
        <v>0</v>
      </c>
      <c r="AF167" s="111">
        <f>IF(P59,AC167,"")</f>
        <v>3.5435688976309025</v>
      </c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  <c r="IE167" s="106"/>
      <c r="IF167" s="106"/>
      <c r="IG167" s="106"/>
      <c r="IH167" s="106"/>
      <c r="II167" s="106"/>
      <c r="IJ167" s="106"/>
      <c r="IK167" s="106"/>
      <c r="IL167" s="106"/>
      <c r="IM167" s="106"/>
      <c r="IN167" s="106"/>
      <c r="IO167" s="106"/>
      <c r="IP167" s="106"/>
      <c r="IQ167" s="106"/>
      <c r="IR167" s="106"/>
      <c r="IS167" s="106"/>
      <c r="IT167" s="106"/>
      <c r="IU167" s="106"/>
      <c r="IV167" s="106"/>
      <c r="IW167" s="106"/>
      <c r="IX167" s="106"/>
      <c r="IY167" s="106"/>
      <c r="IZ167" s="106"/>
      <c r="JA167" s="106"/>
      <c r="JB167" s="106"/>
      <c r="JC167" s="106"/>
      <c r="JD167" s="106"/>
      <c r="JE167" s="106"/>
      <c r="JF167" s="106"/>
      <c r="JG167" s="106"/>
      <c r="JH167" s="106"/>
      <c r="JI167" s="106"/>
      <c r="JJ167" s="106"/>
      <c r="JK167" s="106"/>
      <c r="JL167" s="106"/>
      <c r="JM167" s="106"/>
      <c r="JN167" s="106"/>
      <c r="JO167" s="106"/>
      <c r="JP167" s="106"/>
      <c r="JQ167" s="106"/>
      <c r="JR167" s="106"/>
      <c r="JS167" s="106"/>
      <c r="JT167" s="106"/>
      <c r="JU167" s="106"/>
      <c r="JV167" s="106"/>
      <c r="JW167" s="106"/>
      <c r="JX167" s="106"/>
      <c r="JY167" s="106"/>
      <c r="JZ167" s="106"/>
      <c r="KA167" s="106"/>
      <c r="KB167" s="106"/>
      <c r="KC167" s="106"/>
      <c r="KD167" s="106"/>
      <c r="KE167" s="106"/>
      <c r="KF167" s="106"/>
      <c r="KG167" s="106"/>
      <c r="KH167" s="106"/>
      <c r="KI167" s="106"/>
      <c r="KJ167" s="106"/>
      <c r="KK167" s="106"/>
      <c r="KL167" s="106"/>
      <c r="KM167" s="106"/>
      <c r="KN167" s="106"/>
      <c r="KO167" s="106"/>
      <c r="KP167" s="106"/>
      <c r="KQ167" s="106"/>
      <c r="KR167" s="106"/>
      <c r="KS167" s="106"/>
      <c r="KT167" s="106"/>
      <c r="KU167" s="106"/>
      <c r="KV167" s="106"/>
      <c r="KW167" s="106"/>
      <c r="KX167" s="106"/>
      <c r="KY167" s="106"/>
      <c r="KZ167" s="106"/>
      <c r="LA167" s="106"/>
      <c r="LB167" s="106"/>
      <c r="LC167" s="106"/>
      <c r="LD167" s="106"/>
      <c r="LE167" s="106"/>
      <c r="LF167" s="106"/>
      <c r="LG167" s="106"/>
      <c r="LH167" s="106"/>
      <c r="LI167" s="106"/>
      <c r="LJ167" s="106"/>
      <c r="LK167" s="106"/>
      <c r="LL167" s="106"/>
      <c r="LM167" s="106"/>
      <c r="LN167" s="106"/>
      <c r="LO167" s="106"/>
      <c r="LP167" s="106"/>
      <c r="LQ167" s="106"/>
      <c r="LR167" s="106"/>
      <c r="LS167" s="106"/>
      <c r="LT167" s="106"/>
      <c r="LU167" s="106"/>
      <c r="LV167" s="106"/>
      <c r="LW167" s="106"/>
      <c r="LX167" s="106"/>
      <c r="LY167" s="106"/>
      <c r="LZ167" s="106"/>
      <c r="MA167" s="106"/>
      <c r="MB167" s="106"/>
      <c r="MC167" s="106"/>
      <c r="MD167" s="106"/>
      <c r="ME167" s="106"/>
      <c r="MF167" s="106"/>
      <c r="MG167" s="106"/>
      <c r="MH167" s="106"/>
      <c r="MI167" s="106"/>
      <c r="MJ167" s="106"/>
      <c r="MK167" s="106"/>
      <c r="ML167" s="106"/>
      <c r="MM167" s="106"/>
      <c r="MN167" s="106"/>
      <c r="MO167" s="106"/>
      <c r="MP167" s="106"/>
      <c r="MQ167" s="106"/>
      <c r="MR167" s="106"/>
      <c r="MS167" s="106"/>
      <c r="MT167" s="106"/>
      <c r="MU167" s="106"/>
      <c r="MV167" s="106"/>
      <c r="MW167" s="106"/>
      <c r="MX167" s="106"/>
      <c r="MY167" s="106"/>
      <c r="MZ167" s="106"/>
      <c r="NA167" s="106"/>
      <c r="NB167" s="106"/>
      <c r="NC167" s="106"/>
      <c r="ND167" s="106"/>
      <c r="NE167" s="106"/>
      <c r="NF167" s="106"/>
      <c r="NG167" s="106"/>
      <c r="NH167" s="106"/>
      <c r="NI167" s="106"/>
      <c r="NJ167" s="106"/>
      <c r="NK167" s="106"/>
      <c r="NL167" s="106"/>
      <c r="NM167" s="106"/>
      <c r="NN167" s="106"/>
      <c r="NO167" s="106"/>
      <c r="NP167" s="106"/>
      <c r="NQ167" s="106"/>
      <c r="NR167" s="106"/>
      <c r="NS167" s="106"/>
      <c r="NT167" s="106"/>
      <c r="NU167" s="106"/>
      <c r="NV167" s="106"/>
      <c r="NW167" s="106"/>
      <c r="NX167" s="106"/>
      <c r="NY167" s="106"/>
      <c r="NZ167" s="106"/>
      <c r="OA167" s="106"/>
      <c r="OB167" s="106"/>
      <c r="OC167" s="106"/>
      <c r="OD167" s="106"/>
      <c r="OE167" s="106"/>
      <c r="OF167" s="106"/>
      <c r="OG167" s="106"/>
      <c r="OH167" s="106"/>
      <c r="OI167" s="106"/>
      <c r="OJ167" s="106"/>
      <c r="OK167" s="106"/>
      <c r="OL167" s="106"/>
      <c r="OM167" s="106"/>
      <c r="ON167" s="106"/>
      <c r="OO167" s="106"/>
      <c r="OP167" s="106"/>
      <c r="OQ167" s="106"/>
      <c r="OR167" s="106"/>
      <c r="OS167" s="106"/>
      <c r="OT167" s="106"/>
      <c r="OU167" s="106"/>
      <c r="OV167" s="106"/>
      <c r="OW167" s="106"/>
      <c r="OX167" s="106"/>
      <c r="OY167" s="106"/>
      <c r="OZ167" s="106"/>
      <c r="PA167" s="106"/>
      <c r="PB167" s="106"/>
      <c r="PC167" s="106"/>
      <c r="PD167" s="106"/>
      <c r="PE167" s="106"/>
      <c r="PF167" s="106"/>
      <c r="PG167" s="106"/>
      <c r="PH167" s="106"/>
      <c r="PI167" s="106"/>
      <c r="PJ167" s="106"/>
      <c r="PK167" s="106"/>
      <c r="PL167" s="106"/>
      <c r="PM167" s="106"/>
      <c r="PN167" s="106"/>
      <c r="PO167" s="106"/>
      <c r="PP167" s="106"/>
      <c r="PQ167" s="106"/>
      <c r="PR167" s="106"/>
      <c r="PS167" s="106"/>
      <c r="PT167" s="106"/>
      <c r="PU167" s="106"/>
      <c r="PV167" s="106"/>
      <c r="PW167" s="106"/>
      <c r="PX167" s="106"/>
      <c r="PY167" s="106"/>
      <c r="PZ167" s="106"/>
      <c r="QA167" s="106"/>
      <c r="QB167" s="106"/>
      <c r="QC167" s="106"/>
      <c r="QD167" s="106"/>
      <c r="QE167" s="106"/>
      <c r="QF167" s="106"/>
      <c r="QG167" s="106"/>
      <c r="QH167" s="106"/>
      <c r="QI167" s="106"/>
      <c r="QJ167" s="106"/>
      <c r="QK167" s="106"/>
      <c r="QL167" s="106"/>
      <c r="QM167" s="106"/>
      <c r="QN167" s="106"/>
      <c r="QO167" s="106"/>
      <c r="QP167" s="106"/>
      <c r="QQ167" s="106"/>
      <c r="QR167" s="106"/>
      <c r="QS167" s="106"/>
      <c r="QT167" s="106"/>
      <c r="QU167" s="106"/>
      <c r="QV167" s="106"/>
      <c r="QW167" s="106"/>
      <c r="QX167" s="106"/>
      <c r="QY167" s="106"/>
      <c r="QZ167" s="106"/>
      <c r="RA167" s="106"/>
      <c r="RB167" s="106"/>
      <c r="RC167" s="106"/>
      <c r="RD167" s="106"/>
      <c r="RE167" s="106"/>
      <c r="RF167" s="106"/>
      <c r="RG167" s="106"/>
      <c r="RH167" s="106"/>
      <c r="RI167" s="106"/>
      <c r="RJ167" s="106"/>
      <c r="RK167" s="106"/>
      <c r="RL167" s="106"/>
      <c r="RM167" s="106"/>
      <c r="RN167" s="106"/>
      <c r="RO167" s="106"/>
      <c r="RP167" s="106"/>
      <c r="RQ167" s="106"/>
      <c r="RR167" s="106"/>
    </row>
    <row r="168" spans="1:486" x14ac:dyDescent="0.3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16"/>
      <c r="M168" s="116"/>
      <c r="N168" s="116"/>
      <c r="O168" s="116"/>
      <c r="P168" s="117"/>
      <c r="Q168" s="117"/>
      <c r="R168" s="116"/>
      <c r="S168" s="111">
        <v>0.01</v>
      </c>
      <c r="T168" s="111">
        <f t="shared" ref="T168:T231" si="283">$P$72*$P$70^(1+(1-$S$164/$P$67)^(2/7))</f>
        <v>72.745204481533492</v>
      </c>
      <c r="U168" s="111">
        <f t="shared" ref="U168:U231" si="284">$Q$72*$Q$70^(1+(1-$S$164/$Q$67)^(2/7))</f>
        <v>45.06066005014619</v>
      </c>
      <c r="V168" s="156">
        <f t="shared" ref="V168:V231" si="285">(U168/T168)*EXP(-1*$P$71/($S$165*$S$164))</f>
        <v>0.86080643557404357</v>
      </c>
      <c r="W168" s="156">
        <f t="shared" ref="W168:W231" si="286">(T168/U168)*EXP(-1*$Q$71/($S$165*$S$164))</f>
        <v>0.12403595301473387</v>
      </c>
      <c r="X168" s="156">
        <f t="shared" ref="X168:X231" si="287">IF($P$61,1,EXP(-1*LN(S168+(1-S168)*V168)+(1-S168)*(V168/(S168+(1-S168)*V168)-W168/(1-S168+S168*W168))))</f>
        <v>2.7532744227129804</v>
      </c>
      <c r="Y168" s="156">
        <f t="shared" ref="Y168:Y231" si="288">IF($P$61,1,EXP(-1*LN(1-S168+S168*W168)-S168*(V168/(S168+(1-S168)*V168)-W168/(1-S168+S168*W168))))</f>
        <v>1.0000656984862313</v>
      </c>
      <c r="Z168" s="134">
        <f t="shared" ref="Z168:Z231" si="289">S168*X168*EXP($P$64-$P$65/($P$66+$S$164))</f>
        <v>121.32802002253703</v>
      </c>
      <c r="AA168" s="134">
        <f t="shared" ref="AA168:AA231" si="290">(1-S168)*Y168*EXP($Q$64-$Q$65/($Q$66+$S$164))</f>
        <v>2631.4964590406526</v>
      </c>
      <c r="AB168" s="111">
        <f t="shared" ref="AB168:AB231" si="291">Z168/(Z168+AA168)</f>
        <v>4.4074012326360171E-2</v>
      </c>
      <c r="AC168" s="111">
        <f t="shared" ref="AC168:AC231" si="292">(Z168+AA168)/750.06376</f>
        <v>3.6701206295624651</v>
      </c>
      <c r="AD168" s="111">
        <f>IF(P59,S177,"")</f>
        <v>0.1</v>
      </c>
      <c r="AE168" s="111">
        <f>IF(P59,AB177,"")</f>
        <v>0.30974213252693633</v>
      </c>
      <c r="AF168" s="111">
        <f>IF(P59,AC177,"")</f>
        <v>4.652117279007558</v>
      </c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  <c r="IE168" s="106"/>
      <c r="IF168" s="106"/>
      <c r="IG168" s="106"/>
      <c r="IH168" s="106"/>
      <c r="II168" s="106"/>
      <c r="IJ168" s="106"/>
      <c r="IK168" s="106"/>
      <c r="IL168" s="106"/>
      <c r="IM168" s="106"/>
      <c r="IN168" s="106"/>
      <c r="IO168" s="106"/>
      <c r="IP168" s="106"/>
      <c r="IQ168" s="106"/>
      <c r="IR168" s="106"/>
      <c r="IS168" s="106"/>
      <c r="IT168" s="106"/>
      <c r="IU168" s="106"/>
      <c r="IV168" s="106"/>
      <c r="IW168" s="106"/>
      <c r="IX168" s="106"/>
      <c r="IY168" s="106"/>
      <c r="IZ168" s="106"/>
      <c r="JA168" s="106"/>
      <c r="JB168" s="106"/>
      <c r="JC168" s="106"/>
      <c r="JD168" s="106"/>
      <c r="JE168" s="106"/>
      <c r="JF168" s="106"/>
      <c r="JG168" s="106"/>
      <c r="JH168" s="106"/>
      <c r="JI168" s="106"/>
      <c r="JJ168" s="106"/>
      <c r="JK168" s="106"/>
      <c r="JL168" s="106"/>
      <c r="JM168" s="106"/>
      <c r="JN168" s="106"/>
      <c r="JO168" s="106"/>
      <c r="JP168" s="106"/>
      <c r="JQ168" s="106"/>
      <c r="JR168" s="106"/>
      <c r="JS168" s="106"/>
      <c r="JT168" s="106"/>
      <c r="JU168" s="106"/>
      <c r="JV168" s="106"/>
      <c r="JW168" s="106"/>
      <c r="JX168" s="106"/>
      <c r="JY168" s="106"/>
      <c r="JZ168" s="106"/>
      <c r="KA168" s="106"/>
      <c r="KB168" s="106"/>
      <c r="KC168" s="106"/>
      <c r="KD168" s="106"/>
      <c r="KE168" s="106"/>
      <c r="KF168" s="106"/>
      <c r="KG168" s="106"/>
      <c r="KH168" s="106"/>
      <c r="KI168" s="106"/>
      <c r="KJ168" s="106"/>
      <c r="KK168" s="106"/>
      <c r="KL168" s="106"/>
      <c r="KM168" s="106"/>
      <c r="KN168" s="106"/>
      <c r="KO168" s="106"/>
      <c r="KP168" s="106"/>
      <c r="KQ168" s="106"/>
      <c r="KR168" s="106"/>
      <c r="KS168" s="106"/>
      <c r="KT168" s="106"/>
      <c r="KU168" s="106"/>
      <c r="KV168" s="106"/>
      <c r="KW168" s="106"/>
      <c r="KX168" s="106"/>
      <c r="KY168" s="106"/>
      <c r="KZ168" s="106"/>
      <c r="LA168" s="106"/>
      <c r="LB168" s="106"/>
      <c r="LC168" s="106"/>
      <c r="LD168" s="106"/>
      <c r="LE168" s="106"/>
      <c r="LF168" s="106"/>
      <c r="LG168" s="106"/>
      <c r="LH168" s="106"/>
      <c r="LI168" s="106"/>
      <c r="LJ168" s="106"/>
      <c r="LK168" s="106"/>
      <c r="LL168" s="106"/>
      <c r="LM168" s="106"/>
      <c r="LN168" s="106"/>
      <c r="LO168" s="106"/>
      <c r="LP168" s="106"/>
      <c r="LQ168" s="106"/>
      <c r="LR168" s="106"/>
      <c r="LS168" s="106"/>
      <c r="LT168" s="106"/>
      <c r="LU168" s="106"/>
      <c r="LV168" s="106"/>
      <c r="LW168" s="106"/>
      <c r="LX168" s="106"/>
      <c r="LY168" s="106"/>
      <c r="LZ168" s="106"/>
      <c r="MA168" s="106"/>
      <c r="MB168" s="106"/>
      <c r="MC168" s="106"/>
      <c r="MD168" s="106"/>
      <c r="ME168" s="106"/>
      <c r="MF168" s="106"/>
      <c r="MG168" s="106"/>
      <c r="MH168" s="106"/>
      <c r="MI168" s="106"/>
      <c r="MJ168" s="106"/>
      <c r="MK168" s="106"/>
      <c r="ML168" s="106"/>
      <c r="MM168" s="106"/>
      <c r="MN168" s="106"/>
      <c r="MO168" s="106"/>
      <c r="MP168" s="106"/>
      <c r="MQ168" s="106"/>
      <c r="MR168" s="106"/>
      <c r="MS168" s="106"/>
      <c r="MT168" s="106"/>
      <c r="MU168" s="106"/>
      <c r="MV168" s="106"/>
      <c r="MW168" s="106"/>
      <c r="MX168" s="106"/>
      <c r="MY168" s="106"/>
      <c r="MZ168" s="106"/>
      <c r="NA168" s="106"/>
      <c r="NB168" s="106"/>
      <c r="NC168" s="106"/>
      <c r="ND168" s="106"/>
      <c r="NE168" s="106"/>
      <c r="NF168" s="106"/>
      <c r="NG168" s="106"/>
      <c r="NH168" s="106"/>
      <c r="NI168" s="106"/>
      <c r="NJ168" s="106"/>
      <c r="NK168" s="106"/>
      <c r="NL168" s="106"/>
      <c r="NM168" s="106"/>
      <c r="NN168" s="106"/>
      <c r="NO168" s="106"/>
      <c r="NP168" s="106"/>
      <c r="NQ168" s="106"/>
      <c r="NR168" s="106"/>
      <c r="NS168" s="106"/>
      <c r="NT168" s="106"/>
      <c r="NU168" s="106"/>
      <c r="NV168" s="106"/>
      <c r="NW168" s="106"/>
      <c r="NX168" s="106"/>
      <c r="NY168" s="106"/>
      <c r="NZ168" s="106"/>
      <c r="OA168" s="106"/>
      <c r="OB168" s="106"/>
      <c r="OC168" s="106"/>
      <c r="OD168" s="106"/>
      <c r="OE168" s="106"/>
      <c r="OF168" s="106"/>
      <c r="OG168" s="106"/>
      <c r="OH168" s="106"/>
      <c r="OI168" s="106"/>
      <c r="OJ168" s="106"/>
      <c r="OK168" s="106"/>
      <c r="OL168" s="106"/>
      <c r="OM168" s="106"/>
      <c r="ON168" s="106"/>
      <c r="OO168" s="106"/>
      <c r="OP168" s="106"/>
      <c r="OQ168" s="106"/>
      <c r="OR168" s="106"/>
      <c r="OS168" s="106"/>
      <c r="OT168" s="106"/>
      <c r="OU168" s="106"/>
      <c r="OV168" s="106"/>
      <c r="OW168" s="106"/>
      <c r="OX168" s="106"/>
      <c r="OY168" s="106"/>
      <c r="OZ168" s="106"/>
      <c r="PA168" s="106"/>
      <c r="PB168" s="106"/>
      <c r="PC168" s="106"/>
      <c r="PD168" s="106"/>
      <c r="PE168" s="106"/>
      <c r="PF168" s="106"/>
      <c r="PG168" s="106"/>
      <c r="PH168" s="106"/>
      <c r="PI168" s="106"/>
      <c r="PJ168" s="106"/>
      <c r="PK168" s="106"/>
      <c r="PL168" s="106"/>
      <c r="PM168" s="106"/>
      <c r="PN168" s="106"/>
      <c r="PO168" s="106"/>
      <c r="PP168" s="106"/>
      <c r="PQ168" s="106"/>
      <c r="PR168" s="106"/>
      <c r="PS168" s="106"/>
      <c r="PT168" s="106"/>
      <c r="PU168" s="106"/>
      <c r="PV168" s="106"/>
      <c r="PW168" s="106"/>
      <c r="PX168" s="106"/>
      <c r="PY168" s="106"/>
      <c r="PZ168" s="106"/>
      <c r="QA168" s="106"/>
      <c r="QB168" s="106"/>
      <c r="QC168" s="106"/>
      <c r="QD168" s="106"/>
      <c r="QE168" s="106"/>
      <c r="QF168" s="106"/>
      <c r="QG168" s="106"/>
      <c r="QH168" s="106"/>
      <c r="QI168" s="106"/>
      <c r="QJ168" s="106"/>
      <c r="QK168" s="106"/>
      <c r="QL168" s="106"/>
      <c r="QM168" s="106"/>
      <c r="QN168" s="106"/>
      <c r="QO168" s="106"/>
      <c r="QP168" s="106"/>
      <c r="QQ168" s="106"/>
      <c r="QR168" s="106"/>
      <c r="QS168" s="106"/>
      <c r="QT168" s="106"/>
      <c r="QU168" s="106"/>
      <c r="QV168" s="106"/>
      <c r="QW168" s="106"/>
      <c r="QX168" s="106"/>
      <c r="QY168" s="106"/>
      <c r="QZ168" s="106"/>
      <c r="RA168" s="106"/>
      <c r="RB168" s="106"/>
      <c r="RC168" s="106"/>
      <c r="RD168" s="106"/>
      <c r="RE168" s="106"/>
      <c r="RF168" s="106"/>
      <c r="RG168" s="106"/>
      <c r="RH168" s="106"/>
      <c r="RI168" s="106"/>
      <c r="RJ168" s="106"/>
      <c r="RK168" s="106"/>
      <c r="RL168" s="106"/>
      <c r="RM168" s="106"/>
      <c r="RN168" s="106"/>
      <c r="RO168" s="106"/>
      <c r="RP168" s="106"/>
      <c r="RQ168" s="106"/>
      <c r="RR168" s="106"/>
    </row>
    <row r="169" spans="1:486" x14ac:dyDescent="0.3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16"/>
      <c r="M169" s="116"/>
      <c r="N169" s="116"/>
      <c r="O169" s="116"/>
      <c r="P169" s="117"/>
      <c r="Q169" s="117"/>
      <c r="R169" s="116"/>
      <c r="S169" s="111">
        <v>0.02</v>
      </c>
      <c r="T169" s="111">
        <f t="shared" si="283"/>
        <v>72.745204481533492</v>
      </c>
      <c r="U169" s="111">
        <f t="shared" si="284"/>
        <v>45.06066005014619</v>
      </c>
      <c r="V169" s="156">
        <f t="shared" si="285"/>
        <v>0.86080643557404357</v>
      </c>
      <c r="W169" s="156">
        <f t="shared" si="286"/>
        <v>0.12403595301473387</v>
      </c>
      <c r="X169" s="156">
        <f t="shared" si="287"/>
        <v>2.7176700306670218</v>
      </c>
      <c r="Y169" s="156">
        <f t="shared" si="288"/>
        <v>1.0002640211279257</v>
      </c>
      <c r="Z169" s="134">
        <f t="shared" si="289"/>
        <v>239.51809610791597</v>
      </c>
      <c r="AA169" s="134">
        <f t="shared" si="290"/>
        <v>2605.4322665489808</v>
      </c>
      <c r="AB169" s="111">
        <f t="shared" si="291"/>
        <v>8.4190606364123066E-2</v>
      </c>
      <c r="AC169" s="111">
        <f t="shared" si="292"/>
        <v>3.7929446993371561</v>
      </c>
      <c r="AD169" s="111">
        <f>IF(P59,S187,"")</f>
        <v>0.2</v>
      </c>
      <c r="AE169" s="111">
        <f>IF(P59,AB187,"")</f>
        <v>0.46581164762445793</v>
      </c>
      <c r="AF169" s="111">
        <f>IF(P59,AC187,"")</f>
        <v>5.46271009684083</v>
      </c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06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  <c r="JX169" s="106"/>
      <c r="JY169" s="106"/>
      <c r="JZ169" s="106"/>
      <c r="KA169" s="106"/>
      <c r="KB169" s="106"/>
      <c r="KC169" s="106"/>
      <c r="KD169" s="106"/>
      <c r="KE169" s="106"/>
      <c r="KF169" s="106"/>
      <c r="KG169" s="106"/>
      <c r="KH169" s="106"/>
      <c r="KI169" s="106"/>
      <c r="KJ169" s="106"/>
      <c r="KK169" s="106"/>
      <c r="KL169" s="106"/>
      <c r="KM169" s="106"/>
      <c r="KN169" s="106"/>
      <c r="KO169" s="106"/>
      <c r="KP169" s="106"/>
      <c r="KQ169" s="106"/>
      <c r="KR169" s="106"/>
      <c r="KS169" s="106"/>
      <c r="KT169" s="106"/>
      <c r="KU169" s="106"/>
      <c r="KV169" s="106"/>
      <c r="KW169" s="106"/>
      <c r="KX169" s="106"/>
      <c r="KY169" s="106"/>
      <c r="KZ169" s="106"/>
      <c r="LA169" s="106"/>
      <c r="LB169" s="106"/>
      <c r="LC169" s="106"/>
      <c r="LD169" s="106"/>
      <c r="LE169" s="106"/>
      <c r="LF169" s="106"/>
      <c r="LG169" s="106"/>
      <c r="LH169" s="106"/>
      <c r="LI169" s="106"/>
      <c r="LJ169" s="106"/>
      <c r="LK169" s="106"/>
      <c r="LL169" s="106"/>
      <c r="LM169" s="106"/>
      <c r="LN169" s="106"/>
      <c r="LO169" s="106"/>
      <c r="LP169" s="106"/>
      <c r="LQ169" s="106"/>
      <c r="LR169" s="106"/>
      <c r="LS169" s="106"/>
      <c r="LT169" s="106"/>
      <c r="LU169" s="106"/>
      <c r="LV169" s="106"/>
      <c r="LW169" s="106"/>
      <c r="LX169" s="106"/>
      <c r="LY169" s="106"/>
      <c r="LZ169" s="106"/>
      <c r="MA169" s="106"/>
      <c r="MB169" s="106"/>
      <c r="MC169" s="106"/>
      <c r="MD169" s="106"/>
      <c r="ME169" s="106"/>
      <c r="MF169" s="106"/>
      <c r="MG169" s="106"/>
      <c r="MH169" s="106"/>
      <c r="MI169" s="106"/>
      <c r="MJ169" s="106"/>
      <c r="MK169" s="106"/>
      <c r="ML169" s="106"/>
      <c r="MM169" s="106"/>
      <c r="MN169" s="106"/>
      <c r="MO169" s="106"/>
      <c r="MP169" s="106"/>
      <c r="MQ169" s="106"/>
      <c r="MR169" s="106"/>
      <c r="MS169" s="106"/>
      <c r="MT169" s="106"/>
      <c r="MU169" s="106"/>
      <c r="MV169" s="106"/>
      <c r="MW169" s="106"/>
      <c r="MX169" s="106"/>
      <c r="MY169" s="106"/>
      <c r="MZ169" s="106"/>
      <c r="NA169" s="106"/>
      <c r="NB169" s="106"/>
      <c r="NC169" s="106"/>
      <c r="ND169" s="106"/>
      <c r="NE169" s="106"/>
      <c r="NF169" s="106"/>
      <c r="NG169" s="106"/>
      <c r="NH169" s="106"/>
      <c r="NI169" s="106"/>
      <c r="NJ169" s="106"/>
      <c r="NK169" s="106"/>
      <c r="NL169" s="106"/>
      <c r="NM169" s="106"/>
      <c r="NN169" s="106"/>
      <c r="NO169" s="106"/>
      <c r="NP169" s="106"/>
      <c r="NQ169" s="106"/>
      <c r="NR169" s="106"/>
      <c r="NS169" s="106"/>
      <c r="NT169" s="106"/>
      <c r="NU169" s="106"/>
      <c r="NV169" s="106"/>
      <c r="NW169" s="106"/>
      <c r="NX169" s="106"/>
      <c r="NY169" s="106"/>
      <c r="NZ169" s="106"/>
      <c r="OA169" s="106"/>
      <c r="OB169" s="106"/>
      <c r="OC169" s="106"/>
      <c r="OD169" s="106"/>
      <c r="OE169" s="106"/>
      <c r="OF169" s="106"/>
      <c r="OG169" s="106"/>
      <c r="OH169" s="106"/>
      <c r="OI169" s="106"/>
      <c r="OJ169" s="106"/>
      <c r="OK169" s="106"/>
      <c r="OL169" s="106"/>
      <c r="OM169" s="106"/>
      <c r="ON169" s="106"/>
      <c r="OO169" s="106"/>
      <c r="OP169" s="106"/>
      <c r="OQ169" s="106"/>
      <c r="OR169" s="106"/>
      <c r="OS169" s="106"/>
      <c r="OT169" s="106"/>
      <c r="OU169" s="106"/>
      <c r="OV169" s="106"/>
      <c r="OW169" s="106"/>
      <c r="OX169" s="106"/>
      <c r="OY169" s="106"/>
      <c r="OZ169" s="106"/>
      <c r="PA169" s="106"/>
      <c r="PB169" s="106"/>
      <c r="PC169" s="106"/>
      <c r="PD169" s="106"/>
      <c r="PE169" s="106"/>
      <c r="PF169" s="106"/>
      <c r="PG169" s="106"/>
      <c r="PH169" s="106"/>
      <c r="PI169" s="106"/>
      <c r="PJ169" s="106"/>
      <c r="PK169" s="106"/>
      <c r="PL169" s="106"/>
      <c r="PM169" s="106"/>
      <c r="PN169" s="106"/>
      <c r="PO169" s="106"/>
      <c r="PP169" s="106"/>
      <c r="PQ169" s="106"/>
      <c r="PR169" s="106"/>
      <c r="PS169" s="106"/>
      <c r="PT169" s="106"/>
      <c r="PU169" s="106"/>
      <c r="PV169" s="106"/>
      <c r="PW169" s="106"/>
      <c r="PX169" s="106"/>
      <c r="PY169" s="106"/>
      <c r="PZ169" s="106"/>
      <c r="QA169" s="106"/>
      <c r="QB169" s="106"/>
      <c r="QC169" s="106"/>
      <c r="QD169" s="106"/>
      <c r="QE169" s="106"/>
      <c r="QF169" s="106"/>
      <c r="QG169" s="106"/>
      <c r="QH169" s="106"/>
      <c r="QI169" s="106"/>
      <c r="QJ169" s="106"/>
      <c r="QK169" s="106"/>
      <c r="QL169" s="106"/>
      <c r="QM169" s="106"/>
      <c r="QN169" s="106"/>
      <c r="QO169" s="106"/>
      <c r="QP169" s="106"/>
      <c r="QQ169" s="106"/>
      <c r="QR169" s="106"/>
      <c r="QS169" s="106"/>
      <c r="QT169" s="106"/>
      <c r="QU169" s="106"/>
      <c r="QV169" s="106"/>
      <c r="QW169" s="106"/>
      <c r="QX169" s="106"/>
      <c r="QY169" s="106"/>
      <c r="QZ169" s="106"/>
      <c r="RA169" s="106"/>
      <c r="RB169" s="106"/>
      <c r="RC169" s="106"/>
      <c r="RD169" s="106"/>
      <c r="RE169" s="106"/>
      <c r="RF169" s="106"/>
      <c r="RG169" s="106"/>
      <c r="RH169" s="106"/>
      <c r="RI169" s="106"/>
      <c r="RJ169" s="106"/>
      <c r="RK169" s="106"/>
      <c r="RL169" s="106"/>
      <c r="RM169" s="106"/>
      <c r="RN169" s="106"/>
      <c r="RO169" s="106"/>
      <c r="RP169" s="106"/>
      <c r="RQ169" s="106"/>
      <c r="RR169" s="106"/>
    </row>
    <row r="170" spans="1:486" x14ac:dyDescent="0.3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16"/>
      <c r="M170" s="116"/>
      <c r="N170" s="116"/>
      <c r="O170" s="116"/>
      <c r="P170" s="117"/>
      <c r="Q170" s="117"/>
      <c r="R170" s="116"/>
      <c r="S170" s="111">
        <v>0.03</v>
      </c>
      <c r="T170" s="111">
        <f t="shared" si="283"/>
        <v>72.745204481533492</v>
      </c>
      <c r="U170" s="111">
        <f t="shared" si="284"/>
        <v>45.06066005014619</v>
      </c>
      <c r="V170" s="156">
        <f t="shared" si="285"/>
        <v>0.86080643557404357</v>
      </c>
      <c r="W170" s="156">
        <f t="shared" si="286"/>
        <v>0.12403595301473387</v>
      </c>
      <c r="X170" s="156">
        <f t="shared" si="287"/>
        <v>2.6826404688522323</v>
      </c>
      <c r="Y170" s="156">
        <f t="shared" si="288"/>
        <v>1.0005968936007419</v>
      </c>
      <c r="Z170" s="134">
        <f t="shared" si="289"/>
        <v>354.64622105934757</v>
      </c>
      <c r="AA170" s="134">
        <f t="shared" si="290"/>
        <v>2579.7044233490133</v>
      </c>
      <c r="AB170" s="111">
        <f t="shared" si="291"/>
        <v>0.12086020521615377</v>
      </c>
      <c r="AC170" s="111">
        <f t="shared" si="292"/>
        <v>3.9121349422459244</v>
      </c>
      <c r="AD170" s="111">
        <f>IF(P59,S197,"")</f>
        <v>0.3</v>
      </c>
      <c r="AE170" s="111">
        <f>IF(P59,AB197,"")</f>
        <v>0.56005960442155756</v>
      </c>
      <c r="AF170" s="111">
        <f>IF(P59,AC197,"")</f>
        <v>6.0424634837917468</v>
      </c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  <c r="IE170" s="106"/>
      <c r="IF170" s="106"/>
      <c r="IG170" s="106"/>
      <c r="IH170" s="106"/>
      <c r="II170" s="106"/>
      <c r="IJ170" s="106"/>
      <c r="IK170" s="106"/>
      <c r="IL170" s="106"/>
      <c r="IM170" s="106"/>
      <c r="IN170" s="106"/>
      <c r="IO170" s="106"/>
      <c r="IP170" s="106"/>
      <c r="IQ170" s="106"/>
      <c r="IR170" s="106"/>
      <c r="IS170" s="106"/>
      <c r="IT170" s="106"/>
      <c r="IU170" s="106"/>
      <c r="IV170" s="106"/>
      <c r="IW170" s="106"/>
      <c r="IX170" s="106"/>
      <c r="IY170" s="106"/>
      <c r="IZ170" s="106"/>
      <c r="JA170" s="106"/>
      <c r="JB170" s="106"/>
      <c r="JC170" s="106"/>
      <c r="JD170" s="106"/>
      <c r="JE170" s="106"/>
      <c r="JF170" s="106"/>
      <c r="JG170" s="106"/>
      <c r="JH170" s="106"/>
      <c r="JI170" s="106"/>
      <c r="JJ170" s="106"/>
      <c r="JK170" s="106"/>
      <c r="JL170" s="106"/>
      <c r="JM170" s="106"/>
      <c r="JN170" s="106"/>
      <c r="JO170" s="106"/>
      <c r="JP170" s="106"/>
      <c r="JQ170" s="106"/>
      <c r="JR170" s="106"/>
      <c r="JS170" s="106"/>
      <c r="JT170" s="106"/>
      <c r="JU170" s="106"/>
      <c r="JV170" s="106"/>
      <c r="JW170" s="106"/>
      <c r="JX170" s="106"/>
      <c r="JY170" s="106"/>
      <c r="JZ170" s="106"/>
      <c r="KA170" s="106"/>
      <c r="KB170" s="106"/>
      <c r="KC170" s="106"/>
      <c r="KD170" s="106"/>
      <c r="KE170" s="106"/>
      <c r="KF170" s="106"/>
      <c r="KG170" s="106"/>
      <c r="KH170" s="106"/>
      <c r="KI170" s="106"/>
      <c r="KJ170" s="106"/>
      <c r="KK170" s="106"/>
      <c r="KL170" s="106"/>
      <c r="KM170" s="106"/>
      <c r="KN170" s="106"/>
      <c r="KO170" s="106"/>
      <c r="KP170" s="106"/>
      <c r="KQ170" s="106"/>
      <c r="KR170" s="106"/>
      <c r="KS170" s="106"/>
      <c r="KT170" s="106"/>
      <c r="KU170" s="106"/>
      <c r="KV170" s="106"/>
      <c r="KW170" s="106"/>
      <c r="KX170" s="106"/>
      <c r="KY170" s="106"/>
      <c r="KZ170" s="106"/>
      <c r="LA170" s="106"/>
      <c r="LB170" s="106"/>
      <c r="LC170" s="106"/>
      <c r="LD170" s="106"/>
      <c r="LE170" s="106"/>
      <c r="LF170" s="106"/>
      <c r="LG170" s="106"/>
      <c r="LH170" s="106"/>
      <c r="LI170" s="106"/>
      <c r="LJ170" s="106"/>
      <c r="LK170" s="106"/>
      <c r="LL170" s="106"/>
      <c r="LM170" s="106"/>
      <c r="LN170" s="106"/>
      <c r="LO170" s="106"/>
      <c r="LP170" s="106"/>
      <c r="LQ170" s="106"/>
      <c r="LR170" s="106"/>
      <c r="LS170" s="106"/>
      <c r="LT170" s="106"/>
      <c r="LU170" s="106"/>
      <c r="LV170" s="106"/>
      <c r="LW170" s="106"/>
      <c r="LX170" s="106"/>
      <c r="LY170" s="106"/>
      <c r="LZ170" s="106"/>
      <c r="MA170" s="106"/>
      <c r="MB170" s="106"/>
      <c r="MC170" s="106"/>
      <c r="MD170" s="106"/>
      <c r="ME170" s="106"/>
      <c r="MF170" s="106"/>
      <c r="MG170" s="106"/>
      <c r="MH170" s="106"/>
      <c r="MI170" s="106"/>
      <c r="MJ170" s="106"/>
      <c r="MK170" s="106"/>
      <c r="ML170" s="106"/>
      <c r="MM170" s="106"/>
      <c r="MN170" s="106"/>
      <c r="MO170" s="106"/>
      <c r="MP170" s="106"/>
      <c r="MQ170" s="106"/>
      <c r="MR170" s="106"/>
      <c r="MS170" s="106"/>
      <c r="MT170" s="106"/>
      <c r="MU170" s="106"/>
      <c r="MV170" s="106"/>
      <c r="MW170" s="106"/>
      <c r="MX170" s="106"/>
      <c r="MY170" s="106"/>
      <c r="MZ170" s="106"/>
      <c r="NA170" s="106"/>
      <c r="NB170" s="106"/>
      <c r="NC170" s="106"/>
      <c r="ND170" s="106"/>
      <c r="NE170" s="106"/>
      <c r="NF170" s="106"/>
      <c r="NG170" s="106"/>
      <c r="NH170" s="106"/>
      <c r="NI170" s="106"/>
      <c r="NJ170" s="106"/>
      <c r="NK170" s="106"/>
      <c r="NL170" s="106"/>
      <c r="NM170" s="106"/>
      <c r="NN170" s="106"/>
      <c r="NO170" s="106"/>
      <c r="NP170" s="106"/>
      <c r="NQ170" s="106"/>
      <c r="NR170" s="106"/>
      <c r="NS170" s="106"/>
      <c r="NT170" s="106"/>
      <c r="NU170" s="106"/>
      <c r="NV170" s="106"/>
      <c r="NW170" s="106"/>
      <c r="NX170" s="106"/>
      <c r="NY170" s="106"/>
      <c r="NZ170" s="106"/>
      <c r="OA170" s="106"/>
      <c r="OB170" s="106"/>
      <c r="OC170" s="106"/>
      <c r="OD170" s="106"/>
      <c r="OE170" s="106"/>
      <c r="OF170" s="106"/>
      <c r="OG170" s="106"/>
      <c r="OH170" s="106"/>
      <c r="OI170" s="106"/>
      <c r="OJ170" s="106"/>
      <c r="OK170" s="106"/>
      <c r="OL170" s="106"/>
      <c r="OM170" s="106"/>
      <c r="ON170" s="106"/>
      <c r="OO170" s="106"/>
      <c r="OP170" s="106"/>
      <c r="OQ170" s="106"/>
      <c r="OR170" s="106"/>
      <c r="OS170" s="106"/>
      <c r="OT170" s="106"/>
      <c r="OU170" s="106"/>
      <c r="OV170" s="106"/>
      <c r="OW170" s="106"/>
      <c r="OX170" s="106"/>
      <c r="OY170" s="106"/>
      <c r="OZ170" s="106"/>
      <c r="PA170" s="106"/>
      <c r="PB170" s="106"/>
      <c r="PC170" s="106"/>
      <c r="PD170" s="106"/>
      <c r="PE170" s="106"/>
      <c r="PF170" s="106"/>
      <c r="PG170" s="106"/>
      <c r="PH170" s="106"/>
      <c r="PI170" s="106"/>
      <c r="PJ170" s="106"/>
      <c r="PK170" s="106"/>
      <c r="PL170" s="106"/>
      <c r="PM170" s="106"/>
      <c r="PN170" s="106"/>
      <c r="PO170" s="106"/>
      <c r="PP170" s="106"/>
      <c r="PQ170" s="106"/>
      <c r="PR170" s="106"/>
      <c r="PS170" s="106"/>
      <c r="PT170" s="106"/>
      <c r="PU170" s="106"/>
      <c r="PV170" s="106"/>
      <c r="PW170" s="106"/>
      <c r="PX170" s="106"/>
      <c r="PY170" s="106"/>
      <c r="PZ170" s="106"/>
      <c r="QA170" s="106"/>
      <c r="QB170" s="106"/>
      <c r="QC170" s="106"/>
      <c r="QD170" s="106"/>
      <c r="QE170" s="106"/>
      <c r="QF170" s="106"/>
      <c r="QG170" s="106"/>
      <c r="QH170" s="106"/>
      <c r="QI170" s="106"/>
      <c r="QJ170" s="106"/>
      <c r="QK170" s="106"/>
      <c r="QL170" s="106"/>
      <c r="QM170" s="106"/>
      <c r="QN170" s="106"/>
      <c r="QO170" s="106"/>
      <c r="QP170" s="106"/>
      <c r="QQ170" s="106"/>
      <c r="QR170" s="106"/>
      <c r="QS170" s="106"/>
      <c r="QT170" s="106"/>
      <c r="QU170" s="106"/>
      <c r="QV170" s="106"/>
      <c r="QW170" s="106"/>
      <c r="QX170" s="106"/>
      <c r="QY170" s="106"/>
      <c r="QZ170" s="106"/>
      <c r="RA170" s="106"/>
      <c r="RB170" s="106"/>
      <c r="RC170" s="106"/>
      <c r="RD170" s="106"/>
      <c r="RE170" s="106"/>
      <c r="RF170" s="106"/>
      <c r="RG170" s="106"/>
      <c r="RH170" s="106"/>
      <c r="RI170" s="106"/>
      <c r="RJ170" s="106"/>
      <c r="RK170" s="106"/>
      <c r="RL170" s="106"/>
      <c r="RM170" s="106"/>
      <c r="RN170" s="106"/>
      <c r="RO170" s="106"/>
      <c r="RP170" s="106"/>
      <c r="RQ170" s="106"/>
      <c r="RR170" s="106"/>
    </row>
    <row r="171" spans="1:486" x14ac:dyDescent="0.3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14"/>
      <c r="Q171" s="114"/>
      <c r="R171" s="149"/>
      <c r="S171" s="176">
        <v>0.04</v>
      </c>
      <c r="T171" s="176">
        <f t="shared" si="283"/>
        <v>72.745204481533492</v>
      </c>
      <c r="U171" s="176">
        <f t="shared" si="284"/>
        <v>45.06066005014619</v>
      </c>
      <c r="V171" s="177">
        <f t="shared" si="285"/>
        <v>0.86080643557404357</v>
      </c>
      <c r="W171" s="177">
        <f t="shared" si="286"/>
        <v>0.12403595301473387</v>
      </c>
      <c r="X171" s="177">
        <f t="shared" si="287"/>
        <v>2.6481750672259685</v>
      </c>
      <c r="Y171" s="177">
        <f t="shared" si="288"/>
        <v>1.0010663586974891</v>
      </c>
      <c r="Z171" s="178">
        <f t="shared" si="289"/>
        <v>466.78650690108839</v>
      </c>
      <c r="AA171" s="178">
        <f t="shared" si="290"/>
        <v>2554.3074131928925</v>
      </c>
      <c r="AB171" s="176">
        <f t="shared" si="291"/>
        <v>0.15450910142064284</v>
      </c>
      <c r="AC171" s="176">
        <f t="shared" si="292"/>
        <v>4.0277828115492227</v>
      </c>
      <c r="AD171" s="176">
        <f>IF(P59,S207,"")</f>
        <v>0.4</v>
      </c>
      <c r="AE171" s="176">
        <f>IF(P59,AB207,"")</f>
        <v>0.62346107117481597</v>
      </c>
      <c r="AF171" s="176">
        <f>IF(P59,AC207,"")</f>
        <v>6.4436459974255733</v>
      </c>
      <c r="AG171" s="149"/>
      <c r="AH171" s="149"/>
      <c r="AI171" s="149"/>
      <c r="AJ171" s="149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  <c r="HF171" s="106"/>
      <c r="HG171" s="106"/>
      <c r="HH171" s="106"/>
      <c r="HI171" s="106"/>
      <c r="HJ171" s="106"/>
      <c r="HK171" s="106"/>
      <c r="HL171" s="106"/>
      <c r="HM171" s="106"/>
      <c r="HN171" s="106"/>
      <c r="HO171" s="106"/>
      <c r="HP171" s="106"/>
      <c r="HQ171" s="106"/>
      <c r="HR171" s="106"/>
      <c r="HS171" s="106"/>
      <c r="HT171" s="106"/>
      <c r="HU171" s="106"/>
      <c r="HV171" s="106"/>
      <c r="HW171" s="106"/>
      <c r="HX171" s="106"/>
      <c r="HY171" s="106"/>
      <c r="HZ171" s="106"/>
      <c r="IA171" s="106"/>
      <c r="IB171" s="106"/>
      <c r="IC171" s="106"/>
      <c r="ID171" s="106"/>
      <c r="IE171" s="106"/>
      <c r="IF171" s="106"/>
      <c r="IG171" s="106"/>
      <c r="IH171" s="106"/>
      <c r="II171" s="106"/>
      <c r="IJ171" s="106"/>
      <c r="IK171" s="106"/>
      <c r="IL171" s="106"/>
      <c r="IM171" s="106"/>
      <c r="IN171" s="106"/>
      <c r="IO171" s="106"/>
      <c r="IP171" s="106"/>
      <c r="IQ171" s="106"/>
      <c r="IR171" s="106"/>
      <c r="IS171" s="106"/>
      <c r="IT171" s="106"/>
      <c r="IU171" s="106"/>
      <c r="IV171" s="106"/>
      <c r="IW171" s="106"/>
      <c r="IX171" s="106"/>
      <c r="IY171" s="106"/>
      <c r="IZ171" s="106"/>
      <c r="JA171" s="106"/>
      <c r="JB171" s="106"/>
      <c r="JC171" s="106"/>
      <c r="JD171" s="106"/>
      <c r="JE171" s="106"/>
      <c r="JF171" s="106"/>
      <c r="JG171" s="106"/>
      <c r="JH171" s="106"/>
      <c r="JI171" s="106"/>
      <c r="JJ171" s="106"/>
      <c r="JK171" s="106"/>
      <c r="JL171" s="106"/>
      <c r="JM171" s="106"/>
      <c r="JN171" s="106"/>
      <c r="JO171" s="106"/>
      <c r="JP171" s="106"/>
      <c r="JQ171" s="106"/>
      <c r="JR171" s="106"/>
      <c r="JS171" s="106"/>
      <c r="JT171" s="106"/>
      <c r="JU171" s="106"/>
      <c r="JV171" s="106"/>
      <c r="JW171" s="106"/>
      <c r="JX171" s="106"/>
      <c r="JY171" s="106"/>
      <c r="JZ171" s="106"/>
      <c r="KA171" s="106"/>
      <c r="KB171" s="106"/>
      <c r="KC171" s="106"/>
      <c r="KD171" s="106"/>
      <c r="KE171" s="106"/>
      <c r="KF171" s="106"/>
      <c r="KG171" s="106"/>
      <c r="KH171" s="106"/>
      <c r="KI171" s="106"/>
      <c r="KJ171" s="106"/>
      <c r="KK171" s="106"/>
      <c r="KL171" s="106"/>
      <c r="KM171" s="106"/>
      <c r="KN171" s="106"/>
      <c r="KO171" s="106"/>
      <c r="KP171" s="106"/>
      <c r="KQ171" s="106"/>
      <c r="KR171" s="106"/>
      <c r="KS171" s="106"/>
      <c r="KT171" s="106"/>
      <c r="KU171" s="106"/>
      <c r="KV171" s="106"/>
      <c r="KW171" s="106"/>
      <c r="KX171" s="106"/>
      <c r="KY171" s="106"/>
      <c r="KZ171" s="106"/>
      <c r="LA171" s="106"/>
      <c r="LB171" s="106"/>
      <c r="LC171" s="106"/>
      <c r="LD171" s="106"/>
      <c r="LE171" s="106"/>
      <c r="LF171" s="106"/>
      <c r="LG171" s="106"/>
      <c r="LH171" s="106"/>
      <c r="LI171" s="106"/>
      <c r="LJ171" s="106"/>
      <c r="LK171" s="106"/>
      <c r="LL171" s="106"/>
      <c r="LM171" s="106"/>
      <c r="LN171" s="106"/>
      <c r="LO171" s="106"/>
      <c r="LP171" s="106"/>
      <c r="LQ171" s="106"/>
      <c r="LR171" s="106"/>
      <c r="LS171" s="106"/>
      <c r="LT171" s="106"/>
      <c r="LU171" s="106"/>
      <c r="LV171" s="106"/>
      <c r="LW171" s="106"/>
      <c r="LX171" s="106"/>
      <c r="LY171" s="106"/>
      <c r="LZ171" s="106"/>
      <c r="MA171" s="106"/>
      <c r="MB171" s="106"/>
      <c r="MC171" s="106"/>
      <c r="MD171" s="106"/>
      <c r="ME171" s="106"/>
      <c r="MF171" s="106"/>
      <c r="MG171" s="106"/>
      <c r="MH171" s="106"/>
      <c r="MI171" s="106"/>
      <c r="MJ171" s="106"/>
      <c r="MK171" s="106"/>
      <c r="ML171" s="106"/>
      <c r="MM171" s="106"/>
      <c r="MN171" s="106"/>
      <c r="MO171" s="106"/>
      <c r="MP171" s="106"/>
      <c r="MQ171" s="106"/>
      <c r="MR171" s="106"/>
      <c r="MS171" s="106"/>
      <c r="MT171" s="106"/>
      <c r="MU171" s="106"/>
      <c r="MV171" s="106"/>
      <c r="MW171" s="106"/>
      <c r="MX171" s="106"/>
      <c r="MY171" s="106"/>
      <c r="MZ171" s="106"/>
      <c r="NA171" s="106"/>
      <c r="NB171" s="106"/>
      <c r="NC171" s="106"/>
      <c r="ND171" s="106"/>
      <c r="NE171" s="106"/>
      <c r="NF171" s="106"/>
      <c r="NG171" s="106"/>
      <c r="NH171" s="106"/>
      <c r="NI171" s="106"/>
      <c r="NJ171" s="106"/>
      <c r="NK171" s="106"/>
      <c r="NL171" s="106"/>
      <c r="NM171" s="106"/>
      <c r="NN171" s="106"/>
      <c r="NO171" s="106"/>
      <c r="NP171" s="106"/>
      <c r="NQ171" s="106"/>
      <c r="NR171" s="106"/>
      <c r="NS171" s="106"/>
      <c r="NT171" s="106"/>
      <c r="NU171" s="106"/>
      <c r="NV171" s="106"/>
      <c r="NW171" s="106"/>
      <c r="NX171" s="106"/>
      <c r="NY171" s="106"/>
      <c r="NZ171" s="106"/>
      <c r="OA171" s="106"/>
      <c r="OB171" s="106"/>
      <c r="OC171" s="106"/>
      <c r="OD171" s="106"/>
      <c r="OE171" s="106"/>
      <c r="OF171" s="106"/>
      <c r="OG171" s="106"/>
      <c r="OH171" s="106"/>
      <c r="OI171" s="106"/>
      <c r="OJ171" s="106"/>
      <c r="OK171" s="106"/>
      <c r="OL171" s="106"/>
      <c r="OM171" s="106"/>
      <c r="ON171" s="106"/>
      <c r="OO171" s="106"/>
      <c r="OP171" s="106"/>
      <c r="OQ171" s="106"/>
      <c r="OR171" s="106"/>
      <c r="OS171" s="106"/>
      <c r="OT171" s="106"/>
      <c r="OU171" s="106"/>
      <c r="OV171" s="106"/>
      <c r="OW171" s="106"/>
      <c r="OX171" s="106"/>
      <c r="OY171" s="106"/>
      <c r="OZ171" s="106"/>
      <c r="PA171" s="106"/>
      <c r="PB171" s="106"/>
      <c r="PC171" s="106"/>
      <c r="PD171" s="106"/>
      <c r="PE171" s="106"/>
      <c r="PF171" s="106"/>
      <c r="PG171" s="106"/>
      <c r="PH171" s="106"/>
      <c r="PI171" s="106"/>
      <c r="PJ171" s="106"/>
      <c r="PK171" s="106"/>
      <c r="PL171" s="106"/>
      <c r="PM171" s="106"/>
      <c r="PN171" s="106"/>
      <c r="PO171" s="106"/>
      <c r="PP171" s="106"/>
      <c r="PQ171" s="106"/>
      <c r="PR171" s="106"/>
      <c r="PS171" s="106"/>
      <c r="PT171" s="106"/>
      <c r="PU171" s="106"/>
      <c r="PV171" s="106"/>
      <c r="PW171" s="106"/>
      <c r="PX171" s="106"/>
      <c r="PY171" s="106"/>
      <c r="PZ171" s="106"/>
      <c r="QA171" s="106"/>
      <c r="QB171" s="106"/>
      <c r="QC171" s="106"/>
      <c r="QD171" s="106"/>
      <c r="QE171" s="106"/>
      <c r="QF171" s="106"/>
      <c r="QG171" s="106"/>
      <c r="QH171" s="106"/>
      <c r="QI171" s="106"/>
      <c r="QJ171" s="106"/>
      <c r="QK171" s="106"/>
      <c r="QL171" s="106"/>
      <c r="QM171" s="106"/>
      <c r="QN171" s="106"/>
      <c r="QO171" s="106"/>
      <c r="QP171" s="106"/>
      <c r="QQ171" s="106"/>
      <c r="QR171" s="106"/>
      <c r="QS171" s="106"/>
      <c r="QT171" s="106"/>
      <c r="QU171" s="106"/>
      <c r="QV171" s="106"/>
      <c r="QW171" s="106"/>
      <c r="QX171" s="106"/>
      <c r="QY171" s="106"/>
      <c r="QZ171" s="106"/>
      <c r="RA171" s="106"/>
      <c r="RB171" s="106"/>
      <c r="RC171" s="106"/>
      <c r="RD171" s="106"/>
      <c r="RE171" s="106"/>
      <c r="RF171" s="106"/>
      <c r="RG171" s="106"/>
      <c r="RH171" s="106"/>
      <c r="RI171" s="106"/>
      <c r="RJ171" s="106"/>
      <c r="RK171" s="106"/>
      <c r="RL171" s="106"/>
      <c r="RM171" s="106"/>
      <c r="RN171" s="106"/>
      <c r="RO171" s="106"/>
      <c r="RP171" s="106"/>
      <c r="RQ171" s="106"/>
      <c r="RR171" s="106"/>
    </row>
    <row r="172" spans="1:486" x14ac:dyDescent="0.3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14"/>
      <c r="Q172" s="114"/>
      <c r="R172" s="149"/>
      <c r="S172" s="176">
        <v>0.05</v>
      </c>
      <c r="T172" s="176">
        <f t="shared" si="283"/>
        <v>72.745204481533492</v>
      </c>
      <c r="U172" s="176">
        <f t="shared" si="284"/>
        <v>45.06066005014619</v>
      </c>
      <c r="V172" s="177">
        <f t="shared" si="285"/>
        <v>0.86080643557404357</v>
      </c>
      <c r="W172" s="177">
        <f t="shared" si="286"/>
        <v>0.12403595301473387</v>
      </c>
      <c r="X172" s="177">
        <f t="shared" si="287"/>
        <v>2.6142633865384561</v>
      </c>
      <c r="Y172" s="177">
        <f t="shared" si="288"/>
        <v>1.0016745814875783</v>
      </c>
      <c r="Z172" s="178">
        <f t="shared" si="289"/>
        <v>576.01123572996732</v>
      </c>
      <c r="AA172" s="178">
        <f t="shared" si="290"/>
        <v>2529.2358114003237</v>
      </c>
      <c r="AB172" s="176">
        <f t="shared" si="291"/>
        <v>0.18549610610282594</v>
      </c>
      <c r="AC172" s="176">
        <f t="shared" si="292"/>
        <v>4.139977442891376</v>
      </c>
      <c r="AD172" s="176">
        <f>IF(P59,S217,"")</f>
        <v>0.5</v>
      </c>
      <c r="AE172" s="176">
        <f>IF(P59,AB217,"")</f>
        <v>0.66951669265854197</v>
      </c>
      <c r="AF172" s="176">
        <f>IF(P59,AC217,"")</f>
        <v>6.7070413585605024</v>
      </c>
      <c r="AG172" s="149"/>
      <c r="AH172" s="149"/>
      <c r="AI172" s="149"/>
      <c r="AJ172" s="149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  <c r="IE172" s="106"/>
      <c r="IF172" s="106"/>
      <c r="IG172" s="106"/>
      <c r="IH172" s="106"/>
      <c r="II172" s="106"/>
      <c r="IJ172" s="106"/>
      <c r="IK172" s="106"/>
      <c r="IL172" s="106"/>
      <c r="IM172" s="106"/>
      <c r="IN172" s="106"/>
      <c r="IO172" s="106"/>
      <c r="IP172" s="106"/>
      <c r="IQ172" s="106"/>
      <c r="IR172" s="106"/>
      <c r="IS172" s="106"/>
      <c r="IT172" s="106"/>
      <c r="IU172" s="106"/>
      <c r="IV172" s="106"/>
      <c r="IW172" s="106"/>
      <c r="IX172" s="106"/>
      <c r="IY172" s="106"/>
      <c r="IZ172" s="106"/>
      <c r="JA172" s="106"/>
      <c r="JB172" s="106"/>
      <c r="JC172" s="106"/>
      <c r="JD172" s="106"/>
      <c r="JE172" s="106"/>
      <c r="JF172" s="106"/>
      <c r="JG172" s="106"/>
      <c r="JH172" s="106"/>
      <c r="JI172" s="106"/>
      <c r="JJ172" s="106"/>
      <c r="JK172" s="106"/>
      <c r="JL172" s="106"/>
      <c r="JM172" s="106"/>
      <c r="JN172" s="106"/>
      <c r="JO172" s="106"/>
      <c r="JP172" s="106"/>
      <c r="JQ172" s="106"/>
      <c r="JR172" s="106"/>
      <c r="JS172" s="106"/>
      <c r="JT172" s="106"/>
      <c r="JU172" s="106"/>
      <c r="JV172" s="106"/>
      <c r="JW172" s="106"/>
      <c r="JX172" s="106"/>
      <c r="JY172" s="106"/>
      <c r="JZ172" s="106"/>
      <c r="KA172" s="106"/>
      <c r="KB172" s="106"/>
      <c r="KC172" s="106"/>
      <c r="KD172" s="106"/>
      <c r="KE172" s="106"/>
      <c r="KF172" s="106"/>
      <c r="KG172" s="106"/>
      <c r="KH172" s="106"/>
      <c r="KI172" s="106"/>
      <c r="KJ172" s="106"/>
      <c r="KK172" s="106"/>
      <c r="KL172" s="106"/>
      <c r="KM172" s="106"/>
      <c r="KN172" s="106"/>
      <c r="KO172" s="106"/>
      <c r="KP172" s="106"/>
      <c r="KQ172" s="106"/>
      <c r="KR172" s="106"/>
      <c r="KS172" s="106"/>
      <c r="KT172" s="106"/>
      <c r="KU172" s="106"/>
      <c r="KV172" s="106"/>
      <c r="KW172" s="106"/>
      <c r="KX172" s="106"/>
      <c r="KY172" s="106"/>
      <c r="KZ172" s="106"/>
      <c r="LA172" s="106"/>
      <c r="LB172" s="106"/>
      <c r="LC172" s="106"/>
      <c r="LD172" s="106"/>
      <c r="LE172" s="106"/>
      <c r="LF172" s="106"/>
      <c r="LG172" s="106"/>
      <c r="LH172" s="106"/>
      <c r="LI172" s="106"/>
      <c r="LJ172" s="106"/>
      <c r="LK172" s="106"/>
      <c r="LL172" s="106"/>
      <c r="LM172" s="106"/>
      <c r="LN172" s="106"/>
      <c r="LO172" s="106"/>
      <c r="LP172" s="106"/>
      <c r="LQ172" s="106"/>
      <c r="LR172" s="106"/>
      <c r="LS172" s="106"/>
      <c r="LT172" s="106"/>
      <c r="LU172" s="106"/>
      <c r="LV172" s="106"/>
      <c r="LW172" s="106"/>
      <c r="LX172" s="106"/>
      <c r="LY172" s="106"/>
      <c r="LZ172" s="106"/>
      <c r="MA172" s="106"/>
      <c r="MB172" s="106"/>
      <c r="MC172" s="106"/>
      <c r="MD172" s="106"/>
      <c r="ME172" s="106"/>
      <c r="MF172" s="106"/>
      <c r="MG172" s="106"/>
      <c r="MH172" s="106"/>
      <c r="MI172" s="106"/>
      <c r="MJ172" s="106"/>
      <c r="MK172" s="106"/>
      <c r="ML172" s="106"/>
      <c r="MM172" s="106"/>
      <c r="MN172" s="106"/>
      <c r="MO172" s="106"/>
      <c r="MP172" s="106"/>
      <c r="MQ172" s="106"/>
      <c r="MR172" s="106"/>
      <c r="MS172" s="106"/>
      <c r="MT172" s="106"/>
      <c r="MU172" s="106"/>
      <c r="MV172" s="106"/>
      <c r="MW172" s="106"/>
      <c r="MX172" s="106"/>
      <c r="MY172" s="106"/>
      <c r="MZ172" s="106"/>
      <c r="NA172" s="106"/>
      <c r="NB172" s="106"/>
      <c r="NC172" s="106"/>
      <c r="ND172" s="106"/>
      <c r="NE172" s="106"/>
      <c r="NF172" s="106"/>
      <c r="NG172" s="106"/>
      <c r="NH172" s="106"/>
      <c r="NI172" s="106"/>
      <c r="NJ172" s="106"/>
      <c r="NK172" s="106"/>
      <c r="NL172" s="106"/>
      <c r="NM172" s="106"/>
      <c r="NN172" s="106"/>
      <c r="NO172" s="106"/>
      <c r="NP172" s="106"/>
      <c r="NQ172" s="106"/>
      <c r="NR172" s="106"/>
      <c r="NS172" s="106"/>
      <c r="NT172" s="106"/>
      <c r="NU172" s="106"/>
      <c r="NV172" s="106"/>
      <c r="NW172" s="106"/>
      <c r="NX172" s="106"/>
      <c r="NY172" s="106"/>
      <c r="NZ172" s="106"/>
      <c r="OA172" s="106"/>
      <c r="OB172" s="106"/>
      <c r="OC172" s="106"/>
      <c r="OD172" s="106"/>
      <c r="OE172" s="106"/>
      <c r="OF172" s="106"/>
      <c r="OG172" s="106"/>
      <c r="OH172" s="106"/>
      <c r="OI172" s="106"/>
      <c r="OJ172" s="106"/>
      <c r="OK172" s="106"/>
      <c r="OL172" s="106"/>
      <c r="OM172" s="106"/>
      <c r="ON172" s="106"/>
      <c r="OO172" s="106"/>
      <c r="OP172" s="106"/>
      <c r="OQ172" s="106"/>
      <c r="OR172" s="106"/>
      <c r="OS172" s="106"/>
      <c r="OT172" s="106"/>
      <c r="OU172" s="106"/>
      <c r="OV172" s="106"/>
      <c r="OW172" s="106"/>
      <c r="OX172" s="106"/>
      <c r="OY172" s="106"/>
      <c r="OZ172" s="106"/>
      <c r="PA172" s="106"/>
      <c r="PB172" s="106"/>
      <c r="PC172" s="106"/>
      <c r="PD172" s="106"/>
      <c r="PE172" s="106"/>
      <c r="PF172" s="106"/>
      <c r="PG172" s="106"/>
      <c r="PH172" s="106"/>
      <c r="PI172" s="106"/>
      <c r="PJ172" s="106"/>
      <c r="PK172" s="106"/>
      <c r="PL172" s="106"/>
      <c r="PM172" s="106"/>
      <c r="PN172" s="106"/>
      <c r="PO172" s="106"/>
      <c r="PP172" s="106"/>
      <c r="PQ172" s="106"/>
      <c r="PR172" s="106"/>
      <c r="PS172" s="106"/>
      <c r="PT172" s="106"/>
      <c r="PU172" s="106"/>
      <c r="PV172" s="106"/>
      <c r="PW172" s="106"/>
      <c r="PX172" s="106"/>
      <c r="PY172" s="106"/>
      <c r="PZ172" s="106"/>
      <c r="QA172" s="106"/>
      <c r="QB172" s="106"/>
      <c r="QC172" s="106"/>
      <c r="QD172" s="106"/>
      <c r="QE172" s="106"/>
      <c r="QF172" s="106"/>
      <c r="QG172" s="106"/>
      <c r="QH172" s="106"/>
      <c r="QI172" s="106"/>
      <c r="QJ172" s="106"/>
      <c r="QK172" s="106"/>
      <c r="QL172" s="106"/>
      <c r="QM172" s="106"/>
      <c r="QN172" s="106"/>
      <c r="QO172" s="106"/>
      <c r="QP172" s="106"/>
      <c r="QQ172" s="106"/>
      <c r="QR172" s="106"/>
      <c r="QS172" s="106"/>
      <c r="QT172" s="106"/>
      <c r="QU172" s="106"/>
      <c r="QV172" s="106"/>
      <c r="QW172" s="106"/>
      <c r="QX172" s="106"/>
      <c r="QY172" s="106"/>
      <c r="QZ172" s="106"/>
      <c r="RA172" s="106"/>
      <c r="RB172" s="106"/>
      <c r="RC172" s="106"/>
      <c r="RD172" s="106"/>
      <c r="RE172" s="106"/>
      <c r="RF172" s="106"/>
      <c r="RG172" s="106"/>
      <c r="RH172" s="106"/>
      <c r="RI172" s="106"/>
      <c r="RJ172" s="106"/>
      <c r="RK172" s="106"/>
      <c r="RL172" s="106"/>
      <c r="RM172" s="106"/>
      <c r="RN172" s="106"/>
      <c r="RO172" s="106"/>
      <c r="RP172" s="106"/>
      <c r="RQ172" s="106"/>
      <c r="RR172" s="106"/>
    </row>
    <row r="173" spans="1:486" x14ac:dyDescent="0.3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14"/>
      <c r="Q173" s="114"/>
      <c r="R173" s="149"/>
      <c r="S173" s="176">
        <v>0.06</v>
      </c>
      <c r="T173" s="176">
        <f t="shared" si="283"/>
        <v>72.745204481533492</v>
      </c>
      <c r="U173" s="176">
        <f t="shared" si="284"/>
        <v>45.06066005014619</v>
      </c>
      <c r="V173" s="177">
        <f t="shared" si="285"/>
        <v>0.86080643557404357</v>
      </c>
      <c r="W173" s="177">
        <f t="shared" si="286"/>
        <v>0.12403595301473387</v>
      </c>
      <c r="X173" s="177">
        <f t="shared" si="287"/>
        <v>2.5808952130130653</v>
      </c>
      <c r="Y173" s="177">
        <f t="shared" si="288"/>
        <v>1.0024238548134918</v>
      </c>
      <c r="Z173" s="178">
        <f t="shared" si="289"/>
        <v>682.39090916037412</v>
      </c>
      <c r="AA173" s="178">
        <f t="shared" si="290"/>
        <v>2504.4842823411427</v>
      </c>
      <c r="AB173" s="176">
        <f t="shared" si="291"/>
        <v>0.21412539498883268</v>
      </c>
      <c r="AC173" s="176">
        <f t="shared" si="292"/>
        <v>4.2488057168653457</v>
      </c>
      <c r="AD173" s="176">
        <f>IF(P59,S227,"")</f>
        <v>0.6</v>
      </c>
      <c r="AE173" s="176">
        <f>IF(P59,AB227,"")</f>
        <v>0.70532613959592583</v>
      </c>
      <c r="AF173" s="176">
        <f>IF(P59,AC227,"")</f>
        <v>6.8642094815210761</v>
      </c>
      <c r="AG173" s="149"/>
      <c r="AH173" s="149"/>
      <c r="AI173" s="149"/>
      <c r="AJ173" s="149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  <c r="JX173" s="106"/>
      <c r="JY173" s="106"/>
      <c r="JZ173" s="106"/>
      <c r="KA173" s="106"/>
      <c r="KB173" s="106"/>
      <c r="KC173" s="106"/>
      <c r="KD173" s="106"/>
      <c r="KE173" s="106"/>
      <c r="KF173" s="106"/>
      <c r="KG173" s="106"/>
      <c r="KH173" s="106"/>
      <c r="KI173" s="106"/>
      <c r="KJ173" s="106"/>
      <c r="KK173" s="106"/>
      <c r="KL173" s="106"/>
      <c r="KM173" s="106"/>
      <c r="KN173" s="106"/>
      <c r="KO173" s="106"/>
      <c r="KP173" s="106"/>
      <c r="KQ173" s="106"/>
      <c r="KR173" s="106"/>
      <c r="KS173" s="106"/>
      <c r="KT173" s="106"/>
      <c r="KU173" s="106"/>
      <c r="KV173" s="106"/>
      <c r="KW173" s="106"/>
      <c r="KX173" s="106"/>
      <c r="KY173" s="106"/>
      <c r="KZ173" s="106"/>
      <c r="LA173" s="106"/>
      <c r="LB173" s="106"/>
      <c r="LC173" s="106"/>
      <c r="LD173" s="106"/>
      <c r="LE173" s="106"/>
      <c r="LF173" s="106"/>
      <c r="LG173" s="106"/>
      <c r="LH173" s="106"/>
      <c r="LI173" s="106"/>
      <c r="LJ173" s="106"/>
      <c r="LK173" s="106"/>
      <c r="LL173" s="106"/>
      <c r="LM173" s="106"/>
      <c r="LN173" s="106"/>
      <c r="LO173" s="106"/>
      <c r="LP173" s="106"/>
      <c r="LQ173" s="106"/>
      <c r="LR173" s="106"/>
      <c r="LS173" s="106"/>
      <c r="LT173" s="106"/>
      <c r="LU173" s="106"/>
      <c r="LV173" s="106"/>
      <c r="LW173" s="106"/>
      <c r="LX173" s="106"/>
      <c r="LY173" s="106"/>
      <c r="LZ173" s="106"/>
      <c r="MA173" s="106"/>
      <c r="MB173" s="106"/>
      <c r="MC173" s="106"/>
      <c r="MD173" s="106"/>
      <c r="ME173" s="106"/>
      <c r="MF173" s="106"/>
      <c r="MG173" s="106"/>
      <c r="MH173" s="106"/>
      <c r="MI173" s="106"/>
      <c r="MJ173" s="106"/>
      <c r="MK173" s="106"/>
      <c r="ML173" s="106"/>
      <c r="MM173" s="106"/>
      <c r="MN173" s="106"/>
      <c r="MO173" s="106"/>
      <c r="MP173" s="106"/>
      <c r="MQ173" s="106"/>
      <c r="MR173" s="106"/>
      <c r="MS173" s="106"/>
      <c r="MT173" s="106"/>
      <c r="MU173" s="106"/>
      <c r="MV173" s="106"/>
      <c r="MW173" s="106"/>
      <c r="MX173" s="106"/>
      <c r="MY173" s="106"/>
      <c r="MZ173" s="106"/>
      <c r="NA173" s="106"/>
      <c r="NB173" s="106"/>
      <c r="NC173" s="106"/>
      <c r="ND173" s="106"/>
      <c r="NE173" s="106"/>
      <c r="NF173" s="106"/>
      <c r="NG173" s="106"/>
      <c r="NH173" s="106"/>
      <c r="NI173" s="106"/>
      <c r="NJ173" s="106"/>
      <c r="NK173" s="106"/>
      <c r="NL173" s="106"/>
      <c r="NM173" s="106"/>
      <c r="NN173" s="106"/>
      <c r="NO173" s="106"/>
      <c r="NP173" s="106"/>
      <c r="NQ173" s="106"/>
      <c r="NR173" s="106"/>
      <c r="NS173" s="106"/>
      <c r="NT173" s="106"/>
      <c r="NU173" s="106"/>
      <c r="NV173" s="106"/>
      <c r="NW173" s="106"/>
      <c r="NX173" s="106"/>
      <c r="NY173" s="106"/>
      <c r="NZ173" s="106"/>
      <c r="OA173" s="106"/>
      <c r="OB173" s="106"/>
      <c r="OC173" s="106"/>
      <c r="OD173" s="106"/>
      <c r="OE173" s="106"/>
      <c r="OF173" s="106"/>
      <c r="OG173" s="106"/>
      <c r="OH173" s="106"/>
      <c r="OI173" s="106"/>
      <c r="OJ173" s="106"/>
      <c r="OK173" s="106"/>
      <c r="OL173" s="106"/>
      <c r="OM173" s="106"/>
      <c r="ON173" s="106"/>
      <c r="OO173" s="106"/>
      <c r="OP173" s="106"/>
      <c r="OQ173" s="106"/>
      <c r="OR173" s="106"/>
      <c r="OS173" s="106"/>
      <c r="OT173" s="106"/>
      <c r="OU173" s="106"/>
      <c r="OV173" s="106"/>
      <c r="OW173" s="106"/>
      <c r="OX173" s="106"/>
      <c r="OY173" s="106"/>
      <c r="OZ173" s="106"/>
      <c r="PA173" s="106"/>
      <c r="PB173" s="106"/>
      <c r="PC173" s="106"/>
      <c r="PD173" s="106"/>
      <c r="PE173" s="106"/>
      <c r="PF173" s="106"/>
      <c r="PG173" s="106"/>
      <c r="PH173" s="106"/>
      <c r="PI173" s="106"/>
      <c r="PJ173" s="106"/>
      <c r="PK173" s="106"/>
      <c r="PL173" s="106"/>
      <c r="PM173" s="106"/>
      <c r="PN173" s="106"/>
      <c r="PO173" s="106"/>
      <c r="PP173" s="106"/>
      <c r="PQ173" s="106"/>
      <c r="PR173" s="106"/>
      <c r="PS173" s="106"/>
      <c r="PT173" s="106"/>
      <c r="PU173" s="106"/>
      <c r="PV173" s="106"/>
      <c r="PW173" s="106"/>
      <c r="PX173" s="106"/>
      <c r="PY173" s="106"/>
      <c r="PZ173" s="106"/>
      <c r="QA173" s="106"/>
      <c r="QB173" s="106"/>
      <c r="QC173" s="106"/>
      <c r="QD173" s="106"/>
      <c r="QE173" s="106"/>
      <c r="QF173" s="106"/>
      <c r="QG173" s="106"/>
      <c r="QH173" s="106"/>
      <c r="QI173" s="106"/>
      <c r="QJ173" s="106"/>
      <c r="QK173" s="106"/>
      <c r="QL173" s="106"/>
      <c r="QM173" s="106"/>
      <c r="QN173" s="106"/>
      <c r="QO173" s="106"/>
      <c r="QP173" s="106"/>
      <c r="QQ173" s="106"/>
      <c r="QR173" s="106"/>
      <c r="QS173" s="106"/>
      <c r="QT173" s="106"/>
      <c r="QU173" s="106"/>
      <c r="QV173" s="106"/>
      <c r="QW173" s="106"/>
      <c r="QX173" s="106"/>
      <c r="QY173" s="106"/>
      <c r="QZ173" s="106"/>
      <c r="RA173" s="106"/>
      <c r="RB173" s="106"/>
      <c r="RC173" s="106"/>
      <c r="RD173" s="106"/>
      <c r="RE173" s="106"/>
      <c r="RF173" s="106"/>
      <c r="RG173" s="106"/>
      <c r="RH173" s="106"/>
      <c r="RI173" s="106"/>
      <c r="RJ173" s="106"/>
      <c r="RK173" s="106"/>
      <c r="RL173" s="106"/>
      <c r="RM173" s="106"/>
      <c r="RN173" s="106"/>
      <c r="RO173" s="106"/>
      <c r="RP173" s="106"/>
      <c r="RQ173" s="106"/>
      <c r="RR173" s="106"/>
    </row>
    <row r="174" spans="1:486" x14ac:dyDescent="0.3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14"/>
      <c r="Q174" s="114"/>
      <c r="R174" s="149"/>
      <c r="S174" s="176">
        <v>7.0000000000000007E-2</v>
      </c>
      <c r="T174" s="176">
        <f t="shared" si="283"/>
        <v>72.745204481533492</v>
      </c>
      <c r="U174" s="176">
        <f t="shared" si="284"/>
        <v>45.06066005014619</v>
      </c>
      <c r="V174" s="177">
        <f t="shared" si="285"/>
        <v>0.86080643557404357</v>
      </c>
      <c r="W174" s="177">
        <f t="shared" si="286"/>
        <v>0.12403595301473387</v>
      </c>
      <c r="X174" s="177">
        <f t="shared" si="287"/>
        <v>2.5480605531741456</v>
      </c>
      <c r="Y174" s="177">
        <f t="shared" si="288"/>
        <v>1.0033166051481521</v>
      </c>
      <c r="Z174" s="178">
        <f t="shared" si="289"/>
        <v>785.99429640822348</v>
      </c>
      <c r="AA174" s="178">
        <f t="shared" si="290"/>
        <v>2480.0475769334312</v>
      </c>
      <c r="AB174" s="176">
        <f t="shared" si="291"/>
        <v>0.24065652765315973</v>
      </c>
      <c r="AC174" s="176">
        <f t="shared" si="292"/>
        <v>4.3543523197836604</v>
      </c>
      <c r="AD174" s="176">
        <f>IF(P59,S237,"")</f>
        <v>0.7</v>
      </c>
      <c r="AE174" s="176">
        <f>IF(P59,AB237,"")</f>
        <v>0.73563865827254604</v>
      </c>
      <c r="AF174" s="176">
        <f>IF(P59,AC237,"")</f>
        <v>6.9380123266889351</v>
      </c>
      <c r="AG174" s="149"/>
      <c r="AH174" s="149"/>
      <c r="AI174" s="149"/>
      <c r="AJ174" s="149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  <c r="II174" s="106"/>
      <c r="IJ174" s="106"/>
      <c r="IK174" s="106"/>
      <c r="IL174" s="106"/>
      <c r="IM174" s="106"/>
      <c r="IN174" s="106"/>
      <c r="IO174" s="106"/>
      <c r="IP174" s="106"/>
      <c r="IQ174" s="106"/>
      <c r="IR174" s="106"/>
      <c r="IS174" s="106"/>
      <c r="IT174" s="106"/>
      <c r="IU174" s="106"/>
      <c r="IV174" s="106"/>
      <c r="IW174" s="106"/>
      <c r="IX174" s="106"/>
      <c r="IY174" s="106"/>
      <c r="IZ174" s="106"/>
      <c r="JA174" s="106"/>
      <c r="JB174" s="106"/>
      <c r="JC174" s="106"/>
      <c r="JD174" s="106"/>
      <c r="JE174" s="106"/>
      <c r="JF174" s="106"/>
      <c r="JG174" s="106"/>
      <c r="JH174" s="106"/>
      <c r="JI174" s="106"/>
      <c r="JJ174" s="106"/>
      <c r="JK174" s="106"/>
      <c r="JL174" s="106"/>
      <c r="JM174" s="106"/>
      <c r="JN174" s="106"/>
      <c r="JO174" s="106"/>
      <c r="JP174" s="106"/>
      <c r="JQ174" s="106"/>
      <c r="JR174" s="106"/>
      <c r="JS174" s="106"/>
      <c r="JT174" s="106"/>
      <c r="JU174" s="106"/>
      <c r="JV174" s="106"/>
      <c r="JW174" s="106"/>
      <c r="JX174" s="106"/>
      <c r="JY174" s="106"/>
      <c r="JZ174" s="106"/>
      <c r="KA174" s="106"/>
      <c r="KB174" s="106"/>
      <c r="KC174" s="106"/>
      <c r="KD174" s="106"/>
      <c r="KE174" s="106"/>
      <c r="KF174" s="106"/>
      <c r="KG174" s="106"/>
      <c r="KH174" s="106"/>
      <c r="KI174" s="106"/>
      <c r="KJ174" s="106"/>
      <c r="KK174" s="106"/>
      <c r="KL174" s="106"/>
      <c r="KM174" s="106"/>
      <c r="KN174" s="106"/>
      <c r="KO174" s="106"/>
      <c r="KP174" s="106"/>
      <c r="KQ174" s="106"/>
      <c r="KR174" s="106"/>
      <c r="KS174" s="106"/>
      <c r="KT174" s="106"/>
      <c r="KU174" s="106"/>
      <c r="KV174" s="106"/>
      <c r="KW174" s="106"/>
      <c r="KX174" s="106"/>
      <c r="KY174" s="106"/>
      <c r="KZ174" s="106"/>
      <c r="LA174" s="106"/>
      <c r="LB174" s="106"/>
      <c r="LC174" s="106"/>
      <c r="LD174" s="106"/>
      <c r="LE174" s="106"/>
      <c r="LF174" s="106"/>
      <c r="LG174" s="106"/>
      <c r="LH174" s="106"/>
      <c r="LI174" s="106"/>
      <c r="LJ174" s="106"/>
      <c r="LK174" s="106"/>
      <c r="LL174" s="106"/>
      <c r="LM174" s="106"/>
      <c r="LN174" s="106"/>
      <c r="LO174" s="106"/>
      <c r="LP174" s="106"/>
      <c r="LQ174" s="106"/>
      <c r="LR174" s="106"/>
      <c r="LS174" s="106"/>
      <c r="LT174" s="106"/>
      <c r="LU174" s="106"/>
      <c r="LV174" s="106"/>
      <c r="LW174" s="106"/>
      <c r="LX174" s="106"/>
      <c r="LY174" s="106"/>
      <c r="LZ174" s="106"/>
      <c r="MA174" s="106"/>
      <c r="MB174" s="106"/>
      <c r="MC174" s="106"/>
      <c r="MD174" s="106"/>
      <c r="ME174" s="106"/>
      <c r="MF174" s="106"/>
      <c r="MG174" s="106"/>
      <c r="MH174" s="106"/>
      <c r="MI174" s="106"/>
      <c r="MJ174" s="106"/>
      <c r="MK174" s="106"/>
      <c r="ML174" s="106"/>
      <c r="MM174" s="106"/>
      <c r="MN174" s="106"/>
      <c r="MO174" s="106"/>
      <c r="MP174" s="106"/>
      <c r="MQ174" s="106"/>
      <c r="MR174" s="106"/>
      <c r="MS174" s="106"/>
      <c r="MT174" s="106"/>
      <c r="MU174" s="106"/>
      <c r="MV174" s="106"/>
      <c r="MW174" s="106"/>
      <c r="MX174" s="106"/>
      <c r="MY174" s="106"/>
      <c r="MZ174" s="106"/>
      <c r="NA174" s="106"/>
      <c r="NB174" s="106"/>
      <c r="NC174" s="106"/>
      <c r="ND174" s="106"/>
      <c r="NE174" s="106"/>
      <c r="NF174" s="106"/>
      <c r="NG174" s="106"/>
      <c r="NH174" s="106"/>
      <c r="NI174" s="106"/>
      <c r="NJ174" s="106"/>
      <c r="NK174" s="106"/>
      <c r="NL174" s="106"/>
      <c r="NM174" s="106"/>
      <c r="NN174" s="106"/>
      <c r="NO174" s="106"/>
      <c r="NP174" s="106"/>
      <c r="NQ174" s="106"/>
      <c r="NR174" s="106"/>
      <c r="NS174" s="106"/>
      <c r="NT174" s="106"/>
      <c r="NU174" s="106"/>
      <c r="NV174" s="106"/>
      <c r="NW174" s="106"/>
      <c r="NX174" s="106"/>
      <c r="NY174" s="106"/>
      <c r="NZ174" s="106"/>
      <c r="OA174" s="106"/>
      <c r="OB174" s="106"/>
      <c r="OC174" s="106"/>
      <c r="OD174" s="106"/>
      <c r="OE174" s="106"/>
      <c r="OF174" s="106"/>
      <c r="OG174" s="106"/>
      <c r="OH174" s="106"/>
      <c r="OI174" s="106"/>
      <c r="OJ174" s="106"/>
      <c r="OK174" s="106"/>
      <c r="OL174" s="106"/>
      <c r="OM174" s="106"/>
      <c r="ON174" s="106"/>
      <c r="OO174" s="106"/>
      <c r="OP174" s="106"/>
      <c r="OQ174" s="106"/>
      <c r="OR174" s="106"/>
      <c r="OS174" s="106"/>
      <c r="OT174" s="106"/>
      <c r="OU174" s="106"/>
      <c r="OV174" s="106"/>
      <c r="OW174" s="106"/>
      <c r="OX174" s="106"/>
      <c r="OY174" s="106"/>
      <c r="OZ174" s="106"/>
      <c r="PA174" s="106"/>
      <c r="PB174" s="106"/>
      <c r="PC174" s="106"/>
      <c r="PD174" s="106"/>
      <c r="PE174" s="106"/>
      <c r="PF174" s="106"/>
      <c r="PG174" s="106"/>
      <c r="PH174" s="106"/>
      <c r="PI174" s="106"/>
      <c r="PJ174" s="106"/>
      <c r="PK174" s="106"/>
      <c r="PL174" s="106"/>
      <c r="PM174" s="106"/>
      <c r="PN174" s="106"/>
      <c r="PO174" s="106"/>
      <c r="PP174" s="106"/>
      <c r="PQ174" s="106"/>
      <c r="PR174" s="106"/>
      <c r="PS174" s="106"/>
      <c r="PT174" s="106"/>
      <c r="PU174" s="106"/>
      <c r="PV174" s="106"/>
      <c r="PW174" s="106"/>
      <c r="PX174" s="106"/>
      <c r="PY174" s="106"/>
      <c r="PZ174" s="106"/>
      <c r="QA174" s="106"/>
      <c r="QB174" s="106"/>
      <c r="QC174" s="106"/>
      <c r="QD174" s="106"/>
      <c r="QE174" s="106"/>
      <c r="QF174" s="106"/>
      <c r="QG174" s="106"/>
      <c r="QH174" s="106"/>
      <c r="QI174" s="106"/>
      <c r="QJ174" s="106"/>
      <c r="QK174" s="106"/>
      <c r="QL174" s="106"/>
      <c r="QM174" s="106"/>
      <c r="QN174" s="106"/>
      <c r="QO174" s="106"/>
      <c r="QP174" s="106"/>
      <c r="QQ174" s="106"/>
      <c r="QR174" s="106"/>
      <c r="QS174" s="106"/>
      <c r="QT174" s="106"/>
      <c r="QU174" s="106"/>
      <c r="QV174" s="106"/>
      <c r="QW174" s="106"/>
      <c r="QX174" s="106"/>
      <c r="QY174" s="106"/>
      <c r="QZ174" s="106"/>
      <c r="RA174" s="106"/>
      <c r="RB174" s="106"/>
      <c r="RC174" s="106"/>
      <c r="RD174" s="106"/>
      <c r="RE174" s="106"/>
      <c r="RF174" s="106"/>
      <c r="RG174" s="106"/>
      <c r="RH174" s="106"/>
      <c r="RI174" s="106"/>
      <c r="RJ174" s="106"/>
      <c r="RK174" s="106"/>
      <c r="RL174" s="106"/>
      <c r="RM174" s="106"/>
      <c r="RN174" s="106"/>
      <c r="RO174" s="106"/>
      <c r="RP174" s="106"/>
      <c r="RQ174" s="106"/>
      <c r="RR174" s="106"/>
    </row>
    <row r="175" spans="1:486" x14ac:dyDescent="0.3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14"/>
      <c r="Q175" s="114"/>
      <c r="R175" s="149"/>
      <c r="S175" s="176">
        <v>0.08</v>
      </c>
      <c r="T175" s="176">
        <f t="shared" si="283"/>
        <v>72.745204481533492</v>
      </c>
      <c r="U175" s="176">
        <f t="shared" si="284"/>
        <v>45.06066005014619</v>
      </c>
      <c r="V175" s="177">
        <f t="shared" si="285"/>
        <v>0.86080643557404357</v>
      </c>
      <c r="W175" s="177">
        <f t="shared" si="286"/>
        <v>0.12403595301473387</v>
      </c>
      <c r="X175" s="177">
        <f t="shared" si="287"/>
        <v>2.5157496288187917</v>
      </c>
      <c r="Y175" s="177">
        <f t="shared" si="288"/>
        <v>1.0043553988390725</v>
      </c>
      <c r="Z175" s="178">
        <f t="shared" si="289"/>
        <v>886.88848105813611</v>
      </c>
      <c r="AA175" s="178">
        <f t="shared" si="290"/>
        <v>2455.9205301533202</v>
      </c>
      <c r="AB175" s="176">
        <f t="shared" si="291"/>
        <v>0.26531234003605902</v>
      </c>
      <c r="AC175" s="176">
        <f t="shared" si="292"/>
        <v>4.4566998027093812</v>
      </c>
      <c r="AD175" s="176">
        <f>IF(P59,S247,"")</f>
        <v>0.8</v>
      </c>
      <c r="AE175" s="176">
        <f>IF(P59,AB247,"")</f>
        <v>0.7657565006685606</v>
      </c>
      <c r="AF175" s="176">
        <f>IF(P59,AC247,"")</f>
        <v>6.9371249663015906</v>
      </c>
      <c r="AG175" s="149"/>
      <c r="AH175" s="149"/>
      <c r="AI175" s="149"/>
      <c r="AJ175" s="149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  <c r="IE175" s="106"/>
      <c r="IF175" s="106"/>
      <c r="IG175" s="106"/>
      <c r="IH175" s="106"/>
      <c r="II175" s="106"/>
      <c r="IJ175" s="106"/>
      <c r="IK175" s="106"/>
      <c r="IL175" s="106"/>
      <c r="IM175" s="106"/>
      <c r="IN175" s="106"/>
      <c r="IO175" s="106"/>
      <c r="IP175" s="106"/>
      <c r="IQ175" s="106"/>
      <c r="IR175" s="106"/>
      <c r="IS175" s="106"/>
      <c r="IT175" s="106"/>
      <c r="IU175" s="106"/>
      <c r="IV175" s="106"/>
      <c r="IW175" s="106"/>
      <c r="IX175" s="106"/>
      <c r="IY175" s="106"/>
      <c r="IZ175" s="106"/>
      <c r="JA175" s="106"/>
      <c r="JB175" s="106"/>
      <c r="JC175" s="106"/>
      <c r="JD175" s="106"/>
      <c r="JE175" s="106"/>
      <c r="JF175" s="106"/>
      <c r="JG175" s="106"/>
      <c r="JH175" s="106"/>
      <c r="JI175" s="106"/>
      <c r="JJ175" s="106"/>
      <c r="JK175" s="106"/>
      <c r="JL175" s="106"/>
      <c r="JM175" s="106"/>
      <c r="JN175" s="106"/>
      <c r="JO175" s="106"/>
      <c r="JP175" s="106"/>
      <c r="JQ175" s="106"/>
      <c r="JR175" s="106"/>
      <c r="JS175" s="106"/>
      <c r="JT175" s="106"/>
      <c r="JU175" s="106"/>
      <c r="JV175" s="106"/>
      <c r="JW175" s="106"/>
      <c r="JX175" s="106"/>
      <c r="JY175" s="106"/>
      <c r="JZ175" s="106"/>
      <c r="KA175" s="106"/>
      <c r="KB175" s="106"/>
      <c r="KC175" s="106"/>
      <c r="KD175" s="106"/>
      <c r="KE175" s="106"/>
      <c r="KF175" s="106"/>
      <c r="KG175" s="106"/>
      <c r="KH175" s="106"/>
      <c r="KI175" s="106"/>
      <c r="KJ175" s="106"/>
      <c r="KK175" s="106"/>
      <c r="KL175" s="106"/>
      <c r="KM175" s="106"/>
      <c r="KN175" s="106"/>
      <c r="KO175" s="106"/>
      <c r="KP175" s="106"/>
      <c r="KQ175" s="106"/>
      <c r="KR175" s="106"/>
      <c r="KS175" s="106"/>
      <c r="KT175" s="106"/>
      <c r="KU175" s="106"/>
      <c r="KV175" s="106"/>
      <c r="KW175" s="106"/>
      <c r="KX175" s="106"/>
      <c r="KY175" s="106"/>
      <c r="KZ175" s="106"/>
      <c r="LA175" s="106"/>
      <c r="LB175" s="106"/>
      <c r="LC175" s="106"/>
      <c r="LD175" s="106"/>
      <c r="LE175" s="106"/>
      <c r="LF175" s="106"/>
      <c r="LG175" s="106"/>
      <c r="LH175" s="106"/>
      <c r="LI175" s="106"/>
      <c r="LJ175" s="106"/>
      <c r="LK175" s="106"/>
      <c r="LL175" s="106"/>
      <c r="LM175" s="106"/>
      <c r="LN175" s="106"/>
      <c r="LO175" s="106"/>
      <c r="LP175" s="106"/>
      <c r="LQ175" s="106"/>
      <c r="LR175" s="106"/>
      <c r="LS175" s="106"/>
      <c r="LT175" s="106"/>
      <c r="LU175" s="106"/>
      <c r="LV175" s="106"/>
      <c r="LW175" s="106"/>
      <c r="LX175" s="106"/>
      <c r="LY175" s="106"/>
      <c r="LZ175" s="106"/>
      <c r="MA175" s="106"/>
      <c r="MB175" s="106"/>
      <c r="MC175" s="106"/>
      <c r="MD175" s="106"/>
      <c r="ME175" s="106"/>
      <c r="MF175" s="106"/>
      <c r="MG175" s="106"/>
      <c r="MH175" s="106"/>
      <c r="MI175" s="106"/>
      <c r="MJ175" s="106"/>
      <c r="MK175" s="106"/>
      <c r="ML175" s="106"/>
      <c r="MM175" s="106"/>
      <c r="MN175" s="106"/>
      <c r="MO175" s="106"/>
      <c r="MP175" s="106"/>
      <c r="MQ175" s="106"/>
      <c r="MR175" s="106"/>
      <c r="MS175" s="106"/>
      <c r="MT175" s="106"/>
      <c r="MU175" s="106"/>
      <c r="MV175" s="106"/>
      <c r="MW175" s="106"/>
      <c r="MX175" s="106"/>
      <c r="MY175" s="106"/>
      <c r="MZ175" s="106"/>
      <c r="NA175" s="106"/>
      <c r="NB175" s="106"/>
      <c r="NC175" s="106"/>
      <c r="ND175" s="106"/>
      <c r="NE175" s="106"/>
      <c r="NF175" s="106"/>
      <c r="NG175" s="106"/>
      <c r="NH175" s="106"/>
      <c r="NI175" s="106"/>
      <c r="NJ175" s="106"/>
      <c r="NK175" s="106"/>
      <c r="NL175" s="106"/>
      <c r="NM175" s="106"/>
      <c r="NN175" s="106"/>
      <c r="NO175" s="106"/>
      <c r="NP175" s="106"/>
      <c r="NQ175" s="106"/>
      <c r="NR175" s="106"/>
      <c r="NS175" s="106"/>
      <c r="NT175" s="106"/>
      <c r="NU175" s="106"/>
      <c r="NV175" s="106"/>
      <c r="NW175" s="106"/>
      <c r="NX175" s="106"/>
      <c r="NY175" s="106"/>
      <c r="NZ175" s="106"/>
      <c r="OA175" s="106"/>
      <c r="OB175" s="106"/>
      <c r="OC175" s="106"/>
      <c r="OD175" s="106"/>
      <c r="OE175" s="106"/>
      <c r="OF175" s="106"/>
      <c r="OG175" s="106"/>
      <c r="OH175" s="106"/>
      <c r="OI175" s="106"/>
      <c r="OJ175" s="106"/>
      <c r="OK175" s="106"/>
      <c r="OL175" s="106"/>
      <c r="OM175" s="106"/>
      <c r="ON175" s="106"/>
      <c r="OO175" s="106"/>
      <c r="OP175" s="106"/>
      <c r="OQ175" s="106"/>
      <c r="OR175" s="106"/>
      <c r="OS175" s="106"/>
      <c r="OT175" s="106"/>
      <c r="OU175" s="106"/>
      <c r="OV175" s="106"/>
      <c r="OW175" s="106"/>
      <c r="OX175" s="106"/>
      <c r="OY175" s="106"/>
      <c r="OZ175" s="106"/>
      <c r="PA175" s="106"/>
      <c r="PB175" s="106"/>
      <c r="PC175" s="106"/>
      <c r="PD175" s="106"/>
      <c r="PE175" s="106"/>
      <c r="PF175" s="106"/>
      <c r="PG175" s="106"/>
      <c r="PH175" s="106"/>
      <c r="PI175" s="106"/>
      <c r="PJ175" s="106"/>
      <c r="PK175" s="106"/>
      <c r="PL175" s="106"/>
      <c r="PM175" s="106"/>
      <c r="PN175" s="106"/>
      <c r="PO175" s="106"/>
      <c r="PP175" s="106"/>
      <c r="PQ175" s="106"/>
      <c r="PR175" s="106"/>
      <c r="PS175" s="106"/>
      <c r="PT175" s="106"/>
      <c r="PU175" s="106"/>
      <c r="PV175" s="106"/>
      <c r="PW175" s="106"/>
      <c r="PX175" s="106"/>
      <c r="PY175" s="106"/>
      <c r="PZ175" s="106"/>
      <c r="QA175" s="106"/>
      <c r="QB175" s="106"/>
      <c r="QC175" s="106"/>
      <c r="QD175" s="106"/>
      <c r="QE175" s="106"/>
      <c r="QF175" s="106"/>
      <c r="QG175" s="106"/>
      <c r="QH175" s="106"/>
      <c r="QI175" s="106"/>
      <c r="QJ175" s="106"/>
      <c r="QK175" s="106"/>
      <c r="QL175" s="106"/>
      <c r="QM175" s="106"/>
      <c r="QN175" s="106"/>
      <c r="QO175" s="106"/>
      <c r="QP175" s="106"/>
      <c r="QQ175" s="106"/>
      <c r="QR175" s="106"/>
      <c r="QS175" s="106"/>
      <c r="QT175" s="106"/>
      <c r="QU175" s="106"/>
      <c r="QV175" s="106"/>
      <c r="QW175" s="106"/>
      <c r="QX175" s="106"/>
      <c r="QY175" s="106"/>
      <c r="QZ175" s="106"/>
      <c r="RA175" s="106"/>
      <c r="RB175" s="106"/>
      <c r="RC175" s="106"/>
      <c r="RD175" s="106"/>
      <c r="RE175" s="106"/>
      <c r="RF175" s="106"/>
      <c r="RG175" s="106"/>
      <c r="RH175" s="106"/>
      <c r="RI175" s="106"/>
      <c r="RJ175" s="106"/>
      <c r="RK175" s="106"/>
      <c r="RL175" s="106"/>
      <c r="RM175" s="106"/>
      <c r="RN175" s="106"/>
      <c r="RO175" s="106"/>
      <c r="RP175" s="106"/>
      <c r="RQ175" s="106"/>
      <c r="RR175" s="106"/>
    </row>
    <row r="176" spans="1:486" x14ac:dyDescent="0.3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14"/>
      <c r="Q176" s="114"/>
      <c r="R176" s="149"/>
      <c r="S176" s="176">
        <v>0.09</v>
      </c>
      <c r="T176" s="176">
        <f t="shared" si="283"/>
        <v>72.745204481533492</v>
      </c>
      <c r="U176" s="176">
        <f t="shared" si="284"/>
        <v>45.06066005014619</v>
      </c>
      <c r="V176" s="177">
        <f t="shared" si="285"/>
        <v>0.86080643557404357</v>
      </c>
      <c r="W176" s="177">
        <f t="shared" si="286"/>
        <v>0.12403595301473387</v>
      </c>
      <c r="X176" s="177">
        <f t="shared" si="287"/>
        <v>2.4839528721290809</v>
      </c>
      <c r="Y176" s="177">
        <f t="shared" si="288"/>
        <v>1.0055429487673642</v>
      </c>
      <c r="Z176" s="178">
        <f t="shared" si="289"/>
        <v>985.13890655686134</v>
      </c>
      <c r="AA176" s="178">
        <f t="shared" si="290"/>
        <v>2432.0980585524194</v>
      </c>
      <c r="AB176" s="176">
        <f t="shared" si="291"/>
        <v>0.2882852189108745</v>
      </c>
      <c r="AC176" s="176">
        <f t="shared" si="292"/>
        <v>4.5559286387990277</v>
      </c>
      <c r="AD176" s="176">
        <f>IF(P59,S257,"")</f>
        <v>0.9</v>
      </c>
      <c r="AE176" s="176">
        <f>IF(P59,AB257,"")</f>
        <v>0.81011957532078327</v>
      </c>
      <c r="AF176" s="176">
        <f>IF(P59,AC257,"")</f>
        <v>6.8116574643708017</v>
      </c>
      <c r="AG176" s="149"/>
      <c r="AH176" s="149"/>
      <c r="AI176" s="149"/>
      <c r="AJ176" s="149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  <c r="II176" s="106"/>
      <c r="IJ176" s="106"/>
      <c r="IK176" s="106"/>
      <c r="IL176" s="106"/>
      <c r="IM176" s="106"/>
      <c r="IN176" s="106"/>
      <c r="IO176" s="106"/>
      <c r="IP176" s="106"/>
      <c r="IQ176" s="106"/>
      <c r="IR176" s="106"/>
      <c r="IS176" s="106"/>
      <c r="IT176" s="106"/>
      <c r="IU176" s="106"/>
      <c r="IV176" s="106"/>
      <c r="IW176" s="106"/>
      <c r="IX176" s="106"/>
      <c r="IY176" s="106"/>
      <c r="IZ176" s="106"/>
      <c r="JA176" s="106"/>
      <c r="JB176" s="106"/>
      <c r="JC176" s="106"/>
      <c r="JD176" s="106"/>
      <c r="JE176" s="106"/>
      <c r="JF176" s="106"/>
      <c r="JG176" s="106"/>
      <c r="JH176" s="106"/>
      <c r="JI176" s="106"/>
      <c r="JJ176" s="106"/>
      <c r="JK176" s="106"/>
      <c r="JL176" s="106"/>
      <c r="JM176" s="106"/>
      <c r="JN176" s="106"/>
      <c r="JO176" s="106"/>
      <c r="JP176" s="106"/>
      <c r="JQ176" s="106"/>
      <c r="JR176" s="106"/>
      <c r="JS176" s="106"/>
      <c r="JT176" s="106"/>
      <c r="JU176" s="106"/>
      <c r="JV176" s="106"/>
      <c r="JW176" s="106"/>
      <c r="JX176" s="106"/>
      <c r="JY176" s="106"/>
      <c r="JZ176" s="106"/>
      <c r="KA176" s="106"/>
      <c r="KB176" s="106"/>
      <c r="KC176" s="106"/>
      <c r="KD176" s="106"/>
      <c r="KE176" s="106"/>
      <c r="KF176" s="106"/>
      <c r="KG176" s="106"/>
      <c r="KH176" s="106"/>
      <c r="KI176" s="106"/>
      <c r="KJ176" s="106"/>
      <c r="KK176" s="106"/>
      <c r="KL176" s="106"/>
      <c r="KM176" s="106"/>
      <c r="KN176" s="106"/>
      <c r="KO176" s="106"/>
      <c r="KP176" s="106"/>
      <c r="KQ176" s="106"/>
      <c r="KR176" s="106"/>
      <c r="KS176" s="106"/>
      <c r="KT176" s="106"/>
      <c r="KU176" s="106"/>
      <c r="KV176" s="106"/>
      <c r="KW176" s="106"/>
      <c r="KX176" s="106"/>
      <c r="KY176" s="106"/>
      <c r="KZ176" s="106"/>
      <c r="LA176" s="106"/>
      <c r="LB176" s="106"/>
      <c r="LC176" s="106"/>
      <c r="LD176" s="106"/>
      <c r="LE176" s="106"/>
      <c r="LF176" s="106"/>
      <c r="LG176" s="106"/>
      <c r="LH176" s="106"/>
      <c r="LI176" s="106"/>
      <c r="LJ176" s="106"/>
      <c r="LK176" s="106"/>
      <c r="LL176" s="106"/>
      <c r="LM176" s="106"/>
      <c r="LN176" s="106"/>
      <c r="LO176" s="106"/>
      <c r="LP176" s="106"/>
      <c r="LQ176" s="106"/>
      <c r="LR176" s="106"/>
      <c r="LS176" s="106"/>
      <c r="LT176" s="106"/>
      <c r="LU176" s="106"/>
      <c r="LV176" s="106"/>
      <c r="LW176" s="106"/>
      <c r="LX176" s="106"/>
      <c r="LY176" s="106"/>
      <c r="LZ176" s="106"/>
      <c r="MA176" s="106"/>
      <c r="MB176" s="106"/>
      <c r="MC176" s="106"/>
      <c r="MD176" s="106"/>
      <c r="ME176" s="106"/>
      <c r="MF176" s="106"/>
      <c r="MG176" s="106"/>
      <c r="MH176" s="106"/>
      <c r="MI176" s="106"/>
      <c r="MJ176" s="106"/>
      <c r="MK176" s="106"/>
      <c r="ML176" s="106"/>
      <c r="MM176" s="106"/>
      <c r="MN176" s="106"/>
      <c r="MO176" s="106"/>
      <c r="MP176" s="106"/>
      <c r="MQ176" s="106"/>
      <c r="MR176" s="106"/>
      <c r="MS176" s="106"/>
      <c r="MT176" s="106"/>
      <c r="MU176" s="106"/>
      <c r="MV176" s="106"/>
      <c r="MW176" s="106"/>
      <c r="MX176" s="106"/>
      <c r="MY176" s="106"/>
      <c r="MZ176" s="106"/>
      <c r="NA176" s="106"/>
      <c r="NB176" s="106"/>
      <c r="NC176" s="106"/>
      <c r="ND176" s="106"/>
      <c r="NE176" s="106"/>
      <c r="NF176" s="106"/>
      <c r="NG176" s="106"/>
      <c r="NH176" s="106"/>
      <c r="NI176" s="106"/>
      <c r="NJ176" s="106"/>
      <c r="NK176" s="106"/>
      <c r="NL176" s="106"/>
      <c r="NM176" s="106"/>
      <c r="NN176" s="106"/>
      <c r="NO176" s="106"/>
      <c r="NP176" s="106"/>
      <c r="NQ176" s="106"/>
      <c r="NR176" s="106"/>
      <c r="NS176" s="106"/>
      <c r="NT176" s="106"/>
      <c r="NU176" s="106"/>
      <c r="NV176" s="106"/>
      <c r="NW176" s="106"/>
      <c r="NX176" s="106"/>
      <c r="NY176" s="106"/>
      <c r="NZ176" s="106"/>
      <c r="OA176" s="106"/>
      <c r="OB176" s="106"/>
      <c r="OC176" s="106"/>
      <c r="OD176" s="106"/>
      <c r="OE176" s="106"/>
      <c r="OF176" s="106"/>
      <c r="OG176" s="106"/>
      <c r="OH176" s="106"/>
      <c r="OI176" s="106"/>
      <c r="OJ176" s="106"/>
      <c r="OK176" s="106"/>
      <c r="OL176" s="106"/>
      <c r="OM176" s="106"/>
      <c r="ON176" s="106"/>
      <c r="OO176" s="106"/>
      <c r="OP176" s="106"/>
      <c r="OQ176" s="106"/>
      <c r="OR176" s="106"/>
      <c r="OS176" s="106"/>
      <c r="OT176" s="106"/>
      <c r="OU176" s="106"/>
      <c r="OV176" s="106"/>
      <c r="OW176" s="106"/>
      <c r="OX176" s="106"/>
      <c r="OY176" s="106"/>
      <c r="OZ176" s="106"/>
      <c r="PA176" s="106"/>
      <c r="PB176" s="106"/>
      <c r="PC176" s="106"/>
      <c r="PD176" s="106"/>
      <c r="PE176" s="106"/>
      <c r="PF176" s="106"/>
      <c r="PG176" s="106"/>
      <c r="PH176" s="106"/>
      <c r="PI176" s="106"/>
      <c r="PJ176" s="106"/>
      <c r="PK176" s="106"/>
      <c r="PL176" s="106"/>
      <c r="PM176" s="106"/>
      <c r="PN176" s="106"/>
      <c r="PO176" s="106"/>
      <c r="PP176" s="106"/>
      <c r="PQ176" s="106"/>
      <c r="PR176" s="106"/>
      <c r="PS176" s="106"/>
      <c r="PT176" s="106"/>
      <c r="PU176" s="106"/>
      <c r="PV176" s="106"/>
      <c r="PW176" s="106"/>
      <c r="PX176" s="106"/>
      <c r="PY176" s="106"/>
      <c r="PZ176" s="106"/>
      <c r="QA176" s="106"/>
      <c r="QB176" s="106"/>
      <c r="QC176" s="106"/>
      <c r="QD176" s="106"/>
      <c r="QE176" s="106"/>
      <c r="QF176" s="106"/>
      <c r="QG176" s="106"/>
      <c r="QH176" s="106"/>
      <c r="QI176" s="106"/>
      <c r="QJ176" s="106"/>
      <c r="QK176" s="106"/>
      <c r="QL176" s="106"/>
      <c r="QM176" s="106"/>
      <c r="QN176" s="106"/>
      <c r="QO176" s="106"/>
      <c r="QP176" s="106"/>
      <c r="QQ176" s="106"/>
      <c r="QR176" s="106"/>
      <c r="QS176" s="106"/>
      <c r="QT176" s="106"/>
      <c r="QU176" s="106"/>
      <c r="QV176" s="106"/>
      <c r="QW176" s="106"/>
      <c r="QX176" s="106"/>
      <c r="QY176" s="106"/>
      <c r="QZ176" s="106"/>
      <c r="RA176" s="106"/>
      <c r="RB176" s="106"/>
      <c r="RC176" s="106"/>
      <c r="RD176" s="106"/>
      <c r="RE176" s="106"/>
      <c r="RF176" s="106"/>
      <c r="RG176" s="106"/>
      <c r="RH176" s="106"/>
      <c r="RI176" s="106"/>
      <c r="RJ176" s="106"/>
      <c r="RK176" s="106"/>
      <c r="RL176" s="106"/>
      <c r="RM176" s="106"/>
      <c r="RN176" s="106"/>
      <c r="RO176" s="106"/>
      <c r="RP176" s="106"/>
      <c r="RQ176" s="106"/>
      <c r="RR176" s="106"/>
    </row>
    <row r="177" spans="1:486" x14ac:dyDescent="0.3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14"/>
      <c r="Q177" s="114"/>
      <c r="R177" s="149"/>
      <c r="S177" s="176">
        <v>0.1</v>
      </c>
      <c r="T177" s="176">
        <f t="shared" si="283"/>
        <v>72.745204481533492</v>
      </c>
      <c r="U177" s="176">
        <f t="shared" si="284"/>
        <v>45.06066005014619</v>
      </c>
      <c r="V177" s="177">
        <f t="shared" si="285"/>
        <v>0.86080643557404357</v>
      </c>
      <c r="W177" s="177">
        <f t="shared" si="286"/>
        <v>0.12403595301473387</v>
      </c>
      <c r="X177" s="177">
        <f t="shared" si="287"/>
        <v>2.4526609209214527</v>
      </c>
      <c r="Y177" s="177">
        <f t="shared" si="288"/>
        <v>1.0068821214520667</v>
      </c>
      <c r="Z177" s="178">
        <f t="shared" si="289"/>
        <v>1080.8094204748056</v>
      </c>
      <c r="AA177" s="178">
        <f t="shared" si="290"/>
        <v>2408.5751577785722</v>
      </c>
      <c r="AB177" s="176">
        <f t="shared" si="291"/>
        <v>0.30974213252693633</v>
      </c>
      <c r="AC177" s="176">
        <f t="shared" si="292"/>
        <v>4.652117279007558</v>
      </c>
      <c r="AD177" s="176">
        <f>IF(P59,S267,"")</f>
        <v>1</v>
      </c>
      <c r="AE177" s="176">
        <f>IF(P59,AB267,"")</f>
        <v>1</v>
      </c>
      <c r="AF177" s="176">
        <f>IF(P59,AC267,"")</f>
        <v>5.8750751662151854</v>
      </c>
      <c r="AG177" s="149"/>
      <c r="AH177" s="149"/>
      <c r="AI177" s="149"/>
      <c r="AJ177" s="149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  <c r="JX177" s="106"/>
      <c r="JY177" s="106"/>
      <c r="JZ177" s="106"/>
      <c r="KA177" s="106"/>
      <c r="KB177" s="106"/>
      <c r="KC177" s="106"/>
      <c r="KD177" s="106"/>
      <c r="KE177" s="106"/>
      <c r="KF177" s="106"/>
      <c r="KG177" s="106"/>
      <c r="KH177" s="106"/>
      <c r="KI177" s="106"/>
      <c r="KJ177" s="106"/>
      <c r="KK177" s="106"/>
      <c r="KL177" s="106"/>
      <c r="KM177" s="106"/>
      <c r="KN177" s="106"/>
      <c r="KO177" s="106"/>
      <c r="KP177" s="106"/>
      <c r="KQ177" s="106"/>
      <c r="KR177" s="106"/>
      <c r="KS177" s="106"/>
      <c r="KT177" s="106"/>
      <c r="KU177" s="106"/>
      <c r="KV177" s="106"/>
      <c r="KW177" s="106"/>
      <c r="KX177" s="106"/>
      <c r="KY177" s="106"/>
      <c r="KZ177" s="106"/>
      <c r="LA177" s="106"/>
      <c r="LB177" s="106"/>
      <c r="LC177" s="106"/>
      <c r="LD177" s="106"/>
      <c r="LE177" s="106"/>
      <c r="LF177" s="106"/>
      <c r="LG177" s="106"/>
      <c r="LH177" s="106"/>
      <c r="LI177" s="106"/>
      <c r="LJ177" s="106"/>
      <c r="LK177" s="106"/>
      <c r="LL177" s="106"/>
      <c r="LM177" s="106"/>
      <c r="LN177" s="106"/>
      <c r="LO177" s="106"/>
      <c r="LP177" s="106"/>
      <c r="LQ177" s="106"/>
      <c r="LR177" s="106"/>
      <c r="LS177" s="106"/>
      <c r="LT177" s="106"/>
      <c r="LU177" s="106"/>
      <c r="LV177" s="106"/>
      <c r="LW177" s="106"/>
      <c r="LX177" s="106"/>
      <c r="LY177" s="106"/>
      <c r="LZ177" s="106"/>
      <c r="MA177" s="106"/>
      <c r="MB177" s="106"/>
      <c r="MC177" s="106"/>
      <c r="MD177" s="106"/>
      <c r="ME177" s="106"/>
      <c r="MF177" s="106"/>
      <c r="MG177" s="106"/>
      <c r="MH177" s="106"/>
      <c r="MI177" s="106"/>
      <c r="MJ177" s="106"/>
      <c r="MK177" s="106"/>
      <c r="ML177" s="106"/>
      <c r="MM177" s="106"/>
      <c r="MN177" s="106"/>
      <c r="MO177" s="106"/>
      <c r="MP177" s="106"/>
      <c r="MQ177" s="106"/>
      <c r="MR177" s="106"/>
      <c r="MS177" s="106"/>
      <c r="MT177" s="106"/>
      <c r="MU177" s="106"/>
      <c r="MV177" s="106"/>
      <c r="MW177" s="106"/>
      <c r="MX177" s="106"/>
      <c r="MY177" s="106"/>
      <c r="MZ177" s="106"/>
      <c r="NA177" s="106"/>
      <c r="NB177" s="106"/>
      <c r="NC177" s="106"/>
      <c r="ND177" s="106"/>
      <c r="NE177" s="106"/>
      <c r="NF177" s="106"/>
      <c r="NG177" s="106"/>
      <c r="NH177" s="106"/>
      <c r="NI177" s="106"/>
      <c r="NJ177" s="106"/>
      <c r="NK177" s="106"/>
      <c r="NL177" s="106"/>
      <c r="NM177" s="106"/>
      <c r="NN177" s="106"/>
      <c r="NO177" s="106"/>
      <c r="NP177" s="106"/>
      <c r="NQ177" s="106"/>
      <c r="NR177" s="106"/>
      <c r="NS177" s="106"/>
      <c r="NT177" s="106"/>
      <c r="NU177" s="106"/>
      <c r="NV177" s="106"/>
      <c r="NW177" s="106"/>
      <c r="NX177" s="106"/>
      <c r="NY177" s="106"/>
      <c r="NZ177" s="106"/>
      <c r="OA177" s="106"/>
      <c r="OB177" s="106"/>
      <c r="OC177" s="106"/>
      <c r="OD177" s="106"/>
      <c r="OE177" s="106"/>
      <c r="OF177" s="106"/>
      <c r="OG177" s="106"/>
      <c r="OH177" s="106"/>
      <c r="OI177" s="106"/>
      <c r="OJ177" s="106"/>
      <c r="OK177" s="106"/>
      <c r="OL177" s="106"/>
      <c r="OM177" s="106"/>
      <c r="ON177" s="106"/>
      <c r="OO177" s="106"/>
      <c r="OP177" s="106"/>
      <c r="OQ177" s="106"/>
      <c r="OR177" s="106"/>
      <c r="OS177" s="106"/>
      <c r="OT177" s="106"/>
      <c r="OU177" s="106"/>
      <c r="OV177" s="106"/>
      <c r="OW177" s="106"/>
      <c r="OX177" s="106"/>
      <c r="OY177" s="106"/>
      <c r="OZ177" s="106"/>
      <c r="PA177" s="106"/>
      <c r="PB177" s="106"/>
      <c r="PC177" s="106"/>
      <c r="PD177" s="106"/>
      <c r="PE177" s="106"/>
      <c r="PF177" s="106"/>
      <c r="PG177" s="106"/>
      <c r="PH177" s="106"/>
      <c r="PI177" s="106"/>
      <c r="PJ177" s="106"/>
      <c r="PK177" s="106"/>
      <c r="PL177" s="106"/>
      <c r="PM177" s="106"/>
      <c r="PN177" s="106"/>
      <c r="PO177" s="106"/>
      <c r="PP177" s="106"/>
      <c r="PQ177" s="106"/>
      <c r="PR177" s="106"/>
      <c r="PS177" s="106"/>
      <c r="PT177" s="106"/>
      <c r="PU177" s="106"/>
      <c r="PV177" s="106"/>
      <c r="PW177" s="106"/>
      <c r="PX177" s="106"/>
      <c r="PY177" s="106"/>
      <c r="PZ177" s="106"/>
      <c r="QA177" s="106"/>
      <c r="QB177" s="106"/>
      <c r="QC177" s="106"/>
      <c r="QD177" s="106"/>
      <c r="QE177" s="106"/>
      <c r="QF177" s="106"/>
      <c r="QG177" s="106"/>
      <c r="QH177" s="106"/>
      <c r="QI177" s="106"/>
      <c r="QJ177" s="106"/>
      <c r="QK177" s="106"/>
      <c r="QL177" s="106"/>
      <c r="QM177" s="106"/>
      <c r="QN177" s="106"/>
      <c r="QO177" s="106"/>
      <c r="QP177" s="106"/>
      <c r="QQ177" s="106"/>
      <c r="QR177" s="106"/>
      <c r="QS177" s="106"/>
      <c r="QT177" s="106"/>
      <c r="QU177" s="106"/>
      <c r="QV177" s="106"/>
      <c r="QW177" s="106"/>
      <c r="QX177" s="106"/>
      <c r="QY177" s="106"/>
      <c r="QZ177" s="106"/>
      <c r="RA177" s="106"/>
      <c r="RB177" s="106"/>
      <c r="RC177" s="106"/>
      <c r="RD177" s="106"/>
      <c r="RE177" s="106"/>
      <c r="RF177" s="106"/>
      <c r="RG177" s="106"/>
      <c r="RH177" s="106"/>
      <c r="RI177" s="106"/>
      <c r="RJ177" s="106"/>
      <c r="RK177" s="106"/>
      <c r="RL177" s="106"/>
      <c r="RM177" s="106"/>
      <c r="RN177" s="106"/>
      <c r="RO177" s="106"/>
      <c r="RP177" s="106"/>
      <c r="RQ177" s="106"/>
      <c r="RR177" s="106"/>
    </row>
    <row r="178" spans="1:486" x14ac:dyDescent="0.3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14"/>
      <c r="Q178" s="114"/>
      <c r="R178" s="149"/>
      <c r="S178" s="176">
        <v>0.11</v>
      </c>
      <c r="T178" s="176">
        <f t="shared" si="283"/>
        <v>72.745204481533492</v>
      </c>
      <c r="U178" s="176">
        <f t="shared" si="284"/>
        <v>45.06066005014619</v>
      </c>
      <c r="V178" s="177">
        <f t="shared" si="285"/>
        <v>0.86080643557404357</v>
      </c>
      <c r="W178" s="177">
        <f t="shared" si="286"/>
        <v>0.12403595301473387</v>
      </c>
      <c r="X178" s="177">
        <f t="shared" si="287"/>
        <v>2.4218646140300772</v>
      </c>
      <c r="Y178" s="177">
        <f t="shared" si="288"/>
        <v>1.008375944632905</v>
      </c>
      <c r="Z178" s="178">
        <f t="shared" si="289"/>
        <v>1173.9623175764402</v>
      </c>
      <c r="AA178" s="178">
        <f t="shared" si="290"/>
        <v>2385.3469000953896</v>
      </c>
      <c r="AB178" s="176">
        <f t="shared" si="291"/>
        <v>0.32982869590193614</v>
      </c>
      <c r="AC178" s="176">
        <f t="shared" si="292"/>
        <v>4.7453422062036834</v>
      </c>
      <c r="AD178" s="149"/>
      <c r="AE178" s="149"/>
      <c r="AF178" s="149"/>
      <c r="AG178" s="149"/>
      <c r="AH178" s="149"/>
      <c r="AI178" s="149"/>
      <c r="AJ178" s="149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  <c r="JX178" s="106"/>
      <c r="JY178" s="106"/>
      <c r="JZ178" s="106"/>
      <c r="KA178" s="106"/>
      <c r="KB178" s="106"/>
      <c r="KC178" s="106"/>
      <c r="KD178" s="106"/>
      <c r="KE178" s="106"/>
      <c r="KF178" s="106"/>
      <c r="KG178" s="106"/>
      <c r="KH178" s="106"/>
      <c r="KI178" s="106"/>
      <c r="KJ178" s="106"/>
      <c r="KK178" s="106"/>
      <c r="KL178" s="106"/>
      <c r="KM178" s="106"/>
      <c r="KN178" s="106"/>
      <c r="KO178" s="106"/>
      <c r="KP178" s="106"/>
      <c r="KQ178" s="106"/>
      <c r="KR178" s="106"/>
      <c r="KS178" s="106"/>
      <c r="KT178" s="106"/>
      <c r="KU178" s="106"/>
      <c r="KV178" s="106"/>
      <c r="KW178" s="106"/>
      <c r="KX178" s="106"/>
      <c r="KY178" s="106"/>
      <c r="KZ178" s="106"/>
      <c r="LA178" s="106"/>
      <c r="LB178" s="106"/>
      <c r="LC178" s="106"/>
      <c r="LD178" s="106"/>
      <c r="LE178" s="106"/>
      <c r="LF178" s="106"/>
      <c r="LG178" s="106"/>
      <c r="LH178" s="106"/>
      <c r="LI178" s="106"/>
      <c r="LJ178" s="106"/>
      <c r="LK178" s="106"/>
      <c r="LL178" s="106"/>
      <c r="LM178" s="106"/>
      <c r="LN178" s="106"/>
      <c r="LO178" s="106"/>
      <c r="LP178" s="106"/>
      <c r="LQ178" s="106"/>
      <c r="LR178" s="106"/>
      <c r="LS178" s="106"/>
      <c r="LT178" s="106"/>
      <c r="LU178" s="106"/>
      <c r="LV178" s="106"/>
      <c r="LW178" s="106"/>
      <c r="LX178" s="106"/>
      <c r="LY178" s="106"/>
      <c r="LZ178" s="106"/>
      <c r="MA178" s="106"/>
      <c r="MB178" s="106"/>
      <c r="MC178" s="106"/>
      <c r="MD178" s="106"/>
      <c r="ME178" s="106"/>
      <c r="MF178" s="106"/>
      <c r="MG178" s="106"/>
      <c r="MH178" s="106"/>
      <c r="MI178" s="106"/>
      <c r="MJ178" s="106"/>
      <c r="MK178" s="106"/>
      <c r="ML178" s="106"/>
      <c r="MM178" s="106"/>
      <c r="MN178" s="106"/>
      <c r="MO178" s="106"/>
      <c r="MP178" s="106"/>
      <c r="MQ178" s="106"/>
      <c r="MR178" s="106"/>
      <c r="MS178" s="106"/>
      <c r="MT178" s="106"/>
      <c r="MU178" s="106"/>
      <c r="MV178" s="106"/>
      <c r="MW178" s="106"/>
      <c r="MX178" s="106"/>
      <c r="MY178" s="106"/>
      <c r="MZ178" s="106"/>
      <c r="NA178" s="106"/>
      <c r="NB178" s="106"/>
      <c r="NC178" s="106"/>
      <c r="ND178" s="106"/>
      <c r="NE178" s="106"/>
      <c r="NF178" s="106"/>
      <c r="NG178" s="106"/>
      <c r="NH178" s="106"/>
      <c r="NI178" s="106"/>
      <c r="NJ178" s="106"/>
      <c r="NK178" s="106"/>
      <c r="NL178" s="106"/>
      <c r="NM178" s="106"/>
      <c r="NN178" s="106"/>
      <c r="NO178" s="106"/>
      <c r="NP178" s="106"/>
      <c r="NQ178" s="106"/>
      <c r="NR178" s="106"/>
      <c r="NS178" s="106"/>
      <c r="NT178" s="106"/>
      <c r="NU178" s="106"/>
      <c r="NV178" s="106"/>
      <c r="NW178" s="106"/>
      <c r="NX178" s="106"/>
      <c r="NY178" s="106"/>
      <c r="NZ178" s="106"/>
      <c r="OA178" s="106"/>
      <c r="OB178" s="106"/>
      <c r="OC178" s="106"/>
      <c r="OD178" s="106"/>
      <c r="OE178" s="106"/>
      <c r="OF178" s="106"/>
      <c r="OG178" s="106"/>
      <c r="OH178" s="106"/>
      <c r="OI178" s="106"/>
      <c r="OJ178" s="106"/>
      <c r="OK178" s="106"/>
      <c r="OL178" s="106"/>
      <c r="OM178" s="106"/>
      <c r="ON178" s="106"/>
      <c r="OO178" s="106"/>
      <c r="OP178" s="106"/>
      <c r="OQ178" s="106"/>
      <c r="OR178" s="106"/>
      <c r="OS178" s="106"/>
      <c r="OT178" s="106"/>
      <c r="OU178" s="106"/>
      <c r="OV178" s="106"/>
      <c r="OW178" s="106"/>
      <c r="OX178" s="106"/>
      <c r="OY178" s="106"/>
      <c r="OZ178" s="106"/>
      <c r="PA178" s="106"/>
      <c r="PB178" s="106"/>
      <c r="PC178" s="106"/>
      <c r="PD178" s="106"/>
      <c r="PE178" s="106"/>
      <c r="PF178" s="106"/>
      <c r="PG178" s="106"/>
      <c r="PH178" s="106"/>
      <c r="PI178" s="106"/>
      <c r="PJ178" s="106"/>
      <c r="PK178" s="106"/>
      <c r="PL178" s="106"/>
      <c r="PM178" s="106"/>
      <c r="PN178" s="106"/>
      <c r="PO178" s="106"/>
      <c r="PP178" s="106"/>
      <c r="PQ178" s="106"/>
      <c r="PR178" s="106"/>
      <c r="PS178" s="106"/>
      <c r="PT178" s="106"/>
      <c r="PU178" s="106"/>
      <c r="PV178" s="106"/>
      <c r="PW178" s="106"/>
      <c r="PX178" s="106"/>
      <c r="PY178" s="106"/>
      <c r="PZ178" s="106"/>
      <c r="QA178" s="106"/>
      <c r="QB178" s="106"/>
      <c r="QC178" s="106"/>
      <c r="QD178" s="106"/>
      <c r="QE178" s="106"/>
      <c r="QF178" s="106"/>
      <c r="QG178" s="106"/>
      <c r="QH178" s="106"/>
      <c r="QI178" s="106"/>
      <c r="QJ178" s="106"/>
      <c r="QK178" s="106"/>
      <c r="QL178" s="106"/>
      <c r="QM178" s="106"/>
      <c r="QN178" s="106"/>
      <c r="QO178" s="106"/>
      <c r="QP178" s="106"/>
      <c r="QQ178" s="106"/>
      <c r="QR178" s="106"/>
      <c r="QS178" s="106"/>
      <c r="QT178" s="106"/>
      <c r="QU178" s="106"/>
      <c r="QV178" s="106"/>
      <c r="QW178" s="106"/>
      <c r="QX178" s="106"/>
      <c r="QY178" s="106"/>
      <c r="QZ178" s="106"/>
      <c r="RA178" s="106"/>
      <c r="RB178" s="106"/>
      <c r="RC178" s="106"/>
      <c r="RD178" s="106"/>
      <c r="RE178" s="106"/>
      <c r="RF178" s="106"/>
      <c r="RG178" s="106"/>
      <c r="RH178" s="106"/>
      <c r="RI178" s="106"/>
      <c r="RJ178" s="106"/>
      <c r="RK178" s="106"/>
      <c r="RL178" s="106"/>
      <c r="RM178" s="106"/>
      <c r="RN178" s="106"/>
      <c r="RO178" s="106"/>
      <c r="RP178" s="106"/>
      <c r="RQ178" s="106"/>
      <c r="RR178" s="106"/>
    </row>
    <row r="179" spans="1:486" x14ac:dyDescent="0.3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14"/>
      <c r="Q179" s="114"/>
      <c r="R179" s="149"/>
      <c r="S179" s="176">
        <v>0.12</v>
      </c>
      <c r="T179" s="176">
        <f t="shared" si="283"/>
        <v>72.745204481533492</v>
      </c>
      <c r="U179" s="176">
        <f t="shared" si="284"/>
        <v>45.06066005014619</v>
      </c>
      <c r="V179" s="177">
        <f t="shared" si="285"/>
        <v>0.86080643557404357</v>
      </c>
      <c r="W179" s="177">
        <f t="shared" si="286"/>
        <v>0.12403595301473387</v>
      </c>
      <c r="X179" s="177">
        <f t="shared" si="287"/>
        <v>2.3915549868211805</v>
      </c>
      <c r="Y179" s="177">
        <f t="shared" si="288"/>
        <v>1.0100276153674468</v>
      </c>
      <c r="Z179" s="178">
        <f t="shared" si="289"/>
        <v>1264.6583817393212</v>
      </c>
      <c r="AA179" s="178">
        <f t="shared" si="290"/>
        <v>2362.4084318956848</v>
      </c>
      <c r="AB179" s="176">
        <f t="shared" si="291"/>
        <v>0.34867248019395997</v>
      </c>
      <c r="AC179" s="176">
        <f t="shared" si="292"/>
        <v>4.8356779877420104</v>
      </c>
      <c r="AD179" s="149"/>
      <c r="AE179" s="149"/>
      <c r="AF179" s="149"/>
      <c r="AG179" s="149"/>
      <c r="AH179" s="149"/>
      <c r="AI179" s="149"/>
      <c r="AJ179" s="149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  <c r="II179" s="106"/>
      <c r="IJ179" s="106"/>
      <c r="IK179" s="106"/>
      <c r="IL179" s="106"/>
      <c r="IM179" s="106"/>
      <c r="IN179" s="106"/>
      <c r="IO179" s="106"/>
      <c r="IP179" s="106"/>
      <c r="IQ179" s="106"/>
      <c r="IR179" s="106"/>
      <c r="IS179" s="106"/>
      <c r="IT179" s="106"/>
      <c r="IU179" s="106"/>
      <c r="IV179" s="106"/>
      <c r="IW179" s="106"/>
      <c r="IX179" s="106"/>
      <c r="IY179" s="106"/>
      <c r="IZ179" s="106"/>
      <c r="JA179" s="106"/>
      <c r="JB179" s="106"/>
      <c r="JC179" s="106"/>
      <c r="JD179" s="106"/>
      <c r="JE179" s="106"/>
      <c r="JF179" s="106"/>
      <c r="JG179" s="106"/>
      <c r="JH179" s="106"/>
      <c r="JI179" s="106"/>
      <c r="JJ179" s="106"/>
      <c r="JK179" s="106"/>
      <c r="JL179" s="106"/>
      <c r="JM179" s="106"/>
      <c r="JN179" s="106"/>
      <c r="JO179" s="106"/>
      <c r="JP179" s="106"/>
      <c r="JQ179" s="106"/>
      <c r="JR179" s="106"/>
      <c r="JS179" s="106"/>
      <c r="JT179" s="106"/>
      <c r="JU179" s="106"/>
      <c r="JV179" s="106"/>
      <c r="JW179" s="106"/>
      <c r="JX179" s="106"/>
      <c r="JY179" s="106"/>
      <c r="JZ179" s="106"/>
      <c r="KA179" s="106"/>
      <c r="KB179" s="106"/>
      <c r="KC179" s="106"/>
      <c r="KD179" s="106"/>
      <c r="KE179" s="106"/>
      <c r="KF179" s="106"/>
      <c r="KG179" s="106"/>
      <c r="KH179" s="106"/>
      <c r="KI179" s="106"/>
      <c r="KJ179" s="106"/>
      <c r="KK179" s="106"/>
      <c r="KL179" s="106"/>
      <c r="KM179" s="106"/>
      <c r="KN179" s="106"/>
      <c r="KO179" s="106"/>
      <c r="KP179" s="106"/>
      <c r="KQ179" s="106"/>
      <c r="KR179" s="106"/>
      <c r="KS179" s="106"/>
      <c r="KT179" s="106"/>
      <c r="KU179" s="106"/>
      <c r="KV179" s="106"/>
      <c r="KW179" s="106"/>
      <c r="KX179" s="106"/>
      <c r="KY179" s="106"/>
      <c r="KZ179" s="106"/>
      <c r="LA179" s="106"/>
      <c r="LB179" s="106"/>
      <c r="LC179" s="106"/>
      <c r="LD179" s="106"/>
      <c r="LE179" s="106"/>
      <c r="LF179" s="106"/>
      <c r="LG179" s="106"/>
      <c r="LH179" s="106"/>
      <c r="LI179" s="106"/>
      <c r="LJ179" s="106"/>
      <c r="LK179" s="106"/>
      <c r="LL179" s="106"/>
      <c r="LM179" s="106"/>
      <c r="LN179" s="106"/>
      <c r="LO179" s="106"/>
      <c r="LP179" s="106"/>
      <c r="LQ179" s="106"/>
      <c r="LR179" s="106"/>
      <c r="LS179" s="106"/>
      <c r="LT179" s="106"/>
      <c r="LU179" s="106"/>
      <c r="LV179" s="106"/>
      <c r="LW179" s="106"/>
      <c r="LX179" s="106"/>
      <c r="LY179" s="106"/>
      <c r="LZ179" s="106"/>
      <c r="MA179" s="106"/>
      <c r="MB179" s="106"/>
      <c r="MC179" s="106"/>
      <c r="MD179" s="106"/>
      <c r="ME179" s="106"/>
      <c r="MF179" s="106"/>
      <c r="MG179" s="106"/>
      <c r="MH179" s="106"/>
      <c r="MI179" s="106"/>
      <c r="MJ179" s="106"/>
      <c r="MK179" s="106"/>
      <c r="ML179" s="106"/>
      <c r="MM179" s="106"/>
      <c r="MN179" s="106"/>
      <c r="MO179" s="106"/>
      <c r="MP179" s="106"/>
      <c r="MQ179" s="106"/>
      <c r="MR179" s="106"/>
      <c r="MS179" s="106"/>
      <c r="MT179" s="106"/>
      <c r="MU179" s="106"/>
      <c r="MV179" s="106"/>
      <c r="MW179" s="106"/>
      <c r="MX179" s="106"/>
      <c r="MY179" s="106"/>
      <c r="MZ179" s="106"/>
      <c r="NA179" s="106"/>
      <c r="NB179" s="106"/>
      <c r="NC179" s="106"/>
      <c r="ND179" s="106"/>
      <c r="NE179" s="106"/>
      <c r="NF179" s="106"/>
      <c r="NG179" s="106"/>
      <c r="NH179" s="106"/>
      <c r="NI179" s="106"/>
      <c r="NJ179" s="106"/>
      <c r="NK179" s="106"/>
      <c r="NL179" s="106"/>
      <c r="NM179" s="106"/>
      <c r="NN179" s="106"/>
      <c r="NO179" s="106"/>
      <c r="NP179" s="106"/>
      <c r="NQ179" s="106"/>
      <c r="NR179" s="106"/>
      <c r="NS179" s="106"/>
      <c r="NT179" s="106"/>
      <c r="NU179" s="106"/>
      <c r="NV179" s="106"/>
      <c r="NW179" s="106"/>
      <c r="NX179" s="106"/>
      <c r="NY179" s="106"/>
      <c r="NZ179" s="106"/>
      <c r="OA179" s="106"/>
      <c r="OB179" s="106"/>
      <c r="OC179" s="106"/>
      <c r="OD179" s="106"/>
      <c r="OE179" s="106"/>
      <c r="OF179" s="106"/>
      <c r="OG179" s="106"/>
      <c r="OH179" s="106"/>
      <c r="OI179" s="106"/>
      <c r="OJ179" s="106"/>
      <c r="OK179" s="106"/>
      <c r="OL179" s="106"/>
      <c r="OM179" s="106"/>
      <c r="ON179" s="106"/>
      <c r="OO179" s="106"/>
      <c r="OP179" s="106"/>
      <c r="OQ179" s="106"/>
      <c r="OR179" s="106"/>
      <c r="OS179" s="106"/>
      <c r="OT179" s="106"/>
      <c r="OU179" s="106"/>
      <c r="OV179" s="106"/>
      <c r="OW179" s="106"/>
      <c r="OX179" s="106"/>
      <c r="OY179" s="106"/>
      <c r="OZ179" s="106"/>
      <c r="PA179" s="106"/>
      <c r="PB179" s="106"/>
      <c r="PC179" s="106"/>
      <c r="PD179" s="106"/>
      <c r="PE179" s="106"/>
      <c r="PF179" s="106"/>
      <c r="PG179" s="106"/>
      <c r="PH179" s="106"/>
      <c r="PI179" s="106"/>
      <c r="PJ179" s="106"/>
      <c r="PK179" s="106"/>
      <c r="PL179" s="106"/>
      <c r="PM179" s="106"/>
      <c r="PN179" s="106"/>
      <c r="PO179" s="106"/>
      <c r="PP179" s="106"/>
      <c r="PQ179" s="106"/>
      <c r="PR179" s="106"/>
      <c r="PS179" s="106"/>
      <c r="PT179" s="106"/>
      <c r="PU179" s="106"/>
      <c r="PV179" s="106"/>
      <c r="PW179" s="106"/>
      <c r="PX179" s="106"/>
      <c r="PY179" s="106"/>
      <c r="PZ179" s="106"/>
      <c r="QA179" s="106"/>
      <c r="QB179" s="106"/>
      <c r="QC179" s="106"/>
      <c r="QD179" s="106"/>
      <c r="QE179" s="106"/>
      <c r="QF179" s="106"/>
      <c r="QG179" s="106"/>
      <c r="QH179" s="106"/>
      <c r="QI179" s="106"/>
      <c r="QJ179" s="106"/>
      <c r="QK179" s="106"/>
      <c r="QL179" s="106"/>
      <c r="QM179" s="106"/>
      <c r="QN179" s="106"/>
      <c r="QO179" s="106"/>
      <c r="QP179" s="106"/>
      <c r="QQ179" s="106"/>
      <c r="QR179" s="106"/>
      <c r="QS179" s="106"/>
      <c r="QT179" s="106"/>
      <c r="QU179" s="106"/>
      <c r="QV179" s="106"/>
      <c r="QW179" s="106"/>
      <c r="QX179" s="106"/>
      <c r="QY179" s="106"/>
      <c r="QZ179" s="106"/>
      <c r="RA179" s="106"/>
      <c r="RB179" s="106"/>
      <c r="RC179" s="106"/>
      <c r="RD179" s="106"/>
      <c r="RE179" s="106"/>
      <c r="RF179" s="106"/>
      <c r="RG179" s="106"/>
      <c r="RH179" s="106"/>
      <c r="RI179" s="106"/>
      <c r="RJ179" s="106"/>
      <c r="RK179" s="106"/>
      <c r="RL179" s="106"/>
      <c r="RM179" s="106"/>
      <c r="RN179" s="106"/>
      <c r="RO179" s="106"/>
      <c r="RP179" s="106"/>
      <c r="RQ179" s="106"/>
      <c r="RR179" s="106"/>
    </row>
    <row r="180" spans="1:486" x14ac:dyDescent="0.3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14"/>
      <c r="Q180" s="114"/>
      <c r="R180" s="149"/>
      <c r="S180" s="176">
        <v>0.13</v>
      </c>
      <c r="T180" s="176">
        <f t="shared" si="283"/>
        <v>72.745204481533492</v>
      </c>
      <c r="U180" s="176">
        <f t="shared" si="284"/>
        <v>45.06066005014619</v>
      </c>
      <c r="V180" s="177">
        <f t="shared" si="285"/>
        <v>0.86080643557404357</v>
      </c>
      <c r="W180" s="177">
        <f t="shared" si="286"/>
        <v>0.12403595301473387</v>
      </c>
      <c r="X180" s="177">
        <f t="shared" si="287"/>
        <v>2.3617232668354826</v>
      </c>
      <c r="Y180" s="177">
        <f t="shared" si="288"/>
        <v>1.0118405086818136</v>
      </c>
      <c r="Z180" s="178">
        <f t="shared" si="289"/>
        <v>1352.9569267604809</v>
      </c>
      <c r="AA180" s="178">
        <f t="shared" si="290"/>
        <v>2339.754971203648</v>
      </c>
      <c r="AB180" s="176">
        <f t="shared" si="291"/>
        <v>0.36638572521901719</v>
      </c>
      <c r="AC180" s="176">
        <f t="shared" si="292"/>
        <v>4.9231973265367852</v>
      </c>
      <c r="AD180" s="149"/>
      <c r="AE180" s="149"/>
      <c r="AF180" s="149"/>
      <c r="AG180" s="149"/>
      <c r="AH180" s="149"/>
      <c r="AI180" s="149"/>
      <c r="AJ180" s="149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/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  <c r="II180" s="106"/>
      <c r="IJ180" s="106"/>
      <c r="IK180" s="106"/>
      <c r="IL180" s="106"/>
      <c r="IM180" s="106"/>
      <c r="IN180" s="106"/>
      <c r="IO180" s="106"/>
      <c r="IP180" s="106"/>
      <c r="IQ180" s="106"/>
      <c r="IR180" s="106"/>
      <c r="IS180" s="106"/>
      <c r="IT180" s="106"/>
      <c r="IU180" s="106"/>
      <c r="IV180" s="106"/>
      <c r="IW180" s="106"/>
      <c r="IX180" s="106"/>
      <c r="IY180" s="106"/>
      <c r="IZ180" s="106"/>
      <c r="JA180" s="106"/>
      <c r="JB180" s="106"/>
      <c r="JC180" s="106"/>
      <c r="JD180" s="106"/>
      <c r="JE180" s="106"/>
      <c r="JF180" s="106"/>
      <c r="JG180" s="106"/>
      <c r="JH180" s="106"/>
      <c r="JI180" s="106"/>
      <c r="JJ180" s="106"/>
      <c r="JK180" s="106"/>
      <c r="JL180" s="106"/>
      <c r="JM180" s="106"/>
      <c r="JN180" s="106"/>
      <c r="JO180" s="106"/>
      <c r="JP180" s="106"/>
      <c r="JQ180" s="106"/>
      <c r="JR180" s="106"/>
      <c r="JS180" s="106"/>
      <c r="JT180" s="106"/>
      <c r="JU180" s="106"/>
      <c r="JV180" s="106"/>
      <c r="JW180" s="106"/>
      <c r="JX180" s="106"/>
      <c r="JY180" s="106"/>
      <c r="JZ180" s="106"/>
      <c r="KA180" s="106"/>
      <c r="KB180" s="106"/>
      <c r="KC180" s="106"/>
      <c r="KD180" s="106"/>
      <c r="KE180" s="106"/>
      <c r="KF180" s="106"/>
      <c r="KG180" s="106"/>
      <c r="KH180" s="106"/>
      <c r="KI180" s="106"/>
      <c r="KJ180" s="106"/>
      <c r="KK180" s="106"/>
      <c r="KL180" s="106"/>
      <c r="KM180" s="106"/>
      <c r="KN180" s="106"/>
      <c r="KO180" s="106"/>
      <c r="KP180" s="106"/>
      <c r="KQ180" s="106"/>
      <c r="KR180" s="106"/>
      <c r="KS180" s="106"/>
      <c r="KT180" s="106"/>
      <c r="KU180" s="106"/>
      <c r="KV180" s="106"/>
      <c r="KW180" s="106"/>
      <c r="KX180" s="106"/>
      <c r="KY180" s="106"/>
      <c r="KZ180" s="106"/>
      <c r="LA180" s="106"/>
      <c r="LB180" s="106"/>
      <c r="LC180" s="106"/>
      <c r="LD180" s="106"/>
      <c r="LE180" s="106"/>
      <c r="LF180" s="106"/>
      <c r="LG180" s="106"/>
      <c r="LH180" s="106"/>
      <c r="LI180" s="106"/>
      <c r="LJ180" s="106"/>
      <c r="LK180" s="106"/>
      <c r="LL180" s="106"/>
      <c r="LM180" s="106"/>
      <c r="LN180" s="106"/>
      <c r="LO180" s="106"/>
      <c r="LP180" s="106"/>
      <c r="LQ180" s="106"/>
      <c r="LR180" s="106"/>
      <c r="LS180" s="106"/>
      <c r="LT180" s="106"/>
      <c r="LU180" s="106"/>
      <c r="LV180" s="106"/>
      <c r="LW180" s="106"/>
      <c r="LX180" s="106"/>
      <c r="LY180" s="106"/>
      <c r="LZ180" s="106"/>
      <c r="MA180" s="106"/>
      <c r="MB180" s="106"/>
      <c r="MC180" s="106"/>
      <c r="MD180" s="106"/>
      <c r="ME180" s="106"/>
      <c r="MF180" s="106"/>
      <c r="MG180" s="106"/>
      <c r="MH180" s="106"/>
      <c r="MI180" s="106"/>
      <c r="MJ180" s="106"/>
      <c r="MK180" s="106"/>
      <c r="ML180" s="106"/>
      <c r="MM180" s="106"/>
      <c r="MN180" s="106"/>
      <c r="MO180" s="106"/>
      <c r="MP180" s="106"/>
      <c r="MQ180" s="106"/>
      <c r="MR180" s="106"/>
      <c r="MS180" s="106"/>
      <c r="MT180" s="106"/>
      <c r="MU180" s="106"/>
      <c r="MV180" s="106"/>
      <c r="MW180" s="106"/>
      <c r="MX180" s="106"/>
      <c r="MY180" s="106"/>
      <c r="MZ180" s="106"/>
      <c r="NA180" s="106"/>
      <c r="NB180" s="106"/>
      <c r="NC180" s="106"/>
      <c r="ND180" s="106"/>
      <c r="NE180" s="106"/>
      <c r="NF180" s="106"/>
      <c r="NG180" s="106"/>
      <c r="NH180" s="106"/>
      <c r="NI180" s="106"/>
      <c r="NJ180" s="106"/>
      <c r="NK180" s="106"/>
      <c r="NL180" s="106"/>
      <c r="NM180" s="106"/>
      <c r="NN180" s="106"/>
      <c r="NO180" s="106"/>
      <c r="NP180" s="106"/>
      <c r="NQ180" s="106"/>
      <c r="NR180" s="106"/>
      <c r="NS180" s="106"/>
      <c r="NT180" s="106"/>
      <c r="NU180" s="106"/>
      <c r="NV180" s="106"/>
      <c r="NW180" s="106"/>
      <c r="NX180" s="106"/>
      <c r="NY180" s="106"/>
      <c r="NZ180" s="106"/>
      <c r="OA180" s="106"/>
      <c r="OB180" s="106"/>
      <c r="OC180" s="106"/>
      <c r="OD180" s="106"/>
      <c r="OE180" s="106"/>
      <c r="OF180" s="106"/>
      <c r="OG180" s="106"/>
      <c r="OH180" s="106"/>
      <c r="OI180" s="106"/>
      <c r="OJ180" s="106"/>
      <c r="OK180" s="106"/>
      <c r="OL180" s="106"/>
      <c r="OM180" s="106"/>
      <c r="ON180" s="106"/>
      <c r="OO180" s="106"/>
      <c r="OP180" s="106"/>
      <c r="OQ180" s="106"/>
      <c r="OR180" s="106"/>
      <c r="OS180" s="106"/>
      <c r="OT180" s="106"/>
      <c r="OU180" s="106"/>
      <c r="OV180" s="106"/>
      <c r="OW180" s="106"/>
      <c r="OX180" s="106"/>
      <c r="OY180" s="106"/>
      <c r="OZ180" s="106"/>
      <c r="PA180" s="106"/>
      <c r="PB180" s="106"/>
      <c r="PC180" s="106"/>
      <c r="PD180" s="106"/>
      <c r="PE180" s="106"/>
      <c r="PF180" s="106"/>
      <c r="PG180" s="106"/>
      <c r="PH180" s="106"/>
      <c r="PI180" s="106"/>
      <c r="PJ180" s="106"/>
      <c r="PK180" s="106"/>
      <c r="PL180" s="106"/>
      <c r="PM180" s="106"/>
      <c r="PN180" s="106"/>
      <c r="PO180" s="106"/>
      <c r="PP180" s="106"/>
      <c r="PQ180" s="106"/>
      <c r="PR180" s="106"/>
      <c r="PS180" s="106"/>
      <c r="PT180" s="106"/>
      <c r="PU180" s="106"/>
      <c r="PV180" s="106"/>
      <c r="PW180" s="106"/>
      <c r="PX180" s="106"/>
      <c r="PY180" s="106"/>
      <c r="PZ180" s="106"/>
      <c r="QA180" s="106"/>
      <c r="QB180" s="106"/>
      <c r="QC180" s="106"/>
      <c r="QD180" s="106"/>
      <c r="QE180" s="106"/>
      <c r="QF180" s="106"/>
      <c r="QG180" s="106"/>
      <c r="QH180" s="106"/>
      <c r="QI180" s="106"/>
      <c r="QJ180" s="106"/>
      <c r="QK180" s="106"/>
      <c r="QL180" s="106"/>
      <c r="QM180" s="106"/>
      <c r="QN180" s="106"/>
      <c r="QO180" s="106"/>
      <c r="QP180" s="106"/>
      <c r="QQ180" s="106"/>
      <c r="QR180" s="106"/>
      <c r="QS180" s="106"/>
      <c r="QT180" s="106"/>
      <c r="QU180" s="106"/>
      <c r="QV180" s="106"/>
      <c r="QW180" s="106"/>
      <c r="QX180" s="106"/>
      <c r="QY180" s="106"/>
      <c r="QZ180" s="106"/>
      <c r="RA180" s="106"/>
      <c r="RB180" s="106"/>
      <c r="RC180" s="106"/>
      <c r="RD180" s="106"/>
      <c r="RE180" s="106"/>
      <c r="RF180" s="106"/>
      <c r="RG180" s="106"/>
      <c r="RH180" s="106"/>
      <c r="RI180" s="106"/>
      <c r="RJ180" s="106"/>
      <c r="RK180" s="106"/>
      <c r="RL180" s="106"/>
      <c r="RM180" s="106"/>
      <c r="RN180" s="106"/>
      <c r="RO180" s="106"/>
      <c r="RP180" s="106"/>
      <c r="RQ180" s="106"/>
      <c r="RR180" s="106"/>
    </row>
    <row r="181" spans="1:486" x14ac:dyDescent="0.3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14"/>
      <c r="Q181" s="114"/>
      <c r="R181" s="149"/>
      <c r="S181" s="176">
        <v>0.14000000000000001</v>
      </c>
      <c r="T181" s="176">
        <f t="shared" si="283"/>
        <v>72.745204481533492</v>
      </c>
      <c r="U181" s="176">
        <f t="shared" si="284"/>
        <v>45.06066005014619</v>
      </c>
      <c r="V181" s="177">
        <f t="shared" si="285"/>
        <v>0.86080643557404357</v>
      </c>
      <c r="W181" s="177">
        <f t="shared" si="286"/>
        <v>0.12403595301473387</v>
      </c>
      <c r="X181" s="177">
        <f t="shared" si="287"/>
        <v>2.332360869556013</v>
      </c>
      <c r="Y181" s="177">
        <f t="shared" si="288"/>
        <v>1.0138181868175686</v>
      </c>
      <c r="Z181" s="178">
        <f t="shared" si="289"/>
        <v>1438.9158360880292</v>
      </c>
      <c r="AA181" s="178">
        <f t="shared" si="290"/>
        <v>2317.3818051601929</v>
      </c>
      <c r="AB181" s="176">
        <f t="shared" si="291"/>
        <v>0.38306757704372857</v>
      </c>
      <c r="AC181" s="176">
        <f t="shared" si="292"/>
        <v>5.0079711106802733</v>
      </c>
      <c r="AD181" s="149"/>
      <c r="AE181" s="149"/>
      <c r="AF181" s="149"/>
      <c r="AG181" s="149"/>
      <c r="AH181" s="149"/>
      <c r="AI181" s="149"/>
      <c r="AJ181" s="149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/>
      <c r="FH181" s="106"/>
      <c r="FI181" s="106"/>
      <c r="FJ181" s="106"/>
      <c r="FK181" s="106"/>
      <c r="FL181" s="106"/>
      <c r="FM181" s="106"/>
      <c r="FN181" s="106"/>
      <c r="FO181" s="106"/>
      <c r="FP181" s="106"/>
      <c r="FQ181" s="106"/>
      <c r="FR181" s="106"/>
      <c r="FS181" s="106"/>
      <c r="FT181" s="106"/>
      <c r="FU181" s="106"/>
      <c r="FV181" s="106"/>
      <c r="FW181" s="106"/>
      <c r="FX181" s="106"/>
      <c r="FY181" s="106"/>
      <c r="FZ181" s="106"/>
      <c r="GA181" s="106"/>
      <c r="GB181" s="106"/>
      <c r="GC181" s="106"/>
      <c r="GD181" s="106"/>
      <c r="GE181" s="106"/>
      <c r="GF181" s="106"/>
      <c r="GG181" s="106"/>
      <c r="GH181" s="106"/>
      <c r="GI181" s="106"/>
      <c r="GJ181" s="106"/>
      <c r="GK181" s="106"/>
      <c r="GL181" s="106"/>
      <c r="GM181" s="106"/>
      <c r="GN181" s="106"/>
      <c r="GO181" s="106"/>
      <c r="GP181" s="106"/>
      <c r="GQ181" s="106"/>
      <c r="GR181" s="106"/>
      <c r="GS181" s="106"/>
      <c r="GT181" s="106"/>
      <c r="GU181" s="106"/>
      <c r="GV181" s="106"/>
      <c r="GW181" s="106"/>
      <c r="GX181" s="106"/>
      <c r="GY181" s="106"/>
      <c r="GZ181" s="106"/>
      <c r="HA181" s="106"/>
      <c r="HB181" s="106"/>
      <c r="HC181" s="106"/>
      <c r="HD181" s="106"/>
      <c r="HE181" s="106"/>
      <c r="HF181" s="106"/>
      <c r="HG181" s="106"/>
      <c r="HH181" s="106"/>
      <c r="HI181" s="106"/>
      <c r="HJ181" s="106"/>
      <c r="HK181" s="106"/>
      <c r="HL181" s="106"/>
      <c r="HM181" s="106"/>
      <c r="HN181" s="106"/>
      <c r="HO181" s="106"/>
      <c r="HP181" s="106"/>
      <c r="HQ181" s="106"/>
      <c r="HR181" s="106"/>
      <c r="HS181" s="106"/>
      <c r="HT181" s="106"/>
      <c r="HU181" s="106"/>
      <c r="HV181" s="106"/>
      <c r="HW181" s="106"/>
      <c r="HX181" s="106"/>
      <c r="HY181" s="106"/>
      <c r="HZ181" s="106"/>
      <c r="IA181" s="106"/>
      <c r="IB181" s="106"/>
      <c r="IC181" s="106"/>
      <c r="ID181" s="106"/>
      <c r="IE181" s="106"/>
      <c r="IF181" s="106"/>
      <c r="IG181" s="106"/>
      <c r="IH181" s="106"/>
      <c r="II181" s="106"/>
      <c r="IJ181" s="106"/>
      <c r="IK181" s="106"/>
      <c r="IL181" s="106"/>
      <c r="IM181" s="106"/>
      <c r="IN181" s="106"/>
      <c r="IO181" s="106"/>
      <c r="IP181" s="106"/>
      <c r="IQ181" s="106"/>
      <c r="IR181" s="106"/>
      <c r="IS181" s="106"/>
      <c r="IT181" s="106"/>
      <c r="IU181" s="106"/>
      <c r="IV181" s="106"/>
      <c r="IW181" s="106"/>
      <c r="IX181" s="106"/>
      <c r="IY181" s="106"/>
      <c r="IZ181" s="106"/>
      <c r="JA181" s="106"/>
      <c r="JB181" s="106"/>
      <c r="JC181" s="106"/>
      <c r="JD181" s="106"/>
      <c r="JE181" s="106"/>
      <c r="JF181" s="106"/>
      <c r="JG181" s="106"/>
      <c r="JH181" s="106"/>
      <c r="JI181" s="106"/>
      <c r="JJ181" s="106"/>
      <c r="JK181" s="106"/>
      <c r="JL181" s="106"/>
      <c r="JM181" s="106"/>
      <c r="JN181" s="106"/>
      <c r="JO181" s="106"/>
      <c r="JP181" s="106"/>
      <c r="JQ181" s="106"/>
      <c r="JR181" s="106"/>
      <c r="JS181" s="106"/>
      <c r="JT181" s="106"/>
      <c r="JU181" s="106"/>
      <c r="JV181" s="106"/>
      <c r="JW181" s="106"/>
      <c r="JX181" s="106"/>
      <c r="JY181" s="106"/>
      <c r="JZ181" s="106"/>
      <c r="KA181" s="106"/>
      <c r="KB181" s="106"/>
      <c r="KC181" s="106"/>
      <c r="KD181" s="106"/>
      <c r="KE181" s="106"/>
      <c r="KF181" s="106"/>
      <c r="KG181" s="106"/>
      <c r="KH181" s="106"/>
      <c r="KI181" s="106"/>
      <c r="KJ181" s="106"/>
      <c r="KK181" s="106"/>
      <c r="KL181" s="106"/>
      <c r="KM181" s="106"/>
      <c r="KN181" s="106"/>
      <c r="KO181" s="106"/>
      <c r="KP181" s="106"/>
      <c r="KQ181" s="106"/>
      <c r="KR181" s="106"/>
      <c r="KS181" s="106"/>
      <c r="KT181" s="106"/>
      <c r="KU181" s="106"/>
      <c r="KV181" s="106"/>
      <c r="KW181" s="106"/>
      <c r="KX181" s="106"/>
      <c r="KY181" s="106"/>
      <c r="KZ181" s="106"/>
      <c r="LA181" s="106"/>
      <c r="LB181" s="106"/>
      <c r="LC181" s="106"/>
      <c r="LD181" s="106"/>
      <c r="LE181" s="106"/>
      <c r="LF181" s="106"/>
      <c r="LG181" s="106"/>
      <c r="LH181" s="106"/>
      <c r="LI181" s="106"/>
      <c r="LJ181" s="106"/>
      <c r="LK181" s="106"/>
      <c r="LL181" s="106"/>
      <c r="LM181" s="106"/>
      <c r="LN181" s="106"/>
      <c r="LO181" s="106"/>
      <c r="LP181" s="106"/>
      <c r="LQ181" s="106"/>
      <c r="LR181" s="106"/>
      <c r="LS181" s="106"/>
      <c r="LT181" s="106"/>
      <c r="LU181" s="106"/>
      <c r="LV181" s="106"/>
      <c r="LW181" s="106"/>
      <c r="LX181" s="106"/>
      <c r="LY181" s="106"/>
      <c r="LZ181" s="106"/>
      <c r="MA181" s="106"/>
      <c r="MB181" s="106"/>
      <c r="MC181" s="106"/>
      <c r="MD181" s="106"/>
      <c r="ME181" s="106"/>
      <c r="MF181" s="106"/>
      <c r="MG181" s="106"/>
      <c r="MH181" s="106"/>
      <c r="MI181" s="106"/>
      <c r="MJ181" s="106"/>
      <c r="MK181" s="106"/>
      <c r="ML181" s="106"/>
      <c r="MM181" s="106"/>
      <c r="MN181" s="106"/>
      <c r="MO181" s="106"/>
      <c r="MP181" s="106"/>
      <c r="MQ181" s="106"/>
      <c r="MR181" s="106"/>
      <c r="MS181" s="106"/>
      <c r="MT181" s="106"/>
      <c r="MU181" s="106"/>
      <c r="MV181" s="106"/>
      <c r="MW181" s="106"/>
      <c r="MX181" s="106"/>
      <c r="MY181" s="106"/>
      <c r="MZ181" s="106"/>
      <c r="NA181" s="106"/>
      <c r="NB181" s="106"/>
      <c r="NC181" s="106"/>
      <c r="ND181" s="106"/>
      <c r="NE181" s="106"/>
      <c r="NF181" s="106"/>
      <c r="NG181" s="106"/>
      <c r="NH181" s="106"/>
      <c r="NI181" s="106"/>
      <c r="NJ181" s="106"/>
      <c r="NK181" s="106"/>
      <c r="NL181" s="106"/>
      <c r="NM181" s="106"/>
      <c r="NN181" s="106"/>
      <c r="NO181" s="106"/>
      <c r="NP181" s="106"/>
      <c r="NQ181" s="106"/>
      <c r="NR181" s="106"/>
      <c r="NS181" s="106"/>
      <c r="NT181" s="106"/>
      <c r="NU181" s="106"/>
      <c r="NV181" s="106"/>
      <c r="NW181" s="106"/>
      <c r="NX181" s="106"/>
      <c r="NY181" s="106"/>
      <c r="NZ181" s="106"/>
      <c r="OA181" s="106"/>
      <c r="OB181" s="106"/>
      <c r="OC181" s="106"/>
      <c r="OD181" s="106"/>
      <c r="OE181" s="106"/>
      <c r="OF181" s="106"/>
      <c r="OG181" s="106"/>
      <c r="OH181" s="106"/>
      <c r="OI181" s="106"/>
      <c r="OJ181" s="106"/>
      <c r="OK181" s="106"/>
      <c r="OL181" s="106"/>
      <c r="OM181" s="106"/>
      <c r="ON181" s="106"/>
      <c r="OO181" s="106"/>
      <c r="OP181" s="106"/>
      <c r="OQ181" s="106"/>
      <c r="OR181" s="106"/>
      <c r="OS181" s="106"/>
      <c r="OT181" s="106"/>
      <c r="OU181" s="106"/>
      <c r="OV181" s="106"/>
      <c r="OW181" s="106"/>
      <c r="OX181" s="106"/>
      <c r="OY181" s="106"/>
      <c r="OZ181" s="106"/>
      <c r="PA181" s="106"/>
      <c r="PB181" s="106"/>
      <c r="PC181" s="106"/>
      <c r="PD181" s="106"/>
      <c r="PE181" s="106"/>
      <c r="PF181" s="106"/>
      <c r="PG181" s="106"/>
      <c r="PH181" s="106"/>
      <c r="PI181" s="106"/>
      <c r="PJ181" s="106"/>
      <c r="PK181" s="106"/>
      <c r="PL181" s="106"/>
      <c r="PM181" s="106"/>
      <c r="PN181" s="106"/>
      <c r="PO181" s="106"/>
      <c r="PP181" s="106"/>
      <c r="PQ181" s="106"/>
      <c r="PR181" s="106"/>
      <c r="PS181" s="106"/>
      <c r="PT181" s="106"/>
      <c r="PU181" s="106"/>
      <c r="PV181" s="106"/>
      <c r="PW181" s="106"/>
      <c r="PX181" s="106"/>
      <c r="PY181" s="106"/>
      <c r="PZ181" s="106"/>
      <c r="QA181" s="106"/>
      <c r="QB181" s="106"/>
      <c r="QC181" s="106"/>
      <c r="QD181" s="106"/>
      <c r="QE181" s="106"/>
      <c r="QF181" s="106"/>
      <c r="QG181" s="106"/>
      <c r="QH181" s="106"/>
      <c r="QI181" s="106"/>
      <c r="QJ181" s="106"/>
      <c r="QK181" s="106"/>
      <c r="QL181" s="106"/>
      <c r="QM181" s="106"/>
      <c r="QN181" s="106"/>
      <c r="QO181" s="106"/>
      <c r="QP181" s="106"/>
      <c r="QQ181" s="106"/>
      <c r="QR181" s="106"/>
      <c r="QS181" s="106"/>
      <c r="QT181" s="106"/>
      <c r="QU181" s="106"/>
      <c r="QV181" s="106"/>
      <c r="QW181" s="106"/>
      <c r="QX181" s="106"/>
      <c r="QY181" s="106"/>
      <c r="QZ181" s="106"/>
      <c r="RA181" s="106"/>
      <c r="RB181" s="106"/>
      <c r="RC181" s="106"/>
      <c r="RD181" s="106"/>
      <c r="RE181" s="106"/>
      <c r="RF181" s="106"/>
      <c r="RG181" s="106"/>
      <c r="RH181" s="106"/>
      <c r="RI181" s="106"/>
      <c r="RJ181" s="106"/>
      <c r="RK181" s="106"/>
      <c r="RL181" s="106"/>
      <c r="RM181" s="106"/>
      <c r="RN181" s="106"/>
      <c r="RO181" s="106"/>
      <c r="RP181" s="106"/>
      <c r="RQ181" s="106"/>
      <c r="RR181" s="106"/>
    </row>
    <row r="182" spans="1:486" x14ac:dyDescent="0.3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14"/>
      <c r="Q182" s="114"/>
      <c r="R182" s="149"/>
      <c r="S182" s="176">
        <v>0.15</v>
      </c>
      <c r="T182" s="176">
        <f t="shared" si="283"/>
        <v>72.745204481533492</v>
      </c>
      <c r="U182" s="176">
        <f t="shared" si="284"/>
        <v>45.06066005014619</v>
      </c>
      <c r="V182" s="177">
        <f t="shared" si="285"/>
        <v>0.86080643557404357</v>
      </c>
      <c r="W182" s="177">
        <f t="shared" si="286"/>
        <v>0.12403595301473387</v>
      </c>
      <c r="X182" s="177">
        <f t="shared" si="287"/>
        <v>2.3034593942987605</v>
      </c>
      <c r="Y182" s="177">
        <f t="shared" si="288"/>
        <v>1.0159644091212374</v>
      </c>
      <c r="Z182" s="178">
        <f t="shared" si="289"/>
        <v>1522.5916015149533</v>
      </c>
      <c r="AA182" s="178">
        <f t="shared" si="290"/>
        <v>2295.2842874855137</v>
      </c>
      <c r="AB182" s="176">
        <f t="shared" si="291"/>
        <v>0.39880594492388621</v>
      </c>
      <c r="AC182" s="176">
        <f t="shared" si="292"/>
        <v>5.0900684616471361</v>
      </c>
      <c r="AD182" s="149"/>
      <c r="AE182" s="149"/>
      <c r="AF182" s="149"/>
      <c r="AG182" s="149"/>
      <c r="AH182" s="149"/>
      <c r="AI182" s="149"/>
      <c r="AJ182" s="149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06"/>
      <c r="CN182" s="106"/>
      <c r="CO182" s="10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/>
      <c r="FC182" s="106"/>
      <c r="FD182" s="106"/>
      <c r="FE182" s="106"/>
      <c r="FF182" s="106"/>
      <c r="FG182" s="106"/>
      <c r="FH182" s="106"/>
      <c r="FI182" s="106"/>
      <c r="FJ182" s="106"/>
      <c r="FK182" s="106"/>
      <c r="FL182" s="106"/>
      <c r="FM182" s="106"/>
      <c r="FN182" s="106"/>
      <c r="FO182" s="106"/>
      <c r="FP182" s="106"/>
      <c r="FQ182" s="106"/>
      <c r="FR182" s="106"/>
      <c r="FS182" s="106"/>
      <c r="FT182" s="106"/>
      <c r="FU182" s="106"/>
      <c r="FV182" s="106"/>
      <c r="FW182" s="106"/>
      <c r="FX182" s="106"/>
      <c r="FY182" s="106"/>
      <c r="FZ182" s="106"/>
      <c r="GA182" s="106"/>
      <c r="GB182" s="106"/>
      <c r="GC182" s="106"/>
      <c r="GD182" s="106"/>
      <c r="GE182" s="106"/>
      <c r="GF182" s="106"/>
      <c r="GG182" s="106"/>
      <c r="GH182" s="106"/>
      <c r="GI182" s="106"/>
      <c r="GJ182" s="106"/>
      <c r="GK182" s="106"/>
      <c r="GL182" s="106"/>
      <c r="GM182" s="106"/>
      <c r="GN182" s="106"/>
      <c r="GO182" s="106"/>
      <c r="GP182" s="106"/>
      <c r="GQ182" s="106"/>
      <c r="GR182" s="106"/>
      <c r="GS182" s="106"/>
      <c r="GT182" s="106"/>
      <c r="GU182" s="106"/>
      <c r="GV182" s="106"/>
      <c r="GW182" s="106"/>
      <c r="GX182" s="106"/>
      <c r="GY182" s="106"/>
      <c r="GZ182" s="106"/>
      <c r="HA182" s="106"/>
      <c r="HB182" s="106"/>
      <c r="HC182" s="106"/>
      <c r="HD182" s="106"/>
      <c r="HE182" s="106"/>
      <c r="HF182" s="106"/>
      <c r="HG182" s="106"/>
      <c r="HH182" s="106"/>
      <c r="HI182" s="106"/>
      <c r="HJ182" s="106"/>
      <c r="HK182" s="106"/>
      <c r="HL182" s="106"/>
      <c r="HM182" s="106"/>
      <c r="HN182" s="106"/>
      <c r="HO182" s="106"/>
      <c r="HP182" s="106"/>
      <c r="HQ182" s="106"/>
      <c r="HR182" s="106"/>
      <c r="HS182" s="106"/>
      <c r="HT182" s="106"/>
      <c r="HU182" s="106"/>
      <c r="HV182" s="106"/>
      <c r="HW182" s="106"/>
      <c r="HX182" s="106"/>
      <c r="HY182" s="106"/>
      <c r="HZ182" s="106"/>
      <c r="IA182" s="106"/>
      <c r="IB182" s="106"/>
      <c r="IC182" s="106"/>
      <c r="ID182" s="106"/>
      <c r="IE182" s="106"/>
      <c r="IF182" s="106"/>
      <c r="IG182" s="106"/>
      <c r="IH182" s="106"/>
      <c r="II182" s="106"/>
      <c r="IJ182" s="106"/>
      <c r="IK182" s="106"/>
      <c r="IL182" s="106"/>
      <c r="IM182" s="106"/>
      <c r="IN182" s="106"/>
      <c r="IO182" s="106"/>
      <c r="IP182" s="106"/>
      <c r="IQ182" s="106"/>
      <c r="IR182" s="106"/>
      <c r="IS182" s="106"/>
      <c r="IT182" s="106"/>
      <c r="IU182" s="106"/>
      <c r="IV182" s="106"/>
      <c r="IW182" s="106"/>
      <c r="IX182" s="106"/>
      <c r="IY182" s="106"/>
      <c r="IZ182" s="106"/>
      <c r="JA182" s="106"/>
      <c r="JB182" s="106"/>
      <c r="JC182" s="106"/>
      <c r="JD182" s="106"/>
      <c r="JE182" s="106"/>
      <c r="JF182" s="106"/>
      <c r="JG182" s="106"/>
      <c r="JH182" s="106"/>
      <c r="JI182" s="106"/>
      <c r="JJ182" s="106"/>
      <c r="JK182" s="106"/>
      <c r="JL182" s="106"/>
      <c r="JM182" s="106"/>
      <c r="JN182" s="106"/>
      <c r="JO182" s="106"/>
      <c r="JP182" s="106"/>
      <c r="JQ182" s="106"/>
      <c r="JR182" s="106"/>
      <c r="JS182" s="106"/>
      <c r="JT182" s="106"/>
      <c r="JU182" s="106"/>
      <c r="JV182" s="106"/>
      <c r="JW182" s="106"/>
      <c r="JX182" s="106"/>
      <c r="JY182" s="106"/>
      <c r="JZ182" s="106"/>
      <c r="KA182" s="106"/>
      <c r="KB182" s="106"/>
      <c r="KC182" s="106"/>
      <c r="KD182" s="106"/>
      <c r="KE182" s="106"/>
      <c r="KF182" s="106"/>
      <c r="KG182" s="106"/>
      <c r="KH182" s="106"/>
      <c r="KI182" s="106"/>
      <c r="KJ182" s="106"/>
      <c r="KK182" s="106"/>
      <c r="KL182" s="106"/>
      <c r="KM182" s="106"/>
      <c r="KN182" s="106"/>
      <c r="KO182" s="106"/>
      <c r="KP182" s="106"/>
      <c r="KQ182" s="106"/>
      <c r="KR182" s="106"/>
      <c r="KS182" s="106"/>
      <c r="KT182" s="106"/>
      <c r="KU182" s="106"/>
      <c r="KV182" s="106"/>
      <c r="KW182" s="106"/>
      <c r="KX182" s="106"/>
      <c r="KY182" s="106"/>
      <c r="KZ182" s="106"/>
      <c r="LA182" s="106"/>
      <c r="LB182" s="106"/>
      <c r="LC182" s="106"/>
      <c r="LD182" s="106"/>
      <c r="LE182" s="106"/>
      <c r="LF182" s="106"/>
      <c r="LG182" s="106"/>
      <c r="LH182" s="106"/>
      <c r="LI182" s="106"/>
      <c r="LJ182" s="106"/>
      <c r="LK182" s="106"/>
      <c r="LL182" s="106"/>
      <c r="LM182" s="106"/>
      <c r="LN182" s="106"/>
      <c r="LO182" s="106"/>
      <c r="LP182" s="106"/>
      <c r="LQ182" s="106"/>
      <c r="LR182" s="106"/>
      <c r="LS182" s="106"/>
      <c r="LT182" s="106"/>
      <c r="LU182" s="106"/>
      <c r="LV182" s="106"/>
      <c r="LW182" s="106"/>
      <c r="LX182" s="106"/>
      <c r="LY182" s="106"/>
      <c r="LZ182" s="106"/>
      <c r="MA182" s="106"/>
      <c r="MB182" s="106"/>
      <c r="MC182" s="106"/>
      <c r="MD182" s="106"/>
      <c r="ME182" s="106"/>
      <c r="MF182" s="106"/>
      <c r="MG182" s="106"/>
      <c r="MH182" s="106"/>
      <c r="MI182" s="106"/>
      <c r="MJ182" s="106"/>
      <c r="MK182" s="106"/>
      <c r="ML182" s="106"/>
      <c r="MM182" s="106"/>
      <c r="MN182" s="106"/>
      <c r="MO182" s="106"/>
      <c r="MP182" s="106"/>
      <c r="MQ182" s="106"/>
      <c r="MR182" s="106"/>
      <c r="MS182" s="106"/>
      <c r="MT182" s="106"/>
      <c r="MU182" s="106"/>
      <c r="MV182" s="106"/>
      <c r="MW182" s="106"/>
      <c r="MX182" s="106"/>
      <c r="MY182" s="106"/>
      <c r="MZ182" s="106"/>
      <c r="NA182" s="106"/>
      <c r="NB182" s="106"/>
      <c r="NC182" s="106"/>
      <c r="ND182" s="106"/>
      <c r="NE182" s="106"/>
      <c r="NF182" s="106"/>
      <c r="NG182" s="106"/>
      <c r="NH182" s="106"/>
      <c r="NI182" s="106"/>
      <c r="NJ182" s="106"/>
      <c r="NK182" s="106"/>
      <c r="NL182" s="106"/>
      <c r="NM182" s="106"/>
      <c r="NN182" s="106"/>
      <c r="NO182" s="106"/>
      <c r="NP182" s="106"/>
      <c r="NQ182" s="106"/>
      <c r="NR182" s="106"/>
      <c r="NS182" s="106"/>
      <c r="NT182" s="106"/>
      <c r="NU182" s="106"/>
      <c r="NV182" s="106"/>
      <c r="NW182" s="106"/>
      <c r="NX182" s="106"/>
      <c r="NY182" s="106"/>
      <c r="NZ182" s="106"/>
      <c r="OA182" s="106"/>
      <c r="OB182" s="106"/>
      <c r="OC182" s="106"/>
      <c r="OD182" s="106"/>
      <c r="OE182" s="106"/>
      <c r="OF182" s="106"/>
      <c r="OG182" s="106"/>
      <c r="OH182" s="106"/>
      <c r="OI182" s="106"/>
      <c r="OJ182" s="106"/>
      <c r="OK182" s="106"/>
      <c r="OL182" s="106"/>
      <c r="OM182" s="106"/>
      <c r="ON182" s="106"/>
      <c r="OO182" s="106"/>
      <c r="OP182" s="106"/>
      <c r="OQ182" s="106"/>
      <c r="OR182" s="106"/>
      <c r="OS182" s="106"/>
      <c r="OT182" s="106"/>
      <c r="OU182" s="106"/>
      <c r="OV182" s="106"/>
      <c r="OW182" s="106"/>
      <c r="OX182" s="106"/>
      <c r="OY182" s="106"/>
      <c r="OZ182" s="106"/>
      <c r="PA182" s="106"/>
      <c r="PB182" s="106"/>
      <c r="PC182" s="106"/>
      <c r="PD182" s="106"/>
      <c r="PE182" s="106"/>
      <c r="PF182" s="106"/>
      <c r="PG182" s="106"/>
      <c r="PH182" s="106"/>
      <c r="PI182" s="106"/>
      <c r="PJ182" s="106"/>
      <c r="PK182" s="106"/>
      <c r="PL182" s="106"/>
      <c r="PM182" s="106"/>
      <c r="PN182" s="106"/>
      <c r="PO182" s="106"/>
      <c r="PP182" s="106"/>
      <c r="PQ182" s="106"/>
      <c r="PR182" s="106"/>
      <c r="PS182" s="106"/>
      <c r="PT182" s="106"/>
      <c r="PU182" s="106"/>
      <c r="PV182" s="106"/>
      <c r="PW182" s="106"/>
      <c r="PX182" s="106"/>
      <c r="PY182" s="106"/>
      <c r="PZ182" s="106"/>
      <c r="QA182" s="106"/>
      <c r="QB182" s="106"/>
      <c r="QC182" s="106"/>
      <c r="QD182" s="106"/>
      <c r="QE182" s="106"/>
      <c r="QF182" s="106"/>
      <c r="QG182" s="106"/>
      <c r="QH182" s="106"/>
      <c r="QI182" s="106"/>
      <c r="QJ182" s="106"/>
      <c r="QK182" s="106"/>
      <c r="QL182" s="106"/>
      <c r="QM182" s="106"/>
      <c r="QN182" s="106"/>
      <c r="QO182" s="106"/>
      <c r="QP182" s="106"/>
      <c r="QQ182" s="106"/>
      <c r="QR182" s="106"/>
      <c r="QS182" s="106"/>
      <c r="QT182" s="106"/>
      <c r="QU182" s="106"/>
      <c r="QV182" s="106"/>
      <c r="QW182" s="106"/>
      <c r="QX182" s="106"/>
      <c r="QY182" s="106"/>
      <c r="QZ182" s="106"/>
      <c r="RA182" s="106"/>
      <c r="RB182" s="106"/>
      <c r="RC182" s="106"/>
      <c r="RD182" s="106"/>
      <c r="RE182" s="106"/>
      <c r="RF182" s="106"/>
      <c r="RG182" s="106"/>
      <c r="RH182" s="106"/>
      <c r="RI182" s="106"/>
      <c r="RJ182" s="106"/>
      <c r="RK182" s="106"/>
      <c r="RL182" s="106"/>
      <c r="RM182" s="106"/>
      <c r="RN182" s="106"/>
      <c r="RO182" s="106"/>
      <c r="RP182" s="106"/>
      <c r="RQ182" s="106"/>
      <c r="RR182" s="106"/>
    </row>
    <row r="183" spans="1:486" x14ac:dyDescent="0.3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14"/>
      <c r="Q183" s="114"/>
      <c r="R183" s="149"/>
      <c r="S183" s="176">
        <v>0.16</v>
      </c>
      <c r="T183" s="176">
        <f t="shared" si="283"/>
        <v>72.745204481533492</v>
      </c>
      <c r="U183" s="176">
        <f t="shared" si="284"/>
        <v>45.06066005014619</v>
      </c>
      <c r="V183" s="177">
        <f t="shared" si="285"/>
        <v>0.86080643557404357</v>
      </c>
      <c r="W183" s="177">
        <f t="shared" si="286"/>
        <v>0.12403595301473387</v>
      </c>
      <c r="X183" s="177">
        <f t="shared" si="287"/>
        <v>2.2750106202237346</v>
      </c>
      <c r="Y183" s="177">
        <f t="shared" si="288"/>
        <v>1.0182831426271353</v>
      </c>
      <c r="Z183" s="178">
        <f t="shared" si="289"/>
        <v>1604.039360871303</v>
      </c>
      <c r="AA183" s="178">
        <f t="shared" si="290"/>
        <v>2273.4578359124162</v>
      </c>
      <c r="AB183" s="176">
        <f t="shared" si="291"/>
        <v>0.4136790510646432</v>
      </c>
      <c r="AC183" s="176">
        <f t="shared" si="292"/>
        <v>5.1695567811244727</v>
      </c>
      <c r="AD183" s="149"/>
      <c r="AE183" s="149"/>
      <c r="AF183" s="149"/>
      <c r="AG183" s="149"/>
      <c r="AH183" s="149"/>
      <c r="AI183" s="149"/>
      <c r="AJ183" s="149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/>
      <c r="FX183" s="106"/>
      <c r="FY183" s="106"/>
      <c r="FZ183" s="106"/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/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  <c r="II183" s="106"/>
      <c r="IJ183" s="106"/>
      <c r="IK183" s="106"/>
      <c r="IL183" s="106"/>
      <c r="IM183" s="106"/>
      <c r="IN183" s="106"/>
      <c r="IO183" s="106"/>
      <c r="IP183" s="106"/>
      <c r="IQ183" s="106"/>
      <c r="IR183" s="106"/>
      <c r="IS183" s="106"/>
      <c r="IT183" s="106"/>
      <c r="IU183" s="106"/>
      <c r="IV183" s="106"/>
      <c r="IW183" s="106"/>
      <c r="IX183" s="106"/>
      <c r="IY183" s="106"/>
      <c r="IZ183" s="106"/>
      <c r="JA183" s="106"/>
      <c r="JB183" s="106"/>
      <c r="JC183" s="106"/>
      <c r="JD183" s="106"/>
      <c r="JE183" s="106"/>
      <c r="JF183" s="106"/>
      <c r="JG183" s="106"/>
      <c r="JH183" s="106"/>
      <c r="JI183" s="106"/>
      <c r="JJ183" s="106"/>
      <c r="JK183" s="106"/>
      <c r="JL183" s="106"/>
      <c r="JM183" s="106"/>
      <c r="JN183" s="106"/>
      <c r="JO183" s="106"/>
      <c r="JP183" s="106"/>
      <c r="JQ183" s="106"/>
      <c r="JR183" s="106"/>
      <c r="JS183" s="106"/>
      <c r="JT183" s="106"/>
      <c r="JU183" s="106"/>
      <c r="JV183" s="106"/>
      <c r="JW183" s="106"/>
      <c r="JX183" s="106"/>
      <c r="JY183" s="106"/>
      <c r="JZ183" s="106"/>
      <c r="KA183" s="106"/>
      <c r="KB183" s="106"/>
      <c r="KC183" s="106"/>
      <c r="KD183" s="106"/>
      <c r="KE183" s="106"/>
      <c r="KF183" s="106"/>
      <c r="KG183" s="106"/>
      <c r="KH183" s="106"/>
      <c r="KI183" s="106"/>
      <c r="KJ183" s="106"/>
      <c r="KK183" s="106"/>
      <c r="KL183" s="106"/>
      <c r="KM183" s="106"/>
      <c r="KN183" s="106"/>
      <c r="KO183" s="106"/>
      <c r="KP183" s="106"/>
      <c r="KQ183" s="106"/>
      <c r="KR183" s="106"/>
      <c r="KS183" s="106"/>
      <c r="KT183" s="106"/>
      <c r="KU183" s="106"/>
      <c r="KV183" s="106"/>
      <c r="KW183" s="106"/>
      <c r="KX183" s="106"/>
      <c r="KY183" s="106"/>
      <c r="KZ183" s="106"/>
      <c r="LA183" s="106"/>
      <c r="LB183" s="106"/>
      <c r="LC183" s="106"/>
      <c r="LD183" s="106"/>
      <c r="LE183" s="106"/>
      <c r="LF183" s="106"/>
      <c r="LG183" s="106"/>
      <c r="LH183" s="106"/>
      <c r="LI183" s="106"/>
      <c r="LJ183" s="106"/>
      <c r="LK183" s="106"/>
      <c r="LL183" s="106"/>
      <c r="LM183" s="106"/>
      <c r="LN183" s="106"/>
      <c r="LO183" s="106"/>
      <c r="LP183" s="106"/>
      <c r="LQ183" s="106"/>
      <c r="LR183" s="106"/>
      <c r="LS183" s="106"/>
      <c r="LT183" s="106"/>
      <c r="LU183" s="106"/>
      <c r="LV183" s="106"/>
      <c r="LW183" s="106"/>
      <c r="LX183" s="106"/>
      <c r="LY183" s="106"/>
      <c r="LZ183" s="106"/>
      <c r="MA183" s="106"/>
      <c r="MB183" s="106"/>
      <c r="MC183" s="106"/>
      <c r="MD183" s="106"/>
      <c r="ME183" s="106"/>
      <c r="MF183" s="106"/>
      <c r="MG183" s="106"/>
      <c r="MH183" s="106"/>
      <c r="MI183" s="106"/>
      <c r="MJ183" s="106"/>
      <c r="MK183" s="106"/>
      <c r="ML183" s="106"/>
      <c r="MM183" s="106"/>
      <c r="MN183" s="106"/>
      <c r="MO183" s="106"/>
      <c r="MP183" s="106"/>
      <c r="MQ183" s="106"/>
      <c r="MR183" s="106"/>
      <c r="MS183" s="106"/>
      <c r="MT183" s="106"/>
      <c r="MU183" s="106"/>
      <c r="MV183" s="106"/>
      <c r="MW183" s="106"/>
      <c r="MX183" s="106"/>
      <c r="MY183" s="106"/>
      <c r="MZ183" s="106"/>
      <c r="NA183" s="106"/>
      <c r="NB183" s="106"/>
      <c r="NC183" s="106"/>
      <c r="ND183" s="106"/>
      <c r="NE183" s="106"/>
      <c r="NF183" s="106"/>
      <c r="NG183" s="106"/>
      <c r="NH183" s="106"/>
      <c r="NI183" s="106"/>
      <c r="NJ183" s="106"/>
      <c r="NK183" s="106"/>
      <c r="NL183" s="106"/>
      <c r="NM183" s="106"/>
      <c r="NN183" s="106"/>
      <c r="NO183" s="106"/>
      <c r="NP183" s="106"/>
      <c r="NQ183" s="106"/>
      <c r="NR183" s="106"/>
      <c r="NS183" s="106"/>
      <c r="NT183" s="106"/>
      <c r="NU183" s="106"/>
      <c r="NV183" s="106"/>
      <c r="NW183" s="106"/>
      <c r="NX183" s="106"/>
      <c r="NY183" s="106"/>
      <c r="NZ183" s="106"/>
      <c r="OA183" s="106"/>
      <c r="OB183" s="106"/>
      <c r="OC183" s="106"/>
      <c r="OD183" s="106"/>
      <c r="OE183" s="106"/>
      <c r="OF183" s="106"/>
      <c r="OG183" s="106"/>
      <c r="OH183" s="106"/>
      <c r="OI183" s="106"/>
      <c r="OJ183" s="106"/>
      <c r="OK183" s="106"/>
      <c r="OL183" s="106"/>
      <c r="OM183" s="106"/>
      <c r="ON183" s="106"/>
      <c r="OO183" s="106"/>
      <c r="OP183" s="106"/>
      <c r="OQ183" s="106"/>
      <c r="OR183" s="106"/>
      <c r="OS183" s="106"/>
      <c r="OT183" s="106"/>
      <c r="OU183" s="106"/>
      <c r="OV183" s="106"/>
      <c r="OW183" s="106"/>
      <c r="OX183" s="106"/>
      <c r="OY183" s="106"/>
      <c r="OZ183" s="106"/>
      <c r="PA183" s="106"/>
      <c r="PB183" s="106"/>
      <c r="PC183" s="106"/>
      <c r="PD183" s="106"/>
      <c r="PE183" s="106"/>
      <c r="PF183" s="106"/>
      <c r="PG183" s="106"/>
      <c r="PH183" s="106"/>
      <c r="PI183" s="106"/>
      <c r="PJ183" s="106"/>
      <c r="PK183" s="106"/>
      <c r="PL183" s="106"/>
      <c r="PM183" s="106"/>
      <c r="PN183" s="106"/>
      <c r="PO183" s="106"/>
      <c r="PP183" s="106"/>
      <c r="PQ183" s="106"/>
      <c r="PR183" s="106"/>
      <c r="PS183" s="106"/>
      <c r="PT183" s="106"/>
      <c r="PU183" s="106"/>
      <c r="PV183" s="106"/>
      <c r="PW183" s="106"/>
      <c r="PX183" s="106"/>
      <c r="PY183" s="106"/>
      <c r="PZ183" s="106"/>
      <c r="QA183" s="106"/>
      <c r="QB183" s="106"/>
      <c r="QC183" s="106"/>
      <c r="QD183" s="106"/>
      <c r="QE183" s="106"/>
      <c r="QF183" s="106"/>
      <c r="QG183" s="106"/>
      <c r="QH183" s="106"/>
      <c r="QI183" s="106"/>
      <c r="QJ183" s="106"/>
      <c r="QK183" s="106"/>
      <c r="QL183" s="106"/>
      <c r="QM183" s="106"/>
      <c r="QN183" s="106"/>
      <c r="QO183" s="106"/>
      <c r="QP183" s="106"/>
      <c r="QQ183" s="106"/>
      <c r="QR183" s="106"/>
      <c r="QS183" s="106"/>
      <c r="QT183" s="106"/>
      <c r="QU183" s="106"/>
      <c r="QV183" s="106"/>
      <c r="QW183" s="106"/>
      <c r="QX183" s="106"/>
      <c r="QY183" s="106"/>
      <c r="QZ183" s="106"/>
      <c r="RA183" s="106"/>
      <c r="RB183" s="106"/>
      <c r="RC183" s="106"/>
      <c r="RD183" s="106"/>
      <c r="RE183" s="106"/>
      <c r="RF183" s="106"/>
      <c r="RG183" s="106"/>
      <c r="RH183" s="106"/>
      <c r="RI183" s="106"/>
      <c r="RJ183" s="106"/>
      <c r="RK183" s="106"/>
      <c r="RL183" s="106"/>
      <c r="RM183" s="106"/>
      <c r="RN183" s="106"/>
      <c r="RO183" s="106"/>
      <c r="RP183" s="106"/>
      <c r="RQ183" s="106"/>
      <c r="RR183" s="106"/>
    </row>
    <row r="184" spans="1:486" x14ac:dyDescent="0.3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14"/>
      <c r="Q184" s="114"/>
      <c r="R184" s="149"/>
      <c r="S184" s="176">
        <v>0.17</v>
      </c>
      <c r="T184" s="176">
        <f t="shared" si="283"/>
        <v>72.745204481533492</v>
      </c>
      <c r="U184" s="176">
        <f t="shared" si="284"/>
        <v>45.06066005014619</v>
      </c>
      <c r="V184" s="177">
        <f t="shared" si="285"/>
        <v>0.86080643557404357</v>
      </c>
      <c r="W184" s="177">
        <f t="shared" si="286"/>
        <v>0.12403595301473387</v>
      </c>
      <c r="X184" s="177">
        <f t="shared" si="287"/>
        <v>2.247006502464187</v>
      </c>
      <c r="Y184" s="177">
        <f t="shared" si="288"/>
        <v>1.0207785733888242</v>
      </c>
      <c r="Z184" s="178">
        <f t="shared" si="289"/>
        <v>1683.3129347502104</v>
      </c>
      <c r="AA184" s="178">
        <f t="shared" si="290"/>
        <v>2251.8979295834902</v>
      </c>
      <c r="AB184" s="176">
        <f t="shared" si="291"/>
        <v>0.42775673090525085</v>
      </c>
      <c r="AC184" s="176">
        <f t="shared" si="292"/>
        <v>5.24650179650554</v>
      </c>
      <c r="AD184" s="149"/>
      <c r="AE184" s="149"/>
      <c r="AF184" s="149"/>
      <c r="AG184" s="149"/>
      <c r="AH184" s="149"/>
      <c r="AI184" s="149"/>
      <c r="AJ184" s="149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/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  <c r="II184" s="106"/>
      <c r="IJ184" s="106"/>
      <c r="IK184" s="106"/>
      <c r="IL184" s="106"/>
      <c r="IM184" s="106"/>
      <c r="IN184" s="106"/>
      <c r="IO184" s="106"/>
      <c r="IP184" s="106"/>
      <c r="IQ184" s="106"/>
      <c r="IR184" s="106"/>
      <c r="IS184" s="106"/>
      <c r="IT184" s="106"/>
      <c r="IU184" s="106"/>
      <c r="IV184" s="106"/>
      <c r="IW184" s="106"/>
      <c r="IX184" s="106"/>
      <c r="IY184" s="106"/>
      <c r="IZ184" s="106"/>
      <c r="JA184" s="106"/>
      <c r="JB184" s="106"/>
      <c r="JC184" s="106"/>
      <c r="JD184" s="106"/>
      <c r="JE184" s="106"/>
      <c r="JF184" s="106"/>
      <c r="JG184" s="106"/>
      <c r="JH184" s="106"/>
      <c r="JI184" s="106"/>
      <c r="JJ184" s="106"/>
      <c r="JK184" s="106"/>
      <c r="JL184" s="106"/>
      <c r="JM184" s="106"/>
      <c r="JN184" s="106"/>
      <c r="JO184" s="106"/>
      <c r="JP184" s="106"/>
      <c r="JQ184" s="106"/>
      <c r="JR184" s="106"/>
      <c r="JS184" s="106"/>
      <c r="JT184" s="106"/>
      <c r="JU184" s="106"/>
      <c r="JV184" s="106"/>
      <c r="JW184" s="106"/>
      <c r="JX184" s="106"/>
      <c r="JY184" s="106"/>
      <c r="JZ184" s="106"/>
      <c r="KA184" s="106"/>
      <c r="KB184" s="106"/>
      <c r="KC184" s="106"/>
      <c r="KD184" s="106"/>
      <c r="KE184" s="106"/>
      <c r="KF184" s="106"/>
      <c r="KG184" s="106"/>
      <c r="KH184" s="106"/>
      <c r="KI184" s="106"/>
      <c r="KJ184" s="106"/>
      <c r="KK184" s="106"/>
      <c r="KL184" s="106"/>
      <c r="KM184" s="106"/>
      <c r="KN184" s="106"/>
      <c r="KO184" s="106"/>
      <c r="KP184" s="106"/>
      <c r="KQ184" s="106"/>
      <c r="KR184" s="106"/>
      <c r="KS184" s="106"/>
      <c r="KT184" s="106"/>
      <c r="KU184" s="106"/>
      <c r="KV184" s="106"/>
      <c r="KW184" s="106"/>
      <c r="KX184" s="106"/>
      <c r="KY184" s="106"/>
      <c r="KZ184" s="106"/>
      <c r="LA184" s="106"/>
      <c r="LB184" s="106"/>
      <c r="LC184" s="106"/>
      <c r="LD184" s="106"/>
      <c r="LE184" s="106"/>
      <c r="LF184" s="106"/>
      <c r="LG184" s="106"/>
      <c r="LH184" s="106"/>
      <c r="LI184" s="106"/>
      <c r="LJ184" s="106"/>
      <c r="LK184" s="106"/>
      <c r="LL184" s="106"/>
      <c r="LM184" s="106"/>
      <c r="LN184" s="106"/>
      <c r="LO184" s="106"/>
      <c r="LP184" s="106"/>
      <c r="LQ184" s="106"/>
      <c r="LR184" s="106"/>
      <c r="LS184" s="106"/>
      <c r="LT184" s="106"/>
      <c r="LU184" s="106"/>
      <c r="LV184" s="106"/>
      <c r="LW184" s="106"/>
      <c r="LX184" s="106"/>
      <c r="LY184" s="106"/>
      <c r="LZ184" s="106"/>
      <c r="MA184" s="106"/>
      <c r="MB184" s="106"/>
      <c r="MC184" s="106"/>
      <c r="MD184" s="106"/>
      <c r="ME184" s="106"/>
      <c r="MF184" s="106"/>
      <c r="MG184" s="106"/>
      <c r="MH184" s="106"/>
      <c r="MI184" s="106"/>
      <c r="MJ184" s="106"/>
      <c r="MK184" s="106"/>
      <c r="ML184" s="106"/>
      <c r="MM184" s="106"/>
      <c r="MN184" s="106"/>
      <c r="MO184" s="106"/>
      <c r="MP184" s="106"/>
      <c r="MQ184" s="106"/>
      <c r="MR184" s="106"/>
      <c r="MS184" s="106"/>
      <c r="MT184" s="106"/>
      <c r="MU184" s="106"/>
      <c r="MV184" s="106"/>
      <c r="MW184" s="106"/>
      <c r="MX184" s="106"/>
      <c r="MY184" s="106"/>
      <c r="MZ184" s="106"/>
      <c r="NA184" s="106"/>
      <c r="NB184" s="106"/>
      <c r="NC184" s="106"/>
      <c r="ND184" s="106"/>
      <c r="NE184" s="106"/>
      <c r="NF184" s="106"/>
      <c r="NG184" s="106"/>
      <c r="NH184" s="106"/>
      <c r="NI184" s="106"/>
      <c r="NJ184" s="106"/>
      <c r="NK184" s="106"/>
      <c r="NL184" s="106"/>
      <c r="NM184" s="106"/>
      <c r="NN184" s="106"/>
      <c r="NO184" s="106"/>
      <c r="NP184" s="106"/>
      <c r="NQ184" s="106"/>
      <c r="NR184" s="106"/>
      <c r="NS184" s="106"/>
      <c r="NT184" s="106"/>
      <c r="NU184" s="106"/>
      <c r="NV184" s="106"/>
      <c r="NW184" s="106"/>
      <c r="NX184" s="106"/>
      <c r="NY184" s="106"/>
      <c r="NZ184" s="106"/>
      <c r="OA184" s="106"/>
      <c r="OB184" s="106"/>
      <c r="OC184" s="106"/>
      <c r="OD184" s="106"/>
      <c r="OE184" s="106"/>
      <c r="OF184" s="106"/>
      <c r="OG184" s="106"/>
      <c r="OH184" s="106"/>
      <c r="OI184" s="106"/>
      <c r="OJ184" s="106"/>
      <c r="OK184" s="106"/>
      <c r="OL184" s="106"/>
      <c r="OM184" s="106"/>
      <c r="ON184" s="106"/>
      <c r="OO184" s="106"/>
      <c r="OP184" s="106"/>
      <c r="OQ184" s="106"/>
      <c r="OR184" s="106"/>
      <c r="OS184" s="106"/>
      <c r="OT184" s="106"/>
      <c r="OU184" s="106"/>
      <c r="OV184" s="106"/>
      <c r="OW184" s="106"/>
      <c r="OX184" s="106"/>
      <c r="OY184" s="106"/>
      <c r="OZ184" s="106"/>
      <c r="PA184" s="106"/>
      <c r="PB184" s="106"/>
      <c r="PC184" s="106"/>
      <c r="PD184" s="106"/>
      <c r="PE184" s="106"/>
      <c r="PF184" s="106"/>
      <c r="PG184" s="106"/>
      <c r="PH184" s="106"/>
      <c r="PI184" s="106"/>
      <c r="PJ184" s="106"/>
      <c r="PK184" s="106"/>
      <c r="PL184" s="106"/>
      <c r="PM184" s="106"/>
      <c r="PN184" s="106"/>
      <c r="PO184" s="106"/>
      <c r="PP184" s="106"/>
      <c r="PQ184" s="106"/>
      <c r="PR184" s="106"/>
      <c r="PS184" s="106"/>
      <c r="PT184" s="106"/>
      <c r="PU184" s="106"/>
      <c r="PV184" s="106"/>
      <c r="PW184" s="106"/>
      <c r="PX184" s="106"/>
      <c r="PY184" s="106"/>
      <c r="PZ184" s="106"/>
      <c r="QA184" s="106"/>
      <c r="QB184" s="106"/>
      <c r="QC184" s="106"/>
      <c r="QD184" s="106"/>
      <c r="QE184" s="106"/>
      <c r="QF184" s="106"/>
      <c r="QG184" s="106"/>
      <c r="QH184" s="106"/>
      <c r="QI184" s="106"/>
      <c r="QJ184" s="106"/>
      <c r="QK184" s="106"/>
      <c r="QL184" s="106"/>
      <c r="QM184" s="106"/>
      <c r="QN184" s="106"/>
      <c r="QO184" s="106"/>
      <c r="QP184" s="106"/>
      <c r="QQ184" s="106"/>
      <c r="QR184" s="106"/>
      <c r="QS184" s="106"/>
      <c r="QT184" s="106"/>
      <c r="QU184" s="106"/>
      <c r="QV184" s="106"/>
      <c r="QW184" s="106"/>
      <c r="QX184" s="106"/>
      <c r="QY184" s="106"/>
      <c r="QZ184" s="106"/>
      <c r="RA184" s="106"/>
      <c r="RB184" s="106"/>
      <c r="RC184" s="106"/>
      <c r="RD184" s="106"/>
      <c r="RE184" s="106"/>
      <c r="RF184" s="106"/>
      <c r="RG184" s="106"/>
      <c r="RH184" s="106"/>
      <c r="RI184" s="106"/>
      <c r="RJ184" s="106"/>
      <c r="RK184" s="106"/>
      <c r="RL184" s="106"/>
      <c r="RM184" s="106"/>
      <c r="RN184" s="106"/>
      <c r="RO184" s="106"/>
      <c r="RP184" s="106"/>
      <c r="RQ184" s="106"/>
      <c r="RR184" s="106"/>
    </row>
    <row r="185" spans="1:486" x14ac:dyDescent="0.3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14"/>
      <c r="Q185" s="114"/>
      <c r="R185" s="149"/>
      <c r="S185" s="176">
        <v>0.18</v>
      </c>
      <c r="T185" s="176">
        <f t="shared" si="283"/>
        <v>72.745204481533492</v>
      </c>
      <c r="U185" s="176">
        <f t="shared" si="284"/>
        <v>45.06066005014619</v>
      </c>
      <c r="V185" s="177">
        <f t="shared" si="285"/>
        <v>0.86080643557404357</v>
      </c>
      <c r="W185" s="177">
        <f t="shared" si="286"/>
        <v>0.12403595301473387</v>
      </c>
      <c r="X185" s="177">
        <f t="shared" si="287"/>
        <v>2.219439168371911</v>
      </c>
      <c r="Y185" s="177">
        <f t="shared" si="288"/>
        <v>1.0234551186196532</v>
      </c>
      <c r="Z185" s="178">
        <f t="shared" si="289"/>
        <v>1760.4648623025512</v>
      </c>
      <c r="AA185" s="178">
        <f t="shared" si="290"/>
        <v>2230.6001064045836</v>
      </c>
      <c r="AB185" s="176">
        <f t="shared" si="291"/>
        <v>0.44110152956814336</v>
      </c>
      <c r="AC185" s="176">
        <f t="shared" si="292"/>
        <v>5.3209676050835126</v>
      </c>
      <c r="AD185" s="149"/>
      <c r="AE185" s="149"/>
      <c r="AF185" s="149"/>
      <c r="AG185" s="149"/>
      <c r="AH185" s="149"/>
      <c r="AI185" s="149"/>
      <c r="AJ185" s="149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/>
      <c r="FH185" s="106"/>
      <c r="FI185" s="106"/>
      <c r="FJ185" s="106"/>
      <c r="FK185" s="106"/>
      <c r="FL185" s="106"/>
      <c r="FM185" s="106"/>
      <c r="FN185" s="106"/>
      <c r="FO185" s="106"/>
      <c r="FP185" s="106"/>
      <c r="FQ185" s="106"/>
      <c r="FR185" s="106"/>
      <c r="FS185" s="106"/>
      <c r="FT185" s="106"/>
      <c r="FU185" s="106"/>
      <c r="FV185" s="106"/>
      <c r="FW185" s="106"/>
      <c r="FX185" s="106"/>
      <c r="FY185" s="106"/>
      <c r="FZ185" s="106"/>
      <c r="GA185" s="106"/>
      <c r="GB185" s="106"/>
      <c r="GC185" s="106"/>
      <c r="GD185" s="106"/>
      <c r="GE185" s="106"/>
      <c r="GF185" s="106"/>
      <c r="GG185" s="106"/>
      <c r="GH185" s="106"/>
      <c r="GI185" s="106"/>
      <c r="GJ185" s="106"/>
      <c r="GK185" s="106"/>
      <c r="GL185" s="106"/>
      <c r="GM185" s="106"/>
      <c r="GN185" s="106"/>
      <c r="GO185" s="106"/>
      <c r="GP185" s="106"/>
      <c r="GQ185" s="106"/>
      <c r="GR185" s="106"/>
      <c r="GS185" s="106"/>
      <c r="GT185" s="106"/>
      <c r="GU185" s="106"/>
      <c r="GV185" s="106"/>
      <c r="GW185" s="106"/>
      <c r="GX185" s="106"/>
      <c r="GY185" s="106"/>
      <c r="GZ185" s="106"/>
      <c r="HA185" s="106"/>
      <c r="HB185" s="106"/>
      <c r="HC185" s="106"/>
      <c r="HD185" s="106"/>
      <c r="HE185" s="106"/>
      <c r="HF185" s="106"/>
      <c r="HG185" s="106"/>
      <c r="HH185" s="106"/>
      <c r="HI185" s="106"/>
      <c r="HJ185" s="106"/>
      <c r="HK185" s="106"/>
      <c r="HL185" s="106"/>
      <c r="HM185" s="106"/>
      <c r="HN185" s="106"/>
      <c r="HO185" s="106"/>
      <c r="HP185" s="106"/>
      <c r="HQ185" s="106"/>
      <c r="HR185" s="106"/>
      <c r="HS185" s="106"/>
      <c r="HT185" s="106"/>
      <c r="HU185" s="106"/>
      <c r="HV185" s="106"/>
      <c r="HW185" s="106"/>
      <c r="HX185" s="106"/>
      <c r="HY185" s="106"/>
      <c r="HZ185" s="106"/>
      <c r="IA185" s="106"/>
      <c r="IB185" s="106"/>
      <c r="IC185" s="106"/>
      <c r="ID185" s="106"/>
      <c r="IE185" s="106"/>
      <c r="IF185" s="106"/>
      <c r="IG185" s="106"/>
      <c r="IH185" s="106"/>
      <c r="II185" s="106"/>
      <c r="IJ185" s="106"/>
      <c r="IK185" s="106"/>
      <c r="IL185" s="106"/>
      <c r="IM185" s="106"/>
      <c r="IN185" s="106"/>
      <c r="IO185" s="106"/>
      <c r="IP185" s="106"/>
      <c r="IQ185" s="106"/>
      <c r="IR185" s="106"/>
      <c r="IS185" s="106"/>
      <c r="IT185" s="106"/>
      <c r="IU185" s="106"/>
      <c r="IV185" s="106"/>
      <c r="IW185" s="106"/>
      <c r="IX185" s="106"/>
      <c r="IY185" s="106"/>
      <c r="IZ185" s="106"/>
      <c r="JA185" s="106"/>
      <c r="JB185" s="106"/>
      <c r="JC185" s="106"/>
      <c r="JD185" s="106"/>
      <c r="JE185" s="106"/>
      <c r="JF185" s="106"/>
      <c r="JG185" s="106"/>
      <c r="JH185" s="106"/>
      <c r="JI185" s="106"/>
      <c r="JJ185" s="106"/>
      <c r="JK185" s="106"/>
      <c r="JL185" s="106"/>
      <c r="JM185" s="106"/>
      <c r="JN185" s="106"/>
      <c r="JO185" s="106"/>
      <c r="JP185" s="106"/>
      <c r="JQ185" s="106"/>
      <c r="JR185" s="106"/>
      <c r="JS185" s="106"/>
      <c r="JT185" s="106"/>
      <c r="JU185" s="106"/>
      <c r="JV185" s="106"/>
      <c r="JW185" s="106"/>
      <c r="JX185" s="106"/>
      <c r="JY185" s="106"/>
      <c r="JZ185" s="106"/>
      <c r="KA185" s="106"/>
      <c r="KB185" s="106"/>
      <c r="KC185" s="106"/>
      <c r="KD185" s="106"/>
      <c r="KE185" s="106"/>
      <c r="KF185" s="106"/>
      <c r="KG185" s="106"/>
      <c r="KH185" s="106"/>
      <c r="KI185" s="106"/>
      <c r="KJ185" s="106"/>
      <c r="KK185" s="106"/>
      <c r="KL185" s="106"/>
      <c r="KM185" s="106"/>
      <c r="KN185" s="106"/>
      <c r="KO185" s="106"/>
      <c r="KP185" s="106"/>
      <c r="KQ185" s="106"/>
      <c r="KR185" s="106"/>
      <c r="KS185" s="106"/>
      <c r="KT185" s="106"/>
      <c r="KU185" s="106"/>
      <c r="KV185" s="106"/>
      <c r="KW185" s="106"/>
      <c r="KX185" s="106"/>
      <c r="KY185" s="106"/>
      <c r="KZ185" s="106"/>
      <c r="LA185" s="106"/>
      <c r="LB185" s="106"/>
      <c r="LC185" s="106"/>
      <c r="LD185" s="106"/>
      <c r="LE185" s="106"/>
      <c r="LF185" s="106"/>
      <c r="LG185" s="106"/>
      <c r="LH185" s="106"/>
      <c r="LI185" s="106"/>
      <c r="LJ185" s="106"/>
      <c r="LK185" s="106"/>
      <c r="LL185" s="106"/>
      <c r="LM185" s="106"/>
      <c r="LN185" s="106"/>
      <c r="LO185" s="106"/>
      <c r="LP185" s="106"/>
      <c r="LQ185" s="106"/>
      <c r="LR185" s="106"/>
      <c r="LS185" s="106"/>
      <c r="LT185" s="106"/>
      <c r="LU185" s="106"/>
      <c r="LV185" s="106"/>
      <c r="LW185" s="106"/>
      <c r="LX185" s="106"/>
      <c r="LY185" s="106"/>
      <c r="LZ185" s="106"/>
      <c r="MA185" s="106"/>
      <c r="MB185" s="106"/>
      <c r="MC185" s="106"/>
      <c r="MD185" s="106"/>
      <c r="ME185" s="106"/>
      <c r="MF185" s="106"/>
      <c r="MG185" s="106"/>
      <c r="MH185" s="106"/>
      <c r="MI185" s="106"/>
      <c r="MJ185" s="106"/>
      <c r="MK185" s="106"/>
      <c r="ML185" s="106"/>
      <c r="MM185" s="106"/>
      <c r="MN185" s="106"/>
      <c r="MO185" s="106"/>
      <c r="MP185" s="106"/>
      <c r="MQ185" s="106"/>
      <c r="MR185" s="106"/>
      <c r="MS185" s="106"/>
      <c r="MT185" s="106"/>
      <c r="MU185" s="106"/>
      <c r="MV185" s="106"/>
      <c r="MW185" s="106"/>
      <c r="MX185" s="106"/>
      <c r="MY185" s="106"/>
      <c r="MZ185" s="106"/>
      <c r="NA185" s="106"/>
      <c r="NB185" s="106"/>
      <c r="NC185" s="106"/>
      <c r="ND185" s="106"/>
      <c r="NE185" s="106"/>
      <c r="NF185" s="106"/>
      <c r="NG185" s="106"/>
      <c r="NH185" s="106"/>
      <c r="NI185" s="106"/>
      <c r="NJ185" s="106"/>
      <c r="NK185" s="106"/>
      <c r="NL185" s="106"/>
      <c r="NM185" s="106"/>
      <c r="NN185" s="106"/>
      <c r="NO185" s="106"/>
      <c r="NP185" s="106"/>
      <c r="NQ185" s="106"/>
      <c r="NR185" s="106"/>
      <c r="NS185" s="106"/>
      <c r="NT185" s="106"/>
      <c r="NU185" s="106"/>
      <c r="NV185" s="106"/>
      <c r="NW185" s="106"/>
      <c r="NX185" s="106"/>
      <c r="NY185" s="106"/>
      <c r="NZ185" s="106"/>
      <c r="OA185" s="106"/>
      <c r="OB185" s="106"/>
      <c r="OC185" s="106"/>
      <c r="OD185" s="106"/>
      <c r="OE185" s="106"/>
      <c r="OF185" s="106"/>
      <c r="OG185" s="106"/>
      <c r="OH185" s="106"/>
      <c r="OI185" s="106"/>
      <c r="OJ185" s="106"/>
      <c r="OK185" s="106"/>
      <c r="OL185" s="106"/>
      <c r="OM185" s="106"/>
      <c r="ON185" s="106"/>
      <c r="OO185" s="106"/>
      <c r="OP185" s="106"/>
      <c r="OQ185" s="106"/>
      <c r="OR185" s="106"/>
      <c r="OS185" s="106"/>
      <c r="OT185" s="106"/>
      <c r="OU185" s="106"/>
      <c r="OV185" s="106"/>
      <c r="OW185" s="106"/>
      <c r="OX185" s="106"/>
      <c r="OY185" s="106"/>
      <c r="OZ185" s="106"/>
      <c r="PA185" s="106"/>
      <c r="PB185" s="106"/>
      <c r="PC185" s="106"/>
      <c r="PD185" s="106"/>
      <c r="PE185" s="106"/>
      <c r="PF185" s="106"/>
      <c r="PG185" s="106"/>
      <c r="PH185" s="106"/>
      <c r="PI185" s="106"/>
      <c r="PJ185" s="106"/>
      <c r="PK185" s="106"/>
      <c r="PL185" s="106"/>
      <c r="PM185" s="106"/>
      <c r="PN185" s="106"/>
      <c r="PO185" s="106"/>
      <c r="PP185" s="106"/>
      <c r="PQ185" s="106"/>
      <c r="PR185" s="106"/>
      <c r="PS185" s="106"/>
      <c r="PT185" s="106"/>
      <c r="PU185" s="106"/>
      <c r="PV185" s="106"/>
      <c r="PW185" s="106"/>
      <c r="PX185" s="106"/>
      <c r="PY185" s="106"/>
      <c r="PZ185" s="106"/>
      <c r="QA185" s="106"/>
      <c r="QB185" s="106"/>
      <c r="QC185" s="106"/>
      <c r="QD185" s="106"/>
      <c r="QE185" s="106"/>
      <c r="QF185" s="106"/>
      <c r="QG185" s="106"/>
      <c r="QH185" s="106"/>
      <c r="QI185" s="106"/>
      <c r="QJ185" s="106"/>
      <c r="QK185" s="106"/>
      <c r="QL185" s="106"/>
      <c r="QM185" s="106"/>
      <c r="QN185" s="106"/>
      <c r="QO185" s="106"/>
      <c r="QP185" s="106"/>
      <c r="QQ185" s="106"/>
      <c r="QR185" s="106"/>
      <c r="QS185" s="106"/>
      <c r="QT185" s="106"/>
      <c r="QU185" s="106"/>
      <c r="QV185" s="106"/>
      <c r="QW185" s="106"/>
      <c r="QX185" s="106"/>
      <c r="QY185" s="106"/>
      <c r="QZ185" s="106"/>
      <c r="RA185" s="106"/>
      <c r="RB185" s="106"/>
      <c r="RC185" s="106"/>
      <c r="RD185" s="106"/>
      <c r="RE185" s="106"/>
      <c r="RF185" s="106"/>
      <c r="RG185" s="106"/>
      <c r="RH185" s="106"/>
      <c r="RI185" s="106"/>
      <c r="RJ185" s="106"/>
      <c r="RK185" s="106"/>
      <c r="RL185" s="106"/>
      <c r="RM185" s="106"/>
      <c r="RN185" s="106"/>
      <c r="RO185" s="106"/>
      <c r="RP185" s="106"/>
      <c r="RQ185" s="106"/>
      <c r="RR185" s="106"/>
    </row>
    <row r="186" spans="1:486" x14ac:dyDescent="0.3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14"/>
      <c r="Q186" s="114"/>
      <c r="R186" s="149"/>
      <c r="S186" s="176">
        <v>0.19</v>
      </c>
      <c r="T186" s="176">
        <f t="shared" si="283"/>
        <v>72.745204481533492</v>
      </c>
      <c r="U186" s="176">
        <f t="shared" si="284"/>
        <v>45.06066005014619</v>
      </c>
      <c r="V186" s="177">
        <f t="shared" si="285"/>
        <v>0.86080643557404357</v>
      </c>
      <c r="W186" s="177">
        <f t="shared" si="286"/>
        <v>0.12403595301473387</v>
      </c>
      <c r="X186" s="177">
        <f t="shared" si="287"/>
        <v>2.1923009138766614</v>
      </c>
      <c r="Y186" s="177">
        <f t="shared" si="288"/>
        <v>1.0263174397085084</v>
      </c>
      <c r="Z186" s="178">
        <f t="shared" si="289"/>
        <v>1835.546436134405</v>
      </c>
      <c r="AA186" s="178">
        <f t="shared" si="290"/>
        <v>2209.5599603464111</v>
      </c>
      <c r="AB186" s="176">
        <f t="shared" si="291"/>
        <v>0.45376963081398891</v>
      </c>
      <c r="AC186" s="176">
        <f t="shared" si="292"/>
        <v>5.3930167169799219</v>
      </c>
      <c r="AD186" s="149"/>
      <c r="AE186" s="149"/>
      <c r="AF186" s="149"/>
      <c r="AG186" s="149"/>
      <c r="AH186" s="149"/>
      <c r="AI186" s="149"/>
      <c r="AJ186" s="149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/>
      <c r="DE186" s="106"/>
      <c r="DF186" s="106"/>
      <c r="DG186" s="106"/>
      <c r="DH186" s="106"/>
      <c r="DI186" s="106"/>
      <c r="DJ186" s="106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6"/>
      <c r="DV186" s="106"/>
      <c r="DW186" s="106"/>
      <c r="DX186" s="106"/>
      <c r="DY186" s="106"/>
      <c r="DZ186" s="106"/>
      <c r="EA186" s="106"/>
      <c r="EB186" s="106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06"/>
      <c r="EZ186" s="106"/>
      <c r="FA186" s="106"/>
      <c r="FB186" s="106"/>
      <c r="FC186" s="106"/>
      <c r="FD186" s="106"/>
      <c r="FE186" s="106"/>
      <c r="FF186" s="106"/>
      <c r="FG186" s="106"/>
      <c r="FH186" s="106"/>
      <c r="FI186" s="106"/>
      <c r="FJ186" s="106"/>
      <c r="FK186" s="106"/>
      <c r="FL186" s="106"/>
      <c r="FM186" s="106"/>
      <c r="FN186" s="106"/>
      <c r="FO186" s="106"/>
      <c r="FP186" s="106"/>
      <c r="FQ186" s="106"/>
      <c r="FR186" s="106"/>
      <c r="FS186" s="106"/>
      <c r="FT186" s="106"/>
      <c r="FU186" s="106"/>
      <c r="FV186" s="106"/>
      <c r="FW186" s="106"/>
      <c r="FX186" s="106"/>
      <c r="FY186" s="106"/>
      <c r="FZ186" s="106"/>
      <c r="GA186" s="106"/>
      <c r="GB186" s="106"/>
      <c r="GC186" s="106"/>
      <c r="GD186" s="106"/>
      <c r="GE186" s="106"/>
      <c r="GF186" s="106"/>
      <c r="GG186" s="106"/>
      <c r="GH186" s="106"/>
      <c r="GI186" s="106"/>
      <c r="GJ186" s="106"/>
      <c r="GK186" s="106"/>
      <c r="GL186" s="106"/>
      <c r="GM186" s="106"/>
      <c r="GN186" s="106"/>
      <c r="GO186" s="106"/>
      <c r="GP186" s="106"/>
      <c r="GQ186" s="106"/>
      <c r="GR186" s="106"/>
      <c r="GS186" s="106"/>
      <c r="GT186" s="106"/>
      <c r="GU186" s="106"/>
      <c r="GV186" s="106"/>
      <c r="GW186" s="106"/>
      <c r="GX186" s="106"/>
      <c r="GY186" s="106"/>
      <c r="GZ186" s="106"/>
      <c r="HA186" s="106"/>
      <c r="HB186" s="106"/>
      <c r="HC186" s="106"/>
      <c r="HD186" s="106"/>
      <c r="HE186" s="106"/>
      <c r="HF186" s="106"/>
      <c r="HG186" s="106"/>
      <c r="HH186" s="106"/>
      <c r="HI186" s="106"/>
      <c r="HJ186" s="106"/>
      <c r="HK186" s="106"/>
      <c r="HL186" s="106"/>
      <c r="HM186" s="106"/>
      <c r="HN186" s="106"/>
      <c r="HO186" s="106"/>
      <c r="HP186" s="106"/>
      <c r="HQ186" s="106"/>
      <c r="HR186" s="106"/>
      <c r="HS186" s="106"/>
      <c r="HT186" s="106"/>
      <c r="HU186" s="106"/>
      <c r="HV186" s="106"/>
      <c r="HW186" s="106"/>
      <c r="HX186" s="106"/>
      <c r="HY186" s="106"/>
      <c r="HZ186" s="106"/>
      <c r="IA186" s="106"/>
      <c r="IB186" s="106"/>
      <c r="IC186" s="106"/>
      <c r="ID186" s="106"/>
      <c r="IE186" s="106"/>
      <c r="IF186" s="106"/>
      <c r="IG186" s="106"/>
      <c r="IH186" s="106"/>
      <c r="II186" s="106"/>
      <c r="IJ186" s="106"/>
      <c r="IK186" s="106"/>
      <c r="IL186" s="106"/>
      <c r="IM186" s="106"/>
      <c r="IN186" s="106"/>
      <c r="IO186" s="106"/>
      <c r="IP186" s="106"/>
      <c r="IQ186" s="106"/>
      <c r="IR186" s="106"/>
      <c r="IS186" s="106"/>
      <c r="IT186" s="106"/>
      <c r="IU186" s="106"/>
      <c r="IV186" s="106"/>
      <c r="IW186" s="106"/>
      <c r="IX186" s="106"/>
      <c r="IY186" s="106"/>
      <c r="IZ186" s="106"/>
      <c r="JA186" s="106"/>
      <c r="JB186" s="106"/>
      <c r="JC186" s="106"/>
      <c r="JD186" s="106"/>
      <c r="JE186" s="106"/>
      <c r="JF186" s="106"/>
      <c r="JG186" s="106"/>
      <c r="JH186" s="106"/>
      <c r="JI186" s="106"/>
      <c r="JJ186" s="106"/>
      <c r="JK186" s="106"/>
      <c r="JL186" s="106"/>
      <c r="JM186" s="106"/>
      <c r="JN186" s="106"/>
      <c r="JO186" s="106"/>
      <c r="JP186" s="106"/>
      <c r="JQ186" s="106"/>
      <c r="JR186" s="106"/>
      <c r="JS186" s="106"/>
      <c r="JT186" s="106"/>
      <c r="JU186" s="106"/>
      <c r="JV186" s="106"/>
      <c r="JW186" s="106"/>
      <c r="JX186" s="106"/>
      <c r="JY186" s="106"/>
      <c r="JZ186" s="106"/>
      <c r="KA186" s="106"/>
      <c r="KB186" s="106"/>
      <c r="KC186" s="106"/>
      <c r="KD186" s="106"/>
      <c r="KE186" s="106"/>
      <c r="KF186" s="106"/>
      <c r="KG186" s="106"/>
      <c r="KH186" s="106"/>
      <c r="KI186" s="106"/>
      <c r="KJ186" s="106"/>
      <c r="KK186" s="106"/>
      <c r="KL186" s="106"/>
      <c r="KM186" s="106"/>
      <c r="KN186" s="106"/>
      <c r="KO186" s="106"/>
      <c r="KP186" s="106"/>
      <c r="KQ186" s="106"/>
      <c r="KR186" s="106"/>
      <c r="KS186" s="106"/>
      <c r="KT186" s="106"/>
      <c r="KU186" s="106"/>
      <c r="KV186" s="106"/>
      <c r="KW186" s="106"/>
      <c r="KX186" s="106"/>
      <c r="KY186" s="106"/>
      <c r="KZ186" s="106"/>
      <c r="LA186" s="106"/>
      <c r="LB186" s="106"/>
      <c r="LC186" s="106"/>
      <c r="LD186" s="106"/>
      <c r="LE186" s="106"/>
      <c r="LF186" s="106"/>
      <c r="LG186" s="106"/>
      <c r="LH186" s="106"/>
      <c r="LI186" s="106"/>
      <c r="LJ186" s="106"/>
      <c r="LK186" s="106"/>
      <c r="LL186" s="106"/>
      <c r="LM186" s="106"/>
      <c r="LN186" s="106"/>
      <c r="LO186" s="106"/>
      <c r="LP186" s="106"/>
      <c r="LQ186" s="106"/>
      <c r="LR186" s="106"/>
      <c r="LS186" s="106"/>
      <c r="LT186" s="106"/>
      <c r="LU186" s="106"/>
      <c r="LV186" s="106"/>
      <c r="LW186" s="106"/>
      <c r="LX186" s="106"/>
      <c r="LY186" s="106"/>
      <c r="LZ186" s="106"/>
      <c r="MA186" s="106"/>
      <c r="MB186" s="106"/>
      <c r="MC186" s="106"/>
      <c r="MD186" s="106"/>
      <c r="ME186" s="106"/>
      <c r="MF186" s="106"/>
      <c r="MG186" s="106"/>
      <c r="MH186" s="106"/>
      <c r="MI186" s="106"/>
      <c r="MJ186" s="106"/>
      <c r="MK186" s="106"/>
      <c r="ML186" s="106"/>
      <c r="MM186" s="106"/>
      <c r="MN186" s="106"/>
      <c r="MO186" s="106"/>
      <c r="MP186" s="106"/>
      <c r="MQ186" s="106"/>
      <c r="MR186" s="106"/>
      <c r="MS186" s="106"/>
      <c r="MT186" s="106"/>
      <c r="MU186" s="106"/>
      <c r="MV186" s="106"/>
      <c r="MW186" s="106"/>
      <c r="MX186" s="106"/>
      <c r="MY186" s="106"/>
      <c r="MZ186" s="106"/>
      <c r="NA186" s="106"/>
      <c r="NB186" s="106"/>
      <c r="NC186" s="106"/>
      <c r="ND186" s="106"/>
      <c r="NE186" s="106"/>
      <c r="NF186" s="106"/>
      <c r="NG186" s="106"/>
      <c r="NH186" s="106"/>
      <c r="NI186" s="106"/>
      <c r="NJ186" s="106"/>
      <c r="NK186" s="106"/>
      <c r="NL186" s="106"/>
      <c r="NM186" s="106"/>
      <c r="NN186" s="106"/>
      <c r="NO186" s="106"/>
      <c r="NP186" s="106"/>
      <c r="NQ186" s="106"/>
      <c r="NR186" s="106"/>
      <c r="NS186" s="106"/>
      <c r="NT186" s="106"/>
      <c r="NU186" s="106"/>
      <c r="NV186" s="106"/>
      <c r="NW186" s="106"/>
      <c r="NX186" s="106"/>
      <c r="NY186" s="106"/>
      <c r="NZ186" s="106"/>
      <c r="OA186" s="106"/>
      <c r="OB186" s="106"/>
      <c r="OC186" s="106"/>
      <c r="OD186" s="106"/>
      <c r="OE186" s="106"/>
      <c r="OF186" s="106"/>
      <c r="OG186" s="106"/>
      <c r="OH186" s="106"/>
      <c r="OI186" s="106"/>
      <c r="OJ186" s="106"/>
      <c r="OK186" s="106"/>
      <c r="OL186" s="106"/>
      <c r="OM186" s="106"/>
      <c r="ON186" s="106"/>
      <c r="OO186" s="106"/>
      <c r="OP186" s="106"/>
      <c r="OQ186" s="106"/>
      <c r="OR186" s="106"/>
      <c r="OS186" s="106"/>
      <c r="OT186" s="106"/>
      <c r="OU186" s="106"/>
      <c r="OV186" s="106"/>
      <c r="OW186" s="106"/>
      <c r="OX186" s="106"/>
      <c r="OY186" s="106"/>
      <c r="OZ186" s="106"/>
      <c r="PA186" s="106"/>
      <c r="PB186" s="106"/>
      <c r="PC186" s="106"/>
      <c r="PD186" s="106"/>
      <c r="PE186" s="106"/>
      <c r="PF186" s="106"/>
      <c r="PG186" s="106"/>
      <c r="PH186" s="106"/>
      <c r="PI186" s="106"/>
      <c r="PJ186" s="106"/>
      <c r="PK186" s="106"/>
      <c r="PL186" s="106"/>
      <c r="PM186" s="106"/>
      <c r="PN186" s="106"/>
      <c r="PO186" s="106"/>
      <c r="PP186" s="106"/>
      <c r="PQ186" s="106"/>
      <c r="PR186" s="106"/>
      <c r="PS186" s="106"/>
      <c r="PT186" s="106"/>
      <c r="PU186" s="106"/>
      <c r="PV186" s="106"/>
      <c r="PW186" s="106"/>
      <c r="PX186" s="106"/>
      <c r="PY186" s="106"/>
      <c r="PZ186" s="106"/>
      <c r="QA186" s="106"/>
      <c r="QB186" s="106"/>
      <c r="QC186" s="106"/>
      <c r="QD186" s="106"/>
      <c r="QE186" s="106"/>
      <c r="QF186" s="106"/>
      <c r="QG186" s="106"/>
      <c r="QH186" s="106"/>
      <c r="QI186" s="106"/>
      <c r="QJ186" s="106"/>
      <c r="QK186" s="106"/>
      <c r="QL186" s="106"/>
      <c r="QM186" s="106"/>
      <c r="QN186" s="106"/>
      <c r="QO186" s="106"/>
      <c r="QP186" s="106"/>
      <c r="QQ186" s="106"/>
      <c r="QR186" s="106"/>
      <c r="QS186" s="106"/>
      <c r="QT186" s="106"/>
      <c r="QU186" s="106"/>
      <c r="QV186" s="106"/>
      <c r="QW186" s="106"/>
      <c r="QX186" s="106"/>
      <c r="QY186" s="106"/>
      <c r="QZ186" s="106"/>
      <c r="RA186" s="106"/>
      <c r="RB186" s="106"/>
      <c r="RC186" s="106"/>
      <c r="RD186" s="106"/>
      <c r="RE186" s="106"/>
      <c r="RF186" s="106"/>
      <c r="RG186" s="106"/>
      <c r="RH186" s="106"/>
      <c r="RI186" s="106"/>
      <c r="RJ186" s="106"/>
      <c r="RK186" s="106"/>
      <c r="RL186" s="106"/>
      <c r="RM186" s="106"/>
      <c r="RN186" s="106"/>
      <c r="RO186" s="106"/>
      <c r="RP186" s="106"/>
      <c r="RQ186" s="106"/>
      <c r="RR186" s="106"/>
    </row>
    <row r="187" spans="1:486" x14ac:dyDescent="0.3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14"/>
      <c r="Q187" s="114"/>
      <c r="R187" s="149"/>
      <c r="S187" s="176">
        <v>0.2</v>
      </c>
      <c r="T187" s="176">
        <f t="shared" si="283"/>
        <v>72.745204481533492</v>
      </c>
      <c r="U187" s="176">
        <f t="shared" si="284"/>
        <v>45.06066005014619</v>
      </c>
      <c r="V187" s="177">
        <f t="shared" si="285"/>
        <v>0.86080643557404357</v>
      </c>
      <c r="W187" s="177">
        <f t="shared" si="286"/>
        <v>0.12403595301473387</v>
      </c>
      <c r="X187" s="177">
        <f t="shared" si="287"/>
        <v>2.1655841999579519</v>
      </c>
      <c r="Y187" s="177">
        <f t="shared" si="288"/>
        <v>1.029370456183166</v>
      </c>
      <c r="Z187" s="178">
        <f t="shared" si="289"/>
        <v>1908.607736340989</v>
      </c>
      <c r="AA187" s="178">
        <f t="shared" si="290"/>
        <v>2188.773138685408</v>
      </c>
      <c r="AB187" s="176">
        <f t="shared" si="291"/>
        <v>0.46581164762445793</v>
      </c>
      <c r="AC187" s="176">
        <f t="shared" si="292"/>
        <v>5.46271009684083</v>
      </c>
      <c r="AD187" s="149"/>
      <c r="AE187" s="149"/>
      <c r="AF187" s="149"/>
      <c r="AG187" s="149"/>
      <c r="AH187" s="149"/>
      <c r="AI187" s="149"/>
      <c r="AJ187" s="149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/>
      <c r="DF187" s="106"/>
      <c r="DG187" s="106"/>
      <c r="DH187" s="106"/>
      <c r="DI187" s="106"/>
      <c r="DJ187" s="106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6"/>
      <c r="DV187" s="106"/>
      <c r="DW187" s="106"/>
      <c r="DX187" s="106"/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/>
      <c r="EZ187" s="106"/>
      <c r="FA187" s="106"/>
      <c r="FB187" s="106"/>
      <c r="FC187" s="106"/>
      <c r="FD187" s="106"/>
      <c r="FE187" s="106"/>
      <c r="FF187" s="106"/>
      <c r="FG187" s="106"/>
      <c r="FH187" s="106"/>
      <c r="FI187" s="106"/>
      <c r="FJ187" s="106"/>
      <c r="FK187" s="106"/>
      <c r="FL187" s="106"/>
      <c r="FM187" s="106"/>
      <c r="FN187" s="106"/>
      <c r="FO187" s="106"/>
      <c r="FP187" s="106"/>
      <c r="FQ187" s="106"/>
      <c r="FR187" s="106"/>
      <c r="FS187" s="106"/>
      <c r="FT187" s="106"/>
      <c r="FU187" s="106"/>
      <c r="FV187" s="106"/>
      <c r="FW187" s="106"/>
      <c r="FX187" s="106"/>
      <c r="FY187" s="106"/>
      <c r="FZ187" s="106"/>
      <c r="GA187" s="106"/>
      <c r="GB187" s="106"/>
      <c r="GC187" s="106"/>
      <c r="GD187" s="106"/>
      <c r="GE187" s="106"/>
      <c r="GF187" s="106"/>
      <c r="GG187" s="106"/>
      <c r="GH187" s="106"/>
      <c r="GI187" s="106"/>
      <c r="GJ187" s="106"/>
      <c r="GK187" s="106"/>
      <c r="GL187" s="106"/>
      <c r="GM187" s="106"/>
      <c r="GN187" s="106"/>
      <c r="GO187" s="106"/>
      <c r="GP187" s="106"/>
      <c r="GQ187" s="106"/>
      <c r="GR187" s="106"/>
      <c r="GS187" s="106"/>
      <c r="GT187" s="106"/>
      <c r="GU187" s="106"/>
      <c r="GV187" s="106"/>
      <c r="GW187" s="106"/>
      <c r="GX187" s="106"/>
      <c r="GY187" s="106"/>
      <c r="GZ187" s="106"/>
      <c r="HA187" s="106"/>
      <c r="HB187" s="106"/>
      <c r="HC187" s="106"/>
      <c r="HD187" s="106"/>
      <c r="HE187" s="106"/>
      <c r="HF187" s="106"/>
      <c r="HG187" s="106"/>
      <c r="HH187" s="106"/>
      <c r="HI187" s="106"/>
      <c r="HJ187" s="106"/>
      <c r="HK187" s="106"/>
      <c r="HL187" s="106"/>
      <c r="HM187" s="106"/>
      <c r="HN187" s="106"/>
      <c r="HO187" s="106"/>
      <c r="HP187" s="106"/>
      <c r="HQ187" s="106"/>
      <c r="HR187" s="106"/>
      <c r="HS187" s="106"/>
      <c r="HT187" s="106"/>
      <c r="HU187" s="106"/>
      <c r="HV187" s="106"/>
      <c r="HW187" s="106"/>
      <c r="HX187" s="106"/>
      <c r="HY187" s="106"/>
      <c r="HZ187" s="106"/>
      <c r="IA187" s="106"/>
      <c r="IB187" s="106"/>
      <c r="IC187" s="106"/>
      <c r="ID187" s="106"/>
      <c r="IE187" s="106"/>
      <c r="IF187" s="106"/>
      <c r="IG187" s="106"/>
      <c r="IH187" s="106"/>
      <c r="II187" s="106"/>
      <c r="IJ187" s="106"/>
      <c r="IK187" s="106"/>
      <c r="IL187" s="106"/>
      <c r="IM187" s="106"/>
      <c r="IN187" s="106"/>
      <c r="IO187" s="106"/>
      <c r="IP187" s="106"/>
      <c r="IQ187" s="106"/>
      <c r="IR187" s="106"/>
      <c r="IS187" s="106"/>
      <c r="IT187" s="106"/>
      <c r="IU187" s="106"/>
      <c r="IV187" s="106"/>
      <c r="IW187" s="106"/>
      <c r="IX187" s="106"/>
      <c r="IY187" s="106"/>
      <c r="IZ187" s="106"/>
      <c r="JA187" s="106"/>
      <c r="JB187" s="106"/>
      <c r="JC187" s="106"/>
      <c r="JD187" s="106"/>
      <c r="JE187" s="106"/>
      <c r="JF187" s="106"/>
      <c r="JG187" s="106"/>
      <c r="JH187" s="106"/>
      <c r="JI187" s="106"/>
      <c r="JJ187" s="106"/>
      <c r="JK187" s="106"/>
      <c r="JL187" s="106"/>
      <c r="JM187" s="106"/>
      <c r="JN187" s="106"/>
      <c r="JO187" s="106"/>
      <c r="JP187" s="106"/>
      <c r="JQ187" s="106"/>
      <c r="JR187" s="106"/>
      <c r="JS187" s="106"/>
      <c r="JT187" s="106"/>
      <c r="JU187" s="106"/>
      <c r="JV187" s="106"/>
      <c r="JW187" s="106"/>
      <c r="JX187" s="106"/>
      <c r="JY187" s="106"/>
      <c r="JZ187" s="106"/>
      <c r="KA187" s="106"/>
      <c r="KB187" s="106"/>
      <c r="KC187" s="106"/>
      <c r="KD187" s="106"/>
      <c r="KE187" s="106"/>
      <c r="KF187" s="106"/>
      <c r="KG187" s="106"/>
      <c r="KH187" s="106"/>
      <c r="KI187" s="106"/>
      <c r="KJ187" s="106"/>
      <c r="KK187" s="106"/>
      <c r="KL187" s="106"/>
      <c r="KM187" s="106"/>
      <c r="KN187" s="106"/>
      <c r="KO187" s="106"/>
      <c r="KP187" s="106"/>
      <c r="KQ187" s="106"/>
      <c r="KR187" s="106"/>
      <c r="KS187" s="106"/>
      <c r="KT187" s="106"/>
      <c r="KU187" s="106"/>
      <c r="KV187" s="106"/>
      <c r="KW187" s="106"/>
      <c r="KX187" s="106"/>
      <c r="KY187" s="106"/>
      <c r="KZ187" s="106"/>
      <c r="LA187" s="106"/>
      <c r="LB187" s="106"/>
      <c r="LC187" s="106"/>
      <c r="LD187" s="106"/>
      <c r="LE187" s="106"/>
      <c r="LF187" s="106"/>
      <c r="LG187" s="106"/>
      <c r="LH187" s="106"/>
      <c r="LI187" s="106"/>
      <c r="LJ187" s="106"/>
      <c r="LK187" s="106"/>
      <c r="LL187" s="106"/>
      <c r="LM187" s="106"/>
      <c r="LN187" s="106"/>
      <c r="LO187" s="106"/>
      <c r="LP187" s="106"/>
      <c r="LQ187" s="106"/>
      <c r="LR187" s="106"/>
      <c r="LS187" s="106"/>
      <c r="LT187" s="106"/>
      <c r="LU187" s="106"/>
      <c r="LV187" s="106"/>
      <c r="LW187" s="106"/>
      <c r="LX187" s="106"/>
      <c r="LY187" s="106"/>
      <c r="LZ187" s="106"/>
      <c r="MA187" s="106"/>
      <c r="MB187" s="106"/>
      <c r="MC187" s="106"/>
      <c r="MD187" s="106"/>
      <c r="ME187" s="106"/>
      <c r="MF187" s="106"/>
      <c r="MG187" s="106"/>
      <c r="MH187" s="106"/>
      <c r="MI187" s="106"/>
      <c r="MJ187" s="106"/>
      <c r="MK187" s="106"/>
      <c r="ML187" s="106"/>
      <c r="MM187" s="106"/>
      <c r="MN187" s="106"/>
      <c r="MO187" s="106"/>
      <c r="MP187" s="106"/>
      <c r="MQ187" s="106"/>
      <c r="MR187" s="106"/>
      <c r="MS187" s="106"/>
      <c r="MT187" s="106"/>
      <c r="MU187" s="106"/>
      <c r="MV187" s="106"/>
      <c r="MW187" s="106"/>
      <c r="MX187" s="106"/>
      <c r="MY187" s="106"/>
      <c r="MZ187" s="106"/>
      <c r="NA187" s="106"/>
      <c r="NB187" s="106"/>
      <c r="NC187" s="106"/>
      <c r="ND187" s="106"/>
      <c r="NE187" s="106"/>
      <c r="NF187" s="106"/>
      <c r="NG187" s="106"/>
      <c r="NH187" s="106"/>
      <c r="NI187" s="106"/>
      <c r="NJ187" s="106"/>
      <c r="NK187" s="106"/>
      <c r="NL187" s="106"/>
      <c r="NM187" s="106"/>
      <c r="NN187" s="106"/>
      <c r="NO187" s="106"/>
      <c r="NP187" s="106"/>
      <c r="NQ187" s="106"/>
      <c r="NR187" s="106"/>
      <c r="NS187" s="106"/>
      <c r="NT187" s="106"/>
      <c r="NU187" s="106"/>
      <c r="NV187" s="106"/>
      <c r="NW187" s="106"/>
      <c r="NX187" s="106"/>
      <c r="NY187" s="106"/>
      <c r="NZ187" s="106"/>
      <c r="OA187" s="106"/>
      <c r="OB187" s="106"/>
      <c r="OC187" s="106"/>
      <c r="OD187" s="106"/>
      <c r="OE187" s="106"/>
      <c r="OF187" s="106"/>
      <c r="OG187" s="106"/>
      <c r="OH187" s="106"/>
      <c r="OI187" s="106"/>
      <c r="OJ187" s="106"/>
      <c r="OK187" s="106"/>
      <c r="OL187" s="106"/>
      <c r="OM187" s="106"/>
      <c r="ON187" s="106"/>
      <c r="OO187" s="106"/>
      <c r="OP187" s="106"/>
      <c r="OQ187" s="106"/>
      <c r="OR187" s="106"/>
      <c r="OS187" s="106"/>
      <c r="OT187" s="106"/>
      <c r="OU187" s="106"/>
      <c r="OV187" s="106"/>
      <c r="OW187" s="106"/>
      <c r="OX187" s="106"/>
      <c r="OY187" s="106"/>
      <c r="OZ187" s="106"/>
      <c r="PA187" s="106"/>
      <c r="PB187" s="106"/>
      <c r="PC187" s="106"/>
      <c r="PD187" s="106"/>
      <c r="PE187" s="106"/>
      <c r="PF187" s="106"/>
      <c r="PG187" s="106"/>
      <c r="PH187" s="106"/>
      <c r="PI187" s="106"/>
      <c r="PJ187" s="106"/>
      <c r="PK187" s="106"/>
      <c r="PL187" s="106"/>
      <c r="PM187" s="106"/>
      <c r="PN187" s="106"/>
      <c r="PO187" s="106"/>
      <c r="PP187" s="106"/>
      <c r="PQ187" s="106"/>
      <c r="PR187" s="106"/>
      <c r="PS187" s="106"/>
      <c r="PT187" s="106"/>
      <c r="PU187" s="106"/>
      <c r="PV187" s="106"/>
      <c r="PW187" s="106"/>
      <c r="PX187" s="106"/>
      <c r="PY187" s="106"/>
      <c r="PZ187" s="106"/>
      <c r="QA187" s="106"/>
      <c r="QB187" s="106"/>
      <c r="QC187" s="106"/>
      <c r="QD187" s="106"/>
      <c r="QE187" s="106"/>
      <c r="QF187" s="106"/>
      <c r="QG187" s="106"/>
      <c r="QH187" s="106"/>
      <c r="QI187" s="106"/>
      <c r="QJ187" s="106"/>
      <c r="QK187" s="106"/>
      <c r="QL187" s="106"/>
      <c r="QM187" s="106"/>
      <c r="QN187" s="106"/>
      <c r="QO187" s="106"/>
      <c r="QP187" s="106"/>
      <c r="QQ187" s="106"/>
      <c r="QR187" s="106"/>
      <c r="QS187" s="106"/>
      <c r="QT187" s="106"/>
      <c r="QU187" s="106"/>
      <c r="QV187" s="106"/>
      <c r="QW187" s="106"/>
      <c r="QX187" s="106"/>
      <c r="QY187" s="106"/>
      <c r="QZ187" s="106"/>
      <c r="RA187" s="106"/>
      <c r="RB187" s="106"/>
      <c r="RC187" s="106"/>
      <c r="RD187" s="106"/>
      <c r="RE187" s="106"/>
      <c r="RF187" s="106"/>
      <c r="RG187" s="106"/>
      <c r="RH187" s="106"/>
      <c r="RI187" s="106"/>
      <c r="RJ187" s="106"/>
      <c r="RK187" s="106"/>
      <c r="RL187" s="106"/>
      <c r="RM187" s="106"/>
      <c r="RN187" s="106"/>
      <c r="RO187" s="106"/>
      <c r="RP187" s="106"/>
      <c r="RQ187" s="106"/>
      <c r="RR187" s="106"/>
    </row>
    <row r="188" spans="1:486" x14ac:dyDescent="0.3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14"/>
      <c r="Q188" s="114"/>
      <c r="R188" s="149"/>
      <c r="S188" s="176">
        <v>0.21</v>
      </c>
      <c r="T188" s="176">
        <f t="shared" si="283"/>
        <v>72.745204481533492</v>
      </c>
      <c r="U188" s="176">
        <f t="shared" si="284"/>
        <v>45.06066005014619</v>
      </c>
      <c r="V188" s="177">
        <f t="shared" si="285"/>
        <v>0.86080643557404357</v>
      </c>
      <c r="W188" s="177">
        <f t="shared" si="286"/>
        <v>0.12403595301473387</v>
      </c>
      <c r="X188" s="177">
        <f t="shared" si="287"/>
        <v>2.1392816492276117</v>
      </c>
      <c r="Y188" s="177">
        <f t="shared" si="288"/>
        <v>1.0326193607005945</v>
      </c>
      <c r="Z188" s="178">
        <f t="shared" si="289"/>
        <v>1979.6976637102257</v>
      </c>
      <c r="AA188" s="178">
        <f t="shared" si="290"/>
        <v>2168.2353391741049</v>
      </c>
      <c r="AB188" s="176">
        <f t="shared" si="291"/>
        <v>0.47727329788924067</v>
      </c>
      <c r="AC188" s="176">
        <f t="shared" si="292"/>
        <v>5.5301072043319763</v>
      </c>
      <c r="AD188" s="149"/>
      <c r="AE188" s="149"/>
      <c r="AF188" s="149"/>
      <c r="AG188" s="149"/>
      <c r="AH188" s="149"/>
      <c r="AI188" s="149"/>
      <c r="AJ188" s="149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/>
      <c r="FH188" s="106"/>
      <c r="FI188" s="106"/>
      <c r="FJ188" s="106"/>
      <c r="FK188" s="106"/>
      <c r="FL188" s="106"/>
      <c r="FM188" s="106"/>
      <c r="FN188" s="106"/>
      <c r="FO188" s="106"/>
      <c r="FP188" s="106"/>
      <c r="FQ188" s="106"/>
      <c r="FR188" s="106"/>
      <c r="FS188" s="106"/>
      <c r="FT188" s="106"/>
      <c r="FU188" s="106"/>
      <c r="FV188" s="106"/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106"/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/>
      <c r="HB188" s="106"/>
      <c r="HC188" s="106"/>
      <c r="HD188" s="106"/>
      <c r="HE188" s="106"/>
      <c r="HF188" s="106"/>
      <c r="HG188" s="106"/>
      <c r="HH188" s="106"/>
      <c r="HI188" s="106"/>
      <c r="HJ188" s="106"/>
      <c r="HK188" s="106"/>
      <c r="HL188" s="106"/>
      <c r="HM188" s="106"/>
      <c r="HN188" s="106"/>
      <c r="HO188" s="106"/>
      <c r="HP188" s="106"/>
      <c r="HQ188" s="106"/>
      <c r="HR188" s="106"/>
      <c r="HS188" s="106"/>
      <c r="HT188" s="106"/>
      <c r="HU188" s="106"/>
      <c r="HV188" s="106"/>
      <c r="HW188" s="106"/>
      <c r="HX188" s="106"/>
      <c r="HY188" s="106"/>
      <c r="HZ188" s="106"/>
      <c r="IA188" s="106"/>
      <c r="IB188" s="106"/>
      <c r="IC188" s="106"/>
      <c r="ID188" s="106"/>
      <c r="IE188" s="106"/>
      <c r="IF188" s="106"/>
      <c r="IG188" s="106"/>
      <c r="IH188" s="106"/>
      <c r="II188" s="106"/>
      <c r="IJ188" s="106"/>
      <c r="IK188" s="106"/>
      <c r="IL188" s="106"/>
      <c r="IM188" s="106"/>
      <c r="IN188" s="106"/>
      <c r="IO188" s="106"/>
      <c r="IP188" s="106"/>
      <c r="IQ188" s="106"/>
      <c r="IR188" s="106"/>
      <c r="IS188" s="106"/>
      <c r="IT188" s="106"/>
      <c r="IU188" s="106"/>
      <c r="IV188" s="106"/>
      <c r="IW188" s="106"/>
      <c r="IX188" s="106"/>
      <c r="IY188" s="106"/>
      <c r="IZ188" s="106"/>
      <c r="JA188" s="106"/>
      <c r="JB188" s="106"/>
      <c r="JC188" s="106"/>
      <c r="JD188" s="106"/>
      <c r="JE188" s="106"/>
      <c r="JF188" s="106"/>
      <c r="JG188" s="106"/>
      <c r="JH188" s="106"/>
      <c r="JI188" s="106"/>
      <c r="JJ188" s="106"/>
      <c r="JK188" s="106"/>
      <c r="JL188" s="106"/>
      <c r="JM188" s="106"/>
      <c r="JN188" s="106"/>
      <c r="JO188" s="106"/>
      <c r="JP188" s="106"/>
      <c r="JQ188" s="106"/>
      <c r="JR188" s="106"/>
      <c r="JS188" s="106"/>
      <c r="JT188" s="106"/>
      <c r="JU188" s="106"/>
      <c r="JV188" s="106"/>
      <c r="JW188" s="106"/>
      <c r="JX188" s="106"/>
      <c r="JY188" s="106"/>
      <c r="JZ188" s="106"/>
      <c r="KA188" s="106"/>
      <c r="KB188" s="106"/>
      <c r="KC188" s="106"/>
      <c r="KD188" s="106"/>
      <c r="KE188" s="106"/>
      <c r="KF188" s="106"/>
      <c r="KG188" s="106"/>
      <c r="KH188" s="106"/>
      <c r="KI188" s="106"/>
      <c r="KJ188" s="106"/>
      <c r="KK188" s="106"/>
      <c r="KL188" s="106"/>
      <c r="KM188" s="106"/>
      <c r="KN188" s="106"/>
      <c r="KO188" s="106"/>
      <c r="KP188" s="106"/>
      <c r="KQ188" s="106"/>
      <c r="KR188" s="106"/>
      <c r="KS188" s="106"/>
      <c r="KT188" s="106"/>
      <c r="KU188" s="106"/>
      <c r="KV188" s="106"/>
      <c r="KW188" s="106"/>
      <c r="KX188" s="106"/>
      <c r="KY188" s="106"/>
      <c r="KZ188" s="106"/>
      <c r="LA188" s="106"/>
      <c r="LB188" s="106"/>
      <c r="LC188" s="106"/>
      <c r="LD188" s="106"/>
      <c r="LE188" s="106"/>
      <c r="LF188" s="106"/>
      <c r="LG188" s="106"/>
      <c r="LH188" s="106"/>
      <c r="LI188" s="106"/>
      <c r="LJ188" s="106"/>
      <c r="LK188" s="106"/>
      <c r="LL188" s="106"/>
      <c r="LM188" s="106"/>
      <c r="LN188" s="106"/>
      <c r="LO188" s="106"/>
      <c r="LP188" s="106"/>
      <c r="LQ188" s="106"/>
      <c r="LR188" s="106"/>
      <c r="LS188" s="106"/>
      <c r="LT188" s="106"/>
      <c r="LU188" s="106"/>
      <c r="LV188" s="106"/>
      <c r="LW188" s="106"/>
      <c r="LX188" s="106"/>
      <c r="LY188" s="106"/>
      <c r="LZ188" s="106"/>
      <c r="MA188" s="106"/>
      <c r="MB188" s="106"/>
      <c r="MC188" s="106"/>
      <c r="MD188" s="106"/>
      <c r="ME188" s="106"/>
      <c r="MF188" s="106"/>
      <c r="MG188" s="106"/>
      <c r="MH188" s="106"/>
      <c r="MI188" s="106"/>
      <c r="MJ188" s="106"/>
      <c r="MK188" s="106"/>
      <c r="ML188" s="106"/>
      <c r="MM188" s="106"/>
      <c r="MN188" s="106"/>
      <c r="MO188" s="106"/>
      <c r="MP188" s="106"/>
      <c r="MQ188" s="106"/>
      <c r="MR188" s="106"/>
      <c r="MS188" s="106"/>
      <c r="MT188" s="106"/>
      <c r="MU188" s="106"/>
      <c r="MV188" s="106"/>
      <c r="MW188" s="106"/>
      <c r="MX188" s="106"/>
      <c r="MY188" s="106"/>
      <c r="MZ188" s="106"/>
      <c r="NA188" s="106"/>
      <c r="NB188" s="106"/>
      <c r="NC188" s="106"/>
      <c r="ND188" s="106"/>
      <c r="NE188" s="106"/>
      <c r="NF188" s="106"/>
      <c r="NG188" s="106"/>
      <c r="NH188" s="106"/>
      <c r="NI188" s="106"/>
      <c r="NJ188" s="106"/>
      <c r="NK188" s="106"/>
      <c r="NL188" s="106"/>
      <c r="NM188" s="106"/>
      <c r="NN188" s="106"/>
      <c r="NO188" s="106"/>
      <c r="NP188" s="106"/>
      <c r="NQ188" s="106"/>
      <c r="NR188" s="106"/>
      <c r="NS188" s="106"/>
      <c r="NT188" s="106"/>
      <c r="NU188" s="106"/>
      <c r="NV188" s="106"/>
      <c r="NW188" s="106"/>
      <c r="NX188" s="106"/>
      <c r="NY188" s="106"/>
      <c r="NZ188" s="106"/>
      <c r="OA188" s="106"/>
      <c r="OB188" s="106"/>
      <c r="OC188" s="106"/>
      <c r="OD188" s="106"/>
      <c r="OE188" s="106"/>
      <c r="OF188" s="106"/>
      <c r="OG188" s="106"/>
      <c r="OH188" s="106"/>
      <c r="OI188" s="106"/>
      <c r="OJ188" s="106"/>
      <c r="OK188" s="106"/>
      <c r="OL188" s="106"/>
      <c r="OM188" s="106"/>
      <c r="ON188" s="106"/>
      <c r="OO188" s="106"/>
      <c r="OP188" s="106"/>
      <c r="OQ188" s="106"/>
      <c r="OR188" s="106"/>
      <c r="OS188" s="106"/>
      <c r="OT188" s="106"/>
      <c r="OU188" s="106"/>
      <c r="OV188" s="106"/>
      <c r="OW188" s="106"/>
      <c r="OX188" s="106"/>
      <c r="OY188" s="106"/>
      <c r="OZ188" s="106"/>
      <c r="PA188" s="106"/>
      <c r="PB188" s="106"/>
      <c r="PC188" s="106"/>
      <c r="PD188" s="106"/>
      <c r="PE188" s="106"/>
      <c r="PF188" s="106"/>
      <c r="PG188" s="106"/>
      <c r="PH188" s="106"/>
      <c r="PI188" s="106"/>
      <c r="PJ188" s="106"/>
      <c r="PK188" s="106"/>
      <c r="PL188" s="106"/>
      <c r="PM188" s="106"/>
      <c r="PN188" s="106"/>
      <c r="PO188" s="106"/>
      <c r="PP188" s="106"/>
      <c r="PQ188" s="106"/>
      <c r="PR188" s="106"/>
      <c r="PS188" s="106"/>
      <c r="PT188" s="106"/>
      <c r="PU188" s="106"/>
      <c r="PV188" s="106"/>
      <c r="PW188" s="106"/>
      <c r="PX188" s="106"/>
      <c r="PY188" s="106"/>
      <c r="PZ188" s="106"/>
      <c r="QA188" s="106"/>
      <c r="QB188" s="106"/>
      <c r="QC188" s="106"/>
      <c r="QD188" s="106"/>
      <c r="QE188" s="106"/>
      <c r="QF188" s="106"/>
      <c r="QG188" s="106"/>
      <c r="QH188" s="106"/>
      <c r="QI188" s="106"/>
      <c r="QJ188" s="106"/>
      <c r="QK188" s="106"/>
      <c r="QL188" s="106"/>
      <c r="QM188" s="106"/>
      <c r="QN188" s="106"/>
      <c r="QO188" s="106"/>
      <c r="QP188" s="106"/>
      <c r="QQ188" s="106"/>
      <c r="QR188" s="106"/>
      <c r="QS188" s="106"/>
      <c r="QT188" s="106"/>
      <c r="QU188" s="106"/>
      <c r="QV188" s="106"/>
      <c r="QW188" s="106"/>
      <c r="QX188" s="106"/>
      <c r="QY188" s="106"/>
      <c r="QZ188" s="106"/>
      <c r="RA188" s="106"/>
      <c r="RB188" s="106"/>
      <c r="RC188" s="106"/>
      <c r="RD188" s="106"/>
      <c r="RE188" s="106"/>
      <c r="RF188" s="106"/>
      <c r="RG188" s="106"/>
      <c r="RH188" s="106"/>
      <c r="RI188" s="106"/>
      <c r="RJ188" s="106"/>
      <c r="RK188" s="106"/>
      <c r="RL188" s="106"/>
      <c r="RM188" s="106"/>
      <c r="RN188" s="106"/>
      <c r="RO188" s="106"/>
      <c r="RP188" s="106"/>
      <c r="RQ188" s="106"/>
      <c r="RR188" s="106"/>
    </row>
    <row r="189" spans="1:486" x14ac:dyDescent="0.3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14"/>
      <c r="Q189" s="114"/>
      <c r="R189" s="149"/>
      <c r="S189" s="176">
        <v>0.22</v>
      </c>
      <c r="T189" s="176">
        <f t="shared" si="283"/>
        <v>72.745204481533492</v>
      </c>
      <c r="U189" s="176">
        <f t="shared" si="284"/>
        <v>45.06066005014619</v>
      </c>
      <c r="V189" s="177">
        <f t="shared" si="285"/>
        <v>0.86080643557404357</v>
      </c>
      <c r="W189" s="177">
        <f t="shared" si="286"/>
        <v>0.12403595301473387</v>
      </c>
      <c r="X189" s="177">
        <f t="shared" si="287"/>
        <v>2.1133860426216935</v>
      </c>
      <c r="Y189" s="177">
        <f t="shared" si="288"/>
        <v>1.03606963515124</v>
      </c>
      <c r="Z189" s="178">
        <f t="shared" si="289"/>
        <v>2048.8639721287518</v>
      </c>
      <c r="AA189" s="178">
        <f t="shared" si="290"/>
        <v>2147.9423071304168</v>
      </c>
      <c r="AB189" s="176">
        <f t="shared" si="291"/>
        <v>0.48819598423075722</v>
      </c>
      <c r="AC189" s="176">
        <f t="shared" si="292"/>
        <v>5.5952660334624991</v>
      </c>
      <c r="AD189" s="149"/>
      <c r="AE189" s="149"/>
      <c r="AF189" s="149"/>
      <c r="AG189" s="149"/>
      <c r="AH189" s="149"/>
      <c r="AI189" s="149"/>
      <c r="AJ189" s="149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/>
      <c r="FS189" s="106"/>
      <c r="FT189" s="106"/>
      <c r="FU189" s="106"/>
      <c r="FV189" s="106"/>
      <c r="FW189" s="106"/>
      <c r="FX189" s="106"/>
      <c r="FY189" s="106"/>
      <c r="FZ189" s="106"/>
      <c r="GA189" s="106"/>
      <c r="GB189" s="106"/>
      <c r="GC189" s="106"/>
      <c r="GD189" s="106"/>
      <c r="GE189" s="106"/>
      <c r="GF189" s="106"/>
      <c r="GG189" s="106"/>
      <c r="GH189" s="106"/>
      <c r="GI189" s="106"/>
      <c r="GJ189" s="106"/>
      <c r="GK189" s="106"/>
      <c r="GL189" s="106"/>
      <c r="GM189" s="106"/>
      <c r="GN189" s="106"/>
      <c r="GO189" s="106"/>
      <c r="GP189" s="106"/>
      <c r="GQ189" s="106"/>
      <c r="GR189" s="106"/>
      <c r="GS189" s="106"/>
      <c r="GT189" s="106"/>
      <c r="GU189" s="106"/>
      <c r="GV189" s="106"/>
      <c r="GW189" s="106"/>
      <c r="GX189" s="106"/>
      <c r="GY189" s="106"/>
      <c r="GZ189" s="106"/>
      <c r="HA189" s="106"/>
      <c r="HB189" s="106"/>
      <c r="HC189" s="106"/>
      <c r="HD189" s="106"/>
      <c r="HE189" s="106"/>
      <c r="HF189" s="106"/>
      <c r="HG189" s="106"/>
      <c r="HH189" s="106"/>
      <c r="HI189" s="106"/>
      <c r="HJ189" s="106"/>
      <c r="HK189" s="106"/>
      <c r="HL189" s="106"/>
      <c r="HM189" s="106"/>
      <c r="HN189" s="106"/>
      <c r="HO189" s="106"/>
      <c r="HP189" s="106"/>
      <c r="HQ189" s="106"/>
      <c r="HR189" s="106"/>
      <c r="HS189" s="106"/>
      <c r="HT189" s="106"/>
      <c r="HU189" s="106"/>
      <c r="HV189" s="106"/>
      <c r="HW189" s="106"/>
      <c r="HX189" s="106"/>
      <c r="HY189" s="106"/>
      <c r="HZ189" s="106"/>
      <c r="IA189" s="106"/>
      <c r="IB189" s="106"/>
      <c r="IC189" s="106"/>
      <c r="ID189" s="106"/>
      <c r="IE189" s="106"/>
      <c r="IF189" s="106"/>
      <c r="IG189" s="106"/>
      <c r="IH189" s="106"/>
      <c r="II189" s="106"/>
      <c r="IJ189" s="106"/>
      <c r="IK189" s="106"/>
      <c r="IL189" s="106"/>
      <c r="IM189" s="106"/>
      <c r="IN189" s="106"/>
      <c r="IO189" s="106"/>
      <c r="IP189" s="106"/>
      <c r="IQ189" s="106"/>
      <c r="IR189" s="106"/>
      <c r="IS189" s="106"/>
      <c r="IT189" s="106"/>
      <c r="IU189" s="106"/>
      <c r="IV189" s="106"/>
      <c r="IW189" s="106"/>
      <c r="IX189" s="106"/>
      <c r="IY189" s="106"/>
      <c r="IZ189" s="106"/>
      <c r="JA189" s="106"/>
      <c r="JB189" s="106"/>
      <c r="JC189" s="106"/>
      <c r="JD189" s="106"/>
      <c r="JE189" s="106"/>
      <c r="JF189" s="106"/>
      <c r="JG189" s="106"/>
      <c r="JH189" s="106"/>
      <c r="JI189" s="106"/>
      <c r="JJ189" s="106"/>
      <c r="JK189" s="106"/>
      <c r="JL189" s="106"/>
      <c r="JM189" s="106"/>
      <c r="JN189" s="106"/>
      <c r="JO189" s="106"/>
      <c r="JP189" s="106"/>
      <c r="JQ189" s="106"/>
      <c r="JR189" s="106"/>
      <c r="JS189" s="106"/>
      <c r="JT189" s="106"/>
      <c r="JU189" s="106"/>
      <c r="JV189" s="106"/>
      <c r="JW189" s="106"/>
      <c r="JX189" s="106"/>
      <c r="JY189" s="106"/>
      <c r="JZ189" s="106"/>
      <c r="KA189" s="106"/>
      <c r="KB189" s="106"/>
      <c r="KC189" s="106"/>
      <c r="KD189" s="106"/>
      <c r="KE189" s="106"/>
      <c r="KF189" s="106"/>
      <c r="KG189" s="106"/>
      <c r="KH189" s="106"/>
      <c r="KI189" s="106"/>
      <c r="KJ189" s="106"/>
      <c r="KK189" s="106"/>
      <c r="KL189" s="106"/>
      <c r="KM189" s="106"/>
      <c r="KN189" s="106"/>
      <c r="KO189" s="106"/>
      <c r="KP189" s="106"/>
      <c r="KQ189" s="106"/>
      <c r="KR189" s="106"/>
      <c r="KS189" s="106"/>
      <c r="KT189" s="106"/>
      <c r="KU189" s="106"/>
      <c r="KV189" s="106"/>
      <c r="KW189" s="106"/>
      <c r="KX189" s="106"/>
      <c r="KY189" s="106"/>
      <c r="KZ189" s="106"/>
      <c r="LA189" s="106"/>
      <c r="LB189" s="106"/>
      <c r="LC189" s="106"/>
      <c r="LD189" s="106"/>
      <c r="LE189" s="106"/>
      <c r="LF189" s="106"/>
      <c r="LG189" s="106"/>
      <c r="LH189" s="106"/>
      <c r="LI189" s="106"/>
      <c r="LJ189" s="106"/>
      <c r="LK189" s="106"/>
      <c r="LL189" s="106"/>
      <c r="LM189" s="106"/>
      <c r="LN189" s="106"/>
      <c r="LO189" s="106"/>
      <c r="LP189" s="106"/>
      <c r="LQ189" s="106"/>
      <c r="LR189" s="106"/>
      <c r="LS189" s="106"/>
      <c r="LT189" s="106"/>
      <c r="LU189" s="106"/>
      <c r="LV189" s="106"/>
      <c r="LW189" s="106"/>
      <c r="LX189" s="106"/>
      <c r="LY189" s="106"/>
      <c r="LZ189" s="106"/>
      <c r="MA189" s="106"/>
      <c r="MB189" s="106"/>
      <c r="MC189" s="106"/>
      <c r="MD189" s="106"/>
      <c r="ME189" s="106"/>
      <c r="MF189" s="106"/>
      <c r="MG189" s="106"/>
      <c r="MH189" s="106"/>
      <c r="MI189" s="106"/>
      <c r="MJ189" s="106"/>
      <c r="MK189" s="106"/>
      <c r="ML189" s="106"/>
      <c r="MM189" s="106"/>
      <c r="MN189" s="106"/>
      <c r="MO189" s="106"/>
      <c r="MP189" s="106"/>
      <c r="MQ189" s="106"/>
      <c r="MR189" s="106"/>
      <c r="MS189" s="106"/>
      <c r="MT189" s="106"/>
      <c r="MU189" s="106"/>
      <c r="MV189" s="106"/>
      <c r="MW189" s="106"/>
      <c r="MX189" s="106"/>
      <c r="MY189" s="106"/>
      <c r="MZ189" s="106"/>
      <c r="NA189" s="106"/>
      <c r="NB189" s="106"/>
      <c r="NC189" s="106"/>
      <c r="ND189" s="106"/>
      <c r="NE189" s="106"/>
      <c r="NF189" s="106"/>
      <c r="NG189" s="106"/>
      <c r="NH189" s="106"/>
      <c r="NI189" s="106"/>
      <c r="NJ189" s="106"/>
      <c r="NK189" s="106"/>
      <c r="NL189" s="106"/>
      <c r="NM189" s="106"/>
      <c r="NN189" s="106"/>
      <c r="NO189" s="106"/>
      <c r="NP189" s="106"/>
      <c r="NQ189" s="106"/>
      <c r="NR189" s="106"/>
      <c r="NS189" s="106"/>
      <c r="NT189" s="106"/>
      <c r="NU189" s="106"/>
      <c r="NV189" s="106"/>
      <c r="NW189" s="106"/>
      <c r="NX189" s="106"/>
      <c r="NY189" s="106"/>
      <c r="NZ189" s="106"/>
      <c r="OA189" s="106"/>
      <c r="OB189" s="106"/>
      <c r="OC189" s="106"/>
      <c r="OD189" s="106"/>
      <c r="OE189" s="106"/>
      <c r="OF189" s="106"/>
      <c r="OG189" s="106"/>
      <c r="OH189" s="106"/>
      <c r="OI189" s="106"/>
      <c r="OJ189" s="106"/>
      <c r="OK189" s="106"/>
      <c r="OL189" s="106"/>
      <c r="OM189" s="106"/>
      <c r="ON189" s="106"/>
      <c r="OO189" s="106"/>
      <c r="OP189" s="106"/>
      <c r="OQ189" s="106"/>
      <c r="OR189" s="106"/>
      <c r="OS189" s="106"/>
      <c r="OT189" s="106"/>
      <c r="OU189" s="106"/>
      <c r="OV189" s="106"/>
      <c r="OW189" s="106"/>
      <c r="OX189" s="106"/>
      <c r="OY189" s="106"/>
      <c r="OZ189" s="106"/>
      <c r="PA189" s="106"/>
      <c r="PB189" s="106"/>
      <c r="PC189" s="106"/>
      <c r="PD189" s="106"/>
      <c r="PE189" s="106"/>
      <c r="PF189" s="106"/>
      <c r="PG189" s="106"/>
      <c r="PH189" s="106"/>
      <c r="PI189" s="106"/>
      <c r="PJ189" s="106"/>
      <c r="PK189" s="106"/>
      <c r="PL189" s="106"/>
      <c r="PM189" s="106"/>
      <c r="PN189" s="106"/>
      <c r="PO189" s="106"/>
      <c r="PP189" s="106"/>
      <c r="PQ189" s="106"/>
      <c r="PR189" s="106"/>
      <c r="PS189" s="106"/>
      <c r="PT189" s="106"/>
      <c r="PU189" s="106"/>
      <c r="PV189" s="106"/>
      <c r="PW189" s="106"/>
      <c r="PX189" s="106"/>
      <c r="PY189" s="106"/>
      <c r="PZ189" s="106"/>
      <c r="QA189" s="106"/>
      <c r="QB189" s="106"/>
      <c r="QC189" s="106"/>
      <c r="QD189" s="106"/>
      <c r="QE189" s="106"/>
      <c r="QF189" s="106"/>
      <c r="QG189" s="106"/>
      <c r="QH189" s="106"/>
      <c r="QI189" s="106"/>
      <c r="QJ189" s="106"/>
      <c r="QK189" s="106"/>
      <c r="QL189" s="106"/>
      <c r="QM189" s="106"/>
      <c r="QN189" s="106"/>
      <c r="QO189" s="106"/>
      <c r="QP189" s="106"/>
      <c r="QQ189" s="106"/>
      <c r="QR189" s="106"/>
      <c r="QS189" s="106"/>
      <c r="QT189" s="106"/>
      <c r="QU189" s="106"/>
      <c r="QV189" s="106"/>
      <c r="QW189" s="106"/>
      <c r="QX189" s="106"/>
      <c r="QY189" s="106"/>
      <c r="QZ189" s="106"/>
      <c r="RA189" s="106"/>
      <c r="RB189" s="106"/>
      <c r="RC189" s="106"/>
      <c r="RD189" s="106"/>
      <c r="RE189" s="106"/>
      <c r="RF189" s="106"/>
      <c r="RG189" s="106"/>
      <c r="RH189" s="106"/>
      <c r="RI189" s="106"/>
      <c r="RJ189" s="106"/>
      <c r="RK189" s="106"/>
      <c r="RL189" s="106"/>
      <c r="RM189" s="106"/>
      <c r="RN189" s="106"/>
      <c r="RO189" s="106"/>
      <c r="RP189" s="106"/>
      <c r="RQ189" s="106"/>
      <c r="RR189" s="106"/>
    </row>
    <row r="190" spans="1:486" x14ac:dyDescent="0.3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14"/>
      <c r="Q190" s="114"/>
      <c r="R190" s="149"/>
      <c r="S190" s="176">
        <v>0.23</v>
      </c>
      <c r="T190" s="176">
        <f t="shared" si="283"/>
        <v>72.745204481533492</v>
      </c>
      <c r="U190" s="176">
        <f t="shared" si="284"/>
        <v>45.06066005014619</v>
      </c>
      <c r="V190" s="177">
        <f t="shared" si="285"/>
        <v>0.86080643557404357</v>
      </c>
      <c r="W190" s="177">
        <f t="shared" si="286"/>
        <v>0.12403595301473387</v>
      </c>
      <c r="X190" s="177">
        <f t="shared" si="287"/>
        <v>2.0878903162004905</v>
      </c>
      <c r="Y190" s="177">
        <f t="shared" si="288"/>
        <v>1.0397270679728849</v>
      </c>
      <c r="Z190" s="178">
        <f t="shared" si="289"/>
        <v>2116.153300222833</v>
      </c>
      <c r="AA190" s="178">
        <f t="shared" si="290"/>
        <v>2127.8898324342049</v>
      </c>
      <c r="AB190" s="176">
        <f t="shared" si="291"/>
        <v>0.49861729348117817</v>
      </c>
      <c r="AC190" s="176">
        <f t="shared" si="292"/>
        <v>5.6582431507649931</v>
      </c>
      <c r="AD190" s="149"/>
      <c r="AE190" s="149"/>
      <c r="AF190" s="149"/>
      <c r="AG190" s="149"/>
      <c r="AH190" s="149"/>
      <c r="AI190" s="149"/>
      <c r="AJ190" s="149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6"/>
      <c r="DV190" s="106"/>
      <c r="DW190" s="106"/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/>
      <c r="FC190" s="106"/>
      <c r="FD190" s="106"/>
      <c r="FE190" s="106"/>
      <c r="FF190" s="106"/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/>
      <c r="FS190" s="106"/>
      <c r="FT190" s="106"/>
      <c r="FU190" s="106"/>
      <c r="FV190" s="106"/>
      <c r="FW190" s="106"/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106"/>
      <c r="GJ190" s="106"/>
      <c r="GK190" s="106"/>
      <c r="GL190" s="106"/>
      <c r="GM190" s="106"/>
      <c r="GN190" s="106"/>
      <c r="GO190" s="106"/>
      <c r="GP190" s="106"/>
      <c r="GQ190" s="106"/>
      <c r="GR190" s="106"/>
      <c r="GS190" s="106"/>
      <c r="GT190" s="106"/>
      <c r="GU190" s="106"/>
      <c r="GV190" s="106"/>
      <c r="GW190" s="106"/>
      <c r="GX190" s="106"/>
      <c r="GY190" s="106"/>
      <c r="GZ190" s="106"/>
      <c r="HA190" s="106"/>
      <c r="HB190" s="106"/>
      <c r="HC190" s="106"/>
      <c r="HD190" s="106"/>
      <c r="HE190" s="106"/>
      <c r="HF190" s="106"/>
      <c r="HG190" s="106"/>
      <c r="HH190" s="106"/>
      <c r="HI190" s="106"/>
      <c r="HJ190" s="106"/>
      <c r="HK190" s="106"/>
      <c r="HL190" s="106"/>
      <c r="HM190" s="106"/>
      <c r="HN190" s="106"/>
      <c r="HO190" s="106"/>
      <c r="HP190" s="106"/>
      <c r="HQ190" s="106"/>
      <c r="HR190" s="106"/>
      <c r="HS190" s="106"/>
      <c r="HT190" s="106"/>
      <c r="HU190" s="106"/>
      <c r="HV190" s="106"/>
      <c r="HW190" s="106"/>
      <c r="HX190" s="106"/>
      <c r="HY190" s="106"/>
      <c r="HZ190" s="106"/>
      <c r="IA190" s="106"/>
      <c r="IB190" s="106"/>
      <c r="IC190" s="106"/>
      <c r="ID190" s="106"/>
      <c r="IE190" s="106"/>
      <c r="IF190" s="106"/>
      <c r="IG190" s="106"/>
      <c r="IH190" s="106"/>
      <c r="II190" s="106"/>
      <c r="IJ190" s="106"/>
      <c r="IK190" s="106"/>
      <c r="IL190" s="106"/>
      <c r="IM190" s="106"/>
      <c r="IN190" s="106"/>
      <c r="IO190" s="106"/>
      <c r="IP190" s="106"/>
      <c r="IQ190" s="106"/>
      <c r="IR190" s="106"/>
      <c r="IS190" s="106"/>
      <c r="IT190" s="106"/>
      <c r="IU190" s="106"/>
      <c r="IV190" s="106"/>
      <c r="IW190" s="106"/>
      <c r="IX190" s="106"/>
      <c r="IY190" s="106"/>
      <c r="IZ190" s="106"/>
      <c r="JA190" s="106"/>
      <c r="JB190" s="106"/>
      <c r="JC190" s="106"/>
      <c r="JD190" s="106"/>
      <c r="JE190" s="106"/>
      <c r="JF190" s="106"/>
      <c r="JG190" s="106"/>
      <c r="JH190" s="106"/>
      <c r="JI190" s="106"/>
      <c r="JJ190" s="106"/>
      <c r="JK190" s="106"/>
      <c r="JL190" s="106"/>
      <c r="JM190" s="106"/>
      <c r="JN190" s="106"/>
      <c r="JO190" s="106"/>
      <c r="JP190" s="106"/>
      <c r="JQ190" s="106"/>
      <c r="JR190" s="106"/>
      <c r="JS190" s="106"/>
      <c r="JT190" s="106"/>
      <c r="JU190" s="106"/>
      <c r="JV190" s="106"/>
      <c r="JW190" s="106"/>
      <c r="JX190" s="106"/>
      <c r="JY190" s="106"/>
      <c r="JZ190" s="106"/>
      <c r="KA190" s="106"/>
      <c r="KB190" s="106"/>
      <c r="KC190" s="106"/>
      <c r="KD190" s="106"/>
      <c r="KE190" s="106"/>
      <c r="KF190" s="106"/>
      <c r="KG190" s="106"/>
      <c r="KH190" s="106"/>
      <c r="KI190" s="106"/>
      <c r="KJ190" s="106"/>
      <c r="KK190" s="106"/>
      <c r="KL190" s="106"/>
      <c r="KM190" s="106"/>
      <c r="KN190" s="106"/>
      <c r="KO190" s="106"/>
      <c r="KP190" s="106"/>
      <c r="KQ190" s="106"/>
      <c r="KR190" s="106"/>
      <c r="KS190" s="106"/>
      <c r="KT190" s="106"/>
      <c r="KU190" s="106"/>
      <c r="KV190" s="106"/>
      <c r="KW190" s="106"/>
      <c r="KX190" s="106"/>
      <c r="KY190" s="106"/>
      <c r="KZ190" s="106"/>
      <c r="LA190" s="106"/>
      <c r="LB190" s="106"/>
      <c r="LC190" s="106"/>
      <c r="LD190" s="106"/>
      <c r="LE190" s="106"/>
      <c r="LF190" s="106"/>
      <c r="LG190" s="106"/>
      <c r="LH190" s="106"/>
      <c r="LI190" s="106"/>
      <c r="LJ190" s="106"/>
      <c r="LK190" s="106"/>
      <c r="LL190" s="106"/>
      <c r="LM190" s="106"/>
      <c r="LN190" s="106"/>
      <c r="LO190" s="106"/>
      <c r="LP190" s="106"/>
      <c r="LQ190" s="106"/>
      <c r="LR190" s="106"/>
      <c r="LS190" s="106"/>
      <c r="LT190" s="106"/>
      <c r="LU190" s="106"/>
      <c r="LV190" s="106"/>
      <c r="LW190" s="106"/>
      <c r="LX190" s="106"/>
      <c r="LY190" s="106"/>
      <c r="LZ190" s="106"/>
      <c r="MA190" s="106"/>
      <c r="MB190" s="106"/>
      <c r="MC190" s="106"/>
      <c r="MD190" s="106"/>
      <c r="ME190" s="106"/>
      <c r="MF190" s="106"/>
      <c r="MG190" s="106"/>
      <c r="MH190" s="106"/>
      <c r="MI190" s="106"/>
      <c r="MJ190" s="106"/>
      <c r="MK190" s="106"/>
      <c r="ML190" s="106"/>
      <c r="MM190" s="106"/>
      <c r="MN190" s="106"/>
      <c r="MO190" s="106"/>
      <c r="MP190" s="106"/>
      <c r="MQ190" s="106"/>
      <c r="MR190" s="106"/>
      <c r="MS190" s="106"/>
      <c r="MT190" s="106"/>
      <c r="MU190" s="106"/>
      <c r="MV190" s="106"/>
      <c r="MW190" s="106"/>
      <c r="MX190" s="106"/>
      <c r="MY190" s="106"/>
      <c r="MZ190" s="106"/>
      <c r="NA190" s="106"/>
      <c r="NB190" s="106"/>
      <c r="NC190" s="106"/>
      <c r="ND190" s="106"/>
      <c r="NE190" s="106"/>
      <c r="NF190" s="106"/>
      <c r="NG190" s="106"/>
      <c r="NH190" s="106"/>
      <c r="NI190" s="106"/>
      <c r="NJ190" s="106"/>
      <c r="NK190" s="106"/>
      <c r="NL190" s="106"/>
      <c r="NM190" s="106"/>
      <c r="NN190" s="106"/>
      <c r="NO190" s="106"/>
      <c r="NP190" s="106"/>
      <c r="NQ190" s="106"/>
      <c r="NR190" s="106"/>
      <c r="NS190" s="106"/>
      <c r="NT190" s="106"/>
      <c r="NU190" s="106"/>
      <c r="NV190" s="106"/>
      <c r="NW190" s="106"/>
      <c r="NX190" s="106"/>
      <c r="NY190" s="106"/>
      <c r="NZ190" s="106"/>
      <c r="OA190" s="106"/>
      <c r="OB190" s="106"/>
      <c r="OC190" s="106"/>
      <c r="OD190" s="106"/>
      <c r="OE190" s="106"/>
      <c r="OF190" s="106"/>
      <c r="OG190" s="106"/>
      <c r="OH190" s="106"/>
      <c r="OI190" s="106"/>
      <c r="OJ190" s="106"/>
      <c r="OK190" s="106"/>
      <c r="OL190" s="106"/>
      <c r="OM190" s="106"/>
      <c r="ON190" s="106"/>
      <c r="OO190" s="106"/>
      <c r="OP190" s="106"/>
      <c r="OQ190" s="106"/>
      <c r="OR190" s="106"/>
      <c r="OS190" s="106"/>
      <c r="OT190" s="106"/>
      <c r="OU190" s="106"/>
      <c r="OV190" s="106"/>
      <c r="OW190" s="106"/>
      <c r="OX190" s="106"/>
      <c r="OY190" s="106"/>
      <c r="OZ190" s="106"/>
      <c r="PA190" s="106"/>
      <c r="PB190" s="106"/>
      <c r="PC190" s="106"/>
      <c r="PD190" s="106"/>
      <c r="PE190" s="106"/>
      <c r="PF190" s="106"/>
      <c r="PG190" s="106"/>
      <c r="PH190" s="106"/>
      <c r="PI190" s="106"/>
      <c r="PJ190" s="106"/>
      <c r="PK190" s="106"/>
      <c r="PL190" s="106"/>
      <c r="PM190" s="106"/>
      <c r="PN190" s="106"/>
      <c r="PO190" s="106"/>
      <c r="PP190" s="106"/>
      <c r="PQ190" s="106"/>
      <c r="PR190" s="106"/>
      <c r="PS190" s="106"/>
      <c r="PT190" s="106"/>
      <c r="PU190" s="106"/>
      <c r="PV190" s="106"/>
      <c r="PW190" s="106"/>
      <c r="PX190" s="106"/>
      <c r="PY190" s="106"/>
      <c r="PZ190" s="106"/>
      <c r="QA190" s="106"/>
      <c r="QB190" s="106"/>
      <c r="QC190" s="106"/>
      <c r="QD190" s="106"/>
      <c r="QE190" s="106"/>
      <c r="QF190" s="106"/>
      <c r="QG190" s="106"/>
      <c r="QH190" s="106"/>
      <c r="QI190" s="106"/>
      <c r="QJ190" s="106"/>
      <c r="QK190" s="106"/>
      <c r="QL190" s="106"/>
      <c r="QM190" s="106"/>
      <c r="QN190" s="106"/>
      <c r="QO190" s="106"/>
      <c r="QP190" s="106"/>
      <c r="QQ190" s="106"/>
      <c r="QR190" s="106"/>
      <c r="QS190" s="106"/>
      <c r="QT190" s="106"/>
      <c r="QU190" s="106"/>
      <c r="QV190" s="106"/>
      <c r="QW190" s="106"/>
      <c r="QX190" s="106"/>
      <c r="QY190" s="106"/>
      <c r="QZ190" s="106"/>
      <c r="RA190" s="106"/>
      <c r="RB190" s="106"/>
      <c r="RC190" s="106"/>
      <c r="RD190" s="106"/>
      <c r="RE190" s="106"/>
      <c r="RF190" s="106"/>
      <c r="RG190" s="106"/>
      <c r="RH190" s="106"/>
      <c r="RI190" s="106"/>
      <c r="RJ190" s="106"/>
      <c r="RK190" s="106"/>
      <c r="RL190" s="106"/>
      <c r="RM190" s="106"/>
      <c r="RN190" s="106"/>
      <c r="RO190" s="106"/>
      <c r="RP190" s="106"/>
      <c r="RQ190" s="106"/>
      <c r="RR190" s="106"/>
    </row>
    <row r="191" spans="1:486" x14ac:dyDescent="0.3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14"/>
      <c r="Q191" s="114"/>
      <c r="R191" s="149"/>
      <c r="S191" s="176">
        <v>0.24</v>
      </c>
      <c r="T191" s="176">
        <f t="shared" si="283"/>
        <v>72.745204481533492</v>
      </c>
      <c r="U191" s="176">
        <f t="shared" si="284"/>
        <v>45.06066005014619</v>
      </c>
      <c r="V191" s="177">
        <f t="shared" si="285"/>
        <v>0.86080643557404357</v>
      </c>
      <c r="W191" s="177">
        <f t="shared" si="286"/>
        <v>0.12403595301473387</v>
      </c>
      <c r="X191" s="177">
        <f t="shared" si="287"/>
        <v>2.0627875580556143</v>
      </c>
      <c r="Y191" s="177">
        <f t="shared" si="288"/>
        <v>1.0435977727791532</v>
      </c>
      <c r="Z191" s="178">
        <f t="shared" si="289"/>
        <v>2181.6112022664329</v>
      </c>
      <c r="AA191" s="178">
        <f t="shared" si="290"/>
        <v>2108.0737464183203</v>
      </c>
      <c r="AB191" s="176">
        <f t="shared" si="291"/>
        <v>0.50857142852305037</v>
      </c>
      <c r="AC191" s="176">
        <f t="shared" si="292"/>
        <v>5.7190937323578375</v>
      </c>
      <c r="AD191" s="149"/>
      <c r="AE191" s="149"/>
      <c r="AF191" s="149"/>
      <c r="AG191" s="149"/>
      <c r="AH191" s="149"/>
      <c r="AI191" s="149"/>
      <c r="AJ191" s="149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6"/>
      <c r="DV191" s="106"/>
      <c r="DW191" s="106"/>
      <c r="DX191" s="106"/>
      <c r="DY191" s="106"/>
      <c r="DZ191" s="106"/>
      <c r="EA191" s="106"/>
      <c r="EB191" s="106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06"/>
      <c r="EZ191" s="106"/>
      <c r="FA191" s="106"/>
      <c r="FB191" s="106"/>
      <c r="FC191" s="106"/>
      <c r="FD191" s="106"/>
      <c r="FE191" s="106"/>
      <c r="FF191" s="106"/>
      <c r="FG191" s="106"/>
      <c r="FH191" s="106"/>
      <c r="FI191" s="106"/>
      <c r="FJ191" s="106"/>
      <c r="FK191" s="106"/>
      <c r="FL191" s="106"/>
      <c r="FM191" s="106"/>
      <c r="FN191" s="106"/>
      <c r="FO191" s="106"/>
      <c r="FP191" s="106"/>
      <c r="FQ191" s="106"/>
      <c r="FR191" s="106"/>
      <c r="FS191" s="106"/>
      <c r="FT191" s="106"/>
      <c r="FU191" s="106"/>
      <c r="FV191" s="106"/>
      <c r="FW191" s="106"/>
      <c r="FX191" s="106"/>
      <c r="FY191" s="106"/>
      <c r="FZ191" s="106"/>
      <c r="GA191" s="106"/>
      <c r="GB191" s="106"/>
      <c r="GC191" s="106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106"/>
      <c r="GN191" s="106"/>
      <c r="GO191" s="106"/>
      <c r="GP191" s="106"/>
      <c r="GQ191" s="106"/>
      <c r="GR191" s="106"/>
      <c r="GS191" s="106"/>
      <c r="GT191" s="106"/>
      <c r="GU191" s="106"/>
      <c r="GV191" s="106"/>
      <c r="GW191" s="106"/>
      <c r="GX191" s="106"/>
      <c r="GY191" s="106"/>
      <c r="GZ191" s="106"/>
      <c r="HA191" s="106"/>
      <c r="HB191" s="106"/>
      <c r="HC191" s="106"/>
      <c r="HD191" s="106"/>
      <c r="HE191" s="106"/>
      <c r="HF191" s="106"/>
      <c r="HG191" s="106"/>
      <c r="HH191" s="106"/>
      <c r="HI191" s="106"/>
      <c r="HJ191" s="106"/>
      <c r="HK191" s="106"/>
      <c r="HL191" s="106"/>
      <c r="HM191" s="106"/>
      <c r="HN191" s="106"/>
      <c r="HO191" s="106"/>
      <c r="HP191" s="106"/>
      <c r="HQ191" s="106"/>
      <c r="HR191" s="106"/>
      <c r="HS191" s="106"/>
      <c r="HT191" s="106"/>
      <c r="HU191" s="106"/>
      <c r="HV191" s="106"/>
      <c r="HW191" s="106"/>
      <c r="HX191" s="106"/>
      <c r="HY191" s="106"/>
      <c r="HZ191" s="106"/>
      <c r="IA191" s="106"/>
      <c r="IB191" s="106"/>
      <c r="IC191" s="106"/>
      <c r="ID191" s="106"/>
      <c r="IE191" s="106"/>
      <c r="IF191" s="106"/>
      <c r="IG191" s="106"/>
      <c r="IH191" s="106"/>
      <c r="II191" s="106"/>
      <c r="IJ191" s="106"/>
      <c r="IK191" s="106"/>
      <c r="IL191" s="106"/>
      <c r="IM191" s="106"/>
      <c r="IN191" s="106"/>
      <c r="IO191" s="106"/>
      <c r="IP191" s="106"/>
      <c r="IQ191" s="106"/>
      <c r="IR191" s="106"/>
      <c r="IS191" s="106"/>
      <c r="IT191" s="106"/>
      <c r="IU191" s="106"/>
      <c r="IV191" s="106"/>
      <c r="IW191" s="106"/>
      <c r="IX191" s="106"/>
      <c r="IY191" s="106"/>
      <c r="IZ191" s="106"/>
      <c r="JA191" s="106"/>
      <c r="JB191" s="106"/>
      <c r="JC191" s="106"/>
      <c r="JD191" s="106"/>
      <c r="JE191" s="106"/>
      <c r="JF191" s="106"/>
      <c r="JG191" s="106"/>
      <c r="JH191" s="106"/>
      <c r="JI191" s="106"/>
      <c r="JJ191" s="106"/>
      <c r="JK191" s="106"/>
      <c r="JL191" s="106"/>
      <c r="JM191" s="106"/>
      <c r="JN191" s="106"/>
      <c r="JO191" s="106"/>
      <c r="JP191" s="106"/>
      <c r="JQ191" s="106"/>
      <c r="JR191" s="106"/>
      <c r="JS191" s="106"/>
      <c r="JT191" s="106"/>
      <c r="JU191" s="106"/>
      <c r="JV191" s="106"/>
      <c r="JW191" s="106"/>
      <c r="JX191" s="106"/>
      <c r="JY191" s="106"/>
      <c r="JZ191" s="106"/>
      <c r="KA191" s="106"/>
      <c r="KB191" s="106"/>
      <c r="KC191" s="106"/>
      <c r="KD191" s="106"/>
      <c r="KE191" s="106"/>
      <c r="KF191" s="106"/>
      <c r="KG191" s="106"/>
      <c r="KH191" s="106"/>
      <c r="KI191" s="106"/>
      <c r="KJ191" s="106"/>
      <c r="KK191" s="106"/>
      <c r="KL191" s="106"/>
      <c r="KM191" s="106"/>
      <c r="KN191" s="106"/>
      <c r="KO191" s="106"/>
      <c r="KP191" s="106"/>
      <c r="KQ191" s="106"/>
      <c r="KR191" s="106"/>
      <c r="KS191" s="106"/>
      <c r="KT191" s="106"/>
      <c r="KU191" s="106"/>
      <c r="KV191" s="106"/>
      <c r="KW191" s="106"/>
      <c r="KX191" s="106"/>
      <c r="KY191" s="106"/>
      <c r="KZ191" s="106"/>
      <c r="LA191" s="106"/>
      <c r="LB191" s="106"/>
      <c r="LC191" s="106"/>
      <c r="LD191" s="106"/>
      <c r="LE191" s="106"/>
      <c r="LF191" s="106"/>
      <c r="LG191" s="106"/>
      <c r="LH191" s="106"/>
      <c r="LI191" s="106"/>
      <c r="LJ191" s="106"/>
      <c r="LK191" s="106"/>
      <c r="LL191" s="106"/>
      <c r="LM191" s="106"/>
      <c r="LN191" s="106"/>
      <c r="LO191" s="106"/>
      <c r="LP191" s="106"/>
      <c r="LQ191" s="106"/>
      <c r="LR191" s="106"/>
      <c r="LS191" s="106"/>
      <c r="LT191" s="106"/>
      <c r="LU191" s="106"/>
      <c r="LV191" s="106"/>
      <c r="LW191" s="106"/>
      <c r="LX191" s="106"/>
      <c r="LY191" s="106"/>
      <c r="LZ191" s="106"/>
      <c r="MA191" s="106"/>
      <c r="MB191" s="106"/>
      <c r="MC191" s="106"/>
      <c r="MD191" s="106"/>
      <c r="ME191" s="106"/>
      <c r="MF191" s="106"/>
      <c r="MG191" s="106"/>
      <c r="MH191" s="106"/>
      <c r="MI191" s="106"/>
      <c r="MJ191" s="106"/>
      <c r="MK191" s="106"/>
      <c r="ML191" s="106"/>
      <c r="MM191" s="106"/>
      <c r="MN191" s="106"/>
      <c r="MO191" s="106"/>
      <c r="MP191" s="106"/>
      <c r="MQ191" s="106"/>
      <c r="MR191" s="106"/>
      <c r="MS191" s="106"/>
      <c r="MT191" s="106"/>
      <c r="MU191" s="106"/>
      <c r="MV191" s="106"/>
      <c r="MW191" s="106"/>
      <c r="MX191" s="106"/>
      <c r="MY191" s="106"/>
      <c r="MZ191" s="106"/>
      <c r="NA191" s="106"/>
      <c r="NB191" s="106"/>
      <c r="NC191" s="106"/>
      <c r="ND191" s="106"/>
      <c r="NE191" s="106"/>
      <c r="NF191" s="106"/>
      <c r="NG191" s="106"/>
      <c r="NH191" s="106"/>
      <c r="NI191" s="106"/>
      <c r="NJ191" s="106"/>
      <c r="NK191" s="106"/>
      <c r="NL191" s="106"/>
      <c r="NM191" s="106"/>
      <c r="NN191" s="106"/>
      <c r="NO191" s="106"/>
      <c r="NP191" s="106"/>
      <c r="NQ191" s="106"/>
      <c r="NR191" s="106"/>
      <c r="NS191" s="106"/>
      <c r="NT191" s="106"/>
      <c r="NU191" s="106"/>
      <c r="NV191" s="106"/>
      <c r="NW191" s="106"/>
      <c r="NX191" s="106"/>
      <c r="NY191" s="106"/>
      <c r="NZ191" s="106"/>
      <c r="OA191" s="106"/>
      <c r="OB191" s="106"/>
      <c r="OC191" s="106"/>
      <c r="OD191" s="106"/>
      <c r="OE191" s="106"/>
      <c r="OF191" s="106"/>
      <c r="OG191" s="106"/>
      <c r="OH191" s="106"/>
      <c r="OI191" s="106"/>
      <c r="OJ191" s="106"/>
      <c r="OK191" s="106"/>
      <c r="OL191" s="106"/>
      <c r="OM191" s="106"/>
      <c r="ON191" s="106"/>
      <c r="OO191" s="106"/>
      <c r="OP191" s="106"/>
      <c r="OQ191" s="106"/>
      <c r="OR191" s="106"/>
      <c r="OS191" s="106"/>
      <c r="OT191" s="106"/>
      <c r="OU191" s="106"/>
      <c r="OV191" s="106"/>
      <c r="OW191" s="106"/>
      <c r="OX191" s="106"/>
      <c r="OY191" s="106"/>
      <c r="OZ191" s="106"/>
      <c r="PA191" s="106"/>
      <c r="PB191" s="106"/>
      <c r="PC191" s="106"/>
      <c r="PD191" s="106"/>
      <c r="PE191" s="106"/>
      <c r="PF191" s="106"/>
      <c r="PG191" s="106"/>
      <c r="PH191" s="106"/>
      <c r="PI191" s="106"/>
      <c r="PJ191" s="106"/>
      <c r="PK191" s="106"/>
      <c r="PL191" s="106"/>
      <c r="PM191" s="106"/>
      <c r="PN191" s="106"/>
      <c r="PO191" s="106"/>
      <c r="PP191" s="106"/>
      <c r="PQ191" s="106"/>
      <c r="PR191" s="106"/>
      <c r="PS191" s="106"/>
      <c r="PT191" s="106"/>
      <c r="PU191" s="106"/>
      <c r="PV191" s="106"/>
      <c r="PW191" s="106"/>
      <c r="PX191" s="106"/>
      <c r="PY191" s="106"/>
      <c r="PZ191" s="106"/>
      <c r="QA191" s="106"/>
      <c r="QB191" s="106"/>
      <c r="QC191" s="106"/>
      <c r="QD191" s="106"/>
      <c r="QE191" s="106"/>
      <c r="QF191" s="106"/>
      <c r="QG191" s="106"/>
      <c r="QH191" s="106"/>
      <c r="QI191" s="106"/>
      <c r="QJ191" s="106"/>
      <c r="QK191" s="106"/>
      <c r="QL191" s="106"/>
      <c r="QM191" s="106"/>
      <c r="QN191" s="106"/>
      <c r="QO191" s="106"/>
      <c r="QP191" s="106"/>
      <c r="QQ191" s="106"/>
      <c r="QR191" s="106"/>
      <c r="QS191" s="106"/>
      <c r="QT191" s="106"/>
      <c r="QU191" s="106"/>
      <c r="QV191" s="106"/>
      <c r="QW191" s="106"/>
      <c r="QX191" s="106"/>
      <c r="QY191" s="106"/>
      <c r="QZ191" s="106"/>
      <c r="RA191" s="106"/>
      <c r="RB191" s="106"/>
      <c r="RC191" s="106"/>
      <c r="RD191" s="106"/>
      <c r="RE191" s="106"/>
      <c r="RF191" s="106"/>
      <c r="RG191" s="106"/>
      <c r="RH191" s="106"/>
      <c r="RI191" s="106"/>
      <c r="RJ191" s="106"/>
      <c r="RK191" s="106"/>
      <c r="RL191" s="106"/>
      <c r="RM191" s="106"/>
      <c r="RN191" s="106"/>
      <c r="RO191" s="106"/>
      <c r="RP191" s="106"/>
      <c r="RQ191" s="106"/>
      <c r="RR191" s="106"/>
    </row>
    <row r="192" spans="1:486" x14ac:dyDescent="0.3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14"/>
      <c r="Q192" s="114"/>
      <c r="R192" s="149"/>
      <c r="S192" s="176">
        <v>0.25</v>
      </c>
      <c r="T192" s="176">
        <f t="shared" si="283"/>
        <v>72.745204481533492</v>
      </c>
      <c r="U192" s="176">
        <f t="shared" si="284"/>
        <v>45.06066005014619</v>
      </c>
      <c r="V192" s="177">
        <f t="shared" si="285"/>
        <v>0.86080643557404357</v>
      </c>
      <c r="W192" s="177">
        <f t="shared" si="286"/>
        <v>0.12403595301473387</v>
      </c>
      <c r="X192" s="177">
        <f t="shared" si="287"/>
        <v>2.0380710053233044</v>
      </c>
      <c r="Y192" s="177">
        <f t="shared" si="288"/>
        <v>1.0476882084183072</v>
      </c>
      <c r="Z192" s="178">
        <f t="shared" si="289"/>
        <v>2245.2821783885402</v>
      </c>
      <c r="AA192" s="178">
        <f t="shared" si="290"/>
        <v>2088.4899186400635</v>
      </c>
      <c r="AB192" s="176">
        <f t="shared" si="291"/>
        <v>0.51808958295891694</v>
      </c>
      <c r="AC192" s="176">
        <f t="shared" si="292"/>
        <v>5.7778715999138575</v>
      </c>
      <c r="AD192" s="149"/>
      <c r="AE192" s="149"/>
      <c r="AF192" s="149"/>
      <c r="AG192" s="149"/>
      <c r="AH192" s="149"/>
      <c r="AI192" s="149"/>
      <c r="AJ192" s="149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/>
      <c r="FD192" s="106"/>
      <c r="FE192" s="106"/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  <c r="II192" s="106"/>
      <c r="IJ192" s="106"/>
      <c r="IK192" s="106"/>
      <c r="IL192" s="106"/>
      <c r="IM192" s="106"/>
      <c r="IN192" s="106"/>
      <c r="IO192" s="106"/>
      <c r="IP192" s="106"/>
      <c r="IQ192" s="106"/>
      <c r="IR192" s="106"/>
      <c r="IS192" s="106"/>
      <c r="IT192" s="106"/>
      <c r="IU192" s="106"/>
      <c r="IV192" s="106"/>
      <c r="IW192" s="106"/>
      <c r="IX192" s="106"/>
      <c r="IY192" s="106"/>
      <c r="IZ192" s="106"/>
      <c r="JA192" s="106"/>
      <c r="JB192" s="106"/>
      <c r="JC192" s="106"/>
      <c r="JD192" s="106"/>
      <c r="JE192" s="106"/>
      <c r="JF192" s="106"/>
      <c r="JG192" s="106"/>
      <c r="JH192" s="106"/>
      <c r="JI192" s="106"/>
      <c r="JJ192" s="106"/>
      <c r="JK192" s="106"/>
      <c r="JL192" s="106"/>
      <c r="JM192" s="106"/>
      <c r="JN192" s="106"/>
      <c r="JO192" s="106"/>
      <c r="JP192" s="106"/>
      <c r="JQ192" s="106"/>
      <c r="JR192" s="106"/>
      <c r="JS192" s="106"/>
      <c r="JT192" s="106"/>
      <c r="JU192" s="106"/>
      <c r="JV192" s="106"/>
      <c r="JW192" s="106"/>
      <c r="JX192" s="106"/>
      <c r="JY192" s="106"/>
      <c r="JZ192" s="106"/>
      <c r="KA192" s="106"/>
      <c r="KB192" s="106"/>
      <c r="KC192" s="106"/>
      <c r="KD192" s="106"/>
      <c r="KE192" s="106"/>
      <c r="KF192" s="106"/>
      <c r="KG192" s="106"/>
      <c r="KH192" s="106"/>
      <c r="KI192" s="106"/>
      <c r="KJ192" s="106"/>
      <c r="KK192" s="106"/>
      <c r="KL192" s="106"/>
      <c r="KM192" s="106"/>
      <c r="KN192" s="106"/>
      <c r="KO192" s="106"/>
      <c r="KP192" s="106"/>
      <c r="KQ192" s="106"/>
      <c r="KR192" s="106"/>
      <c r="KS192" s="106"/>
      <c r="KT192" s="106"/>
      <c r="KU192" s="106"/>
      <c r="KV192" s="106"/>
      <c r="KW192" s="106"/>
      <c r="KX192" s="106"/>
      <c r="KY192" s="106"/>
      <c r="KZ192" s="106"/>
      <c r="LA192" s="106"/>
      <c r="LB192" s="106"/>
      <c r="LC192" s="106"/>
      <c r="LD192" s="106"/>
      <c r="LE192" s="106"/>
      <c r="LF192" s="106"/>
      <c r="LG192" s="106"/>
      <c r="LH192" s="106"/>
      <c r="LI192" s="106"/>
      <c r="LJ192" s="106"/>
      <c r="LK192" s="106"/>
      <c r="LL192" s="106"/>
      <c r="LM192" s="106"/>
      <c r="LN192" s="106"/>
      <c r="LO192" s="106"/>
      <c r="LP192" s="106"/>
      <c r="LQ192" s="106"/>
      <c r="LR192" s="106"/>
      <c r="LS192" s="106"/>
      <c r="LT192" s="106"/>
      <c r="LU192" s="106"/>
      <c r="LV192" s="106"/>
      <c r="LW192" s="106"/>
      <c r="LX192" s="106"/>
      <c r="LY192" s="106"/>
      <c r="LZ192" s="106"/>
      <c r="MA192" s="106"/>
      <c r="MB192" s="106"/>
      <c r="MC192" s="106"/>
      <c r="MD192" s="106"/>
      <c r="ME192" s="106"/>
      <c r="MF192" s="106"/>
      <c r="MG192" s="106"/>
      <c r="MH192" s="106"/>
      <c r="MI192" s="106"/>
      <c r="MJ192" s="106"/>
      <c r="MK192" s="106"/>
      <c r="ML192" s="106"/>
      <c r="MM192" s="106"/>
      <c r="MN192" s="106"/>
      <c r="MO192" s="106"/>
      <c r="MP192" s="106"/>
      <c r="MQ192" s="106"/>
      <c r="MR192" s="106"/>
      <c r="MS192" s="106"/>
      <c r="MT192" s="106"/>
      <c r="MU192" s="106"/>
      <c r="MV192" s="106"/>
      <c r="MW192" s="106"/>
      <c r="MX192" s="106"/>
      <c r="MY192" s="106"/>
      <c r="MZ192" s="106"/>
      <c r="NA192" s="106"/>
      <c r="NB192" s="106"/>
      <c r="NC192" s="106"/>
      <c r="ND192" s="106"/>
      <c r="NE192" s="106"/>
      <c r="NF192" s="106"/>
      <c r="NG192" s="106"/>
      <c r="NH192" s="106"/>
      <c r="NI192" s="106"/>
      <c r="NJ192" s="106"/>
      <c r="NK192" s="106"/>
      <c r="NL192" s="106"/>
      <c r="NM192" s="106"/>
      <c r="NN192" s="106"/>
      <c r="NO192" s="106"/>
      <c r="NP192" s="106"/>
      <c r="NQ192" s="106"/>
      <c r="NR192" s="106"/>
      <c r="NS192" s="106"/>
      <c r="NT192" s="106"/>
      <c r="NU192" s="106"/>
      <c r="NV192" s="106"/>
      <c r="NW192" s="106"/>
      <c r="NX192" s="106"/>
      <c r="NY192" s="106"/>
      <c r="NZ192" s="106"/>
      <c r="OA192" s="106"/>
      <c r="OB192" s="106"/>
      <c r="OC192" s="106"/>
      <c r="OD192" s="106"/>
      <c r="OE192" s="106"/>
      <c r="OF192" s="106"/>
      <c r="OG192" s="106"/>
      <c r="OH192" s="106"/>
      <c r="OI192" s="106"/>
      <c r="OJ192" s="106"/>
      <c r="OK192" s="106"/>
      <c r="OL192" s="106"/>
      <c r="OM192" s="106"/>
      <c r="ON192" s="106"/>
      <c r="OO192" s="106"/>
      <c r="OP192" s="106"/>
      <c r="OQ192" s="106"/>
      <c r="OR192" s="106"/>
      <c r="OS192" s="106"/>
      <c r="OT192" s="106"/>
      <c r="OU192" s="106"/>
      <c r="OV192" s="106"/>
      <c r="OW192" s="106"/>
      <c r="OX192" s="106"/>
      <c r="OY192" s="106"/>
      <c r="OZ192" s="106"/>
      <c r="PA192" s="106"/>
      <c r="PB192" s="106"/>
      <c r="PC192" s="106"/>
      <c r="PD192" s="106"/>
      <c r="PE192" s="106"/>
      <c r="PF192" s="106"/>
      <c r="PG192" s="106"/>
      <c r="PH192" s="106"/>
      <c r="PI192" s="106"/>
      <c r="PJ192" s="106"/>
      <c r="PK192" s="106"/>
      <c r="PL192" s="106"/>
      <c r="PM192" s="106"/>
      <c r="PN192" s="106"/>
      <c r="PO192" s="106"/>
      <c r="PP192" s="106"/>
      <c r="PQ192" s="106"/>
      <c r="PR192" s="106"/>
      <c r="PS192" s="106"/>
      <c r="PT192" s="106"/>
      <c r="PU192" s="106"/>
      <c r="PV192" s="106"/>
      <c r="PW192" s="106"/>
      <c r="PX192" s="106"/>
      <c r="PY192" s="106"/>
      <c r="PZ192" s="106"/>
      <c r="QA192" s="106"/>
      <c r="QB192" s="106"/>
      <c r="QC192" s="106"/>
      <c r="QD192" s="106"/>
      <c r="QE192" s="106"/>
      <c r="QF192" s="106"/>
      <c r="QG192" s="106"/>
      <c r="QH192" s="106"/>
      <c r="QI192" s="106"/>
      <c r="QJ192" s="106"/>
      <c r="QK192" s="106"/>
      <c r="QL192" s="106"/>
      <c r="QM192" s="106"/>
      <c r="QN192" s="106"/>
      <c r="QO192" s="106"/>
      <c r="QP192" s="106"/>
      <c r="QQ192" s="106"/>
      <c r="QR192" s="106"/>
      <c r="QS192" s="106"/>
      <c r="QT192" s="106"/>
      <c r="QU192" s="106"/>
      <c r="QV192" s="106"/>
      <c r="QW192" s="106"/>
      <c r="QX192" s="106"/>
      <c r="QY192" s="106"/>
      <c r="QZ192" s="106"/>
      <c r="RA192" s="106"/>
      <c r="RB192" s="106"/>
      <c r="RC192" s="106"/>
      <c r="RD192" s="106"/>
      <c r="RE192" s="106"/>
      <c r="RF192" s="106"/>
      <c r="RG192" s="106"/>
      <c r="RH192" s="106"/>
      <c r="RI192" s="106"/>
      <c r="RJ192" s="106"/>
      <c r="RK192" s="106"/>
      <c r="RL192" s="106"/>
      <c r="RM192" s="106"/>
      <c r="RN192" s="106"/>
      <c r="RO192" s="106"/>
      <c r="RP192" s="106"/>
      <c r="RQ192" s="106"/>
      <c r="RR192" s="106"/>
    </row>
    <row r="193" spans="1:486" x14ac:dyDescent="0.3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14"/>
      <c r="Q193" s="114"/>
      <c r="R193" s="149"/>
      <c r="S193" s="176">
        <v>0.26</v>
      </c>
      <c r="T193" s="176">
        <f t="shared" si="283"/>
        <v>72.745204481533492</v>
      </c>
      <c r="U193" s="176">
        <f t="shared" si="284"/>
        <v>45.06066005014619</v>
      </c>
      <c r="V193" s="177">
        <f t="shared" si="285"/>
        <v>0.86080643557404357</v>
      </c>
      <c r="W193" s="177">
        <f t="shared" si="286"/>
        <v>0.12403595301473387</v>
      </c>
      <c r="X193" s="177">
        <f t="shared" si="287"/>
        <v>2.0137340413033171</v>
      </c>
      <c r="Y193" s="177">
        <f t="shared" si="288"/>
        <v>1.0520052005897422</v>
      </c>
      <c r="Z193" s="178">
        <f t="shared" si="289"/>
        <v>2307.209704111779</v>
      </c>
      <c r="AA193" s="178">
        <f t="shared" si="290"/>
        <v>2069.1342535175436</v>
      </c>
      <c r="AB193" s="176">
        <f t="shared" si="291"/>
        <v>0.52720026726637848</v>
      </c>
      <c r="AC193" s="176">
        <f t="shared" si="292"/>
        <v>5.8346292555573172</v>
      </c>
      <c r="AD193" s="149"/>
      <c r="AE193" s="149"/>
      <c r="AF193" s="149"/>
      <c r="AG193" s="149"/>
      <c r="AH193" s="149"/>
      <c r="AI193" s="149"/>
      <c r="AJ193" s="149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06"/>
      <c r="DA193" s="106"/>
      <c r="DB193" s="106"/>
      <c r="DC193" s="106"/>
      <c r="DD193" s="106"/>
      <c r="DE193" s="106"/>
      <c r="DF193" s="106"/>
      <c r="DG193" s="106"/>
      <c r="DH193" s="106"/>
      <c r="DI193" s="106"/>
      <c r="DJ193" s="106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6"/>
      <c r="DV193" s="106"/>
      <c r="DW193" s="106"/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/>
      <c r="FB193" s="106"/>
      <c r="FC193" s="106"/>
      <c r="FD193" s="106"/>
      <c r="FE193" s="106"/>
      <c r="FF193" s="106"/>
      <c r="FG193" s="106"/>
      <c r="FH193" s="106"/>
      <c r="FI193" s="106"/>
      <c r="FJ193" s="106"/>
      <c r="FK193" s="106"/>
      <c r="FL193" s="106"/>
      <c r="FM193" s="106"/>
      <c r="FN193" s="106"/>
      <c r="FO193" s="106"/>
      <c r="FP193" s="106"/>
      <c r="FQ193" s="106"/>
      <c r="FR193" s="106"/>
      <c r="FS193" s="106"/>
      <c r="FT193" s="106"/>
      <c r="FU193" s="106"/>
      <c r="FV193" s="106"/>
      <c r="FW193" s="106"/>
      <c r="FX193" s="106"/>
      <c r="FY193" s="106"/>
      <c r="FZ193" s="106"/>
      <c r="GA193" s="106"/>
      <c r="GB193" s="106"/>
      <c r="GC193" s="106"/>
      <c r="GD193" s="106"/>
      <c r="GE193" s="106"/>
      <c r="GF193" s="106"/>
      <c r="GG193" s="106"/>
      <c r="GH193" s="106"/>
      <c r="GI193" s="106"/>
      <c r="GJ193" s="106"/>
      <c r="GK193" s="106"/>
      <c r="GL193" s="106"/>
      <c r="GM193" s="106"/>
      <c r="GN193" s="106"/>
      <c r="GO193" s="106"/>
      <c r="GP193" s="106"/>
      <c r="GQ193" s="106"/>
      <c r="GR193" s="106"/>
      <c r="GS193" s="106"/>
      <c r="GT193" s="106"/>
      <c r="GU193" s="106"/>
      <c r="GV193" s="106"/>
      <c r="GW193" s="106"/>
      <c r="GX193" s="106"/>
      <c r="GY193" s="106"/>
      <c r="GZ193" s="106"/>
      <c r="HA193" s="106"/>
      <c r="HB193" s="106"/>
      <c r="HC193" s="106"/>
      <c r="HD193" s="106"/>
      <c r="HE193" s="106"/>
      <c r="HF193" s="106"/>
      <c r="HG193" s="106"/>
      <c r="HH193" s="106"/>
      <c r="HI193" s="106"/>
      <c r="HJ193" s="106"/>
      <c r="HK193" s="106"/>
      <c r="HL193" s="106"/>
      <c r="HM193" s="106"/>
      <c r="HN193" s="106"/>
      <c r="HO193" s="106"/>
      <c r="HP193" s="106"/>
      <c r="HQ193" s="106"/>
      <c r="HR193" s="106"/>
      <c r="HS193" s="106"/>
      <c r="HT193" s="106"/>
      <c r="HU193" s="106"/>
      <c r="HV193" s="106"/>
      <c r="HW193" s="106"/>
      <c r="HX193" s="106"/>
      <c r="HY193" s="106"/>
      <c r="HZ193" s="106"/>
      <c r="IA193" s="106"/>
      <c r="IB193" s="106"/>
      <c r="IC193" s="106"/>
      <c r="ID193" s="106"/>
      <c r="IE193" s="106"/>
      <c r="IF193" s="106"/>
      <c r="IG193" s="106"/>
      <c r="IH193" s="106"/>
      <c r="II193" s="106"/>
      <c r="IJ193" s="106"/>
      <c r="IK193" s="106"/>
      <c r="IL193" s="106"/>
      <c r="IM193" s="106"/>
      <c r="IN193" s="106"/>
      <c r="IO193" s="106"/>
      <c r="IP193" s="106"/>
      <c r="IQ193" s="106"/>
      <c r="IR193" s="106"/>
      <c r="IS193" s="106"/>
      <c r="IT193" s="106"/>
      <c r="IU193" s="106"/>
      <c r="IV193" s="106"/>
      <c r="IW193" s="106"/>
      <c r="IX193" s="106"/>
      <c r="IY193" s="106"/>
      <c r="IZ193" s="106"/>
      <c r="JA193" s="106"/>
      <c r="JB193" s="106"/>
      <c r="JC193" s="106"/>
      <c r="JD193" s="106"/>
      <c r="JE193" s="106"/>
      <c r="JF193" s="106"/>
      <c r="JG193" s="106"/>
      <c r="JH193" s="106"/>
      <c r="JI193" s="106"/>
      <c r="JJ193" s="106"/>
      <c r="JK193" s="106"/>
      <c r="JL193" s="106"/>
      <c r="JM193" s="106"/>
      <c r="JN193" s="106"/>
      <c r="JO193" s="106"/>
      <c r="JP193" s="106"/>
      <c r="JQ193" s="106"/>
      <c r="JR193" s="106"/>
      <c r="JS193" s="106"/>
      <c r="JT193" s="106"/>
      <c r="JU193" s="106"/>
      <c r="JV193" s="106"/>
      <c r="JW193" s="106"/>
      <c r="JX193" s="106"/>
      <c r="JY193" s="106"/>
      <c r="JZ193" s="106"/>
      <c r="KA193" s="106"/>
      <c r="KB193" s="106"/>
      <c r="KC193" s="106"/>
      <c r="KD193" s="106"/>
      <c r="KE193" s="106"/>
      <c r="KF193" s="106"/>
      <c r="KG193" s="106"/>
      <c r="KH193" s="106"/>
      <c r="KI193" s="106"/>
      <c r="KJ193" s="106"/>
      <c r="KK193" s="106"/>
      <c r="KL193" s="106"/>
      <c r="KM193" s="106"/>
      <c r="KN193" s="106"/>
      <c r="KO193" s="106"/>
      <c r="KP193" s="106"/>
      <c r="KQ193" s="106"/>
      <c r="KR193" s="106"/>
      <c r="KS193" s="106"/>
      <c r="KT193" s="106"/>
      <c r="KU193" s="106"/>
      <c r="KV193" s="106"/>
      <c r="KW193" s="106"/>
      <c r="KX193" s="106"/>
      <c r="KY193" s="106"/>
      <c r="KZ193" s="106"/>
      <c r="LA193" s="106"/>
      <c r="LB193" s="106"/>
      <c r="LC193" s="106"/>
      <c r="LD193" s="106"/>
      <c r="LE193" s="106"/>
      <c r="LF193" s="106"/>
      <c r="LG193" s="106"/>
      <c r="LH193" s="106"/>
      <c r="LI193" s="106"/>
      <c r="LJ193" s="106"/>
      <c r="LK193" s="106"/>
      <c r="LL193" s="106"/>
      <c r="LM193" s="106"/>
      <c r="LN193" s="106"/>
      <c r="LO193" s="106"/>
      <c r="LP193" s="106"/>
      <c r="LQ193" s="106"/>
      <c r="LR193" s="106"/>
      <c r="LS193" s="106"/>
      <c r="LT193" s="106"/>
      <c r="LU193" s="106"/>
      <c r="LV193" s="106"/>
      <c r="LW193" s="106"/>
      <c r="LX193" s="106"/>
      <c r="LY193" s="106"/>
      <c r="LZ193" s="106"/>
      <c r="MA193" s="106"/>
      <c r="MB193" s="106"/>
      <c r="MC193" s="106"/>
      <c r="MD193" s="106"/>
      <c r="ME193" s="106"/>
      <c r="MF193" s="106"/>
      <c r="MG193" s="106"/>
      <c r="MH193" s="106"/>
      <c r="MI193" s="106"/>
      <c r="MJ193" s="106"/>
      <c r="MK193" s="106"/>
      <c r="ML193" s="106"/>
      <c r="MM193" s="106"/>
      <c r="MN193" s="106"/>
      <c r="MO193" s="106"/>
      <c r="MP193" s="106"/>
      <c r="MQ193" s="106"/>
      <c r="MR193" s="106"/>
      <c r="MS193" s="106"/>
      <c r="MT193" s="106"/>
      <c r="MU193" s="106"/>
      <c r="MV193" s="106"/>
      <c r="MW193" s="106"/>
      <c r="MX193" s="106"/>
      <c r="MY193" s="106"/>
      <c r="MZ193" s="106"/>
      <c r="NA193" s="106"/>
      <c r="NB193" s="106"/>
      <c r="NC193" s="106"/>
      <c r="ND193" s="106"/>
      <c r="NE193" s="106"/>
      <c r="NF193" s="106"/>
      <c r="NG193" s="106"/>
      <c r="NH193" s="106"/>
      <c r="NI193" s="106"/>
      <c r="NJ193" s="106"/>
      <c r="NK193" s="106"/>
      <c r="NL193" s="106"/>
      <c r="NM193" s="106"/>
      <c r="NN193" s="106"/>
      <c r="NO193" s="106"/>
      <c r="NP193" s="106"/>
      <c r="NQ193" s="106"/>
      <c r="NR193" s="106"/>
      <c r="NS193" s="106"/>
      <c r="NT193" s="106"/>
      <c r="NU193" s="106"/>
      <c r="NV193" s="106"/>
      <c r="NW193" s="106"/>
      <c r="NX193" s="106"/>
      <c r="NY193" s="106"/>
      <c r="NZ193" s="106"/>
      <c r="OA193" s="106"/>
      <c r="OB193" s="106"/>
      <c r="OC193" s="106"/>
      <c r="OD193" s="106"/>
      <c r="OE193" s="106"/>
      <c r="OF193" s="106"/>
      <c r="OG193" s="106"/>
      <c r="OH193" s="106"/>
      <c r="OI193" s="106"/>
      <c r="OJ193" s="106"/>
      <c r="OK193" s="106"/>
      <c r="OL193" s="106"/>
      <c r="OM193" s="106"/>
      <c r="ON193" s="106"/>
      <c r="OO193" s="106"/>
      <c r="OP193" s="106"/>
      <c r="OQ193" s="106"/>
      <c r="OR193" s="106"/>
      <c r="OS193" s="106"/>
      <c r="OT193" s="106"/>
      <c r="OU193" s="106"/>
      <c r="OV193" s="106"/>
      <c r="OW193" s="106"/>
      <c r="OX193" s="106"/>
      <c r="OY193" s="106"/>
      <c r="OZ193" s="106"/>
      <c r="PA193" s="106"/>
      <c r="PB193" s="106"/>
      <c r="PC193" s="106"/>
      <c r="PD193" s="106"/>
      <c r="PE193" s="106"/>
      <c r="PF193" s="106"/>
      <c r="PG193" s="106"/>
      <c r="PH193" s="106"/>
      <c r="PI193" s="106"/>
      <c r="PJ193" s="106"/>
      <c r="PK193" s="106"/>
      <c r="PL193" s="106"/>
      <c r="PM193" s="106"/>
      <c r="PN193" s="106"/>
      <c r="PO193" s="106"/>
      <c r="PP193" s="106"/>
      <c r="PQ193" s="106"/>
      <c r="PR193" s="106"/>
      <c r="PS193" s="106"/>
      <c r="PT193" s="106"/>
      <c r="PU193" s="106"/>
      <c r="PV193" s="106"/>
      <c r="PW193" s="106"/>
      <c r="PX193" s="106"/>
      <c r="PY193" s="106"/>
      <c r="PZ193" s="106"/>
      <c r="QA193" s="106"/>
      <c r="QB193" s="106"/>
      <c r="QC193" s="106"/>
      <c r="QD193" s="106"/>
      <c r="QE193" s="106"/>
      <c r="QF193" s="106"/>
      <c r="QG193" s="106"/>
      <c r="QH193" s="106"/>
      <c r="QI193" s="106"/>
      <c r="QJ193" s="106"/>
      <c r="QK193" s="106"/>
      <c r="QL193" s="106"/>
      <c r="QM193" s="106"/>
      <c r="QN193" s="106"/>
      <c r="QO193" s="106"/>
      <c r="QP193" s="106"/>
      <c r="QQ193" s="106"/>
      <c r="QR193" s="106"/>
      <c r="QS193" s="106"/>
      <c r="QT193" s="106"/>
      <c r="QU193" s="106"/>
      <c r="QV193" s="106"/>
      <c r="QW193" s="106"/>
      <c r="QX193" s="106"/>
      <c r="QY193" s="106"/>
      <c r="QZ193" s="106"/>
      <c r="RA193" s="106"/>
      <c r="RB193" s="106"/>
      <c r="RC193" s="106"/>
      <c r="RD193" s="106"/>
      <c r="RE193" s="106"/>
      <c r="RF193" s="106"/>
      <c r="RG193" s="106"/>
      <c r="RH193" s="106"/>
      <c r="RI193" s="106"/>
      <c r="RJ193" s="106"/>
      <c r="RK193" s="106"/>
      <c r="RL193" s="106"/>
      <c r="RM193" s="106"/>
      <c r="RN193" s="106"/>
      <c r="RO193" s="106"/>
      <c r="RP193" s="106"/>
      <c r="RQ193" s="106"/>
      <c r="RR193" s="106"/>
    </row>
    <row r="194" spans="1:486" x14ac:dyDescent="0.3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14"/>
      <c r="Q194" s="114"/>
      <c r="R194" s="149"/>
      <c r="S194" s="176">
        <v>0.27</v>
      </c>
      <c r="T194" s="176">
        <f t="shared" si="283"/>
        <v>72.745204481533492</v>
      </c>
      <c r="U194" s="176">
        <f t="shared" si="284"/>
        <v>45.06066005014619</v>
      </c>
      <c r="V194" s="177">
        <f t="shared" si="285"/>
        <v>0.86080643557404357</v>
      </c>
      <c r="W194" s="177">
        <f t="shared" si="286"/>
        <v>0.12403595301473387</v>
      </c>
      <c r="X194" s="177">
        <f t="shared" si="287"/>
        <v>1.98977019268301</v>
      </c>
      <c r="Y194" s="177">
        <f t="shared" si="288"/>
        <v>1.0565559651587109</v>
      </c>
      <c r="Z194" s="178">
        <f t="shared" si="289"/>
        <v>2367.4362592544135</v>
      </c>
      <c r="AA194" s="178">
        <f t="shared" si="290"/>
        <v>2050.0026868137784</v>
      </c>
      <c r="AB194" s="176">
        <f t="shared" si="291"/>
        <v>0.53592959363062287</v>
      </c>
      <c r="AC194" s="176">
        <f t="shared" si="292"/>
        <v>5.8894179157091822</v>
      </c>
      <c r="AD194" s="149"/>
      <c r="AE194" s="149"/>
      <c r="AF194" s="149"/>
      <c r="AG194" s="149"/>
      <c r="AH194" s="149"/>
      <c r="AI194" s="149"/>
      <c r="AJ194" s="149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  <c r="JX194" s="106"/>
      <c r="JY194" s="106"/>
      <c r="JZ194" s="106"/>
      <c r="KA194" s="106"/>
      <c r="KB194" s="106"/>
      <c r="KC194" s="106"/>
      <c r="KD194" s="106"/>
      <c r="KE194" s="106"/>
      <c r="KF194" s="106"/>
      <c r="KG194" s="106"/>
      <c r="KH194" s="106"/>
      <c r="KI194" s="106"/>
      <c r="KJ194" s="106"/>
      <c r="KK194" s="106"/>
      <c r="KL194" s="106"/>
      <c r="KM194" s="106"/>
      <c r="KN194" s="106"/>
      <c r="KO194" s="106"/>
      <c r="KP194" s="106"/>
      <c r="KQ194" s="106"/>
      <c r="KR194" s="106"/>
      <c r="KS194" s="106"/>
      <c r="KT194" s="106"/>
      <c r="KU194" s="106"/>
      <c r="KV194" s="106"/>
      <c r="KW194" s="106"/>
      <c r="KX194" s="106"/>
      <c r="KY194" s="106"/>
      <c r="KZ194" s="106"/>
      <c r="LA194" s="106"/>
      <c r="LB194" s="106"/>
      <c r="LC194" s="106"/>
      <c r="LD194" s="106"/>
      <c r="LE194" s="106"/>
      <c r="LF194" s="106"/>
      <c r="LG194" s="106"/>
      <c r="LH194" s="106"/>
      <c r="LI194" s="106"/>
      <c r="LJ194" s="106"/>
      <c r="LK194" s="106"/>
      <c r="LL194" s="106"/>
      <c r="LM194" s="106"/>
      <c r="LN194" s="106"/>
      <c r="LO194" s="106"/>
      <c r="LP194" s="106"/>
      <c r="LQ194" s="106"/>
      <c r="LR194" s="106"/>
      <c r="LS194" s="106"/>
      <c r="LT194" s="106"/>
      <c r="LU194" s="106"/>
      <c r="LV194" s="106"/>
      <c r="LW194" s="106"/>
      <c r="LX194" s="106"/>
      <c r="LY194" s="106"/>
      <c r="LZ194" s="106"/>
      <c r="MA194" s="106"/>
      <c r="MB194" s="106"/>
      <c r="MC194" s="106"/>
      <c r="MD194" s="106"/>
      <c r="ME194" s="106"/>
      <c r="MF194" s="106"/>
      <c r="MG194" s="106"/>
      <c r="MH194" s="106"/>
      <c r="MI194" s="106"/>
      <c r="MJ194" s="106"/>
      <c r="MK194" s="106"/>
      <c r="ML194" s="106"/>
      <c r="MM194" s="106"/>
      <c r="MN194" s="106"/>
      <c r="MO194" s="106"/>
      <c r="MP194" s="106"/>
      <c r="MQ194" s="106"/>
      <c r="MR194" s="106"/>
      <c r="MS194" s="106"/>
      <c r="MT194" s="106"/>
      <c r="MU194" s="106"/>
      <c r="MV194" s="106"/>
      <c r="MW194" s="106"/>
      <c r="MX194" s="106"/>
      <c r="MY194" s="106"/>
      <c r="MZ194" s="106"/>
      <c r="NA194" s="106"/>
      <c r="NB194" s="106"/>
      <c r="NC194" s="106"/>
      <c r="ND194" s="106"/>
      <c r="NE194" s="106"/>
      <c r="NF194" s="106"/>
      <c r="NG194" s="106"/>
      <c r="NH194" s="106"/>
      <c r="NI194" s="106"/>
      <c r="NJ194" s="106"/>
      <c r="NK194" s="106"/>
      <c r="NL194" s="106"/>
      <c r="NM194" s="106"/>
      <c r="NN194" s="106"/>
      <c r="NO194" s="106"/>
      <c r="NP194" s="106"/>
      <c r="NQ194" s="106"/>
      <c r="NR194" s="106"/>
      <c r="NS194" s="106"/>
      <c r="NT194" s="106"/>
      <c r="NU194" s="106"/>
      <c r="NV194" s="106"/>
      <c r="NW194" s="106"/>
      <c r="NX194" s="106"/>
      <c r="NY194" s="106"/>
      <c r="NZ194" s="106"/>
      <c r="OA194" s="106"/>
      <c r="OB194" s="106"/>
      <c r="OC194" s="106"/>
      <c r="OD194" s="106"/>
      <c r="OE194" s="106"/>
      <c r="OF194" s="106"/>
      <c r="OG194" s="106"/>
      <c r="OH194" s="106"/>
      <c r="OI194" s="106"/>
      <c r="OJ194" s="106"/>
      <c r="OK194" s="106"/>
      <c r="OL194" s="106"/>
      <c r="OM194" s="106"/>
      <c r="ON194" s="106"/>
      <c r="OO194" s="106"/>
      <c r="OP194" s="106"/>
      <c r="OQ194" s="106"/>
      <c r="OR194" s="106"/>
      <c r="OS194" s="106"/>
      <c r="OT194" s="106"/>
      <c r="OU194" s="106"/>
      <c r="OV194" s="106"/>
      <c r="OW194" s="106"/>
      <c r="OX194" s="106"/>
      <c r="OY194" s="106"/>
      <c r="OZ194" s="106"/>
      <c r="PA194" s="106"/>
      <c r="PB194" s="106"/>
      <c r="PC194" s="106"/>
      <c r="PD194" s="106"/>
      <c r="PE194" s="106"/>
      <c r="PF194" s="106"/>
      <c r="PG194" s="106"/>
      <c r="PH194" s="106"/>
      <c r="PI194" s="106"/>
      <c r="PJ194" s="106"/>
      <c r="PK194" s="106"/>
      <c r="PL194" s="106"/>
      <c r="PM194" s="106"/>
      <c r="PN194" s="106"/>
      <c r="PO194" s="106"/>
      <c r="PP194" s="106"/>
      <c r="PQ194" s="106"/>
      <c r="PR194" s="106"/>
      <c r="PS194" s="106"/>
      <c r="PT194" s="106"/>
      <c r="PU194" s="106"/>
      <c r="PV194" s="106"/>
      <c r="PW194" s="106"/>
      <c r="PX194" s="106"/>
      <c r="PY194" s="106"/>
      <c r="PZ194" s="106"/>
      <c r="QA194" s="106"/>
      <c r="QB194" s="106"/>
      <c r="QC194" s="106"/>
      <c r="QD194" s="106"/>
      <c r="QE194" s="106"/>
      <c r="QF194" s="106"/>
      <c r="QG194" s="106"/>
      <c r="QH194" s="106"/>
      <c r="QI194" s="106"/>
      <c r="QJ194" s="106"/>
      <c r="QK194" s="106"/>
      <c r="QL194" s="106"/>
      <c r="QM194" s="106"/>
      <c r="QN194" s="106"/>
      <c r="QO194" s="106"/>
      <c r="QP194" s="106"/>
      <c r="QQ194" s="106"/>
      <c r="QR194" s="106"/>
      <c r="QS194" s="106"/>
      <c r="QT194" s="106"/>
      <c r="QU194" s="106"/>
      <c r="QV194" s="106"/>
      <c r="QW194" s="106"/>
      <c r="QX194" s="106"/>
      <c r="QY194" s="106"/>
      <c r="QZ194" s="106"/>
      <c r="RA194" s="106"/>
      <c r="RB194" s="106"/>
      <c r="RC194" s="106"/>
      <c r="RD194" s="106"/>
      <c r="RE194" s="106"/>
      <c r="RF194" s="106"/>
      <c r="RG194" s="106"/>
      <c r="RH194" s="106"/>
      <c r="RI194" s="106"/>
      <c r="RJ194" s="106"/>
      <c r="RK194" s="106"/>
      <c r="RL194" s="106"/>
      <c r="RM194" s="106"/>
      <c r="RN194" s="106"/>
      <c r="RO194" s="106"/>
      <c r="RP194" s="106"/>
      <c r="RQ194" s="106"/>
      <c r="RR194" s="106"/>
    </row>
    <row r="195" spans="1:486" x14ac:dyDescent="0.3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14"/>
      <c r="Q195" s="114"/>
      <c r="R195" s="149"/>
      <c r="S195" s="176">
        <v>0.28000000000000003</v>
      </c>
      <c r="T195" s="176">
        <f t="shared" si="283"/>
        <v>72.745204481533492</v>
      </c>
      <c r="U195" s="176">
        <f t="shared" si="284"/>
        <v>45.06066005014619</v>
      </c>
      <c r="V195" s="177">
        <f t="shared" si="285"/>
        <v>0.86080643557404357</v>
      </c>
      <c r="W195" s="177">
        <f t="shared" si="286"/>
        <v>0.12403595301473387</v>
      </c>
      <c r="X195" s="177">
        <f t="shared" si="287"/>
        <v>1.9661731268664411</v>
      </c>
      <c r="Y195" s="177">
        <f t="shared" si="288"/>
        <v>1.061348133324459</v>
      </c>
      <c r="Z195" s="178">
        <f t="shared" si="289"/>
        <v>2426.0033562279723</v>
      </c>
      <c r="AA195" s="178">
        <f t="shared" si="290"/>
        <v>2031.0911819495627</v>
      </c>
      <c r="AB195" s="176">
        <f t="shared" si="291"/>
        <v>0.54430152545517763</v>
      </c>
      <c r="AC195" s="176">
        <f t="shared" si="292"/>
        <v>5.9422875438983143</v>
      </c>
      <c r="AD195" s="149"/>
      <c r="AE195" s="149"/>
      <c r="AF195" s="149"/>
      <c r="AG195" s="149"/>
      <c r="AH195" s="149"/>
      <c r="AI195" s="149"/>
      <c r="AJ195" s="149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6"/>
      <c r="DV195" s="106"/>
      <c r="DW195" s="106"/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/>
      <c r="FC195" s="106"/>
      <c r="FD195" s="106"/>
      <c r="FE195" s="106"/>
      <c r="FF195" s="106"/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/>
      <c r="FS195" s="106"/>
      <c r="FT195" s="106"/>
      <c r="FU195" s="106"/>
      <c r="FV195" s="106"/>
      <c r="FW195" s="106"/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106"/>
      <c r="GJ195" s="106"/>
      <c r="GK195" s="106"/>
      <c r="GL195" s="106"/>
      <c r="GM195" s="106"/>
      <c r="GN195" s="106"/>
      <c r="GO195" s="106"/>
      <c r="GP195" s="106"/>
      <c r="GQ195" s="106"/>
      <c r="GR195" s="106"/>
      <c r="GS195" s="106"/>
      <c r="GT195" s="106"/>
      <c r="GU195" s="106"/>
      <c r="GV195" s="106"/>
      <c r="GW195" s="106"/>
      <c r="GX195" s="106"/>
      <c r="GY195" s="106"/>
      <c r="GZ195" s="106"/>
      <c r="HA195" s="106"/>
      <c r="HB195" s="106"/>
      <c r="HC195" s="106"/>
      <c r="HD195" s="106"/>
      <c r="HE195" s="106"/>
      <c r="HF195" s="106"/>
      <c r="HG195" s="106"/>
      <c r="HH195" s="106"/>
      <c r="HI195" s="106"/>
      <c r="HJ195" s="106"/>
      <c r="HK195" s="106"/>
      <c r="HL195" s="106"/>
      <c r="HM195" s="106"/>
      <c r="HN195" s="106"/>
      <c r="HO195" s="106"/>
      <c r="HP195" s="106"/>
      <c r="HQ195" s="106"/>
      <c r="HR195" s="106"/>
      <c r="HS195" s="106"/>
      <c r="HT195" s="106"/>
      <c r="HU195" s="106"/>
      <c r="HV195" s="106"/>
      <c r="HW195" s="106"/>
      <c r="HX195" s="106"/>
      <c r="HY195" s="106"/>
      <c r="HZ195" s="106"/>
      <c r="IA195" s="106"/>
      <c r="IB195" s="106"/>
      <c r="IC195" s="106"/>
      <c r="ID195" s="106"/>
      <c r="IE195" s="106"/>
      <c r="IF195" s="106"/>
      <c r="IG195" s="106"/>
      <c r="IH195" s="106"/>
      <c r="II195" s="106"/>
      <c r="IJ195" s="106"/>
      <c r="IK195" s="106"/>
      <c r="IL195" s="106"/>
      <c r="IM195" s="106"/>
      <c r="IN195" s="106"/>
      <c r="IO195" s="106"/>
      <c r="IP195" s="106"/>
      <c r="IQ195" s="106"/>
      <c r="IR195" s="106"/>
      <c r="IS195" s="106"/>
      <c r="IT195" s="106"/>
      <c r="IU195" s="106"/>
      <c r="IV195" s="106"/>
      <c r="IW195" s="106"/>
      <c r="IX195" s="106"/>
      <c r="IY195" s="106"/>
      <c r="IZ195" s="106"/>
      <c r="JA195" s="106"/>
      <c r="JB195" s="106"/>
      <c r="JC195" s="106"/>
      <c r="JD195" s="106"/>
      <c r="JE195" s="106"/>
      <c r="JF195" s="106"/>
      <c r="JG195" s="106"/>
      <c r="JH195" s="106"/>
      <c r="JI195" s="106"/>
      <c r="JJ195" s="106"/>
      <c r="JK195" s="106"/>
      <c r="JL195" s="106"/>
      <c r="JM195" s="106"/>
      <c r="JN195" s="106"/>
      <c r="JO195" s="106"/>
      <c r="JP195" s="106"/>
      <c r="JQ195" s="106"/>
      <c r="JR195" s="106"/>
      <c r="JS195" s="106"/>
      <c r="JT195" s="106"/>
      <c r="JU195" s="106"/>
      <c r="JV195" s="106"/>
      <c r="JW195" s="106"/>
      <c r="JX195" s="106"/>
      <c r="JY195" s="106"/>
      <c r="JZ195" s="106"/>
      <c r="KA195" s="106"/>
      <c r="KB195" s="106"/>
      <c r="KC195" s="106"/>
      <c r="KD195" s="106"/>
      <c r="KE195" s="106"/>
      <c r="KF195" s="106"/>
      <c r="KG195" s="106"/>
      <c r="KH195" s="106"/>
      <c r="KI195" s="106"/>
      <c r="KJ195" s="106"/>
      <c r="KK195" s="106"/>
      <c r="KL195" s="106"/>
      <c r="KM195" s="106"/>
      <c r="KN195" s="106"/>
      <c r="KO195" s="106"/>
      <c r="KP195" s="106"/>
      <c r="KQ195" s="106"/>
      <c r="KR195" s="106"/>
      <c r="KS195" s="106"/>
      <c r="KT195" s="106"/>
      <c r="KU195" s="106"/>
      <c r="KV195" s="106"/>
      <c r="KW195" s="106"/>
      <c r="KX195" s="106"/>
      <c r="KY195" s="106"/>
      <c r="KZ195" s="106"/>
      <c r="LA195" s="106"/>
      <c r="LB195" s="106"/>
      <c r="LC195" s="106"/>
      <c r="LD195" s="106"/>
      <c r="LE195" s="106"/>
      <c r="LF195" s="106"/>
      <c r="LG195" s="106"/>
      <c r="LH195" s="106"/>
      <c r="LI195" s="106"/>
      <c r="LJ195" s="106"/>
      <c r="LK195" s="106"/>
      <c r="LL195" s="106"/>
      <c r="LM195" s="106"/>
      <c r="LN195" s="106"/>
      <c r="LO195" s="106"/>
      <c r="LP195" s="106"/>
      <c r="LQ195" s="106"/>
      <c r="LR195" s="106"/>
      <c r="LS195" s="106"/>
      <c r="LT195" s="106"/>
      <c r="LU195" s="106"/>
      <c r="LV195" s="106"/>
      <c r="LW195" s="106"/>
      <c r="LX195" s="106"/>
      <c r="LY195" s="106"/>
      <c r="LZ195" s="106"/>
      <c r="MA195" s="106"/>
      <c r="MB195" s="106"/>
      <c r="MC195" s="106"/>
      <c r="MD195" s="106"/>
      <c r="ME195" s="106"/>
      <c r="MF195" s="106"/>
      <c r="MG195" s="106"/>
      <c r="MH195" s="106"/>
      <c r="MI195" s="106"/>
      <c r="MJ195" s="106"/>
      <c r="MK195" s="106"/>
      <c r="ML195" s="106"/>
      <c r="MM195" s="106"/>
      <c r="MN195" s="106"/>
      <c r="MO195" s="106"/>
      <c r="MP195" s="106"/>
      <c r="MQ195" s="106"/>
      <c r="MR195" s="106"/>
      <c r="MS195" s="106"/>
      <c r="MT195" s="106"/>
      <c r="MU195" s="106"/>
      <c r="MV195" s="106"/>
      <c r="MW195" s="106"/>
      <c r="MX195" s="106"/>
      <c r="MY195" s="106"/>
      <c r="MZ195" s="106"/>
      <c r="NA195" s="106"/>
      <c r="NB195" s="106"/>
      <c r="NC195" s="106"/>
      <c r="ND195" s="106"/>
      <c r="NE195" s="106"/>
      <c r="NF195" s="106"/>
      <c r="NG195" s="106"/>
      <c r="NH195" s="106"/>
      <c r="NI195" s="106"/>
      <c r="NJ195" s="106"/>
      <c r="NK195" s="106"/>
      <c r="NL195" s="106"/>
      <c r="NM195" s="106"/>
      <c r="NN195" s="106"/>
      <c r="NO195" s="106"/>
      <c r="NP195" s="106"/>
      <c r="NQ195" s="106"/>
      <c r="NR195" s="106"/>
      <c r="NS195" s="106"/>
      <c r="NT195" s="106"/>
      <c r="NU195" s="106"/>
      <c r="NV195" s="106"/>
      <c r="NW195" s="106"/>
      <c r="NX195" s="106"/>
      <c r="NY195" s="106"/>
      <c r="NZ195" s="106"/>
      <c r="OA195" s="106"/>
      <c r="OB195" s="106"/>
      <c r="OC195" s="106"/>
      <c r="OD195" s="106"/>
      <c r="OE195" s="106"/>
      <c r="OF195" s="106"/>
      <c r="OG195" s="106"/>
      <c r="OH195" s="106"/>
      <c r="OI195" s="106"/>
      <c r="OJ195" s="106"/>
      <c r="OK195" s="106"/>
      <c r="OL195" s="106"/>
      <c r="OM195" s="106"/>
      <c r="ON195" s="106"/>
      <c r="OO195" s="106"/>
      <c r="OP195" s="106"/>
      <c r="OQ195" s="106"/>
      <c r="OR195" s="106"/>
      <c r="OS195" s="106"/>
      <c r="OT195" s="106"/>
      <c r="OU195" s="106"/>
      <c r="OV195" s="106"/>
      <c r="OW195" s="106"/>
      <c r="OX195" s="106"/>
      <c r="OY195" s="106"/>
      <c r="OZ195" s="106"/>
      <c r="PA195" s="106"/>
      <c r="PB195" s="106"/>
      <c r="PC195" s="106"/>
      <c r="PD195" s="106"/>
      <c r="PE195" s="106"/>
      <c r="PF195" s="106"/>
      <c r="PG195" s="106"/>
      <c r="PH195" s="106"/>
      <c r="PI195" s="106"/>
      <c r="PJ195" s="106"/>
      <c r="PK195" s="106"/>
      <c r="PL195" s="106"/>
      <c r="PM195" s="106"/>
      <c r="PN195" s="106"/>
      <c r="PO195" s="106"/>
      <c r="PP195" s="106"/>
      <c r="PQ195" s="106"/>
      <c r="PR195" s="106"/>
      <c r="PS195" s="106"/>
      <c r="PT195" s="106"/>
      <c r="PU195" s="106"/>
      <c r="PV195" s="106"/>
      <c r="PW195" s="106"/>
      <c r="PX195" s="106"/>
      <c r="PY195" s="106"/>
      <c r="PZ195" s="106"/>
      <c r="QA195" s="106"/>
      <c r="QB195" s="106"/>
      <c r="QC195" s="106"/>
      <c r="QD195" s="106"/>
      <c r="QE195" s="106"/>
      <c r="QF195" s="106"/>
      <c r="QG195" s="106"/>
      <c r="QH195" s="106"/>
      <c r="QI195" s="106"/>
      <c r="QJ195" s="106"/>
      <c r="QK195" s="106"/>
      <c r="QL195" s="106"/>
      <c r="QM195" s="106"/>
      <c r="QN195" s="106"/>
      <c r="QO195" s="106"/>
      <c r="QP195" s="106"/>
      <c r="QQ195" s="106"/>
      <c r="QR195" s="106"/>
      <c r="QS195" s="106"/>
      <c r="QT195" s="106"/>
      <c r="QU195" s="106"/>
      <c r="QV195" s="106"/>
      <c r="QW195" s="106"/>
      <c r="QX195" s="106"/>
      <c r="QY195" s="106"/>
      <c r="QZ195" s="106"/>
      <c r="RA195" s="106"/>
      <c r="RB195" s="106"/>
      <c r="RC195" s="106"/>
      <c r="RD195" s="106"/>
      <c r="RE195" s="106"/>
      <c r="RF195" s="106"/>
      <c r="RG195" s="106"/>
      <c r="RH195" s="106"/>
      <c r="RI195" s="106"/>
      <c r="RJ195" s="106"/>
      <c r="RK195" s="106"/>
      <c r="RL195" s="106"/>
      <c r="RM195" s="106"/>
      <c r="RN195" s="106"/>
      <c r="RO195" s="106"/>
      <c r="RP195" s="106"/>
      <c r="RQ195" s="106"/>
      <c r="RR195" s="106"/>
    </row>
    <row r="196" spans="1:486" x14ac:dyDescent="0.3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14"/>
      <c r="Q196" s="114"/>
      <c r="R196" s="149"/>
      <c r="S196" s="176">
        <v>0.28999999999999998</v>
      </c>
      <c r="T196" s="176">
        <f t="shared" si="283"/>
        <v>72.745204481533492</v>
      </c>
      <c r="U196" s="176">
        <f t="shared" si="284"/>
        <v>45.06066005014619</v>
      </c>
      <c r="V196" s="177">
        <f t="shared" si="285"/>
        <v>0.86080643557404357</v>
      </c>
      <c r="W196" s="177">
        <f t="shared" si="286"/>
        <v>0.12403595301473387</v>
      </c>
      <c r="X196" s="177">
        <f t="shared" si="287"/>
        <v>1.9429366494085769</v>
      </c>
      <c r="Y196" s="177">
        <f t="shared" si="288"/>
        <v>1.0663897788133541</v>
      </c>
      <c r="Z196" s="178">
        <f t="shared" si="289"/>
        <v>2482.9515677630061</v>
      </c>
      <c r="AA196" s="178">
        <f t="shared" si="290"/>
        <v>2012.3957261240498</v>
      </c>
      <c r="AB196" s="176">
        <f t="shared" si="291"/>
        <v>0.55233809657808142</v>
      </c>
      <c r="AC196" s="176">
        <f t="shared" si="292"/>
        <v>5.9932868825538996</v>
      </c>
      <c r="AD196" s="149"/>
      <c r="AE196" s="149"/>
      <c r="AF196" s="149"/>
      <c r="AG196" s="149"/>
      <c r="AH196" s="149"/>
      <c r="AI196" s="149"/>
      <c r="AJ196" s="149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/>
      <c r="FD196" s="106"/>
      <c r="FE196" s="106"/>
      <c r="FF196" s="106"/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/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  <c r="II196" s="106"/>
      <c r="IJ196" s="106"/>
      <c r="IK196" s="106"/>
      <c r="IL196" s="106"/>
      <c r="IM196" s="106"/>
      <c r="IN196" s="106"/>
      <c r="IO196" s="106"/>
      <c r="IP196" s="106"/>
      <c r="IQ196" s="106"/>
      <c r="IR196" s="106"/>
      <c r="IS196" s="106"/>
      <c r="IT196" s="106"/>
      <c r="IU196" s="106"/>
      <c r="IV196" s="106"/>
      <c r="IW196" s="106"/>
      <c r="IX196" s="106"/>
      <c r="IY196" s="106"/>
      <c r="IZ196" s="106"/>
      <c r="JA196" s="106"/>
      <c r="JB196" s="106"/>
      <c r="JC196" s="106"/>
      <c r="JD196" s="106"/>
      <c r="JE196" s="106"/>
      <c r="JF196" s="106"/>
      <c r="JG196" s="106"/>
      <c r="JH196" s="106"/>
      <c r="JI196" s="106"/>
      <c r="JJ196" s="106"/>
      <c r="JK196" s="106"/>
      <c r="JL196" s="106"/>
      <c r="JM196" s="106"/>
      <c r="JN196" s="106"/>
      <c r="JO196" s="106"/>
      <c r="JP196" s="106"/>
      <c r="JQ196" s="106"/>
      <c r="JR196" s="106"/>
      <c r="JS196" s="106"/>
      <c r="JT196" s="106"/>
      <c r="JU196" s="106"/>
      <c r="JV196" s="106"/>
      <c r="JW196" s="106"/>
      <c r="JX196" s="106"/>
      <c r="JY196" s="106"/>
      <c r="JZ196" s="106"/>
      <c r="KA196" s="106"/>
      <c r="KB196" s="106"/>
      <c r="KC196" s="106"/>
      <c r="KD196" s="106"/>
      <c r="KE196" s="106"/>
      <c r="KF196" s="106"/>
      <c r="KG196" s="106"/>
      <c r="KH196" s="106"/>
      <c r="KI196" s="106"/>
      <c r="KJ196" s="106"/>
      <c r="KK196" s="106"/>
      <c r="KL196" s="106"/>
      <c r="KM196" s="106"/>
      <c r="KN196" s="106"/>
      <c r="KO196" s="106"/>
      <c r="KP196" s="106"/>
      <c r="KQ196" s="106"/>
      <c r="KR196" s="106"/>
      <c r="KS196" s="106"/>
      <c r="KT196" s="106"/>
      <c r="KU196" s="106"/>
      <c r="KV196" s="106"/>
      <c r="KW196" s="106"/>
      <c r="KX196" s="106"/>
      <c r="KY196" s="106"/>
      <c r="KZ196" s="106"/>
      <c r="LA196" s="106"/>
      <c r="LB196" s="106"/>
      <c r="LC196" s="106"/>
      <c r="LD196" s="106"/>
      <c r="LE196" s="106"/>
      <c r="LF196" s="106"/>
      <c r="LG196" s="106"/>
      <c r="LH196" s="106"/>
      <c r="LI196" s="106"/>
      <c r="LJ196" s="106"/>
      <c r="LK196" s="106"/>
      <c r="LL196" s="106"/>
      <c r="LM196" s="106"/>
      <c r="LN196" s="106"/>
      <c r="LO196" s="106"/>
      <c r="LP196" s="106"/>
      <c r="LQ196" s="106"/>
      <c r="LR196" s="106"/>
      <c r="LS196" s="106"/>
      <c r="LT196" s="106"/>
      <c r="LU196" s="106"/>
      <c r="LV196" s="106"/>
      <c r="LW196" s="106"/>
      <c r="LX196" s="106"/>
      <c r="LY196" s="106"/>
      <c r="LZ196" s="106"/>
      <c r="MA196" s="106"/>
      <c r="MB196" s="106"/>
      <c r="MC196" s="106"/>
      <c r="MD196" s="106"/>
      <c r="ME196" s="106"/>
      <c r="MF196" s="106"/>
      <c r="MG196" s="106"/>
      <c r="MH196" s="106"/>
      <c r="MI196" s="106"/>
      <c r="MJ196" s="106"/>
      <c r="MK196" s="106"/>
      <c r="ML196" s="106"/>
      <c r="MM196" s="106"/>
      <c r="MN196" s="106"/>
      <c r="MO196" s="106"/>
      <c r="MP196" s="106"/>
      <c r="MQ196" s="106"/>
      <c r="MR196" s="106"/>
      <c r="MS196" s="106"/>
      <c r="MT196" s="106"/>
      <c r="MU196" s="106"/>
      <c r="MV196" s="106"/>
      <c r="MW196" s="106"/>
      <c r="MX196" s="106"/>
      <c r="MY196" s="106"/>
      <c r="MZ196" s="106"/>
      <c r="NA196" s="106"/>
      <c r="NB196" s="106"/>
      <c r="NC196" s="106"/>
      <c r="ND196" s="106"/>
      <c r="NE196" s="106"/>
      <c r="NF196" s="106"/>
      <c r="NG196" s="106"/>
      <c r="NH196" s="106"/>
      <c r="NI196" s="106"/>
      <c r="NJ196" s="106"/>
      <c r="NK196" s="106"/>
      <c r="NL196" s="106"/>
      <c r="NM196" s="106"/>
      <c r="NN196" s="106"/>
      <c r="NO196" s="106"/>
      <c r="NP196" s="106"/>
      <c r="NQ196" s="106"/>
      <c r="NR196" s="106"/>
      <c r="NS196" s="106"/>
      <c r="NT196" s="106"/>
      <c r="NU196" s="106"/>
      <c r="NV196" s="106"/>
      <c r="NW196" s="106"/>
      <c r="NX196" s="106"/>
      <c r="NY196" s="106"/>
      <c r="NZ196" s="106"/>
      <c r="OA196" s="106"/>
      <c r="OB196" s="106"/>
      <c r="OC196" s="106"/>
      <c r="OD196" s="106"/>
      <c r="OE196" s="106"/>
      <c r="OF196" s="106"/>
      <c r="OG196" s="106"/>
      <c r="OH196" s="106"/>
      <c r="OI196" s="106"/>
      <c r="OJ196" s="106"/>
      <c r="OK196" s="106"/>
      <c r="OL196" s="106"/>
      <c r="OM196" s="106"/>
      <c r="ON196" s="106"/>
      <c r="OO196" s="106"/>
      <c r="OP196" s="106"/>
      <c r="OQ196" s="106"/>
      <c r="OR196" s="106"/>
      <c r="OS196" s="106"/>
      <c r="OT196" s="106"/>
      <c r="OU196" s="106"/>
      <c r="OV196" s="106"/>
      <c r="OW196" s="106"/>
      <c r="OX196" s="106"/>
      <c r="OY196" s="106"/>
      <c r="OZ196" s="106"/>
      <c r="PA196" s="106"/>
      <c r="PB196" s="106"/>
      <c r="PC196" s="106"/>
      <c r="PD196" s="106"/>
      <c r="PE196" s="106"/>
      <c r="PF196" s="106"/>
      <c r="PG196" s="106"/>
      <c r="PH196" s="106"/>
      <c r="PI196" s="106"/>
      <c r="PJ196" s="106"/>
      <c r="PK196" s="106"/>
      <c r="PL196" s="106"/>
      <c r="PM196" s="106"/>
      <c r="PN196" s="106"/>
      <c r="PO196" s="106"/>
      <c r="PP196" s="106"/>
      <c r="PQ196" s="106"/>
      <c r="PR196" s="106"/>
      <c r="PS196" s="106"/>
      <c r="PT196" s="106"/>
      <c r="PU196" s="106"/>
      <c r="PV196" s="106"/>
      <c r="PW196" s="106"/>
      <c r="PX196" s="106"/>
      <c r="PY196" s="106"/>
      <c r="PZ196" s="106"/>
      <c r="QA196" s="106"/>
      <c r="QB196" s="106"/>
      <c r="QC196" s="106"/>
      <c r="QD196" s="106"/>
      <c r="QE196" s="106"/>
      <c r="QF196" s="106"/>
      <c r="QG196" s="106"/>
      <c r="QH196" s="106"/>
      <c r="QI196" s="106"/>
      <c r="QJ196" s="106"/>
      <c r="QK196" s="106"/>
      <c r="QL196" s="106"/>
      <c r="QM196" s="106"/>
      <c r="QN196" s="106"/>
      <c r="QO196" s="106"/>
      <c r="QP196" s="106"/>
      <c r="QQ196" s="106"/>
      <c r="QR196" s="106"/>
      <c r="QS196" s="106"/>
      <c r="QT196" s="106"/>
      <c r="QU196" s="106"/>
      <c r="QV196" s="106"/>
      <c r="QW196" s="106"/>
      <c r="QX196" s="106"/>
      <c r="QY196" s="106"/>
      <c r="QZ196" s="106"/>
      <c r="RA196" s="106"/>
      <c r="RB196" s="106"/>
      <c r="RC196" s="106"/>
      <c r="RD196" s="106"/>
      <c r="RE196" s="106"/>
      <c r="RF196" s="106"/>
      <c r="RG196" s="106"/>
      <c r="RH196" s="106"/>
      <c r="RI196" s="106"/>
      <c r="RJ196" s="106"/>
      <c r="RK196" s="106"/>
      <c r="RL196" s="106"/>
      <c r="RM196" s="106"/>
      <c r="RN196" s="106"/>
      <c r="RO196" s="106"/>
      <c r="RP196" s="106"/>
      <c r="RQ196" s="106"/>
      <c r="RR196" s="106"/>
    </row>
    <row r="197" spans="1:486" x14ac:dyDescent="0.3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14"/>
      <c r="Q197" s="114"/>
      <c r="R197" s="149"/>
      <c r="S197" s="176">
        <v>0.3</v>
      </c>
      <c r="T197" s="176">
        <f t="shared" si="283"/>
        <v>72.745204481533492</v>
      </c>
      <c r="U197" s="176">
        <f t="shared" si="284"/>
        <v>45.06066005014619</v>
      </c>
      <c r="V197" s="177">
        <f t="shared" si="285"/>
        <v>0.86080643557404357</v>
      </c>
      <c r="W197" s="177">
        <f t="shared" si="286"/>
        <v>0.12403595301473387</v>
      </c>
      <c r="X197" s="177">
        <f t="shared" si="287"/>
        <v>1.9200547015549805</v>
      </c>
      <c r="Y197" s="177">
        <f t="shared" si="288"/>
        <v>1.0716894472869227</v>
      </c>
      <c r="Z197" s="178">
        <f t="shared" si="289"/>
        <v>2538.3205540958961</v>
      </c>
      <c r="AA197" s="178">
        <f t="shared" si="290"/>
        <v>1993.9123262196408</v>
      </c>
      <c r="AB197" s="176">
        <f t="shared" si="291"/>
        <v>0.56005960442155756</v>
      </c>
      <c r="AC197" s="176">
        <f t="shared" si="292"/>
        <v>6.0424634837917468</v>
      </c>
      <c r="AD197" s="149"/>
      <c r="AE197" s="149"/>
      <c r="AF197" s="149"/>
      <c r="AG197" s="149"/>
      <c r="AH197" s="149"/>
      <c r="AI197" s="149"/>
      <c r="AJ197" s="149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/>
      <c r="FD197" s="106"/>
      <c r="FE197" s="106"/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/>
      <c r="FS197" s="106"/>
      <c r="FT197" s="106"/>
      <c r="FU197" s="106"/>
      <c r="FV197" s="106"/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106"/>
      <c r="GJ197" s="106"/>
      <c r="GK197" s="106"/>
      <c r="GL197" s="106"/>
      <c r="GM197" s="106"/>
      <c r="GN197" s="106"/>
      <c r="GO197" s="106"/>
      <c r="GP197" s="106"/>
      <c r="GQ197" s="106"/>
      <c r="GR197" s="106"/>
      <c r="GS197" s="106"/>
      <c r="GT197" s="106"/>
      <c r="GU197" s="106"/>
      <c r="GV197" s="106"/>
      <c r="GW197" s="106"/>
      <c r="GX197" s="106"/>
      <c r="GY197" s="106"/>
      <c r="GZ197" s="106"/>
      <c r="HA197" s="106"/>
      <c r="HB197" s="106"/>
      <c r="HC197" s="106"/>
      <c r="HD197" s="106"/>
      <c r="HE197" s="106"/>
      <c r="HF197" s="106"/>
      <c r="HG197" s="106"/>
      <c r="HH197" s="106"/>
      <c r="HI197" s="106"/>
      <c r="HJ197" s="106"/>
      <c r="HK197" s="106"/>
      <c r="HL197" s="106"/>
      <c r="HM197" s="106"/>
      <c r="HN197" s="106"/>
      <c r="HO197" s="106"/>
      <c r="HP197" s="106"/>
      <c r="HQ197" s="106"/>
      <c r="HR197" s="106"/>
      <c r="HS197" s="106"/>
      <c r="HT197" s="106"/>
      <c r="HU197" s="106"/>
      <c r="HV197" s="106"/>
      <c r="HW197" s="106"/>
      <c r="HX197" s="106"/>
      <c r="HY197" s="106"/>
      <c r="HZ197" s="106"/>
      <c r="IA197" s="106"/>
      <c r="IB197" s="106"/>
      <c r="IC197" s="106"/>
      <c r="ID197" s="106"/>
      <c r="IE197" s="106"/>
      <c r="IF197" s="106"/>
      <c r="IG197" s="106"/>
      <c r="IH197" s="106"/>
      <c r="II197" s="106"/>
      <c r="IJ197" s="106"/>
      <c r="IK197" s="106"/>
      <c r="IL197" s="106"/>
      <c r="IM197" s="106"/>
      <c r="IN197" s="106"/>
      <c r="IO197" s="106"/>
      <c r="IP197" s="106"/>
      <c r="IQ197" s="106"/>
      <c r="IR197" s="106"/>
      <c r="IS197" s="106"/>
      <c r="IT197" s="106"/>
      <c r="IU197" s="106"/>
      <c r="IV197" s="106"/>
      <c r="IW197" s="106"/>
      <c r="IX197" s="106"/>
      <c r="IY197" s="106"/>
      <c r="IZ197" s="106"/>
      <c r="JA197" s="106"/>
      <c r="JB197" s="106"/>
      <c r="JC197" s="106"/>
      <c r="JD197" s="106"/>
      <c r="JE197" s="106"/>
      <c r="JF197" s="106"/>
      <c r="JG197" s="106"/>
      <c r="JH197" s="106"/>
      <c r="JI197" s="106"/>
      <c r="JJ197" s="106"/>
      <c r="JK197" s="106"/>
      <c r="JL197" s="106"/>
      <c r="JM197" s="106"/>
      <c r="JN197" s="106"/>
      <c r="JO197" s="106"/>
      <c r="JP197" s="106"/>
      <c r="JQ197" s="106"/>
      <c r="JR197" s="106"/>
      <c r="JS197" s="106"/>
      <c r="JT197" s="106"/>
      <c r="JU197" s="106"/>
      <c r="JV197" s="106"/>
      <c r="JW197" s="106"/>
      <c r="JX197" s="106"/>
      <c r="JY197" s="106"/>
      <c r="JZ197" s="106"/>
      <c r="KA197" s="106"/>
      <c r="KB197" s="106"/>
      <c r="KC197" s="106"/>
      <c r="KD197" s="106"/>
      <c r="KE197" s="106"/>
      <c r="KF197" s="106"/>
      <c r="KG197" s="106"/>
      <c r="KH197" s="106"/>
      <c r="KI197" s="106"/>
      <c r="KJ197" s="106"/>
      <c r="KK197" s="106"/>
      <c r="KL197" s="106"/>
      <c r="KM197" s="106"/>
      <c r="KN197" s="106"/>
      <c r="KO197" s="106"/>
      <c r="KP197" s="106"/>
      <c r="KQ197" s="106"/>
      <c r="KR197" s="106"/>
      <c r="KS197" s="106"/>
      <c r="KT197" s="106"/>
      <c r="KU197" s="106"/>
      <c r="KV197" s="106"/>
      <c r="KW197" s="106"/>
      <c r="KX197" s="106"/>
      <c r="KY197" s="106"/>
      <c r="KZ197" s="106"/>
      <c r="LA197" s="106"/>
      <c r="LB197" s="106"/>
      <c r="LC197" s="106"/>
      <c r="LD197" s="106"/>
      <c r="LE197" s="106"/>
      <c r="LF197" s="106"/>
      <c r="LG197" s="106"/>
      <c r="LH197" s="106"/>
      <c r="LI197" s="106"/>
      <c r="LJ197" s="106"/>
      <c r="LK197" s="106"/>
      <c r="LL197" s="106"/>
      <c r="LM197" s="106"/>
      <c r="LN197" s="106"/>
      <c r="LO197" s="106"/>
      <c r="LP197" s="106"/>
      <c r="LQ197" s="106"/>
      <c r="LR197" s="106"/>
      <c r="LS197" s="106"/>
      <c r="LT197" s="106"/>
      <c r="LU197" s="106"/>
      <c r="LV197" s="106"/>
      <c r="LW197" s="106"/>
      <c r="LX197" s="106"/>
      <c r="LY197" s="106"/>
      <c r="LZ197" s="106"/>
      <c r="MA197" s="106"/>
      <c r="MB197" s="106"/>
      <c r="MC197" s="106"/>
      <c r="MD197" s="106"/>
      <c r="ME197" s="106"/>
      <c r="MF197" s="106"/>
      <c r="MG197" s="106"/>
      <c r="MH197" s="106"/>
      <c r="MI197" s="106"/>
      <c r="MJ197" s="106"/>
      <c r="MK197" s="106"/>
      <c r="ML197" s="106"/>
      <c r="MM197" s="106"/>
      <c r="MN197" s="106"/>
      <c r="MO197" s="106"/>
      <c r="MP197" s="106"/>
      <c r="MQ197" s="106"/>
      <c r="MR197" s="106"/>
      <c r="MS197" s="106"/>
      <c r="MT197" s="106"/>
      <c r="MU197" s="106"/>
      <c r="MV197" s="106"/>
      <c r="MW197" s="106"/>
      <c r="MX197" s="106"/>
      <c r="MY197" s="106"/>
      <c r="MZ197" s="106"/>
      <c r="NA197" s="106"/>
      <c r="NB197" s="106"/>
      <c r="NC197" s="106"/>
      <c r="ND197" s="106"/>
      <c r="NE197" s="106"/>
      <c r="NF197" s="106"/>
      <c r="NG197" s="106"/>
      <c r="NH197" s="106"/>
      <c r="NI197" s="106"/>
      <c r="NJ197" s="106"/>
      <c r="NK197" s="106"/>
      <c r="NL197" s="106"/>
      <c r="NM197" s="106"/>
      <c r="NN197" s="106"/>
      <c r="NO197" s="106"/>
      <c r="NP197" s="106"/>
      <c r="NQ197" s="106"/>
      <c r="NR197" s="106"/>
      <c r="NS197" s="106"/>
      <c r="NT197" s="106"/>
      <c r="NU197" s="106"/>
      <c r="NV197" s="106"/>
      <c r="NW197" s="106"/>
      <c r="NX197" s="106"/>
      <c r="NY197" s="106"/>
      <c r="NZ197" s="106"/>
      <c r="OA197" s="106"/>
      <c r="OB197" s="106"/>
      <c r="OC197" s="106"/>
      <c r="OD197" s="106"/>
      <c r="OE197" s="106"/>
      <c r="OF197" s="106"/>
      <c r="OG197" s="106"/>
      <c r="OH197" s="106"/>
      <c r="OI197" s="106"/>
      <c r="OJ197" s="106"/>
      <c r="OK197" s="106"/>
      <c r="OL197" s="106"/>
      <c r="OM197" s="106"/>
      <c r="ON197" s="106"/>
      <c r="OO197" s="106"/>
      <c r="OP197" s="106"/>
      <c r="OQ197" s="106"/>
      <c r="OR197" s="106"/>
      <c r="OS197" s="106"/>
      <c r="OT197" s="106"/>
      <c r="OU197" s="106"/>
      <c r="OV197" s="106"/>
      <c r="OW197" s="106"/>
      <c r="OX197" s="106"/>
      <c r="OY197" s="106"/>
      <c r="OZ197" s="106"/>
      <c r="PA197" s="106"/>
      <c r="PB197" s="106"/>
      <c r="PC197" s="106"/>
      <c r="PD197" s="106"/>
      <c r="PE197" s="106"/>
      <c r="PF197" s="106"/>
      <c r="PG197" s="106"/>
      <c r="PH197" s="106"/>
      <c r="PI197" s="106"/>
      <c r="PJ197" s="106"/>
      <c r="PK197" s="106"/>
      <c r="PL197" s="106"/>
      <c r="PM197" s="106"/>
      <c r="PN197" s="106"/>
      <c r="PO197" s="106"/>
      <c r="PP197" s="106"/>
      <c r="PQ197" s="106"/>
      <c r="PR197" s="106"/>
      <c r="PS197" s="106"/>
      <c r="PT197" s="106"/>
      <c r="PU197" s="106"/>
      <c r="PV197" s="106"/>
      <c r="PW197" s="106"/>
      <c r="PX197" s="106"/>
      <c r="PY197" s="106"/>
      <c r="PZ197" s="106"/>
      <c r="QA197" s="106"/>
      <c r="QB197" s="106"/>
      <c r="QC197" s="106"/>
      <c r="QD197" s="106"/>
      <c r="QE197" s="106"/>
      <c r="QF197" s="106"/>
      <c r="QG197" s="106"/>
      <c r="QH197" s="106"/>
      <c r="QI197" s="106"/>
      <c r="QJ197" s="106"/>
      <c r="QK197" s="106"/>
      <c r="QL197" s="106"/>
      <c r="QM197" s="106"/>
      <c r="QN197" s="106"/>
      <c r="QO197" s="106"/>
      <c r="QP197" s="106"/>
      <c r="QQ197" s="106"/>
      <c r="QR197" s="106"/>
      <c r="QS197" s="106"/>
      <c r="QT197" s="106"/>
      <c r="QU197" s="106"/>
      <c r="QV197" s="106"/>
      <c r="QW197" s="106"/>
      <c r="QX197" s="106"/>
      <c r="QY197" s="106"/>
      <c r="QZ197" s="106"/>
      <c r="RA197" s="106"/>
      <c r="RB197" s="106"/>
      <c r="RC197" s="106"/>
      <c r="RD197" s="106"/>
      <c r="RE197" s="106"/>
      <c r="RF197" s="106"/>
      <c r="RG197" s="106"/>
      <c r="RH197" s="106"/>
      <c r="RI197" s="106"/>
      <c r="RJ197" s="106"/>
      <c r="RK197" s="106"/>
      <c r="RL197" s="106"/>
      <c r="RM197" s="106"/>
      <c r="RN197" s="106"/>
      <c r="RO197" s="106"/>
      <c r="RP197" s="106"/>
      <c r="RQ197" s="106"/>
      <c r="RR197" s="106"/>
    </row>
    <row r="198" spans="1:486" x14ac:dyDescent="0.3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14"/>
      <c r="Q198" s="114"/>
      <c r="R198" s="149"/>
      <c r="S198" s="176">
        <v>0.31</v>
      </c>
      <c r="T198" s="176">
        <f t="shared" si="283"/>
        <v>72.745204481533492</v>
      </c>
      <c r="U198" s="176">
        <f t="shared" si="284"/>
        <v>45.06066005014619</v>
      </c>
      <c r="V198" s="177">
        <f t="shared" si="285"/>
        <v>0.86080643557404357</v>
      </c>
      <c r="W198" s="177">
        <f t="shared" si="286"/>
        <v>0.12403595301473387</v>
      </c>
      <c r="X198" s="177">
        <f t="shared" si="287"/>
        <v>1.8975213578876322</v>
      </c>
      <c r="Y198" s="177">
        <f t="shared" si="288"/>
        <v>1.0772561881753095</v>
      </c>
      <c r="Z198" s="178">
        <f t="shared" si="289"/>
        <v>2592.1490896501346</v>
      </c>
      <c r="AA198" s="178">
        <f t="shared" si="290"/>
        <v>1975.6370044651619</v>
      </c>
      <c r="AB198" s="176">
        <f t="shared" si="291"/>
        <v>0.56748478064452579</v>
      </c>
      <c r="AC198" s="176">
        <f t="shared" si="292"/>
        <v>6.0898637392043797</v>
      </c>
      <c r="AD198" s="149"/>
      <c r="AE198" s="149"/>
      <c r="AF198" s="149"/>
      <c r="AG198" s="149"/>
      <c r="AH198" s="149"/>
      <c r="AI198" s="149"/>
      <c r="AJ198" s="149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  <c r="II198" s="106"/>
      <c r="IJ198" s="106"/>
      <c r="IK198" s="106"/>
      <c r="IL198" s="106"/>
      <c r="IM198" s="106"/>
      <c r="IN198" s="106"/>
      <c r="IO198" s="106"/>
      <c r="IP198" s="106"/>
      <c r="IQ198" s="106"/>
      <c r="IR198" s="106"/>
      <c r="IS198" s="106"/>
      <c r="IT198" s="106"/>
      <c r="IU198" s="106"/>
      <c r="IV198" s="106"/>
      <c r="IW198" s="106"/>
      <c r="IX198" s="106"/>
      <c r="IY198" s="106"/>
      <c r="IZ198" s="106"/>
      <c r="JA198" s="106"/>
      <c r="JB198" s="106"/>
      <c r="JC198" s="106"/>
      <c r="JD198" s="106"/>
      <c r="JE198" s="106"/>
      <c r="JF198" s="106"/>
      <c r="JG198" s="106"/>
      <c r="JH198" s="106"/>
      <c r="JI198" s="106"/>
      <c r="JJ198" s="106"/>
      <c r="JK198" s="106"/>
      <c r="JL198" s="106"/>
      <c r="JM198" s="106"/>
      <c r="JN198" s="106"/>
      <c r="JO198" s="106"/>
      <c r="JP198" s="106"/>
      <c r="JQ198" s="106"/>
      <c r="JR198" s="106"/>
      <c r="JS198" s="106"/>
      <c r="JT198" s="106"/>
      <c r="JU198" s="106"/>
      <c r="JV198" s="106"/>
      <c r="JW198" s="106"/>
      <c r="JX198" s="106"/>
      <c r="JY198" s="106"/>
      <c r="JZ198" s="106"/>
      <c r="KA198" s="106"/>
      <c r="KB198" s="106"/>
      <c r="KC198" s="106"/>
      <c r="KD198" s="106"/>
      <c r="KE198" s="106"/>
      <c r="KF198" s="106"/>
      <c r="KG198" s="106"/>
      <c r="KH198" s="106"/>
      <c r="KI198" s="106"/>
      <c r="KJ198" s="106"/>
      <c r="KK198" s="106"/>
      <c r="KL198" s="106"/>
      <c r="KM198" s="106"/>
      <c r="KN198" s="106"/>
      <c r="KO198" s="106"/>
      <c r="KP198" s="106"/>
      <c r="KQ198" s="106"/>
      <c r="KR198" s="106"/>
      <c r="KS198" s="106"/>
      <c r="KT198" s="106"/>
      <c r="KU198" s="106"/>
      <c r="KV198" s="106"/>
      <c r="KW198" s="106"/>
      <c r="KX198" s="106"/>
      <c r="KY198" s="106"/>
      <c r="KZ198" s="106"/>
      <c r="LA198" s="106"/>
      <c r="LB198" s="106"/>
      <c r="LC198" s="106"/>
      <c r="LD198" s="106"/>
      <c r="LE198" s="106"/>
      <c r="LF198" s="106"/>
      <c r="LG198" s="106"/>
      <c r="LH198" s="106"/>
      <c r="LI198" s="106"/>
      <c r="LJ198" s="106"/>
      <c r="LK198" s="106"/>
      <c r="LL198" s="106"/>
      <c r="LM198" s="106"/>
      <c r="LN198" s="106"/>
      <c r="LO198" s="106"/>
      <c r="LP198" s="106"/>
      <c r="LQ198" s="106"/>
      <c r="LR198" s="106"/>
      <c r="LS198" s="106"/>
      <c r="LT198" s="106"/>
      <c r="LU198" s="106"/>
      <c r="LV198" s="106"/>
      <c r="LW198" s="106"/>
      <c r="LX198" s="106"/>
      <c r="LY198" s="106"/>
      <c r="LZ198" s="106"/>
      <c r="MA198" s="106"/>
      <c r="MB198" s="106"/>
      <c r="MC198" s="106"/>
      <c r="MD198" s="106"/>
      <c r="ME198" s="106"/>
      <c r="MF198" s="106"/>
      <c r="MG198" s="106"/>
      <c r="MH198" s="106"/>
      <c r="MI198" s="106"/>
      <c r="MJ198" s="106"/>
      <c r="MK198" s="106"/>
      <c r="ML198" s="106"/>
      <c r="MM198" s="106"/>
      <c r="MN198" s="106"/>
      <c r="MO198" s="106"/>
      <c r="MP198" s="106"/>
      <c r="MQ198" s="106"/>
      <c r="MR198" s="106"/>
      <c r="MS198" s="106"/>
      <c r="MT198" s="106"/>
      <c r="MU198" s="106"/>
      <c r="MV198" s="106"/>
      <c r="MW198" s="106"/>
      <c r="MX198" s="106"/>
      <c r="MY198" s="106"/>
      <c r="MZ198" s="106"/>
      <c r="NA198" s="106"/>
      <c r="NB198" s="106"/>
      <c r="NC198" s="106"/>
      <c r="ND198" s="106"/>
      <c r="NE198" s="106"/>
      <c r="NF198" s="106"/>
      <c r="NG198" s="106"/>
      <c r="NH198" s="106"/>
      <c r="NI198" s="106"/>
      <c r="NJ198" s="106"/>
      <c r="NK198" s="106"/>
      <c r="NL198" s="106"/>
      <c r="NM198" s="106"/>
      <c r="NN198" s="106"/>
      <c r="NO198" s="106"/>
      <c r="NP198" s="106"/>
      <c r="NQ198" s="106"/>
      <c r="NR198" s="106"/>
      <c r="NS198" s="106"/>
      <c r="NT198" s="106"/>
      <c r="NU198" s="106"/>
      <c r="NV198" s="106"/>
      <c r="NW198" s="106"/>
      <c r="NX198" s="106"/>
      <c r="NY198" s="106"/>
      <c r="NZ198" s="106"/>
      <c r="OA198" s="106"/>
      <c r="OB198" s="106"/>
      <c r="OC198" s="106"/>
      <c r="OD198" s="106"/>
      <c r="OE198" s="106"/>
      <c r="OF198" s="106"/>
      <c r="OG198" s="106"/>
      <c r="OH198" s="106"/>
      <c r="OI198" s="106"/>
      <c r="OJ198" s="106"/>
      <c r="OK198" s="106"/>
      <c r="OL198" s="106"/>
      <c r="OM198" s="106"/>
      <c r="ON198" s="106"/>
      <c r="OO198" s="106"/>
      <c r="OP198" s="106"/>
      <c r="OQ198" s="106"/>
      <c r="OR198" s="106"/>
      <c r="OS198" s="106"/>
      <c r="OT198" s="106"/>
      <c r="OU198" s="106"/>
      <c r="OV198" s="106"/>
      <c r="OW198" s="106"/>
      <c r="OX198" s="106"/>
      <c r="OY198" s="106"/>
      <c r="OZ198" s="106"/>
      <c r="PA198" s="106"/>
      <c r="PB198" s="106"/>
      <c r="PC198" s="106"/>
      <c r="PD198" s="106"/>
      <c r="PE198" s="106"/>
      <c r="PF198" s="106"/>
      <c r="PG198" s="106"/>
      <c r="PH198" s="106"/>
      <c r="PI198" s="106"/>
      <c r="PJ198" s="106"/>
      <c r="PK198" s="106"/>
      <c r="PL198" s="106"/>
      <c r="PM198" s="106"/>
      <c r="PN198" s="106"/>
      <c r="PO198" s="106"/>
      <c r="PP198" s="106"/>
      <c r="PQ198" s="106"/>
      <c r="PR198" s="106"/>
      <c r="PS198" s="106"/>
      <c r="PT198" s="106"/>
      <c r="PU198" s="106"/>
      <c r="PV198" s="106"/>
      <c r="PW198" s="106"/>
      <c r="PX198" s="106"/>
      <c r="PY198" s="106"/>
      <c r="PZ198" s="106"/>
      <c r="QA198" s="106"/>
      <c r="QB198" s="106"/>
      <c r="QC198" s="106"/>
      <c r="QD198" s="106"/>
      <c r="QE198" s="106"/>
      <c r="QF198" s="106"/>
      <c r="QG198" s="106"/>
      <c r="QH198" s="106"/>
      <c r="QI198" s="106"/>
      <c r="QJ198" s="106"/>
      <c r="QK198" s="106"/>
      <c r="QL198" s="106"/>
      <c r="QM198" s="106"/>
      <c r="QN198" s="106"/>
      <c r="QO198" s="106"/>
      <c r="QP198" s="106"/>
      <c r="QQ198" s="106"/>
      <c r="QR198" s="106"/>
      <c r="QS198" s="106"/>
      <c r="QT198" s="106"/>
      <c r="QU198" s="106"/>
      <c r="QV198" s="106"/>
      <c r="QW198" s="106"/>
      <c r="QX198" s="106"/>
      <c r="QY198" s="106"/>
      <c r="QZ198" s="106"/>
      <c r="RA198" s="106"/>
      <c r="RB198" s="106"/>
      <c r="RC198" s="106"/>
      <c r="RD198" s="106"/>
      <c r="RE198" s="106"/>
      <c r="RF198" s="106"/>
      <c r="RG198" s="106"/>
      <c r="RH198" s="106"/>
      <c r="RI198" s="106"/>
      <c r="RJ198" s="106"/>
      <c r="RK198" s="106"/>
      <c r="RL198" s="106"/>
      <c r="RM198" s="106"/>
      <c r="RN198" s="106"/>
      <c r="RO198" s="106"/>
      <c r="RP198" s="106"/>
      <c r="RQ198" s="106"/>
      <c r="RR198" s="106"/>
    </row>
    <row r="199" spans="1:486" x14ac:dyDescent="0.3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14"/>
      <c r="Q199" s="114"/>
      <c r="R199" s="149"/>
      <c r="S199" s="176">
        <v>0.32</v>
      </c>
      <c r="T199" s="176">
        <f t="shared" si="283"/>
        <v>72.745204481533492</v>
      </c>
      <c r="U199" s="176">
        <f t="shared" si="284"/>
        <v>45.06066005014619</v>
      </c>
      <c r="V199" s="177">
        <f t="shared" si="285"/>
        <v>0.86080643557404357</v>
      </c>
      <c r="W199" s="177">
        <f t="shared" si="286"/>
        <v>0.12403595301473387</v>
      </c>
      <c r="X199" s="177">
        <f t="shared" si="287"/>
        <v>1.8753308240778706</v>
      </c>
      <c r="Y199" s="177">
        <f t="shared" si="288"/>
        <v>1.0830995891697601</v>
      </c>
      <c r="Z199" s="178">
        <f t="shared" si="289"/>
        <v>2644.475089246213</v>
      </c>
      <c r="AA199" s="178">
        <f t="shared" si="290"/>
        <v>1957.5657938282777</v>
      </c>
      <c r="AB199" s="176">
        <f t="shared" si="291"/>
        <v>0.57463094232216283</v>
      </c>
      <c r="AC199" s="176">
        <f t="shared" si="292"/>
        <v>6.1355329086616459</v>
      </c>
      <c r="AD199" s="149"/>
      <c r="AE199" s="149"/>
      <c r="AF199" s="149"/>
      <c r="AG199" s="149"/>
      <c r="AH199" s="149"/>
      <c r="AI199" s="149"/>
      <c r="AJ199" s="149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/>
      <c r="FD199" s="106"/>
      <c r="FE199" s="106"/>
      <c r="FF199" s="106"/>
      <c r="FG199" s="106"/>
      <c r="FH199" s="106"/>
      <c r="FI199" s="106"/>
      <c r="FJ199" s="106"/>
      <c r="FK199" s="106"/>
      <c r="FL199" s="106"/>
      <c r="FM199" s="106"/>
      <c r="FN199" s="106"/>
      <c r="FO199" s="106"/>
      <c r="FP199" s="106"/>
      <c r="FQ199" s="106"/>
      <c r="FR199" s="106"/>
      <c r="FS199" s="106"/>
      <c r="FT199" s="106"/>
      <c r="FU199" s="106"/>
      <c r="FV199" s="106"/>
      <c r="FW199" s="106"/>
      <c r="FX199" s="106"/>
      <c r="FY199" s="106"/>
      <c r="FZ199" s="106"/>
      <c r="GA199" s="106"/>
      <c r="GB199" s="106"/>
      <c r="GC199" s="106"/>
      <c r="GD199" s="106"/>
      <c r="GE199" s="106"/>
      <c r="GF199" s="106"/>
      <c r="GG199" s="106"/>
      <c r="GH199" s="106"/>
      <c r="GI199" s="106"/>
      <c r="GJ199" s="106"/>
      <c r="GK199" s="106"/>
      <c r="GL199" s="106"/>
      <c r="GM199" s="106"/>
      <c r="GN199" s="106"/>
      <c r="GO199" s="106"/>
      <c r="GP199" s="106"/>
      <c r="GQ199" s="106"/>
      <c r="GR199" s="106"/>
      <c r="GS199" s="106"/>
      <c r="GT199" s="106"/>
      <c r="GU199" s="106"/>
      <c r="GV199" s="106"/>
      <c r="GW199" s="106"/>
      <c r="GX199" s="106"/>
      <c r="GY199" s="106"/>
      <c r="GZ199" s="106"/>
      <c r="HA199" s="106"/>
      <c r="HB199" s="106"/>
      <c r="HC199" s="106"/>
      <c r="HD199" s="106"/>
      <c r="HE199" s="106"/>
      <c r="HF199" s="106"/>
      <c r="HG199" s="106"/>
      <c r="HH199" s="106"/>
      <c r="HI199" s="106"/>
      <c r="HJ199" s="106"/>
      <c r="HK199" s="106"/>
      <c r="HL199" s="106"/>
      <c r="HM199" s="106"/>
      <c r="HN199" s="106"/>
      <c r="HO199" s="106"/>
      <c r="HP199" s="106"/>
      <c r="HQ199" s="106"/>
      <c r="HR199" s="106"/>
      <c r="HS199" s="106"/>
      <c r="HT199" s="106"/>
      <c r="HU199" s="106"/>
      <c r="HV199" s="106"/>
      <c r="HW199" s="106"/>
      <c r="HX199" s="106"/>
      <c r="HY199" s="106"/>
      <c r="HZ199" s="106"/>
      <c r="IA199" s="106"/>
      <c r="IB199" s="106"/>
      <c r="IC199" s="106"/>
      <c r="ID199" s="106"/>
      <c r="IE199" s="106"/>
      <c r="IF199" s="106"/>
      <c r="IG199" s="106"/>
      <c r="IH199" s="106"/>
      <c r="II199" s="106"/>
      <c r="IJ199" s="106"/>
      <c r="IK199" s="106"/>
      <c r="IL199" s="106"/>
      <c r="IM199" s="106"/>
      <c r="IN199" s="106"/>
      <c r="IO199" s="106"/>
      <c r="IP199" s="106"/>
      <c r="IQ199" s="106"/>
      <c r="IR199" s="106"/>
      <c r="IS199" s="106"/>
      <c r="IT199" s="106"/>
      <c r="IU199" s="106"/>
      <c r="IV199" s="106"/>
      <c r="IW199" s="106"/>
      <c r="IX199" s="106"/>
      <c r="IY199" s="106"/>
      <c r="IZ199" s="106"/>
      <c r="JA199" s="106"/>
      <c r="JB199" s="106"/>
      <c r="JC199" s="106"/>
      <c r="JD199" s="106"/>
      <c r="JE199" s="106"/>
      <c r="JF199" s="106"/>
      <c r="JG199" s="106"/>
      <c r="JH199" s="106"/>
      <c r="JI199" s="106"/>
      <c r="JJ199" s="106"/>
      <c r="JK199" s="106"/>
      <c r="JL199" s="106"/>
      <c r="JM199" s="106"/>
      <c r="JN199" s="106"/>
      <c r="JO199" s="106"/>
      <c r="JP199" s="106"/>
      <c r="JQ199" s="106"/>
      <c r="JR199" s="106"/>
      <c r="JS199" s="106"/>
      <c r="JT199" s="106"/>
      <c r="JU199" s="106"/>
      <c r="JV199" s="106"/>
      <c r="JW199" s="106"/>
      <c r="JX199" s="106"/>
      <c r="JY199" s="106"/>
      <c r="JZ199" s="106"/>
      <c r="KA199" s="106"/>
      <c r="KB199" s="106"/>
      <c r="KC199" s="106"/>
      <c r="KD199" s="106"/>
      <c r="KE199" s="106"/>
      <c r="KF199" s="106"/>
      <c r="KG199" s="106"/>
      <c r="KH199" s="106"/>
      <c r="KI199" s="106"/>
      <c r="KJ199" s="106"/>
      <c r="KK199" s="106"/>
      <c r="KL199" s="106"/>
      <c r="KM199" s="106"/>
      <c r="KN199" s="106"/>
      <c r="KO199" s="106"/>
      <c r="KP199" s="106"/>
      <c r="KQ199" s="106"/>
      <c r="KR199" s="106"/>
      <c r="KS199" s="106"/>
      <c r="KT199" s="106"/>
      <c r="KU199" s="106"/>
      <c r="KV199" s="106"/>
      <c r="KW199" s="106"/>
      <c r="KX199" s="106"/>
      <c r="KY199" s="106"/>
      <c r="KZ199" s="106"/>
      <c r="LA199" s="106"/>
      <c r="LB199" s="106"/>
      <c r="LC199" s="106"/>
      <c r="LD199" s="106"/>
      <c r="LE199" s="106"/>
      <c r="LF199" s="106"/>
      <c r="LG199" s="106"/>
      <c r="LH199" s="106"/>
      <c r="LI199" s="106"/>
      <c r="LJ199" s="106"/>
      <c r="LK199" s="106"/>
      <c r="LL199" s="106"/>
      <c r="LM199" s="106"/>
      <c r="LN199" s="106"/>
      <c r="LO199" s="106"/>
      <c r="LP199" s="106"/>
      <c r="LQ199" s="106"/>
      <c r="LR199" s="106"/>
      <c r="LS199" s="106"/>
      <c r="LT199" s="106"/>
      <c r="LU199" s="106"/>
      <c r="LV199" s="106"/>
      <c r="LW199" s="106"/>
      <c r="LX199" s="106"/>
      <c r="LY199" s="106"/>
      <c r="LZ199" s="106"/>
      <c r="MA199" s="106"/>
      <c r="MB199" s="106"/>
      <c r="MC199" s="106"/>
      <c r="MD199" s="106"/>
      <c r="ME199" s="106"/>
      <c r="MF199" s="106"/>
      <c r="MG199" s="106"/>
      <c r="MH199" s="106"/>
      <c r="MI199" s="106"/>
      <c r="MJ199" s="106"/>
      <c r="MK199" s="106"/>
      <c r="ML199" s="106"/>
      <c r="MM199" s="106"/>
      <c r="MN199" s="106"/>
      <c r="MO199" s="106"/>
      <c r="MP199" s="106"/>
      <c r="MQ199" s="106"/>
      <c r="MR199" s="106"/>
      <c r="MS199" s="106"/>
      <c r="MT199" s="106"/>
      <c r="MU199" s="106"/>
      <c r="MV199" s="106"/>
      <c r="MW199" s="106"/>
      <c r="MX199" s="106"/>
      <c r="MY199" s="106"/>
      <c r="MZ199" s="106"/>
      <c r="NA199" s="106"/>
      <c r="NB199" s="106"/>
      <c r="NC199" s="106"/>
      <c r="ND199" s="106"/>
      <c r="NE199" s="106"/>
      <c r="NF199" s="106"/>
      <c r="NG199" s="106"/>
      <c r="NH199" s="106"/>
      <c r="NI199" s="106"/>
      <c r="NJ199" s="106"/>
      <c r="NK199" s="106"/>
      <c r="NL199" s="106"/>
      <c r="NM199" s="106"/>
      <c r="NN199" s="106"/>
      <c r="NO199" s="106"/>
      <c r="NP199" s="106"/>
      <c r="NQ199" s="106"/>
      <c r="NR199" s="106"/>
      <c r="NS199" s="106"/>
      <c r="NT199" s="106"/>
      <c r="NU199" s="106"/>
      <c r="NV199" s="106"/>
      <c r="NW199" s="106"/>
      <c r="NX199" s="106"/>
      <c r="NY199" s="106"/>
      <c r="NZ199" s="106"/>
      <c r="OA199" s="106"/>
      <c r="OB199" s="106"/>
      <c r="OC199" s="106"/>
      <c r="OD199" s="106"/>
      <c r="OE199" s="106"/>
      <c r="OF199" s="106"/>
      <c r="OG199" s="106"/>
      <c r="OH199" s="106"/>
      <c r="OI199" s="106"/>
      <c r="OJ199" s="106"/>
      <c r="OK199" s="106"/>
      <c r="OL199" s="106"/>
      <c r="OM199" s="106"/>
      <c r="ON199" s="106"/>
      <c r="OO199" s="106"/>
      <c r="OP199" s="106"/>
      <c r="OQ199" s="106"/>
      <c r="OR199" s="106"/>
      <c r="OS199" s="106"/>
      <c r="OT199" s="106"/>
      <c r="OU199" s="106"/>
      <c r="OV199" s="106"/>
      <c r="OW199" s="106"/>
      <c r="OX199" s="106"/>
      <c r="OY199" s="106"/>
      <c r="OZ199" s="106"/>
      <c r="PA199" s="106"/>
      <c r="PB199" s="106"/>
      <c r="PC199" s="106"/>
      <c r="PD199" s="106"/>
      <c r="PE199" s="106"/>
      <c r="PF199" s="106"/>
      <c r="PG199" s="106"/>
      <c r="PH199" s="106"/>
      <c r="PI199" s="106"/>
      <c r="PJ199" s="106"/>
      <c r="PK199" s="106"/>
      <c r="PL199" s="106"/>
      <c r="PM199" s="106"/>
      <c r="PN199" s="106"/>
      <c r="PO199" s="106"/>
      <c r="PP199" s="106"/>
      <c r="PQ199" s="106"/>
      <c r="PR199" s="106"/>
      <c r="PS199" s="106"/>
      <c r="PT199" s="106"/>
      <c r="PU199" s="106"/>
      <c r="PV199" s="106"/>
      <c r="PW199" s="106"/>
      <c r="PX199" s="106"/>
      <c r="PY199" s="106"/>
      <c r="PZ199" s="106"/>
      <c r="QA199" s="106"/>
      <c r="QB199" s="106"/>
      <c r="QC199" s="106"/>
      <c r="QD199" s="106"/>
      <c r="QE199" s="106"/>
      <c r="QF199" s="106"/>
      <c r="QG199" s="106"/>
      <c r="QH199" s="106"/>
      <c r="QI199" s="106"/>
      <c r="QJ199" s="106"/>
      <c r="QK199" s="106"/>
      <c r="QL199" s="106"/>
      <c r="QM199" s="106"/>
      <c r="QN199" s="106"/>
      <c r="QO199" s="106"/>
      <c r="QP199" s="106"/>
      <c r="QQ199" s="106"/>
      <c r="QR199" s="106"/>
      <c r="QS199" s="106"/>
      <c r="QT199" s="106"/>
      <c r="QU199" s="106"/>
      <c r="QV199" s="106"/>
      <c r="QW199" s="106"/>
      <c r="QX199" s="106"/>
      <c r="QY199" s="106"/>
      <c r="QZ199" s="106"/>
      <c r="RA199" s="106"/>
      <c r="RB199" s="106"/>
      <c r="RC199" s="106"/>
      <c r="RD199" s="106"/>
      <c r="RE199" s="106"/>
      <c r="RF199" s="106"/>
      <c r="RG199" s="106"/>
      <c r="RH199" s="106"/>
      <c r="RI199" s="106"/>
      <c r="RJ199" s="106"/>
      <c r="RK199" s="106"/>
      <c r="RL199" s="106"/>
      <c r="RM199" s="106"/>
      <c r="RN199" s="106"/>
      <c r="RO199" s="106"/>
      <c r="RP199" s="106"/>
      <c r="RQ199" s="106"/>
      <c r="RR199" s="106"/>
    </row>
    <row r="200" spans="1:486" x14ac:dyDescent="0.3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14"/>
      <c r="Q200" s="114"/>
      <c r="R200" s="149"/>
      <c r="S200" s="176">
        <v>0.33</v>
      </c>
      <c r="T200" s="176">
        <f t="shared" si="283"/>
        <v>72.745204481533492</v>
      </c>
      <c r="U200" s="176">
        <f t="shared" si="284"/>
        <v>45.06066005014619</v>
      </c>
      <c r="V200" s="177">
        <f t="shared" si="285"/>
        <v>0.86080643557404357</v>
      </c>
      <c r="W200" s="177">
        <f t="shared" si="286"/>
        <v>0.12403595301473387</v>
      </c>
      <c r="X200" s="177">
        <f t="shared" si="287"/>
        <v>1.8534774347477798</v>
      </c>
      <c r="Y200" s="177">
        <f t="shared" si="288"/>
        <v>1.0892298136337299</v>
      </c>
      <c r="Z200" s="178">
        <f t="shared" si="289"/>
        <v>2695.3356338750937</v>
      </c>
      <c r="AA200" s="178">
        <f t="shared" si="290"/>
        <v>1939.6947331047174</v>
      </c>
      <c r="AB200" s="176">
        <f t="shared" si="291"/>
        <v>0.58151412622381071</v>
      </c>
      <c r="AC200" s="176">
        <f t="shared" si="292"/>
        <v>6.1795151481252892</v>
      </c>
      <c r="AD200" s="149"/>
      <c r="AE200" s="149"/>
      <c r="AF200" s="149"/>
      <c r="AG200" s="149"/>
      <c r="AH200" s="149"/>
      <c r="AI200" s="149"/>
      <c r="AJ200" s="149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</row>
    <row r="201" spans="1:486" x14ac:dyDescent="0.3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14"/>
      <c r="Q201" s="114"/>
      <c r="R201" s="149"/>
      <c r="S201" s="176">
        <v>0.34</v>
      </c>
      <c r="T201" s="176">
        <f t="shared" si="283"/>
        <v>72.745204481533492</v>
      </c>
      <c r="U201" s="176">
        <f t="shared" si="284"/>
        <v>45.06066005014619</v>
      </c>
      <c r="V201" s="177">
        <f t="shared" si="285"/>
        <v>0.86080643557404357</v>
      </c>
      <c r="W201" s="177">
        <f t="shared" si="286"/>
        <v>0.12403595301473387</v>
      </c>
      <c r="X201" s="177">
        <f t="shared" si="287"/>
        <v>1.831955651441737</v>
      </c>
      <c r="Y201" s="177">
        <f t="shared" si="288"/>
        <v>1.095657641221482</v>
      </c>
      <c r="Z201" s="178">
        <f t="shared" si="289"/>
        <v>2744.7669960712747</v>
      </c>
      <c r="AA201" s="178">
        <f t="shared" si="290"/>
        <v>1922.0198616680241</v>
      </c>
      <c r="AB201" s="176">
        <f t="shared" si="291"/>
        <v>0.5881492083829396</v>
      </c>
      <c r="AC201" s="176">
        <f t="shared" si="292"/>
        <v>6.2218535364770835</v>
      </c>
      <c r="AD201" s="149"/>
      <c r="AE201" s="149"/>
      <c r="AF201" s="149"/>
      <c r="AG201" s="149"/>
      <c r="AH201" s="149"/>
      <c r="AI201" s="149"/>
      <c r="AJ201" s="149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/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  <c r="JX201" s="106"/>
      <c r="JY201" s="106"/>
      <c r="JZ201" s="106"/>
      <c r="KA201" s="106"/>
      <c r="KB201" s="106"/>
      <c r="KC201" s="106"/>
      <c r="KD201" s="106"/>
      <c r="KE201" s="106"/>
      <c r="KF201" s="106"/>
      <c r="KG201" s="106"/>
      <c r="KH201" s="106"/>
      <c r="KI201" s="106"/>
      <c r="KJ201" s="106"/>
      <c r="KK201" s="106"/>
      <c r="KL201" s="106"/>
      <c r="KM201" s="106"/>
      <c r="KN201" s="106"/>
      <c r="KO201" s="106"/>
      <c r="KP201" s="106"/>
      <c r="KQ201" s="106"/>
      <c r="KR201" s="106"/>
      <c r="KS201" s="106"/>
      <c r="KT201" s="106"/>
      <c r="KU201" s="106"/>
      <c r="KV201" s="106"/>
      <c r="KW201" s="106"/>
      <c r="KX201" s="106"/>
      <c r="KY201" s="106"/>
      <c r="KZ201" s="106"/>
      <c r="LA201" s="106"/>
      <c r="LB201" s="106"/>
      <c r="LC201" s="106"/>
      <c r="LD201" s="106"/>
      <c r="LE201" s="106"/>
      <c r="LF201" s="106"/>
      <c r="LG201" s="106"/>
      <c r="LH201" s="106"/>
      <c r="LI201" s="106"/>
      <c r="LJ201" s="106"/>
      <c r="LK201" s="106"/>
      <c r="LL201" s="106"/>
      <c r="LM201" s="106"/>
      <c r="LN201" s="106"/>
      <c r="LO201" s="106"/>
      <c r="LP201" s="106"/>
      <c r="LQ201" s="106"/>
      <c r="LR201" s="106"/>
      <c r="LS201" s="106"/>
      <c r="LT201" s="106"/>
      <c r="LU201" s="106"/>
      <c r="LV201" s="106"/>
      <c r="LW201" s="106"/>
      <c r="LX201" s="106"/>
      <c r="LY201" s="106"/>
      <c r="LZ201" s="106"/>
      <c r="MA201" s="106"/>
      <c r="MB201" s="106"/>
      <c r="MC201" s="106"/>
      <c r="MD201" s="106"/>
      <c r="ME201" s="106"/>
      <c r="MF201" s="106"/>
      <c r="MG201" s="106"/>
      <c r="MH201" s="106"/>
      <c r="MI201" s="106"/>
      <c r="MJ201" s="106"/>
      <c r="MK201" s="106"/>
      <c r="ML201" s="106"/>
      <c r="MM201" s="106"/>
      <c r="MN201" s="106"/>
      <c r="MO201" s="106"/>
      <c r="MP201" s="106"/>
      <c r="MQ201" s="106"/>
      <c r="MR201" s="106"/>
      <c r="MS201" s="106"/>
      <c r="MT201" s="106"/>
      <c r="MU201" s="106"/>
      <c r="MV201" s="106"/>
      <c r="MW201" s="106"/>
      <c r="MX201" s="106"/>
      <c r="MY201" s="106"/>
      <c r="MZ201" s="106"/>
      <c r="NA201" s="106"/>
      <c r="NB201" s="106"/>
      <c r="NC201" s="106"/>
      <c r="ND201" s="106"/>
      <c r="NE201" s="106"/>
      <c r="NF201" s="106"/>
      <c r="NG201" s="106"/>
      <c r="NH201" s="106"/>
      <c r="NI201" s="106"/>
      <c r="NJ201" s="106"/>
      <c r="NK201" s="106"/>
      <c r="NL201" s="106"/>
      <c r="NM201" s="106"/>
      <c r="NN201" s="106"/>
      <c r="NO201" s="106"/>
      <c r="NP201" s="106"/>
      <c r="NQ201" s="106"/>
      <c r="NR201" s="106"/>
      <c r="NS201" s="106"/>
      <c r="NT201" s="106"/>
      <c r="NU201" s="106"/>
      <c r="NV201" s="106"/>
      <c r="NW201" s="106"/>
      <c r="NX201" s="106"/>
      <c r="NY201" s="106"/>
      <c r="NZ201" s="106"/>
      <c r="OA201" s="106"/>
      <c r="OB201" s="106"/>
      <c r="OC201" s="106"/>
      <c r="OD201" s="106"/>
      <c r="OE201" s="106"/>
      <c r="OF201" s="106"/>
      <c r="OG201" s="106"/>
      <c r="OH201" s="106"/>
      <c r="OI201" s="106"/>
      <c r="OJ201" s="106"/>
      <c r="OK201" s="106"/>
      <c r="OL201" s="106"/>
      <c r="OM201" s="106"/>
      <c r="ON201" s="106"/>
      <c r="OO201" s="106"/>
      <c r="OP201" s="106"/>
      <c r="OQ201" s="106"/>
      <c r="OR201" s="106"/>
      <c r="OS201" s="106"/>
      <c r="OT201" s="106"/>
      <c r="OU201" s="106"/>
      <c r="OV201" s="106"/>
      <c r="OW201" s="106"/>
      <c r="OX201" s="106"/>
      <c r="OY201" s="106"/>
      <c r="OZ201" s="106"/>
      <c r="PA201" s="106"/>
      <c r="PB201" s="106"/>
      <c r="PC201" s="106"/>
      <c r="PD201" s="106"/>
      <c r="PE201" s="106"/>
      <c r="PF201" s="106"/>
      <c r="PG201" s="106"/>
      <c r="PH201" s="106"/>
      <c r="PI201" s="106"/>
      <c r="PJ201" s="106"/>
      <c r="PK201" s="106"/>
      <c r="PL201" s="106"/>
      <c r="PM201" s="106"/>
      <c r="PN201" s="106"/>
      <c r="PO201" s="106"/>
      <c r="PP201" s="106"/>
      <c r="PQ201" s="106"/>
      <c r="PR201" s="106"/>
      <c r="PS201" s="106"/>
      <c r="PT201" s="106"/>
      <c r="PU201" s="106"/>
      <c r="PV201" s="106"/>
      <c r="PW201" s="106"/>
      <c r="PX201" s="106"/>
      <c r="PY201" s="106"/>
      <c r="PZ201" s="106"/>
      <c r="QA201" s="106"/>
      <c r="QB201" s="106"/>
      <c r="QC201" s="106"/>
      <c r="QD201" s="106"/>
      <c r="QE201" s="106"/>
      <c r="QF201" s="106"/>
      <c r="QG201" s="106"/>
      <c r="QH201" s="106"/>
      <c r="QI201" s="106"/>
      <c r="QJ201" s="106"/>
      <c r="QK201" s="106"/>
      <c r="QL201" s="106"/>
      <c r="QM201" s="106"/>
      <c r="QN201" s="106"/>
      <c r="QO201" s="106"/>
      <c r="QP201" s="106"/>
      <c r="QQ201" s="106"/>
      <c r="QR201" s="106"/>
      <c r="QS201" s="106"/>
      <c r="QT201" s="106"/>
      <c r="QU201" s="106"/>
      <c r="QV201" s="106"/>
      <c r="QW201" s="106"/>
      <c r="QX201" s="106"/>
      <c r="QY201" s="106"/>
      <c r="QZ201" s="106"/>
      <c r="RA201" s="106"/>
      <c r="RB201" s="106"/>
      <c r="RC201" s="106"/>
      <c r="RD201" s="106"/>
      <c r="RE201" s="106"/>
      <c r="RF201" s="106"/>
      <c r="RG201" s="106"/>
      <c r="RH201" s="106"/>
      <c r="RI201" s="106"/>
      <c r="RJ201" s="106"/>
      <c r="RK201" s="106"/>
      <c r="RL201" s="106"/>
      <c r="RM201" s="106"/>
      <c r="RN201" s="106"/>
      <c r="RO201" s="106"/>
      <c r="RP201" s="106"/>
      <c r="RQ201" s="106"/>
      <c r="RR201" s="106"/>
    </row>
    <row r="202" spans="1:486" x14ac:dyDescent="0.3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14"/>
      <c r="Q202" s="114"/>
      <c r="R202" s="149"/>
      <c r="S202" s="176">
        <v>0.35</v>
      </c>
      <c r="T202" s="176">
        <f t="shared" si="283"/>
        <v>72.745204481533492</v>
      </c>
      <c r="U202" s="176">
        <f t="shared" si="284"/>
        <v>45.06066005014619</v>
      </c>
      <c r="V202" s="177">
        <f t="shared" si="285"/>
        <v>0.86080643557404357</v>
      </c>
      <c r="W202" s="177">
        <f t="shared" si="286"/>
        <v>0.12403595301473387</v>
      </c>
      <c r="X202" s="177">
        <f t="shared" si="287"/>
        <v>1.8107600607102372</v>
      </c>
      <c r="Y202" s="177">
        <f t="shared" si="288"/>
        <v>1.102394512026047</v>
      </c>
      <c r="Z202" s="178">
        <f t="shared" si="289"/>
        <v>2792.8046649227017</v>
      </c>
      <c r="AA202" s="178">
        <f t="shared" si="290"/>
        <v>1904.5372138391444</v>
      </c>
      <c r="AB202" s="176">
        <f t="shared" si="291"/>
        <v>0.59455001083694714</v>
      </c>
      <c r="AC202" s="176">
        <f t="shared" si="292"/>
        <v>6.262590101355979</v>
      </c>
      <c r="AD202" s="149"/>
      <c r="AE202" s="149"/>
      <c r="AF202" s="149"/>
      <c r="AG202" s="149"/>
      <c r="AH202" s="149"/>
      <c r="AI202" s="149"/>
      <c r="AJ202" s="149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  <c r="JX202" s="106"/>
      <c r="JY202" s="106"/>
      <c r="JZ202" s="106"/>
      <c r="KA202" s="106"/>
      <c r="KB202" s="106"/>
      <c r="KC202" s="106"/>
      <c r="KD202" s="106"/>
      <c r="KE202" s="106"/>
      <c r="KF202" s="106"/>
      <c r="KG202" s="106"/>
      <c r="KH202" s="106"/>
      <c r="KI202" s="106"/>
      <c r="KJ202" s="106"/>
      <c r="KK202" s="106"/>
      <c r="KL202" s="106"/>
      <c r="KM202" s="106"/>
      <c r="KN202" s="106"/>
      <c r="KO202" s="106"/>
      <c r="KP202" s="106"/>
      <c r="KQ202" s="106"/>
      <c r="KR202" s="106"/>
      <c r="KS202" s="106"/>
      <c r="KT202" s="106"/>
      <c r="KU202" s="106"/>
      <c r="KV202" s="106"/>
      <c r="KW202" s="106"/>
      <c r="KX202" s="106"/>
      <c r="KY202" s="106"/>
      <c r="KZ202" s="106"/>
      <c r="LA202" s="106"/>
      <c r="LB202" s="106"/>
      <c r="LC202" s="106"/>
      <c r="LD202" s="106"/>
      <c r="LE202" s="106"/>
      <c r="LF202" s="106"/>
      <c r="LG202" s="106"/>
      <c r="LH202" s="106"/>
      <c r="LI202" s="106"/>
      <c r="LJ202" s="106"/>
      <c r="LK202" s="106"/>
      <c r="LL202" s="106"/>
      <c r="LM202" s="106"/>
      <c r="LN202" s="106"/>
      <c r="LO202" s="106"/>
      <c r="LP202" s="106"/>
      <c r="LQ202" s="106"/>
      <c r="LR202" s="106"/>
      <c r="LS202" s="106"/>
      <c r="LT202" s="106"/>
      <c r="LU202" s="106"/>
      <c r="LV202" s="106"/>
      <c r="LW202" s="106"/>
      <c r="LX202" s="106"/>
      <c r="LY202" s="106"/>
      <c r="LZ202" s="106"/>
      <c r="MA202" s="106"/>
      <c r="MB202" s="106"/>
      <c r="MC202" s="106"/>
      <c r="MD202" s="106"/>
      <c r="ME202" s="106"/>
      <c r="MF202" s="106"/>
      <c r="MG202" s="106"/>
      <c r="MH202" s="106"/>
      <c r="MI202" s="106"/>
      <c r="MJ202" s="106"/>
      <c r="MK202" s="106"/>
      <c r="ML202" s="106"/>
      <c r="MM202" s="106"/>
      <c r="MN202" s="106"/>
      <c r="MO202" s="106"/>
      <c r="MP202" s="106"/>
      <c r="MQ202" s="106"/>
      <c r="MR202" s="106"/>
      <c r="MS202" s="106"/>
      <c r="MT202" s="106"/>
      <c r="MU202" s="106"/>
      <c r="MV202" s="106"/>
      <c r="MW202" s="106"/>
      <c r="MX202" s="106"/>
      <c r="MY202" s="106"/>
      <c r="MZ202" s="106"/>
      <c r="NA202" s="106"/>
      <c r="NB202" s="106"/>
      <c r="NC202" s="106"/>
      <c r="ND202" s="106"/>
      <c r="NE202" s="106"/>
      <c r="NF202" s="106"/>
      <c r="NG202" s="106"/>
      <c r="NH202" s="106"/>
      <c r="NI202" s="106"/>
      <c r="NJ202" s="106"/>
      <c r="NK202" s="106"/>
      <c r="NL202" s="106"/>
      <c r="NM202" s="106"/>
      <c r="NN202" s="106"/>
      <c r="NO202" s="106"/>
      <c r="NP202" s="106"/>
      <c r="NQ202" s="106"/>
      <c r="NR202" s="106"/>
      <c r="NS202" s="106"/>
      <c r="NT202" s="106"/>
      <c r="NU202" s="106"/>
      <c r="NV202" s="106"/>
      <c r="NW202" s="106"/>
      <c r="NX202" s="106"/>
      <c r="NY202" s="106"/>
      <c r="NZ202" s="106"/>
      <c r="OA202" s="106"/>
      <c r="OB202" s="106"/>
      <c r="OC202" s="106"/>
      <c r="OD202" s="106"/>
      <c r="OE202" s="106"/>
      <c r="OF202" s="106"/>
      <c r="OG202" s="106"/>
      <c r="OH202" s="106"/>
      <c r="OI202" s="106"/>
      <c r="OJ202" s="106"/>
      <c r="OK202" s="106"/>
      <c r="OL202" s="106"/>
      <c r="OM202" s="106"/>
      <c r="ON202" s="106"/>
      <c r="OO202" s="106"/>
      <c r="OP202" s="106"/>
      <c r="OQ202" s="106"/>
      <c r="OR202" s="106"/>
      <c r="OS202" s="106"/>
      <c r="OT202" s="106"/>
      <c r="OU202" s="106"/>
      <c r="OV202" s="106"/>
      <c r="OW202" s="106"/>
      <c r="OX202" s="106"/>
      <c r="OY202" s="106"/>
      <c r="OZ202" s="106"/>
      <c r="PA202" s="106"/>
      <c r="PB202" s="106"/>
      <c r="PC202" s="106"/>
      <c r="PD202" s="106"/>
      <c r="PE202" s="106"/>
      <c r="PF202" s="106"/>
      <c r="PG202" s="106"/>
      <c r="PH202" s="106"/>
      <c r="PI202" s="106"/>
      <c r="PJ202" s="106"/>
      <c r="PK202" s="106"/>
      <c r="PL202" s="106"/>
      <c r="PM202" s="106"/>
      <c r="PN202" s="106"/>
      <c r="PO202" s="106"/>
      <c r="PP202" s="106"/>
      <c r="PQ202" s="106"/>
      <c r="PR202" s="106"/>
      <c r="PS202" s="106"/>
      <c r="PT202" s="106"/>
      <c r="PU202" s="106"/>
      <c r="PV202" s="106"/>
      <c r="PW202" s="106"/>
      <c r="PX202" s="106"/>
      <c r="PY202" s="106"/>
      <c r="PZ202" s="106"/>
      <c r="QA202" s="106"/>
      <c r="QB202" s="106"/>
      <c r="QC202" s="106"/>
      <c r="QD202" s="106"/>
      <c r="QE202" s="106"/>
      <c r="QF202" s="106"/>
      <c r="QG202" s="106"/>
      <c r="QH202" s="106"/>
      <c r="QI202" s="106"/>
      <c r="QJ202" s="106"/>
      <c r="QK202" s="106"/>
      <c r="QL202" s="106"/>
      <c r="QM202" s="106"/>
      <c r="QN202" s="106"/>
      <c r="QO202" s="106"/>
      <c r="QP202" s="106"/>
      <c r="QQ202" s="106"/>
      <c r="QR202" s="106"/>
      <c r="QS202" s="106"/>
      <c r="QT202" s="106"/>
      <c r="QU202" s="106"/>
      <c r="QV202" s="106"/>
      <c r="QW202" s="106"/>
      <c r="QX202" s="106"/>
      <c r="QY202" s="106"/>
      <c r="QZ202" s="106"/>
      <c r="RA202" s="106"/>
      <c r="RB202" s="106"/>
      <c r="RC202" s="106"/>
      <c r="RD202" s="106"/>
      <c r="RE202" s="106"/>
      <c r="RF202" s="106"/>
      <c r="RG202" s="106"/>
      <c r="RH202" s="106"/>
      <c r="RI202" s="106"/>
      <c r="RJ202" s="106"/>
      <c r="RK202" s="106"/>
      <c r="RL202" s="106"/>
      <c r="RM202" s="106"/>
      <c r="RN202" s="106"/>
      <c r="RO202" s="106"/>
      <c r="RP202" s="106"/>
      <c r="RQ202" s="106"/>
      <c r="RR202" s="106"/>
    </row>
    <row r="203" spans="1:486" x14ac:dyDescent="0.3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14"/>
      <c r="Q203" s="114"/>
      <c r="R203" s="149"/>
      <c r="S203" s="176">
        <v>0.36</v>
      </c>
      <c r="T203" s="176">
        <f t="shared" si="283"/>
        <v>72.745204481533492</v>
      </c>
      <c r="U203" s="176">
        <f t="shared" si="284"/>
        <v>45.06066005014619</v>
      </c>
      <c r="V203" s="177">
        <f t="shared" si="285"/>
        <v>0.86080643557404357</v>
      </c>
      <c r="W203" s="177">
        <f t="shared" si="286"/>
        <v>0.12403595301473387</v>
      </c>
      <c r="X203" s="177">
        <f t="shared" si="287"/>
        <v>1.7898853723085877</v>
      </c>
      <c r="Y203" s="177">
        <f t="shared" si="288"/>
        <v>1.1094525746157251</v>
      </c>
      <c r="Z203" s="178">
        <f t="shared" si="289"/>
        <v>2839.4833707562743</v>
      </c>
      <c r="AA203" s="178">
        <f t="shared" si="290"/>
        <v>1887.2428128301899</v>
      </c>
      <c r="AB203" s="176">
        <f t="shared" si="291"/>
        <v>0.60072939714941975</v>
      </c>
      <c r="AC203" s="176">
        <f t="shared" si="292"/>
        <v>6.3017658439950024</v>
      </c>
      <c r="AD203" s="149"/>
      <c r="AE203" s="149"/>
      <c r="AF203" s="149"/>
      <c r="AG203" s="149"/>
      <c r="AH203" s="149"/>
      <c r="AI203" s="149"/>
      <c r="AJ203" s="149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  <c r="II203" s="106"/>
      <c r="IJ203" s="106"/>
      <c r="IK203" s="106"/>
      <c r="IL203" s="106"/>
      <c r="IM203" s="106"/>
      <c r="IN203" s="106"/>
      <c r="IO203" s="106"/>
      <c r="IP203" s="106"/>
      <c r="IQ203" s="106"/>
      <c r="IR203" s="106"/>
      <c r="IS203" s="106"/>
      <c r="IT203" s="106"/>
      <c r="IU203" s="106"/>
      <c r="IV203" s="106"/>
      <c r="IW203" s="106"/>
      <c r="IX203" s="106"/>
      <c r="IY203" s="106"/>
      <c r="IZ203" s="106"/>
      <c r="JA203" s="106"/>
      <c r="JB203" s="106"/>
      <c r="JC203" s="106"/>
      <c r="JD203" s="106"/>
      <c r="JE203" s="106"/>
      <c r="JF203" s="106"/>
      <c r="JG203" s="106"/>
      <c r="JH203" s="106"/>
      <c r="JI203" s="106"/>
      <c r="JJ203" s="106"/>
      <c r="JK203" s="106"/>
      <c r="JL203" s="106"/>
      <c r="JM203" s="106"/>
      <c r="JN203" s="106"/>
      <c r="JO203" s="106"/>
      <c r="JP203" s="106"/>
      <c r="JQ203" s="106"/>
      <c r="JR203" s="106"/>
      <c r="JS203" s="106"/>
      <c r="JT203" s="106"/>
      <c r="JU203" s="106"/>
      <c r="JV203" s="106"/>
      <c r="JW203" s="106"/>
      <c r="JX203" s="106"/>
      <c r="JY203" s="106"/>
      <c r="JZ203" s="106"/>
      <c r="KA203" s="106"/>
      <c r="KB203" s="106"/>
      <c r="KC203" s="106"/>
      <c r="KD203" s="106"/>
      <c r="KE203" s="106"/>
      <c r="KF203" s="106"/>
      <c r="KG203" s="106"/>
      <c r="KH203" s="106"/>
      <c r="KI203" s="106"/>
      <c r="KJ203" s="106"/>
      <c r="KK203" s="106"/>
      <c r="KL203" s="106"/>
      <c r="KM203" s="106"/>
      <c r="KN203" s="106"/>
      <c r="KO203" s="106"/>
      <c r="KP203" s="106"/>
      <c r="KQ203" s="106"/>
      <c r="KR203" s="106"/>
      <c r="KS203" s="106"/>
      <c r="KT203" s="106"/>
      <c r="KU203" s="106"/>
      <c r="KV203" s="106"/>
      <c r="KW203" s="106"/>
      <c r="KX203" s="106"/>
      <c r="KY203" s="106"/>
      <c r="KZ203" s="106"/>
      <c r="LA203" s="106"/>
      <c r="LB203" s="106"/>
      <c r="LC203" s="106"/>
      <c r="LD203" s="106"/>
      <c r="LE203" s="106"/>
      <c r="LF203" s="106"/>
      <c r="LG203" s="106"/>
      <c r="LH203" s="106"/>
      <c r="LI203" s="106"/>
      <c r="LJ203" s="106"/>
      <c r="LK203" s="106"/>
      <c r="LL203" s="106"/>
      <c r="LM203" s="106"/>
      <c r="LN203" s="106"/>
      <c r="LO203" s="106"/>
      <c r="LP203" s="106"/>
      <c r="LQ203" s="106"/>
      <c r="LR203" s="106"/>
      <c r="LS203" s="106"/>
      <c r="LT203" s="106"/>
      <c r="LU203" s="106"/>
      <c r="LV203" s="106"/>
      <c r="LW203" s="106"/>
      <c r="LX203" s="106"/>
      <c r="LY203" s="106"/>
      <c r="LZ203" s="106"/>
      <c r="MA203" s="106"/>
      <c r="MB203" s="106"/>
      <c r="MC203" s="106"/>
      <c r="MD203" s="106"/>
      <c r="ME203" s="106"/>
      <c r="MF203" s="106"/>
      <c r="MG203" s="106"/>
      <c r="MH203" s="106"/>
      <c r="MI203" s="106"/>
      <c r="MJ203" s="106"/>
      <c r="MK203" s="106"/>
      <c r="ML203" s="106"/>
      <c r="MM203" s="106"/>
      <c r="MN203" s="106"/>
      <c r="MO203" s="106"/>
      <c r="MP203" s="106"/>
      <c r="MQ203" s="106"/>
      <c r="MR203" s="106"/>
      <c r="MS203" s="106"/>
      <c r="MT203" s="106"/>
      <c r="MU203" s="106"/>
      <c r="MV203" s="106"/>
      <c r="MW203" s="106"/>
      <c r="MX203" s="106"/>
      <c r="MY203" s="106"/>
      <c r="MZ203" s="106"/>
      <c r="NA203" s="106"/>
      <c r="NB203" s="106"/>
      <c r="NC203" s="106"/>
      <c r="ND203" s="106"/>
      <c r="NE203" s="106"/>
      <c r="NF203" s="106"/>
      <c r="NG203" s="106"/>
      <c r="NH203" s="106"/>
      <c r="NI203" s="106"/>
      <c r="NJ203" s="106"/>
      <c r="NK203" s="106"/>
      <c r="NL203" s="106"/>
      <c r="NM203" s="106"/>
      <c r="NN203" s="106"/>
      <c r="NO203" s="106"/>
      <c r="NP203" s="106"/>
      <c r="NQ203" s="106"/>
      <c r="NR203" s="106"/>
      <c r="NS203" s="106"/>
      <c r="NT203" s="106"/>
      <c r="NU203" s="106"/>
      <c r="NV203" s="106"/>
      <c r="NW203" s="106"/>
      <c r="NX203" s="106"/>
      <c r="NY203" s="106"/>
      <c r="NZ203" s="106"/>
      <c r="OA203" s="106"/>
      <c r="OB203" s="106"/>
      <c r="OC203" s="106"/>
      <c r="OD203" s="106"/>
      <c r="OE203" s="106"/>
      <c r="OF203" s="106"/>
      <c r="OG203" s="106"/>
      <c r="OH203" s="106"/>
      <c r="OI203" s="106"/>
      <c r="OJ203" s="106"/>
      <c r="OK203" s="106"/>
      <c r="OL203" s="106"/>
      <c r="OM203" s="106"/>
      <c r="ON203" s="106"/>
      <c r="OO203" s="106"/>
      <c r="OP203" s="106"/>
      <c r="OQ203" s="106"/>
      <c r="OR203" s="106"/>
      <c r="OS203" s="106"/>
      <c r="OT203" s="106"/>
      <c r="OU203" s="106"/>
      <c r="OV203" s="106"/>
      <c r="OW203" s="106"/>
      <c r="OX203" s="106"/>
      <c r="OY203" s="106"/>
      <c r="OZ203" s="106"/>
      <c r="PA203" s="106"/>
      <c r="PB203" s="106"/>
      <c r="PC203" s="106"/>
      <c r="PD203" s="106"/>
      <c r="PE203" s="106"/>
      <c r="PF203" s="106"/>
      <c r="PG203" s="106"/>
      <c r="PH203" s="106"/>
      <c r="PI203" s="106"/>
      <c r="PJ203" s="106"/>
      <c r="PK203" s="106"/>
      <c r="PL203" s="106"/>
      <c r="PM203" s="106"/>
      <c r="PN203" s="106"/>
      <c r="PO203" s="106"/>
      <c r="PP203" s="106"/>
      <c r="PQ203" s="106"/>
      <c r="PR203" s="106"/>
      <c r="PS203" s="106"/>
      <c r="PT203" s="106"/>
      <c r="PU203" s="106"/>
      <c r="PV203" s="106"/>
      <c r="PW203" s="106"/>
      <c r="PX203" s="106"/>
      <c r="PY203" s="106"/>
      <c r="PZ203" s="106"/>
      <c r="QA203" s="106"/>
      <c r="QB203" s="106"/>
      <c r="QC203" s="106"/>
      <c r="QD203" s="106"/>
      <c r="QE203" s="106"/>
      <c r="QF203" s="106"/>
      <c r="QG203" s="106"/>
      <c r="QH203" s="106"/>
      <c r="QI203" s="106"/>
      <c r="QJ203" s="106"/>
      <c r="QK203" s="106"/>
      <c r="QL203" s="106"/>
      <c r="QM203" s="106"/>
      <c r="QN203" s="106"/>
      <c r="QO203" s="106"/>
      <c r="QP203" s="106"/>
      <c r="QQ203" s="106"/>
      <c r="QR203" s="106"/>
      <c r="QS203" s="106"/>
      <c r="QT203" s="106"/>
      <c r="QU203" s="106"/>
      <c r="QV203" s="106"/>
      <c r="QW203" s="106"/>
      <c r="QX203" s="106"/>
      <c r="QY203" s="106"/>
      <c r="QZ203" s="106"/>
      <c r="RA203" s="106"/>
      <c r="RB203" s="106"/>
      <c r="RC203" s="106"/>
      <c r="RD203" s="106"/>
      <c r="RE203" s="106"/>
      <c r="RF203" s="106"/>
      <c r="RG203" s="106"/>
      <c r="RH203" s="106"/>
      <c r="RI203" s="106"/>
      <c r="RJ203" s="106"/>
      <c r="RK203" s="106"/>
      <c r="RL203" s="106"/>
      <c r="RM203" s="106"/>
      <c r="RN203" s="106"/>
      <c r="RO203" s="106"/>
      <c r="RP203" s="106"/>
      <c r="RQ203" s="106"/>
      <c r="RR203" s="106"/>
    </row>
    <row r="204" spans="1:486" x14ac:dyDescent="0.3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14"/>
      <c r="Q204" s="114"/>
      <c r="R204" s="149"/>
      <c r="S204" s="176">
        <v>0.37</v>
      </c>
      <c r="T204" s="176">
        <f t="shared" si="283"/>
        <v>72.745204481533492</v>
      </c>
      <c r="U204" s="176">
        <f t="shared" si="284"/>
        <v>45.06066005014619</v>
      </c>
      <c r="V204" s="177">
        <f t="shared" si="285"/>
        <v>0.86080643557404357</v>
      </c>
      <c r="W204" s="177">
        <f t="shared" si="286"/>
        <v>0.12403595301473387</v>
      </c>
      <c r="X204" s="177">
        <f t="shared" si="287"/>
        <v>1.7693264175135397</v>
      </c>
      <c r="Y204" s="177">
        <f t="shared" si="288"/>
        <v>1.1168447383604987</v>
      </c>
      <c r="Z204" s="178">
        <f t="shared" si="289"/>
        <v>2884.8371095393722</v>
      </c>
      <c r="AA204" s="178">
        <f t="shared" si="290"/>
        <v>1870.1326642109873</v>
      </c>
      <c r="AB204" s="176">
        <f t="shared" si="291"/>
        <v>0.60669935810423281</v>
      </c>
      <c r="AC204" s="176">
        <f t="shared" si="292"/>
        <v>6.3394207630433437</v>
      </c>
      <c r="AD204" s="149"/>
      <c r="AE204" s="149"/>
      <c r="AF204" s="149"/>
      <c r="AG204" s="149"/>
      <c r="AH204" s="149"/>
      <c r="AI204" s="149"/>
      <c r="AJ204" s="149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  <c r="GB204" s="106"/>
      <c r="GC204" s="106"/>
      <c r="GD204" s="106"/>
      <c r="GE204" s="106"/>
      <c r="GF204" s="106"/>
      <c r="GG204" s="106"/>
      <c r="GH204" s="106"/>
      <c r="GI204" s="106"/>
      <c r="GJ204" s="106"/>
      <c r="GK204" s="106"/>
      <c r="GL204" s="106"/>
      <c r="GM204" s="106"/>
      <c r="GN204" s="106"/>
      <c r="GO204" s="106"/>
      <c r="GP204" s="106"/>
      <c r="GQ204" s="106"/>
      <c r="GR204" s="106"/>
      <c r="GS204" s="106"/>
      <c r="GT204" s="106"/>
      <c r="GU204" s="106"/>
      <c r="GV204" s="106"/>
      <c r="GW204" s="106"/>
      <c r="GX204" s="106"/>
      <c r="GY204" s="106"/>
      <c r="GZ204" s="106"/>
      <c r="HA204" s="106"/>
      <c r="HB204" s="106"/>
      <c r="HC204" s="106"/>
      <c r="HD204" s="106"/>
      <c r="HE204" s="106"/>
      <c r="HF204" s="106"/>
      <c r="HG204" s="106"/>
      <c r="HH204" s="106"/>
      <c r="HI204" s="106"/>
      <c r="HJ204" s="106"/>
      <c r="HK204" s="106"/>
      <c r="HL204" s="106"/>
      <c r="HM204" s="106"/>
      <c r="HN204" s="106"/>
      <c r="HO204" s="106"/>
      <c r="HP204" s="106"/>
      <c r="HQ204" s="106"/>
      <c r="HR204" s="106"/>
      <c r="HS204" s="106"/>
      <c r="HT204" s="106"/>
      <c r="HU204" s="106"/>
      <c r="HV204" s="106"/>
      <c r="HW204" s="106"/>
      <c r="HX204" s="106"/>
      <c r="HY204" s="106"/>
      <c r="HZ204" s="106"/>
      <c r="IA204" s="106"/>
      <c r="IB204" s="106"/>
      <c r="IC204" s="106"/>
      <c r="ID204" s="106"/>
      <c r="IE204" s="106"/>
      <c r="IF204" s="106"/>
      <c r="IG204" s="106"/>
      <c r="IH204" s="106"/>
      <c r="II204" s="106"/>
      <c r="IJ204" s="106"/>
      <c r="IK204" s="106"/>
      <c r="IL204" s="106"/>
      <c r="IM204" s="106"/>
      <c r="IN204" s="106"/>
      <c r="IO204" s="106"/>
      <c r="IP204" s="106"/>
      <c r="IQ204" s="106"/>
      <c r="IR204" s="106"/>
      <c r="IS204" s="106"/>
      <c r="IT204" s="106"/>
      <c r="IU204" s="106"/>
      <c r="IV204" s="106"/>
      <c r="IW204" s="106"/>
      <c r="IX204" s="106"/>
      <c r="IY204" s="106"/>
      <c r="IZ204" s="106"/>
      <c r="JA204" s="106"/>
      <c r="JB204" s="106"/>
      <c r="JC204" s="106"/>
      <c r="JD204" s="106"/>
      <c r="JE204" s="106"/>
      <c r="JF204" s="106"/>
      <c r="JG204" s="106"/>
      <c r="JH204" s="106"/>
      <c r="JI204" s="106"/>
      <c r="JJ204" s="106"/>
      <c r="JK204" s="106"/>
      <c r="JL204" s="106"/>
      <c r="JM204" s="106"/>
      <c r="JN204" s="106"/>
      <c r="JO204" s="106"/>
      <c r="JP204" s="106"/>
      <c r="JQ204" s="106"/>
      <c r="JR204" s="106"/>
      <c r="JS204" s="106"/>
      <c r="JT204" s="106"/>
      <c r="JU204" s="106"/>
      <c r="JV204" s="106"/>
      <c r="JW204" s="106"/>
      <c r="JX204" s="106"/>
      <c r="JY204" s="106"/>
      <c r="JZ204" s="106"/>
      <c r="KA204" s="106"/>
      <c r="KB204" s="106"/>
      <c r="KC204" s="106"/>
      <c r="KD204" s="106"/>
      <c r="KE204" s="106"/>
      <c r="KF204" s="106"/>
      <c r="KG204" s="106"/>
      <c r="KH204" s="106"/>
      <c r="KI204" s="106"/>
      <c r="KJ204" s="106"/>
      <c r="KK204" s="106"/>
      <c r="KL204" s="106"/>
      <c r="KM204" s="106"/>
      <c r="KN204" s="106"/>
      <c r="KO204" s="106"/>
      <c r="KP204" s="106"/>
      <c r="KQ204" s="106"/>
      <c r="KR204" s="106"/>
      <c r="KS204" s="106"/>
      <c r="KT204" s="106"/>
      <c r="KU204" s="106"/>
      <c r="KV204" s="106"/>
      <c r="KW204" s="106"/>
      <c r="KX204" s="106"/>
      <c r="KY204" s="106"/>
      <c r="KZ204" s="106"/>
      <c r="LA204" s="106"/>
      <c r="LB204" s="106"/>
      <c r="LC204" s="106"/>
      <c r="LD204" s="106"/>
      <c r="LE204" s="106"/>
      <c r="LF204" s="106"/>
      <c r="LG204" s="106"/>
      <c r="LH204" s="106"/>
      <c r="LI204" s="106"/>
      <c r="LJ204" s="106"/>
      <c r="LK204" s="106"/>
      <c r="LL204" s="106"/>
      <c r="LM204" s="106"/>
      <c r="LN204" s="106"/>
      <c r="LO204" s="106"/>
      <c r="LP204" s="106"/>
      <c r="LQ204" s="106"/>
      <c r="LR204" s="106"/>
      <c r="LS204" s="106"/>
      <c r="LT204" s="106"/>
      <c r="LU204" s="106"/>
      <c r="LV204" s="106"/>
      <c r="LW204" s="106"/>
      <c r="LX204" s="106"/>
      <c r="LY204" s="106"/>
      <c r="LZ204" s="106"/>
      <c r="MA204" s="106"/>
      <c r="MB204" s="106"/>
      <c r="MC204" s="106"/>
      <c r="MD204" s="106"/>
      <c r="ME204" s="106"/>
      <c r="MF204" s="106"/>
      <c r="MG204" s="106"/>
      <c r="MH204" s="106"/>
      <c r="MI204" s="106"/>
      <c r="MJ204" s="106"/>
      <c r="MK204" s="106"/>
      <c r="ML204" s="106"/>
      <c r="MM204" s="106"/>
      <c r="MN204" s="106"/>
      <c r="MO204" s="106"/>
      <c r="MP204" s="106"/>
      <c r="MQ204" s="106"/>
      <c r="MR204" s="106"/>
      <c r="MS204" s="106"/>
      <c r="MT204" s="106"/>
      <c r="MU204" s="106"/>
      <c r="MV204" s="106"/>
      <c r="MW204" s="106"/>
      <c r="MX204" s="106"/>
      <c r="MY204" s="106"/>
      <c r="MZ204" s="106"/>
      <c r="NA204" s="106"/>
      <c r="NB204" s="106"/>
      <c r="NC204" s="106"/>
      <c r="ND204" s="106"/>
      <c r="NE204" s="106"/>
      <c r="NF204" s="106"/>
      <c r="NG204" s="106"/>
      <c r="NH204" s="106"/>
      <c r="NI204" s="106"/>
      <c r="NJ204" s="106"/>
      <c r="NK204" s="106"/>
      <c r="NL204" s="106"/>
      <c r="NM204" s="106"/>
      <c r="NN204" s="106"/>
      <c r="NO204" s="106"/>
      <c r="NP204" s="106"/>
      <c r="NQ204" s="106"/>
      <c r="NR204" s="106"/>
      <c r="NS204" s="106"/>
      <c r="NT204" s="106"/>
      <c r="NU204" s="106"/>
      <c r="NV204" s="106"/>
      <c r="NW204" s="106"/>
      <c r="NX204" s="106"/>
      <c r="NY204" s="106"/>
      <c r="NZ204" s="106"/>
      <c r="OA204" s="106"/>
      <c r="OB204" s="106"/>
      <c r="OC204" s="106"/>
      <c r="OD204" s="106"/>
      <c r="OE204" s="106"/>
      <c r="OF204" s="106"/>
      <c r="OG204" s="106"/>
      <c r="OH204" s="106"/>
      <c r="OI204" s="106"/>
      <c r="OJ204" s="106"/>
      <c r="OK204" s="106"/>
      <c r="OL204" s="106"/>
      <c r="OM204" s="106"/>
      <c r="ON204" s="106"/>
      <c r="OO204" s="106"/>
      <c r="OP204" s="106"/>
      <c r="OQ204" s="106"/>
      <c r="OR204" s="106"/>
      <c r="OS204" s="106"/>
      <c r="OT204" s="106"/>
      <c r="OU204" s="106"/>
      <c r="OV204" s="106"/>
      <c r="OW204" s="106"/>
      <c r="OX204" s="106"/>
      <c r="OY204" s="106"/>
      <c r="OZ204" s="106"/>
      <c r="PA204" s="106"/>
      <c r="PB204" s="106"/>
      <c r="PC204" s="106"/>
      <c r="PD204" s="106"/>
      <c r="PE204" s="106"/>
      <c r="PF204" s="106"/>
      <c r="PG204" s="106"/>
      <c r="PH204" s="106"/>
      <c r="PI204" s="106"/>
      <c r="PJ204" s="106"/>
      <c r="PK204" s="106"/>
      <c r="PL204" s="106"/>
      <c r="PM204" s="106"/>
      <c r="PN204" s="106"/>
      <c r="PO204" s="106"/>
      <c r="PP204" s="106"/>
      <c r="PQ204" s="106"/>
      <c r="PR204" s="106"/>
      <c r="PS204" s="106"/>
      <c r="PT204" s="106"/>
      <c r="PU204" s="106"/>
      <c r="PV204" s="106"/>
      <c r="PW204" s="106"/>
      <c r="PX204" s="106"/>
      <c r="PY204" s="106"/>
      <c r="PZ204" s="106"/>
      <c r="QA204" s="106"/>
      <c r="QB204" s="106"/>
      <c r="QC204" s="106"/>
      <c r="QD204" s="106"/>
      <c r="QE204" s="106"/>
      <c r="QF204" s="106"/>
      <c r="QG204" s="106"/>
      <c r="QH204" s="106"/>
      <c r="QI204" s="106"/>
      <c r="QJ204" s="106"/>
      <c r="QK204" s="106"/>
      <c r="QL204" s="106"/>
      <c r="QM204" s="106"/>
      <c r="QN204" s="106"/>
      <c r="QO204" s="106"/>
      <c r="QP204" s="106"/>
      <c r="QQ204" s="106"/>
      <c r="QR204" s="106"/>
      <c r="QS204" s="106"/>
      <c r="QT204" s="106"/>
      <c r="QU204" s="106"/>
      <c r="QV204" s="106"/>
      <c r="QW204" s="106"/>
      <c r="QX204" s="106"/>
      <c r="QY204" s="106"/>
      <c r="QZ204" s="106"/>
      <c r="RA204" s="106"/>
      <c r="RB204" s="106"/>
      <c r="RC204" s="106"/>
      <c r="RD204" s="106"/>
      <c r="RE204" s="106"/>
      <c r="RF204" s="106"/>
      <c r="RG204" s="106"/>
      <c r="RH204" s="106"/>
      <c r="RI204" s="106"/>
      <c r="RJ204" s="106"/>
      <c r="RK204" s="106"/>
      <c r="RL204" s="106"/>
      <c r="RM204" s="106"/>
      <c r="RN204" s="106"/>
      <c r="RO204" s="106"/>
      <c r="RP204" s="106"/>
      <c r="RQ204" s="106"/>
      <c r="RR204" s="106"/>
    </row>
    <row r="205" spans="1:486" x14ac:dyDescent="0.3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14"/>
      <c r="Q205" s="114"/>
      <c r="R205" s="149"/>
      <c r="S205" s="176">
        <v>0.38</v>
      </c>
      <c r="T205" s="176">
        <f t="shared" si="283"/>
        <v>72.745204481533492</v>
      </c>
      <c r="U205" s="176">
        <f t="shared" si="284"/>
        <v>45.06066005014619</v>
      </c>
      <c r="V205" s="177">
        <f t="shared" si="285"/>
        <v>0.86080643557404357</v>
      </c>
      <c r="W205" s="177">
        <f t="shared" si="286"/>
        <v>0.12403595301473387</v>
      </c>
      <c r="X205" s="177">
        <f t="shared" si="287"/>
        <v>1.7490781475615071</v>
      </c>
      <c r="Y205" s="177">
        <f t="shared" si="288"/>
        <v>1.1245847304975805</v>
      </c>
      <c r="Z205" s="178">
        <f t="shared" si="289"/>
        <v>2928.8991670399082</v>
      </c>
      <c r="AA205" s="178">
        <f t="shared" si="290"/>
        <v>1853.2027488405326</v>
      </c>
      <c r="AB205" s="176">
        <f t="shared" si="291"/>
        <v>0.61247108877240719</v>
      </c>
      <c r="AC205" s="176">
        <f t="shared" si="292"/>
        <v>6.3755938773530945</v>
      </c>
      <c r="AD205" s="149"/>
      <c r="AE205" s="149"/>
      <c r="AF205" s="149"/>
      <c r="AG205" s="149"/>
      <c r="AH205" s="149"/>
      <c r="AI205" s="149"/>
      <c r="AJ205" s="149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106"/>
      <c r="GJ205" s="106"/>
      <c r="GK205" s="106"/>
      <c r="GL205" s="106"/>
      <c r="GM205" s="106"/>
      <c r="GN205" s="106"/>
      <c r="GO205" s="106"/>
      <c r="GP205" s="106"/>
      <c r="GQ205" s="106"/>
      <c r="GR205" s="106"/>
      <c r="GS205" s="106"/>
      <c r="GT205" s="106"/>
      <c r="GU205" s="106"/>
      <c r="GV205" s="106"/>
      <c r="GW205" s="106"/>
      <c r="GX205" s="106"/>
      <c r="GY205" s="106"/>
      <c r="GZ205" s="106"/>
      <c r="HA205" s="106"/>
      <c r="HB205" s="106"/>
      <c r="HC205" s="106"/>
      <c r="HD205" s="106"/>
      <c r="HE205" s="106"/>
      <c r="HF205" s="106"/>
      <c r="HG205" s="106"/>
      <c r="HH205" s="106"/>
      <c r="HI205" s="106"/>
      <c r="HJ205" s="106"/>
      <c r="HK205" s="106"/>
      <c r="HL205" s="106"/>
      <c r="HM205" s="106"/>
      <c r="HN205" s="106"/>
      <c r="HO205" s="106"/>
      <c r="HP205" s="106"/>
      <c r="HQ205" s="106"/>
      <c r="HR205" s="106"/>
      <c r="HS205" s="106"/>
      <c r="HT205" s="106"/>
      <c r="HU205" s="106"/>
      <c r="HV205" s="106"/>
      <c r="HW205" s="106"/>
      <c r="HX205" s="106"/>
      <c r="HY205" s="106"/>
      <c r="HZ205" s="106"/>
      <c r="IA205" s="106"/>
      <c r="IB205" s="106"/>
      <c r="IC205" s="106"/>
      <c r="ID205" s="106"/>
      <c r="IE205" s="106"/>
      <c r="IF205" s="106"/>
      <c r="IG205" s="106"/>
      <c r="IH205" s="106"/>
      <c r="II205" s="106"/>
      <c r="IJ205" s="106"/>
      <c r="IK205" s="106"/>
      <c r="IL205" s="106"/>
      <c r="IM205" s="106"/>
      <c r="IN205" s="106"/>
      <c r="IO205" s="106"/>
      <c r="IP205" s="106"/>
      <c r="IQ205" s="106"/>
      <c r="IR205" s="106"/>
      <c r="IS205" s="106"/>
      <c r="IT205" s="106"/>
      <c r="IU205" s="106"/>
      <c r="IV205" s="106"/>
      <c r="IW205" s="106"/>
      <c r="IX205" s="106"/>
      <c r="IY205" s="106"/>
      <c r="IZ205" s="106"/>
      <c r="JA205" s="106"/>
      <c r="JB205" s="106"/>
      <c r="JC205" s="106"/>
      <c r="JD205" s="106"/>
      <c r="JE205" s="106"/>
      <c r="JF205" s="106"/>
      <c r="JG205" s="106"/>
      <c r="JH205" s="106"/>
      <c r="JI205" s="106"/>
      <c r="JJ205" s="106"/>
      <c r="JK205" s="106"/>
      <c r="JL205" s="106"/>
      <c r="JM205" s="106"/>
      <c r="JN205" s="106"/>
      <c r="JO205" s="106"/>
      <c r="JP205" s="106"/>
      <c r="JQ205" s="106"/>
      <c r="JR205" s="106"/>
      <c r="JS205" s="106"/>
      <c r="JT205" s="106"/>
      <c r="JU205" s="106"/>
      <c r="JV205" s="106"/>
      <c r="JW205" s="106"/>
      <c r="JX205" s="106"/>
      <c r="JY205" s="106"/>
      <c r="JZ205" s="106"/>
      <c r="KA205" s="106"/>
      <c r="KB205" s="106"/>
      <c r="KC205" s="106"/>
      <c r="KD205" s="106"/>
      <c r="KE205" s="106"/>
      <c r="KF205" s="106"/>
      <c r="KG205" s="106"/>
      <c r="KH205" s="106"/>
      <c r="KI205" s="106"/>
      <c r="KJ205" s="106"/>
      <c r="KK205" s="106"/>
      <c r="KL205" s="106"/>
      <c r="KM205" s="106"/>
      <c r="KN205" s="106"/>
      <c r="KO205" s="106"/>
      <c r="KP205" s="106"/>
      <c r="KQ205" s="106"/>
      <c r="KR205" s="106"/>
      <c r="KS205" s="106"/>
      <c r="KT205" s="106"/>
      <c r="KU205" s="106"/>
      <c r="KV205" s="106"/>
      <c r="KW205" s="106"/>
      <c r="KX205" s="106"/>
      <c r="KY205" s="106"/>
      <c r="KZ205" s="106"/>
      <c r="LA205" s="106"/>
      <c r="LB205" s="106"/>
      <c r="LC205" s="106"/>
      <c r="LD205" s="106"/>
      <c r="LE205" s="106"/>
      <c r="LF205" s="106"/>
      <c r="LG205" s="106"/>
      <c r="LH205" s="106"/>
      <c r="LI205" s="106"/>
      <c r="LJ205" s="106"/>
      <c r="LK205" s="106"/>
      <c r="LL205" s="106"/>
      <c r="LM205" s="106"/>
      <c r="LN205" s="106"/>
      <c r="LO205" s="106"/>
      <c r="LP205" s="106"/>
      <c r="LQ205" s="106"/>
      <c r="LR205" s="106"/>
      <c r="LS205" s="106"/>
      <c r="LT205" s="106"/>
      <c r="LU205" s="106"/>
      <c r="LV205" s="106"/>
      <c r="LW205" s="106"/>
      <c r="LX205" s="106"/>
      <c r="LY205" s="106"/>
      <c r="LZ205" s="106"/>
      <c r="MA205" s="106"/>
      <c r="MB205" s="106"/>
      <c r="MC205" s="106"/>
      <c r="MD205" s="106"/>
      <c r="ME205" s="106"/>
      <c r="MF205" s="106"/>
      <c r="MG205" s="106"/>
      <c r="MH205" s="106"/>
      <c r="MI205" s="106"/>
      <c r="MJ205" s="106"/>
      <c r="MK205" s="106"/>
      <c r="ML205" s="106"/>
      <c r="MM205" s="106"/>
      <c r="MN205" s="106"/>
      <c r="MO205" s="106"/>
      <c r="MP205" s="106"/>
      <c r="MQ205" s="106"/>
      <c r="MR205" s="106"/>
      <c r="MS205" s="106"/>
      <c r="MT205" s="106"/>
      <c r="MU205" s="106"/>
      <c r="MV205" s="106"/>
      <c r="MW205" s="106"/>
      <c r="MX205" s="106"/>
      <c r="MY205" s="106"/>
      <c r="MZ205" s="106"/>
      <c r="NA205" s="106"/>
      <c r="NB205" s="106"/>
      <c r="NC205" s="106"/>
      <c r="ND205" s="106"/>
      <c r="NE205" s="106"/>
      <c r="NF205" s="106"/>
      <c r="NG205" s="106"/>
      <c r="NH205" s="106"/>
      <c r="NI205" s="106"/>
      <c r="NJ205" s="106"/>
      <c r="NK205" s="106"/>
      <c r="NL205" s="106"/>
      <c r="NM205" s="106"/>
      <c r="NN205" s="106"/>
      <c r="NO205" s="106"/>
      <c r="NP205" s="106"/>
      <c r="NQ205" s="106"/>
      <c r="NR205" s="106"/>
      <c r="NS205" s="106"/>
      <c r="NT205" s="106"/>
      <c r="NU205" s="106"/>
      <c r="NV205" s="106"/>
      <c r="NW205" s="106"/>
      <c r="NX205" s="106"/>
      <c r="NY205" s="106"/>
      <c r="NZ205" s="106"/>
      <c r="OA205" s="106"/>
      <c r="OB205" s="106"/>
      <c r="OC205" s="106"/>
      <c r="OD205" s="106"/>
      <c r="OE205" s="106"/>
      <c r="OF205" s="106"/>
      <c r="OG205" s="106"/>
      <c r="OH205" s="106"/>
      <c r="OI205" s="106"/>
      <c r="OJ205" s="106"/>
      <c r="OK205" s="106"/>
      <c r="OL205" s="106"/>
      <c r="OM205" s="106"/>
      <c r="ON205" s="106"/>
      <c r="OO205" s="106"/>
      <c r="OP205" s="106"/>
      <c r="OQ205" s="106"/>
      <c r="OR205" s="106"/>
      <c r="OS205" s="106"/>
      <c r="OT205" s="106"/>
      <c r="OU205" s="106"/>
      <c r="OV205" s="106"/>
      <c r="OW205" s="106"/>
      <c r="OX205" s="106"/>
      <c r="OY205" s="106"/>
      <c r="OZ205" s="106"/>
      <c r="PA205" s="106"/>
      <c r="PB205" s="106"/>
      <c r="PC205" s="106"/>
      <c r="PD205" s="106"/>
      <c r="PE205" s="106"/>
      <c r="PF205" s="106"/>
      <c r="PG205" s="106"/>
      <c r="PH205" s="106"/>
      <c r="PI205" s="106"/>
      <c r="PJ205" s="106"/>
      <c r="PK205" s="106"/>
      <c r="PL205" s="106"/>
      <c r="PM205" s="106"/>
      <c r="PN205" s="106"/>
      <c r="PO205" s="106"/>
      <c r="PP205" s="106"/>
      <c r="PQ205" s="106"/>
      <c r="PR205" s="106"/>
      <c r="PS205" s="106"/>
      <c r="PT205" s="106"/>
      <c r="PU205" s="106"/>
      <c r="PV205" s="106"/>
      <c r="PW205" s="106"/>
      <c r="PX205" s="106"/>
      <c r="PY205" s="106"/>
      <c r="PZ205" s="106"/>
      <c r="QA205" s="106"/>
      <c r="QB205" s="106"/>
      <c r="QC205" s="106"/>
      <c r="QD205" s="106"/>
      <c r="QE205" s="106"/>
      <c r="QF205" s="106"/>
      <c r="QG205" s="106"/>
      <c r="QH205" s="106"/>
      <c r="QI205" s="106"/>
      <c r="QJ205" s="106"/>
      <c r="QK205" s="106"/>
      <c r="QL205" s="106"/>
      <c r="QM205" s="106"/>
      <c r="QN205" s="106"/>
      <c r="QO205" s="106"/>
      <c r="QP205" s="106"/>
      <c r="QQ205" s="106"/>
      <c r="QR205" s="106"/>
      <c r="QS205" s="106"/>
      <c r="QT205" s="106"/>
      <c r="QU205" s="106"/>
      <c r="QV205" s="106"/>
      <c r="QW205" s="106"/>
      <c r="QX205" s="106"/>
      <c r="QY205" s="106"/>
      <c r="QZ205" s="106"/>
      <c r="RA205" s="106"/>
      <c r="RB205" s="106"/>
      <c r="RC205" s="106"/>
      <c r="RD205" s="106"/>
      <c r="RE205" s="106"/>
      <c r="RF205" s="106"/>
      <c r="RG205" s="106"/>
      <c r="RH205" s="106"/>
      <c r="RI205" s="106"/>
      <c r="RJ205" s="106"/>
      <c r="RK205" s="106"/>
      <c r="RL205" s="106"/>
      <c r="RM205" s="106"/>
      <c r="RN205" s="106"/>
      <c r="RO205" s="106"/>
      <c r="RP205" s="106"/>
      <c r="RQ205" s="106"/>
      <c r="RR205" s="106"/>
    </row>
    <row r="206" spans="1:486" x14ac:dyDescent="0.3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14"/>
      <c r="Q206" s="114"/>
      <c r="R206" s="149"/>
      <c r="S206" s="176">
        <v>0.39</v>
      </c>
      <c r="T206" s="176">
        <f t="shared" si="283"/>
        <v>72.745204481533492</v>
      </c>
      <c r="U206" s="176">
        <f t="shared" si="284"/>
        <v>45.06066005014619</v>
      </c>
      <c r="V206" s="177">
        <f t="shared" si="285"/>
        <v>0.86080643557404357</v>
      </c>
      <c r="W206" s="177">
        <f t="shared" si="286"/>
        <v>0.12403595301473387</v>
      </c>
      <c r="X206" s="177">
        <f t="shared" si="287"/>
        <v>1.7291356322126143</v>
      </c>
      <c r="Y206" s="177">
        <f t="shared" si="288"/>
        <v>1.1326871584396179</v>
      </c>
      <c r="Z206" s="178">
        <f t="shared" si="289"/>
        <v>2971.7021427896852</v>
      </c>
      <c r="AA206" s="178">
        <f t="shared" si="290"/>
        <v>1836.4490151979944</v>
      </c>
      <c r="AB206" s="176">
        <f t="shared" si="291"/>
        <v>0.6180550579931039</v>
      </c>
      <c r="AC206" s="176">
        <f t="shared" si="292"/>
        <v>6.4103232477032082</v>
      </c>
      <c r="AD206" s="149"/>
      <c r="AE206" s="149"/>
      <c r="AF206" s="149"/>
      <c r="AG206" s="149"/>
      <c r="AH206" s="149"/>
      <c r="AI206" s="149"/>
      <c r="AJ206" s="149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  <c r="JX206" s="106"/>
      <c r="JY206" s="106"/>
      <c r="JZ206" s="106"/>
      <c r="KA206" s="106"/>
      <c r="KB206" s="106"/>
      <c r="KC206" s="106"/>
      <c r="KD206" s="106"/>
      <c r="KE206" s="106"/>
      <c r="KF206" s="106"/>
      <c r="KG206" s="106"/>
      <c r="KH206" s="106"/>
      <c r="KI206" s="106"/>
      <c r="KJ206" s="106"/>
      <c r="KK206" s="106"/>
      <c r="KL206" s="106"/>
      <c r="KM206" s="106"/>
      <c r="KN206" s="106"/>
      <c r="KO206" s="106"/>
      <c r="KP206" s="106"/>
      <c r="KQ206" s="106"/>
      <c r="KR206" s="106"/>
      <c r="KS206" s="106"/>
      <c r="KT206" s="106"/>
      <c r="KU206" s="106"/>
      <c r="KV206" s="106"/>
      <c r="KW206" s="106"/>
      <c r="KX206" s="106"/>
      <c r="KY206" s="106"/>
      <c r="KZ206" s="106"/>
      <c r="LA206" s="106"/>
      <c r="LB206" s="106"/>
      <c r="LC206" s="106"/>
      <c r="LD206" s="106"/>
      <c r="LE206" s="106"/>
      <c r="LF206" s="106"/>
      <c r="LG206" s="106"/>
      <c r="LH206" s="106"/>
      <c r="LI206" s="106"/>
      <c r="LJ206" s="106"/>
      <c r="LK206" s="106"/>
      <c r="LL206" s="106"/>
      <c r="LM206" s="106"/>
      <c r="LN206" s="106"/>
      <c r="LO206" s="106"/>
      <c r="LP206" s="106"/>
      <c r="LQ206" s="106"/>
      <c r="LR206" s="106"/>
      <c r="LS206" s="106"/>
      <c r="LT206" s="106"/>
      <c r="LU206" s="106"/>
      <c r="LV206" s="106"/>
      <c r="LW206" s="106"/>
      <c r="LX206" s="106"/>
      <c r="LY206" s="106"/>
      <c r="LZ206" s="106"/>
      <c r="MA206" s="106"/>
      <c r="MB206" s="106"/>
      <c r="MC206" s="106"/>
      <c r="MD206" s="106"/>
      <c r="ME206" s="106"/>
      <c r="MF206" s="106"/>
      <c r="MG206" s="106"/>
      <c r="MH206" s="106"/>
      <c r="MI206" s="106"/>
      <c r="MJ206" s="106"/>
      <c r="MK206" s="106"/>
      <c r="ML206" s="106"/>
      <c r="MM206" s="106"/>
      <c r="MN206" s="106"/>
      <c r="MO206" s="106"/>
      <c r="MP206" s="106"/>
      <c r="MQ206" s="106"/>
      <c r="MR206" s="106"/>
      <c r="MS206" s="106"/>
      <c r="MT206" s="106"/>
      <c r="MU206" s="106"/>
      <c r="MV206" s="106"/>
      <c r="MW206" s="106"/>
      <c r="MX206" s="106"/>
      <c r="MY206" s="106"/>
      <c r="MZ206" s="106"/>
      <c r="NA206" s="106"/>
      <c r="NB206" s="106"/>
      <c r="NC206" s="106"/>
      <c r="ND206" s="106"/>
      <c r="NE206" s="106"/>
      <c r="NF206" s="106"/>
      <c r="NG206" s="106"/>
      <c r="NH206" s="106"/>
      <c r="NI206" s="106"/>
      <c r="NJ206" s="106"/>
      <c r="NK206" s="106"/>
      <c r="NL206" s="106"/>
      <c r="NM206" s="106"/>
      <c r="NN206" s="106"/>
      <c r="NO206" s="106"/>
      <c r="NP206" s="106"/>
      <c r="NQ206" s="106"/>
      <c r="NR206" s="106"/>
      <c r="NS206" s="106"/>
      <c r="NT206" s="106"/>
      <c r="NU206" s="106"/>
      <c r="NV206" s="106"/>
      <c r="NW206" s="106"/>
      <c r="NX206" s="106"/>
      <c r="NY206" s="106"/>
      <c r="NZ206" s="106"/>
      <c r="OA206" s="106"/>
      <c r="OB206" s="106"/>
      <c r="OC206" s="106"/>
      <c r="OD206" s="106"/>
      <c r="OE206" s="106"/>
      <c r="OF206" s="106"/>
      <c r="OG206" s="106"/>
      <c r="OH206" s="106"/>
      <c r="OI206" s="106"/>
      <c r="OJ206" s="106"/>
      <c r="OK206" s="106"/>
      <c r="OL206" s="106"/>
      <c r="OM206" s="106"/>
      <c r="ON206" s="106"/>
      <c r="OO206" s="106"/>
      <c r="OP206" s="106"/>
      <c r="OQ206" s="106"/>
      <c r="OR206" s="106"/>
      <c r="OS206" s="106"/>
      <c r="OT206" s="106"/>
      <c r="OU206" s="106"/>
      <c r="OV206" s="106"/>
      <c r="OW206" s="106"/>
      <c r="OX206" s="106"/>
      <c r="OY206" s="106"/>
      <c r="OZ206" s="106"/>
      <c r="PA206" s="106"/>
      <c r="PB206" s="106"/>
      <c r="PC206" s="106"/>
      <c r="PD206" s="106"/>
      <c r="PE206" s="106"/>
      <c r="PF206" s="106"/>
      <c r="PG206" s="106"/>
      <c r="PH206" s="106"/>
      <c r="PI206" s="106"/>
      <c r="PJ206" s="106"/>
      <c r="PK206" s="106"/>
      <c r="PL206" s="106"/>
      <c r="PM206" s="106"/>
      <c r="PN206" s="106"/>
      <c r="PO206" s="106"/>
      <c r="PP206" s="106"/>
      <c r="PQ206" s="106"/>
      <c r="PR206" s="106"/>
      <c r="PS206" s="106"/>
      <c r="PT206" s="106"/>
      <c r="PU206" s="106"/>
      <c r="PV206" s="106"/>
      <c r="PW206" s="106"/>
      <c r="PX206" s="106"/>
      <c r="PY206" s="106"/>
      <c r="PZ206" s="106"/>
      <c r="QA206" s="106"/>
      <c r="QB206" s="106"/>
      <c r="QC206" s="106"/>
      <c r="QD206" s="106"/>
      <c r="QE206" s="106"/>
      <c r="QF206" s="106"/>
      <c r="QG206" s="106"/>
      <c r="QH206" s="106"/>
      <c r="QI206" s="106"/>
      <c r="QJ206" s="106"/>
      <c r="QK206" s="106"/>
      <c r="QL206" s="106"/>
      <c r="QM206" s="106"/>
      <c r="QN206" s="106"/>
      <c r="QO206" s="106"/>
      <c r="QP206" s="106"/>
      <c r="QQ206" s="106"/>
      <c r="QR206" s="106"/>
      <c r="QS206" s="106"/>
      <c r="QT206" s="106"/>
      <c r="QU206" s="106"/>
      <c r="QV206" s="106"/>
      <c r="QW206" s="106"/>
      <c r="QX206" s="106"/>
      <c r="QY206" s="106"/>
      <c r="QZ206" s="106"/>
      <c r="RA206" s="106"/>
      <c r="RB206" s="106"/>
      <c r="RC206" s="106"/>
      <c r="RD206" s="106"/>
      <c r="RE206" s="106"/>
      <c r="RF206" s="106"/>
      <c r="RG206" s="106"/>
      <c r="RH206" s="106"/>
      <c r="RI206" s="106"/>
      <c r="RJ206" s="106"/>
      <c r="RK206" s="106"/>
      <c r="RL206" s="106"/>
      <c r="RM206" s="106"/>
      <c r="RN206" s="106"/>
      <c r="RO206" s="106"/>
      <c r="RP206" s="106"/>
      <c r="RQ206" s="106"/>
      <c r="RR206" s="106"/>
    </row>
    <row r="207" spans="1:486" x14ac:dyDescent="0.3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14"/>
      <c r="Q207" s="114"/>
      <c r="R207" s="149"/>
      <c r="S207" s="176">
        <v>0.4</v>
      </c>
      <c r="T207" s="176">
        <f t="shared" si="283"/>
        <v>72.745204481533492</v>
      </c>
      <c r="U207" s="176">
        <f t="shared" si="284"/>
        <v>45.06066005014619</v>
      </c>
      <c r="V207" s="177">
        <f t="shared" si="285"/>
        <v>0.86080643557404357</v>
      </c>
      <c r="W207" s="177">
        <f t="shared" si="286"/>
        <v>0.12403595301473387</v>
      </c>
      <c r="X207" s="177">
        <f t="shared" si="287"/>
        <v>1.7094940584455152</v>
      </c>
      <c r="Y207" s="177">
        <f t="shared" si="288"/>
        <v>1.1411675778908623</v>
      </c>
      <c r="Z207" s="178">
        <f t="shared" si="289"/>
        <v>3013.277973898606</v>
      </c>
      <c r="AA207" s="178">
        <f t="shared" si="290"/>
        <v>1819.8673710393703</v>
      </c>
      <c r="AB207" s="176">
        <f t="shared" si="291"/>
        <v>0.62346107117481597</v>
      </c>
      <c r="AC207" s="176">
        <f t="shared" si="292"/>
        <v>6.4436459974255733</v>
      </c>
      <c r="AD207" s="149"/>
      <c r="AE207" s="149"/>
      <c r="AF207" s="149"/>
      <c r="AG207" s="149"/>
      <c r="AH207" s="149"/>
      <c r="AI207" s="149"/>
      <c r="AJ207" s="149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  <c r="GB207" s="106"/>
      <c r="GC207" s="106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106"/>
      <c r="GN207" s="106"/>
      <c r="GO207" s="106"/>
      <c r="GP207" s="106"/>
      <c r="GQ207" s="106"/>
      <c r="GR207" s="106"/>
      <c r="GS207" s="106"/>
      <c r="GT207" s="106"/>
      <c r="GU207" s="106"/>
      <c r="GV207" s="106"/>
      <c r="GW207" s="106"/>
      <c r="GX207" s="106"/>
      <c r="GY207" s="106"/>
      <c r="GZ207" s="106"/>
      <c r="HA207" s="106"/>
      <c r="HB207" s="106"/>
      <c r="HC207" s="106"/>
      <c r="HD207" s="106"/>
      <c r="HE207" s="106"/>
      <c r="HF207" s="106"/>
      <c r="HG207" s="106"/>
      <c r="HH207" s="106"/>
      <c r="HI207" s="106"/>
      <c r="HJ207" s="106"/>
      <c r="HK207" s="106"/>
      <c r="HL207" s="106"/>
      <c r="HM207" s="106"/>
      <c r="HN207" s="106"/>
      <c r="HO207" s="106"/>
      <c r="HP207" s="106"/>
      <c r="HQ207" s="106"/>
      <c r="HR207" s="106"/>
      <c r="HS207" s="106"/>
      <c r="HT207" s="106"/>
      <c r="HU207" s="106"/>
      <c r="HV207" s="106"/>
      <c r="HW207" s="106"/>
      <c r="HX207" s="106"/>
      <c r="HY207" s="106"/>
      <c r="HZ207" s="106"/>
      <c r="IA207" s="106"/>
      <c r="IB207" s="106"/>
      <c r="IC207" s="106"/>
      <c r="ID207" s="106"/>
      <c r="IE207" s="106"/>
      <c r="IF207" s="106"/>
      <c r="IG207" s="106"/>
      <c r="IH207" s="106"/>
      <c r="II207" s="106"/>
      <c r="IJ207" s="106"/>
      <c r="IK207" s="106"/>
      <c r="IL207" s="106"/>
      <c r="IM207" s="106"/>
      <c r="IN207" s="106"/>
      <c r="IO207" s="106"/>
      <c r="IP207" s="106"/>
      <c r="IQ207" s="106"/>
      <c r="IR207" s="106"/>
      <c r="IS207" s="106"/>
      <c r="IT207" s="106"/>
      <c r="IU207" s="106"/>
      <c r="IV207" s="106"/>
      <c r="IW207" s="106"/>
      <c r="IX207" s="106"/>
      <c r="IY207" s="106"/>
      <c r="IZ207" s="106"/>
      <c r="JA207" s="106"/>
      <c r="JB207" s="106"/>
      <c r="JC207" s="106"/>
      <c r="JD207" s="106"/>
      <c r="JE207" s="106"/>
      <c r="JF207" s="106"/>
      <c r="JG207" s="106"/>
      <c r="JH207" s="106"/>
      <c r="JI207" s="106"/>
      <c r="JJ207" s="106"/>
      <c r="JK207" s="106"/>
      <c r="JL207" s="106"/>
      <c r="JM207" s="106"/>
      <c r="JN207" s="106"/>
      <c r="JO207" s="106"/>
      <c r="JP207" s="106"/>
      <c r="JQ207" s="106"/>
      <c r="JR207" s="106"/>
      <c r="JS207" s="106"/>
      <c r="JT207" s="106"/>
      <c r="JU207" s="106"/>
      <c r="JV207" s="106"/>
      <c r="JW207" s="106"/>
      <c r="JX207" s="106"/>
      <c r="JY207" s="106"/>
      <c r="JZ207" s="106"/>
      <c r="KA207" s="106"/>
      <c r="KB207" s="106"/>
      <c r="KC207" s="106"/>
      <c r="KD207" s="106"/>
      <c r="KE207" s="106"/>
      <c r="KF207" s="106"/>
      <c r="KG207" s="106"/>
      <c r="KH207" s="106"/>
      <c r="KI207" s="106"/>
      <c r="KJ207" s="106"/>
      <c r="KK207" s="106"/>
      <c r="KL207" s="106"/>
      <c r="KM207" s="106"/>
      <c r="KN207" s="106"/>
      <c r="KO207" s="106"/>
      <c r="KP207" s="106"/>
      <c r="KQ207" s="106"/>
      <c r="KR207" s="106"/>
      <c r="KS207" s="106"/>
      <c r="KT207" s="106"/>
      <c r="KU207" s="106"/>
      <c r="KV207" s="106"/>
      <c r="KW207" s="106"/>
      <c r="KX207" s="106"/>
      <c r="KY207" s="106"/>
      <c r="KZ207" s="106"/>
      <c r="LA207" s="106"/>
      <c r="LB207" s="106"/>
      <c r="LC207" s="106"/>
      <c r="LD207" s="106"/>
      <c r="LE207" s="106"/>
      <c r="LF207" s="106"/>
      <c r="LG207" s="106"/>
      <c r="LH207" s="106"/>
      <c r="LI207" s="106"/>
      <c r="LJ207" s="106"/>
      <c r="LK207" s="106"/>
      <c r="LL207" s="106"/>
      <c r="LM207" s="106"/>
      <c r="LN207" s="106"/>
      <c r="LO207" s="106"/>
      <c r="LP207" s="106"/>
      <c r="LQ207" s="106"/>
      <c r="LR207" s="106"/>
      <c r="LS207" s="106"/>
      <c r="LT207" s="106"/>
      <c r="LU207" s="106"/>
      <c r="LV207" s="106"/>
      <c r="LW207" s="106"/>
      <c r="LX207" s="106"/>
      <c r="LY207" s="106"/>
      <c r="LZ207" s="106"/>
      <c r="MA207" s="106"/>
      <c r="MB207" s="106"/>
      <c r="MC207" s="106"/>
      <c r="MD207" s="106"/>
      <c r="ME207" s="106"/>
      <c r="MF207" s="106"/>
      <c r="MG207" s="106"/>
      <c r="MH207" s="106"/>
      <c r="MI207" s="106"/>
      <c r="MJ207" s="106"/>
      <c r="MK207" s="106"/>
      <c r="ML207" s="106"/>
      <c r="MM207" s="106"/>
      <c r="MN207" s="106"/>
      <c r="MO207" s="106"/>
      <c r="MP207" s="106"/>
      <c r="MQ207" s="106"/>
      <c r="MR207" s="106"/>
      <c r="MS207" s="106"/>
      <c r="MT207" s="106"/>
      <c r="MU207" s="106"/>
      <c r="MV207" s="106"/>
      <c r="MW207" s="106"/>
      <c r="MX207" s="106"/>
      <c r="MY207" s="106"/>
      <c r="MZ207" s="106"/>
      <c r="NA207" s="106"/>
      <c r="NB207" s="106"/>
      <c r="NC207" s="106"/>
      <c r="ND207" s="106"/>
      <c r="NE207" s="106"/>
      <c r="NF207" s="106"/>
      <c r="NG207" s="106"/>
      <c r="NH207" s="106"/>
      <c r="NI207" s="106"/>
      <c r="NJ207" s="106"/>
      <c r="NK207" s="106"/>
      <c r="NL207" s="106"/>
      <c r="NM207" s="106"/>
      <c r="NN207" s="106"/>
      <c r="NO207" s="106"/>
      <c r="NP207" s="106"/>
      <c r="NQ207" s="106"/>
      <c r="NR207" s="106"/>
      <c r="NS207" s="106"/>
      <c r="NT207" s="106"/>
      <c r="NU207" s="106"/>
      <c r="NV207" s="106"/>
      <c r="NW207" s="106"/>
      <c r="NX207" s="106"/>
      <c r="NY207" s="106"/>
      <c r="NZ207" s="106"/>
      <c r="OA207" s="106"/>
      <c r="OB207" s="106"/>
      <c r="OC207" s="106"/>
      <c r="OD207" s="106"/>
      <c r="OE207" s="106"/>
      <c r="OF207" s="106"/>
      <c r="OG207" s="106"/>
      <c r="OH207" s="106"/>
      <c r="OI207" s="106"/>
      <c r="OJ207" s="106"/>
      <c r="OK207" s="106"/>
      <c r="OL207" s="106"/>
      <c r="OM207" s="106"/>
      <c r="ON207" s="106"/>
      <c r="OO207" s="106"/>
      <c r="OP207" s="106"/>
      <c r="OQ207" s="106"/>
      <c r="OR207" s="106"/>
      <c r="OS207" s="106"/>
      <c r="OT207" s="106"/>
      <c r="OU207" s="106"/>
      <c r="OV207" s="106"/>
      <c r="OW207" s="106"/>
      <c r="OX207" s="106"/>
      <c r="OY207" s="106"/>
      <c r="OZ207" s="106"/>
      <c r="PA207" s="106"/>
      <c r="PB207" s="106"/>
      <c r="PC207" s="106"/>
      <c r="PD207" s="106"/>
      <c r="PE207" s="106"/>
      <c r="PF207" s="106"/>
      <c r="PG207" s="106"/>
      <c r="PH207" s="106"/>
      <c r="PI207" s="106"/>
      <c r="PJ207" s="106"/>
      <c r="PK207" s="106"/>
      <c r="PL207" s="106"/>
      <c r="PM207" s="106"/>
      <c r="PN207" s="106"/>
      <c r="PO207" s="106"/>
      <c r="PP207" s="106"/>
      <c r="PQ207" s="106"/>
      <c r="PR207" s="106"/>
      <c r="PS207" s="106"/>
      <c r="PT207" s="106"/>
      <c r="PU207" s="106"/>
      <c r="PV207" s="106"/>
      <c r="PW207" s="106"/>
      <c r="PX207" s="106"/>
      <c r="PY207" s="106"/>
      <c r="PZ207" s="106"/>
      <c r="QA207" s="106"/>
      <c r="QB207" s="106"/>
      <c r="QC207" s="106"/>
      <c r="QD207" s="106"/>
      <c r="QE207" s="106"/>
      <c r="QF207" s="106"/>
      <c r="QG207" s="106"/>
      <c r="QH207" s="106"/>
      <c r="QI207" s="106"/>
      <c r="QJ207" s="106"/>
      <c r="QK207" s="106"/>
      <c r="QL207" s="106"/>
      <c r="QM207" s="106"/>
      <c r="QN207" s="106"/>
      <c r="QO207" s="106"/>
      <c r="QP207" s="106"/>
      <c r="QQ207" s="106"/>
      <c r="QR207" s="106"/>
      <c r="QS207" s="106"/>
      <c r="QT207" s="106"/>
      <c r="QU207" s="106"/>
      <c r="QV207" s="106"/>
      <c r="QW207" s="106"/>
      <c r="QX207" s="106"/>
      <c r="QY207" s="106"/>
      <c r="QZ207" s="106"/>
      <c r="RA207" s="106"/>
      <c r="RB207" s="106"/>
      <c r="RC207" s="106"/>
      <c r="RD207" s="106"/>
      <c r="RE207" s="106"/>
      <c r="RF207" s="106"/>
      <c r="RG207" s="106"/>
      <c r="RH207" s="106"/>
      <c r="RI207" s="106"/>
      <c r="RJ207" s="106"/>
      <c r="RK207" s="106"/>
      <c r="RL207" s="106"/>
      <c r="RM207" s="106"/>
      <c r="RN207" s="106"/>
      <c r="RO207" s="106"/>
      <c r="RP207" s="106"/>
      <c r="RQ207" s="106"/>
      <c r="RR207" s="106"/>
    </row>
    <row r="208" spans="1:486" x14ac:dyDescent="0.3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14"/>
      <c r="Q208" s="114"/>
      <c r="R208" s="149"/>
      <c r="S208" s="176">
        <v>0.41</v>
      </c>
      <c r="T208" s="176">
        <f t="shared" si="283"/>
        <v>72.745204481533492</v>
      </c>
      <c r="U208" s="176">
        <f t="shared" si="284"/>
        <v>45.06066005014619</v>
      </c>
      <c r="V208" s="177">
        <f t="shared" si="285"/>
        <v>0.86080643557404357</v>
      </c>
      <c r="W208" s="177">
        <f t="shared" si="286"/>
        <v>0.12403595301473387</v>
      </c>
      <c r="X208" s="177">
        <f t="shared" si="287"/>
        <v>1.6901487292886699</v>
      </c>
      <c r="Y208" s="177">
        <f t="shared" si="288"/>
        <v>1.1500425674069934</v>
      </c>
      <c r="Z208" s="178">
        <f t="shared" si="289"/>
        <v>3053.65795877032</v>
      </c>
      <c r="AA208" s="178">
        <f t="shared" si="290"/>
        <v>1803.4536742960747</v>
      </c>
      <c r="AB208" s="176">
        <f t="shared" si="291"/>
        <v>0.62869832720778607</v>
      </c>
      <c r="AC208" s="176">
        <f t="shared" si="292"/>
        <v>6.475598331889004</v>
      </c>
      <c r="AD208" s="149"/>
      <c r="AE208" s="149"/>
      <c r="AF208" s="149"/>
      <c r="AG208" s="149"/>
      <c r="AH208" s="149"/>
      <c r="AI208" s="149"/>
      <c r="AJ208" s="149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  <c r="GB208" s="106"/>
      <c r="GC208" s="106"/>
      <c r="GD208" s="106"/>
      <c r="GE208" s="106"/>
      <c r="GF208" s="106"/>
      <c r="GG208" s="106"/>
      <c r="GH208" s="106"/>
      <c r="GI208" s="106"/>
      <c r="GJ208" s="106"/>
      <c r="GK208" s="106"/>
      <c r="GL208" s="106"/>
      <c r="GM208" s="106"/>
      <c r="GN208" s="106"/>
      <c r="GO208" s="106"/>
      <c r="GP208" s="106"/>
      <c r="GQ208" s="106"/>
      <c r="GR208" s="106"/>
      <c r="GS208" s="106"/>
      <c r="GT208" s="106"/>
      <c r="GU208" s="106"/>
      <c r="GV208" s="106"/>
      <c r="GW208" s="106"/>
      <c r="GX208" s="106"/>
      <c r="GY208" s="106"/>
      <c r="GZ208" s="106"/>
      <c r="HA208" s="106"/>
      <c r="HB208" s="106"/>
      <c r="HC208" s="106"/>
      <c r="HD208" s="106"/>
      <c r="HE208" s="106"/>
      <c r="HF208" s="106"/>
      <c r="HG208" s="106"/>
      <c r="HH208" s="106"/>
      <c r="HI208" s="106"/>
      <c r="HJ208" s="106"/>
      <c r="HK208" s="106"/>
      <c r="HL208" s="106"/>
      <c r="HM208" s="106"/>
      <c r="HN208" s="106"/>
      <c r="HO208" s="106"/>
      <c r="HP208" s="106"/>
      <c r="HQ208" s="106"/>
      <c r="HR208" s="106"/>
      <c r="HS208" s="106"/>
      <c r="HT208" s="106"/>
      <c r="HU208" s="106"/>
      <c r="HV208" s="106"/>
      <c r="HW208" s="106"/>
      <c r="HX208" s="106"/>
      <c r="HY208" s="106"/>
      <c r="HZ208" s="106"/>
      <c r="IA208" s="106"/>
      <c r="IB208" s="106"/>
      <c r="IC208" s="106"/>
      <c r="ID208" s="106"/>
      <c r="IE208" s="106"/>
      <c r="IF208" s="106"/>
      <c r="IG208" s="106"/>
      <c r="IH208" s="106"/>
      <c r="II208" s="106"/>
      <c r="IJ208" s="106"/>
      <c r="IK208" s="106"/>
      <c r="IL208" s="106"/>
      <c r="IM208" s="106"/>
      <c r="IN208" s="106"/>
      <c r="IO208" s="106"/>
      <c r="IP208" s="106"/>
      <c r="IQ208" s="106"/>
      <c r="IR208" s="106"/>
      <c r="IS208" s="106"/>
      <c r="IT208" s="106"/>
      <c r="IU208" s="106"/>
      <c r="IV208" s="106"/>
      <c r="IW208" s="106"/>
      <c r="IX208" s="106"/>
      <c r="IY208" s="106"/>
      <c r="IZ208" s="106"/>
      <c r="JA208" s="106"/>
      <c r="JB208" s="106"/>
      <c r="JC208" s="106"/>
      <c r="JD208" s="106"/>
      <c r="JE208" s="106"/>
      <c r="JF208" s="106"/>
      <c r="JG208" s="106"/>
      <c r="JH208" s="106"/>
      <c r="JI208" s="106"/>
      <c r="JJ208" s="106"/>
      <c r="JK208" s="106"/>
      <c r="JL208" s="106"/>
      <c r="JM208" s="106"/>
      <c r="JN208" s="106"/>
      <c r="JO208" s="106"/>
      <c r="JP208" s="106"/>
      <c r="JQ208" s="106"/>
      <c r="JR208" s="106"/>
      <c r="JS208" s="106"/>
      <c r="JT208" s="106"/>
      <c r="JU208" s="106"/>
      <c r="JV208" s="106"/>
      <c r="JW208" s="106"/>
      <c r="JX208" s="106"/>
      <c r="JY208" s="106"/>
      <c r="JZ208" s="106"/>
      <c r="KA208" s="106"/>
      <c r="KB208" s="106"/>
      <c r="KC208" s="106"/>
      <c r="KD208" s="106"/>
      <c r="KE208" s="106"/>
      <c r="KF208" s="106"/>
      <c r="KG208" s="106"/>
      <c r="KH208" s="106"/>
      <c r="KI208" s="106"/>
      <c r="KJ208" s="106"/>
      <c r="KK208" s="106"/>
      <c r="KL208" s="106"/>
      <c r="KM208" s="106"/>
      <c r="KN208" s="106"/>
      <c r="KO208" s="106"/>
      <c r="KP208" s="106"/>
      <c r="KQ208" s="106"/>
      <c r="KR208" s="106"/>
      <c r="KS208" s="106"/>
      <c r="KT208" s="106"/>
      <c r="KU208" s="106"/>
      <c r="KV208" s="106"/>
      <c r="KW208" s="106"/>
      <c r="KX208" s="106"/>
      <c r="KY208" s="106"/>
      <c r="KZ208" s="106"/>
      <c r="LA208" s="106"/>
      <c r="LB208" s="106"/>
      <c r="LC208" s="106"/>
      <c r="LD208" s="106"/>
      <c r="LE208" s="106"/>
      <c r="LF208" s="106"/>
      <c r="LG208" s="106"/>
      <c r="LH208" s="106"/>
      <c r="LI208" s="106"/>
      <c r="LJ208" s="106"/>
      <c r="LK208" s="106"/>
      <c r="LL208" s="106"/>
      <c r="LM208" s="106"/>
      <c r="LN208" s="106"/>
      <c r="LO208" s="106"/>
      <c r="LP208" s="106"/>
      <c r="LQ208" s="106"/>
      <c r="LR208" s="106"/>
      <c r="LS208" s="106"/>
      <c r="LT208" s="106"/>
      <c r="LU208" s="106"/>
      <c r="LV208" s="106"/>
      <c r="LW208" s="106"/>
      <c r="LX208" s="106"/>
      <c r="LY208" s="106"/>
      <c r="LZ208" s="106"/>
      <c r="MA208" s="106"/>
      <c r="MB208" s="106"/>
      <c r="MC208" s="106"/>
      <c r="MD208" s="106"/>
      <c r="ME208" s="106"/>
      <c r="MF208" s="106"/>
      <c r="MG208" s="106"/>
      <c r="MH208" s="106"/>
      <c r="MI208" s="106"/>
      <c r="MJ208" s="106"/>
      <c r="MK208" s="106"/>
      <c r="ML208" s="106"/>
      <c r="MM208" s="106"/>
      <c r="MN208" s="106"/>
      <c r="MO208" s="106"/>
      <c r="MP208" s="106"/>
      <c r="MQ208" s="106"/>
      <c r="MR208" s="106"/>
      <c r="MS208" s="106"/>
      <c r="MT208" s="106"/>
      <c r="MU208" s="106"/>
      <c r="MV208" s="106"/>
      <c r="MW208" s="106"/>
      <c r="MX208" s="106"/>
      <c r="MY208" s="106"/>
      <c r="MZ208" s="106"/>
      <c r="NA208" s="106"/>
      <c r="NB208" s="106"/>
      <c r="NC208" s="106"/>
      <c r="ND208" s="106"/>
      <c r="NE208" s="106"/>
      <c r="NF208" s="106"/>
      <c r="NG208" s="106"/>
      <c r="NH208" s="106"/>
      <c r="NI208" s="106"/>
      <c r="NJ208" s="106"/>
      <c r="NK208" s="106"/>
      <c r="NL208" s="106"/>
      <c r="NM208" s="106"/>
      <c r="NN208" s="106"/>
      <c r="NO208" s="106"/>
      <c r="NP208" s="106"/>
      <c r="NQ208" s="106"/>
      <c r="NR208" s="106"/>
      <c r="NS208" s="106"/>
      <c r="NT208" s="106"/>
      <c r="NU208" s="106"/>
      <c r="NV208" s="106"/>
      <c r="NW208" s="106"/>
      <c r="NX208" s="106"/>
      <c r="NY208" s="106"/>
      <c r="NZ208" s="106"/>
      <c r="OA208" s="106"/>
      <c r="OB208" s="106"/>
      <c r="OC208" s="106"/>
      <c r="OD208" s="106"/>
      <c r="OE208" s="106"/>
      <c r="OF208" s="106"/>
      <c r="OG208" s="106"/>
      <c r="OH208" s="106"/>
      <c r="OI208" s="106"/>
      <c r="OJ208" s="106"/>
      <c r="OK208" s="106"/>
      <c r="OL208" s="106"/>
      <c r="OM208" s="106"/>
      <c r="ON208" s="106"/>
      <c r="OO208" s="106"/>
      <c r="OP208" s="106"/>
      <c r="OQ208" s="106"/>
      <c r="OR208" s="106"/>
      <c r="OS208" s="106"/>
      <c r="OT208" s="106"/>
      <c r="OU208" s="106"/>
      <c r="OV208" s="106"/>
      <c r="OW208" s="106"/>
      <c r="OX208" s="106"/>
      <c r="OY208" s="106"/>
      <c r="OZ208" s="106"/>
      <c r="PA208" s="106"/>
      <c r="PB208" s="106"/>
      <c r="PC208" s="106"/>
      <c r="PD208" s="106"/>
      <c r="PE208" s="106"/>
      <c r="PF208" s="106"/>
      <c r="PG208" s="106"/>
      <c r="PH208" s="106"/>
      <c r="PI208" s="106"/>
      <c r="PJ208" s="106"/>
      <c r="PK208" s="106"/>
      <c r="PL208" s="106"/>
      <c r="PM208" s="106"/>
      <c r="PN208" s="106"/>
      <c r="PO208" s="106"/>
      <c r="PP208" s="106"/>
      <c r="PQ208" s="106"/>
      <c r="PR208" s="106"/>
      <c r="PS208" s="106"/>
      <c r="PT208" s="106"/>
      <c r="PU208" s="106"/>
      <c r="PV208" s="106"/>
      <c r="PW208" s="106"/>
      <c r="PX208" s="106"/>
      <c r="PY208" s="106"/>
      <c r="PZ208" s="106"/>
      <c r="QA208" s="106"/>
      <c r="QB208" s="106"/>
      <c r="QC208" s="106"/>
      <c r="QD208" s="106"/>
      <c r="QE208" s="106"/>
      <c r="QF208" s="106"/>
      <c r="QG208" s="106"/>
      <c r="QH208" s="106"/>
      <c r="QI208" s="106"/>
      <c r="QJ208" s="106"/>
      <c r="QK208" s="106"/>
      <c r="QL208" s="106"/>
      <c r="QM208" s="106"/>
      <c r="QN208" s="106"/>
      <c r="QO208" s="106"/>
      <c r="QP208" s="106"/>
      <c r="QQ208" s="106"/>
      <c r="QR208" s="106"/>
      <c r="QS208" s="106"/>
      <c r="QT208" s="106"/>
      <c r="QU208" s="106"/>
      <c r="QV208" s="106"/>
      <c r="QW208" s="106"/>
      <c r="QX208" s="106"/>
      <c r="QY208" s="106"/>
      <c r="QZ208" s="106"/>
      <c r="RA208" s="106"/>
      <c r="RB208" s="106"/>
      <c r="RC208" s="106"/>
      <c r="RD208" s="106"/>
      <c r="RE208" s="106"/>
      <c r="RF208" s="106"/>
      <c r="RG208" s="106"/>
      <c r="RH208" s="106"/>
      <c r="RI208" s="106"/>
      <c r="RJ208" s="106"/>
      <c r="RK208" s="106"/>
      <c r="RL208" s="106"/>
      <c r="RM208" s="106"/>
      <c r="RN208" s="106"/>
      <c r="RO208" s="106"/>
      <c r="RP208" s="106"/>
      <c r="RQ208" s="106"/>
      <c r="RR208" s="106"/>
    </row>
    <row r="209" spans="1:486" x14ac:dyDescent="0.3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14"/>
      <c r="Q209" s="114"/>
      <c r="R209" s="149"/>
      <c r="S209" s="176">
        <v>0.42</v>
      </c>
      <c r="T209" s="176">
        <f t="shared" si="283"/>
        <v>72.745204481533492</v>
      </c>
      <c r="U209" s="176">
        <f t="shared" si="284"/>
        <v>45.06066005014619</v>
      </c>
      <c r="V209" s="177">
        <f t="shared" si="285"/>
        <v>0.86080643557404357</v>
      </c>
      <c r="W209" s="177">
        <f t="shared" si="286"/>
        <v>0.12403595301473387</v>
      </c>
      <c r="X209" s="177">
        <f t="shared" si="287"/>
        <v>1.6710950627946322</v>
      </c>
      <c r="Y209" s="177">
        <f t="shared" si="288"/>
        <v>1.1593298101146423</v>
      </c>
      <c r="Z209" s="178">
        <f t="shared" si="289"/>
        <v>3092.8727807735609</v>
      </c>
      <c r="AA209" s="178">
        <f t="shared" si="290"/>
        <v>1787.2037231204336</v>
      </c>
      <c r="AB209" s="176">
        <f t="shared" si="291"/>
        <v>0.63377547018077329</v>
      </c>
      <c r="AC209" s="176">
        <f t="shared" si="292"/>
        <v>6.5062155567867919</v>
      </c>
      <c r="AD209" s="149"/>
      <c r="AE209" s="149"/>
      <c r="AF209" s="149"/>
      <c r="AG209" s="149"/>
      <c r="AH209" s="149"/>
      <c r="AI209" s="149"/>
      <c r="AJ209" s="149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  <c r="GB209" s="106"/>
      <c r="GC209" s="106"/>
      <c r="GD209" s="106"/>
      <c r="GE209" s="106"/>
      <c r="GF209" s="106"/>
      <c r="GG209" s="106"/>
      <c r="GH209" s="106"/>
      <c r="GI209" s="106"/>
      <c r="GJ209" s="106"/>
      <c r="GK209" s="106"/>
      <c r="GL209" s="106"/>
      <c r="GM209" s="106"/>
      <c r="GN209" s="106"/>
      <c r="GO209" s="106"/>
      <c r="GP209" s="106"/>
      <c r="GQ209" s="106"/>
      <c r="GR209" s="106"/>
      <c r="GS209" s="106"/>
      <c r="GT209" s="106"/>
      <c r="GU209" s="106"/>
      <c r="GV209" s="106"/>
      <c r="GW209" s="106"/>
      <c r="GX209" s="106"/>
      <c r="GY209" s="106"/>
      <c r="GZ209" s="106"/>
      <c r="HA209" s="106"/>
      <c r="HB209" s="106"/>
      <c r="HC209" s="106"/>
      <c r="HD209" s="106"/>
      <c r="HE209" s="106"/>
      <c r="HF209" s="106"/>
      <c r="HG209" s="106"/>
      <c r="HH209" s="106"/>
      <c r="HI209" s="106"/>
      <c r="HJ209" s="106"/>
      <c r="HK209" s="106"/>
      <c r="HL209" s="106"/>
      <c r="HM209" s="106"/>
      <c r="HN209" s="106"/>
      <c r="HO209" s="106"/>
      <c r="HP209" s="106"/>
      <c r="HQ209" s="106"/>
      <c r="HR209" s="106"/>
      <c r="HS209" s="106"/>
      <c r="HT209" s="106"/>
      <c r="HU209" s="106"/>
      <c r="HV209" s="106"/>
      <c r="HW209" s="106"/>
      <c r="HX209" s="106"/>
      <c r="HY209" s="106"/>
      <c r="HZ209" s="106"/>
      <c r="IA209" s="106"/>
      <c r="IB209" s="106"/>
      <c r="IC209" s="106"/>
      <c r="ID209" s="106"/>
      <c r="IE209" s="106"/>
      <c r="IF209" s="106"/>
      <c r="IG209" s="106"/>
      <c r="IH209" s="106"/>
      <c r="II209" s="106"/>
      <c r="IJ209" s="106"/>
      <c r="IK209" s="106"/>
      <c r="IL209" s="106"/>
      <c r="IM209" s="106"/>
      <c r="IN209" s="106"/>
      <c r="IO209" s="106"/>
      <c r="IP209" s="106"/>
      <c r="IQ209" s="106"/>
      <c r="IR209" s="106"/>
      <c r="IS209" s="106"/>
      <c r="IT209" s="106"/>
      <c r="IU209" s="106"/>
      <c r="IV209" s="106"/>
      <c r="IW209" s="106"/>
      <c r="IX209" s="106"/>
      <c r="IY209" s="106"/>
      <c r="IZ209" s="106"/>
      <c r="JA209" s="106"/>
      <c r="JB209" s="106"/>
      <c r="JC209" s="106"/>
      <c r="JD209" s="106"/>
      <c r="JE209" s="106"/>
      <c r="JF209" s="106"/>
      <c r="JG209" s="106"/>
      <c r="JH209" s="106"/>
      <c r="JI209" s="106"/>
      <c r="JJ209" s="106"/>
      <c r="JK209" s="106"/>
      <c r="JL209" s="106"/>
      <c r="JM209" s="106"/>
      <c r="JN209" s="106"/>
      <c r="JO209" s="106"/>
      <c r="JP209" s="106"/>
      <c r="JQ209" s="106"/>
      <c r="JR209" s="106"/>
      <c r="JS209" s="106"/>
      <c r="JT209" s="106"/>
      <c r="JU209" s="106"/>
      <c r="JV209" s="106"/>
      <c r="JW209" s="106"/>
      <c r="JX209" s="106"/>
      <c r="JY209" s="106"/>
      <c r="JZ209" s="106"/>
      <c r="KA209" s="106"/>
      <c r="KB209" s="106"/>
      <c r="KC209" s="106"/>
      <c r="KD209" s="106"/>
      <c r="KE209" s="106"/>
      <c r="KF209" s="106"/>
      <c r="KG209" s="106"/>
      <c r="KH209" s="106"/>
      <c r="KI209" s="106"/>
      <c r="KJ209" s="106"/>
      <c r="KK209" s="106"/>
      <c r="KL209" s="106"/>
      <c r="KM209" s="106"/>
      <c r="KN209" s="106"/>
      <c r="KO209" s="106"/>
      <c r="KP209" s="106"/>
      <c r="KQ209" s="106"/>
      <c r="KR209" s="106"/>
      <c r="KS209" s="106"/>
      <c r="KT209" s="106"/>
      <c r="KU209" s="106"/>
      <c r="KV209" s="106"/>
      <c r="KW209" s="106"/>
      <c r="KX209" s="106"/>
      <c r="KY209" s="106"/>
      <c r="KZ209" s="106"/>
      <c r="LA209" s="106"/>
      <c r="LB209" s="106"/>
      <c r="LC209" s="106"/>
      <c r="LD209" s="106"/>
      <c r="LE209" s="106"/>
      <c r="LF209" s="106"/>
      <c r="LG209" s="106"/>
      <c r="LH209" s="106"/>
      <c r="LI209" s="106"/>
      <c r="LJ209" s="106"/>
      <c r="LK209" s="106"/>
      <c r="LL209" s="106"/>
      <c r="LM209" s="106"/>
      <c r="LN209" s="106"/>
      <c r="LO209" s="106"/>
      <c r="LP209" s="106"/>
      <c r="LQ209" s="106"/>
      <c r="LR209" s="106"/>
      <c r="LS209" s="106"/>
      <c r="LT209" s="106"/>
      <c r="LU209" s="106"/>
      <c r="LV209" s="106"/>
      <c r="LW209" s="106"/>
      <c r="LX209" s="106"/>
      <c r="LY209" s="106"/>
      <c r="LZ209" s="106"/>
      <c r="MA209" s="106"/>
      <c r="MB209" s="106"/>
      <c r="MC209" s="106"/>
      <c r="MD209" s="106"/>
      <c r="ME209" s="106"/>
      <c r="MF209" s="106"/>
      <c r="MG209" s="106"/>
      <c r="MH209" s="106"/>
      <c r="MI209" s="106"/>
      <c r="MJ209" s="106"/>
      <c r="MK209" s="106"/>
      <c r="ML209" s="106"/>
      <c r="MM209" s="106"/>
      <c r="MN209" s="106"/>
      <c r="MO209" s="106"/>
      <c r="MP209" s="106"/>
      <c r="MQ209" s="106"/>
      <c r="MR209" s="106"/>
      <c r="MS209" s="106"/>
      <c r="MT209" s="106"/>
      <c r="MU209" s="106"/>
      <c r="MV209" s="106"/>
      <c r="MW209" s="106"/>
      <c r="MX209" s="106"/>
      <c r="MY209" s="106"/>
      <c r="MZ209" s="106"/>
      <c r="NA209" s="106"/>
      <c r="NB209" s="106"/>
      <c r="NC209" s="106"/>
      <c r="ND209" s="106"/>
      <c r="NE209" s="106"/>
      <c r="NF209" s="106"/>
      <c r="NG209" s="106"/>
      <c r="NH209" s="106"/>
      <c r="NI209" s="106"/>
      <c r="NJ209" s="106"/>
      <c r="NK209" s="106"/>
      <c r="NL209" s="106"/>
      <c r="NM209" s="106"/>
      <c r="NN209" s="106"/>
      <c r="NO209" s="106"/>
      <c r="NP209" s="106"/>
      <c r="NQ209" s="106"/>
      <c r="NR209" s="106"/>
      <c r="NS209" s="106"/>
      <c r="NT209" s="106"/>
      <c r="NU209" s="106"/>
      <c r="NV209" s="106"/>
      <c r="NW209" s="106"/>
      <c r="NX209" s="106"/>
      <c r="NY209" s="106"/>
      <c r="NZ209" s="106"/>
      <c r="OA209" s="106"/>
      <c r="OB209" s="106"/>
      <c r="OC209" s="106"/>
      <c r="OD209" s="106"/>
      <c r="OE209" s="106"/>
      <c r="OF209" s="106"/>
      <c r="OG209" s="106"/>
      <c r="OH209" s="106"/>
      <c r="OI209" s="106"/>
      <c r="OJ209" s="106"/>
      <c r="OK209" s="106"/>
      <c r="OL209" s="106"/>
      <c r="OM209" s="106"/>
      <c r="ON209" s="106"/>
      <c r="OO209" s="106"/>
      <c r="OP209" s="106"/>
      <c r="OQ209" s="106"/>
      <c r="OR209" s="106"/>
      <c r="OS209" s="106"/>
      <c r="OT209" s="106"/>
      <c r="OU209" s="106"/>
      <c r="OV209" s="106"/>
      <c r="OW209" s="106"/>
      <c r="OX209" s="106"/>
      <c r="OY209" s="106"/>
      <c r="OZ209" s="106"/>
      <c r="PA209" s="106"/>
      <c r="PB209" s="106"/>
      <c r="PC209" s="106"/>
      <c r="PD209" s="106"/>
      <c r="PE209" s="106"/>
      <c r="PF209" s="106"/>
      <c r="PG209" s="106"/>
      <c r="PH209" s="106"/>
      <c r="PI209" s="106"/>
      <c r="PJ209" s="106"/>
      <c r="PK209" s="106"/>
      <c r="PL209" s="106"/>
      <c r="PM209" s="106"/>
      <c r="PN209" s="106"/>
      <c r="PO209" s="106"/>
      <c r="PP209" s="106"/>
      <c r="PQ209" s="106"/>
      <c r="PR209" s="106"/>
      <c r="PS209" s="106"/>
      <c r="PT209" s="106"/>
      <c r="PU209" s="106"/>
      <c r="PV209" s="106"/>
      <c r="PW209" s="106"/>
      <c r="PX209" s="106"/>
      <c r="PY209" s="106"/>
      <c r="PZ209" s="106"/>
      <c r="QA209" s="106"/>
      <c r="QB209" s="106"/>
      <c r="QC209" s="106"/>
      <c r="QD209" s="106"/>
      <c r="QE209" s="106"/>
      <c r="QF209" s="106"/>
      <c r="QG209" s="106"/>
      <c r="QH209" s="106"/>
      <c r="QI209" s="106"/>
      <c r="QJ209" s="106"/>
      <c r="QK209" s="106"/>
      <c r="QL209" s="106"/>
      <c r="QM209" s="106"/>
      <c r="QN209" s="106"/>
      <c r="QO209" s="106"/>
      <c r="QP209" s="106"/>
      <c r="QQ209" s="106"/>
      <c r="QR209" s="106"/>
      <c r="QS209" s="106"/>
      <c r="QT209" s="106"/>
      <c r="QU209" s="106"/>
      <c r="QV209" s="106"/>
      <c r="QW209" s="106"/>
      <c r="QX209" s="106"/>
      <c r="QY209" s="106"/>
      <c r="QZ209" s="106"/>
      <c r="RA209" s="106"/>
      <c r="RB209" s="106"/>
      <c r="RC209" s="106"/>
      <c r="RD209" s="106"/>
      <c r="RE209" s="106"/>
      <c r="RF209" s="106"/>
      <c r="RG209" s="106"/>
      <c r="RH209" s="106"/>
      <c r="RI209" s="106"/>
      <c r="RJ209" s="106"/>
      <c r="RK209" s="106"/>
      <c r="RL209" s="106"/>
      <c r="RM209" s="106"/>
      <c r="RN209" s="106"/>
      <c r="RO209" s="106"/>
      <c r="RP209" s="106"/>
      <c r="RQ209" s="106"/>
      <c r="RR209" s="106"/>
    </row>
    <row r="210" spans="1:486" x14ac:dyDescent="0.3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14"/>
      <c r="Q210" s="114"/>
      <c r="R210" s="149"/>
      <c r="S210" s="176">
        <v>0.43</v>
      </c>
      <c r="T210" s="176">
        <f t="shared" si="283"/>
        <v>72.745204481533492</v>
      </c>
      <c r="U210" s="176">
        <f t="shared" si="284"/>
        <v>45.06066005014619</v>
      </c>
      <c r="V210" s="177">
        <f t="shared" si="285"/>
        <v>0.86080643557404357</v>
      </c>
      <c r="W210" s="177">
        <f t="shared" si="286"/>
        <v>0.12403595301473387</v>
      </c>
      <c r="X210" s="177">
        <f t="shared" si="287"/>
        <v>1.6523285911648404</v>
      </c>
      <c r="Y210" s="177">
        <f t="shared" si="288"/>
        <v>1.1690481833985473</v>
      </c>
      <c r="Z210" s="178">
        <f t="shared" si="289"/>
        <v>3130.9525319274526</v>
      </c>
      <c r="AA210" s="178">
        <f t="shared" si="290"/>
        <v>1771.1132449700283</v>
      </c>
      <c r="AB210" s="176">
        <f t="shared" si="291"/>
        <v>0.63870063651186537</v>
      </c>
      <c r="AC210" s="176">
        <f t="shared" si="292"/>
        <v>6.5355320951614573</v>
      </c>
      <c r="AD210" s="149"/>
      <c r="AE210" s="149"/>
      <c r="AF210" s="149"/>
      <c r="AG210" s="149"/>
      <c r="AH210" s="149"/>
      <c r="AI210" s="149"/>
      <c r="AJ210" s="149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  <c r="JX210" s="106"/>
      <c r="JY210" s="106"/>
      <c r="JZ210" s="106"/>
      <c r="KA210" s="106"/>
      <c r="KB210" s="106"/>
      <c r="KC210" s="106"/>
      <c r="KD210" s="106"/>
      <c r="KE210" s="106"/>
      <c r="KF210" s="106"/>
      <c r="KG210" s="106"/>
      <c r="KH210" s="106"/>
      <c r="KI210" s="106"/>
      <c r="KJ210" s="106"/>
      <c r="KK210" s="106"/>
      <c r="KL210" s="106"/>
      <c r="KM210" s="106"/>
      <c r="KN210" s="106"/>
      <c r="KO210" s="106"/>
      <c r="KP210" s="106"/>
      <c r="KQ210" s="106"/>
      <c r="KR210" s="106"/>
      <c r="KS210" s="106"/>
      <c r="KT210" s="106"/>
      <c r="KU210" s="106"/>
      <c r="KV210" s="106"/>
      <c r="KW210" s="106"/>
      <c r="KX210" s="106"/>
      <c r="KY210" s="106"/>
      <c r="KZ210" s="106"/>
      <c r="LA210" s="106"/>
      <c r="LB210" s="106"/>
      <c r="LC210" s="106"/>
      <c r="LD210" s="106"/>
      <c r="LE210" s="106"/>
      <c r="LF210" s="106"/>
      <c r="LG210" s="106"/>
      <c r="LH210" s="106"/>
      <c r="LI210" s="106"/>
      <c r="LJ210" s="106"/>
      <c r="LK210" s="106"/>
      <c r="LL210" s="106"/>
      <c r="LM210" s="106"/>
      <c r="LN210" s="106"/>
      <c r="LO210" s="106"/>
      <c r="LP210" s="106"/>
      <c r="LQ210" s="106"/>
      <c r="LR210" s="106"/>
      <c r="LS210" s="106"/>
      <c r="LT210" s="106"/>
      <c r="LU210" s="106"/>
      <c r="LV210" s="106"/>
      <c r="LW210" s="106"/>
      <c r="LX210" s="106"/>
      <c r="LY210" s="106"/>
      <c r="LZ210" s="106"/>
      <c r="MA210" s="106"/>
      <c r="MB210" s="106"/>
      <c r="MC210" s="106"/>
      <c r="MD210" s="106"/>
      <c r="ME210" s="106"/>
      <c r="MF210" s="106"/>
      <c r="MG210" s="106"/>
      <c r="MH210" s="106"/>
      <c r="MI210" s="106"/>
      <c r="MJ210" s="106"/>
      <c r="MK210" s="106"/>
      <c r="ML210" s="106"/>
      <c r="MM210" s="106"/>
      <c r="MN210" s="106"/>
      <c r="MO210" s="106"/>
      <c r="MP210" s="106"/>
      <c r="MQ210" s="106"/>
      <c r="MR210" s="106"/>
      <c r="MS210" s="106"/>
      <c r="MT210" s="106"/>
      <c r="MU210" s="106"/>
      <c r="MV210" s="106"/>
      <c r="MW210" s="106"/>
      <c r="MX210" s="106"/>
      <c r="MY210" s="106"/>
      <c r="MZ210" s="106"/>
      <c r="NA210" s="106"/>
      <c r="NB210" s="106"/>
      <c r="NC210" s="106"/>
      <c r="ND210" s="106"/>
      <c r="NE210" s="106"/>
      <c r="NF210" s="106"/>
      <c r="NG210" s="106"/>
      <c r="NH210" s="106"/>
      <c r="NI210" s="106"/>
      <c r="NJ210" s="106"/>
      <c r="NK210" s="106"/>
      <c r="NL210" s="106"/>
      <c r="NM210" s="106"/>
      <c r="NN210" s="106"/>
      <c r="NO210" s="106"/>
      <c r="NP210" s="106"/>
      <c r="NQ210" s="106"/>
      <c r="NR210" s="106"/>
      <c r="NS210" s="106"/>
      <c r="NT210" s="106"/>
      <c r="NU210" s="106"/>
      <c r="NV210" s="106"/>
      <c r="NW210" s="106"/>
      <c r="NX210" s="106"/>
      <c r="NY210" s="106"/>
      <c r="NZ210" s="106"/>
      <c r="OA210" s="106"/>
      <c r="OB210" s="106"/>
      <c r="OC210" s="106"/>
      <c r="OD210" s="106"/>
      <c r="OE210" s="106"/>
      <c r="OF210" s="106"/>
      <c r="OG210" s="106"/>
      <c r="OH210" s="106"/>
      <c r="OI210" s="106"/>
      <c r="OJ210" s="106"/>
      <c r="OK210" s="106"/>
      <c r="OL210" s="106"/>
      <c r="OM210" s="106"/>
      <c r="ON210" s="106"/>
      <c r="OO210" s="106"/>
      <c r="OP210" s="106"/>
      <c r="OQ210" s="106"/>
      <c r="OR210" s="106"/>
      <c r="OS210" s="106"/>
      <c r="OT210" s="106"/>
      <c r="OU210" s="106"/>
      <c r="OV210" s="106"/>
      <c r="OW210" s="106"/>
      <c r="OX210" s="106"/>
      <c r="OY210" s="106"/>
      <c r="OZ210" s="106"/>
      <c r="PA210" s="106"/>
      <c r="PB210" s="106"/>
      <c r="PC210" s="106"/>
      <c r="PD210" s="106"/>
      <c r="PE210" s="106"/>
      <c r="PF210" s="106"/>
      <c r="PG210" s="106"/>
      <c r="PH210" s="106"/>
      <c r="PI210" s="106"/>
      <c r="PJ210" s="106"/>
      <c r="PK210" s="106"/>
      <c r="PL210" s="106"/>
      <c r="PM210" s="106"/>
      <c r="PN210" s="106"/>
      <c r="PO210" s="106"/>
      <c r="PP210" s="106"/>
      <c r="PQ210" s="106"/>
      <c r="PR210" s="106"/>
      <c r="PS210" s="106"/>
      <c r="PT210" s="106"/>
      <c r="PU210" s="106"/>
      <c r="PV210" s="106"/>
      <c r="PW210" s="106"/>
      <c r="PX210" s="106"/>
      <c r="PY210" s="106"/>
      <c r="PZ210" s="106"/>
      <c r="QA210" s="106"/>
      <c r="QB210" s="106"/>
      <c r="QC210" s="106"/>
      <c r="QD210" s="106"/>
      <c r="QE210" s="106"/>
      <c r="QF210" s="106"/>
      <c r="QG210" s="106"/>
      <c r="QH210" s="106"/>
      <c r="QI210" s="106"/>
      <c r="QJ210" s="106"/>
      <c r="QK210" s="106"/>
      <c r="QL210" s="106"/>
      <c r="QM210" s="106"/>
      <c r="QN210" s="106"/>
      <c r="QO210" s="106"/>
      <c r="QP210" s="106"/>
      <c r="QQ210" s="106"/>
      <c r="QR210" s="106"/>
      <c r="QS210" s="106"/>
      <c r="QT210" s="106"/>
      <c r="QU210" s="106"/>
      <c r="QV210" s="106"/>
      <c r="QW210" s="106"/>
      <c r="QX210" s="106"/>
      <c r="QY210" s="106"/>
      <c r="QZ210" s="106"/>
      <c r="RA210" s="106"/>
      <c r="RB210" s="106"/>
      <c r="RC210" s="106"/>
      <c r="RD210" s="106"/>
      <c r="RE210" s="106"/>
      <c r="RF210" s="106"/>
      <c r="RG210" s="106"/>
      <c r="RH210" s="106"/>
      <c r="RI210" s="106"/>
      <c r="RJ210" s="106"/>
      <c r="RK210" s="106"/>
      <c r="RL210" s="106"/>
      <c r="RM210" s="106"/>
      <c r="RN210" s="106"/>
      <c r="RO210" s="106"/>
      <c r="RP210" s="106"/>
      <c r="RQ210" s="106"/>
      <c r="RR210" s="106"/>
    </row>
    <row r="211" spans="1:486" x14ac:dyDescent="0.3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14"/>
      <c r="Q211" s="114"/>
      <c r="R211" s="149"/>
      <c r="S211" s="176">
        <v>0.44</v>
      </c>
      <c r="T211" s="176">
        <f t="shared" si="283"/>
        <v>72.745204481533492</v>
      </c>
      <c r="U211" s="176">
        <f t="shared" si="284"/>
        <v>45.06066005014619</v>
      </c>
      <c r="V211" s="177">
        <f t="shared" si="285"/>
        <v>0.86080643557404357</v>
      </c>
      <c r="W211" s="177">
        <f t="shared" si="286"/>
        <v>0.12403595301473387</v>
      </c>
      <c r="X211" s="177">
        <f t="shared" si="287"/>
        <v>1.6338449600334835</v>
      </c>
      <c r="Y211" s="177">
        <f t="shared" si="288"/>
        <v>1.1792178574695851</v>
      </c>
      <c r="Z211" s="178">
        <f t="shared" si="289"/>
        <v>3167.9267366638592</v>
      </c>
      <c r="AA211" s="178">
        <f t="shared" si="290"/>
        <v>1755.1778846077757</v>
      </c>
      <c r="AB211" s="176">
        <f t="shared" si="291"/>
        <v>0.64348149803194432</v>
      </c>
      <c r="AC211" s="176">
        <f t="shared" si="292"/>
        <v>6.563581503086664</v>
      </c>
      <c r="AD211" s="149"/>
      <c r="AE211" s="149"/>
      <c r="AF211" s="149"/>
      <c r="AG211" s="149"/>
      <c r="AH211" s="149"/>
      <c r="AI211" s="149"/>
      <c r="AJ211" s="149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106"/>
      <c r="GG211" s="106"/>
      <c r="GH211" s="106"/>
      <c r="GI211" s="106"/>
      <c r="GJ211" s="106"/>
      <c r="GK211" s="106"/>
      <c r="GL211" s="106"/>
      <c r="GM211" s="106"/>
      <c r="GN211" s="106"/>
      <c r="GO211" s="106"/>
      <c r="GP211" s="106"/>
      <c r="GQ211" s="106"/>
      <c r="GR211" s="106"/>
      <c r="GS211" s="106"/>
      <c r="GT211" s="106"/>
      <c r="GU211" s="106"/>
      <c r="GV211" s="106"/>
      <c r="GW211" s="106"/>
      <c r="GX211" s="106"/>
      <c r="GY211" s="106"/>
      <c r="GZ211" s="106"/>
      <c r="HA211" s="106"/>
      <c r="HB211" s="106"/>
      <c r="HC211" s="106"/>
      <c r="HD211" s="106"/>
      <c r="HE211" s="106"/>
      <c r="HF211" s="106"/>
      <c r="HG211" s="106"/>
      <c r="HH211" s="106"/>
      <c r="HI211" s="106"/>
      <c r="HJ211" s="106"/>
      <c r="HK211" s="106"/>
      <c r="HL211" s="106"/>
      <c r="HM211" s="106"/>
      <c r="HN211" s="106"/>
      <c r="HO211" s="106"/>
      <c r="HP211" s="106"/>
      <c r="HQ211" s="106"/>
      <c r="HR211" s="106"/>
      <c r="HS211" s="106"/>
      <c r="HT211" s="106"/>
      <c r="HU211" s="106"/>
      <c r="HV211" s="106"/>
      <c r="HW211" s="106"/>
      <c r="HX211" s="106"/>
      <c r="HY211" s="106"/>
      <c r="HZ211" s="106"/>
      <c r="IA211" s="106"/>
      <c r="IB211" s="106"/>
      <c r="IC211" s="106"/>
      <c r="ID211" s="106"/>
      <c r="IE211" s="106"/>
      <c r="IF211" s="106"/>
      <c r="IG211" s="106"/>
      <c r="IH211" s="106"/>
      <c r="II211" s="106"/>
      <c r="IJ211" s="106"/>
      <c r="IK211" s="106"/>
      <c r="IL211" s="106"/>
      <c r="IM211" s="106"/>
      <c r="IN211" s="106"/>
      <c r="IO211" s="106"/>
      <c r="IP211" s="106"/>
      <c r="IQ211" s="106"/>
      <c r="IR211" s="106"/>
      <c r="IS211" s="106"/>
      <c r="IT211" s="106"/>
      <c r="IU211" s="106"/>
      <c r="IV211" s="106"/>
      <c r="IW211" s="106"/>
      <c r="IX211" s="106"/>
      <c r="IY211" s="106"/>
      <c r="IZ211" s="106"/>
      <c r="JA211" s="106"/>
      <c r="JB211" s="106"/>
      <c r="JC211" s="106"/>
      <c r="JD211" s="106"/>
      <c r="JE211" s="106"/>
      <c r="JF211" s="106"/>
      <c r="JG211" s="106"/>
      <c r="JH211" s="106"/>
      <c r="JI211" s="106"/>
      <c r="JJ211" s="106"/>
      <c r="JK211" s="106"/>
      <c r="JL211" s="106"/>
      <c r="JM211" s="106"/>
      <c r="JN211" s="106"/>
      <c r="JO211" s="106"/>
      <c r="JP211" s="106"/>
      <c r="JQ211" s="106"/>
      <c r="JR211" s="106"/>
      <c r="JS211" s="106"/>
      <c r="JT211" s="106"/>
      <c r="JU211" s="106"/>
      <c r="JV211" s="106"/>
      <c r="JW211" s="106"/>
      <c r="JX211" s="106"/>
      <c r="JY211" s="106"/>
      <c r="JZ211" s="106"/>
      <c r="KA211" s="106"/>
      <c r="KB211" s="106"/>
      <c r="KC211" s="106"/>
      <c r="KD211" s="106"/>
      <c r="KE211" s="106"/>
      <c r="KF211" s="106"/>
      <c r="KG211" s="106"/>
      <c r="KH211" s="106"/>
      <c r="KI211" s="106"/>
      <c r="KJ211" s="106"/>
      <c r="KK211" s="106"/>
      <c r="KL211" s="106"/>
      <c r="KM211" s="106"/>
      <c r="KN211" s="106"/>
      <c r="KO211" s="106"/>
      <c r="KP211" s="106"/>
      <c r="KQ211" s="106"/>
      <c r="KR211" s="106"/>
      <c r="KS211" s="106"/>
      <c r="KT211" s="106"/>
      <c r="KU211" s="106"/>
      <c r="KV211" s="106"/>
      <c r="KW211" s="106"/>
      <c r="KX211" s="106"/>
      <c r="KY211" s="106"/>
      <c r="KZ211" s="106"/>
      <c r="LA211" s="106"/>
      <c r="LB211" s="106"/>
      <c r="LC211" s="106"/>
      <c r="LD211" s="106"/>
      <c r="LE211" s="106"/>
      <c r="LF211" s="106"/>
      <c r="LG211" s="106"/>
      <c r="LH211" s="106"/>
      <c r="LI211" s="106"/>
      <c r="LJ211" s="106"/>
      <c r="LK211" s="106"/>
      <c r="LL211" s="106"/>
      <c r="LM211" s="106"/>
      <c r="LN211" s="106"/>
      <c r="LO211" s="106"/>
      <c r="LP211" s="106"/>
      <c r="LQ211" s="106"/>
      <c r="LR211" s="106"/>
      <c r="LS211" s="106"/>
      <c r="LT211" s="106"/>
      <c r="LU211" s="106"/>
      <c r="LV211" s="106"/>
      <c r="LW211" s="106"/>
      <c r="LX211" s="106"/>
      <c r="LY211" s="106"/>
      <c r="LZ211" s="106"/>
      <c r="MA211" s="106"/>
      <c r="MB211" s="106"/>
      <c r="MC211" s="106"/>
      <c r="MD211" s="106"/>
      <c r="ME211" s="106"/>
      <c r="MF211" s="106"/>
      <c r="MG211" s="106"/>
      <c r="MH211" s="106"/>
      <c r="MI211" s="106"/>
      <c r="MJ211" s="106"/>
      <c r="MK211" s="106"/>
      <c r="ML211" s="106"/>
      <c r="MM211" s="106"/>
      <c r="MN211" s="106"/>
      <c r="MO211" s="106"/>
      <c r="MP211" s="106"/>
      <c r="MQ211" s="106"/>
      <c r="MR211" s="106"/>
      <c r="MS211" s="106"/>
      <c r="MT211" s="106"/>
      <c r="MU211" s="106"/>
      <c r="MV211" s="106"/>
      <c r="MW211" s="106"/>
      <c r="MX211" s="106"/>
      <c r="MY211" s="106"/>
      <c r="MZ211" s="106"/>
      <c r="NA211" s="106"/>
      <c r="NB211" s="106"/>
      <c r="NC211" s="106"/>
      <c r="ND211" s="106"/>
      <c r="NE211" s="106"/>
      <c r="NF211" s="106"/>
      <c r="NG211" s="106"/>
      <c r="NH211" s="106"/>
      <c r="NI211" s="106"/>
      <c r="NJ211" s="106"/>
      <c r="NK211" s="106"/>
      <c r="NL211" s="106"/>
      <c r="NM211" s="106"/>
      <c r="NN211" s="106"/>
      <c r="NO211" s="106"/>
      <c r="NP211" s="106"/>
      <c r="NQ211" s="106"/>
      <c r="NR211" s="106"/>
      <c r="NS211" s="106"/>
      <c r="NT211" s="106"/>
      <c r="NU211" s="106"/>
      <c r="NV211" s="106"/>
      <c r="NW211" s="106"/>
      <c r="NX211" s="106"/>
      <c r="NY211" s="106"/>
      <c r="NZ211" s="106"/>
      <c r="OA211" s="106"/>
      <c r="OB211" s="106"/>
      <c r="OC211" s="106"/>
      <c r="OD211" s="106"/>
      <c r="OE211" s="106"/>
      <c r="OF211" s="106"/>
      <c r="OG211" s="106"/>
      <c r="OH211" s="106"/>
      <c r="OI211" s="106"/>
      <c r="OJ211" s="106"/>
      <c r="OK211" s="106"/>
      <c r="OL211" s="106"/>
      <c r="OM211" s="106"/>
      <c r="ON211" s="106"/>
      <c r="OO211" s="106"/>
      <c r="OP211" s="106"/>
      <c r="OQ211" s="106"/>
      <c r="OR211" s="106"/>
      <c r="OS211" s="106"/>
      <c r="OT211" s="106"/>
      <c r="OU211" s="106"/>
      <c r="OV211" s="106"/>
      <c r="OW211" s="106"/>
      <c r="OX211" s="106"/>
      <c r="OY211" s="106"/>
      <c r="OZ211" s="106"/>
      <c r="PA211" s="106"/>
      <c r="PB211" s="106"/>
      <c r="PC211" s="106"/>
      <c r="PD211" s="106"/>
      <c r="PE211" s="106"/>
      <c r="PF211" s="106"/>
      <c r="PG211" s="106"/>
      <c r="PH211" s="106"/>
      <c r="PI211" s="106"/>
      <c r="PJ211" s="106"/>
      <c r="PK211" s="106"/>
      <c r="PL211" s="106"/>
      <c r="PM211" s="106"/>
      <c r="PN211" s="106"/>
      <c r="PO211" s="106"/>
      <c r="PP211" s="106"/>
      <c r="PQ211" s="106"/>
      <c r="PR211" s="106"/>
      <c r="PS211" s="106"/>
      <c r="PT211" s="106"/>
      <c r="PU211" s="106"/>
      <c r="PV211" s="106"/>
      <c r="PW211" s="106"/>
      <c r="PX211" s="106"/>
      <c r="PY211" s="106"/>
      <c r="PZ211" s="106"/>
      <c r="QA211" s="106"/>
      <c r="QB211" s="106"/>
      <c r="QC211" s="106"/>
      <c r="QD211" s="106"/>
      <c r="QE211" s="106"/>
      <c r="QF211" s="106"/>
      <c r="QG211" s="106"/>
      <c r="QH211" s="106"/>
      <c r="QI211" s="106"/>
      <c r="QJ211" s="106"/>
      <c r="QK211" s="106"/>
      <c r="QL211" s="106"/>
      <c r="QM211" s="106"/>
      <c r="QN211" s="106"/>
      <c r="QO211" s="106"/>
      <c r="QP211" s="106"/>
      <c r="QQ211" s="106"/>
      <c r="QR211" s="106"/>
      <c r="QS211" s="106"/>
      <c r="QT211" s="106"/>
      <c r="QU211" s="106"/>
      <c r="QV211" s="106"/>
      <c r="QW211" s="106"/>
      <c r="QX211" s="106"/>
      <c r="QY211" s="106"/>
      <c r="QZ211" s="106"/>
      <c r="RA211" s="106"/>
      <c r="RB211" s="106"/>
      <c r="RC211" s="106"/>
      <c r="RD211" s="106"/>
      <c r="RE211" s="106"/>
      <c r="RF211" s="106"/>
      <c r="RG211" s="106"/>
      <c r="RH211" s="106"/>
      <c r="RI211" s="106"/>
      <c r="RJ211" s="106"/>
      <c r="RK211" s="106"/>
      <c r="RL211" s="106"/>
      <c r="RM211" s="106"/>
      <c r="RN211" s="106"/>
      <c r="RO211" s="106"/>
      <c r="RP211" s="106"/>
      <c r="RQ211" s="106"/>
      <c r="RR211" s="106"/>
    </row>
    <row r="212" spans="1:486" x14ac:dyDescent="0.3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14"/>
      <c r="Q212" s="114"/>
      <c r="R212" s="149"/>
      <c r="S212" s="176">
        <v>0.45</v>
      </c>
      <c r="T212" s="176">
        <f t="shared" si="283"/>
        <v>72.745204481533492</v>
      </c>
      <c r="U212" s="176">
        <f t="shared" si="284"/>
        <v>45.06066005014619</v>
      </c>
      <c r="V212" s="177">
        <f t="shared" si="285"/>
        <v>0.86080643557404357</v>
      </c>
      <c r="W212" s="177">
        <f t="shared" si="286"/>
        <v>0.12403595301473387</v>
      </c>
      <c r="X212" s="177">
        <f t="shared" si="287"/>
        <v>1.6156399279202105</v>
      </c>
      <c r="Y212" s="177">
        <f t="shared" si="288"/>
        <v>1.1898604038478264</v>
      </c>
      <c r="Z212" s="178">
        <f t="shared" si="289"/>
        <v>3203.8243757352016</v>
      </c>
      <c r="AA212" s="178">
        <f t="shared" si="290"/>
        <v>1739.3931908771963</v>
      </c>
      <c r="AB212" s="176">
        <f t="shared" si="291"/>
        <v>0.64812530149887626</v>
      </c>
      <c r="AC212" s="176">
        <f t="shared" si="292"/>
        <v>6.5903964839101112</v>
      </c>
      <c r="AD212" s="149"/>
      <c r="AE212" s="149"/>
      <c r="AF212" s="149"/>
      <c r="AG212" s="149"/>
      <c r="AH212" s="149"/>
      <c r="AI212" s="149"/>
      <c r="AJ212" s="149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  <c r="GB212" s="106"/>
      <c r="GC212" s="106"/>
      <c r="GD212" s="106"/>
      <c r="GE212" s="106"/>
      <c r="GF212" s="106"/>
      <c r="GG212" s="106"/>
      <c r="GH212" s="106"/>
      <c r="GI212" s="106"/>
      <c r="GJ212" s="106"/>
      <c r="GK212" s="106"/>
      <c r="GL212" s="106"/>
      <c r="GM212" s="106"/>
      <c r="GN212" s="106"/>
      <c r="GO212" s="106"/>
      <c r="GP212" s="106"/>
      <c r="GQ212" s="106"/>
      <c r="GR212" s="106"/>
      <c r="GS212" s="106"/>
      <c r="GT212" s="106"/>
      <c r="GU212" s="106"/>
      <c r="GV212" s="106"/>
      <c r="GW212" s="106"/>
      <c r="GX212" s="106"/>
      <c r="GY212" s="106"/>
      <c r="GZ212" s="106"/>
      <c r="HA212" s="106"/>
      <c r="HB212" s="106"/>
      <c r="HC212" s="106"/>
      <c r="HD212" s="106"/>
      <c r="HE212" s="106"/>
      <c r="HF212" s="106"/>
      <c r="HG212" s="106"/>
      <c r="HH212" s="106"/>
      <c r="HI212" s="106"/>
      <c r="HJ212" s="106"/>
      <c r="HK212" s="106"/>
      <c r="HL212" s="106"/>
      <c r="HM212" s="106"/>
      <c r="HN212" s="106"/>
      <c r="HO212" s="106"/>
      <c r="HP212" s="106"/>
      <c r="HQ212" s="106"/>
      <c r="HR212" s="106"/>
      <c r="HS212" s="106"/>
      <c r="HT212" s="106"/>
      <c r="HU212" s="106"/>
      <c r="HV212" s="106"/>
      <c r="HW212" s="106"/>
      <c r="HX212" s="106"/>
      <c r="HY212" s="106"/>
      <c r="HZ212" s="106"/>
      <c r="IA212" s="106"/>
      <c r="IB212" s="106"/>
      <c r="IC212" s="106"/>
      <c r="ID212" s="106"/>
      <c r="IE212" s="106"/>
      <c r="IF212" s="106"/>
      <c r="IG212" s="106"/>
      <c r="IH212" s="106"/>
      <c r="II212" s="106"/>
      <c r="IJ212" s="106"/>
      <c r="IK212" s="106"/>
      <c r="IL212" s="106"/>
      <c r="IM212" s="106"/>
      <c r="IN212" s="106"/>
      <c r="IO212" s="106"/>
      <c r="IP212" s="106"/>
      <c r="IQ212" s="106"/>
      <c r="IR212" s="106"/>
      <c r="IS212" s="106"/>
      <c r="IT212" s="106"/>
      <c r="IU212" s="106"/>
      <c r="IV212" s="106"/>
      <c r="IW212" s="106"/>
      <c r="IX212" s="106"/>
      <c r="IY212" s="106"/>
      <c r="IZ212" s="106"/>
      <c r="JA212" s="106"/>
      <c r="JB212" s="106"/>
      <c r="JC212" s="106"/>
      <c r="JD212" s="106"/>
      <c r="JE212" s="106"/>
      <c r="JF212" s="106"/>
      <c r="JG212" s="106"/>
      <c r="JH212" s="106"/>
      <c r="JI212" s="106"/>
      <c r="JJ212" s="106"/>
      <c r="JK212" s="106"/>
      <c r="JL212" s="106"/>
      <c r="JM212" s="106"/>
      <c r="JN212" s="106"/>
      <c r="JO212" s="106"/>
      <c r="JP212" s="106"/>
      <c r="JQ212" s="106"/>
      <c r="JR212" s="106"/>
      <c r="JS212" s="106"/>
      <c r="JT212" s="106"/>
      <c r="JU212" s="106"/>
      <c r="JV212" s="106"/>
      <c r="JW212" s="106"/>
      <c r="JX212" s="106"/>
      <c r="JY212" s="106"/>
      <c r="JZ212" s="106"/>
      <c r="KA212" s="106"/>
      <c r="KB212" s="106"/>
      <c r="KC212" s="106"/>
      <c r="KD212" s="106"/>
      <c r="KE212" s="106"/>
      <c r="KF212" s="106"/>
      <c r="KG212" s="106"/>
      <c r="KH212" s="106"/>
      <c r="KI212" s="106"/>
      <c r="KJ212" s="106"/>
      <c r="KK212" s="106"/>
      <c r="KL212" s="106"/>
      <c r="KM212" s="106"/>
      <c r="KN212" s="106"/>
      <c r="KO212" s="106"/>
      <c r="KP212" s="106"/>
      <c r="KQ212" s="106"/>
      <c r="KR212" s="106"/>
      <c r="KS212" s="106"/>
      <c r="KT212" s="106"/>
      <c r="KU212" s="106"/>
      <c r="KV212" s="106"/>
      <c r="KW212" s="106"/>
      <c r="KX212" s="106"/>
      <c r="KY212" s="106"/>
      <c r="KZ212" s="106"/>
      <c r="LA212" s="106"/>
      <c r="LB212" s="106"/>
      <c r="LC212" s="106"/>
      <c r="LD212" s="106"/>
      <c r="LE212" s="106"/>
      <c r="LF212" s="106"/>
      <c r="LG212" s="106"/>
      <c r="LH212" s="106"/>
      <c r="LI212" s="106"/>
      <c r="LJ212" s="106"/>
      <c r="LK212" s="106"/>
      <c r="LL212" s="106"/>
      <c r="LM212" s="106"/>
      <c r="LN212" s="106"/>
      <c r="LO212" s="106"/>
      <c r="LP212" s="106"/>
      <c r="LQ212" s="106"/>
      <c r="LR212" s="106"/>
      <c r="LS212" s="106"/>
      <c r="LT212" s="106"/>
      <c r="LU212" s="106"/>
      <c r="LV212" s="106"/>
      <c r="LW212" s="106"/>
      <c r="LX212" s="106"/>
      <c r="LY212" s="106"/>
      <c r="LZ212" s="106"/>
      <c r="MA212" s="106"/>
      <c r="MB212" s="106"/>
      <c r="MC212" s="106"/>
      <c r="MD212" s="106"/>
      <c r="ME212" s="106"/>
      <c r="MF212" s="106"/>
      <c r="MG212" s="106"/>
      <c r="MH212" s="106"/>
      <c r="MI212" s="106"/>
      <c r="MJ212" s="106"/>
      <c r="MK212" s="106"/>
      <c r="ML212" s="106"/>
      <c r="MM212" s="106"/>
      <c r="MN212" s="106"/>
      <c r="MO212" s="106"/>
      <c r="MP212" s="106"/>
      <c r="MQ212" s="106"/>
      <c r="MR212" s="106"/>
      <c r="MS212" s="106"/>
      <c r="MT212" s="106"/>
      <c r="MU212" s="106"/>
      <c r="MV212" s="106"/>
      <c r="MW212" s="106"/>
      <c r="MX212" s="106"/>
      <c r="MY212" s="106"/>
      <c r="MZ212" s="106"/>
      <c r="NA212" s="106"/>
      <c r="NB212" s="106"/>
      <c r="NC212" s="106"/>
      <c r="ND212" s="106"/>
      <c r="NE212" s="106"/>
      <c r="NF212" s="106"/>
      <c r="NG212" s="106"/>
      <c r="NH212" s="106"/>
      <c r="NI212" s="106"/>
      <c r="NJ212" s="106"/>
      <c r="NK212" s="106"/>
      <c r="NL212" s="106"/>
      <c r="NM212" s="106"/>
      <c r="NN212" s="106"/>
      <c r="NO212" s="106"/>
      <c r="NP212" s="106"/>
      <c r="NQ212" s="106"/>
      <c r="NR212" s="106"/>
      <c r="NS212" s="106"/>
      <c r="NT212" s="106"/>
      <c r="NU212" s="106"/>
      <c r="NV212" s="106"/>
      <c r="NW212" s="106"/>
      <c r="NX212" s="106"/>
      <c r="NY212" s="106"/>
      <c r="NZ212" s="106"/>
      <c r="OA212" s="106"/>
      <c r="OB212" s="106"/>
      <c r="OC212" s="106"/>
      <c r="OD212" s="106"/>
      <c r="OE212" s="106"/>
      <c r="OF212" s="106"/>
      <c r="OG212" s="106"/>
      <c r="OH212" s="106"/>
      <c r="OI212" s="106"/>
      <c r="OJ212" s="106"/>
      <c r="OK212" s="106"/>
      <c r="OL212" s="106"/>
      <c r="OM212" s="106"/>
      <c r="ON212" s="106"/>
      <c r="OO212" s="106"/>
      <c r="OP212" s="106"/>
      <c r="OQ212" s="106"/>
      <c r="OR212" s="106"/>
      <c r="OS212" s="106"/>
      <c r="OT212" s="106"/>
      <c r="OU212" s="106"/>
      <c r="OV212" s="106"/>
      <c r="OW212" s="106"/>
      <c r="OX212" s="106"/>
      <c r="OY212" s="106"/>
      <c r="OZ212" s="106"/>
      <c r="PA212" s="106"/>
      <c r="PB212" s="106"/>
      <c r="PC212" s="106"/>
      <c r="PD212" s="106"/>
      <c r="PE212" s="106"/>
      <c r="PF212" s="106"/>
      <c r="PG212" s="106"/>
      <c r="PH212" s="106"/>
      <c r="PI212" s="106"/>
      <c r="PJ212" s="106"/>
      <c r="PK212" s="106"/>
      <c r="PL212" s="106"/>
      <c r="PM212" s="106"/>
      <c r="PN212" s="106"/>
      <c r="PO212" s="106"/>
      <c r="PP212" s="106"/>
      <c r="PQ212" s="106"/>
      <c r="PR212" s="106"/>
      <c r="PS212" s="106"/>
      <c r="PT212" s="106"/>
      <c r="PU212" s="106"/>
      <c r="PV212" s="106"/>
      <c r="PW212" s="106"/>
      <c r="PX212" s="106"/>
      <c r="PY212" s="106"/>
      <c r="PZ212" s="106"/>
      <c r="QA212" s="106"/>
      <c r="QB212" s="106"/>
      <c r="QC212" s="106"/>
      <c r="QD212" s="106"/>
      <c r="QE212" s="106"/>
      <c r="QF212" s="106"/>
      <c r="QG212" s="106"/>
      <c r="QH212" s="106"/>
      <c r="QI212" s="106"/>
      <c r="QJ212" s="106"/>
      <c r="QK212" s="106"/>
      <c r="QL212" s="106"/>
      <c r="QM212" s="106"/>
      <c r="QN212" s="106"/>
      <c r="QO212" s="106"/>
      <c r="QP212" s="106"/>
      <c r="QQ212" s="106"/>
      <c r="QR212" s="106"/>
      <c r="QS212" s="106"/>
      <c r="QT212" s="106"/>
      <c r="QU212" s="106"/>
      <c r="QV212" s="106"/>
      <c r="QW212" s="106"/>
      <c r="QX212" s="106"/>
      <c r="QY212" s="106"/>
      <c r="QZ212" s="106"/>
      <c r="RA212" s="106"/>
      <c r="RB212" s="106"/>
      <c r="RC212" s="106"/>
      <c r="RD212" s="106"/>
      <c r="RE212" s="106"/>
      <c r="RF212" s="106"/>
      <c r="RG212" s="106"/>
      <c r="RH212" s="106"/>
      <c r="RI212" s="106"/>
      <c r="RJ212" s="106"/>
      <c r="RK212" s="106"/>
      <c r="RL212" s="106"/>
      <c r="RM212" s="106"/>
      <c r="RN212" s="106"/>
      <c r="RO212" s="106"/>
      <c r="RP212" s="106"/>
      <c r="RQ212" s="106"/>
      <c r="RR212" s="106"/>
    </row>
    <row r="213" spans="1:486" x14ac:dyDescent="0.3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14"/>
      <c r="Q213" s="114"/>
      <c r="R213" s="149"/>
      <c r="S213" s="176">
        <v>0.46</v>
      </c>
      <c r="T213" s="176">
        <f t="shared" si="283"/>
        <v>72.745204481533492</v>
      </c>
      <c r="U213" s="176">
        <f t="shared" si="284"/>
        <v>45.06066005014619</v>
      </c>
      <c r="V213" s="177">
        <f t="shared" si="285"/>
        <v>0.86080643557404357</v>
      </c>
      <c r="W213" s="177">
        <f t="shared" si="286"/>
        <v>0.12403595301473387</v>
      </c>
      <c r="X213" s="177">
        <f t="shared" si="287"/>
        <v>1.5977093658628145</v>
      </c>
      <c r="Y213" s="177">
        <f t="shared" si="288"/>
        <v>1.2009989149338927</v>
      </c>
      <c r="Z213" s="178">
        <f t="shared" si="289"/>
        <v>3238.6739103423888</v>
      </c>
      <c r="AA213" s="178">
        <f t="shared" si="290"/>
        <v>1723.7546020921197</v>
      </c>
      <c r="AB213" s="176">
        <f t="shared" si="291"/>
        <v>0.65263890496903776</v>
      </c>
      <c r="AC213" s="176">
        <f t="shared" si="292"/>
        <v>6.6160089009426466</v>
      </c>
      <c r="AD213" s="149"/>
      <c r="AE213" s="149"/>
      <c r="AF213" s="149"/>
      <c r="AG213" s="149"/>
      <c r="AH213" s="149"/>
      <c r="AI213" s="149"/>
      <c r="AJ213" s="149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  <c r="JX213" s="106"/>
      <c r="JY213" s="106"/>
      <c r="JZ213" s="106"/>
      <c r="KA213" s="106"/>
      <c r="KB213" s="106"/>
      <c r="KC213" s="106"/>
      <c r="KD213" s="106"/>
      <c r="KE213" s="106"/>
      <c r="KF213" s="106"/>
      <c r="KG213" s="106"/>
      <c r="KH213" s="106"/>
      <c r="KI213" s="106"/>
      <c r="KJ213" s="106"/>
      <c r="KK213" s="106"/>
      <c r="KL213" s="106"/>
      <c r="KM213" s="106"/>
      <c r="KN213" s="106"/>
      <c r="KO213" s="106"/>
      <c r="KP213" s="106"/>
      <c r="KQ213" s="106"/>
      <c r="KR213" s="106"/>
      <c r="KS213" s="106"/>
      <c r="KT213" s="106"/>
      <c r="KU213" s="106"/>
      <c r="KV213" s="106"/>
      <c r="KW213" s="106"/>
      <c r="KX213" s="106"/>
      <c r="KY213" s="106"/>
      <c r="KZ213" s="106"/>
      <c r="LA213" s="106"/>
      <c r="LB213" s="106"/>
      <c r="LC213" s="106"/>
      <c r="LD213" s="106"/>
      <c r="LE213" s="106"/>
      <c r="LF213" s="106"/>
      <c r="LG213" s="106"/>
      <c r="LH213" s="106"/>
      <c r="LI213" s="106"/>
      <c r="LJ213" s="106"/>
      <c r="LK213" s="106"/>
      <c r="LL213" s="106"/>
      <c r="LM213" s="106"/>
      <c r="LN213" s="106"/>
      <c r="LO213" s="106"/>
      <c r="LP213" s="106"/>
      <c r="LQ213" s="106"/>
      <c r="LR213" s="106"/>
      <c r="LS213" s="106"/>
      <c r="LT213" s="106"/>
      <c r="LU213" s="106"/>
      <c r="LV213" s="106"/>
      <c r="LW213" s="106"/>
      <c r="LX213" s="106"/>
      <c r="LY213" s="106"/>
      <c r="LZ213" s="106"/>
      <c r="MA213" s="106"/>
      <c r="MB213" s="106"/>
      <c r="MC213" s="106"/>
      <c r="MD213" s="106"/>
      <c r="ME213" s="106"/>
      <c r="MF213" s="106"/>
      <c r="MG213" s="106"/>
      <c r="MH213" s="106"/>
      <c r="MI213" s="106"/>
      <c r="MJ213" s="106"/>
      <c r="MK213" s="106"/>
      <c r="ML213" s="106"/>
      <c r="MM213" s="106"/>
      <c r="MN213" s="106"/>
      <c r="MO213" s="106"/>
      <c r="MP213" s="106"/>
      <c r="MQ213" s="106"/>
      <c r="MR213" s="106"/>
      <c r="MS213" s="106"/>
      <c r="MT213" s="106"/>
      <c r="MU213" s="106"/>
      <c r="MV213" s="106"/>
      <c r="MW213" s="106"/>
      <c r="MX213" s="106"/>
      <c r="MY213" s="106"/>
      <c r="MZ213" s="106"/>
      <c r="NA213" s="106"/>
      <c r="NB213" s="106"/>
      <c r="NC213" s="106"/>
      <c r="ND213" s="106"/>
      <c r="NE213" s="106"/>
      <c r="NF213" s="106"/>
      <c r="NG213" s="106"/>
      <c r="NH213" s="106"/>
      <c r="NI213" s="106"/>
      <c r="NJ213" s="106"/>
      <c r="NK213" s="106"/>
      <c r="NL213" s="106"/>
      <c r="NM213" s="106"/>
      <c r="NN213" s="106"/>
      <c r="NO213" s="106"/>
      <c r="NP213" s="106"/>
      <c r="NQ213" s="106"/>
      <c r="NR213" s="106"/>
      <c r="NS213" s="106"/>
      <c r="NT213" s="106"/>
      <c r="NU213" s="106"/>
      <c r="NV213" s="106"/>
      <c r="NW213" s="106"/>
      <c r="NX213" s="106"/>
      <c r="NY213" s="106"/>
      <c r="NZ213" s="106"/>
      <c r="OA213" s="106"/>
      <c r="OB213" s="106"/>
      <c r="OC213" s="106"/>
      <c r="OD213" s="106"/>
      <c r="OE213" s="106"/>
      <c r="OF213" s="106"/>
      <c r="OG213" s="106"/>
      <c r="OH213" s="106"/>
      <c r="OI213" s="106"/>
      <c r="OJ213" s="106"/>
      <c r="OK213" s="106"/>
      <c r="OL213" s="106"/>
      <c r="OM213" s="106"/>
      <c r="ON213" s="106"/>
      <c r="OO213" s="106"/>
      <c r="OP213" s="106"/>
      <c r="OQ213" s="106"/>
      <c r="OR213" s="106"/>
      <c r="OS213" s="106"/>
      <c r="OT213" s="106"/>
      <c r="OU213" s="106"/>
      <c r="OV213" s="106"/>
      <c r="OW213" s="106"/>
      <c r="OX213" s="106"/>
      <c r="OY213" s="106"/>
      <c r="OZ213" s="106"/>
      <c r="PA213" s="106"/>
      <c r="PB213" s="106"/>
      <c r="PC213" s="106"/>
      <c r="PD213" s="106"/>
      <c r="PE213" s="106"/>
      <c r="PF213" s="106"/>
      <c r="PG213" s="106"/>
      <c r="PH213" s="106"/>
      <c r="PI213" s="106"/>
      <c r="PJ213" s="106"/>
      <c r="PK213" s="106"/>
      <c r="PL213" s="106"/>
      <c r="PM213" s="106"/>
      <c r="PN213" s="106"/>
      <c r="PO213" s="106"/>
      <c r="PP213" s="106"/>
      <c r="PQ213" s="106"/>
      <c r="PR213" s="106"/>
      <c r="PS213" s="106"/>
      <c r="PT213" s="106"/>
      <c r="PU213" s="106"/>
      <c r="PV213" s="106"/>
      <c r="PW213" s="106"/>
      <c r="PX213" s="106"/>
      <c r="PY213" s="106"/>
      <c r="PZ213" s="106"/>
      <c r="QA213" s="106"/>
      <c r="QB213" s="106"/>
      <c r="QC213" s="106"/>
      <c r="QD213" s="106"/>
      <c r="QE213" s="106"/>
      <c r="QF213" s="106"/>
      <c r="QG213" s="106"/>
      <c r="QH213" s="106"/>
      <c r="QI213" s="106"/>
      <c r="QJ213" s="106"/>
      <c r="QK213" s="106"/>
      <c r="QL213" s="106"/>
      <c r="QM213" s="106"/>
      <c r="QN213" s="106"/>
      <c r="QO213" s="106"/>
      <c r="QP213" s="106"/>
      <c r="QQ213" s="106"/>
      <c r="QR213" s="106"/>
      <c r="QS213" s="106"/>
      <c r="QT213" s="106"/>
      <c r="QU213" s="106"/>
      <c r="QV213" s="106"/>
      <c r="QW213" s="106"/>
      <c r="QX213" s="106"/>
      <c r="QY213" s="106"/>
      <c r="QZ213" s="106"/>
      <c r="RA213" s="106"/>
      <c r="RB213" s="106"/>
      <c r="RC213" s="106"/>
      <c r="RD213" s="106"/>
      <c r="RE213" s="106"/>
      <c r="RF213" s="106"/>
      <c r="RG213" s="106"/>
      <c r="RH213" s="106"/>
      <c r="RI213" s="106"/>
      <c r="RJ213" s="106"/>
      <c r="RK213" s="106"/>
      <c r="RL213" s="106"/>
      <c r="RM213" s="106"/>
      <c r="RN213" s="106"/>
      <c r="RO213" s="106"/>
      <c r="RP213" s="106"/>
      <c r="RQ213" s="106"/>
      <c r="RR213" s="106"/>
    </row>
    <row r="214" spans="1:486" x14ac:dyDescent="0.3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14"/>
      <c r="Q214" s="114"/>
      <c r="R214" s="149"/>
      <c r="S214" s="176">
        <v>0.47</v>
      </c>
      <c r="T214" s="176">
        <f t="shared" si="283"/>
        <v>72.745204481533492</v>
      </c>
      <c r="U214" s="176">
        <f t="shared" si="284"/>
        <v>45.06066005014619</v>
      </c>
      <c r="V214" s="177">
        <f t="shared" si="285"/>
        <v>0.86080643557404357</v>
      </c>
      <c r="W214" s="177">
        <f t="shared" si="286"/>
        <v>0.12403595301473387</v>
      </c>
      <c r="X214" s="177">
        <f t="shared" si="287"/>
        <v>1.5800492572425682</v>
      </c>
      <c r="Y214" s="177">
        <f t="shared" si="288"/>
        <v>1.2126581360022881</v>
      </c>
      <c r="Z214" s="178">
        <f t="shared" si="289"/>
        <v>3272.5033065646439</v>
      </c>
      <c r="AA214" s="178">
        <f t="shared" si="290"/>
        <v>1708.2574298565385</v>
      </c>
      <c r="AB214" s="176">
        <f t="shared" si="291"/>
        <v>0.65702881140924474</v>
      </c>
      <c r="AC214" s="176">
        <f t="shared" si="292"/>
        <v>6.6404497884568938</v>
      </c>
      <c r="AD214" s="149"/>
      <c r="AE214" s="149"/>
      <c r="AF214" s="149"/>
      <c r="AG214" s="149"/>
      <c r="AH214" s="149"/>
      <c r="AI214" s="149"/>
      <c r="AJ214" s="149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  <c r="II214" s="106"/>
      <c r="IJ214" s="106"/>
      <c r="IK214" s="106"/>
      <c r="IL214" s="106"/>
      <c r="IM214" s="106"/>
      <c r="IN214" s="106"/>
      <c r="IO214" s="106"/>
      <c r="IP214" s="106"/>
      <c r="IQ214" s="106"/>
      <c r="IR214" s="106"/>
      <c r="IS214" s="106"/>
      <c r="IT214" s="106"/>
      <c r="IU214" s="106"/>
      <c r="IV214" s="106"/>
      <c r="IW214" s="106"/>
      <c r="IX214" s="106"/>
      <c r="IY214" s="106"/>
      <c r="IZ214" s="106"/>
      <c r="JA214" s="106"/>
      <c r="JB214" s="106"/>
      <c r="JC214" s="106"/>
      <c r="JD214" s="106"/>
      <c r="JE214" s="106"/>
      <c r="JF214" s="106"/>
      <c r="JG214" s="106"/>
      <c r="JH214" s="106"/>
      <c r="JI214" s="106"/>
      <c r="JJ214" s="106"/>
      <c r="JK214" s="106"/>
      <c r="JL214" s="106"/>
      <c r="JM214" s="106"/>
      <c r="JN214" s="106"/>
      <c r="JO214" s="106"/>
      <c r="JP214" s="106"/>
      <c r="JQ214" s="106"/>
      <c r="JR214" s="106"/>
      <c r="JS214" s="106"/>
      <c r="JT214" s="106"/>
      <c r="JU214" s="106"/>
      <c r="JV214" s="106"/>
      <c r="JW214" s="106"/>
      <c r="JX214" s="106"/>
      <c r="JY214" s="106"/>
      <c r="JZ214" s="106"/>
      <c r="KA214" s="106"/>
      <c r="KB214" s="106"/>
      <c r="KC214" s="106"/>
      <c r="KD214" s="106"/>
      <c r="KE214" s="106"/>
      <c r="KF214" s="106"/>
      <c r="KG214" s="106"/>
      <c r="KH214" s="106"/>
      <c r="KI214" s="106"/>
      <c r="KJ214" s="106"/>
      <c r="KK214" s="106"/>
      <c r="KL214" s="106"/>
      <c r="KM214" s="106"/>
      <c r="KN214" s="106"/>
      <c r="KO214" s="106"/>
      <c r="KP214" s="106"/>
      <c r="KQ214" s="106"/>
      <c r="KR214" s="106"/>
      <c r="KS214" s="106"/>
      <c r="KT214" s="106"/>
      <c r="KU214" s="106"/>
      <c r="KV214" s="106"/>
      <c r="KW214" s="106"/>
      <c r="KX214" s="106"/>
      <c r="KY214" s="106"/>
      <c r="KZ214" s="106"/>
      <c r="LA214" s="106"/>
      <c r="LB214" s="106"/>
      <c r="LC214" s="106"/>
      <c r="LD214" s="106"/>
      <c r="LE214" s="106"/>
      <c r="LF214" s="106"/>
      <c r="LG214" s="106"/>
      <c r="LH214" s="106"/>
      <c r="LI214" s="106"/>
      <c r="LJ214" s="106"/>
      <c r="LK214" s="106"/>
      <c r="LL214" s="106"/>
      <c r="LM214" s="106"/>
      <c r="LN214" s="106"/>
      <c r="LO214" s="106"/>
      <c r="LP214" s="106"/>
      <c r="LQ214" s="106"/>
      <c r="LR214" s="106"/>
      <c r="LS214" s="106"/>
      <c r="LT214" s="106"/>
      <c r="LU214" s="106"/>
      <c r="LV214" s="106"/>
      <c r="LW214" s="106"/>
      <c r="LX214" s="106"/>
      <c r="LY214" s="106"/>
      <c r="LZ214" s="106"/>
      <c r="MA214" s="106"/>
      <c r="MB214" s="106"/>
      <c r="MC214" s="106"/>
      <c r="MD214" s="106"/>
      <c r="ME214" s="106"/>
      <c r="MF214" s="106"/>
      <c r="MG214" s="106"/>
      <c r="MH214" s="106"/>
      <c r="MI214" s="106"/>
      <c r="MJ214" s="106"/>
      <c r="MK214" s="106"/>
      <c r="ML214" s="106"/>
      <c r="MM214" s="106"/>
      <c r="MN214" s="106"/>
      <c r="MO214" s="106"/>
      <c r="MP214" s="106"/>
      <c r="MQ214" s="106"/>
      <c r="MR214" s="106"/>
      <c r="MS214" s="106"/>
      <c r="MT214" s="106"/>
      <c r="MU214" s="106"/>
      <c r="MV214" s="106"/>
      <c r="MW214" s="106"/>
      <c r="MX214" s="106"/>
      <c r="MY214" s="106"/>
      <c r="MZ214" s="106"/>
      <c r="NA214" s="106"/>
      <c r="NB214" s="106"/>
      <c r="NC214" s="106"/>
      <c r="ND214" s="106"/>
      <c r="NE214" s="106"/>
      <c r="NF214" s="106"/>
      <c r="NG214" s="106"/>
      <c r="NH214" s="106"/>
      <c r="NI214" s="106"/>
      <c r="NJ214" s="106"/>
      <c r="NK214" s="106"/>
      <c r="NL214" s="106"/>
      <c r="NM214" s="106"/>
      <c r="NN214" s="106"/>
      <c r="NO214" s="106"/>
      <c r="NP214" s="106"/>
      <c r="NQ214" s="106"/>
      <c r="NR214" s="106"/>
      <c r="NS214" s="106"/>
      <c r="NT214" s="106"/>
      <c r="NU214" s="106"/>
      <c r="NV214" s="106"/>
      <c r="NW214" s="106"/>
      <c r="NX214" s="106"/>
      <c r="NY214" s="106"/>
      <c r="NZ214" s="106"/>
      <c r="OA214" s="106"/>
      <c r="OB214" s="106"/>
      <c r="OC214" s="106"/>
      <c r="OD214" s="106"/>
      <c r="OE214" s="106"/>
      <c r="OF214" s="106"/>
      <c r="OG214" s="106"/>
      <c r="OH214" s="106"/>
      <c r="OI214" s="106"/>
      <c r="OJ214" s="106"/>
      <c r="OK214" s="106"/>
      <c r="OL214" s="106"/>
      <c r="OM214" s="106"/>
      <c r="ON214" s="106"/>
      <c r="OO214" s="106"/>
      <c r="OP214" s="106"/>
      <c r="OQ214" s="106"/>
      <c r="OR214" s="106"/>
      <c r="OS214" s="106"/>
      <c r="OT214" s="106"/>
      <c r="OU214" s="106"/>
      <c r="OV214" s="106"/>
      <c r="OW214" s="106"/>
      <c r="OX214" s="106"/>
      <c r="OY214" s="106"/>
      <c r="OZ214" s="106"/>
      <c r="PA214" s="106"/>
      <c r="PB214" s="106"/>
      <c r="PC214" s="106"/>
      <c r="PD214" s="106"/>
      <c r="PE214" s="106"/>
      <c r="PF214" s="106"/>
      <c r="PG214" s="106"/>
      <c r="PH214" s="106"/>
      <c r="PI214" s="106"/>
      <c r="PJ214" s="106"/>
      <c r="PK214" s="106"/>
      <c r="PL214" s="106"/>
      <c r="PM214" s="106"/>
      <c r="PN214" s="106"/>
      <c r="PO214" s="106"/>
      <c r="PP214" s="106"/>
      <c r="PQ214" s="106"/>
      <c r="PR214" s="106"/>
      <c r="PS214" s="106"/>
      <c r="PT214" s="106"/>
      <c r="PU214" s="106"/>
      <c r="PV214" s="106"/>
      <c r="PW214" s="106"/>
      <c r="PX214" s="106"/>
      <c r="PY214" s="106"/>
      <c r="PZ214" s="106"/>
      <c r="QA214" s="106"/>
      <c r="QB214" s="106"/>
      <c r="QC214" s="106"/>
      <c r="QD214" s="106"/>
      <c r="QE214" s="106"/>
      <c r="QF214" s="106"/>
      <c r="QG214" s="106"/>
      <c r="QH214" s="106"/>
      <c r="QI214" s="106"/>
      <c r="QJ214" s="106"/>
      <c r="QK214" s="106"/>
      <c r="QL214" s="106"/>
      <c r="QM214" s="106"/>
      <c r="QN214" s="106"/>
      <c r="QO214" s="106"/>
      <c r="QP214" s="106"/>
      <c r="QQ214" s="106"/>
      <c r="QR214" s="106"/>
      <c r="QS214" s="106"/>
      <c r="QT214" s="106"/>
      <c r="QU214" s="106"/>
      <c r="QV214" s="106"/>
      <c r="QW214" s="106"/>
      <c r="QX214" s="106"/>
      <c r="QY214" s="106"/>
      <c r="QZ214" s="106"/>
      <c r="RA214" s="106"/>
      <c r="RB214" s="106"/>
      <c r="RC214" s="106"/>
      <c r="RD214" s="106"/>
      <c r="RE214" s="106"/>
      <c r="RF214" s="106"/>
      <c r="RG214" s="106"/>
      <c r="RH214" s="106"/>
      <c r="RI214" s="106"/>
      <c r="RJ214" s="106"/>
      <c r="RK214" s="106"/>
      <c r="RL214" s="106"/>
      <c r="RM214" s="106"/>
      <c r="RN214" s="106"/>
      <c r="RO214" s="106"/>
      <c r="RP214" s="106"/>
      <c r="RQ214" s="106"/>
      <c r="RR214" s="106"/>
    </row>
    <row r="215" spans="1:486" x14ac:dyDescent="0.3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14"/>
      <c r="Q215" s="114"/>
      <c r="R215" s="149"/>
      <c r="S215" s="176">
        <v>0.48</v>
      </c>
      <c r="T215" s="176">
        <f t="shared" si="283"/>
        <v>72.745204481533492</v>
      </c>
      <c r="U215" s="176">
        <f t="shared" si="284"/>
        <v>45.06066005014619</v>
      </c>
      <c r="V215" s="177">
        <f t="shared" si="285"/>
        <v>0.86080643557404357</v>
      </c>
      <c r="W215" s="177">
        <f t="shared" si="286"/>
        <v>0.12403595301473387</v>
      </c>
      <c r="X215" s="177">
        <f t="shared" si="287"/>
        <v>1.5626556978166084</v>
      </c>
      <c r="Y215" s="177">
        <f t="shared" si="288"/>
        <v>1.2248646111357653</v>
      </c>
      <c r="Z215" s="178">
        <f t="shared" si="289"/>
        <v>3305.3400601810981</v>
      </c>
      <c r="AA215" s="178">
        <f t="shared" si="290"/>
        <v>1692.8968411029671</v>
      </c>
      <c r="AB215" s="176">
        <f t="shared" si="291"/>
        <v>0.66130119989549596</v>
      </c>
      <c r="AC215" s="176">
        <f t="shared" si="292"/>
        <v>6.6637493608330916</v>
      </c>
      <c r="AD215" s="149"/>
      <c r="AE215" s="149"/>
      <c r="AF215" s="149"/>
      <c r="AG215" s="149"/>
      <c r="AH215" s="149"/>
      <c r="AI215" s="149"/>
      <c r="AJ215" s="149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  <c r="GB215" s="106"/>
      <c r="GC215" s="106"/>
      <c r="GD215" s="106"/>
      <c r="GE215" s="106"/>
      <c r="GF215" s="106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106"/>
      <c r="GY215" s="106"/>
      <c r="GZ215" s="106"/>
      <c r="HA215" s="106"/>
      <c r="HB215" s="106"/>
      <c r="HC215" s="106"/>
      <c r="HD215" s="106"/>
      <c r="HE215" s="106"/>
      <c r="HF215" s="106"/>
      <c r="HG215" s="106"/>
      <c r="HH215" s="106"/>
      <c r="HI215" s="106"/>
      <c r="HJ215" s="106"/>
      <c r="HK215" s="106"/>
      <c r="HL215" s="106"/>
      <c r="HM215" s="106"/>
      <c r="HN215" s="106"/>
      <c r="HO215" s="106"/>
      <c r="HP215" s="106"/>
      <c r="HQ215" s="106"/>
      <c r="HR215" s="106"/>
      <c r="HS215" s="106"/>
      <c r="HT215" s="106"/>
      <c r="HU215" s="106"/>
      <c r="HV215" s="106"/>
      <c r="HW215" s="106"/>
      <c r="HX215" s="106"/>
      <c r="HY215" s="106"/>
      <c r="HZ215" s="106"/>
      <c r="IA215" s="106"/>
      <c r="IB215" s="106"/>
      <c r="IC215" s="106"/>
      <c r="ID215" s="106"/>
      <c r="IE215" s="106"/>
      <c r="IF215" s="106"/>
      <c r="IG215" s="106"/>
      <c r="IH215" s="106"/>
      <c r="II215" s="106"/>
      <c r="IJ215" s="106"/>
      <c r="IK215" s="106"/>
      <c r="IL215" s="106"/>
      <c r="IM215" s="106"/>
      <c r="IN215" s="106"/>
      <c r="IO215" s="106"/>
      <c r="IP215" s="106"/>
      <c r="IQ215" s="106"/>
      <c r="IR215" s="106"/>
      <c r="IS215" s="106"/>
      <c r="IT215" s="106"/>
      <c r="IU215" s="106"/>
      <c r="IV215" s="106"/>
      <c r="IW215" s="106"/>
      <c r="IX215" s="106"/>
      <c r="IY215" s="106"/>
      <c r="IZ215" s="106"/>
      <c r="JA215" s="106"/>
      <c r="JB215" s="106"/>
      <c r="JC215" s="106"/>
      <c r="JD215" s="106"/>
      <c r="JE215" s="106"/>
      <c r="JF215" s="106"/>
      <c r="JG215" s="106"/>
      <c r="JH215" s="106"/>
      <c r="JI215" s="106"/>
      <c r="JJ215" s="106"/>
      <c r="JK215" s="106"/>
      <c r="JL215" s="106"/>
      <c r="JM215" s="106"/>
      <c r="JN215" s="106"/>
      <c r="JO215" s="106"/>
      <c r="JP215" s="106"/>
      <c r="JQ215" s="106"/>
      <c r="JR215" s="106"/>
      <c r="JS215" s="106"/>
      <c r="JT215" s="106"/>
      <c r="JU215" s="106"/>
      <c r="JV215" s="106"/>
      <c r="JW215" s="106"/>
      <c r="JX215" s="106"/>
      <c r="JY215" s="106"/>
      <c r="JZ215" s="106"/>
      <c r="KA215" s="106"/>
      <c r="KB215" s="106"/>
      <c r="KC215" s="106"/>
      <c r="KD215" s="106"/>
      <c r="KE215" s="106"/>
      <c r="KF215" s="106"/>
      <c r="KG215" s="106"/>
      <c r="KH215" s="106"/>
      <c r="KI215" s="106"/>
      <c r="KJ215" s="106"/>
      <c r="KK215" s="106"/>
      <c r="KL215" s="106"/>
      <c r="KM215" s="106"/>
      <c r="KN215" s="106"/>
      <c r="KO215" s="106"/>
      <c r="KP215" s="106"/>
      <c r="KQ215" s="106"/>
      <c r="KR215" s="106"/>
      <c r="KS215" s="106"/>
      <c r="KT215" s="106"/>
      <c r="KU215" s="106"/>
      <c r="KV215" s="106"/>
      <c r="KW215" s="106"/>
      <c r="KX215" s="106"/>
      <c r="KY215" s="106"/>
      <c r="KZ215" s="106"/>
      <c r="LA215" s="106"/>
      <c r="LB215" s="106"/>
      <c r="LC215" s="106"/>
      <c r="LD215" s="106"/>
      <c r="LE215" s="106"/>
      <c r="LF215" s="106"/>
      <c r="LG215" s="106"/>
      <c r="LH215" s="106"/>
      <c r="LI215" s="106"/>
      <c r="LJ215" s="106"/>
      <c r="LK215" s="106"/>
      <c r="LL215" s="106"/>
      <c r="LM215" s="106"/>
      <c r="LN215" s="106"/>
      <c r="LO215" s="106"/>
      <c r="LP215" s="106"/>
      <c r="LQ215" s="106"/>
      <c r="LR215" s="106"/>
      <c r="LS215" s="106"/>
      <c r="LT215" s="106"/>
      <c r="LU215" s="106"/>
      <c r="LV215" s="106"/>
      <c r="LW215" s="106"/>
      <c r="LX215" s="106"/>
      <c r="LY215" s="106"/>
      <c r="LZ215" s="106"/>
      <c r="MA215" s="106"/>
      <c r="MB215" s="106"/>
      <c r="MC215" s="106"/>
      <c r="MD215" s="106"/>
      <c r="ME215" s="106"/>
      <c r="MF215" s="106"/>
      <c r="MG215" s="106"/>
      <c r="MH215" s="106"/>
      <c r="MI215" s="106"/>
      <c r="MJ215" s="106"/>
      <c r="MK215" s="106"/>
      <c r="ML215" s="106"/>
      <c r="MM215" s="106"/>
      <c r="MN215" s="106"/>
      <c r="MO215" s="106"/>
      <c r="MP215" s="106"/>
      <c r="MQ215" s="106"/>
      <c r="MR215" s="106"/>
      <c r="MS215" s="106"/>
      <c r="MT215" s="106"/>
      <c r="MU215" s="106"/>
      <c r="MV215" s="106"/>
      <c r="MW215" s="106"/>
      <c r="MX215" s="106"/>
      <c r="MY215" s="106"/>
      <c r="MZ215" s="106"/>
      <c r="NA215" s="106"/>
      <c r="NB215" s="106"/>
      <c r="NC215" s="106"/>
      <c r="ND215" s="106"/>
      <c r="NE215" s="106"/>
      <c r="NF215" s="106"/>
      <c r="NG215" s="106"/>
      <c r="NH215" s="106"/>
      <c r="NI215" s="106"/>
      <c r="NJ215" s="106"/>
      <c r="NK215" s="106"/>
      <c r="NL215" s="106"/>
      <c r="NM215" s="106"/>
      <c r="NN215" s="106"/>
      <c r="NO215" s="106"/>
      <c r="NP215" s="106"/>
      <c r="NQ215" s="106"/>
      <c r="NR215" s="106"/>
      <c r="NS215" s="106"/>
      <c r="NT215" s="106"/>
      <c r="NU215" s="106"/>
      <c r="NV215" s="106"/>
      <c r="NW215" s="106"/>
      <c r="NX215" s="106"/>
      <c r="NY215" s="106"/>
      <c r="NZ215" s="106"/>
      <c r="OA215" s="106"/>
      <c r="OB215" s="106"/>
      <c r="OC215" s="106"/>
      <c r="OD215" s="106"/>
      <c r="OE215" s="106"/>
      <c r="OF215" s="106"/>
      <c r="OG215" s="106"/>
      <c r="OH215" s="106"/>
      <c r="OI215" s="106"/>
      <c r="OJ215" s="106"/>
      <c r="OK215" s="106"/>
      <c r="OL215" s="106"/>
      <c r="OM215" s="106"/>
      <c r="ON215" s="106"/>
      <c r="OO215" s="106"/>
      <c r="OP215" s="106"/>
      <c r="OQ215" s="106"/>
      <c r="OR215" s="106"/>
      <c r="OS215" s="106"/>
      <c r="OT215" s="106"/>
      <c r="OU215" s="106"/>
      <c r="OV215" s="106"/>
      <c r="OW215" s="106"/>
      <c r="OX215" s="106"/>
      <c r="OY215" s="106"/>
      <c r="OZ215" s="106"/>
      <c r="PA215" s="106"/>
      <c r="PB215" s="106"/>
      <c r="PC215" s="106"/>
      <c r="PD215" s="106"/>
      <c r="PE215" s="106"/>
      <c r="PF215" s="106"/>
      <c r="PG215" s="106"/>
      <c r="PH215" s="106"/>
      <c r="PI215" s="106"/>
      <c r="PJ215" s="106"/>
      <c r="PK215" s="106"/>
      <c r="PL215" s="106"/>
      <c r="PM215" s="106"/>
      <c r="PN215" s="106"/>
      <c r="PO215" s="106"/>
      <c r="PP215" s="106"/>
      <c r="PQ215" s="106"/>
      <c r="PR215" s="106"/>
      <c r="PS215" s="106"/>
      <c r="PT215" s="106"/>
      <c r="PU215" s="106"/>
      <c r="PV215" s="106"/>
      <c r="PW215" s="106"/>
      <c r="PX215" s="106"/>
      <c r="PY215" s="106"/>
      <c r="PZ215" s="106"/>
      <c r="QA215" s="106"/>
      <c r="QB215" s="106"/>
      <c r="QC215" s="106"/>
      <c r="QD215" s="106"/>
      <c r="QE215" s="106"/>
      <c r="QF215" s="106"/>
      <c r="QG215" s="106"/>
      <c r="QH215" s="106"/>
      <c r="QI215" s="106"/>
      <c r="QJ215" s="106"/>
      <c r="QK215" s="106"/>
      <c r="QL215" s="106"/>
      <c r="QM215" s="106"/>
      <c r="QN215" s="106"/>
      <c r="QO215" s="106"/>
      <c r="QP215" s="106"/>
      <c r="QQ215" s="106"/>
      <c r="QR215" s="106"/>
      <c r="QS215" s="106"/>
      <c r="QT215" s="106"/>
      <c r="QU215" s="106"/>
      <c r="QV215" s="106"/>
      <c r="QW215" s="106"/>
      <c r="QX215" s="106"/>
      <c r="QY215" s="106"/>
      <c r="QZ215" s="106"/>
      <c r="RA215" s="106"/>
      <c r="RB215" s="106"/>
      <c r="RC215" s="106"/>
      <c r="RD215" s="106"/>
      <c r="RE215" s="106"/>
      <c r="RF215" s="106"/>
      <c r="RG215" s="106"/>
      <c r="RH215" s="106"/>
      <c r="RI215" s="106"/>
      <c r="RJ215" s="106"/>
      <c r="RK215" s="106"/>
      <c r="RL215" s="106"/>
      <c r="RM215" s="106"/>
      <c r="RN215" s="106"/>
      <c r="RO215" s="106"/>
      <c r="RP215" s="106"/>
      <c r="RQ215" s="106"/>
      <c r="RR215" s="106"/>
    </row>
    <row r="216" spans="1:486" x14ac:dyDescent="0.3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14"/>
      <c r="Q216" s="114"/>
      <c r="R216" s="149"/>
      <c r="S216" s="176">
        <v>0.49</v>
      </c>
      <c r="T216" s="176">
        <f t="shared" si="283"/>
        <v>72.745204481533492</v>
      </c>
      <c r="U216" s="176">
        <f t="shared" si="284"/>
        <v>45.06066005014619</v>
      </c>
      <c r="V216" s="177">
        <f t="shared" si="285"/>
        <v>0.86080643557404357</v>
      </c>
      <c r="W216" s="177">
        <f t="shared" si="286"/>
        <v>0.12403595301473387</v>
      </c>
      <c r="X216" s="177">
        <f t="shared" si="287"/>
        <v>1.5455248959737848</v>
      </c>
      <c r="Y216" s="177">
        <f t="shared" si="288"/>
        <v>1.2376468448344509</v>
      </c>
      <c r="Z216" s="178">
        <f t="shared" si="289"/>
        <v>3337.2112219834653</v>
      </c>
      <c r="AA216" s="178">
        <f t="shared" si="290"/>
        <v>1677.6678381056613</v>
      </c>
      <c r="AB216" s="176">
        <f t="shared" si="291"/>
        <v>0.66546195471444836</v>
      </c>
      <c r="AC216" s="176">
        <f t="shared" si="292"/>
        <v>6.6859370196596704</v>
      </c>
      <c r="AD216" s="149"/>
      <c r="AE216" s="149"/>
      <c r="AF216" s="149"/>
      <c r="AG216" s="149"/>
      <c r="AH216" s="149"/>
      <c r="AI216" s="149"/>
      <c r="AJ216" s="149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  <c r="II216" s="106"/>
      <c r="IJ216" s="106"/>
      <c r="IK216" s="106"/>
      <c r="IL216" s="106"/>
      <c r="IM216" s="106"/>
      <c r="IN216" s="106"/>
      <c r="IO216" s="106"/>
      <c r="IP216" s="106"/>
      <c r="IQ216" s="106"/>
      <c r="IR216" s="106"/>
      <c r="IS216" s="106"/>
      <c r="IT216" s="106"/>
      <c r="IU216" s="106"/>
      <c r="IV216" s="106"/>
      <c r="IW216" s="106"/>
      <c r="IX216" s="106"/>
      <c r="IY216" s="106"/>
      <c r="IZ216" s="106"/>
      <c r="JA216" s="106"/>
      <c r="JB216" s="106"/>
      <c r="JC216" s="106"/>
      <c r="JD216" s="106"/>
      <c r="JE216" s="106"/>
      <c r="JF216" s="106"/>
      <c r="JG216" s="106"/>
      <c r="JH216" s="106"/>
      <c r="JI216" s="106"/>
      <c r="JJ216" s="106"/>
      <c r="JK216" s="106"/>
      <c r="JL216" s="106"/>
      <c r="JM216" s="106"/>
      <c r="JN216" s="106"/>
      <c r="JO216" s="106"/>
      <c r="JP216" s="106"/>
      <c r="JQ216" s="106"/>
      <c r="JR216" s="106"/>
      <c r="JS216" s="106"/>
      <c r="JT216" s="106"/>
      <c r="JU216" s="106"/>
      <c r="JV216" s="106"/>
      <c r="JW216" s="106"/>
      <c r="JX216" s="106"/>
      <c r="JY216" s="106"/>
      <c r="JZ216" s="106"/>
      <c r="KA216" s="106"/>
      <c r="KB216" s="106"/>
      <c r="KC216" s="106"/>
      <c r="KD216" s="106"/>
      <c r="KE216" s="106"/>
      <c r="KF216" s="106"/>
      <c r="KG216" s="106"/>
      <c r="KH216" s="106"/>
      <c r="KI216" s="106"/>
      <c r="KJ216" s="106"/>
      <c r="KK216" s="106"/>
      <c r="KL216" s="106"/>
      <c r="KM216" s="106"/>
      <c r="KN216" s="106"/>
      <c r="KO216" s="106"/>
      <c r="KP216" s="106"/>
      <c r="KQ216" s="106"/>
      <c r="KR216" s="106"/>
      <c r="KS216" s="106"/>
      <c r="KT216" s="106"/>
      <c r="KU216" s="106"/>
      <c r="KV216" s="106"/>
      <c r="KW216" s="106"/>
      <c r="KX216" s="106"/>
      <c r="KY216" s="106"/>
      <c r="KZ216" s="106"/>
      <c r="LA216" s="106"/>
      <c r="LB216" s="106"/>
      <c r="LC216" s="106"/>
      <c r="LD216" s="106"/>
      <c r="LE216" s="106"/>
      <c r="LF216" s="106"/>
      <c r="LG216" s="106"/>
      <c r="LH216" s="106"/>
      <c r="LI216" s="106"/>
      <c r="LJ216" s="106"/>
      <c r="LK216" s="106"/>
      <c r="LL216" s="106"/>
      <c r="LM216" s="106"/>
      <c r="LN216" s="106"/>
      <c r="LO216" s="106"/>
      <c r="LP216" s="106"/>
      <c r="LQ216" s="106"/>
      <c r="LR216" s="106"/>
      <c r="LS216" s="106"/>
      <c r="LT216" s="106"/>
      <c r="LU216" s="106"/>
      <c r="LV216" s="106"/>
      <c r="LW216" s="106"/>
      <c r="LX216" s="106"/>
      <c r="LY216" s="106"/>
      <c r="LZ216" s="106"/>
      <c r="MA216" s="106"/>
      <c r="MB216" s="106"/>
      <c r="MC216" s="106"/>
      <c r="MD216" s="106"/>
      <c r="ME216" s="106"/>
      <c r="MF216" s="106"/>
      <c r="MG216" s="106"/>
      <c r="MH216" s="106"/>
      <c r="MI216" s="106"/>
      <c r="MJ216" s="106"/>
      <c r="MK216" s="106"/>
      <c r="ML216" s="106"/>
      <c r="MM216" s="106"/>
      <c r="MN216" s="106"/>
      <c r="MO216" s="106"/>
      <c r="MP216" s="106"/>
      <c r="MQ216" s="106"/>
      <c r="MR216" s="106"/>
      <c r="MS216" s="106"/>
      <c r="MT216" s="106"/>
      <c r="MU216" s="106"/>
      <c r="MV216" s="106"/>
      <c r="MW216" s="106"/>
      <c r="MX216" s="106"/>
      <c r="MY216" s="106"/>
      <c r="MZ216" s="106"/>
      <c r="NA216" s="106"/>
      <c r="NB216" s="106"/>
      <c r="NC216" s="106"/>
      <c r="ND216" s="106"/>
      <c r="NE216" s="106"/>
      <c r="NF216" s="106"/>
      <c r="NG216" s="106"/>
      <c r="NH216" s="106"/>
      <c r="NI216" s="106"/>
      <c r="NJ216" s="106"/>
      <c r="NK216" s="106"/>
      <c r="NL216" s="106"/>
      <c r="NM216" s="106"/>
      <c r="NN216" s="106"/>
      <c r="NO216" s="106"/>
      <c r="NP216" s="106"/>
      <c r="NQ216" s="106"/>
      <c r="NR216" s="106"/>
      <c r="NS216" s="106"/>
      <c r="NT216" s="106"/>
      <c r="NU216" s="106"/>
      <c r="NV216" s="106"/>
      <c r="NW216" s="106"/>
      <c r="NX216" s="106"/>
      <c r="NY216" s="106"/>
      <c r="NZ216" s="106"/>
      <c r="OA216" s="106"/>
      <c r="OB216" s="106"/>
      <c r="OC216" s="106"/>
      <c r="OD216" s="106"/>
      <c r="OE216" s="106"/>
      <c r="OF216" s="106"/>
      <c r="OG216" s="106"/>
      <c r="OH216" s="106"/>
      <c r="OI216" s="106"/>
      <c r="OJ216" s="106"/>
      <c r="OK216" s="106"/>
      <c r="OL216" s="106"/>
      <c r="OM216" s="106"/>
      <c r="ON216" s="106"/>
      <c r="OO216" s="106"/>
      <c r="OP216" s="106"/>
      <c r="OQ216" s="106"/>
      <c r="OR216" s="106"/>
      <c r="OS216" s="106"/>
      <c r="OT216" s="106"/>
      <c r="OU216" s="106"/>
      <c r="OV216" s="106"/>
      <c r="OW216" s="106"/>
      <c r="OX216" s="106"/>
      <c r="OY216" s="106"/>
      <c r="OZ216" s="106"/>
      <c r="PA216" s="106"/>
      <c r="PB216" s="106"/>
      <c r="PC216" s="106"/>
      <c r="PD216" s="106"/>
      <c r="PE216" s="106"/>
      <c r="PF216" s="106"/>
      <c r="PG216" s="106"/>
      <c r="PH216" s="106"/>
      <c r="PI216" s="106"/>
      <c r="PJ216" s="106"/>
      <c r="PK216" s="106"/>
      <c r="PL216" s="106"/>
      <c r="PM216" s="106"/>
      <c r="PN216" s="106"/>
      <c r="PO216" s="106"/>
      <c r="PP216" s="106"/>
      <c r="PQ216" s="106"/>
      <c r="PR216" s="106"/>
      <c r="PS216" s="106"/>
      <c r="PT216" s="106"/>
      <c r="PU216" s="106"/>
      <c r="PV216" s="106"/>
      <c r="PW216" s="106"/>
      <c r="PX216" s="106"/>
      <c r="PY216" s="106"/>
      <c r="PZ216" s="106"/>
      <c r="QA216" s="106"/>
      <c r="QB216" s="106"/>
      <c r="QC216" s="106"/>
      <c r="QD216" s="106"/>
      <c r="QE216" s="106"/>
      <c r="QF216" s="106"/>
      <c r="QG216" s="106"/>
      <c r="QH216" s="106"/>
      <c r="QI216" s="106"/>
      <c r="QJ216" s="106"/>
      <c r="QK216" s="106"/>
      <c r="QL216" s="106"/>
      <c r="QM216" s="106"/>
      <c r="QN216" s="106"/>
      <c r="QO216" s="106"/>
      <c r="QP216" s="106"/>
      <c r="QQ216" s="106"/>
      <c r="QR216" s="106"/>
      <c r="QS216" s="106"/>
      <c r="QT216" s="106"/>
      <c r="QU216" s="106"/>
      <c r="QV216" s="106"/>
      <c r="QW216" s="106"/>
      <c r="QX216" s="106"/>
      <c r="QY216" s="106"/>
      <c r="QZ216" s="106"/>
      <c r="RA216" s="106"/>
      <c r="RB216" s="106"/>
      <c r="RC216" s="106"/>
      <c r="RD216" s="106"/>
      <c r="RE216" s="106"/>
      <c r="RF216" s="106"/>
      <c r="RG216" s="106"/>
      <c r="RH216" s="106"/>
      <c r="RI216" s="106"/>
      <c r="RJ216" s="106"/>
      <c r="RK216" s="106"/>
      <c r="RL216" s="106"/>
      <c r="RM216" s="106"/>
      <c r="RN216" s="106"/>
      <c r="RO216" s="106"/>
      <c r="RP216" s="106"/>
      <c r="RQ216" s="106"/>
      <c r="RR216" s="106"/>
    </row>
    <row r="217" spans="1:486" x14ac:dyDescent="0.3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14"/>
      <c r="Q217" s="114"/>
      <c r="R217" s="149"/>
      <c r="S217" s="176">
        <v>0.5</v>
      </c>
      <c r="T217" s="176">
        <f t="shared" si="283"/>
        <v>72.745204481533492</v>
      </c>
      <c r="U217" s="176">
        <f t="shared" si="284"/>
        <v>45.06066005014619</v>
      </c>
      <c r="V217" s="177">
        <f t="shared" si="285"/>
        <v>0.86080643557404357</v>
      </c>
      <c r="W217" s="177">
        <f t="shared" si="286"/>
        <v>0.12403595301473387</v>
      </c>
      <c r="X217" s="177">
        <f t="shared" si="287"/>
        <v>1.5286531732326127</v>
      </c>
      <c r="Y217" s="177">
        <f t="shared" si="288"/>
        <v>1.2510354812826885</v>
      </c>
      <c r="Z217" s="178">
        <f t="shared" si="289"/>
        <v>3368.1434236898017</v>
      </c>
      <c r="AA217" s="178">
        <f t="shared" si="290"/>
        <v>1662.5652361875971</v>
      </c>
      <c r="AB217" s="176">
        <f t="shared" si="291"/>
        <v>0.66951669265854197</v>
      </c>
      <c r="AC217" s="176">
        <f t="shared" si="292"/>
        <v>6.7070413585605024</v>
      </c>
      <c r="AD217" s="149"/>
      <c r="AE217" s="149"/>
      <c r="AF217" s="149"/>
      <c r="AG217" s="149"/>
      <c r="AH217" s="149"/>
      <c r="AI217" s="149"/>
      <c r="AJ217" s="149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  <c r="HG217" s="106"/>
      <c r="HH217" s="106"/>
      <c r="HI217" s="106"/>
      <c r="HJ217" s="106"/>
      <c r="HK217" s="106"/>
      <c r="HL217" s="106"/>
      <c r="HM217" s="106"/>
      <c r="HN217" s="106"/>
      <c r="HO217" s="106"/>
      <c r="HP217" s="106"/>
      <c r="HQ217" s="106"/>
      <c r="HR217" s="106"/>
      <c r="HS217" s="106"/>
      <c r="HT217" s="106"/>
      <c r="HU217" s="106"/>
      <c r="HV217" s="106"/>
      <c r="HW217" s="106"/>
      <c r="HX217" s="106"/>
      <c r="HY217" s="106"/>
      <c r="HZ217" s="106"/>
      <c r="IA217" s="106"/>
      <c r="IB217" s="106"/>
      <c r="IC217" s="106"/>
      <c r="ID217" s="106"/>
      <c r="IE217" s="106"/>
      <c r="IF217" s="106"/>
      <c r="IG217" s="106"/>
      <c r="IH217" s="106"/>
      <c r="II217" s="106"/>
      <c r="IJ217" s="106"/>
      <c r="IK217" s="106"/>
      <c r="IL217" s="106"/>
      <c r="IM217" s="106"/>
      <c r="IN217" s="106"/>
      <c r="IO217" s="106"/>
      <c r="IP217" s="106"/>
      <c r="IQ217" s="106"/>
      <c r="IR217" s="106"/>
      <c r="IS217" s="106"/>
      <c r="IT217" s="106"/>
      <c r="IU217" s="106"/>
      <c r="IV217" s="106"/>
      <c r="IW217" s="106"/>
      <c r="IX217" s="106"/>
      <c r="IY217" s="106"/>
      <c r="IZ217" s="106"/>
      <c r="JA217" s="106"/>
      <c r="JB217" s="106"/>
      <c r="JC217" s="106"/>
      <c r="JD217" s="106"/>
      <c r="JE217" s="106"/>
      <c r="JF217" s="106"/>
      <c r="JG217" s="106"/>
      <c r="JH217" s="106"/>
      <c r="JI217" s="106"/>
      <c r="JJ217" s="106"/>
      <c r="JK217" s="106"/>
      <c r="JL217" s="106"/>
      <c r="JM217" s="106"/>
      <c r="JN217" s="106"/>
      <c r="JO217" s="106"/>
      <c r="JP217" s="106"/>
      <c r="JQ217" s="106"/>
      <c r="JR217" s="106"/>
      <c r="JS217" s="106"/>
      <c r="JT217" s="106"/>
      <c r="JU217" s="106"/>
      <c r="JV217" s="106"/>
      <c r="JW217" s="106"/>
      <c r="JX217" s="106"/>
      <c r="JY217" s="106"/>
      <c r="JZ217" s="106"/>
      <c r="KA217" s="106"/>
      <c r="KB217" s="106"/>
      <c r="KC217" s="106"/>
      <c r="KD217" s="106"/>
      <c r="KE217" s="106"/>
      <c r="KF217" s="106"/>
      <c r="KG217" s="106"/>
      <c r="KH217" s="106"/>
      <c r="KI217" s="106"/>
      <c r="KJ217" s="106"/>
      <c r="KK217" s="106"/>
      <c r="KL217" s="106"/>
      <c r="KM217" s="106"/>
      <c r="KN217" s="106"/>
      <c r="KO217" s="106"/>
      <c r="KP217" s="106"/>
      <c r="KQ217" s="106"/>
      <c r="KR217" s="106"/>
      <c r="KS217" s="106"/>
      <c r="KT217" s="106"/>
      <c r="KU217" s="106"/>
      <c r="KV217" s="106"/>
      <c r="KW217" s="106"/>
      <c r="KX217" s="106"/>
      <c r="KY217" s="106"/>
      <c r="KZ217" s="106"/>
      <c r="LA217" s="106"/>
      <c r="LB217" s="106"/>
      <c r="LC217" s="106"/>
      <c r="LD217" s="106"/>
      <c r="LE217" s="106"/>
      <c r="LF217" s="106"/>
      <c r="LG217" s="106"/>
      <c r="LH217" s="106"/>
      <c r="LI217" s="106"/>
      <c r="LJ217" s="106"/>
      <c r="LK217" s="106"/>
      <c r="LL217" s="106"/>
      <c r="LM217" s="106"/>
      <c r="LN217" s="106"/>
      <c r="LO217" s="106"/>
      <c r="LP217" s="106"/>
      <c r="LQ217" s="106"/>
      <c r="LR217" s="106"/>
      <c r="LS217" s="106"/>
      <c r="LT217" s="106"/>
      <c r="LU217" s="106"/>
      <c r="LV217" s="106"/>
      <c r="LW217" s="106"/>
      <c r="LX217" s="106"/>
      <c r="LY217" s="106"/>
      <c r="LZ217" s="106"/>
      <c r="MA217" s="106"/>
      <c r="MB217" s="106"/>
      <c r="MC217" s="106"/>
      <c r="MD217" s="106"/>
      <c r="ME217" s="106"/>
      <c r="MF217" s="106"/>
      <c r="MG217" s="106"/>
      <c r="MH217" s="106"/>
      <c r="MI217" s="106"/>
      <c r="MJ217" s="106"/>
      <c r="MK217" s="106"/>
      <c r="ML217" s="106"/>
      <c r="MM217" s="106"/>
      <c r="MN217" s="106"/>
      <c r="MO217" s="106"/>
      <c r="MP217" s="106"/>
      <c r="MQ217" s="106"/>
      <c r="MR217" s="106"/>
      <c r="MS217" s="106"/>
      <c r="MT217" s="106"/>
      <c r="MU217" s="106"/>
      <c r="MV217" s="106"/>
      <c r="MW217" s="106"/>
      <c r="MX217" s="106"/>
      <c r="MY217" s="106"/>
      <c r="MZ217" s="106"/>
      <c r="NA217" s="106"/>
      <c r="NB217" s="106"/>
      <c r="NC217" s="106"/>
      <c r="ND217" s="106"/>
      <c r="NE217" s="106"/>
      <c r="NF217" s="106"/>
      <c r="NG217" s="106"/>
      <c r="NH217" s="106"/>
      <c r="NI217" s="106"/>
      <c r="NJ217" s="106"/>
      <c r="NK217" s="106"/>
      <c r="NL217" s="106"/>
      <c r="NM217" s="106"/>
      <c r="NN217" s="106"/>
      <c r="NO217" s="106"/>
      <c r="NP217" s="106"/>
      <c r="NQ217" s="106"/>
      <c r="NR217" s="106"/>
      <c r="NS217" s="106"/>
      <c r="NT217" s="106"/>
      <c r="NU217" s="106"/>
      <c r="NV217" s="106"/>
      <c r="NW217" s="106"/>
      <c r="NX217" s="106"/>
      <c r="NY217" s="106"/>
      <c r="NZ217" s="106"/>
      <c r="OA217" s="106"/>
      <c r="OB217" s="106"/>
      <c r="OC217" s="106"/>
      <c r="OD217" s="106"/>
      <c r="OE217" s="106"/>
      <c r="OF217" s="106"/>
      <c r="OG217" s="106"/>
      <c r="OH217" s="106"/>
      <c r="OI217" s="106"/>
      <c r="OJ217" s="106"/>
      <c r="OK217" s="106"/>
      <c r="OL217" s="106"/>
      <c r="OM217" s="106"/>
      <c r="ON217" s="106"/>
      <c r="OO217" s="106"/>
      <c r="OP217" s="106"/>
      <c r="OQ217" s="106"/>
      <c r="OR217" s="106"/>
      <c r="OS217" s="106"/>
      <c r="OT217" s="106"/>
      <c r="OU217" s="106"/>
      <c r="OV217" s="106"/>
      <c r="OW217" s="106"/>
      <c r="OX217" s="106"/>
      <c r="OY217" s="106"/>
      <c r="OZ217" s="106"/>
      <c r="PA217" s="106"/>
      <c r="PB217" s="106"/>
      <c r="PC217" s="106"/>
      <c r="PD217" s="106"/>
      <c r="PE217" s="106"/>
      <c r="PF217" s="106"/>
      <c r="PG217" s="106"/>
      <c r="PH217" s="106"/>
      <c r="PI217" s="106"/>
      <c r="PJ217" s="106"/>
      <c r="PK217" s="106"/>
      <c r="PL217" s="106"/>
      <c r="PM217" s="106"/>
      <c r="PN217" s="106"/>
      <c r="PO217" s="106"/>
      <c r="PP217" s="106"/>
      <c r="PQ217" s="106"/>
      <c r="PR217" s="106"/>
      <c r="PS217" s="106"/>
      <c r="PT217" s="106"/>
      <c r="PU217" s="106"/>
      <c r="PV217" s="106"/>
      <c r="PW217" s="106"/>
      <c r="PX217" s="106"/>
      <c r="PY217" s="106"/>
      <c r="PZ217" s="106"/>
      <c r="QA217" s="106"/>
      <c r="QB217" s="106"/>
      <c r="QC217" s="106"/>
      <c r="QD217" s="106"/>
      <c r="QE217" s="106"/>
      <c r="QF217" s="106"/>
      <c r="QG217" s="106"/>
      <c r="QH217" s="106"/>
      <c r="QI217" s="106"/>
      <c r="QJ217" s="106"/>
      <c r="QK217" s="106"/>
      <c r="QL217" s="106"/>
      <c r="QM217" s="106"/>
      <c r="QN217" s="106"/>
      <c r="QO217" s="106"/>
      <c r="QP217" s="106"/>
      <c r="QQ217" s="106"/>
      <c r="QR217" s="106"/>
      <c r="QS217" s="106"/>
      <c r="QT217" s="106"/>
      <c r="QU217" s="106"/>
      <c r="QV217" s="106"/>
      <c r="QW217" s="106"/>
      <c r="QX217" s="106"/>
      <c r="QY217" s="106"/>
      <c r="QZ217" s="106"/>
      <c r="RA217" s="106"/>
      <c r="RB217" s="106"/>
      <c r="RC217" s="106"/>
      <c r="RD217" s="106"/>
      <c r="RE217" s="106"/>
      <c r="RF217" s="106"/>
      <c r="RG217" s="106"/>
      <c r="RH217" s="106"/>
      <c r="RI217" s="106"/>
      <c r="RJ217" s="106"/>
      <c r="RK217" s="106"/>
      <c r="RL217" s="106"/>
      <c r="RM217" s="106"/>
      <c r="RN217" s="106"/>
      <c r="RO217" s="106"/>
      <c r="RP217" s="106"/>
      <c r="RQ217" s="106"/>
      <c r="RR217" s="106"/>
    </row>
    <row r="218" spans="1:486" x14ac:dyDescent="0.3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14"/>
      <c r="Q218" s="114"/>
      <c r="R218" s="149"/>
      <c r="S218" s="176">
        <v>0.51</v>
      </c>
      <c r="T218" s="176">
        <f t="shared" si="283"/>
        <v>72.745204481533492</v>
      </c>
      <c r="U218" s="176">
        <f t="shared" si="284"/>
        <v>45.06066005014619</v>
      </c>
      <c r="V218" s="177">
        <f t="shared" si="285"/>
        <v>0.86080643557404357</v>
      </c>
      <c r="W218" s="177">
        <f t="shared" si="286"/>
        <v>0.12403595301473387</v>
      </c>
      <c r="X218" s="177">
        <f t="shared" si="287"/>
        <v>1.5120369650025662</v>
      </c>
      <c r="Y218" s="177">
        <f t="shared" si="288"/>
        <v>1.2650635035465745</v>
      </c>
      <c r="Z218" s="178">
        <f t="shared" si="289"/>
        <v>3398.1629045817645</v>
      </c>
      <c r="AA218" s="178">
        <f t="shared" si="290"/>
        <v>1647.5836387962065</v>
      </c>
      <c r="AB218" s="176">
        <f t="shared" si="291"/>
        <v>0.67347078878575617</v>
      </c>
      <c r="AC218" s="176">
        <f t="shared" si="292"/>
        <v>6.7270901654786934</v>
      </c>
      <c r="AD218" s="149"/>
      <c r="AE218" s="149"/>
      <c r="AF218" s="149"/>
      <c r="AG218" s="149"/>
      <c r="AH218" s="149"/>
      <c r="AI218" s="149"/>
      <c r="AJ218" s="149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106"/>
      <c r="GY218" s="106"/>
      <c r="GZ218" s="106"/>
      <c r="HA218" s="106"/>
      <c r="HB218" s="106"/>
      <c r="HC218" s="106"/>
      <c r="HD218" s="106"/>
      <c r="HE218" s="106"/>
      <c r="HF218" s="106"/>
      <c r="HG218" s="106"/>
      <c r="HH218" s="106"/>
      <c r="HI218" s="106"/>
      <c r="HJ218" s="106"/>
      <c r="HK218" s="106"/>
      <c r="HL218" s="106"/>
      <c r="HM218" s="106"/>
      <c r="HN218" s="106"/>
      <c r="HO218" s="106"/>
      <c r="HP218" s="106"/>
      <c r="HQ218" s="106"/>
      <c r="HR218" s="106"/>
      <c r="HS218" s="106"/>
      <c r="HT218" s="106"/>
      <c r="HU218" s="106"/>
      <c r="HV218" s="106"/>
      <c r="HW218" s="106"/>
      <c r="HX218" s="106"/>
      <c r="HY218" s="106"/>
      <c r="HZ218" s="106"/>
      <c r="IA218" s="106"/>
      <c r="IB218" s="106"/>
      <c r="IC218" s="106"/>
      <c r="ID218" s="106"/>
      <c r="IE218" s="106"/>
      <c r="IF218" s="106"/>
      <c r="IG218" s="106"/>
      <c r="IH218" s="106"/>
      <c r="II218" s="106"/>
      <c r="IJ218" s="106"/>
      <c r="IK218" s="106"/>
      <c r="IL218" s="106"/>
      <c r="IM218" s="106"/>
      <c r="IN218" s="106"/>
      <c r="IO218" s="106"/>
      <c r="IP218" s="106"/>
      <c r="IQ218" s="106"/>
      <c r="IR218" s="106"/>
      <c r="IS218" s="106"/>
      <c r="IT218" s="106"/>
      <c r="IU218" s="106"/>
      <c r="IV218" s="106"/>
      <c r="IW218" s="106"/>
      <c r="IX218" s="106"/>
      <c r="IY218" s="106"/>
      <c r="IZ218" s="106"/>
      <c r="JA218" s="106"/>
      <c r="JB218" s="106"/>
      <c r="JC218" s="106"/>
      <c r="JD218" s="106"/>
      <c r="JE218" s="106"/>
      <c r="JF218" s="106"/>
      <c r="JG218" s="106"/>
      <c r="JH218" s="106"/>
      <c r="JI218" s="106"/>
      <c r="JJ218" s="106"/>
      <c r="JK218" s="106"/>
      <c r="JL218" s="106"/>
      <c r="JM218" s="106"/>
      <c r="JN218" s="106"/>
      <c r="JO218" s="106"/>
      <c r="JP218" s="106"/>
      <c r="JQ218" s="106"/>
      <c r="JR218" s="106"/>
      <c r="JS218" s="106"/>
      <c r="JT218" s="106"/>
      <c r="JU218" s="106"/>
      <c r="JV218" s="106"/>
      <c r="JW218" s="106"/>
      <c r="JX218" s="106"/>
      <c r="JY218" s="106"/>
      <c r="JZ218" s="106"/>
      <c r="KA218" s="106"/>
      <c r="KB218" s="106"/>
      <c r="KC218" s="106"/>
      <c r="KD218" s="106"/>
      <c r="KE218" s="106"/>
      <c r="KF218" s="106"/>
      <c r="KG218" s="106"/>
      <c r="KH218" s="106"/>
      <c r="KI218" s="106"/>
      <c r="KJ218" s="106"/>
      <c r="KK218" s="106"/>
      <c r="KL218" s="106"/>
      <c r="KM218" s="106"/>
      <c r="KN218" s="106"/>
      <c r="KO218" s="106"/>
      <c r="KP218" s="106"/>
      <c r="KQ218" s="106"/>
      <c r="KR218" s="106"/>
      <c r="KS218" s="106"/>
      <c r="KT218" s="106"/>
      <c r="KU218" s="106"/>
      <c r="KV218" s="106"/>
      <c r="KW218" s="106"/>
      <c r="KX218" s="106"/>
      <c r="KY218" s="106"/>
      <c r="KZ218" s="106"/>
      <c r="LA218" s="106"/>
      <c r="LB218" s="106"/>
      <c r="LC218" s="106"/>
      <c r="LD218" s="106"/>
      <c r="LE218" s="106"/>
      <c r="LF218" s="106"/>
      <c r="LG218" s="106"/>
      <c r="LH218" s="106"/>
      <c r="LI218" s="106"/>
      <c r="LJ218" s="106"/>
      <c r="LK218" s="106"/>
      <c r="LL218" s="106"/>
      <c r="LM218" s="106"/>
      <c r="LN218" s="106"/>
      <c r="LO218" s="106"/>
      <c r="LP218" s="106"/>
      <c r="LQ218" s="106"/>
      <c r="LR218" s="106"/>
      <c r="LS218" s="106"/>
      <c r="LT218" s="106"/>
      <c r="LU218" s="106"/>
      <c r="LV218" s="106"/>
      <c r="LW218" s="106"/>
      <c r="LX218" s="106"/>
      <c r="LY218" s="106"/>
      <c r="LZ218" s="106"/>
      <c r="MA218" s="106"/>
      <c r="MB218" s="106"/>
      <c r="MC218" s="106"/>
      <c r="MD218" s="106"/>
      <c r="ME218" s="106"/>
      <c r="MF218" s="106"/>
      <c r="MG218" s="106"/>
      <c r="MH218" s="106"/>
      <c r="MI218" s="106"/>
      <c r="MJ218" s="106"/>
      <c r="MK218" s="106"/>
      <c r="ML218" s="106"/>
      <c r="MM218" s="106"/>
      <c r="MN218" s="106"/>
      <c r="MO218" s="106"/>
      <c r="MP218" s="106"/>
      <c r="MQ218" s="106"/>
      <c r="MR218" s="106"/>
      <c r="MS218" s="106"/>
      <c r="MT218" s="106"/>
      <c r="MU218" s="106"/>
      <c r="MV218" s="106"/>
      <c r="MW218" s="106"/>
      <c r="MX218" s="106"/>
      <c r="MY218" s="106"/>
      <c r="MZ218" s="106"/>
      <c r="NA218" s="106"/>
      <c r="NB218" s="106"/>
      <c r="NC218" s="106"/>
      <c r="ND218" s="106"/>
      <c r="NE218" s="106"/>
      <c r="NF218" s="106"/>
      <c r="NG218" s="106"/>
      <c r="NH218" s="106"/>
      <c r="NI218" s="106"/>
      <c r="NJ218" s="106"/>
      <c r="NK218" s="106"/>
      <c r="NL218" s="106"/>
      <c r="NM218" s="106"/>
      <c r="NN218" s="106"/>
      <c r="NO218" s="106"/>
      <c r="NP218" s="106"/>
      <c r="NQ218" s="106"/>
      <c r="NR218" s="106"/>
      <c r="NS218" s="106"/>
      <c r="NT218" s="106"/>
      <c r="NU218" s="106"/>
      <c r="NV218" s="106"/>
      <c r="NW218" s="106"/>
      <c r="NX218" s="106"/>
      <c r="NY218" s="106"/>
      <c r="NZ218" s="106"/>
      <c r="OA218" s="106"/>
      <c r="OB218" s="106"/>
      <c r="OC218" s="106"/>
      <c r="OD218" s="106"/>
      <c r="OE218" s="106"/>
      <c r="OF218" s="106"/>
      <c r="OG218" s="106"/>
      <c r="OH218" s="106"/>
      <c r="OI218" s="106"/>
      <c r="OJ218" s="106"/>
      <c r="OK218" s="106"/>
      <c r="OL218" s="106"/>
      <c r="OM218" s="106"/>
      <c r="ON218" s="106"/>
      <c r="OO218" s="106"/>
      <c r="OP218" s="106"/>
      <c r="OQ218" s="106"/>
      <c r="OR218" s="106"/>
      <c r="OS218" s="106"/>
      <c r="OT218" s="106"/>
      <c r="OU218" s="106"/>
      <c r="OV218" s="106"/>
      <c r="OW218" s="106"/>
      <c r="OX218" s="106"/>
      <c r="OY218" s="106"/>
      <c r="OZ218" s="106"/>
      <c r="PA218" s="106"/>
      <c r="PB218" s="106"/>
      <c r="PC218" s="106"/>
      <c r="PD218" s="106"/>
      <c r="PE218" s="106"/>
      <c r="PF218" s="106"/>
      <c r="PG218" s="106"/>
      <c r="PH218" s="106"/>
      <c r="PI218" s="106"/>
      <c r="PJ218" s="106"/>
      <c r="PK218" s="106"/>
      <c r="PL218" s="106"/>
      <c r="PM218" s="106"/>
      <c r="PN218" s="106"/>
      <c r="PO218" s="106"/>
      <c r="PP218" s="106"/>
      <c r="PQ218" s="106"/>
      <c r="PR218" s="106"/>
      <c r="PS218" s="106"/>
      <c r="PT218" s="106"/>
      <c r="PU218" s="106"/>
      <c r="PV218" s="106"/>
      <c r="PW218" s="106"/>
      <c r="PX218" s="106"/>
      <c r="PY218" s="106"/>
      <c r="PZ218" s="106"/>
      <c r="QA218" s="106"/>
      <c r="QB218" s="106"/>
      <c r="QC218" s="106"/>
      <c r="QD218" s="106"/>
      <c r="QE218" s="106"/>
      <c r="QF218" s="106"/>
      <c r="QG218" s="106"/>
      <c r="QH218" s="106"/>
      <c r="QI218" s="106"/>
      <c r="QJ218" s="106"/>
      <c r="QK218" s="106"/>
      <c r="QL218" s="106"/>
      <c r="QM218" s="106"/>
      <c r="QN218" s="106"/>
      <c r="QO218" s="106"/>
      <c r="QP218" s="106"/>
      <c r="QQ218" s="106"/>
      <c r="QR218" s="106"/>
      <c r="QS218" s="106"/>
      <c r="QT218" s="106"/>
      <c r="QU218" s="106"/>
      <c r="QV218" s="106"/>
      <c r="QW218" s="106"/>
      <c r="QX218" s="106"/>
      <c r="QY218" s="106"/>
      <c r="QZ218" s="106"/>
      <c r="RA218" s="106"/>
      <c r="RB218" s="106"/>
      <c r="RC218" s="106"/>
      <c r="RD218" s="106"/>
      <c r="RE218" s="106"/>
      <c r="RF218" s="106"/>
      <c r="RG218" s="106"/>
      <c r="RH218" s="106"/>
      <c r="RI218" s="106"/>
      <c r="RJ218" s="106"/>
      <c r="RK218" s="106"/>
      <c r="RL218" s="106"/>
      <c r="RM218" s="106"/>
      <c r="RN218" s="106"/>
      <c r="RO218" s="106"/>
      <c r="RP218" s="106"/>
      <c r="RQ218" s="106"/>
      <c r="RR218" s="106"/>
    </row>
    <row r="219" spans="1:486" x14ac:dyDescent="0.3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14"/>
      <c r="Q219" s="114"/>
      <c r="R219" s="149"/>
      <c r="S219" s="176">
        <v>0.52</v>
      </c>
      <c r="T219" s="176">
        <f t="shared" si="283"/>
        <v>72.745204481533492</v>
      </c>
      <c r="U219" s="176">
        <f t="shared" si="284"/>
        <v>45.06066005014619</v>
      </c>
      <c r="V219" s="177">
        <f t="shared" si="285"/>
        <v>0.86080643557404357</v>
      </c>
      <c r="W219" s="177">
        <f t="shared" si="286"/>
        <v>0.12403595301473387</v>
      </c>
      <c r="X219" s="177">
        <f t="shared" si="287"/>
        <v>1.4956728216329089</v>
      </c>
      <c r="Y219" s="177">
        <f t="shared" si="288"/>
        <v>1.2797664553134647</v>
      </c>
      <c r="Z219" s="178">
        <f t="shared" si="289"/>
        <v>3427.2955390020293</v>
      </c>
      <c r="AA219" s="178">
        <f t="shared" si="290"/>
        <v>1632.7174095711489</v>
      </c>
      <c r="AB219" s="176">
        <f t="shared" si="291"/>
        <v>0.67732940089974636</v>
      </c>
      <c r="AC219" s="176">
        <f t="shared" si="292"/>
        <v>6.7461104220968862</v>
      </c>
      <c r="AD219" s="149"/>
      <c r="AE219" s="149"/>
      <c r="AF219" s="149"/>
      <c r="AG219" s="149"/>
      <c r="AH219" s="149"/>
      <c r="AI219" s="149"/>
      <c r="AJ219" s="149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106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106"/>
      <c r="GY219" s="106"/>
      <c r="GZ219" s="106"/>
      <c r="HA219" s="106"/>
      <c r="HB219" s="106"/>
      <c r="HC219" s="106"/>
      <c r="HD219" s="106"/>
      <c r="HE219" s="106"/>
      <c r="HF219" s="106"/>
      <c r="HG219" s="106"/>
      <c r="HH219" s="106"/>
      <c r="HI219" s="106"/>
      <c r="HJ219" s="106"/>
      <c r="HK219" s="106"/>
      <c r="HL219" s="106"/>
      <c r="HM219" s="106"/>
      <c r="HN219" s="106"/>
      <c r="HO219" s="106"/>
      <c r="HP219" s="106"/>
      <c r="HQ219" s="106"/>
      <c r="HR219" s="106"/>
      <c r="HS219" s="106"/>
      <c r="HT219" s="106"/>
      <c r="HU219" s="106"/>
      <c r="HV219" s="106"/>
      <c r="HW219" s="106"/>
      <c r="HX219" s="106"/>
      <c r="HY219" s="106"/>
      <c r="HZ219" s="106"/>
      <c r="IA219" s="106"/>
      <c r="IB219" s="106"/>
      <c r="IC219" s="106"/>
      <c r="ID219" s="106"/>
      <c r="IE219" s="106"/>
      <c r="IF219" s="106"/>
      <c r="IG219" s="106"/>
      <c r="IH219" s="106"/>
      <c r="II219" s="106"/>
      <c r="IJ219" s="106"/>
      <c r="IK219" s="106"/>
      <c r="IL219" s="106"/>
      <c r="IM219" s="106"/>
      <c r="IN219" s="106"/>
      <c r="IO219" s="106"/>
      <c r="IP219" s="106"/>
      <c r="IQ219" s="106"/>
      <c r="IR219" s="106"/>
      <c r="IS219" s="106"/>
      <c r="IT219" s="106"/>
      <c r="IU219" s="106"/>
      <c r="IV219" s="106"/>
      <c r="IW219" s="106"/>
      <c r="IX219" s="106"/>
      <c r="IY219" s="106"/>
      <c r="IZ219" s="106"/>
      <c r="JA219" s="106"/>
      <c r="JB219" s="106"/>
      <c r="JC219" s="106"/>
      <c r="JD219" s="106"/>
      <c r="JE219" s="106"/>
      <c r="JF219" s="106"/>
      <c r="JG219" s="106"/>
      <c r="JH219" s="106"/>
      <c r="JI219" s="106"/>
      <c r="JJ219" s="106"/>
      <c r="JK219" s="106"/>
      <c r="JL219" s="106"/>
      <c r="JM219" s="106"/>
      <c r="JN219" s="106"/>
      <c r="JO219" s="106"/>
      <c r="JP219" s="106"/>
      <c r="JQ219" s="106"/>
      <c r="JR219" s="106"/>
      <c r="JS219" s="106"/>
      <c r="JT219" s="106"/>
      <c r="JU219" s="106"/>
      <c r="JV219" s="106"/>
      <c r="JW219" s="106"/>
      <c r="JX219" s="106"/>
      <c r="JY219" s="106"/>
      <c r="JZ219" s="106"/>
      <c r="KA219" s="106"/>
      <c r="KB219" s="106"/>
      <c r="KC219" s="106"/>
      <c r="KD219" s="106"/>
      <c r="KE219" s="106"/>
      <c r="KF219" s="106"/>
      <c r="KG219" s="106"/>
      <c r="KH219" s="106"/>
      <c r="KI219" s="106"/>
      <c r="KJ219" s="106"/>
      <c r="KK219" s="106"/>
      <c r="KL219" s="106"/>
      <c r="KM219" s="106"/>
      <c r="KN219" s="106"/>
      <c r="KO219" s="106"/>
      <c r="KP219" s="106"/>
      <c r="KQ219" s="106"/>
      <c r="KR219" s="106"/>
      <c r="KS219" s="106"/>
      <c r="KT219" s="106"/>
      <c r="KU219" s="106"/>
      <c r="KV219" s="106"/>
      <c r="KW219" s="106"/>
      <c r="KX219" s="106"/>
      <c r="KY219" s="106"/>
      <c r="KZ219" s="106"/>
      <c r="LA219" s="106"/>
      <c r="LB219" s="106"/>
      <c r="LC219" s="106"/>
      <c r="LD219" s="106"/>
      <c r="LE219" s="106"/>
      <c r="LF219" s="106"/>
      <c r="LG219" s="106"/>
      <c r="LH219" s="106"/>
      <c r="LI219" s="106"/>
      <c r="LJ219" s="106"/>
      <c r="LK219" s="106"/>
      <c r="LL219" s="106"/>
      <c r="LM219" s="106"/>
      <c r="LN219" s="106"/>
      <c r="LO219" s="106"/>
      <c r="LP219" s="106"/>
      <c r="LQ219" s="106"/>
      <c r="LR219" s="106"/>
      <c r="LS219" s="106"/>
      <c r="LT219" s="106"/>
      <c r="LU219" s="106"/>
      <c r="LV219" s="106"/>
      <c r="LW219" s="106"/>
      <c r="LX219" s="106"/>
      <c r="LY219" s="106"/>
      <c r="LZ219" s="106"/>
      <c r="MA219" s="106"/>
      <c r="MB219" s="106"/>
      <c r="MC219" s="106"/>
      <c r="MD219" s="106"/>
      <c r="ME219" s="106"/>
      <c r="MF219" s="106"/>
      <c r="MG219" s="106"/>
      <c r="MH219" s="106"/>
      <c r="MI219" s="106"/>
      <c r="MJ219" s="106"/>
      <c r="MK219" s="106"/>
      <c r="ML219" s="106"/>
      <c r="MM219" s="106"/>
      <c r="MN219" s="106"/>
      <c r="MO219" s="106"/>
      <c r="MP219" s="106"/>
      <c r="MQ219" s="106"/>
      <c r="MR219" s="106"/>
      <c r="MS219" s="106"/>
      <c r="MT219" s="106"/>
      <c r="MU219" s="106"/>
      <c r="MV219" s="106"/>
      <c r="MW219" s="106"/>
      <c r="MX219" s="106"/>
      <c r="MY219" s="106"/>
      <c r="MZ219" s="106"/>
      <c r="NA219" s="106"/>
      <c r="NB219" s="106"/>
      <c r="NC219" s="106"/>
      <c r="ND219" s="106"/>
      <c r="NE219" s="106"/>
      <c r="NF219" s="106"/>
      <c r="NG219" s="106"/>
      <c r="NH219" s="106"/>
      <c r="NI219" s="106"/>
      <c r="NJ219" s="106"/>
      <c r="NK219" s="106"/>
      <c r="NL219" s="106"/>
      <c r="NM219" s="106"/>
      <c r="NN219" s="106"/>
      <c r="NO219" s="106"/>
      <c r="NP219" s="106"/>
      <c r="NQ219" s="106"/>
      <c r="NR219" s="106"/>
      <c r="NS219" s="106"/>
      <c r="NT219" s="106"/>
      <c r="NU219" s="106"/>
      <c r="NV219" s="106"/>
      <c r="NW219" s="106"/>
      <c r="NX219" s="106"/>
      <c r="NY219" s="106"/>
      <c r="NZ219" s="106"/>
      <c r="OA219" s="106"/>
      <c r="OB219" s="106"/>
      <c r="OC219" s="106"/>
      <c r="OD219" s="106"/>
      <c r="OE219" s="106"/>
      <c r="OF219" s="106"/>
      <c r="OG219" s="106"/>
      <c r="OH219" s="106"/>
      <c r="OI219" s="106"/>
      <c r="OJ219" s="106"/>
      <c r="OK219" s="106"/>
      <c r="OL219" s="106"/>
      <c r="OM219" s="106"/>
      <c r="ON219" s="106"/>
      <c r="OO219" s="106"/>
      <c r="OP219" s="106"/>
      <c r="OQ219" s="106"/>
      <c r="OR219" s="106"/>
      <c r="OS219" s="106"/>
      <c r="OT219" s="106"/>
      <c r="OU219" s="106"/>
      <c r="OV219" s="106"/>
      <c r="OW219" s="106"/>
      <c r="OX219" s="106"/>
      <c r="OY219" s="106"/>
      <c r="OZ219" s="106"/>
      <c r="PA219" s="106"/>
      <c r="PB219" s="106"/>
      <c r="PC219" s="106"/>
      <c r="PD219" s="106"/>
      <c r="PE219" s="106"/>
      <c r="PF219" s="106"/>
      <c r="PG219" s="106"/>
      <c r="PH219" s="106"/>
      <c r="PI219" s="106"/>
      <c r="PJ219" s="106"/>
      <c r="PK219" s="106"/>
      <c r="PL219" s="106"/>
      <c r="PM219" s="106"/>
      <c r="PN219" s="106"/>
      <c r="PO219" s="106"/>
      <c r="PP219" s="106"/>
      <c r="PQ219" s="106"/>
      <c r="PR219" s="106"/>
      <c r="PS219" s="106"/>
      <c r="PT219" s="106"/>
      <c r="PU219" s="106"/>
      <c r="PV219" s="106"/>
      <c r="PW219" s="106"/>
      <c r="PX219" s="106"/>
      <c r="PY219" s="106"/>
      <c r="PZ219" s="106"/>
      <c r="QA219" s="106"/>
      <c r="QB219" s="106"/>
      <c r="QC219" s="106"/>
      <c r="QD219" s="106"/>
      <c r="QE219" s="106"/>
      <c r="QF219" s="106"/>
      <c r="QG219" s="106"/>
      <c r="QH219" s="106"/>
      <c r="QI219" s="106"/>
      <c r="QJ219" s="106"/>
      <c r="QK219" s="106"/>
      <c r="QL219" s="106"/>
      <c r="QM219" s="106"/>
      <c r="QN219" s="106"/>
      <c r="QO219" s="106"/>
      <c r="QP219" s="106"/>
      <c r="QQ219" s="106"/>
      <c r="QR219" s="106"/>
      <c r="QS219" s="106"/>
      <c r="QT219" s="106"/>
      <c r="QU219" s="106"/>
      <c r="QV219" s="106"/>
      <c r="QW219" s="106"/>
      <c r="QX219" s="106"/>
      <c r="QY219" s="106"/>
      <c r="QZ219" s="106"/>
      <c r="RA219" s="106"/>
      <c r="RB219" s="106"/>
      <c r="RC219" s="106"/>
      <c r="RD219" s="106"/>
      <c r="RE219" s="106"/>
      <c r="RF219" s="106"/>
      <c r="RG219" s="106"/>
      <c r="RH219" s="106"/>
      <c r="RI219" s="106"/>
      <c r="RJ219" s="106"/>
      <c r="RK219" s="106"/>
      <c r="RL219" s="106"/>
      <c r="RM219" s="106"/>
      <c r="RN219" s="106"/>
      <c r="RO219" s="106"/>
      <c r="RP219" s="106"/>
      <c r="RQ219" s="106"/>
      <c r="RR219" s="106"/>
    </row>
    <row r="220" spans="1:486" x14ac:dyDescent="0.3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14"/>
      <c r="Q220" s="114"/>
      <c r="R220" s="149"/>
      <c r="S220" s="176">
        <v>0.53</v>
      </c>
      <c r="T220" s="176">
        <f t="shared" si="283"/>
        <v>72.745204481533492</v>
      </c>
      <c r="U220" s="176">
        <f t="shared" si="284"/>
        <v>45.06066005014619</v>
      </c>
      <c r="V220" s="177">
        <f t="shared" si="285"/>
        <v>0.86080643557404357</v>
      </c>
      <c r="W220" s="177">
        <f t="shared" si="286"/>
        <v>0.12403595301473387</v>
      </c>
      <c r="X220" s="177">
        <f t="shared" si="287"/>
        <v>1.4795574097766269</v>
      </c>
      <c r="Y220" s="177">
        <f t="shared" si="288"/>
        <v>1.2951826881804069</v>
      </c>
      <c r="Z220" s="178">
        <f t="shared" si="289"/>
        <v>3455.5668648649671</v>
      </c>
      <c r="AA220" s="178">
        <f t="shared" si="290"/>
        <v>1617.9606409664425</v>
      </c>
      <c r="AB220" s="176">
        <f t="shared" si="291"/>
        <v>0.68109749299539801</v>
      </c>
      <c r="AC220" s="176">
        <f t="shared" si="292"/>
        <v>6.7641283000146668</v>
      </c>
      <c r="AD220" s="149"/>
      <c r="AE220" s="149"/>
      <c r="AF220" s="149"/>
      <c r="AG220" s="149"/>
      <c r="AH220" s="149"/>
      <c r="AI220" s="149"/>
      <c r="AJ220" s="149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106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106"/>
      <c r="GY220" s="106"/>
      <c r="GZ220" s="106"/>
      <c r="HA220" s="106"/>
      <c r="HB220" s="106"/>
      <c r="HC220" s="106"/>
      <c r="HD220" s="106"/>
      <c r="HE220" s="106"/>
      <c r="HF220" s="106"/>
      <c r="HG220" s="106"/>
      <c r="HH220" s="106"/>
      <c r="HI220" s="106"/>
      <c r="HJ220" s="106"/>
      <c r="HK220" s="106"/>
      <c r="HL220" s="106"/>
      <c r="HM220" s="106"/>
      <c r="HN220" s="106"/>
      <c r="HO220" s="106"/>
      <c r="HP220" s="106"/>
      <c r="HQ220" s="106"/>
      <c r="HR220" s="106"/>
      <c r="HS220" s="106"/>
      <c r="HT220" s="106"/>
      <c r="HU220" s="106"/>
      <c r="HV220" s="106"/>
      <c r="HW220" s="106"/>
      <c r="HX220" s="106"/>
      <c r="HY220" s="106"/>
      <c r="HZ220" s="106"/>
      <c r="IA220" s="106"/>
      <c r="IB220" s="106"/>
      <c r="IC220" s="106"/>
      <c r="ID220" s="106"/>
      <c r="IE220" s="106"/>
      <c r="IF220" s="106"/>
      <c r="IG220" s="106"/>
      <c r="IH220" s="106"/>
      <c r="II220" s="106"/>
      <c r="IJ220" s="106"/>
      <c r="IK220" s="106"/>
      <c r="IL220" s="106"/>
      <c r="IM220" s="106"/>
      <c r="IN220" s="106"/>
      <c r="IO220" s="106"/>
      <c r="IP220" s="106"/>
      <c r="IQ220" s="106"/>
      <c r="IR220" s="106"/>
      <c r="IS220" s="106"/>
      <c r="IT220" s="106"/>
      <c r="IU220" s="106"/>
      <c r="IV220" s="106"/>
      <c r="IW220" s="106"/>
      <c r="IX220" s="106"/>
      <c r="IY220" s="106"/>
      <c r="IZ220" s="106"/>
      <c r="JA220" s="106"/>
      <c r="JB220" s="106"/>
      <c r="JC220" s="106"/>
      <c r="JD220" s="106"/>
      <c r="JE220" s="106"/>
      <c r="JF220" s="106"/>
      <c r="JG220" s="106"/>
      <c r="JH220" s="106"/>
      <c r="JI220" s="106"/>
      <c r="JJ220" s="106"/>
      <c r="JK220" s="106"/>
      <c r="JL220" s="106"/>
      <c r="JM220" s="106"/>
      <c r="JN220" s="106"/>
      <c r="JO220" s="106"/>
      <c r="JP220" s="106"/>
      <c r="JQ220" s="106"/>
      <c r="JR220" s="106"/>
      <c r="JS220" s="106"/>
      <c r="JT220" s="106"/>
      <c r="JU220" s="106"/>
      <c r="JV220" s="106"/>
      <c r="JW220" s="106"/>
      <c r="JX220" s="106"/>
      <c r="JY220" s="106"/>
      <c r="JZ220" s="106"/>
      <c r="KA220" s="106"/>
      <c r="KB220" s="106"/>
      <c r="KC220" s="106"/>
      <c r="KD220" s="106"/>
      <c r="KE220" s="106"/>
      <c r="KF220" s="106"/>
      <c r="KG220" s="106"/>
      <c r="KH220" s="106"/>
      <c r="KI220" s="106"/>
      <c r="KJ220" s="106"/>
      <c r="KK220" s="106"/>
      <c r="KL220" s="106"/>
      <c r="KM220" s="106"/>
      <c r="KN220" s="106"/>
      <c r="KO220" s="106"/>
      <c r="KP220" s="106"/>
      <c r="KQ220" s="106"/>
      <c r="KR220" s="106"/>
      <c r="KS220" s="106"/>
      <c r="KT220" s="106"/>
      <c r="KU220" s="106"/>
      <c r="KV220" s="106"/>
      <c r="KW220" s="106"/>
      <c r="KX220" s="106"/>
      <c r="KY220" s="106"/>
      <c r="KZ220" s="106"/>
      <c r="LA220" s="106"/>
      <c r="LB220" s="106"/>
      <c r="LC220" s="106"/>
      <c r="LD220" s="106"/>
      <c r="LE220" s="106"/>
      <c r="LF220" s="106"/>
      <c r="LG220" s="106"/>
      <c r="LH220" s="106"/>
      <c r="LI220" s="106"/>
      <c r="LJ220" s="106"/>
      <c r="LK220" s="106"/>
      <c r="LL220" s="106"/>
      <c r="LM220" s="106"/>
      <c r="LN220" s="106"/>
      <c r="LO220" s="106"/>
      <c r="LP220" s="106"/>
      <c r="LQ220" s="106"/>
      <c r="LR220" s="106"/>
      <c r="LS220" s="106"/>
      <c r="LT220" s="106"/>
      <c r="LU220" s="106"/>
      <c r="LV220" s="106"/>
      <c r="LW220" s="106"/>
      <c r="LX220" s="106"/>
      <c r="LY220" s="106"/>
      <c r="LZ220" s="106"/>
      <c r="MA220" s="106"/>
      <c r="MB220" s="106"/>
      <c r="MC220" s="106"/>
      <c r="MD220" s="106"/>
      <c r="ME220" s="106"/>
      <c r="MF220" s="106"/>
      <c r="MG220" s="106"/>
      <c r="MH220" s="106"/>
      <c r="MI220" s="106"/>
      <c r="MJ220" s="106"/>
      <c r="MK220" s="106"/>
      <c r="ML220" s="106"/>
      <c r="MM220" s="106"/>
      <c r="MN220" s="106"/>
      <c r="MO220" s="106"/>
      <c r="MP220" s="106"/>
      <c r="MQ220" s="106"/>
      <c r="MR220" s="106"/>
      <c r="MS220" s="106"/>
      <c r="MT220" s="106"/>
      <c r="MU220" s="106"/>
      <c r="MV220" s="106"/>
      <c r="MW220" s="106"/>
      <c r="MX220" s="106"/>
      <c r="MY220" s="106"/>
      <c r="MZ220" s="106"/>
      <c r="NA220" s="106"/>
      <c r="NB220" s="106"/>
      <c r="NC220" s="106"/>
      <c r="ND220" s="106"/>
      <c r="NE220" s="106"/>
      <c r="NF220" s="106"/>
      <c r="NG220" s="106"/>
      <c r="NH220" s="106"/>
      <c r="NI220" s="106"/>
      <c r="NJ220" s="106"/>
      <c r="NK220" s="106"/>
      <c r="NL220" s="106"/>
      <c r="NM220" s="106"/>
      <c r="NN220" s="106"/>
      <c r="NO220" s="106"/>
      <c r="NP220" s="106"/>
      <c r="NQ220" s="106"/>
      <c r="NR220" s="106"/>
      <c r="NS220" s="106"/>
      <c r="NT220" s="106"/>
      <c r="NU220" s="106"/>
      <c r="NV220" s="106"/>
      <c r="NW220" s="106"/>
      <c r="NX220" s="106"/>
      <c r="NY220" s="106"/>
      <c r="NZ220" s="106"/>
      <c r="OA220" s="106"/>
      <c r="OB220" s="106"/>
      <c r="OC220" s="106"/>
      <c r="OD220" s="106"/>
      <c r="OE220" s="106"/>
      <c r="OF220" s="106"/>
      <c r="OG220" s="106"/>
      <c r="OH220" s="106"/>
      <c r="OI220" s="106"/>
      <c r="OJ220" s="106"/>
      <c r="OK220" s="106"/>
      <c r="OL220" s="106"/>
      <c r="OM220" s="106"/>
      <c r="ON220" s="106"/>
      <c r="OO220" s="106"/>
      <c r="OP220" s="106"/>
      <c r="OQ220" s="106"/>
      <c r="OR220" s="106"/>
      <c r="OS220" s="106"/>
      <c r="OT220" s="106"/>
      <c r="OU220" s="106"/>
      <c r="OV220" s="106"/>
      <c r="OW220" s="106"/>
      <c r="OX220" s="106"/>
      <c r="OY220" s="106"/>
      <c r="OZ220" s="106"/>
      <c r="PA220" s="106"/>
      <c r="PB220" s="106"/>
      <c r="PC220" s="106"/>
      <c r="PD220" s="106"/>
      <c r="PE220" s="106"/>
      <c r="PF220" s="106"/>
      <c r="PG220" s="106"/>
      <c r="PH220" s="106"/>
      <c r="PI220" s="106"/>
      <c r="PJ220" s="106"/>
      <c r="PK220" s="106"/>
      <c r="PL220" s="106"/>
      <c r="PM220" s="106"/>
      <c r="PN220" s="106"/>
      <c r="PO220" s="106"/>
      <c r="PP220" s="106"/>
      <c r="PQ220" s="106"/>
      <c r="PR220" s="106"/>
      <c r="PS220" s="106"/>
      <c r="PT220" s="106"/>
      <c r="PU220" s="106"/>
      <c r="PV220" s="106"/>
      <c r="PW220" s="106"/>
      <c r="PX220" s="106"/>
      <c r="PY220" s="106"/>
      <c r="PZ220" s="106"/>
      <c r="QA220" s="106"/>
      <c r="QB220" s="106"/>
      <c r="QC220" s="106"/>
      <c r="QD220" s="106"/>
      <c r="QE220" s="106"/>
      <c r="QF220" s="106"/>
      <c r="QG220" s="106"/>
      <c r="QH220" s="106"/>
      <c r="QI220" s="106"/>
      <c r="QJ220" s="106"/>
      <c r="QK220" s="106"/>
      <c r="QL220" s="106"/>
      <c r="QM220" s="106"/>
      <c r="QN220" s="106"/>
      <c r="QO220" s="106"/>
      <c r="QP220" s="106"/>
      <c r="QQ220" s="106"/>
      <c r="QR220" s="106"/>
      <c r="QS220" s="106"/>
      <c r="QT220" s="106"/>
      <c r="QU220" s="106"/>
      <c r="QV220" s="106"/>
      <c r="QW220" s="106"/>
      <c r="QX220" s="106"/>
      <c r="QY220" s="106"/>
      <c r="QZ220" s="106"/>
      <c r="RA220" s="106"/>
      <c r="RB220" s="106"/>
      <c r="RC220" s="106"/>
      <c r="RD220" s="106"/>
      <c r="RE220" s="106"/>
      <c r="RF220" s="106"/>
      <c r="RG220" s="106"/>
      <c r="RH220" s="106"/>
      <c r="RI220" s="106"/>
      <c r="RJ220" s="106"/>
      <c r="RK220" s="106"/>
      <c r="RL220" s="106"/>
      <c r="RM220" s="106"/>
      <c r="RN220" s="106"/>
      <c r="RO220" s="106"/>
      <c r="RP220" s="106"/>
      <c r="RQ220" s="106"/>
      <c r="RR220" s="106"/>
    </row>
    <row r="221" spans="1:486" x14ac:dyDescent="0.3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14"/>
      <c r="Q221" s="114"/>
      <c r="R221" s="149"/>
      <c r="S221" s="176">
        <v>0.54</v>
      </c>
      <c r="T221" s="176">
        <f t="shared" si="283"/>
        <v>72.745204481533492</v>
      </c>
      <c r="U221" s="176">
        <f t="shared" si="284"/>
        <v>45.06066005014619</v>
      </c>
      <c r="V221" s="177">
        <f t="shared" si="285"/>
        <v>0.86080643557404357</v>
      </c>
      <c r="W221" s="177">
        <f t="shared" si="286"/>
        <v>0.12403595301473387</v>
      </c>
      <c r="X221" s="177">
        <f t="shared" si="287"/>
        <v>1.4636875141009484</v>
      </c>
      <c r="Y221" s="177">
        <f t="shared" si="288"/>
        <v>1.3113536379624331</v>
      </c>
      <c r="Z221" s="178">
        <f t="shared" si="289"/>
        <v>3483.0021133526748</v>
      </c>
      <c r="AA221" s="178">
        <f t="shared" si="290"/>
        <v>1603.3071189171833</v>
      </c>
      <c r="AB221" s="176">
        <f t="shared" si="291"/>
        <v>0.68477985790854523</v>
      </c>
      <c r="AC221" s="176">
        <f t="shared" si="292"/>
        <v>6.7811691532328631</v>
      </c>
      <c r="AD221" s="149"/>
      <c r="AE221" s="149"/>
      <c r="AF221" s="149"/>
      <c r="AG221" s="149"/>
      <c r="AH221" s="149"/>
      <c r="AI221" s="149"/>
      <c r="AJ221" s="149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106"/>
      <c r="GG221" s="106"/>
      <c r="GH221" s="106"/>
      <c r="GI221" s="106"/>
      <c r="GJ221" s="106"/>
      <c r="GK221" s="106"/>
      <c r="GL221" s="106"/>
      <c r="GM221" s="106"/>
      <c r="GN221" s="106"/>
      <c r="GO221" s="106"/>
      <c r="GP221" s="106"/>
      <c r="GQ221" s="106"/>
      <c r="GR221" s="106"/>
      <c r="GS221" s="106"/>
      <c r="GT221" s="106"/>
      <c r="GU221" s="106"/>
      <c r="GV221" s="106"/>
      <c r="GW221" s="106"/>
      <c r="GX221" s="106"/>
      <c r="GY221" s="106"/>
      <c r="GZ221" s="106"/>
      <c r="HA221" s="106"/>
      <c r="HB221" s="106"/>
      <c r="HC221" s="106"/>
      <c r="HD221" s="106"/>
      <c r="HE221" s="106"/>
      <c r="HF221" s="106"/>
      <c r="HG221" s="106"/>
      <c r="HH221" s="106"/>
      <c r="HI221" s="106"/>
      <c r="HJ221" s="106"/>
      <c r="HK221" s="106"/>
      <c r="HL221" s="106"/>
      <c r="HM221" s="106"/>
      <c r="HN221" s="106"/>
      <c r="HO221" s="106"/>
      <c r="HP221" s="106"/>
      <c r="HQ221" s="106"/>
      <c r="HR221" s="106"/>
      <c r="HS221" s="106"/>
      <c r="HT221" s="106"/>
      <c r="HU221" s="106"/>
      <c r="HV221" s="106"/>
      <c r="HW221" s="106"/>
      <c r="HX221" s="106"/>
      <c r="HY221" s="106"/>
      <c r="HZ221" s="106"/>
      <c r="IA221" s="106"/>
      <c r="IB221" s="106"/>
      <c r="IC221" s="106"/>
      <c r="ID221" s="106"/>
      <c r="IE221" s="106"/>
      <c r="IF221" s="106"/>
      <c r="IG221" s="106"/>
      <c r="IH221" s="106"/>
      <c r="II221" s="106"/>
      <c r="IJ221" s="106"/>
      <c r="IK221" s="106"/>
      <c r="IL221" s="106"/>
      <c r="IM221" s="106"/>
      <c r="IN221" s="106"/>
      <c r="IO221" s="106"/>
      <c r="IP221" s="106"/>
      <c r="IQ221" s="106"/>
      <c r="IR221" s="106"/>
      <c r="IS221" s="106"/>
      <c r="IT221" s="106"/>
      <c r="IU221" s="106"/>
      <c r="IV221" s="106"/>
      <c r="IW221" s="106"/>
      <c r="IX221" s="106"/>
      <c r="IY221" s="106"/>
      <c r="IZ221" s="106"/>
      <c r="JA221" s="106"/>
      <c r="JB221" s="106"/>
      <c r="JC221" s="106"/>
      <c r="JD221" s="106"/>
      <c r="JE221" s="106"/>
      <c r="JF221" s="106"/>
      <c r="JG221" s="106"/>
      <c r="JH221" s="106"/>
      <c r="JI221" s="106"/>
      <c r="JJ221" s="106"/>
      <c r="JK221" s="106"/>
      <c r="JL221" s="106"/>
      <c r="JM221" s="106"/>
      <c r="JN221" s="106"/>
      <c r="JO221" s="106"/>
      <c r="JP221" s="106"/>
      <c r="JQ221" s="106"/>
      <c r="JR221" s="106"/>
      <c r="JS221" s="106"/>
      <c r="JT221" s="106"/>
      <c r="JU221" s="106"/>
      <c r="JV221" s="106"/>
      <c r="JW221" s="106"/>
      <c r="JX221" s="106"/>
      <c r="JY221" s="106"/>
      <c r="JZ221" s="106"/>
      <c r="KA221" s="106"/>
      <c r="KB221" s="106"/>
      <c r="KC221" s="106"/>
      <c r="KD221" s="106"/>
      <c r="KE221" s="106"/>
      <c r="KF221" s="106"/>
      <c r="KG221" s="106"/>
      <c r="KH221" s="106"/>
      <c r="KI221" s="106"/>
      <c r="KJ221" s="106"/>
      <c r="KK221" s="106"/>
      <c r="KL221" s="106"/>
      <c r="KM221" s="106"/>
      <c r="KN221" s="106"/>
      <c r="KO221" s="106"/>
      <c r="KP221" s="106"/>
      <c r="KQ221" s="106"/>
      <c r="KR221" s="106"/>
      <c r="KS221" s="106"/>
      <c r="KT221" s="106"/>
      <c r="KU221" s="106"/>
      <c r="KV221" s="106"/>
      <c r="KW221" s="106"/>
      <c r="KX221" s="106"/>
      <c r="KY221" s="106"/>
      <c r="KZ221" s="106"/>
      <c r="LA221" s="106"/>
      <c r="LB221" s="106"/>
      <c r="LC221" s="106"/>
      <c r="LD221" s="106"/>
      <c r="LE221" s="106"/>
      <c r="LF221" s="106"/>
      <c r="LG221" s="106"/>
      <c r="LH221" s="106"/>
      <c r="LI221" s="106"/>
      <c r="LJ221" s="106"/>
      <c r="LK221" s="106"/>
      <c r="LL221" s="106"/>
      <c r="LM221" s="106"/>
      <c r="LN221" s="106"/>
      <c r="LO221" s="106"/>
      <c r="LP221" s="106"/>
      <c r="LQ221" s="106"/>
      <c r="LR221" s="106"/>
      <c r="LS221" s="106"/>
      <c r="LT221" s="106"/>
      <c r="LU221" s="106"/>
      <c r="LV221" s="106"/>
      <c r="LW221" s="106"/>
      <c r="LX221" s="106"/>
      <c r="LY221" s="106"/>
      <c r="LZ221" s="106"/>
      <c r="MA221" s="106"/>
      <c r="MB221" s="106"/>
      <c r="MC221" s="106"/>
      <c r="MD221" s="106"/>
      <c r="ME221" s="106"/>
      <c r="MF221" s="106"/>
      <c r="MG221" s="106"/>
      <c r="MH221" s="106"/>
      <c r="MI221" s="106"/>
      <c r="MJ221" s="106"/>
      <c r="MK221" s="106"/>
      <c r="ML221" s="106"/>
      <c r="MM221" s="106"/>
      <c r="MN221" s="106"/>
      <c r="MO221" s="106"/>
      <c r="MP221" s="106"/>
      <c r="MQ221" s="106"/>
      <c r="MR221" s="106"/>
      <c r="MS221" s="106"/>
      <c r="MT221" s="106"/>
      <c r="MU221" s="106"/>
      <c r="MV221" s="106"/>
      <c r="MW221" s="106"/>
      <c r="MX221" s="106"/>
      <c r="MY221" s="106"/>
      <c r="MZ221" s="106"/>
      <c r="NA221" s="106"/>
      <c r="NB221" s="106"/>
      <c r="NC221" s="106"/>
      <c r="ND221" s="106"/>
      <c r="NE221" s="106"/>
      <c r="NF221" s="106"/>
      <c r="NG221" s="106"/>
      <c r="NH221" s="106"/>
      <c r="NI221" s="106"/>
      <c r="NJ221" s="106"/>
      <c r="NK221" s="106"/>
      <c r="NL221" s="106"/>
      <c r="NM221" s="106"/>
      <c r="NN221" s="106"/>
      <c r="NO221" s="106"/>
      <c r="NP221" s="106"/>
      <c r="NQ221" s="106"/>
      <c r="NR221" s="106"/>
      <c r="NS221" s="106"/>
      <c r="NT221" s="106"/>
      <c r="NU221" s="106"/>
      <c r="NV221" s="106"/>
      <c r="NW221" s="106"/>
      <c r="NX221" s="106"/>
      <c r="NY221" s="106"/>
      <c r="NZ221" s="106"/>
      <c r="OA221" s="106"/>
      <c r="OB221" s="106"/>
      <c r="OC221" s="106"/>
      <c r="OD221" s="106"/>
      <c r="OE221" s="106"/>
      <c r="OF221" s="106"/>
      <c r="OG221" s="106"/>
      <c r="OH221" s="106"/>
      <c r="OI221" s="106"/>
      <c r="OJ221" s="106"/>
      <c r="OK221" s="106"/>
      <c r="OL221" s="106"/>
      <c r="OM221" s="106"/>
      <c r="ON221" s="106"/>
      <c r="OO221" s="106"/>
      <c r="OP221" s="106"/>
      <c r="OQ221" s="106"/>
      <c r="OR221" s="106"/>
      <c r="OS221" s="106"/>
      <c r="OT221" s="106"/>
      <c r="OU221" s="106"/>
      <c r="OV221" s="106"/>
      <c r="OW221" s="106"/>
      <c r="OX221" s="106"/>
      <c r="OY221" s="106"/>
      <c r="OZ221" s="106"/>
      <c r="PA221" s="106"/>
      <c r="PB221" s="106"/>
      <c r="PC221" s="106"/>
      <c r="PD221" s="106"/>
      <c r="PE221" s="106"/>
      <c r="PF221" s="106"/>
      <c r="PG221" s="106"/>
      <c r="PH221" s="106"/>
      <c r="PI221" s="106"/>
      <c r="PJ221" s="106"/>
      <c r="PK221" s="106"/>
      <c r="PL221" s="106"/>
      <c r="PM221" s="106"/>
      <c r="PN221" s="106"/>
      <c r="PO221" s="106"/>
      <c r="PP221" s="106"/>
      <c r="PQ221" s="106"/>
      <c r="PR221" s="106"/>
      <c r="PS221" s="106"/>
      <c r="PT221" s="106"/>
      <c r="PU221" s="106"/>
      <c r="PV221" s="106"/>
      <c r="PW221" s="106"/>
      <c r="PX221" s="106"/>
      <c r="PY221" s="106"/>
      <c r="PZ221" s="106"/>
      <c r="QA221" s="106"/>
      <c r="QB221" s="106"/>
      <c r="QC221" s="106"/>
      <c r="QD221" s="106"/>
      <c r="QE221" s="106"/>
      <c r="QF221" s="106"/>
      <c r="QG221" s="106"/>
      <c r="QH221" s="106"/>
      <c r="QI221" s="106"/>
      <c r="QJ221" s="106"/>
      <c r="QK221" s="106"/>
      <c r="QL221" s="106"/>
      <c r="QM221" s="106"/>
      <c r="QN221" s="106"/>
      <c r="QO221" s="106"/>
      <c r="QP221" s="106"/>
      <c r="QQ221" s="106"/>
      <c r="QR221" s="106"/>
      <c r="QS221" s="106"/>
      <c r="QT221" s="106"/>
      <c r="QU221" s="106"/>
      <c r="QV221" s="106"/>
      <c r="QW221" s="106"/>
      <c r="QX221" s="106"/>
      <c r="QY221" s="106"/>
      <c r="QZ221" s="106"/>
      <c r="RA221" s="106"/>
      <c r="RB221" s="106"/>
      <c r="RC221" s="106"/>
      <c r="RD221" s="106"/>
      <c r="RE221" s="106"/>
      <c r="RF221" s="106"/>
      <c r="RG221" s="106"/>
      <c r="RH221" s="106"/>
      <c r="RI221" s="106"/>
      <c r="RJ221" s="106"/>
      <c r="RK221" s="106"/>
      <c r="RL221" s="106"/>
      <c r="RM221" s="106"/>
      <c r="RN221" s="106"/>
      <c r="RO221" s="106"/>
      <c r="RP221" s="106"/>
      <c r="RQ221" s="106"/>
      <c r="RR221" s="106"/>
    </row>
    <row r="222" spans="1:486" x14ac:dyDescent="0.3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14"/>
      <c r="Q222" s="114"/>
      <c r="R222" s="149"/>
      <c r="S222" s="176">
        <v>0.55000000000000004</v>
      </c>
      <c r="T222" s="176">
        <f t="shared" si="283"/>
        <v>72.745204481533492</v>
      </c>
      <c r="U222" s="176">
        <f t="shared" si="284"/>
        <v>45.06066005014619</v>
      </c>
      <c r="V222" s="177">
        <f t="shared" si="285"/>
        <v>0.86080643557404357</v>
      </c>
      <c r="W222" s="177">
        <f t="shared" si="286"/>
        <v>0.12403595301473387</v>
      </c>
      <c r="X222" s="177">
        <f t="shared" si="287"/>
        <v>1.4480600393804215</v>
      </c>
      <c r="Y222" s="177">
        <f t="shared" si="288"/>
        <v>1.3283241340371981</v>
      </c>
      <c r="Z222" s="178">
        <f t="shared" si="289"/>
        <v>3509.6262399904722</v>
      </c>
      <c r="AA222" s="178">
        <f t="shared" si="290"/>
        <v>1588.750282955559</v>
      </c>
      <c r="AB222" s="176">
        <f t="shared" si="291"/>
        <v>0.68838113940680079</v>
      </c>
      <c r="AC222" s="176">
        <f t="shared" si="292"/>
        <v>6.7972575064098972</v>
      </c>
      <c r="AD222" s="149"/>
      <c r="AE222" s="149"/>
      <c r="AF222" s="149"/>
      <c r="AG222" s="149"/>
      <c r="AH222" s="149"/>
      <c r="AI222" s="149"/>
      <c r="AJ222" s="149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106"/>
      <c r="GG222" s="106"/>
      <c r="GH222" s="106"/>
      <c r="GI222" s="106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/>
      <c r="GT222" s="106"/>
      <c r="GU222" s="106"/>
      <c r="GV222" s="106"/>
      <c r="GW222" s="106"/>
      <c r="GX222" s="106"/>
      <c r="GY222" s="106"/>
      <c r="GZ222" s="106"/>
      <c r="HA222" s="106"/>
      <c r="HB222" s="106"/>
      <c r="HC222" s="106"/>
      <c r="HD222" s="106"/>
      <c r="HE222" s="106"/>
      <c r="HF222" s="106"/>
      <c r="HG222" s="106"/>
      <c r="HH222" s="106"/>
      <c r="HI222" s="106"/>
      <c r="HJ222" s="106"/>
      <c r="HK222" s="106"/>
      <c r="HL222" s="106"/>
      <c r="HM222" s="106"/>
      <c r="HN222" s="106"/>
      <c r="HO222" s="106"/>
      <c r="HP222" s="106"/>
      <c r="HQ222" s="106"/>
      <c r="HR222" s="106"/>
      <c r="HS222" s="106"/>
      <c r="HT222" s="106"/>
      <c r="HU222" s="106"/>
      <c r="HV222" s="106"/>
      <c r="HW222" s="106"/>
      <c r="HX222" s="106"/>
      <c r="HY222" s="106"/>
      <c r="HZ222" s="106"/>
      <c r="IA222" s="106"/>
      <c r="IB222" s="106"/>
      <c r="IC222" s="106"/>
      <c r="ID222" s="106"/>
      <c r="IE222" s="106"/>
      <c r="IF222" s="106"/>
      <c r="IG222" s="106"/>
      <c r="IH222" s="106"/>
      <c r="II222" s="106"/>
      <c r="IJ222" s="106"/>
      <c r="IK222" s="106"/>
      <c r="IL222" s="106"/>
      <c r="IM222" s="106"/>
      <c r="IN222" s="106"/>
      <c r="IO222" s="106"/>
      <c r="IP222" s="106"/>
      <c r="IQ222" s="106"/>
      <c r="IR222" s="106"/>
      <c r="IS222" s="106"/>
      <c r="IT222" s="106"/>
      <c r="IU222" s="106"/>
      <c r="IV222" s="106"/>
      <c r="IW222" s="106"/>
      <c r="IX222" s="106"/>
      <c r="IY222" s="106"/>
      <c r="IZ222" s="106"/>
      <c r="JA222" s="106"/>
      <c r="JB222" s="106"/>
      <c r="JC222" s="106"/>
      <c r="JD222" s="106"/>
      <c r="JE222" s="106"/>
      <c r="JF222" s="106"/>
      <c r="JG222" s="106"/>
      <c r="JH222" s="106"/>
      <c r="JI222" s="106"/>
      <c r="JJ222" s="106"/>
      <c r="JK222" s="106"/>
      <c r="JL222" s="106"/>
      <c r="JM222" s="106"/>
      <c r="JN222" s="106"/>
      <c r="JO222" s="106"/>
      <c r="JP222" s="106"/>
      <c r="JQ222" s="106"/>
      <c r="JR222" s="106"/>
      <c r="JS222" s="106"/>
      <c r="JT222" s="106"/>
      <c r="JU222" s="106"/>
      <c r="JV222" s="106"/>
      <c r="JW222" s="106"/>
      <c r="JX222" s="106"/>
      <c r="JY222" s="106"/>
      <c r="JZ222" s="106"/>
      <c r="KA222" s="106"/>
      <c r="KB222" s="106"/>
      <c r="KC222" s="106"/>
      <c r="KD222" s="106"/>
      <c r="KE222" s="106"/>
      <c r="KF222" s="106"/>
      <c r="KG222" s="106"/>
      <c r="KH222" s="106"/>
      <c r="KI222" s="106"/>
      <c r="KJ222" s="106"/>
      <c r="KK222" s="106"/>
      <c r="KL222" s="106"/>
      <c r="KM222" s="106"/>
      <c r="KN222" s="106"/>
      <c r="KO222" s="106"/>
      <c r="KP222" s="106"/>
      <c r="KQ222" s="106"/>
      <c r="KR222" s="106"/>
      <c r="KS222" s="106"/>
      <c r="KT222" s="106"/>
      <c r="KU222" s="106"/>
      <c r="KV222" s="106"/>
      <c r="KW222" s="106"/>
      <c r="KX222" s="106"/>
      <c r="KY222" s="106"/>
      <c r="KZ222" s="106"/>
      <c r="LA222" s="106"/>
      <c r="LB222" s="106"/>
      <c r="LC222" s="106"/>
      <c r="LD222" s="106"/>
      <c r="LE222" s="106"/>
      <c r="LF222" s="106"/>
      <c r="LG222" s="106"/>
      <c r="LH222" s="106"/>
      <c r="LI222" s="106"/>
      <c r="LJ222" s="106"/>
      <c r="LK222" s="106"/>
      <c r="LL222" s="106"/>
      <c r="LM222" s="106"/>
      <c r="LN222" s="106"/>
      <c r="LO222" s="106"/>
      <c r="LP222" s="106"/>
      <c r="LQ222" s="106"/>
      <c r="LR222" s="106"/>
      <c r="LS222" s="106"/>
      <c r="LT222" s="106"/>
      <c r="LU222" s="106"/>
      <c r="LV222" s="106"/>
      <c r="LW222" s="106"/>
      <c r="LX222" s="106"/>
      <c r="LY222" s="106"/>
      <c r="LZ222" s="106"/>
      <c r="MA222" s="106"/>
      <c r="MB222" s="106"/>
      <c r="MC222" s="106"/>
      <c r="MD222" s="106"/>
      <c r="ME222" s="106"/>
      <c r="MF222" s="106"/>
      <c r="MG222" s="106"/>
      <c r="MH222" s="106"/>
      <c r="MI222" s="106"/>
      <c r="MJ222" s="106"/>
      <c r="MK222" s="106"/>
      <c r="ML222" s="106"/>
      <c r="MM222" s="106"/>
      <c r="MN222" s="106"/>
      <c r="MO222" s="106"/>
      <c r="MP222" s="106"/>
      <c r="MQ222" s="106"/>
      <c r="MR222" s="106"/>
      <c r="MS222" s="106"/>
      <c r="MT222" s="106"/>
      <c r="MU222" s="106"/>
      <c r="MV222" s="106"/>
      <c r="MW222" s="106"/>
      <c r="MX222" s="106"/>
      <c r="MY222" s="106"/>
      <c r="MZ222" s="106"/>
      <c r="NA222" s="106"/>
      <c r="NB222" s="106"/>
      <c r="NC222" s="106"/>
      <c r="ND222" s="106"/>
      <c r="NE222" s="106"/>
      <c r="NF222" s="106"/>
      <c r="NG222" s="106"/>
      <c r="NH222" s="106"/>
      <c r="NI222" s="106"/>
      <c r="NJ222" s="106"/>
      <c r="NK222" s="106"/>
      <c r="NL222" s="106"/>
      <c r="NM222" s="106"/>
      <c r="NN222" s="106"/>
      <c r="NO222" s="106"/>
      <c r="NP222" s="106"/>
      <c r="NQ222" s="106"/>
      <c r="NR222" s="106"/>
      <c r="NS222" s="106"/>
      <c r="NT222" s="106"/>
      <c r="NU222" s="106"/>
      <c r="NV222" s="106"/>
      <c r="NW222" s="106"/>
      <c r="NX222" s="106"/>
      <c r="NY222" s="106"/>
      <c r="NZ222" s="106"/>
      <c r="OA222" s="106"/>
      <c r="OB222" s="106"/>
      <c r="OC222" s="106"/>
      <c r="OD222" s="106"/>
      <c r="OE222" s="106"/>
      <c r="OF222" s="106"/>
      <c r="OG222" s="106"/>
      <c r="OH222" s="106"/>
      <c r="OI222" s="106"/>
      <c r="OJ222" s="106"/>
      <c r="OK222" s="106"/>
      <c r="OL222" s="106"/>
      <c r="OM222" s="106"/>
      <c r="ON222" s="106"/>
      <c r="OO222" s="106"/>
      <c r="OP222" s="106"/>
      <c r="OQ222" s="106"/>
      <c r="OR222" s="106"/>
      <c r="OS222" s="106"/>
      <c r="OT222" s="106"/>
      <c r="OU222" s="106"/>
      <c r="OV222" s="106"/>
      <c r="OW222" s="106"/>
      <c r="OX222" s="106"/>
      <c r="OY222" s="106"/>
      <c r="OZ222" s="106"/>
      <c r="PA222" s="106"/>
      <c r="PB222" s="106"/>
      <c r="PC222" s="106"/>
      <c r="PD222" s="106"/>
      <c r="PE222" s="106"/>
      <c r="PF222" s="106"/>
      <c r="PG222" s="106"/>
      <c r="PH222" s="106"/>
      <c r="PI222" s="106"/>
      <c r="PJ222" s="106"/>
      <c r="PK222" s="106"/>
      <c r="PL222" s="106"/>
      <c r="PM222" s="106"/>
      <c r="PN222" s="106"/>
      <c r="PO222" s="106"/>
      <c r="PP222" s="106"/>
      <c r="PQ222" s="106"/>
      <c r="PR222" s="106"/>
      <c r="PS222" s="106"/>
      <c r="PT222" s="106"/>
      <c r="PU222" s="106"/>
      <c r="PV222" s="106"/>
      <c r="PW222" s="106"/>
      <c r="PX222" s="106"/>
      <c r="PY222" s="106"/>
      <c r="PZ222" s="106"/>
      <c r="QA222" s="106"/>
      <c r="QB222" s="106"/>
      <c r="QC222" s="106"/>
      <c r="QD222" s="106"/>
      <c r="QE222" s="106"/>
      <c r="QF222" s="106"/>
      <c r="QG222" s="106"/>
      <c r="QH222" s="106"/>
      <c r="QI222" s="106"/>
      <c r="QJ222" s="106"/>
      <c r="QK222" s="106"/>
      <c r="QL222" s="106"/>
      <c r="QM222" s="106"/>
      <c r="QN222" s="106"/>
      <c r="QO222" s="106"/>
      <c r="QP222" s="106"/>
      <c r="QQ222" s="106"/>
      <c r="QR222" s="106"/>
      <c r="QS222" s="106"/>
      <c r="QT222" s="106"/>
      <c r="QU222" s="106"/>
      <c r="QV222" s="106"/>
      <c r="QW222" s="106"/>
      <c r="QX222" s="106"/>
      <c r="QY222" s="106"/>
      <c r="QZ222" s="106"/>
      <c r="RA222" s="106"/>
      <c r="RB222" s="106"/>
      <c r="RC222" s="106"/>
      <c r="RD222" s="106"/>
      <c r="RE222" s="106"/>
      <c r="RF222" s="106"/>
      <c r="RG222" s="106"/>
      <c r="RH222" s="106"/>
      <c r="RI222" s="106"/>
      <c r="RJ222" s="106"/>
      <c r="RK222" s="106"/>
      <c r="RL222" s="106"/>
      <c r="RM222" s="106"/>
      <c r="RN222" s="106"/>
      <c r="RO222" s="106"/>
      <c r="RP222" s="106"/>
      <c r="RQ222" s="106"/>
      <c r="RR222" s="106"/>
    </row>
    <row r="223" spans="1:486" x14ac:dyDescent="0.3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14"/>
      <c r="Q223" s="114"/>
      <c r="R223" s="149"/>
      <c r="S223" s="176">
        <v>0.56000000000000005</v>
      </c>
      <c r="T223" s="176">
        <f t="shared" si="283"/>
        <v>72.745204481533492</v>
      </c>
      <c r="U223" s="176">
        <f t="shared" si="284"/>
        <v>45.06066005014619</v>
      </c>
      <c r="V223" s="177">
        <f t="shared" si="285"/>
        <v>0.86080643557404357</v>
      </c>
      <c r="W223" s="177">
        <f t="shared" si="286"/>
        <v>0.12403595301473387</v>
      </c>
      <c r="X223" s="177">
        <f t="shared" si="287"/>
        <v>1.4326720130137147</v>
      </c>
      <c r="Y223" s="177">
        <f t="shared" si="288"/>
        <v>1.34614274638576</v>
      </c>
      <c r="Z223" s="178">
        <f t="shared" si="289"/>
        <v>3535.4639573214481</v>
      </c>
      <c r="AA223" s="178">
        <f t="shared" si="290"/>
        <v>1574.2831810791643</v>
      </c>
      <c r="AB223" s="176">
        <f t="shared" si="291"/>
        <v>0.69190585396131243</v>
      </c>
      <c r="AC223" s="176">
        <f t="shared" si="292"/>
        <v>6.8124170382536704</v>
      </c>
      <c r="AD223" s="149"/>
      <c r="AE223" s="149"/>
      <c r="AF223" s="149"/>
      <c r="AG223" s="149"/>
      <c r="AH223" s="149"/>
      <c r="AI223" s="149"/>
      <c r="AJ223" s="149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  <c r="GB223" s="106"/>
      <c r="GC223" s="106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106"/>
      <c r="GY223" s="106"/>
      <c r="GZ223" s="106"/>
      <c r="HA223" s="106"/>
      <c r="HB223" s="106"/>
      <c r="HC223" s="106"/>
      <c r="HD223" s="106"/>
      <c r="HE223" s="106"/>
      <c r="HF223" s="106"/>
      <c r="HG223" s="106"/>
      <c r="HH223" s="106"/>
      <c r="HI223" s="106"/>
      <c r="HJ223" s="106"/>
      <c r="HK223" s="106"/>
      <c r="HL223" s="106"/>
      <c r="HM223" s="106"/>
      <c r="HN223" s="106"/>
      <c r="HO223" s="106"/>
      <c r="HP223" s="106"/>
      <c r="HQ223" s="106"/>
      <c r="HR223" s="106"/>
      <c r="HS223" s="106"/>
      <c r="HT223" s="106"/>
      <c r="HU223" s="106"/>
      <c r="HV223" s="106"/>
      <c r="HW223" s="106"/>
      <c r="HX223" s="106"/>
      <c r="HY223" s="106"/>
      <c r="HZ223" s="106"/>
      <c r="IA223" s="106"/>
      <c r="IB223" s="106"/>
      <c r="IC223" s="106"/>
      <c r="ID223" s="106"/>
      <c r="IE223" s="106"/>
      <c r="IF223" s="106"/>
      <c r="IG223" s="106"/>
      <c r="IH223" s="106"/>
      <c r="II223" s="106"/>
      <c r="IJ223" s="106"/>
      <c r="IK223" s="106"/>
      <c r="IL223" s="106"/>
      <c r="IM223" s="106"/>
      <c r="IN223" s="106"/>
      <c r="IO223" s="106"/>
      <c r="IP223" s="106"/>
      <c r="IQ223" s="106"/>
      <c r="IR223" s="106"/>
      <c r="IS223" s="106"/>
      <c r="IT223" s="106"/>
      <c r="IU223" s="106"/>
      <c r="IV223" s="106"/>
      <c r="IW223" s="106"/>
      <c r="IX223" s="106"/>
      <c r="IY223" s="106"/>
      <c r="IZ223" s="106"/>
      <c r="JA223" s="106"/>
      <c r="JB223" s="106"/>
      <c r="JC223" s="106"/>
      <c r="JD223" s="106"/>
      <c r="JE223" s="106"/>
      <c r="JF223" s="106"/>
      <c r="JG223" s="106"/>
      <c r="JH223" s="106"/>
      <c r="JI223" s="106"/>
      <c r="JJ223" s="106"/>
      <c r="JK223" s="106"/>
      <c r="JL223" s="106"/>
      <c r="JM223" s="106"/>
      <c r="JN223" s="106"/>
      <c r="JO223" s="106"/>
      <c r="JP223" s="106"/>
      <c r="JQ223" s="106"/>
      <c r="JR223" s="106"/>
      <c r="JS223" s="106"/>
      <c r="JT223" s="106"/>
      <c r="JU223" s="106"/>
      <c r="JV223" s="106"/>
      <c r="JW223" s="106"/>
      <c r="JX223" s="106"/>
      <c r="JY223" s="106"/>
      <c r="JZ223" s="106"/>
      <c r="KA223" s="106"/>
      <c r="KB223" s="106"/>
      <c r="KC223" s="106"/>
      <c r="KD223" s="106"/>
      <c r="KE223" s="106"/>
      <c r="KF223" s="106"/>
      <c r="KG223" s="106"/>
      <c r="KH223" s="106"/>
      <c r="KI223" s="106"/>
      <c r="KJ223" s="106"/>
      <c r="KK223" s="106"/>
      <c r="KL223" s="106"/>
      <c r="KM223" s="106"/>
      <c r="KN223" s="106"/>
      <c r="KO223" s="106"/>
      <c r="KP223" s="106"/>
      <c r="KQ223" s="106"/>
      <c r="KR223" s="106"/>
      <c r="KS223" s="106"/>
      <c r="KT223" s="106"/>
      <c r="KU223" s="106"/>
      <c r="KV223" s="106"/>
      <c r="KW223" s="106"/>
      <c r="KX223" s="106"/>
      <c r="KY223" s="106"/>
      <c r="KZ223" s="106"/>
      <c r="LA223" s="106"/>
      <c r="LB223" s="106"/>
      <c r="LC223" s="106"/>
      <c r="LD223" s="106"/>
      <c r="LE223" s="106"/>
      <c r="LF223" s="106"/>
      <c r="LG223" s="106"/>
      <c r="LH223" s="106"/>
      <c r="LI223" s="106"/>
      <c r="LJ223" s="106"/>
      <c r="LK223" s="106"/>
      <c r="LL223" s="106"/>
      <c r="LM223" s="106"/>
      <c r="LN223" s="106"/>
      <c r="LO223" s="106"/>
      <c r="LP223" s="106"/>
      <c r="LQ223" s="106"/>
      <c r="LR223" s="106"/>
      <c r="LS223" s="106"/>
      <c r="LT223" s="106"/>
      <c r="LU223" s="106"/>
      <c r="LV223" s="106"/>
      <c r="LW223" s="106"/>
      <c r="LX223" s="106"/>
      <c r="LY223" s="106"/>
      <c r="LZ223" s="106"/>
      <c r="MA223" s="106"/>
      <c r="MB223" s="106"/>
      <c r="MC223" s="106"/>
      <c r="MD223" s="106"/>
      <c r="ME223" s="106"/>
      <c r="MF223" s="106"/>
      <c r="MG223" s="106"/>
      <c r="MH223" s="106"/>
      <c r="MI223" s="106"/>
      <c r="MJ223" s="106"/>
      <c r="MK223" s="106"/>
      <c r="ML223" s="106"/>
      <c r="MM223" s="106"/>
      <c r="MN223" s="106"/>
      <c r="MO223" s="106"/>
      <c r="MP223" s="106"/>
      <c r="MQ223" s="106"/>
      <c r="MR223" s="106"/>
      <c r="MS223" s="106"/>
      <c r="MT223" s="106"/>
      <c r="MU223" s="106"/>
      <c r="MV223" s="106"/>
      <c r="MW223" s="106"/>
      <c r="MX223" s="106"/>
      <c r="MY223" s="106"/>
      <c r="MZ223" s="106"/>
      <c r="NA223" s="106"/>
      <c r="NB223" s="106"/>
      <c r="NC223" s="106"/>
      <c r="ND223" s="106"/>
      <c r="NE223" s="106"/>
      <c r="NF223" s="106"/>
      <c r="NG223" s="106"/>
      <c r="NH223" s="106"/>
      <c r="NI223" s="106"/>
      <c r="NJ223" s="106"/>
      <c r="NK223" s="106"/>
      <c r="NL223" s="106"/>
      <c r="NM223" s="106"/>
      <c r="NN223" s="106"/>
      <c r="NO223" s="106"/>
      <c r="NP223" s="106"/>
      <c r="NQ223" s="106"/>
      <c r="NR223" s="106"/>
      <c r="NS223" s="106"/>
      <c r="NT223" s="106"/>
      <c r="NU223" s="106"/>
      <c r="NV223" s="106"/>
      <c r="NW223" s="106"/>
      <c r="NX223" s="106"/>
      <c r="NY223" s="106"/>
      <c r="NZ223" s="106"/>
      <c r="OA223" s="106"/>
      <c r="OB223" s="106"/>
      <c r="OC223" s="106"/>
      <c r="OD223" s="106"/>
      <c r="OE223" s="106"/>
      <c r="OF223" s="106"/>
      <c r="OG223" s="106"/>
      <c r="OH223" s="106"/>
      <c r="OI223" s="106"/>
      <c r="OJ223" s="106"/>
      <c r="OK223" s="106"/>
      <c r="OL223" s="106"/>
      <c r="OM223" s="106"/>
      <c r="ON223" s="106"/>
      <c r="OO223" s="106"/>
      <c r="OP223" s="106"/>
      <c r="OQ223" s="106"/>
      <c r="OR223" s="106"/>
      <c r="OS223" s="106"/>
      <c r="OT223" s="106"/>
      <c r="OU223" s="106"/>
      <c r="OV223" s="106"/>
      <c r="OW223" s="106"/>
      <c r="OX223" s="106"/>
      <c r="OY223" s="106"/>
      <c r="OZ223" s="106"/>
      <c r="PA223" s="106"/>
      <c r="PB223" s="106"/>
      <c r="PC223" s="106"/>
      <c r="PD223" s="106"/>
      <c r="PE223" s="106"/>
      <c r="PF223" s="106"/>
      <c r="PG223" s="106"/>
      <c r="PH223" s="106"/>
      <c r="PI223" s="106"/>
      <c r="PJ223" s="106"/>
      <c r="PK223" s="106"/>
      <c r="PL223" s="106"/>
      <c r="PM223" s="106"/>
      <c r="PN223" s="106"/>
      <c r="PO223" s="106"/>
      <c r="PP223" s="106"/>
      <c r="PQ223" s="106"/>
      <c r="PR223" s="106"/>
      <c r="PS223" s="106"/>
      <c r="PT223" s="106"/>
      <c r="PU223" s="106"/>
      <c r="PV223" s="106"/>
      <c r="PW223" s="106"/>
      <c r="PX223" s="106"/>
      <c r="PY223" s="106"/>
      <c r="PZ223" s="106"/>
      <c r="QA223" s="106"/>
      <c r="QB223" s="106"/>
      <c r="QC223" s="106"/>
      <c r="QD223" s="106"/>
      <c r="QE223" s="106"/>
      <c r="QF223" s="106"/>
      <c r="QG223" s="106"/>
      <c r="QH223" s="106"/>
      <c r="QI223" s="106"/>
      <c r="QJ223" s="106"/>
      <c r="QK223" s="106"/>
      <c r="QL223" s="106"/>
      <c r="QM223" s="106"/>
      <c r="QN223" s="106"/>
      <c r="QO223" s="106"/>
      <c r="QP223" s="106"/>
      <c r="QQ223" s="106"/>
      <c r="QR223" s="106"/>
      <c r="QS223" s="106"/>
      <c r="QT223" s="106"/>
      <c r="QU223" s="106"/>
      <c r="QV223" s="106"/>
      <c r="QW223" s="106"/>
      <c r="QX223" s="106"/>
      <c r="QY223" s="106"/>
      <c r="QZ223" s="106"/>
      <c r="RA223" s="106"/>
      <c r="RB223" s="106"/>
      <c r="RC223" s="106"/>
      <c r="RD223" s="106"/>
      <c r="RE223" s="106"/>
      <c r="RF223" s="106"/>
      <c r="RG223" s="106"/>
      <c r="RH223" s="106"/>
      <c r="RI223" s="106"/>
      <c r="RJ223" s="106"/>
      <c r="RK223" s="106"/>
      <c r="RL223" s="106"/>
      <c r="RM223" s="106"/>
      <c r="RN223" s="106"/>
      <c r="RO223" s="106"/>
      <c r="RP223" s="106"/>
      <c r="RQ223" s="106"/>
      <c r="RR223" s="106"/>
    </row>
    <row r="224" spans="1:486" x14ac:dyDescent="0.3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14"/>
      <c r="Q224" s="114"/>
      <c r="R224" s="149"/>
      <c r="S224" s="176">
        <v>0.56999999999999995</v>
      </c>
      <c r="T224" s="176">
        <f t="shared" si="283"/>
        <v>72.745204481533492</v>
      </c>
      <c r="U224" s="176">
        <f t="shared" si="284"/>
        <v>45.06066005014619</v>
      </c>
      <c r="V224" s="177">
        <f t="shared" si="285"/>
        <v>0.86080643557404357</v>
      </c>
      <c r="W224" s="177">
        <f t="shared" si="286"/>
        <v>0.12403595301473387</v>
      </c>
      <c r="X224" s="177">
        <f t="shared" si="287"/>
        <v>1.4175205880113479</v>
      </c>
      <c r="Y224" s="177">
        <f t="shared" si="288"/>
        <v>1.3648621757500801</v>
      </c>
      <c r="Z224" s="178">
        <f t="shared" si="289"/>
        <v>3560.5397694293342</v>
      </c>
      <c r="AA224" s="178">
        <f t="shared" si="290"/>
        <v>1559.8984185532954</v>
      </c>
      <c r="AB224" s="176">
        <f t="shared" si="291"/>
        <v>0.69535841244714447</v>
      </c>
      <c r="AC224" s="176">
        <f t="shared" si="292"/>
        <v>6.8266705592903589</v>
      </c>
      <c r="AD224" s="149"/>
      <c r="AE224" s="149"/>
      <c r="AF224" s="149"/>
      <c r="AG224" s="149"/>
      <c r="AH224" s="149"/>
      <c r="AI224" s="149"/>
      <c r="AJ224" s="149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  <c r="II224" s="106"/>
      <c r="IJ224" s="106"/>
      <c r="IK224" s="106"/>
      <c r="IL224" s="106"/>
      <c r="IM224" s="106"/>
      <c r="IN224" s="106"/>
      <c r="IO224" s="106"/>
      <c r="IP224" s="106"/>
      <c r="IQ224" s="106"/>
      <c r="IR224" s="106"/>
      <c r="IS224" s="106"/>
      <c r="IT224" s="106"/>
      <c r="IU224" s="106"/>
      <c r="IV224" s="106"/>
      <c r="IW224" s="106"/>
      <c r="IX224" s="106"/>
      <c r="IY224" s="106"/>
      <c r="IZ224" s="106"/>
      <c r="JA224" s="106"/>
      <c r="JB224" s="106"/>
      <c r="JC224" s="106"/>
      <c r="JD224" s="106"/>
      <c r="JE224" s="106"/>
      <c r="JF224" s="106"/>
      <c r="JG224" s="106"/>
      <c r="JH224" s="106"/>
      <c r="JI224" s="106"/>
      <c r="JJ224" s="106"/>
      <c r="JK224" s="106"/>
      <c r="JL224" s="106"/>
      <c r="JM224" s="106"/>
      <c r="JN224" s="106"/>
      <c r="JO224" s="106"/>
      <c r="JP224" s="106"/>
      <c r="JQ224" s="106"/>
      <c r="JR224" s="106"/>
      <c r="JS224" s="106"/>
      <c r="JT224" s="106"/>
      <c r="JU224" s="106"/>
      <c r="JV224" s="106"/>
      <c r="JW224" s="106"/>
      <c r="JX224" s="106"/>
      <c r="JY224" s="106"/>
      <c r="JZ224" s="106"/>
      <c r="KA224" s="106"/>
      <c r="KB224" s="106"/>
      <c r="KC224" s="106"/>
      <c r="KD224" s="106"/>
      <c r="KE224" s="106"/>
      <c r="KF224" s="106"/>
      <c r="KG224" s="106"/>
      <c r="KH224" s="106"/>
      <c r="KI224" s="106"/>
      <c r="KJ224" s="106"/>
      <c r="KK224" s="106"/>
      <c r="KL224" s="106"/>
      <c r="KM224" s="106"/>
      <c r="KN224" s="106"/>
      <c r="KO224" s="106"/>
      <c r="KP224" s="106"/>
      <c r="KQ224" s="106"/>
      <c r="KR224" s="106"/>
      <c r="KS224" s="106"/>
      <c r="KT224" s="106"/>
      <c r="KU224" s="106"/>
      <c r="KV224" s="106"/>
      <c r="KW224" s="106"/>
      <c r="KX224" s="106"/>
      <c r="KY224" s="106"/>
      <c r="KZ224" s="106"/>
      <c r="LA224" s="106"/>
      <c r="LB224" s="106"/>
      <c r="LC224" s="106"/>
      <c r="LD224" s="106"/>
      <c r="LE224" s="106"/>
      <c r="LF224" s="106"/>
      <c r="LG224" s="106"/>
      <c r="LH224" s="106"/>
      <c r="LI224" s="106"/>
      <c r="LJ224" s="106"/>
      <c r="LK224" s="106"/>
      <c r="LL224" s="106"/>
      <c r="LM224" s="106"/>
      <c r="LN224" s="106"/>
      <c r="LO224" s="106"/>
      <c r="LP224" s="106"/>
      <c r="LQ224" s="106"/>
      <c r="LR224" s="106"/>
      <c r="LS224" s="106"/>
      <c r="LT224" s="106"/>
      <c r="LU224" s="106"/>
      <c r="LV224" s="106"/>
      <c r="LW224" s="106"/>
      <c r="LX224" s="106"/>
      <c r="LY224" s="106"/>
      <c r="LZ224" s="106"/>
      <c r="MA224" s="106"/>
      <c r="MB224" s="106"/>
      <c r="MC224" s="106"/>
      <c r="MD224" s="106"/>
      <c r="ME224" s="106"/>
      <c r="MF224" s="106"/>
      <c r="MG224" s="106"/>
      <c r="MH224" s="106"/>
      <c r="MI224" s="106"/>
      <c r="MJ224" s="106"/>
      <c r="MK224" s="106"/>
      <c r="ML224" s="106"/>
      <c r="MM224" s="106"/>
      <c r="MN224" s="106"/>
      <c r="MO224" s="106"/>
      <c r="MP224" s="106"/>
      <c r="MQ224" s="106"/>
      <c r="MR224" s="106"/>
      <c r="MS224" s="106"/>
      <c r="MT224" s="106"/>
      <c r="MU224" s="106"/>
      <c r="MV224" s="106"/>
      <c r="MW224" s="106"/>
      <c r="MX224" s="106"/>
      <c r="MY224" s="106"/>
      <c r="MZ224" s="106"/>
      <c r="NA224" s="106"/>
      <c r="NB224" s="106"/>
      <c r="NC224" s="106"/>
      <c r="ND224" s="106"/>
      <c r="NE224" s="106"/>
      <c r="NF224" s="106"/>
      <c r="NG224" s="106"/>
      <c r="NH224" s="106"/>
      <c r="NI224" s="106"/>
      <c r="NJ224" s="106"/>
      <c r="NK224" s="106"/>
      <c r="NL224" s="106"/>
      <c r="NM224" s="106"/>
      <c r="NN224" s="106"/>
      <c r="NO224" s="106"/>
      <c r="NP224" s="106"/>
      <c r="NQ224" s="106"/>
      <c r="NR224" s="106"/>
      <c r="NS224" s="106"/>
      <c r="NT224" s="106"/>
      <c r="NU224" s="106"/>
      <c r="NV224" s="106"/>
      <c r="NW224" s="106"/>
      <c r="NX224" s="106"/>
      <c r="NY224" s="106"/>
      <c r="NZ224" s="106"/>
      <c r="OA224" s="106"/>
      <c r="OB224" s="106"/>
      <c r="OC224" s="106"/>
      <c r="OD224" s="106"/>
      <c r="OE224" s="106"/>
      <c r="OF224" s="106"/>
      <c r="OG224" s="106"/>
      <c r="OH224" s="106"/>
      <c r="OI224" s="106"/>
      <c r="OJ224" s="106"/>
      <c r="OK224" s="106"/>
      <c r="OL224" s="106"/>
      <c r="OM224" s="106"/>
      <c r="ON224" s="106"/>
      <c r="OO224" s="106"/>
      <c r="OP224" s="106"/>
      <c r="OQ224" s="106"/>
      <c r="OR224" s="106"/>
      <c r="OS224" s="106"/>
      <c r="OT224" s="106"/>
      <c r="OU224" s="106"/>
      <c r="OV224" s="106"/>
      <c r="OW224" s="106"/>
      <c r="OX224" s="106"/>
      <c r="OY224" s="106"/>
      <c r="OZ224" s="106"/>
      <c r="PA224" s="106"/>
      <c r="PB224" s="106"/>
      <c r="PC224" s="106"/>
      <c r="PD224" s="106"/>
      <c r="PE224" s="106"/>
      <c r="PF224" s="106"/>
      <c r="PG224" s="106"/>
      <c r="PH224" s="106"/>
      <c r="PI224" s="106"/>
      <c r="PJ224" s="106"/>
      <c r="PK224" s="106"/>
      <c r="PL224" s="106"/>
      <c r="PM224" s="106"/>
      <c r="PN224" s="106"/>
      <c r="PO224" s="106"/>
      <c r="PP224" s="106"/>
      <c r="PQ224" s="106"/>
      <c r="PR224" s="106"/>
      <c r="PS224" s="106"/>
      <c r="PT224" s="106"/>
      <c r="PU224" s="106"/>
      <c r="PV224" s="106"/>
      <c r="PW224" s="106"/>
      <c r="PX224" s="106"/>
      <c r="PY224" s="106"/>
      <c r="PZ224" s="106"/>
      <c r="QA224" s="106"/>
      <c r="QB224" s="106"/>
      <c r="QC224" s="106"/>
      <c r="QD224" s="106"/>
      <c r="QE224" s="106"/>
      <c r="QF224" s="106"/>
      <c r="QG224" s="106"/>
      <c r="QH224" s="106"/>
      <c r="QI224" s="106"/>
      <c r="QJ224" s="106"/>
      <c r="QK224" s="106"/>
      <c r="QL224" s="106"/>
      <c r="QM224" s="106"/>
      <c r="QN224" s="106"/>
      <c r="QO224" s="106"/>
      <c r="QP224" s="106"/>
      <c r="QQ224" s="106"/>
      <c r="QR224" s="106"/>
      <c r="QS224" s="106"/>
      <c r="QT224" s="106"/>
      <c r="QU224" s="106"/>
      <c r="QV224" s="106"/>
      <c r="QW224" s="106"/>
      <c r="QX224" s="106"/>
      <c r="QY224" s="106"/>
      <c r="QZ224" s="106"/>
      <c r="RA224" s="106"/>
      <c r="RB224" s="106"/>
      <c r="RC224" s="106"/>
      <c r="RD224" s="106"/>
      <c r="RE224" s="106"/>
      <c r="RF224" s="106"/>
      <c r="RG224" s="106"/>
      <c r="RH224" s="106"/>
      <c r="RI224" s="106"/>
      <c r="RJ224" s="106"/>
      <c r="RK224" s="106"/>
      <c r="RL224" s="106"/>
      <c r="RM224" s="106"/>
      <c r="RN224" s="106"/>
      <c r="RO224" s="106"/>
      <c r="RP224" s="106"/>
      <c r="RQ224" s="106"/>
      <c r="RR224" s="106"/>
    </row>
    <row r="225" spans="1:486" x14ac:dyDescent="0.3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14"/>
      <c r="Q225" s="114"/>
      <c r="R225" s="149"/>
      <c r="S225" s="176">
        <v>0.57999999999999996</v>
      </c>
      <c r="T225" s="176">
        <f t="shared" si="283"/>
        <v>72.745204481533492</v>
      </c>
      <c r="U225" s="176">
        <f t="shared" si="284"/>
        <v>45.06066005014619</v>
      </c>
      <c r="V225" s="177">
        <f t="shared" si="285"/>
        <v>0.86080643557404357</v>
      </c>
      <c r="W225" s="177">
        <f t="shared" si="286"/>
        <v>0.12403595301473387</v>
      </c>
      <c r="X225" s="177">
        <f t="shared" si="287"/>
        <v>1.4026030465085422</v>
      </c>
      <c r="Y225" s="177">
        <f t="shared" si="288"/>
        <v>1.3845396932302507</v>
      </c>
      <c r="Z225" s="178">
        <f t="shared" si="289"/>
        <v>3584.8780085934791</v>
      </c>
      <c r="AA225" s="178">
        <f t="shared" si="290"/>
        <v>1545.5880996837232</v>
      </c>
      <c r="AB225" s="176">
        <f t="shared" si="291"/>
        <v>0.69874314203339949</v>
      </c>
      <c r="AC225" s="176">
        <f t="shared" si="292"/>
        <v>6.8400399831038383</v>
      </c>
      <c r="AD225" s="149"/>
      <c r="AE225" s="149"/>
      <c r="AF225" s="149"/>
      <c r="AG225" s="149"/>
      <c r="AH225" s="149"/>
      <c r="AI225" s="149"/>
      <c r="AJ225" s="149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  <c r="II225" s="106"/>
      <c r="IJ225" s="106"/>
      <c r="IK225" s="106"/>
      <c r="IL225" s="106"/>
      <c r="IM225" s="106"/>
      <c r="IN225" s="106"/>
      <c r="IO225" s="106"/>
      <c r="IP225" s="106"/>
      <c r="IQ225" s="106"/>
      <c r="IR225" s="106"/>
      <c r="IS225" s="106"/>
      <c r="IT225" s="106"/>
      <c r="IU225" s="106"/>
      <c r="IV225" s="106"/>
      <c r="IW225" s="106"/>
      <c r="IX225" s="106"/>
      <c r="IY225" s="106"/>
      <c r="IZ225" s="106"/>
      <c r="JA225" s="106"/>
      <c r="JB225" s="106"/>
      <c r="JC225" s="106"/>
      <c r="JD225" s="106"/>
      <c r="JE225" s="106"/>
      <c r="JF225" s="106"/>
      <c r="JG225" s="106"/>
      <c r="JH225" s="106"/>
      <c r="JI225" s="106"/>
      <c r="JJ225" s="106"/>
      <c r="JK225" s="106"/>
      <c r="JL225" s="106"/>
      <c r="JM225" s="106"/>
      <c r="JN225" s="106"/>
      <c r="JO225" s="106"/>
      <c r="JP225" s="106"/>
      <c r="JQ225" s="106"/>
      <c r="JR225" s="106"/>
      <c r="JS225" s="106"/>
      <c r="JT225" s="106"/>
      <c r="JU225" s="106"/>
      <c r="JV225" s="106"/>
      <c r="JW225" s="106"/>
      <c r="JX225" s="106"/>
      <c r="JY225" s="106"/>
      <c r="JZ225" s="106"/>
      <c r="KA225" s="106"/>
      <c r="KB225" s="106"/>
      <c r="KC225" s="106"/>
      <c r="KD225" s="106"/>
      <c r="KE225" s="106"/>
      <c r="KF225" s="106"/>
      <c r="KG225" s="106"/>
      <c r="KH225" s="106"/>
      <c r="KI225" s="106"/>
      <c r="KJ225" s="106"/>
      <c r="KK225" s="106"/>
      <c r="KL225" s="106"/>
      <c r="KM225" s="106"/>
      <c r="KN225" s="106"/>
      <c r="KO225" s="106"/>
      <c r="KP225" s="106"/>
      <c r="KQ225" s="106"/>
      <c r="KR225" s="106"/>
      <c r="KS225" s="106"/>
      <c r="KT225" s="106"/>
      <c r="KU225" s="106"/>
      <c r="KV225" s="106"/>
      <c r="KW225" s="106"/>
      <c r="KX225" s="106"/>
      <c r="KY225" s="106"/>
      <c r="KZ225" s="106"/>
      <c r="LA225" s="106"/>
      <c r="LB225" s="106"/>
      <c r="LC225" s="106"/>
      <c r="LD225" s="106"/>
      <c r="LE225" s="106"/>
      <c r="LF225" s="106"/>
      <c r="LG225" s="106"/>
      <c r="LH225" s="106"/>
      <c r="LI225" s="106"/>
      <c r="LJ225" s="106"/>
      <c r="LK225" s="106"/>
      <c r="LL225" s="106"/>
      <c r="LM225" s="106"/>
      <c r="LN225" s="106"/>
      <c r="LO225" s="106"/>
      <c r="LP225" s="106"/>
      <c r="LQ225" s="106"/>
      <c r="LR225" s="106"/>
      <c r="LS225" s="106"/>
      <c r="LT225" s="106"/>
      <c r="LU225" s="106"/>
      <c r="LV225" s="106"/>
      <c r="LW225" s="106"/>
      <c r="LX225" s="106"/>
      <c r="LY225" s="106"/>
      <c r="LZ225" s="106"/>
      <c r="MA225" s="106"/>
      <c r="MB225" s="106"/>
      <c r="MC225" s="106"/>
      <c r="MD225" s="106"/>
      <c r="ME225" s="106"/>
      <c r="MF225" s="106"/>
      <c r="MG225" s="106"/>
      <c r="MH225" s="106"/>
      <c r="MI225" s="106"/>
      <c r="MJ225" s="106"/>
      <c r="MK225" s="106"/>
      <c r="ML225" s="106"/>
      <c r="MM225" s="106"/>
      <c r="MN225" s="106"/>
      <c r="MO225" s="106"/>
      <c r="MP225" s="106"/>
      <c r="MQ225" s="106"/>
      <c r="MR225" s="106"/>
      <c r="MS225" s="106"/>
      <c r="MT225" s="106"/>
      <c r="MU225" s="106"/>
      <c r="MV225" s="106"/>
      <c r="MW225" s="106"/>
      <c r="MX225" s="106"/>
      <c r="MY225" s="106"/>
      <c r="MZ225" s="106"/>
      <c r="NA225" s="106"/>
      <c r="NB225" s="106"/>
      <c r="NC225" s="106"/>
      <c r="ND225" s="106"/>
      <c r="NE225" s="106"/>
      <c r="NF225" s="106"/>
      <c r="NG225" s="106"/>
      <c r="NH225" s="106"/>
      <c r="NI225" s="106"/>
      <c r="NJ225" s="106"/>
      <c r="NK225" s="106"/>
      <c r="NL225" s="106"/>
      <c r="NM225" s="106"/>
      <c r="NN225" s="106"/>
      <c r="NO225" s="106"/>
      <c r="NP225" s="106"/>
      <c r="NQ225" s="106"/>
      <c r="NR225" s="106"/>
      <c r="NS225" s="106"/>
      <c r="NT225" s="106"/>
      <c r="NU225" s="106"/>
      <c r="NV225" s="106"/>
      <c r="NW225" s="106"/>
      <c r="NX225" s="106"/>
      <c r="NY225" s="106"/>
      <c r="NZ225" s="106"/>
      <c r="OA225" s="106"/>
      <c r="OB225" s="106"/>
      <c r="OC225" s="106"/>
      <c r="OD225" s="106"/>
      <c r="OE225" s="106"/>
      <c r="OF225" s="106"/>
      <c r="OG225" s="106"/>
      <c r="OH225" s="106"/>
      <c r="OI225" s="106"/>
      <c r="OJ225" s="106"/>
      <c r="OK225" s="106"/>
      <c r="OL225" s="106"/>
      <c r="OM225" s="106"/>
      <c r="ON225" s="106"/>
      <c r="OO225" s="106"/>
      <c r="OP225" s="106"/>
      <c r="OQ225" s="106"/>
      <c r="OR225" s="106"/>
      <c r="OS225" s="106"/>
      <c r="OT225" s="106"/>
      <c r="OU225" s="106"/>
      <c r="OV225" s="106"/>
      <c r="OW225" s="106"/>
      <c r="OX225" s="106"/>
      <c r="OY225" s="106"/>
      <c r="OZ225" s="106"/>
      <c r="PA225" s="106"/>
      <c r="PB225" s="106"/>
      <c r="PC225" s="106"/>
      <c r="PD225" s="106"/>
      <c r="PE225" s="106"/>
      <c r="PF225" s="106"/>
      <c r="PG225" s="106"/>
      <c r="PH225" s="106"/>
      <c r="PI225" s="106"/>
      <c r="PJ225" s="106"/>
      <c r="PK225" s="106"/>
      <c r="PL225" s="106"/>
      <c r="PM225" s="106"/>
      <c r="PN225" s="106"/>
      <c r="PO225" s="106"/>
      <c r="PP225" s="106"/>
      <c r="PQ225" s="106"/>
      <c r="PR225" s="106"/>
      <c r="PS225" s="106"/>
      <c r="PT225" s="106"/>
      <c r="PU225" s="106"/>
      <c r="PV225" s="106"/>
      <c r="PW225" s="106"/>
      <c r="PX225" s="106"/>
      <c r="PY225" s="106"/>
      <c r="PZ225" s="106"/>
      <c r="QA225" s="106"/>
      <c r="QB225" s="106"/>
      <c r="QC225" s="106"/>
      <c r="QD225" s="106"/>
      <c r="QE225" s="106"/>
      <c r="QF225" s="106"/>
      <c r="QG225" s="106"/>
      <c r="QH225" s="106"/>
      <c r="QI225" s="106"/>
      <c r="QJ225" s="106"/>
      <c r="QK225" s="106"/>
      <c r="QL225" s="106"/>
      <c r="QM225" s="106"/>
      <c r="QN225" s="106"/>
      <c r="QO225" s="106"/>
      <c r="QP225" s="106"/>
      <c r="QQ225" s="106"/>
      <c r="QR225" s="106"/>
      <c r="QS225" s="106"/>
      <c r="QT225" s="106"/>
      <c r="QU225" s="106"/>
      <c r="QV225" s="106"/>
      <c r="QW225" s="106"/>
      <c r="QX225" s="106"/>
      <c r="QY225" s="106"/>
      <c r="QZ225" s="106"/>
      <c r="RA225" s="106"/>
      <c r="RB225" s="106"/>
      <c r="RC225" s="106"/>
      <c r="RD225" s="106"/>
      <c r="RE225" s="106"/>
      <c r="RF225" s="106"/>
      <c r="RG225" s="106"/>
      <c r="RH225" s="106"/>
      <c r="RI225" s="106"/>
      <c r="RJ225" s="106"/>
      <c r="RK225" s="106"/>
      <c r="RL225" s="106"/>
      <c r="RM225" s="106"/>
      <c r="RN225" s="106"/>
      <c r="RO225" s="106"/>
      <c r="RP225" s="106"/>
      <c r="RQ225" s="106"/>
      <c r="RR225" s="106"/>
    </row>
    <row r="226" spans="1:486" x14ac:dyDescent="0.3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14"/>
      <c r="Q226" s="114"/>
      <c r="R226" s="149"/>
      <c r="S226" s="176">
        <v>0.59</v>
      </c>
      <c r="T226" s="176">
        <f t="shared" si="283"/>
        <v>72.745204481533492</v>
      </c>
      <c r="U226" s="176">
        <f t="shared" si="284"/>
        <v>45.06066005014619</v>
      </c>
      <c r="V226" s="177">
        <f t="shared" si="285"/>
        <v>0.86080643557404357</v>
      </c>
      <c r="W226" s="177">
        <f t="shared" si="286"/>
        <v>0.12403595301473387</v>
      </c>
      <c r="X226" s="177">
        <f t="shared" si="287"/>
        <v>1.3879168038655532</v>
      </c>
      <c r="Y226" s="177">
        <f t="shared" si="288"/>
        <v>1.4052376367182855</v>
      </c>
      <c r="Z226" s="178">
        <f t="shared" si="289"/>
        <v>3608.5028744000438</v>
      </c>
      <c r="AA226" s="178">
        <f t="shared" si="290"/>
        <v>1531.3437614221441</v>
      </c>
      <c r="AB226" s="176">
        <f t="shared" si="291"/>
        <v>0.70206430854387059</v>
      </c>
      <c r="AC226" s="176">
        <f t="shared" si="292"/>
        <v>6.8525462899609861</v>
      </c>
      <c r="AD226" s="149"/>
      <c r="AE226" s="149"/>
      <c r="AF226" s="149"/>
      <c r="AG226" s="149"/>
      <c r="AH226" s="149"/>
      <c r="AI226" s="149"/>
      <c r="AJ226" s="149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106"/>
      <c r="GY226" s="106"/>
      <c r="GZ226" s="106"/>
      <c r="HA226" s="106"/>
      <c r="HB226" s="106"/>
      <c r="HC226" s="106"/>
      <c r="HD226" s="106"/>
      <c r="HE226" s="106"/>
      <c r="HF226" s="106"/>
      <c r="HG226" s="106"/>
      <c r="HH226" s="106"/>
      <c r="HI226" s="106"/>
      <c r="HJ226" s="106"/>
      <c r="HK226" s="106"/>
      <c r="HL226" s="106"/>
      <c r="HM226" s="106"/>
      <c r="HN226" s="106"/>
      <c r="HO226" s="106"/>
      <c r="HP226" s="106"/>
      <c r="HQ226" s="106"/>
      <c r="HR226" s="106"/>
      <c r="HS226" s="106"/>
      <c r="HT226" s="106"/>
      <c r="HU226" s="106"/>
      <c r="HV226" s="106"/>
      <c r="HW226" s="106"/>
      <c r="HX226" s="106"/>
      <c r="HY226" s="106"/>
      <c r="HZ226" s="106"/>
      <c r="IA226" s="106"/>
      <c r="IB226" s="106"/>
      <c r="IC226" s="106"/>
      <c r="ID226" s="106"/>
      <c r="IE226" s="106"/>
      <c r="IF226" s="106"/>
      <c r="IG226" s="106"/>
      <c r="IH226" s="106"/>
      <c r="II226" s="106"/>
      <c r="IJ226" s="106"/>
      <c r="IK226" s="106"/>
      <c r="IL226" s="106"/>
      <c r="IM226" s="106"/>
      <c r="IN226" s="106"/>
      <c r="IO226" s="106"/>
      <c r="IP226" s="106"/>
      <c r="IQ226" s="106"/>
      <c r="IR226" s="106"/>
      <c r="IS226" s="106"/>
      <c r="IT226" s="106"/>
      <c r="IU226" s="106"/>
      <c r="IV226" s="106"/>
      <c r="IW226" s="106"/>
      <c r="IX226" s="106"/>
      <c r="IY226" s="106"/>
      <c r="IZ226" s="106"/>
      <c r="JA226" s="106"/>
      <c r="JB226" s="106"/>
      <c r="JC226" s="106"/>
      <c r="JD226" s="106"/>
      <c r="JE226" s="106"/>
      <c r="JF226" s="106"/>
      <c r="JG226" s="106"/>
      <c r="JH226" s="106"/>
      <c r="JI226" s="106"/>
      <c r="JJ226" s="106"/>
      <c r="JK226" s="106"/>
      <c r="JL226" s="106"/>
      <c r="JM226" s="106"/>
      <c r="JN226" s="106"/>
      <c r="JO226" s="106"/>
      <c r="JP226" s="106"/>
      <c r="JQ226" s="106"/>
      <c r="JR226" s="106"/>
      <c r="JS226" s="106"/>
      <c r="JT226" s="106"/>
      <c r="JU226" s="106"/>
      <c r="JV226" s="106"/>
      <c r="JW226" s="106"/>
      <c r="JX226" s="106"/>
      <c r="JY226" s="106"/>
      <c r="JZ226" s="106"/>
      <c r="KA226" s="106"/>
      <c r="KB226" s="106"/>
      <c r="KC226" s="106"/>
      <c r="KD226" s="106"/>
      <c r="KE226" s="106"/>
      <c r="KF226" s="106"/>
      <c r="KG226" s="106"/>
      <c r="KH226" s="106"/>
      <c r="KI226" s="106"/>
      <c r="KJ226" s="106"/>
      <c r="KK226" s="106"/>
      <c r="KL226" s="106"/>
      <c r="KM226" s="106"/>
      <c r="KN226" s="106"/>
      <c r="KO226" s="106"/>
      <c r="KP226" s="106"/>
      <c r="KQ226" s="106"/>
      <c r="KR226" s="106"/>
      <c r="KS226" s="106"/>
      <c r="KT226" s="106"/>
      <c r="KU226" s="106"/>
      <c r="KV226" s="106"/>
      <c r="KW226" s="106"/>
      <c r="KX226" s="106"/>
      <c r="KY226" s="106"/>
      <c r="KZ226" s="106"/>
      <c r="LA226" s="106"/>
      <c r="LB226" s="106"/>
      <c r="LC226" s="106"/>
      <c r="LD226" s="106"/>
      <c r="LE226" s="106"/>
      <c r="LF226" s="106"/>
      <c r="LG226" s="106"/>
      <c r="LH226" s="106"/>
      <c r="LI226" s="106"/>
      <c r="LJ226" s="106"/>
      <c r="LK226" s="106"/>
      <c r="LL226" s="106"/>
      <c r="LM226" s="106"/>
      <c r="LN226" s="106"/>
      <c r="LO226" s="106"/>
      <c r="LP226" s="106"/>
      <c r="LQ226" s="106"/>
      <c r="LR226" s="106"/>
      <c r="LS226" s="106"/>
      <c r="LT226" s="106"/>
      <c r="LU226" s="106"/>
      <c r="LV226" s="106"/>
      <c r="LW226" s="106"/>
      <c r="LX226" s="106"/>
      <c r="LY226" s="106"/>
      <c r="LZ226" s="106"/>
      <c r="MA226" s="106"/>
      <c r="MB226" s="106"/>
      <c r="MC226" s="106"/>
      <c r="MD226" s="106"/>
      <c r="ME226" s="106"/>
      <c r="MF226" s="106"/>
      <c r="MG226" s="106"/>
      <c r="MH226" s="106"/>
      <c r="MI226" s="106"/>
      <c r="MJ226" s="106"/>
      <c r="MK226" s="106"/>
      <c r="ML226" s="106"/>
      <c r="MM226" s="106"/>
      <c r="MN226" s="106"/>
      <c r="MO226" s="106"/>
      <c r="MP226" s="106"/>
      <c r="MQ226" s="106"/>
      <c r="MR226" s="106"/>
      <c r="MS226" s="106"/>
      <c r="MT226" s="106"/>
      <c r="MU226" s="106"/>
      <c r="MV226" s="106"/>
      <c r="MW226" s="106"/>
      <c r="MX226" s="106"/>
      <c r="MY226" s="106"/>
      <c r="MZ226" s="106"/>
      <c r="NA226" s="106"/>
      <c r="NB226" s="106"/>
      <c r="NC226" s="106"/>
      <c r="ND226" s="106"/>
      <c r="NE226" s="106"/>
      <c r="NF226" s="106"/>
      <c r="NG226" s="106"/>
      <c r="NH226" s="106"/>
      <c r="NI226" s="106"/>
      <c r="NJ226" s="106"/>
      <c r="NK226" s="106"/>
      <c r="NL226" s="106"/>
      <c r="NM226" s="106"/>
      <c r="NN226" s="106"/>
      <c r="NO226" s="106"/>
      <c r="NP226" s="106"/>
      <c r="NQ226" s="106"/>
      <c r="NR226" s="106"/>
      <c r="NS226" s="106"/>
      <c r="NT226" s="106"/>
      <c r="NU226" s="106"/>
      <c r="NV226" s="106"/>
      <c r="NW226" s="106"/>
      <c r="NX226" s="106"/>
      <c r="NY226" s="106"/>
      <c r="NZ226" s="106"/>
      <c r="OA226" s="106"/>
      <c r="OB226" s="106"/>
      <c r="OC226" s="106"/>
      <c r="OD226" s="106"/>
      <c r="OE226" s="106"/>
      <c r="OF226" s="106"/>
      <c r="OG226" s="106"/>
      <c r="OH226" s="106"/>
      <c r="OI226" s="106"/>
      <c r="OJ226" s="106"/>
      <c r="OK226" s="106"/>
      <c r="OL226" s="106"/>
      <c r="OM226" s="106"/>
      <c r="ON226" s="106"/>
      <c r="OO226" s="106"/>
      <c r="OP226" s="106"/>
      <c r="OQ226" s="106"/>
      <c r="OR226" s="106"/>
      <c r="OS226" s="106"/>
      <c r="OT226" s="106"/>
      <c r="OU226" s="106"/>
      <c r="OV226" s="106"/>
      <c r="OW226" s="106"/>
      <c r="OX226" s="106"/>
      <c r="OY226" s="106"/>
      <c r="OZ226" s="106"/>
      <c r="PA226" s="106"/>
      <c r="PB226" s="106"/>
      <c r="PC226" s="106"/>
      <c r="PD226" s="106"/>
      <c r="PE226" s="106"/>
      <c r="PF226" s="106"/>
      <c r="PG226" s="106"/>
      <c r="PH226" s="106"/>
      <c r="PI226" s="106"/>
      <c r="PJ226" s="106"/>
      <c r="PK226" s="106"/>
      <c r="PL226" s="106"/>
      <c r="PM226" s="106"/>
      <c r="PN226" s="106"/>
      <c r="PO226" s="106"/>
      <c r="PP226" s="106"/>
      <c r="PQ226" s="106"/>
      <c r="PR226" s="106"/>
      <c r="PS226" s="106"/>
      <c r="PT226" s="106"/>
      <c r="PU226" s="106"/>
      <c r="PV226" s="106"/>
      <c r="PW226" s="106"/>
      <c r="PX226" s="106"/>
      <c r="PY226" s="106"/>
      <c r="PZ226" s="106"/>
      <c r="QA226" s="106"/>
      <c r="QB226" s="106"/>
      <c r="QC226" s="106"/>
      <c r="QD226" s="106"/>
      <c r="QE226" s="106"/>
      <c r="QF226" s="106"/>
      <c r="QG226" s="106"/>
      <c r="QH226" s="106"/>
      <c r="QI226" s="106"/>
      <c r="QJ226" s="106"/>
      <c r="QK226" s="106"/>
      <c r="QL226" s="106"/>
      <c r="QM226" s="106"/>
      <c r="QN226" s="106"/>
      <c r="QO226" s="106"/>
      <c r="QP226" s="106"/>
      <c r="QQ226" s="106"/>
      <c r="QR226" s="106"/>
      <c r="QS226" s="106"/>
      <c r="QT226" s="106"/>
      <c r="QU226" s="106"/>
      <c r="QV226" s="106"/>
      <c r="QW226" s="106"/>
      <c r="QX226" s="106"/>
      <c r="QY226" s="106"/>
      <c r="QZ226" s="106"/>
      <c r="RA226" s="106"/>
      <c r="RB226" s="106"/>
      <c r="RC226" s="106"/>
      <c r="RD226" s="106"/>
      <c r="RE226" s="106"/>
      <c r="RF226" s="106"/>
      <c r="RG226" s="106"/>
      <c r="RH226" s="106"/>
      <c r="RI226" s="106"/>
      <c r="RJ226" s="106"/>
      <c r="RK226" s="106"/>
      <c r="RL226" s="106"/>
      <c r="RM226" s="106"/>
      <c r="RN226" s="106"/>
      <c r="RO226" s="106"/>
      <c r="RP226" s="106"/>
      <c r="RQ226" s="106"/>
      <c r="RR226" s="106"/>
    </row>
    <row r="227" spans="1:486" x14ac:dyDescent="0.3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14"/>
      <c r="Q227" s="114"/>
      <c r="R227" s="149"/>
      <c r="S227" s="176">
        <v>0.6</v>
      </c>
      <c r="T227" s="176">
        <f t="shared" si="283"/>
        <v>72.745204481533492</v>
      </c>
      <c r="U227" s="176">
        <f t="shared" si="284"/>
        <v>45.06066005014619</v>
      </c>
      <c r="V227" s="177">
        <f t="shared" si="285"/>
        <v>0.86080643557404357</v>
      </c>
      <c r="W227" s="177">
        <f t="shared" si="286"/>
        <v>0.12403595301473387</v>
      </c>
      <c r="X227" s="177">
        <f t="shared" si="287"/>
        <v>1.3734594134273821</v>
      </c>
      <c r="Y227" s="177">
        <f t="shared" si="288"/>
        <v>1.4270239728472385</v>
      </c>
      <c r="Z227" s="178">
        <f t="shared" si="289"/>
        <v>3631.4384756807281</v>
      </c>
      <c r="AA227" s="178">
        <f t="shared" si="290"/>
        <v>1517.1562974566214</v>
      </c>
      <c r="AB227" s="176">
        <f t="shared" si="291"/>
        <v>0.70532613959592583</v>
      </c>
      <c r="AC227" s="176">
        <f t="shared" si="292"/>
        <v>6.8642094815210761</v>
      </c>
      <c r="AD227" s="149"/>
      <c r="AE227" s="149"/>
      <c r="AF227" s="149"/>
      <c r="AG227" s="149"/>
      <c r="AH227" s="149"/>
      <c r="AI227" s="149"/>
      <c r="AJ227" s="149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106"/>
      <c r="GY227" s="106"/>
      <c r="GZ227" s="106"/>
      <c r="HA227" s="106"/>
      <c r="HB227" s="106"/>
      <c r="HC227" s="106"/>
      <c r="HD227" s="106"/>
      <c r="HE227" s="106"/>
      <c r="HF227" s="106"/>
      <c r="HG227" s="106"/>
      <c r="HH227" s="106"/>
      <c r="HI227" s="106"/>
      <c r="HJ227" s="106"/>
      <c r="HK227" s="106"/>
      <c r="HL227" s="106"/>
      <c r="HM227" s="106"/>
      <c r="HN227" s="106"/>
      <c r="HO227" s="106"/>
      <c r="HP227" s="106"/>
      <c r="HQ227" s="106"/>
      <c r="HR227" s="106"/>
      <c r="HS227" s="106"/>
      <c r="HT227" s="106"/>
      <c r="HU227" s="106"/>
      <c r="HV227" s="106"/>
      <c r="HW227" s="106"/>
      <c r="HX227" s="106"/>
      <c r="HY227" s="106"/>
      <c r="HZ227" s="106"/>
      <c r="IA227" s="106"/>
      <c r="IB227" s="106"/>
      <c r="IC227" s="106"/>
      <c r="ID227" s="106"/>
      <c r="IE227" s="106"/>
      <c r="IF227" s="106"/>
      <c r="IG227" s="106"/>
      <c r="IH227" s="106"/>
      <c r="II227" s="106"/>
      <c r="IJ227" s="106"/>
      <c r="IK227" s="106"/>
      <c r="IL227" s="106"/>
      <c r="IM227" s="106"/>
      <c r="IN227" s="106"/>
      <c r="IO227" s="106"/>
      <c r="IP227" s="106"/>
      <c r="IQ227" s="106"/>
      <c r="IR227" s="106"/>
      <c r="IS227" s="106"/>
      <c r="IT227" s="106"/>
      <c r="IU227" s="106"/>
      <c r="IV227" s="106"/>
      <c r="IW227" s="106"/>
      <c r="IX227" s="106"/>
      <c r="IY227" s="106"/>
      <c r="IZ227" s="106"/>
      <c r="JA227" s="106"/>
      <c r="JB227" s="106"/>
      <c r="JC227" s="106"/>
      <c r="JD227" s="106"/>
      <c r="JE227" s="106"/>
      <c r="JF227" s="106"/>
      <c r="JG227" s="106"/>
      <c r="JH227" s="106"/>
      <c r="JI227" s="106"/>
      <c r="JJ227" s="106"/>
      <c r="JK227" s="106"/>
      <c r="JL227" s="106"/>
      <c r="JM227" s="106"/>
      <c r="JN227" s="106"/>
      <c r="JO227" s="106"/>
      <c r="JP227" s="106"/>
      <c r="JQ227" s="106"/>
      <c r="JR227" s="106"/>
      <c r="JS227" s="106"/>
      <c r="JT227" s="106"/>
      <c r="JU227" s="106"/>
      <c r="JV227" s="106"/>
      <c r="JW227" s="106"/>
      <c r="JX227" s="106"/>
      <c r="JY227" s="106"/>
      <c r="JZ227" s="106"/>
      <c r="KA227" s="106"/>
      <c r="KB227" s="106"/>
      <c r="KC227" s="106"/>
      <c r="KD227" s="106"/>
      <c r="KE227" s="106"/>
      <c r="KF227" s="106"/>
      <c r="KG227" s="106"/>
      <c r="KH227" s="106"/>
      <c r="KI227" s="106"/>
      <c r="KJ227" s="106"/>
      <c r="KK227" s="106"/>
      <c r="KL227" s="106"/>
      <c r="KM227" s="106"/>
      <c r="KN227" s="106"/>
      <c r="KO227" s="106"/>
      <c r="KP227" s="106"/>
      <c r="KQ227" s="106"/>
      <c r="KR227" s="106"/>
      <c r="KS227" s="106"/>
      <c r="KT227" s="106"/>
      <c r="KU227" s="106"/>
      <c r="KV227" s="106"/>
      <c r="KW227" s="106"/>
      <c r="KX227" s="106"/>
      <c r="KY227" s="106"/>
      <c r="KZ227" s="106"/>
      <c r="LA227" s="106"/>
      <c r="LB227" s="106"/>
      <c r="LC227" s="106"/>
      <c r="LD227" s="106"/>
      <c r="LE227" s="106"/>
      <c r="LF227" s="106"/>
      <c r="LG227" s="106"/>
      <c r="LH227" s="106"/>
      <c r="LI227" s="106"/>
      <c r="LJ227" s="106"/>
      <c r="LK227" s="106"/>
      <c r="LL227" s="106"/>
      <c r="LM227" s="106"/>
      <c r="LN227" s="106"/>
      <c r="LO227" s="106"/>
      <c r="LP227" s="106"/>
      <c r="LQ227" s="106"/>
      <c r="LR227" s="106"/>
      <c r="LS227" s="106"/>
      <c r="LT227" s="106"/>
      <c r="LU227" s="106"/>
      <c r="LV227" s="106"/>
      <c r="LW227" s="106"/>
      <c r="LX227" s="106"/>
      <c r="LY227" s="106"/>
      <c r="LZ227" s="106"/>
      <c r="MA227" s="106"/>
      <c r="MB227" s="106"/>
      <c r="MC227" s="106"/>
      <c r="MD227" s="106"/>
      <c r="ME227" s="106"/>
      <c r="MF227" s="106"/>
      <c r="MG227" s="106"/>
      <c r="MH227" s="106"/>
      <c r="MI227" s="106"/>
      <c r="MJ227" s="106"/>
      <c r="MK227" s="106"/>
      <c r="ML227" s="106"/>
      <c r="MM227" s="106"/>
      <c r="MN227" s="106"/>
      <c r="MO227" s="106"/>
      <c r="MP227" s="106"/>
      <c r="MQ227" s="106"/>
      <c r="MR227" s="106"/>
      <c r="MS227" s="106"/>
      <c r="MT227" s="106"/>
      <c r="MU227" s="106"/>
      <c r="MV227" s="106"/>
      <c r="MW227" s="106"/>
      <c r="MX227" s="106"/>
      <c r="MY227" s="106"/>
      <c r="MZ227" s="106"/>
      <c r="NA227" s="106"/>
      <c r="NB227" s="106"/>
      <c r="NC227" s="106"/>
      <c r="ND227" s="106"/>
      <c r="NE227" s="106"/>
      <c r="NF227" s="106"/>
      <c r="NG227" s="106"/>
      <c r="NH227" s="106"/>
      <c r="NI227" s="106"/>
      <c r="NJ227" s="106"/>
      <c r="NK227" s="106"/>
      <c r="NL227" s="106"/>
      <c r="NM227" s="106"/>
      <c r="NN227" s="106"/>
      <c r="NO227" s="106"/>
      <c r="NP227" s="106"/>
      <c r="NQ227" s="106"/>
      <c r="NR227" s="106"/>
      <c r="NS227" s="106"/>
      <c r="NT227" s="106"/>
      <c r="NU227" s="106"/>
      <c r="NV227" s="106"/>
      <c r="NW227" s="106"/>
      <c r="NX227" s="106"/>
      <c r="NY227" s="106"/>
      <c r="NZ227" s="106"/>
      <c r="OA227" s="106"/>
      <c r="OB227" s="106"/>
      <c r="OC227" s="106"/>
      <c r="OD227" s="106"/>
      <c r="OE227" s="106"/>
      <c r="OF227" s="106"/>
      <c r="OG227" s="106"/>
      <c r="OH227" s="106"/>
      <c r="OI227" s="106"/>
      <c r="OJ227" s="106"/>
      <c r="OK227" s="106"/>
      <c r="OL227" s="106"/>
      <c r="OM227" s="106"/>
      <c r="ON227" s="106"/>
      <c r="OO227" s="106"/>
      <c r="OP227" s="106"/>
      <c r="OQ227" s="106"/>
      <c r="OR227" s="106"/>
      <c r="OS227" s="106"/>
      <c r="OT227" s="106"/>
      <c r="OU227" s="106"/>
      <c r="OV227" s="106"/>
      <c r="OW227" s="106"/>
      <c r="OX227" s="106"/>
      <c r="OY227" s="106"/>
      <c r="OZ227" s="106"/>
      <c r="PA227" s="106"/>
      <c r="PB227" s="106"/>
      <c r="PC227" s="106"/>
      <c r="PD227" s="106"/>
      <c r="PE227" s="106"/>
      <c r="PF227" s="106"/>
      <c r="PG227" s="106"/>
      <c r="PH227" s="106"/>
      <c r="PI227" s="106"/>
      <c r="PJ227" s="106"/>
      <c r="PK227" s="106"/>
      <c r="PL227" s="106"/>
      <c r="PM227" s="106"/>
      <c r="PN227" s="106"/>
      <c r="PO227" s="106"/>
      <c r="PP227" s="106"/>
      <c r="PQ227" s="106"/>
      <c r="PR227" s="106"/>
      <c r="PS227" s="106"/>
      <c r="PT227" s="106"/>
      <c r="PU227" s="106"/>
      <c r="PV227" s="106"/>
      <c r="PW227" s="106"/>
      <c r="PX227" s="106"/>
      <c r="PY227" s="106"/>
      <c r="PZ227" s="106"/>
      <c r="QA227" s="106"/>
      <c r="QB227" s="106"/>
      <c r="QC227" s="106"/>
      <c r="QD227" s="106"/>
      <c r="QE227" s="106"/>
      <c r="QF227" s="106"/>
      <c r="QG227" s="106"/>
      <c r="QH227" s="106"/>
      <c r="QI227" s="106"/>
      <c r="QJ227" s="106"/>
      <c r="QK227" s="106"/>
      <c r="QL227" s="106"/>
      <c r="QM227" s="106"/>
      <c r="QN227" s="106"/>
      <c r="QO227" s="106"/>
      <c r="QP227" s="106"/>
      <c r="QQ227" s="106"/>
      <c r="QR227" s="106"/>
      <c r="QS227" s="106"/>
      <c r="QT227" s="106"/>
      <c r="QU227" s="106"/>
      <c r="QV227" s="106"/>
      <c r="QW227" s="106"/>
      <c r="QX227" s="106"/>
      <c r="QY227" s="106"/>
      <c r="QZ227" s="106"/>
      <c r="RA227" s="106"/>
      <c r="RB227" s="106"/>
      <c r="RC227" s="106"/>
      <c r="RD227" s="106"/>
      <c r="RE227" s="106"/>
      <c r="RF227" s="106"/>
      <c r="RG227" s="106"/>
      <c r="RH227" s="106"/>
      <c r="RI227" s="106"/>
      <c r="RJ227" s="106"/>
      <c r="RK227" s="106"/>
      <c r="RL227" s="106"/>
      <c r="RM227" s="106"/>
      <c r="RN227" s="106"/>
      <c r="RO227" s="106"/>
      <c r="RP227" s="106"/>
      <c r="RQ227" s="106"/>
      <c r="RR227" s="106"/>
    </row>
    <row r="228" spans="1:486" x14ac:dyDescent="0.3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14"/>
      <c r="Q228" s="114"/>
      <c r="R228" s="149"/>
      <c r="S228" s="176">
        <v>0.61</v>
      </c>
      <c r="T228" s="176">
        <f t="shared" si="283"/>
        <v>72.745204481533492</v>
      </c>
      <c r="U228" s="176">
        <f t="shared" si="284"/>
        <v>45.06066005014619</v>
      </c>
      <c r="V228" s="177">
        <f t="shared" si="285"/>
        <v>0.86080643557404357</v>
      </c>
      <c r="W228" s="177">
        <f t="shared" si="286"/>
        <v>0.12403595301473387</v>
      </c>
      <c r="X228" s="177">
        <f t="shared" si="287"/>
        <v>1.3592285720259276</v>
      </c>
      <c r="Y228" s="177">
        <f t="shared" si="288"/>
        <v>1.4499729346699279</v>
      </c>
      <c r="Z228" s="178">
        <f t="shared" si="289"/>
        <v>3653.7088757057118</v>
      </c>
      <c r="AA228" s="178">
        <f t="shared" si="290"/>
        <v>1503.0158711856054</v>
      </c>
      <c r="AB228" s="176">
        <f t="shared" si="291"/>
        <v>0.70853284886076484</v>
      </c>
      <c r="AC228" s="176">
        <f t="shared" si="292"/>
        <v>6.8750485250631455</v>
      </c>
      <c r="AD228" s="149"/>
      <c r="AE228" s="149"/>
      <c r="AF228" s="149"/>
      <c r="AG228" s="149"/>
      <c r="AH228" s="149"/>
      <c r="AI228" s="149"/>
      <c r="AJ228" s="149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06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06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06"/>
      <c r="IA228" s="106"/>
      <c r="IB228" s="106"/>
      <c r="IC228" s="106"/>
      <c r="ID228" s="106"/>
      <c r="IE228" s="106"/>
      <c r="IF228" s="106"/>
      <c r="IG228" s="106"/>
      <c r="IH228" s="106"/>
      <c r="II228" s="106"/>
      <c r="IJ228" s="106"/>
      <c r="IK228" s="106"/>
      <c r="IL228" s="106"/>
      <c r="IM228" s="106"/>
      <c r="IN228" s="106"/>
      <c r="IO228" s="106"/>
      <c r="IP228" s="106"/>
      <c r="IQ228" s="106"/>
      <c r="IR228" s="106"/>
      <c r="IS228" s="106"/>
      <c r="IT228" s="106"/>
      <c r="IU228" s="106"/>
      <c r="IV228" s="106"/>
      <c r="IW228" s="106"/>
      <c r="IX228" s="106"/>
      <c r="IY228" s="106"/>
      <c r="IZ228" s="106"/>
      <c r="JA228" s="106"/>
      <c r="JB228" s="106"/>
      <c r="JC228" s="106"/>
      <c r="JD228" s="106"/>
      <c r="JE228" s="106"/>
      <c r="JF228" s="106"/>
      <c r="JG228" s="106"/>
      <c r="JH228" s="106"/>
      <c r="JI228" s="106"/>
      <c r="JJ228" s="106"/>
      <c r="JK228" s="106"/>
      <c r="JL228" s="106"/>
      <c r="JM228" s="106"/>
      <c r="JN228" s="106"/>
      <c r="JO228" s="106"/>
      <c r="JP228" s="106"/>
      <c r="JQ228" s="106"/>
      <c r="JR228" s="106"/>
      <c r="JS228" s="106"/>
      <c r="JT228" s="106"/>
      <c r="JU228" s="106"/>
      <c r="JV228" s="106"/>
      <c r="JW228" s="106"/>
      <c r="JX228" s="106"/>
      <c r="JY228" s="106"/>
      <c r="JZ228" s="106"/>
      <c r="KA228" s="106"/>
      <c r="KB228" s="106"/>
      <c r="KC228" s="106"/>
      <c r="KD228" s="106"/>
      <c r="KE228" s="106"/>
      <c r="KF228" s="106"/>
      <c r="KG228" s="106"/>
      <c r="KH228" s="106"/>
      <c r="KI228" s="106"/>
      <c r="KJ228" s="106"/>
      <c r="KK228" s="106"/>
      <c r="KL228" s="106"/>
      <c r="KM228" s="106"/>
      <c r="KN228" s="106"/>
      <c r="KO228" s="106"/>
      <c r="KP228" s="106"/>
      <c r="KQ228" s="106"/>
      <c r="KR228" s="106"/>
      <c r="KS228" s="106"/>
      <c r="KT228" s="106"/>
      <c r="KU228" s="106"/>
      <c r="KV228" s="106"/>
      <c r="KW228" s="106"/>
      <c r="KX228" s="106"/>
      <c r="KY228" s="106"/>
      <c r="KZ228" s="106"/>
      <c r="LA228" s="106"/>
      <c r="LB228" s="106"/>
      <c r="LC228" s="106"/>
      <c r="LD228" s="106"/>
      <c r="LE228" s="106"/>
      <c r="LF228" s="106"/>
      <c r="LG228" s="106"/>
      <c r="LH228" s="106"/>
      <c r="LI228" s="106"/>
      <c r="LJ228" s="106"/>
      <c r="LK228" s="106"/>
      <c r="LL228" s="106"/>
      <c r="LM228" s="106"/>
      <c r="LN228" s="106"/>
      <c r="LO228" s="106"/>
      <c r="LP228" s="106"/>
      <c r="LQ228" s="106"/>
      <c r="LR228" s="106"/>
      <c r="LS228" s="106"/>
      <c r="LT228" s="106"/>
      <c r="LU228" s="106"/>
      <c r="LV228" s="106"/>
      <c r="LW228" s="106"/>
      <c r="LX228" s="106"/>
      <c r="LY228" s="106"/>
      <c r="LZ228" s="106"/>
      <c r="MA228" s="106"/>
      <c r="MB228" s="106"/>
      <c r="MC228" s="106"/>
      <c r="MD228" s="106"/>
      <c r="ME228" s="106"/>
      <c r="MF228" s="106"/>
      <c r="MG228" s="106"/>
      <c r="MH228" s="106"/>
      <c r="MI228" s="106"/>
      <c r="MJ228" s="106"/>
      <c r="MK228" s="106"/>
      <c r="ML228" s="106"/>
      <c r="MM228" s="106"/>
      <c r="MN228" s="106"/>
      <c r="MO228" s="106"/>
      <c r="MP228" s="106"/>
      <c r="MQ228" s="106"/>
      <c r="MR228" s="106"/>
      <c r="MS228" s="106"/>
      <c r="MT228" s="106"/>
      <c r="MU228" s="106"/>
      <c r="MV228" s="106"/>
      <c r="MW228" s="106"/>
      <c r="MX228" s="106"/>
      <c r="MY228" s="106"/>
      <c r="MZ228" s="106"/>
      <c r="NA228" s="106"/>
      <c r="NB228" s="106"/>
      <c r="NC228" s="106"/>
      <c r="ND228" s="106"/>
      <c r="NE228" s="106"/>
      <c r="NF228" s="106"/>
      <c r="NG228" s="106"/>
      <c r="NH228" s="106"/>
      <c r="NI228" s="106"/>
      <c r="NJ228" s="106"/>
      <c r="NK228" s="106"/>
      <c r="NL228" s="106"/>
      <c r="NM228" s="106"/>
      <c r="NN228" s="106"/>
      <c r="NO228" s="106"/>
      <c r="NP228" s="106"/>
      <c r="NQ228" s="106"/>
      <c r="NR228" s="106"/>
      <c r="NS228" s="106"/>
      <c r="NT228" s="106"/>
      <c r="NU228" s="106"/>
      <c r="NV228" s="106"/>
      <c r="NW228" s="106"/>
      <c r="NX228" s="106"/>
      <c r="NY228" s="106"/>
      <c r="NZ228" s="106"/>
      <c r="OA228" s="106"/>
      <c r="OB228" s="106"/>
      <c r="OC228" s="106"/>
      <c r="OD228" s="106"/>
      <c r="OE228" s="106"/>
      <c r="OF228" s="106"/>
      <c r="OG228" s="106"/>
      <c r="OH228" s="106"/>
      <c r="OI228" s="106"/>
      <c r="OJ228" s="106"/>
      <c r="OK228" s="106"/>
      <c r="OL228" s="106"/>
      <c r="OM228" s="106"/>
      <c r="ON228" s="106"/>
      <c r="OO228" s="106"/>
      <c r="OP228" s="106"/>
      <c r="OQ228" s="106"/>
      <c r="OR228" s="106"/>
      <c r="OS228" s="106"/>
      <c r="OT228" s="106"/>
      <c r="OU228" s="106"/>
      <c r="OV228" s="106"/>
      <c r="OW228" s="106"/>
      <c r="OX228" s="106"/>
      <c r="OY228" s="106"/>
      <c r="OZ228" s="106"/>
      <c r="PA228" s="106"/>
      <c r="PB228" s="106"/>
      <c r="PC228" s="106"/>
      <c r="PD228" s="106"/>
      <c r="PE228" s="106"/>
      <c r="PF228" s="106"/>
      <c r="PG228" s="106"/>
      <c r="PH228" s="106"/>
      <c r="PI228" s="106"/>
      <c r="PJ228" s="106"/>
      <c r="PK228" s="106"/>
      <c r="PL228" s="106"/>
      <c r="PM228" s="106"/>
      <c r="PN228" s="106"/>
      <c r="PO228" s="106"/>
      <c r="PP228" s="106"/>
      <c r="PQ228" s="106"/>
      <c r="PR228" s="106"/>
      <c r="PS228" s="106"/>
      <c r="PT228" s="106"/>
      <c r="PU228" s="106"/>
      <c r="PV228" s="106"/>
      <c r="PW228" s="106"/>
      <c r="PX228" s="106"/>
      <c r="PY228" s="106"/>
      <c r="PZ228" s="106"/>
      <c r="QA228" s="106"/>
      <c r="QB228" s="106"/>
      <c r="QC228" s="106"/>
      <c r="QD228" s="106"/>
      <c r="QE228" s="106"/>
      <c r="QF228" s="106"/>
      <c r="QG228" s="106"/>
      <c r="QH228" s="106"/>
      <c r="QI228" s="106"/>
      <c r="QJ228" s="106"/>
      <c r="QK228" s="106"/>
      <c r="QL228" s="106"/>
      <c r="QM228" s="106"/>
      <c r="QN228" s="106"/>
      <c r="QO228" s="106"/>
      <c r="QP228" s="106"/>
      <c r="QQ228" s="106"/>
      <c r="QR228" s="106"/>
      <c r="QS228" s="106"/>
      <c r="QT228" s="106"/>
      <c r="QU228" s="106"/>
      <c r="QV228" s="106"/>
      <c r="QW228" s="106"/>
      <c r="QX228" s="106"/>
      <c r="QY228" s="106"/>
      <c r="QZ228" s="106"/>
      <c r="RA228" s="106"/>
      <c r="RB228" s="106"/>
      <c r="RC228" s="106"/>
      <c r="RD228" s="106"/>
      <c r="RE228" s="106"/>
      <c r="RF228" s="106"/>
      <c r="RG228" s="106"/>
      <c r="RH228" s="106"/>
      <c r="RI228" s="106"/>
      <c r="RJ228" s="106"/>
      <c r="RK228" s="106"/>
      <c r="RL228" s="106"/>
      <c r="RM228" s="106"/>
      <c r="RN228" s="106"/>
      <c r="RO228" s="106"/>
      <c r="RP228" s="106"/>
      <c r="RQ228" s="106"/>
      <c r="RR228" s="106"/>
    </row>
    <row r="229" spans="1:486" x14ac:dyDescent="0.3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14"/>
      <c r="Q229" s="114"/>
      <c r="R229" s="149"/>
      <c r="S229" s="176">
        <v>0.62</v>
      </c>
      <c r="T229" s="176">
        <f t="shared" si="283"/>
        <v>72.745204481533492</v>
      </c>
      <c r="U229" s="176">
        <f t="shared" si="284"/>
        <v>45.06066005014619</v>
      </c>
      <c r="V229" s="177">
        <f t="shared" si="285"/>
        <v>0.86080643557404357</v>
      </c>
      <c r="W229" s="177">
        <f t="shared" si="286"/>
        <v>0.12403595301473387</v>
      </c>
      <c r="X229" s="177">
        <f t="shared" si="287"/>
        <v>1.345222126320786</v>
      </c>
      <c r="Y229" s="177">
        <f t="shared" si="288"/>
        <v>1.4741657471272653</v>
      </c>
      <c r="Z229" s="178">
        <f t="shared" si="289"/>
        <v>3675.3381411226655</v>
      </c>
      <c r="AA229" s="178">
        <f t="shared" si="290"/>
        <v>1488.9118156664458</v>
      </c>
      <c r="AB229" s="176">
        <f t="shared" si="291"/>
        <v>0.71168866183383162</v>
      </c>
      <c r="AC229" s="176">
        <f t="shared" si="292"/>
        <v>6.8850812853418111</v>
      </c>
      <c r="AD229" s="149"/>
      <c r="AE229" s="149"/>
      <c r="AF229" s="149"/>
      <c r="AG229" s="149"/>
      <c r="AH229" s="149"/>
      <c r="AI229" s="149"/>
      <c r="AJ229" s="149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  <c r="GB229" s="106"/>
      <c r="GC229" s="106"/>
      <c r="GD229" s="106"/>
      <c r="GE229" s="106"/>
      <c r="GF229" s="106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106"/>
      <c r="GY229" s="106"/>
      <c r="GZ229" s="106"/>
      <c r="HA229" s="106"/>
      <c r="HB229" s="106"/>
      <c r="HC229" s="106"/>
      <c r="HD229" s="106"/>
      <c r="HE229" s="106"/>
      <c r="HF229" s="106"/>
      <c r="HG229" s="106"/>
      <c r="HH229" s="106"/>
      <c r="HI229" s="106"/>
      <c r="HJ229" s="106"/>
      <c r="HK229" s="106"/>
      <c r="HL229" s="106"/>
      <c r="HM229" s="106"/>
      <c r="HN229" s="106"/>
      <c r="HO229" s="106"/>
      <c r="HP229" s="106"/>
      <c r="HQ229" s="106"/>
      <c r="HR229" s="106"/>
      <c r="HS229" s="106"/>
      <c r="HT229" s="106"/>
      <c r="HU229" s="106"/>
      <c r="HV229" s="106"/>
      <c r="HW229" s="106"/>
      <c r="HX229" s="106"/>
      <c r="HY229" s="106"/>
      <c r="HZ229" s="106"/>
      <c r="IA229" s="106"/>
      <c r="IB229" s="106"/>
      <c r="IC229" s="106"/>
      <c r="ID229" s="106"/>
      <c r="IE229" s="106"/>
      <c r="IF229" s="106"/>
      <c r="IG229" s="106"/>
      <c r="IH229" s="106"/>
      <c r="II229" s="106"/>
      <c r="IJ229" s="106"/>
      <c r="IK229" s="106"/>
      <c r="IL229" s="106"/>
      <c r="IM229" s="106"/>
      <c r="IN229" s="106"/>
      <c r="IO229" s="106"/>
      <c r="IP229" s="106"/>
      <c r="IQ229" s="106"/>
      <c r="IR229" s="106"/>
      <c r="IS229" s="106"/>
      <c r="IT229" s="106"/>
      <c r="IU229" s="106"/>
      <c r="IV229" s="106"/>
      <c r="IW229" s="106"/>
      <c r="IX229" s="106"/>
      <c r="IY229" s="106"/>
      <c r="IZ229" s="106"/>
      <c r="JA229" s="106"/>
      <c r="JB229" s="106"/>
      <c r="JC229" s="106"/>
      <c r="JD229" s="106"/>
      <c r="JE229" s="106"/>
      <c r="JF229" s="106"/>
      <c r="JG229" s="106"/>
      <c r="JH229" s="106"/>
      <c r="JI229" s="106"/>
      <c r="JJ229" s="106"/>
      <c r="JK229" s="106"/>
      <c r="JL229" s="106"/>
      <c r="JM229" s="106"/>
      <c r="JN229" s="106"/>
      <c r="JO229" s="106"/>
      <c r="JP229" s="106"/>
      <c r="JQ229" s="106"/>
      <c r="JR229" s="106"/>
      <c r="JS229" s="106"/>
      <c r="JT229" s="106"/>
      <c r="JU229" s="106"/>
      <c r="JV229" s="106"/>
      <c r="JW229" s="106"/>
      <c r="JX229" s="106"/>
      <c r="JY229" s="106"/>
      <c r="JZ229" s="106"/>
      <c r="KA229" s="106"/>
      <c r="KB229" s="106"/>
      <c r="KC229" s="106"/>
      <c r="KD229" s="106"/>
      <c r="KE229" s="106"/>
      <c r="KF229" s="106"/>
      <c r="KG229" s="106"/>
      <c r="KH229" s="106"/>
      <c r="KI229" s="106"/>
      <c r="KJ229" s="106"/>
      <c r="KK229" s="106"/>
      <c r="KL229" s="106"/>
      <c r="KM229" s="106"/>
      <c r="KN229" s="106"/>
      <c r="KO229" s="106"/>
      <c r="KP229" s="106"/>
      <c r="KQ229" s="106"/>
      <c r="KR229" s="106"/>
      <c r="KS229" s="106"/>
      <c r="KT229" s="106"/>
      <c r="KU229" s="106"/>
      <c r="KV229" s="106"/>
      <c r="KW229" s="106"/>
      <c r="KX229" s="106"/>
      <c r="KY229" s="106"/>
      <c r="KZ229" s="106"/>
      <c r="LA229" s="106"/>
      <c r="LB229" s="106"/>
      <c r="LC229" s="106"/>
      <c r="LD229" s="106"/>
      <c r="LE229" s="106"/>
      <c r="LF229" s="106"/>
      <c r="LG229" s="106"/>
      <c r="LH229" s="106"/>
      <c r="LI229" s="106"/>
      <c r="LJ229" s="106"/>
      <c r="LK229" s="106"/>
      <c r="LL229" s="106"/>
      <c r="LM229" s="106"/>
      <c r="LN229" s="106"/>
      <c r="LO229" s="106"/>
      <c r="LP229" s="106"/>
      <c r="LQ229" s="106"/>
      <c r="LR229" s="106"/>
      <c r="LS229" s="106"/>
      <c r="LT229" s="106"/>
      <c r="LU229" s="106"/>
      <c r="LV229" s="106"/>
      <c r="LW229" s="106"/>
      <c r="LX229" s="106"/>
      <c r="LY229" s="106"/>
      <c r="LZ229" s="106"/>
      <c r="MA229" s="106"/>
      <c r="MB229" s="106"/>
      <c r="MC229" s="106"/>
      <c r="MD229" s="106"/>
      <c r="ME229" s="106"/>
      <c r="MF229" s="106"/>
      <c r="MG229" s="106"/>
      <c r="MH229" s="106"/>
      <c r="MI229" s="106"/>
      <c r="MJ229" s="106"/>
      <c r="MK229" s="106"/>
      <c r="ML229" s="106"/>
      <c r="MM229" s="106"/>
      <c r="MN229" s="106"/>
      <c r="MO229" s="106"/>
      <c r="MP229" s="106"/>
      <c r="MQ229" s="106"/>
      <c r="MR229" s="106"/>
      <c r="MS229" s="106"/>
      <c r="MT229" s="106"/>
      <c r="MU229" s="106"/>
      <c r="MV229" s="106"/>
      <c r="MW229" s="106"/>
      <c r="MX229" s="106"/>
      <c r="MY229" s="106"/>
      <c r="MZ229" s="106"/>
      <c r="NA229" s="106"/>
      <c r="NB229" s="106"/>
      <c r="NC229" s="106"/>
      <c r="ND229" s="106"/>
      <c r="NE229" s="106"/>
      <c r="NF229" s="106"/>
      <c r="NG229" s="106"/>
      <c r="NH229" s="106"/>
      <c r="NI229" s="106"/>
      <c r="NJ229" s="106"/>
      <c r="NK229" s="106"/>
      <c r="NL229" s="106"/>
      <c r="NM229" s="106"/>
      <c r="NN229" s="106"/>
      <c r="NO229" s="106"/>
      <c r="NP229" s="106"/>
      <c r="NQ229" s="106"/>
      <c r="NR229" s="106"/>
      <c r="NS229" s="106"/>
      <c r="NT229" s="106"/>
      <c r="NU229" s="106"/>
      <c r="NV229" s="106"/>
      <c r="NW229" s="106"/>
      <c r="NX229" s="106"/>
      <c r="NY229" s="106"/>
      <c r="NZ229" s="106"/>
      <c r="OA229" s="106"/>
      <c r="OB229" s="106"/>
      <c r="OC229" s="106"/>
      <c r="OD229" s="106"/>
      <c r="OE229" s="106"/>
      <c r="OF229" s="106"/>
      <c r="OG229" s="106"/>
      <c r="OH229" s="106"/>
      <c r="OI229" s="106"/>
      <c r="OJ229" s="106"/>
      <c r="OK229" s="106"/>
      <c r="OL229" s="106"/>
      <c r="OM229" s="106"/>
      <c r="ON229" s="106"/>
      <c r="OO229" s="106"/>
      <c r="OP229" s="106"/>
      <c r="OQ229" s="106"/>
      <c r="OR229" s="106"/>
      <c r="OS229" s="106"/>
      <c r="OT229" s="106"/>
      <c r="OU229" s="106"/>
      <c r="OV229" s="106"/>
      <c r="OW229" s="106"/>
      <c r="OX229" s="106"/>
      <c r="OY229" s="106"/>
      <c r="OZ229" s="106"/>
      <c r="PA229" s="106"/>
      <c r="PB229" s="106"/>
      <c r="PC229" s="106"/>
      <c r="PD229" s="106"/>
      <c r="PE229" s="106"/>
      <c r="PF229" s="106"/>
      <c r="PG229" s="106"/>
      <c r="PH229" s="106"/>
      <c r="PI229" s="106"/>
      <c r="PJ229" s="106"/>
      <c r="PK229" s="106"/>
      <c r="PL229" s="106"/>
      <c r="PM229" s="106"/>
      <c r="PN229" s="106"/>
      <c r="PO229" s="106"/>
      <c r="PP229" s="106"/>
      <c r="PQ229" s="106"/>
      <c r="PR229" s="106"/>
      <c r="PS229" s="106"/>
      <c r="PT229" s="106"/>
      <c r="PU229" s="106"/>
      <c r="PV229" s="106"/>
      <c r="PW229" s="106"/>
      <c r="PX229" s="106"/>
      <c r="PY229" s="106"/>
      <c r="PZ229" s="106"/>
      <c r="QA229" s="106"/>
      <c r="QB229" s="106"/>
      <c r="QC229" s="106"/>
      <c r="QD229" s="106"/>
      <c r="QE229" s="106"/>
      <c r="QF229" s="106"/>
      <c r="QG229" s="106"/>
      <c r="QH229" s="106"/>
      <c r="QI229" s="106"/>
      <c r="QJ229" s="106"/>
      <c r="QK229" s="106"/>
      <c r="QL229" s="106"/>
      <c r="QM229" s="106"/>
      <c r="QN229" s="106"/>
      <c r="QO229" s="106"/>
      <c r="QP229" s="106"/>
      <c r="QQ229" s="106"/>
      <c r="QR229" s="106"/>
      <c r="QS229" s="106"/>
      <c r="QT229" s="106"/>
      <c r="QU229" s="106"/>
      <c r="QV229" s="106"/>
      <c r="QW229" s="106"/>
      <c r="QX229" s="106"/>
      <c r="QY229" s="106"/>
      <c r="QZ229" s="106"/>
      <c r="RA229" s="106"/>
      <c r="RB229" s="106"/>
      <c r="RC229" s="106"/>
      <c r="RD229" s="106"/>
      <c r="RE229" s="106"/>
      <c r="RF229" s="106"/>
      <c r="RG229" s="106"/>
      <c r="RH229" s="106"/>
      <c r="RI229" s="106"/>
      <c r="RJ229" s="106"/>
      <c r="RK229" s="106"/>
      <c r="RL229" s="106"/>
      <c r="RM229" s="106"/>
      <c r="RN229" s="106"/>
      <c r="RO229" s="106"/>
      <c r="RP229" s="106"/>
      <c r="RQ229" s="106"/>
      <c r="RR229" s="106"/>
    </row>
    <row r="230" spans="1:486" x14ac:dyDescent="0.3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14"/>
      <c r="Q230" s="114"/>
      <c r="R230" s="149"/>
      <c r="S230" s="176">
        <v>0.63</v>
      </c>
      <c r="T230" s="176">
        <f t="shared" si="283"/>
        <v>72.745204481533492</v>
      </c>
      <c r="U230" s="176">
        <f t="shared" si="284"/>
        <v>45.06066005014619</v>
      </c>
      <c r="V230" s="177">
        <f t="shared" si="285"/>
        <v>0.86080643557404357</v>
      </c>
      <c r="W230" s="177">
        <f t="shared" si="286"/>
        <v>0.12403595301473387</v>
      </c>
      <c r="X230" s="177">
        <f t="shared" si="287"/>
        <v>1.3314380800903713</v>
      </c>
      <c r="Y230" s="177">
        <f t="shared" si="288"/>
        <v>1.4996914545928601</v>
      </c>
      <c r="Z230" s="178">
        <f t="shared" si="289"/>
        <v>3696.3503952105734</v>
      </c>
      <c r="AA230" s="178">
        <f t="shared" si="290"/>
        <v>1474.8325182547076</v>
      </c>
      <c r="AB230" s="176">
        <f t="shared" si="291"/>
        <v>0.7147978435621799</v>
      </c>
      <c r="AC230" s="176">
        <f t="shared" si="292"/>
        <v>6.8943244417851632</v>
      </c>
      <c r="AD230" s="149"/>
      <c r="AE230" s="149"/>
      <c r="AF230" s="149"/>
      <c r="AG230" s="149"/>
      <c r="AH230" s="149"/>
      <c r="AI230" s="149"/>
      <c r="AJ230" s="149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  <c r="II230" s="106"/>
      <c r="IJ230" s="106"/>
      <c r="IK230" s="106"/>
      <c r="IL230" s="106"/>
      <c r="IM230" s="106"/>
      <c r="IN230" s="106"/>
      <c r="IO230" s="106"/>
      <c r="IP230" s="106"/>
      <c r="IQ230" s="106"/>
      <c r="IR230" s="106"/>
      <c r="IS230" s="106"/>
      <c r="IT230" s="106"/>
      <c r="IU230" s="106"/>
      <c r="IV230" s="106"/>
      <c r="IW230" s="106"/>
      <c r="IX230" s="106"/>
      <c r="IY230" s="106"/>
      <c r="IZ230" s="106"/>
      <c r="JA230" s="106"/>
      <c r="JB230" s="106"/>
      <c r="JC230" s="106"/>
      <c r="JD230" s="106"/>
      <c r="JE230" s="106"/>
      <c r="JF230" s="106"/>
      <c r="JG230" s="106"/>
      <c r="JH230" s="106"/>
      <c r="JI230" s="106"/>
      <c r="JJ230" s="106"/>
      <c r="JK230" s="106"/>
      <c r="JL230" s="106"/>
      <c r="JM230" s="106"/>
      <c r="JN230" s="106"/>
      <c r="JO230" s="106"/>
      <c r="JP230" s="106"/>
      <c r="JQ230" s="106"/>
      <c r="JR230" s="106"/>
      <c r="JS230" s="106"/>
      <c r="JT230" s="106"/>
      <c r="JU230" s="106"/>
      <c r="JV230" s="106"/>
      <c r="JW230" s="106"/>
      <c r="JX230" s="106"/>
      <c r="JY230" s="106"/>
      <c r="JZ230" s="106"/>
      <c r="KA230" s="106"/>
      <c r="KB230" s="106"/>
      <c r="KC230" s="106"/>
      <c r="KD230" s="106"/>
      <c r="KE230" s="106"/>
      <c r="KF230" s="106"/>
      <c r="KG230" s="106"/>
      <c r="KH230" s="106"/>
      <c r="KI230" s="106"/>
      <c r="KJ230" s="106"/>
      <c r="KK230" s="106"/>
      <c r="KL230" s="106"/>
      <c r="KM230" s="106"/>
      <c r="KN230" s="106"/>
      <c r="KO230" s="106"/>
      <c r="KP230" s="106"/>
      <c r="KQ230" s="106"/>
      <c r="KR230" s="106"/>
      <c r="KS230" s="106"/>
      <c r="KT230" s="106"/>
      <c r="KU230" s="106"/>
      <c r="KV230" s="106"/>
      <c r="KW230" s="106"/>
      <c r="KX230" s="106"/>
      <c r="KY230" s="106"/>
      <c r="KZ230" s="106"/>
      <c r="LA230" s="106"/>
      <c r="LB230" s="106"/>
      <c r="LC230" s="106"/>
      <c r="LD230" s="106"/>
      <c r="LE230" s="106"/>
      <c r="LF230" s="106"/>
      <c r="LG230" s="106"/>
      <c r="LH230" s="106"/>
      <c r="LI230" s="106"/>
      <c r="LJ230" s="106"/>
      <c r="LK230" s="106"/>
      <c r="LL230" s="106"/>
      <c r="LM230" s="106"/>
      <c r="LN230" s="106"/>
      <c r="LO230" s="106"/>
      <c r="LP230" s="106"/>
      <c r="LQ230" s="106"/>
      <c r="LR230" s="106"/>
      <c r="LS230" s="106"/>
      <c r="LT230" s="106"/>
      <c r="LU230" s="106"/>
      <c r="LV230" s="106"/>
      <c r="LW230" s="106"/>
      <c r="LX230" s="106"/>
      <c r="LY230" s="106"/>
      <c r="LZ230" s="106"/>
      <c r="MA230" s="106"/>
      <c r="MB230" s="106"/>
      <c r="MC230" s="106"/>
      <c r="MD230" s="106"/>
      <c r="ME230" s="106"/>
      <c r="MF230" s="106"/>
      <c r="MG230" s="106"/>
      <c r="MH230" s="106"/>
      <c r="MI230" s="106"/>
      <c r="MJ230" s="106"/>
      <c r="MK230" s="106"/>
      <c r="ML230" s="106"/>
      <c r="MM230" s="106"/>
      <c r="MN230" s="106"/>
      <c r="MO230" s="106"/>
      <c r="MP230" s="106"/>
      <c r="MQ230" s="106"/>
      <c r="MR230" s="106"/>
      <c r="MS230" s="106"/>
      <c r="MT230" s="106"/>
      <c r="MU230" s="106"/>
      <c r="MV230" s="106"/>
      <c r="MW230" s="106"/>
      <c r="MX230" s="106"/>
      <c r="MY230" s="106"/>
      <c r="MZ230" s="106"/>
      <c r="NA230" s="106"/>
      <c r="NB230" s="106"/>
      <c r="NC230" s="106"/>
      <c r="ND230" s="106"/>
      <c r="NE230" s="106"/>
      <c r="NF230" s="106"/>
      <c r="NG230" s="106"/>
      <c r="NH230" s="106"/>
      <c r="NI230" s="106"/>
      <c r="NJ230" s="106"/>
      <c r="NK230" s="106"/>
      <c r="NL230" s="106"/>
      <c r="NM230" s="106"/>
      <c r="NN230" s="106"/>
      <c r="NO230" s="106"/>
      <c r="NP230" s="106"/>
      <c r="NQ230" s="106"/>
      <c r="NR230" s="106"/>
      <c r="NS230" s="106"/>
      <c r="NT230" s="106"/>
      <c r="NU230" s="106"/>
      <c r="NV230" s="106"/>
      <c r="NW230" s="106"/>
      <c r="NX230" s="106"/>
      <c r="NY230" s="106"/>
      <c r="NZ230" s="106"/>
      <c r="OA230" s="106"/>
      <c r="OB230" s="106"/>
      <c r="OC230" s="106"/>
      <c r="OD230" s="106"/>
      <c r="OE230" s="106"/>
      <c r="OF230" s="106"/>
      <c r="OG230" s="106"/>
      <c r="OH230" s="106"/>
      <c r="OI230" s="106"/>
      <c r="OJ230" s="106"/>
      <c r="OK230" s="106"/>
      <c r="OL230" s="106"/>
      <c r="OM230" s="106"/>
      <c r="ON230" s="106"/>
      <c r="OO230" s="106"/>
      <c r="OP230" s="106"/>
      <c r="OQ230" s="106"/>
      <c r="OR230" s="106"/>
      <c r="OS230" s="106"/>
      <c r="OT230" s="106"/>
      <c r="OU230" s="106"/>
      <c r="OV230" s="106"/>
      <c r="OW230" s="106"/>
      <c r="OX230" s="106"/>
      <c r="OY230" s="106"/>
      <c r="OZ230" s="106"/>
      <c r="PA230" s="106"/>
      <c r="PB230" s="106"/>
      <c r="PC230" s="106"/>
      <c r="PD230" s="106"/>
      <c r="PE230" s="106"/>
      <c r="PF230" s="106"/>
      <c r="PG230" s="106"/>
      <c r="PH230" s="106"/>
      <c r="PI230" s="106"/>
      <c r="PJ230" s="106"/>
      <c r="PK230" s="106"/>
      <c r="PL230" s="106"/>
      <c r="PM230" s="106"/>
      <c r="PN230" s="106"/>
      <c r="PO230" s="106"/>
      <c r="PP230" s="106"/>
      <c r="PQ230" s="106"/>
      <c r="PR230" s="106"/>
      <c r="PS230" s="106"/>
      <c r="PT230" s="106"/>
      <c r="PU230" s="106"/>
      <c r="PV230" s="106"/>
      <c r="PW230" s="106"/>
      <c r="PX230" s="106"/>
      <c r="PY230" s="106"/>
      <c r="PZ230" s="106"/>
      <c r="QA230" s="106"/>
      <c r="QB230" s="106"/>
      <c r="QC230" s="106"/>
      <c r="QD230" s="106"/>
      <c r="QE230" s="106"/>
      <c r="QF230" s="106"/>
      <c r="QG230" s="106"/>
      <c r="QH230" s="106"/>
      <c r="QI230" s="106"/>
      <c r="QJ230" s="106"/>
      <c r="QK230" s="106"/>
      <c r="QL230" s="106"/>
      <c r="QM230" s="106"/>
      <c r="QN230" s="106"/>
      <c r="QO230" s="106"/>
      <c r="QP230" s="106"/>
      <c r="QQ230" s="106"/>
      <c r="QR230" s="106"/>
      <c r="QS230" s="106"/>
      <c r="QT230" s="106"/>
      <c r="QU230" s="106"/>
      <c r="QV230" s="106"/>
      <c r="QW230" s="106"/>
      <c r="QX230" s="106"/>
      <c r="QY230" s="106"/>
      <c r="QZ230" s="106"/>
      <c r="RA230" s="106"/>
      <c r="RB230" s="106"/>
      <c r="RC230" s="106"/>
      <c r="RD230" s="106"/>
      <c r="RE230" s="106"/>
      <c r="RF230" s="106"/>
      <c r="RG230" s="106"/>
      <c r="RH230" s="106"/>
      <c r="RI230" s="106"/>
      <c r="RJ230" s="106"/>
      <c r="RK230" s="106"/>
      <c r="RL230" s="106"/>
      <c r="RM230" s="106"/>
      <c r="RN230" s="106"/>
      <c r="RO230" s="106"/>
      <c r="RP230" s="106"/>
      <c r="RQ230" s="106"/>
      <c r="RR230" s="106"/>
    </row>
    <row r="231" spans="1:486" x14ac:dyDescent="0.3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14"/>
      <c r="Q231" s="114"/>
      <c r="R231" s="149"/>
      <c r="S231" s="176">
        <v>0.64</v>
      </c>
      <c r="T231" s="176">
        <f t="shared" si="283"/>
        <v>72.745204481533492</v>
      </c>
      <c r="U231" s="176">
        <f t="shared" si="284"/>
        <v>45.06066005014619</v>
      </c>
      <c r="V231" s="177">
        <f t="shared" si="285"/>
        <v>0.86080643557404357</v>
      </c>
      <c r="W231" s="177">
        <f t="shared" si="286"/>
        <v>0.12403595301473387</v>
      </c>
      <c r="X231" s="177">
        <f t="shared" si="287"/>
        <v>1.3178746026033525</v>
      </c>
      <c r="Y231" s="177">
        <f t="shared" si="288"/>
        <v>1.5266478674769612</v>
      </c>
      <c r="Z231" s="178">
        <f t="shared" si="289"/>
        <v>3716.7698761081151</v>
      </c>
      <c r="AA231" s="178">
        <f t="shared" si="290"/>
        <v>1460.7652871928326</v>
      </c>
      <c r="AB231" s="176">
        <f t="shared" si="291"/>
        <v>0.71786472884879093</v>
      </c>
      <c r="AC231" s="176">
        <f t="shared" si="292"/>
        <v>6.90279338825935</v>
      </c>
      <c r="AD231" s="149"/>
      <c r="AE231" s="149"/>
      <c r="AF231" s="149"/>
      <c r="AG231" s="149"/>
      <c r="AH231" s="149"/>
      <c r="AI231" s="149"/>
      <c r="AJ231" s="149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O231" s="106"/>
      <c r="IP231" s="106"/>
      <c r="IQ231" s="106"/>
      <c r="IR231" s="106"/>
      <c r="IS231" s="106"/>
      <c r="IT231" s="106"/>
      <c r="IU231" s="106"/>
      <c r="IV231" s="106"/>
      <c r="IW231" s="106"/>
      <c r="IX231" s="106"/>
      <c r="IY231" s="106"/>
      <c r="IZ231" s="106"/>
      <c r="JA231" s="106"/>
      <c r="JB231" s="106"/>
      <c r="JC231" s="106"/>
      <c r="JD231" s="106"/>
      <c r="JE231" s="106"/>
      <c r="JF231" s="106"/>
      <c r="JG231" s="106"/>
      <c r="JH231" s="106"/>
      <c r="JI231" s="106"/>
      <c r="JJ231" s="106"/>
      <c r="JK231" s="106"/>
      <c r="JL231" s="106"/>
      <c r="JM231" s="106"/>
      <c r="JN231" s="106"/>
      <c r="JO231" s="106"/>
      <c r="JP231" s="106"/>
      <c r="JQ231" s="106"/>
      <c r="JR231" s="106"/>
      <c r="JS231" s="106"/>
      <c r="JT231" s="106"/>
      <c r="JU231" s="106"/>
      <c r="JV231" s="106"/>
      <c r="JW231" s="106"/>
      <c r="JX231" s="106"/>
      <c r="JY231" s="106"/>
      <c r="JZ231" s="106"/>
      <c r="KA231" s="106"/>
      <c r="KB231" s="106"/>
      <c r="KC231" s="106"/>
      <c r="KD231" s="106"/>
      <c r="KE231" s="106"/>
      <c r="KF231" s="106"/>
      <c r="KG231" s="106"/>
      <c r="KH231" s="106"/>
      <c r="KI231" s="106"/>
      <c r="KJ231" s="106"/>
      <c r="KK231" s="106"/>
      <c r="KL231" s="106"/>
      <c r="KM231" s="106"/>
      <c r="KN231" s="106"/>
      <c r="KO231" s="106"/>
      <c r="KP231" s="106"/>
      <c r="KQ231" s="106"/>
      <c r="KR231" s="106"/>
      <c r="KS231" s="106"/>
      <c r="KT231" s="106"/>
      <c r="KU231" s="106"/>
      <c r="KV231" s="106"/>
      <c r="KW231" s="106"/>
      <c r="KX231" s="106"/>
      <c r="KY231" s="106"/>
      <c r="KZ231" s="106"/>
      <c r="LA231" s="106"/>
      <c r="LB231" s="106"/>
      <c r="LC231" s="106"/>
      <c r="LD231" s="106"/>
      <c r="LE231" s="106"/>
      <c r="LF231" s="106"/>
      <c r="LG231" s="106"/>
      <c r="LH231" s="106"/>
      <c r="LI231" s="106"/>
      <c r="LJ231" s="106"/>
      <c r="LK231" s="106"/>
      <c r="LL231" s="106"/>
      <c r="LM231" s="106"/>
      <c r="LN231" s="106"/>
      <c r="LO231" s="106"/>
      <c r="LP231" s="106"/>
      <c r="LQ231" s="106"/>
      <c r="LR231" s="106"/>
      <c r="LS231" s="106"/>
      <c r="LT231" s="106"/>
      <c r="LU231" s="106"/>
      <c r="LV231" s="106"/>
      <c r="LW231" s="106"/>
      <c r="LX231" s="106"/>
      <c r="LY231" s="106"/>
      <c r="LZ231" s="106"/>
      <c r="MA231" s="106"/>
      <c r="MB231" s="106"/>
      <c r="MC231" s="106"/>
      <c r="MD231" s="106"/>
      <c r="ME231" s="106"/>
      <c r="MF231" s="106"/>
      <c r="MG231" s="106"/>
      <c r="MH231" s="106"/>
      <c r="MI231" s="106"/>
      <c r="MJ231" s="106"/>
      <c r="MK231" s="106"/>
      <c r="ML231" s="106"/>
      <c r="MM231" s="106"/>
      <c r="MN231" s="106"/>
      <c r="MO231" s="106"/>
      <c r="MP231" s="106"/>
      <c r="MQ231" s="106"/>
      <c r="MR231" s="106"/>
      <c r="MS231" s="106"/>
      <c r="MT231" s="106"/>
      <c r="MU231" s="106"/>
      <c r="MV231" s="106"/>
      <c r="MW231" s="106"/>
      <c r="MX231" s="106"/>
      <c r="MY231" s="106"/>
      <c r="MZ231" s="106"/>
      <c r="NA231" s="106"/>
      <c r="NB231" s="106"/>
      <c r="NC231" s="106"/>
      <c r="ND231" s="106"/>
      <c r="NE231" s="106"/>
      <c r="NF231" s="106"/>
      <c r="NG231" s="106"/>
      <c r="NH231" s="106"/>
      <c r="NI231" s="106"/>
      <c r="NJ231" s="106"/>
      <c r="NK231" s="106"/>
      <c r="NL231" s="106"/>
      <c r="NM231" s="106"/>
      <c r="NN231" s="106"/>
      <c r="NO231" s="106"/>
      <c r="NP231" s="106"/>
      <c r="NQ231" s="106"/>
      <c r="NR231" s="106"/>
      <c r="NS231" s="106"/>
      <c r="NT231" s="106"/>
      <c r="NU231" s="106"/>
      <c r="NV231" s="106"/>
      <c r="NW231" s="106"/>
      <c r="NX231" s="106"/>
      <c r="NY231" s="106"/>
      <c r="NZ231" s="106"/>
      <c r="OA231" s="106"/>
      <c r="OB231" s="106"/>
      <c r="OC231" s="106"/>
      <c r="OD231" s="106"/>
      <c r="OE231" s="106"/>
      <c r="OF231" s="106"/>
      <c r="OG231" s="106"/>
      <c r="OH231" s="106"/>
      <c r="OI231" s="106"/>
      <c r="OJ231" s="106"/>
      <c r="OK231" s="106"/>
      <c r="OL231" s="106"/>
      <c r="OM231" s="106"/>
      <c r="ON231" s="106"/>
      <c r="OO231" s="106"/>
      <c r="OP231" s="106"/>
      <c r="OQ231" s="106"/>
      <c r="OR231" s="106"/>
      <c r="OS231" s="106"/>
      <c r="OT231" s="106"/>
      <c r="OU231" s="106"/>
      <c r="OV231" s="106"/>
      <c r="OW231" s="106"/>
      <c r="OX231" s="106"/>
      <c r="OY231" s="106"/>
      <c r="OZ231" s="106"/>
      <c r="PA231" s="106"/>
      <c r="PB231" s="106"/>
      <c r="PC231" s="106"/>
      <c r="PD231" s="106"/>
      <c r="PE231" s="106"/>
      <c r="PF231" s="106"/>
      <c r="PG231" s="106"/>
      <c r="PH231" s="106"/>
      <c r="PI231" s="106"/>
      <c r="PJ231" s="106"/>
      <c r="PK231" s="106"/>
      <c r="PL231" s="106"/>
      <c r="PM231" s="106"/>
      <c r="PN231" s="106"/>
      <c r="PO231" s="106"/>
      <c r="PP231" s="106"/>
      <c r="PQ231" s="106"/>
      <c r="PR231" s="106"/>
      <c r="PS231" s="106"/>
      <c r="PT231" s="106"/>
      <c r="PU231" s="106"/>
      <c r="PV231" s="106"/>
      <c r="PW231" s="106"/>
      <c r="PX231" s="106"/>
      <c r="PY231" s="106"/>
      <c r="PZ231" s="106"/>
      <c r="QA231" s="106"/>
      <c r="QB231" s="106"/>
      <c r="QC231" s="106"/>
      <c r="QD231" s="106"/>
      <c r="QE231" s="106"/>
      <c r="QF231" s="106"/>
      <c r="QG231" s="106"/>
      <c r="QH231" s="106"/>
      <c r="QI231" s="106"/>
      <c r="QJ231" s="106"/>
      <c r="QK231" s="106"/>
      <c r="QL231" s="106"/>
      <c r="QM231" s="106"/>
      <c r="QN231" s="106"/>
      <c r="QO231" s="106"/>
      <c r="QP231" s="106"/>
      <c r="QQ231" s="106"/>
      <c r="QR231" s="106"/>
      <c r="QS231" s="106"/>
      <c r="QT231" s="106"/>
      <c r="QU231" s="106"/>
      <c r="QV231" s="106"/>
      <c r="QW231" s="106"/>
      <c r="QX231" s="106"/>
      <c r="QY231" s="106"/>
      <c r="QZ231" s="106"/>
      <c r="RA231" s="106"/>
      <c r="RB231" s="106"/>
      <c r="RC231" s="106"/>
      <c r="RD231" s="106"/>
      <c r="RE231" s="106"/>
      <c r="RF231" s="106"/>
      <c r="RG231" s="106"/>
      <c r="RH231" s="106"/>
      <c r="RI231" s="106"/>
      <c r="RJ231" s="106"/>
      <c r="RK231" s="106"/>
      <c r="RL231" s="106"/>
      <c r="RM231" s="106"/>
      <c r="RN231" s="106"/>
      <c r="RO231" s="106"/>
      <c r="RP231" s="106"/>
      <c r="RQ231" s="106"/>
      <c r="RR231" s="106"/>
    </row>
    <row r="232" spans="1:486" x14ac:dyDescent="0.3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14"/>
      <c r="Q232" s="114"/>
      <c r="R232" s="149"/>
      <c r="S232" s="176">
        <v>0.65</v>
      </c>
      <c r="T232" s="176">
        <f t="shared" ref="T232:T267" si="293">$P$72*$P$70^(1+(1-$S$164/$P$67)^(2/7))</f>
        <v>72.745204481533492</v>
      </c>
      <c r="U232" s="176">
        <f t="shared" ref="U232:U267" si="294">$Q$72*$Q$70^(1+(1-$S$164/$Q$67)^(2/7))</f>
        <v>45.06066005014619</v>
      </c>
      <c r="V232" s="177">
        <f t="shared" ref="V232:V267" si="295">(U232/T232)*EXP(-1*$P$71/($S$165*$S$164))</f>
        <v>0.86080643557404357</v>
      </c>
      <c r="W232" s="177">
        <f t="shared" ref="W232:W267" si="296">(T232/U232)*EXP(-1*$Q$71/($S$165*$S$164))</f>
        <v>0.12403595301473387</v>
      </c>
      <c r="X232" s="177">
        <f t="shared" ref="X232:X267" si="297">IF($P$61,1,EXP(-1*LN(S232+(1-S232)*V232)+(1-S232)*(V232/(S232+(1-S232)*V232)-W232/(1-S232+S232*W232))))</f>
        <v>1.3045300382221077</v>
      </c>
      <c r="Y232" s="177">
        <f t="shared" ref="Y232:Y267" si="298">IF($P$61,1,EXP(-1*LN(1-S232+S232*W232)-S232*(V232/(S232+(1-S232)*V232)-W232/(1-S232+S232*W232))))</f>
        <v>1.555142648150879</v>
      </c>
      <c r="Z232" s="178">
        <f t="shared" ref="Z232:Z267" si="299">S232*X232*EXP($P$64-$P$65/($P$66+$S$164))</f>
        <v>3736.6210007843888</v>
      </c>
      <c r="AA232" s="178">
        <f t="shared" ref="AA232:AA267" si="300">(1-S232)*Y232*EXP($Q$64-$Q$65/($Q$66+$S$164))</f>
        <v>1446.6961968450321</v>
      </c>
      <c r="AB232" s="176">
        <f t="shared" ref="AB232:AB267" si="301">Z232/(Z232+AA232)</f>
        <v>0.72089375554583557</v>
      </c>
      <c r="AC232" s="176">
        <f t="shared" ref="AC232:AC267" si="302">(Z232+AA232)/750.06376</f>
        <v>6.9105021120196781</v>
      </c>
      <c r="AD232" s="149"/>
      <c r="AE232" s="149"/>
      <c r="AF232" s="149"/>
      <c r="AG232" s="149"/>
      <c r="AH232" s="149"/>
      <c r="AI232" s="149"/>
      <c r="AJ232" s="149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  <c r="GB232" s="106"/>
      <c r="GC232" s="106"/>
      <c r="GD232" s="106"/>
      <c r="GE232" s="106"/>
      <c r="GF232" s="106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106"/>
      <c r="GY232" s="106"/>
      <c r="GZ232" s="106"/>
      <c r="HA232" s="106"/>
      <c r="HB232" s="106"/>
      <c r="HC232" s="106"/>
      <c r="HD232" s="106"/>
      <c r="HE232" s="106"/>
      <c r="HF232" s="106"/>
      <c r="HG232" s="106"/>
      <c r="HH232" s="106"/>
      <c r="HI232" s="106"/>
      <c r="HJ232" s="106"/>
      <c r="HK232" s="106"/>
      <c r="HL232" s="106"/>
      <c r="HM232" s="106"/>
      <c r="HN232" s="106"/>
      <c r="HO232" s="106"/>
      <c r="HP232" s="106"/>
      <c r="HQ232" s="106"/>
      <c r="HR232" s="106"/>
      <c r="HS232" s="106"/>
      <c r="HT232" s="106"/>
      <c r="HU232" s="106"/>
      <c r="HV232" s="106"/>
      <c r="HW232" s="106"/>
      <c r="HX232" s="106"/>
      <c r="HY232" s="106"/>
      <c r="HZ232" s="106"/>
      <c r="IA232" s="106"/>
      <c r="IB232" s="106"/>
      <c r="IC232" s="106"/>
      <c r="ID232" s="106"/>
      <c r="IE232" s="106"/>
      <c r="IF232" s="106"/>
      <c r="IG232" s="106"/>
      <c r="IH232" s="106"/>
      <c r="II232" s="106"/>
      <c r="IJ232" s="106"/>
      <c r="IK232" s="106"/>
      <c r="IL232" s="106"/>
      <c r="IM232" s="106"/>
      <c r="IN232" s="106"/>
      <c r="IO232" s="106"/>
      <c r="IP232" s="106"/>
      <c r="IQ232" s="106"/>
      <c r="IR232" s="106"/>
      <c r="IS232" s="106"/>
      <c r="IT232" s="106"/>
      <c r="IU232" s="106"/>
      <c r="IV232" s="106"/>
      <c r="IW232" s="106"/>
      <c r="IX232" s="106"/>
      <c r="IY232" s="106"/>
      <c r="IZ232" s="106"/>
      <c r="JA232" s="106"/>
      <c r="JB232" s="106"/>
      <c r="JC232" s="106"/>
      <c r="JD232" s="106"/>
      <c r="JE232" s="106"/>
      <c r="JF232" s="106"/>
      <c r="JG232" s="106"/>
      <c r="JH232" s="106"/>
      <c r="JI232" s="106"/>
      <c r="JJ232" s="106"/>
      <c r="JK232" s="106"/>
      <c r="JL232" s="106"/>
      <c r="JM232" s="106"/>
      <c r="JN232" s="106"/>
      <c r="JO232" s="106"/>
      <c r="JP232" s="106"/>
      <c r="JQ232" s="106"/>
      <c r="JR232" s="106"/>
      <c r="JS232" s="106"/>
      <c r="JT232" s="106"/>
      <c r="JU232" s="106"/>
      <c r="JV232" s="106"/>
      <c r="JW232" s="106"/>
      <c r="JX232" s="106"/>
      <c r="JY232" s="106"/>
      <c r="JZ232" s="106"/>
      <c r="KA232" s="106"/>
      <c r="KB232" s="106"/>
      <c r="KC232" s="106"/>
      <c r="KD232" s="106"/>
      <c r="KE232" s="106"/>
      <c r="KF232" s="106"/>
      <c r="KG232" s="106"/>
      <c r="KH232" s="106"/>
      <c r="KI232" s="106"/>
      <c r="KJ232" s="106"/>
      <c r="KK232" s="106"/>
      <c r="KL232" s="106"/>
      <c r="KM232" s="106"/>
      <c r="KN232" s="106"/>
      <c r="KO232" s="106"/>
      <c r="KP232" s="106"/>
      <c r="KQ232" s="106"/>
      <c r="KR232" s="106"/>
      <c r="KS232" s="106"/>
      <c r="KT232" s="106"/>
      <c r="KU232" s="106"/>
      <c r="KV232" s="106"/>
      <c r="KW232" s="106"/>
      <c r="KX232" s="106"/>
      <c r="KY232" s="106"/>
      <c r="KZ232" s="106"/>
      <c r="LA232" s="106"/>
      <c r="LB232" s="106"/>
      <c r="LC232" s="106"/>
      <c r="LD232" s="106"/>
      <c r="LE232" s="106"/>
      <c r="LF232" s="106"/>
      <c r="LG232" s="106"/>
      <c r="LH232" s="106"/>
      <c r="LI232" s="106"/>
      <c r="LJ232" s="106"/>
      <c r="LK232" s="106"/>
      <c r="LL232" s="106"/>
      <c r="LM232" s="106"/>
      <c r="LN232" s="106"/>
      <c r="LO232" s="106"/>
      <c r="LP232" s="106"/>
      <c r="LQ232" s="106"/>
      <c r="LR232" s="106"/>
      <c r="LS232" s="106"/>
      <c r="LT232" s="106"/>
      <c r="LU232" s="106"/>
      <c r="LV232" s="106"/>
      <c r="LW232" s="106"/>
      <c r="LX232" s="106"/>
      <c r="LY232" s="106"/>
      <c r="LZ232" s="106"/>
      <c r="MA232" s="106"/>
      <c r="MB232" s="106"/>
      <c r="MC232" s="106"/>
      <c r="MD232" s="106"/>
      <c r="ME232" s="106"/>
      <c r="MF232" s="106"/>
      <c r="MG232" s="106"/>
      <c r="MH232" s="106"/>
      <c r="MI232" s="106"/>
      <c r="MJ232" s="106"/>
      <c r="MK232" s="106"/>
      <c r="ML232" s="106"/>
      <c r="MM232" s="106"/>
      <c r="MN232" s="106"/>
      <c r="MO232" s="106"/>
      <c r="MP232" s="106"/>
      <c r="MQ232" s="106"/>
      <c r="MR232" s="106"/>
      <c r="MS232" s="106"/>
      <c r="MT232" s="106"/>
      <c r="MU232" s="106"/>
      <c r="MV232" s="106"/>
      <c r="MW232" s="106"/>
      <c r="MX232" s="106"/>
      <c r="MY232" s="106"/>
      <c r="MZ232" s="106"/>
      <c r="NA232" s="106"/>
      <c r="NB232" s="106"/>
      <c r="NC232" s="106"/>
      <c r="ND232" s="106"/>
      <c r="NE232" s="106"/>
      <c r="NF232" s="106"/>
      <c r="NG232" s="106"/>
      <c r="NH232" s="106"/>
      <c r="NI232" s="106"/>
      <c r="NJ232" s="106"/>
      <c r="NK232" s="106"/>
      <c r="NL232" s="106"/>
      <c r="NM232" s="106"/>
      <c r="NN232" s="106"/>
      <c r="NO232" s="106"/>
      <c r="NP232" s="106"/>
      <c r="NQ232" s="106"/>
      <c r="NR232" s="106"/>
      <c r="NS232" s="106"/>
      <c r="NT232" s="106"/>
      <c r="NU232" s="106"/>
      <c r="NV232" s="106"/>
      <c r="NW232" s="106"/>
      <c r="NX232" s="106"/>
      <c r="NY232" s="106"/>
      <c r="NZ232" s="106"/>
      <c r="OA232" s="106"/>
      <c r="OB232" s="106"/>
      <c r="OC232" s="106"/>
      <c r="OD232" s="106"/>
      <c r="OE232" s="106"/>
      <c r="OF232" s="106"/>
      <c r="OG232" s="106"/>
      <c r="OH232" s="106"/>
      <c r="OI232" s="106"/>
      <c r="OJ232" s="106"/>
      <c r="OK232" s="106"/>
      <c r="OL232" s="106"/>
      <c r="OM232" s="106"/>
      <c r="ON232" s="106"/>
      <c r="OO232" s="106"/>
      <c r="OP232" s="106"/>
      <c r="OQ232" s="106"/>
      <c r="OR232" s="106"/>
      <c r="OS232" s="106"/>
      <c r="OT232" s="106"/>
      <c r="OU232" s="106"/>
      <c r="OV232" s="106"/>
      <c r="OW232" s="106"/>
      <c r="OX232" s="106"/>
      <c r="OY232" s="106"/>
      <c r="OZ232" s="106"/>
      <c r="PA232" s="106"/>
      <c r="PB232" s="106"/>
      <c r="PC232" s="106"/>
      <c r="PD232" s="106"/>
      <c r="PE232" s="106"/>
      <c r="PF232" s="106"/>
      <c r="PG232" s="106"/>
      <c r="PH232" s="106"/>
      <c r="PI232" s="106"/>
      <c r="PJ232" s="106"/>
      <c r="PK232" s="106"/>
      <c r="PL232" s="106"/>
      <c r="PM232" s="106"/>
      <c r="PN232" s="106"/>
      <c r="PO232" s="106"/>
      <c r="PP232" s="106"/>
      <c r="PQ232" s="106"/>
      <c r="PR232" s="106"/>
      <c r="PS232" s="106"/>
      <c r="PT232" s="106"/>
      <c r="PU232" s="106"/>
      <c r="PV232" s="106"/>
      <c r="PW232" s="106"/>
      <c r="PX232" s="106"/>
      <c r="PY232" s="106"/>
      <c r="PZ232" s="106"/>
      <c r="QA232" s="106"/>
      <c r="QB232" s="106"/>
      <c r="QC232" s="106"/>
      <c r="QD232" s="106"/>
      <c r="QE232" s="106"/>
      <c r="QF232" s="106"/>
      <c r="QG232" s="106"/>
      <c r="QH232" s="106"/>
      <c r="QI232" s="106"/>
      <c r="QJ232" s="106"/>
      <c r="QK232" s="106"/>
      <c r="QL232" s="106"/>
      <c r="QM232" s="106"/>
      <c r="QN232" s="106"/>
      <c r="QO232" s="106"/>
      <c r="QP232" s="106"/>
      <c r="QQ232" s="106"/>
      <c r="QR232" s="106"/>
      <c r="QS232" s="106"/>
      <c r="QT232" s="106"/>
      <c r="QU232" s="106"/>
      <c r="QV232" s="106"/>
      <c r="QW232" s="106"/>
      <c r="QX232" s="106"/>
      <c r="QY232" s="106"/>
      <c r="QZ232" s="106"/>
      <c r="RA232" s="106"/>
      <c r="RB232" s="106"/>
      <c r="RC232" s="106"/>
      <c r="RD232" s="106"/>
      <c r="RE232" s="106"/>
      <c r="RF232" s="106"/>
      <c r="RG232" s="106"/>
      <c r="RH232" s="106"/>
      <c r="RI232" s="106"/>
      <c r="RJ232" s="106"/>
      <c r="RK232" s="106"/>
      <c r="RL232" s="106"/>
      <c r="RM232" s="106"/>
      <c r="RN232" s="106"/>
      <c r="RO232" s="106"/>
      <c r="RP232" s="106"/>
      <c r="RQ232" s="106"/>
      <c r="RR232" s="106"/>
    </row>
    <row r="233" spans="1:486" x14ac:dyDescent="0.3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14"/>
      <c r="Q233" s="114"/>
      <c r="R233" s="149"/>
      <c r="S233" s="176">
        <v>0.66</v>
      </c>
      <c r="T233" s="176">
        <f t="shared" si="293"/>
        <v>72.745204481533492</v>
      </c>
      <c r="U233" s="176">
        <f t="shared" si="294"/>
        <v>45.06066005014619</v>
      </c>
      <c r="V233" s="177">
        <f t="shared" si="295"/>
        <v>0.86080643557404357</v>
      </c>
      <c r="W233" s="177">
        <f t="shared" si="296"/>
        <v>0.12403595301473387</v>
      </c>
      <c r="X233" s="177">
        <f t="shared" si="297"/>
        <v>1.291402917415764</v>
      </c>
      <c r="Y233" s="177">
        <f t="shared" si="298"/>
        <v>1.5852945604545741</v>
      </c>
      <c r="Z233" s="178">
        <f t="shared" si="299"/>
        <v>3755.9284356484477</v>
      </c>
      <c r="AA233" s="178">
        <f t="shared" si="300"/>
        <v>1432.6099075832576</v>
      </c>
      <c r="AB233" s="176">
        <f t="shared" si="301"/>
        <v>0.72388950166436483</v>
      </c>
      <c r="AC233" s="176">
        <f t="shared" si="302"/>
        <v>6.9174630477170433</v>
      </c>
      <c r="AD233" s="149"/>
      <c r="AE233" s="149"/>
      <c r="AF233" s="149"/>
      <c r="AG233" s="149"/>
      <c r="AH233" s="149"/>
      <c r="AI233" s="149"/>
      <c r="AJ233" s="149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  <c r="II233" s="106"/>
      <c r="IJ233" s="106"/>
      <c r="IK233" s="106"/>
      <c r="IL233" s="106"/>
      <c r="IM233" s="106"/>
      <c r="IN233" s="106"/>
      <c r="IO233" s="106"/>
      <c r="IP233" s="106"/>
      <c r="IQ233" s="106"/>
      <c r="IR233" s="106"/>
      <c r="IS233" s="106"/>
      <c r="IT233" s="106"/>
      <c r="IU233" s="106"/>
      <c r="IV233" s="106"/>
      <c r="IW233" s="106"/>
      <c r="IX233" s="106"/>
      <c r="IY233" s="106"/>
      <c r="IZ233" s="106"/>
      <c r="JA233" s="106"/>
      <c r="JB233" s="106"/>
      <c r="JC233" s="106"/>
      <c r="JD233" s="106"/>
      <c r="JE233" s="106"/>
      <c r="JF233" s="106"/>
      <c r="JG233" s="106"/>
      <c r="JH233" s="106"/>
      <c r="JI233" s="106"/>
      <c r="JJ233" s="106"/>
      <c r="JK233" s="106"/>
      <c r="JL233" s="106"/>
      <c r="JM233" s="106"/>
      <c r="JN233" s="106"/>
      <c r="JO233" s="106"/>
      <c r="JP233" s="106"/>
      <c r="JQ233" s="106"/>
      <c r="JR233" s="106"/>
      <c r="JS233" s="106"/>
      <c r="JT233" s="106"/>
      <c r="JU233" s="106"/>
      <c r="JV233" s="106"/>
      <c r="JW233" s="106"/>
      <c r="JX233" s="106"/>
      <c r="JY233" s="106"/>
      <c r="JZ233" s="106"/>
      <c r="KA233" s="106"/>
      <c r="KB233" s="106"/>
      <c r="KC233" s="106"/>
      <c r="KD233" s="106"/>
      <c r="KE233" s="106"/>
      <c r="KF233" s="106"/>
      <c r="KG233" s="106"/>
      <c r="KH233" s="106"/>
      <c r="KI233" s="106"/>
      <c r="KJ233" s="106"/>
      <c r="KK233" s="106"/>
      <c r="KL233" s="106"/>
      <c r="KM233" s="106"/>
      <c r="KN233" s="106"/>
      <c r="KO233" s="106"/>
      <c r="KP233" s="106"/>
      <c r="KQ233" s="106"/>
      <c r="KR233" s="106"/>
      <c r="KS233" s="106"/>
      <c r="KT233" s="106"/>
      <c r="KU233" s="106"/>
      <c r="KV233" s="106"/>
      <c r="KW233" s="106"/>
      <c r="KX233" s="106"/>
      <c r="KY233" s="106"/>
      <c r="KZ233" s="106"/>
      <c r="LA233" s="106"/>
      <c r="LB233" s="106"/>
      <c r="LC233" s="106"/>
      <c r="LD233" s="106"/>
      <c r="LE233" s="106"/>
      <c r="LF233" s="106"/>
      <c r="LG233" s="106"/>
      <c r="LH233" s="106"/>
      <c r="LI233" s="106"/>
      <c r="LJ233" s="106"/>
      <c r="LK233" s="106"/>
      <c r="LL233" s="106"/>
      <c r="LM233" s="106"/>
      <c r="LN233" s="106"/>
      <c r="LO233" s="106"/>
      <c r="LP233" s="106"/>
      <c r="LQ233" s="106"/>
      <c r="LR233" s="106"/>
      <c r="LS233" s="106"/>
      <c r="LT233" s="106"/>
      <c r="LU233" s="106"/>
      <c r="LV233" s="106"/>
      <c r="LW233" s="106"/>
      <c r="LX233" s="106"/>
      <c r="LY233" s="106"/>
      <c r="LZ233" s="106"/>
      <c r="MA233" s="106"/>
      <c r="MB233" s="106"/>
      <c r="MC233" s="106"/>
      <c r="MD233" s="106"/>
      <c r="ME233" s="106"/>
      <c r="MF233" s="106"/>
      <c r="MG233" s="106"/>
      <c r="MH233" s="106"/>
      <c r="MI233" s="106"/>
      <c r="MJ233" s="106"/>
      <c r="MK233" s="106"/>
      <c r="ML233" s="106"/>
      <c r="MM233" s="106"/>
      <c r="MN233" s="106"/>
      <c r="MO233" s="106"/>
      <c r="MP233" s="106"/>
      <c r="MQ233" s="106"/>
      <c r="MR233" s="106"/>
      <c r="MS233" s="106"/>
      <c r="MT233" s="106"/>
      <c r="MU233" s="106"/>
      <c r="MV233" s="106"/>
      <c r="MW233" s="106"/>
      <c r="MX233" s="106"/>
      <c r="MY233" s="106"/>
      <c r="MZ233" s="106"/>
      <c r="NA233" s="106"/>
      <c r="NB233" s="106"/>
      <c r="NC233" s="106"/>
      <c r="ND233" s="106"/>
      <c r="NE233" s="106"/>
      <c r="NF233" s="106"/>
      <c r="NG233" s="106"/>
      <c r="NH233" s="106"/>
      <c r="NI233" s="106"/>
      <c r="NJ233" s="106"/>
      <c r="NK233" s="106"/>
      <c r="NL233" s="106"/>
      <c r="NM233" s="106"/>
      <c r="NN233" s="106"/>
      <c r="NO233" s="106"/>
      <c r="NP233" s="106"/>
      <c r="NQ233" s="106"/>
      <c r="NR233" s="106"/>
      <c r="NS233" s="106"/>
      <c r="NT233" s="106"/>
      <c r="NU233" s="106"/>
      <c r="NV233" s="106"/>
      <c r="NW233" s="106"/>
      <c r="NX233" s="106"/>
      <c r="NY233" s="106"/>
      <c r="NZ233" s="106"/>
      <c r="OA233" s="106"/>
      <c r="OB233" s="106"/>
      <c r="OC233" s="106"/>
      <c r="OD233" s="106"/>
      <c r="OE233" s="106"/>
      <c r="OF233" s="106"/>
      <c r="OG233" s="106"/>
      <c r="OH233" s="106"/>
      <c r="OI233" s="106"/>
      <c r="OJ233" s="106"/>
      <c r="OK233" s="106"/>
      <c r="OL233" s="106"/>
      <c r="OM233" s="106"/>
      <c r="ON233" s="106"/>
      <c r="OO233" s="106"/>
      <c r="OP233" s="106"/>
      <c r="OQ233" s="106"/>
      <c r="OR233" s="106"/>
      <c r="OS233" s="106"/>
      <c r="OT233" s="106"/>
      <c r="OU233" s="106"/>
      <c r="OV233" s="106"/>
      <c r="OW233" s="106"/>
      <c r="OX233" s="106"/>
      <c r="OY233" s="106"/>
      <c r="OZ233" s="106"/>
      <c r="PA233" s="106"/>
      <c r="PB233" s="106"/>
      <c r="PC233" s="106"/>
      <c r="PD233" s="106"/>
      <c r="PE233" s="106"/>
      <c r="PF233" s="106"/>
      <c r="PG233" s="106"/>
      <c r="PH233" s="106"/>
      <c r="PI233" s="106"/>
      <c r="PJ233" s="106"/>
      <c r="PK233" s="106"/>
      <c r="PL233" s="106"/>
      <c r="PM233" s="106"/>
      <c r="PN233" s="106"/>
      <c r="PO233" s="106"/>
      <c r="PP233" s="106"/>
      <c r="PQ233" s="106"/>
      <c r="PR233" s="106"/>
      <c r="PS233" s="106"/>
      <c r="PT233" s="106"/>
      <c r="PU233" s="106"/>
      <c r="PV233" s="106"/>
      <c r="PW233" s="106"/>
      <c r="PX233" s="106"/>
      <c r="PY233" s="106"/>
      <c r="PZ233" s="106"/>
      <c r="QA233" s="106"/>
      <c r="QB233" s="106"/>
      <c r="QC233" s="106"/>
      <c r="QD233" s="106"/>
      <c r="QE233" s="106"/>
      <c r="QF233" s="106"/>
      <c r="QG233" s="106"/>
      <c r="QH233" s="106"/>
      <c r="QI233" s="106"/>
      <c r="QJ233" s="106"/>
      <c r="QK233" s="106"/>
      <c r="QL233" s="106"/>
      <c r="QM233" s="106"/>
      <c r="QN233" s="106"/>
      <c r="QO233" s="106"/>
      <c r="QP233" s="106"/>
      <c r="QQ233" s="106"/>
      <c r="QR233" s="106"/>
      <c r="QS233" s="106"/>
      <c r="QT233" s="106"/>
      <c r="QU233" s="106"/>
      <c r="QV233" s="106"/>
      <c r="QW233" s="106"/>
      <c r="QX233" s="106"/>
      <c r="QY233" s="106"/>
      <c r="QZ233" s="106"/>
      <c r="RA233" s="106"/>
      <c r="RB233" s="106"/>
      <c r="RC233" s="106"/>
      <c r="RD233" s="106"/>
      <c r="RE233" s="106"/>
      <c r="RF233" s="106"/>
      <c r="RG233" s="106"/>
      <c r="RH233" s="106"/>
      <c r="RI233" s="106"/>
      <c r="RJ233" s="106"/>
      <c r="RK233" s="106"/>
      <c r="RL233" s="106"/>
      <c r="RM233" s="106"/>
      <c r="RN233" s="106"/>
      <c r="RO233" s="106"/>
      <c r="RP233" s="106"/>
      <c r="RQ233" s="106"/>
      <c r="RR233" s="106"/>
    </row>
    <row r="234" spans="1:486" x14ac:dyDescent="0.3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14"/>
      <c r="Q234" s="114"/>
      <c r="R234" s="149"/>
      <c r="S234" s="176">
        <v>0.67</v>
      </c>
      <c r="T234" s="176">
        <f t="shared" si="293"/>
        <v>72.745204481533492</v>
      </c>
      <c r="U234" s="176">
        <f t="shared" si="294"/>
        <v>45.06066005014619</v>
      </c>
      <c r="V234" s="177">
        <f t="shared" si="295"/>
        <v>0.86080643557404357</v>
      </c>
      <c r="W234" s="177">
        <f t="shared" si="296"/>
        <v>0.12403595301473387</v>
      </c>
      <c r="X234" s="177">
        <f t="shared" si="297"/>
        <v>1.2784919693912662</v>
      </c>
      <c r="Y234" s="177">
        <f t="shared" si="298"/>
        <v>1.6172349119556773</v>
      </c>
      <c r="Z234" s="178">
        <f t="shared" si="299"/>
        <v>3774.7171748478822</v>
      </c>
      <c r="AA234" s="178">
        <f t="shared" si="300"/>
        <v>1418.4894554728023</v>
      </c>
      <c r="AB234" s="176">
        <f t="shared" si="301"/>
        <v>0.72685672717297412</v>
      </c>
      <c r="AC234" s="176">
        <f t="shared" si="302"/>
        <v>6.923686901391803</v>
      </c>
      <c r="AD234" s="149"/>
      <c r="AE234" s="149"/>
      <c r="AF234" s="149"/>
      <c r="AG234" s="149"/>
      <c r="AH234" s="149"/>
      <c r="AI234" s="149"/>
      <c r="AJ234" s="149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  <c r="GB234" s="106"/>
      <c r="GC234" s="106"/>
      <c r="GD234" s="106"/>
      <c r="GE234" s="106"/>
      <c r="GF234" s="106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106"/>
      <c r="GY234" s="106"/>
      <c r="GZ234" s="106"/>
      <c r="HA234" s="106"/>
      <c r="HB234" s="106"/>
      <c r="HC234" s="106"/>
      <c r="HD234" s="106"/>
      <c r="HE234" s="106"/>
      <c r="HF234" s="106"/>
      <c r="HG234" s="106"/>
      <c r="HH234" s="106"/>
      <c r="HI234" s="106"/>
      <c r="HJ234" s="106"/>
      <c r="HK234" s="106"/>
      <c r="HL234" s="106"/>
      <c r="HM234" s="106"/>
      <c r="HN234" s="106"/>
      <c r="HO234" s="106"/>
      <c r="HP234" s="106"/>
      <c r="HQ234" s="106"/>
      <c r="HR234" s="106"/>
      <c r="HS234" s="106"/>
      <c r="HT234" s="106"/>
      <c r="HU234" s="106"/>
      <c r="HV234" s="106"/>
      <c r="HW234" s="106"/>
      <c r="HX234" s="106"/>
      <c r="HY234" s="106"/>
      <c r="HZ234" s="106"/>
      <c r="IA234" s="106"/>
      <c r="IB234" s="106"/>
      <c r="IC234" s="106"/>
      <c r="ID234" s="106"/>
      <c r="IE234" s="106"/>
      <c r="IF234" s="106"/>
      <c r="IG234" s="106"/>
      <c r="IH234" s="106"/>
      <c r="II234" s="106"/>
      <c r="IJ234" s="106"/>
      <c r="IK234" s="106"/>
      <c r="IL234" s="106"/>
      <c r="IM234" s="106"/>
      <c r="IN234" s="106"/>
      <c r="IO234" s="106"/>
      <c r="IP234" s="106"/>
      <c r="IQ234" s="106"/>
      <c r="IR234" s="106"/>
      <c r="IS234" s="106"/>
      <c r="IT234" s="106"/>
      <c r="IU234" s="106"/>
      <c r="IV234" s="106"/>
      <c r="IW234" s="106"/>
      <c r="IX234" s="106"/>
      <c r="IY234" s="106"/>
      <c r="IZ234" s="106"/>
      <c r="JA234" s="106"/>
      <c r="JB234" s="106"/>
      <c r="JC234" s="106"/>
      <c r="JD234" s="106"/>
      <c r="JE234" s="106"/>
      <c r="JF234" s="106"/>
      <c r="JG234" s="106"/>
      <c r="JH234" s="106"/>
      <c r="JI234" s="106"/>
      <c r="JJ234" s="106"/>
      <c r="JK234" s="106"/>
      <c r="JL234" s="106"/>
      <c r="JM234" s="106"/>
      <c r="JN234" s="106"/>
      <c r="JO234" s="106"/>
      <c r="JP234" s="106"/>
      <c r="JQ234" s="106"/>
      <c r="JR234" s="106"/>
      <c r="JS234" s="106"/>
      <c r="JT234" s="106"/>
      <c r="JU234" s="106"/>
      <c r="JV234" s="106"/>
      <c r="JW234" s="106"/>
      <c r="JX234" s="106"/>
      <c r="JY234" s="106"/>
      <c r="JZ234" s="106"/>
      <c r="KA234" s="106"/>
      <c r="KB234" s="106"/>
      <c r="KC234" s="106"/>
      <c r="KD234" s="106"/>
      <c r="KE234" s="106"/>
      <c r="KF234" s="106"/>
      <c r="KG234" s="106"/>
      <c r="KH234" s="106"/>
      <c r="KI234" s="106"/>
      <c r="KJ234" s="106"/>
      <c r="KK234" s="106"/>
      <c r="KL234" s="106"/>
      <c r="KM234" s="106"/>
      <c r="KN234" s="106"/>
      <c r="KO234" s="106"/>
      <c r="KP234" s="106"/>
      <c r="KQ234" s="106"/>
      <c r="KR234" s="106"/>
      <c r="KS234" s="106"/>
      <c r="KT234" s="106"/>
      <c r="KU234" s="106"/>
      <c r="KV234" s="106"/>
      <c r="KW234" s="106"/>
      <c r="KX234" s="106"/>
      <c r="KY234" s="106"/>
      <c r="KZ234" s="106"/>
      <c r="LA234" s="106"/>
      <c r="LB234" s="106"/>
      <c r="LC234" s="106"/>
      <c r="LD234" s="106"/>
      <c r="LE234" s="106"/>
      <c r="LF234" s="106"/>
      <c r="LG234" s="106"/>
      <c r="LH234" s="106"/>
      <c r="LI234" s="106"/>
      <c r="LJ234" s="106"/>
      <c r="LK234" s="106"/>
      <c r="LL234" s="106"/>
      <c r="LM234" s="106"/>
      <c r="LN234" s="106"/>
      <c r="LO234" s="106"/>
      <c r="LP234" s="106"/>
      <c r="LQ234" s="106"/>
      <c r="LR234" s="106"/>
      <c r="LS234" s="106"/>
      <c r="LT234" s="106"/>
      <c r="LU234" s="106"/>
      <c r="LV234" s="106"/>
      <c r="LW234" s="106"/>
      <c r="LX234" s="106"/>
      <c r="LY234" s="106"/>
      <c r="LZ234" s="106"/>
      <c r="MA234" s="106"/>
      <c r="MB234" s="106"/>
      <c r="MC234" s="106"/>
      <c r="MD234" s="106"/>
      <c r="ME234" s="106"/>
      <c r="MF234" s="106"/>
      <c r="MG234" s="106"/>
      <c r="MH234" s="106"/>
      <c r="MI234" s="106"/>
      <c r="MJ234" s="106"/>
      <c r="MK234" s="106"/>
      <c r="ML234" s="106"/>
      <c r="MM234" s="106"/>
      <c r="MN234" s="106"/>
      <c r="MO234" s="106"/>
      <c r="MP234" s="106"/>
      <c r="MQ234" s="106"/>
      <c r="MR234" s="106"/>
      <c r="MS234" s="106"/>
      <c r="MT234" s="106"/>
      <c r="MU234" s="106"/>
      <c r="MV234" s="106"/>
      <c r="MW234" s="106"/>
      <c r="MX234" s="106"/>
      <c r="MY234" s="106"/>
      <c r="MZ234" s="106"/>
      <c r="NA234" s="106"/>
      <c r="NB234" s="106"/>
      <c r="NC234" s="106"/>
      <c r="ND234" s="106"/>
      <c r="NE234" s="106"/>
      <c r="NF234" s="106"/>
      <c r="NG234" s="106"/>
      <c r="NH234" s="106"/>
      <c r="NI234" s="106"/>
      <c r="NJ234" s="106"/>
      <c r="NK234" s="106"/>
      <c r="NL234" s="106"/>
      <c r="NM234" s="106"/>
      <c r="NN234" s="106"/>
      <c r="NO234" s="106"/>
      <c r="NP234" s="106"/>
      <c r="NQ234" s="106"/>
      <c r="NR234" s="106"/>
      <c r="NS234" s="106"/>
      <c r="NT234" s="106"/>
      <c r="NU234" s="106"/>
      <c r="NV234" s="106"/>
      <c r="NW234" s="106"/>
      <c r="NX234" s="106"/>
      <c r="NY234" s="106"/>
      <c r="NZ234" s="106"/>
      <c r="OA234" s="106"/>
      <c r="OB234" s="106"/>
      <c r="OC234" s="106"/>
      <c r="OD234" s="106"/>
      <c r="OE234" s="106"/>
      <c r="OF234" s="106"/>
      <c r="OG234" s="106"/>
      <c r="OH234" s="106"/>
      <c r="OI234" s="106"/>
      <c r="OJ234" s="106"/>
      <c r="OK234" s="106"/>
      <c r="OL234" s="106"/>
      <c r="OM234" s="106"/>
      <c r="ON234" s="106"/>
      <c r="OO234" s="106"/>
      <c r="OP234" s="106"/>
      <c r="OQ234" s="106"/>
      <c r="OR234" s="106"/>
      <c r="OS234" s="106"/>
      <c r="OT234" s="106"/>
      <c r="OU234" s="106"/>
      <c r="OV234" s="106"/>
      <c r="OW234" s="106"/>
      <c r="OX234" s="106"/>
      <c r="OY234" s="106"/>
      <c r="OZ234" s="106"/>
      <c r="PA234" s="106"/>
      <c r="PB234" s="106"/>
      <c r="PC234" s="106"/>
      <c r="PD234" s="106"/>
      <c r="PE234" s="106"/>
      <c r="PF234" s="106"/>
      <c r="PG234" s="106"/>
      <c r="PH234" s="106"/>
      <c r="PI234" s="106"/>
      <c r="PJ234" s="106"/>
      <c r="PK234" s="106"/>
      <c r="PL234" s="106"/>
      <c r="PM234" s="106"/>
      <c r="PN234" s="106"/>
      <c r="PO234" s="106"/>
      <c r="PP234" s="106"/>
      <c r="PQ234" s="106"/>
      <c r="PR234" s="106"/>
      <c r="PS234" s="106"/>
      <c r="PT234" s="106"/>
      <c r="PU234" s="106"/>
      <c r="PV234" s="106"/>
      <c r="PW234" s="106"/>
      <c r="PX234" s="106"/>
      <c r="PY234" s="106"/>
      <c r="PZ234" s="106"/>
      <c r="QA234" s="106"/>
      <c r="QB234" s="106"/>
      <c r="QC234" s="106"/>
      <c r="QD234" s="106"/>
      <c r="QE234" s="106"/>
      <c r="QF234" s="106"/>
      <c r="QG234" s="106"/>
      <c r="QH234" s="106"/>
      <c r="QI234" s="106"/>
      <c r="QJ234" s="106"/>
      <c r="QK234" s="106"/>
      <c r="QL234" s="106"/>
      <c r="QM234" s="106"/>
      <c r="QN234" s="106"/>
      <c r="QO234" s="106"/>
      <c r="QP234" s="106"/>
      <c r="QQ234" s="106"/>
      <c r="QR234" s="106"/>
      <c r="QS234" s="106"/>
      <c r="QT234" s="106"/>
      <c r="QU234" s="106"/>
      <c r="QV234" s="106"/>
      <c r="QW234" s="106"/>
      <c r="QX234" s="106"/>
      <c r="QY234" s="106"/>
      <c r="QZ234" s="106"/>
      <c r="RA234" s="106"/>
      <c r="RB234" s="106"/>
      <c r="RC234" s="106"/>
      <c r="RD234" s="106"/>
      <c r="RE234" s="106"/>
      <c r="RF234" s="106"/>
      <c r="RG234" s="106"/>
      <c r="RH234" s="106"/>
      <c r="RI234" s="106"/>
      <c r="RJ234" s="106"/>
      <c r="RK234" s="106"/>
      <c r="RL234" s="106"/>
      <c r="RM234" s="106"/>
      <c r="RN234" s="106"/>
      <c r="RO234" s="106"/>
      <c r="RP234" s="106"/>
      <c r="RQ234" s="106"/>
      <c r="RR234" s="106"/>
    </row>
    <row r="235" spans="1:486" x14ac:dyDescent="0.3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14"/>
      <c r="Q235" s="114"/>
      <c r="R235" s="149"/>
      <c r="S235" s="176">
        <v>0.68</v>
      </c>
      <c r="T235" s="176">
        <f t="shared" si="293"/>
        <v>72.745204481533492</v>
      </c>
      <c r="U235" s="176">
        <f t="shared" si="294"/>
        <v>45.06066005014619</v>
      </c>
      <c r="V235" s="177">
        <f t="shared" si="295"/>
        <v>0.86080643557404357</v>
      </c>
      <c r="W235" s="177">
        <f t="shared" si="296"/>
        <v>0.12403595301473387</v>
      </c>
      <c r="X235" s="177">
        <f t="shared" si="297"/>
        <v>1.2657961365879484</v>
      </c>
      <c r="Y235" s="177">
        <f t="shared" si="298"/>
        <v>1.6511092241687555</v>
      </c>
      <c r="Z235" s="178">
        <f t="shared" si="299"/>
        <v>3793.0126274911349</v>
      </c>
      <c r="AA235" s="178">
        <f t="shared" si="300"/>
        <v>1404.3160058416202</v>
      </c>
      <c r="AB235" s="176">
        <f t="shared" si="301"/>
        <v>0.72980042154057301</v>
      </c>
      <c r="AC235" s="176">
        <f t="shared" si="302"/>
        <v>6.929182438213993</v>
      </c>
      <c r="AD235" s="149"/>
      <c r="AE235" s="149"/>
      <c r="AF235" s="149"/>
      <c r="AG235" s="149"/>
      <c r="AH235" s="149"/>
      <c r="AI235" s="149"/>
      <c r="AJ235" s="149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106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106"/>
      <c r="GY235" s="106"/>
      <c r="GZ235" s="106"/>
      <c r="HA235" s="106"/>
      <c r="HB235" s="106"/>
      <c r="HC235" s="106"/>
      <c r="HD235" s="106"/>
      <c r="HE235" s="106"/>
      <c r="HF235" s="106"/>
      <c r="HG235" s="106"/>
      <c r="HH235" s="106"/>
      <c r="HI235" s="106"/>
      <c r="HJ235" s="106"/>
      <c r="HK235" s="106"/>
      <c r="HL235" s="106"/>
      <c r="HM235" s="106"/>
      <c r="HN235" s="106"/>
      <c r="HO235" s="106"/>
      <c r="HP235" s="106"/>
      <c r="HQ235" s="106"/>
      <c r="HR235" s="106"/>
      <c r="HS235" s="106"/>
      <c r="HT235" s="106"/>
      <c r="HU235" s="106"/>
      <c r="HV235" s="106"/>
      <c r="HW235" s="106"/>
      <c r="HX235" s="106"/>
      <c r="HY235" s="106"/>
      <c r="HZ235" s="106"/>
      <c r="IA235" s="106"/>
      <c r="IB235" s="106"/>
      <c r="IC235" s="106"/>
      <c r="ID235" s="106"/>
      <c r="IE235" s="106"/>
      <c r="IF235" s="106"/>
      <c r="IG235" s="106"/>
      <c r="IH235" s="106"/>
      <c r="II235" s="106"/>
      <c r="IJ235" s="106"/>
      <c r="IK235" s="106"/>
      <c r="IL235" s="106"/>
      <c r="IM235" s="106"/>
      <c r="IN235" s="106"/>
      <c r="IO235" s="106"/>
      <c r="IP235" s="106"/>
      <c r="IQ235" s="106"/>
      <c r="IR235" s="106"/>
      <c r="IS235" s="106"/>
      <c r="IT235" s="106"/>
      <c r="IU235" s="106"/>
      <c r="IV235" s="106"/>
      <c r="IW235" s="106"/>
      <c r="IX235" s="106"/>
      <c r="IY235" s="106"/>
      <c r="IZ235" s="106"/>
      <c r="JA235" s="106"/>
      <c r="JB235" s="106"/>
      <c r="JC235" s="106"/>
      <c r="JD235" s="106"/>
      <c r="JE235" s="106"/>
      <c r="JF235" s="106"/>
      <c r="JG235" s="106"/>
      <c r="JH235" s="106"/>
      <c r="JI235" s="106"/>
      <c r="JJ235" s="106"/>
      <c r="JK235" s="106"/>
      <c r="JL235" s="106"/>
      <c r="JM235" s="106"/>
      <c r="JN235" s="106"/>
      <c r="JO235" s="106"/>
      <c r="JP235" s="106"/>
      <c r="JQ235" s="106"/>
      <c r="JR235" s="106"/>
      <c r="JS235" s="106"/>
      <c r="JT235" s="106"/>
      <c r="JU235" s="106"/>
      <c r="JV235" s="106"/>
      <c r="JW235" s="106"/>
      <c r="JX235" s="106"/>
      <c r="JY235" s="106"/>
      <c r="JZ235" s="106"/>
      <c r="KA235" s="106"/>
      <c r="KB235" s="106"/>
      <c r="KC235" s="106"/>
      <c r="KD235" s="106"/>
      <c r="KE235" s="106"/>
      <c r="KF235" s="106"/>
      <c r="KG235" s="106"/>
      <c r="KH235" s="106"/>
      <c r="KI235" s="106"/>
      <c r="KJ235" s="106"/>
      <c r="KK235" s="106"/>
      <c r="KL235" s="106"/>
      <c r="KM235" s="106"/>
      <c r="KN235" s="106"/>
      <c r="KO235" s="106"/>
      <c r="KP235" s="106"/>
      <c r="KQ235" s="106"/>
      <c r="KR235" s="106"/>
      <c r="KS235" s="106"/>
      <c r="KT235" s="106"/>
      <c r="KU235" s="106"/>
      <c r="KV235" s="106"/>
      <c r="KW235" s="106"/>
      <c r="KX235" s="106"/>
      <c r="KY235" s="106"/>
      <c r="KZ235" s="106"/>
      <c r="LA235" s="106"/>
      <c r="LB235" s="106"/>
      <c r="LC235" s="106"/>
      <c r="LD235" s="106"/>
      <c r="LE235" s="106"/>
      <c r="LF235" s="106"/>
      <c r="LG235" s="106"/>
      <c r="LH235" s="106"/>
      <c r="LI235" s="106"/>
      <c r="LJ235" s="106"/>
      <c r="LK235" s="106"/>
      <c r="LL235" s="106"/>
      <c r="LM235" s="106"/>
      <c r="LN235" s="106"/>
      <c r="LO235" s="106"/>
      <c r="LP235" s="106"/>
      <c r="LQ235" s="106"/>
      <c r="LR235" s="106"/>
      <c r="LS235" s="106"/>
      <c r="LT235" s="106"/>
      <c r="LU235" s="106"/>
      <c r="LV235" s="106"/>
      <c r="LW235" s="106"/>
      <c r="LX235" s="106"/>
      <c r="LY235" s="106"/>
      <c r="LZ235" s="106"/>
      <c r="MA235" s="106"/>
      <c r="MB235" s="106"/>
      <c r="MC235" s="106"/>
      <c r="MD235" s="106"/>
      <c r="ME235" s="106"/>
      <c r="MF235" s="106"/>
      <c r="MG235" s="106"/>
      <c r="MH235" s="106"/>
      <c r="MI235" s="106"/>
      <c r="MJ235" s="106"/>
      <c r="MK235" s="106"/>
      <c r="ML235" s="106"/>
      <c r="MM235" s="106"/>
      <c r="MN235" s="106"/>
      <c r="MO235" s="106"/>
      <c r="MP235" s="106"/>
      <c r="MQ235" s="106"/>
      <c r="MR235" s="106"/>
      <c r="MS235" s="106"/>
      <c r="MT235" s="106"/>
      <c r="MU235" s="106"/>
      <c r="MV235" s="106"/>
      <c r="MW235" s="106"/>
      <c r="MX235" s="106"/>
      <c r="MY235" s="106"/>
      <c r="MZ235" s="106"/>
      <c r="NA235" s="106"/>
      <c r="NB235" s="106"/>
      <c r="NC235" s="106"/>
      <c r="ND235" s="106"/>
      <c r="NE235" s="106"/>
      <c r="NF235" s="106"/>
      <c r="NG235" s="106"/>
      <c r="NH235" s="106"/>
      <c r="NI235" s="106"/>
      <c r="NJ235" s="106"/>
      <c r="NK235" s="106"/>
      <c r="NL235" s="106"/>
      <c r="NM235" s="106"/>
      <c r="NN235" s="106"/>
      <c r="NO235" s="106"/>
      <c r="NP235" s="106"/>
      <c r="NQ235" s="106"/>
      <c r="NR235" s="106"/>
      <c r="NS235" s="106"/>
      <c r="NT235" s="106"/>
      <c r="NU235" s="106"/>
      <c r="NV235" s="106"/>
      <c r="NW235" s="106"/>
      <c r="NX235" s="106"/>
      <c r="NY235" s="106"/>
      <c r="NZ235" s="106"/>
      <c r="OA235" s="106"/>
      <c r="OB235" s="106"/>
      <c r="OC235" s="106"/>
      <c r="OD235" s="106"/>
      <c r="OE235" s="106"/>
      <c r="OF235" s="106"/>
      <c r="OG235" s="106"/>
      <c r="OH235" s="106"/>
      <c r="OI235" s="106"/>
      <c r="OJ235" s="106"/>
      <c r="OK235" s="106"/>
      <c r="OL235" s="106"/>
      <c r="OM235" s="106"/>
      <c r="ON235" s="106"/>
      <c r="OO235" s="106"/>
      <c r="OP235" s="106"/>
      <c r="OQ235" s="106"/>
      <c r="OR235" s="106"/>
      <c r="OS235" s="106"/>
      <c r="OT235" s="106"/>
      <c r="OU235" s="106"/>
      <c r="OV235" s="106"/>
      <c r="OW235" s="106"/>
      <c r="OX235" s="106"/>
      <c r="OY235" s="106"/>
      <c r="OZ235" s="106"/>
      <c r="PA235" s="106"/>
      <c r="PB235" s="106"/>
      <c r="PC235" s="106"/>
      <c r="PD235" s="106"/>
      <c r="PE235" s="106"/>
      <c r="PF235" s="106"/>
      <c r="PG235" s="106"/>
      <c r="PH235" s="106"/>
      <c r="PI235" s="106"/>
      <c r="PJ235" s="106"/>
      <c r="PK235" s="106"/>
      <c r="PL235" s="106"/>
      <c r="PM235" s="106"/>
      <c r="PN235" s="106"/>
      <c r="PO235" s="106"/>
      <c r="PP235" s="106"/>
      <c r="PQ235" s="106"/>
      <c r="PR235" s="106"/>
      <c r="PS235" s="106"/>
      <c r="PT235" s="106"/>
      <c r="PU235" s="106"/>
      <c r="PV235" s="106"/>
      <c r="PW235" s="106"/>
      <c r="PX235" s="106"/>
      <c r="PY235" s="106"/>
      <c r="PZ235" s="106"/>
      <c r="QA235" s="106"/>
      <c r="QB235" s="106"/>
      <c r="QC235" s="106"/>
      <c r="QD235" s="106"/>
      <c r="QE235" s="106"/>
      <c r="QF235" s="106"/>
      <c r="QG235" s="106"/>
      <c r="QH235" s="106"/>
      <c r="QI235" s="106"/>
      <c r="QJ235" s="106"/>
      <c r="QK235" s="106"/>
      <c r="QL235" s="106"/>
      <c r="QM235" s="106"/>
      <c r="QN235" s="106"/>
      <c r="QO235" s="106"/>
      <c r="QP235" s="106"/>
      <c r="QQ235" s="106"/>
      <c r="QR235" s="106"/>
      <c r="QS235" s="106"/>
      <c r="QT235" s="106"/>
      <c r="QU235" s="106"/>
      <c r="QV235" s="106"/>
      <c r="QW235" s="106"/>
      <c r="QX235" s="106"/>
      <c r="QY235" s="106"/>
      <c r="QZ235" s="106"/>
      <c r="RA235" s="106"/>
      <c r="RB235" s="106"/>
      <c r="RC235" s="106"/>
      <c r="RD235" s="106"/>
      <c r="RE235" s="106"/>
      <c r="RF235" s="106"/>
      <c r="RG235" s="106"/>
      <c r="RH235" s="106"/>
      <c r="RI235" s="106"/>
      <c r="RJ235" s="106"/>
      <c r="RK235" s="106"/>
      <c r="RL235" s="106"/>
      <c r="RM235" s="106"/>
      <c r="RN235" s="106"/>
      <c r="RO235" s="106"/>
      <c r="RP235" s="106"/>
      <c r="RQ235" s="106"/>
      <c r="RR235" s="106"/>
    </row>
    <row r="236" spans="1:486" x14ac:dyDescent="0.3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14"/>
      <c r="Q236" s="114"/>
      <c r="R236" s="149"/>
      <c r="S236" s="176">
        <v>0.69</v>
      </c>
      <c r="T236" s="176">
        <f t="shared" si="293"/>
        <v>72.745204481533492</v>
      </c>
      <c r="U236" s="176">
        <f t="shared" si="294"/>
        <v>45.06066005014619</v>
      </c>
      <c r="V236" s="177">
        <f t="shared" si="295"/>
        <v>0.86080643557404357</v>
      </c>
      <c r="W236" s="177">
        <f t="shared" si="296"/>
        <v>0.12403595301473387</v>
      </c>
      <c r="X236" s="177">
        <f t="shared" si="297"/>
        <v>1.2533145913256425</v>
      </c>
      <c r="Y236" s="177">
        <f t="shared" si="298"/>
        <v>1.6870791734163755</v>
      </c>
      <c r="Z236" s="178">
        <f t="shared" si="299"/>
        <v>3810.8407152502596</v>
      </c>
      <c r="AA236" s="178">
        <f t="shared" si="300"/>
        <v>1390.0685634880972</v>
      </c>
      <c r="AB236" s="176">
        <f t="shared" si="301"/>
        <v>0.73272585830889514</v>
      </c>
      <c r="AC236" s="176">
        <f t="shared" si="302"/>
        <v>6.9339562262524952</v>
      </c>
      <c r="AD236" s="149"/>
      <c r="AE236" s="149"/>
      <c r="AF236" s="149"/>
      <c r="AG236" s="149"/>
      <c r="AH236" s="149"/>
      <c r="AI236" s="149"/>
      <c r="AJ236" s="149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  <c r="II236" s="106"/>
      <c r="IJ236" s="106"/>
      <c r="IK236" s="106"/>
      <c r="IL236" s="106"/>
      <c r="IM236" s="106"/>
      <c r="IN236" s="106"/>
      <c r="IO236" s="106"/>
      <c r="IP236" s="106"/>
      <c r="IQ236" s="106"/>
      <c r="IR236" s="106"/>
      <c r="IS236" s="106"/>
      <c r="IT236" s="106"/>
      <c r="IU236" s="106"/>
      <c r="IV236" s="106"/>
      <c r="IW236" s="106"/>
      <c r="IX236" s="106"/>
      <c r="IY236" s="106"/>
      <c r="IZ236" s="106"/>
      <c r="JA236" s="106"/>
      <c r="JB236" s="106"/>
      <c r="JC236" s="106"/>
      <c r="JD236" s="106"/>
      <c r="JE236" s="106"/>
      <c r="JF236" s="106"/>
      <c r="JG236" s="106"/>
      <c r="JH236" s="106"/>
      <c r="JI236" s="106"/>
      <c r="JJ236" s="106"/>
      <c r="JK236" s="106"/>
      <c r="JL236" s="106"/>
      <c r="JM236" s="106"/>
      <c r="JN236" s="106"/>
      <c r="JO236" s="106"/>
      <c r="JP236" s="106"/>
      <c r="JQ236" s="106"/>
      <c r="JR236" s="106"/>
      <c r="JS236" s="106"/>
      <c r="JT236" s="106"/>
      <c r="JU236" s="106"/>
      <c r="JV236" s="106"/>
      <c r="JW236" s="106"/>
      <c r="JX236" s="106"/>
      <c r="JY236" s="106"/>
      <c r="JZ236" s="106"/>
      <c r="KA236" s="106"/>
      <c r="KB236" s="106"/>
      <c r="KC236" s="106"/>
      <c r="KD236" s="106"/>
      <c r="KE236" s="106"/>
      <c r="KF236" s="106"/>
      <c r="KG236" s="106"/>
      <c r="KH236" s="106"/>
      <c r="KI236" s="106"/>
      <c r="KJ236" s="106"/>
      <c r="KK236" s="106"/>
      <c r="KL236" s="106"/>
      <c r="KM236" s="106"/>
      <c r="KN236" s="106"/>
      <c r="KO236" s="106"/>
      <c r="KP236" s="106"/>
      <c r="KQ236" s="106"/>
      <c r="KR236" s="106"/>
      <c r="KS236" s="106"/>
      <c r="KT236" s="106"/>
      <c r="KU236" s="106"/>
      <c r="KV236" s="106"/>
      <c r="KW236" s="106"/>
      <c r="KX236" s="106"/>
      <c r="KY236" s="106"/>
      <c r="KZ236" s="106"/>
      <c r="LA236" s="106"/>
      <c r="LB236" s="106"/>
      <c r="LC236" s="106"/>
      <c r="LD236" s="106"/>
      <c r="LE236" s="106"/>
      <c r="LF236" s="106"/>
      <c r="LG236" s="106"/>
      <c r="LH236" s="106"/>
      <c r="LI236" s="106"/>
      <c r="LJ236" s="106"/>
      <c r="LK236" s="106"/>
      <c r="LL236" s="106"/>
      <c r="LM236" s="106"/>
      <c r="LN236" s="106"/>
      <c r="LO236" s="106"/>
      <c r="LP236" s="106"/>
      <c r="LQ236" s="106"/>
      <c r="LR236" s="106"/>
      <c r="LS236" s="106"/>
      <c r="LT236" s="106"/>
      <c r="LU236" s="106"/>
      <c r="LV236" s="106"/>
      <c r="LW236" s="106"/>
      <c r="LX236" s="106"/>
      <c r="LY236" s="106"/>
      <c r="LZ236" s="106"/>
      <c r="MA236" s="106"/>
      <c r="MB236" s="106"/>
      <c r="MC236" s="106"/>
      <c r="MD236" s="106"/>
      <c r="ME236" s="106"/>
      <c r="MF236" s="106"/>
      <c r="MG236" s="106"/>
      <c r="MH236" s="106"/>
      <c r="MI236" s="106"/>
      <c r="MJ236" s="106"/>
      <c r="MK236" s="106"/>
      <c r="ML236" s="106"/>
      <c r="MM236" s="106"/>
      <c r="MN236" s="106"/>
      <c r="MO236" s="106"/>
      <c r="MP236" s="106"/>
      <c r="MQ236" s="106"/>
      <c r="MR236" s="106"/>
      <c r="MS236" s="106"/>
      <c r="MT236" s="106"/>
      <c r="MU236" s="106"/>
      <c r="MV236" s="106"/>
      <c r="MW236" s="106"/>
      <c r="MX236" s="106"/>
      <c r="MY236" s="106"/>
      <c r="MZ236" s="106"/>
      <c r="NA236" s="106"/>
      <c r="NB236" s="106"/>
      <c r="NC236" s="106"/>
      <c r="ND236" s="106"/>
      <c r="NE236" s="106"/>
      <c r="NF236" s="106"/>
      <c r="NG236" s="106"/>
      <c r="NH236" s="106"/>
      <c r="NI236" s="106"/>
      <c r="NJ236" s="106"/>
      <c r="NK236" s="106"/>
      <c r="NL236" s="106"/>
      <c r="NM236" s="106"/>
      <c r="NN236" s="106"/>
      <c r="NO236" s="106"/>
      <c r="NP236" s="106"/>
      <c r="NQ236" s="106"/>
      <c r="NR236" s="106"/>
      <c r="NS236" s="106"/>
      <c r="NT236" s="106"/>
      <c r="NU236" s="106"/>
      <c r="NV236" s="106"/>
      <c r="NW236" s="106"/>
      <c r="NX236" s="106"/>
      <c r="NY236" s="106"/>
      <c r="NZ236" s="106"/>
      <c r="OA236" s="106"/>
      <c r="OB236" s="106"/>
      <c r="OC236" s="106"/>
      <c r="OD236" s="106"/>
      <c r="OE236" s="106"/>
      <c r="OF236" s="106"/>
      <c r="OG236" s="106"/>
      <c r="OH236" s="106"/>
      <c r="OI236" s="106"/>
      <c r="OJ236" s="106"/>
      <c r="OK236" s="106"/>
      <c r="OL236" s="106"/>
      <c r="OM236" s="106"/>
      <c r="ON236" s="106"/>
      <c r="OO236" s="106"/>
      <c r="OP236" s="106"/>
      <c r="OQ236" s="106"/>
      <c r="OR236" s="106"/>
      <c r="OS236" s="106"/>
      <c r="OT236" s="106"/>
      <c r="OU236" s="106"/>
      <c r="OV236" s="106"/>
      <c r="OW236" s="106"/>
      <c r="OX236" s="106"/>
      <c r="OY236" s="106"/>
      <c r="OZ236" s="106"/>
      <c r="PA236" s="106"/>
      <c r="PB236" s="106"/>
      <c r="PC236" s="106"/>
      <c r="PD236" s="106"/>
      <c r="PE236" s="106"/>
      <c r="PF236" s="106"/>
      <c r="PG236" s="106"/>
      <c r="PH236" s="106"/>
      <c r="PI236" s="106"/>
      <c r="PJ236" s="106"/>
      <c r="PK236" s="106"/>
      <c r="PL236" s="106"/>
      <c r="PM236" s="106"/>
      <c r="PN236" s="106"/>
      <c r="PO236" s="106"/>
      <c r="PP236" s="106"/>
      <c r="PQ236" s="106"/>
      <c r="PR236" s="106"/>
      <c r="PS236" s="106"/>
      <c r="PT236" s="106"/>
      <c r="PU236" s="106"/>
      <c r="PV236" s="106"/>
      <c r="PW236" s="106"/>
      <c r="PX236" s="106"/>
      <c r="PY236" s="106"/>
      <c r="PZ236" s="106"/>
      <c r="QA236" s="106"/>
      <c r="QB236" s="106"/>
      <c r="QC236" s="106"/>
      <c r="QD236" s="106"/>
      <c r="QE236" s="106"/>
      <c r="QF236" s="106"/>
      <c r="QG236" s="106"/>
      <c r="QH236" s="106"/>
      <c r="QI236" s="106"/>
      <c r="QJ236" s="106"/>
      <c r="QK236" s="106"/>
      <c r="QL236" s="106"/>
      <c r="QM236" s="106"/>
      <c r="QN236" s="106"/>
      <c r="QO236" s="106"/>
      <c r="QP236" s="106"/>
      <c r="QQ236" s="106"/>
      <c r="QR236" s="106"/>
      <c r="QS236" s="106"/>
      <c r="QT236" s="106"/>
      <c r="QU236" s="106"/>
      <c r="QV236" s="106"/>
      <c r="QW236" s="106"/>
      <c r="QX236" s="106"/>
      <c r="QY236" s="106"/>
      <c r="QZ236" s="106"/>
      <c r="RA236" s="106"/>
      <c r="RB236" s="106"/>
      <c r="RC236" s="106"/>
      <c r="RD236" s="106"/>
      <c r="RE236" s="106"/>
      <c r="RF236" s="106"/>
      <c r="RG236" s="106"/>
      <c r="RH236" s="106"/>
      <c r="RI236" s="106"/>
      <c r="RJ236" s="106"/>
      <c r="RK236" s="106"/>
      <c r="RL236" s="106"/>
      <c r="RM236" s="106"/>
      <c r="RN236" s="106"/>
      <c r="RO236" s="106"/>
      <c r="RP236" s="106"/>
      <c r="RQ236" s="106"/>
      <c r="RR236" s="106"/>
    </row>
    <row r="237" spans="1:486" x14ac:dyDescent="0.3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14"/>
      <c r="Q237" s="114"/>
      <c r="R237" s="149"/>
      <c r="S237" s="176">
        <v>0.7</v>
      </c>
      <c r="T237" s="176">
        <f t="shared" si="293"/>
        <v>72.745204481533492</v>
      </c>
      <c r="U237" s="176">
        <f t="shared" si="294"/>
        <v>45.06066005014619</v>
      </c>
      <c r="V237" s="177">
        <f t="shared" si="295"/>
        <v>0.86080643557404357</v>
      </c>
      <c r="W237" s="177">
        <f t="shared" si="296"/>
        <v>0.12403595301473387</v>
      </c>
      <c r="X237" s="177">
        <f t="shared" si="297"/>
        <v>1.2410467549501829</v>
      </c>
      <c r="Y237" s="177">
        <f t="shared" si="298"/>
        <v>1.7253248543028099</v>
      </c>
      <c r="Z237" s="178">
        <f t="shared" si="299"/>
        <v>3828.2279820691174</v>
      </c>
      <c r="AA237" s="178">
        <f t="shared" si="300"/>
        <v>1375.7236306135339</v>
      </c>
      <c r="AB237" s="176">
        <f t="shared" si="301"/>
        <v>0.73563865827254604</v>
      </c>
      <c r="AC237" s="176">
        <f t="shared" si="302"/>
        <v>6.9380123266889351</v>
      </c>
      <c r="AD237" s="149"/>
      <c r="AE237" s="149"/>
      <c r="AF237" s="149"/>
      <c r="AG237" s="149"/>
      <c r="AH237" s="149"/>
      <c r="AI237" s="149"/>
      <c r="AJ237" s="149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106"/>
      <c r="GY237" s="106"/>
      <c r="GZ237" s="106"/>
      <c r="HA237" s="106"/>
      <c r="HB237" s="106"/>
      <c r="HC237" s="106"/>
      <c r="HD237" s="106"/>
      <c r="HE237" s="106"/>
      <c r="HF237" s="106"/>
      <c r="HG237" s="106"/>
      <c r="HH237" s="106"/>
      <c r="HI237" s="106"/>
      <c r="HJ237" s="106"/>
      <c r="HK237" s="106"/>
      <c r="HL237" s="106"/>
      <c r="HM237" s="106"/>
      <c r="HN237" s="106"/>
      <c r="HO237" s="106"/>
      <c r="HP237" s="106"/>
      <c r="HQ237" s="106"/>
      <c r="HR237" s="106"/>
      <c r="HS237" s="106"/>
      <c r="HT237" s="106"/>
      <c r="HU237" s="106"/>
      <c r="HV237" s="106"/>
      <c r="HW237" s="106"/>
      <c r="HX237" s="106"/>
      <c r="HY237" s="106"/>
      <c r="HZ237" s="106"/>
      <c r="IA237" s="106"/>
      <c r="IB237" s="106"/>
      <c r="IC237" s="106"/>
      <c r="ID237" s="106"/>
      <c r="IE237" s="106"/>
      <c r="IF237" s="106"/>
      <c r="IG237" s="106"/>
      <c r="IH237" s="106"/>
      <c r="II237" s="106"/>
      <c r="IJ237" s="106"/>
      <c r="IK237" s="106"/>
      <c r="IL237" s="106"/>
      <c r="IM237" s="106"/>
      <c r="IN237" s="106"/>
      <c r="IO237" s="106"/>
      <c r="IP237" s="106"/>
      <c r="IQ237" s="106"/>
      <c r="IR237" s="106"/>
      <c r="IS237" s="106"/>
      <c r="IT237" s="106"/>
      <c r="IU237" s="106"/>
      <c r="IV237" s="106"/>
      <c r="IW237" s="106"/>
      <c r="IX237" s="106"/>
      <c r="IY237" s="106"/>
      <c r="IZ237" s="106"/>
      <c r="JA237" s="106"/>
      <c r="JB237" s="106"/>
      <c r="JC237" s="106"/>
      <c r="JD237" s="106"/>
      <c r="JE237" s="106"/>
      <c r="JF237" s="106"/>
      <c r="JG237" s="106"/>
      <c r="JH237" s="106"/>
      <c r="JI237" s="106"/>
      <c r="JJ237" s="106"/>
      <c r="JK237" s="106"/>
      <c r="JL237" s="106"/>
      <c r="JM237" s="106"/>
      <c r="JN237" s="106"/>
      <c r="JO237" s="106"/>
      <c r="JP237" s="106"/>
      <c r="JQ237" s="106"/>
      <c r="JR237" s="106"/>
      <c r="JS237" s="106"/>
      <c r="JT237" s="106"/>
      <c r="JU237" s="106"/>
      <c r="JV237" s="106"/>
      <c r="JW237" s="106"/>
      <c r="JX237" s="106"/>
      <c r="JY237" s="106"/>
      <c r="JZ237" s="106"/>
      <c r="KA237" s="106"/>
      <c r="KB237" s="106"/>
      <c r="KC237" s="106"/>
      <c r="KD237" s="106"/>
      <c r="KE237" s="106"/>
      <c r="KF237" s="106"/>
      <c r="KG237" s="106"/>
      <c r="KH237" s="106"/>
      <c r="KI237" s="106"/>
      <c r="KJ237" s="106"/>
      <c r="KK237" s="106"/>
      <c r="KL237" s="106"/>
      <c r="KM237" s="106"/>
      <c r="KN237" s="106"/>
      <c r="KO237" s="106"/>
      <c r="KP237" s="106"/>
      <c r="KQ237" s="106"/>
      <c r="KR237" s="106"/>
      <c r="KS237" s="106"/>
      <c r="KT237" s="106"/>
      <c r="KU237" s="106"/>
      <c r="KV237" s="106"/>
      <c r="KW237" s="106"/>
      <c r="KX237" s="106"/>
      <c r="KY237" s="106"/>
      <c r="KZ237" s="106"/>
      <c r="LA237" s="106"/>
      <c r="LB237" s="106"/>
      <c r="LC237" s="106"/>
      <c r="LD237" s="106"/>
      <c r="LE237" s="106"/>
      <c r="LF237" s="106"/>
      <c r="LG237" s="106"/>
      <c r="LH237" s="106"/>
      <c r="LI237" s="106"/>
      <c r="LJ237" s="106"/>
      <c r="LK237" s="106"/>
      <c r="LL237" s="106"/>
      <c r="LM237" s="106"/>
      <c r="LN237" s="106"/>
      <c r="LO237" s="106"/>
      <c r="LP237" s="106"/>
      <c r="LQ237" s="106"/>
      <c r="LR237" s="106"/>
      <c r="LS237" s="106"/>
      <c r="LT237" s="106"/>
      <c r="LU237" s="106"/>
      <c r="LV237" s="106"/>
      <c r="LW237" s="106"/>
      <c r="LX237" s="106"/>
      <c r="LY237" s="106"/>
      <c r="LZ237" s="106"/>
      <c r="MA237" s="106"/>
      <c r="MB237" s="106"/>
      <c r="MC237" s="106"/>
      <c r="MD237" s="106"/>
      <c r="ME237" s="106"/>
      <c r="MF237" s="106"/>
      <c r="MG237" s="106"/>
      <c r="MH237" s="106"/>
      <c r="MI237" s="106"/>
      <c r="MJ237" s="106"/>
      <c r="MK237" s="106"/>
      <c r="ML237" s="106"/>
      <c r="MM237" s="106"/>
      <c r="MN237" s="106"/>
      <c r="MO237" s="106"/>
      <c r="MP237" s="106"/>
      <c r="MQ237" s="106"/>
      <c r="MR237" s="106"/>
      <c r="MS237" s="106"/>
      <c r="MT237" s="106"/>
      <c r="MU237" s="106"/>
      <c r="MV237" s="106"/>
      <c r="MW237" s="106"/>
      <c r="MX237" s="106"/>
      <c r="MY237" s="106"/>
      <c r="MZ237" s="106"/>
      <c r="NA237" s="106"/>
      <c r="NB237" s="106"/>
      <c r="NC237" s="106"/>
      <c r="ND237" s="106"/>
      <c r="NE237" s="106"/>
      <c r="NF237" s="106"/>
      <c r="NG237" s="106"/>
      <c r="NH237" s="106"/>
      <c r="NI237" s="106"/>
      <c r="NJ237" s="106"/>
      <c r="NK237" s="106"/>
      <c r="NL237" s="106"/>
      <c r="NM237" s="106"/>
      <c r="NN237" s="106"/>
      <c r="NO237" s="106"/>
      <c r="NP237" s="106"/>
      <c r="NQ237" s="106"/>
      <c r="NR237" s="106"/>
      <c r="NS237" s="106"/>
      <c r="NT237" s="106"/>
      <c r="NU237" s="106"/>
      <c r="NV237" s="106"/>
      <c r="NW237" s="106"/>
      <c r="NX237" s="106"/>
      <c r="NY237" s="106"/>
      <c r="NZ237" s="106"/>
      <c r="OA237" s="106"/>
      <c r="OB237" s="106"/>
      <c r="OC237" s="106"/>
      <c r="OD237" s="106"/>
      <c r="OE237" s="106"/>
      <c r="OF237" s="106"/>
      <c r="OG237" s="106"/>
      <c r="OH237" s="106"/>
      <c r="OI237" s="106"/>
      <c r="OJ237" s="106"/>
      <c r="OK237" s="106"/>
      <c r="OL237" s="106"/>
      <c r="OM237" s="106"/>
      <c r="ON237" s="106"/>
      <c r="OO237" s="106"/>
      <c r="OP237" s="106"/>
      <c r="OQ237" s="106"/>
      <c r="OR237" s="106"/>
      <c r="OS237" s="106"/>
      <c r="OT237" s="106"/>
      <c r="OU237" s="106"/>
      <c r="OV237" s="106"/>
      <c r="OW237" s="106"/>
      <c r="OX237" s="106"/>
      <c r="OY237" s="106"/>
      <c r="OZ237" s="106"/>
      <c r="PA237" s="106"/>
      <c r="PB237" s="106"/>
      <c r="PC237" s="106"/>
      <c r="PD237" s="106"/>
      <c r="PE237" s="106"/>
      <c r="PF237" s="106"/>
      <c r="PG237" s="106"/>
      <c r="PH237" s="106"/>
      <c r="PI237" s="106"/>
      <c r="PJ237" s="106"/>
      <c r="PK237" s="106"/>
      <c r="PL237" s="106"/>
      <c r="PM237" s="106"/>
      <c r="PN237" s="106"/>
      <c r="PO237" s="106"/>
      <c r="PP237" s="106"/>
      <c r="PQ237" s="106"/>
      <c r="PR237" s="106"/>
      <c r="PS237" s="106"/>
      <c r="PT237" s="106"/>
      <c r="PU237" s="106"/>
      <c r="PV237" s="106"/>
      <c r="PW237" s="106"/>
      <c r="PX237" s="106"/>
      <c r="PY237" s="106"/>
      <c r="PZ237" s="106"/>
      <c r="QA237" s="106"/>
      <c r="QB237" s="106"/>
      <c r="QC237" s="106"/>
      <c r="QD237" s="106"/>
      <c r="QE237" s="106"/>
      <c r="QF237" s="106"/>
      <c r="QG237" s="106"/>
      <c r="QH237" s="106"/>
      <c r="QI237" s="106"/>
      <c r="QJ237" s="106"/>
      <c r="QK237" s="106"/>
      <c r="QL237" s="106"/>
      <c r="QM237" s="106"/>
      <c r="QN237" s="106"/>
      <c r="QO237" s="106"/>
      <c r="QP237" s="106"/>
      <c r="QQ237" s="106"/>
      <c r="QR237" s="106"/>
      <c r="QS237" s="106"/>
      <c r="QT237" s="106"/>
      <c r="QU237" s="106"/>
      <c r="QV237" s="106"/>
      <c r="QW237" s="106"/>
      <c r="QX237" s="106"/>
      <c r="QY237" s="106"/>
      <c r="QZ237" s="106"/>
      <c r="RA237" s="106"/>
      <c r="RB237" s="106"/>
      <c r="RC237" s="106"/>
      <c r="RD237" s="106"/>
      <c r="RE237" s="106"/>
      <c r="RF237" s="106"/>
      <c r="RG237" s="106"/>
      <c r="RH237" s="106"/>
      <c r="RI237" s="106"/>
      <c r="RJ237" s="106"/>
      <c r="RK237" s="106"/>
      <c r="RL237" s="106"/>
      <c r="RM237" s="106"/>
      <c r="RN237" s="106"/>
      <c r="RO237" s="106"/>
      <c r="RP237" s="106"/>
      <c r="RQ237" s="106"/>
      <c r="RR237" s="106"/>
    </row>
    <row r="238" spans="1:486" x14ac:dyDescent="0.3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14"/>
      <c r="Q238" s="114"/>
      <c r="R238" s="149"/>
      <c r="S238" s="176">
        <v>0.71</v>
      </c>
      <c r="T238" s="176">
        <f t="shared" si="293"/>
        <v>72.745204481533492</v>
      </c>
      <c r="U238" s="176">
        <f t="shared" si="294"/>
        <v>45.06066005014619</v>
      </c>
      <c r="V238" s="177">
        <f t="shared" si="295"/>
        <v>0.86080643557404357</v>
      </c>
      <c r="W238" s="177">
        <f t="shared" si="296"/>
        <v>0.12403595301473387</v>
      </c>
      <c r="X238" s="177">
        <f t="shared" si="297"/>
        <v>1.2289923198854755</v>
      </c>
      <c r="Y238" s="177">
        <f t="shared" si="298"/>
        <v>1.7660474293772956</v>
      </c>
      <c r="Z238" s="178">
        <f t="shared" si="299"/>
        <v>3845.2017180275466</v>
      </c>
      <c r="AA238" s="178">
        <f t="shared" si="300"/>
        <v>1361.2548014607935</v>
      </c>
      <c r="AB238" s="176">
        <f t="shared" si="301"/>
        <v>0.73854486321638013</v>
      </c>
      <c r="AC238" s="176">
        <f t="shared" si="302"/>
        <v>6.9413519185200201</v>
      </c>
      <c r="AD238" s="149"/>
      <c r="AE238" s="149"/>
      <c r="AF238" s="149"/>
      <c r="AG238" s="149"/>
      <c r="AH238" s="149"/>
      <c r="AI238" s="149"/>
      <c r="AJ238" s="149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106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106"/>
      <c r="GY238" s="106"/>
      <c r="GZ238" s="106"/>
      <c r="HA238" s="106"/>
      <c r="HB238" s="106"/>
      <c r="HC238" s="106"/>
      <c r="HD238" s="106"/>
      <c r="HE238" s="106"/>
      <c r="HF238" s="106"/>
      <c r="HG238" s="106"/>
      <c r="HH238" s="106"/>
      <c r="HI238" s="106"/>
      <c r="HJ238" s="106"/>
      <c r="HK238" s="106"/>
      <c r="HL238" s="106"/>
      <c r="HM238" s="106"/>
      <c r="HN238" s="106"/>
      <c r="HO238" s="106"/>
      <c r="HP238" s="106"/>
      <c r="HQ238" s="106"/>
      <c r="HR238" s="106"/>
      <c r="HS238" s="106"/>
      <c r="HT238" s="106"/>
      <c r="HU238" s="106"/>
      <c r="HV238" s="106"/>
      <c r="HW238" s="106"/>
      <c r="HX238" s="106"/>
      <c r="HY238" s="106"/>
      <c r="HZ238" s="106"/>
      <c r="IA238" s="106"/>
      <c r="IB238" s="106"/>
      <c r="IC238" s="106"/>
      <c r="ID238" s="106"/>
      <c r="IE238" s="106"/>
      <c r="IF238" s="106"/>
      <c r="IG238" s="106"/>
      <c r="IH238" s="106"/>
      <c r="II238" s="106"/>
      <c r="IJ238" s="106"/>
      <c r="IK238" s="106"/>
      <c r="IL238" s="106"/>
      <c r="IM238" s="106"/>
      <c r="IN238" s="106"/>
      <c r="IO238" s="106"/>
      <c r="IP238" s="106"/>
      <c r="IQ238" s="106"/>
      <c r="IR238" s="106"/>
      <c r="IS238" s="106"/>
      <c r="IT238" s="106"/>
      <c r="IU238" s="106"/>
      <c r="IV238" s="106"/>
      <c r="IW238" s="106"/>
      <c r="IX238" s="106"/>
      <c r="IY238" s="106"/>
      <c r="IZ238" s="106"/>
      <c r="JA238" s="106"/>
      <c r="JB238" s="106"/>
      <c r="JC238" s="106"/>
      <c r="JD238" s="106"/>
      <c r="JE238" s="106"/>
      <c r="JF238" s="106"/>
      <c r="JG238" s="106"/>
      <c r="JH238" s="106"/>
      <c r="JI238" s="106"/>
      <c r="JJ238" s="106"/>
      <c r="JK238" s="106"/>
      <c r="JL238" s="106"/>
      <c r="JM238" s="106"/>
      <c r="JN238" s="106"/>
      <c r="JO238" s="106"/>
      <c r="JP238" s="106"/>
      <c r="JQ238" s="106"/>
      <c r="JR238" s="106"/>
      <c r="JS238" s="106"/>
      <c r="JT238" s="106"/>
      <c r="JU238" s="106"/>
      <c r="JV238" s="106"/>
      <c r="JW238" s="106"/>
      <c r="JX238" s="106"/>
      <c r="JY238" s="106"/>
      <c r="JZ238" s="106"/>
      <c r="KA238" s="106"/>
      <c r="KB238" s="106"/>
      <c r="KC238" s="106"/>
      <c r="KD238" s="106"/>
      <c r="KE238" s="106"/>
      <c r="KF238" s="106"/>
      <c r="KG238" s="106"/>
      <c r="KH238" s="106"/>
      <c r="KI238" s="106"/>
      <c r="KJ238" s="106"/>
      <c r="KK238" s="106"/>
      <c r="KL238" s="106"/>
      <c r="KM238" s="106"/>
      <c r="KN238" s="106"/>
      <c r="KO238" s="106"/>
      <c r="KP238" s="106"/>
      <c r="KQ238" s="106"/>
      <c r="KR238" s="106"/>
      <c r="KS238" s="106"/>
      <c r="KT238" s="106"/>
      <c r="KU238" s="106"/>
      <c r="KV238" s="106"/>
      <c r="KW238" s="106"/>
      <c r="KX238" s="106"/>
      <c r="KY238" s="106"/>
      <c r="KZ238" s="106"/>
      <c r="LA238" s="106"/>
      <c r="LB238" s="106"/>
      <c r="LC238" s="106"/>
      <c r="LD238" s="106"/>
      <c r="LE238" s="106"/>
      <c r="LF238" s="106"/>
      <c r="LG238" s="106"/>
      <c r="LH238" s="106"/>
      <c r="LI238" s="106"/>
      <c r="LJ238" s="106"/>
      <c r="LK238" s="106"/>
      <c r="LL238" s="106"/>
      <c r="LM238" s="106"/>
      <c r="LN238" s="106"/>
      <c r="LO238" s="106"/>
      <c r="LP238" s="106"/>
      <c r="LQ238" s="106"/>
      <c r="LR238" s="106"/>
      <c r="LS238" s="106"/>
      <c r="LT238" s="106"/>
      <c r="LU238" s="106"/>
      <c r="LV238" s="106"/>
      <c r="LW238" s="106"/>
      <c r="LX238" s="106"/>
      <c r="LY238" s="106"/>
      <c r="LZ238" s="106"/>
      <c r="MA238" s="106"/>
      <c r="MB238" s="106"/>
      <c r="MC238" s="106"/>
      <c r="MD238" s="106"/>
      <c r="ME238" s="106"/>
      <c r="MF238" s="106"/>
      <c r="MG238" s="106"/>
      <c r="MH238" s="106"/>
      <c r="MI238" s="106"/>
      <c r="MJ238" s="106"/>
      <c r="MK238" s="106"/>
      <c r="ML238" s="106"/>
      <c r="MM238" s="106"/>
      <c r="MN238" s="106"/>
      <c r="MO238" s="106"/>
      <c r="MP238" s="106"/>
      <c r="MQ238" s="106"/>
      <c r="MR238" s="106"/>
      <c r="MS238" s="106"/>
      <c r="MT238" s="106"/>
      <c r="MU238" s="106"/>
      <c r="MV238" s="106"/>
      <c r="MW238" s="106"/>
      <c r="MX238" s="106"/>
      <c r="MY238" s="106"/>
      <c r="MZ238" s="106"/>
      <c r="NA238" s="106"/>
      <c r="NB238" s="106"/>
      <c r="NC238" s="106"/>
      <c r="ND238" s="106"/>
      <c r="NE238" s="106"/>
      <c r="NF238" s="106"/>
      <c r="NG238" s="106"/>
      <c r="NH238" s="106"/>
      <c r="NI238" s="106"/>
      <c r="NJ238" s="106"/>
      <c r="NK238" s="106"/>
      <c r="NL238" s="106"/>
      <c r="NM238" s="106"/>
      <c r="NN238" s="106"/>
      <c r="NO238" s="106"/>
      <c r="NP238" s="106"/>
      <c r="NQ238" s="106"/>
      <c r="NR238" s="106"/>
      <c r="NS238" s="106"/>
      <c r="NT238" s="106"/>
      <c r="NU238" s="106"/>
      <c r="NV238" s="106"/>
      <c r="NW238" s="106"/>
      <c r="NX238" s="106"/>
      <c r="NY238" s="106"/>
      <c r="NZ238" s="106"/>
      <c r="OA238" s="106"/>
      <c r="OB238" s="106"/>
      <c r="OC238" s="106"/>
      <c r="OD238" s="106"/>
      <c r="OE238" s="106"/>
      <c r="OF238" s="106"/>
      <c r="OG238" s="106"/>
      <c r="OH238" s="106"/>
      <c r="OI238" s="106"/>
      <c r="OJ238" s="106"/>
      <c r="OK238" s="106"/>
      <c r="OL238" s="106"/>
      <c r="OM238" s="106"/>
      <c r="ON238" s="106"/>
      <c r="OO238" s="106"/>
      <c r="OP238" s="106"/>
      <c r="OQ238" s="106"/>
      <c r="OR238" s="106"/>
      <c r="OS238" s="106"/>
      <c r="OT238" s="106"/>
      <c r="OU238" s="106"/>
      <c r="OV238" s="106"/>
      <c r="OW238" s="106"/>
      <c r="OX238" s="106"/>
      <c r="OY238" s="106"/>
      <c r="OZ238" s="106"/>
      <c r="PA238" s="106"/>
      <c r="PB238" s="106"/>
      <c r="PC238" s="106"/>
      <c r="PD238" s="106"/>
      <c r="PE238" s="106"/>
      <c r="PF238" s="106"/>
      <c r="PG238" s="106"/>
      <c r="PH238" s="106"/>
      <c r="PI238" s="106"/>
      <c r="PJ238" s="106"/>
      <c r="PK238" s="106"/>
      <c r="PL238" s="106"/>
      <c r="PM238" s="106"/>
      <c r="PN238" s="106"/>
      <c r="PO238" s="106"/>
      <c r="PP238" s="106"/>
      <c r="PQ238" s="106"/>
      <c r="PR238" s="106"/>
      <c r="PS238" s="106"/>
      <c r="PT238" s="106"/>
      <c r="PU238" s="106"/>
      <c r="PV238" s="106"/>
      <c r="PW238" s="106"/>
      <c r="PX238" s="106"/>
      <c r="PY238" s="106"/>
      <c r="PZ238" s="106"/>
      <c r="QA238" s="106"/>
      <c r="QB238" s="106"/>
      <c r="QC238" s="106"/>
      <c r="QD238" s="106"/>
      <c r="QE238" s="106"/>
      <c r="QF238" s="106"/>
      <c r="QG238" s="106"/>
      <c r="QH238" s="106"/>
      <c r="QI238" s="106"/>
      <c r="QJ238" s="106"/>
      <c r="QK238" s="106"/>
      <c r="QL238" s="106"/>
      <c r="QM238" s="106"/>
      <c r="QN238" s="106"/>
      <c r="QO238" s="106"/>
      <c r="QP238" s="106"/>
      <c r="QQ238" s="106"/>
      <c r="QR238" s="106"/>
      <c r="QS238" s="106"/>
      <c r="QT238" s="106"/>
      <c r="QU238" s="106"/>
      <c r="QV238" s="106"/>
      <c r="QW238" s="106"/>
      <c r="QX238" s="106"/>
      <c r="QY238" s="106"/>
      <c r="QZ238" s="106"/>
      <c r="RA238" s="106"/>
      <c r="RB238" s="106"/>
      <c r="RC238" s="106"/>
      <c r="RD238" s="106"/>
      <c r="RE238" s="106"/>
      <c r="RF238" s="106"/>
      <c r="RG238" s="106"/>
      <c r="RH238" s="106"/>
      <c r="RI238" s="106"/>
      <c r="RJ238" s="106"/>
      <c r="RK238" s="106"/>
      <c r="RL238" s="106"/>
      <c r="RM238" s="106"/>
      <c r="RN238" s="106"/>
      <c r="RO238" s="106"/>
      <c r="RP238" s="106"/>
      <c r="RQ238" s="106"/>
      <c r="RR238" s="106"/>
    </row>
    <row r="239" spans="1:486" x14ac:dyDescent="0.3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14"/>
      <c r="Q239" s="114"/>
      <c r="R239" s="149"/>
      <c r="S239" s="176">
        <v>0.72</v>
      </c>
      <c r="T239" s="176">
        <f t="shared" si="293"/>
        <v>72.745204481533492</v>
      </c>
      <c r="U239" s="176">
        <f t="shared" si="294"/>
        <v>45.06066005014619</v>
      </c>
      <c r="V239" s="177">
        <f t="shared" si="295"/>
        <v>0.86080643557404357</v>
      </c>
      <c r="W239" s="177">
        <f t="shared" si="296"/>
        <v>0.12403595301473387</v>
      </c>
      <c r="X239" s="177">
        <f t="shared" si="297"/>
        <v>1.2171512750808409</v>
      </c>
      <c r="Y239" s="177">
        <f t="shared" si="298"/>
        <v>1.8094722431413639</v>
      </c>
      <c r="Z239" s="178">
        <f t="shared" si="299"/>
        <v>3861.7900998086852</v>
      </c>
      <c r="AA239" s="178">
        <f t="shared" si="300"/>
        <v>1346.6322799709048</v>
      </c>
      <c r="AB239" s="176">
        <f t="shared" si="301"/>
        <v>0.7414510226361688</v>
      </c>
      <c r="AC239" s="176">
        <f t="shared" si="302"/>
        <v>6.9439728427615144</v>
      </c>
      <c r="AD239" s="149"/>
      <c r="AE239" s="149"/>
      <c r="AF239" s="149"/>
      <c r="AG239" s="149"/>
      <c r="AH239" s="149"/>
      <c r="AI239" s="149"/>
      <c r="AJ239" s="149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106"/>
      <c r="GY239" s="106"/>
      <c r="GZ239" s="106"/>
      <c r="HA239" s="106"/>
      <c r="HB239" s="106"/>
      <c r="HC239" s="106"/>
      <c r="HD239" s="106"/>
      <c r="HE239" s="106"/>
      <c r="HF239" s="106"/>
      <c r="HG239" s="106"/>
      <c r="HH239" s="106"/>
      <c r="HI239" s="106"/>
      <c r="HJ239" s="106"/>
      <c r="HK239" s="106"/>
      <c r="HL239" s="106"/>
      <c r="HM239" s="106"/>
      <c r="HN239" s="106"/>
      <c r="HO239" s="106"/>
      <c r="HP239" s="106"/>
      <c r="HQ239" s="106"/>
      <c r="HR239" s="106"/>
      <c r="HS239" s="106"/>
      <c r="HT239" s="106"/>
      <c r="HU239" s="106"/>
      <c r="HV239" s="106"/>
      <c r="HW239" s="106"/>
      <c r="HX239" s="106"/>
      <c r="HY239" s="106"/>
      <c r="HZ239" s="106"/>
      <c r="IA239" s="106"/>
      <c r="IB239" s="106"/>
      <c r="IC239" s="106"/>
      <c r="ID239" s="106"/>
      <c r="IE239" s="106"/>
      <c r="IF239" s="106"/>
      <c r="IG239" s="106"/>
      <c r="IH239" s="106"/>
      <c r="II239" s="106"/>
      <c r="IJ239" s="106"/>
      <c r="IK239" s="106"/>
      <c r="IL239" s="106"/>
      <c r="IM239" s="106"/>
      <c r="IN239" s="106"/>
      <c r="IO239" s="106"/>
      <c r="IP239" s="106"/>
      <c r="IQ239" s="106"/>
      <c r="IR239" s="106"/>
      <c r="IS239" s="106"/>
      <c r="IT239" s="106"/>
      <c r="IU239" s="106"/>
      <c r="IV239" s="106"/>
      <c r="IW239" s="106"/>
      <c r="IX239" s="106"/>
      <c r="IY239" s="106"/>
      <c r="IZ239" s="106"/>
      <c r="JA239" s="106"/>
      <c r="JB239" s="106"/>
      <c r="JC239" s="106"/>
      <c r="JD239" s="106"/>
      <c r="JE239" s="106"/>
      <c r="JF239" s="106"/>
      <c r="JG239" s="106"/>
      <c r="JH239" s="106"/>
      <c r="JI239" s="106"/>
      <c r="JJ239" s="106"/>
      <c r="JK239" s="106"/>
      <c r="JL239" s="106"/>
      <c r="JM239" s="106"/>
      <c r="JN239" s="106"/>
      <c r="JO239" s="106"/>
      <c r="JP239" s="106"/>
      <c r="JQ239" s="106"/>
      <c r="JR239" s="106"/>
      <c r="JS239" s="106"/>
      <c r="JT239" s="106"/>
      <c r="JU239" s="106"/>
      <c r="JV239" s="106"/>
      <c r="JW239" s="106"/>
      <c r="JX239" s="106"/>
      <c r="JY239" s="106"/>
      <c r="JZ239" s="106"/>
      <c r="KA239" s="106"/>
      <c r="KB239" s="106"/>
      <c r="KC239" s="106"/>
      <c r="KD239" s="106"/>
      <c r="KE239" s="106"/>
      <c r="KF239" s="106"/>
      <c r="KG239" s="106"/>
      <c r="KH239" s="106"/>
      <c r="KI239" s="106"/>
      <c r="KJ239" s="106"/>
      <c r="KK239" s="106"/>
      <c r="KL239" s="106"/>
      <c r="KM239" s="106"/>
      <c r="KN239" s="106"/>
      <c r="KO239" s="106"/>
      <c r="KP239" s="106"/>
      <c r="KQ239" s="106"/>
      <c r="KR239" s="106"/>
      <c r="KS239" s="106"/>
      <c r="KT239" s="106"/>
      <c r="KU239" s="106"/>
      <c r="KV239" s="106"/>
      <c r="KW239" s="106"/>
      <c r="KX239" s="106"/>
      <c r="KY239" s="106"/>
      <c r="KZ239" s="106"/>
      <c r="LA239" s="106"/>
      <c r="LB239" s="106"/>
      <c r="LC239" s="106"/>
      <c r="LD239" s="106"/>
      <c r="LE239" s="106"/>
      <c r="LF239" s="106"/>
      <c r="LG239" s="106"/>
      <c r="LH239" s="106"/>
      <c r="LI239" s="106"/>
      <c r="LJ239" s="106"/>
      <c r="LK239" s="106"/>
      <c r="LL239" s="106"/>
      <c r="LM239" s="106"/>
      <c r="LN239" s="106"/>
      <c r="LO239" s="106"/>
      <c r="LP239" s="106"/>
      <c r="LQ239" s="106"/>
      <c r="LR239" s="106"/>
      <c r="LS239" s="106"/>
      <c r="LT239" s="106"/>
      <c r="LU239" s="106"/>
      <c r="LV239" s="106"/>
      <c r="LW239" s="106"/>
      <c r="LX239" s="106"/>
      <c r="LY239" s="106"/>
      <c r="LZ239" s="106"/>
      <c r="MA239" s="106"/>
      <c r="MB239" s="106"/>
      <c r="MC239" s="106"/>
      <c r="MD239" s="106"/>
      <c r="ME239" s="106"/>
      <c r="MF239" s="106"/>
      <c r="MG239" s="106"/>
      <c r="MH239" s="106"/>
      <c r="MI239" s="106"/>
      <c r="MJ239" s="106"/>
      <c r="MK239" s="106"/>
      <c r="ML239" s="106"/>
      <c r="MM239" s="106"/>
      <c r="MN239" s="106"/>
      <c r="MO239" s="106"/>
      <c r="MP239" s="106"/>
      <c r="MQ239" s="106"/>
      <c r="MR239" s="106"/>
      <c r="MS239" s="106"/>
      <c r="MT239" s="106"/>
      <c r="MU239" s="106"/>
      <c r="MV239" s="106"/>
      <c r="MW239" s="106"/>
      <c r="MX239" s="106"/>
      <c r="MY239" s="106"/>
      <c r="MZ239" s="106"/>
      <c r="NA239" s="106"/>
      <c r="NB239" s="106"/>
      <c r="NC239" s="106"/>
      <c r="ND239" s="106"/>
      <c r="NE239" s="106"/>
      <c r="NF239" s="106"/>
      <c r="NG239" s="106"/>
      <c r="NH239" s="106"/>
      <c r="NI239" s="106"/>
      <c r="NJ239" s="106"/>
      <c r="NK239" s="106"/>
      <c r="NL239" s="106"/>
      <c r="NM239" s="106"/>
      <c r="NN239" s="106"/>
      <c r="NO239" s="106"/>
      <c r="NP239" s="106"/>
      <c r="NQ239" s="106"/>
      <c r="NR239" s="106"/>
      <c r="NS239" s="106"/>
      <c r="NT239" s="106"/>
      <c r="NU239" s="106"/>
      <c r="NV239" s="106"/>
      <c r="NW239" s="106"/>
      <c r="NX239" s="106"/>
      <c r="NY239" s="106"/>
      <c r="NZ239" s="106"/>
      <c r="OA239" s="106"/>
      <c r="OB239" s="106"/>
      <c r="OC239" s="106"/>
      <c r="OD239" s="106"/>
      <c r="OE239" s="106"/>
      <c r="OF239" s="106"/>
      <c r="OG239" s="106"/>
      <c r="OH239" s="106"/>
      <c r="OI239" s="106"/>
      <c r="OJ239" s="106"/>
      <c r="OK239" s="106"/>
      <c r="OL239" s="106"/>
      <c r="OM239" s="106"/>
      <c r="ON239" s="106"/>
      <c r="OO239" s="106"/>
      <c r="OP239" s="106"/>
      <c r="OQ239" s="106"/>
      <c r="OR239" s="106"/>
      <c r="OS239" s="106"/>
      <c r="OT239" s="106"/>
      <c r="OU239" s="106"/>
      <c r="OV239" s="106"/>
      <c r="OW239" s="106"/>
      <c r="OX239" s="106"/>
      <c r="OY239" s="106"/>
      <c r="OZ239" s="106"/>
      <c r="PA239" s="106"/>
      <c r="PB239" s="106"/>
      <c r="PC239" s="106"/>
      <c r="PD239" s="106"/>
      <c r="PE239" s="106"/>
      <c r="PF239" s="106"/>
      <c r="PG239" s="106"/>
      <c r="PH239" s="106"/>
      <c r="PI239" s="106"/>
      <c r="PJ239" s="106"/>
      <c r="PK239" s="106"/>
      <c r="PL239" s="106"/>
      <c r="PM239" s="106"/>
      <c r="PN239" s="106"/>
      <c r="PO239" s="106"/>
      <c r="PP239" s="106"/>
      <c r="PQ239" s="106"/>
      <c r="PR239" s="106"/>
      <c r="PS239" s="106"/>
      <c r="PT239" s="106"/>
      <c r="PU239" s="106"/>
      <c r="PV239" s="106"/>
      <c r="PW239" s="106"/>
      <c r="PX239" s="106"/>
      <c r="PY239" s="106"/>
      <c r="PZ239" s="106"/>
      <c r="QA239" s="106"/>
      <c r="QB239" s="106"/>
      <c r="QC239" s="106"/>
      <c r="QD239" s="106"/>
      <c r="QE239" s="106"/>
      <c r="QF239" s="106"/>
      <c r="QG239" s="106"/>
      <c r="QH239" s="106"/>
      <c r="QI239" s="106"/>
      <c r="QJ239" s="106"/>
      <c r="QK239" s="106"/>
      <c r="QL239" s="106"/>
      <c r="QM239" s="106"/>
      <c r="QN239" s="106"/>
      <c r="QO239" s="106"/>
      <c r="QP239" s="106"/>
      <c r="QQ239" s="106"/>
      <c r="QR239" s="106"/>
      <c r="QS239" s="106"/>
      <c r="QT239" s="106"/>
      <c r="QU239" s="106"/>
      <c r="QV239" s="106"/>
      <c r="QW239" s="106"/>
      <c r="QX239" s="106"/>
      <c r="QY239" s="106"/>
      <c r="QZ239" s="106"/>
      <c r="RA239" s="106"/>
      <c r="RB239" s="106"/>
      <c r="RC239" s="106"/>
      <c r="RD239" s="106"/>
      <c r="RE239" s="106"/>
      <c r="RF239" s="106"/>
      <c r="RG239" s="106"/>
      <c r="RH239" s="106"/>
      <c r="RI239" s="106"/>
      <c r="RJ239" s="106"/>
      <c r="RK239" s="106"/>
      <c r="RL239" s="106"/>
      <c r="RM239" s="106"/>
      <c r="RN239" s="106"/>
      <c r="RO239" s="106"/>
      <c r="RP239" s="106"/>
      <c r="RQ239" s="106"/>
      <c r="RR239" s="106"/>
    </row>
    <row r="240" spans="1:486" x14ac:dyDescent="0.3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14"/>
      <c r="Q240" s="114"/>
      <c r="R240" s="149"/>
      <c r="S240" s="176">
        <v>0.73</v>
      </c>
      <c r="T240" s="176">
        <f t="shared" si="293"/>
        <v>72.745204481533492</v>
      </c>
      <c r="U240" s="176">
        <f t="shared" si="294"/>
        <v>45.06066005014619</v>
      </c>
      <c r="V240" s="177">
        <f t="shared" si="295"/>
        <v>0.86080643557404357</v>
      </c>
      <c r="W240" s="177">
        <f t="shared" si="296"/>
        <v>0.12403595301473387</v>
      </c>
      <c r="X240" s="177">
        <f t="shared" si="297"/>
        <v>1.2055239354397</v>
      </c>
      <c r="Y240" s="177">
        <f t="shared" si="298"/>
        <v>1.8558524969666805</v>
      </c>
      <c r="Z240" s="178">
        <f t="shared" si="299"/>
        <v>3878.0223507020837</v>
      </c>
      <c r="AA240" s="178">
        <f t="shared" si="300"/>
        <v>1331.8223033642601</v>
      </c>
      <c r="AB240" s="176">
        <f t="shared" si="301"/>
        <v>0.74436429648151659</v>
      </c>
      <c r="AC240" s="176">
        <f t="shared" si="302"/>
        <v>6.9458690472745195</v>
      </c>
      <c r="AD240" s="149"/>
      <c r="AE240" s="149"/>
      <c r="AF240" s="149"/>
      <c r="AG240" s="149"/>
      <c r="AH240" s="149"/>
      <c r="AI240" s="149"/>
      <c r="AJ240" s="149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  <c r="GB240" s="106"/>
      <c r="GC240" s="106"/>
      <c r="GD240" s="106"/>
      <c r="GE240" s="106"/>
      <c r="GF240" s="106"/>
      <c r="GG240" s="106"/>
      <c r="GH240" s="106"/>
      <c r="GI240" s="106"/>
      <c r="GJ240" s="106"/>
      <c r="GK240" s="106"/>
      <c r="GL240" s="106"/>
      <c r="GM240" s="106"/>
      <c r="GN240" s="106"/>
      <c r="GO240" s="106"/>
      <c r="GP240" s="106"/>
      <c r="GQ240" s="106"/>
      <c r="GR240" s="106"/>
      <c r="GS240" s="106"/>
      <c r="GT240" s="106"/>
      <c r="GU240" s="106"/>
      <c r="GV240" s="106"/>
      <c r="GW240" s="106"/>
      <c r="GX240" s="106"/>
      <c r="GY240" s="106"/>
      <c r="GZ240" s="106"/>
      <c r="HA240" s="106"/>
      <c r="HB240" s="106"/>
      <c r="HC240" s="106"/>
      <c r="HD240" s="106"/>
      <c r="HE240" s="106"/>
      <c r="HF240" s="106"/>
      <c r="HG240" s="106"/>
      <c r="HH240" s="106"/>
      <c r="HI240" s="106"/>
      <c r="HJ240" s="106"/>
      <c r="HK240" s="106"/>
      <c r="HL240" s="106"/>
      <c r="HM240" s="106"/>
      <c r="HN240" s="106"/>
      <c r="HO240" s="106"/>
      <c r="HP240" s="106"/>
      <c r="HQ240" s="106"/>
      <c r="HR240" s="106"/>
      <c r="HS240" s="106"/>
      <c r="HT240" s="106"/>
      <c r="HU240" s="106"/>
      <c r="HV240" s="106"/>
      <c r="HW240" s="106"/>
      <c r="HX240" s="106"/>
      <c r="HY240" s="106"/>
      <c r="HZ240" s="106"/>
      <c r="IA240" s="106"/>
      <c r="IB240" s="106"/>
      <c r="IC240" s="106"/>
      <c r="ID240" s="106"/>
      <c r="IE240" s="106"/>
      <c r="IF240" s="106"/>
      <c r="IG240" s="106"/>
      <c r="IH240" s="106"/>
      <c r="II240" s="106"/>
      <c r="IJ240" s="106"/>
      <c r="IK240" s="106"/>
      <c r="IL240" s="106"/>
      <c r="IM240" s="106"/>
      <c r="IN240" s="106"/>
      <c r="IO240" s="106"/>
      <c r="IP240" s="106"/>
      <c r="IQ240" s="106"/>
      <c r="IR240" s="106"/>
      <c r="IS240" s="106"/>
      <c r="IT240" s="106"/>
      <c r="IU240" s="106"/>
      <c r="IV240" s="106"/>
      <c r="IW240" s="106"/>
      <c r="IX240" s="106"/>
      <c r="IY240" s="106"/>
      <c r="IZ240" s="106"/>
      <c r="JA240" s="106"/>
      <c r="JB240" s="106"/>
      <c r="JC240" s="106"/>
      <c r="JD240" s="106"/>
      <c r="JE240" s="106"/>
      <c r="JF240" s="106"/>
      <c r="JG240" s="106"/>
      <c r="JH240" s="106"/>
      <c r="JI240" s="106"/>
      <c r="JJ240" s="106"/>
      <c r="JK240" s="106"/>
      <c r="JL240" s="106"/>
      <c r="JM240" s="106"/>
      <c r="JN240" s="106"/>
      <c r="JO240" s="106"/>
      <c r="JP240" s="106"/>
      <c r="JQ240" s="106"/>
      <c r="JR240" s="106"/>
      <c r="JS240" s="106"/>
      <c r="JT240" s="106"/>
      <c r="JU240" s="106"/>
      <c r="JV240" s="106"/>
      <c r="JW240" s="106"/>
      <c r="JX240" s="106"/>
      <c r="JY240" s="106"/>
      <c r="JZ240" s="106"/>
      <c r="KA240" s="106"/>
      <c r="KB240" s="106"/>
      <c r="KC240" s="106"/>
      <c r="KD240" s="106"/>
      <c r="KE240" s="106"/>
      <c r="KF240" s="106"/>
      <c r="KG240" s="106"/>
      <c r="KH240" s="106"/>
      <c r="KI240" s="106"/>
      <c r="KJ240" s="106"/>
      <c r="KK240" s="106"/>
      <c r="KL240" s="106"/>
      <c r="KM240" s="106"/>
      <c r="KN240" s="106"/>
      <c r="KO240" s="106"/>
      <c r="KP240" s="106"/>
      <c r="KQ240" s="106"/>
      <c r="KR240" s="106"/>
      <c r="KS240" s="106"/>
      <c r="KT240" s="106"/>
      <c r="KU240" s="106"/>
      <c r="KV240" s="106"/>
      <c r="KW240" s="106"/>
      <c r="KX240" s="106"/>
      <c r="KY240" s="106"/>
      <c r="KZ240" s="106"/>
      <c r="LA240" s="106"/>
      <c r="LB240" s="106"/>
      <c r="LC240" s="106"/>
      <c r="LD240" s="106"/>
      <c r="LE240" s="106"/>
      <c r="LF240" s="106"/>
      <c r="LG240" s="106"/>
      <c r="LH240" s="106"/>
      <c r="LI240" s="106"/>
      <c r="LJ240" s="106"/>
      <c r="LK240" s="106"/>
      <c r="LL240" s="106"/>
      <c r="LM240" s="106"/>
      <c r="LN240" s="106"/>
      <c r="LO240" s="106"/>
      <c r="LP240" s="106"/>
      <c r="LQ240" s="106"/>
      <c r="LR240" s="106"/>
      <c r="LS240" s="106"/>
      <c r="LT240" s="106"/>
      <c r="LU240" s="106"/>
      <c r="LV240" s="106"/>
      <c r="LW240" s="106"/>
      <c r="LX240" s="106"/>
      <c r="LY240" s="106"/>
      <c r="LZ240" s="106"/>
      <c r="MA240" s="106"/>
      <c r="MB240" s="106"/>
      <c r="MC240" s="106"/>
      <c r="MD240" s="106"/>
      <c r="ME240" s="106"/>
      <c r="MF240" s="106"/>
      <c r="MG240" s="106"/>
      <c r="MH240" s="106"/>
      <c r="MI240" s="106"/>
      <c r="MJ240" s="106"/>
      <c r="MK240" s="106"/>
      <c r="ML240" s="106"/>
      <c r="MM240" s="106"/>
      <c r="MN240" s="106"/>
      <c r="MO240" s="106"/>
      <c r="MP240" s="106"/>
      <c r="MQ240" s="106"/>
      <c r="MR240" s="106"/>
      <c r="MS240" s="106"/>
      <c r="MT240" s="106"/>
      <c r="MU240" s="106"/>
      <c r="MV240" s="106"/>
      <c r="MW240" s="106"/>
      <c r="MX240" s="106"/>
      <c r="MY240" s="106"/>
      <c r="MZ240" s="106"/>
      <c r="NA240" s="106"/>
      <c r="NB240" s="106"/>
      <c r="NC240" s="106"/>
      <c r="ND240" s="106"/>
      <c r="NE240" s="106"/>
      <c r="NF240" s="106"/>
      <c r="NG240" s="106"/>
      <c r="NH240" s="106"/>
      <c r="NI240" s="106"/>
      <c r="NJ240" s="106"/>
      <c r="NK240" s="106"/>
      <c r="NL240" s="106"/>
      <c r="NM240" s="106"/>
      <c r="NN240" s="106"/>
      <c r="NO240" s="106"/>
      <c r="NP240" s="106"/>
      <c r="NQ240" s="106"/>
      <c r="NR240" s="106"/>
      <c r="NS240" s="106"/>
      <c r="NT240" s="106"/>
      <c r="NU240" s="106"/>
      <c r="NV240" s="106"/>
      <c r="NW240" s="106"/>
      <c r="NX240" s="106"/>
      <c r="NY240" s="106"/>
      <c r="NZ240" s="106"/>
      <c r="OA240" s="106"/>
      <c r="OB240" s="106"/>
      <c r="OC240" s="106"/>
      <c r="OD240" s="106"/>
      <c r="OE240" s="106"/>
      <c r="OF240" s="106"/>
      <c r="OG240" s="106"/>
      <c r="OH240" s="106"/>
      <c r="OI240" s="106"/>
      <c r="OJ240" s="106"/>
      <c r="OK240" s="106"/>
      <c r="OL240" s="106"/>
      <c r="OM240" s="106"/>
      <c r="ON240" s="106"/>
      <c r="OO240" s="106"/>
      <c r="OP240" s="106"/>
      <c r="OQ240" s="106"/>
      <c r="OR240" s="106"/>
      <c r="OS240" s="106"/>
      <c r="OT240" s="106"/>
      <c r="OU240" s="106"/>
      <c r="OV240" s="106"/>
      <c r="OW240" s="106"/>
      <c r="OX240" s="106"/>
      <c r="OY240" s="106"/>
      <c r="OZ240" s="106"/>
      <c r="PA240" s="106"/>
      <c r="PB240" s="106"/>
      <c r="PC240" s="106"/>
      <c r="PD240" s="106"/>
      <c r="PE240" s="106"/>
      <c r="PF240" s="106"/>
      <c r="PG240" s="106"/>
      <c r="PH240" s="106"/>
      <c r="PI240" s="106"/>
      <c r="PJ240" s="106"/>
      <c r="PK240" s="106"/>
      <c r="PL240" s="106"/>
      <c r="PM240" s="106"/>
      <c r="PN240" s="106"/>
      <c r="PO240" s="106"/>
      <c r="PP240" s="106"/>
      <c r="PQ240" s="106"/>
      <c r="PR240" s="106"/>
      <c r="PS240" s="106"/>
      <c r="PT240" s="106"/>
      <c r="PU240" s="106"/>
      <c r="PV240" s="106"/>
      <c r="PW240" s="106"/>
      <c r="PX240" s="106"/>
      <c r="PY240" s="106"/>
      <c r="PZ240" s="106"/>
      <c r="QA240" s="106"/>
      <c r="QB240" s="106"/>
      <c r="QC240" s="106"/>
      <c r="QD240" s="106"/>
      <c r="QE240" s="106"/>
      <c r="QF240" s="106"/>
      <c r="QG240" s="106"/>
      <c r="QH240" s="106"/>
      <c r="QI240" s="106"/>
      <c r="QJ240" s="106"/>
      <c r="QK240" s="106"/>
      <c r="QL240" s="106"/>
      <c r="QM240" s="106"/>
      <c r="QN240" s="106"/>
      <c r="QO240" s="106"/>
      <c r="QP240" s="106"/>
      <c r="QQ240" s="106"/>
      <c r="QR240" s="106"/>
      <c r="QS240" s="106"/>
      <c r="QT240" s="106"/>
      <c r="QU240" s="106"/>
      <c r="QV240" s="106"/>
      <c r="QW240" s="106"/>
      <c r="QX240" s="106"/>
      <c r="QY240" s="106"/>
      <c r="QZ240" s="106"/>
      <c r="RA240" s="106"/>
      <c r="RB240" s="106"/>
      <c r="RC240" s="106"/>
      <c r="RD240" s="106"/>
      <c r="RE240" s="106"/>
      <c r="RF240" s="106"/>
      <c r="RG240" s="106"/>
      <c r="RH240" s="106"/>
      <c r="RI240" s="106"/>
      <c r="RJ240" s="106"/>
      <c r="RK240" s="106"/>
      <c r="RL240" s="106"/>
      <c r="RM240" s="106"/>
      <c r="RN240" s="106"/>
      <c r="RO240" s="106"/>
      <c r="RP240" s="106"/>
      <c r="RQ240" s="106"/>
      <c r="RR240" s="106"/>
    </row>
    <row r="241" spans="1:486" x14ac:dyDescent="0.3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14"/>
      <c r="Q241" s="114"/>
      <c r="R241" s="149"/>
      <c r="S241" s="176">
        <v>0.74</v>
      </c>
      <c r="T241" s="176">
        <f t="shared" si="293"/>
        <v>72.745204481533492</v>
      </c>
      <c r="U241" s="176">
        <f t="shared" si="294"/>
        <v>45.06066005014619</v>
      </c>
      <c r="V241" s="177">
        <f t="shared" si="295"/>
        <v>0.86080643557404357</v>
      </c>
      <c r="W241" s="177">
        <f t="shared" si="296"/>
        <v>0.12403595301473387</v>
      </c>
      <c r="X241" s="177">
        <f t="shared" si="297"/>
        <v>1.1941109759353361</v>
      </c>
      <c r="Y241" s="177">
        <f t="shared" si="298"/>
        <v>1.9054736048802037</v>
      </c>
      <c r="Z241" s="178">
        <f t="shared" si="299"/>
        <v>3893.9289236720761</v>
      </c>
      <c r="AA241" s="178">
        <f t="shared" si="300"/>
        <v>1316.7864501839347</v>
      </c>
      <c r="AB241" s="176">
        <f t="shared" si="301"/>
        <v>0.74729257775415736</v>
      </c>
      <c r="AC241" s="176">
        <f t="shared" si="302"/>
        <v>6.9470299083054101</v>
      </c>
      <c r="AD241" s="149"/>
      <c r="AE241" s="149"/>
      <c r="AF241" s="149"/>
      <c r="AG241" s="149"/>
      <c r="AH241" s="149"/>
      <c r="AI241" s="149"/>
      <c r="AJ241" s="149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06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  <c r="JX241" s="106"/>
      <c r="JY241" s="106"/>
      <c r="JZ241" s="106"/>
      <c r="KA241" s="106"/>
      <c r="KB241" s="106"/>
      <c r="KC241" s="106"/>
      <c r="KD241" s="106"/>
      <c r="KE241" s="106"/>
      <c r="KF241" s="106"/>
      <c r="KG241" s="106"/>
      <c r="KH241" s="106"/>
      <c r="KI241" s="106"/>
      <c r="KJ241" s="106"/>
      <c r="KK241" s="106"/>
      <c r="KL241" s="106"/>
      <c r="KM241" s="106"/>
      <c r="KN241" s="106"/>
      <c r="KO241" s="106"/>
      <c r="KP241" s="106"/>
      <c r="KQ241" s="106"/>
      <c r="KR241" s="106"/>
      <c r="KS241" s="106"/>
      <c r="KT241" s="106"/>
      <c r="KU241" s="106"/>
      <c r="KV241" s="106"/>
      <c r="KW241" s="106"/>
      <c r="KX241" s="106"/>
      <c r="KY241" s="106"/>
      <c r="KZ241" s="106"/>
      <c r="LA241" s="106"/>
      <c r="LB241" s="106"/>
      <c r="LC241" s="106"/>
      <c r="LD241" s="106"/>
      <c r="LE241" s="106"/>
      <c r="LF241" s="106"/>
      <c r="LG241" s="106"/>
      <c r="LH241" s="106"/>
      <c r="LI241" s="106"/>
      <c r="LJ241" s="106"/>
      <c r="LK241" s="106"/>
      <c r="LL241" s="106"/>
      <c r="LM241" s="106"/>
      <c r="LN241" s="106"/>
      <c r="LO241" s="106"/>
      <c r="LP241" s="106"/>
      <c r="LQ241" s="106"/>
      <c r="LR241" s="106"/>
      <c r="LS241" s="106"/>
      <c r="LT241" s="106"/>
      <c r="LU241" s="106"/>
      <c r="LV241" s="106"/>
      <c r="LW241" s="106"/>
      <c r="LX241" s="106"/>
      <c r="LY241" s="106"/>
      <c r="LZ241" s="106"/>
      <c r="MA241" s="106"/>
      <c r="MB241" s="106"/>
      <c r="MC241" s="106"/>
      <c r="MD241" s="106"/>
      <c r="ME241" s="106"/>
      <c r="MF241" s="106"/>
      <c r="MG241" s="106"/>
      <c r="MH241" s="106"/>
      <c r="MI241" s="106"/>
      <c r="MJ241" s="106"/>
      <c r="MK241" s="106"/>
      <c r="ML241" s="106"/>
      <c r="MM241" s="106"/>
      <c r="MN241" s="106"/>
      <c r="MO241" s="106"/>
      <c r="MP241" s="106"/>
      <c r="MQ241" s="106"/>
      <c r="MR241" s="106"/>
      <c r="MS241" s="106"/>
      <c r="MT241" s="106"/>
      <c r="MU241" s="106"/>
      <c r="MV241" s="106"/>
      <c r="MW241" s="106"/>
      <c r="MX241" s="106"/>
      <c r="MY241" s="106"/>
      <c r="MZ241" s="106"/>
      <c r="NA241" s="106"/>
      <c r="NB241" s="106"/>
      <c r="NC241" s="106"/>
      <c r="ND241" s="106"/>
      <c r="NE241" s="106"/>
      <c r="NF241" s="106"/>
      <c r="NG241" s="106"/>
      <c r="NH241" s="106"/>
      <c r="NI241" s="106"/>
      <c r="NJ241" s="106"/>
      <c r="NK241" s="106"/>
      <c r="NL241" s="106"/>
      <c r="NM241" s="106"/>
      <c r="NN241" s="106"/>
      <c r="NO241" s="106"/>
      <c r="NP241" s="106"/>
      <c r="NQ241" s="106"/>
      <c r="NR241" s="106"/>
      <c r="NS241" s="106"/>
      <c r="NT241" s="106"/>
      <c r="NU241" s="106"/>
      <c r="NV241" s="106"/>
      <c r="NW241" s="106"/>
      <c r="NX241" s="106"/>
      <c r="NY241" s="106"/>
      <c r="NZ241" s="106"/>
      <c r="OA241" s="106"/>
      <c r="OB241" s="106"/>
      <c r="OC241" s="106"/>
      <c r="OD241" s="106"/>
      <c r="OE241" s="106"/>
      <c r="OF241" s="106"/>
      <c r="OG241" s="106"/>
      <c r="OH241" s="106"/>
      <c r="OI241" s="106"/>
      <c r="OJ241" s="106"/>
      <c r="OK241" s="106"/>
      <c r="OL241" s="106"/>
      <c r="OM241" s="106"/>
      <c r="ON241" s="106"/>
      <c r="OO241" s="106"/>
      <c r="OP241" s="106"/>
      <c r="OQ241" s="106"/>
      <c r="OR241" s="106"/>
      <c r="OS241" s="106"/>
      <c r="OT241" s="106"/>
      <c r="OU241" s="106"/>
      <c r="OV241" s="106"/>
      <c r="OW241" s="106"/>
      <c r="OX241" s="106"/>
      <c r="OY241" s="106"/>
      <c r="OZ241" s="106"/>
      <c r="PA241" s="106"/>
      <c r="PB241" s="106"/>
      <c r="PC241" s="106"/>
      <c r="PD241" s="106"/>
      <c r="PE241" s="106"/>
      <c r="PF241" s="106"/>
      <c r="PG241" s="106"/>
      <c r="PH241" s="106"/>
      <c r="PI241" s="106"/>
      <c r="PJ241" s="106"/>
      <c r="PK241" s="106"/>
      <c r="PL241" s="106"/>
      <c r="PM241" s="106"/>
      <c r="PN241" s="106"/>
      <c r="PO241" s="106"/>
      <c r="PP241" s="106"/>
      <c r="PQ241" s="106"/>
      <c r="PR241" s="106"/>
      <c r="PS241" s="106"/>
      <c r="PT241" s="106"/>
      <c r="PU241" s="106"/>
      <c r="PV241" s="106"/>
      <c r="PW241" s="106"/>
      <c r="PX241" s="106"/>
      <c r="PY241" s="106"/>
      <c r="PZ241" s="106"/>
      <c r="QA241" s="106"/>
      <c r="QB241" s="106"/>
      <c r="QC241" s="106"/>
      <c r="QD241" s="106"/>
      <c r="QE241" s="106"/>
      <c r="QF241" s="106"/>
      <c r="QG241" s="106"/>
      <c r="QH241" s="106"/>
      <c r="QI241" s="106"/>
      <c r="QJ241" s="106"/>
      <c r="QK241" s="106"/>
      <c r="QL241" s="106"/>
      <c r="QM241" s="106"/>
      <c r="QN241" s="106"/>
      <c r="QO241" s="106"/>
      <c r="QP241" s="106"/>
      <c r="QQ241" s="106"/>
      <c r="QR241" s="106"/>
      <c r="QS241" s="106"/>
      <c r="QT241" s="106"/>
      <c r="QU241" s="106"/>
      <c r="QV241" s="106"/>
      <c r="QW241" s="106"/>
      <c r="QX241" s="106"/>
      <c r="QY241" s="106"/>
      <c r="QZ241" s="106"/>
      <c r="RA241" s="106"/>
      <c r="RB241" s="106"/>
      <c r="RC241" s="106"/>
      <c r="RD241" s="106"/>
      <c r="RE241" s="106"/>
      <c r="RF241" s="106"/>
      <c r="RG241" s="106"/>
      <c r="RH241" s="106"/>
      <c r="RI241" s="106"/>
      <c r="RJ241" s="106"/>
      <c r="RK241" s="106"/>
      <c r="RL241" s="106"/>
      <c r="RM241" s="106"/>
      <c r="RN241" s="106"/>
      <c r="RO241" s="106"/>
      <c r="RP241" s="106"/>
      <c r="RQ241" s="106"/>
      <c r="RR241" s="106"/>
    </row>
    <row r="242" spans="1:486" x14ac:dyDescent="0.3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14"/>
      <c r="Q242" s="114"/>
      <c r="R242" s="149"/>
      <c r="S242" s="176">
        <v>0.75</v>
      </c>
      <c r="T242" s="176">
        <f t="shared" si="293"/>
        <v>72.745204481533492</v>
      </c>
      <c r="U242" s="176">
        <f t="shared" si="294"/>
        <v>45.06066005014619</v>
      </c>
      <c r="V242" s="177">
        <f t="shared" si="295"/>
        <v>0.86080643557404357</v>
      </c>
      <c r="W242" s="177">
        <f t="shared" si="296"/>
        <v>0.12403595301473387</v>
      </c>
      <c r="X242" s="177">
        <f t="shared" si="297"/>
        <v>1.1829134712673131</v>
      </c>
      <c r="Y242" s="177">
        <f t="shared" si="298"/>
        <v>1.9586583800706094</v>
      </c>
      <c r="Z242" s="178">
        <f t="shared" si="299"/>
        <v>3909.5417117583179</v>
      </c>
      <c r="AA242" s="178">
        <f t="shared" si="300"/>
        <v>1301.4808056979009</v>
      </c>
      <c r="AB242" s="176">
        <f t="shared" si="301"/>
        <v>0.75024463983064427</v>
      </c>
      <c r="AC242" s="176">
        <f t="shared" si="302"/>
        <v>6.9474393982935778</v>
      </c>
      <c r="AD242" s="149"/>
      <c r="AE242" s="149"/>
      <c r="AF242" s="149"/>
      <c r="AG242" s="149"/>
      <c r="AH242" s="149"/>
      <c r="AI242" s="149"/>
      <c r="AJ242" s="149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106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106"/>
      <c r="GY242" s="106"/>
      <c r="GZ242" s="106"/>
      <c r="HA242" s="106"/>
      <c r="HB242" s="106"/>
      <c r="HC242" s="106"/>
      <c r="HD242" s="106"/>
      <c r="HE242" s="106"/>
      <c r="HF242" s="106"/>
      <c r="HG242" s="106"/>
      <c r="HH242" s="106"/>
      <c r="HI242" s="106"/>
      <c r="HJ242" s="106"/>
      <c r="HK242" s="106"/>
      <c r="HL242" s="106"/>
      <c r="HM242" s="106"/>
      <c r="HN242" s="106"/>
      <c r="HO242" s="106"/>
      <c r="HP242" s="106"/>
      <c r="HQ242" s="106"/>
      <c r="HR242" s="106"/>
      <c r="HS242" s="106"/>
      <c r="HT242" s="106"/>
      <c r="HU242" s="106"/>
      <c r="HV242" s="106"/>
      <c r="HW242" s="106"/>
      <c r="HX242" s="106"/>
      <c r="HY242" s="106"/>
      <c r="HZ242" s="106"/>
      <c r="IA242" s="106"/>
      <c r="IB242" s="106"/>
      <c r="IC242" s="106"/>
      <c r="ID242" s="106"/>
      <c r="IE242" s="106"/>
      <c r="IF242" s="106"/>
      <c r="IG242" s="106"/>
      <c r="IH242" s="106"/>
      <c r="II242" s="106"/>
      <c r="IJ242" s="106"/>
      <c r="IK242" s="106"/>
      <c r="IL242" s="106"/>
      <c r="IM242" s="106"/>
      <c r="IN242" s="106"/>
      <c r="IO242" s="106"/>
      <c r="IP242" s="106"/>
      <c r="IQ242" s="106"/>
      <c r="IR242" s="106"/>
      <c r="IS242" s="106"/>
      <c r="IT242" s="106"/>
      <c r="IU242" s="106"/>
      <c r="IV242" s="106"/>
      <c r="IW242" s="106"/>
      <c r="IX242" s="106"/>
      <c r="IY242" s="106"/>
      <c r="IZ242" s="106"/>
      <c r="JA242" s="106"/>
      <c r="JB242" s="106"/>
      <c r="JC242" s="106"/>
      <c r="JD242" s="106"/>
      <c r="JE242" s="106"/>
      <c r="JF242" s="106"/>
      <c r="JG242" s="106"/>
      <c r="JH242" s="106"/>
      <c r="JI242" s="106"/>
      <c r="JJ242" s="106"/>
      <c r="JK242" s="106"/>
      <c r="JL242" s="106"/>
      <c r="JM242" s="106"/>
      <c r="JN242" s="106"/>
      <c r="JO242" s="106"/>
      <c r="JP242" s="106"/>
      <c r="JQ242" s="106"/>
      <c r="JR242" s="106"/>
      <c r="JS242" s="106"/>
      <c r="JT242" s="106"/>
      <c r="JU242" s="106"/>
      <c r="JV242" s="106"/>
      <c r="JW242" s="106"/>
      <c r="JX242" s="106"/>
      <c r="JY242" s="106"/>
      <c r="JZ242" s="106"/>
      <c r="KA242" s="106"/>
      <c r="KB242" s="106"/>
      <c r="KC242" s="106"/>
      <c r="KD242" s="106"/>
      <c r="KE242" s="106"/>
      <c r="KF242" s="106"/>
      <c r="KG242" s="106"/>
      <c r="KH242" s="106"/>
      <c r="KI242" s="106"/>
      <c r="KJ242" s="106"/>
      <c r="KK242" s="106"/>
      <c r="KL242" s="106"/>
      <c r="KM242" s="106"/>
      <c r="KN242" s="106"/>
      <c r="KO242" s="106"/>
      <c r="KP242" s="106"/>
      <c r="KQ242" s="106"/>
      <c r="KR242" s="106"/>
      <c r="KS242" s="106"/>
      <c r="KT242" s="106"/>
      <c r="KU242" s="106"/>
      <c r="KV242" s="106"/>
      <c r="KW242" s="106"/>
      <c r="KX242" s="106"/>
      <c r="KY242" s="106"/>
      <c r="KZ242" s="106"/>
      <c r="LA242" s="106"/>
      <c r="LB242" s="106"/>
      <c r="LC242" s="106"/>
      <c r="LD242" s="106"/>
      <c r="LE242" s="106"/>
      <c r="LF242" s="106"/>
      <c r="LG242" s="106"/>
      <c r="LH242" s="106"/>
      <c r="LI242" s="106"/>
      <c r="LJ242" s="106"/>
      <c r="LK242" s="106"/>
      <c r="LL242" s="106"/>
      <c r="LM242" s="106"/>
      <c r="LN242" s="106"/>
      <c r="LO242" s="106"/>
      <c r="LP242" s="106"/>
      <c r="LQ242" s="106"/>
      <c r="LR242" s="106"/>
      <c r="LS242" s="106"/>
      <c r="LT242" s="106"/>
      <c r="LU242" s="106"/>
      <c r="LV242" s="106"/>
      <c r="LW242" s="106"/>
      <c r="LX242" s="106"/>
      <c r="LY242" s="106"/>
      <c r="LZ242" s="106"/>
      <c r="MA242" s="106"/>
      <c r="MB242" s="106"/>
      <c r="MC242" s="106"/>
      <c r="MD242" s="106"/>
      <c r="ME242" s="106"/>
      <c r="MF242" s="106"/>
      <c r="MG242" s="106"/>
      <c r="MH242" s="106"/>
      <c r="MI242" s="106"/>
      <c r="MJ242" s="106"/>
      <c r="MK242" s="106"/>
      <c r="ML242" s="106"/>
      <c r="MM242" s="106"/>
      <c r="MN242" s="106"/>
      <c r="MO242" s="106"/>
      <c r="MP242" s="106"/>
      <c r="MQ242" s="106"/>
      <c r="MR242" s="106"/>
      <c r="MS242" s="106"/>
      <c r="MT242" s="106"/>
      <c r="MU242" s="106"/>
      <c r="MV242" s="106"/>
      <c r="MW242" s="106"/>
      <c r="MX242" s="106"/>
      <c r="MY242" s="106"/>
      <c r="MZ242" s="106"/>
      <c r="NA242" s="106"/>
      <c r="NB242" s="106"/>
      <c r="NC242" s="106"/>
      <c r="ND242" s="106"/>
      <c r="NE242" s="106"/>
      <c r="NF242" s="106"/>
      <c r="NG242" s="106"/>
      <c r="NH242" s="106"/>
      <c r="NI242" s="106"/>
      <c r="NJ242" s="106"/>
      <c r="NK242" s="106"/>
      <c r="NL242" s="106"/>
      <c r="NM242" s="106"/>
      <c r="NN242" s="106"/>
      <c r="NO242" s="106"/>
      <c r="NP242" s="106"/>
      <c r="NQ242" s="106"/>
      <c r="NR242" s="106"/>
      <c r="NS242" s="106"/>
      <c r="NT242" s="106"/>
      <c r="NU242" s="106"/>
      <c r="NV242" s="106"/>
      <c r="NW242" s="106"/>
      <c r="NX242" s="106"/>
      <c r="NY242" s="106"/>
      <c r="NZ242" s="106"/>
      <c r="OA242" s="106"/>
      <c r="OB242" s="106"/>
      <c r="OC242" s="106"/>
      <c r="OD242" s="106"/>
      <c r="OE242" s="106"/>
      <c r="OF242" s="106"/>
      <c r="OG242" s="106"/>
      <c r="OH242" s="106"/>
      <c r="OI242" s="106"/>
      <c r="OJ242" s="106"/>
      <c r="OK242" s="106"/>
      <c r="OL242" s="106"/>
      <c r="OM242" s="106"/>
      <c r="ON242" s="106"/>
      <c r="OO242" s="106"/>
      <c r="OP242" s="106"/>
      <c r="OQ242" s="106"/>
      <c r="OR242" s="106"/>
      <c r="OS242" s="106"/>
      <c r="OT242" s="106"/>
      <c r="OU242" s="106"/>
      <c r="OV242" s="106"/>
      <c r="OW242" s="106"/>
      <c r="OX242" s="106"/>
      <c r="OY242" s="106"/>
      <c r="OZ242" s="106"/>
      <c r="PA242" s="106"/>
      <c r="PB242" s="106"/>
      <c r="PC242" s="106"/>
      <c r="PD242" s="106"/>
      <c r="PE242" s="106"/>
      <c r="PF242" s="106"/>
      <c r="PG242" s="106"/>
      <c r="PH242" s="106"/>
      <c r="PI242" s="106"/>
      <c r="PJ242" s="106"/>
      <c r="PK242" s="106"/>
      <c r="PL242" s="106"/>
      <c r="PM242" s="106"/>
      <c r="PN242" s="106"/>
      <c r="PO242" s="106"/>
      <c r="PP242" s="106"/>
      <c r="PQ242" s="106"/>
      <c r="PR242" s="106"/>
      <c r="PS242" s="106"/>
      <c r="PT242" s="106"/>
      <c r="PU242" s="106"/>
      <c r="PV242" s="106"/>
      <c r="PW242" s="106"/>
      <c r="PX242" s="106"/>
      <c r="PY242" s="106"/>
      <c r="PZ242" s="106"/>
      <c r="QA242" s="106"/>
      <c r="QB242" s="106"/>
      <c r="QC242" s="106"/>
      <c r="QD242" s="106"/>
      <c r="QE242" s="106"/>
      <c r="QF242" s="106"/>
      <c r="QG242" s="106"/>
      <c r="QH242" s="106"/>
      <c r="QI242" s="106"/>
      <c r="QJ242" s="106"/>
      <c r="QK242" s="106"/>
      <c r="QL242" s="106"/>
      <c r="QM242" s="106"/>
      <c r="QN242" s="106"/>
      <c r="QO242" s="106"/>
      <c r="QP242" s="106"/>
      <c r="QQ242" s="106"/>
      <c r="QR242" s="106"/>
      <c r="QS242" s="106"/>
      <c r="QT242" s="106"/>
      <c r="QU242" s="106"/>
      <c r="QV242" s="106"/>
      <c r="QW242" s="106"/>
      <c r="QX242" s="106"/>
      <c r="QY242" s="106"/>
      <c r="QZ242" s="106"/>
      <c r="RA242" s="106"/>
      <c r="RB242" s="106"/>
      <c r="RC242" s="106"/>
      <c r="RD242" s="106"/>
      <c r="RE242" s="106"/>
      <c r="RF242" s="106"/>
      <c r="RG242" s="106"/>
      <c r="RH242" s="106"/>
      <c r="RI242" s="106"/>
      <c r="RJ242" s="106"/>
      <c r="RK242" s="106"/>
      <c r="RL242" s="106"/>
      <c r="RM242" s="106"/>
      <c r="RN242" s="106"/>
      <c r="RO242" s="106"/>
      <c r="RP242" s="106"/>
      <c r="RQ242" s="106"/>
      <c r="RR242" s="106"/>
    </row>
    <row r="243" spans="1:486" x14ac:dyDescent="0.3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14"/>
      <c r="Q243" s="114"/>
      <c r="R243" s="149"/>
      <c r="S243" s="176">
        <v>0.76</v>
      </c>
      <c r="T243" s="176">
        <f t="shared" si="293"/>
        <v>72.745204481533492</v>
      </c>
      <c r="U243" s="176">
        <f t="shared" si="294"/>
        <v>45.06066005014619</v>
      </c>
      <c r="V243" s="177">
        <f t="shared" si="295"/>
        <v>0.86080643557404357</v>
      </c>
      <c r="W243" s="177">
        <f t="shared" si="296"/>
        <v>0.12403595301473387</v>
      </c>
      <c r="X243" s="177">
        <f t="shared" si="297"/>
        <v>1.171932942095719</v>
      </c>
      <c r="Y243" s="177">
        <f t="shared" si="298"/>
        <v>2.0157732404300557</v>
      </c>
      <c r="Z243" s="178">
        <f t="shared" si="299"/>
        <v>3924.8942909911639</v>
      </c>
      <c r="AA243" s="178">
        <f t="shared" si="300"/>
        <v>1285.854950226704</v>
      </c>
      <c r="AB243" s="176">
        <f t="shared" si="301"/>
        <v>0.75323031473950353</v>
      </c>
      <c r="AC243" s="176">
        <f t="shared" si="302"/>
        <v>6.9470750609493095</v>
      </c>
      <c r="AD243" s="149"/>
      <c r="AE243" s="149"/>
      <c r="AF243" s="149"/>
      <c r="AG243" s="149"/>
      <c r="AH243" s="149"/>
      <c r="AI243" s="149"/>
      <c r="AJ243" s="149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  <c r="JX243" s="106"/>
      <c r="JY243" s="106"/>
      <c r="JZ243" s="106"/>
      <c r="KA243" s="106"/>
      <c r="KB243" s="106"/>
      <c r="KC243" s="106"/>
      <c r="KD243" s="106"/>
      <c r="KE243" s="106"/>
      <c r="KF243" s="106"/>
      <c r="KG243" s="106"/>
      <c r="KH243" s="106"/>
      <c r="KI243" s="106"/>
      <c r="KJ243" s="106"/>
      <c r="KK243" s="106"/>
      <c r="KL243" s="106"/>
      <c r="KM243" s="106"/>
      <c r="KN243" s="106"/>
      <c r="KO243" s="106"/>
      <c r="KP243" s="106"/>
      <c r="KQ243" s="106"/>
      <c r="KR243" s="106"/>
      <c r="KS243" s="106"/>
      <c r="KT243" s="106"/>
      <c r="KU243" s="106"/>
      <c r="KV243" s="106"/>
      <c r="KW243" s="106"/>
      <c r="KX243" s="106"/>
      <c r="KY243" s="106"/>
      <c r="KZ243" s="106"/>
      <c r="LA243" s="106"/>
      <c r="LB243" s="106"/>
      <c r="LC243" s="106"/>
      <c r="LD243" s="106"/>
      <c r="LE243" s="106"/>
      <c r="LF243" s="106"/>
      <c r="LG243" s="106"/>
      <c r="LH243" s="106"/>
      <c r="LI243" s="106"/>
      <c r="LJ243" s="106"/>
      <c r="LK243" s="106"/>
      <c r="LL243" s="106"/>
      <c r="LM243" s="106"/>
      <c r="LN243" s="106"/>
      <c r="LO243" s="106"/>
      <c r="LP243" s="106"/>
      <c r="LQ243" s="106"/>
      <c r="LR243" s="106"/>
      <c r="LS243" s="106"/>
      <c r="LT243" s="106"/>
      <c r="LU243" s="106"/>
      <c r="LV243" s="106"/>
      <c r="LW243" s="106"/>
      <c r="LX243" s="106"/>
      <c r="LY243" s="106"/>
      <c r="LZ243" s="106"/>
      <c r="MA243" s="106"/>
      <c r="MB243" s="106"/>
      <c r="MC243" s="106"/>
      <c r="MD243" s="106"/>
      <c r="ME243" s="106"/>
      <c r="MF243" s="106"/>
      <c r="MG243" s="106"/>
      <c r="MH243" s="106"/>
      <c r="MI243" s="106"/>
      <c r="MJ243" s="106"/>
      <c r="MK243" s="106"/>
      <c r="ML243" s="106"/>
      <c r="MM243" s="106"/>
      <c r="MN243" s="106"/>
      <c r="MO243" s="106"/>
      <c r="MP243" s="106"/>
      <c r="MQ243" s="106"/>
      <c r="MR243" s="106"/>
      <c r="MS243" s="106"/>
      <c r="MT243" s="106"/>
      <c r="MU243" s="106"/>
      <c r="MV243" s="106"/>
      <c r="MW243" s="106"/>
      <c r="MX243" s="106"/>
      <c r="MY243" s="106"/>
      <c r="MZ243" s="106"/>
      <c r="NA243" s="106"/>
      <c r="NB243" s="106"/>
      <c r="NC243" s="106"/>
      <c r="ND243" s="106"/>
      <c r="NE243" s="106"/>
      <c r="NF243" s="106"/>
      <c r="NG243" s="106"/>
      <c r="NH243" s="106"/>
      <c r="NI243" s="106"/>
      <c r="NJ243" s="106"/>
      <c r="NK243" s="106"/>
      <c r="NL243" s="106"/>
      <c r="NM243" s="106"/>
      <c r="NN243" s="106"/>
      <c r="NO243" s="106"/>
      <c r="NP243" s="106"/>
      <c r="NQ243" s="106"/>
      <c r="NR243" s="106"/>
      <c r="NS243" s="106"/>
      <c r="NT243" s="106"/>
      <c r="NU243" s="106"/>
      <c r="NV243" s="106"/>
      <c r="NW243" s="106"/>
      <c r="NX243" s="106"/>
      <c r="NY243" s="106"/>
      <c r="NZ243" s="106"/>
      <c r="OA243" s="106"/>
      <c r="OB243" s="106"/>
      <c r="OC243" s="106"/>
      <c r="OD243" s="106"/>
      <c r="OE243" s="106"/>
      <c r="OF243" s="106"/>
      <c r="OG243" s="106"/>
      <c r="OH243" s="106"/>
      <c r="OI243" s="106"/>
      <c r="OJ243" s="106"/>
      <c r="OK243" s="106"/>
      <c r="OL243" s="106"/>
      <c r="OM243" s="106"/>
      <c r="ON243" s="106"/>
      <c r="OO243" s="106"/>
      <c r="OP243" s="106"/>
      <c r="OQ243" s="106"/>
      <c r="OR243" s="106"/>
      <c r="OS243" s="106"/>
      <c r="OT243" s="106"/>
      <c r="OU243" s="106"/>
      <c r="OV243" s="106"/>
      <c r="OW243" s="106"/>
      <c r="OX243" s="106"/>
      <c r="OY243" s="106"/>
      <c r="OZ243" s="106"/>
      <c r="PA243" s="106"/>
      <c r="PB243" s="106"/>
      <c r="PC243" s="106"/>
      <c r="PD243" s="106"/>
      <c r="PE243" s="106"/>
      <c r="PF243" s="106"/>
      <c r="PG243" s="106"/>
      <c r="PH243" s="106"/>
      <c r="PI243" s="106"/>
      <c r="PJ243" s="106"/>
      <c r="PK243" s="106"/>
      <c r="PL243" s="106"/>
      <c r="PM243" s="106"/>
      <c r="PN243" s="106"/>
      <c r="PO243" s="106"/>
      <c r="PP243" s="106"/>
      <c r="PQ243" s="106"/>
      <c r="PR243" s="106"/>
      <c r="PS243" s="106"/>
      <c r="PT243" s="106"/>
      <c r="PU243" s="106"/>
      <c r="PV243" s="106"/>
      <c r="PW243" s="106"/>
      <c r="PX243" s="106"/>
      <c r="PY243" s="106"/>
      <c r="PZ243" s="106"/>
      <c r="QA243" s="106"/>
      <c r="QB243" s="106"/>
      <c r="QC243" s="106"/>
      <c r="QD243" s="106"/>
      <c r="QE243" s="106"/>
      <c r="QF243" s="106"/>
      <c r="QG243" s="106"/>
      <c r="QH243" s="106"/>
      <c r="QI243" s="106"/>
      <c r="QJ243" s="106"/>
      <c r="QK243" s="106"/>
      <c r="QL243" s="106"/>
      <c r="QM243" s="106"/>
      <c r="QN243" s="106"/>
      <c r="QO243" s="106"/>
      <c r="QP243" s="106"/>
      <c r="QQ243" s="106"/>
      <c r="QR243" s="106"/>
      <c r="QS243" s="106"/>
      <c r="QT243" s="106"/>
      <c r="QU243" s="106"/>
      <c r="QV243" s="106"/>
      <c r="QW243" s="106"/>
      <c r="QX243" s="106"/>
      <c r="QY243" s="106"/>
      <c r="QZ243" s="106"/>
      <c r="RA243" s="106"/>
      <c r="RB243" s="106"/>
      <c r="RC243" s="106"/>
      <c r="RD243" s="106"/>
      <c r="RE243" s="106"/>
      <c r="RF243" s="106"/>
      <c r="RG243" s="106"/>
      <c r="RH243" s="106"/>
      <c r="RI243" s="106"/>
      <c r="RJ243" s="106"/>
      <c r="RK243" s="106"/>
      <c r="RL243" s="106"/>
      <c r="RM243" s="106"/>
      <c r="RN243" s="106"/>
      <c r="RO243" s="106"/>
      <c r="RP243" s="106"/>
      <c r="RQ243" s="106"/>
      <c r="RR243" s="106"/>
    </row>
    <row r="244" spans="1:486" x14ac:dyDescent="0.3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14"/>
      <c r="Q244" s="114"/>
      <c r="R244" s="149"/>
      <c r="S244" s="176">
        <v>0.77</v>
      </c>
      <c r="T244" s="176">
        <f t="shared" si="293"/>
        <v>72.745204481533492</v>
      </c>
      <c r="U244" s="176">
        <f t="shared" si="294"/>
        <v>45.06066005014619</v>
      </c>
      <c r="V244" s="177">
        <f t="shared" si="295"/>
        <v>0.86080643557404357</v>
      </c>
      <c r="W244" s="177">
        <f t="shared" si="296"/>
        <v>0.12403595301473387</v>
      </c>
      <c r="X244" s="177">
        <f t="shared" si="297"/>
        <v>1.1611714091195626</v>
      </c>
      <c r="Y244" s="177">
        <f t="shared" si="298"/>
        <v>2.0772356712565743</v>
      </c>
      <c r="Z244" s="178">
        <f t="shared" si="299"/>
        <v>3940.0222021477598</v>
      </c>
      <c r="AA244" s="178">
        <f t="shared" si="300"/>
        <v>1269.8507263720223</v>
      </c>
      <c r="AB244" s="176">
        <f t="shared" si="301"/>
        <v>0.75626071042527143</v>
      </c>
      <c r="AC244" s="176">
        <f t="shared" si="302"/>
        <v>6.9459067433411024</v>
      </c>
      <c r="AD244" s="149"/>
      <c r="AE244" s="149"/>
      <c r="AF244" s="149"/>
      <c r="AG244" s="149"/>
      <c r="AH244" s="149"/>
      <c r="AI244" s="149"/>
      <c r="AJ244" s="149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106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106"/>
      <c r="GY244" s="106"/>
      <c r="GZ244" s="106"/>
      <c r="HA244" s="106"/>
      <c r="HB244" s="106"/>
      <c r="HC244" s="106"/>
      <c r="HD244" s="106"/>
      <c r="HE244" s="106"/>
      <c r="HF244" s="106"/>
      <c r="HG244" s="106"/>
      <c r="HH244" s="106"/>
      <c r="HI244" s="106"/>
      <c r="HJ244" s="106"/>
      <c r="HK244" s="106"/>
      <c r="HL244" s="106"/>
      <c r="HM244" s="106"/>
      <c r="HN244" s="106"/>
      <c r="HO244" s="106"/>
      <c r="HP244" s="106"/>
      <c r="HQ244" s="106"/>
      <c r="HR244" s="106"/>
      <c r="HS244" s="106"/>
      <c r="HT244" s="106"/>
      <c r="HU244" s="106"/>
      <c r="HV244" s="106"/>
      <c r="HW244" s="106"/>
      <c r="HX244" s="106"/>
      <c r="HY244" s="106"/>
      <c r="HZ244" s="106"/>
      <c r="IA244" s="106"/>
      <c r="IB244" s="106"/>
      <c r="IC244" s="106"/>
      <c r="ID244" s="106"/>
      <c r="IE244" s="106"/>
      <c r="IF244" s="106"/>
      <c r="IG244" s="106"/>
      <c r="IH244" s="106"/>
      <c r="II244" s="106"/>
      <c r="IJ244" s="106"/>
      <c r="IK244" s="106"/>
      <c r="IL244" s="106"/>
      <c r="IM244" s="106"/>
      <c r="IN244" s="106"/>
      <c r="IO244" s="106"/>
      <c r="IP244" s="106"/>
      <c r="IQ244" s="106"/>
      <c r="IR244" s="106"/>
      <c r="IS244" s="106"/>
      <c r="IT244" s="106"/>
      <c r="IU244" s="106"/>
      <c r="IV244" s="106"/>
      <c r="IW244" s="106"/>
      <c r="IX244" s="106"/>
      <c r="IY244" s="106"/>
      <c r="IZ244" s="106"/>
      <c r="JA244" s="106"/>
      <c r="JB244" s="106"/>
      <c r="JC244" s="106"/>
      <c r="JD244" s="106"/>
      <c r="JE244" s="106"/>
      <c r="JF244" s="106"/>
      <c r="JG244" s="106"/>
      <c r="JH244" s="106"/>
      <c r="JI244" s="106"/>
      <c r="JJ244" s="106"/>
      <c r="JK244" s="106"/>
      <c r="JL244" s="106"/>
      <c r="JM244" s="106"/>
      <c r="JN244" s="106"/>
      <c r="JO244" s="106"/>
      <c r="JP244" s="106"/>
      <c r="JQ244" s="106"/>
      <c r="JR244" s="106"/>
      <c r="JS244" s="106"/>
      <c r="JT244" s="106"/>
      <c r="JU244" s="106"/>
      <c r="JV244" s="106"/>
      <c r="JW244" s="106"/>
      <c r="JX244" s="106"/>
      <c r="JY244" s="106"/>
      <c r="JZ244" s="106"/>
      <c r="KA244" s="106"/>
      <c r="KB244" s="106"/>
      <c r="KC244" s="106"/>
      <c r="KD244" s="106"/>
      <c r="KE244" s="106"/>
      <c r="KF244" s="106"/>
      <c r="KG244" s="106"/>
      <c r="KH244" s="106"/>
      <c r="KI244" s="106"/>
      <c r="KJ244" s="106"/>
      <c r="KK244" s="106"/>
      <c r="KL244" s="106"/>
      <c r="KM244" s="106"/>
      <c r="KN244" s="106"/>
      <c r="KO244" s="106"/>
      <c r="KP244" s="106"/>
      <c r="KQ244" s="106"/>
      <c r="KR244" s="106"/>
      <c r="KS244" s="106"/>
      <c r="KT244" s="106"/>
      <c r="KU244" s="106"/>
      <c r="KV244" s="106"/>
      <c r="KW244" s="106"/>
      <c r="KX244" s="106"/>
      <c r="KY244" s="106"/>
      <c r="KZ244" s="106"/>
      <c r="LA244" s="106"/>
      <c r="LB244" s="106"/>
      <c r="LC244" s="106"/>
      <c r="LD244" s="106"/>
      <c r="LE244" s="106"/>
      <c r="LF244" s="106"/>
      <c r="LG244" s="106"/>
      <c r="LH244" s="106"/>
      <c r="LI244" s="106"/>
      <c r="LJ244" s="106"/>
      <c r="LK244" s="106"/>
      <c r="LL244" s="106"/>
      <c r="LM244" s="106"/>
      <c r="LN244" s="106"/>
      <c r="LO244" s="106"/>
      <c r="LP244" s="106"/>
      <c r="LQ244" s="106"/>
      <c r="LR244" s="106"/>
      <c r="LS244" s="106"/>
      <c r="LT244" s="106"/>
      <c r="LU244" s="106"/>
      <c r="LV244" s="106"/>
      <c r="LW244" s="106"/>
      <c r="LX244" s="106"/>
      <c r="LY244" s="106"/>
      <c r="LZ244" s="106"/>
      <c r="MA244" s="106"/>
      <c r="MB244" s="106"/>
      <c r="MC244" s="106"/>
      <c r="MD244" s="106"/>
      <c r="ME244" s="106"/>
      <c r="MF244" s="106"/>
      <c r="MG244" s="106"/>
      <c r="MH244" s="106"/>
      <c r="MI244" s="106"/>
      <c r="MJ244" s="106"/>
      <c r="MK244" s="106"/>
      <c r="ML244" s="106"/>
      <c r="MM244" s="106"/>
      <c r="MN244" s="106"/>
      <c r="MO244" s="106"/>
      <c r="MP244" s="106"/>
      <c r="MQ244" s="106"/>
      <c r="MR244" s="106"/>
      <c r="MS244" s="106"/>
      <c r="MT244" s="106"/>
      <c r="MU244" s="106"/>
      <c r="MV244" s="106"/>
      <c r="MW244" s="106"/>
      <c r="MX244" s="106"/>
      <c r="MY244" s="106"/>
      <c r="MZ244" s="106"/>
      <c r="NA244" s="106"/>
      <c r="NB244" s="106"/>
      <c r="NC244" s="106"/>
      <c r="ND244" s="106"/>
      <c r="NE244" s="106"/>
      <c r="NF244" s="106"/>
      <c r="NG244" s="106"/>
      <c r="NH244" s="106"/>
      <c r="NI244" s="106"/>
      <c r="NJ244" s="106"/>
      <c r="NK244" s="106"/>
      <c r="NL244" s="106"/>
      <c r="NM244" s="106"/>
      <c r="NN244" s="106"/>
      <c r="NO244" s="106"/>
      <c r="NP244" s="106"/>
      <c r="NQ244" s="106"/>
      <c r="NR244" s="106"/>
      <c r="NS244" s="106"/>
      <c r="NT244" s="106"/>
      <c r="NU244" s="106"/>
      <c r="NV244" s="106"/>
      <c r="NW244" s="106"/>
      <c r="NX244" s="106"/>
      <c r="NY244" s="106"/>
      <c r="NZ244" s="106"/>
      <c r="OA244" s="106"/>
      <c r="OB244" s="106"/>
      <c r="OC244" s="106"/>
      <c r="OD244" s="106"/>
      <c r="OE244" s="106"/>
      <c r="OF244" s="106"/>
      <c r="OG244" s="106"/>
      <c r="OH244" s="106"/>
      <c r="OI244" s="106"/>
      <c r="OJ244" s="106"/>
      <c r="OK244" s="106"/>
      <c r="OL244" s="106"/>
      <c r="OM244" s="106"/>
      <c r="ON244" s="106"/>
      <c r="OO244" s="106"/>
      <c r="OP244" s="106"/>
      <c r="OQ244" s="106"/>
      <c r="OR244" s="106"/>
      <c r="OS244" s="106"/>
      <c r="OT244" s="106"/>
      <c r="OU244" s="106"/>
      <c r="OV244" s="106"/>
      <c r="OW244" s="106"/>
      <c r="OX244" s="106"/>
      <c r="OY244" s="106"/>
      <c r="OZ244" s="106"/>
      <c r="PA244" s="106"/>
      <c r="PB244" s="106"/>
      <c r="PC244" s="106"/>
      <c r="PD244" s="106"/>
      <c r="PE244" s="106"/>
      <c r="PF244" s="106"/>
      <c r="PG244" s="106"/>
      <c r="PH244" s="106"/>
      <c r="PI244" s="106"/>
      <c r="PJ244" s="106"/>
      <c r="PK244" s="106"/>
      <c r="PL244" s="106"/>
      <c r="PM244" s="106"/>
      <c r="PN244" s="106"/>
      <c r="PO244" s="106"/>
      <c r="PP244" s="106"/>
      <c r="PQ244" s="106"/>
      <c r="PR244" s="106"/>
      <c r="PS244" s="106"/>
      <c r="PT244" s="106"/>
      <c r="PU244" s="106"/>
      <c r="PV244" s="106"/>
      <c r="PW244" s="106"/>
      <c r="PX244" s="106"/>
      <c r="PY244" s="106"/>
      <c r="PZ244" s="106"/>
      <c r="QA244" s="106"/>
      <c r="QB244" s="106"/>
      <c r="QC244" s="106"/>
      <c r="QD244" s="106"/>
      <c r="QE244" s="106"/>
      <c r="QF244" s="106"/>
      <c r="QG244" s="106"/>
      <c r="QH244" s="106"/>
      <c r="QI244" s="106"/>
      <c r="QJ244" s="106"/>
      <c r="QK244" s="106"/>
      <c r="QL244" s="106"/>
      <c r="QM244" s="106"/>
      <c r="QN244" s="106"/>
      <c r="QO244" s="106"/>
      <c r="QP244" s="106"/>
      <c r="QQ244" s="106"/>
      <c r="QR244" s="106"/>
      <c r="QS244" s="106"/>
      <c r="QT244" s="106"/>
      <c r="QU244" s="106"/>
      <c r="QV244" s="106"/>
      <c r="QW244" s="106"/>
      <c r="QX244" s="106"/>
      <c r="QY244" s="106"/>
      <c r="QZ244" s="106"/>
      <c r="RA244" s="106"/>
      <c r="RB244" s="106"/>
      <c r="RC244" s="106"/>
      <c r="RD244" s="106"/>
      <c r="RE244" s="106"/>
      <c r="RF244" s="106"/>
      <c r="RG244" s="106"/>
      <c r="RH244" s="106"/>
      <c r="RI244" s="106"/>
      <c r="RJ244" s="106"/>
      <c r="RK244" s="106"/>
      <c r="RL244" s="106"/>
      <c r="RM244" s="106"/>
      <c r="RN244" s="106"/>
      <c r="RO244" s="106"/>
      <c r="RP244" s="106"/>
      <c r="RQ244" s="106"/>
      <c r="RR244" s="106"/>
    </row>
    <row r="245" spans="1:486" x14ac:dyDescent="0.3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14"/>
      <c r="Q245" s="114"/>
      <c r="R245" s="149"/>
      <c r="S245" s="176">
        <v>0.78</v>
      </c>
      <c r="T245" s="176">
        <f t="shared" si="293"/>
        <v>72.745204481533492</v>
      </c>
      <c r="U245" s="176">
        <f t="shared" si="294"/>
        <v>45.06066005014619</v>
      </c>
      <c r="V245" s="177">
        <f t="shared" si="295"/>
        <v>0.86080643557404357</v>
      </c>
      <c r="W245" s="177">
        <f t="shared" si="296"/>
        <v>0.12403595301473387</v>
      </c>
      <c r="X245" s="177">
        <f t="shared" si="297"/>
        <v>1.1506314565533753</v>
      </c>
      <c r="Y245" s="177">
        <f t="shared" si="298"/>
        <v>2.1435232482159639</v>
      </c>
      <c r="Z245" s="178">
        <f t="shared" si="299"/>
        <v>3954.9632791101271</v>
      </c>
      <c r="AA245" s="178">
        <f t="shared" si="300"/>
        <v>1253.40072848097</v>
      </c>
      <c r="AB245" s="176">
        <f t="shared" si="301"/>
        <v>0.75934847743856593</v>
      </c>
      <c r="AC245" s="176">
        <f t="shared" si="302"/>
        <v>6.9438950197928468</v>
      </c>
      <c r="AD245" s="149"/>
      <c r="AE245" s="149"/>
      <c r="AF245" s="149"/>
      <c r="AG245" s="149"/>
      <c r="AH245" s="149"/>
      <c r="AI245" s="149"/>
      <c r="AJ245" s="149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  <c r="GB245" s="106"/>
      <c r="GC245" s="106"/>
      <c r="GD245" s="106"/>
      <c r="GE245" s="106"/>
      <c r="GF245" s="106"/>
      <c r="GG245" s="106"/>
      <c r="GH245" s="106"/>
      <c r="GI245" s="106"/>
      <c r="GJ245" s="106"/>
      <c r="GK245" s="106"/>
      <c r="GL245" s="106"/>
      <c r="GM245" s="106"/>
      <c r="GN245" s="106"/>
      <c r="GO245" s="106"/>
      <c r="GP245" s="106"/>
      <c r="GQ245" s="106"/>
      <c r="GR245" s="106"/>
      <c r="GS245" s="106"/>
      <c r="GT245" s="106"/>
      <c r="GU245" s="106"/>
      <c r="GV245" s="106"/>
      <c r="GW245" s="106"/>
      <c r="GX245" s="106"/>
      <c r="GY245" s="106"/>
      <c r="GZ245" s="106"/>
      <c r="HA245" s="106"/>
      <c r="HB245" s="106"/>
      <c r="HC245" s="106"/>
      <c r="HD245" s="106"/>
      <c r="HE245" s="106"/>
      <c r="HF245" s="106"/>
      <c r="HG245" s="106"/>
      <c r="HH245" s="106"/>
      <c r="HI245" s="106"/>
      <c r="HJ245" s="106"/>
      <c r="HK245" s="106"/>
      <c r="HL245" s="106"/>
      <c r="HM245" s="106"/>
      <c r="HN245" s="106"/>
      <c r="HO245" s="106"/>
      <c r="HP245" s="106"/>
      <c r="HQ245" s="106"/>
      <c r="HR245" s="106"/>
      <c r="HS245" s="106"/>
      <c r="HT245" s="106"/>
      <c r="HU245" s="106"/>
      <c r="HV245" s="106"/>
      <c r="HW245" s="106"/>
      <c r="HX245" s="106"/>
      <c r="HY245" s="106"/>
      <c r="HZ245" s="106"/>
      <c r="IA245" s="106"/>
      <c r="IB245" s="106"/>
      <c r="IC245" s="106"/>
      <c r="ID245" s="106"/>
      <c r="IE245" s="106"/>
      <c r="IF245" s="106"/>
      <c r="IG245" s="106"/>
      <c r="IH245" s="106"/>
      <c r="II245" s="106"/>
      <c r="IJ245" s="106"/>
      <c r="IK245" s="106"/>
      <c r="IL245" s="106"/>
      <c r="IM245" s="106"/>
      <c r="IN245" s="106"/>
      <c r="IO245" s="106"/>
      <c r="IP245" s="106"/>
      <c r="IQ245" s="106"/>
      <c r="IR245" s="106"/>
      <c r="IS245" s="106"/>
      <c r="IT245" s="106"/>
      <c r="IU245" s="106"/>
      <c r="IV245" s="106"/>
      <c r="IW245" s="106"/>
      <c r="IX245" s="106"/>
      <c r="IY245" s="106"/>
      <c r="IZ245" s="106"/>
      <c r="JA245" s="106"/>
      <c r="JB245" s="106"/>
      <c r="JC245" s="106"/>
      <c r="JD245" s="106"/>
      <c r="JE245" s="106"/>
      <c r="JF245" s="106"/>
      <c r="JG245" s="106"/>
      <c r="JH245" s="106"/>
      <c r="JI245" s="106"/>
      <c r="JJ245" s="106"/>
      <c r="JK245" s="106"/>
      <c r="JL245" s="106"/>
      <c r="JM245" s="106"/>
      <c r="JN245" s="106"/>
      <c r="JO245" s="106"/>
      <c r="JP245" s="106"/>
      <c r="JQ245" s="106"/>
      <c r="JR245" s="106"/>
      <c r="JS245" s="106"/>
      <c r="JT245" s="106"/>
      <c r="JU245" s="106"/>
      <c r="JV245" s="106"/>
      <c r="JW245" s="106"/>
      <c r="JX245" s="106"/>
      <c r="JY245" s="106"/>
      <c r="JZ245" s="106"/>
      <c r="KA245" s="106"/>
      <c r="KB245" s="106"/>
      <c r="KC245" s="106"/>
      <c r="KD245" s="106"/>
      <c r="KE245" s="106"/>
      <c r="KF245" s="106"/>
      <c r="KG245" s="106"/>
      <c r="KH245" s="106"/>
      <c r="KI245" s="106"/>
      <c r="KJ245" s="106"/>
      <c r="KK245" s="106"/>
      <c r="KL245" s="106"/>
      <c r="KM245" s="106"/>
      <c r="KN245" s="106"/>
      <c r="KO245" s="106"/>
      <c r="KP245" s="106"/>
      <c r="KQ245" s="106"/>
      <c r="KR245" s="106"/>
      <c r="KS245" s="106"/>
      <c r="KT245" s="106"/>
      <c r="KU245" s="106"/>
      <c r="KV245" s="106"/>
      <c r="KW245" s="106"/>
      <c r="KX245" s="106"/>
      <c r="KY245" s="106"/>
      <c r="KZ245" s="106"/>
      <c r="LA245" s="106"/>
      <c r="LB245" s="106"/>
      <c r="LC245" s="106"/>
      <c r="LD245" s="106"/>
      <c r="LE245" s="106"/>
      <c r="LF245" s="106"/>
      <c r="LG245" s="106"/>
      <c r="LH245" s="106"/>
      <c r="LI245" s="106"/>
      <c r="LJ245" s="106"/>
      <c r="LK245" s="106"/>
      <c r="LL245" s="106"/>
      <c r="LM245" s="106"/>
      <c r="LN245" s="106"/>
      <c r="LO245" s="106"/>
      <c r="LP245" s="106"/>
      <c r="LQ245" s="106"/>
      <c r="LR245" s="106"/>
      <c r="LS245" s="106"/>
      <c r="LT245" s="106"/>
      <c r="LU245" s="106"/>
      <c r="LV245" s="106"/>
      <c r="LW245" s="106"/>
      <c r="LX245" s="106"/>
      <c r="LY245" s="106"/>
      <c r="LZ245" s="106"/>
      <c r="MA245" s="106"/>
      <c r="MB245" s="106"/>
      <c r="MC245" s="106"/>
      <c r="MD245" s="106"/>
      <c r="ME245" s="106"/>
      <c r="MF245" s="106"/>
      <c r="MG245" s="106"/>
      <c r="MH245" s="106"/>
      <c r="MI245" s="106"/>
      <c r="MJ245" s="106"/>
      <c r="MK245" s="106"/>
      <c r="ML245" s="106"/>
      <c r="MM245" s="106"/>
      <c r="MN245" s="106"/>
      <c r="MO245" s="106"/>
      <c r="MP245" s="106"/>
      <c r="MQ245" s="106"/>
      <c r="MR245" s="106"/>
      <c r="MS245" s="106"/>
      <c r="MT245" s="106"/>
      <c r="MU245" s="106"/>
      <c r="MV245" s="106"/>
      <c r="MW245" s="106"/>
      <c r="MX245" s="106"/>
      <c r="MY245" s="106"/>
      <c r="MZ245" s="106"/>
      <c r="NA245" s="106"/>
      <c r="NB245" s="106"/>
      <c r="NC245" s="106"/>
      <c r="ND245" s="106"/>
      <c r="NE245" s="106"/>
      <c r="NF245" s="106"/>
      <c r="NG245" s="106"/>
      <c r="NH245" s="106"/>
      <c r="NI245" s="106"/>
      <c r="NJ245" s="106"/>
      <c r="NK245" s="106"/>
      <c r="NL245" s="106"/>
      <c r="NM245" s="106"/>
      <c r="NN245" s="106"/>
      <c r="NO245" s="106"/>
      <c r="NP245" s="106"/>
      <c r="NQ245" s="106"/>
      <c r="NR245" s="106"/>
      <c r="NS245" s="106"/>
      <c r="NT245" s="106"/>
      <c r="NU245" s="106"/>
      <c r="NV245" s="106"/>
      <c r="NW245" s="106"/>
      <c r="NX245" s="106"/>
      <c r="NY245" s="106"/>
      <c r="NZ245" s="106"/>
      <c r="OA245" s="106"/>
      <c r="OB245" s="106"/>
      <c r="OC245" s="106"/>
      <c r="OD245" s="106"/>
      <c r="OE245" s="106"/>
      <c r="OF245" s="106"/>
      <c r="OG245" s="106"/>
      <c r="OH245" s="106"/>
      <c r="OI245" s="106"/>
      <c r="OJ245" s="106"/>
      <c r="OK245" s="106"/>
      <c r="OL245" s="106"/>
      <c r="OM245" s="106"/>
      <c r="ON245" s="106"/>
      <c r="OO245" s="106"/>
      <c r="OP245" s="106"/>
      <c r="OQ245" s="106"/>
      <c r="OR245" s="106"/>
      <c r="OS245" s="106"/>
      <c r="OT245" s="106"/>
      <c r="OU245" s="106"/>
      <c r="OV245" s="106"/>
      <c r="OW245" s="106"/>
      <c r="OX245" s="106"/>
      <c r="OY245" s="106"/>
      <c r="OZ245" s="106"/>
      <c r="PA245" s="106"/>
      <c r="PB245" s="106"/>
      <c r="PC245" s="106"/>
      <c r="PD245" s="106"/>
      <c r="PE245" s="106"/>
      <c r="PF245" s="106"/>
      <c r="PG245" s="106"/>
      <c r="PH245" s="106"/>
      <c r="PI245" s="106"/>
      <c r="PJ245" s="106"/>
      <c r="PK245" s="106"/>
      <c r="PL245" s="106"/>
      <c r="PM245" s="106"/>
      <c r="PN245" s="106"/>
      <c r="PO245" s="106"/>
      <c r="PP245" s="106"/>
      <c r="PQ245" s="106"/>
      <c r="PR245" s="106"/>
      <c r="PS245" s="106"/>
      <c r="PT245" s="106"/>
      <c r="PU245" s="106"/>
      <c r="PV245" s="106"/>
      <c r="PW245" s="106"/>
      <c r="PX245" s="106"/>
      <c r="PY245" s="106"/>
      <c r="PZ245" s="106"/>
      <c r="QA245" s="106"/>
      <c r="QB245" s="106"/>
      <c r="QC245" s="106"/>
      <c r="QD245" s="106"/>
      <c r="QE245" s="106"/>
      <c r="QF245" s="106"/>
      <c r="QG245" s="106"/>
      <c r="QH245" s="106"/>
      <c r="QI245" s="106"/>
      <c r="QJ245" s="106"/>
      <c r="QK245" s="106"/>
      <c r="QL245" s="106"/>
      <c r="QM245" s="106"/>
      <c r="QN245" s="106"/>
      <c r="QO245" s="106"/>
      <c r="QP245" s="106"/>
      <c r="QQ245" s="106"/>
      <c r="QR245" s="106"/>
      <c r="QS245" s="106"/>
      <c r="QT245" s="106"/>
      <c r="QU245" s="106"/>
      <c r="QV245" s="106"/>
      <c r="QW245" s="106"/>
      <c r="QX245" s="106"/>
      <c r="QY245" s="106"/>
      <c r="QZ245" s="106"/>
      <c r="RA245" s="106"/>
      <c r="RB245" s="106"/>
      <c r="RC245" s="106"/>
      <c r="RD245" s="106"/>
      <c r="RE245" s="106"/>
      <c r="RF245" s="106"/>
      <c r="RG245" s="106"/>
      <c r="RH245" s="106"/>
      <c r="RI245" s="106"/>
      <c r="RJ245" s="106"/>
      <c r="RK245" s="106"/>
      <c r="RL245" s="106"/>
      <c r="RM245" s="106"/>
      <c r="RN245" s="106"/>
      <c r="RO245" s="106"/>
      <c r="RP245" s="106"/>
      <c r="RQ245" s="106"/>
      <c r="RR245" s="106"/>
    </row>
    <row r="246" spans="1:486" x14ac:dyDescent="0.3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14"/>
      <c r="Q246" s="114"/>
      <c r="R246" s="149"/>
      <c r="S246" s="176">
        <v>0.79</v>
      </c>
      <c r="T246" s="176">
        <f t="shared" si="293"/>
        <v>72.745204481533492</v>
      </c>
      <c r="U246" s="176">
        <f t="shared" si="294"/>
        <v>45.06066005014619</v>
      </c>
      <c r="V246" s="177">
        <f t="shared" si="295"/>
        <v>0.86080643557404357</v>
      </c>
      <c r="W246" s="177">
        <f t="shared" si="296"/>
        <v>0.12403595301473387</v>
      </c>
      <c r="X246" s="177">
        <f t="shared" si="297"/>
        <v>1.140316306919398</v>
      </c>
      <c r="Y246" s="177">
        <f t="shared" si="298"/>
        <v>2.2151846090528378</v>
      </c>
      <c r="Z246" s="178">
        <f t="shared" si="299"/>
        <v>3969.7580333992128</v>
      </c>
      <c r="AA246" s="178">
        <f t="shared" si="300"/>
        <v>1236.4264408941108</v>
      </c>
      <c r="AB246" s="176">
        <f t="shared" si="301"/>
        <v>0.76250813873399281</v>
      </c>
      <c r="AC246" s="176">
        <f t="shared" si="302"/>
        <v>6.9409892224273353</v>
      </c>
      <c r="AD246" s="149"/>
      <c r="AE246" s="149"/>
      <c r="AF246" s="149"/>
      <c r="AG246" s="149"/>
      <c r="AH246" s="149"/>
      <c r="AI246" s="149"/>
      <c r="AJ246" s="149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106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106"/>
      <c r="GY246" s="106"/>
      <c r="GZ246" s="106"/>
      <c r="HA246" s="106"/>
      <c r="HB246" s="106"/>
      <c r="HC246" s="106"/>
      <c r="HD246" s="106"/>
      <c r="HE246" s="106"/>
      <c r="HF246" s="106"/>
      <c r="HG246" s="106"/>
      <c r="HH246" s="106"/>
      <c r="HI246" s="106"/>
      <c r="HJ246" s="106"/>
      <c r="HK246" s="106"/>
      <c r="HL246" s="106"/>
      <c r="HM246" s="106"/>
      <c r="HN246" s="106"/>
      <c r="HO246" s="106"/>
      <c r="HP246" s="106"/>
      <c r="HQ246" s="106"/>
      <c r="HR246" s="106"/>
      <c r="HS246" s="106"/>
      <c r="HT246" s="106"/>
      <c r="HU246" s="106"/>
      <c r="HV246" s="106"/>
      <c r="HW246" s="106"/>
      <c r="HX246" s="106"/>
      <c r="HY246" s="106"/>
      <c r="HZ246" s="106"/>
      <c r="IA246" s="106"/>
      <c r="IB246" s="106"/>
      <c r="IC246" s="106"/>
      <c r="ID246" s="106"/>
      <c r="IE246" s="106"/>
      <c r="IF246" s="106"/>
      <c r="IG246" s="106"/>
      <c r="IH246" s="106"/>
      <c r="II246" s="106"/>
      <c r="IJ246" s="106"/>
      <c r="IK246" s="106"/>
      <c r="IL246" s="106"/>
      <c r="IM246" s="106"/>
      <c r="IN246" s="106"/>
      <c r="IO246" s="106"/>
      <c r="IP246" s="106"/>
      <c r="IQ246" s="106"/>
      <c r="IR246" s="106"/>
      <c r="IS246" s="106"/>
      <c r="IT246" s="106"/>
      <c r="IU246" s="106"/>
      <c r="IV246" s="106"/>
      <c r="IW246" s="106"/>
      <c r="IX246" s="106"/>
      <c r="IY246" s="106"/>
      <c r="IZ246" s="106"/>
      <c r="JA246" s="106"/>
      <c r="JB246" s="106"/>
      <c r="JC246" s="106"/>
      <c r="JD246" s="106"/>
      <c r="JE246" s="106"/>
      <c r="JF246" s="106"/>
      <c r="JG246" s="106"/>
      <c r="JH246" s="106"/>
      <c r="JI246" s="106"/>
      <c r="JJ246" s="106"/>
      <c r="JK246" s="106"/>
      <c r="JL246" s="106"/>
      <c r="JM246" s="106"/>
      <c r="JN246" s="106"/>
      <c r="JO246" s="106"/>
      <c r="JP246" s="106"/>
      <c r="JQ246" s="106"/>
      <c r="JR246" s="106"/>
      <c r="JS246" s="106"/>
      <c r="JT246" s="106"/>
      <c r="JU246" s="106"/>
      <c r="JV246" s="106"/>
      <c r="JW246" s="106"/>
      <c r="JX246" s="106"/>
      <c r="JY246" s="106"/>
      <c r="JZ246" s="106"/>
      <c r="KA246" s="106"/>
      <c r="KB246" s="106"/>
      <c r="KC246" s="106"/>
      <c r="KD246" s="106"/>
      <c r="KE246" s="106"/>
      <c r="KF246" s="106"/>
      <c r="KG246" s="106"/>
      <c r="KH246" s="106"/>
      <c r="KI246" s="106"/>
      <c r="KJ246" s="106"/>
      <c r="KK246" s="106"/>
      <c r="KL246" s="106"/>
      <c r="KM246" s="106"/>
      <c r="KN246" s="106"/>
      <c r="KO246" s="106"/>
      <c r="KP246" s="106"/>
      <c r="KQ246" s="106"/>
      <c r="KR246" s="106"/>
      <c r="KS246" s="106"/>
      <c r="KT246" s="106"/>
      <c r="KU246" s="106"/>
      <c r="KV246" s="106"/>
      <c r="KW246" s="106"/>
      <c r="KX246" s="106"/>
      <c r="KY246" s="106"/>
      <c r="KZ246" s="106"/>
      <c r="LA246" s="106"/>
      <c r="LB246" s="106"/>
      <c r="LC246" s="106"/>
      <c r="LD246" s="106"/>
      <c r="LE246" s="106"/>
      <c r="LF246" s="106"/>
      <c r="LG246" s="106"/>
      <c r="LH246" s="106"/>
      <c r="LI246" s="106"/>
      <c r="LJ246" s="106"/>
      <c r="LK246" s="106"/>
      <c r="LL246" s="106"/>
      <c r="LM246" s="106"/>
      <c r="LN246" s="106"/>
      <c r="LO246" s="106"/>
      <c r="LP246" s="106"/>
      <c r="LQ246" s="106"/>
      <c r="LR246" s="106"/>
      <c r="LS246" s="106"/>
      <c r="LT246" s="106"/>
      <c r="LU246" s="106"/>
      <c r="LV246" s="106"/>
      <c r="LW246" s="106"/>
      <c r="LX246" s="106"/>
      <c r="LY246" s="106"/>
      <c r="LZ246" s="106"/>
      <c r="MA246" s="106"/>
      <c r="MB246" s="106"/>
      <c r="MC246" s="106"/>
      <c r="MD246" s="106"/>
      <c r="ME246" s="106"/>
      <c r="MF246" s="106"/>
      <c r="MG246" s="106"/>
      <c r="MH246" s="106"/>
      <c r="MI246" s="106"/>
      <c r="MJ246" s="106"/>
      <c r="MK246" s="106"/>
      <c r="ML246" s="106"/>
      <c r="MM246" s="106"/>
      <c r="MN246" s="106"/>
      <c r="MO246" s="106"/>
      <c r="MP246" s="106"/>
      <c r="MQ246" s="106"/>
      <c r="MR246" s="106"/>
      <c r="MS246" s="106"/>
      <c r="MT246" s="106"/>
      <c r="MU246" s="106"/>
      <c r="MV246" s="106"/>
      <c r="MW246" s="106"/>
      <c r="MX246" s="106"/>
      <c r="MY246" s="106"/>
      <c r="MZ246" s="106"/>
      <c r="NA246" s="106"/>
      <c r="NB246" s="106"/>
      <c r="NC246" s="106"/>
      <c r="ND246" s="106"/>
      <c r="NE246" s="106"/>
      <c r="NF246" s="106"/>
      <c r="NG246" s="106"/>
      <c r="NH246" s="106"/>
      <c r="NI246" s="106"/>
      <c r="NJ246" s="106"/>
      <c r="NK246" s="106"/>
      <c r="NL246" s="106"/>
      <c r="NM246" s="106"/>
      <c r="NN246" s="106"/>
      <c r="NO246" s="106"/>
      <c r="NP246" s="106"/>
      <c r="NQ246" s="106"/>
      <c r="NR246" s="106"/>
      <c r="NS246" s="106"/>
      <c r="NT246" s="106"/>
      <c r="NU246" s="106"/>
      <c r="NV246" s="106"/>
      <c r="NW246" s="106"/>
      <c r="NX246" s="106"/>
      <c r="NY246" s="106"/>
      <c r="NZ246" s="106"/>
      <c r="OA246" s="106"/>
      <c r="OB246" s="106"/>
      <c r="OC246" s="106"/>
      <c r="OD246" s="106"/>
      <c r="OE246" s="106"/>
      <c r="OF246" s="106"/>
      <c r="OG246" s="106"/>
      <c r="OH246" s="106"/>
      <c r="OI246" s="106"/>
      <c r="OJ246" s="106"/>
      <c r="OK246" s="106"/>
      <c r="OL246" s="106"/>
      <c r="OM246" s="106"/>
      <c r="ON246" s="106"/>
      <c r="OO246" s="106"/>
      <c r="OP246" s="106"/>
      <c r="OQ246" s="106"/>
      <c r="OR246" s="106"/>
      <c r="OS246" s="106"/>
      <c r="OT246" s="106"/>
      <c r="OU246" s="106"/>
      <c r="OV246" s="106"/>
      <c r="OW246" s="106"/>
      <c r="OX246" s="106"/>
      <c r="OY246" s="106"/>
      <c r="OZ246" s="106"/>
      <c r="PA246" s="106"/>
      <c r="PB246" s="106"/>
      <c r="PC246" s="106"/>
      <c r="PD246" s="106"/>
      <c r="PE246" s="106"/>
      <c r="PF246" s="106"/>
      <c r="PG246" s="106"/>
      <c r="PH246" s="106"/>
      <c r="PI246" s="106"/>
      <c r="PJ246" s="106"/>
      <c r="PK246" s="106"/>
      <c r="PL246" s="106"/>
      <c r="PM246" s="106"/>
      <c r="PN246" s="106"/>
      <c r="PO246" s="106"/>
      <c r="PP246" s="106"/>
      <c r="PQ246" s="106"/>
      <c r="PR246" s="106"/>
      <c r="PS246" s="106"/>
      <c r="PT246" s="106"/>
      <c r="PU246" s="106"/>
      <c r="PV246" s="106"/>
      <c r="PW246" s="106"/>
      <c r="PX246" s="106"/>
      <c r="PY246" s="106"/>
      <c r="PZ246" s="106"/>
      <c r="QA246" s="106"/>
      <c r="QB246" s="106"/>
      <c r="QC246" s="106"/>
      <c r="QD246" s="106"/>
      <c r="QE246" s="106"/>
      <c r="QF246" s="106"/>
      <c r="QG246" s="106"/>
      <c r="QH246" s="106"/>
      <c r="QI246" s="106"/>
      <c r="QJ246" s="106"/>
      <c r="QK246" s="106"/>
      <c r="QL246" s="106"/>
      <c r="QM246" s="106"/>
      <c r="QN246" s="106"/>
      <c r="QO246" s="106"/>
      <c r="QP246" s="106"/>
      <c r="QQ246" s="106"/>
      <c r="QR246" s="106"/>
      <c r="QS246" s="106"/>
      <c r="QT246" s="106"/>
      <c r="QU246" s="106"/>
      <c r="QV246" s="106"/>
      <c r="QW246" s="106"/>
      <c r="QX246" s="106"/>
      <c r="QY246" s="106"/>
      <c r="QZ246" s="106"/>
      <c r="RA246" s="106"/>
      <c r="RB246" s="106"/>
      <c r="RC246" s="106"/>
      <c r="RD246" s="106"/>
      <c r="RE246" s="106"/>
      <c r="RF246" s="106"/>
      <c r="RG246" s="106"/>
      <c r="RH246" s="106"/>
      <c r="RI246" s="106"/>
      <c r="RJ246" s="106"/>
      <c r="RK246" s="106"/>
      <c r="RL246" s="106"/>
      <c r="RM246" s="106"/>
      <c r="RN246" s="106"/>
      <c r="RO246" s="106"/>
      <c r="RP246" s="106"/>
      <c r="RQ246" s="106"/>
      <c r="RR246" s="106"/>
    </row>
    <row r="247" spans="1:486" x14ac:dyDescent="0.3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14"/>
      <c r="Q247" s="114"/>
      <c r="R247" s="149"/>
      <c r="S247" s="176">
        <v>0.8</v>
      </c>
      <c r="T247" s="176">
        <f t="shared" si="293"/>
        <v>72.745204481533492</v>
      </c>
      <c r="U247" s="176">
        <f t="shared" si="294"/>
        <v>45.06066005014619</v>
      </c>
      <c r="V247" s="177">
        <f t="shared" si="295"/>
        <v>0.86080643557404357</v>
      </c>
      <c r="W247" s="177">
        <f t="shared" si="296"/>
        <v>0.12403595301473387</v>
      </c>
      <c r="X247" s="177">
        <f t="shared" si="297"/>
        <v>1.1302299095344555</v>
      </c>
      <c r="Y247" s="177">
        <f t="shared" si="298"/>
        <v>2.2928528756593067</v>
      </c>
      <c r="Z247" s="178">
        <f t="shared" si="299"/>
        <v>3984.4501067625492</v>
      </c>
      <c r="AA247" s="178">
        <f t="shared" si="300"/>
        <v>1218.8359290514952</v>
      </c>
      <c r="AB247" s="176">
        <f t="shared" si="301"/>
        <v>0.7657565006685606</v>
      </c>
      <c r="AC247" s="176">
        <f t="shared" si="302"/>
        <v>6.9371249663015906</v>
      </c>
      <c r="AD247" s="149"/>
      <c r="AE247" s="149"/>
      <c r="AF247" s="149"/>
      <c r="AG247" s="149"/>
      <c r="AH247" s="149"/>
      <c r="AI247" s="149"/>
      <c r="AJ247" s="149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106"/>
      <c r="GG247" s="106"/>
      <c r="GH247" s="106"/>
      <c r="GI247" s="106"/>
      <c r="GJ247" s="106"/>
      <c r="GK247" s="106"/>
      <c r="GL247" s="106"/>
      <c r="GM247" s="106"/>
      <c r="GN247" s="106"/>
      <c r="GO247" s="106"/>
      <c r="GP247" s="106"/>
      <c r="GQ247" s="106"/>
      <c r="GR247" s="106"/>
      <c r="GS247" s="106"/>
      <c r="GT247" s="106"/>
      <c r="GU247" s="106"/>
      <c r="GV247" s="106"/>
      <c r="GW247" s="106"/>
      <c r="GX247" s="106"/>
      <c r="GY247" s="106"/>
      <c r="GZ247" s="106"/>
      <c r="HA247" s="106"/>
      <c r="HB247" s="106"/>
      <c r="HC247" s="106"/>
      <c r="HD247" s="106"/>
      <c r="HE247" s="106"/>
      <c r="HF247" s="106"/>
      <c r="HG247" s="106"/>
      <c r="HH247" s="106"/>
      <c r="HI247" s="106"/>
      <c r="HJ247" s="106"/>
      <c r="HK247" s="106"/>
      <c r="HL247" s="106"/>
      <c r="HM247" s="106"/>
      <c r="HN247" s="106"/>
      <c r="HO247" s="106"/>
      <c r="HP247" s="106"/>
      <c r="HQ247" s="106"/>
      <c r="HR247" s="106"/>
      <c r="HS247" s="106"/>
      <c r="HT247" s="106"/>
      <c r="HU247" s="106"/>
      <c r="HV247" s="106"/>
      <c r="HW247" s="106"/>
      <c r="HX247" s="106"/>
      <c r="HY247" s="106"/>
      <c r="HZ247" s="106"/>
      <c r="IA247" s="106"/>
      <c r="IB247" s="106"/>
      <c r="IC247" s="106"/>
      <c r="ID247" s="106"/>
      <c r="IE247" s="106"/>
      <c r="IF247" s="106"/>
      <c r="IG247" s="106"/>
      <c r="IH247" s="106"/>
      <c r="II247" s="106"/>
      <c r="IJ247" s="106"/>
      <c r="IK247" s="106"/>
      <c r="IL247" s="106"/>
      <c r="IM247" s="106"/>
      <c r="IN247" s="106"/>
      <c r="IO247" s="106"/>
      <c r="IP247" s="106"/>
      <c r="IQ247" s="106"/>
      <c r="IR247" s="106"/>
      <c r="IS247" s="106"/>
      <c r="IT247" s="106"/>
      <c r="IU247" s="106"/>
      <c r="IV247" s="106"/>
      <c r="IW247" s="106"/>
      <c r="IX247" s="106"/>
      <c r="IY247" s="106"/>
      <c r="IZ247" s="106"/>
      <c r="JA247" s="106"/>
      <c r="JB247" s="106"/>
      <c r="JC247" s="106"/>
      <c r="JD247" s="106"/>
      <c r="JE247" s="106"/>
      <c r="JF247" s="106"/>
      <c r="JG247" s="106"/>
      <c r="JH247" s="106"/>
      <c r="JI247" s="106"/>
      <c r="JJ247" s="106"/>
      <c r="JK247" s="106"/>
      <c r="JL247" s="106"/>
      <c r="JM247" s="106"/>
      <c r="JN247" s="106"/>
      <c r="JO247" s="106"/>
      <c r="JP247" s="106"/>
      <c r="JQ247" s="106"/>
      <c r="JR247" s="106"/>
      <c r="JS247" s="106"/>
      <c r="JT247" s="106"/>
      <c r="JU247" s="106"/>
      <c r="JV247" s="106"/>
      <c r="JW247" s="106"/>
      <c r="JX247" s="106"/>
      <c r="JY247" s="106"/>
      <c r="JZ247" s="106"/>
      <c r="KA247" s="106"/>
      <c r="KB247" s="106"/>
      <c r="KC247" s="106"/>
      <c r="KD247" s="106"/>
      <c r="KE247" s="106"/>
      <c r="KF247" s="106"/>
      <c r="KG247" s="106"/>
      <c r="KH247" s="106"/>
      <c r="KI247" s="106"/>
      <c r="KJ247" s="106"/>
      <c r="KK247" s="106"/>
      <c r="KL247" s="106"/>
      <c r="KM247" s="106"/>
      <c r="KN247" s="106"/>
      <c r="KO247" s="106"/>
      <c r="KP247" s="106"/>
      <c r="KQ247" s="106"/>
      <c r="KR247" s="106"/>
      <c r="KS247" s="106"/>
      <c r="KT247" s="106"/>
      <c r="KU247" s="106"/>
      <c r="KV247" s="106"/>
      <c r="KW247" s="106"/>
      <c r="KX247" s="106"/>
      <c r="KY247" s="106"/>
      <c r="KZ247" s="106"/>
      <c r="LA247" s="106"/>
      <c r="LB247" s="106"/>
      <c r="LC247" s="106"/>
      <c r="LD247" s="106"/>
      <c r="LE247" s="106"/>
      <c r="LF247" s="106"/>
      <c r="LG247" s="106"/>
      <c r="LH247" s="106"/>
      <c r="LI247" s="106"/>
      <c r="LJ247" s="106"/>
      <c r="LK247" s="106"/>
      <c r="LL247" s="106"/>
      <c r="LM247" s="106"/>
      <c r="LN247" s="106"/>
      <c r="LO247" s="106"/>
      <c r="LP247" s="106"/>
      <c r="LQ247" s="106"/>
      <c r="LR247" s="106"/>
      <c r="LS247" s="106"/>
      <c r="LT247" s="106"/>
      <c r="LU247" s="106"/>
      <c r="LV247" s="106"/>
      <c r="LW247" s="106"/>
      <c r="LX247" s="106"/>
      <c r="LY247" s="106"/>
      <c r="LZ247" s="106"/>
      <c r="MA247" s="106"/>
      <c r="MB247" s="106"/>
      <c r="MC247" s="106"/>
      <c r="MD247" s="106"/>
      <c r="ME247" s="106"/>
      <c r="MF247" s="106"/>
      <c r="MG247" s="106"/>
      <c r="MH247" s="106"/>
      <c r="MI247" s="106"/>
      <c r="MJ247" s="106"/>
      <c r="MK247" s="106"/>
      <c r="ML247" s="106"/>
      <c r="MM247" s="106"/>
      <c r="MN247" s="106"/>
      <c r="MO247" s="106"/>
      <c r="MP247" s="106"/>
      <c r="MQ247" s="106"/>
      <c r="MR247" s="106"/>
      <c r="MS247" s="106"/>
      <c r="MT247" s="106"/>
      <c r="MU247" s="106"/>
      <c r="MV247" s="106"/>
      <c r="MW247" s="106"/>
      <c r="MX247" s="106"/>
      <c r="MY247" s="106"/>
      <c r="MZ247" s="106"/>
      <c r="NA247" s="106"/>
      <c r="NB247" s="106"/>
      <c r="NC247" s="106"/>
      <c r="ND247" s="106"/>
      <c r="NE247" s="106"/>
      <c r="NF247" s="106"/>
      <c r="NG247" s="106"/>
      <c r="NH247" s="106"/>
      <c r="NI247" s="106"/>
      <c r="NJ247" s="106"/>
      <c r="NK247" s="106"/>
      <c r="NL247" s="106"/>
      <c r="NM247" s="106"/>
      <c r="NN247" s="106"/>
      <c r="NO247" s="106"/>
      <c r="NP247" s="106"/>
      <c r="NQ247" s="106"/>
      <c r="NR247" s="106"/>
      <c r="NS247" s="106"/>
      <c r="NT247" s="106"/>
      <c r="NU247" s="106"/>
      <c r="NV247" s="106"/>
      <c r="NW247" s="106"/>
      <c r="NX247" s="106"/>
      <c r="NY247" s="106"/>
      <c r="NZ247" s="106"/>
      <c r="OA247" s="106"/>
      <c r="OB247" s="106"/>
      <c r="OC247" s="106"/>
      <c r="OD247" s="106"/>
      <c r="OE247" s="106"/>
      <c r="OF247" s="106"/>
      <c r="OG247" s="106"/>
      <c r="OH247" s="106"/>
      <c r="OI247" s="106"/>
      <c r="OJ247" s="106"/>
      <c r="OK247" s="106"/>
      <c r="OL247" s="106"/>
      <c r="OM247" s="106"/>
      <c r="ON247" s="106"/>
      <c r="OO247" s="106"/>
      <c r="OP247" s="106"/>
      <c r="OQ247" s="106"/>
      <c r="OR247" s="106"/>
      <c r="OS247" s="106"/>
      <c r="OT247" s="106"/>
      <c r="OU247" s="106"/>
      <c r="OV247" s="106"/>
      <c r="OW247" s="106"/>
      <c r="OX247" s="106"/>
      <c r="OY247" s="106"/>
      <c r="OZ247" s="106"/>
      <c r="PA247" s="106"/>
      <c r="PB247" s="106"/>
      <c r="PC247" s="106"/>
      <c r="PD247" s="106"/>
      <c r="PE247" s="106"/>
      <c r="PF247" s="106"/>
      <c r="PG247" s="106"/>
      <c r="PH247" s="106"/>
      <c r="PI247" s="106"/>
      <c r="PJ247" s="106"/>
      <c r="PK247" s="106"/>
      <c r="PL247" s="106"/>
      <c r="PM247" s="106"/>
      <c r="PN247" s="106"/>
      <c r="PO247" s="106"/>
      <c r="PP247" s="106"/>
      <c r="PQ247" s="106"/>
      <c r="PR247" s="106"/>
      <c r="PS247" s="106"/>
      <c r="PT247" s="106"/>
      <c r="PU247" s="106"/>
      <c r="PV247" s="106"/>
      <c r="PW247" s="106"/>
      <c r="PX247" s="106"/>
      <c r="PY247" s="106"/>
      <c r="PZ247" s="106"/>
      <c r="QA247" s="106"/>
      <c r="QB247" s="106"/>
      <c r="QC247" s="106"/>
      <c r="QD247" s="106"/>
      <c r="QE247" s="106"/>
      <c r="QF247" s="106"/>
      <c r="QG247" s="106"/>
      <c r="QH247" s="106"/>
      <c r="QI247" s="106"/>
      <c r="QJ247" s="106"/>
      <c r="QK247" s="106"/>
      <c r="QL247" s="106"/>
      <c r="QM247" s="106"/>
      <c r="QN247" s="106"/>
      <c r="QO247" s="106"/>
      <c r="QP247" s="106"/>
      <c r="QQ247" s="106"/>
      <c r="QR247" s="106"/>
      <c r="QS247" s="106"/>
      <c r="QT247" s="106"/>
      <c r="QU247" s="106"/>
      <c r="QV247" s="106"/>
      <c r="QW247" s="106"/>
      <c r="QX247" s="106"/>
      <c r="QY247" s="106"/>
      <c r="QZ247" s="106"/>
      <c r="RA247" s="106"/>
      <c r="RB247" s="106"/>
      <c r="RC247" s="106"/>
      <c r="RD247" s="106"/>
      <c r="RE247" s="106"/>
      <c r="RF247" s="106"/>
      <c r="RG247" s="106"/>
      <c r="RH247" s="106"/>
      <c r="RI247" s="106"/>
      <c r="RJ247" s="106"/>
      <c r="RK247" s="106"/>
      <c r="RL247" s="106"/>
      <c r="RM247" s="106"/>
      <c r="RN247" s="106"/>
      <c r="RO247" s="106"/>
      <c r="RP247" s="106"/>
      <c r="RQ247" s="106"/>
      <c r="RR247" s="106"/>
    </row>
    <row r="248" spans="1:486" x14ac:dyDescent="0.3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14"/>
      <c r="Q248" s="114"/>
      <c r="R248" s="149"/>
      <c r="S248" s="176">
        <v>0.81</v>
      </c>
      <c r="T248" s="176">
        <f t="shared" si="293"/>
        <v>72.745204481533492</v>
      </c>
      <c r="U248" s="176">
        <f t="shared" si="294"/>
        <v>45.06066005014619</v>
      </c>
      <c r="V248" s="177">
        <f t="shared" si="295"/>
        <v>0.86080643557404357</v>
      </c>
      <c r="W248" s="177">
        <f t="shared" si="296"/>
        <v>0.12403595301473387</v>
      </c>
      <c r="X248" s="177">
        <f t="shared" si="297"/>
        <v>1.1203770456612183</v>
      </c>
      <c r="Y248" s="177">
        <f t="shared" si="298"/>
        <v>2.3772621792256916</v>
      </c>
      <c r="Z248" s="178">
        <f t="shared" si="299"/>
        <v>3999.0868066399812</v>
      </c>
      <c r="AA248" s="178">
        <f t="shared" si="300"/>
        <v>1200.520957186684</v>
      </c>
      <c r="AB248" s="176">
        <f t="shared" si="301"/>
        <v>0.76911316935507512</v>
      </c>
      <c r="AC248" s="176">
        <f t="shared" si="302"/>
        <v>6.9322210205525261</v>
      </c>
      <c r="AD248" s="149"/>
      <c r="AE248" s="149"/>
      <c r="AF248" s="149"/>
      <c r="AG248" s="149"/>
      <c r="AH248" s="149"/>
      <c r="AI248" s="149"/>
      <c r="AJ248" s="149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106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106"/>
      <c r="GY248" s="106"/>
      <c r="GZ248" s="106"/>
      <c r="HA248" s="106"/>
      <c r="HB248" s="106"/>
      <c r="HC248" s="106"/>
      <c r="HD248" s="106"/>
      <c r="HE248" s="106"/>
      <c r="HF248" s="106"/>
      <c r="HG248" s="106"/>
      <c r="HH248" s="106"/>
      <c r="HI248" s="106"/>
      <c r="HJ248" s="106"/>
      <c r="HK248" s="106"/>
      <c r="HL248" s="106"/>
      <c r="HM248" s="106"/>
      <c r="HN248" s="106"/>
      <c r="HO248" s="106"/>
      <c r="HP248" s="106"/>
      <c r="HQ248" s="106"/>
      <c r="HR248" s="106"/>
      <c r="HS248" s="106"/>
      <c r="HT248" s="106"/>
      <c r="HU248" s="106"/>
      <c r="HV248" s="106"/>
      <c r="HW248" s="106"/>
      <c r="HX248" s="106"/>
      <c r="HY248" s="106"/>
      <c r="HZ248" s="106"/>
      <c r="IA248" s="106"/>
      <c r="IB248" s="106"/>
      <c r="IC248" s="106"/>
      <c r="ID248" s="106"/>
      <c r="IE248" s="106"/>
      <c r="IF248" s="106"/>
      <c r="IG248" s="106"/>
      <c r="IH248" s="106"/>
      <c r="II248" s="106"/>
      <c r="IJ248" s="106"/>
      <c r="IK248" s="106"/>
      <c r="IL248" s="106"/>
      <c r="IM248" s="106"/>
      <c r="IN248" s="106"/>
      <c r="IO248" s="106"/>
      <c r="IP248" s="106"/>
      <c r="IQ248" s="106"/>
      <c r="IR248" s="106"/>
      <c r="IS248" s="106"/>
      <c r="IT248" s="106"/>
      <c r="IU248" s="106"/>
      <c r="IV248" s="106"/>
      <c r="IW248" s="106"/>
      <c r="IX248" s="106"/>
      <c r="IY248" s="106"/>
      <c r="IZ248" s="106"/>
      <c r="JA248" s="106"/>
      <c r="JB248" s="106"/>
      <c r="JC248" s="106"/>
      <c r="JD248" s="106"/>
      <c r="JE248" s="106"/>
      <c r="JF248" s="106"/>
      <c r="JG248" s="106"/>
      <c r="JH248" s="106"/>
      <c r="JI248" s="106"/>
      <c r="JJ248" s="106"/>
      <c r="JK248" s="106"/>
      <c r="JL248" s="106"/>
      <c r="JM248" s="106"/>
      <c r="JN248" s="106"/>
      <c r="JO248" s="106"/>
      <c r="JP248" s="106"/>
      <c r="JQ248" s="106"/>
      <c r="JR248" s="106"/>
      <c r="JS248" s="106"/>
      <c r="JT248" s="106"/>
      <c r="JU248" s="106"/>
      <c r="JV248" s="106"/>
      <c r="JW248" s="106"/>
      <c r="JX248" s="106"/>
      <c r="JY248" s="106"/>
      <c r="JZ248" s="106"/>
      <c r="KA248" s="106"/>
      <c r="KB248" s="106"/>
      <c r="KC248" s="106"/>
      <c r="KD248" s="106"/>
      <c r="KE248" s="106"/>
      <c r="KF248" s="106"/>
      <c r="KG248" s="106"/>
      <c r="KH248" s="106"/>
      <c r="KI248" s="106"/>
      <c r="KJ248" s="106"/>
      <c r="KK248" s="106"/>
      <c r="KL248" s="106"/>
      <c r="KM248" s="106"/>
      <c r="KN248" s="106"/>
      <c r="KO248" s="106"/>
      <c r="KP248" s="106"/>
      <c r="KQ248" s="106"/>
      <c r="KR248" s="106"/>
      <c r="KS248" s="106"/>
      <c r="KT248" s="106"/>
      <c r="KU248" s="106"/>
      <c r="KV248" s="106"/>
      <c r="KW248" s="106"/>
      <c r="KX248" s="106"/>
      <c r="KY248" s="106"/>
      <c r="KZ248" s="106"/>
      <c r="LA248" s="106"/>
      <c r="LB248" s="106"/>
      <c r="LC248" s="106"/>
      <c r="LD248" s="106"/>
      <c r="LE248" s="106"/>
      <c r="LF248" s="106"/>
      <c r="LG248" s="106"/>
      <c r="LH248" s="106"/>
      <c r="LI248" s="106"/>
      <c r="LJ248" s="106"/>
      <c r="LK248" s="106"/>
      <c r="LL248" s="106"/>
      <c r="LM248" s="106"/>
      <c r="LN248" s="106"/>
      <c r="LO248" s="106"/>
      <c r="LP248" s="106"/>
      <c r="LQ248" s="106"/>
      <c r="LR248" s="106"/>
      <c r="LS248" s="106"/>
      <c r="LT248" s="106"/>
      <c r="LU248" s="106"/>
      <c r="LV248" s="106"/>
      <c r="LW248" s="106"/>
      <c r="LX248" s="106"/>
      <c r="LY248" s="106"/>
      <c r="LZ248" s="106"/>
      <c r="MA248" s="106"/>
      <c r="MB248" s="106"/>
      <c r="MC248" s="106"/>
      <c r="MD248" s="106"/>
      <c r="ME248" s="106"/>
      <c r="MF248" s="106"/>
      <c r="MG248" s="106"/>
      <c r="MH248" s="106"/>
      <c r="MI248" s="106"/>
      <c r="MJ248" s="106"/>
      <c r="MK248" s="106"/>
      <c r="ML248" s="106"/>
      <c r="MM248" s="106"/>
      <c r="MN248" s="106"/>
      <c r="MO248" s="106"/>
      <c r="MP248" s="106"/>
      <c r="MQ248" s="106"/>
      <c r="MR248" s="106"/>
      <c r="MS248" s="106"/>
      <c r="MT248" s="106"/>
      <c r="MU248" s="106"/>
      <c r="MV248" s="106"/>
      <c r="MW248" s="106"/>
      <c r="MX248" s="106"/>
      <c r="MY248" s="106"/>
      <c r="MZ248" s="106"/>
      <c r="NA248" s="106"/>
      <c r="NB248" s="106"/>
      <c r="NC248" s="106"/>
      <c r="ND248" s="106"/>
      <c r="NE248" s="106"/>
      <c r="NF248" s="106"/>
      <c r="NG248" s="106"/>
      <c r="NH248" s="106"/>
      <c r="NI248" s="106"/>
      <c r="NJ248" s="106"/>
      <c r="NK248" s="106"/>
      <c r="NL248" s="106"/>
      <c r="NM248" s="106"/>
      <c r="NN248" s="106"/>
      <c r="NO248" s="106"/>
      <c r="NP248" s="106"/>
      <c r="NQ248" s="106"/>
      <c r="NR248" s="106"/>
      <c r="NS248" s="106"/>
      <c r="NT248" s="106"/>
      <c r="NU248" s="106"/>
      <c r="NV248" s="106"/>
      <c r="NW248" s="106"/>
      <c r="NX248" s="106"/>
      <c r="NY248" s="106"/>
      <c r="NZ248" s="106"/>
      <c r="OA248" s="106"/>
      <c r="OB248" s="106"/>
      <c r="OC248" s="106"/>
      <c r="OD248" s="106"/>
      <c r="OE248" s="106"/>
      <c r="OF248" s="106"/>
      <c r="OG248" s="106"/>
      <c r="OH248" s="106"/>
      <c r="OI248" s="106"/>
      <c r="OJ248" s="106"/>
      <c r="OK248" s="106"/>
      <c r="OL248" s="106"/>
      <c r="OM248" s="106"/>
      <c r="ON248" s="106"/>
      <c r="OO248" s="106"/>
      <c r="OP248" s="106"/>
      <c r="OQ248" s="106"/>
      <c r="OR248" s="106"/>
      <c r="OS248" s="106"/>
      <c r="OT248" s="106"/>
      <c r="OU248" s="106"/>
      <c r="OV248" s="106"/>
      <c r="OW248" s="106"/>
      <c r="OX248" s="106"/>
      <c r="OY248" s="106"/>
      <c r="OZ248" s="106"/>
      <c r="PA248" s="106"/>
      <c r="PB248" s="106"/>
      <c r="PC248" s="106"/>
      <c r="PD248" s="106"/>
      <c r="PE248" s="106"/>
      <c r="PF248" s="106"/>
      <c r="PG248" s="106"/>
      <c r="PH248" s="106"/>
      <c r="PI248" s="106"/>
      <c r="PJ248" s="106"/>
      <c r="PK248" s="106"/>
      <c r="PL248" s="106"/>
      <c r="PM248" s="106"/>
      <c r="PN248" s="106"/>
      <c r="PO248" s="106"/>
      <c r="PP248" s="106"/>
      <c r="PQ248" s="106"/>
      <c r="PR248" s="106"/>
      <c r="PS248" s="106"/>
      <c r="PT248" s="106"/>
      <c r="PU248" s="106"/>
      <c r="PV248" s="106"/>
      <c r="PW248" s="106"/>
      <c r="PX248" s="106"/>
      <c r="PY248" s="106"/>
      <c r="PZ248" s="106"/>
      <c r="QA248" s="106"/>
      <c r="QB248" s="106"/>
      <c r="QC248" s="106"/>
      <c r="QD248" s="106"/>
      <c r="QE248" s="106"/>
      <c r="QF248" s="106"/>
      <c r="QG248" s="106"/>
      <c r="QH248" s="106"/>
      <c r="QI248" s="106"/>
      <c r="QJ248" s="106"/>
      <c r="QK248" s="106"/>
      <c r="QL248" s="106"/>
      <c r="QM248" s="106"/>
      <c r="QN248" s="106"/>
      <c r="QO248" s="106"/>
      <c r="QP248" s="106"/>
      <c r="QQ248" s="106"/>
      <c r="QR248" s="106"/>
      <c r="QS248" s="106"/>
      <c r="QT248" s="106"/>
      <c r="QU248" s="106"/>
      <c r="QV248" s="106"/>
      <c r="QW248" s="106"/>
      <c r="QX248" s="106"/>
      <c r="QY248" s="106"/>
      <c r="QZ248" s="106"/>
      <c r="RA248" s="106"/>
      <c r="RB248" s="106"/>
      <c r="RC248" s="106"/>
      <c r="RD248" s="106"/>
      <c r="RE248" s="106"/>
      <c r="RF248" s="106"/>
      <c r="RG248" s="106"/>
      <c r="RH248" s="106"/>
      <c r="RI248" s="106"/>
      <c r="RJ248" s="106"/>
      <c r="RK248" s="106"/>
      <c r="RL248" s="106"/>
      <c r="RM248" s="106"/>
      <c r="RN248" s="106"/>
      <c r="RO248" s="106"/>
      <c r="RP248" s="106"/>
      <c r="RQ248" s="106"/>
      <c r="RR248" s="106"/>
    </row>
    <row r="249" spans="1:486" x14ac:dyDescent="0.3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14"/>
      <c r="Q249" s="114"/>
      <c r="R249" s="149"/>
      <c r="S249" s="176">
        <v>0.82</v>
      </c>
      <c r="T249" s="176">
        <f t="shared" si="293"/>
        <v>72.745204481533492</v>
      </c>
      <c r="U249" s="176">
        <f t="shared" si="294"/>
        <v>45.06066005014619</v>
      </c>
      <c r="V249" s="177">
        <f t="shared" si="295"/>
        <v>0.86080643557404357</v>
      </c>
      <c r="W249" s="177">
        <f t="shared" si="296"/>
        <v>0.12403595301473387</v>
      </c>
      <c r="X249" s="177">
        <f t="shared" si="297"/>
        <v>1.1107634540542981</v>
      </c>
      <c r="Y249" s="177">
        <f t="shared" si="298"/>
        <v>2.4692681448815361</v>
      </c>
      <c r="Z249" s="178">
        <f t="shared" si="299"/>
        <v>4013.7197431277636</v>
      </c>
      <c r="AA249" s="178">
        <f t="shared" si="300"/>
        <v>1181.3533649954238</v>
      </c>
      <c r="AB249" s="176">
        <f t="shared" si="301"/>
        <v>0.77260120494777618</v>
      </c>
      <c r="AC249" s="176">
        <f t="shared" si="302"/>
        <v>6.9261753269124586</v>
      </c>
      <c r="AD249" s="149"/>
      <c r="AE249" s="149"/>
      <c r="AF249" s="149"/>
      <c r="AG249" s="149"/>
      <c r="AH249" s="149"/>
      <c r="AI249" s="149"/>
      <c r="AJ249" s="149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106"/>
      <c r="GY249" s="106"/>
      <c r="GZ249" s="106"/>
      <c r="HA249" s="106"/>
      <c r="HB249" s="106"/>
      <c r="HC249" s="106"/>
      <c r="HD249" s="106"/>
      <c r="HE249" s="106"/>
      <c r="HF249" s="106"/>
      <c r="HG249" s="106"/>
      <c r="HH249" s="106"/>
      <c r="HI249" s="106"/>
      <c r="HJ249" s="106"/>
      <c r="HK249" s="106"/>
      <c r="HL249" s="106"/>
      <c r="HM249" s="106"/>
      <c r="HN249" s="106"/>
      <c r="HO249" s="106"/>
      <c r="HP249" s="106"/>
      <c r="HQ249" s="106"/>
      <c r="HR249" s="106"/>
      <c r="HS249" s="106"/>
      <c r="HT249" s="106"/>
      <c r="HU249" s="106"/>
      <c r="HV249" s="106"/>
      <c r="HW249" s="106"/>
      <c r="HX249" s="106"/>
      <c r="HY249" s="106"/>
      <c r="HZ249" s="106"/>
      <c r="IA249" s="106"/>
      <c r="IB249" s="106"/>
      <c r="IC249" s="106"/>
      <c r="ID249" s="106"/>
      <c r="IE249" s="106"/>
      <c r="IF249" s="106"/>
      <c r="IG249" s="106"/>
      <c r="IH249" s="106"/>
      <c r="II249" s="106"/>
      <c r="IJ249" s="106"/>
      <c r="IK249" s="106"/>
      <c r="IL249" s="106"/>
      <c r="IM249" s="106"/>
      <c r="IN249" s="106"/>
      <c r="IO249" s="106"/>
      <c r="IP249" s="106"/>
      <c r="IQ249" s="106"/>
      <c r="IR249" s="106"/>
      <c r="IS249" s="106"/>
      <c r="IT249" s="106"/>
      <c r="IU249" s="106"/>
      <c r="IV249" s="106"/>
      <c r="IW249" s="106"/>
      <c r="IX249" s="106"/>
      <c r="IY249" s="106"/>
      <c r="IZ249" s="106"/>
      <c r="JA249" s="106"/>
      <c r="JB249" s="106"/>
      <c r="JC249" s="106"/>
      <c r="JD249" s="106"/>
      <c r="JE249" s="106"/>
      <c r="JF249" s="106"/>
      <c r="JG249" s="106"/>
      <c r="JH249" s="106"/>
      <c r="JI249" s="106"/>
      <c r="JJ249" s="106"/>
      <c r="JK249" s="106"/>
      <c r="JL249" s="106"/>
      <c r="JM249" s="106"/>
      <c r="JN249" s="106"/>
      <c r="JO249" s="106"/>
      <c r="JP249" s="106"/>
      <c r="JQ249" s="106"/>
      <c r="JR249" s="106"/>
      <c r="JS249" s="106"/>
      <c r="JT249" s="106"/>
      <c r="JU249" s="106"/>
      <c r="JV249" s="106"/>
      <c r="JW249" s="106"/>
      <c r="JX249" s="106"/>
      <c r="JY249" s="106"/>
      <c r="JZ249" s="106"/>
      <c r="KA249" s="106"/>
      <c r="KB249" s="106"/>
      <c r="KC249" s="106"/>
      <c r="KD249" s="106"/>
      <c r="KE249" s="106"/>
      <c r="KF249" s="106"/>
      <c r="KG249" s="106"/>
      <c r="KH249" s="106"/>
      <c r="KI249" s="106"/>
      <c r="KJ249" s="106"/>
      <c r="KK249" s="106"/>
      <c r="KL249" s="106"/>
      <c r="KM249" s="106"/>
      <c r="KN249" s="106"/>
      <c r="KO249" s="106"/>
      <c r="KP249" s="106"/>
      <c r="KQ249" s="106"/>
      <c r="KR249" s="106"/>
      <c r="KS249" s="106"/>
      <c r="KT249" s="106"/>
      <c r="KU249" s="106"/>
      <c r="KV249" s="106"/>
      <c r="KW249" s="106"/>
      <c r="KX249" s="106"/>
      <c r="KY249" s="106"/>
      <c r="KZ249" s="106"/>
      <c r="LA249" s="106"/>
      <c r="LB249" s="106"/>
      <c r="LC249" s="106"/>
      <c r="LD249" s="106"/>
      <c r="LE249" s="106"/>
      <c r="LF249" s="106"/>
      <c r="LG249" s="106"/>
      <c r="LH249" s="106"/>
      <c r="LI249" s="106"/>
      <c r="LJ249" s="106"/>
      <c r="LK249" s="106"/>
      <c r="LL249" s="106"/>
      <c r="LM249" s="106"/>
      <c r="LN249" s="106"/>
      <c r="LO249" s="106"/>
      <c r="LP249" s="106"/>
      <c r="LQ249" s="106"/>
      <c r="LR249" s="106"/>
      <c r="LS249" s="106"/>
      <c r="LT249" s="106"/>
      <c r="LU249" s="106"/>
      <c r="LV249" s="106"/>
      <c r="LW249" s="106"/>
      <c r="LX249" s="106"/>
      <c r="LY249" s="106"/>
      <c r="LZ249" s="106"/>
      <c r="MA249" s="106"/>
      <c r="MB249" s="106"/>
      <c r="MC249" s="106"/>
      <c r="MD249" s="106"/>
      <c r="ME249" s="106"/>
      <c r="MF249" s="106"/>
      <c r="MG249" s="106"/>
      <c r="MH249" s="106"/>
      <c r="MI249" s="106"/>
      <c r="MJ249" s="106"/>
      <c r="MK249" s="106"/>
      <c r="ML249" s="106"/>
      <c r="MM249" s="106"/>
      <c r="MN249" s="106"/>
      <c r="MO249" s="106"/>
      <c r="MP249" s="106"/>
      <c r="MQ249" s="106"/>
      <c r="MR249" s="106"/>
      <c r="MS249" s="106"/>
      <c r="MT249" s="106"/>
      <c r="MU249" s="106"/>
      <c r="MV249" s="106"/>
      <c r="MW249" s="106"/>
      <c r="MX249" s="106"/>
      <c r="MY249" s="106"/>
      <c r="MZ249" s="106"/>
      <c r="NA249" s="106"/>
      <c r="NB249" s="106"/>
      <c r="NC249" s="106"/>
      <c r="ND249" s="106"/>
      <c r="NE249" s="106"/>
      <c r="NF249" s="106"/>
      <c r="NG249" s="106"/>
      <c r="NH249" s="106"/>
      <c r="NI249" s="106"/>
      <c r="NJ249" s="106"/>
      <c r="NK249" s="106"/>
      <c r="NL249" s="106"/>
      <c r="NM249" s="106"/>
      <c r="NN249" s="106"/>
      <c r="NO249" s="106"/>
      <c r="NP249" s="106"/>
      <c r="NQ249" s="106"/>
      <c r="NR249" s="106"/>
      <c r="NS249" s="106"/>
      <c r="NT249" s="106"/>
      <c r="NU249" s="106"/>
      <c r="NV249" s="106"/>
      <c r="NW249" s="106"/>
      <c r="NX249" s="106"/>
      <c r="NY249" s="106"/>
      <c r="NZ249" s="106"/>
      <c r="OA249" s="106"/>
      <c r="OB249" s="106"/>
      <c r="OC249" s="106"/>
      <c r="OD249" s="106"/>
      <c r="OE249" s="106"/>
      <c r="OF249" s="106"/>
      <c r="OG249" s="106"/>
      <c r="OH249" s="106"/>
      <c r="OI249" s="106"/>
      <c r="OJ249" s="106"/>
      <c r="OK249" s="106"/>
      <c r="OL249" s="106"/>
      <c r="OM249" s="106"/>
      <c r="ON249" s="106"/>
      <c r="OO249" s="106"/>
      <c r="OP249" s="106"/>
      <c r="OQ249" s="106"/>
      <c r="OR249" s="106"/>
      <c r="OS249" s="106"/>
      <c r="OT249" s="106"/>
      <c r="OU249" s="106"/>
      <c r="OV249" s="106"/>
      <c r="OW249" s="106"/>
      <c r="OX249" s="106"/>
      <c r="OY249" s="106"/>
      <c r="OZ249" s="106"/>
      <c r="PA249" s="106"/>
      <c r="PB249" s="106"/>
      <c r="PC249" s="106"/>
      <c r="PD249" s="106"/>
      <c r="PE249" s="106"/>
      <c r="PF249" s="106"/>
      <c r="PG249" s="106"/>
      <c r="PH249" s="106"/>
      <c r="PI249" s="106"/>
      <c r="PJ249" s="106"/>
      <c r="PK249" s="106"/>
      <c r="PL249" s="106"/>
      <c r="PM249" s="106"/>
      <c r="PN249" s="106"/>
      <c r="PO249" s="106"/>
      <c r="PP249" s="106"/>
      <c r="PQ249" s="106"/>
      <c r="PR249" s="106"/>
      <c r="PS249" s="106"/>
      <c r="PT249" s="106"/>
      <c r="PU249" s="106"/>
      <c r="PV249" s="106"/>
      <c r="PW249" s="106"/>
      <c r="PX249" s="106"/>
      <c r="PY249" s="106"/>
      <c r="PZ249" s="106"/>
      <c r="QA249" s="106"/>
      <c r="QB249" s="106"/>
      <c r="QC249" s="106"/>
      <c r="QD249" s="106"/>
      <c r="QE249" s="106"/>
      <c r="QF249" s="106"/>
      <c r="QG249" s="106"/>
      <c r="QH249" s="106"/>
      <c r="QI249" s="106"/>
      <c r="QJ249" s="106"/>
      <c r="QK249" s="106"/>
      <c r="QL249" s="106"/>
      <c r="QM249" s="106"/>
      <c r="QN249" s="106"/>
      <c r="QO249" s="106"/>
      <c r="QP249" s="106"/>
      <c r="QQ249" s="106"/>
      <c r="QR249" s="106"/>
      <c r="QS249" s="106"/>
      <c r="QT249" s="106"/>
      <c r="QU249" s="106"/>
      <c r="QV249" s="106"/>
      <c r="QW249" s="106"/>
      <c r="QX249" s="106"/>
      <c r="QY249" s="106"/>
      <c r="QZ249" s="106"/>
      <c r="RA249" s="106"/>
      <c r="RB249" s="106"/>
      <c r="RC249" s="106"/>
      <c r="RD249" s="106"/>
      <c r="RE249" s="106"/>
      <c r="RF249" s="106"/>
      <c r="RG249" s="106"/>
      <c r="RH249" s="106"/>
      <c r="RI249" s="106"/>
      <c r="RJ249" s="106"/>
      <c r="RK249" s="106"/>
      <c r="RL249" s="106"/>
      <c r="RM249" s="106"/>
      <c r="RN249" s="106"/>
      <c r="RO249" s="106"/>
      <c r="RP249" s="106"/>
      <c r="RQ249" s="106"/>
      <c r="RR249" s="106"/>
    </row>
    <row r="250" spans="1:486" x14ac:dyDescent="0.3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14"/>
      <c r="Q250" s="114"/>
      <c r="R250" s="149"/>
      <c r="S250" s="176">
        <v>0.83</v>
      </c>
      <c r="T250" s="176">
        <f t="shared" si="293"/>
        <v>72.745204481533492</v>
      </c>
      <c r="U250" s="176">
        <f t="shared" si="294"/>
        <v>45.06066005014619</v>
      </c>
      <c r="V250" s="177">
        <f t="shared" si="295"/>
        <v>0.86080643557404357</v>
      </c>
      <c r="W250" s="177">
        <f t="shared" si="296"/>
        <v>0.12403595301473387</v>
      </c>
      <c r="X250" s="177">
        <f t="shared" si="297"/>
        <v>1.1013959816187262</v>
      </c>
      <c r="Y250" s="177">
        <f t="shared" si="298"/>
        <v>2.5698734693846497</v>
      </c>
      <c r="Z250" s="178">
        <f t="shared" si="299"/>
        <v>4028.4055909868371</v>
      </c>
      <c r="AA250" s="178">
        <f t="shared" si="300"/>
        <v>1161.1804787938354</v>
      </c>
      <c r="AB250" s="176">
        <f t="shared" si="301"/>
        <v>0.77624795828024284</v>
      </c>
      <c r="AC250" s="176">
        <f t="shared" si="302"/>
        <v>6.9188598976981277</v>
      </c>
      <c r="AD250" s="149"/>
      <c r="AE250" s="149"/>
      <c r="AF250" s="149"/>
      <c r="AG250" s="149"/>
      <c r="AH250" s="149"/>
      <c r="AI250" s="149"/>
      <c r="AJ250" s="149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106"/>
      <c r="GY250" s="106"/>
      <c r="GZ250" s="106"/>
      <c r="HA250" s="106"/>
      <c r="HB250" s="106"/>
      <c r="HC250" s="106"/>
      <c r="HD250" s="106"/>
      <c r="HE250" s="106"/>
      <c r="HF250" s="106"/>
      <c r="HG250" s="106"/>
      <c r="HH250" s="106"/>
      <c r="HI250" s="106"/>
      <c r="HJ250" s="106"/>
      <c r="HK250" s="106"/>
      <c r="HL250" s="106"/>
      <c r="HM250" s="106"/>
      <c r="HN250" s="106"/>
      <c r="HO250" s="106"/>
      <c r="HP250" s="106"/>
      <c r="HQ250" s="106"/>
      <c r="HR250" s="106"/>
      <c r="HS250" s="106"/>
      <c r="HT250" s="106"/>
      <c r="HU250" s="106"/>
      <c r="HV250" s="106"/>
      <c r="HW250" s="106"/>
      <c r="HX250" s="106"/>
      <c r="HY250" s="106"/>
      <c r="HZ250" s="106"/>
      <c r="IA250" s="106"/>
      <c r="IB250" s="106"/>
      <c r="IC250" s="106"/>
      <c r="ID250" s="106"/>
      <c r="IE250" s="106"/>
      <c r="IF250" s="106"/>
      <c r="IG250" s="106"/>
      <c r="IH250" s="106"/>
      <c r="II250" s="106"/>
      <c r="IJ250" s="106"/>
      <c r="IK250" s="106"/>
      <c r="IL250" s="106"/>
      <c r="IM250" s="106"/>
      <c r="IN250" s="106"/>
      <c r="IO250" s="106"/>
      <c r="IP250" s="106"/>
      <c r="IQ250" s="106"/>
      <c r="IR250" s="106"/>
      <c r="IS250" s="106"/>
      <c r="IT250" s="106"/>
      <c r="IU250" s="106"/>
      <c r="IV250" s="106"/>
      <c r="IW250" s="106"/>
      <c r="IX250" s="106"/>
      <c r="IY250" s="106"/>
      <c r="IZ250" s="106"/>
      <c r="JA250" s="106"/>
      <c r="JB250" s="106"/>
      <c r="JC250" s="106"/>
      <c r="JD250" s="106"/>
      <c r="JE250" s="106"/>
      <c r="JF250" s="106"/>
      <c r="JG250" s="106"/>
      <c r="JH250" s="106"/>
      <c r="JI250" s="106"/>
      <c r="JJ250" s="106"/>
      <c r="JK250" s="106"/>
      <c r="JL250" s="106"/>
      <c r="JM250" s="106"/>
      <c r="JN250" s="106"/>
      <c r="JO250" s="106"/>
      <c r="JP250" s="106"/>
      <c r="JQ250" s="106"/>
      <c r="JR250" s="106"/>
      <c r="JS250" s="106"/>
      <c r="JT250" s="106"/>
      <c r="JU250" s="106"/>
      <c r="JV250" s="106"/>
      <c r="JW250" s="106"/>
      <c r="JX250" s="106"/>
      <c r="JY250" s="106"/>
      <c r="JZ250" s="106"/>
      <c r="KA250" s="106"/>
      <c r="KB250" s="106"/>
      <c r="KC250" s="106"/>
      <c r="KD250" s="106"/>
      <c r="KE250" s="106"/>
      <c r="KF250" s="106"/>
      <c r="KG250" s="106"/>
      <c r="KH250" s="106"/>
      <c r="KI250" s="106"/>
      <c r="KJ250" s="106"/>
      <c r="KK250" s="106"/>
      <c r="KL250" s="106"/>
      <c r="KM250" s="106"/>
      <c r="KN250" s="106"/>
      <c r="KO250" s="106"/>
      <c r="KP250" s="106"/>
      <c r="KQ250" s="106"/>
      <c r="KR250" s="106"/>
      <c r="KS250" s="106"/>
      <c r="KT250" s="106"/>
      <c r="KU250" s="106"/>
      <c r="KV250" s="106"/>
      <c r="KW250" s="106"/>
      <c r="KX250" s="106"/>
      <c r="KY250" s="106"/>
      <c r="KZ250" s="106"/>
      <c r="LA250" s="106"/>
      <c r="LB250" s="106"/>
      <c r="LC250" s="106"/>
      <c r="LD250" s="106"/>
      <c r="LE250" s="106"/>
      <c r="LF250" s="106"/>
      <c r="LG250" s="106"/>
      <c r="LH250" s="106"/>
      <c r="LI250" s="106"/>
      <c r="LJ250" s="106"/>
      <c r="LK250" s="106"/>
      <c r="LL250" s="106"/>
      <c r="LM250" s="106"/>
      <c r="LN250" s="106"/>
      <c r="LO250" s="106"/>
      <c r="LP250" s="106"/>
      <c r="LQ250" s="106"/>
      <c r="LR250" s="106"/>
      <c r="LS250" s="106"/>
      <c r="LT250" s="106"/>
      <c r="LU250" s="106"/>
      <c r="LV250" s="106"/>
      <c r="LW250" s="106"/>
      <c r="LX250" s="106"/>
      <c r="LY250" s="106"/>
      <c r="LZ250" s="106"/>
      <c r="MA250" s="106"/>
      <c r="MB250" s="106"/>
      <c r="MC250" s="106"/>
      <c r="MD250" s="106"/>
      <c r="ME250" s="106"/>
      <c r="MF250" s="106"/>
      <c r="MG250" s="106"/>
      <c r="MH250" s="106"/>
      <c r="MI250" s="106"/>
      <c r="MJ250" s="106"/>
      <c r="MK250" s="106"/>
      <c r="ML250" s="106"/>
      <c r="MM250" s="106"/>
      <c r="MN250" s="106"/>
      <c r="MO250" s="106"/>
      <c r="MP250" s="106"/>
      <c r="MQ250" s="106"/>
      <c r="MR250" s="106"/>
      <c r="MS250" s="106"/>
      <c r="MT250" s="106"/>
      <c r="MU250" s="106"/>
      <c r="MV250" s="106"/>
      <c r="MW250" s="106"/>
      <c r="MX250" s="106"/>
      <c r="MY250" s="106"/>
      <c r="MZ250" s="106"/>
      <c r="NA250" s="106"/>
      <c r="NB250" s="106"/>
      <c r="NC250" s="106"/>
      <c r="ND250" s="106"/>
      <c r="NE250" s="106"/>
      <c r="NF250" s="106"/>
      <c r="NG250" s="106"/>
      <c r="NH250" s="106"/>
      <c r="NI250" s="106"/>
      <c r="NJ250" s="106"/>
      <c r="NK250" s="106"/>
      <c r="NL250" s="106"/>
      <c r="NM250" s="106"/>
      <c r="NN250" s="106"/>
      <c r="NO250" s="106"/>
      <c r="NP250" s="106"/>
      <c r="NQ250" s="106"/>
      <c r="NR250" s="106"/>
      <c r="NS250" s="106"/>
      <c r="NT250" s="106"/>
      <c r="NU250" s="106"/>
      <c r="NV250" s="106"/>
      <c r="NW250" s="106"/>
      <c r="NX250" s="106"/>
      <c r="NY250" s="106"/>
      <c r="NZ250" s="106"/>
      <c r="OA250" s="106"/>
      <c r="OB250" s="106"/>
      <c r="OC250" s="106"/>
      <c r="OD250" s="106"/>
      <c r="OE250" s="106"/>
      <c r="OF250" s="106"/>
      <c r="OG250" s="106"/>
      <c r="OH250" s="106"/>
      <c r="OI250" s="106"/>
      <c r="OJ250" s="106"/>
      <c r="OK250" s="106"/>
      <c r="OL250" s="106"/>
      <c r="OM250" s="106"/>
      <c r="ON250" s="106"/>
      <c r="OO250" s="106"/>
      <c r="OP250" s="106"/>
      <c r="OQ250" s="106"/>
      <c r="OR250" s="106"/>
      <c r="OS250" s="106"/>
      <c r="OT250" s="106"/>
      <c r="OU250" s="106"/>
      <c r="OV250" s="106"/>
      <c r="OW250" s="106"/>
      <c r="OX250" s="106"/>
      <c r="OY250" s="106"/>
      <c r="OZ250" s="106"/>
      <c r="PA250" s="106"/>
      <c r="PB250" s="106"/>
      <c r="PC250" s="106"/>
      <c r="PD250" s="106"/>
      <c r="PE250" s="106"/>
      <c r="PF250" s="106"/>
      <c r="PG250" s="106"/>
      <c r="PH250" s="106"/>
      <c r="PI250" s="106"/>
      <c r="PJ250" s="106"/>
      <c r="PK250" s="106"/>
      <c r="PL250" s="106"/>
      <c r="PM250" s="106"/>
      <c r="PN250" s="106"/>
      <c r="PO250" s="106"/>
      <c r="PP250" s="106"/>
      <c r="PQ250" s="106"/>
      <c r="PR250" s="106"/>
      <c r="PS250" s="106"/>
      <c r="PT250" s="106"/>
      <c r="PU250" s="106"/>
      <c r="PV250" s="106"/>
      <c r="PW250" s="106"/>
      <c r="PX250" s="106"/>
      <c r="PY250" s="106"/>
      <c r="PZ250" s="106"/>
      <c r="QA250" s="106"/>
      <c r="QB250" s="106"/>
      <c r="QC250" s="106"/>
      <c r="QD250" s="106"/>
      <c r="QE250" s="106"/>
      <c r="QF250" s="106"/>
      <c r="QG250" s="106"/>
      <c r="QH250" s="106"/>
      <c r="QI250" s="106"/>
      <c r="QJ250" s="106"/>
      <c r="QK250" s="106"/>
      <c r="QL250" s="106"/>
      <c r="QM250" s="106"/>
      <c r="QN250" s="106"/>
      <c r="QO250" s="106"/>
      <c r="QP250" s="106"/>
      <c r="QQ250" s="106"/>
      <c r="QR250" s="106"/>
      <c r="QS250" s="106"/>
      <c r="QT250" s="106"/>
      <c r="QU250" s="106"/>
      <c r="QV250" s="106"/>
      <c r="QW250" s="106"/>
      <c r="QX250" s="106"/>
      <c r="QY250" s="106"/>
      <c r="QZ250" s="106"/>
      <c r="RA250" s="106"/>
      <c r="RB250" s="106"/>
      <c r="RC250" s="106"/>
      <c r="RD250" s="106"/>
      <c r="RE250" s="106"/>
      <c r="RF250" s="106"/>
      <c r="RG250" s="106"/>
      <c r="RH250" s="106"/>
      <c r="RI250" s="106"/>
      <c r="RJ250" s="106"/>
      <c r="RK250" s="106"/>
      <c r="RL250" s="106"/>
      <c r="RM250" s="106"/>
      <c r="RN250" s="106"/>
      <c r="RO250" s="106"/>
      <c r="RP250" s="106"/>
      <c r="RQ250" s="106"/>
      <c r="RR250" s="106"/>
    </row>
    <row r="251" spans="1:486" x14ac:dyDescent="0.3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14"/>
      <c r="Q251" s="114"/>
      <c r="R251" s="149"/>
      <c r="S251" s="176">
        <v>0.84</v>
      </c>
      <c r="T251" s="176">
        <f t="shared" si="293"/>
        <v>72.745204481533492</v>
      </c>
      <c r="U251" s="176">
        <f t="shared" si="294"/>
        <v>45.06066005014619</v>
      </c>
      <c r="V251" s="177">
        <f t="shared" si="295"/>
        <v>0.86080643557404357</v>
      </c>
      <c r="W251" s="177">
        <f t="shared" si="296"/>
        <v>0.12403595301473387</v>
      </c>
      <c r="X251" s="177">
        <f t="shared" si="297"/>
        <v>1.0922827651892595</v>
      </c>
      <c r="Y251" s="177">
        <f t="shared" si="298"/>
        <v>2.6802601063458718</v>
      </c>
      <c r="Z251" s="178">
        <f t="shared" si="299"/>
        <v>4043.2070066825536</v>
      </c>
      <c r="AA251" s="178">
        <f t="shared" si="300"/>
        <v>1139.8192536460479</v>
      </c>
      <c r="AB251" s="176">
        <f t="shared" si="301"/>
        <v>0.78008615114101632</v>
      </c>
      <c r="AC251" s="176">
        <f t="shared" si="302"/>
        <v>6.9101142285938479</v>
      </c>
      <c r="AD251" s="149"/>
      <c r="AE251" s="149"/>
      <c r="AF251" s="149"/>
      <c r="AG251" s="149"/>
      <c r="AH251" s="149"/>
      <c r="AI251" s="149"/>
      <c r="AJ251" s="149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  <c r="JX251" s="106"/>
      <c r="JY251" s="106"/>
      <c r="JZ251" s="106"/>
      <c r="KA251" s="106"/>
      <c r="KB251" s="106"/>
      <c r="KC251" s="106"/>
      <c r="KD251" s="106"/>
      <c r="KE251" s="106"/>
      <c r="KF251" s="106"/>
      <c r="KG251" s="106"/>
      <c r="KH251" s="106"/>
      <c r="KI251" s="106"/>
      <c r="KJ251" s="106"/>
      <c r="KK251" s="106"/>
      <c r="KL251" s="106"/>
      <c r="KM251" s="106"/>
      <c r="KN251" s="106"/>
      <c r="KO251" s="106"/>
      <c r="KP251" s="106"/>
      <c r="KQ251" s="106"/>
      <c r="KR251" s="106"/>
      <c r="KS251" s="106"/>
      <c r="KT251" s="106"/>
      <c r="KU251" s="106"/>
      <c r="KV251" s="106"/>
      <c r="KW251" s="106"/>
      <c r="KX251" s="106"/>
      <c r="KY251" s="106"/>
      <c r="KZ251" s="106"/>
      <c r="LA251" s="106"/>
      <c r="LB251" s="106"/>
      <c r="LC251" s="106"/>
      <c r="LD251" s="106"/>
      <c r="LE251" s="106"/>
      <c r="LF251" s="106"/>
      <c r="LG251" s="106"/>
      <c r="LH251" s="106"/>
      <c r="LI251" s="106"/>
      <c r="LJ251" s="106"/>
      <c r="LK251" s="106"/>
      <c r="LL251" s="106"/>
      <c r="LM251" s="106"/>
      <c r="LN251" s="106"/>
      <c r="LO251" s="106"/>
      <c r="LP251" s="106"/>
      <c r="LQ251" s="106"/>
      <c r="LR251" s="106"/>
      <c r="LS251" s="106"/>
      <c r="LT251" s="106"/>
      <c r="LU251" s="106"/>
      <c r="LV251" s="106"/>
      <c r="LW251" s="106"/>
      <c r="LX251" s="106"/>
      <c r="LY251" s="106"/>
      <c r="LZ251" s="106"/>
      <c r="MA251" s="106"/>
      <c r="MB251" s="106"/>
      <c r="MC251" s="106"/>
      <c r="MD251" s="106"/>
      <c r="ME251" s="106"/>
      <c r="MF251" s="106"/>
      <c r="MG251" s="106"/>
      <c r="MH251" s="106"/>
      <c r="MI251" s="106"/>
      <c r="MJ251" s="106"/>
      <c r="MK251" s="106"/>
      <c r="ML251" s="106"/>
      <c r="MM251" s="106"/>
      <c r="MN251" s="106"/>
      <c r="MO251" s="106"/>
      <c r="MP251" s="106"/>
      <c r="MQ251" s="106"/>
      <c r="MR251" s="106"/>
      <c r="MS251" s="106"/>
      <c r="MT251" s="106"/>
      <c r="MU251" s="106"/>
      <c r="MV251" s="106"/>
      <c r="MW251" s="106"/>
      <c r="MX251" s="106"/>
      <c r="MY251" s="106"/>
      <c r="MZ251" s="106"/>
      <c r="NA251" s="106"/>
      <c r="NB251" s="106"/>
      <c r="NC251" s="106"/>
      <c r="ND251" s="106"/>
      <c r="NE251" s="106"/>
      <c r="NF251" s="106"/>
      <c r="NG251" s="106"/>
      <c r="NH251" s="106"/>
      <c r="NI251" s="106"/>
      <c r="NJ251" s="106"/>
      <c r="NK251" s="106"/>
      <c r="NL251" s="106"/>
      <c r="NM251" s="106"/>
      <c r="NN251" s="106"/>
      <c r="NO251" s="106"/>
      <c r="NP251" s="106"/>
      <c r="NQ251" s="106"/>
      <c r="NR251" s="106"/>
      <c r="NS251" s="106"/>
      <c r="NT251" s="106"/>
      <c r="NU251" s="106"/>
      <c r="NV251" s="106"/>
      <c r="NW251" s="106"/>
      <c r="NX251" s="106"/>
      <c r="NY251" s="106"/>
      <c r="NZ251" s="106"/>
      <c r="OA251" s="106"/>
      <c r="OB251" s="106"/>
      <c r="OC251" s="106"/>
      <c r="OD251" s="106"/>
      <c r="OE251" s="106"/>
      <c r="OF251" s="106"/>
      <c r="OG251" s="106"/>
      <c r="OH251" s="106"/>
      <c r="OI251" s="106"/>
      <c r="OJ251" s="106"/>
      <c r="OK251" s="106"/>
      <c r="OL251" s="106"/>
      <c r="OM251" s="106"/>
      <c r="ON251" s="106"/>
      <c r="OO251" s="106"/>
      <c r="OP251" s="106"/>
      <c r="OQ251" s="106"/>
      <c r="OR251" s="106"/>
      <c r="OS251" s="106"/>
      <c r="OT251" s="106"/>
      <c r="OU251" s="106"/>
      <c r="OV251" s="106"/>
      <c r="OW251" s="106"/>
      <c r="OX251" s="106"/>
      <c r="OY251" s="106"/>
      <c r="OZ251" s="106"/>
      <c r="PA251" s="106"/>
      <c r="PB251" s="106"/>
      <c r="PC251" s="106"/>
      <c r="PD251" s="106"/>
      <c r="PE251" s="106"/>
      <c r="PF251" s="106"/>
      <c r="PG251" s="106"/>
      <c r="PH251" s="106"/>
      <c r="PI251" s="106"/>
      <c r="PJ251" s="106"/>
      <c r="PK251" s="106"/>
      <c r="PL251" s="106"/>
      <c r="PM251" s="106"/>
      <c r="PN251" s="106"/>
      <c r="PO251" s="106"/>
      <c r="PP251" s="106"/>
      <c r="PQ251" s="106"/>
      <c r="PR251" s="106"/>
      <c r="PS251" s="106"/>
      <c r="PT251" s="106"/>
      <c r="PU251" s="106"/>
      <c r="PV251" s="106"/>
      <c r="PW251" s="106"/>
      <c r="PX251" s="106"/>
      <c r="PY251" s="106"/>
      <c r="PZ251" s="106"/>
      <c r="QA251" s="106"/>
      <c r="QB251" s="106"/>
      <c r="QC251" s="106"/>
      <c r="QD251" s="106"/>
      <c r="QE251" s="106"/>
      <c r="QF251" s="106"/>
      <c r="QG251" s="106"/>
      <c r="QH251" s="106"/>
      <c r="QI251" s="106"/>
      <c r="QJ251" s="106"/>
      <c r="QK251" s="106"/>
      <c r="QL251" s="106"/>
      <c r="QM251" s="106"/>
      <c r="QN251" s="106"/>
      <c r="QO251" s="106"/>
      <c r="QP251" s="106"/>
      <c r="QQ251" s="106"/>
      <c r="QR251" s="106"/>
      <c r="QS251" s="106"/>
      <c r="QT251" s="106"/>
      <c r="QU251" s="106"/>
      <c r="QV251" s="106"/>
      <c r="QW251" s="106"/>
      <c r="QX251" s="106"/>
      <c r="QY251" s="106"/>
      <c r="QZ251" s="106"/>
      <c r="RA251" s="106"/>
      <c r="RB251" s="106"/>
      <c r="RC251" s="106"/>
      <c r="RD251" s="106"/>
      <c r="RE251" s="106"/>
      <c r="RF251" s="106"/>
      <c r="RG251" s="106"/>
      <c r="RH251" s="106"/>
      <c r="RI251" s="106"/>
      <c r="RJ251" s="106"/>
      <c r="RK251" s="106"/>
      <c r="RL251" s="106"/>
      <c r="RM251" s="106"/>
      <c r="RN251" s="106"/>
      <c r="RO251" s="106"/>
      <c r="RP251" s="106"/>
      <c r="RQ251" s="106"/>
      <c r="RR251" s="106"/>
    </row>
    <row r="252" spans="1:486" x14ac:dyDescent="0.3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14"/>
      <c r="Q252" s="114"/>
      <c r="R252" s="149"/>
      <c r="S252" s="176">
        <v>0.85</v>
      </c>
      <c r="T252" s="176">
        <f t="shared" si="293"/>
        <v>72.745204481533492</v>
      </c>
      <c r="U252" s="176">
        <f t="shared" si="294"/>
        <v>45.06066005014619</v>
      </c>
      <c r="V252" s="177">
        <f t="shared" si="295"/>
        <v>0.86080643557404357</v>
      </c>
      <c r="W252" s="177">
        <f t="shared" si="296"/>
        <v>0.12403595301473387</v>
      </c>
      <c r="X252" s="177">
        <f t="shared" si="297"/>
        <v>1.0834334521410964</v>
      </c>
      <c r="Y252" s="177">
        <f t="shared" si="298"/>
        <v>2.8018301027000696</v>
      </c>
      <c r="Z252" s="178">
        <f t="shared" si="299"/>
        <v>4058.1937389370055</v>
      </c>
      <c r="AA252" s="178">
        <f t="shared" si="300"/>
        <v>1117.0487319057431</v>
      </c>
      <c r="AB252" s="176">
        <f t="shared" si="301"/>
        <v>0.78415528582492866</v>
      </c>
      <c r="AC252" s="176">
        <f t="shared" si="302"/>
        <v>6.8997367248388972</v>
      </c>
      <c r="AD252" s="149"/>
      <c r="AE252" s="149"/>
      <c r="AF252" s="149"/>
      <c r="AG252" s="149"/>
      <c r="AH252" s="149"/>
      <c r="AI252" s="149"/>
      <c r="AJ252" s="149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  <c r="GB252" s="106"/>
      <c r="GC252" s="106"/>
      <c r="GD252" s="106"/>
      <c r="GE252" s="106"/>
      <c r="GF252" s="106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106"/>
      <c r="GY252" s="106"/>
      <c r="GZ252" s="106"/>
      <c r="HA252" s="106"/>
      <c r="HB252" s="106"/>
      <c r="HC252" s="106"/>
      <c r="HD252" s="106"/>
      <c r="HE252" s="106"/>
      <c r="HF252" s="106"/>
      <c r="HG252" s="106"/>
      <c r="HH252" s="106"/>
      <c r="HI252" s="106"/>
      <c r="HJ252" s="106"/>
      <c r="HK252" s="106"/>
      <c r="HL252" s="106"/>
      <c r="HM252" s="106"/>
      <c r="HN252" s="106"/>
      <c r="HO252" s="106"/>
      <c r="HP252" s="106"/>
      <c r="HQ252" s="106"/>
      <c r="HR252" s="106"/>
      <c r="HS252" s="106"/>
      <c r="HT252" s="106"/>
      <c r="HU252" s="106"/>
      <c r="HV252" s="106"/>
      <c r="HW252" s="106"/>
      <c r="HX252" s="106"/>
      <c r="HY252" s="106"/>
      <c r="HZ252" s="106"/>
      <c r="IA252" s="106"/>
      <c r="IB252" s="106"/>
      <c r="IC252" s="106"/>
      <c r="ID252" s="106"/>
      <c r="IE252" s="106"/>
      <c r="IF252" s="106"/>
      <c r="IG252" s="106"/>
      <c r="IH252" s="106"/>
      <c r="II252" s="106"/>
      <c r="IJ252" s="106"/>
      <c r="IK252" s="106"/>
      <c r="IL252" s="106"/>
      <c r="IM252" s="106"/>
      <c r="IN252" s="106"/>
      <c r="IO252" s="106"/>
      <c r="IP252" s="106"/>
      <c r="IQ252" s="106"/>
      <c r="IR252" s="106"/>
      <c r="IS252" s="106"/>
      <c r="IT252" s="106"/>
      <c r="IU252" s="106"/>
      <c r="IV252" s="106"/>
      <c r="IW252" s="106"/>
      <c r="IX252" s="106"/>
      <c r="IY252" s="106"/>
      <c r="IZ252" s="106"/>
      <c r="JA252" s="106"/>
      <c r="JB252" s="106"/>
      <c r="JC252" s="106"/>
      <c r="JD252" s="106"/>
      <c r="JE252" s="106"/>
      <c r="JF252" s="106"/>
      <c r="JG252" s="106"/>
      <c r="JH252" s="106"/>
      <c r="JI252" s="106"/>
      <c r="JJ252" s="106"/>
      <c r="JK252" s="106"/>
      <c r="JL252" s="106"/>
      <c r="JM252" s="106"/>
      <c r="JN252" s="106"/>
      <c r="JO252" s="106"/>
      <c r="JP252" s="106"/>
      <c r="JQ252" s="106"/>
      <c r="JR252" s="106"/>
      <c r="JS252" s="106"/>
      <c r="JT252" s="106"/>
      <c r="JU252" s="106"/>
      <c r="JV252" s="106"/>
      <c r="JW252" s="106"/>
      <c r="JX252" s="106"/>
      <c r="JY252" s="106"/>
      <c r="JZ252" s="106"/>
      <c r="KA252" s="106"/>
      <c r="KB252" s="106"/>
      <c r="KC252" s="106"/>
      <c r="KD252" s="106"/>
      <c r="KE252" s="106"/>
      <c r="KF252" s="106"/>
      <c r="KG252" s="106"/>
      <c r="KH252" s="106"/>
      <c r="KI252" s="106"/>
      <c r="KJ252" s="106"/>
      <c r="KK252" s="106"/>
      <c r="KL252" s="106"/>
      <c r="KM252" s="106"/>
      <c r="KN252" s="106"/>
      <c r="KO252" s="106"/>
      <c r="KP252" s="106"/>
      <c r="KQ252" s="106"/>
      <c r="KR252" s="106"/>
      <c r="KS252" s="106"/>
      <c r="KT252" s="106"/>
      <c r="KU252" s="106"/>
      <c r="KV252" s="106"/>
      <c r="KW252" s="106"/>
      <c r="KX252" s="106"/>
      <c r="KY252" s="106"/>
      <c r="KZ252" s="106"/>
      <c r="LA252" s="106"/>
      <c r="LB252" s="106"/>
      <c r="LC252" s="106"/>
      <c r="LD252" s="106"/>
      <c r="LE252" s="106"/>
      <c r="LF252" s="106"/>
      <c r="LG252" s="106"/>
      <c r="LH252" s="106"/>
      <c r="LI252" s="106"/>
      <c r="LJ252" s="106"/>
      <c r="LK252" s="106"/>
      <c r="LL252" s="106"/>
      <c r="LM252" s="106"/>
      <c r="LN252" s="106"/>
      <c r="LO252" s="106"/>
      <c r="LP252" s="106"/>
      <c r="LQ252" s="106"/>
      <c r="LR252" s="106"/>
      <c r="LS252" s="106"/>
      <c r="LT252" s="106"/>
      <c r="LU252" s="106"/>
      <c r="LV252" s="106"/>
      <c r="LW252" s="106"/>
      <c r="LX252" s="106"/>
      <c r="LY252" s="106"/>
      <c r="LZ252" s="106"/>
      <c r="MA252" s="106"/>
      <c r="MB252" s="106"/>
      <c r="MC252" s="106"/>
      <c r="MD252" s="106"/>
      <c r="ME252" s="106"/>
      <c r="MF252" s="106"/>
      <c r="MG252" s="106"/>
      <c r="MH252" s="106"/>
      <c r="MI252" s="106"/>
      <c r="MJ252" s="106"/>
      <c r="MK252" s="106"/>
      <c r="ML252" s="106"/>
      <c r="MM252" s="106"/>
      <c r="MN252" s="106"/>
      <c r="MO252" s="106"/>
      <c r="MP252" s="106"/>
      <c r="MQ252" s="106"/>
      <c r="MR252" s="106"/>
      <c r="MS252" s="106"/>
      <c r="MT252" s="106"/>
      <c r="MU252" s="106"/>
      <c r="MV252" s="106"/>
      <c r="MW252" s="106"/>
      <c r="MX252" s="106"/>
      <c r="MY252" s="106"/>
      <c r="MZ252" s="106"/>
      <c r="NA252" s="106"/>
      <c r="NB252" s="106"/>
      <c r="NC252" s="106"/>
      <c r="ND252" s="106"/>
      <c r="NE252" s="106"/>
      <c r="NF252" s="106"/>
      <c r="NG252" s="106"/>
      <c r="NH252" s="106"/>
      <c r="NI252" s="106"/>
      <c r="NJ252" s="106"/>
      <c r="NK252" s="106"/>
      <c r="NL252" s="106"/>
      <c r="NM252" s="106"/>
      <c r="NN252" s="106"/>
      <c r="NO252" s="106"/>
      <c r="NP252" s="106"/>
      <c r="NQ252" s="106"/>
      <c r="NR252" s="106"/>
      <c r="NS252" s="106"/>
      <c r="NT252" s="106"/>
      <c r="NU252" s="106"/>
      <c r="NV252" s="106"/>
      <c r="NW252" s="106"/>
      <c r="NX252" s="106"/>
      <c r="NY252" s="106"/>
      <c r="NZ252" s="106"/>
      <c r="OA252" s="106"/>
      <c r="OB252" s="106"/>
      <c r="OC252" s="106"/>
      <c r="OD252" s="106"/>
      <c r="OE252" s="106"/>
      <c r="OF252" s="106"/>
      <c r="OG252" s="106"/>
      <c r="OH252" s="106"/>
      <c r="OI252" s="106"/>
      <c r="OJ252" s="106"/>
      <c r="OK252" s="106"/>
      <c r="OL252" s="106"/>
      <c r="OM252" s="106"/>
      <c r="ON252" s="106"/>
      <c r="OO252" s="106"/>
      <c r="OP252" s="106"/>
      <c r="OQ252" s="106"/>
      <c r="OR252" s="106"/>
      <c r="OS252" s="106"/>
      <c r="OT252" s="106"/>
      <c r="OU252" s="106"/>
      <c r="OV252" s="106"/>
      <c r="OW252" s="106"/>
      <c r="OX252" s="106"/>
      <c r="OY252" s="106"/>
      <c r="OZ252" s="106"/>
      <c r="PA252" s="106"/>
      <c r="PB252" s="106"/>
      <c r="PC252" s="106"/>
      <c r="PD252" s="106"/>
      <c r="PE252" s="106"/>
      <c r="PF252" s="106"/>
      <c r="PG252" s="106"/>
      <c r="PH252" s="106"/>
      <c r="PI252" s="106"/>
      <c r="PJ252" s="106"/>
      <c r="PK252" s="106"/>
      <c r="PL252" s="106"/>
      <c r="PM252" s="106"/>
      <c r="PN252" s="106"/>
      <c r="PO252" s="106"/>
      <c r="PP252" s="106"/>
      <c r="PQ252" s="106"/>
      <c r="PR252" s="106"/>
      <c r="PS252" s="106"/>
      <c r="PT252" s="106"/>
      <c r="PU252" s="106"/>
      <c r="PV252" s="106"/>
      <c r="PW252" s="106"/>
      <c r="PX252" s="106"/>
      <c r="PY252" s="106"/>
      <c r="PZ252" s="106"/>
      <c r="QA252" s="106"/>
      <c r="QB252" s="106"/>
      <c r="QC252" s="106"/>
      <c r="QD252" s="106"/>
      <c r="QE252" s="106"/>
      <c r="QF252" s="106"/>
      <c r="QG252" s="106"/>
      <c r="QH252" s="106"/>
      <c r="QI252" s="106"/>
      <c r="QJ252" s="106"/>
      <c r="QK252" s="106"/>
      <c r="QL252" s="106"/>
      <c r="QM252" s="106"/>
      <c r="QN252" s="106"/>
      <c r="QO252" s="106"/>
      <c r="QP252" s="106"/>
      <c r="QQ252" s="106"/>
      <c r="QR252" s="106"/>
      <c r="QS252" s="106"/>
      <c r="QT252" s="106"/>
      <c r="QU252" s="106"/>
      <c r="QV252" s="106"/>
      <c r="QW252" s="106"/>
      <c r="QX252" s="106"/>
      <c r="QY252" s="106"/>
      <c r="QZ252" s="106"/>
      <c r="RA252" s="106"/>
      <c r="RB252" s="106"/>
      <c r="RC252" s="106"/>
      <c r="RD252" s="106"/>
      <c r="RE252" s="106"/>
      <c r="RF252" s="106"/>
      <c r="RG252" s="106"/>
      <c r="RH252" s="106"/>
      <c r="RI252" s="106"/>
      <c r="RJ252" s="106"/>
      <c r="RK252" s="106"/>
      <c r="RL252" s="106"/>
      <c r="RM252" s="106"/>
      <c r="RN252" s="106"/>
      <c r="RO252" s="106"/>
      <c r="RP252" s="106"/>
      <c r="RQ252" s="106"/>
      <c r="RR252" s="106"/>
    </row>
    <row r="253" spans="1:486" x14ac:dyDescent="0.3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14"/>
      <c r="Q253" s="114"/>
      <c r="R253" s="149"/>
      <c r="S253" s="176">
        <v>0.86</v>
      </c>
      <c r="T253" s="176">
        <f t="shared" si="293"/>
        <v>72.745204481533492</v>
      </c>
      <c r="U253" s="176">
        <f t="shared" si="294"/>
        <v>45.06066005014619</v>
      </c>
      <c r="V253" s="177">
        <f t="shared" si="295"/>
        <v>0.86080643557404357</v>
      </c>
      <c r="W253" s="177">
        <f t="shared" si="296"/>
        <v>0.12403595301473387</v>
      </c>
      <c r="X253" s="177">
        <f t="shared" si="297"/>
        <v>1.074859469806914</v>
      </c>
      <c r="Y253" s="177">
        <f t="shared" si="298"/>
        <v>2.9362578738582834</v>
      </c>
      <c r="Z253" s="178">
        <f t="shared" si="299"/>
        <v>4073.4439825745562</v>
      </c>
      <c r="AA253" s="178">
        <f t="shared" si="300"/>
        <v>1092.6002458020002</v>
      </c>
      <c r="AB253" s="176">
        <f t="shared" si="301"/>
        <v>0.78850350529318769</v>
      </c>
      <c r="AC253" s="176">
        <f t="shared" si="302"/>
        <v>6.8874734440930157</v>
      </c>
      <c r="AD253" s="149"/>
      <c r="AE253" s="149"/>
      <c r="AF253" s="149"/>
      <c r="AG253" s="149"/>
      <c r="AH253" s="149"/>
      <c r="AI253" s="149"/>
      <c r="AJ253" s="149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106"/>
      <c r="GG253" s="106"/>
      <c r="GH253" s="106"/>
      <c r="GI253" s="106"/>
      <c r="GJ253" s="106"/>
      <c r="GK253" s="106"/>
      <c r="GL253" s="106"/>
      <c r="GM253" s="106"/>
      <c r="GN253" s="106"/>
      <c r="GO253" s="106"/>
      <c r="GP253" s="106"/>
      <c r="GQ253" s="106"/>
      <c r="GR253" s="106"/>
      <c r="GS253" s="106"/>
      <c r="GT253" s="106"/>
      <c r="GU253" s="106"/>
      <c r="GV253" s="106"/>
      <c r="GW253" s="106"/>
      <c r="GX253" s="106"/>
      <c r="GY253" s="106"/>
      <c r="GZ253" s="106"/>
      <c r="HA253" s="106"/>
      <c r="HB253" s="106"/>
      <c r="HC253" s="106"/>
      <c r="HD253" s="106"/>
      <c r="HE253" s="106"/>
      <c r="HF253" s="106"/>
      <c r="HG253" s="106"/>
      <c r="HH253" s="106"/>
      <c r="HI253" s="106"/>
      <c r="HJ253" s="106"/>
      <c r="HK253" s="106"/>
      <c r="HL253" s="106"/>
      <c r="HM253" s="106"/>
      <c r="HN253" s="106"/>
      <c r="HO253" s="106"/>
      <c r="HP253" s="106"/>
      <c r="HQ253" s="106"/>
      <c r="HR253" s="106"/>
      <c r="HS253" s="106"/>
      <c r="HT253" s="106"/>
      <c r="HU253" s="106"/>
      <c r="HV253" s="106"/>
      <c r="HW253" s="106"/>
      <c r="HX253" s="106"/>
      <c r="HY253" s="106"/>
      <c r="HZ253" s="106"/>
      <c r="IA253" s="106"/>
      <c r="IB253" s="106"/>
      <c r="IC253" s="106"/>
      <c r="ID253" s="106"/>
      <c r="IE253" s="106"/>
      <c r="IF253" s="106"/>
      <c r="IG253" s="106"/>
      <c r="IH253" s="106"/>
      <c r="II253" s="106"/>
      <c r="IJ253" s="106"/>
      <c r="IK253" s="106"/>
      <c r="IL253" s="106"/>
      <c r="IM253" s="106"/>
      <c r="IN253" s="106"/>
      <c r="IO253" s="106"/>
      <c r="IP253" s="106"/>
      <c r="IQ253" s="106"/>
      <c r="IR253" s="106"/>
      <c r="IS253" s="106"/>
      <c r="IT253" s="106"/>
      <c r="IU253" s="106"/>
      <c r="IV253" s="106"/>
      <c r="IW253" s="106"/>
      <c r="IX253" s="106"/>
      <c r="IY253" s="106"/>
      <c r="IZ253" s="106"/>
      <c r="JA253" s="106"/>
      <c r="JB253" s="106"/>
      <c r="JC253" s="106"/>
      <c r="JD253" s="106"/>
      <c r="JE253" s="106"/>
      <c r="JF253" s="106"/>
      <c r="JG253" s="106"/>
      <c r="JH253" s="106"/>
      <c r="JI253" s="106"/>
      <c r="JJ253" s="106"/>
      <c r="JK253" s="106"/>
      <c r="JL253" s="106"/>
      <c r="JM253" s="106"/>
      <c r="JN253" s="106"/>
      <c r="JO253" s="106"/>
      <c r="JP253" s="106"/>
      <c r="JQ253" s="106"/>
      <c r="JR253" s="106"/>
      <c r="JS253" s="106"/>
      <c r="JT253" s="106"/>
      <c r="JU253" s="106"/>
      <c r="JV253" s="106"/>
      <c r="JW253" s="106"/>
      <c r="JX253" s="106"/>
      <c r="JY253" s="106"/>
      <c r="JZ253" s="106"/>
      <c r="KA253" s="106"/>
      <c r="KB253" s="106"/>
      <c r="KC253" s="106"/>
      <c r="KD253" s="106"/>
      <c r="KE253" s="106"/>
      <c r="KF253" s="106"/>
      <c r="KG253" s="106"/>
      <c r="KH253" s="106"/>
      <c r="KI253" s="106"/>
      <c r="KJ253" s="106"/>
      <c r="KK253" s="106"/>
      <c r="KL253" s="106"/>
      <c r="KM253" s="106"/>
      <c r="KN253" s="106"/>
      <c r="KO253" s="106"/>
      <c r="KP253" s="106"/>
      <c r="KQ253" s="106"/>
      <c r="KR253" s="106"/>
      <c r="KS253" s="106"/>
      <c r="KT253" s="106"/>
      <c r="KU253" s="106"/>
      <c r="KV253" s="106"/>
      <c r="KW253" s="106"/>
      <c r="KX253" s="106"/>
      <c r="KY253" s="106"/>
      <c r="KZ253" s="106"/>
      <c r="LA253" s="106"/>
      <c r="LB253" s="106"/>
      <c r="LC253" s="106"/>
      <c r="LD253" s="106"/>
      <c r="LE253" s="106"/>
      <c r="LF253" s="106"/>
      <c r="LG253" s="106"/>
      <c r="LH253" s="106"/>
      <c r="LI253" s="106"/>
      <c r="LJ253" s="106"/>
      <c r="LK253" s="106"/>
      <c r="LL253" s="106"/>
      <c r="LM253" s="106"/>
      <c r="LN253" s="106"/>
      <c r="LO253" s="106"/>
      <c r="LP253" s="106"/>
      <c r="LQ253" s="106"/>
      <c r="LR253" s="106"/>
      <c r="LS253" s="106"/>
      <c r="LT253" s="106"/>
      <c r="LU253" s="106"/>
      <c r="LV253" s="106"/>
      <c r="LW253" s="106"/>
      <c r="LX253" s="106"/>
      <c r="LY253" s="106"/>
      <c r="LZ253" s="106"/>
      <c r="MA253" s="106"/>
      <c r="MB253" s="106"/>
      <c r="MC253" s="106"/>
      <c r="MD253" s="106"/>
      <c r="ME253" s="106"/>
      <c r="MF253" s="106"/>
      <c r="MG253" s="106"/>
      <c r="MH253" s="106"/>
      <c r="MI253" s="106"/>
      <c r="MJ253" s="106"/>
      <c r="MK253" s="106"/>
      <c r="ML253" s="106"/>
      <c r="MM253" s="106"/>
      <c r="MN253" s="106"/>
      <c r="MO253" s="106"/>
      <c r="MP253" s="106"/>
      <c r="MQ253" s="106"/>
      <c r="MR253" s="106"/>
      <c r="MS253" s="106"/>
      <c r="MT253" s="106"/>
      <c r="MU253" s="106"/>
      <c r="MV253" s="106"/>
      <c r="MW253" s="106"/>
      <c r="MX253" s="106"/>
      <c r="MY253" s="106"/>
      <c r="MZ253" s="106"/>
      <c r="NA253" s="106"/>
      <c r="NB253" s="106"/>
      <c r="NC253" s="106"/>
      <c r="ND253" s="106"/>
      <c r="NE253" s="106"/>
      <c r="NF253" s="106"/>
      <c r="NG253" s="106"/>
      <c r="NH253" s="106"/>
      <c r="NI253" s="106"/>
      <c r="NJ253" s="106"/>
      <c r="NK253" s="106"/>
      <c r="NL253" s="106"/>
      <c r="NM253" s="106"/>
      <c r="NN253" s="106"/>
      <c r="NO253" s="106"/>
      <c r="NP253" s="106"/>
      <c r="NQ253" s="106"/>
      <c r="NR253" s="106"/>
      <c r="NS253" s="106"/>
      <c r="NT253" s="106"/>
      <c r="NU253" s="106"/>
      <c r="NV253" s="106"/>
      <c r="NW253" s="106"/>
      <c r="NX253" s="106"/>
      <c r="NY253" s="106"/>
      <c r="NZ253" s="106"/>
      <c r="OA253" s="106"/>
      <c r="OB253" s="106"/>
      <c r="OC253" s="106"/>
      <c r="OD253" s="106"/>
      <c r="OE253" s="106"/>
      <c r="OF253" s="106"/>
      <c r="OG253" s="106"/>
      <c r="OH253" s="106"/>
      <c r="OI253" s="106"/>
      <c r="OJ253" s="106"/>
      <c r="OK253" s="106"/>
      <c r="OL253" s="106"/>
      <c r="OM253" s="106"/>
      <c r="ON253" s="106"/>
      <c r="OO253" s="106"/>
      <c r="OP253" s="106"/>
      <c r="OQ253" s="106"/>
      <c r="OR253" s="106"/>
      <c r="OS253" s="106"/>
      <c r="OT253" s="106"/>
      <c r="OU253" s="106"/>
      <c r="OV253" s="106"/>
      <c r="OW253" s="106"/>
      <c r="OX253" s="106"/>
      <c r="OY253" s="106"/>
      <c r="OZ253" s="106"/>
      <c r="PA253" s="106"/>
      <c r="PB253" s="106"/>
      <c r="PC253" s="106"/>
      <c r="PD253" s="106"/>
      <c r="PE253" s="106"/>
      <c r="PF253" s="106"/>
      <c r="PG253" s="106"/>
      <c r="PH253" s="106"/>
      <c r="PI253" s="106"/>
      <c r="PJ253" s="106"/>
      <c r="PK253" s="106"/>
      <c r="PL253" s="106"/>
      <c r="PM253" s="106"/>
      <c r="PN253" s="106"/>
      <c r="PO253" s="106"/>
      <c r="PP253" s="106"/>
      <c r="PQ253" s="106"/>
      <c r="PR253" s="106"/>
      <c r="PS253" s="106"/>
      <c r="PT253" s="106"/>
      <c r="PU253" s="106"/>
      <c r="PV253" s="106"/>
      <c r="PW253" s="106"/>
      <c r="PX253" s="106"/>
      <c r="PY253" s="106"/>
      <c r="PZ253" s="106"/>
      <c r="QA253" s="106"/>
      <c r="QB253" s="106"/>
      <c r="QC253" s="106"/>
      <c r="QD253" s="106"/>
      <c r="QE253" s="106"/>
      <c r="QF253" s="106"/>
      <c r="QG253" s="106"/>
      <c r="QH253" s="106"/>
      <c r="QI253" s="106"/>
      <c r="QJ253" s="106"/>
      <c r="QK253" s="106"/>
      <c r="QL253" s="106"/>
      <c r="QM253" s="106"/>
      <c r="QN253" s="106"/>
      <c r="QO253" s="106"/>
      <c r="QP253" s="106"/>
      <c r="QQ253" s="106"/>
      <c r="QR253" s="106"/>
      <c r="QS253" s="106"/>
      <c r="QT253" s="106"/>
      <c r="QU253" s="106"/>
      <c r="QV253" s="106"/>
      <c r="QW253" s="106"/>
      <c r="QX253" s="106"/>
      <c r="QY253" s="106"/>
      <c r="QZ253" s="106"/>
      <c r="RA253" s="106"/>
      <c r="RB253" s="106"/>
      <c r="RC253" s="106"/>
      <c r="RD253" s="106"/>
      <c r="RE253" s="106"/>
      <c r="RF253" s="106"/>
      <c r="RG253" s="106"/>
      <c r="RH253" s="106"/>
      <c r="RI253" s="106"/>
      <c r="RJ253" s="106"/>
      <c r="RK253" s="106"/>
      <c r="RL253" s="106"/>
      <c r="RM253" s="106"/>
      <c r="RN253" s="106"/>
      <c r="RO253" s="106"/>
      <c r="RP253" s="106"/>
      <c r="RQ253" s="106"/>
      <c r="RR253" s="106"/>
    </row>
    <row r="254" spans="1:486" x14ac:dyDescent="0.3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14"/>
      <c r="Q254" s="114"/>
      <c r="R254" s="149"/>
      <c r="S254" s="176">
        <v>0.87</v>
      </c>
      <c r="T254" s="176">
        <f t="shared" si="293"/>
        <v>72.745204481533492</v>
      </c>
      <c r="U254" s="176">
        <f t="shared" si="294"/>
        <v>45.06066005014619</v>
      </c>
      <c r="V254" s="177">
        <f t="shared" si="295"/>
        <v>0.86080643557404357</v>
      </c>
      <c r="W254" s="177">
        <f t="shared" si="296"/>
        <v>0.12403595301473387</v>
      </c>
      <c r="X254" s="177">
        <f t="shared" si="297"/>
        <v>1.0665743567156816</v>
      </c>
      <c r="Y254" s="177">
        <f t="shared" si="298"/>
        <v>3.0855577630521029</v>
      </c>
      <c r="Z254" s="178">
        <f t="shared" si="299"/>
        <v>4089.0460406145617</v>
      </c>
      <c r="AA254" s="178">
        <f t="shared" si="300"/>
        <v>1066.1445645956092</v>
      </c>
      <c r="AB254" s="176">
        <f t="shared" si="301"/>
        <v>0.79319007845838052</v>
      </c>
      <c r="AC254" s="176">
        <f t="shared" si="302"/>
        <v>6.8730031767034996</v>
      </c>
      <c r="AD254" s="149"/>
      <c r="AE254" s="149"/>
      <c r="AF254" s="149"/>
      <c r="AG254" s="149"/>
      <c r="AH254" s="149"/>
      <c r="AI254" s="149"/>
      <c r="AJ254" s="149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106"/>
      <c r="GY254" s="106"/>
      <c r="GZ254" s="106"/>
      <c r="HA254" s="106"/>
      <c r="HB254" s="106"/>
      <c r="HC254" s="106"/>
      <c r="HD254" s="106"/>
      <c r="HE254" s="106"/>
      <c r="HF254" s="106"/>
      <c r="HG254" s="106"/>
      <c r="HH254" s="106"/>
      <c r="HI254" s="106"/>
      <c r="HJ254" s="106"/>
      <c r="HK254" s="106"/>
      <c r="HL254" s="106"/>
      <c r="HM254" s="106"/>
      <c r="HN254" s="106"/>
      <c r="HO254" s="106"/>
      <c r="HP254" s="106"/>
      <c r="HQ254" s="106"/>
      <c r="HR254" s="106"/>
      <c r="HS254" s="106"/>
      <c r="HT254" s="106"/>
      <c r="HU254" s="106"/>
      <c r="HV254" s="106"/>
      <c r="HW254" s="106"/>
      <c r="HX254" s="106"/>
      <c r="HY254" s="106"/>
      <c r="HZ254" s="106"/>
      <c r="IA254" s="106"/>
      <c r="IB254" s="106"/>
      <c r="IC254" s="106"/>
      <c r="ID254" s="106"/>
      <c r="IE254" s="106"/>
      <c r="IF254" s="106"/>
      <c r="IG254" s="106"/>
      <c r="IH254" s="106"/>
      <c r="II254" s="106"/>
      <c r="IJ254" s="106"/>
      <c r="IK254" s="106"/>
      <c r="IL254" s="106"/>
      <c r="IM254" s="106"/>
      <c r="IN254" s="106"/>
      <c r="IO254" s="106"/>
      <c r="IP254" s="106"/>
      <c r="IQ254" s="106"/>
      <c r="IR254" s="106"/>
      <c r="IS254" s="106"/>
      <c r="IT254" s="106"/>
      <c r="IU254" s="106"/>
      <c r="IV254" s="106"/>
      <c r="IW254" s="106"/>
      <c r="IX254" s="106"/>
      <c r="IY254" s="106"/>
      <c r="IZ254" s="106"/>
      <c r="JA254" s="106"/>
      <c r="JB254" s="106"/>
      <c r="JC254" s="106"/>
      <c r="JD254" s="106"/>
      <c r="JE254" s="106"/>
      <c r="JF254" s="106"/>
      <c r="JG254" s="106"/>
      <c r="JH254" s="106"/>
      <c r="JI254" s="106"/>
      <c r="JJ254" s="106"/>
      <c r="JK254" s="106"/>
      <c r="JL254" s="106"/>
      <c r="JM254" s="106"/>
      <c r="JN254" s="106"/>
      <c r="JO254" s="106"/>
      <c r="JP254" s="106"/>
      <c r="JQ254" s="106"/>
      <c r="JR254" s="106"/>
      <c r="JS254" s="106"/>
      <c r="JT254" s="106"/>
      <c r="JU254" s="106"/>
      <c r="JV254" s="106"/>
      <c r="JW254" s="106"/>
      <c r="JX254" s="106"/>
      <c r="JY254" s="106"/>
      <c r="JZ254" s="106"/>
      <c r="KA254" s="106"/>
      <c r="KB254" s="106"/>
      <c r="KC254" s="106"/>
      <c r="KD254" s="106"/>
      <c r="KE254" s="106"/>
      <c r="KF254" s="106"/>
      <c r="KG254" s="106"/>
      <c r="KH254" s="106"/>
      <c r="KI254" s="106"/>
      <c r="KJ254" s="106"/>
      <c r="KK254" s="106"/>
      <c r="KL254" s="106"/>
      <c r="KM254" s="106"/>
      <c r="KN254" s="106"/>
      <c r="KO254" s="106"/>
      <c r="KP254" s="106"/>
      <c r="KQ254" s="106"/>
      <c r="KR254" s="106"/>
      <c r="KS254" s="106"/>
      <c r="KT254" s="106"/>
      <c r="KU254" s="106"/>
      <c r="KV254" s="106"/>
      <c r="KW254" s="106"/>
      <c r="KX254" s="106"/>
      <c r="KY254" s="106"/>
      <c r="KZ254" s="106"/>
      <c r="LA254" s="106"/>
      <c r="LB254" s="106"/>
      <c r="LC254" s="106"/>
      <c r="LD254" s="106"/>
      <c r="LE254" s="106"/>
      <c r="LF254" s="106"/>
      <c r="LG254" s="106"/>
      <c r="LH254" s="106"/>
      <c r="LI254" s="106"/>
      <c r="LJ254" s="106"/>
      <c r="LK254" s="106"/>
      <c r="LL254" s="106"/>
      <c r="LM254" s="106"/>
      <c r="LN254" s="106"/>
      <c r="LO254" s="106"/>
      <c r="LP254" s="106"/>
      <c r="LQ254" s="106"/>
      <c r="LR254" s="106"/>
      <c r="LS254" s="106"/>
      <c r="LT254" s="106"/>
      <c r="LU254" s="106"/>
      <c r="LV254" s="106"/>
      <c r="LW254" s="106"/>
      <c r="LX254" s="106"/>
      <c r="LY254" s="106"/>
      <c r="LZ254" s="106"/>
      <c r="MA254" s="106"/>
      <c r="MB254" s="106"/>
      <c r="MC254" s="106"/>
      <c r="MD254" s="106"/>
      <c r="ME254" s="106"/>
      <c r="MF254" s="106"/>
      <c r="MG254" s="106"/>
      <c r="MH254" s="106"/>
      <c r="MI254" s="106"/>
      <c r="MJ254" s="106"/>
      <c r="MK254" s="106"/>
      <c r="ML254" s="106"/>
      <c r="MM254" s="106"/>
      <c r="MN254" s="106"/>
      <c r="MO254" s="106"/>
      <c r="MP254" s="106"/>
      <c r="MQ254" s="106"/>
      <c r="MR254" s="106"/>
      <c r="MS254" s="106"/>
      <c r="MT254" s="106"/>
      <c r="MU254" s="106"/>
      <c r="MV254" s="106"/>
      <c r="MW254" s="106"/>
      <c r="MX254" s="106"/>
      <c r="MY254" s="106"/>
      <c r="MZ254" s="106"/>
      <c r="NA254" s="106"/>
      <c r="NB254" s="106"/>
      <c r="NC254" s="106"/>
      <c r="ND254" s="106"/>
      <c r="NE254" s="106"/>
      <c r="NF254" s="106"/>
      <c r="NG254" s="106"/>
      <c r="NH254" s="106"/>
      <c r="NI254" s="106"/>
      <c r="NJ254" s="106"/>
      <c r="NK254" s="106"/>
      <c r="NL254" s="106"/>
      <c r="NM254" s="106"/>
      <c r="NN254" s="106"/>
      <c r="NO254" s="106"/>
      <c r="NP254" s="106"/>
      <c r="NQ254" s="106"/>
      <c r="NR254" s="106"/>
      <c r="NS254" s="106"/>
      <c r="NT254" s="106"/>
      <c r="NU254" s="106"/>
      <c r="NV254" s="106"/>
      <c r="NW254" s="106"/>
      <c r="NX254" s="106"/>
      <c r="NY254" s="106"/>
      <c r="NZ254" s="106"/>
      <c r="OA254" s="106"/>
      <c r="OB254" s="106"/>
      <c r="OC254" s="106"/>
      <c r="OD254" s="106"/>
      <c r="OE254" s="106"/>
      <c r="OF254" s="106"/>
      <c r="OG254" s="106"/>
      <c r="OH254" s="106"/>
      <c r="OI254" s="106"/>
      <c r="OJ254" s="106"/>
      <c r="OK254" s="106"/>
      <c r="OL254" s="106"/>
      <c r="OM254" s="106"/>
      <c r="ON254" s="106"/>
      <c r="OO254" s="106"/>
      <c r="OP254" s="106"/>
      <c r="OQ254" s="106"/>
      <c r="OR254" s="106"/>
      <c r="OS254" s="106"/>
      <c r="OT254" s="106"/>
      <c r="OU254" s="106"/>
      <c r="OV254" s="106"/>
      <c r="OW254" s="106"/>
      <c r="OX254" s="106"/>
      <c r="OY254" s="106"/>
      <c r="OZ254" s="106"/>
      <c r="PA254" s="106"/>
      <c r="PB254" s="106"/>
      <c r="PC254" s="106"/>
      <c r="PD254" s="106"/>
      <c r="PE254" s="106"/>
      <c r="PF254" s="106"/>
      <c r="PG254" s="106"/>
      <c r="PH254" s="106"/>
      <c r="PI254" s="106"/>
      <c r="PJ254" s="106"/>
      <c r="PK254" s="106"/>
      <c r="PL254" s="106"/>
      <c r="PM254" s="106"/>
      <c r="PN254" s="106"/>
      <c r="PO254" s="106"/>
      <c r="PP254" s="106"/>
      <c r="PQ254" s="106"/>
      <c r="PR254" s="106"/>
      <c r="PS254" s="106"/>
      <c r="PT254" s="106"/>
      <c r="PU254" s="106"/>
      <c r="PV254" s="106"/>
      <c r="PW254" s="106"/>
      <c r="PX254" s="106"/>
      <c r="PY254" s="106"/>
      <c r="PZ254" s="106"/>
      <c r="QA254" s="106"/>
      <c r="QB254" s="106"/>
      <c r="QC254" s="106"/>
      <c r="QD254" s="106"/>
      <c r="QE254" s="106"/>
      <c r="QF254" s="106"/>
      <c r="QG254" s="106"/>
      <c r="QH254" s="106"/>
      <c r="QI254" s="106"/>
      <c r="QJ254" s="106"/>
      <c r="QK254" s="106"/>
      <c r="QL254" s="106"/>
      <c r="QM254" s="106"/>
      <c r="QN254" s="106"/>
      <c r="QO254" s="106"/>
      <c r="QP254" s="106"/>
      <c r="QQ254" s="106"/>
      <c r="QR254" s="106"/>
      <c r="QS254" s="106"/>
      <c r="QT254" s="106"/>
      <c r="QU254" s="106"/>
      <c r="QV254" s="106"/>
      <c r="QW254" s="106"/>
      <c r="QX254" s="106"/>
      <c r="QY254" s="106"/>
      <c r="QZ254" s="106"/>
      <c r="RA254" s="106"/>
      <c r="RB254" s="106"/>
      <c r="RC254" s="106"/>
      <c r="RD254" s="106"/>
      <c r="RE254" s="106"/>
      <c r="RF254" s="106"/>
      <c r="RG254" s="106"/>
      <c r="RH254" s="106"/>
      <c r="RI254" s="106"/>
      <c r="RJ254" s="106"/>
      <c r="RK254" s="106"/>
      <c r="RL254" s="106"/>
      <c r="RM254" s="106"/>
      <c r="RN254" s="106"/>
      <c r="RO254" s="106"/>
      <c r="RP254" s="106"/>
      <c r="RQ254" s="106"/>
      <c r="RR254" s="106"/>
    </row>
    <row r="255" spans="1:486" x14ac:dyDescent="0.3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14"/>
      <c r="Q255" s="114"/>
      <c r="R255" s="149"/>
      <c r="S255" s="176">
        <v>0.88</v>
      </c>
      <c r="T255" s="176">
        <f t="shared" si="293"/>
        <v>72.745204481533492</v>
      </c>
      <c r="U255" s="176">
        <f t="shared" si="294"/>
        <v>45.06066005014619</v>
      </c>
      <c r="V255" s="177">
        <f t="shared" si="295"/>
        <v>0.86080643557404357</v>
      </c>
      <c r="W255" s="177">
        <f t="shared" si="296"/>
        <v>0.12403595301473387</v>
      </c>
      <c r="X255" s="177">
        <f t="shared" si="297"/>
        <v>1.0585941727927677</v>
      </c>
      <c r="Y255" s="177">
        <f t="shared" si="298"/>
        <v>3.2521722556371646</v>
      </c>
      <c r="Z255" s="178">
        <f t="shared" si="299"/>
        <v>4105.1003801462821</v>
      </c>
      <c r="AA255" s="178">
        <f t="shared" si="300"/>
        <v>1037.2748556302945</v>
      </c>
      <c r="AB255" s="176">
        <f t="shared" si="301"/>
        <v>0.79828876578010932</v>
      </c>
      <c r="AC255" s="176">
        <f t="shared" si="302"/>
        <v>6.8559174699715886</v>
      </c>
      <c r="AD255" s="149"/>
      <c r="AE255" s="149"/>
      <c r="AF255" s="149"/>
      <c r="AG255" s="149"/>
      <c r="AH255" s="149"/>
      <c r="AI255" s="149"/>
      <c r="AJ255" s="149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106"/>
      <c r="GY255" s="106"/>
      <c r="GZ255" s="106"/>
      <c r="HA255" s="106"/>
      <c r="HB255" s="106"/>
      <c r="HC255" s="106"/>
      <c r="HD255" s="106"/>
      <c r="HE255" s="106"/>
      <c r="HF255" s="106"/>
      <c r="HG255" s="106"/>
      <c r="HH255" s="106"/>
      <c r="HI255" s="106"/>
      <c r="HJ255" s="106"/>
      <c r="HK255" s="106"/>
      <c r="HL255" s="106"/>
      <c r="HM255" s="106"/>
      <c r="HN255" s="106"/>
      <c r="HO255" s="106"/>
      <c r="HP255" s="106"/>
      <c r="HQ255" s="106"/>
      <c r="HR255" s="106"/>
      <c r="HS255" s="106"/>
      <c r="HT255" s="106"/>
      <c r="HU255" s="106"/>
      <c r="HV255" s="106"/>
      <c r="HW255" s="106"/>
      <c r="HX255" s="106"/>
      <c r="HY255" s="106"/>
      <c r="HZ255" s="106"/>
      <c r="IA255" s="106"/>
      <c r="IB255" s="106"/>
      <c r="IC255" s="106"/>
      <c r="ID255" s="106"/>
      <c r="IE255" s="106"/>
      <c r="IF255" s="106"/>
      <c r="IG255" s="106"/>
      <c r="IH255" s="106"/>
      <c r="II255" s="106"/>
      <c r="IJ255" s="106"/>
      <c r="IK255" s="106"/>
      <c r="IL255" s="106"/>
      <c r="IM255" s="106"/>
      <c r="IN255" s="106"/>
      <c r="IO255" s="106"/>
      <c r="IP255" s="106"/>
      <c r="IQ255" s="106"/>
      <c r="IR255" s="106"/>
      <c r="IS255" s="106"/>
      <c r="IT255" s="106"/>
      <c r="IU255" s="106"/>
      <c r="IV255" s="106"/>
      <c r="IW255" s="106"/>
      <c r="IX255" s="106"/>
      <c r="IY255" s="106"/>
      <c r="IZ255" s="106"/>
      <c r="JA255" s="106"/>
      <c r="JB255" s="106"/>
      <c r="JC255" s="106"/>
      <c r="JD255" s="106"/>
      <c r="JE255" s="106"/>
      <c r="JF255" s="106"/>
      <c r="JG255" s="106"/>
      <c r="JH255" s="106"/>
      <c r="JI255" s="106"/>
      <c r="JJ255" s="106"/>
      <c r="JK255" s="106"/>
      <c r="JL255" s="106"/>
      <c r="JM255" s="106"/>
      <c r="JN255" s="106"/>
      <c r="JO255" s="106"/>
      <c r="JP255" s="106"/>
      <c r="JQ255" s="106"/>
      <c r="JR255" s="106"/>
      <c r="JS255" s="106"/>
      <c r="JT255" s="106"/>
      <c r="JU255" s="106"/>
      <c r="JV255" s="106"/>
      <c r="JW255" s="106"/>
      <c r="JX255" s="106"/>
      <c r="JY255" s="106"/>
      <c r="JZ255" s="106"/>
      <c r="KA255" s="106"/>
      <c r="KB255" s="106"/>
      <c r="KC255" s="106"/>
      <c r="KD255" s="106"/>
      <c r="KE255" s="106"/>
      <c r="KF255" s="106"/>
      <c r="KG255" s="106"/>
      <c r="KH255" s="106"/>
      <c r="KI255" s="106"/>
      <c r="KJ255" s="106"/>
      <c r="KK255" s="106"/>
      <c r="KL255" s="106"/>
      <c r="KM255" s="106"/>
      <c r="KN255" s="106"/>
      <c r="KO255" s="106"/>
      <c r="KP255" s="106"/>
      <c r="KQ255" s="106"/>
      <c r="KR255" s="106"/>
      <c r="KS255" s="106"/>
      <c r="KT255" s="106"/>
      <c r="KU255" s="106"/>
      <c r="KV255" s="106"/>
      <c r="KW255" s="106"/>
      <c r="KX255" s="106"/>
      <c r="KY255" s="106"/>
      <c r="KZ255" s="106"/>
      <c r="LA255" s="106"/>
      <c r="LB255" s="106"/>
      <c r="LC255" s="106"/>
      <c r="LD255" s="106"/>
      <c r="LE255" s="106"/>
      <c r="LF255" s="106"/>
      <c r="LG255" s="106"/>
      <c r="LH255" s="106"/>
      <c r="LI255" s="106"/>
      <c r="LJ255" s="106"/>
      <c r="LK255" s="106"/>
      <c r="LL255" s="106"/>
      <c r="LM255" s="106"/>
      <c r="LN255" s="106"/>
      <c r="LO255" s="106"/>
      <c r="LP255" s="106"/>
      <c r="LQ255" s="106"/>
      <c r="LR255" s="106"/>
      <c r="LS255" s="106"/>
      <c r="LT255" s="106"/>
      <c r="LU255" s="106"/>
      <c r="LV255" s="106"/>
      <c r="LW255" s="106"/>
      <c r="LX255" s="106"/>
      <c r="LY255" s="106"/>
      <c r="LZ255" s="106"/>
      <c r="MA255" s="106"/>
      <c r="MB255" s="106"/>
      <c r="MC255" s="106"/>
      <c r="MD255" s="106"/>
      <c r="ME255" s="106"/>
      <c r="MF255" s="106"/>
      <c r="MG255" s="106"/>
      <c r="MH255" s="106"/>
      <c r="MI255" s="106"/>
      <c r="MJ255" s="106"/>
      <c r="MK255" s="106"/>
      <c r="ML255" s="106"/>
      <c r="MM255" s="106"/>
      <c r="MN255" s="106"/>
      <c r="MO255" s="106"/>
      <c r="MP255" s="106"/>
      <c r="MQ255" s="106"/>
      <c r="MR255" s="106"/>
      <c r="MS255" s="106"/>
      <c r="MT255" s="106"/>
      <c r="MU255" s="106"/>
      <c r="MV255" s="106"/>
      <c r="MW255" s="106"/>
      <c r="MX255" s="106"/>
      <c r="MY255" s="106"/>
      <c r="MZ255" s="106"/>
      <c r="NA255" s="106"/>
      <c r="NB255" s="106"/>
      <c r="NC255" s="106"/>
      <c r="ND255" s="106"/>
      <c r="NE255" s="106"/>
      <c r="NF255" s="106"/>
      <c r="NG255" s="106"/>
      <c r="NH255" s="106"/>
      <c r="NI255" s="106"/>
      <c r="NJ255" s="106"/>
      <c r="NK255" s="106"/>
      <c r="NL255" s="106"/>
      <c r="NM255" s="106"/>
      <c r="NN255" s="106"/>
      <c r="NO255" s="106"/>
      <c r="NP255" s="106"/>
      <c r="NQ255" s="106"/>
      <c r="NR255" s="106"/>
      <c r="NS255" s="106"/>
      <c r="NT255" s="106"/>
      <c r="NU255" s="106"/>
      <c r="NV255" s="106"/>
      <c r="NW255" s="106"/>
      <c r="NX255" s="106"/>
      <c r="NY255" s="106"/>
      <c r="NZ255" s="106"/>
      <c r="OA255" s="106"/>
      <c r="OB255" s="106"/>
      <c r="OC255" s="106"/>
      <c r="OD255" s="106"/>
      <c r="OE255" s="106"/>
      <c r="OF255" s="106"/>
      <c r="OG255" s="106"/>
      <c r="OH255" s="106"/>
      <c r="OI255" s="106"/>
      <c r="OJ255" s="106"/>
      <c r="OK255" s="106"/>
      <c r="OL255" s="106"/>
      <c r="OM255" s="106"/>
      <c r="ON255" s="106"/>
      <c r="OO255" s="106"/>
      <c r="OP255" s="106"/>
      <c r="OQ255" s="106"/>
      <c r="OR255" s="106"/>
      <c r="OS255" s="106"/>
      <c r="OT255" s="106"/>
      <c r="OU255" s="106"/>
      <c r="OV255" s="106"/>
      <c r="OW255" s="106"/>
      <c r="OX255" s="106"/>
      <c r="OY255" s="106"/>
      <c r="OZ255" s="106"/>
      <c r="PA255" s="106"/>
      <c r="PB255" s="106"/>
      <c r="PC255" s="106"/>
      <c r="PD255" s="106"/>
      <c r="PE255" s="106"/>
      <c r="PF255" s="106"/>
      <c r="PG255" s="106"/>
      <c r="PH255" s="106"/>
      <c r="PI255" s="106"/>
      <c r="PJ255" s="106"/>
      <c r="PK255" s="106"/>
      <c r="PL255" s="106"/>
      <c r="PM255" s="106"/>
      <c r="PN255" s="106"/>
      <c r="PO255" s="106"/>
      <c r="PP255" s="106"/>
      <c r="PQ255" s="106"/>
      <c r="PR255" s="106"/>
      <c r="PS255" s="106"/>
      <c r="PT255" s="106"/>
      <c r="PU255" s="106"/>
      <c r="PV255" s="106"/>
      <c r="PW255" s="106"/>
      <c r="PX255" s="106"/>
      <c r="PY255" s="106"/>
      <c r="PZ255" s="106"/>
      <c r="QA255" s="106"/>
      <c r="QB255" s="106"/>
      <c r="QC255" s="106"/>
      <c r="QD255" s="106"/>
      <c r="QE255" s="106"/>
      <c r="QF255" s="106"/>
      <c r="QG255" s="106"/>
      <c r="QH255" s="106"/>
      <c r="QI255" s="106"/>
      <c r="QJ255" s="106"/>
      <c r="QK255" s="106"/>
      <c r="QL255" s="106"/>
      <c r="QM255" s="106"/>
      <c r="QN255" s="106"/>
      <c r="QO255" s="106"/>
      <c r="QP255" s="106"/>
      <c r="QQ255" s="106"/>
      <c r="QR255" s="106"/>
      <c r="QS255" s="106"/>
      <c r="QT255" s="106"/>
      <c r="QU255" s="106"/>
      <c r="QV255" s="106"/>
      <c r="QW255" s="106"/>
      <c r="QX255" s="106"/>
      <c r="QY255" s="106"/>
      <c r="QZ255" s="106"/>
      <c r="RA255" s="106"/>
      <c r="RB255" s="106"/>
      <c r="RC255" s="106"/>
      <c r="RD255" s="106"/>
      <c r="RE255" s="106"/>
      <c r="RF255" s="106"/>
      <c r="RG255" s="106"/>
      <c r="RH255" s="106"/>
      <c r="RI255" s="106"/>
      <c r="RJ255" s="106"/>
      <c r="RK255" s="106"/>
      <c r="RL255" s="106"/>
      <c r="RM255" s="106"/>
      <c r="RN255" s="106"/>
      <c r="RO255" s="106"/>
      <c r="RP255" s="106"/>
      <c r="RQ255" s="106"/>
      <c r="RR255" s="106"/>
    </row>
    <row r="256" spans="1:486" x14ac:dyDescent="0.3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14"/>
      <c r="Q256" s="114"/>
      <c r="R256" s="149"/>
      <c r="S256" s="176">
        <v>0.89</v>
      </c>
      <c r="T256" s="176">
        <f t="shared" si="293"/>
        <v>72.745204481533492</v>
      </c>
      <c r="U256" s="176">
        <f t="shared" si="294"/>
        <v>45.06066005014619</v>
      </c>
      <c r="V256" s="177">
        <f t="shared" si="295"/>
        <v>0.86080643557404357</v>
      </c>
      <c r="W256" s="177">
        <f t="shared" si="296"/>
        <v>0.12403595301473387</v>
      </c>
      <c r="X256" s="177">
        <f t="shared" si="297"/>
        <v>1.0509380113149307</v>
      </c>
      <c r="Y256" s="177">
        <f t="shared" si="298"/>
        <v>3.4390884492150162</v>
      </c>
      <c r="Z256" s="178">
        <f t="shared" si="299"/>
        <v>4121.722195738218</v>
      </c>
      <c r="AA256" s="178">
        <f t="shared" si="300"/>
        <v>1005.4838386157533</v>
      </c>
      <c r="AB256" s="176">
        <f t="shared" si="301"/>
        <v>0.80389244514874569</v>
      </c>
      <c r="AC256" s="176">
        <f t="shared" si="302"/>
        <v>6.835693587374454</v>
      </c>
      <c r="AD256" s="149"/>
      <c r="AE256" s="149"/>
      <c r="AF256" s="149"/>
      <c r="AG256" s="149"/>
      <c r="AH256" s="149"/>
      <c r="AI256" s="149"/>
      <c r="AJ256" s="149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106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106"/>
      <c r="GY256" s="106"/>
      <c r="GZ256" s="106"/>
      <c r="HA256" s="106"/>
      <c r="HB256" s="106"/>
      <c r="HC256" s="106"/>
      <c r="HD256" s="106"/>
      <c r="HE256" s="106"/>
      <c r="HF256" s="106"/>
      <c r="HG256" s="106"/>
      <c r="HH256" s="106"/>
      <c r="HI256" s="106"/>
      <c r="HJ256" s="106"/>
      <c r="HK256" s="106"/>
      <c r="HL256" s="106"/>
      <c r="HM256" s="106"/>
      <c r="HN256" s="106"/>
      <c r="HO256" s="106"/>
      <c r="HP256" s="106"/>
      <c r="HQ256" s="106"/>
      <c r="HR256" s="106"/>
      <c r="HS256" s="106"/>
      <c r="HT256" s="106"/>
      <c r="HU256" s="106"/>
      <c r="HV256" s="106"/>
      <c r="HW256" s="106"/>
      <c r="HX256" s="106"/>
      <c r="HY256" s="106"/>
      <c r="HZ256" s="106"/>
      <c r="IA256" s="106"/>
      <c r="IB256" s="106"/>
      <c r="IC256" s="106"/>
      <c r="ID256" s="106"/>
      <c r="IE256" s="106"/>
      <c r="IF256" s="106"/>
      <c r="IG256" s="106"/>
      <c r="IH256" s="106"/>
      <c r="II256" s="106"/>
      <c r="IJ256" s="106"/>
      <c r="IK256" s="106"/>
      <c r="IL256" s="106"/>
      <c r="IM256" s="106"/>
      <c r="IN256" s="106"/>
      <c r="IO256" s="106"/>
      <c r="IP256" s="106"/>
      <c r="IQ256" s="106"/>
      <c r="IR256" s="106"/>
      <c r="IS256" s="106"/>
      <c r="IT256" s="106"/>
      <c r="IU256" s="106"/>
      <c r="IV256" s="106"/>
      <c r="IW256" s="106"/>
      <c r="IX256" s="106"/>
      <c r="IY256" s="106"/>
      <c r="IZ256" s="106"/>
      <c r="JA256" s="106"/>
      <c r="JB256" s="106"/>
      <c r="JC256" s="106"/>
      <c r="JD256" s="106"/>
      <c r="JE256" s="106"/>
      <c r="JF256" s="106"/>
      <c r="JG256" s="106"/>
      <c r="JH256" s="106"/>
      <c r="JI256" s="106"/>
      <c r="JJ256" s="106"/>
      <c r="JK256" s="106"/>
      <c r="JL256" s="106"/>
      <c r="JM256" s="106"/>
      <c r="JN256" s="106"/>
      <c r="JO256" s="106"/>
      <c r="JP256" s="106"/>
      <c r="JQ256" s="106"/>
      <c r="JR256" s="106"/>
      <c r="JS256" s="106"/>
      <c r="JT256" s="106"/>
      <c r="JU256" s="106"/>
      <c r="JV256" s="106"/>
      <c r="JW256" s="106"/>
      <c r="JX256" s="106"/>
      <c r="JY256" s="106"/>
      <c r="JZ256" s="106"/>
      <c r="KA256" s="106"/>
      <c r="KB256" s="106"/>
      <c r="KC256" s="106"/>
      <c r="KD256" s="106"/>
      <c r="KE256" s="106"/>
      <c r="KF256" s="106"/>
      <c r="KG256" s="106"/>
      <c r="KH256" s="106"/>
      <c r="KI256" s="106"/>
      <c r="KJ256" s="106"/>
      <c r="KK256" s="106"/>
      <c r="KL256" s="106"/>
      <c r="KM256" s="106"/>
      <c r="KN256" s="106"/>
      <c r="KO256" s="106"/>
      <c r="KP256" s="106"/>
      <c r="KQ256" s="106"/>
      <c r="KR256" s="106"/>
      <c r="KS256" s="106"/>
      <c r="KT256" s="106"/>
      <c r="KU256" s="106"/>
      <c r="KV256" s="106"/>
      <c r="KW256" s="106"/>
      <c r="KX256" s="106"/>
      <c r="KY256" s="106"/>
      <c r="KZ256" s="106"/>
      <c r="LA256" s="106"/>
      <c r="LB256" s="106"/>
      <c r="LC256" s="106"/>
      <c r="LD256" s="106"/>
      <c r="LE256" s="106"/>
      <c r="LF256" s="106"/>
      <c r="LG256" s="106"/>
      <c r="LH256" s="106"/>
      <c r="LI256" s="106"/>
      <c r="LJ256" s="106"/>
      <c r="LK256" s="106"/>
      <c r="LL256" s="106"/>
      <c r="LM256" s="106"/>
      <c r="LN256" s="106"/>
      <c r="LO256" s="106"/>
      <c r="LP256" s="106"/>
      <c r="LQ256" s="106"/>
      <c r="LR256" s="106"/>
      <c r="LS256" s="106"/>
      <c r="LT256" s="106"/>
      <c r="LU256" s="106"/>
      <c r="LV256" s="106"/>
      <c r="LW256" s="106"/>
      <c r="LX256" s="106"/>
      <c r="LY256" s="106"/>
      <c r="LZ256" s="106"/>
      <c r="MA256" s="106"/>
      <c r="MB256" s="106"/>
      <c r="MC256" s="106"/>
      <c r="MD256" s="106"/>
      <c r="ME256" s="106"/>
      <c r="MF256" s="106"/>
      <c r="MG256" s="106"/>
      <c r="MH256" s="106"/>
      <c r="MI256" s="106"/>
      <c r="MJ256" s="106"/>
      <c r="MK256" s="106"/>
      <c r="ML256" s="106"/>
      <c r="MM256" s="106"/>
      <c r="MN256" s="106"/>
      <c r="MO256" s="106"/>
      <c r="MP256" s="106"/>
      <c r="MQ256" s="106"/>
      <c r="MR256" s="106"/>
      <c r="MS256" s="106"/>
      <c r="MT256" s="106"/>
      <c r="MU256" s="106"/>
      <c r="MV256" s="106"/>
      <c r="MW256" s="106"/>
      <c r="MX256" s="106"/>
      <c r="MY256" s="106"/>
      <c r="MZ256" s="106"/>
      <c r="NA256" s="106"/>
      <c r="NB256" s="106"/>
      <c r="NC256" s="106"/>
      <c r="ND256" s="106"/>
      <c r="NE256" s="106"/>
      <c r="NF256" s="106"/>
      <c r="NG256" s="106"/>
      <c r="NH256" s="106"/>
      <c r="NI256" s="106"/>
      <c r="NJ256" s="106"/>
      <c r="NK256" s="106"/>
      <c r="NL256" s="106"/>
      <c r="NM256" s="106"/>
      <c r="NN256" s="106"/>
      <c r="NO256" s="106"/>
      <c r="NP256" s="106"/>
      <c r="NQ256" s="106"/>
      <c r="NR256" s="106"/>
      <c r="NS256" s="106"/>
      <c r="NT256" s="106"/>
      <c r="NU256" s="106"/>
      <c r="NV256" s="106"/>
      <c r="NW256" s="106"/>
      <c r="NX256" s="106"/>
      <c r="NY256" s="106"/>
      <c r="NZ256" s="106"/>
      <c r="OA256" s="106"/>
      <c r="OB256" s="106"/>
      <c r="OC256" s="106"/>
      <c r="OD256" s="106"/>
      <c r="OE256" s="106"/>
      <c r="OF256" s="106"/>
      <c r="OG256" s="106"/>
      <c r="OH256" s="106"/>
      <c r="OI256" s="106"/>
      <c r="OJ256" s="106"/>
      <c r="OK256" s="106"/>
      <c r="OL256" s="106"/>
      <c r="OM256" s="106"/>
      <c r="ON256" s="106"/>
      <c r="OO256" s="106"/>
      <c r="OP256" s="106"/>
      <c r="OQ256" s="106"/>
      <c r="OR256" s="106"/>
      <c r="OS256" s="106"/>
      <c r="OT256" s="106"/>
      <c r="OU256" s="106"/>
      <c r="OV256" s="106"/>
      <c r="OW256" s="106"/>
      <c r="OX256" s="106"/>
      <c r="OY256" s="106"/>
      <c r="OZ256" s="106"/>
      <c r="PA256" s="106"/>
      <c r="PB256" s="106"/>
      <c r="PC256" s="106"/>
      <c r="PD256" s="106"/>
      <c r="PE256" s="106"/>
      <c r="PF256" s="106"/>
      <c r="PG256" s="106"/>
      <c r="PH256" s="106"/>
      <c r="PI256" s="106"/>
      <c r="PJ256" s="106"/>
      <c r="PK256" s="106"/>
      <c r="PL256" s="106"/>
      <c r="PM256" s="106"/>
      <c r="PN256" s="106"/>
      <c r="PO256" s="106"/>
      <c r="PP256" s="106"/>
      <c r="PQ256" s="106"/>
      <c r="PR256" s="106"/>
      <c r="PS256" s="106"/>
      <c r="PT256" s="106"/>
      <c r="PU256" s="106"/>
      <c r="PV256" s="106"/>
      <c r="PW256" s="106"/>
      <c r="PX256" s="106"/>
      <c r="PY256" s="106"/>
      <c r="PZ256" s="106"/>
      <c r="QA256" s="106"/>
      <c r="QB256" s="106"/>
      <c r="QC256" s="106"/>
      <c r="QD256" s="106"/>
      <c r="QE256" s="106"/>
      <c r="QF256" s="106"/>
      <c r="QG256" s="106"/>
      <c r="QH256" s="106"/>
      <c r="QI256" s="106"/>
      <c r="QJ256" s="106"/>
      <c r="QK256" s="106"/>
      <c r="QL256" s="106"/>
      <c r="QM256" s="106"/>
      <c r="QN256" s="106"/>
      <c r="QO256" s="106"/>
      <c r="QP256" s="106"/>
      <c r="QQ256" s="106"/>
      <c r="QR256" s="106"/>
      <c r="QS256" s="106"/>
      <c r="QT256" s="106"/>
      <c r="QU256" s="106"/>
      <c r="QV256" s="106"/>
      <c r="QW256" s="106"/>
      <c r="QX256" s="106"/>
      <c r="QY256" s="106"/>
      <c r="QZ256" s="106"/>
      <c r="RA256" s="106"/>
      <c r="RB256" s="106"/>
      <c r="RC256" s="106"/>
      <c r="RD256" s="106"/>
      <c r="RE256" s="106"/>
      <c r="RF256" s="106"/>
      <c r="RG256" s="106"/>
      <c r="RH256" s="106"/>
      <c r="RI256" s="106"/>
      <c r="RJ256" s="106"/>
      <c r="RK256" s="106"/>
      <c r="RL256" s="106"/>
      <c r="RM256" s="106"/>
      <c r="RN256" s="106"/>
      <c r="RO256" s="106"/>
      <c r="RP256" s="106"/>
      <c r="RQ256" s="106"/>
      <c r="RR256" s="106"/>
    </row>
    <row r="257" spans="1:486" x14ac:dyDescent="0.3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14"/>
      <c r="Q257" s="114"/>
      <c r="R257" s="149"/>
      <c r="S257" s="176">
        <v>0.9</v>
      </c>
      <c r="T257" s="176">
        <f t="shared" si="293"/>
        <v>72.745204481533492</v>
      </c>
      <c r="U257" s="176">
        <f t="shared" si="294"/>
        <v>45.06066005014619</v>
      </c>
      <c r="V257" s="177">
        <f t="shared" si="295"/>
        <v>0.86080643557404357</v>
      </c>
      <c r="W257" s="177">
        <f t="shared" si="296"/>
        <v>0.12403595301473387</v>
      </c>
      <c r="X257" s="177">
        <f t="shared" si="297"/>
        <v>1.0436286432554254</v>
      </c>
      <c r="Y257" s="177">
        <f t="shared" si="298"/>
        <v>3.6499936913003261</v>
      </c>
      <c r="Z257" s="178">
        <f t="shared" si="299"/>
        <v>4139.0446332696902</v>
      </c>
      <c r="AA257" s="178">
        <f t="shared" si="300"/>
        <v>970.13277628833907</v>
      </c>
      <c r="AB257" s="176">
        <f t="shared" si="301"/>
        <v>0.81011957532078327</v>
      </c>
      <c r="AC257" s="176">
        <f t="shared" si="302"/>
        <v>6.8116574643708017</v>
      </c>
      <c r="AD257" s="149"/>
      <c r="AE257" s="149"/>
      <c r="AF257" s="149"/>
      <c r="AG257" s="149"/>
      <c r="AH257" s="149"/>
      <c r="AI257" s="149"/>
      <c r="AJ257" s="149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  <c r="GB257" s="106"/>
      <c r="GC257" s="106"/>
      <c r="GD257" s="106"/>
      <c r="GE257" s="106"/>
      <c r="GF257" s="106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106"/>
      <c r="GY257" s="106"/>
      <c r="GZ257" s="106"/>
      <c r="HA257" s="106"/>
      <c r="HB257" s="106"/>
      <c r="HC257" s="106"/>
      <c r="HD257" s="106"/>
      <c r="HE257" s="106"/>
      <c r="HF257" s="106"/>
      <c r="HG257" s="106"/>
      <c r="HH257" s="106"/>
      <c r="HI257" s="106"/>
      <c r="HJ257" s="106"/>
      <c r="HK257" s="106"/>
      <c r="HL257" s="106"/>
      <c r="HM257" s="106"/>
      <c r="HN257" s="106"/>
      <c r="HO257" s="106"/>
      <c r="HP257" s="106"/>
      <c r="HQ257" s="106"/>
      <c r="HR257" s="106"/>
      <c r="HS257" s="106"/>
      <c r="HT257" s="106"/>
      <c r="HU257" s="106"/>
      <c r="HV257" s="106"/>
      <c r="HW257" s="106"/>
      <c r="HX257" s="106"/>
      <c r="HY257" s="106"/>
      <c r="HZ257" s="106"/>
      <c r="IA257" s="106"/>
      <c r="IB257" s="106"/>
      <c r="IC257" s="106"/>
      <c r="ID257" s="106"/>
      <c r="IE257" s="106"/>
      <c r="IF257" s="106"/>
      <c r="IG257" s="106"/>
      <c r="IH257" s="106"/>
      <c r="II257" s="106"/>
      <c r="IJ257" s="106"/>
      <c r="IK257" s="106"/>
      <c r="IL257" s="106"/>
      <c r="IM257" s="106"/>
      <c r="IN257" s="106"/>
      <c r="IO257" s="106"/>
      <c r="IP257" s="106"/>
      <c r="IQ257" s="106"/>
      <c r="IR257" s="106"/>
      <c r="IS257" s="106"/>
      <c r="IT257" s="106"/>
      <c r="IU257" s="106"/>
      <c r="IV257" s="106"/>
      <c r="IW257" s="106"/>
      <c r="IX257" s="106"/>
      <c r="IY257" s="106"/>
      <c r="IZ257" s="106"/>
      <c r="JA257" s="106"/>
      <c r="JB257" s="106"/>
      <c r="JC257" s="106"/>
      <c r="JD257" s="106"/>
      <c r="JE257" s="106"/>
      <c r="JF257" s="106"/>
      <c r="JG257" s="106"/>
      <c r="JH257" s="106"/>
      <c r="JI257" s="106"/>
      <c r="JJ257" s="106"/>
      <c r="JK257" s="106"/>
      <c r="JL257" s="106"/>
      <c r="JM257" s="106"/>
      <c r="JN257" s="106"/>
      <c r="JO257" s="106"/>
      <c r="JP257" s="106"/>
      <c r="JQ257" s="106"/>
      <c r="JR257" s="106"/>
      <c r="JS257" s="106"/>
      <c r="JT257" s="106"/>
      <c r="JU257" s="106"/>
      <c r="JV257" s="106"/>
      <c r="JW257" s="106"/>
      <c r="JX257" s="106"/>
      <c r="JY257" s="106"/>
      <c r="JZ257" s="106"/>
      <c r="KA257" s="106"/>
      <c r="KB257" s="106"/>
      <c r="KC257" s="106"/>
      <c r="KD257" s="106"/>
      <c r="KE257" s="106"/>
      <c r="KF257" s="106"/>
      <c r="KG257" s="106"/>
      <c r="KH257" s="106"/>
      <c r="KI257" s="106"/>
      <c r="KJ257" s="106"/>
      <c r="KK257" s="106"/>
      <c r="KL257" s="106"/>
      <c r="KM257" s="106"/>
      <c r="KN257" s="106"/>
      <c r="KO257" s="106"/>
      <c r="KP257" s="106"/>
      <c r="KQ257" s="106"/>
      <c r="KR257" s="106"/>
      <c r="KS257" s="106"/>
      <c r="KT257" s="106"/>
      <c r="KU257" s="106"/>
      <c r="KV257" s="106"/>
      <c r="KW257" s="106"/>
      <c r="KX257" s="106"/>
      <c r="KY257" s="106"/>
      <c r="KZ257" s="106"/>
      <c r="LA257" s="106"/>
      <c r="LB257" s="106"/>
      <c r="LC257" s="106"/>
      <c r="LD257" s="106"/>
      <c r="LE257" s="106"/>
      <c r="LF257" s="106"/>
      <c r="LG257" s="106"/>
      <c r="LH257" s="106"/>
      <c r="LI257" s="106"/>
      <c r="LJ257" s="106"/>
      <c r="LK257" s="106"/>
      <c r="LL257" s="106"/>
      <c r="LM257" s="106"/>
      <c r="LN257" s="106"/>
      <c r="LO257" s="106"/>
      <c r="LP257" s="106"/>
      <c r="LQ257" s="106"/>
      <c r="LR257" s="106"/>
      <c r="LS257" s="106"/>
      <c r="LT257" s="106"/>
      <c r="LU257" s="106"/>
      <c r="LV257" s="106"/>
      <c r="LW257" s="106"/>
      <c r="LX257" s="106"/>
      <c r="LY257" s="106"/>
      <c r="LZ257" s="106"/>
      <c r="MA257" s="106"/>
      <c r="MB257" s="106"/>
      <c r="MC257" s="106"/>
      <c r="MD257" s="106"/>
      <c r="ME257" s="106"/>
      <c r="MF257" s="106"/>
      <c r="MG257" s="106"/>
      <c r="MH257" s="106"/>
      <c r="MI257" s="106"/>
      <c r="MJ257" s="106"/>
      <c r="MK257" s="106"/>
      <c r="ML257" s="106"/>
      <c r="MM257" s="106"/>
      <c r="MN257" s="106"/>
      <c r="MO257" s="106"/>
      <c r="MP257" s="106"/>
      <c r="MQ257" s="106"/>
      <c r="MR257" s="106"/>
      <c r="MS257" s="106"/>
      <c r="MT257" s="106"/>
      <c r="MU257" s="106"/>
      <c r="MV257" s="106"/>
      <c r="MW257" s="106"/>
      <c r="MX257" s="106"/>
      <c r="MY257" s="106"/>
      <c r="MZ257" s="106"/>
      <c r="NA257" s="106"/>
      <c r="NB257" s="106"/>
      <c r="NC257" s="106"/>
      <c r="ND257" s="106"/>
      <c r="NE257" s="106"/>
      <c r="NF257" s="106"/>
      <c r="NG257" s="106"/>
      <c r="NH257" s="106"/>
      <c r="NI257" s="106"/>
      <c r="NJ257" s="106"/>
      <c r="NK257" s="106"/>
      <c r="NL257" s="106"/>
      <c r="NM257" s="106"/>
      <c r="NN257" s="106"/>
      <c r="NO257" s="106"/>
      <c r="NP257" s="106"/>
      <c r="NQ257" s="106"/>
      <c r="NR257" s="106"/>
      <c r="NS257" s="106"/>
      <c r="NT257" s="106"/>
      <c r="NU257" s="106"/>
      <c r="NV257" s="106"/>
      <c r="NW257" s="106"/>
      <c r="NX257" s="106"/>
      <c r="NY257" s="106"/>
      <c r="NZ257" s="106"/>
      <c r="OA257" s="106"/>
      <c r="OB257" s="106"/>
      <c r="OC257" s="106"/>
      <c r="OD257" s="106"/>
      <c r="OE257" s="106"/>
      <c r="OF257" s="106"/>
      <c r="OG257" s="106"/>
      <c r="OH257" s="106"/>
      <c r="OI257" s="106"/>
      <c r="OJ257" s="106"/>
      <c r="OK257" s="106"/>
      <c r="OL257" s="106"/>
      <c r="OM257" s="106"/>
      <c r="ON257" s="106"/>
      <c r="OO257" s="106"/>
      <c r="OP257" s="106"/>
      <c r="OQ257" s="106"/>
      <c r="OR257" s="106"/>
      <c r="OS257" s="106"/>
      <c r="OT257" s="106"/>
      <c r="OU257" s="106"/>
      <c r="OV257" s="106"/>
      <c r="OW257" s="106"/>
      <c r="OX257" s="106"/>
      <c r="OY257" s="106"/>
      <c r="OZ257" s="106"/>
      <c r="PA257" s="106"/>
      <c r="PB257" s="106"/>
      <c r="PC257" s="106"/>
      <c r="PD257" s="106"/>
      <c r="PE257" s="106"/>
      <c r="PF257" s="106"/>
      <c r="PG257" s="106"/>
      <c r="PH257" s="106"/>
      <c r="PI257" s="106"/>
      <c r="PJ257" s="106"/>
      <c r="PK257" s="106"/>
      <c r="PL257" s="106"/>
      <c r="PM257" s="106"/>
      <c r="PN257" s="106"/>
      <c r="PO257" s="106"/>
      <c r="PP257" s="106"/>
      <c r="PQ257" s="106"/>
      <c r="PR257" s="106"/>
      <c r="PS257" s="106"/>
      <c r="PT257" s="106"/>
      <c r="PU257" s="106"/>
      <c r="PV257" s="106"/>
      <c r="PW257" s="106"/>
      <c r="PX257" s="106"/>
      <c r="PY257" s="106"/>
      <c r="PZ257" s="106"/>
      <c r="QA257" s="106"/>
      <c r="QB257" s="106"/>
      <c r="QC257" s="106"/>
      <c r="QD257" s="106"/>
      <c r="QE257" s="106"/>
      <c r="QF257" s="106"/>
      <c r="QG257" s="106"/>
      <c r="QH257" s="106"/>
      <c r="QI257" s="106"/>
      <c r="QJ257" s="106"/>
      <c r="QK257" s="106"/>
      <c r="QL257" s="106"/>
      <c r="QM257" s="106"/>
      <c r="QN257" s="106"/>
      <c r="QO257" s="106"/>
      <c r="QP257" s="106"/>
      <c r="QQ257" s="106"/>
      <c r="QR257" s="106"/>
      <c r="QS257" s="106"/>
      <c r="QT257" s="106"/>
      <c r="QU257" s="106"/>
      <c r="QV257" s="106"/>
      <c r="QW257" s="106"/>
      <c r="QX257" s="106"/>
      <c r="QY257" s="106"/>
      <c r="QZ257" s="106"/>
      <c r="RA257" s="106"/>
      <c r="RB257" s="106"/>
      <c r="RC257" s="106"/>
      <c r="RD257" s="106"/>
      <c r="RE257" s="106"/>
      <c r="RF257" s="106"/>
      <c r="RG257" s="106"/>
      <c r="RH257" s="106"/>
      <c r="RI257" s="106"/>
      <c r="RJ257" s="106"/>
      <c r="RK257" s="106"/>
      <c r="RL257" s="106"/>
      <c r="RM257" s="106"/>
      <c r="RN257" s="106"/>
      <c r="RO257" s="106"/>
      <c r="RP257" s="106"/>
      <c r="RQ257" s="106"/>
      <c r="RR257" s="106"/>
    </row>
    <row r="258" spans="1:486" x14ac:dyDescent="0.3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14"/>
      <c r="Q258" s="114"/>
      <c r="R258" s="149"/>
      <c r="S258" s="176">
        <v>0.91</v>
      </c>
      <c r="T258" s="176">
        <f t="shared" si="293"/>
        <v>72.745204481533492</v>
      </c>
      <c r="U258" s="176">
        <f t="shared" si="294"/>
        <v>45.06066005014619</v>
      </c>
      <c r="V258" s="177">
        <f t="shared" si="295"/>
        <v>0.86080643557404357</v>
      </c>
      <c r="W258" s="177">
        <f t="shared" si="296"/>
        <v>0.12403595301473387</v>
      </c>
      <c r="X258" s="177">
        <f t="shared" si="297"/>
        <v>1.0366933356658505</v>
      </c>
      <c r="Y258" s="177">
        <f t="shared" si="298"/>
        <v>3.889486293650712</v>
      </c>
      <c r="Z258" s="178">
        <f t="shared" si="299"/>
        <v>4157.2228820290147</v>
      </c>
      <c r="AA258" s="178">
        <f t="shared" si="300"/>
        <v>930.40881984250518</v>
      </c>
      <c r="AB258" s="176">
        <f t="shared" si="301"/>
        <v>0.81712339368035469</v>
      </c>
      <c r="AC258" s="176">
        <f t="shared" si="302"/>
        <v>6.7829322961444234</v>
      </c>
      <c r="AD258" s="149"/>
      <c r="AE258" s="149"/>
      <c r="AF258" s="149"/>
      <c r="AG258" s="149"/>
      <c r="AH258" s="149"/>
      <c r="AI258" s="149"/>
      <c r="AJ258" s="149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106"/>
      <c r="GY258" s="106"/>
      <c r="GZ258" s="106"/>
      <c r="HA258" s="106"/>
      <c r="HB258" s="106"/>
      <c r="HC258" s="106"/>
      <c r="HD258" s="106"/>
      <c r="HE258" s="106"/>
      <c r="HF258" s="106"/>
      <c r="HG258" s="106"/>
      <c r="HH258" s="106"/>
      <c r="HI258" s="106"/>
      <c r="HJ258" s="106"/>
      <c r="HK258" s="106"/>
      <c r="HL258" s="106"/>
      <c r="HM258" s="106"/>
      <c r="HN258" s="106"/>
      <c r="HO258" s="106"/>
      <c r="HP258" s="106"/>
      <c r="HQ258" s="106"/>
      <c r="HR258" s="106"/>
      <c r="HS258" s="106"/>
      <c r="HT258" s="106"/>
      <c r="HU258" s="106"/>
      <c r="HV258" s="106"/>
      <c r="HW258" s="106"/>
      <c r="HX258" s="106"/>
      <c r="HY258" s="106"/>
      <c r="HZ258" s="106"/>
      <c r="IA258" s="106"/>
      <c r="IB258" s="106"/>
      <c r="IC258" s="106"/>
      <c r="ID258" s="106"/>
      <c r="IE258" s="106"/>
      <c r="IF258" s="106"/>
      <c r="IG258" s="106"/>
      <c r="IH258" s="106"/>
      <c r="II258" s="106"/>
      <c r="IJ258" s="106"/>
      <c r="IK258" s="106"/>
      <c r="IL258" s="106"/>
      <c r="IM258" s="106"/>
      <c r="IN258" s="106"/>
      <c r="IO258" s="106"/>
      <c r="IP258" s="106"/>
      <c r="IQ258" s="106"/>
      <c r="IR258" s="106"/>
      <c r="IS258" s="106"/>
      <c r="IT258" s="106"/>
      <c r="IU258" s="106"/>
      <c r="IV258" s="106"/>
      <c r="IW258" s="106"/>
      <c r="IX258" s="106"/>
      <c r="IY258" s="106"/>
      <c r="IZ258" s="106"/>
      <c r="JA258" s="106"/>
      <c r="JB258" s="106"/>
      <c r="JC258" s="106"/>
      <c r="JD258" s="106"/>
      <c r="JE258" s="106"/>
      <c r="JF258" s="106"/>
      <c r="JG258" s="106"/>
      <c r="JH258" s="106"/>
      <c r="JI258" s="106"/>
      <c r="JJ258" s="106"/>
      <c r="JK258" s="106"/>
      <c r="JL258" s="106"/>
      <c r="JM258" s="106"/>
      <c r="JN258" s="106"/>
      <c r="JO258" s="106"/>
      <c r="JP258" s="106"/>
      <c r="JQ258" s="106"/>
      <c r="JR258" s="106"/>
      <c r="JS258" s="106"/>
      <c r="JT258" s="106"/>
      <c r="JU258" s="106"/>
      <c r="JV258" s="106"/>
      <c r="JW258" s="106"/>
      <c r="JX258" s="106"/>
      <c r="JY258" s="106"/>
      <c r="JZ258" s="106"/>
      <c r="KA258" s="106"/>
      <c r="KB258" s="106"/>
      <c r="KC258" s="106"/>
      <c r="KD258" s="106"/>
      <c r="KE258" s="106"/>
      <c r="KF258" s="106"/>
      <c r="KG258" s="106"/>
      <c r="KH258" s="106"/>
      <c r="KI258" s="106"/>
      <c r="KJ258" s="106"/>
      <c r="KK258" s="106"/>
      <c r="KL258" s="106"/>
      <c r="KM258" s="106"/>
      <c r="KN258" s="106"/>
      <c r="KO258" s="106"/>
      <c r="KP258" s="106"/>
      <c r="KQ258" s="106"/>
      <c r="KR258" s="106"/>
      <c r="KS258" s="106"/>
      <c r="KT258" s="106"/>
      <c r="KU258" s="106"/>
      <c r="KV258" s="106"/>
      <c r="KW258" s="106"/>
      <c r="KX258" s="106"/>
      <c r="KY258" s="106"/>
      <c r="KZ258" s="106"/>
      <c r="LA258" s="106"/>
      <c r="LB258" s="106"/>
      <c r="LC258" s="106"/>
      <c r="LD258" s="106"/>
      <c r="LE258" s="106"/>
      <c r="LF258" s="106"/>
      <c r="LG258" s="106"/>
      <c r="LH258" s="106"/>
      <c r="LI258" s="106"/>
      <c r="LJ258" s="106"/>
      <c r="LK258" s="106"/>
      <c r="LL258" s="106"/>
      <c r="LM258" s="106"/>
      <c r="LN258" s="106"/>
      <c r="LO258" s="106"/>
      <c r="LP258" s="106"/>
      <c r="LQ258" s="106"/>
      <c r="LR258" s="106"/>
      <c r="LS258" s="106"/>
      <c r="LT258" s="106"/>
      <c r="LU258" s="106"/>
      <c r="LV258" s="106"/>
      <c r="LW258" s="106"/>
      <c r="LX258" s="106"/>
      <c r="LY258" s="106"/>
      <c r="LZ258" s="106"/>
      <c r="MA258" s="106"/>
      <c r="MB258" s="106"/>
      <c r="MC258" s="106"/>
      <c r="MD258" s="106"/>
      <c r="ME258" s="106"/>
      <c r="MF258" s="106"/>
      <c r="MG258" s="106"/>
      <c r="MH258" s="106"/>
      <c r="MI258" s="106"/>
      <c r="MJ258" s="106"/>
      <c r="MK258" s="106"/>
      <c r="ML258" s="106"/>
      <c r="MM258" s="106"/>
      <c r="MN258" s="106"/>
      <c r="MO258" s="106"/>
      <c r="MP258" s="106"/>
      <c r="MQ258" s="106"/>
      <c r="MR258" s="106"/>
      <c r="MS258" s="106"/>
      <c r="MT258" s="106"/>
      <c r="MU258" s="106"/>
      <c r="MV258" s="106"/>
      <c r="MW258" s="106"/>
      <c r="MX258" s="106"/>
      <c r="MY258" s="106"/>
      <c r="MZ258" s="106"/>
      <c r="NA258" s="106"/>
      <c r="NB258" s="106"/>
      <c r="NC258" s="106"/>
      <c r="ND258" s="106"/>
      <c r="NE258" s="106"/>
      <c r="NF258" s="106"/>
      <c r="NG258" s="106"/>
      <c r="NH258" s="106"/>
      <c r="NI258" s="106"/>
      <c r="NJ258" s="106"/>
      <c r="NK258" s="106"/>
      <c r="NL258" s="106"/>
      <c r="NM258" s="106"/>
      <c r="NN258" s="106"/>
      <c r="NO258" s="106"/>
      <c r="NP258" s="106"/>
      <c r="NQ258" s="106"/>
      <c r="NR258" s="106"/>
      <c r="NS258" s="106"/>
      <c r="NT258" s="106"/>
      <c r="NU258" s="106"/>
      <c r="NV258" s="106"/>
      <c r="NW258" s="106"/>
      <c r="NX258" s="106"/>
      <c r="NY258" s="106"/>
      <c r="NZ258" s="106"/>
      <c r="OA258" s="106"/>
      <c r="OB258" s="106"/>
      <c r="OC258" s="106"/>
      <c r="OD258" s="106"/>
      <c r="OE258" s="106"/>
      <c r="OF258" s="106"/>
      <c r="OG258" s="106"/>
      <c r="OH258" s="106"/>
      <c r="OI258" s="106"/>
      <c r="OJ258" s="106"/>
      <c r="OK258" s="106"/>
      <c r="OL258" s="106"/>
      <c r="OM258" s="106"/>
      <c r="ON258" s="106"/>
      <c r="OO258" s="106"/>
      <c r="OP258" s="106"/>
      <c r="OQ258" s="106"/>
      <c r="OR258" s="106"/>
      <c r="OS258" s="106"/>
      <c r="OT258" s="106"/>
      <c r="OU258" s="106"/>
      <c r="OV258" s="106"/>
      <c r="OW258" s="106"/>
      <c r="OX258" s="106"/>
      <c r="OY258" s="106"/>
      <c r="OZ258" s="106"/>
      <c r="PA258" s="106"/>
      <c r="PB258" s="106"/>
      <c r="PC258" s="106"/>
      <c r="PD258" s="106"/>
      <c r="PE258" s="106"/>
      <c r="PF258" s="106"/>
      <c r="PG258" s="106"/>
      <c r="PH258" s="106"/>
      <c r="PI258" s="106"/>
      <c r="PJ258" s="106"/>
      <c r="PK258" s="106"/>
      <c r="PL258" s="106"/>
      <c r="PM258" s="106"/>
      <c r="PN258" s="106"/>
      <c r="PO258" s="106"/>
      <c r="PP258" s="106"/>
      <c r="PQ258" s="106"/>
      <c r="PR258" s="106"/>
      <c r="PS258" s="106"/>
      <c r="PT258" s="106"/>
      <c r="PU258" s="106"/>
      <c r="PV258" s="106"/>
      <c r="PW258" s="106"/>
      <c r="PX258" s="106"/>
      <c r="PY258" s="106"/>
      <c r="PZ258" s="106"/>
      <c r="QA258" s="106"/>
      <c r="QB258" s="106"/>
      <c r="QC258" s="106"/>
      <c r="QD258" s="106"/>
      <c r="QE258" s="106"/>
      <c r="QF258" s="106"/>
      <c r="QG258" s="106"/>
      <c r="QH258" s="106"/>
      <c r="QI258" s="106"/>
      <c r="QJ258" s="106"/>
      <c r="QK258" s="106"/>
      <c r="QL258" s="106"/>
      <c r="QM258" s="106"/>
      <c r="QN258" s="106"/>
      <c r="QO258" s="106"/>
      <c r="QP258" s="106"/>
      <c r="QQ258" s="106"/>
      <c r="QR258" s="106"/>
      <c r="QS258" s="106"/>
      <c r="QT258" s="106"/>
      <c r="QU258" s="106"/>
      <c r="QV258" s="106"/>
      <c r="QW258" s="106"/>
      <c r="QX258" s="106"/>
      <c r="QY258" s="106"/>
      <c r="QZ258" s="106"/>
      <c r="RA258" s="106"/>
      <c r="RB258" s="106"/>
      <c r="RC258" s="106"/>
      <c r="RD258" s="106"/>
      <c r="RE258" s="106"/>
      <c r="RF258" s="106"/>
      <c r="RG258" s="106"/>
      <c r="RH258" s="106"/>
      <c r="RI258" s="106"/>
      <c r="RJ258" s="106"/>
      <c r="RK258" s="106"/>
      <c r="RL258" s="106"/>
      <c r="RM258" s="106"/>
      <c r="RN258" s="106"/>
      <c r="RO258" s="106"/>
      <c r="RP258" s="106"/>
      <c r="RQ258" s="106"/>
      <c r="RR258" s="106"/>
    </row>
    <row r="259" spans="1:486" x14ac:dyDescent="0.3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14"/>
      <c r="Q259" s="114"/>
      <c r="R259" s="149"/>
      <c r="S259" s="176">
        <v>0.92</v>
      </c>
      <c r="T259" s="176">
        <f t="shared" si="293"/>
        <v>72.745204481533492</v>
      </c>
      <c r="U259" s="176">
        <f t="shared" si="294"/>
        <v>45.06066005014619</v>
      </c>
      <c r="V259" s="177">
        <f t="shared" si="295"/>
        <v>0.86080643557404357</v>
      </c>
      <c r="W259" s="177">
        <f t="shared" si="296"/>
        <v>0.12403595301473387</v>
      </c>
      <c r="X259" s="177">
        <f t="shared" si="297"/>
        <v>1.0301649014123702</v>
      </c>
      <c r="Y259" s="177">
        <f t="shared" si="298"/>
        <v>4.1633649120029199</v>
      </c>
      <c r="Z259" s="178">
        <f t="shared" si="299"/>
        <v>4176.4394211370673</v>
      </c>
      <c r="AA259" s="178">
        <f t="shared" si="300"/>
        <v>885.26547767131729</v>
      </c>
      <c r="AB259" s="176">
        <f t="shared" si="301"/>
        <v>0.82510527670632783</v>
      </c>
      <c r="AC259" s="176">
        <f t="shared" si="302"/>
        <v>6.7483661639756924</v>
      </c>
      <c r="AD259" s="149"/>
      <c r="AE259" s="149"/>
      <c r="AF259" s="149"/>
      <c r="AG259" s="149"/>
      <c r="AH259" s="149"/>
      <c r="AI259" s="149"/>
      <c r="AJ259" s="149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  <c r="GB259" s="106"/>
      <c r="GC259" s="106"/>
      <c r="GD259" s="106"/>
      <c r="GE259" s="106"/>
      <c r="GF259" s="106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106"/>
      <c r="GY259" s="106"/>
      <c r="GZ259" s="106"/>
      <c r="HA259" s="106"/>
      <c r="HB259" s="106"/>
      <c r="HC259" s="106"/>
      <c r="HD259" s="106"/>
      <c r="HE259" s="106"/>
      <c r="HF259" s="106"/>
      <c r="HG259" s="106"/>
      <c r="HH259" s="106"/>
      <c r="HI259" s="106"/>
      <c r="HJ259" s="106"/>
      <c r="HK259" s="106"/>
      <c r="HL259" s="106"/>
      <c r="HM259" s="106"/>
      <c r="HN259" s="106"/>
      <c r="HO259" s="106"/>
      <c r="HP259" s="106"/>
      <c r="HQ259" s="106"/>
      <c r="HR259" s="106"/>
      <c r="HS259" s="106"/>
      <c r="HT259" s="106"/>
      <c r="HU259" s="106"/>
      <c r="HV259" s="106"/>
      <c r="HW259" s="106"/>
      <c r="HX259" s="106"/>
      <c r="HY259" s="106"/>
      <c r="HZ259" s="106"/>
      <c r="IA259" s="106"/>
      <c r="IB259" s="106"/>
      <c r="IC259" s="106"/>
      <c r="ID259" s="106"/>
      <c r="IE259" s="106"/>
      <c r="IF259" s="106"/>
      <c r="IG259" s="106"/>
      <c r="IH259" s="106"/>
      <c r="II259" s="106"/>
      <c r="IJ259" s="106"/>
      <c r="IK259" s="106"/>
      <c r="IL259" s="106"/>
      <c r="IM259" s="106"/>
      <c r="IN259" s="106"/>
      <c r="IO259" s="106"/>
      <c r="IP259" s="106"/>
      <c r="IQ259" s="106"/>
      <c r="IR259" s="106"/>
      <c r="IS259" s="106"/>
      <c r="IT259" s="106"/>
      <c r="IU259" s="106"/>
      <c r="IV259" s="106"/>
      <c r="IW259" s="106"/>
      <c r="IX259" s="106"/>
      <c r="IY259" s="106"/>
      <c r="IZ259" s="106"/>
      <c r="JA259" s="106"/>
      <c r="JB259" s="106"/>
      <c r="JC259" s="106"/>
      <c r="JD259" s="106"/>
      <c r="JE259" s="106"/>
      <c r="JF259" s="106"/>
      <c r="JG259" s="106"/>
      <c r="JH259" s="106"/>
      <c r="JI259" s="106"/>
      <c r="JJ259" s="106"/>
      <c r="JK259" s="106"/>
      <c r="JL259" s="106"/>
      <c r="JM259" s="106"/>
      <c r="JN259" s="106"/>
      <c r="JO259" s="106"/>
      <c r="JP259" s="106"/>
      <c r="JQ259" s="106"/>
      <c r="JR259" s="106"/>
      <c r="JS259" s="106"/>
      <c r="JT259" s="106"/>
      <c r="JU259" s="106"/>
      <c r="JV259" s="106"/>
      <c r="JW259" s="106"/>
      <c r="JX259" s="106"/>
      <c r="JY259" s="106"/>
      <c r="JZ259" s="106"/>
      <c r="KA259" s="106"/>
      <c r="KB259" s="106"/>
      <c r="KC259" s="106"/>
      <c r="KD259" s="106"/>
      <c r="KE259" s="106"/>
      <c r="KF259" s="106"/>
      <c r="KG259" s="106"/>
      <c r="KH259" s="106"/>
      <c r="KI259" s="106"/>
      <c r="KJ259" s="106"/>
      <c r="KK259" s="106"/>
      <c r="KL259" s="106"/>
      <c r="KM259" s="106"/>
      <c r="KN259" s="106"/>
      <c r="KO259" s="106"/>
      <c r="KP259" s="106"/>
      <c r="KQ259" s="106"/>
      <c r="KR259" s="106"/>
      <c r="KS259" s="106"/>
      <c r="KT259" s="106"/>
      <c r="KU259" s="106"/>
      <c r="KV259" s="106"/>
      <c r="KW259" s="106"/>
      <c r="KX259" s="106"/>
      <c r="KY259" s="106"/>
      <c r="KZ259" s="106"/>
      <c r="LA259" s="106"/>
      <c r="LB259" s="106"/>
      <c r="LC259" s="106"/>
      <c r="LD259" s="106"/>
      <c r="LE259" s="106"/>
      <c r="LF259" s="106"/>
      <c r="LG259" s="106"/>
      <c r="LH259" s="106"/>
      <c r="LI259" s="106"/>
      <c r="LJ259" s="106"/>
      <c r="LK259" s="106"/>
      <c r="LL259" s="106"/>
      <c r="LM259" s="106"/>
      <c r="LN259" s="106"/>
      <c r="LO259" s="106"/>
      <c r="LP259" s="106"/>
      <c r="LQ259" s="106"/>
      <c r="LR259" s="106"/>
      <c r="LS259" s="106"/>
      <c r="LT259" s="106"/>
      <c r="LU259" s="106"/>
      <c r="LV259" s="106"/>
      <c r="LW259" s="106"/>
      <c r="LX259" s="106"/>
      <c r="LY259" s="106"/>
      <c r="LZ259" s="106"/>
      <c r="MA259" s="106"/>
      <c r="MB259" s="106"/>
      <c r="MC259" s="106"/>
      <c r="MD259" s="106"/>
      <c r="ME259" s="106"/>
      <c r="MF259" s="106"/>
      <c r="MG259" s="106"/>
      <c r="MH259" s="106"/>
      <c r="MI259" s="106"/>
      <c r="MJ259" s="106"/>
      <c r="MK259" s="106"/>
      <c r="ML259" s="106"/>
      <c r="MM259" s="106"/>
      <c r="MN259" s="106"/>
      <c r="MO259" s="106"/>
      <c r="MP259" s="106"/>
      <c r="MQ259" s="106"/>
      <c r="MR259" s="106"/>
      <c r="MS259" s="106"/>
      <c r="MT259" s="106"/>
      <c r="MU259" s="106"/>
      <c r="MV259" s="106"/>
      <c r="MW259" s="106"/>
      <c r="MX259" s="106"/>
      <c r="MY259" s="106"/>
      <c r="MZ259" s="106"/>
      <c r="NA259" s="106"/>
      <c r="NB259" s="106"/>
      <c r="NC259" s="106"/>
      <c r="ND259" s="106"/>
      <c r="NE259" s="106"/>
      <c r="NF259" s="106"/>
      <c r="NG259" s="106"/>
      <c r="NH259" s="106"/>
      <c r="NI259" s="106"/>
      <c r="NJ259" s="106"/>
      <c r="NK259" s="106"/>
      <c r="NL259" s="106"/>
      <c r="NM259" s="106"/>
      <c r="NN259" s="106"/>
      <c r="NO259" s="106"/>
      <c r="NP259" s="106"/>
      <c r="NQ259" s="106"/>
      <c r="NR259" s="106"/>
      <c r="NS259" s="106"/>
      <c r="NT259" s="106"/>
      <c r="NU259" s="106"/>
      <c r="NV259" s="106"/>
      <c r="NW259" s="106"/>
      <c r="NX259" s="106"/>
      <c r="NY259" s="106"/>
      <c r="NZ259" s="106"/>
      <c r="OA259" s="106"/>
      <c r="OB259" s="106"/>
      <c r="OC259" s="106"/>
      <c r="OD259" s="106"/>
      <c r="OE259" s="106"/>
      <c r="OF259" s="106"/>
      <c r="OG259" s="106"/>
      <c r="OH259" s="106"/>
      <c r="OI259" s="106"/>
      <c r="OJ259" s="106"/>
      <c r="OK259" s="106"/>
      <c r="OL259" s="106"/>
      <c r="OM259" s="106"/>
      <c r="ON259" s="106"/>
      <c r="OO259" s="106"/>
      <c r="OP259" s="106"/>
      <c r="OQ259" s="106"/>
      <c r="OR259" s="106"/>
      <c r="OS259" s="106"/>
      <c r="OT259" s="106"/>
      <c r="OU259" s="106"/>
      <c r="OV259" s="106"/>
      <c r="OW259" s="106"/>
      <c r="OX259" s="106"/>
      <c r="OY259" s="106"/>
      <c r="OZ259" s="106"/>
      <c r="PA259" s="106"/>
      <c r="PB259" s="106"/>
      <c r="PC259" s="106"/>
      <c r="PD259" s="106"/>
      <c r="PE259" s="106"/>
      <c r="PF259" s="106"/>
      <c r="PG259" s="106"/>
      <c r="PH259" s="106"/>
      <c r="PI259" s="106"/>
      <c r="PJ259" s="106"/>
      <c r="PK259" s="106"/>
      <c r="PL259" s="106"/>
      <c r="PM259" s="106"/>
      <c r="PN259" s="106"/>
      <c r="PO259" s="106"/>
      <c r="PP259" s="106"/>
      <c r="PQ259" s="106"/>
      <c r="PR259" s="106"/>
      <c r="PS259" s="106"/>
      <c r="PT259" s="106"/>
      <c r="PU259" s="106"/>
      <c r="PV259" s="106"/>
      <c r="PW259" s="106"/>
      <c r="PX259" s="106"/>
      <c r="PY259" s="106"/>
      <c r="PZ259" s="106"/>
      <c r="QA259" s="106"/>
      <c r="QB259" s="106"/>
      <c r="QC259" s="106"/>
      <c r="QD259" s="106"/>
      <c r="QE259" s="106"/>
      <c r="QF259" s="106"/>
      <c r="QG259" s="106"/>
      <c r="QH259" s="106"/>
      <c r="QI259" s="106"/>
      <c r="QJ259" s="106"/>
      <c r="QK259" s="106"/>
      <c r="QL259" s="106"/>
      <c r="QM259" s="106"/>
      <c r="QN259" s="106"/>
      <c r="QO259" s="106"/>
      <c r="QP259" s="106"/>
      <c r="QQ259" s="106"/>
      <c r="QR259" s="106"/>
      <c r="QS259" s="106"/>
      <c r="QT259" s="106"/>
      <c r="QU259" s="106"/>
      <c r="QV259" s="106"/>
      <c r="QW259" s="106"/>
      <c r="QX259" s="106"/>
      <c r="QY259" s="106"/>
      <c r="QZ259" s="106"/>
      <c r="RA259" s="106"/>
      <c r="RB259" s="106"/>
      <c r="RC259" s="106"/>
      <c r="RD259" s="106"/>
      <c r="RE259" s="106"/>
      <c r="RF259" s="106"/>
      <c r="RG259" s="106"/>
      <c r="RH259" s="106"/>
      <c r="RI259" s="106"/>
      <c r="RJ259" s="106"/>
      <c r="RK259" s="106"/>
      <c r="RL259" s="106"/>
      <c r="RM259" s="106"/>
      <c r="RN259" s="106"/>
      <c r="RO259" s="106"/>
      <c r="RP259" s="106"/>
      <c r="RQ259" s="106"/>
      <c r="RR259" s="106"/>
    </row>
    <row r="260" spans="1:486" x14ac:dyDescent="0.3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14"/>
      <c r="Q260" s="114"/>
      <c r="R260" s="149"/>
      <c r="S260" s="176">
        <v>0.93</v>
      </c>
      <c r="T260" s="176">
        <f t="shared" si="293"/>
        <v>72.745204481533492</v>
      </c>
      <c r="U260" s="176">
        <f t="shared" si="294"/>
        <v>45.06066005014619</v>
      </c>
      <c r="V260" s="177">
        <f t="shared" si="295"/>
        <v>0.86080643557404357</v>
      </c>
      <c r="W260" s="177">
        <f t="shared" si="296"/>
        <v>0.12403595301473387</v>
      </c>
      <c r="X260" s="177">
        <f t="shared" si="297"/>
        <v>1.0240830602122171</v>
      </c>
      <c r="Y260" s="177">
        <f t="shared" si="298"/>
        <v>4.4790322144253398</v>
      </c>
      <c r="Z260" s="178">
        <f t="shared" si="299"/>
        <v>4196.9108192969625</v>
      </c>
      <c r="AA260" s="178">
        <f t="shared" si="300"/>
        <v>833.33819927840489</v>
      </c>
      <c r="AB260" s="176">
        <f t="shared" si="301"/>
        <v>0.8343346032768737</v>
      </c>
      <c r="AC260" s="176">
        <f t="shared" si="302"/>
        <v>6.7064285555875509</v>
      </c>
      <c r="AD260" s="149"/>
      <c r="AE260" s="149"/>
      <c r="AF260" s="149"/>
      <c r="AG260" s="149"/>
      <c r="AH260" s="149"/>
      <c r="AI260" s="149"/>
      <c r="AJ260" s="149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  <c r="GB260" s="106"/>
      <c r="GC260" s="106"/>
      <c r="GD260" s="106"/>
      <c r="GE260" s="106"/>
      <c r="GF260" s="106"/>
      <c r="GG260" s="106"/>
      <c r="GH260" s="106"/>
      <c r="GI260" s="106"/>
      <c r="GJ260" s="106"/>
      <c r="GK260" s="106"/>
      <c r="GL260" s="106"/>
      <c r="GM260" s="106"/>
      <c r="GN260" s="106"/>
      <c r="GO260" s="106"/>
      <c r="GP260" s="106"/>
      <c r="GQ260" s="106"/>
      <c r="GR260" s="106"/>
      <c r="GS260" s="106"/>
      <c r="GT260" s="106"/>
      <c r="GU260" s="106"/>
      <c r="GV260" s="106"/>
      <c r="GW260" s="106"/>
      <c r="GX260" s="106"/>
      <c r="GY260" s="106"/>
      <c r="GZ260" s="106"/>
      <c r="HA260" s="106"/>
      <c r="HB260" s="106"/>
      <c r="HC260" s="106"/>
      <c r="HD260" s="106"/>
      <c r="HE260" s="106"/>
      <c r="HF260" s="106"/>
      <c r="HG260" s="106"/>
      <c r="HH260" s="106"/>
      <c r="HI260" s="106"/>
      <c r="HJ260" s="106"/>
      <c r="HK260" s="106"/>
      <c r="HL260" s="106"/>
      <c r="HM260" s="106"/>
      <c r="HN260" s="106"/>
      <c r="HO260" s="106"/>
      <c r="HP260" s="106"/>
      <c r="HQ260" s="106"/>
      <c r="HR260" s="106"/>
      <c r="HS260" s="106"/>
      <c r="HT260" s="106"/>
      <c r="HU260" s="106"/>
      <c r="HV260" s="106"/>
      <c r="HW260" s="106"/>
      <c r="HX260" s="106"/>
      <c r="HY260" s="106"/>
      <c r="HZ260" s="106"/>
      <c r="IA260" s="106"/>
      <c r="IB260" s="106"/>
      <c r="IC260" s="106"/>
      <c r="ID260" s="106"/>
      <c r="IE260" s="106"/>
      <c r="IF260" s="106"/>
      <c r="IG260" s="106"/>
      <c r="IH260" s="106"/>
      <c r="II260" s="106"/>
      <c r="IJ260" s="106"/>
      <c r="IK260" s="106"/>
      <c r="IL260" s="106"/>
      <c r="IM260" s="106"/>
      <c r="IN260" s="106"/>
      <c r="IO260" s="106"/>
      <c r="IP260" s="106"/>
      <c r="IQ260" s="106"/>
      <c r="IR260" s="106"/>
      <c r="IS260" s="106"/>
      <c r="IT260" s="106"/>
      <c r="IU260" s="106"/>
      <c r="IV260" s="106"/>
      <c r="IW260" s="106"/>
      <c r="IX260" s="106"/>
      <c r="IY260" s="106"/>
      <c r="IZ260" s="106"/>
      <c r="JA260" s="106"/>
      <c r="JB260" s="106"/>
      <c r="JC260" s="106"/>
      <c r="JD260" s="106"/>
      <c r="JE260" s="106"/>
      <c r="JF260" s="106"/>
      <c r="JG260" s="106"/>
      <c r="JH260" s="106"/>
      <c r="JI260" s="106"/>
      <c r="JJ260" s="106"/>
      <c r="JK260" s="106"/>
      <c r="JL260" s="106"/>
      <c r="JM260" s="106"/>
      <c r="JN260" s="106"/>
      <c r="JO260" s="106"/>
      <c r="JP260" s="106"/>
      <c r="JQ260" s="106"/>
      <c r="JR260" s="106"/>
      <c r="JS260" s="106"/>
      <c r="JT260" s="106"/>
      <c r="JU260" s="106"/>
      <c r="JV260" s="106"/>
      <c r="JW260" s="106"/>
      <c r="JX260" s="106"/>
      <c r="JY260" s="106"/>
      <c r="JZ260" s="106"/>
      <c r="KA260" s="106"/>
      <c r="KB260" s="106"/>
      <c r="KC260" s="106"/>
      <c r="KD260" s="106"/>
      <c r="KE260" s="106"/>
      <c r="KF260" s="106"/>
      <c r="KG260" s="106"/>
      <c r="KH260" s="106"/>
      <c r="KI260" s="106"/>
      <c r="KJ260" s="106"/>
      <c r="KK260" s="106"/>
      <c r="KL260" s="106"/>
      <c r="KM260" s="106"/>
      <c r="KN260" s="106"/>
      <c r="KO260" s="106"/>
      <c r="KP260" s="106"/>
      <c r="KQ260" s="106"/>
      <c r="KR260" s="106"/>
      <c r="KS260" s="106"/>
      <c r="KT260" s="106"/>
      <c r="KU260" s="106"/>
      <c r="KV260" s="106"/>
      <c r="KW260" s="106"/>
      <c r="KX260" s="106"/>
      <c r="KY260" s="106"/>
      <c r="KZ260" s="106"/>
      <c r="LA260" s="106"/>
      <c r="LB260" s="106"/>
      <c r="LC260" s="106"/>
      <c r="LD260" s="106"/>
      <c r="LE260" s="106"/>
      <c r="LF260" s="106"/>
      <c r="LG260" s="106"/>
      <c r="LH260" s="106"/>
      <c r="LI260" s="106"/>
      <c r="LJ260" s="106"/>
      <c r="LK260" s="106"/>
      <c r="LL260" s="106"/>
      <c r="LM260" s="106"/>
      <c r="LN260" s="106"/>
      <c r="LO260" s="106"/>
      <c r="LP260" s="106"/>
      <c r="LQ260" s="106"/>
      <c r="LR260" s="106"/>
      <c r="LS260" s="106"/>
      <c r="LT260" s="106"/>
      <c r="LU260" s="106"/>
      <c r="LV260" s="106"/>
      <c r="LW260" s="106"/>
      <c r="LX260" s="106"/>
      <c r="LY260" s="106"/>
      <c r="LZ260" s="106"/>
      <c r="MA260" s="106"/>
      <c r="MB260" s="106"/>
      <c r="MC260" s="106"/>
      <c r="MD260" s="106"/>
      <c r="ME260" s="106"/>
      <c r="MF260" s="106"/>
      <c r="MG260" s="106"/>
      <c r="MH260" s="106"/>
      <c r="MI260" s="106"/>
      <c r="MJ260" s="106"/>
      <c r="MK260" s="106"/>
      <c r="ML260" s="106"/>
      <c r="MM260" s="106"/>
      <c r="MN260" s="106"/>
      <c r="MO260" s="106"/>
      <c r="MP260" s="106"/>
      <c r="MQ260" s="106"/>
      <c r="MR260" s="106"/>
      <c r="MS260" s="106"/>
      <c r="MT260" s="106"/>
      <c r="MU260" s="106"/>
      <c r="MV260" s="106"/>
      <c r="MW260" s="106"/>
      <c r="MX260" s="106"/>
      <c r="MY260" s="106"/>
      <c r="MZ260" s="106"/>
      <c r="NA260" s="106"/>
      <c r="NB260" s="106"/>
      <c r="NC260" s="106"/>
      <c r="ND260" s="106"/>
      <c r="NE260" s="106"/>
      <c r="NF260" s="106"/>
      <c r="NG260" s="106"/>
      <c r="NH260" s="106"/>
      <c r="NI260" s="106"/>
      <c r="NJ260" s="106"/>
      <c r="NK260" s="106"/>
      <c r="NL260" s="106"/>
      <c r="NM260" s="106"/>
      <c r="NN260" s="106"/>
      <c r="NO260" s="106"/>
      <c r="NP260" s="106"/>
      <c r="NQ260" s="106"/>
      <c r="NR260" s="106"/>
      <c r="NS260" s="106"/>
      <c r="NT260" s="106"/>
      <c r="NU260" s="106"/>
      <c r="NV260" s="106"/>
      <c r="NW260" s="106"/>
      <c r="NX260" s="106"/>
      <c r="NY260" s="106"/>
      <c r="NZ260" s="106"/>
      <c r="OA260" s="106"/>
      <c r="OB260" s="106"/>
      <c r="OC260" s="106"/>
      <c r="OD260" s="106"/>
      <c r="OE260" s="106"/>
      <c r="OF260" s="106"/>
      <c r="OG260" s="106"/>
      <c r="OH260" s="106"/>
      <c r="OI260" s="106"/>
      <c r="OJ260" s="106"/>
      <c r="OK260" s="106"/>
      <c r="OL260" s="106"/>
      <c r="OM260" s="106"/>
      <c r="ON260" s="106"/>
      <c r="OO260" s="106"/>
      <c r="OP260" s="106"/>
      <c r="OQ260" s="106"/>
      <c r="OR260" s="106"/>
      <c r="OS260" s="106"/>
      <c r="OT260" s="106"/>
      <c r="OU260" s="106"/>
      <c r="OV260" s="106"/>
      <c r="OW260" s="106"/>
      <c r="OX260" s="106"/>
      <c r="OY260" s="106"/>
      <c r="OZ260" s="106"/>
      <c r="PA260" s="106"/>
      <c r="PB260" s="106"/>
      <c r="PC260" s="106"/>
      <c r="PD260" s="106"/>
      <c r="PE260" s="106"/>
      <c r="PF260" s="106"/>
      <c r="PG260" s="106"/>
      <c r="PH260" s="106"/>
      <c r="PI260" s="106"/>
      <c r="PJ260" s="106"/>
      <c r="PK260" s="106"/>
      <c r="PL260" s="106"/>
      <c r="PM260" s="106"/>
      <c r="PN260" s="106"/>
      <c r="PO260" s="106"/>
      <c r="PP260" s="106"/>
      <c r="PQ260" s="106"/>
      <c r="PR260" s="106"/>
      <c r="PS260" s="106"/>
      <c r="PT260" s="106"/>
      <c r="PU260" s="106"/>
      <c r="PV260" s="106"/>
      <c r="PW260" s="106"/>
      <c r="PX260" s="106"/>
      <c r="PY260" s="106"/>
      <c r="PZ260" s="106"/>
      <c r="QA260" s="106"/>
      <c r="QB260" s="106"/>
      <c r="QC260" s="106"/>
      <c r="QD260" s="106"/>
      <c r="QE260" s="106"/>
      <c r="QF260" s="106"/>
      <c r="QG260" s="106"/>
      <c r="QH260" s="106"/>
      <c r="QI260" s="106"/>
      <c r="QJ260" s="106"/>
      <c r="QK260" s="106"/>
      <c r="QL260" s="106"/>
      <c r="QM260" s="106"/>
      <c r="QN260" s="106"/>
      <c r="QO260" s="106"/>
      <c r="QP260" s="106"/>
      <c r="QQ260" s="106"/>
      <c r="QR260" s="106"/>
      <c r="QS260" s="106"/>
      <c r="QT260" s="106"/>
      <c r="QU260" s="106"/>
      <c r="QV260" s="106"/>
      <c r="QW260" s="106"/>
      <c r="QX260" s="106"/>
      <c r="QY260" s="106"/>
      <c r="QZ260" s="106"/>
      <c r="RA260" s="106"/>
      <c r="RB260" s="106"/>
      <c r="RC260" s="106"/>
      <c r="RD260" s="106"/>
      <c r="RE260" s="106"/>
      <c r="RF260" s="106"/>
      <c r="RG260" s="106"/>
      <c r="RH260" s="106"/>
      <c r="RI260" s="106"/>
      <c r="RJ260" s="106"/>
      <c r="RK260" s="106"/>
      <c r="RL260" s="106"/>
      <c r="RM260" s="106"/>
      <c r="RN260" s="106"/>
      <c r="RO260" s="106"/>
      <c r="RP260" s="106"/>
      <c r="RQ260" s="106"/>
      <c r="RR260" s="106"/>
    </row>
    <row r="261" spans="1:486" x14ac:dyDescent="0.3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14"/>
      <c r="Q261" s="114"/>
      <c r="R261" s="149"/>
      <c r="S261" s="176">
        <v>0.94</v>
      </c>
      <c r="T261" s="176">
        <f t="shared" si="293"/>
        <v>72.745204481533492</v>
      </c>
      <c r="U261" s="176">
        <f t="shared" si="294"/>
        <v>45.06066005014619</v>
      </c>
      <c r="V261" s="177">
        <f t="shared" si="295"/>
        <v>0.86080643557404357</v>
      </c>
      <c r="W261" s="177">
        <f t="shared" si="296"/>
        <v>0.12403595301473387</v>
      </c>
      <c r="X261" s="177">
        <f t="shared" si="297"/>
        <v>1.0184962241098374</v>
      </c>
      <c r="Y261" s="177">
        <f t="shared" si="298"/>
        <v>4.8460677276439945</v>
      </c>
      <c r="Z261" s="178">
        <f t="shared" si="299"/>
        <v>4218.8966525508295</v>
      </c>
      <c r="AA261" s="178">
        <f t="shared" si="300"/>
        <v>772.82256403446991</v>
      </c>
      <c r="AB261" s="176">
        <f t="shared" si="301"/>
        <v>0.84517907949094606</v>
      </c>
      <c r="AC261" s="176">
        <f t="shared" si="302"/>
        <v>6.6550598532920713</v>
      </c>
      <c r="AD261" s="149"/>
      <c r="AE261" s="149"/>
      <c r="AF261" s="149"/>
      <c r="AG261" s="149"/>
      <c r="AH261" s="149"/>
      <c r="AI261" s="149"/>
      <c r="AJ261" s="149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106"/>
      <c r="GY261" s="106"/>
      <c r="GZ261" s="106"/>
      <c r="HA261" s="106"/>
      <c r="HB261" s="106"/>
      <c r="HC261" s="106"/>
      <c r="HD261" s="106"/>
      <c r="HE261" s="106"/>
      <c r="HF261" s="106"/>
      <c r="HG261" s="106"/>
      <c r="HH261" s="106"/>
      <c r="HI261" s="106"/>
      <c r="HJ261" s="106"/>
      <c r="HK261" s="106"/>
      <c r="HL261" s="106"/>
      <c r="HM261" s="106"/>
      <c r="HN261" s="106"/>
      <c r="HO261" s="106"/>
      <c r="HP261" s="106"/>
      <c r="HQ261" s="106"/>
      <c r="HR261" s="106"/>
      <c r="HS261" s="106"/>
      <c r="HT261" s="106"/>
      <c r="HU261" s="106"/>
      <c r="HV261" s="106"/>
      <c r="HW261" s="106"/>
      <c r="HX261" s="106"/>
      <c r="HY261" s="106"/>
      <c r="HZ261" s="106"/>
      <c r="IA261" s="106"/>
      <c r="IB261" s="106"/>
      <c r="IC261" s="106"/>
      <c r="ID261" s="106"/>
      <c r="IE261" s="106"/>
      <c r="IF261" s="106"/>
      <c r="IG261" s="106"/>
      <c r="IH261" s="106"/>
      <c r="II261" s="106"/>
      <c r="IJ261" s="106"/>
      <c r="IK261" s="106"/>
      <c r="IL261" s="106"/>
      <c r="IM261" s="106"/>
      <c r="IN261" s="106"/>
      <c r="IO261" s="106"/>
      <c r="IP261" s="106"/>
      <c r="IQ261" s="106"/>
      <c r="IR261" s="106"/>
      <c r="IS261" s="106"/>
      <c r="IT261" s="106"/>
      <c r="IU261" s="106"/>
      <c r="IV261" s="106"/>
      <c r="IW261" s="106"/>
      <c r="IX261" s="106"/>
      <c r="IY261" s="106"/>
      <c r="IZ261" s="106"/>
      <c r="JA261" s="106"/>
      <c r="JB261" s="106"/>
      <c r="JC261" s="106"/>
      <c r="JD261" s="106"/>
      <c r="JE261" s="106"/>
      <c r="JF261" s="106"/>
      <c r="JG261" s="106"/>
      <c r="JH261" s="106"/>
      <c r="JI261" s="106"/>
      <c r="JJ261" s="106"/>
      <c r="JK261" s="106"/>
      <c r="JL261" s="106"/>
      <c r="JM261" s="106"/>
      <c r="JN261" s="106"/>
      <c r="JO261" s="106"/>
      <c r="JP261" s="106"/>
      <c r="JQ261" s="106"/>
      <c r="JR261" s="106"/>
      <c r="JS261" s="106"/>
      <c r="JT261" s="106"/>
      <c r="JU261" s="106"/>
      <c r="JV261" s="106"/>
      <c r="JW261" s="106"/>
      <c r="JX261" s="106"/>
      <c r="JY261" s="106"/>
      <c r="JZ261" s="106"/>
      <c r="KA261" s="106"/>
      <c r="KB261" s="106"/>
      <c r="KC261" s="106"/>
      <c r="KD261" s="106"/>
      <c r="KE261" s="106"/>
      <c r="KF261" s="106"/>
      <c r="KG261" s="106"/>
      <c r="KH261" s="106"/>
      <c r="KI261" s="106"/>
      <c r="KJ261" s="106"/>
      <c r="KK261" s="106"/>
      <c r="KL261" s="106"/>
      <c r="KM261" s="106"/>
      <c r="KN261" s="106"/>
      <c r="KO261" s="106"/>
      <c r="KP261" s="106"/>
      <c r="KQ261" s="106"/>
      <c r="KR261" s="106"/>
      <c r="KS261" s="106"/>
      <c r="KT261" s="106"/>
      <c r="KU261" s="106"/>
      <c r="KV261" s="106"/>
      <c r="KW261" s="106"/>
      <c r="KX261" s="106"/>
      <c r="KY261" s="106"/>
      <c r="KZ261" s="106"/>
      <c r="LA261" s="106"/>
      <c r="LB261" s="106"/>
      <c r="LC261" s="106"/>
      <c r="LD261" s="106"/>
      <c r="LE261" s="106"/>
      <c r="LF261" s="106"/>
      <c r="LG261" s="106"/>
      <c r="LH261" s="106"/>
      <c r="LI261" s="106"/>
      <c r="LJ261" s="106"/>
      <c r="LK261" s="106"/>
      <c r="LL261" s="106"/>
      <c r="LM261" s="106"/>
      <c r="LN261" s="106"/>
      <c r="LO261" s="106"/>
      <c r="LP261" s="106"/>
      <c r="LQ261" s="106"/>
      <c r="LR261" s="106"/>
      <c r="LS261" s="106"/>
      <c r="LT261" s="106"/>
      <c r="LU261" s="106"/>
      <c r="LV261" s="106"/>
      <c r="LW261" s="106"/>
      <c r="LX261" s="106"/>
      <c r="LY261" s="106"/>
      <c r="LZ261" s="106"/>
      <c r="MA261" s="106"/>
      <c r="MB261" s="106"/>
      <c r="MC261" s="106"/>
      <c r="MD261" s="106"/>
      <c r="ME261" s="106"/>
      <c r="MF261" s="106"/>
      <c r="MG261" s="106"/>
      <c r="MH261" s="106"/>
      <c r="MI261" s="106"/>
      <c r="MJ261" s="106"/>
      <c r="MK261" s="106"/>
      <c r="ML261" s="106"/>
      <c r="MM261" s="106"/>
      <c r="MN261" s="106"/>
      <c r="MO261" s="106"/>
      <c r="MP261" s="106"/>
      <c r="MQ261" s="106"/>
      <c r="MR261" s="106"/>
      <c r="MS261" s="106"/>
      <c r="MT261" s="106"/>
      <c r="MU261" s="106"/>
      <c r="MV261" s="106"/>
      <c r="MW261" s="106"/>
      <c r="MX261" s="106"/>
      <c r="MY261" s="106"/>
      <c r="MZ261" s="106"/>
      <c r="NA261" s="106"/>
      <c r="NB261" s="106"/>
      <c r="NC261" s="106"/>
      <c r="ND261" s="106"/>
      <c r="NE261" s="106"/>
      <c r="NF261" s="106"/>
      <c r="NG261" s="106"/>
      <c r="NH261" s="106"/>
      <c r="NI261" s="106"/>
      <c r="NJ261" s="106"/>
      <c r="NK261" s="106"/>
      <c r="NL261" s="106"/>
      <c r="NM261" s="106"/>
      <c r="NN261" s="106"/>
      <c r="NO261" s="106"/>
      <c r="NP261" s="106"/>
      <c r="NQ261" s="106"/>
      <c r="NR261" s="106"/>
      <c r="NS261" s="106"/>
      <c r="NT261" s="106"/>
      <c r="NU261" s="106"/>
      <c r="NV261" s="106"/>
      <c r="NW261" s="106"/>
      <c r="NX261" s="106"/>
      <c r="NY261" s="106"/>
      <c r="NZ261" s="106"/>
      <c r="OA261" s="106"/>
      <c r="OB261" s="106"/>
      <c r="OC261" s="106"/>
      <c r="OD261" s="106"/>
      <c r="OE261" s="106"/>
      <c r="OF261" s="106"/>
      <c r="OG261" s="106"/>
      <c r="OH261" s="106"/>
      <c r="OI261" s="106"/>
      <c r="OJ261" s="106"/>
      <c r="OK261" s="106"/>
      <c r="OL261" s="106"/>
      <c r="OM261" s="106"/>
      <c r="ON261" s="106"/>
      <c r="OO261" s="106"/>
      <c r="OP261" s="106"/>
      <c r="OQ261" s="106"/>
      <c r="OR261" s="106"/>
      <c r="OS261" s="106"/>
      <c r="OT261" s="106"/>
      <c r="OU261" s="106"/>
      <c r="OV261" s="106"/>
      <c r="OW261" s="106"/>
      <c r="OX261" s="106"/>
      <c r="OY261" s="106"/>
      <c r="OZ261" s="106"/>
      <c r="PA261" s="106"/>
      <c r="PB261" s="106"/>
      <c r="PC261" s="106"/>
      <c r="PD261" s="106"/>
      <c r="PE261" s="106"/>
      <c r="PF261" s="106"/>
      <c r="PG261" s="106"/>
      <c r="PH261" s="106"/>
      <c r="PI261" s="106"/>
      <c r="PJ261" s="106"/>
      <c r="PK261" s="106"/>
      <c r="PL261" s="106"/>
      <c r="PM261" s="106"/>
      <c r="PN261" s="106"/>
      <c r="PO261" s="106"/>
      <c r="PP261" s="106"/>
      <c r="PQ261" s="106"/>
      <c r="PR261" s="106"/>
      <c r="PS261" s="106"/>
      <c r="PT261" s="106"/>
      <c r="PU261" s="106"/>
      <c r="PV261" s="106"/>
      <c r="PW261" s="106"/>
      <c r="PX261" s="106"/>
      <c r="PY261" s="106"/>
      <c r="PZ261" s="106"/>
      <c r="QA261" s="106"/>
      <c r="QB261" s="106"/>
      <c r="QC261" s="106"/>
      <c r="QD261" s="106"/>
      <c r="QE261" s="106"/>
      <c r="QF261" s="106"/>
      <c r="QG261" s="106"/>
      <c r="QH261" s="106"/>
      <c r="QI261" s="106"/>
      <c r="QJ261" s="106"/>
      <c r="QK261" s="106"/>
      <c r="QL261" s="106"/>
      <c r="QM261" s="106"/>
      <c r="QN261" s="106"/>
      <c r="QO261" s="106"/>
      <c r="QP261" s="106"/>
      <c r="QQ261" s="106"/>
      <c r="QR261" s="106"/>
      <c r="QS261" s="106"/>
      <c r="QT261" s="106"/>
      <c r="QU261" s="106"/>
      <c r="QV261" s="106"/>
      <c r="QW261" s="106"/>
      <c r="QX261" s="106"/>
      <c r="QY261" s="106"/>
      <c r="QZ261" s="106"/>
      <c r="RA261" s="106"/>
      <c r="RB261" s="106"/>
      <c r="RC261" s="106"/>
      <c r="RD261" s="106"/>
      <c r="RE261" s="106"/>
      <c r="RF261" s="106"/>
      <c r="RG261" s="106"/>
      <c r="RH261" s="106"/>
      <c r="RI261" s="106"/>
      <c r="RJ261" s="106"/>
      <c r="RK261" s="106"/>
      <c r="RL261" s="106"/>
      <c r="RM261" s="106"/>
      <c r="RN261" s="106"/>
      <c r="RO261" s="106"/>
      <c r="RP261" s="106"/>
      <c r="RQ261" s="106"/>
      <c r="RR261" s="106"/>
    </row>
    <row r="262" spans="1:486" x14ac:dyDescent="0.3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14"/>
      <c r="Q262" s="114"/>
      <c r="R262" s="149"/>
      <c r="S262" s="176">
        <v>0.95</v>
      </c>
      <c r="T262" s="176">
        <f t="shared" si="293"/>
        <v>72.745204481533492</v>
      </c>
      <c r="U262" s="176">
        <f t="shared" si="294"/>
        <v>45.06066005014619</v>
      </c>
      <c r="V262" s="177">
        <f t="shared" si="295"/>
        <v>0.86080643557404357</v>
      </c>
      <c r="W262" s="177">
        <f t="shared" si="296"/>
        <v>0.12403595301473387</v>
      </c>
      <c r="X262" s="177">
        <f t="shared" si="297"/>
        <v>1.0134638700677188</v>
      </c>
      <c r="Y262" s="177">
        <f t="shared" si="298"/>
        <v>5.2770563262816452</v>
      </c>
      <c r="Z262" s="178">
        <f t="shared" si="299"/>
        <v>4242.711351983774</v>
      </c>
      <c r="AA262" s="178">
        <f t="shared" si="300"/>
        <v>701.29508944736506</v>
      </c>
      <c r="AB262" s="176">
        <f t="shared" si="301"/>
        <v>0.85815247254322713</v>
      </c>
      <c r="AC262" s="176">
        <f t="shared" si="302"/>
        <v>6.591448227589531</v>
      </c>
      <c r="AD262" s="149"/>
      <c r="AE262" s="149"/>
      <c r="AF262" s="149"/>
      <c r="AG262" s="149"/>
      <c r="AH262" s="149"/>
      <c r="AI262" s="149"/>
      <c r="AJ262" s="149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  <c r="JX262" s="106"/>
      <c r="JY262" s="106"/>
      <c r="JZ262" s="106"/>
      <c r="KA262" s="106"/>
      <c r="KB262" s="106"/>
      <c r="KC262" s="106"/>
      <c r="KD262" s="106"/>
      <c r="KE262" s="106"/>
      <c r="KF262" s="106"/>
      <c r="KG262" s="106"/>
      <c r="KH262" s="106"/>
      <c r="KI262" s="106"/>
      <c r="KJ262" s="106"/>
      <c r="KK262" s="106"/>
      <c r="KL262" s="106"/>
      <c r="KM262" s="106"/>
      <c r="KN262" s="106"/>
      <c r="KO262" s="106"/>
      <c r="KP262" s="106"/>
      <c r="KQ262" s="106"/>
      <c r="KR262" s="106"/>
      <c r="KS262" s="106"/>
      <c r="KT262" s="106"/>
      <c r="KU262" s="106"/>
      <c r="KV262" s="106"/>
      <c r="KW262" s="106"/>
      <c r="KX262" s="106"/>
      <c r="KY262" s="106"/>
      <c r="KZ262" s="106"/>
      <c r="LA262" s="106"/>
      <c r="LB262" s="106"/>
      <c r="LC262" s="106"/>
      <c r="LD262" s="106"/>
      <c r="LE262" s="106"/>
      <c r="LF262" s="106"/>
      <c r="LG262" s="106"/>
      <c r="LH262" s="106"/>
      <c r="LI262" s="106"/>
      <c r="LJ262" s="106"/>
      <c r="LK262" s="106"/>
      <c r="LL262" s="106"/>
      <c r="LM262" s="106"/>
      <c r="LN262" s="106"/>
      <c r="LO262" s="106"/>
      <c r="LP262" s="106"/>
      <c r="LQ262" s="106"/>
      <c r="LR262" s="106"/>
      <c r="LS262" s="106"/>
      <c r="LT262" s="106"/>
      <c r="LU262" s="106"/>
      <c r="LV262" s="106"/>
      <c r="LW262" s="106"/>
      <c r="LX262" s="106"/>
      <c r="LY262" s="106"/>
      <c r="LZ262" s="106"/>
      <c r="MA262" s="106"/>
      <c r="MB262" s="106"/>
      <c r="MC262" s="106"/>
      <c r="MD262" s="106"/>
      <c r="ME262" s="106"/>
      <c r="MF262" s="106"/>
      <c r="MG262" s="106"/>
      <c r="MH262" s="106"/>
      <c r="MI262" s="106"/>
      <c r="MJ262" s="106"/>
      <c r="MK262" s="106"/>
      <c r="ML262" s="106"/>
      <c r="MM262" s="106"/>
      <c r="MN262" s="106"/>
      <c r="MO262" s="106"/>
      <c r="MP262" s="106"/>
      <c r="MQ262" s="106"/>
      <c r="MR262" s="106"/>
      <c r="MS262" s="106"/>
      <c r="MT262" s="106"/>
      <c r="MU262" s="106"/>
      <c r="MV262" s="106"/>
      <c r="MW262" s="106"/>
      <c r="MX262" s="106"/>
      <c r="MY262" s="106"/>
      <c r="MZ262" s="106"/>
      <c r="NA262" s="106"/>
      <c r="NB262" s="106"/>
      <c r="NC262" s="106"/>
      <c r="ND262" s="106"/>
      <c r="NE262" s="106"/>
      <c r="NF262" s="106"/>
      <c r="NG262" s="106"/>
      <c r="NH262" s="106"/>
      <c r="NI262" s="106"/>
      <c r="NJ262" s="106"/>
      <c r="NK262" s="106"/>
      <c r="NL262" s="106"/>
      <c r="NM262" s="106"/>
      <c r="NN262" s="106"/>
      <c r="NO262" s="106"/>
      <c r="NP262" s="106"/>
      <c r="NQ262" s="106"/>
      <c r="NR262" s="106"/>
      <c r="NS262" s="106"/>
      <c r="NT262" s="106"/>
      <c r="NU262" s="106"/>
      <c r="NV262" s="106"/>
      <c r="NW262" s="106"/>
      <c r="NX262" s="106"/>
      <c r="NY262" s="106"/>
      <c r="NZ262" s="106"/>
      <c r="OA262" s="106"/>
      <c r="OB262" s="106"/>
      <c r="OC262" s="106"/>
      <c r="OD262" s="106"/>
      <c r="OE262" s="106"/>
      <c r="OF262" s="106"/>
      <c r="OG262" s="106"/>
      <c r="OH262" s="106"/>
      <c r="OI262" s="106"/>
      <c r="OJ262" s="106"/>
      <c r="OK262" s="106"/>
      <c r="OL262" s="106"/>
      <c r="OM262" s="106"/>
      <c r="ON262" s="106"/>
      <c r="OO262" s="106"/>
      <c r="OP262" s="106"/>
      <c r="OQ262" s="106"/>
      <c r="OR262" s="106"/>
      <c r="OS262" s="106"/>
      <c r="OT262" s="106"/>
      <c r="OU262" s="106"/>
      <c r="OV262" s="106"/>
      <c r="OW262" s="106"/>
      <c r="OX262" s="106"/>
      <c r="OY262" s="106"/>
      <c r="OZ262" s="106"/>
      <c r="PA262" s="106"/>
      <c r="PB262" s="106"/>
      <c r="PC262" s="106"/>
      <c r="PD262" s="106"/>
      <c r="PE262" s="106"/>
      <c r="PF262" s="106"/>
      <c r="PG262" s="106"/>
      <c r="PH262" s="106"/>
      <c r="PI262" s="106"/>
      <c r="PJ262" s="106"/>
      <c r="PK262" s="106"/>
      <c r="PL262" s="106"/>
      <c r="PM262" s="106"/>
      <c r="PN262" s="106"/>
      <c r="PO262" s="106"/>
      <c r="PP262" s="106"/>
      <c r="PQ262" s="106"/>
      <c r="PR262" s="106"/>
      <c r="PS262" s="106"/>
      <c r="PT262" s="106"/>
      <c r="PU262" s="106"/>
      <c r="PV262" s="106"/>
      <c r="PW262" s="106"/>
      <c r="PX262" s="106"/>
      <c r="PY262" s="106"/>
      <c r="PZ262" s="106"/>
      <c r="QA262" s="106"/>
      <c r="QB262" s="106"/>
      <c r="QC262" s="106"/>
      <c r="QD262" s="106"/>
      <c r="QE262" s="106"/>
      <c r="QF262" s="106"/>
      <c r="QG262" s="106"/>
      <c r="QH262" s="106"/>
      <c r="QI262" s="106"/>
      <c r="QJ262" s="106"/>
      <c r="QK262" s="106"/>
      <c r="QL262" s="106"/>
      <c r="QM262" s="106"/>
      <c r="QN262" s="106"/>
      <c r="QO262" s="106"/>
      <c r="QP262" s="106"/>
      <c r="QQ262" s="106"/>
      <c r="QR262" s="106"/>
      <c r="QS262" s="106"/>
      <c r="QT262" s="106"/>
      <c r="QU262" s="106"/>
      <c r="QV262" s="106"/>
      <c r="QW262" s="106"/>
      <c r="QX262" s="106"/>
      <c r="QY262" s="106"/>
      <c r="QZ262" s="106"/>
      <c r="RA262" s="106"/>
      <c r="RB262" s="106"/>
      <c r="RC262" s="106"/>
      <c r="RD262" s="106"/>
      <c r="RE262" s="106"/>
      <c r="RF262" s="106"/>
      <c r="RG262" s="106"/>
      <c r="RH262" s="106"/>
      <c r="RI262" s="106"/>
      <c r="RJ262" s="106"/>
      <c r="RK262" s="106"/>
      <c r="RL262" s="106"/>
      <c r="RM262" s="106"/>
      <c r="RN262" s="106"/>
      <c r="RO262" s="106"/>
      <c r="RP262" s="106"/>
      <c r="RQ262" s="106"/>
      <c r="RR262" s="106"/>
    </row>
    <row r="263" spans="1:486" x14ac:dyDescent="0.3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14"/>
      <c r="Q263" s="114"/>
      <c r="R263" s="149"/>
      <c r="S263" s="176">
        <v>0.96</v>
      </c>
      <c r="T263" s="176">
        <f t="shared" si="293"/>
        <v>72.745204481533492</v>
      </c>
      <c r="U263" s="176">
        <f t="shared" si="294"/>
        <v>45.06066005014619</v>
      </c>
      <c r="V263" s="177">
        <f t="shared" si="295"/>
        <v>0.86080643557404357</v>
      </c>
      <c r="W263" s="177">
        <f t="shared" si="296"/>
        <v>0.12403595301473387</v>
      </c>
      <c r="X263" s="177">
        <f t="shared" si="297"/>
        <v>1.0090597376752208</v>
      </c>
      <c r="Y263" s="177">
        <f t="shared" si="298"/>
        <v>5.7888119359019923</v>
      </c>
      <c r="Z263" s="178">
        <f t="shared" si="299"/>
        <v>4268.7401693334023</v>
      </c>
      <c r="AA263" s="178">
        <f t="shared" si="300"/>
        <v>615.44393440164947</v>
      </c>
      <c r="AB263" s="176">
        <f t="shared" si="301"/>
        <v>0.87399247830748139</v>
      </c>
      <c r="AC263" s="176">
        <f t="shared" si="302"/>
        <v>6.5116918910134407</v>
      </c>
      <c r="AD263" s="149"/>
      <c r="AE263" s="149"/>
      <c r="AF263" s="149"/>
      <c r="AG263" s="149"/>
      <c r="AH263" s="149"/>
      <c r="AI263" s="149"/>
      <c r="AJ263" s="149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  <c r="JX263" s="106"/>
      <c r="JY263" s="106"/>
      <c r="JZ263" s="106"/>
      <c r="KA263" s="106"/>
      <c r="KB263" s="106"/>
      <c r="KC263" s="106"/>
      <c r="KD263" s="106"/>
      <c r="KE263" s="106"/>
      <c r="KF263" s="106"/>
      <c r="KG263" s="106"/>
      <c r="KH263" s="106"/>
      <c r="KI263" s="106"/>
      <c r="KJ263" s="106"/>
      <c r="KK263" s="106"/>
      <c r="KL263" s="106"/>
      <c r="KM263" s="106"/>
      <c r="KN263" s="106"/>
      <c r="KO263" s="106"/>
      <c r="KP263" s="106"/>
      <c r="KQ263" s="106"/>
      <c r="KR263" s="106"/>
      <c r="KS263" s="106"/>
      <c r="KT263" s="106"/>
      <c r="KU263" s="106"/>
      <c r="KV263" s="106"/>
      <c r="KW263" s="106"/>
      <c r="KX263" s="106"/>
      <c r="KY263" s="106"/>
      <c r="KZ263" s="106"/>
      <c r="LA263" s="106"/>
      <c r="LB263" s="106"/>
      <c r="LC263" s="106"/>
      <c r="LD263" s="106"/>
      <c r="LE263" s="106"/>
      <c r="LF263" s="106"/>
      <c r="LG263" s="106"/>
      <c r="LH263" s="106"/>
      <c r="LI263" s="106"/>
      <c r="LJ263" s="106"/>
      <c r="LK263" s="106"/>
      <c r="LL263" s="106"/>
      <c r="LM263" s="106"/>
      <c r="LN263" s="106"/>
      <c r="LO263" s="106"/>
      <c r="LP263" s="106"/>
      <c r="LQ263" s="106"/>
      <c r="LR263" s="106"/>
      <c r="LS263" s="106"/>
      <c r="LT263" s="106"/>
      <c r="LU263" s="106"/>
      <c r="LV263" s="106"/>
      <c r="LW263" s="106"/>
      <c r="LX263" s="106"/>
      <c r="LY263" s="106"/>
      <c r="LZ263" s="106"/>
      <c r="MA263" s="106"/>
      <c r="MB263" s="106"/>
      <c r="MC263" s="106"/>
      <c r="MD263" s="106"/>
      <c r="ME263" s="106"/>
      <c r="MF263" s="106"/>
      <c r="MG263" s="106"/>
      <c r="MH263" s="106"/>
      <c r="MI263" s="106"/>
      <c r="MJ263" s="106"/>
      <c r="MK263" s="106"/>
      <c r="ML263" s="106"/>
      <c r="MM263" s="106"/>
      <c r="MN263" s="106"/>
      <c r="MO263" s="106"/>
      <c r="MP263" s="106"/>
      <c r="MQ263" s="106"/>
      <c r="MR263" s="106"/>
      <c r="MS263" s="106"/>
      <c r="MT263" s="106"/>
      <c r="MU263" s="106"/>
      <c r="MV263" s="106"/>
      <c r="MW263" s="106"/>
      <c r="MX263" s="106"/>
      <c r="MY263" s="106"/>
      <c r="MZ263" s="106"/>
      <c r="NA263" s="106"/>
      <c r="NB263" s="106"/>
      <c r="NC263" s="106"/>
      <c r="ND263" s="106"/>
      <c r="NE263" s="106"/>
      <c r="NF263" s="106"/>
      <c r="NG263" s="106"/>
      <c r="NH263" s="106"/>
      <c r="NI263" s="106"/>
      <c r="NJ263" s="106"/>
      <c r="NK263" s="106"/>
      <c r="NL263" s="106"/>
      <c r="NM263" s="106"/>
      <c r="NN263" s="106"/>
      <c r="NO263" s="106"/>
      <c r="NP263" s="106"/>
      <c r="NQ263" s="106"/>
      <c r="NR263" s="106"/>
      <c r="NS263" s="106"/>
      <c r="NT263" s="106"/>
      <c r="NU263" s="106"/>
      <c r="NV263" s="106"/>
      <c r="NW263" s="106"/>
      <c r="NX263" s="106"/>
      <c r="NY263" s="106"/>
      <c r="NZ263" s="106"/>
      <c r="OA263" s="106"/>
      <c r="OB263" s="106"/>
      <c r="OC263" s="106"/>
      <c r="OD263" s="106"/>
      <c r="OE263" s="106"/>
      <c r="OF263" s="106"/>
      <c r="OG263" s="106"/>
      <c r="OH263" s="106"/>
      <c r="OI263" s="106"/>
      <c r="OJ263" s="106"/>
      <c r="OK263" s="106"/>
      <c r="OL263" s="106"/>
      <c r="OM263" s="106"/>
      <c r="ON263" s="106"/>
      <c r="OO263" s="106"/>
      <c r="OP263" s="106"/>
      <c r="OQ263" s="106"/>
      <c r="OR263" s="106"/>
      <c r="OS263" s="106"/>
      <c r="OT263" s="106"/>
      <c r="OU263" s="106"/>
      <c r="OV263" s="106"/>
      <c r="OW263" s="106"/>
      <c r="OX263" s="106"/>
      <c r="OY263" s="106"/>
      <c r="OZ263" s="106"/>
      <c r="PA263" s="106"/>
      <c r="PB263" s="106"/>
      <c r="PC263" s="106"/>
      <c r="PD263" s="106"/>
      <c r="PE263" s="106"/>
      <c r="PF263" s="106"/>
      <c r="PG263" s="106"/>
      <c r="PH263" s="106"/>
      <c r="PI263" s="106"/>
      <c r="PJ263" s="106"/>
      <c r="PK263" s="106"/>
      <c r="PL263" s="106"/>
      <c r="PM263" s="106"/>
      <c r="PN263" s="106"/>
      <c r="PO263" s="106"/>
      <c r="PP263" s="106"/>
      <c r="PQ263" s="106"/>
      <c r="PR263" s="106"/>
      <c r="PS263" s="106"/>
      <c r="PT263" s="106"/>
      <c r="PU263" s="106"/>
      <c r="PV263" s="106"/>
      <c r="PW263" s="106"/>
      <c r="PX263" s="106"/>
      <c r="PY263" s="106"/>
      <c r="PZ263" s="106"/>
      <c r="QA263" s="106"/>
      <c r="QB263" s="106"/>
      <c r="QC263" s="106"/>
      <c r="QD263" s="106"/>
      <c r="QE263" s="106"/>
      <c r="QF263" s="106"/>
      <c r="QG263" s="106"/>
      <c r="QH263" s="106"/>
      <c r="QI263" s="106"/>
      <c r="QJ263" s="106"/>
      <c r="QK263" s="106"/>
      <c r="QL263" s="106"/>
      <c r="QM263" s="106"/>
      <c r="QN263" s="106"/>
      <c r="QO263" s="106"/>
      <c r="QP263" s="106"/>
      <c r="QQ263" s="106"/>
      <c r="QR263" s="106"/>
      <c r="QS263" s="106"/>
      <c r="QT263" s="106"/>
      <c r="QU263" s="106"/>
      <c r="QV263" s="106"/>
      <c r="QW263" s="106"/>
      <c r="QX263" s="106"/>
      <c r="QY263" s="106"/>
      <c r="QZ263" s="106"/>
      <c r="RA263" s="106"/>
      <c r="RB263" s="106"/>
      <c r="RC263" s="106"/>
      <c r="RD263" s="106"/>
      <c r="RE263" s="106"/>
      <c r="RF263" s="106"/>
      <c r="RG263" s="106"/>
      <c r="RH263" s="106"/>
      <c r="RI263" s="106"/>
      <c r="RJ263" s="106"/>
      <c r="RK263" s="106"/>
      <c r="RL263" s="106"/>
      <c r="RM263" s="106"/>
      <c r="RN263" s="106"/>
      <c r="RO263" s="106"/>
      <c r="RP263" s="106"/>
      <c r="RQ263" s="106"/>
      <c r="RR263" s="106"/>
    </row>
    <row r="264" spans="1:486" x14ac:dyDescent="0.3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14"/>
      <c r="Q264" s="114"/>
      <c r="R264" s="149"/>
      <c r="S264" s="176">
        <v>0.97</v>
      </c>
      <c r="T264" s="176">
        <f t="shared" si="293"/>
        <v>72.745204481533492</v>
      </c>
      <c r="U264" s="176">
        <f t="shared" si="294"/>
        <v>45.06066005014619</v>
      </c>
      <c r="V264" s="177">
        <f t="shared" si="295"/>
        <v>0.86080643557404357</v>
      </c>
      <c r="W264" s="177">
        <f t="shared" si="296"/>
        <v>0.12403595301473387</v>
      </c>
      <c r="X264" s="177">
        <f t="shared" si="297"/>
        <v>1.005376206925386</v>
      </c>
      <c r="Y264" s="177">
        <f t="shared" si="298"/>
        <v>6.4042279359580263</v>
      </c>
      <c r="Z264" s="178">
        <f t="shared" si="299"/>
        <v>4297.4610322539338</v>
      </c>
      <c r="AA264" s="178">
        <f t="shared" si="300"/>
        <v>510.65442460649143</v>
      </c>
      <c r="AB264" s="176">
        <f t="shared" si="301"/>
        <v>0.89379322747379797</v>
      </c>
      <c r="AC264" s="176">
        <f t="shared" si="302"/>
        <v>6.4102756502466205</v>
      </c>
      <c r="AD264" s="149"/>
      <c r="AE264" s="149"/>
      <c r="AF264" s="149"/>
      <c r="AG264" s="149"/>
      <c r="AH264" s="149"/>
      <c r="AI264" s="149"/>
      <c r="AJ264" s="149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06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  <c r="JX264" s="106"/>
      <c r="JY264" s="106"/>
      <c r="JZ264" s="106"/>
      <c r="KA264" s="106"/>
      <c r="KB264" s="106"/>
      <c r="KC264" s="106"/>
      <c r="KD264" s="106"/>
      <c r="KE264" s="106"/>
      <c r="KF264" s="106"/>
      <c r="KG264" s="106"/>
      <c r="KH264" s="106"/>
      <c r="KI264" s="106"/>
      <c r="KJ264" s="106"/>
      <c r="KK264" s="106"/>
      <c r="KL264" s="106"/>
      <c r="KM264" s="106"/>
      <c r="KN264" s="106"/>
      <c r="KO264" s="106"/>
      <c r="KP264" s="106"/>
      <c r="KQ264" s="106"/>
      <c r="KR264" s="106"/>
      <c r="KS264" s="106"/>
      <c r="KT264" s="106"/>
      <c r="KU264" s="106"/>
      <c r="KV264" s="106"/>
      <c r="KW264" s="106"/>
      <c r="KX264" s="106"/>
      <c r="KY264" s="106"/>
      <c r="KZ264" s="106"/>
      <c r="LA264" s="106"/>
      <c r="LB264" s="106"/>
      <c r="LC264" s="106"/>
      <c r="LD264" s="106"/>
      <c r="LE264" s="106"/>
      <c r="LF264" s="106"/>
      <c r="LG264" s="106"/>
      <c r="LH264" s="106"/>
      <c r="LI264" s="106"/>
      <c r="LJ264" s="106"/>
      <c r="LK264" s="106"/>
      <c r="LL264" s="106"/>
      <c r="LM264" s="106"/>
      <c r="LN264" s="106"/>
      <c r="LO264" s="106"/>
      <c r="LP264" s="106"/>
      <c r="LQ264" s="106"/>
      <c r="LR264" s="106"/>
      <c r="LS264" s="106"/>
      <c r="LT264" s="106"/>
      <c r="LU264" s="106"/>
      <c r="LV264" s="106"/>
      <c r="LW264" s="106"/>
      <c r="LX264" s="106"/>
      <c r="LY264" s="106"/>
      <c r="LZ264" s="106"/>
      <c r="MA264" s="106"/>
      <c r="MB264" s="106"/>
      <c r="MC264" s="106"/>
      <c r="MD264" s="106"/>
      <c r="ME264" s="106"/>
      <c r="MF264" s="106"/>
      <c r="MG264" s="106"/>
      <c r="MH264" s="106"/>
      <c r="MI264" s="106"/>
      <c r="MJ264" s="106"/>
      <c r="MK264" s="106"/>
      <c r="ML264" s="106"/>
      <c r="MM264" s="106"/>
      <c r="MN264" s="106"/>
      <c r="MO264" s="106"/>
      <c r="MP264" s="106"/>
      <c r="MQ264" s="106"/>
      <c r="MR264" s="106"/>
      <c r="MS264" s="106"/>
      <c r="MT264" s="106"/>
      <c r="MU264" s="106"/>
      <c r="MV264" s="106"/>
      <c r="MW264" s="106"/>
      <c r="MX264" s="106"/>
      <c r="MY264" s="106"/>
      <c r="MZ264" s="106"/>
      <c r="NA264" s="106"/>
      <c r="NB264" s="106"/>
      <c r="NC264" s="106"/>
      <c r="ND264" s="106"/>
      <c r="NE264" s="106"/>
      <c r="NF264" s="106"/>
      <c r="NG264" s="106"/>
      <c r="NH264" s="106"/>
      <c r="NI264" s="106"/>
      <c r="NJ264" s="106"/>
      <c r="NK264" s="106"/>
      <c r="NL264" s="106"/>
      <c r="NM264" s="106"/>
      <c r="NN264" s="106"/>
      <c r="NO264" s="106"/>
      <c r="NP264" s="106"/>
      <c r="NQ264" s="106"/>
      <c r="NR264" s="106"/>
      <c r="NS264" s="106"/>
      <c r="NT264" s="106"/>
      <c r="NU264" s="106"/>
      <c r="NV264" s="106"/>
      <c r="NW264" s="106"/>
      <c r="NX264" s="106"/>
      <c r="NY264" s="106"/>
      <c r="NZ264" s="106"/>
      <c r="OA264" s="106"/>
      <c r="OB264" s="106"/>
      <c r="OC264" s="106"/>
      <c r="OD264" s="106"/>
      <c r="OE264" s="106"/>
      <c r="OF264" s="106"/>
      <c r="OG264" s="106"/>
      <c r="OH264" s="106"/>
      <c r="OI264" s="106"/>
      <c r="OJ264" s="106"/>
      <c r="OK264" s="106"/>
      <c r="OL264" s="106"/>
      <c r="OM264" s="106"/>
      <c r="ON264" s="106"/>
      <c r="OO264" s="106"/>
      <c r="OP264" s="106"/>
      <c r="OQ264" s="106"/>
      <c r="OR264" s="106"/>
      <c r="OS264" s="106"/>
      <c r="OT264" s="106"/>
      <c r="OU264" s="106"/>
      <c r="OV264" s="106"/>
      <c r="OW264" s="106"/>
      <c r="OX264" s="106"/>
      <c r="OY264" s="106"/>
      <c r="OZ264" s="106"/>
      <c r="PA264" s="106"/>
      <c r="PB264" s="106"/>
      <c r="PC264" s="106"/>
      <c r="PD264" s="106"/>
      <c r="PE264" s="106"/>
      <c r="PF264" s="106"/>
      <c r="PG264" s="106"/>
      <c r="PH264" s="106"/>
      <c r="PI264" s="106"/>
      <c r="PJ264" s="106"/>
      <c r="PK264" s="106"/>
      <c r="PL264" s="106"/>
      <c r="PM264" s="106"/>
      <c r="PN264" s="106"/>
      <c r="PO264" s="106"/>
      <c r="PP264" s="106"/>
      <c r="PQ264" s="106"/>
      <c r="PR264" s="106"/>
      <c r="PS264" s="106"/>
      <c r="PT264" s="106"/>
      <c r="PU264" s="106"/>
      <c r="PV264" s="106"/>
      <c r="PW264" s="106"/>
      <c r="PX264" s="106"/>
      <c r="PY264" s="106"/>
      <c r="PZ264" s="106"/>
      <c r="QA264" s="106"/>
      <c r="QB264" s="106"/>
      <c r="QC264" s="106"/>
      <c r="QD264" s="106"/>
      <c r="QE264" s="106"/>
      <c r="QF264" s="106"/>
      <c r="QG264" s="106"/>
      <c r="QH264" s="106"/>
      <c r="QI264" s="106"/>
      <c r="QJ264" s="106"/>
      <c r="QK264" s="106"/>
      <c r="QL264" s="106"/>
      <c r="QM264" s="106"/>
      <c r="QN264" s="106"/>
      <c r="QO264" s="106"/>
      <c r="QP264" s="106"/>
      <c r="QQ264" s="106"/>
      <c r="QR264" s="106"/>
      <c r="QS264" s="106"/>
      <c r="QT264" s="106"/>
      <c r="QU264" s="106"/>
      <c r="QV264" s="106"/>
      <c r="QW264" s="106"/>
      <c r="QX264" s="106"/>
      <c r="QY264" s="106"/>
      <c r="QZ264" s="106"/>
      <c r="RA264" s="106"/>
      <c r="RB264" s="106"/>
      <c r="RC264" s="106"/>
      <c r="RD264" s="106"/>
      <c r="RE264" s="106"/>
      <c r="RF264" s="106"/>
      <c r="RG264" s="106"/>
      <c r="RH264" s="106"/>
      <c r="RI264" s="106"/>
      <c r="RJ264" s="106"/>
      <c r="RK264" s="106"/>
      <c r="RL264" s="106"/>
      <c r="RM264" s="106"/>
      <c r="RN264" s="106"/>
      <c r="RO264" s="106"/>
      <c r="RP264" s="106"/>
      <c r="RQ264" s="106"/>
      <c r="RR264" s="106"/>
    </row>
    <row r="265" spans="1:486" x14ac:dyDescent="0.3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14"/>
      <c r="Q265" s="114"/>
      <c r="R265" s="149"/>
      <c r="S265" s="176">
        <v>0.98</v>
      </c>
      <c r="T265" s="176">
        <f t="shared" si="293"/>
        <v>72.745204481533492</v>
      </c>
      <c r="U265" s="176">
        <f t="shared" si="294"/>
        <v>45.06066005014619</v>
      </c>
      <c r="V265" s="177">
        <f t="shared" si="295"/>
        <v>0.86080643557404357</v>
      </c>
      <c r="W265" s="177">
        <f t="shared" si="296"/>
        <v>0.12403595301473387</v>
      </c>
      <c r="X265" s="177">
        <f t="shared" si="297"/>
        <v>1.0025303967703738</v>
      </c>
      <c r="Y265" s="177">
        <f t="shared" si="298"/>
        <v>7.1551500006314548</v>
      </c>
      <c r="Z265" s="178">
        <f t="shared" si="299"/>
        <v>4329.4749883322183</v>
      </c>
      <c r="AA265" s="178">
        <f t="shared" si="300"/>
        <v>380.35383740069921</v>
      </c>
      <c r="AB265" s="176">
        <f t="shared" si="301"/>
        <v>0.91924253481940277</v>
      </c>
      <c r="AC265" s="176">
        <f t="shared" si="302"/>
        <v>6.2792379486950782</v>
      </c>
      <c r="AD265" s="149"/>
      <c r="AE265" s="149"/>
      <c r="AF265" s="149"/>
      <c r="AG265" s="149"/>
      <c r="AH265" s="149"/>
      <c r="AI265" s="149"/>
      <c r="AJ265" s="149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  <c r="GB265" s="106"/>
      <c r="GC265" s="106"/>
      <c r="GD265" s="106"/>
      <c r="GE265" s="106"/>
      <c r="GF265" s="106"/>
      <c r="GG265" s="106"/>
      <c r="GH265" s="106"/>
      <c r="GI265" s="106"/>
      <c r="GJ265" s="106"/>
      <c r="GK265" s="106"/>
      <c r="GL265" s="106"/>
      <c r="GM265" s="106"/>
      <c r="GN265" s="106"/>
      <c r="GO265" s="106"/>
      <c r="GP265" s="106"/>
      <c r="GQ265" s="106"/>
      <c r="GR265" s="106"/>
      <c r="GS265" s="106"/>
      <c r="GT265" s="106"/>
      <c r="GU265" s="106"/>
      <c r="GV265" s="106"/>
      <c r="GW265" s="106"/>
      <c r="GX265" s="106"/>
      <c r="GY265" s="106"/>
      <c r="GZ265" s="106"/>
      <c r="HA265" s="106"/>
      <c r="HB265" s="106"/>
      <c r="HC265" s="106"/>
      <c r="HD265" s="106"/>
      <c r="HE265" s="106"/>
      <c r="HF265" s="106"/>
      <c r="HG265" s="106"/>
      <c r="HH265" s="106"/>
      <c r="HI265" s="106"/>
      <c r="HJ265" s="106"/>
      <c r="HK265" s="106"/>
      <c r="HL265" s="106"/>
      <c r="HM265" s="106"/>
      <c r="HN265" s="106"/>
      <c r="HO265" s="106"/>
      <c r="HP265" s="106"/>
      <c r="HQ265" s="106"/>
      <c r="HR265" s="106"/>
      <c r="HS265" s="106"/>
      <c r="HT265" s="106"/>
      <c r="HU265" s="106"/>
      <c r="HV265" s="106"/>
      <c r="HW265" s="106"/>
      <c r="HX265" s="106"/>
      <c r="HY265" s="106"/>
      <c r="HZ265" s="106"/>
      <c r="IA265" s="106"/>
      <c r="IB265" s="106"/>
      <c r="IC265" s="106"/>
      <c r="ID265" s="106"/>
      <c r="IE265" s="106"/>
      <c r="IF265" s="106"/>
      <c r="IG265" s="106"/>
      <c r="IH265" s="106"/>
      <c r="II265" s="106"/>
      <c r="IJ265" s="106"/>
      <c r="IK265" s="106"/>
      <c r="IL265" s="106"/>
      <c r="IM265" s="106"/>
      <c r="IN265" s="106"/>
      <c r="IO265" s="106"/>
      <c r="IP265" s="106"/>
      <c r="IQ265" s="106"/>
      <c r="IR265" s="106"/>
      <c r="IS265" s="106"/>
      <c r="IT265" s="106"/>
      <c r="IU265" s="106"/>
      <c r="IV265" s="106"/>
      <c r="IW265" s="106"/>
      <c r="IX265" s="106"/>
      <c r="IY265" s="106"/>
      <c r="IZ265" s="106"/>
      <c r="JA265" s="106"/>
      <c r="JB265" s="106"/>
      <c r="JC265" s="106"/>
      <c r="JD265" s="106"/>
      <c r="JE265" s="106"/>
      <c r="JF265" s="106"/>
      <c r="JG265" s="106"/>
      <c r="JH265" s="106"/>
      <c r="JI265" s="106"/>
      <c r="JJ265" s="106"/>
      <c r="JK265" s="106"/>
      <c r="JL265" s="106"/>
      <c r="JM265" s="106"/>
      <c r="JN265" s="106"/>
      <c r="JO265" s="106"/>
      <c r="JP265" s="106"/>
      <c r="JQ265" s="106"/>
      <c r="JR265" s="106"/>
      <c r="JS265" s="106"/>
      <c r="JT265" s="106"/>
      <c r="JU265" s="106"/>
      <c r="JV265" s="106"/>
      <c r="JW265" s="106"/>
      <c r="JX265" s="106"/>
      <c r="JY265" s="106"/>
      <c r="JZ265" s="106"/>
      <c r="KA265" s="106"/>
      <c r="KB265" s="106"/>
      <c r="KC265" s="106"/>
      <c r="KD265" s="106"/>
      <c r="KE265" s="106"/>
      <c r="KF265" s="106"/>
      <c r="KG265" s="106"/>
      <c r="KH265" s="106"/>
      <c r="KI265" s="106"/>
      <c r="KJ265" s="106"/>
      <c r="KK265" s="106"/>
      <c r="KL265" s="106"/>
      <c r="KM265" s="106"/>
      <c r="KN265" s="106"/>
      <c r="KO265" s="106"/>
      <c r="KP265" s="106"/>
      <c r="KQ265" s="106"/>
      <c r="KR265" s="106"/>
      <c r="KS265" s="106"/>
      <c r="KT265" s="106"/>
      <c r="KU265" s="106"/>
      <c r="KV265" s="106"/>
      <c r="KW265" s="106"/>
      <c r="KX265" s="106"/>
      <c r="KY265" s="106"/>
      <c r="KZ265" s="106"/>
      <c r="LA265" s="106"/>
      <c r="LB265" s="106"/>
      <c r="LC265" s="106"/>
      <c r="LD265" s="106"/>
      <c r="LE265" s="106"/>
      <c r="LF265" s="106"/>
      <c r="LG265" s="106"/>
      <c r="LH265" s="106"/>
      <c r="LI265" s="106"/>
      <c r="LJ265" s="106"/>
      <c r="LK265" s="106"/>
      <c r="LL265" s="106"/>
      <c r="LM265" s="106"/>
      <c r="LN265" s="106"/>
      <c r="LO265" s="106"/>
      <c r="LP265" s="106"/>
      <c r="LQ265" s="106"/>
      <c r="LR265" s="106"/>
      <c r="LS265" s="106"/>
      <c r="LT265" s="106"/>
      <c r="LU265" s="106"/>
      <c r="LV265" s="106"/>
      <c r="LW265" s="106"/>
      <c r="LX265" s="106"/>
      <c r="LY265" s="106"/>
      <c r="LZ265" s="106"/>
      <c r="MA265" s="106"/>
      <c r="MB265" s="106"/>
      <c r="MC265" s="106"/>
      <c r="MD265" s="106"/>
      <c r="ME265" s="106"/>
      <c r="MF265" s="106"/>
      <c r="MG265" s="106"/>
      <c r="MH265" s="106"/>
      <c r="MI265" s="106"/>
      <c r="MJ265" s="106"/>
      <c r="MK265" s="106"/>
      <c r="ML265" s="106"/>
      <c r="MM265" s="106"/>
      <c r="MN265" s="106"/>
      <c r="MO265" s="106"/>
      <c r="MP265" s="106"/>
      <c r="MQ265" s="106"/>
      <c r="MR265" s="106"/>
      <c r="MS265" s="106"/>
      <c r="MT265" s="106"/>
      <c r="MU265" s="106"/>
      <c r="MV265" s="106"/>
      <c r="MW265" s="106"/>
      <c r="MX265" s="106"/>
      <c r="MY265" s="106"/>
      <c r="MZ265" s="106"/>
      <c r="NA265" s="106"/>
      <c r="NB265" s="106"/>
      <c r="NC265" s="106"/>
      <c r="ND265" s="106"/>
      <c r="NE265" s="106"/>
      <c r="NF265" s="106"/>
      <c r="NG265" s="106"/>
      <c r="NH265" s="106"/>
      <c r="NI265" s="106"/>
      <c r="NJ265" s="106"/>
      <c r="NK265" s="106"/>
      <c r="NL265" s="106"/>
      <c r="NM265" s="106"/>
      <c r="NN265" s="106"/>
      <c r="NO265" s="106"/>
      <c r="NP265" s="106"/>
      <c r="NQ265" s="106"/>
      <c r="NR265" s="106"/>
      <c r="NS265" s="106"/>
      <c r="NT265" s="106"/>
      <c r="NU265" s="106"/>
      <c r="NV265" s="106"/>
      <c r="NW265" s="106"/>
      <c r="NX265" s="106"/>
      <c r="NY265" s="106"/>
      <c r="NZ265" s="106"/>
      <c r="OA265" s="106"/>
      <c r="OB265" s="106"/>
      <c r="OC265" s="106"/>
      <c r="OD265" s="106"/>
      <c r="OE265" s="106"/>
      <c r="OF265" s="106"/>
      <c r="OG265" s="106"/>
      <c r="OH265" s="106"/>
      <c r="OI265" s="106"/>
      <c r="OJ265" s="106"/>
      <c r="OK265" s="106"/>
      <c r="OL265" s="106"/>
      <c r="OM265" s="106"/>
      <c r="ON265" s="106"/>
      <c r="OO265" s="106"/>
      <c r="OP265" s="106"/>
      <c r="OQ265" s="106"/>
      <c r="OR265" s="106"/>
      <c r="OS265" s="106"/>
      <c r="OT265" s="106"/>
      <c r="OU265" s="106"/>
      <c r="OV265" s="106"/>
      <c r="OW265" s="106"/>
      <c r="OX265" s="106"/>
      <c r="OY265" s="106"/>
      <c r="OZ265" s="106"/>
      <c r="PA265" s="106"/>
      <c r="PB265" s="106"/>
      <c r="PC265" s="106"/>
      <c r="PD265" s="106"/>
      <c r="PE265" s="106"/>
      <c r="PF265" s="106"/>
      <c r="PG265" s="106"/>
      <c r="PH265" s="106"/>
      <c r="PI265" s="106"/>
      <c r="PJ265" s="106"/>
      <c r="PK265" s="106"/>
      <c r="PL265" s="106"/>
      <c r="PM265" s="106"/>
      <c r="PN265" s="106"/>
      <c r="PO265" s="106"/>
      <c r="PP265" s="106"/>
      <c r="PQ265" s="106"/>
      <c r="PR265" s="106"/>
      <c r="PS265" s="106"/>
      <c r="PT265" s="106"/>
      <c r="PU265" s="106"/>
      <c r="PV265" s="106"/>
      <c r="PW265" s="106"/>
      <c r="PX265" s="106"/>
      <c r="PY265" s="106"/>
      <c r="PZ265" s="106"/>
      <c r="QA265" s="106"/>
      <c r="QB265" s="106"/>
      <c r="QC265" s="106"/>
      <c r="QD265" s="106"/>
      <c r="QE265" s="106"/>
      <c r="QF265" s="106"/>
      <c r="QG265" s="106"/>
      <c r="QH265" s="106"/>
      <c r="QI265" s="106"/>
      <c r="QJ265" s="106"/>
      <c r="QK265" s="106"/>
      <c r="QL265" s="106"/>
      <c r="QM265" s="106"/>
      <c r="QN265" s="106"/>
      <c r="QO265" s="106"/>
      <c r="QP265" s="106"/>
      <c r="QQ265" s="106"/>
      <c r="QR265" s="106"/>
      <c r="QS265" s="106"/>
      <c r="QT265" s="106"/>
      <c r="QU265" s="106"/>
      <c r="QV265" s="106"/>
      <c r="QW265" s="106"/>
      <c r="QX265" s="106"/>
      <c r="QY265" s="106"/>
      <c r="QZ265" s="106"/>
      <c r="RA265" s="106"/>
      <c r="RB265" s="106"/>
      <c r="RC265" s="106"/>
      <c r="RD265" s="106"/>
      <c r="RE265" s="106"/>
      <c r="RF265" s="106"/>
      <c r="RG265" s="106"/>
      <c r="RH265" s="106"/>
      <c r="RI265" s="106"/>
      <c r="RJ265" s="106"/>
      <c r="RK265" s="106"/>
      <c r="RL265" s="106"/>
      <c r="RM265" s="106"/>
      <c r="RN265" s="106"/>
      <c r="RO265" s="106"/>
      <c r="RP265" s="106"/>
      <c r="RQ265" s="106"/>
      <c r="RR265" s="106"/>
    </row>
    <row r="266" spans="1:486" x14ac:dyDescent="0.3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14"/>
      <c r="Q266" s="114"/>
      <c r="R266" s="149"/>
      <c r="S266" s="176">
        <v>0.99</v>
      </c>
      <c r="T266" s="176">
        <f t="shared" si="293"/>
        <v>72.745204481533492</v>
      </c>
      <c r="U266" s="176">
        <f t="shared" si="294"/>
        <v>45.06066005014619</v>
      </c>
      <c r="V266" s="177">
        <f t="shared" si="295"/>
        <v>0.86080643557404357</v>
      </c>
      <c r="W266" s="177">
        <f t="shared" si="296"/>
        <v>0.12403595301473387</v>
      </c>
      <c r="X266" s="177">
        <f t="shared" si="297"/>
        <v>1.0006728278311721</v>
      </c>
      <c r="Y266" s="177">
        <f t="shared" si="298"/>
        <v>8.0869713439482691</v>
      </c>
      <c r="Z266" s="178">
        <f t="shared" si="299"/>
        <v>4365.5494479827985</v>
      </c>
      <c r="AA266" s="178">
        <f t="shared" si="300"/>
        <v>214.94382251586339</v>
      </c>
      <c r="AB266" s="176">
        <f t="shared" si="301"/>
        <v>0.95307408835195961</v>
      </c>
      <c r="AC266" s="176">
        <f t="shared" si="302"/>
        <v>6.1068052007987461</v>
      </c>
      <c r="AD266" s="149"/>
      <c r="AE266" s="149"/>
      <c r="AF266" s="149"/>
      <c r="AG266" s="149"/>
      <c r="AH266" s="149"/>
      <c r="AI266" s="149"/>
      <c r="AJ266" s="149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  <c r="GB266" s="106"/>
      <c r="GC266" s="106"/>
      <c r="GD266" s="106"/>
      <c r="GE266" s="106"/>
      <c r="GF266" s="106"/>
      <c r="GG266" s="106"/>
      <c r="GH266" s="106"/>
      <c r="GI266" s="106"/>
      <c r="GJ266" s="106"/>
      <c r="GK266" s="106"/>
      <c r="GL266" s="106"/>
      <c r="GM266" s="106"/>
      <c r="GN266" s="106"/>
      <c r="GO266" s="106"/>
      <c r="GP266" s="106"/>
      <c r="GQ266" s="106"/>
      <c r="GR266" s="106"/>
      <c r="GS266" s="106"/>
      <c r="GT266" s="106"/>
      <c r="GU266" s="106"/>
      <c r="GV266" s="106"/>
      <c r="GW266" s="106"/>
      <c r="GX266" s="106"/>
      <c r="GY266" s="106"/>
      <c r="GZ266" s="106"/>
      <c r="HA266" s="106"/>
      <c r="HB266" s="106"/>
      <c r="HC266" s="106"/>
      <c r="HD266" s="106"/>
      <c r="HE266" s="106"/>
      <c r="HF266" s="106"/>
      <c r="HG266" s="106"/>
      <c r="HH266" s="106"/>
      <c r="HI266" s="106"/>
      <c r="HJ266" s="106"/>
      <c r="HK266" s="106"/>
      <c r="HL266" s="106"/>
      <c r="HM266" s="106"/>
      <c r="HN266" s="106"/>
      <c r="HO266" s="106"/>
      <c r="HP266" s="106"/>
      <c r="HQ266" s="106"/>
      <c r="HR266" s="106"/>
      <c r="HS266" s="106"/>
      <c r="HT266" s="106"/>
      <c r="HU266" s="106"/>
      <c r="HV266" s="106"/>
      <c r="HW266" s="106"/>
      <c r="HX266" s="106"/>
      <c r="HY266" s="106"/>
      <c r="HZ266" s="106"/>
      <c r="IA266" s="106"/>
      <c r="IB266" s="106"/>
      <c r="IC266" s="106"/>
      <c r="ID266" s="106"/>
      <c r="IE266" s="106"/>
      <c r="IF266" s="106"/>
      <c r="IG266" s="106"/>
      <c r="IH266" s="106"/>
      <c r="II266" s="106"/>
      <c r="IJ266" s="106"/>
      <c r="IK266" s="106"/>
      <c r="IL266" s="106"/>
      <c r="IM266" s="106"/>
      <c r="IN266" s="106"/>
      <c r="IO266" s="106"/>
      <c r="IP266" s="106"/>
      <c r="IQ266" s="106"/>
      <c r="IR266" s="106"/>
      <c r="IS266" s="106"/>
      <c r="IT266" s="106"/>
      <c r="IU266" s="106"/>
      <c r="IV266" s="106"/>
      <c r="IW266" s="106"/>
      <c r="IX266" s="106"/>
      <c r="IY266" s="106"/>
      <c r="IZ266" s="106"/>
      <c r="JA266" s="106"/>
      <c r="JB266" s="106"/>
      <c r="JC266" s="106"/>
      <c r="JD266" s="106"/>
      <c r="JE266" s="106"/>
      <c r="JF266" s="106"/>
      <c r="JG266" s="106"/>
      <c r="JH266" s="106"/>
      <c r="JI266" s="106"/>
      <c r="JJ266" s="106"/>
      <c r="JK266" s="106"/>
      <c r="JL266" s="106"/>
      <c r="JM266" s="106"/>
      <c r="JN266" s="106"/>
      <c r="JO266" s="106"/>
      <c r="JP266" s="106"/>
      <c r="JQ266" s="106"/>
      <c r="JR266" s="106"/>
      <c r="JS266" s="106"/>
      <c r="JT266" s="106"/>
      <c r="JU266" s="106"/>
      <c r="JV266" s="106"/>
      <c r="JW266" s="106"/>
      <c r="JX266" s="106"/>
      <c r="JY266" s="106"/>
      <c r="JZ266" s="106"/>
      <c r="KA266" s="106"/>
      <c r="KB266" s="106"/>
      <c r="KC266" s="106"/>
      <c r="KD266" s="106"/>
      <c r="KE266" s="106"/>
      <c r="KF266" s="106"/>
      <c r="KG266" s="106"/>
      <c r="KH266" s="106"/>
      <c r="KI266" s="106"/>
      <c r="KJ266" s="106"/>
      <c r="KK266" s="106"/>
      <c r="KL266" s="106"/>
      <c r="KM266" s="106"/>
      <c r="KN266" s="106"/>
      <c r="KO266" s="106"/>
      <c r="KP266" s="106"/>
      <c r="KQ266" s="106"/>
      <c r="KR266" s="106"/>
      <c r="KS266" s="106"/>
      <c r="KT266" s="106"/>
      <c r="KU266" s="106"/>
      <c r="KV266" s="106"/>
      <c r="KW266" s="106"/>
      <c r="KX266" s="106"/>
      <c r="KY266" s="106"/>
      <c r="KZ266" s="106"/>
      <c r="LA266" s="106"/>
      <c r="LB266" s="106"/>
      <c r="LC266" s="106"/>
      <c r="LD266" s="106"/>
      <c r="LE266" s="106"/>
      <c r="LF266" s="106"/>
      <c r="LG266" s="106"/>
      <c r="LH266" s="106"/>
      <c r="LI266" s="106"/>
      <c r="LJ266" s="106"/>
      <c r="LK266" s="106"/>
      <c r="LL266" s="106"/>
      <c r="LM266" s="106"/>
      <c r="LN266" s="106"/>
      <c r="LO266" s="106"/>
      <c r="LP266" s="106"/>
      <c r="LQ266" s="106"/>
      <c r="LR266" s="106"/>
      <c r="LS266" s="106"/>
      <c r="LT266" s="106"/>
      <c r="LU266" s="106"/>
      <c r="LV266" s="106"/>
      <c r="LW266" s="106"/>
      <c r="LX266" s="106"/>
      <c r="LY266" s="106"/>
      <c r="LZ266" s="106"/>
      <c r="MA266" s="106"/>
      <c r="MB266" s="106"/>
      <c r="MC266" s="106"/>
      <c r="MD266" s="106"/>
      <c r="ME266" s="106"/>
      <c r="MF266" s="106"/>
      <c r="MG266" s="106"/>
      <c r="MH266" s="106"/>
      <c r="MI266" s="106"/>
      <c r="MJ266" s="106"/>
      <c r="MK266" s="106"/>
      <c r="ML266" s="106"/>
      <c r="MM266" s="106"/>
      <c r="MN266" s="106"/>
      <c r="MO266" s="106"/>
      <c r="MP266" s="106"/>
      <c r="MQ266" s="106"/>
      <c r="MR266" s="106"/>
      <c r="MS266" s="106"/>
      <c r="MT266" s="106"/>
      <c r="MU266" s="106"/>
      <c r="MV266" s="106"/>
      <c r="MW266" s="106"/>
      <c r="MX266" s="106"/>
      <c r="MY266" s="106"/>
      <c r="MZ266" s="106"/>
      <c r="NA266" s="106"/>
      <c r="NB266" s="106"/>
      <c r="NC266" s="106"/>
      <c r="ND266" s="106"/>
      <c r="NE266" s="106"/>
      <c r="NF266" s="106"/>
      <c r="NG266" s="106"/>
      <c r="NH266" s="106"/>
      <c r="NI266" s="106"/>
      <c r="NJ266" s="106"/>
      <c r="NK266" s="106"/>
      <c r="NL266" s="106"/>
      <c r="NM266" s="106"/>
      <c r="NN266" s="106"/>
      <c r="NO266" s="106"/>
      <c r="NP266" s="106"/>
      <c r="NQ266" s="106"/>
      <c r="NR266" s="106"/>
      <c r="NS266" s="106"/>
      <c r="NT266" s="106"/>
      <c r="NU266" s="106"/>
      <c r="NV266" s="106"/>
      <c r="NW266" s="106"/>
      <c r="NX266" s="106"/>
      <c r="NY266" s="106"/>
      <c r="NZ266" s="106"/>
      <c r="OA266" s="106"/>
      <c r="OB266" s="106"/>
      <c r="OC266" s="106"/>
      <c r="OD266" s="106"/>
      <c r="OE266" s="106"/>
      <c r="OF266" s="106"/>
      <c r="OG266" s="106"/>
      <c r="OH266" s="106"/>
      <c r="OI266" s="106"/>
      <c r="OJ266" s="106"/>
      <c r="OK266" s="106"/>
      <c r="OL266" s="106"/>
      <c r="OM266" s="106"/>
      <c r="ON266" s="106"/>
      <c r="OO266" s="106"/>
      <c r="OP266" s="106"/>
      <c r="OQ266" s="106"/>
      <c r="OR266" s="106"/>
      <c r="OS266" s="106"/>
      <c r="OT266" s="106"/>
      <c r="OU266" s="106"/>
      <c r="OV266" s="106"/>
      <c r="OW266" s="106"/>
      <c r="OX266" s="106"/>
      <c r="OY266" s="106"/>
      <c r="OZ266" s="106"/>
      <c r="PA266" s="106"/>
      <c r="PB266" s="106"/>
      <c r="PC266" s="106"/>
      <c r="PD266" s="106"/>
      <c r="PE266" s="106"/>
      <c r="PF266" s="106"/>
      <c r="PG266" s="106"/>
      <c r="PH266" s="106"/>
      <c r="PI266" s="106"/>
      <c r="PJ266" s="106"/>
      <c r="PK266" s="106"/>
      <c r="PL266" s="106"/>
      <c r="PM266" s="106"/>
      <c r="PN266" s="106"/>
      <c r="PO266" s="106"/>
      <c r="PP266" s="106"/>
      <c r="PQ266" s="106"/>
      <c r="PR266" s="106"/>
      <c r="PS266" s="106"/>
      <c r="PT266" s="106"/>
      <c r="PU266" s="106"/>
      <c r="PV266" s="106"/>
      <c r="PW266" s="106"/>
      <c r="PX266" s="106"/>
      <c r="PY266" s="106"/>
      <c r="PZ266" s="106"/>
      <c r="QA266" s="106"/>
      <c r="QB266" s="106"/>
      <c r="QC266" s="106"/>
      <c r="QD266" s="106"/>
      <c r="QE266" s="106"/>
      <c r="QF266" s="106"/>
      <c r="QG266" s="106"/>
      <c r="QH266" s="106"/>
      <c r="QI266" s="106"/>
      <c r="QJ266" s="106"/>
      <c r="QK266" s="106"/>
      <c r="QL266" s="106"/>
      <c r="QM266" s="106"/>
      <c r="QN266" s="106"/>
      <c r="QO266" s="106"/>
      <c r="QP266" s="106"/>
      <c r="QQ266" s="106"/>
      <c r="QR266" s="106"/>
      <c r="QS266" s="106"/>
      <c r="QT266" s="106"/>
      <c r="QU266" s="106"/>
      <c r="QV266" s="106"/>
      <c r="QW266" s="106"/>
      <c r="QX266" s="106"/>
      <c r="QY266" s="106"/>
      <c r="QZ266" s="106"/>
      <c r="RA266" s="106"/>
      <c r="RB266" s="106"/>
      <c r="RC266" s="106"/>
      <c r="RD266" s="106"/>
      <c r="RE266" s="106"/>
      <c r="RF266" s="106"/>
      <c r="RG266" s="106"/>
      <c r="RH266" s="106"/>
      <c r="RI266" s="106"/>
      <c r="RJ266" s="106"/>
      <c r="RK266" s="106"/>
      <c r="RL266" s="106"/>
      <c r="RM266" s="106"/>
      <c r="RN266" s="106"/>
      <c r="RO266" s="106"/>
      <c r="RP266" s="106"/>
      <c r="RQ266" s="106"/>
      <c r="RR266" s="106"/>
    </row>
    <row r="267" spans="1:486" x14ac:dyDescent="0.3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14"/>
      <c r="Q267" s="114"/>
      <c r="R267" s="149"/>
      <c r="S267" s="176">
        <v>1</v>
      </c>
      <c r="T267" s="176">
        <f t="shared" si="293"/>
        <v>72.745204481533492</v>
      </c>
      <c r="U267" s="176">
        <f t="shared" si="294"/>
        <v>45.06066005014619</v>
      </c>
      <c r="V267" s="177">
        <f t="shared" si="295"/>
        <v>0.86080643557404357</v>
      </c>
      <c r="W267" s="177">
        <f t="shared" si="296"/>
        <v>0.12403595301473387</v>
      </c>
      <c r="X267" s="177">
        <f t="shared" si="297"/>
        <v>1</v>
      </c>
      <c r="Y267" s="177">
        <f t="shared" si="298"/>
        <v>9.2662371122545437</v>
      </c>
      <c r="Z267" s="178">
        <f t="shared" si="299"/>
        <v>4406.680969453987</v>
      </c>
      <c r="AA267" s="178">
        <f t="shared" si="300"/>
        <v>0</v>
      </c>
      <c r="AB267" s="176">
        <f t="shared" si="301"/>
        <v>1</v>
      </c>
      <c r="AC267" s="176">
        <f t="shared" si="302"/>
        <v>5.8750751662151854</v>
      </c>
      <c r="AD267" s="149"/>
      <c r="AE267" s="149"/>
      <c r="AF267" s="149"/>
      <c r="AG267" s="149"/>
      <c r="AH267" s="149"/>
      <c r="AI267" s="149"/>
      <c r="AJ267" s="149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  <c r="GB267" s="106"/>
      <c r="GC267" s="106"/>
      <c r="GD267" s="106"/>
      <c r="GE267" s="106"/>
      <c r="GF267" s="106"/>
      <c r="GG267" s="106"/>
      <c r="GH267" s="106"/>
      <c r="GI267" s="106"/>
      <c r="GJ267" s="106"/>
      <c r="GK267" s="106"/>
      <c r="GL267" s="106"/>
      <c r="GM267" s="106"/>
      <c r="GN267" s="106"/>
      <c r="GO267" s="106"/>
      <c r="GP267" s="106"/>
      <c r="GQ267" s="106"/>
      <c r="GR267" s="106"/>
      <c r="GS267" s="106"/>
      <c r="GT267" s="106"/>
      <c r="GU267" s="106"/>
      <c r="GV267" s="106"/>
      <c r="GW267" s="106"/>
      <c r="GX267" s="106"/>
      <c r="GY267" s="106"/>
      <c r="GZ267" s="106"/>
      <c r="HA267" s="106"/>
      <c r="HB267" s="106"/>
      <c r="HC267" s="106"/>
      <c r="HD267" s="106"/>
      <c r="HE267" s="106"/>
      <c r="HF267" s="106"/>
      <c r="HG267" s="106"/>
      <c r="HH267" s="106"/>
      <c r="HI267" s="106"/>
      <c r="HJ267" s="106"/>
      <c r="HK267" s="106"/>
      <c r="HL267" s="106"/>
      <c r="HM267" s="106"/>
      <c r="HN267" s="106"/>
      <c r="HO267" s="106"/>
      <c r="HP267" s="106"/>
      <c r="HQ267" s="106"/>
      <c r="HR267" s="106"/>
      <c r="HS267" s="106"/>
      <c r="HT267" s="106"/>
      <c r="HU267" s="106"/>
      <c r="HV267" s="106"/>
      <c r="HW267" s="106"/>
      <c r="HX267" s="106"/>
      <c r="HY267" s="106"/>
      <c r="HZ267" s="106"/>
      <c r="IA267" s="106"/>
      <c r="IB267" s="106"/>
      <c r="IC267" s="106"/>
      <c r="ID267" s="106"/>
      <c r="IE267" s="106"/>
      <c r="IF267" s="106"/>
      <c r="IG267" s="106"/>
      <c r="IH267" s="106"/>
      <c r="II267" s="106"/>
      <c r="IJ267" s="106"/>
      <c r="IK267" s="106"/>
      <c r="IL267" s="106"/>
      <c r="IM267" s="106"/>
      <c r="IN267" s="106"/>
      <c r="IO267" s="106"/>
      <c r="IP267" s="106"/>
      <c r="IQ267" s="106"/>
      <c r="IR267" s="106"/>
      <c r="IS267" s="106"/>
      <c r="IT267" s="106"/>
      <c r="IU267" s="106"/>
      <c r="IV267" s="106"/>
      <c r="IW267" s="106"/>
      <c r="IX267" s="106"/>
      <c r="IY267" s="106"/>
      <c r="IZ267" s="106"/>
      <c r="JA267" s="106"/>
      <c r="JB267" s="106"/>
      <c r="JC267" s="106"/>
      <c r="JD267" s="106"/>
      <c r="JE267" s="106"/>
      <c r="JF267" s="106"/>
      <c r="JG267" s="106"/>
      <c r="JH267" s="106"/>
      <c r="JI267" s="106"/>
      <c r="JJ267" s="106"/>
      <c r="JK267" s="106"/>
      <c r="JL267" s="106"/>
      <c r="JM267" s="106"/>
      <c r="JN267" s="106"/>
      <c r="JO267" s="106"/>
      <c r="JP267" s="106"/>
      <c r="JQ267" s="106"/>
      <c r="JR267" s="106"/>
      <c r="JS267" s="106"/>
      <c r="JT267" s="106"/>
      <c r="JU267" s="106"/>
      <c r="JV267" s="106"/>
      <c r="JW267" s="106"/>
      <c r="JX267" s="106"/>
      <c r="JY267" s="106"/>
      <c r="JZ267" s="106"/>
      <c r="KA267" s="106"/>
      <c r="KB267" s="106"/>
      <c r="KC267" s="106"/>
      <c r="KD267" s="106"/>
      <c r="KE267" s="106"/>
      <c r="KF267" s="106"/>
      <c r="KG267" s="106"/>
      <c r="KH267" s="106"/>
      <c r="KI267" s="106"/>
      <c r="KJ267" s="106"/>
      <c r="KK267" s="106"/>
      <c r="KL267" s="106"/>
      <c r="KM267" s="106"/>
      <c r="KN267" s="106"/>
      <c r="KO267" s="106"/>
      <c r="KP267" s="106"/>
      <c r="KQ267" s="106"/>
      <c r="KR267" s="106"/>
      <c r="KS267" s="106"/>
      <c r="KT267" s="106"/>
      <c r="KU267" s="106"/>
      <c r="KV267" s="106"/>
      <c r="KW267" s="106"/>
      <c r="KX267" s="106"/>
      <c r="KY267" s="106"/>
      <c r="KZ267" s="106"/>
      <c r="LA267" s="106"/>
      <c r="LB267" s="106"/>
      <c r="LC267" s="106"/>
      <c r="LD267" s="106"/>
      <c r="LE267" s="106"/>
      <c r="LF267" s="106"/>
      <c r="LG267" s="106"/>
      <c r="LH267" s="106"/>
      <c r="LI267" s="106"/>
      <c r="LJ267" s="106"/>
      <c r="LK267" s="106"/>
      <c r="LL267" s="106"/>
      <c r="LM267" s="106"/>
      <c r="LN267" s="106"/>
      <c r="LO267" s="106"/>
      <c r="LP267" s="106"/>
      <c r="LQ267" s="106"/>
      <c r="LR267" s="106"/>
      <c r="LS267" s="106"/>
      <c r="LT267" s="106"/>
      <c r="LU267" s="106"/>
      <c r="LV267" s="106"/>
      <c r="LW267" s="106"/>
      <c r="LX267" s="106"/>
      <c r="LY267" s="106"/>
      <c r="LZ267" s="106"/>
      <c r="MA267" s="106"/>
      <c r="MB267" s="106"/>
      <c r="MC267" s="106"/>
      <c r="MD267" s="106"/>
      <c r="ME267" s="106"/>
      <c r="MF267" s="106"/>
      <c r="MG267" s="106"/>
      <c r="MH267" s="106"/>
      <c r="MI267" s="106"/>
      <c r="MJ267" s="106"/>
      <c r="MK267" s="106"/>
      <c r="ML267" s="106"/>
      <c r="MM267" s="106"/>
      <c r="MN267" s="106"/>
      <c r="MO267" s="106"/>
      <c r="MP267" s="106"/>
      <c r="MQ267" s="106"/>
      <c r="MR267" s="106"/>
      <c r="MS267" s="106"/>
      <c r="MT267" s="106"/>
      <c r="MU267" s="106"/>
      <c r="MV267" s="106"/>
      <c r="MW267" s="106"/>
      <c r="MX267" s="106"/>
      <c r="MY267" s="106"/>
      <c r="MZ267" s="106"/>
      <c r="NA267" s="106"/>
      <c r="NB267" s="106"/>
      <c r="NC267" s="106"/>
      <c r="ND267" s="106"/>
      <c r="NE267" s="106"/>
      <c r="NF267" s="106"/>
      <c r="NG267" s="106"/>
      <c r="NH267" s="106"/>
      <c r="NI267" s="106"/>
      <c r="NJ267" s="106"/>
      <c r="NK267" s="106"/>
      <c r="NL267" s="106"/>
      <c r="NM267" s="106"/>
      <c r="NN267" s="106"/>
      <c r="NO267" s="106"/>
      <c r="NP267" s="106"/>
      <c r="NQ267" s="106"/>
      <c r="NR267" s="106"/>
      <c r="NS267" s="106"/>
      <c r="NT267" s="106"/>
      <c r="NU267" s="106"/>
      <c r="NV267" s="106"/>
      <c r="NW267" s="106"/>
      <c r="NX267" s="106"/>
      <c r="NY267" s="106"/>
      <c r="NZ267" s="106"/>
      <c r="OA267" s="106"/>
      <c r="OB267" s="106"/>
      <c r="OC267" s="106"/>
      <c r="OD267" s="106"/>
      <c r="OE267" s="106"/>
      <c r="OF267" s="106"/>
      <c r="OG267" s="106"/>
      <c r="OH267" s="106"/>
      <c r="OI267" s="106"/>
      <c r="OJ267" s="106"/>
      <c r="OK267" s="106"/>
      <c r="OL267" s="106"/>
      <c r="OM267" s="106"/>
      <c r="ON267" s="106"/>
      <c r="OO267" s="106"/>
      <c r="OP267" s="106"/>
      <c r="OQ267" s="106"/>
      <c r="OR267" s="106"/>
      <c r="OS267" s="106"/>
      <c r="OT267" s="106"/>
      <c r="OU267" s="106"/>
      <c r="OV267" s="106"/>
      <c r="OW267" s="106"/>
      <c r="OX267" s="106"/>
      <c r="OY267" s="106"/>
      <c r="OZ267" s="106"/>
      <c r="PA267" s="106"/>
      <c r="PB267" s="106"/>
      <c r="PC267" s="106"/>
      <c r="PD267" s="106"/>
      <c r="PE267" s="106"/>
      <c r="PF267" s="106"/>
      <c r="PG267" s="106"/>
      <c r="PH267" s="106"/>
      <c r="PI267" s="106"/>
      <c r="PJ267" s="106"/>
      <c r="PK267" s="106"/>
      <c r="PL267" s="106"/>
      <c r="PM267" s="106"/>
      <c r="PN267" s="106"/>
      <c r="PO267" s="106"/>
      <c r="PP267" s="106"/>
      <c r="PQ267" s="106"/>
      <c r="PR267" s="106"/>
      <c r="PS267" s="106"/>
      <c r="PT267" s="106"/>
      <c r="PU267" s="106"/>
      <c r="PV267" s="106"/>
      <c r="PW267" s="106"/>
      <c r="PX267" s="106"/>
      <c r="PY267" s="106"/>
      <c r="PZ267" s="106"/>
      <c r="QA267" s="106"/>
      <c r="QB267" s="106"/>
      <c r="QC267" s="106"/>
      <c r="QD267" s="106"/>
      <c r="QE267" s="106"/>
      <c r="QF267" s="106"/>
      <c r="QG267" s="106"/>
      <c r="QH267" s="106"/>
      <c r="QI267" s="106"/>
      <c r="QJ267" s="106"/>
      <c r="QK267" s="106"/>
      <c r="QL267" s="106"/>
      <c r="QM267" s="106"/>
      <c r="QN267" s="106"/>
      <c r="QO267" s="106"/>
      <c r="QP267" s="106"/>
      <c r="QQ267" s="106"/>
      <c r="QR267" s="106"/>
      <c r="QS267" s="106"/>
      <c r="QT267" s="106"/>
      <c r="QU267" s="106"/>
      <c r="QV267" s="106"/>
      <c r="QW267" s="106"/>
      <c r="QX267" s="106"/>
      <c r="QY267" s="106"/>
      <c r="QZ267" s="106"/>
      <c r="RA267" s="106"/>
      <c r="RB267" s="106"/>
      <c r="RC267" s="106"/>
      <c r="RD267" s="106"/>
      <c r="RE267" s="106"/>
      <c r="RF267" s="106"/>
      <c r="RG267" s="106"/>
      <c r="RH267" s="106"/>
      <c r="RI267" s="106"/>
      <c r="RJ267" s="106"/>
      <c r="RK267" s="106"/>
      <c r="RL267" s="106"/>
      <c r="RM267" s="106"/>
      <c r="RN267" s="106"/>
      <c r="RO267" s="106"/>
      <c r="RP267" s="106"/>
      <c r="RQ267" s="106"/>
      <c r="RR267" s="106"/>
    </row>
    <row r="268" spans="1:486" x14ac:dyDescent="0.3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14"/>
      <c r="Q268" s="114"/>
      <c r="R268" s="149"/>
      <c r="S268" s="149"/>
      <c r="T268" s="149"/>
      <c r="U268" s="149"/>
      <c r="V268" s="149"/>
      <c r="W268" s="149"/>
      <c r="X268" s="149"/>
      <c r="Y268" s="149"/>
      <c r="Z268" s="149"/>
      <c r="AA268" s="149"/>
      <c r="AB268" s="149"/>
      <c r="AC268" s="149"/>
      <c r="AD268" s="149"/>
      <c r="AE268" s="149"/>
      <c r="AF268" s="149"/>
      <c r="AG268" s="149"/>
      <c r="AH268" s="149"/>
      <c r="AI268" s="149"/>
      <c r="AJ268" s="149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106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106"/>
      <c r="GY268" s="106"/>
      <c r="GZ268" s="106"/>
      <c r="HA268" s="106"/>
      <c r="HB268" s="106"/>
      <c r="HC268" s="106"/>
      <c r="HD268" s="106"/>
      <c r="HE268" s="106"/>
      <c r="HF268" s="106"/>
      <c r="HG268" s="106"/>
      <c r="HH268" s="106"/>
      <c r="HI268" s="106"/>
      <c r="HJ268" s="106"/>
      <c r="HK268" s="106"/>
      <c r="HL268" s="106"/>
      <c r="HM268" s="106"/>
      <c r="HN268" s="106"/>
      <c r="HO268" s="106"/>
      <c r="HP268" s="106"/>
      <c r="HQ268" s="106"/>
      <c r="HR268" s="106"/>
      <c r="HS268" s="106"/>
      <c r="HT268" s="106"/>
      <c r="HU268" s="106"/>
      <c r="HV268" s="106"/>
      <c r="HW268" s="106"/>
      <c r="HX268" s="106"/>
      <c r="HY268" s="106"/>
      <c r="HZ268" s="106"/>
      <c r="IA268" s="106"/>
      <c r="IB268" s="106"/>
      <c r="IC268" s="106"/>
      <c r="ID268" s="106"/>
      <c r="IE268" s="106"/>
      <c r="IF268" s="106"/>
      <c r="IG268" s="106"/>
      <c r="IH268" s="106"/>
      <c r="II268" s="106"/>
      <c r="IJ268" s="106"/>
      <c r="IK268" s="106"/>
      <c r="IL268" s="106"/>
      <c r="IM268" s="106"/>
      <c r="IN268" s="106"/>
      <c r="IO268" s="106"/>
      <c r="IP268" s="106"/>
      <c r="IQ268" s="106"/>
      <c r="IR268" s="106"/>
      <c r="IS268" s="106"/>
      <c r="IT268" s="106"/>
      <c r="IU268" s="106"/>
      <c r="IV268" s="106"/>
      <c r="IW268" s="106"/>
      <c r="IX268" s="106"/>
      <c r="IY268" s="106"/>
      <c r="IZ268" s="106"/>
      <c r="JA268" s="106"/>
      <c r="JB268" s="106"/>
      <c r="JC268" s="106"/>
      <c r="JD268" s="106"/>
      <c r="JE268" s="106"/>
      <c r="JF268" s="106"/>
      <c r="JG268" s="106"/>
      <c r="JH268" s="106"/>
      <c r="JI268" s="106"/>
      <c r="JJ268" s="106"/>
      <c r="JK268" s="106"/>
      <c r="JL268" s="106"/>
      <c r="JM268" s="106"/>
      <c r="JN268" s="106"/>
      <c r="JO268" s="106"/>
      <c r="JP268" s="106"/>
      <c r="JQ268" s="106"/>
      <c r="JR268" s="106"/>
      <c r="JS268" s="106"/>
      <c r="JT268" s="106"/>
      <c r="JU268" s="106"/>
      <c r="JV268" s="106"/>
      <c r="JW268" s="106"/>
      <c r="JX268" s="106"/>
      <c r="JY268" s="106"/>
      <c r="JZ268" s="106"/>
      <c r="KA268" s="106"/>
      <c r="KB268" s="106"/>
      <c r="KC268" s="106"/>
      <c r="KD268" s="106"/>
      <c r="KE268" s="106"/>
      <c r="KF268" s="106"/>
      <c r="KG268" s="106"/>
      <c r="KH268" s="106"/>
      <c r="KI268" s="106"/>
      <c r="KJ268" s="106"/>
      <c r="KK268" s="106"/>
      <c r="KL268" s="106"/>
      <c r="KM268" s="106"/>
      <c r="KN268" s="106"/>
      <c r="KO268" s="106"/>
      <c r="KP268" s="106"/>
      <c r="KQ268" s="106"/>
      <c r="KR268" s="106"/>
      <c r="KS268" s="106"/>
      <c r="KT268" s="106"/>
      <c r="KU268" s="106"/>
      <c r="KV268" s="106"/>
      <c r="KW268" s="106"/>
      <c r="KX268" s="106"/>
      <c r="KY268" s="106"/>
      <c r="KZ268" s="106"/>
      <c r="LA268" s="106"/>
      <c r="LB268" s="106"/>
      <c r="LC268" s="106"/>
      <c r="LD268" s="106"/>
      <c r="LE268" s="106"/>
      <c r="LF268" s="106"/>
      <c r="LG268" s="106"/>
      <c r="LH268" s="106"/>
      <c r="LI268" s="106"/>
      <c r="LJ268" s="106"/>
      <c r="LK268" s="106"/>
      <c r="LL268" s="106"/>
      <c r="LM268" s="106"/>
      <c r="LN268" s="106"/>
      <c r="LO268" s="106"/>
      <c r="LP268" s="106"/>
      <c r="LQ268" s="106"/>
      <c r="LR268" s="106"/>
      <c r="LS268" s="106"/>
      <c r="LT268" s="106"/>
      <c r="LU268" s="106"/>
      <c r="LV268" s="106"/>
      <c r="LW268" s="106"/>
      <c r="LX268" s="106"/>
      <c r="LY268" s="106"/>
      <c r="LZ268" s="106"/>
      <c r="MA268" s="106"/>
      <c r="MB268" s="106"/>
      <c r="MC268" s="106"/>
      <c r="MD268" s="106"/>
      <c r="ME268" s="106"/>
      <c r="MF268" s="106"/>
      <c r="MG268" s="106"/>
      <c r="MH268" s="106"/>
      <c r="MI268" s="106"/>
      <c r="MJ268" s="106"/>
      <c r="MK268" s="106"/>
      <c r="ML268" s="106"/>
      <c r="MM268" s="106"/>
      <c r="MN268" s="106"/>
      <c r="MO268" s="106"/>
      <c r="MP268" s="106"/>
      <c r="MQ268" s="106"/>
      <c r="MR268" s="106"/>
      <c r="MS268" s="106"/>
      <c r="MT268" s="106"/>
      <c r="MU268" s="106"/>
      <c r="MV268" s="106"/>
      <c r="MW268" s="106"/>
      <c r="MX268" s="106"/>
      <c r="MY268" s="106"/>
      <c r="MZ268" s="106"/>
      <c r="NA268" s="106"/>
      <c r="NB268" s="106"/>
      <c r="NC268" s="106"/>
      <c r="ND268" s="106"/>
      <c r="NE268" s="106"/>
      <c r="NF268" s="106"/>
      <c r="NG268" s="106"/>
      <c r="NH268" s="106"/>
      <c r="NI268" s="106"/>
      <c r="NJ268" s="106"/>
      <c r="NK268" s="106"/>
      <c r="NL268" s="106"/>
      <c r="NM268" s="106"/>
      <c r="NN268" s="106"/>
      <c r="NO268" s="106"/>
      <c r="NP268" s="106"/>
      <c r="NQ268" s="106"/>
      <c r="NR268" s="106"/>
      <c r="NS268" s="106"/>
      <c r="NT268" s="106"/>
      <c r="NU268" s="106"/>
      <c r="NV268" s="106"/>
      <c r="NW268" s="106"/>
      <c r="NX268" s="106"/>
      <c r="NY268" s="106"/>
      <c r="NZ268" s="106"/>
      <c r="OA268" s="106"/>
      <c r="OB268" s="106"/>
      <c r="OC268" s="106"/>
      <c r="OD268" s="106"/>
      <c r="OE268" s="106"/>
      <c r="OF268" s="106"/>
      <c r="OG268" s="106"/>
      <c r="OH268" s="106"/>
      <c r="OI268" s="106"/>
      <c r="OJ268" s="106"/>
      <c r="OK268" s="106"/>
      <c r="OL268" s="106"/>
      <c r="OM268" s="106"/>
      <c r="ON268" s="106"/>
      <c r="OO268" s="106"/>
      <c r="OP268" s="106"/>
      <c r="OQ268" s="106"/>
      <c r="OR268" s="106"/>
      <c r="OS268" s="106"/>
      <c r="OT268" s="106"/>
      <c r="OU268" s="106"/>
      <c r="OV268" s="106"/>
      <c r="OW268" s="106"/>
      <c r="OX268" s="106"/>
      <c r="OY268" s="106"/>
      <c r="OZ268" s="106"/>
      <c r="PA268" s="106"/>
      <c r="PB268" s="106"/>
      <c r="PC268" s="106"/>
      <c r="PD268" s="106"/>
      <c r="PE268" s="106"/>
      <c r="PF268" s="106"/>
      <c r="PG268" s="106"/>
      <c r="PH268" s="106"/>
      <c r="PI268" s="106"/>
      <c r="PJ268" s="106"/>
      <c r="PK268" s="106"/>
      <c r="PL268" s="106"/>
      <c r="PM268" s="106"/>
      <c r="PN268" s="106"/>
      <c r="PO268" s="106"/>
      <c r="PP268" s="106"/>
      <c r="PQ268" s="106"/>
      <c r="PR268" s="106"/>
      <c r="PS268" s="106"/>
      <c r="PT268" s="106"/>
      <c r="PU268" s="106"/>
      <c r="PV268" s="106"/>
      <c r="PW268" s="106"/>
      <c r="PX268" s="106"/>
      <c r="PY268" s="106"/>
      <c r="PZ268" s="106"/>
      <c r="QA268" s="106"/>
      <c r="QB268" s="106"/>
      <c r="QC268" s="106"/>
      <c r="QD268" s="106"/>
      <c r="QE268" s="106"/>
      <c r="QF268" s="106"/>
      <c r="QG268" s="106"/>
      <c r="QH268" s="106"/>
      <c r="QI268" s="106"/>
      <c r="QJ268" s="106"/>
      <c r="QK268" s="106"/>
      <c r="QL268" s="106"/>
      <c r="QM268" s="106"/>
      <c r="QN268" s="106"/>
      <c r="QO268" s="106"/>
      <c r="QP268" s="106"/>
      <c r="QQ268" s="106"/>
      <c r="QR268" s="106"/>
      <c r="QS268" s="106"/>
      <c r="QT268" s="106"/>
      <c r="QU268" s="106"/>
      <c r="QV268" s="106"/>
      <c r="QW268" s="106"/>
      <c r="QX268" s="106"/>
      <c r="QY268" s="106"/>
      <c r="QZ268" s="106"/>
      <c r="RA268" s="106"/>
      <c r="RB268" s="106"/>
      <c r="RC268" s="106"/>
      <c r="RD268" s="106"/>
      <c r="RE268" s="106"/>
      <c r="RF268" s="106"/>
      <c r="RG268" s="106"/>
      <c r="RH268" s="106"/>
      <c r="RI268" s="106"/>
      <c r="RJ268" s="106"/>
      <c r="RK268" s="106"/>
      <c r="RL268" s="106"/>
      <c r="RM268" s="106"/>
      <c r="RN268" s="106"/>
      <c r="RO268" s="106"/>
      <c r="RP268" s="106"/>
      <c r="RQ268" s="106"/>
      <c r="RR268" s="106"/>
    </row>
    <row r="269" spans="1:486" x14ac:dyDescent="0.3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14"/>
      <c r="Q269" s="114"/>
      <c r="R269" s="149"/>
      <c r="S269" s="149"/>
      <c r="T269" s="149"/>
      <c r="U269" s="149"/>
      <c r="V269" s="149"/>
      <c r="W269" s="149"/>
      <c r="X269" s="149"/>
      <c r="Y269" s="149"/>
      <c r="Z269" s="149"/>
      <c r="AA269" s="149"/>
      <c r="AB269" s="149"/>
      <c r="AC269" s="149"/>
      <c r="AD269" s="149"/>
      <c r="AE269" s="149"/>
      <c r="AF269" s="149"/>
      <c r="AG269" s="149"/>
      <c r="AH269" s="149"/>
      <c r="AI269" s="149"/>
      <c r="AJ269" s="149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106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106"/>
      <c r="GY269" s="106"/>
      <c r="GZ269" s="106"/>
      <c r="HA269" s="106"/>
      <c r="HB269" s="106"/>
      <c r="HC269" s="106"/>
      <c r="HD269" s="106"/>
      <c r="HE269" s="106"/>
      <c r="HF269" s="106"/>
      <c r="HG269" s="106"/>
      <c r="HH269" s="106"/>
      <c r="HI269" s="106"/>
      <c r="HJ269" s="106"/>
      <c r="HK269" s="106"/>
      <c r="HL269" s="106"/>
      <c r="HM269" s="106"/>
      <c r="HN269" s="106"/>
      <c r="HO269" s="106"/>
      <c r="HP269" s="106"/>
      <c r="HQ269" s="106"/>
      <c r="HR269" s="106"/>
      <c r="HS269" s="106"/>
      <c r="HT269" s="106"/>
      <c r="HU269" s="106"/>
      <c r="HV269" s="106"/>
      <c r="HW269" s="106"/>
      <c r="HX269" s="106"/>
      <c r="HY269" s="106"/>
      <c r="HZ269" s="106"/>
      <c r="IA269" s="106"/>
      <c r="IB269" s="106"/>
      <c r="IC269" s="106"/>
      <c r="ID269" s="106"/>
      <c r="IE269" s="106"/>
      <c r="IF269" s="106"/>
      <c r="IG269" s="106"/>
      <c r="IH269" s="106"/>
      <c r="II269" s="106"/>
      <c r="IJ269" s="106"/>
      <c r="IK269" s="106"/>
      <c r="IL269" s="106"/>
      <c r="IM269" s="106"/>
      <c r="IN269" s="106"/>
      <c r="IO269" s="106"/>
      <c r="IP269" s="106"/>
      <c r="IQ269" s="106"/>
      <c r="IR269" s="106"/>
      <c r="IS269" s="106"/>
      <c r="IT269" s="106"/>
      <c r="IU269" s="106"/>
      <c r="IV269" s="106"/>
      <c r="IW269" s="106"/>
      <c r="IX269" s="106"/>
      <c r="IY269" s="106"/>
      <c r="IZ269" s="106"/>
      <c r="JA269" s="106"/>
      <c r="JB269" s="106"/>
      <c r="JC269" s="106"/>
      <c r="JD269" s="106"/>
      <c r="JE269" s="106"/>
      <c r="JF269" s="106"/>
      <c r="JG269" s="106"/>
      <c r="JH269" s="106"/>
      <c r="JI269" s="106"/>
      <c r="JJ269" s="106"/>
      <c r="JK269" s="106"/>
      <c r="JL269" s="106"/>
      <c r="JM269" s="106"/>
      <c r="JN269" s="106"/>
      <c r="JO269" s="106"/>
      <c r="JP269" s="106"/>
      <c r="JQ269" s="106"/>
      <c r="JR269" s="106"/>
      <c r="JS269" s="106"/>
      <c r="JT269" s="106"/>
      <c r="JU269" s="106"/>
      <c r="JV269" s="106"/>
      <c r="JW269" s="106"/>
      <c r="JX269" s="106"/>
      <c r="JY269" s="106"/>
      <c r="JZ269" s="106"/>
      <c r="KA269" s="106"/>
      <c r="KB269" s="106"/>
      <c r="KC269" s="106"/>
      <c r="KD269" s="106"/>
      <c r="KE269" s="106"/>
      <c r="KF269" s="106"/>
      <c r="KG269" s="106"/>
      <c r="KH269" s="106"/>
      <c r="KI269" s="106"/>
      <c r="KJ269" s="106"/>
      <c r="KK269" s="106"/>
      <c r="KL269" s="106"/>
      <c r="KM269" s="106"/>
      <c r="KN269" s="106"/>
      <c r="KO269" s="106"/>
      <c r="KP269" s="106"/>
      <c r="KQ269" s="106"/>
      <c r="KR269" s="106"/>
      <c r="KS269" s="106"/>
      <c r="KT269" s="106"/>
      <c r="KU269" s="106"/>
      <c r="KV269" s="106"/>
      <c r="KW269" s="106"/>
      <c r="KX269" s="106"/>
      <c r="KY269" s="106"/>
      <c r="KZ269" s="106"/>
      <c r="LA269" s="106"/>
      <c r="LB269" s="106"/>
      <c r="LC269" s="106"/>
      <c r="LD269" s="106"/>
      <c r="LE269" s="106"/>
      <c r="LF269" s="106"/>
      <c r="LG269" s="106"/>
      <c r="LH269" s="106"/>
      <c r="LI269" s="106"/>
      <c r="LJ269" s="106"/>
      <c r="LK269" s="106"/>
      <c r="LL269" s="106"/>
      <c r="LM269" s="106"/>
      <c r="LN269" s="106"/>
      <c r="LO269" s="106"/>
      <c r="LP269" s="106"/>
      <c r="LQ269" s="106"/>
      <c r="LR269" s="106"/>
      <c r="LS269" s="106"/>
      <c r="LT269" s="106"/>
      <c r="LU269" s="106"/>
      <c r="LV269" s="106"/>
      <c r="LW269" s="106"/>
      <c r="LX269" s="106"/>
      <c r="LY269" s="106"/>
      <c r="LZ269" s="106"/>
      <c r="MA269" s="106"/>
      <c r="MB269" s="106"/>
      <c r="MC269" s="106"/>
      <c r="MD269" s="106"/>
      <c r="ME269" s="106"/>
      <c r="MF269" s="106"/>
      <c r="MG269" s="106"/>
      <c r="MH269" s="106"/>
      <c r="MI269" s="106"/>
      <c r="MJ269" s="106"/>
      <c r="MK269" s="106"/>
      <c r="ML269" s="106"/>
      <c r="MM269" s="106"/>
      <c r="MN269" s="106"/>
      <c r="MO269" s="106"/>
      <c r="MP269" s="106"/>
      <c r="MQ269" s="106"/>
      <c r="MR269" s="106"/>
      <c r="MS269" s="106"/>
      <c r="MT269" s="106"/>
      <c r="MU269" s="106"/>
      <c r="MV269" s="106"/>
      <c r="MW269" s="106"/>
      <c r="MX269" s="106"/>
      <c r="MY269" s="106"/>
      <c r="MZ269" s="106"/>
      <c r="NA269" s="106"/>
      <c r="NB269" s="106"/>
      <c r="NC269" s="106"/>
      <c r="ND269" s="106"/>
      <c r="NE269" s="106"/>
      <c r="NF269" s="106"/>
      <c r="NG269" s="106"/>
      <c r="NH269" s="106"/>
      <c r="NI269" s="106"/>
      <c r="NJ269" s="106"/>
      <c r="NK269" s="106"/>
      <c r="NL269" s="106"/>
      <c r="NM269" s="106"/>
      <c r="NN269" s="106"/>
      <c r="NO269" s="106"/>
      <c r="NP269" s="106"/>
      <c r="NQ269" s="106"/>
      <c r="NR269" s="106"/>
      <c r="NS269" s="106"/>
      <c r="NT269" s="106"/>
      <c r="NU269" s="106"/>
      <c r="NV269" s="106"/>
      <c r="NW269" s="106"/>
      <c r="NX269" s="106"/>
      <c r="NY269" s="106"/>
      <c r="NZ269" s="106"/>
      <c r="OA269" s="106"/>
      <c r="OB269" s="106"/>
      <c r="OC269" s="106"/>
      <c r="OD269" s="106"/>
      <c r="OE269" s="106"/>
      <c r="OF269" s="106"/>
      <c r="OG269" s="106"/>
      <c r="OH269" s="106"/>
      <c r="OI269" s="106"/>
      <c r="OJ269" s="106"/>
      <c r="OK269" s="106"/>
      <c r="OL269" s="106"/>
      <c r="OM269" s="106"/>
      <c r="ON269" s="106"/>
      <c r="OO269" s="106"/>
      <c r="OP269" s="106"/>
      <c r="OQ269" s="106"/>
      <c r="OR269" s="106"/>
      <c r="OS269" s="106"/>
      <c r="OT269" s="106"/>
      <c r="OU269" s="106"/>
      <c r="OV269" s="106"/>
      <c r="OW269" s="106"/>
      <c r="OX269" s="106"/>
      <c r="OY269" s="106"/>
      <c r="OZ269" s="106"/>
      <c r="PA269" s="106"/>
      <c r="PB269" s="106"/>
      <c r="PC269" s="106"/>
      <c r="PD269" s="106"/>
      <c r="PE269" s="106"/>
      <c r="PF269" s="106"/>
      <c r="PG269" s="106"/>
      <c r="PH269" s="106"/>
      <c r="PI269" s="106"/>
      <c r="PJ269" s="106"/>
      <c r="PK269" s="106"/>
      <c r="PL269" s="106"/>
      <c r="PM269" s="106"/>
      <c r="PN269" s="106"/>
      <c r="PO269" s="106"/>
      <c r="PP269" s="106"/>
      <c r="PQ269" s="106"/>
      <c r="PR269" s="106"/>
      <c r="PS269" s="106"/>
      <c r="PT269" s="106"/>
      <c r="PU269" s="106"/>
      <c r="PV269" s="106"/>
      <c r="PW269" s="106"/>
      <c r="PX269" s="106"/>
      <c r="PY269" s="106"/>
      <c r="PZ269" s="106"/>
      <c r="QA269" s="106"/>
      <c r="QB269" s="106"/>
      <c r="QC269" s="106"/>
      <c r="QD269" s="106"/>
      <c r="QE269" s="106"/>
      <c r="QF269" s="106"/>
      <c r="QG269" s="106"/>
      <c r="QH269" s="106"/>
      <c r="QI269" s="106"/>
      <c r="QJ269" s="106"/>
      <c r="QK269" s="106"/>
      <c r="QL269" s="106"/>
      <c r="QM269" s="106"/>
      <c r="QN269" s="106"/>
      <c r="QO269" s="106"/>
      <c r="QP269" s="106"/>
      <c r="QQ269" s="106"/>
      <c r="QR269" s="106"/>
      <c r="QS269" s="106"/>
      <c r="QT269" s="106"/>
      <c r="QU269" s="106"/>
      <c r="QV269" s="106"/>
      <c r="QW269" s="106"/>
      <c r="QX269" s="106"/>
      <c r="QY269" s="106"/>
      <c r="QZ269" s="106"/>
      <c r="RA269" s="106"/>
      <c r="RB269" s="106"/>
      <c r="RC269" s="106"/>
      <c r="RD269" s="106"/>
      <c r="RE269" s="106"/>
      <c r="RF269" s="106"/>
      <c r="RG269" s="106"/>
      <c r="RH269" s="106"/>
      <c r="RI269" s="106"/>
      <c r="RJ269" s="106"/>
      <c r="RK269" s="106"/>
      <c r="RL269" s="106"/>
      <c r="RM269" s="106"/>
      <c r="RN269" s="106"/>
      <c r="RO269" s="106"/>
      <c r="RP269" s="106"/>
      <c r="RQ269" s="106"/>
      <c r="RR269" s="106"/>
    </row>
    <row r="270" spans="1:486" x14ac:dyDescent="0.3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14"/>
      <c r="Q270" s="114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106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106"/>
      <c r="GY270" s="106"/>
      <c r="GZ270" s="106"/>
      <c r="HA270" s="106"/>
      <c r="HB270" s="106"/>
      <c r="HC270" s="106"/>
      <c r="HD270" s="106"/>
      <c r="HE270" s="106"/>
      <c r="HF270" s="106"/>
      <c r="HG270" s="106"/>
      <c r="HH270" s="106"/>
      <c r="HI270" s="106"/>
      <c r="HJ270" s="106"/>
      <c r="HK270" s="106"/>
      <c r="HL270" s="106"/>
      <c r="HM270" s="106"/>
      <c r="HN270" s="106"/>
      <c r="HO270" s="106"/>
      <c r="HP270" s="106"/>
      <c r="HQ270" s="106"/>
      <c r="HR270" s="106"/>
      <c r="HS270" s="106"/>
      <c r="HT270" s="106"/>
      <c r="HU270" s="106"/>
      <c r="HV270" s="106"/>
      <c r="HW270" s="106"/>
      <c r="HX270" s="106"/>
      <c r="HY270" s="106"/>
      <c r="HZ270" s="106"/>
      <c r="IA270" s="106"/>
      <c r="IB270" s="106"/>
      <c r="IC270" s="106"/>
      <c r="ID270" s="106"/>
      <c r="IE270" s="106"/>
      <c r="IF270" s="106"/>
      <c r="IG270" s="106"/>
      <c r="IH270" s="106"/>
      <c r="II270" s="106"/>
      <c r="IJ270" s="106"/>
      <c r="IK270" s="106"/>
      <c r="IL270" s="106"/>
      <c r="IM270" s="106"/>
      <c r="IN270" s="106"/>
      <c r="IO270" s="106"/>
      <c r="IP270" s="106"/>
      <c r="IQ270" s="106"/>
      <c r="IR270" s="106"/>
      <c r="IS270" s="106"/>
      <c r="IT270" s="106"/>
      <c r="IU270" s="106"/>
      <c r="IV270" s="106"/>
      <c r="IW270" s="106"/>
      <c r="IX270" s="106"/>
      <c r="IY270" s="106"/>
      <c r="IZ270" s="106"/>
      <c r="JA270" s="106"/>
      <c r="JB270" s="106"/>
      <c r="JC270" s="106"/>
      <c r="JD270" s="106"/>
      <c r="JE270" s="106"/>
      <c r="JF270" s="106"/>
      <c r="JG270" s="106"/>
      <c r="JH270" s="106"/>
      <c r="JI270" s="106"/>
      <c r="JJ270" s="106"/>
      <c r="JK270" s="106"/>
      <c r="JL270" s="106"/>
      <c r="JM270" s="106"/>
      <c r="JN270" s="106"/>
      <c r="JO270" s="106"/>
      <c r="JP270" s="106"/>
      <c r="JQ270" s="106"/>
      <c r="JR270" s="106"/>
      <c r="JS270" s="106"/>
      <c r="JT270" s="106"/>
      <c r="JU270" s="106"/>
      <c r="JV270" s="106"/>
      <c r="JW270" s="106"/>
      <c r="JX270" s="106"/>
      <c r="JY270" s="106"/>
      <c r="JZ270" s="106"/>
      <c r="KA270" s="106"/>
      <c r="KB270" s="106"/>
      <c r="KC270" s="106"/>
      <c r="KD270" s="106"/>
      <c r="KE270" s="106"/>
      <c r="KF270" s="106"/>
      <c r="KG270" s="106"/>
      <c r="KH270" s="106"/>
      <c r="KI270" s="106"/>
      <c r="KJ270" s="106"/>
      <c r="KK270" s="106"/>
      <c r="KL270" s="106"/>
      <c r="KM270" s="106"/>
      <c r="KN270" s="106"/>
      <c r="KO270" s="106"/>
      <c r="KP270" s="106"/>
      <c r="KQ270" s="106"/>
      <c r="KR270" s="106"/>
      <c r="KS270" s="106"/>
      <c r="KT270" s="106"/>
      <c r="KU270" s="106"/>
      <c r="KV270" s="106"/>
      <c r="KW270" s="106"/>
      <c r="KX270" s="106"/>
      <c r="KY270" s="106"/>
      <c r="KZ270" s="106"/>
      <c r="LA270" s="106"/>
      <c r="LB270" s="106"/>
      <c r="LC270" s="106"/>
      <c r="LD270" s="106"/>
      <c r="LE270" s="106"/>
      <c r="LF270" s="106"/>
      <c r="LG270" s="106"/>
      <c r="LH270" s="106"/>
      <c r="LI270" s="106"/>
      <c r="LJ270" s="106"/>
      <c r="LK270" s="106"/>
      <c r="LL270" s="106"/>
      <c r="LM270" s="106"/>
      <c r="LN270" s="106"/>
      <c r="LO270" s="106"/>
      <c r="LP270" s="106"/>
      <c r="LQ270" s="106"/>
      <c r="LR270" s="106"/>
      <c r="LS270" s="106"/>
      <c r="LT270" s="106"/>
      <c r="LU270" s="106"/>
      <c r="LV270" s="106"/>
      <c r="LW270" s="106"/>
      <c r="LX270" s="106"/>
      <c r="LY270" s="106"/>
      <c r="LZ270" s="106"/>
      <c r="MA270" s="106"/>
      <c r="MB270" s="106"/>
      <c r="MC270" s="106"/>
      <c r="MD270" s="106"/>
      <c r="ME270" s="106"/>
      <c r="MF270" s="106"/>
      <c r="MG270" s="106"/>
      <c r="MH270" s="106"/>
      <c r="MI270" s="106"/>
      <c r="MJ270" s="106"/>
      <c r="MK270" s="106"/>
      <c r="ML270" s="106"/>
      <c r="MM270" s="106"/>
      <c r="MN270" s="106"/>
      <c r="MO270" s="106"/>
      <c r="MP270" s="106"/>
      <c r="MQ270" s="106"/>
      <c r="MR270" s="106"/>
      <c r="MS270" s="106"/>
      <c r="MT270" s="106"/>
      <c r="MU270" s="106"/>
      <c r="MV270" s="106"/>
      <c r="MW270" s="106"/>
      <c r="MX270" s="106"/>
      <c r="MY270" s="106"/>
      <c r="MZ270" s="106"/>
      <c r="NA270" s="106"/>
      <c r="NB270" s="106"/>
      <c r="NC270" s="106"/>
      <c r="ND270" s="106"/>
      <c r="NE270" s="106"/>
      <c r="NF270" s="106"/>
      <c r="NG270" s="106"/>
      <c r="NH270" s="106"/>
      <c r="NI270" s="106"/>
      <c r="NJ270" s="106"/>
      <c r="NK270" s="106"/>
      <c r="NL270" s="106"/>
      <c r="NM270" s="106"/>
      <c r="NN270" s="106"/>
      <c r="NO270" s="106"/>
      <c r="NP270" s="106"/>
      <c r="NQ270" s="106"/>
      <c r="NR270" s="106"/>
      <c r="NS270" s="106"/>
      <c r="NT270" s="106"/>
      <c r="NU270" s="106"/>
      <c r="NV270" s="106"/>
      <c r="NW270" s="106"/>
      <c r="NX270" s="106"/>
      <c r="NY270" s="106"/>
      <c r="NZ270" s="106"/>
      <c r="OA270" s="106"/>
      <c r="OB270" s="106"/>
      <c r="OC270" s="106"/>
      <c r="OD270" s="106"/>
      <c r="OE270" s="106"/>
      <c r="OF270" s="106"/>
      <c r="OG270" s="106"/>
      <c r="OH270" s="106"/>
      <c r="OI270" s="106"/>
      <c r="OJ270" s="106"/>
      <c r="OK270" s="106"/>
      <c r="OL270" s="106"/>
      <c r="OM270" s="106"/>
      <c r="ON270" s="106"/>
      <c r="OO270" s="106"/>
      <c r="OP270" s="106"/>
      <c r="OQ270" s="106"/>
      <c r="OR270" s="106"/>
      <c r="OS270" s="106"/>
      <c r="OT270" s="106"/>
      <c r="OU270" s="106"/>
      <c r="OV270" s="106"/>
      <c r="OW270" s="106"/>
      <c r="OX270" s="106"/>
      <c r="OY270" s="106"/>
      <c r="OZ270" s="106"/>
      <c r="PA270" s="106"/>
      <c r="PB270" s="106"/>
      <c r="PC270" s="106"/>
      <c r="PD270" s="106"/>
      <c r="PE270" s="106"/>
      <c r="PF270" s="106"/>
      <c r="PG270" s="106"/>
      <c r="PH270" s="106"/>
      <c r="PI270" s="106"/>
      <c r="PJ270" s="106"/>
      <c r="PK270" s="106"/>
      <c r="PL270" s="106"/>
      <c r="PM270" s="106"/>
      <c r="PN270" s="106"/>
      <c r="PO270" s="106"/>
      <c r="PP270" s="106"/>
      <c r="PQ270" s="106"/>
      <c r="PR270" s="106"/>
      <c r="PS270" s="106"/>
      <c r="PT270" s="106"/>
      <c r="PU270" s="106"/>
      <c r="PV270" s="106"/>
      <c r="PW270" s="106"/>
      <c r="PX270" s="106"/>
      <c r="PY270" s="106"/>
      <c r="PZ270" s="106"/>
      <c r="QA270" s="106"/>
      <c r="QB270" s="106"/>
      <c r="QC270" s="106"/>
      <c r="QD270" s="106"/>
      <c r="QE270" s="106"/>
      <c r="QF270" s="106"/>
      <c r="QG270" s="106"/>
      <c r="QH270" s="106"/>
      <c r="QI270" s="106"/>
      <c r="QJ270" s="106"/>
      <c r="QK270" s="106"/>
      <c r="QL270" s="106"/>
      <c r="QM270" s="106"/>
      <c r="QN270" s="106"/>
      <c r="QO270" s="106"/>
      <c r="QP270" s="106"/>
      <c r="QQ270" s="106"/>
      <c r="QR270" s="106"/>
      <c r="QS270" s="106"/>
      <c r="QT270" s="106"/>
      <c r="QU270" s="106"/>
      <c r="QV270" s="106"/>
      <c r="QW270" s="106"/>
      <c r="QX270" s="106"/>
      <c r="QY270" s="106"/>
      <c r="QZ270" s="106"/>
      <c r="RA270" s="106"/>
      <c r="RB270" s="106"/>
      <c r="RC270" s="106"/>
      <c r="RD270" s="106"/>
      <c r="RE270" s="106"/>
      <c r="RF270" s="106"/>
      <c r="RG270" s="106"/>
      <c r="RH270" s="106"/>
      <c r="RI270" s="106"/>
      <c r="RJ270" s="106"/>
      <c r="RK270" s="106"/>
      <c r="RL270" s="106"/>
      <c r="RM270" s="106"/>
      <c r="RN270" s="106"/>
      <c r="RO270" s="106"/>
      <c r="RP270" s="106"/>
      <c r="RQ270" s="106"/>
      <c r="RR270" s="106"/>
    </row>
    <row r="271" spans="1:486" x14ac:dyDescent="0.3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14"/>
      <c r="Q271" s="114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  <c r="GB271" s="106"/>
      <c r="GC271" s="106"/>
      <c r="GD271" s="106"/>
      <c r="GE271" s="106"/>
      <c r="GF271" s="106"/>
      <c r="GG271" s="106"/>
      <c r="GH271" s="106"/>
      <c r="GI271" s="106"/>
      <c r="GJ271" s="106"/>
      <c r="GK271" s="106"/>
      <c r="GL271" s="106"/>
      <c r="GM271" s="106"/>
      <c r="GN271" s="106"/>
      <c r="GO271" s="106"/>
      <c r="GP271" s="106"/>
      <c r="GQ271" s="106"/>
      <c r="GR271" s="106"/>
      <c r="GS271" s="106"/>
      <c r="GT271" s="106"/>
      <c r="GU271" s="106"/>
      <c r="GV271" s="106"/>
      <c r="GW271" s="106"/>
      <c r="GX271" s="106"/>
      <c r="GY271" s="106"/>
      <c r="GZ271" s="106"/>
      <c r="HA271" s="106"/>
      <c r="HB271" s="106"/>
      <c r="HC271" s="106"/>
      <c r="HD271" s="106"/>
      <c r="HE271" s="106"/>
      <c r="HF271" s="106"/>
      <c r="HG271" s="106"/>
      <c r="HH271" s="106"/>
      <c r="HI271" s="106"/>
      <c r="HJ271" s="106"/>
      <c r="HK271" s="106"/>
      <c r="HL271" s="106"/>
      <c r="HM271" s="106"/>
      <c r="HN271" s="106"/>
      <c r="HO271" s="106"/>
      <c r="HP271" s="106"/>
      <c r="HQ271" s="106"/>
      <c r="HR271" s="106"/>
      <c r="HS271" s="106"/>
      <c r="HT271" s="106"/>
      <c r="HU271" s="106"/>
      <c r="HV271" s="106"/>
      <c r="HW271" s="106"/>
      <c r="HX271" s="106"/>
      <c r="HY271" s="106"/>
      <c r="HZ271" s="106"/>
      <c r="IA271" s="106"/>
      <c r="IB271" s="106"/>
      <c r="IC271" s="106"/>
      <c r="ID271" s="106"/>
      <c r="IE271" s="106"/>
      <c r="IF271" s="106"/>
      <c r="IG271" s="106"/>
      <c r="IH271" s="106"/>
      <c r="II271" s="106"/>
      <c r="IJ271" s="106"/>
      <c r="IK271" s="106"/>
      <c r="IL271" s="106"/>
      <c r="IM271" s="106"/>
      <c r="IN271" s="106"/>
      <c r="IO271" s="106"/>
      <c r="IP271" s="106"/>
      <c r="IQ271" s="106"/>
      <c r="IR271" s="106"/>
      <c r="IS271" s="106"/>
      <c r="IT271" s="106"/>
      <c r="IU271" s="106"/>
      <c r="IV271" s="106"/>
      <c r="IW271" s="106"/>
      <c r="IX271" s="106"/>
      <c r="IY271" s="106"/>
      <c r="IZ271" s="106"/>
      <c r="JA271" s="106"/>
      <c r="JB271" s="106"/>
      <c r="JC271" s="106"/>
      <c r="JD271" s="106"/>
      <c r="JE271" s="106"/>
      <c r="JF271" s="106"/>
      <c r="JG271" s="106"/>
      <c r="JH271" s="106"/>
      <c r="JI271" s="106"/>
      <c r="JJ271" s="106"/>
      <c r="JK271" s="106"/>
      <c r="JL271" s="106"/>
      <c r="JM271" s="106"/>
      <c r="JN271" s="106"/>
      <c r="JO271" s="106"/>
      <c r="JP271" s="106"/>
      <c r="JQ271" s="106"/>
      <c r="JR271" s="106"/>
      <c r="JS271" s="106"/>
      <c r="JT271" s="106"/>
      <c r="JU271" s="106"/>
      <c r="JV271" s="106"/>
      <c r="JW271" s="106"/>
      <c r="JX271" s="106"/>
      <c r="JY271" s="106"/>
      <c r="JZ271" s="106"/>
      <c r="KA271" s="106"/>
      <c r="KB271" s="106"/>
      <c r="KC271" s="106"/>
      <c r="KD271" s="106"/>
      <c r="KE271" s="106"/>
      <c r="KF271" s="106"/>
      <c r="KG271" s="106"/>
      <c r="KH271" s="106"/>
      <c r="KI271" s="106"/>
      <c r="KJ271" s="106"/>
      <c r="KK271" s="106"/>
      <c r="KL271" s="106"/>
      <c r="KM271" s="106"/>
      <c r="KN271" s="106"/>
      <c r="KO271" s="106"/>
      <c r="KP271" s="106"/>
      <c r="KQ271" s="106"/>
      <c r="KR271" s="106"/>
      <c r="KS271" s="106"/>
      <c r="KT271" s="106"/>
      <c r="KU271" s="106"/>
      <c r="KV271" s="106"/>
      <c r="KW271" s="106"/>
      <c r="KX271" s="106"/>
      <c r="KY271" s="106"/>
      <c r="KZ271" s="106"/>
      <c r="LA271" s="106"/>
      <c r="LB271" s="106"/>
      <c r="LC271" s="106"/>
      <c r="LD271" s="106"/>
      <c r="LE271" s="106"/>
      <c r="LF271" s="106"/>
      <c r="LG271" s="106"/>
      <c r="LH271" s="106"/>
      <c r="LI271" s="106"/>
      <c r="LJ271" s="106"/>
      <c r="LK271" s="106"/>
      <c r="LL271" s="106"/>
      <c r="LM271" s="106"/>
      <c r="LN271" s="106"/>
      <c r="LO271" s="106"/>
      <c r="LP271" s="106"/>
      <c r="LQ271" s="106"/>
      <c r="LR271" s="106"/>
      <c r="LS271" s="106"/>
      <c r="LT271" s="106"/>
      <c r="LU271" s="106"/>
      <c r="LV271" s="106"/>
      <c r="LW271" s="106"/>
      <c r="LX271" s="106"/>
      <c r="LY271" s="106"/>
      <c r="LZ271" s="106"/>
      <c r="MA271" s="106"/>
      <c r="MB271" s="106"/>
      <c r="MC271" s="106"/>
      <c r="MD271" s="106"/>
      <c r="ME271" s="106"/>
      <c r="MF271" s="106"/>
      <c r="MG271" s="106"/>
      <c r="MH271" s="106"/>
      <c r="MI271" s="106"/>
      <c r="MJ271" s="106"/>
      <c r="MK271" s="106"/>
      <c r="ML271" s="106"/>
      <c r="MM271" s="106"/>
      <c r="MN271" s="106"/>
      <c r="MO271" s="106"/>
      <c r="MP271" s="106"/>
      <c r="MQ271" s="106"/>
      <c r="MR271" s="106"/>
      <c r="MS271" s="106"/>
      <c r="MT271" s="106"/>
      <c r="MU271" s="106"/>
      <c r="MV271" s="106"/>
      <c r="MW271" s="106"/>
      <c r="MX271" s="106"/>
      <c r="MY271" s="106"/>
      <c r="MZ271" s="106"/>
      <c r="NA271" s="106"/>
      <c r="NB271" s="106"/>
      <c r="NC271" s="106"/>
      <c r="ND271" s="106"/>
      <c r="NE271" s="106"/>
      <c r="NF271" s="106"/>
      <c r="NG271" s="106"/>
      <c r="NH271" s="106"/>
      <c r="NI271" s="106"/>
      <c r="NJ271" s="106"/>
      <c r="NK271" s="106"/>
      <c r="NL271" s="106"/>
      <c r="NM271" s="106"/>
      <c r="NN271" s="106"/>
      <c r="NO271" s="106"/>
      <c r="NP271" s="106"/>
      <c r="NQ271" s="106"/>
      <c r="NR271" s="106"/>
      <c r="NS271" s="106"/>
      <c r="NT271" s="106"/>
      <c r="NU271" s="106"/>
      <c r="NV271" s="106"/>
      <c r="NW271" s="106"/>
      <c r="NX271" s="106"/>
      <c r="NY271" s="106"/>
      <c r="NZ271" s="106"/>
      <c r="OA271" s="106"/>
      <c r="OB271" s="106"/>
      <c r="OC271" s="106"/>
      <c r="OD271" s="106"/>
      <c r="OE271" s="106"/>
      <c r="OF271" s="106"/>
      <c r="OG271" s="106"/>
      <c r="OH271" s="106"/>
      <c r="OI271" s="106"/>
      <c r="OJ271" s="106"/>
      <c r="OK271" s="106"/>
      <c r="OL271" s="106"/>
      <c r="OM271" s="106"/>
      <c r="ON271" s="106"/>
      <c r="OO271" s="106"/>
      <c r="OP271" s="106"/>
      <c r="OQ271" s="106"/>
      <c r="OR271" s="106"/>
      <c r="OS271" s="106"/>
      <c r="OT271" s="106"/>
      <c r="OU271" s="106"/>
      <c r="OV271" s="106"/>
      <c r="OW271" s="106"/>
      <c r="OX271" s="106"/>
      <c r="OY271" s="106"/>
      <c r="OZ271" s="106"/>
      <c r="PA271" s="106"/>
      <c r="PB271" s="106"/>
      <c r="PC271" s="106"/>
      <c r="PD271" s="106"/>
      <c r="PE271" s="106"/>
      <c r="PF271" s="106"/>
      <c r="PG271" s="106"/>
      <c r="PH271" s="106"/>
      <c r="PI271" s="106"/>
      <c r="PJ271" s="106"/>
      <c r="PK271" s="106"/>
      <c r="PL271" s="106"/>
      <c r="PM271" s="106"/>
      <c r="PN271" s="106"/>
      <c r="PO271" s="106"/>
      <c r="PP271" s="106"/>
      <c r="PQ271" s="106"/>
      <c r="PR271" s="106"/>
      <c r="PS271" s="106"/>
      <c r="PT271" s="106"/>
      <c r="PU271" s="106"/>
      <c r="PV271" s="106"/>
      <c r="PW271" s="106"/>
      <c r="PX271" s="106"/>
      <c r="PY271" s="106"/>
      <c r="PZ271" s="106"/>
      <c r="QA271" s="106"/>
      <c r="QB271" s="106"/>
      <c r="QC271" s="106"/>
      <c r="QD271" s="106"/>
      <c r="QE271" s="106"/>
      <c r="QF271" s="106"/>
      <c r="QG271" s="106"/>
      <c r="QH271" s="106"/>
      <c r="QI271" s="106"/>
      <c r="QJ271" s="106"/>
      <c r="QK271" s="106"/>
      <c r="QL271" s="106"/>
      <c r="QM271" s="106"/>
      <c r="QN271" s="106"/>
      <c r="QO271" s="106"/>
      <c r="QP271" s="106"/>
      <c r="QQ271" s="106"/>
      <c r="QR271" s="106"/>
      <c r="QS271" s="106"/>
      <c r="QT271" s="106"/>
      <c r="QU271" s="106"/>
      <c r="QV271" s="106"/>
      <c r="QW271" s="106"/>
      <c r="QX271" s="106"/>
      <c r="QY271" s="106"/>
      <c r="QZ271" s="106"/>
      <c r="RA271" s="106"/>
      <c r="RB271" s="106"/>
      <c r="RC271" s="106"/>
      <c r="RD271" s="106"/>
      <c r="RE271" s="106"/>
      <c r="RF271" s="106"/>
      <c r="RG271" s="106"/>
      <c r="RH271" s="106"/>
      <c r="RI271" s="106"/>
      <c r="RJ271" s="106"/>
      <c r="RK271" s="106"/>
      <c r="RL271" s="106"/>
      <c r="RM271" s="106"/>
      <c r="RN271" s="106"/>
      <c r="RO271" s="106"/>
      <c r="RP271" s="106"/>
      <c r="RQ271" s="106"/>
      <c r="RR271" s="106"/>
    </row>
    <row r="272" spans="1:486" x14ac:dyDescent="0.3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14"/>
      <c r="Q272" s="114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  <c r="GB272" s="106"/>
      <c r="GC272" s="106"/>
      <c r="GD272" s="106"/>
      <c r="GE272" s="106"/>
      <c r="GF272" s="106"/>
      <c r="GG272" s="106"/>
      <c r="GH272" s="106"/>
      <c r="GI272" s="106"/>
      <c r="GJ272" s="106"/>
      <c r="GK272" s="106"/>
      <c r="GL272" s="106"/>
      <c r="GM272" s="106"/>
      <c r="GN272" s="106"/>
      <c r="GO272" s="106"/>
      <c r="GP272" s="106"/>
      <c r="GQ272" s="106"/>
      <c r="GR272" s="106"/>
      <c r="GS272" s="106"/>
      <c r="GT272" s="106"/>
      <c r="GU272" s="106"/>
      <c r="GV272" s="106"/>
      <c r="GW272" s="106"/>
      <c r="GX272" s="106"/>
      <c r="GY272" s="106"/>
      <c r="GZ272" s="106"/>
      <c r="HA272" s="106"/>
      <c r="HB272" s="106"/>
      <c r="HC272" s="106"/>
      <c r="HD272" s="106"/>
      <c r="HE272" s="106"/>
      <c r="HF272" s="106"/>
      <c r="HG272" s="106"/>
      <c r="HH272" s="106"/>
      <c r="HI272" s="106"/>
      <c r="HJ272" s="106"/>
      <c r="HK272" s="106"/>
      <c r="HL272" s="106"/>
      <c r="HM272" s="106"/>
      <c r="HN272" s="106"/>
      <c r="HO272" s="106"/>
      <c r="HP272" s="106"/>
      <c r="HQ272" s="106"/>
      <c r="HR272" s="106"/>
      <c r="HS272" s="106"/>
      <c r="HT272" s="106"/>
      <c r="HU272" s="106"/>
      <c r="HV272" s="106"/>
      <c r="HW272" s="106"/>
      <c r="HX272" s="106"/>
      <c r="HY272" s="106"/>
      <c r="HZ272" s="106"/>
      <c r="IA272" s="106"/>
      <c r="IB272" s="106"/>
      <c r="IC272" s="106"/>
      <c r="ID272" s="106"/>
      <c r="IE272" s="106"/>
      <c r="IF272" s="106"/>
      <c r="IG272" s="106"/>
      <c r="IH272" s="106"/>
      <c r="II272" s="106"/>
      <c r="IJ272" s="106"/>
      <c r="IK272" s="106"/>
      <c r="IL272" s="106"/>
      <c r="IM272" s="106"/>
      <c r="IN272" s="106"/>
      <c r="IO272" s="106"/>
      <c r="IP272" s="106"/>
      <c r="IQ272" s="106"/>
      <c r="IR272" s="106"/>
      <c r="IS272" s="106"/>
      <c r="IT272" s="106"/>
      <c r="IU272" s="106"/>
      <c r="IV272" s="106"/>
      <c r="IW272" s="106"/>
      <c r="IX272" s="106"/>
      <c r="IY272" s="106"/>
      <c r="IZ272" s="106"/>
      <c r="JA272" s="106"/>
      <c r="JB272" s="106"/>
      <c r="JC272" s="106"/>
      <c r="JD272" s="106"/>
      <c r="JE272" s="106"/>
      <c r="JF272" s="106"/>
      <c r="JG272" s="106"/>
      <c r="JH272" s="106"/>
      <c r="JI272" s="106"/>
      <c r="JJ272" s="106"/>
      <c r="JK272" s="106"/>
      <c r="JL272" s="106"/>
      <c r="JM272" s="106"/>
      <c r="JN272" s="106"/>
      <c r="JO272" s="106"/>
      <c r="JP272" s="106"/>
      <c r="JQ272" s="106"/>
      <c r="JR272" s="106"/>
      <c r="JS272" s="106"/>
      <c r="JT272" s="106"/>
      <c r="JU272" s="106"/>
      <c r="JV272" s="106"/>
      <c r="JW272" s="106"/>
      <c r="JX272" s="106"/>
      <c r="JY272" s="106"/>
      <c r="JZ272" s="106"/>
      <c r="KA272" s="106"/>
      <c r="KB272" s="106"/>
      <c r="KC272" s="106"/>
      <c r="KD272" s="106"/>
      <c r="KE272" s="106"/>
      <c r="KF272" s="106"/>
      <c r="KG272" s="106"/>
      <c r="KH272" s="106"/>
      <c r="KI272" s="106"/>
      <c r="KJ272" s="106"/>
      <c r="KK272" s="106"/>
      <c r="KL272" s="106"/>
      <c r="KM272" s="106"/>
      <c r="KN272" s="106"/>
      <c r="KO272" s="106"/>
      <c r="KP272" s="106"/>
      <c r="KQ272" s="106"/>
      <c r="KR272" s="106"/>
      <c r="KS272" s="106"/>
      <c r="KT272" s="106"/>
      <c r="KU272" s="106"/>
      <c r="KV272" s="106"/>
      <c r="KW272" s="106"/>
      <c r="KX272" s="106"/>
      <c r="KY272" s="106"/>
      <c r="KZ272" s="106"/>
      <c r="LA272" s="106"/>
      <c r="LB272" s="106"/>
      <c r="LC272" s="106"/>
      <c r="LD272" s="106"/>
      <c r="LE272" s="106"/>
      <c r="LF272" s="106"/>
      <c r="LG272" s="106"/>
      <c r="LH272" s="106"/>
      <c r="LI272" s="106"/>
      <c r="LJ272" s="106"/>
      <c r="LK272" s="106"/>
      <c r="LL272" s="106"/>
      <c r="LM272" s="106"/>
      <c r="LN272" s="106"/>
      <c r="LO272" s="106"/>
      <c r="LP272" s="106"/>
      <c r="LQ272" s="106"/>
      <c r="LR272" s="106"/>
      <c r="LS272" s="106"/>
      <c r="LT272" s="106"/>
      <c r="LU272" s="106"/>
      <c r="LV272" s="106"/>
      <c r="LW272" s="106"/>
      <c r="LX272" s="106"/>
      <c r="LY272" s="106"/>
      <c r="LZ272" s="106"/>
      <c r="MA272" s="106"/>
      <c r="MB272" s="106"/>
      <c r="MC272" s="106"/>
      <c r="MD272" s="106"/>
      <c r="ME272" s="106"/>
      <c r="MF272" s="106"/>
      <c r="MG272" s="106"/>
      <c r="MH272" s="106"/>
      <c r="MI272" s="106"/>
      <c r="MJ272" s="106"/>
      <c r="MK272" s="106"/>
      <c r="ML272" s="106"/>
      <c r="MM272" s="106"/>
      <c r="MN272" s="106"/>
      <c r="MO272" s="106"/>
      <c r="MP272" s="106"/>
      <c r="MQ272" s="106"/>
      <c r="MR272" s="106"/>
      <c r="MS272" s="106"/>
      <c r="MT272" s="106"/>
      <c r="MU272" s="106"/>
      <c r="MV272" s="106"/>
      <c r="MW272" s="106"/>
      <c r="MX272" s="106"/>
      <c r="MY272" s="106"/>
      <c r="MZ272" s="106"/>
      <c r="NA272" s="106"/>
      <c r="NB272" s="106"/>
      <c r="NC272" s="106"/>
      <c r="ND272" s="106"/>
      <c r="NE272" s="106"/>
      <c r="NF272" s="106"/>
      <c r="NG272" s="106"/>
      <c r="NH272" s="106"/>
      <c r="NI272" s="106"/>
      <c r="NJ272" s="106"/>
      <c r="NK272" s="106"/>
      <c r="NL272" s="106"/>
      <c r="NM272" s="106"/>
      <c r="NN272" s="106"/>
      <c r="NO272" s="106"/>
      <c r="NP272" s="106"/>
      <c r="NQ272" s="106"/>
      <c r="NR272" s="106"/>
      <c r="NS272" s="106"/>
      <c r="NT272" s="106"/>
      <c r="NU272" s="106"/>
      <c r="NV272" s="106"/>
      <c r="NW272" s="106"/>
      <c r="NX272" s="106"/>
      <c r="NY272" s="106"/>
      <c r="NZ272" s="106"/>
      <c r="OA272" s="106"/>
      <c r="OB272" s="106"/>
      <c r="OC272" s="106"/>
      <c r="OD272" s="106"/>
      <c r="OE272" s="106"/>
      <c r="OF272" s="106"/>
      <c r="OG272" s="106"/>
      <c r="OH272" s="106"/>
      <c r="OI272" s="106"/>
      <c r="OJ272" s="106"/>
      <c r="OK272" s="106"/>
      <c r="OL272" s="106"/>
      <c r="OM272" s="106"/>
      <c r="ON272" s="106"/>
      <c r="OO272" s="106"/>
      <c r="OP272" s="106"/>
      <c r="OQ272" s="106"/>
      <c r="OR272" s="106"/>
      <c r="OS272" s="106"/>
      <c r="OT272" s="106"/>
      <c r="OU272" s="106"/>
      <c r="OV272" s="106"/>
      <c r="OW272" s="106"/>
      <c r="OX272" s="106"/>
      <c r="OY272" s="106"/>
      <c r="OZ272" s="106"/>
      <c r="PA272" s="106"/>
      <c r="PB272" s="106"/>
      <c r="PC272" s="106"/>
      <c r="PD272" s="106"/>
      <c r="PE272" s="106"/>
      <c r="PF272" s="106"/>
      <c r="PG272" s="106"/>
      <c r="PH272" s="106"/>
      <c r="PI272" s="106"/>
      <c r="PJ272" s="106"/>
      <c r="PK272" s="106"/>
      <c r="PL272" s="106"/>
      <c r="PM272" s="106"/>
      <c r="PN272" s="106"/>
      <c r="PO272" s="106"/>
      <c r="PP272" s="106"/>
      <c r="PQ272" s="106"/>
      <c r="PR272" s="106"/>
      <c r="PS272" s="106"/>
      <c r="PT272" s="106"/>
      <c r="PU272" s="106"/>
      <c r="PV272" s="106"/>
      <c r="PW272" s="106"/>
      <c r="PX272" s="106"/>
      <c r="PY272" s="106"/>
      <c r="PZ272" s="106"/>
      <c r="QA272" s="106"/>
      <c r="QB272" s="106"/>
      <c r="QC272" s="106"/>
      <c r="QD272" s="106"/>
      <c r="QE272" s="106"/>
      <c r="QF272" s="106"/>
      <c r="QG272" s="106"/>
      <c r="QH272" s="106"/>
      <c r="QI272" s="106"/>
      <c r="QJ272" s="106"/>
      <c r="QK272" s="106"/>
      <c r="QL272" s="106"/>
      <c r="QM272" s="106"/>
      <c r="QN272" s="106"/>
      <c r="QO272" s="106"/>
      <c r="QP272" s="106"/>
      <c r="QQ272" s="106"/>
      <c r="QR272" s="106"/>
      <c r="QS272" s="106"/>
      <c r="QT272" s="106"/>
      <c r="QU272" s="106"/>
      <c r="QV272" s="106"/>
      <c r="QW272" s="106"/>
      <c r="QX272" s="106"/>
      <c r="QY272" s="106"/>
      <c r="QZ272" s="106"/>
      <c r="RA272" s="106"/>
      <c r="RB272" s="106"/>
      <c r="RC272" s="106"/>
      <c r="RD272" s="106"/>
      <c r="RE272" s="106"/>
      <c r="RF272" s="106"/>
      <c r="RG272" s="106"/>
      <c r="RH272" s="106"/>
      <c r="RI272" s="106"/>
      <c r="RJ272" s="106"/>
      <c r="RK272" s="106"/>
      <c r="RL272" s="106"/>
      <c r="RM272" s="106"/>
      <c r="RN272" s="106"/>
      <c r="RO272" s="106"/>
      <c r="RP272" s="106"/>
      <c r="RQ272" s="106"/>
      <c r="RR272" s="106"/>
    </row>
    <row r="273" spans="1:486" x14ac:dyDescent="0.3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14"/>
      <c r="Q273" s="114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  <c r="GB273" s="106"/>
      <c r="GC273" s="106"/>
      <c r="GD273" s="106"/>
      <c r="GE273" s="106"/>
      <c r="GF273" s="106"/>
      <c r="GG273" s="106"/>
      <c r="GH273" s="106"/>
      <c r="GI273" s="106"/>
      <c r="GJ273" s="106"/>
      <c r="GK273" s="106"/>
      <c r="GL273" s="106"/>
      <c r="GM273" s="106"/>
      <c r="GN273" s="106"/>
      <c r="GO273" s="106"/>
      <c r="GP273" s="106"/>
      <c r="GQ273" s="106"/>
      <c r="GR273" s="106"/>
      <c r="GS273" s="106"/>
      <c r="GT273" s="106"/>
      <c r="GU273" s="106"/>
      <c r="GV273" s="106"/>
      <c r="GW273" s="106"/>
      <c r="GX273" s="106"/>
      <c r="GY273" s="106"/>
      <c r="GZ273" s="106"/>
      <c r="HA273" s="106"/>
      <c r="HB273" s="106"/>
      <c r="HC273" s="106"/>
      <c r="HD273" s="106"/>
      <c r="HE273" s="106"/>
      <c r="HF273" s="106"/>
      <c r="HG273" s="106"/>
      <c r="HH273" s="106"/>
      <c r="HI273" s="106"/>
      <c r="HJ273" s="106"/>
      <c r="HK273" s="106"/>
      <c r="HL273" s="106"/>
      <c r="HM273" s="106"/>
      <c r="HN273" s="106"/>
      <c r="HO273" s="106"/>
      <c r="HP273" s="106"/>
      <c r="HQ273" s="106"/>
      <c r="HR273" s="106"/>
      <c r="HS273" s="106"/>
      <c r="HT273" s="106"/>
      <c r="HU273" s="106"/>
      <c r="HV273" s="106"/>
      <c r="HW273" s="106"/>
      <c r="HX273" s="106"/>
      <c r="HY273" s="106"/>
      <c r="HZ273" s="106"/>
      <c r="IA273" s="106"/>
      <c r="IB273" s="106"/>
      <c r="IC273" s="106"/>
      <c r="ID273" s="106"/>
      <c r="IE273" s="106"/>
      <c r="IF273" s="106"/>
      <c r="IG273" s="106"/>
      <c r="IH273" s="106"/>
      <c r="II273" s="106"/>
      <c r="IJ273" s="106"/>
      <c r="IK273" s="106"/>
      <c r="IL273" s="106"/>
      <c r="IM273" s="106"/>
      <c r="IN273" s="106"/>
      <c r="IO273" s="106"/>
      <c r="IP273" s="106"/>
      <c r="IQ273" s="106"/>
      <c r="IR273" s="106"/>
      <c r="IS273" s="106"/>
      <c r="IT273" s="106"/>
      <c r="IU273" s="106"/>
      <c r="IV273" s="106"/>
      <c r="IW273" s="106"/>
      <c r="IX273" s="106"/>
      <c r="IY273" s="106"/>
      <c r="IZ273" s="106"/>
      <c r="JA273" s="106"/>
      <c r="JB273" s="106"/>
      <c r="JC273" s="106"/>
      <c r="JD273" s="106"/>
      <c r="JE273" s="106"/>
      <c r="JF273" s="106"/>
      <c r="JG273" s="106"/>
      <c r="JH273" s="106"/>
      <c r="JI273" s="106"/>
      <c r="JJ273" s="106"/>
      <c r="JK273" s="106"/>
      <c r="JL273" s="106"/>
      <c r="JM273" s="106"/>
      <c r="JN273" s="106"/>
      <c r="JO273" s="106"/>
      <c r="JP273" s="106"/>
      <c r="JQ273" s="106"/>
      <c r="JR273" s="106"/>
      <c r="JS273" s="106"/>
      <c r="JT273" s="106"/>
      <c r="JU273" s="106"/>
      <c r="JV273" s="106"/>
      <c r="JW273" s="106"/>
      <c r="JX273" s="106"/>
      <c r="JY273" s="106"/>
      <c r="JZ273" s="106"/>
      <c r="KA273" s="106"/>
      <c r="KB273" s="106"/>
      <c r="KC273" s="106"/>
      <c r="KD273" s="106"/>
      <c r="KE273" s="106"/>
      <c r="KF273" s="106"/>
      <c r="KG273" s="106"/>
      <c r="KH273" s="106"/>
      <c r="KI273" s="106"/>
      <c r="KJ273" s="106"/>
      <c r="KK273" s="106"/>
      <c r="KL273" s="106"/>
      <c r="KM273" s="106"/>
      <c r="KN273" s="106"/>
      <c r="KO273" s="106"/>
      <c r="KP273" s="106"/>
      <c r="KQ273" s="106"/>
      <c r="KR273" s="106"/>
      <c r="KS273" s="106"/>
      <c r="KT273" s="106"/>
      <c r="KU273" s="106"/>
      <c r="KV273" s="106"/>
      <c r="KW273" s="106"/>
      <c r="KX273" s="106"/>
      <c r="KY273" s="106"/>
      <c r="KZ273" s="106"/>
      <c r="LA273" s="106"/>
      <c r="LB273" s="106"/>
      <c r="LC273" s="106"/>
      <c r="LD273" s="106"/>
      <c r="LE273" s="106"/>
      <c r="LF273" s="106"/>
      <c r="LG273" s="106"/>
      <c r="LH273" s="106"/>
      <c r="LI273" s="106"/>
      <c r="LJ273" s="106"/>
      <c r="LK273" s="106"/>
      <c r="LL273" s="106"/>
      <c r="LM273" s="106"/>
      <c r="LN273" s="106"/>
      <c r="LO273" s="106"/>
      <c r="LP273" s="106"/>
      <c r="LQ273" s="106"/>
      <c r="LR273" s="106"/>
      <c r="LS273" s="106"/>
      <c r="LT273" s="106"/>
      <c r="LU273" s="106"/>
      <c r="LV273" s="106"/>
      <c r="LW273" s="106"/>
      <c r="LX273" s="106"/>
      <c r="LY273" s="106"/>
      <c r="LZ273" s="106"/>
      <c r="MA273" s="106"/>
      <c r="MB273" s="106"/>
      <c r="MC273" s="106"/>
      <c r="MD273" s="106"/>
      <c r="ME273" s="106"/>
      <c r="MF273" s="106"/>
      <c r="MG273" s="106"/>
      <c r="MH273" s="106"/>
      <c r="MI273" s="106"/>
      <c r="MJ273" s="106"/>
      <c r="MK273" s="106"/>
      <c r="ML273" s="106"/>
      <c r="MM273" s="106"/>
      <c r="MN273" s="106"/>
      <c r="MO273" s="106"/>
      <c r="MP273" s="106"/>
      <c r="MQ273" s="106"/>
      <c r="MR273" s="106"/>
      <c r="MS273" s="106"/>
      <c r="MT273" s="106"/>
      <c r="MU273" s="106"/>
      <c r="MV273" s="106"/>
      <c r="MW273" s="106"/>
      <c r="MX273" s="106"/>
      <c r="MY273" s="106"/>
      <c r="MZ273" s="106"/>
      <c r="NA273" s="106"/>
      <c r="NB273" s="106"/>
      <c r="NC273" s="106"/>
      <c r="ND273" s="106"/>
      <c r="NE273" s="106"/>
      <c r="NF273" s="106"/>
      <c r="NG273" s="106"/>
      <c r="NH273" s="106"/>
      <c r="NI273" s="106"/>
      <c r="NJ273" s="106"/>
      <c r="NK273" s="106"/>
      <c r="NL273" s="106"/>
      <c r="NM273" s="106"/>
      <c r="NN273" s="106"/>
      <c r="NO273" s="106"/>
      <c r="NP273" s="106"/>
      <c r="NQ273" s="106"/>
      <c r="NR273" s="106"/>
      <c r="NS273" s="106"/>
      <c r="NT273" s="106"/>
      <c r="NU273" s="106"/>
      <c r="NV273" s="106"/>
      <c r="NW273" s="106"/>
      <c r="NX273" s="106"/>
      <c r="NY273" s="106"/>
      <c r="NZ273" s="106"/>
      <c r="OA273" s="106"/>
      <c r="OB273" s="106"/>
      <c r="OC273" s="106"/>
      <c r="OD273" s="106"/>
      <c r="OE273" s="106"/>
      <c r="OF273" s="106"/>
      <c r="OG273" s="106"/>
      <c r="OH273" s="106"/>
      <c r="OI273" s="106"/>
      <c r="OJ273" s="106"/>
      <c r="OK273" s="106"/>
      <c r="OL273" s="106"/>
      <c r="OM273" s="106"/>
      <c r="ON273" s="106"/>
      <c r="OO273" s="106"/>
      <c r="OP273" s="106"/>
      <c r="OQ273" s="106"/>
      <c r="OR273" s="106"/>
      <c r="OS273" s="106"/>
      <c r="OT273" s="106"/>
      <c r="OU273" s="106"/>
      <c r="OV273" s="106"/>
      <c r="OW273" s="106"/>
      <c r="OX273" s="106"/>
      <c r="OY273" s="106"/>
      <c r="OZ273" s="106"/>
      <c r="PA273" s="106"/>
      <c r="PB273" s="106"/>
      <c r="PC273" s="106"/>
      <c r="PD273" s="106"/>
      <c r="PE273" s="106"/>
      <c r="PF273" s="106"/>
      <c r="PG273" s="106"/>
      <c r="PH273" s="106"/>
      <c r="PI273" s="106"/>
      <c r="PJ273" s="106"/>
      <c r="PK273" s="106"/>
      <c r="PL273" s="106"/>
      <c r="PM273" s="106"/>
      <c r="PN273" s="106"/>
      <c r="PO273" s="106"/>
      <c r="PP273" s="106"/>
      <c r="PQ273" s="106"/>
      <c r="PR273" s="106"/>
      <c r="PS273" s="106"/>
      <c r="PT273" s="106"/>
      <c r="PU273" s="106"/>
      <c r="PV273" s="106"/>
      <c r="PW273" s="106"/>
      <c r="PX273" s="106"/>
      <c r="PY273" s="106"/>
      <c r="PZ273" s="106"/>
      <c r="QA273" s="106"/>
      <c r="QB273" s="106"/>
      <c r="QC273" s="106"/>
      <c r="QD273" s="106"/>
      <c r="QE273" s="106"/>
      <c r="QF273" s="106"/>
      <c r="QG273" s="106"/>
      <c r="QH273" s="106"/>
      <c r="QI273" s="106"/>
      <c r="QJ273" s="106"/>
      <c r="QK273" s="106"/>
      <c r="QL273" s="106"/>
      <c r="QM273" s="106"/>
      <c r="QN273" s="106"/>
      <c r="QO273" s="106"/>
      <c r="QP273" s="106"/>
      <c r="QQ273" s="106"/>
      <c r="QR273" s="106"/>
      <c r="QS273" s="106"/>
      <c r="QT273" s="106"/>
      <c r="QU273" s="106"/>
      <c r="QV273" s="106"/>
      <c r="QW273" s="106"/>
      <c r="QX273" s="106"/>
      <c r="QY273" s="106"/>
      <c r="QZ273" s="106"/>
      <c r="RA273" s="106"/>
      <c r="RB273" s="106"/>
      <c r="RC273" s="106"/>
      <c r="RD273" s="106"/>
      <c r="RE273" s="106"/>
      <c r="RF273" s="106"/>
      <c r="RG273" s="106"/>
      <c r="RH273" s="106"/>
      <c r="RI273" s="106"/>
      <c r="RJ273" s="106"/>
      <c r="RK273" s="106"/>
      <c r="RL273" s="106"/>
      <c r="RM273" s="106"/>
      <c r="RN273" s="106"/>
      <c r="RO273" s="106"/>
      <c r="RP273" s="106"/>
      <c r="RQ273" s="106"/>
      <c r="RR273" s="106"/>
    </row>
    <row r="274" spans="1:486" x14ac:dyDescent="0.3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14"/>
      <c r="Q274" s="114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  <c r="GB274" s="106"/>
      <c r="GC274" s="106"/>
      <c r="GD274" s="106"/>
      <c r="GE274" s="106"/>
      <c r="GF274" s="106"/>
      <c r="GG274" s="106"/>
      <c r="GH274" s="106"/>
      <c r="GI274" s="106"/>
      <c r="GJ274" s="106"/>
      <c r="GK274" s="106"/>
      <c r="GL274" s="106"/>
      <c r="GM274" s="106"/>
      <c r="GN274" s="106"/>
      <c r="GO274" s="106"/>
      <c r="GP274" s="106"/>
      <c r="GQ274" s="106"/>
      <c r="GR274" s="106"/>
      <c r="GS274" s="106"/>
      <c r="GT274" s="106"/>
      <c r="GU274" s="106"/>
      <c r="GV274" s="106"/>
      <c r="GW274" s="106"/>
      <c r="GX274" s="106"/>
      <c r="GY274" s="106"/>
      <c r="GZ274" s="106"/>
      <c r="HA274" s="106"/>
      <c r="HB274" s="106"/>
      <c r="HC274" s="106"/>
      <c r="HD274" s="106"/>
      <c r="HE274" s="106"/>
      <c r="HF274" s="106"/>
      <c r="HG274" s="106"/>
      <c r="HH274" s="106"/>
      <c r="HI274" s="106"/>
      <c r="HJ274" s="106"/>
      <c r="HK274" s="106"/>
      <c r="HL274" s="106"/>
      <c r="HM274" s="106"/>
      <c r="HN274" s="106"/>
      <c r="HO274" s="106"/>
      <c r="HP274" s="106"/>
      <c r="HQ274" s="106"/>
      <c r="HR274" s="106"/>
      <c r="HS274" s="106"/>
      <c r="HT274" s="106"/>
      <c r="HU274" s="106"/>
      <c r="HV274" s="106"/>
      <c r="HW274" s="106"/>
      <c r="HX274" s="106"/>
      <c r="HY274" s="106"/>
      <c r="HZ274" s="106"/>
      <c r="IA274" s="106"/>
      <c r="IB274" s="106"/>
      <c r="IC274" s="106"/>
      <c r="ID274" s="106"/>
      <c r="IE274" s="106"/>
      <c r="IF274" s="106"/>
      <c r="IG274" s="106"/>
      <c r="IH274" s="106"/>
      <c r="II274" s="106"/>
      <c r="IJ274" s="106"/>
      <c r="IK274" s="106"/>
      <c r="IL274" s="106"/>
      <c r="IM274" s="106"/>
      <c r="IN274" s="106"/>
      <c r="IO274" s="106"/>
      <c r="IP274" s="106"/>
      <c r="IQ274" s="106"/>
      <c r="IR274" s="106"/>
      <c r="IS274" s="106"/>
      <c r="IT274" s="106"/>
      <c r="IU274" s="106"/>
      <c r="IV274" s="106"/>
      <c r="IW274" s="106"/>
      <c r="IX274" s="106"/>
      <c r="IY274" s="106"/>
      <c r="IZ274" s="106"/>
      <c r="JA274" s="106"/>
      <c r="JB274" s="106"/>
      <c r="JC274" s="106"/>
      <c r="JD274" s="106"/>
      <c r="JE274" s="106"/>
      <c r="JF274" s="106"/>
      <c r="JG274" s="106"/>
      <c r="JH274" s="106"/>
      <c r="JI274" s="106"/>
      <c r="JJ274" s="106"/>
      <c r="JK274" s="106"/>
      <c r="JL274" s="106"/>
      <c r="JM274" s="106"/>
      <c r="JN274" s="106"/>
      <c r="JO274" s="106"/>
      <c r="JP274" s="106"/>
      <c r="JQ274" s="106"/>
      <c r="JR274" s="106"/>
      <c r="JS274" s="106"/>
      <c r="JT274" s="106"/>
      <c r="JU274" s="106"/>
      <c r="JV274" s="106"/>
      <c r="JW274" s="106"/>
      <c r="JX274" s="106"/>
      <c r="JY274" s="106"/>
      <c r="JZ274" s="106"/>
      <c r="KA274" s="106"/>
      <c r="KB274" s="106"/>
      <c r="KC274" s="106"/>
      <c r="KD274" s="106"/>
      <c r="KE274" s="106"/>
      <c r="KF274" s="106"/>
      <c r="KG274" s="106"/>
      <c r="KH274" s="106"/>
      <c r="KI274" s="106"/>
      <c r="KJ274" s="106"/>
      <c r="KK274" s="106"/>
      <c r="KL274" s="106"/>
      <c r="KM274" s="106"/>
      <c r="KN274" s="106"/>
      <c r="KO274" s="106"/>
      <c r="KP274" s="106"/>
      <c r="KQ274" s="106"/>
      <c r="KR274" s="106"/>
      <c r="KS274" s="106"/>
      <c r="KT274" s="106"/>
      <c r="KU274" s="106"/>
      <c r="KV274" s="106"/>
      <c r="KW274" s="106"/>
      <c r="KX274" s="106"/>
      <c r="KY274" s="106"/>
      <c r="KZ274" s="106"/>
      <c r="LA274" s="106"/>
      <c r="LB274" s="106"/>
      <c r="LC274" s="106"/>
      <c r="LD274" s="106"/>
      <c r="LE274" s="106"/>
      <c r="LF274" s="106"/>
      <c r="LG274" s="106"/>
      <c r="LH274" s="106"/>
      <c r="LI274" s="106"/>
      <c r="LJ274" s="106"/>
      <c r="LK274" s="106"/>
      <c r="LL274" s="106"/>
      <c r="LM274" s="106"/>
      <c r="LN274" s="106"/>
      <c r="LO274" s="106"/>
      <c r="LP274" s="106"/>
      <c r="LQ274" s="106"/>
      <c r="LR274" s="106"/>
      <c r="LS274" s="106"/>
      <c r="LT274" s="106"/>
      <c r="LU274" s="106"/>
      <c r="LV274" s="106"/>
      <c r="LW274" s="106"/>
      <c r="LX274" s="106"/>
      <c r="LY274" s="106"/>
      <c r="LZ274" s="106"/>
      <c r="MA274" s="106"/>
      <c r="MB274" s="106"/>
      <c r="MC274" s="106"/>
      <c r="MD274" s="106"/>
      <c r="ME274" s="106"/>
      <c r="MF274" s="106"/>
      <c r="MG274" s="106"/>
      <c r="MH274" s="106"/>
      <c r="MI274" s="106"/>
      <c r="MJ274" s="106"/>
      <c r="MK274" s="106"/>
      <c r="ML274" s="106"/>
      <c r="MM274" s="106"/>
      <c r="MN274" s="106"/>
      <c r="MO274" s="106"/>
      <c r="MP274" s="106"/>
      <c r="MQ274" s="106"/>
      <c r="MR274" s="106"/>
      <c r="MS274" s="106"/>
      <c r="MT274" s="106"/>
      <c r="MU274" s="106"/>
      <c r="MV274" s="106"/>
      <c r="MW274" s="106"/>
      <c r="MX274" s="106"/>
      <c r="MY274" s="106"/>
      <c r="MZ274" s="106"/>
      <c r="NA274" s="106"/>
      <c r="NB274" s="106"/>
      <c r="NC274" s="106"/>
      <c r="ND274" s="106"/>
      <c r="NE274" s="106"/>
      <c r="NF274" s="106"/>
      <c r="NG274" s="106"/>
      <c r="NH274" s="106"/>
      <c r="NI274" s="106"/>
      <c r="NJ274" s="106"/>
      <c r="NK274" s="106"/>
      <c r="NL274" s="106"/>
      <c r="NM274" s="106"/>
      <c r="NN274" s="106"/>
      <c r="NO274" s="106"/>
      <c r="NP274" s="106"/>
      <c r="NQ274" s="106"/>
      <c r="NR274" s="106"/>
      <c r="NS274" s="106"/>
      <c r="NT274" s="106"/>
      <c r="NU274" s="106"/>
      <c r="NV274" s="106"/>
      <c r="NW274" s="106"/>
      <c r="NX274" s="106"/>
      <c r="NY274" s="106"/>
      <c r="NZ274" s="106"/>
      <c r="OA274" s="106"/>
      <c r="OB274" s="106"/>
      <c r="OC274" s="106"/>
      <c r="OD274" s="106"/>
      <c r="OE274" s="106"/>
      <c r="OF274" s="106"/>
      <c r="OG274" s="106"/>
      <c r="OH274" s="106"/>
      <c r="OI274" s="106"/>
      <c r="OJ274" s="106"/>
      <c r="OK274" s="106"/>
      <c r="OL274" s="106"/>
      <c r="OM274" s="106"/>
      <c r="ON274" s="106"/>
      <c r="OO274" s="106"/>
      <c r="OP274" s="106"/>
      <c r="OQ274" s="106"/>
      <c r="OR274" s="106"/>
      <c r="OS274" s="106"/>
      <c r="OT274" s="106"/>
      <c r="OU274" s="106"/>
      <c r="OV274" s="106"/>
      <c r="OW274" s="106"/>
      <c r="OX274" s="106"/>
      <c r="OY274" s="106"/>
      <c r="OZ274" s="106"/>
      <c r="PA274" s="106"/>
      <c r="PB274" s="106"/>
      <c r="PC274" s="106"/>
      <c r="PD274" s="106"/>
      <c r="PE274" s="106"/>
      <c r="PF274" s="106"/>
      <c r="PG274" s="106"/>
      <c r="PH274" s="106"/>
      <c r="PI274" s="106"/>
      <c r="PJ274" s="106"/>
      <c r="PK274" s="106"/>
      <c r="PL274" s="106"/>
      <c r="PM274" s="106"/>
      <c r="PN274" s="106"/>
      <c r="PO274" s="106"/>
      <c r="PP274" s="106"/>
      <c r="PQ274" s="106"/>
      <c r="PR274" s="106"/>
      <c r="PS274" s="106"/>
      <c r="PT274" s="106"/>
      <c r="PU274" s="106"/>
      <c r="PV274" s="106"/>
      <c r="PW274" s="106"/>
      <c r="PX274" s="106"/>
      <c r="PY274" s="106"/>
      <c r="PZ274" s="106"/>
      <c r="QA274" s="106"/>
      <c r="QB274" s="106"/>
      <c r="QC274" s="106"/>
      <c r="QD274" s="106"/>
      <c r="QE274" s="106"/>
      <c r="QF274" s="106"/>
      <c r="QG274" s="106"/>
      <c r="QH274" s="106"/>
      <c r="QI274" s="106"/>
      <c r="QJ274" s="106"/>
      <c r="QK274" s="106"/>
      <c r="QL274" s="106"/>
      <c r="QM274" s="106"/>
      <c r="QN274" s="106"/>
      <c r="QO274" s="106"/>
      <c r="QP274" s="106"/>
      <c r="QQ274" s="106"/>
      <c r="QR274" s="106"/>
      <c r="QS274" s="106"/>
      <c r="QT274" s="106"/>
      <c r="QU274" s="106"/>
      <c r="QV274" s="106"/>
      <c r="QW274" s="106"/>
      <c r="QX274" s="106"/>
      <c r="QY274" s="106"/>
      <c r="QZ274" s="106"/>
      <c r="RA274" s="106"/>
      <c r="RB274" s="106"/>
      <c r="RC274" s="106"/>
      <c r="RD274" s="106"/>
      <c r="RE274" s="106"/>
      <c r="RF274" s="106"/>
      <c r="RG274" s="106"/>
      <c r="RH274" s="106"/>
      <c r="RI274" s="106"/>
      <c r="RJ274" s="106"/>
      <c r="RK274" s="106"/>
      <c r="RL274" s="106"/>
      <c r="RM274" s="106"/>
      <c r="RN274" s="106"/>
      <c r="RO274" s="106"/>
      <c r="RP274" s="106"/>
      <c r="RQ274" s="106"/>
      <c r="RR274" s="106"/>
    </row>
    <row r="275" spans="1:486" x14ac:dyDescent="0.3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14"/>
      <c r="Q275" s="114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  <c r="GB275" s="106"/>
      <c r="GC275" s="106"/>
      <c r="GD275" s="106"/>
      <c r="GE275" s="106"/>
      <c r="GF275" s="106"/>
      <c r="GG275" s="106"/>
      <c r="GH275" s="106"/>
      <c r="GI275" s="106"/>
      <c r="GJ275" s="106"/>
      <c r="GK275" s="106"/>
      <c r="GL275" s="106"/>
      <c r="GM275" s="106"/>
      <c r="GN275" s="106"/>
      <c r="GO275" s="106"/>
      <c r="GP275" s="106"/>
      <c r="GQ275" s="106"/>
      <c r="GR275" s="106"/>
      <c r="GS275" s="106"/>
      <c r="GT275" s="106"/>
      <c r="GU275" s="106"/>
      <c r="GV275" s="106"/>
      <c r="GW275" s="106"/>
      <c r="GX275" s="106"/>
      <c r="GY275" s="106"/>
      <c r="GZ275" s="106"/>
      <c r="HA275" s="106"/>
      <c r="HB275" s="106"/>
      <c r="HC275" s="106"/>
      <c r="HD275" s="106"/>
      <c r="HE275" s="106"/>
      <c r="HF275" s="106"/>
      <c r="HG275" s="106"/>
      <c r="HH275" s="106"/>
      <c r="HI275" s="106"/>
      <c r="HJ275" s="106"/>
      <c r="HK275" s="106"/>
      <c r="HL275" s="106"/>
      <c r="HM275" s="106"/>
      <c r="HN275" s="106"/>
      <c r="HO275" s="106"/>
      <c r="HP275" s="106"/>
      <c r="HQ275" s="106"/>
      <c r="HR275" s="106"/>
      <c r="HS275" s="106"/>
      <c r="HT275" s="106"/>
      <c r="HU275" s="106"/>
      <c r="HV275" s="106"/>
      <c r="HW275" s="106"/>
      <c r="HX275" s="106"/>
      <c r="HY275" s="106"/>
      <c r="HZ275" s="106"/>
      <c r="IA275" s="106"/>
      <c r="IB275" s="106"/>
      <c r="IC275" s="106"/>
      <c r="ID275" s="106"/>
      <c r="IE275" s="106"/>
      <c r="IF275" s="106"/>
      <c r="IG275" s="106"/>
      <c r="IH275" s="106"/>
      <c r="II275" s="106"/>
      <c r="IJ275" s="106"/>
      <c r="IK275" s="106"/>
      <c r="IL275" s="106"/>
      <c r="IM275" s="106"/>
      <c r="IN275" s="106"/>
      <c r="IO275" s="106"/>
      <c r="IP275" s="106"/>
      <c r="IQ275" s="106"/>
      <c r="IR275" s="106"/>
      <c r="IS275" s="106"/>
      <c r="IT275" s="106"/>
      <c r="IU275" s="106"/>
      <c r="IV275" s="106"/>
      <c r="IW275" s="106"/>
      <c r="IX275" s="106"/>
      <c r="IY275" s="106"/>
      <c r="IZ275" s="106"/>
      <c r="JA275" s="106"/>
      <c r="JB275" s="106"/>
      <c r="JC275" s="106"/>
      <c r="JD275" s="106"/>
      <c r="JE275" s="106"/>
      <c r="JF275" s="106"/>
      <c r="JG275" s="106"/>
      <c r="JH275" s="106"/>
      <c r="JI275" s="106"/>
      <c r="JJ275" s="106"/>
      <c r="JK275" s="106"/>
      <c r="JL275" s="106"/>
      <c r="JM275" s="106"/>
      <c r="JN275" s="106"/>
      <c r="JO275" s="106"/>
      <c r="JP275" s="106"/>
      <c r="JQ275" s="106"/>
      <c r="JR275" s="106"/>
      <c r="JS275" s="106"/>
      <c r="JT275" s="106"/>
      <c r="JU275" s="106"/>
      <c r="JV275" s="106"/>
      <c r="JW275" s="106"/>
      <c r="JX275" s="106"/>
      <c r="JY275" s="106"/>
      <c r="JZ275" s="106"/>
      <c r="KA275" s="106"/>
      <c r="KB275" s="106"/>
      <c r="KC275" s="106"/>
      <c r="KD275" s="106"/>
      <c r="KE275" s="106"/>
      <c r="KF275" s="106"/>
      <c r="KG275" s="106"/>
      <c r="KH275" s="106"/>
      <c r="KI275" s="106"/>
      <c r="KJ275" s="106"/>
      <c r="KK275" s="106"/>
      <c r="KL275" s="106"/>
      <c r="KM275" s="106"/>
      <c r="KN275" s="106"/>
      <c r="KO275" s="106"/>
      <c r="KP275" s="106"/>
      <c r="KQ275" s="106"/>
      <c r="KR275" s="106"/>
      <c r="KS275" s="106"/>
      <c r="KT275" s="106"/>
      <c r="KU275" s="106"/>
      <c r="KV275" s="106"/>
      <c r="KW275" s="106"/>
      <c r="KX275" s="106"/>
      <c r="KY275" s="106"/>
      <c r="KZ275" s="106"/>
      <c r="LA275" s="106"/>
      <c r="LB275" s="106"/>
      <c r="LC275" s="106"/>
      <c r="LD275" s="106"/>
      <c r="LE275" s="106"/>
      <c r="LF275" s="106"/>
      <c r="LG275" s="106"/>
      <c r="LH275" s="106"/>
      <c r="LI275" s="106"/>
      <c r="LJ275" s="106"/>
      <c r="LK275" s="106"/>
      <c r="LL275" s="106"/>
      <c r="LM275" s="106"/>
      <c r="LN275" s="106"/>
      <c r="LO275" s="106"/>
      <c r="LP275" s="106"/>
      <c r="LQ275" s="106"/>
      <c r="LR275" s="106"/>
      <c r="LS275" s="106"/>
      <c r="LT275" s="106"/>
      <c r="LU275" s="106"/>
      <c r="LV275" s="106"/>
      <c r="LW275" s="106"/>
      <c r="LX275" s="106"/>
      <c r="LY275" s="106"/>
      <c r="LZ275" s="106"/>
      <c r="MA275" s="106"/>
      <c r="MB275" s="106"/>
      <c r="MC275" s="106"/>
      <c r="MD275" s="106"/>
      <c r="ME275" s="106"/>
      <c r="MF275" s="106"/>
      <c r="MG275" s="106"/>
      <c r="MH275" s="106"/>
      <c r="MI275" s="106"/>
      <c r="MJ275" s="106"/>
      <c r="MK275" s="106"/>
      <c r="ML275" s="106"/>
      <c r="MM275" s="106"/>
      <c r="MN275" s="106"/>
      <c r="MO275" s="106"/>
      <c r="MP275" s="106"/>
      <c r="MQ275" s="106"/>
      <c r="MR275" s="106"/>
      <c r="MS275" s="106"/>
      <c r="MT275" s="106"/>
      <c r="MU275" s="106"/>
      <c r="MV275" s="106"/>
      <c r="MW275" s="106"/>
      <c r="MX275" s="106"/>
      <c r="MY275" s="106"/>
      <c r="MZ275" s="106"/>
      <c r="NA275" s="106"/>
      <c r="NB275" s="106"/>
      <c r="NC275" s="106"/>
      <c r="ND275" s="106"/>
      <c r="NE275" s="106"/>
      <c r="NF275" s="106"/>
      <c r="NG275" s="106"/>
      <c r="NH275" s="106"/>
      <c r="NI275" s="106"/>
      <c r="NJ275" s="106"/>
      <c r="NK275" s="106"/>
      <c r="NL275" s="106"/>
      <c r="NM275" s="106"/>
      <c r="NN275" s="106"/>
      <c r="NO275" s="106"/>
      <c r="NP275" s="106"/>
      <c r="NQ275" s="106"/>
      <c r="NR275" s="106"/>
      <c r="NS275" s="106"/>
      <c r="NT275" s="106"/>
      <c r="NU275" s="106"/>
      <c r="NV275" s="106"/>
      <c r="NW275" s="106"/>
      <c r="NX275" s="106"/>
      <c r="NY275" s="106"/>
      <c r="NZ275" s="106"/>
      <c r="OA275" s="106"/>
      <c r="OB275" s="106"/>
      <c r="OC275" s="106"/>
      <c r="OD275" s="106"/>
      <c r="OE275" s="106"/>
      <c r="OF275" s="106"/>
      <c r="OG275" s="106"/>
      <c r="OH275" s="106"/>
      <c r="OI275" s="106"/>
      <c r="OJ275" s="106"/>
      <c r="OK275" s="106"/>
      <c r="OL275" s="106"/>
      <c r="OM275" s="106"/>
      <c r="ON275" s="106"/>
      <c r="OO275" s="106"/>
      <c r="OP275" s="106"/>
      <c r="OQ275" s="106"/>
      <c r="OR275" s="106"/>
      <c r="OS275" s="106"/>
      <c r="OT275" s="106"/>
      <c r="OU275" s="106"/>
      <c r="OV275" s="106"/>
      <c r="OW275" s="106"/>
      <c r="OX275" s="106"/>
      <c r="OY275" s="106"/>
      <c r="OZ275" s="106"/>
      <c r="PA275" s="106"/>
      <c r="PB275" s="106"/>
      <c r="PC275" s="106"/>
      <c r="PD275" s="106"/>
      <c r="PE275" s="106"/>
      <c r="PF275" s="106"/>
      <c r="PG275" s="106"/>
      <c r="PH275" s="106"/>
      <c r="PI275" s="106"/>
      <c r="PJ275" s="106"/>
      <c r="PK275" s="106"/>
      <c r="PL275" s="106"/>
      <c r="PM275" s="106"/>
      <c r="PN275" s="106"/>
      <c r="PO275" s="106"/>
      <c r="PP275" s="106"/>
      <c r="PQ275" s="106"/>
      <c r="PR275" s="106"/>
      <c r="PS275" s="106"/>
      <c r="PT275" s="106"/>
      <c r="PU275" s="106"/>
      <c r="PV275" s="106"/>
      <c r="PW275" s="106"/>
      <c r="PX275" s="106"/>
      <c r="PY275" s="106"/>
      <c r="PZ275" s="106"/>
      <c r="QA275" s="106"/>
      <c r="QB275" s="106"/>
      <c r="QC275" s="106"/>
      <c r="QD275" s="106"/>
      <c r="QE275" s="106"/>
      <c r="QF275" s="106"/>
      <c r="QG275" s="106"/>
      <c r="QH275" s="106"/>
      <c r="QI275" s="106"/>
      <c r="QJ275" s="106"/>
      <c r="QK275" s="106"/>
      <c r="QL275" s="106"/>
      <c r="QM275" s="106"/>
      <c r="QN275" s="106"/>
      <c r="QO275" s="106"/>
      <c r="QP275" s="106"/>
      <c r="QQ275" s="106"/>
      <c r="QR275" s="106"/>
      <c r="QS275" s="106"/>
      <c r="QT275" s="106"/>
      <c r="QU275" s="106"/>
      <c r="QV275" s="106"/>
      <c r="QW275" s="106"/>
      <c r="QX275" s="106"/>
      <c r="QY275" s="106"/>
      <c r="QZ275" s="106"/>
      <c r="RA275" s="106"/>
      <c r="RB275" s="106"/>
      <c r="RC275" s="106"/>
      <c r="RD275" s="106"/>
      <c r="RE275" s="106"/>
      <c r="RF275" s="106"/>
      <c r="RG275" s="106"/>
      <c r="RH275" s="106"/>
      <c r="RI275" s="106"/>
      <c r="RJ275" s="106"/>
      <c r="RK275" s="106"/>
      <c r="RL275" s="106"/>
      <c r="RM275" s="106"/>
      <c r="RN275" s="106"/>
      <c r="RO275" s="106"/>
      <c r="RP275" s="106"/>
      <c r="RQ275" s="106"/>
      <c r="RR275" s="106"/>
    </row>
    <row r="276" spans="1:486" x14ac:dyDescent="0.3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14"/>
      <c r="Q276" s="114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  <c r="GB276" s="106"/>
      <c r="GC276" s="106"/>
      <c r="GD276" s="106"/>
      <c r="GE276" s="106"/>
      <c r="GF276" s="106"/>
      <c r="GG276" s="106"/>
      <c r="GH276" s="106"/>
      <c r="GI276" s="106"/>
      <c r="GJ276" s="106"/>
      <c r="GK276" s="106"/>
      <c r="GL276" s="106"/>
      <c r="GM276" s="106"/>
      <c r="GN276" s="106"/>
      <c r="GO276" s="106"/>
      <c r="GP276" s="106"/>
      <c r="GQ276" s="106"/>
      <c r="GR276" s="106"/>
      <c r="GS276" s="106"/>
      <c r="GT276" s="106"/>
      <c r="GU276" s="106"/>
      <c r="GV276" s="106"/>
      <c r="GW276" s="106"/>
      <c r="GX276" s="106"/>
      <c r="GY276" s="106"/>
      <c r="GZ276" s="106"/>
      <c r="HA276" s="106"/>
      <c r="HB276" s="106"/>
      <c r="HC276" s="106"/>
      <c r="HD276" s="106"/>
      <c r="HE276" s="106"/>
      <c r="HF276" s="106"/>
      <c r="HG276" s="106"/>
      <c r="HH276" s="106"/>
      <c r="HI276" s="106"/>
      <c r="HJ276" s="106"/>
      <c r="HK276" s="106"/>
      <c r="HL276" s="106"/>
      <c r="HM276" s="106"/>
      <c r="HN276" s="106"/>
      <c r="HO276" s="106"/>
      <c r="HP276" s="106"/>
      <c r="HQ276" s="106"/>
      <c r="HR276" s="106"/>
      <c r="HS276" s="106"/>
      <c r="HT276" s="106"/>
      <c r="HU276" s="106"/>
      <c r="HV276" s="106"/>
      <c r="HW276" s="106"/>
      <c r="HX276" s="106"/>
      <c r="HY276" s="106"/>
      <c r="HZ276" s="106"/>
      <c r="IA276" s="106"/>
      <c r="IB276" s="106"/>
      <c r="IC276" s="106"/>
      <c r="ID276" s="106"/>
      <c r="IE276" s="106"/>
      <c r="IF276" s="106"/>
      <c r="IG276" s="106"/>
      <c r="IH276" s="106"/>
      <c r="II276" s="106"/>
      <c r="IJ276" s="106"/>
      <c r="IK276" s="106"/>
      <c r="IL276" s="106"/>
      <c r="IM276" s="106"/>
      <c r="IN276" s="106"/>
      <c r="IO276" s="106"/>
      <c r="IP276" s="106"/>
      <c r="IQ276" s="106"/>
      <c r="IR276" s="106"/>
      <c r="IS276" s="106"/>
      <c r="IT276" s="106"/>
      <c r="IU276" s="106"/>
      <c r="IV276" s="106"/>
      <c r="IW276" s="106"/>
      <c r="IX276" s="106"/>
      <c r="IY276" s="106"/>
      <c r="IZ276" s="106"/>
      <c r="JA276" s="106"/>
      <c r="JB276" s="106"/>
      <c r="JC276" s="106"/>
      <c r="JD276" s="106"/>
      <c r="JE276" s="106"/>
      <c r="JF276" s="106"/>
      <c r="JG276" s="106"/>
      <c r="JH276" s="106"/>
      <c r="JI276" s="106"/>
      <c r="JJ276" s="106"/>
      <c r="JK276" s="106"/>
      <c r="JL276" s="106"/>
      <c r="JM276" s="106"/>
      <c r="JN276" s="106"/>
      <c r="JO276" s="106"/>
      <c r="JP276" s="106"/>
      <c r="JQ276" s="106"/>
      <c r="JR276" s="106"/>
      <c r="JS276" s="106"/>
      <c r="JT276" s="106"/>
      <c r="JU276" s="106"/>
      <c r="JV276" s="106"/>
      <c r="JW276" s="106"/>
      <c r="JX276" s="106"/>
      <c r="JY276" s="106"/>
      <c r="JZ276" s="106"/>
      <c r="KA276" s="106"/>
      <c r="KB276" s="106"/>
      <c r="KC276" s="106"/>
      <c r="KD276" s="106"/>
      <c r="KE276" s="106"/>
      <c r="KF276" s="106"/>
      <c r="KG276" s="106"/>
      <c r="KH276" s="106"/>
      <c r="KI276" s="106"/>
      <c r="KJ276" s="106"/>
      <c r="KK276" s="106"/>
      <c r="KL276" s="106"/>
      <c r="KM276" s="106"/>
      <c r="KN276" s="106"/>
      <c r="KO276" s="106"/>
      <c r="KP276" s="106"/>
      <c r="KQ276" s="106"/>
      <c r="KR276" s="106"/>
      <c r="KS276" s="106"/>
      <c r="KT276" s="106"/>
      <c r="KU276" s="106"/>
      <c r="KV276" s="106"/>
      <c r="KW276" s="106"/>
      <c r="KX276" s="106"/>
      <c r="KY276" s="106"/>
      <c r="KZ276" s="106"/>
      <c r="LA276" s="106"/>
      <c r="LB276" s="106"/>
      <c r="LC276" s="106"/>
      <c r="LD276" s="106"/>
      <c r="LE276" s="106"/>
      <c r="LF276" s="106"/>
      <c r="LG276" s="106"/>
      <c r="LH276" s="106"/>
      <c r="LI276" s="106"/>
      <c r="LJ276" s="106"/>
      <c r="LK276" s="106"/>
      <c r="LL276" s="106"/>
      <c r="LM276" s="106"/>
      <c r="LN276" s="106"/>
      <c r="LO276" s="106"/>
      <c r="LP276" s="106"/>
      <c r="LQ276" s="106"/>
      <c r="LR276" s="106"/>
      <c r="LS276" s="106"/>
      <c r="LT276" s="106"/>
      <c r="LU276" s="106"/>
      <c r="LV276" s="106"/>
      <c r="LW276" s="106"/>
      <c r="LX276" s="106"/>
      <c r="LY276" s="106"/>
      <c r="LZ276" s="106"/>
      <c r="MA276" s="106"/>
      <c r="MB276" s="106"/>
      <c r="MC276" s="106"/>
      <c r="MD276" s="106"/>
      <c r="ME276" s="106"/>
      <c r="MF276" s="106"/>
      <c r="MG276" s="106"/>
      <c r="MH276" s="106"/>
      <c r="MI276" s="106"/>
      <c r="MJ276" s="106"/>
      <c r="MK276" s="106"/>
      <c r="ML276" s="106"/>
      <c r="MM276" s="106"/>
      <c r="MN276" s="106"/>
      <c r="MO276" s="106"/>
      <c r="MP276" s="106"/>
      <c r="MQ276" s="106"/>
      <c r="MR276" s="106"/>
      <c r="MS276" s="106"/>
      <c r="MT276" s="106"/>
      <c r="MU276" s="106"/>
      <c r="MV276" s="106"/>
      <c r="MW276" s="106"/>
      <c r="MX276" s="106"/>
      <c r="MY276" s="106"/>
      <c r="MZ276" s="106"/>
      <c r="NA276" s="106"/>
      <c r="NB276" s="106"/>
      <c r="NC276" s="106"/>
      <c r="ND276" s="106"/>
      <c r="NE276" s="106"/>
      <c r="NF276" s="106"/>
      <c r="NG276" s="106"/>
      <c r="NH276" s="106"/>
      <c r="NI276" s="106"/>
      <c r="NJ276" s="106"/>
      <c r="NK276" s="106"/>
      <c r="NL276" s="106"/>
      <c r="NM276" s="106"/>
      <c r="NN276" s="106"/>
      <c r="NO276" s="106"/>
      <c r="NP276" s="106"/>
      <c r="NQ276" s="106"/>
      <c r="NR276" s="106"/>
      <c r="NS276" s="106"/>
      <c r="NT276" s="106"/>
      <c r="NU276" s="106"/>
      <c r="NV276" s="106"/>
      <c r="NW276" s="106"/>
      <c r="NX276" s="106"/>
      <c r="NY276" s="106"/>
      <c r="NZ276" s="106"/>
      <c r="OA276" s="106"/>
      <c r="OB276" s="106"/>
      <c r="OC276" s="106"/>
      <c r="OD276" s="106"/>
      <c r="OE276" s="106"/>
      <c r="OF276" s="106"/>
      <c r="OG276" s="106"/>
      <c r="OH276" s="106"/>
      <c r="OI276" s="106"/>
      <c r="OJ276" s="106"/>
      <c r="OK276" s="106"/>
      <c r="OL276" s="106"/>
      <c r="OM276" s="106"/>
      <c r="ON276" s="106"/>
      <c r="OO276" s="106"/>
      <c r="OP276" s="106"/>
      <c r="OQ276" s="106"/>
      <c r="OR276" s="106"/>
      <c r="OS276" s="106"/>
      <c r="OT276" s="106"/>
      <c r="OU276" s="106"/>
      <c r="OV276" s="106"/>
      <c r="OW276" s="106"/>
      <c r="OX276" s="106"/>
      <c r="OY276" s="106"/>
      <c r="OZ276" s="106"/>
      <c r="PA276" s="106"/>
      <c r="PB276" s="106"/>
      <c r="PC276" s="106"/>
      <c r="PD276" s="106"/>
      <c r="PE276" s="106"/>
      <c r="PF276" s="106"/>
      <c r="PG276" s="106"/>
      <c r="PH276" s="106"/>
      <c r="PI276" s="106"/>
      <c r="PJ276" s="106"/>
      <c r="PK276" s="106"/>
      <c r="PL276" s="106"/>
      <c r="PM276" s="106"/>
      <c r="PN276" s="106"/>
      <c r="PO276" s="106"/>
      <c r="PP276" s="106"/>
      <c r="PQ276" s="106"/>
      <c r="PR276" s="106"/>
      <c r="PS276" s="106"/>
      <c r="PT276" s="106"/>
      <c r="PU276" s="106"/>
      <c r="PV276" s="106"/>
      <c r="PW276" s="106"/>
      <c r="PX276" s="106"/>
      <c r="PY276" s="106"/>
      <c r="PZ276" s="106"/>
      <c r="QA276" s="106"/>
      <c r="QB276" s="106"/>
      <c r="QC276" s="106"/>
      <c r="QD276" s="106"/>
      <c r="QE276" s="106"/>
      <c r="QF276" s="106"/>
      <c r="QG276" s="106"/>
      <c r="QH276" s="106"/>
      <c r="QI276" s="106"/>
      <c r="QJ276" s="106"/>
      <c r="QK276" s="106"/>
      <c r="QL276" s="106"/>
      <c r="QM276" s="106"/>
      <c r="QN276" s="106"/>
      <c r="QO276" s="106"/>
      <c r="QP276" s="106"/>
      <c r="QQ276" s="106"/>
      <c r="QR276" s="106"/>
      <c r="QS276" s="106"/>
      <c r="QT276" s="106"/>
      <c r="QU276" s="106"/>
      <c r="QV276" s="106"/>
      <c r="QW276" s="106"/>
      <c r="QX276" s="106"/>
      <c r="QY276" s="106"/>
      <c r="QZ276" s="106"/>
      <c r="RA276" s="106"/>
      <c r="RB276" s="106"/>
      <c r="RC276" s="106"/>
      <c r="RD276" s="106"/>
      <c r="RE276" s="106"/>
      <c r="RF276" s="106"/>
      <c r="RG276" s="106"/>
      <c r="RH276" s="106"/>
      <c r="RI276" s="106"/>
      <c r="RJ276" s="106"/>
      <c r="RK276" s="106"/>
      <c r="RL276" s="106"/>
      <c r="RM276" s="106"/>
      <c r="RN276" s="106"/>
      <c r="RO276" s="106"/>
      <c r="RP276" s="106"/>
      <c r="RQ276" s="106"/>
      <c r="RR276" s="106"/>
    </row>
    <row r="277" spans="1:486" x14ac:dyDescent="0.3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14"/>
      <c r="Q277" s="114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  <c r="GB277" s="106"/>
      <c r="GC277" s="106"/>
      <c r="GD277" s="106"/>
      <c r="GE277" s="106"/>
      <c r="GF277" s="106"/>
      <c r="GG277" s="106"/>
      <c r="GH277" s="106"/>
      <c r="GI277" s="106"/>
      <c r="GJ277" s="106"/>
      <c r="GK277" s="106"/>
      <c r="GL277" s="106"/>
      <c r="GM277" s="106"/>
      <c r="GN277" s="106"/>
      <c r="GO277" s="106"/>
      <c r="GP277" s="106"/>
      <c r="GQ277" s="106"/>
      <c r="GR277" s="106"/>
      <c r="GS277" s="106"/>
      <c r="GT277" s="106"/>
      <c r="GU277" s="106"/>
      <c r="GV277" s="106"/>
      <c r="GW277" s="106"/>
      <c r="GX277" s="106"/>
      <c r="GY277" s="106"/>
      <c r="GZ277" s="106"/>
      <c r="HA277" s="106"/>
      <c r="HB277" s="106"/>
      <c r="HC277" s="106"/>
      <c r="HD277" s="106"/>
      <c r="HE277" s="106"/>
      <c r="HF277" s="106"/>
      <c r="HG277" s="106"/>
      <c r="HH277" s="106"/>
      <c r="HI277" s="106"/>
      <c r="HJ277" s="106"/>
      <c r="HK277" s="106"/>
      <c r="HL277" s="106"/>
      <c r="HM277" s="106"/>
      <c r="HN277" s="106"/>
      <c r="HO277" s="106"/>
      <c r="HP277" s="106"/>
      <c r="HQ277" s="106"/>
      <c r="HR277" s="106"/>
      <c r="HS277" s="106"/>
      <c r="HT277" s="106"/>
      <c r="HU277" s="106"/>
      <c r="HV277" s="106"/>
      <c r="HW277" s="106"/>
      <c r="HX277" s="106"/>
      <c r="HY277" s="106"/>
      <c r="HZ277" s="106"/>
      <c r="IA277" s="106"/>
      <c r="IB277" s="106"/>
      <c r="IC277" s="106"/>
      <c r="ID277" s="106"/>
      <c r="IE277" s="106"/>
      <c r="IF277" s="106"/>
      <c r="IG277" s="106"/>
      <c r="IH277" s="106"/>
      <c r="II277" s="106"/>
      <c r="IJ277" s="106"/>
      <c r="IK277" s="106"/>
      <c r="IL277" s="106"/>
      <c r="IM277" s="106"/>
      <c r="IN277" s="106"/>
      <c r="IO277" s="106"/>
      <c r="IP277" s="106"/>
      <c r="IQ277" s="106"/>
      <c r="IR277" s="106"/>
      <c r="IS277" s="106"/>
      <c r="IT277" s="106"/>
      <c r="IU277" s="106"/>
      <c r="IV277" s="106"/>
      <c r="IW277" s="106"/>
      <c r="IX277" s="106"/>
      <c r="IY277" s="106"/>
      <c r="IZ277" s="106"/>
      <c r="JA277" s="106"/>
      <c r="JB277" s="106"/>
      <c r="JC277" s="106"/>
      <c r="JD277" s="106"/>
      <c r="JE277" s="106"/>
      <c r="JF277" s="106"/>
      <c r="JG277" s="106"/>
      <c r="JH277" s="106"/>
      <c r="JI277" s="106"/>
      <c r="JJ277" s="106"/>
      <c r="JK277" s="106"/>
      <c r="JL277" s="106"/>
      <c r="JM277" s="106"/>
      <c r="JN277" s="106"/>
      <c r="JO277" s="106"/>
      <c r="JP277" s="106"/>
      <c r="JQ277" s="106"/>
      <c r="JR277" s="106"/>
      <c r="JS277" s="106"/>
      <c r="JT277" s="106"/>
      <c r="JU277" s="106"/>
      <c r="JV277" s="106"/>
      <c r="JW277" s="106"/>
      <c r="JX277" s="106"/>
      <c r="JY277" s="106"/>
      <c r="JZ277" s="106"/>
      <c r="KA277" s="106"/>
      <c r="KB277" s="106"/>
      <c r="KC277" s="106"/>
      <c r="KD277" s="106"/>
      <c r="KE277" s="106"/>
      <c r="KF277" s="106"/>
      <c r="KG277" s="106"/>
      <c r="KH277" s="106"/>
      <c r="KI277" s="106"/>
      <c r="KJ277" s="106"/>
      <c r="KK277" s="106"/>
      <c r="KL277" s="106"/>
      <c r="KM277" s="106"/>
      <c r="KN277" s="106"/>
      <c r="KO277" s="106"/>
      <c r="KP277" s="106"/>
      <c r="KQ277" s="106"/>
      <c r="KR277" s="106"/>
      <c r="KS277" s="106"/>
      <c r="KT277" s="106"/>
      <c r="KU277" s="106"/>
      <c r="KV277" s="106"/>
      <c r="KW277" s="106"/>
      <c r="KX277" s="106"/>
      <c r="KY277" s="106"/>
      <c r="KZ277" s="106"/>
      <c r="LA277" s="106"/>
      <c r="LB277" s="106"/>
      <c r="LC277" s="106"/>
      <c r="LD277" s="106"/>
      <c r="LE277" s="106"/>
      <c r="LF277" s="106"/>
      <c r="LG277" s="106"/>
      <c r="LH277" s="106"/>
      <c r="LI277" s="106"/>
      <c r="LJ277" s="106"/>
      <c r="LK277" s="106"/>
      <c r="LL277" s="106"/>
      <c r="LM277" s="106"/>
      <c r="LN277" s="106"/>
      <c r="LO277" s="106"/>
      <c r="LP277" s="106"/>
      <c r="LQ277" s="106"/>
      <c r="LR277" s="106"/>
      <c r="LS277" s="106"/>
      <c r="LT277" s="106"/>
      <c r="LU277" s="106"/>
      <c r="LV277" s="106"/>
      <c r="LW277" s="106"/>
      <c r="LX277" s="106"/>
      <c r="LY277" s="106"/>
      <c r="LZ277" s="106"/>
      <c r="MA277" s="106"/>
      <c r="MB277" s="106"/>
      <c r="MC277" s="106"/>
      <c r="MD277" s="106"/>
      <c r="ME277" s="106"/>
      <c r="MF277" s="106"/>
      <c r="MG277" s="106"/>
      <c r="MH277" s="106"/>
      <c r="MI277" s="106"/>
      <c r="MJ277" s="106"/>
      <c r="MK277" s="106"/>
      <c r="ML277" s="106"/>
      <c r="MM277" s="106"/>
      <c r="MN277" s="106"/>
      <c r="MO277" s="106"/>
      <c r="MP277" s="106"/>
      <c r="MQ277" s="106"/>
      <c r="MR277" s="106"/>
      <c r="MS277" s="106"/>
      <c r="MT277" s="106"/>
      <c r="MU277" s="106"/>
      <c r="MV277" s="106"/>
      <c r="MW277" s="106"/>
      <c r="MX277" s="106"/>
      <c r="MY277" s="106"/>
      <c r="MZ277" s="106"/>
      <c r="NA277" s="106"/>
      <c r="NB277" s="106"/>
      <c r="NC277" s="106"/>
      <c r="ND277" s="106"/>
      <c r="NE277" s="106"/>
      <c r="NF277" s="106"/>
      <c r="NG277" s="106"/>
      <c r="NH277" s="106"/>
      <c r="NI277" s="106"/>
      <c r="NJ277" s="106"/>
      <c r="NK277" s="106"/>
      <c r="NL277" s="106"/>
      <c r="NM277" s="106"/>
      <c r="NN277" s="106"/>
      <c r="NO277" s="106"/>
      <c r="NP277" s="106"/>
      <c r="NQ277" s="106"/>
      <c r="NR277" s="106"/>
      <c r="NS277" s="106"/>
      <c r="NT277" s="106"/>
      <c r="NU277" s="106"/>
      <c r="NV277" s="106"/>
      <c r="NW277" s="106"/>
      <c r="NX277" s="106"/>
      <c r="NY277" s="106"/>
      <c r="NZ277" s="106"/>
      <c r="OA277" s="106"/>
      <c r="OB277" s="106"/>
      <c r="OC277" s="106"/>
      <c r="OD277" s="106"/>
      <c r="OE277" s="106"/>
      <c r="OF277" s="106"/>
      <c r="OG277" s="106"/>
      <c r="OH277" s="106"/>
      <c r="OI277" s="106"/>
      <c r="OJ277" s="106"/>
      <c r="OK277" s="106"/>
      <c r="OL277" s="106"/>
      <c r="OM277" s="106"/>
      <c r="ON277" s="106"/>
      <c r="OO277" s="106"/>
      <c r="OP277" s="106"/>
      <c r="OQ277" s="106"/>
      <c r="OR277" s="106"/>
      <c r="OS277" s="106"/>
      <c r="OT277" s="106"/>
      <c r="OU277" s="106"/>
      <c r="OV277" s="106"/>
      <c r="OW277" s="106"/>
      <c r="OX277" s="106"/>
      <c r="OY277" s="106"/>
      <c r="OZ277" s="106"/>
      <c r="PA277" s="106"/>
      <c r="PB277" s="106"/>
      <c r="PC277" s="106"/>
      <c r="PD277" s="106"/>
      <c r="PE277" s="106"/>
      <c r="PF277" s="106"/>
      <c r="PG277" s="106"/>
      <c r="PH277" s="106"/>
      <c r="PI277" s="106"/>
      <c r="PJ277" s="106"/>
      <c r="PK277" s="106"/>
      <c r="PL277" s="106"/>
      <c r="PM277" s="106"/>
      <c r="PN277" s="106"/>
      <c r="PO277" s="106"/>
      <c r="PP277" s="106"/>
      <c r="PQ277" s="106"/>
      <c r="PR277" s="106"/>
      <c r="PS277" s="106"/>
      <c r="PT277" s="106"/>
      <c r="PU277" s="106"/>
      <c r="PV277" s="106"/>
      <c r="PW277" s="106"/>
      <c r="PX277" s="106"/>
      <c r="PY277" s="106"/>
      <c r="PZ277" s="106"/>
      <c r="QA277" s="106"/>
      <c r="QB277" s="106"/>
      <c r="QC277" s="106"/>
      <c r="QD277" s="106"/>
      <c r="QE277" s="106"/>
      <c r="QF277" s="106"/>
      <c r="QG277" s="106"/>
      <c r="QH277" s="106"/>
      <c r="QI277" s="106"/>
      <c r="QJ277" s="106"/>
      <c r="QK277" s="106"/>
      <c r="QL277" s="106"/>
      <c r="QM277" s="106"/>
      <c r="QN277" s="106"/>
      <c r="QO277" s="106"/>
      <c r="QP277" s="106"/>
      <c r="QQ277" s="106"/>
      <c r="QR277" s="106"/>
      <c r="QS277" s="106"/>
      <c r="QT277" s="106"/>
      <c r="QU277" s="106"/>
      <c r="QV277" s="106"/>
      <c r="QW277" s="106"/>
      <c r="QX277" s="106"/>
      <c r="QY277" s="106"/>
      <c r="QZ277" s="106"/>
      <c r="RA277" s="106"/>
      <c r="RB277" s="106"/>
      <c r="RC277" s="106"/>
      <c r="RD277" s="106"/>
      <c r="RE277" s="106"/>
      <c r="RF277" s="106"/>
      <c r="RG277" s="106"/>
      <c r="RH277" s="106"/>
      <c r="RI277" s="106"/>
      <c r="RJ277" s="106"/>
      <c r="RK277" s="106"/>
      <c r="RL277" s="106"/>
      <c r="RM277" s="106"/>
      <c r="RN277" s="106"/>
      <c r="RO277" s="106"/>
      <c r="RP277" s="106"/>
      <c r="RQ277" s="106"/>
      <c r="RR277" s="106"/>
    </row>
    <row r="278" spans="1:486" x14ac:dyDescent="0.3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14"/>
      <c r="Q278" s="114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  <c r="GB278" s="106"/>
      <c r="GC278" s="106"/>
      <c r="GD278" s="106"/>
      <c r="GE278" s="106"/>
      <c r="GF278" s="106"/>
      <c r="GG278" s="106"/>
      <c r="GH278" s="106"/>
      <c r="GI278" s="106"/>
      <c r="GJ278" s="106"/>
      <c r="GK278" s="106"/>
      <c r="GL278" s="106"/>
      <c r="GM278" s="106"/>
      <c r="GN278" s="106"/>
      <c r="GO278" s="106"/>
      <c r="GP278" s="106"/>
      <c r="GQ278" s="106"/>
      <c r="GR278" s="106"/>
      <c r="GS278" s="106"/>
      <c r="GT278" s="106"/>
      <c r="GU278" s="106"/>
      <c r="GV278" s="106"/>
      <c r="GW278" s="106"/>
      <c r="GX278" s="106"/>
      <c r="GY278" s="106"/>
      <c r="GZ278" s="106"/>
      <c r="HA278" s="106"/>
      <c r="HB278" s="106"/>
      <c r="HC278" s="106"/>
      <c r="HD278" s="106"/>
      <c r="HE278" s="106"/>
      <c r="HF278" s="106"/>
      <c r="HG278" s="106"/>
      <c r="HH278" s="106"/>
      <c r="HI278" s="106"/>
      <c r="HJ278" s="106"/>
      <c r="HK278" s="106"/>
      <c r="HL278" s="106"/>
      <c r="HM278" s="106"/>
      <c r="HN278" s="106"/>
      <c r="HO278" s="106"/>
      <c r="HP278" s="106"/>
      <c r="HQ278" s="106"/>
      <c r="HR278" s="106"/>
      <c r="HS278" s="106"/>
      <c r="HT278" s="106"/>
      <c r="HU278" s="106"/>
      <c r="HV278" s="106"/>
      <c r="HW278" s="106"/>
      <c r="HX278" s="106"/>
      <c r="HY278" s="106"/>
      <c r="HZ278" s="106"/>
      <c r="IA278" s="106"/>
      <c r="IB278" s="106"/>
      <c r="IC278" s="106"/>
      <c r="ID278" s="106"/>
      <c r="IE278" s="106"/>
      <c r="IF278" s="106"/>
      <c r="IG278" s="106"/>
      <c r="IH278" s="106"/>
      <c r="II278" s="106"/>
      <c r="IJ278" s="106"/>
      <c r="IK278" s="106"/>
      <c r="IL278" s="106"/>
      <c r="IM278" s="106"/>
      <c r="IN278" s="106"/>
      <c r="IO278" s="106"/>
      <c r="IP278" s="106"/>
      <c r="IQ278" s="106"/>
      <c r="IR278" s="106"/>
      <c r="IS278" s="106"/>
      <c r="IT278" s="106"/>
      <c r="IU278" s="106"/>
      <c r="IV278" s="106"/>
      <c r="IW278" s="106"/>
      <c r="IX278" s="106"/>
      <c r="IY278" s="106"/>
      <c r="IZ278" s="106"/>
      <c r="JA278" s="106"/>
      <c r="JB278" s="106"/>
      <c r="JC278" s="106"/>
      <c r="JD278" s="106"/>
      <c r="JE278" s="106"/>
      <c r="JF278" s="106"/>
      <c r="JG278" s="106"/>
      <c r="JH278" s="106"/>
      <c r="JI278" s="106"/>
      <c r="JJ278" s="106"/>
      <c r="JK278" s="106"/>
      <c r="JL278" s="106"/>
      <c r="JM278" s="106"/>
      <c r="JN278" s="106"/>
      <c r="JO278" s="106"/>
      <c r="JP278" s="106"/>
      <c r="JQ278" s="106"/>
      <c r="JR278" s="106"/>
      <c r="JS278" s="106"/>
      <c r="JT278" s="106"/>
      <c r="JU278" s="106"/>
      <c r="JV278" s="106"/>
      <c r="JW278" s="106"/>
      <c r="JX278" s="106"/>
      <c r="JY278" s="106"/>
      <c r="JZ278" s="106"/>
      <c r="KA278" s="106"/>
      <c r="KB278" s="106"/>
      <c r="KC278" s="106"/>
      <c r="KD278" s="106"/>
      <c r="KE278" s="106"/>
      <c r="KF278" s="106"/>
      <c r="KG278" s="106"/>
      <c r="KH278" s="106"/>
      <c r="KI278" s="106"/>
      <c r="KJ278" s="106"/>
      <c r="KK278" s="106"/>
      <c r="KL278" s="106"/>
      <c r="KM278" s="106"/>
      <c r="KN278" s="106"/>
      <c r="KO278" s="106"/>
      <c r="KP278" s="106"/>
      <c r="KQ278" s="106"/>
      <c r="KR278" s="106"/>
      <c r="KS278" s="106"/>
      <c r="KT278" s="106"/>
      <c r="KU278" s="106"/>
      <c r="KV278" s="106"/>
      <c r="KW278" s="106"/>
      <c r="KX278" s="106"/>
      <c r="KY278" s="106"/>
      <c r="KZ278" s="106"/>
      <c r="LA278" s="106"/>
      <c r="LB278" s="106"/>
      <c r="LC278" s="106"/>
      <c r="LD278" s="106"/>
      <c r="LE278" s="106"/>
      <c r="LF278" s="106"/>
      <c r="LG278" s="106"/>
      <c r="LH278" s="106"/>
      <c r="LI278" s="106"/>
      <c r="LJ278" s="106"/>
      <c r="LK278" s="106"/>
      <c r="LL278" s="106"/>
      <c r="LM278" s="106"/>
      <c r="LN278" s="106"/>
      <c r="LO278" s="106"/>
      <c r="LP278" s="106"/>
      <c r="LQ278" s="106"/>
      <c r="LR278" s="106"/>
      <c r="LS278" s="106"/>
      <c r="LT278" s="106"/>
      <c r="LU278" s="106"/>
      <c r="LV278" s="106"/>
      <c r="LW278" s="106"/>
      <c r="LX278" s="106"/>
      <c r="LY278" s="106"/>
      <c r="LZ278" s="106"/>
      <c r="MA278" s="106"/>
      <c r="MB278" s="106"/>
      <c r="MC278" s="106"/>
      <c r="MD278" s="106"/>
      <c r="ME278" s="106"/>
      <c r="MF278" s="106"/>
      <c r="MG278" s="106"/>
      <c r="MH278" s="106"/>
      <c r="MI278" s="106"/>
      <c r="MJ278" s="106"/>
      <c r="MK278" s="106"/>
      <c r="ML278" s="106"/>
      <c r="MM278" s="106"/>
      <c r="MN278" s="106"/>
      <c r="MO278" s="106"/>
      <c r="MP278" s="106"/>
      <c r="MQ278" s="106"/>
      <c r="MR278" s="106"/>
      <c r="MS278" s="106"/>
      <c r="MT278" s="106"/>
      <c r="MU278" s="106"/>
      <c r="MV278" s="106"/>
      <c r="MW278" s="106"/>
      <c r="MX278" s="106"/>
      <c r="MY278" s="106"/>
      <c r="MZ278" s="106"/>
      <c r="NA278" s="106"/>
      <c r="NB278" s="106"/>
      <c r="NC278" s="106"/>
      <c r="ND278" s="106"/>
      <c r="NE278" s="106"/>
      <c r="NF278" s="106"/>
      <c r="NG278" s="106"/>
      <c r="NH278" s="106"/>
      <c r="NI278" s="106"/>
      <c r="NJ278" s="106"/>
      <c r="NK278" s="106"/>
      <c r="NL278" s="106"/>
      <c r="NM278" s="106"/>
      <c r="NN278" s="106"/>
      <c r="NO278" s="106"/>
      <c r="NP278" s="106"/>
      <c r="NQ278" s="106"/>
      <c r="NR278" s="106"/>
      <c r="NS278" s="106"/>
      <c r="NT278" s="106"/>
      <c r="NU278" s="106"/>
      <c r="NV278" s="106"/>
      <c r="NW278" s="106"/>
      <c r="NX278" s="106"/>
      <c r="NY278" s="106"/>
      <c r="NZ278" s="106"/>
      <c r="OA278" s="106"/>
      <c r="OB278" s="106"/>
      <c r="OC278" s="106"/>
      <c r="OD278" s="106"/>
      <c r="OE278" s="106"/>
      <c r="OF278" s="106"/>
      <c r="OG278" s="106"/>
      <c r="OH278" s="106"/>
      <c r="OI278" s="106"/>
      <c r="OJ278" s="106"/>
      <c r="OK278" s="106"/>
      <c r="OL278" s="106"/>
      <c r="OM278" s="106"/>
      <c r="ON278" s="106"/>
      <c r="OO278" s="106"/>
      <c r="OP278" s="106"/>
      <c r="OQ278" s="106"/>
      <c r="OR278" s="106"/>
      <c r="OS278" s="106"/>
      <c r="OT278" s="106"/>
      <c r="OU278" s="106"/>
      <c r="OV278" s="106"/>
      <c r="OW278" s="106"/>
      <c r="OX278" s="106"/>
      <c r="OY278" s="106"/>
      <c r="OZ278" s="106"/>
      <c r="PA278" s="106"/>
      <c r="PB278" s="106"/>
      <c r="PC278" s="106"/>
      <c r="PD278" s="106"/>
      <c r="PE278" s="106"/>
      <c r="PF278" s="106"/>
      <c r="PG278" s="106"/>
      <c r="PH278" s="106"/>
      <c r="PI278" s="106"/>
      <c r="PJ278" s="106"/>
      <c r="PK278" s="106"/>
      <c r="PL278" s="106"/>
      <c r="PM278" s="106"/>
      <c r="PN278" s="106"/>
      <c r="PO278" s="106"/>
      <c r="PP278" s="106"/>
      <c r="PQ278" s="106"/>
      <c r="PR278" s="106"/>
      <c r="PS278" s="106"/>
      <c r="PT278" s="106"/>
      <c r="PU278" s="106"/>
      <c r="PV278" s="106"/>
      <c r="PW278" s="106"/>
      <c r="PX278" s="106"/>
      <c r="PY278" s="106"/>
      <c r="PZ278" s="106"/>
      <c r="QA278" s="106"/>
      <c r="QB278" s="106"/>
      <c r="QC278" s="106"/>
      <c r="QD278" s="106"/>
      <c r="QE278" s="106"/>
      <c r="QF278" s="106"/>
      <c r="QG278" s="106"/>
      <c r="QH278" s="106"/>
      <c r="QI278" s="106"/>
      <c r="QJ278" s="106"/>
      <c r="QK278" s="106"/>
      <c r="QL278" s="106"/>
      <c r="QM278" s="106"/>
      <c r="QN278" s="106"/>
      <c r="QO278" s="106"/>
      <c r="QP278" s="106"/>
      <c r="QQ278" s="106"/>
      <c r="QR278" s="106"/>
      <c r="QS278" s="106"/>
      <c r="QT278" s="106"/>
      <c r="QU278" s="106"/>
      <c r="QV278" s="106"/>
      <c r="QW278" s="106"/>
      <c r="QX278" s="106"/>
      <c r="QY278" s="106"/>
      <c r="QZ278" s="106"/>
      <c r="RA278" s="106"/>
      <c r="RB278" s="106"/>
      <c r="RC278" s="106"/>
      <c r="RD278" s="106"/>
      <c r="RE278" s="106"/>
      <c r="RF278" s="106"/>
      <c r="RG278" s="106"/>
      <c r="RH278" s="106"/>
      <c r="RI278" s="106"/>
      <c r="RJ278" s="106"/>
      <c r="RK278" s="106"/>
      <c r="RL278" s="106"/>
      <c r="RM278" s="106"/>
      <c r="RN278" s="106"/>
      <c r="RO278" s="106"/>
      <c r="RP278" s="106"/>
      <c r="RQ278" s="106"/>
      <c r="RR278" s="106"/>
    </row>
    <row r="279" spans="1:486" x14ac:dyDescent="0.3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14"/>
      <c r="Q279" s="114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  <c r="GB279" s="106"/>
      <c r="GC279" s="106"/>
      <c r="GD279" s="106"/>
      <c r="GE279" s="106"/>
      <c r="GF279" s="106"/>
      <c r="GG279" s="106"/>
      <c r="GH279" s="106"/>
      <c r="GI279" s="106"/>
      <c r="GJ279" s="106"/>
      <c r="GK279" s="106"/>
      <c r="GL279" s="106"/>
      <c r="GM279" s="106"/>
      <c r="GN279" s="106"/>
      <c r="GO279" s="106"/>
      <c r="GP279" s="106"/>
      <c r="GQ279" s="106"/>
      <c r="GR279" s="106"/>
      <c r="GS279" s="106"/>
      <c r="GT279" s="106"/>
      <c r="GU279" s="106"/>
      <c r="GV279" s="106"/>
      <c r="GW279" s="106"/>
      <c r="GX279" s="106"/>
      <c r="GY279" s="106"/>
      <c r="GZ279" s="106"/>
      <c r="HA279" s="106"/>
      <c r="HB279" s="106"/>
      <c r="HC279" s="106"/>
      <c r="HD279" s="106"/>
      <c r="HE279" s="106"/>
      <c r="HF279" s="106"/>
      <c r="HG279" s="106"/>
      <c r="HH279" s="106"/>
      <c r="HI279" s="106"/>
      <c r="HJ279" s="106"/>
      <c r="HK279" s="106"/>
      <c r="HL279" s="106"/>
      <c r="HM279" s="106"/>
      <c r="HN279" s="106"/>
      <c r="HO279" s="106"/>
      <c r="HP279" s="106"/>
      <c r="HQ279" s="106"/>
      <c r="HR279" s="106"/>
      <c r="HS279" s="106"/>
      <c r="HT279" s="106"/>
      <c r="HU279" s="106"/>
      <c r="HV279" s="106"/>
      <c r="HW279" s="106"/>
      <c r="HX279" s="106"/>
      <c r="HY279" s="106"/>
      <c r="HZ279" s="106"/>
      <c r="IA279" s="106"/>
      <c r="IB279" s="106"/>
      <c r="IC279" s="106"/>
      <c r="ID279" s="106"/>
      <c r="IE279" s="106"/>
      <c r="IF279" s="106"/>
      <c r="IG279" s="106"/>
      <c r="IH279" s="106"/>
      <c r="II279" s="106"/>
      <c r="IJ279" s="106"/>
      <c r="IK279" s="106"/>
      <c r="IL279" s="106"/>
      <c r="IM279" s="106"/>
      <c r="IN279" s="106"/>
      <c r="IO279" s="106"/>
      <c r="IP279" s="106"/>
      <c r="IQ279" s="106"/>
      <c r="IR279" s="106"/>
      <c r="IS279" s="106"/>
      <c r="IT279" s="106"/>
      <c r="IU279" s="106"/>
      <c r="IV279" s="106"/>
      <c r="IW279" s="106"/>
      <c r="IX279" s="106"/>
      <c r="IY279" s="106"/>
      <c r="IZ279" s="106"/>
      <c r="JA279" s="106"/>
      <c r="JB279" s="106"/>
      <c r="JC279" s="106"/>
      <c r="JD279" s="106"/>
      <c r="JE279" s="106"/>
      <c r="JF279" s="106"/>
      <c r="JG279" s="106"/>
      <c r="JH279" s="106"/>
      <c r="JI279" s="106"/>
      <c r="JJ279" s="106"/>
      <c r="JK279" s="106"/>
      <c r="JL279" s="106"/>
      <c r="JM279" s="106"/>
      <c r="JN279" s="106"/>
      <c r="JO279" s="106"/>
      <c r="JP279" s="106"/>
      <c r="JQ279" s="106"/>
      <c r="JR279" s="106"/>
      <c r="JS279" s="106"/>
      <c r="JT279" s="106"/>
      <c r="JU279" s="106"/>
      <c r="JV279" s="106"/>
      <c r="JW279" s="106"/>
      <c r="JX279" s="106"/>
      <c r="JY279" s="106"/>
      <c r="JZ279" s="106"/>
      <c r="KA279" s="106"/>
      <c r="KB279" s="106"/>
      <c r="KC279" s="106"/>
      <c r="KD279" s="106"/>
      <c r="KE279" s="106"/>
      <c r="KF279" s="106"/>
      <c r="KG279" s="106"/>
      <c r="KH279" s="106"/>
      <c r="KI279" s="106"/>
      <c r="KJ279" s="106"/>
      <c r="KK279" s="106"/>
      <c r="KL279" s="106"/>
      <c r="KM279" s="106"/>
      <c r="KN279" s="106"/>
      <c r="KO279" s="106"/>
      <c r="KP279" s="106"/>
      <c r="KQ279" s="106"/>
      <c r="KR279" s="106"/>
      <c r="KS279" s="106"/>
      <c r="KT279" s="106"/>
      <c r="KU279" s="106"/>
      <c r="KV279" s="106"/>
      <c r="KW279" s="106"/>
      <c r="KX279" s="106"/>
      <c r="KY279" s="106"/>
      <c r="KZ279" s="106"/>
      <c r="LA279" s="106"/>
      <c r="LB279" s="106"/>
      <c r="LC279" s="106"/>
      <c r="LD279" s="106"/>
      <c r="LE279" s="106"/>
      <c r="LF279" s="106"/>
      <c r="LG279" s="106"/>
      <c r="LH279" s="106"/>
      <c r="LI279" s="106"/>
      <c r="LJ279" s="106"/>
      <c r="LK279" s="106"/>
      <c r="LL279" s="106"/>
      <c r="LM279" s="106"/>
      <c r="LN279" s="106"/>
      <c r="LO279" s="106"/>
      <c r="LP279" s="106"/>
      <c r="LQ279" s="106"/>
      <c r="LR279" s="106"/>
      <c r="LS279" s="106"/>
      <c r="LT279" s="106"/>
      <c r="LU279" s="106"/>
      <c r="LV279" s="106"/>
      <c r="LW279" s="106"/>
      <c r="LX279" s="106"/>
      <c r="LY279" s="106"/>
      <c r="LZ279" s="106"/>
      <c r="MA279" s="106"/>
      <c r="MB279" s="106"/>
      <c r="MC279" s="106"/>
      <c r="MD279" s="106"/>
      <c r="ME279" s="106"/>
      <c r="MF279" s="106"/>
      <c r="MG279" s="106"/>
      <c r="MH279" s="106"/>
      <c r="MI279" s="106"/>
      <c r="MJ279" s="106"/>
      <c r="MK279" s="106"/>
      <c r="ML279" s="106"/>
      <c r="MM279" s="106"/>
      <c r="MN279" s="106"/>
      <c r="MO279" s="106"/>
      <c r="MP279" s="106"/>
      <c r="MQ279" s="106"/>
      <c r="MR279" s="106"/>
      <c r="MS279" s="106"/>
      <c r="MT279" s="106"/>
      <c r="MU279" s="106"/>
      <c r="MV279" s="106"/>
      <c r="MW279" s="106"/>
      <c r="MX279" s="106"/>
      <c r="MY279" s="106"/>
      <c r="MZ279" s="106"/>
      <c r="NA279" s="106"/>
      <c r="NB279" s="106"/>
      <c r="NC279" s="106"/>
      <c r="ND279" s="106"/>
      <c r="NE279" s="106"/>
      <c r="NF279" s="106"/>
      <c r="NG279" s="106"/>
      <c r="NH279" s="106"/>
      <c r="NI279" s="106"/>
      <c r="NJ279" s="106"/>
      <c r="NK279" s="106"/>
      <c r="NL279" s="106"/>
      <c r="NM279" s="106"/>
      <c r="NN279" s="106"/>
      <c r="NO279" s="106"/>
      <c r="NP279" s="106"/>
      <c r="NQ279" s="106"/>
      <c r="NR279" s="106"/>
      <c r="NS279" s="106"/>
      <c r="NT279" s="106"/>
      <c r="NU279" s="106"/>
      <c r="NV279" s="106"/>
      <c r="NW279" s="106"/>
      <c r="NX279" s="106"/>
      <c r="NY279" s="106"/>
      <c r="NZ279" s="106"/>
      <c r="OA279" s="106"/>
      <c r="OB279" s="106"/>
      <c r="OC279" s="106"/>
      <c r="OD279" s="106"/>
      <c r="OE279" s="106"/>
      <c r="OF279" s="106"/>
      <c r="OG279" s="106"/>
      <c r="OH279" s="106"/>
      <c r="OI279" s="106"/>
      <c r="OJ279" s="106"/>
      <c r="OK279" s="106"/>
      <c r="OL279" s="106"/>
      <c r="OM279" s="106"/>
      <c r="ON279" s="106"/>
      <c r="OO279" s="106"/>
      <c r="OP279" s="106"/>
      <c r="OQ279" s="106"/>
      <c r="OR279" s="106"/>
      <c r="OS279" s="106"/>
      <c r="OT279" s="106"/>
      <c r="OU279" s="106"/>
      <c r="OV279" s="106"/>
      <c r="OW279" s="106"/>
      <c r="OX279" s="106"/>
      <c r="OY279" s="106"/>
      <c r="OZ279" s="106"/>
      <c r="PA279" s="106"/>
      <c r="PB279" s="106"/>
      <c r="PC279" s="106"/>
      <c r="PD279" s="106"/>
      <c r="PE279" s="106"/>
      <c r="PF279" s="106"/>
      <c r="PG279" s="106"/>
      <c r="PH279" s="106"/>
      <c r="PI279" s="106"/>
      <c r="PJ279" s="106"/>
      <c r="PK279" s="106"/>
      <c r="PL279" s="106"/>
      <c r="PM279" s="106"/>
      <c r="PN279" s="106"/>
      <c r="PO279" s="106"/>
      <c r="PP279" s="106"/>
      <c r="PQ279" s="106"/>
      <c r="PR279" s="106"/>
      <c r="PS279" s="106"/>
      <c r="PT279" s="106"/>
      <c r="PU279" s="106"/>
      <c r="PV279" s="106"/>
      <c r="PW279" s="106"/>
      <c r="PX279" s="106"/>
      <c r="PY279" s="106"/>
      <c r="PZ279" s="106"/>
      <c r="QA279" s="106"/>
      <c r="QB279" s="106"/>
      <c r="QC279" s="106"/>
      <c r="QD279" s="106"/>
      <c r="QE279" s="106"/>
      <c r="QF279" s="106"/>
      <c r="QG279" s="106"/>
      <c r="QH279" s="106"/>
      <c r="QI279" s="106"/>
      <c r="QJ279" s="106"/>
      <c r="QK279" s="106"/>
      <c r="QL279" s="106"/>
      <c r="QM279" s="106"/>
      <c r="QN279" s="106"/>
      <c r="QO279" s="106"/>
      <c r="QP279" s="106"/>
      <c r="QQ279" s="106"/>
      <c r="QR279" s="106"/>
      <c r="QS279" s="106"/>
      <c r="QT279" s="106"/>
      <c r="QU279" s="106"/>
      <c r="QV279" s="106"/>
      <c r="QW279" s="106"/>
      <c r="QX279" s="106"/>
      <c r="QY279" s="106"/>
      <c r="QZ279" s="106"/>
      <c r="RA279" s="106"/>
      <c r="RB279" s="106"/>
      <c r="RC279" s="106"/>
      <c r="RD279" s="106"/>
      <c r="RE279" s="106"/>
      <c r="RF279" s="106"/>
      <c r="RG279" s="106"/>
      <c r="RH279" s="106"/>
      <c r="RI279" s="106"/>
      <c r="RJ279" s="106"/>
      <c r="RK279" s="106"/>
      <c r="RL279" s="106"/>
      <c r="RM279" s="106"/>
      <c r="RN279" s="106"/>
      <c r="RO279" s="106"/>
      <c r="RP279" s="106"/>
      <c r="RQ279" s="106"/>
      <c r="RR279" s="106"/>
    </row>
    <row r="280" spans="1:486" x14ac:dyDescent="0.3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14"/>
      <c r="Q280" s="114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  <c r="GB280" s="106"/>
      <c r="GC280" s="106"/>
      <c r="GD280" s="106"/>
      <c r="GE280" s="106"/>
      <c r="GF280" s="106"/>
      <c r="GG280" s="106"/>
      <c r="GH280" s="106"/>
      <c r="GI280" s="106"/>
      <c r="GJ280" s="106"/>
      <c r="GK280" s="106"/>
      <c r="GL280" s="106"/>
      <c r="GM280" s="106"/>
      <c r="GN280" s="106"/>
      <c r="GO280" s="106"/>
      <c r="GP280" s="106"/>
      <c r="GQ280" s="106"/>
      <c r="GR280" s="106"/>
      <c r="GS280" s="106"/>
      <c r="GT280" s="106"/>
      <c r="GU280" s="106"/>
      <c r="GV280" s="106"/>
      <c r="GW280" s="106"/>
      <c r="GX280" s="106"/>
      <c r="GY280" s="106"/>
      <c r="GZ280" s="106"/>
      <c r="HA280" s="106"/>
      <c r="HB280" s="106"/>
      <c r="HC280" s="106"/>
      <c r="HD280" s="106"/>
      <c r="HE280" s="106"/>
      <c r="HF280" s="106"/>
      <c r="HG280" s="106"/>
      <c r="HH280" s="106"/>
      <c r="HI280" s="106"/>
      <c r="HJ280" s="106"/>
      <c r="HK280" s="106"/>
      <c r="HL280" s="106"/>
      <c r="HM280" s="106"/>
      <c r="HN280" s="106"/>
      <c r="HO280" s="106"/>
      <c r="HP280" s="106"/>
      <c r="HQ280" s="106"/>
      <c r="HR280" s="106"/>
      <c r="HS280" s="106"/>
      <c r="HT280" s="106"/>
      <c r="HU280" s="106"/>
      <c r="HV280" s="106"/>
      <c r="HW280" s="106"/>
      <c r="HX280" s="106"/>
      <c r="HY280" s="106"/>
      <c r="HZ280" s="106"/>
      <c r="IA280" s="106"/>
      <c r="IB280" s="106"/>
      <c r="IC280" s="106"/>
      <c r="ID280" s="106"/>
      <c r="IE280" s="106"/>
      <c r="IF280" s="106"/>
      <c r="IG280" s="106"/>
      <c r="IH280" s="106"/>
      <c r="II280" s="106"/>
      <c r="IJ280" s="106"/>
      <c r="IK280" s="106"/>
      <c r="IL280" s="106"/>
      <c r="IM280" s="106"/>
      <c r="IN280" s="106"/>
      <c r="IO280" s="106"/>
      <c r="IP280" s="106"/>
      <c r="IQ280" s="106"/>
      <c r="IR280" s="106"/>
      <c r="IS280" s="106"/>
      <c r="IT280" s="106"/>
      <c r="IU280" s="106"/>
      <c r="IV280" s="106"/>
      <c r="IW280" s="106"/>
      <c r="IX280" s="106"/>
      <c r="IY280" s="106"/>
      <c r="IZ280" s="106"/>
      <c r="JA280" s="106"/>
      <c r="JB280" s="106"/>
      <c r="JC280" s="106"/>
      <c r="JD280" s="106"/>
      <c r="JE280" s="106"/>
      <c r="JF280" s="106"/>
      <c r="JG280" s="106"/>
      <c r="JH280" s="106"/>
      <c r="JI280" s="106"/>
      <c r="JJ280" s="106"/>
      <c r="JK280" s="106"/>
      <c r="JL280" s="106"/>
      <c r="JM280" s="106"/>
      <c r="JN280" s="106"/>
      <c r="JO280" s="106"/>
      <c r="JP280" s="106"/>
      <c r="JQ280" s="106"/>
      <c r="JR280" s="106"/>
      <c r="JS280" s="106"/>
      <c r="JT280" s="106"/>
      <c r="JU280" s="106"/>
      <c r="JV280" s="106"/>
      <c r="JW280" s="106"/>
      <c r="JX280" s="106"/>
      <c r="JY280" s="106"/>
      <c r="JZ280" s="106"/>
      <c r="KA280" s="106"/>
      <c r="KB280" s="106"/>
      <c r="KC280" s="106"/>
      <c r="KD280" s="106"/>
      <c r="KE280" s="106"/>
      <c r="KF280" s="106"/>
      <c r="KG280" s="106"/>
      <c r="KH280" s="106"/>
      <c r="KI280" s="106"/>
      <c r="KJ280" s="106"/>
      <c r="KK280" s="106"/>
      <c r="KL280" s="106"/>
      <c r="KM280" s="106"/>
      <c r="KN280" s="106"/>
      <c r="KO280" s="106"/>
      <c r="KP280" s="106"/>
      <c r="KQ280" s="106"/>
      <c r="KR280" s="106"/>
      <c r="KS280" s="106"/>
      <c r="KT280" s="106"/>
      <c r="KU280" s="106"/>
      <c r="KV280" s="106"/>
      <c r="KW280" s="106"/>
      <c r="KX280" s="106"/>
      <c r="KY280" s="106"/>
      <c r="KZ280" s="106"/>
      <c r="LA280" s="106"/>
      <c r="LB280" s="106"/>
      <c r="LC280" s="106"/>
      <c r="LD280" s="106"/>
      <c r="LE280" s="106"/>
      <c r="LF280" s="106"/>
      <c r="LG280" s="106"/>
      <c r="LH280" s="106"/>
      <c r="LI280" s="106"/>
      <c r="LJ280" s="106"/>
      <c r="LK280" s="106"/>
      <c r="LL280" s="106"/>
      <c r="LM280" s="106"/>
      <c r="LN280" s="106"/>
      <c r="LO280" s="106"/>
      <c r="LP280" s="106"/>
      <c r="LQ280" s="106"/>
      <c r="LR280" s="106"/>
      <c r="LS280" s="106"/>
      <c r="LT280" s="106"/>
      <c r="LU280" s="106"/>
      <c r="LV280" s="106"/>
      <c r="LW280" s="106"/>
      <c r="LX280" s="106"/>
      <c r="LY280" s="106"/>
      <c r="LZ280" s="106"/>
      <c r="MA280" s="106"/>
      <c r="MB280" s="106"/>
      <c r="MC280" s="106"/>
      <c r="MD280" s="106"/>
      <c r="ME280" s="106"/>
      <c r="MF280" s="106"/>
      <c r="MG280" s="106"/>
      <c r="MH280" s="106"/>
      <c r="MI280" s="106"/>
      <c r="MJ280" s="106"/>
      <c r="MK280" s="106"/>
      <c r="ML280" s="106"/>
      <c r="MM280" s="106"/>
      <c r="MN280" s="106"/>
      <c r="MO280" s="106"/>
      <c r="MP280" s="106"/>
      <c r="MQ280" s="106"/>
      <c r="MR280" s="106"/>
      <c r="MS280" s="106"/>
      <c r="MT280" s="106"/>
      <c r="MU280" s="106"/>
      <c r="MV280" s="106"/>
      <c r="MW280" s="106"/>
      <c r="MX280" s="106"/>
      <c r="MY280" s="106"/>
      <c r="MZ280" s="106"/>
      <c r="NA280" s="106"/>
      <c r="NB280" s="106"/>
      <c r="NC280" s="106"/>
      <c r="ND280" s="106"/>
      <c r="NE280" s="106"/>
      <c r="NF280" s="106"/>
      <c r="NG280" s="106"/>
      <c r="NH280" s="106"/>
      <c r="NI280" s="106"/>
      <c r="NJ280" s="106"/>
      <c r="NK280" s="106"/>
      <c r="NL280" s="106"/>
      <c r="NM280" s="106"/>
      <c r="NN280" s="106"/>
      <c r="NO280" s="106"/>
      <c r="NP280" s="106"/>
      <c r="NQ280" s="106"/>
      <c r="NR280" s="106"/>
      <c r="NS280" s="106"/>
      <c r="NT280" s="106"/>
      <c r="NU280" s="106"/>
      <c r="NV280" s="106"/>
      <c r="NW280" s="106"/>
      <c r="NX280" s="106"/>
      <c r="NY280" s="106"/>
      <c r="NZ280" s="106"/>
      <c r="OA280" s="106"/>
      <c r="OB280" s="106"/>
      <c r="OC280" s="106"/>
      <c r="OD280" s="106"/>
      <c r="OE280" s="106"/>
      <c r="OF280" s="106"/>
      <c r="OG280" s="106"/>
      <c r="OH280" s="106"/>
      <c r="OI280" s="106"/>
      <c r="OJ280" s="106"/>
      <c r="OK280" s="106"/>
      <c r="OL280" s="106"/>
      <c r="OM280" s="106"/>
      <c r="ON280" s="106"/>
      <c r="OO280" s="106"/>
      <c r="OP280" s="106"/>
      <c r="OQ280" s="106"/>
      <c r="OR280" s="106"/>
      <c r="OS280" s="106"/>
      <c r="OT280" s="106"/>
      <c r="OU280" s="106"/>
      <c r="OV280" s="106"/>
      <c r="OW280" s="106"/>
      <c r="OX280" s="106"/>
      <c r="OY280" s="106"/>
      <c r="OZ280" s="106"/>
      <c r="PA280" s="106"/>
      <c r="PB280" s="106"/>
      <c r="PC280" s="106"/>
      <c r="PD280" s="106"/>
      <c r="PE280" s="106"/>
      <c r="PF280" s="106"/>
      <c r="PG280" s="106"/>
      <c r="PH280" s="106"/>
      <c r="PI280" s="106"/>
      <c r="PJ280" s="106"/>
      <c r="PK280" s="106"/>
      <c r="PL280" s="106"/>
      <c r="PM280" s="106"/>
      <c r="PN280" s="106"/>
      <c r="PO280" s="106"/>
      <c r="PP280" s="106"/>
      <c r="PQ280" s="106"/>
      <c r="PR280" s="106"/>
      <c r="PS280" s="106"/>
      <c r="PT280" s="106"/>
      <c r="PU280" s="106"/>
      <c r="PV280" s="106"/>
      <c r="PW280" s="106"/>
      <c r="PX280" s="106"/>
      <c r="PY280" s="106"/>
      <c r="PZ280" s="106"/>
      <c r="QA280" s="106"/>
      <c r="QB280" s="106"/>
      <c r="QC280" s="106"/>
      <c r="QD280" s="106"/>
      <c r="QE280" s="106"/>
      <c r="QF280" s="106"/>
      <c r="QG280" s="106"/>
      <c r="QH280" s="106"/>
      <c r="QI280" s="106"/>
      <c r="QJ280" s="106"/>
      <c r="QK280" s="106"/>
      <c r="QL280" s="106"/>
      <c r="QM280" s="106"/>
      <c r="QN280" s="106"/>
      <c r="QO280" s="106"/>
      <c r="QP280" s="106"/>
      <c r="QQ280" s="106"/>
      <c r="QR280" s="106"/>
      <c r="QS280" s="106"/>
      <c r="QT280" s="106"/>
      <c r="QU280" s="106"/>
      <c r="QV280" s="106"/>
      <c r="QW280" s="106"/>
      <c r="QX280" s="106"/>
      <c r="QY280" s="106"/>
      <c r="QZ280" s="106"/>
      <c r="RA280" s="106"/>
      <c r="RB280" s="106"/>
      <c r="RC280" s="106"/>
      <c r="RD280" s="106"/>
      <c r="RE280" s="106"/>
      <c r="RF280" s="106"/>
      <c r="RG280" s="106"/>
      <c r="RH280" s="106"/>
      <c r="RI280" s="106"/>
      <c r="RJ280" s="106"/>
      <c r="RK280" s="106"/>
      <c r="RL280" s="106"/>
      <c r="RM280" s="106"/>
      <c r="RN280" s="106"/>
      <c r="RO280" s="106"/>
      <c r="RP280" s="106"/>
      <c r="RQ280" s="106"/>
      <c r="RR280" s="106"/>
    </row>
    <row r="281" spans="1:486" x14ac:dyDescent="0.3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14"/>
      <c r="Q281" s="114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  <c r="GB281" s="106"/>
      <c r="GC281" s="106"/>
      <c r="GD281" s="106"/>
      <c r="GE281" s="106"/>
      <c r="GF281" s="106"/>
      <c r="GG281" s="106"/>
      <c r="GH281" s="106"/>
      <c r="GI281" s="106"/>
      <c r="GJ281" s="106"/>
      <c r="GK281" s="106"/>
      <c r="GL281" s="106"/>
      <c r="GM281" s="106"/>
      <c r="GN281" s="106"/>
      <c r="GO281" s="106"/>
      <c r="GP281" s="106"/>
      <c r="GQ281" s="106"/>
      <c r="GR281" s="106"/>
      <c r="GS281" s="106"/>
      <c r="GT281" s="106"/>
      <c r="GU281" s="106"/>
      <c r="GV281" s="106"/>
      <c r="GW281" s="106"/>
      <c r="GX281" s="106"/>
      <c r="GY281" s="106"/>
      <c r="GZ281" s="106"/>
      <c r="HA281" s="106"/>
      <c r="HB281" s="106"/>
      <c r="HC281" s="106"/>
      <c r="HD281" s="106"/>
      <c r="HE281" s="106"/>
      <c r="HF281" s="106"/>
      <c r="HG281" s="106"/>
      <c r="HH281" s="106"/>
      <c r="HI281" s="106"/>
      <c r="HJ281" s="106"/>
      <c r="HK281" s="106"/>
      <c r="HL281" s="106"/>
      <c r="HM281" s="106"/>
      <c r="HN281" s="106"/>
      <c r="HO281" s="106"/>
      <c r="HP281" s="106"/>
      <c r="HQ281" s="106"/>
      <c r="HR281" s="106"/>
      <c r="HS281" s="106"/>
      <c r="HT281" s="106"/>
      <c r="HU281" s="106"/>
      <c r="HV281" s="106"/>
      <c r="HW281" s="106"/>
      <c r="HX281" s="106"/>
      <c r="HY281" s="106"/>
      <c r="HZ281" s="106"/>
      <c r="IA281" s="106"/>
      <c r="IB281" s="106"/>
      <c r="IC281" s="106"/>
      <c r="ID281" s="106"/>
      <c r="IE281" s="106"/>
      <c r="IF281" s="106"/>
      <c r="IG281" s="106"/>
      <c r="IH281" s="106"/>
      <c r="II281" s="106"/>
      <c r="IJ281" s="106"/>
      <c r="IK281" s="106"/>
      <c r="IL281" s="106"/>
      <c r="IM281" s="106"/>
      <c r="IN281" s="106"/>
      <c r="IO281" s="106"/>
      <c r="IP281" s="106"/>
      <c r="IQ281" s="106"/>
      <c r="IR281" s="106"/>
      <c r="IS281" s="106"/>
      <c r="IT281" s="106"/>
      <c r="IU281" s="106"/>
      <c r="IV281" s="106"/>
      <c r="IW281" s="106"/>
      <c r="IX281" s="106"/>
      <c r="IY281" s="106"/>
      <c r="IZ281" s="106"/>
      <c r="JA281" s="106"/>
      <c r="JB281" s="106"/>
      <c r="JC281" s="106"/>
      <c r="JD281" s="106"/>
      <c r="JE281" s="106"/>
      <c r="JF281" s="106"/>
      <c r="JG281" s="106"/>
      <c r="JH281" s="106"/>
      <c r="JI281" s="106"/>
      <c r="JJ281" s="106"/>
      <c r="JK281" s="106"/>
      <c r="JL281" s="106"/>
      <c r="JM281" s="106"/>
      <c r="JN281" s="106"/>
      <c r="JO281" s="106"/>
      <c r="JP281" s="106"/>
      <c r="JQ281" s="106"/>
      <c r="JR281" s="106"/>
      <c r="JS281" s="106"/>
      <c r="JT281" s="106"/>
      <c r="JU281" s="106"/>
      <c r="JV281" s="106"/>
      <c r="JW281" s="106"/>
      <c r="JX281" s="106"/>
      <c r="JY281" s="106"/>
      <c r="JZ281" s="106"/>
      <c r="KA281" s="106"/>
      <c r="KB281" s="106"/>
      <c r="KC281" s="106"/>
      <c r="KD281" s="106"/>
      <c r="KE281" s="106"/>
      <c r="KF281" s="106"/>
      <c r="KG281" s="106"/>
      <c r="KH281" s="106"/>
      <c r="KI281" s="106"/>
      <c r="KJ281" s="106"/>
      <c r="KK281" s="106"/>
      <c r="KL281" s="106"/>
      <c r="KM281" s="106"/>
      <c r="KN281" s="106"/>
      <c r="KO281" s="106"/>
      <c r="KP281" s="106"/>
      <c r="KQ281" s="106"/>
      <c r="KR281" s="106"/>
      <c r="KS281" s="106"/>
      <c r="KT281" s="106"/>
      <c r="KU281" s="106"/>
      <c r="KV281" s="106"/>
      <c r="KW281" s="106"/>
      <c r="KX281" s="106"/>
      <c r="KY281" s="106"/>
      <c r="KZ281" s="106"/>
      <c r="LA281" s="106"/>
      <c r="LB281" s="106"/>
      <c r="LC281" s="106"/>
      <c r="LD281" s="106"/>
      <c r="LE281" s="106"/>
      <c r="LF281" s="106"/>
      <c r="LG281" s="106"/>
      <c r="LH281" s="106"/>
      <c r="LI281" s="106"/>
      <c r="LJ281" s="106"/>
      <c r="LK281" s="106"/>
      <c r="LL281" s="106"/>
      <c r="LM281" s="106"/>
      <c r="LN281" s="106"/>
      <c r="LO281" s="106"/>
      <c r="LP281" s="106"/>
      <c r="LQ281" s="106"/>
      <c r="LR281" s="106"/>
      <c r="LS281" s="106"/>
      <c r="LT281" s="106"/>
      <c r="LU281" s="106"/>
      <c r="LV281" s="106"/>
      <c r="LW281" s="106"/>
      <c r="LX281" s="106"/>
      <c r="LY281" s="106"/>
      <c r="LZ281" s="106"/>
      <c r="MA281" s="106"/>
      <c r="MB281" s="106"/>
      <c r="MC281" s="106"/>
      <c r="MD281" s="106"/>
      <c r="ME281" s="106"/>
      <c r="MF281" s="106"/>
      <c r="MG281" s="106"/>
      <c r="MH281" s="106"/>
      <c r="MI281" s="106"/>
      <c r="MJ281" s="106"/>
      <c r="MK281" s="106"/>
      <c r="ML281" s="106"/>
      <c r="MM281" s="106"/>
      <c r="MN281" s="106"/>
      <c r="MO281" s="106"/>
      <c r="MP281" s="106"/>
      <c r="MQ281" s="106"/>
      <c r="MR281" s="106"/>
      <c r="MS281" s="106"/>
      <c r="MT281" s="106"/>
      <c r="MU281" s="106"/>
      <c r="MV281" s="106"/>
      <c r="MW281" s="106"/>
      <c r="MX281" s="106"/>
      <c r="MY281" s="106"/>
      <c r="MZ281" s="106"/>
      <c r="NA281" s="106"/>
      <c r="NB281" s="106"/>
      <c r="NC281" s="106"/>
      <c r="ND281" s="106"/>
      <c r="NE281" s="106"/>
      <c r="NF281" s="106"/>
      <c r="NG281" s="106"/>
      <c r="NH281" s="106"/>
      <c r="NI281" s="106"/>
      <c r="NJ281" s="106"/>
      <c r="NK281" s="106"/>
      <c r="NL281" s="106"/>
      <c r="NM281" s="106"/>
      <c r="NN281" s="106"/>
      <c r="NO281" s="106"/>
      <c r="NP281" s="106"/>
      <c r="NQ281" s="106"/>
      <c r="NR281" s="106"/>
      <c r="NS281" s="106"/>
      <c r="NT281" s="106"/>
      <c r="NU281" s="106"/>
      <c r="NV281" s="106"/>
      <c r="NW281" s="106"/>
      <c r="NX281" s="106"/>
      <c r="NY281" s="106"/>
      <c r="NZ281" s="106"/>
      <c r="OA281" s="106"/>
      <c r="OB281" s="106"/>
      <c r="OC281" s="106"/>
      <c r="OD281" s="106"/>
      <c r="OE281" s="106"/>
      <c r="OF281" s="106"/>
      <c r="OG281" s="106"/>
      <c r="OH281" s="106"/>
      <c r="OI281" s="106"/>
      <c r="OJ281" s="106"/>
      <c r="OK281" s="106"/>
      <c r="OL281" s="106"/>
      <c r="OM281" s="106"/>
      <c r="ON281" s="106"/>
      <c r="OO281" s="106"/>
      <c r="OP281" s="106"/>
      <c r="OQ281" s="106"/>
      <c r="OR281" s="106"/>
      <c r="OS281" s="106"/>
      <c r="OT281" s="106"/>
      <c r="OU281" s="106"/>
      <c r="OV281" s="106"/>
      <c r="OW281" s="106"/>
      <c r="OX281" s="106"/>
      <c r="OY281" s="106"/>
      <c r="OZ281" s="106"/>
      <c r="PA281" s="106"/>
      <c r="PB281" s="106"/>
      <c r="PC281" s="106"/>
      <c r="PD281" s="106"/>
      <c r="PE281" s="106"/>
      <c r="PF281" s="106"/>
      <c r="PG281" s="106"/>
      <c r="PH281" s="106"/>
      <c r="PI281" s="106"/>
      <c r="PJ281" s="106"/>
      <c r="PK281" s="106"/>
      <c r="PL281" s="106"/>
      <c r="PM281" s="106"/>
      <c r="PN281" s="106"/>
      <c r="PO281" s="106"/>
      <c r="PP281" s="106"/>
      <c r="PQ281" s="106"/>
      <c r="PR281" s="106"/>
      <c r="PS281" s="106"/>
      <c r="PT281" s="106"/>
      <c r="PU281" s="106"/>
      <c r="PV281" s="106"/>
      <c r="PW281" s="106"/>
      <c r="PX281" s="106"/>
      <c r="PY281" s="106"/>
      <c r="PZ281" s="106"/>
      <c r="QA281" s="106"/>
      <c r="QB281" s="106"/>
      <c r="QC281" s="106"/>
      <c r="QD281" s="106"/>
      <c r="QE281" s="106"/>
      <c r="QF281" s="106"/>
      <c r="QG281" s="106"/>
      <c r="QH281" s="106"/>
      <c r="QI281" s="106"/>
      <c r="QJ281" s="106"/>
      <c r="QK281" s="106"/>
      <c r="QL281" s="106"/>
      <c r="QM281" s="106"/>
      <c r="QN281" s="106"/>
      <c r="QO281" s="106"/>
      <c r="QP281" s="106"/>
      <c r="QQ281" s="106"/>
      <c r="QR281" s="106"/>
      <c r="QS281" s="106"/>
      <c r="QT281" s="106"/>
      <c r="QU281" s="106"/>
      <c r="QV281" s="106"/>
      <c r="QW281" s="106"/>
      <c r="QX281" s="106"/>
      <c r="QY281" s="106"/>
      <c r="QZ281" s="106"/>
      <c r="RA281" s="106"/>
      <c r="RB281" s="106"/>
      <c r="RC281" s="106"/>
      <c r="RD281" s="106"/>
      <c r="RE281" s="106"/>
      <c r="RF281" s="106"/>
      <c r="RG281" s="106"/>
      <c r="RH281" s="106"/>
      <c r="RI281" s="106"/>
      <c r="RJ281" s="106"/>
      <c r="RK281" s="106"/>
      <c r="RL281" s="106"/>
      <c r="RM281" s="106"/>
      <c r="RN281" s="106"/>
      <c r="RO281" s="106"/>
      <c r="RP281" s="106"/>
      <c r="RQ281" s="106"/>
      <c r="RR281" s="106"/>
    </row>
    <row r="282" spans="1:486" x14ac:dyDescent="0.3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14"/>
      <c r="Q282" s="114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  <c r="GB282" s="106"/>
      <c r="GC282" s="106"/>
      <c r="GD282" s="106"/>
      <c r="GE282" s="106"/>
      <c r="GF282" s="106"/>
      <c r="GG282" s="106"/>
      <c r="GH282" s="106"/>
      <c r="GI282" s="106"/>
      <c r="GJ282" s="106"/>
      <c r="GK282" s="106"/>
      <c r="GL282" s="106"/>
      <c r="GM282" s="106"/>
      <c r="GN282" s="106"/>
      <c r="GO282" s="106"/>
      <c r="GP282" s="106"/>
      <c r="GQ282" s="106"/>
      <c r="GR282" s="106"/>
      <c r="GS282" s="106"/>
      <c r="GT282" s="106"/>
      <c r="GU282" s="106"/>
      <c r="GV282" s="106"/>
      <c r="GW282" s="106"/>
      <c r="GX282" s="106"/>
      <c r="GY282" s="106"/>
      <c r="GZ282" s="106"/>
      <c r="HA282" s="106"/>
      <c r="HB282" s="106"/>
      <c r="HC282" s="106"/>
      <c r="HD282" s="106"/>
      <c r="HE282" s="106"/>
      <c r="HF282" s="106"/>
      <c r="HG282" s="106"/>
      <c r="HH282" s="106"/>
      <c r="HI282" s="106"/>
      <c r="HJ282" s="106"/>
      <c r="HK282" s="106"/>
      <c r="HL282" s="106"/>
      <c r="HM282" s="106"/>
      <c r="HN282" s="106"/>
      <c r="HO282" s="106"/>
      <c r="HP282" s="106"/>
      <c r="HQ282" s="106"/>
      <c r="HR282" s="106"/>
      <c r="HS282" s="106"/>
      <c r="HT282" s="106"/>
      <c r="HU282" s="106"/>
      <c r="HV282" s="106"/>
      <c r="HW282" s="106"/>
      <c r="HX282" s="106"/>
      <c r="HY282" s="106"/>
      <c r="HZ282" s="106"/>
      <c r="IA282" s="106"/>
      <c r="IB282" s="106"/>
      <c r="IC282" s="106"/>
      <c r="ID282" s="106"/>
      <c r="IE282" s="106"/>
      <c r="IF282" s="106"/>
      <c r="IG282" s="106"/>
      <c r="IH282" s="106"/>
      <c r="II282" s="106"/>
      <c r="IJ282" s="106"/>
      <c r="IK282" s="106"/>
      <c r="IL282" s="106"/>
      <c r="IM282" s="106"/>
      <c r="IN282" s="106"/>
      <c r="IO282" s="106"/>
      <c r="IP282" s="106"/>
      <c r="IQ282" s="106"/>
      <c r="IR282" s="106"/>
      <c r="IS282" s="106"/>
      <c r="IT282" s="106"/>
      <c r="IU282" s="106"/>
      <c r="IV282" s="106"/>
      <c r="IW282" s="106"/>
      <c r="IX282" s="106"/>
      <c r="IY282" s="106"/>
      <c r="IZ282" s="106"/>
      <c r="JA282" s="106"/>
      <c r="JB282" s="106"/>
      <c r="JC282" s="106"/>
      <c r="JD282" s="106"/>
      <c r="JE282" s="106"/>
      <c r="JF282" s="106"/>
      <c r="JG282" s="106"/>
      <c r="JH282" s="106"/>
      <c r="JI282" s="106"/>
      <c r="JJ282" s="106"/>
      <c r="JK282" s="106"/>
      <c r="JL282" s="106"/>
      <c r="JM282" s="106"/>
      <c r="JN282" s="106"/>
      <c r="JO282" s="106"/>
      <c r="JP282" s="106"/>
      <c r="JQ282" s="106"/>
      <c r="JR282" s="106"/>
      <c r="JS282" s="106"/>
      <c r="JT282" s="106"/>
      <c r="JU282" s="106"/>
      <c r="JV282" s="106"/>
      <c r="JW282" s="106"/>
      <c r="JX282" s="106"/>
      <c r="JY282" s="106"/>
      <c r="JZ282" s="106"/>
      <c r="KA282" s="106"/>
      <c r="KB282" s="106"/>
      <c r="KC282" s="106"/>
      <c r="KD282" s="106"/>
      <c r="KE282" s="106"/>
      <c r="KF282" s="106"/>
      <c r="KG282" s="106"/>
      <c r="KH282" s="106"/>
      <c r="KI282" s="106"/>
      <c r="KJ282" s="106"/>
      <c r="KK282" s="106"/>
      <c r="KL282" s="106"/>
      <c r="KM282" s="106"/>
      <c r="KN282" s="106"/>
      <c r="KO282" s="106"/>
      <c r="KP282" s="106"/>
      <c r="KQ282" s="106"/>
      <c r="KR282" s="106"/>
      <c r="KS282" s="106"/>
      <c r="KT282" s="106"/>
      <c r="KU282" s="106"/>
      <c r="KV282" s="106"/>
      <c r="KW282" s="106"/>
      <c r="KX282" s="106"/>
      <c r="KY282" s="106"/>
      <c r="KZ282" s="106"/>
      <c r="LA282" s="106"/>
      <c r="LB282" s="106"/>
      <c r="LC282" s="106"/>
      <c r="LD282" s="106"/>
      <c r="LE282" s="106"/>
      <c r="LF282" s="106"/>
      <c r="LG282" s="106"/>
      <c r="LH282" s="106"/>
      <c r="LI282" s="106"/>
      <c r="LJ282" s="106"/>
      <c r="LK282" s="106"/>
      <c r="LL282" s="106"/>
      <c r="LM282" s="106"/>
      <c r="LN282" s="106"/>
      <c r="LO282" s="106"/>
      <c r="LP282" s="106"/>
      <c r="LQ282" s="106"/>
      <c r="LR282" s="106"/>
      <c r="LS282" s="106"/>
      <c r="LT282" s="106"/>
      <c r="LU282" s="106"/>
      <c r="LV282" s="106"/>
      <c r="LW282" s="106"/>
      <c r="LX282" s="106"/>
      <c r="LY282" s="106"/>
      <c r="LZ282" s="106"/>
      <c r="MA282" s="106"/>
      <c r="MB282" s="106"/>
      <c r="MC282" s="106"/>
      <c r="MD282" s="106"/>
      <c r="ME282" s="106"/>
      <c r="MF282" s="106"/>
      <c r="MG282" s="106"/>
      <c r="MH282" s="106"/>
      <c r="MI282" s="106"/>
      <c r="MJ282" s="106"/>
      <c r="MK282" s="106"/>
      <c r="ML282" s="106"/>
      <c r="MM282" s="106"/>
      <c r="MN282" s="106"/>
      <c r="MO282" s="106"/>
      <c r="MP282" s="106"/>
      <c r="MQ282" s="106"/>
      <c r="MR282" s="106"/>
      <c r="MS282" s="106"/>
      <c r="MT282" s="106"/>
      <c r="MU282" s="106"/>
      <c r="MV282" s="106"/>
      <c r="MW282" s="106"/>
      <c r="MX282" s="106"/>
      <c r="MY282" s="106"/>
      <c r="MZ282" s="106"/>
      <c r="NA282" s="106"/>
      <c r="NB282" s="106"/>
      <c r="NC282" s="106"/>
      <c r="ND282" s="106"/>
      <c r="NE282" s="106"/>
      <c r="NF282" s="106"/>
      <c r="NG282" s="106"/>
      <c r="NH282" s="106"/>
      <c r="NI282" s="106"/>
      <c r="NJ282" s="106"/>
      <c r="NK282" s="106"/>
      <c r="NL282" s="106"/>
      <c r="NM282" s="106"/>
      <c r="NN282" s="106"/>
      <c r="NO282" s="106"/>
      <c r="NP282" s="106"/>
      <c r="NQ282" s="106"/>
      <c r="NR282" s="106"/>
      <c r="NS282" s="106"/>
      <c r="NT282" s="106"/>
      <c r="NU282" s="106"/>
      <c r="NV282" s="106"/>
      <c r="NW282" s="106"/>
      <c r="NX282" s="106"/>
      <c r="NY282" s="106"/>
      <c r="NZ282" s="106"/>
      <c r="OA282" s="106"/>
      <c r="OB282" s="106"/>
      <c r="OC282" s="106"/>
      <c r="OD282" s="106"/>
      <c r="OE282" s="106"/>
      <c r="OF282" s="106"/>
      <c r="OG282" s="106"/>
      <c r="OH282" s="106"/>
      <c r="OI282" s="106"/>
      <c r="OJ282" s="106"/>
      <c r="OK282" s="106"/>
      <c r="OL282" s="106"/>
      <c r="OM282" s="106"/>
      <c r="ON282" s="106"/>
      <c r="OO282" s="106"/>
      <c r="OP282" s="106"/>
      <c r="OQ282" s="106"/>
      <c r="OR282" s="106"/>
      <c r="OS282" s="106"/>
      <c r="OT282" s="106"/>
      <c r="OU282" s="106"/>
      <c r="OV282" s="106"/>
      <c r="OW282" s="106"/>
      <c r="OX282" s="106"/>
      <c r="OY282" s="106"/>
      <c r="OZ282" s="106"/>
      <c r="PA282" s="106"/>
      <c r="PB282" s="106"/>
      <c r="PC282" s="106"/>
      <c r="PD282" s="106"/>
      <c r="PE282" s="106"/>
      <c r="PF282" s="106"/>
      <c r="PG282" s="106"/>
      <c r="PH282" s="106"/>
      <c r="PI282" s="106"/>
      <c r="PJ282" s="106"/>
      <c r="PK282" s="106"/>
      <c r="PL282" s="106"/>
      <c r="PM282" s="106"/>
      <c r="PN282" s="106"/>
      <c r="PO282" s="106"/>
      <c r="PP282" s="106"/>
      <c r="PQ282" s="106"/>
      <c r="PR282" s="106"/>
      <c r="PS282" s="106"/>
      <c r="PT282" s="106"/>
      <c r="PU282" s="106"/>
      <c r="PV282" s="106"/>
      <c r="PW282" s="106"/>
      <c r="PX282" s="106"/>
      <c r="PY282" s="106"/>
      <c r="PZ282" s="106"/>
      <c r="QA282" s="106"/>
      <c r="QB282" s="106"/>
      <c r="QC282" s="106"/>
      <c r="QD282" s="106"/>
      <c r="QE282" s="106"/>
      <c r="QF282" s="106"/>
      <c r="QG282" s="106"/>
      <c r="QH282" s="106"/>
      <c r="QI282" s="106"/>
      <c r="QJ282" s="106"/>
      <c r="QK282" s="106"/>
      <c r="QL282" s="106"/>
      <c r="QM282" s="106"/>
      <c r="QN282" s="106"/>
      <c r="QO282" s="106"/>
      <c r="QP282" s="106"/>
      <c r="QQ282" s="106"/>
      <c r="QR282" s="106"/>
      <c r="QS282" s="106"/>
      <c r="QT282" s="106"/>
      <c r="QU282" s="106"/>
      <c r="QV282" s="106"/>
      <c r="QW282" s="106"/>
      <c r="QX282" s="106"/>
      <c r="QY282" s="106"/>
      <c r="QZ282" s="106"/>
      <c r="RA282" s="106"/>
      <c r="RB282" s="106"/>
      <c r="RC282" s="106"/>
      <c r="RD282" s="106"/>
      <c r="RE282" s="106"/>
      <c r="RF282" s="106"/>
      <c r="RG282" s="106"/>
      <c r="RH282" s="106"/>
      <c r="RI282" s="106"/>
      <c r="RJ282" s="106"/>
      <c r="RK282" s="106"/>
      <c r="RL282" s="106"/>
      <c r="RM282" s="106"/>
      <c r="RN282" s="106"/>
      <c r="RO282" s="106"/>
      <c r="RP282" s="106"/>
      <c r="RQ282" s="106"/>
      <c r="RR282" s="106"/>
    </row>
    <row r="283" spans="1:486" x14ac:dyDescent="0.3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14"/>
      <c r="Q283" s="114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  <c r="GB283" s="106"/>
      <c r="GC283" s="106"/>
      <c r="GD283" s="106"/>
      <c r="GE283" s="106"/>
      <c r="GF283" s="106"/>
      <c r="GG283" s="106"/>
      <c r="GH283" s="106"/>
      <c r="GI283" s="106"/>
      <c r="GJ283" s="106"/>
      <c r="GK283" s="106"/>
      <c r="GL283" s="106"/>
      <c r="GM283" s="106"/>
      <c r="GN283" s="106"/>
      <c r="GO283" s="106"/>
      <c r="GP283" s="106"/>
      <c r="GQ283" s="106"/>
      <c r="GR283" s="106"/>
      <c r="GS283" s="106"/>
      <c r="GT283" s="106"/>
      <c r="GU283" s="106"/>
      <c r="GV283" s="106"/>
      <c r="GW283" s="106"/>
      <c r="GX283" s="106"/>
      <c r="GY283" s="106"/>
      <c r="GZ283" s="106"/>
      <c r="HA283" s="106"/>
      <c r="HB283" s="106"/>
      <c r="HC283" s="106"/>
      <c r="HD283" s="106"/>
      <c r="HE283" s="106"/>
      <c r="HF283" s="106"/>
      <c r="HG283" s="106"/>
      <c r="HH283" s="106"/>
      <c r="HI283" s="106"/>
      <c r="HJ283" s="106"/>
      <c r="HK283" s="106"/>
      <c r="HL283" s="106"/>
      <c r="HM283" s="106"/>
      <c r="HN283" s="106"/>
      <c r="HO283" s="106"/>
      <c r="HP283" s="106"/>
      <c r="HQ283" s="106"/>
      <c r="HR283" s="106"/>
      <c r="HS283" s="106"/>
      <c r="HT283" s="106"/>
      <c r="HU283" s="106"/>
      <c r="HV283" s="106"/>
      <c r="HW283" s="106"/>
      <c r="HX283" s="106"/>
      <c r="HY283" s="106"/>
      <c r="HZ283" s="106"/>
      <c r="IA283" s="106"/>
      <c r="IB283" s="106"/>
      <c r="IC283" s="106"/>
      <c r="ID283" s="106"/>
      <c r="IE283" s="106"/>
      <c r="IF283" s="106"/>
      <c r="IG283" s="106"/>
      <c r="IH283" s="106"/>
      <c r="II283" s="106"/>
      <c r="IJ283" s="106"/>
      <c r="IK283" s="106"/>
      <c r="IL283" s="106"/>
      <c r="IM283" s="106"/>
      <c r="IN283" s="106"/>
      <c r="IO283" s="106"/>
      <c r="IP283" s="106"/>
      <c r="IQ283" s="106"/>
      <c r="IR283" s="106"/>
      <c r="IS283" s="106"/>
      <c r="IT283" s="106"/>
      <c r="IU283" s="106"/>
      <c r="IV283" s="106"/>
      <c r="IW283" s="106"/>
      <c r="IX283" s="106"/>
      <c r="IY283" s="106"/>
      <c r="IZ283" s="106"/>
      <c r="JA283" s="106"/>
      <c r="JB283" s="106"/>
      <c r="JC283" s="106"/>
      <c r="JD283" s="106"/>
      <c r="JE283" s="106"/>
      <c r="JF283" s="106"/>
      <c r="JG283" s="106"/>
      <c r="JH283" s="106"/>
      <c r="JI283" s="106"/>
      <c r="JJ283" s="106"/>
      <c r="JK283" s="106"/>
      <c r="JL283" s="106"/>
      <c r="JM283" s="106"/>
      <c r="JN283" s="106"/>
      <c r="JO283" s="106"/>
      <c r="JP283" s="106"/>
      <c r="JQ283" s="106"/>
      <c r="JR283" s="106"/>
      <c r="JS283" s="106"/>
      <c r="JT283" s="106"/>
      <c r="JU283" s="106"/>
      <c r="JV283" s="106"/>
      <c r="JW283" s="106"/>
      <c r="JX283" s="106"/>
      <c r="JY283" s="106"/>
      <c r="JZ283" s="106"/>
      <c r="KA283" s="106"/>
      <c r="KB283" s="106"/>
      <c r="KC283" s="106"/>
      <c r="KD283" s="106"/>
      <c r="KE283" s="106"/>
      <c r="KF283" s="106"/>
      <c r="KG283" s="106"/>
      <c r="KH283" s="106"/>
      <c r="KI283" s="106"/>
      <c r="KJ283" s="106"/>
      <c r="KK283" s="106"/>
      <c r="KL283" s="106"/>
      <c r="KM283" s="106"/>
      <c r="KN283" s="106"/>
      <c r="KO283" s="106"/>
      <c r="KP283" s="106"/>
      <c r="KQ283" s="106"/>
      <c r="KR283" s="106"/>
      <c r="KS283" s="106"/>
      <c r="KT283" s="106"/>
      <c r="KU283" s="106"/>
      <c r="KV283" s="106"/>
      <c r="KW283" s="106"/>
      <c r="KX283" s="106"/>
      <c r="KY283" s="106"/>
      <c r="KZ283" s="106"/>
      <c r="LA283" s="106"/>
      <c r="LB283" s="106"/>
      <c r="LC283" s="106"/>
      <c r="LD283" s="106"/>
      <c r="LE283" s="106"/>
      <c r="LF283" s="106"/>
      <c r="LG283" s="106"/>
      <c r="LH283" s="106"/>
      <c r="LI283" s="106"/>
      <c r="LJ283" s="106"/>
      <c r="LK283" s="106"/>
      <c r="LL283" s="106"/>
      <c r="LM283" s="106"/>
      <c r="LN283" s="106"/>
      <c r="LO283" s="106"/>
      <c r="LP283" s="106"/>
      <c r="LQ283" s="106"/>
      <c r="LR283" s="106"/>
      <c r="LS283" s="106"/>
      <c r="LT283" s="106"/>
      <c r="LU283" s="106"/>
      <c r="LV283" s="106"/>
      <c r="LW283" s="106"/>
      <c r="LX283" s="106"/>
      <c r="LY283" s="106"/>
      <c r="LZ283" s="106"/>
      <c r="MA283" s="106"/>
      <c r="MB283" s="106"/>
      <c r="MC283" s="106"/>
      <c r="MD283" s="106"/>
      <c r="ME283" s="106"/>
      <c r="MF283" s="106"/>
      <c r="MG283" s="106"/>
      <c r="MH283" s="106"/>
      <c r="MI283" s="106"/>
      <c r="MJ283" s="106"/>
      <c r="MK283" s="106"/>
      <c r="ML283" s="106"/>
      <c r="MM283" s="106"/>
      <c r="MN283" s="106"/>
      <c r="MO283" s="106"/>
      <c r="MP283" s="106"/>
      <c r="MQ283" s="106"/>
      <c r="MR283" s="106"/>
      <c r="MS283" s="106"/>
      <c r="MT283" s="106"/>
      <c r="MU283" s="106"/>
      <c r="MV283" s="106"/>
      <c r="MW283" s="106"/>
      <c r="MX283" s="106"/>
      <c r="MY283" s="106"/>
      <c r="MZ283" s="106"/>
      <c r="NA283" s="106"/>
      <c r="NB283" s="106"/>
      <c r="NC283" s="106"/>
      <c r="ND283" s="106"/>
      <c r="NE283" s="106"/>
      <c r="NF283" s="106"/>
      <c r="NG283" s="106"/>
      <c r="NH283" s="106"/>
      <c r="NI283" s="106"/>
      <c r="NJ283" s="106"/>
      <c r="NK283" s="106"/>
      <c r="NL283" s="106"/>
      <c r="NM283" s="106"/>
      <c r="NN283" s="106"/>
      <c r="NO283" s="106"/>
      <c r="NP283" s="106"/>
      <c r="NQ283" s="106"/>
      <c r="NR283" s="106"/>
      <c r="NS283" s="106"/>
      <c r="NT283" s="106"/>
      <c r="NU283" s="106"/>
      <c r="NV283" s="106"/>
      <c r="NW283" s="106"/>
      <c r="NX283" s="106"/>
      <c r="NY283" s="106"/>
      <c r="NZ283" s="106"/>
      <c r="OA283" s="106"/>
      <c r="OB283" s="106"/>
      <c r="OC283" s="106"/>
      <c r="OD283" s="106"/>
      <c r="OE283" s="106"/>
      <c r="OF283" s="106"/>
      <c r="OG283" s="106"/>
      <c r="OH283" s="106"/>
      <c r="OI283" s="106"/>
      <c r="OJ283" s="106"/>
      <c r="OK283" s="106"/>
      <c r="OL283" s="106"/>
      <c r="OM283" s="106"/>
      <c r="ON283" s="106"/>
      <c r="OO283" s="106"/>
      <c r="OP283" s="106"/>
      <c r="OQ283" s="106"/>
      <c r="OR283" s="106"/>
      <c r="OS283" s="106"/>
      <c r="OT283" s="106"/>
      <c r="OU283" s="106"/>
      <c r="OV283" s="106"/>
      <c r="OW283" s="106"/>
      <c r="OX283" s="106"/>
      <c r="OY283" s="106"/>
      <c r="OZ283" s="106"/>
      <c r="PA283" s="106"/>
      <c r="PB283" s="106"/>
      <c r="PC283" s="106"/>
      <c r="PD283" s="106"/>
      <c r="PE283" s="106"/>
      <c r="PF283" s="106"/>
      <c r="PG283" s="106"/>
      <c r="PH283" s="106"/>
      <c r="PI283" s="106"/>
      <c r="PJ283" s="106"/>
      <c r="PK283" s="106"/>
      <c r="PL283" s="106"/>
      <c r="PM283" s="106"/>
      <c r="PN283" s="106"/>
      <c r="PO283" s="106"/>
      <c r="PP283" s="106"/>
      <c r="PQ283" s="106"/>
      <c r="PR283" s="106"/>
      <c r="PS283" s="106"/>
      <c r="PT283" s="106"/>
      <c r="PU283" s="106"/>
      <c r="PV283" s="106"/>
      <c r="PW283" s="106"/>
      <c r="PX283" s="106"/>
      <c r="PY283" s="106"/>
      <c r="PZ283" s="106"/>
      <c r="QA283" s="106"/>
      <c r="QB283" s="106"/>
      <c r="QC283" s="106"/>
      <c r="QD283" s="106"/>
      <c r="QE283" s="106"/>
      <c r="QF283" s="106"/>
      <c r="QG283" s="106"/>
      <c r="QH283" s="106"/>
      <c r="QI283" s="106"/>
      <c r="QJ283" s="106"/>
      <c r="QK283" s="106"/>
      <c r="QL283" s="106"/>
      <c r="QM283" s="106"/>
      <c r="QN283" s="106"/>
      <c r="QO283" s="106"/>
      <c r="QP283" s="106"/>
      <c r="QQ283" s="106"/>
      <c r="QR283" s="106"/>
      <c r="QS283" s="106"/>
      <c r="QT283" s="106"/>
      <c r="QU283" s="106"/>
      <c r="QV283" s="106"/>
      <c r="QW283" s="106"/>
      <c r="QX283" s="106"/>
      <c r="QY283" s="106"/>
      <c r="QZ283" s="106"/>
      <c r="RA283" s="106"/>
      <c r="RB283" s="106"/>
      <c r="RC283" s="106"/>
      <c r="RD283" s="106"/>
      <c r="RE283" s="106"/>
      <c r="RF283" s="106"/>
      <c r="RG283" s="106"/>
      <c r="RH283" s="106"/>
      <c r="RI283" s="106"/>
      <c r="RJ283" s="106"/>
      <c r="RK283" s="106"/>
      <c r="RL283" s="106"/>
      <c r="RM283" s="106"/>
      <c r="RN283" s="106"/>
      <c r="RO283" s="106"/>
      <c r="RP283" s="106"/>
      <c r="RQ283" s="106"/>
      <c r="RR283" s="106"/>
    </row>
    <row r="284" spans="1:486" x14ac:dyDescent="0.3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14"/>
      <c r="Q284" s="114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  <c r="GB284" s="106"/>
      <c r="GC284" s="106"/>
      <c r="GD284" s="106"/>
      <c r="GE284" s="106"/>
      <c r="GF284" s="106"/>
      <c r="GG284" s="106"/>
      <c r="GH284" s="106"/>
      <c r="GI284" s="106"/>
      <c r="GJ284" s="106"/>
      <c r="GK284" s="106"/>
      <c r="GL284" s="106"/>
      <c r="GM284" s="106"/>
      <c r="GN284" s="106"/>
      <c r="GO284" s="106"/>
      <c r="GP284" s="106"/>
      <c r="GQ284" s="106"/>
      <c r="GR284" s="106"/>
      <c r="GS284" s="106"/>
      <c r="GT284" s="106"/>
      <c r="GU284" s="106"/>
      <c r="GV284" s="106"/>
      <c r="GW284" s="106"/>
      <c r="GX284" s="106"/>
      <c r="GY284" s="106"/>
      <c r="GZ284" s="106"/>
      <c r="HA284" s="106"/>
      <c r="HB284" s="106"/>
      <c r="HC284" s="106"/>
      <c r="HD284" s="106"/>
      <c r="HE284" s="106"/>
      <c r="HF284" s="106"/>
      <c r="HG284" s="106"/>
      <c r="HH284" s="106"/>
      <c r="HI284" s="106"/>
      <c r="HJ284" s="106"/>
      <c r="HK284" s="106"/>
      <c r="HL284" s="106"/>
      <c r="HM284" s="106"/>
      <c r="HN284" s="106"/>
      <c r="HO284" s="106"/>
      <c r="HP284" s="106"/>
      <c r="HQ284" s="106"/>
      <c r="HR284" s="106"/>
      <c r="HS284" s="106"/>
      <c r="HT284" s="106"/>
      <c r="HU284" s="106"/>
      <c r="HV284" s="106"/>
      <c r="HW284" s="106"/>
      <c r="HX284" s="106"/>
      <c r="HY284" s="106"/>
      <c r="HZ284" s="106"/>
      <c r="IA284" s="106"/>
      <c r="IB284" s="106"/>
      <c r="IC284" s="106"/>
      <c r="ID284" s="106"/>
      <c r="IE284" s="106"/>
      <c r="IF284" s="106"/>
      <c r="IG284" s="106"/>
      <c r="IH284" s="106"/>
      <c r="II284" s="106"/>
      <c r="IJ284" s="106"/>
      <c r="IK284" s="106"/>
      <c r="IL284" s="106"/>
      <c r="IM284" s="106"/>
      <c r="IN284" s="106"/>
      <c r="IO284" s="106"/>
      <c r="IP284" s="106"/>
      <c r="IQ284" s="106"/>
      <c r="IR284" s="106"/>
      <c r="IS284" s="106"/>
      <c r="IT284" s="106"/>
      <c r="IU284" s="106"/>
      <c r="IV284" s="106"/>
      <c r="IW284" s="106"/>
      <c r="IX284" s="106"/>
      <c r="IY284" s="106"/>
      <c r="IZ284" s="106"/>
      <c r="JA284" s="106"/>
      <c r="JB284" s="106"/>
      <c r="JC284" s="106"/>
      <c r="JD284" s="106"/>
      <c r="JE284" s="106"/>
      <c r="JF284" s="106"/>
      <c r="JG284" s="106"/>
      <c r="JH284" s="106"/>
      <c r="JI284" s="106"/>
      <c r="JJ284" s="106"/>
      <c r="JK284" s="106"/>
      <c r="JL284" s="106"/>
      <c r="JM284" s="106"/>
      <c r="JN284" s="106"/>
      <c r="JO284" s="106"/>
      <c r="JP284" s="106"/>
      <c r="JQ284" s="106"/>
      <c r="JR284" s="106"/>
      <c r="JS284" s="106"/>
      <c r="JT284" s="106"/>
      <c r="JU284" s="106"/>
      <c r="JV284" s="106"/>
      <c r="JW284" s="106"/>
      <c r="JX284" s="106"/>
      <c r="JY284" s="106"/>
      <c r="JZ284" s="106"/>
      <c r="KA284" s="106"/>
      <c r="KB284" s="106"/>
      <c r="KC284" s="106"/>
      <c r="KD284" s="106"/>
      <c r="KE284" s="106"/>
      <c r="KF284" s="106"/>
      <c r="KG284" s="106"/>
      <c r="KH284" s="106"/>
      <c r="KI284" s="106"/>
      <c r="KJ284" s="106"/>
      <c r="KK284" s="106"/>
      <c r="KL284" s="106"/>
      <c r="KM284" s="106"/>
      <c r="KN284" s="106"/>
      <c r="KO284" s="106"/>
      <c r="KP284" s="106"/>
      <c r="KQ284" s="106"/>
      <c r="KR284" s="106"/>
      <c r="KS284" s="106"/>
      <c r="KT284" s="106"/>
      <c r="KU284" s="106"/>
      <c r="KV284" s="106"/>
      <c r="KW284" s="106"/>
      <c r="KX284" s="106"/>
      <c r="KY284" s="106"/>
      <c r="KZ284" s="106"/>
      <c r="LA284" s="106"/>
      <c r="LB284" s="106"/>
      <c r="LC284" s="106"/>
      <c r="LD284" s="106"/>
      <c r="LE284" s="106"/>
      <c r="LF284" s="106"/>
      <c r="LG284" s="106"/>
      <c r="LH284" s="106"/>
      <c r="LI284" s="106"/>
      <c r="LJ284" s="106"/>
      <c r="LK284" s="106"/>
      <c r="LL284" s="106"/>
      <c r="LM284" s="106"/>
      <c r="LN284" s="106"/>
      <c r="LO284" s="106"/>
      <c r="LP284" s="106"/>
      <c r="LQ284" s="106"/>
      <c r="LR284" s="106"/>
      <c r="LS284" s="106"/>
      <c r="LT284" s="106"/>
      <c r="LU284" s="106"/>
      <c r="LV284" s="106"/>
      <c r="LW284" s="106"/>
      <c r="LX284" s="106"/>
      <c r="LY284" s="106"/>
      <c r="LZ284" s="106"/>
      <c r="MA284" s="106"/>
      <c r="MB284" s="106"/>
      <c r="MC284" s="106"/>
      <c r="MD284" s="106"/>
      <c r="ME284" s="106"/>
      <c r="MF284" s="106"/>
      <c r="MG284" s="106"/>
      <c r="MH284" s="106"/>
      <c r="MI284" s="106"/>
      <c r="MJ284" s="106"/>
      <c r="MK284" s="106"/>
      <c r="ML284" s="106"/>
      <c r="MM284" s="106"/>
      <c r="MN284" s="106"/>
      <c r="MO284" s="106"/>
      <c r="MP284" s="106"/>
      <c r="MQ284" s="106"/>
      <c r="MR284" s="106"/>
      <c r="MS284" s="106"/>
      <c r="MT284" s="106"/>
      <c r="MU284" s="106"/>
      <c r="MV284" s="106"/>
      <c r="MW284" s="106"/>
      <c r="MX284" s="106"/>
      <c r="MY284" s="106"/>
      <c r="MZ284" s="106"/>
      <c r="NA284" s="106"/>
      <c r="NB284" s="106"/>
      <c r="NC284" s="106"/>
      <c r="ND284" s="106"/>
      <c r="NE284" s="106"/>
      <c r="NF284" s="106"/>
      <c r="NG284" s="106"/>
      <c r="NH284" s="106"/>
      <c r="NI284" s="106"/>
      <c r="NJ284" s="106"/>
      <c r="NK284" s="106"/>
      <c r="NL284" s="106"/>
      <c r="NM284" s="106"/>
      <c r="NN284" s="106"/>
      <c r="NO284" s="106"/>
      <c r="NP284" s="106"/>
      <c r="NQ284" s="106"/>
      <c r="NR284" s="106"/>
      <c r="NS284" s="106"/>
      <c r="NT284" s="106"/>
      <c r="NU284" s="106"/>
      <c r="NV284" s="106"/>
      <c r="NW284" s="106"/>
      <c r="NX284" s="106"/>
      <c r="NY284" s="106"/>
      <c r="NZ284" s="106"/>
      <c r="OA284" s="106"/>
      <c r="OB284" s="106"/>
      <c r="OC284" s="106"/>
      <c r="OD284" s="106"/>
      <c r="OE284" s="106"/>
      <c r="OF284" s="106"/>
      <c r="OG284" s="106"/>
      <c r="OH284" s="106"/>
      <c r="OI284" s="106"/>
      <c r="OJ284" s="106"/>
      <c r="OK284" s="106"/>
      <c r="OL284" s="106"/>
      <c r="OM284" s="106"/>
      <c r="ON284" s="106"/>
      <c r="OO284" s="106"/>
      <c r="OP284" s="106"/>
      <c r="OQ284" s="106"/>
      <c r="OR284" s="106"/>
      <c r="OS284" s="106"/>
      <c r="OT284" s="106"/>
      <c r="OU284" s="106"/>
      <c r="OV284" s="106"/>
      <c r="OW284" s="106"/>
      <c r="OX284" s="106"/>
      <c r="OY284" s="106"/>
      <c r="OZ284" s="106"/>
      <c r="PA284" s="106"/>
      <c r="PB284" s="106"/>
      <c r="PC284" s="106"/>
      <c r="PD284" s="106"/>
      <c r="PE284" s="106"/>
      <c r="PF284" s="106"/>
      <c r="PG284" s="106"/>
      <c r="PH284" s="106"/>
      <c r="PI284" s="106"/>
      <c r="PJ284" s="106"/>
      <c r="PK284" s="106"/>
      <c r="PL284" s="106"/>
      <c r="PM284" s="106"/>
      <c r="PN284" s="106"/>
      <c r="PO284" s="106"/>
      <c r="PP284" s="106"/>
      <c r="PQ284" s="106"/>
      <c r="PR284" s="106"/>
      <c r="PS284" s="106"/>
      <c r="PT284" s="106"/>
      <c r="PU284" s="106"/>
      <c r="PV284" s="106"/>
      <c r="PW284" s="106"/>
      <c r="PX284" s="106"/>
      <c r="PY284" s="106"/>
      <c r="PZ284" s="106"/>
      <c r="QA284" s="106"/>
      <c r="QB284" s="106"/>
      <c r="QC284" s="106"/>
      <c r="QD284" s="106"/>
      <c r="QE284" s="106"/>
      <c r="QF284" s="106"/>
      <c r="QG284" s="106"/>
      <c r="QH284" s="106"/>
      <c r="QI284" s="106"/>
      <c r="QJ284" s="106"/>
      <c r="QK284" s="106"/>
      <c r="QL284" s="106"/>
      <c r="QM284" s="106"/>
      <c r="QN284" s="106"/>
      <c r="QO284" s="106"/>
      <c r="QP284" s="106"/>
      <c r="QQ284" s="106"/>
      <c r="QR284" s="106"/>
      <c r="QS284" s="106"/>
      <c r="QT284" s="106"/>
      <c r="QU284" s="106"/>
      <c r="QV284" s="106"/>
      <c r="QW284" s="106"/>
      <c r="QX284" s="106"/>
      <c r="QY284" s="106"/>
      <c r="QZ284" s="106"/>
      <c r="RA284" s="106"/>
      <c r="RB284" s="106"/>
      <c r="RC284" s="106"/>
      <c r="RD284" s="106"/>
      <c r="RE284" s="106"/>
      <c r="RF284" s="106"/>
      <c r="RG284" s="106"/>
      <c r="RH284" s="106"/>
      <c r="RI284" s="106"/>
      <c r="RJ284" s="106"/>
      <c r="RK284" s="106"/>
      <c r="RL284" s="106"/>
      <c r="RM284" s="106"/>
      <c r="RN284" s="106"/>
      <c r="RO284" s="106"/>
      <c r="RP284" s="106"/>
      <c r="RQ284" s="106"/>
      <c r="RR284" s="106"/>
    </row>
    <row r="285" spans="1:486" x14ac:dyDescent="0.3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14"/>
      <c r="Q285" s="114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  <c r="GB285" s="106"/>
      <c r="GC285" s="106"/>
      <c r="GD285" s="106"/>
      <c r="GE285" s="106"/>
      <c r="GF285" s="106"/>
      <c r="GG285" s="106"/>
      <c r="GH285" s="106"/>
      <c r="GI285" s="106"/>
      <c r="GJ285" s="106"/>
      <c r="GK285" s="106"/>
      <c r="GL285" s="106"/>
      <c r="GM285" s="106"/>
      <c r="GN285" s="106"/>
      <c r="GO285" s="106"/>
      <c r="GP285" s="106"/>
      <c r="GQ285" s="106"/>
      <c r="GR285" s="106"/>
      <c r="GS285" s="106"/>
      <c r="GT285" s="106"/>
      <c r="GU285" s="106"/>
      <c r="GV285" s="106"/>
      <c r="GW285" s="106"/>
      <c r="GX285" s="106"/>
      <c r="GY285" s="106"/>
      <c r="GZ285" s="106"/>
      <c r="HA285" s="106"/>
      <c r="HB285" s="106"/>
      <c r="HC285" s="106"/>
      <c r="HD285" s="106"/>
      <c r="HE285" s="106"/>
      <c r="HF285" s="106"/>
      <c r="HG285" s="106"/>
      <c r="HH285" s="106"/>
      <c r="HI285" s="106"/>
      <c r="HJ285" s="106"/>
      <c r="HK285" s="106"/>
      <c r="HL285" s="106"/>
      <c r="HM285" s="106"/>
      <c r="HN285" s="106"/>
      <c r="HO285" s="106"/>
      <c r="HP285" s="106"/>
      <c r="HQ285" s="106"/>
      <c r="HR285" s="106"/>
      <c r="HS285" s="106"/>
      <c r="HT285" s="106"/>
      <c r="HU285" s="106"/>
      <c r="HV285" s="106"/>
      <c r="HW285" s="106"/>
      <c r="HX285" s="106"/>
      <c r="HY285" s="106"/>
      <c r="HZ285" s="106"/>
      <c r="IA285" s="106"/>
      <c r="IB285" s="106"/>
      <c r="IC285" s="106"/>
      <c r="ID285" s="106"/>
      <c r="IE285" s="106"/>
      <c r="IF285" s="106"/>
      <c r="IG285" s="106"/>
      <c r="IH285" s="106"/>
      <c r="II285" s="106"/>
      <c r="IJ285" s="106"/>
      <c r="IK285" s="106"/>
      <c r="IL285" s="106"/>
      <c r="IM285" s="106"/>
      <c r="IN285" s="106"/>
      <c r="IO285" s="106"/>
      <c r="IP285" s="106"/>
      <c r="IQ285" s="106"/>
      <c r="IR285" s="106"/>
      <c r="IS285" s="106"/>
      <c r="IT285" s="106"/>
      <c r="IU285" s="106"/>
      <c r="IV285" s="106"/>
      <c r="IW285" s="106"/>
      <c r="IX285" s="106"/>
      <c r="IY285" s="106"/>
      <c r="IZ285" s="106"/>
      <c r="JA285" s="106"/>
      <c r="JB285" s="106"/>
      <c r="JC285" s="106"/>
      <c r="JD285" s="106"/>
      <c r="JE285" s="106"/>
      <c r="JF285" s="106"/>
      <c r="JG285" s="106"/>
      <c r="JH285" s="106"/>
      <c r="JI285" s="106"/>
      <c r="JJ285" s="106"/>
      <c r="JK285" s="106"/>
      <c r="JL285" s="106"/>
      <c r="JM285" s="106"/>
      <c r="JN285" s="106"/>
      <c r="JO285" s="106"/>
      <c r="JP285" s="106"/>
      <c r="JQ285" s="106"/>
      <c r="JR285" s="106"/>
      <c r="JS285" s="106"/>
      <c r="JT285" s="106"/>
      <c r="JU285" s="106"/>
      <c r="JV285" s="106"/>
      <c r="JW285" s="106"/>
      <c r="JX285" s="106"/>
      <c r="JY285" s="106"/>
      <c r="JZ285" s="106"/>
      <c r="KA285" s="106"/>
      <c r="KB285" s="106"/>
      <c r="KC285" s="106"/>
      <c r="KD285" s="106"/>
      <c r="KE285" s="106"/>
      <c r="KF285" s="106"/>
      <c r="KG285" s="106"/>
      <c r="KH285" s="106"/>
      <c r="KI285" s="106"/>
      <c r="KJ285" s="106"/>
      <c r="KK285" s="106"/>
      <c r="KL285" s="106"/>
      <c r="KM285" s="106"/>
      <c r="KN285" s="106"/>
      <c r="KO285" s="106"/>
      <c r="KP285" s="106"/>
      <c r="KQ285" s="106"/>
      <c r="KR285" s="106"/>
      <c r="KS285" s="106"/>
      <c r="KT285" s="106"/>
      <c r="KU285" s="106"/>
      <c r="KV285" s="106"/>
      <c r="KW285" s="106"/>
      <c r="KX285" s="106"/>
      <c r="KY285" s="106"/>
      <c r="KZ285" s="106"/>
      <c r="LA285" s="106"/>
      <c r="LB285" s="106"/>
      <c r="LC285" s="106"/>
      <c r="LD285" s="106"/>
      <c r="LE285" s="106"/>
      <c r="LF285" s="106"/>
      <c r="LG285" s="106"/>
      <c r="LH285" s="106"/>
      <c r="LI285" s="106"/>
      <c r="LJ285" s="106"/>
      <c r="LK285" s="106"/>
      <c r="LL285" s="106"/>
      <c r="LM285" s="106"/>
      <c r="LN285" s="106"/>
      <c r="LO285" s="106"/>
      <c r="LP285" s="106"/>
      <c r="LQ285" s="106"/>
      <c r="LR285" s="106"/>
      <c r="LS285" s="106"/>
      <c r="LT285" s="106"/>
      <c r="LU285" s="106"/>
      <c r="LV285" s="106"/>
      <c r="LW285" s="106"/>
      <c r="LX285" s="106"/>
      <c r="LY285" s="106"/>
      <c r="LZ285" s="106"/>
      <c r="MA285" s="106"/>
      <c r="MB285" s="106"/>
      <c r="MC285" s="106"/>
      <c r="MD285" s="106"/>
      <c r="ME285" s="106"/>
      <c r="MF285" s="106"/>
      <c r="MG285" s="106"/>
      <c r="MH285" s="106"/>
      <c r="MI285" s="106"/>
      <c r="MJ285" s="106"/>
      <c r="MK285" s="106"/>
      <c r="ML285" s="106"/>
      <c r="MM285" s="106"/>
      <c r="MN285" s="106"/>
      <c r="MO285" s="106"/>
      <c r="MP285" s="106"/>
      <c r="MQ285" s="106"/>
      <c r="MR285" s="106"/>
      <c r="MS285" s="106"/>
      <c r="MT285" s="106"/>
      <c r="MU285" s="106"/>
      <c r="MV285" s="106"/>
      <c r="MW285" s="106"/>
      <c r="MX285" s="106"/>
      <c r="MY285" s="106"/>
      <c r="MZ285" s="106"/>
      <c r="NA285" s="106"/>
      <c r="NB285" s="106"/>
      <c r="NC285" s="106"/>
      <c r="ND285" s="106"/>
      <c r="NE285" s="106"/>
      <c r="NF285" s="106"/>
      <c r="NG285" s="106"/>
      <c r="NH285" s="106"/>
      <c r="NI285" s="106"/>
      <c r="NJ285" s="106"/>
      <c r="NK285" s="106"/>
      <c r="NL285" s="106"/>
      <c r="NM285" s="106"/>
      <c r="NN285" s="106"/>
      <c r="NO285" s="106"/>
      <c r="NP285" s="106"/>
      <c r="NQ285" s="106"/>
      <c r="NR285" s="106"/>
      <c r="NS285" s="106"/>
      <c r="NT285" s="106"/>
      <c r="NU285" s="106"/>
      <c r="NV285" s="106"/>
      <c r="NW285" s="106"/>
      <c r="NX285" s="106"/>
      <c r="NY285" s="106"/>
      <c r="NZ285" s="106"/>
      <c r="OA285" s="106"/>
      <c r="OB285" s="106"/>
      <c r="OC285" s="106"/>
      <c r="OD285" s="106"/>
      <c r="OE285" s="106"/>
      <c r="OF285" s="106"/>
      <c r="OG285" s="106"/>
      <c r="OH285" s="106"/>
      <c r="OI285" s="106"/>
      <c r="OJ285" s="106"/>
      <c r="OK285" s="106"/>
      <c r="OL285" s="106"/>
      <c r="OM285" s="106"/>
      <c r="ON285" s="106"/>
      <c r="OO285" s="106"/>
      <c r="OP285" s="106"/>
      <c r="OQ285" s="106"/>
      <c r="OR285" s="106"/>
      <c r="OS285" s="106"/>
      <c r="OT285" s="106"/>
      <c r="OU285" s="106"/>
      <c r="OV285" s="106"/>
      <c r="OW285" s="106"/>
      <c r="OX285" s="106"/>
      <c r="OY285" s="106"/>
      <c r="OZ285" s="106"/>
      <c r="PA285" s="106"/>
      <c r="PB285" s="106"/>
      <c r="PC285" s="106"/>
      <c r="PD285" s="106"/>
      <c r="PE285" s="106"/>
      <c r="PF285" s="106"/>
      <c r="PG285" s="106"/>
      <c r="PH285" s="106"/>
      <c r="PI285" s="106"/>
      <c r="PJ285" s="106"/>
      <c r="PK285" s="106"/>
      <c r="PL285" s="106"/>
      <c r="PM285" s="106"/>
      <c r="PN285" s="106"/>
      <c r="PO285" s="106"/>
      <c r="PP285" s="106"/>
      <c r="PQ285" s="106"/>
      <c r="PR285" s="106"/>
      <c r="PS285" s="106"/>
      <c r="PT285" s="106"/>
      <c r="PU285" s="106"/>
      <c r="PV285" s="106"/>
      <c r="PW285" s="106"/>
      <c r="PX285" s="106"/>
      <c r="PY285" s="106"/>
      <c r="PZ285" s="106"/>
      <c r="QA285" s="106"/>
      <c r="QB285" s="106"/>
      <c r="QC285" s="106"/>
      <c r="QD285" s="106"/>
      <c r="QE285" s="106"/>
      <c r="QF285" s="106"/>
      <c r="QG285" s="106"/>
      <c r="QH285" s="106"/>
      <c r="QI285" s="106"/>
      <c r="QJ285" s="106"/>
      <c r="QK285" s="106"/>
      <c r="QL285" s="106"/>
      <c r="QM285" s="106"/>
      <c r="QN285" s="106"/>
      <c r="QO285" s="106"/>
      <c r="QP285" s="106"/>
      <c r="QQ285" s="106"/>
      <c r="QR285" s="106"/>
      <c r="QS285" s="106"/>
      <c r="QT285" s="106"/>
      <c r="QU285" s="106"/>
      <c r="QV285" s="106"/>
      <c r="QW285" s="106"/>
      <c r="QX285" s="106"/>
      <c r="QY285" s="106"/>
      <c r="QZ285" s="106"/>
      <c r="RA285" s="106"/>
      <c r="RB285" s="106"/>
      <c r="RC285" s="106"/>
      <c r="RD285" s="106"/>
      <c r="RE285" s="106"/>
      <c r="RF285" s="106"/>
      <c r="RG285" s="106"/>
      <c r="RH285" s="106"/>
      <c r="RI285" s="106"/>
      <c r="RJ285" s="106"/>
      <c r="RK285" s="106"/>
      <c r="RL285" s="106"/>
      <c r="RM285" s="106"/>
      <c r="RN285" s="106"/>
      <c r="RO285" s="106"/>
      <c r="RP285" s="106"/>
      <c r="RQ285" s="106"/>
      <c r="RR285" s="106"/>
    </row>
    <row r="286" spans="1:486" x14ac:dyDescent="0.3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14"/>
      <c r="Q286" s="114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  <c r="GB286" s="106"/>
      <c r="GC286" s="106"/>
      <c r="GD286" s="106"/>
      <c r="GE286" s="106"/>
      <c r="GF286" s="106"/>
      <c r="GG286" s="106"/>
      <c r="GH286" s="106"/>
      <c r="GI286" s="106"/>
      <c r="GJ286" s="106"/>
      <c r="GK286" s="106"/>
      <c r="GL286" s="106"/>
      <c r="GM286" s="106"/>
      <c r="GN286" s="106"/>
      <c r="GO286" s="106"/>
      <c r="GP286" s="106"/>
      <c r="GQ286" s="106"/>
      <c r="GR286" s="106"/>
      <c r="GS286" s="106"/>
      <c r="GT286" s="106"/>
      <c r="GU286" s="106"/>
      <c r="GV286" s="106"/>
      <c r="GW286" s="106"/>
      <c r="GX286" s="106"/>
      <c r="GY286" s="106"/>
      <c r="GZ286" s="106"/>
      <c r="HA286" s="106"/>
      <c r="HB286" s="106"/>
      <c r="HC286" s="106"/>
      <c r="HD286" s="106"/>
      <c r="HE286" s="106"/>
      <c r="HF286" s="106"/>
      <c r="HG286" s="106"/>
      <c r="HH286" s="106"/>
      <c r="HI286" s="106"/>
      <c r="HJ286" s="106"/>
      <c r="HK286" s="106"/>
      <c r="HL286" s="106"/>
      <c r="HM286" s="106"/>
      <c r="HN286" s="106"/>
      <c r="HO286" s="106"/>
      <c r="HP286" s="106"/>
      <c r="HQ286" s="106"/>
      <c r="HR286" s="106"/>
      <c r="HS286" s="106"/>
      <c r="HT286" s="106"/>
      <c r="HU286" s="106"/>
      <c r="HV286" s="106"/>
      <c r="HW286" s="106"/>
      <c r="HX286" s="106"/>
      <c r="HY286" s="106"/>
      <c r="HZ286" s="106"/>
      <c r="IA286" s="106"/>
      <c r="IB286" s="106"/>
      <c r="IC286" s="106"/>
      <c r="ID286" s="106"/>
      <c r="IE286" s="106"/>
      <c r="IF286" s="106"/>
      <c r="IG286" s="106"/>
      <c r="IH286" s="106"/>
      <c r="II286" s="106"/>
      <c r="IJ286" s="106"/>
      <c r="IK286" s="106"/>
      <c r="IL286" s="106"/>
      <c r="IM286" s="106"/>
      <c r="IN286" s="106"/>
      <c r="IO286" s="106"/>
      <c r="IP286" s="106"/>
      <c r="IQ286" s="106"/>
      <c r="IR286" s="106"/>
      <c r="IS286" s="106"/>
      <c r="IT286" s="106"/>
      <c r="IU286" s="106"/>
      <c r="IV286" s="106"/>
      <c r="IW286" s="106"/>
      <c r="IX286" s="106"/>
      <c r="IY286" s="106"/>
      <c r="IZ286" s="106"/>
      <c r="JA286" s="106"/>
      <c r="JB286" s="106"/>
      <c r="JC286" s="106"/>
      <c r="JD286" s="106"/>
      <c r="JE286" s="106"/>
      <c r="JF286" s="106"/>
      <c r="JG286" s="106"/>
      <c r="JH286" s="106"/>
      <c r="JI286" s="106"/>
      <c r="JJ286" s="106"/>
      <c r="JK286" s="106"/>
      <c r="JL286" s="106"/>
      <c r="JM286" s="106"/>
      <c r="JN286" s="106"/>
      <c r="JO286" s="106"/>
      <c r="JP286" s="106"/>
      <c r="JQ286" s="106"/>
      <c r="JR286" s="106"/>
      <c r="JS286" s="106"/>
      <c r="JT286" s="106"/>
      <c r="JU286" s="106"/>
      <c r="JV286" s="106"/>
      <c r="JW286" s="106"/>
      <c r="JX286" s="106"/>
      <c r="JY286" s="106"/>
      <c r="JZ286" s="106"/>
      <c r="KA286" s="106"/>
      <c r="KB286" s="106"/>
      <c r="KC286" s="106"/>
      <c r="KD286" s="106"/>
      <c r="KE286" s="106"/>
      <c r="KF286" s="106"/>
      <c r="KG286" s="106"/>
      <c r="KH286" s="106"/>
      <c r="KI286" s="106"/>
      <c r="KJ286" s="106"/>
      <c r="KK286" s="106"/>
      <c r="KL286" s="106"/>
      <c r="KM286" s="106"/>
      <c r="KN286" s="106"/>
      <c r="KO286" s="106"/>
      <c r="KP286" s="106"/>
      <c r="KQ286" s="106"/>
      <c r="KR286" s="106"/>
      <c r="KS286" s="106"/>
      <c r="KT286" s="106"/>
      <c r="KU286" s="106"/>
      <c r="KV286" s="106"/>
      <c r="KW286" s="106"/>
      <c r="KX286" s="106"/>
      <c r="KY286" s="106"/>
      <c r="KZ286" s="106"/>
      <c r="LA286" s="106"/>
      <c r="LB286" s="106"/>
      <c r="LC286" s="106"/>
      <c r="LD286" s="106"/>
      <c r="LE286" s="106"/>
      <c r="LF286" s="106"/>
      <c r="LG286" s="106"/>
      <c r="LH286" s="106"/>
      <c r="LI286" s="106"/>
      <c r="LJ286" s="106"/>
      <c r="LK286" s="106"/>
      <c r="LL286" s="106"/>
      <c r="LM286" s="106"/>
      <c r="LN286" s="106"/>
      <c r="LO286" s="106"/>
      <c r="LP286" s="106"/>
      <c r="LQ286" s="106"/>
      <c r="LR286" s="106"/>
      <c r="LS286" s="106"/>
      <c r="LT286" s="106"/>
      <c r="LU286" s="106"/>
      <c r="LV286" s="106"/>
      <c r="LW286" s="106"/>
      <c r="LX286" s="106"/>
      <c r="LY286" s="106"/>
      <c r="LZ286" s="106"/>
      <c r="MA286" s="106"/>
      <c r="MB286" s="106"/>
      <c r="MC286" s="106"/>
      <c r="MD286" s="106"/>
      <c r="ME286" s="106"/>
      <c r="MF286" s="106"/>
      <c r="MG286" s="106"/>
      <c r="MH286" s="106"/>
      <c r="MI286" s="106"/>
      <c r="MJ286" s="106"/>
      <c r="MK286" s="106"/>
      <c r="ML286" s="106"/>
      <c r="MM286" s="106"/>
      <c r="MN286" s="106"/>
      <c r="MO286" s="106"/>
      <c r="MP286" s="106"/>
      <c r="MQ286" s="106"/>
      <c r="MR286" s="106"/>
      <c r="MS286" s="106"/>
      <c r="MT286" s="106"/>
      <c r="MU286" s="106"/>
      <c r="MV286" s="106"/>
      <c r="MW286" s="106"/>
      <c r="MX286" s="106"/>
      <c r="MY286" s="106"/>
      <c r="MZ286" s="106"/>
      <c r="NA286" s="106"/>
      <c r="NB286" s="106"/>
      <c r="NC286" s="106"/>
      <c r="ND286" s="106"/>
      <c r="NE286" s="106"/>
      <c r="NF286" s="106"/>
      <c r="NG286" s="106"/>
      <c r="NH286" s="106"/>
      <c r="NI286" s="106"/>
      <c r="NJ286" s="106"/>
      <c r="NK286" s="106"/>
      <c r="NL286" s="106"/>
      <c r="NM286" s="106"/>
      <c r="NN286" s="106"/>
      <c r="NO286" s="106"/>
      <c r="NP286" s="106"/>
      <c r="NQ286" s="106"/>
      <c r="NR286" s="106"/>
      <c r="NS286" s="106"/>
      <c r="NT286" s="106"/>
      <c r="NU286" s="106"/>
      <c r="NV286" s="106"/>
      <c r="NW286" s="106"/>
      <c r="NX286" s="106"/>
      <c r="NY286" s="106"/>
      <c r="NZ286" s="106"/>
      <c r="OA286" s="106"/>
      <c r="OB286" s="106"/>
      <c r="OC286" s="106"/>
      <c r="OD286" s="106"/>
      <c r="OE286" s="106"/>
      <c r="OF286" s="106"/>
      <c r="OG286" s="106"/>
      <c r="OH286" s="106"/>
      <c r="OI286" s="106"/>
      <c r="OJ286" s="106"/>
      <c r="OK286" s="106"/>
      <c r="OL286" s="106"/>
      <c r="OM286" s="106"/>
      <c r="ON286" s="106"/>
      <c r="OO286" s="106"/>
      <c r="OP286" s="106"/>
      <c r="OQ286" s="106"/>
      <c r="OR286" s="106"/>
      <c r="OS286" s="106"/>
      <c r="OT286" s="106"/>
      <c r="OU286" s="106"/>
      <c r="OV286" s="106"/>
      <c r="OW286" s="106"/>
      <c r="OX286" s="106"/>
      <c r="OY286" s="106"/>
      <c r="OZ286" s="106"/>
      <c r="PA286" s="106"/>
      <c r="PB286" s="106"/>
      <c r="PC286" s="106"/>
      <c r="PD286" s="106"/>
      <c r="PE286" s="106"/>
      <c r="PF286" s="106"/>
      <c r="PG286" s="106"/>
      <c r="PH286" s="106"/>
      <c r="PI286" s="106"/>
      <c r="PJ286" s="106"/>
      <c r="PK286" s="106"/>
      <c r="PL286" s="106"/>
      <c r="PM286" s="106"/>
      <c r="PN286" s="106"/>
      <c r="PO286" s="106"/>
      <c r="PP286" s="106"/>
      <c r="PQ286" s="106"/>
      <c r="PR286" s="106"/>
      <c r="PS286" s="106"/>
      <c r="PT286" s="106"/>
      <c r="PU286" s="106"/>
      <c r="PV286" s="106"/>
      <c r="PW286" s="106"/>
      <c r="PX286" s="106"/>
      <c r="PY286" s="106"/>
      <c r="PZ286" s="106"/>
      <c r="QA286" s="106"/>
      <c r="QB286" s="106"/>
      <c r="QC286" s="106"/>
      <c r="QD286" s="106"/>
      <c r="QE286" s="106"/>
      <c r="QF286" s="106"/>
      <c r="QG286" s="106"/>
      <c r="QH286" s="106"/>
      <c r="QI286" s="106"/>
      <c r="QJ286" s="106"/>
      <c r="QK286" s="106"/>
      <c r="QL286" s="106"/>
      <c r="QM286" s="106"/>
      <c r="QN286" s="106"/>
      <c r="QO286" s="106"/>
      <c r="QP286" s="106"/>
      <c r="QQ286" s="106"/>
      <c r="QR286" s="106"/>
      <c r="QS286" s="106"/>
      <c r="QT286" s="106"/>
      <c r="QU286" s="106"/>
      <c r="QV286" s="106"/>
      <c r="QW286" s="106"/>
      <c r="QX286" s="106"/>
      <c r="QY286" s="106"/>
      <c r="QZ286" s="106"/>
      <c r="RA286" s="106"/>
      <c r="RB286" s="106"/>
      <c r="RC286" s="106"/>
      <c r="RD286" s="106"/>
      <c r="RE286" s="106"/>
      <c r="RF286" s="106"/>
      <c r="RG286" s="106"/>
      <c r="RH286" s="106"/>
      <c r="RI286" s="106"/>
      <c r="RJ286" s="106"/>
      <c r="RK286" s="106"/>
      <c r="RL286" s="106"/>
      <c r="RM286" s="106"/>
      <c r="RN286" s="106"/>
      <c r="RO286" s="106"/>
      <c r="RP286" s="106"/>
      <c r="RQ286" s="106"/>
      <c r="RR286" s="106"/>
    </row>
    <row r="287" spans="1:486" x14ac:dyDescent="0.3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14"/>
      <c r="Q287" s="114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  <c r="GB287" s="106"/>
      <c r="GC287" s="106"/>
      <c r="GD287" s="106"/>
      <c r="GE287" s="106"/>
      <c r="GF287" s="106"/>
      <c r="GG287" s="106"/>
      <c r="GH287" s="106"/>
      <c r="GI287" s="106"/>
      <c r="GJ287" s="106"/>
      <c r="GK287" s="106"/>
      <c r="GL287" s="106"/>
      <c r="GM287" s="106"/>
      <c r="GN287" s="106"/>
      <c r="GO287" s="106"/>
      <c r="GP287" s="106"/>
      <c r="GQ287" s="106"/>
      <c r="GR287" s="106"/>
      <c r="GS287" s="106"/>
      <c r="GT287" s="106"/>
      <c r="GU287" s="106"/>
      <c r="GV287" s="106"/>
      <c r="GW287" s="106"/>
      <c r="GX287" s="106"/>
      <c r="GY287" s="106"/>
      <c r="GZ287" s="106"/>
      <c r="HA287" s="106"/>
      <c r="HB287" s="106"/>
      <c r="HC287" s="106"/>
      <c r="HD287" s="106"/>
      <c r="HE287" s="106"/>
      <c r="HF287" s="106"/>
      <c r="HG287" s="106"/>
      <c r="HH287" s="106"/>
      <c r="HI287" s="106"/>
      <c r="HJ287" s="106"/>
      <c r="HK287" s="106"/>
      <c r="HL287" s="106"/>
      <c r="HM287" s="106"/>
      <c r="HN287" s="106"/>
      <c r="HO287" s="106"/>
      <c r="HP287" s="106"/>
      <c r="HQ287" s="106"/>
      <c r="HR287" s="106"/>
      <c r="HS287" s="106"/>
      <c r="HT287" s="106"/>
      <c r="HU287" s="106"/>
      <c r="HV287" s="106"/>
      <c r="HW287" s="106"/>
      <c r="HX287" s="106"/>
      <c r="HY287" s="106"/>
      <c r="HZ287" s="106"/>
      <c r="IA287" s="106"/>
      <c r="IB287" s="106"/>
      <c r="IC287" s="106"/>
      <c r="ID287" s="106"/>
      <c r="IE287" s="106"/>
      <c r="IF287" s="106"/>
      <c r="IG287" s="106"/>
      <c r="IH287" s="106"/>
      <c r="II287" s="106"/>
      <c r="IJ287" s="106"/>
      <c r="IK287" s="106"/>
      <c r="IL287" s="106"/>
      <c r="IM287" s="106"/>
      <c r="IN287" s="106"/>
      <c r="IO287" s="106"/>
      <c r="IP287" s="106"/>
      <c r="IQ287" s="106"/>
      <c r="IR287" s="106"/>
      <c r="IS287" s="106"/>
      <c r="IT287" s="106"/>
      <c r="IU287" s="106"/>
      <c r="IV287" s="106"/>
      <c r="IW287" s="106"/>
      <c r="IX287" s="106"/>
      <c r="IY287" s="106"/>
      <c r="IZ287" s="106"/>
      <c r="JA287" s="106"/>
      <c r="JB287" s="106"/>
      <c r="JC287" s="106"/>
      <c r="JD287" s="106"/>
      <c r="JE287" s="106"/>
      <c r="JF287" s="106"/>
      <c r="JG287" s="106"/>
      <c r="JH287" s="106"/>
      <c r="JI287" s="106"/>
      <c r="JJ287" s="106"/>
      <c r="JK287" s="106"/>
      <c r="JL287" s="106"/>
      <c r="JM287" s="106"/>
      <c r="JN287" s="106"/>
      <c r="JO287" s="106"/>
      <c r="JP287" s="106"/>
      <c r="JQ287" s="106"/>
      <c r="JR287" s="106"/>
      <c r="JS287" s="106"/>
      <c r="JT287" s="106"/>
      <c r="JU287" s="106"/>
      <c r="JV287" s="106"/>
      <c r="JW287" s="106"/>
      <c r="JX287" s="106"/>
      <c r="JY287" s="106"/>
      <c r="JZ287" s="106"/>
      <c r="KA287" s="106"/>
      <c r="KB287" s="106"/>
      <c r="KC287" s="106"/>
      <c r="KD287" s="106"/>
      <c r="KE287" s="106"/>
      <c r="KF287" s="106"/>
      <c r="KG287" s="106"/>
      <c r="KH287" s="106"/>
      <c r="KI287" s="106"/>
      <c r="KJ287" s="106"/>
      <c r="KK287" s="106"/>
      <c r="KL287" s="106"/>
      <c r="KM287" s="106"/>
      <c r="KN287" s="106"/>
      <c r="KO287" s="106"/>
      <c r="KP287" s="106"/>
      <c r="KQ287" s="106"/>
      <c r="KR287" s="106"/>
      <c r="KS287" s="106"/>
      <c r="KT287" s="106"/>
      <c r="KU287" s="106"/>
      <c r="KV287" s="106"/>
      <c r="KW287" s="106"/>
      <c r="KX287" s="106"/>
      <c r="KY287" s="106"/>
      <c r="KZ287" s="106"/>
      <c r="LA287" s="106"/>
      <c r="LB287" s="106"/>
      <c r="LC287" s="106"/>
      <c r="LD287" s="106"/>
      <c r="LE287" s="106"/>
      <c r="LF287" s="106"/>
      <c r="LG287" s="106"/>
      <c r="LH287" s="106"/>
      <c r="LI287" s="106"/>
      <c r="LJ287" s="106"/>
      <c r="LK287" s="106"/>
      <c r="LL287" s="106"/>
      <c r="LM287" s="106"/>
      <c r="LN287" s="106"/>
      <c r="LO287" s="106"/>
      <c r="LP287" s="106"/>
      <c r="LQ287" s="106"/>
      <c r="LR287" s="106"/>
      <c r="LS287" s="106"/>
      <c r="LT287" s="106"/>
      <c r="LU287" s="106"/>
      <c r="LV287" s="106"/>
      <c r="LW287" s="106"/>
      <c r="LX287" s="106"/>
      <c r="LY287" s="106"/>
      <c r="LZ287" s="106"/>
      <c r="MA287" s="106"/>
      <c r="MB287" s="106"/>
      <c r="MC287" s="106"/>
      <c r="MD287" s="106"/>
      <c r="ME287" s="106"/>
      <c r="MF287" s="106"/>
      <c r="MG287" s="106"/>
      <c r="MH287" s="106"/>
      <c r="MI287" s="106"/>
      <c r="MJ287" s="106"/>
      <c r="MK287" s="106"/>
      <c r="ML287" s="106"/>
      <c r="MM287" s="106"/>
      <c r="MN287" s="106"/>
      <c r="MO287" s="106"/>
      <c r="MP287" s="106"/>
      <c r="MQ287" s="106"/>
      <c r="MR287" s="106"/>
      <c r="MS287" s="106"/>
      <c r="MT287" s="106"/>
      <c r="MU287" s="106"/>
      <c r="MV287" s="106"/>
      <c r="MW287" s="106"/>
      <c r="MX287" s="106"/>
      <c r="MY287" s="106"/>
      <c r="MZ287" s="106"/>
      <c r="NA287" s="106"/>
      <c r="NB287" s="106"/>
      <c r="NC287" s="106"/>
      <c r="ND287" s="106"/>
      <c r="NE287" s="106"/>
      <c r="NF287" s="106"/>
      <c r="NG287" s="106"/>
      <c r="NH287" s="106"/>
      <c r="NI287" s="106"/>
      <c r="NJ287" s="106"/>
      <c r="NK287" s="106"/>
      <c r="NL287" s="106"/>
      <c r="NM287" s="106"/>
      <c r="NN287" s="106"/>
      <c r="NO287" s="106"/>
      <c r="NP287" s="106"/>
      <c r="NQ287" s="106"/>
      <c r="NR287" s="106"/>
      <c r="NS287" s="106"/>
      <c r="NT287" s="106"/>
      <c r="NU287" s="106"/>
      <c r="NV287" s="106"/>
      <c r="NW287" s="106"/>
      <c r="NX287" s="106"/>
      <c r="NY287" s="106"/>
      <c r="NZ287" s="106"/>
      <c r="OA287" s="106"/>
      <c r="OB287" s="106"/>
      <c r="OC287" s="106"/>
      <c r="OD287" s="106"/>
      <c r="OE287" s="106"/>
      <c r="OF287" s="106"/>
      <c r="OG287" s="106"/>
      <c r="OH287" s="106"/>
      <c r="OI287" s="106"/>
      <c r="OJ287" s="106"/>
      <c r="OK287" s="106"/>
      <c r="OL287" s="106"/>
      <c r="OM287" s="106"/>
      <c r="ON287" s="106"/>
      <c r="OO287" s="106"/>
      <c r="OP287" s="106"/>
      <c r="OQ287" s="106"/>
      <c r="OR287" s="106"/>
      <c r="OS287" s="106"/>
      <c r="OT287" s="106"/>
      <c r="OU287" s="106"/>
      <c r="OV287" s="106"/>
      <c r="OW287" s="106"/>
      <c r="OX287" s="106"/>
      <c r="OY287" s="106"/>
      <c r="OZ287" s="106"/>
      <c r="PA287" s="106"/>
      <c r="PB287" s="106"/>
      <c r="PC287" s="106"/>
      <c r="PD287" s="106"/>
      <c r="PE287" s="106"/>
      <c r="PF287" s="106"/>
      <c r="PG287" s="106"/>
      <c r="PH287" s="106"/>
      <c r="PI287" s="106"/>
      <c r="PJ287" s="106"/>
      <c r="PK287" s="106"/>
      <c r="PL287" s="106"/>
      <c r="PM287" s="106"/>
      <c r="PN287" s="106"/>
      <c r="PO287" s="106"/>
      <c r="PP287" s="106"/>
      <c r="PQ287" s="106"/>
      <c r="PR287" s="106"/>
      <c r="PS287" s="106"/>
      <c r="PT287" s="106"/>
      <c r="PU287" s="106"/>
      <c r="PV287" s="106"/>
      <c r="PW287" s="106"/>
      <c r="PX287" s="106"/>
      <c r="PY287" s="106"/>
      <c r="PZ287" s="106"/>
      <c r="QA287" s="106"/>
      <c r="QB287" s="106"/>
      <c r="QC287" s="106"/>
      <c r="QD287" s="106"/>
      <c r="QE287" s="106"/>
      <c r="QF287" s="106"/>
      <c r="QG287" s="106"/>
      <c r="QH287" s="106"/>
      <c r="QI287" s="106"/>
      <c r="QJ287" s="106"/>
      <c r="QK287" s="106"/>
      <c r="QL287" s="106"/>
      <c r="QM287" s="106"/>
      <c r="QN287" s="106"/>
      <c r="QO287" s="106"/>
      <c r="QP287" s="106"/>
      <c r="QQ287" s="106"/>
      <c r="QR287" s="106"/>
      <c r="QS287" s="106"/>
      <c r="QT287" s="106"/>
      <c r="QU287" s="106"/>
      <c r="QV287" s="106"/>
      <c r="QW287" s="106"/>
      <c r="QX287" s="106"/>
      <c r="QY287" s="106"/>
      <c r="QZ287" s="106"/>
      <c r="RA287" s="106"/>
      <c r="RB287" s="106"/>
      <c r="RC287" s="106"/>
      <c r="RD287" s="106"/>
      <c r="RE287" s="106"/>
      <c r="RF287" s="106"/>
      <c r="RG287" s="106"/>
      <c r="RH287" s="106"/>
      <c r="RI287" s="106"/>
      <c r="RJ287" s="106"/>
      <c r="RK287" s="106"/>
      <c r="RL287" s="106"/>
      <c r="RM287" s="106"/>
      <c r="RN287" s="106"/>
      <c r="RO287" s="106"/>
      <c r="RP287" s="106"/>
      <c r="RQ287" s="106"/>
      <c r="RR287" s="106"/>
    </row>
    <row r="288" spans="1:486" x14ac:dyDescent="0.3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14"/>
      <c r="Q288" s="114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  <c r="GB288" s="106"/>
      <c r="GC288" s="106"/>
      <c r="GD288" s="106"/>
      <c r="GE288" s="106"/>
      <c r="GF288" s="106"/>
      <c r="GG288" s="106"/>
      <c r="GH288" s="106"/>
      <c r="GI288" s="106"/>
      <c r="GJ288" s="106"/>
      <c r="GK288" s="106"/>
      <c r="GL288" s="106"/>
      <c r="GM288" s="106"/>
      <c r="GN288" s="106"/>
      <c r="GO288" s="106"/>
      <c r="GP288" s="106"/>
      <c r="GQ288" s="106"/>
      <c r="GR288" s="106"/>
      <c r="GS288" s="106"/>
      <c r="GT288" s="106"/>
      <c r="GU288" s="106"/>
      <c r="GV288" s="106"/>
      <c r="GW288" s="106"/>
      <c r="GX288" s="106"/>
      <c r="GY288" s="106"/>
      <c r="GZ288" s="106"/>
      <c r="HA288" s="106"/>
      <c r="HB288" s="106"/>
      <c r="HC288" s="106"/>
      <c r="HD288" s="106"/>
      <c r="HE288" s="106"/>
      <c r="HF288" s="106"/>
      <c r="HG288" s="106"/>
      <c r="HH288" s="106"/>
      <c r="HI288" s="106"/>
      <c r="HJ288" s="106"/>
      <c r="HK288" s="106"/>
      <c r="HL288" s="106"/>
      <c r="HM288" s="106"/>
      <c r="HN288" s="106"/>
      <c r="HO288" s="106"/>
      <c r="HP288" s="106"/>
      <c r="HQ288" s="106"/>
      <c r="HR288" s="106"/>
      <c r="HS288" s="106"/>
      <c r="HT288" s="106"/>
      <c r="HU288" s="106"/>
      <c r="HV288" s="106"/>
      <c r="HW288" s="106"/>
      <c r="HX288" s="106"/>
      <c r="HY288" s="106"/>
      <c r="HZ288" s="106"/>
      <c r="IA288" s="106"/>
      <c r="IB288" s="106"/>
      <c r="IC288" s="106"/>
      <c r="ID288" s="106"/>
      <c r="IE288" s="106"/>
      <c r="IF288" s="106"/>
      <c r="IG288" s="106"/>
      <c r="IH288" s="106"/>
      <c r="II288" s="106"/>
      <c r="IJ288" s="106"/>
      <c r="IK288" s="106"/>
      <c r="IL288" s="106"/>
      <c r="IM288" s="106"/>
      <c r="IN288" s="106"/>
      <c r="IO288" s="106"/>
      <c r="IP288" s="106"/>
      <c r="IQ288" s="106"/>
      <c r="IR288" s="106"/>
      <c r="IS288" s="106"/>
      <c r="IT288" s="106"/>
      <c r="IU288" s="106"/>
      <c r="IV288" s="106"/>
      <c r="IW288" s="106"/>
      <c r="IX288" s="106"/>
      <c r="IY288" s="106"/>
      <c r="IZ288" s="106"/>
      <c r="JA288" s="106"/>
      <c r="JB288" s="106"/>
      <c r="JC288" s="106"/>
      <c r="JD288" s="106"/>
      <c r="JE288" s="106"/>
      <c r="JF288" s="106"/>
      <c r="JG288" s="106"/>
      <c r="JH288" s="106"/>
      <c r="JI288" s="106"/>
      <c r="JJ288" s="106"/>
      <c r="JK288" s="106"/>
      <c r="JL288" s="106"/>
      <c r="JM288" s="106"/>
      <c r="JN288" s="106"/>
      <c r="JO288" s="106"/>
      <c r="JP288" s="106"/>
      <c r="JQ288" s="106"/>
      <c r="JR288" s="106"/>
      <c r="JS288" s="106"/>
      <c r="JT288" s="106"/>
      <c r="JU288" s="106"/>
      <c r="JV288" s="106"/>
      <c r="JW288" s="106"/>
      <c r="JX288" s="106"/>
      <c r="JY288" s="106"/>
      <c r="JZ288" s="106"/>
      <c r="KA288" s="106"/>
      <c r="KB288" s="106"/>
      <c r="KC288" s="106"/>
      <c r="KD288" s="106"/>
      <c r="KE288" s="106"/>
      <c r="KF288" s="106"/>
      <c r="KG288" s="106"/>
      <c r="KH288" s="106"/>
      <c r="KI288" s="106"/>
      <c r="KJ288" s="106"/>
      <c r="KK288" s="106"/>
      <c r="KL288" s="106"/>
      <c r="KM288" s="106"/>
      <c r="KN288" s="106"/>
      <c r="KO288" s="106"/>
      <c r="KP288" s="106"/>
      <c r="KQ288" s="106"/>
      <c r="KR288" s="106"/>
      <c r="KS288" s="106"/>
      <c r="KT288" s="106"/>
      <c r="KU288" s="106"/>
      <c r="KV288" s="106"/>
      <c r="KW288" s="106"/>
      <c r="KX288" s="106"/>
      <c r="KY288" s="106"/>
      <c r="KZ288" s="106"/>
      <c r="LA288" s="106"/>
      <c r="LB288" s="106"/>
      <c r="LC288" s="106"/>
      <c r="LD288" s="106"/>
      <c r="LE288" s="106"/>
      <c r="LF288" s="106"/>
      <c r="LG288" s="106"/>
      <c r="LH288" s="106"/>
      <c r="LI288" s="106"/>
      <c r="LJ288" s="106"/>
      <c r="LK288" s="106"/>
      <c r="LL288" s="106"/>
      <c r="LM288" s="106"/>
      <c r="LN288" s="106"/>
      <c r="LO288" s="106"/>
      <c r="LP288" s="106"/>
      <c r="LQ288" s="106"/>
      <c r="LR288" s="106"/>
      <c r="LS288" s="106"/>
      <c r="LT288" s="106"/>
      <c r="LU288" s="106"/>
      <c r="LV288" s="106"/>
      <c r="LW288" s="106"/>
      <c r="LX288" s="106"/>
      <c r="LY288" s="106"/>
      <c r="LZ288" s="106"/>
      <c r="MA288" s="106"/>
      <c r="MB288" s="106"/>
      <c r="MC288" s="106"/>
      <c r="MD288" s="106"/>
      <c r="ME288" s="106"/>
      <c r="MF288" s="106"/>
      <c r="MG288" s="106"/>
      <c r="MH288" s="106"/>
      <c r="MI288" s="106"/>
      <c r="MJ288" s="106"/>
      <c r="MK288" s="106"/>
      <c r="ML288" s="106"/>
      <c r="MM288" s="106"/>
      <c r="MN288" s="106"/>
      <c r="MO288" s="106"/>
      <c r="MP288" s="106"/>
      <c r="MQ288" s="106"/>
      <c r="MR288" s="106"/>
      <c r="MS288" s="106"/>
      <c r="MT288" s="106"/>
      <c r="MU288" s="106"/>
      <c r="MV288" s="106"/>
      <c r="MW288" s="106"/>
      <c r="MX288" s="106"/>
      <c r="MY288" s="106"/>
      <c r="MZ288" s="106"/>
      <c r="NA288" s="106"/>
      <c r="NB288" s="106"/>
      <c r="NC288" s="106"/>
      <c r="ND288" s="106"/>
      <c r="NE288" s="106"/>
      <c r="NF288" s="106"/>
      <c r="NG288" s="106"/>
      <c r="NH288" s="106"/>
      <c r="NI288" s="106"/>
      <c r="NJ288" s="106"/>
      <c r="NK288" s="106"/>
      <c r="NL288" s="106"/>
      <c r="NM288" s="106"/>
      <c r="NN288" s="106"/>
      <c r="NO288" s="106"/>
      <c r="NP288" s="106"/>
      <c r="NQ288" s="106"/>
      <c r="NR288" s="106"/>
      <c r="NS288" s="106"/>
      <c r="NT288" s="106"/>
      <c r="NU288" s="106"/>
      <c r="NV288" s="106"/>
      <c r="NW288" s="106"/>
      <c r="NX288" s="106"/>
      <c r="NY288" s="106"/>
      <c r="NZ288" s="106"/>
      <c r="OA288" s="106"/>
      <c r="OB288" s="106"/>
      <c r="OC288" s="106"/>
      <c r="OD288" s="106"/>
      <c r="OE288" s="106"/>
      <c r="OF288" s="106"/>
      <c r="OG288" s="106"/>
      <c r="OH288" s="106"/>
      <c r="OI288" s="106"/>
      <c r="OJ288" s="106"/>
      <c r="OK288" s="106"/>
      <c r="OL288" s="106"/>
      <c r="OM288" s="106"/>
      <c r="ON288" s="106"/>
      <c r="OO288" s="106"/>
      <c r="OP288" s="106"/>
      <c r="OQ288" s="106"/>
      <c r="OR288" s="106"/>
      <c r="OS288" s="106"/>
      <c r="OT288" s="106"/>
      <c r="OU288" s="106"/>
      <c r="OV288" s="106"/>
      <c r="OW288" s="106"/>
      <c r="OX288" s="106"/>
      <c r="OY288" s="106"/>
      <c r="OZ288" s="106"/>
      <c r="PA288" s="106"/>
      <c r="PB288" s="106"/>
      <c r="PC288" s="106"/>
      <c r="PD288" s="106"/>
      <c r="PE288" s="106"/>
      <c r="PF288" s="106"/>
      <c r="PG288" s="106"/>
      <c r="PH288" s="106"/>
      <c r="PI288" s="106"/>
      <c r="PJ288" s="106"/>
      <c r="PK288" s="106"/>
      <c r="PL288" s="106"/>
      <c r="PM288" s="106"/>
      <c r="PN288" s="106"/>
      <c r="PO288" s="106"/>
      <c r="PP288" s="106"/>
      <c r="PQ288" s="106"/>
      <c r="PR288" s="106"/>
      <c r="PS288" s="106"/>
      <c r="PT288" s="106"/>
      <c r="PU288" s="106"/>
      <c r="PV288" s="106"/>
      <c r="PW288" s="106"/>
      <c r="PX288" s="106"/>
      <c r="PY288" s="106"/>
      <c r="PZ288" s="106"/>
      <c r="QA288" s="106"/>
      <c r="QB288" s="106"/>
      <c r="QC288" s="106"/>
      <c r="QD288" s="106"/>
      <c r="QE288" s="106"/>
      <c r="QF288" s="106"/>
      <c r="QG288" s="106"/>
      <c r="QH288" s="106"/>
      <c r="QI288" s="106"/>
      <c r="QJ288" s="106"/>
      <c r="QK288" s="106"/>
      <c r="QL288" s="106"/>
      <c r="QM288" s="106"/>
      <c r="QN288" s="106"/>
      <c r="QO288" s="106"/>
      <c r="QP288" s="106"/>
      <c r="QQ288" s="106"/>
      <c r="QR288" s="106"/>
      <c r="QS288" s="106"/>
      <c r="QT288" s="106"/>
      <c r="QU288" s="106"/>
      <c r="QV288" s="106"/>
      <c r="QW288" s="106"/>
      <c r="QX288" s="106"/>
      <c r="QY288" s="106"/>
      <c r="QZ288" s="106"/>
      <c r="RA288" s="106"/>
      <c r="RB288" s="106"/>
      <c r="RC288" s="106"/>
      <c r="RD288" s="106"/>
      <c r="RE288" s="106"/>
      <c r="RF288" s="106"/>
      <c r="RG288" s="106"/>
      <c r="RH288" s="106"/>
      <c r="RI288" s="106"/>
      <c r="RJ288" s="106"/>
      <c r="RK288" s="106"/>
      <c r="RL288" s="106"/>
      <c r="RM288" s="106"/>
      <c r="RN288" s="106"/>
      <c r="RO288" s="106"/>
      <c r="RP288" s="106"/>
      <c r="RQ288" s="106"/>
      <c r="RR288" s="106"/>
    </row>
    <row r="289" spans="1:486" x14ac:dyDescent="0.3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14"/>
      <c r="Q289" s="114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  <c r="GB289" s="106"/>
      <c r="GC289" s="106"/>
      <c r="GD289" s="106"/>
      <c r="GE289" s="106"/>
      <c r="GF289" s="106"/>
      <c r="GG289" s="106"/>
      <c r="GH289" s="106"/>
      <c r="GI289" s="106"/>
      <c r="GJ289" s="106"/>
      <c r="GK289" s="106"/>
      <c r="GL289" s="106"/>
      <c r="GM289" s="106"/>
      <c r="GN289" s="106"/>
      <c r="GO289" s="106"/>
      <c r="GP289" s="106"/>
      <c r="GQ289" s="106"/>
      <c r="GR289" s="106"/>
      <c r="GS289" s="106"/>
      <c r="GT289" s="106"/>
      <c r="GU289" s="106"/>
      <c r="GV289" s="106"/>
      <c r="GW289" s="106"/>
      <c r="GX289" s="106"/>
      <c r="GY289" s="106"/>
      <c r="GZ289" s="106"/>
      <c r="HA289" s="106"/>
      <c r="HB289" s="106"/>
      <c r="HC289" s="106"/>
      <c r="HD289" s="106"/>
      <c r="HE289" s="106"/>
      <c r="HF289" s="106"/>
      <c r="HG289" s="106"/>
      <c r="HH289" s="106"/>
      <c r="HI289" s="106"/>
      <c r="HJ289" s="106"/>
      <c r="HK289" s="106"/>
      <c r="HL289" s="106"/>
      <c r="HM289" s="106"/>
      <c r="HN289" s="106"/>
      <c r="HO289" s="106"/>
      <c r="HP289" s="106"/>
      <c r="HQ289" s="106"/>
      <c r="HR289" s="106"/>
      <c r="HS289" s="106"/>
      <c r="HT289" s="106"/>
      <c r="HU289" s="106"/>
      <c r="HV289" s="106"/>
      <c r="HW289" s="106"/>
      <c r="HX289" s="106"/>
      <c r="HY289" s="106"/>
      <c r="HZ289" s="106"/>
      <c r="IA289" s="106"/>
      <c r="IB289" s="106"/>
      <c r="IC289" s="106"/>
      <c r="ID289" s="106"/>
      <c r="IE289" s="106"/>
      <c r="IF289" s="106"/>
      <c r="IG289" s="106"/>
      <c r="IH289" s="106"/>
      <c r="II289" s="106"/>
      <c r="IJ289" s="106"/>
      <c r="IK289" s="106"/>
      <c r="IL289" s="106"/>
      <c r="IM289" s="106"/>
      <c r="IN289" s="106"/>
      <c r="IO289" s="106"/>
      <c r="IP289" s="106"/>
      <c r="IQ289" s="106"/>
      <c r="IR289" s="106"/>
      <c r="IS289" s="106"/>
      <c r="IT289" s="106"/>
      <c r="IU289" s="106"/>
      <c r="IV289" s="106"/>
      <c r="IW289" s="106"/>
      <c r="IX289" s="106"/>
      <c r="IY289" s="106"/>
      <c r="IZ289" s="106"/>
      <c r="JA289" s="106"/>
      <c r="JB289" s="106"/>
      <c r="JC289" s="106"/>
      <c r="JD289" s="106"/>
      <c r="JE289" s="106"/>
      <c r="JF289" s="106"/>
      <c r="JG289" s="106"/>
      <c r="JH289" s="106"/>
      <c r="JI289" s="106"/>
      <c r="JJ289" s="106"/>
      <c r="JK289" s="106"/>
      <c r="JL289" s="106"/>
      <c r="JM289" s="106"/>
      <c r="JN289" s="106"/>
      <c r="JO289" s="106"/>
      <c r="JP289" s="106"/>
      <c r="JQ289" s="106"/>
      <c r="JR289" s="106"/>
      <c r="JS289" s="106"/>
      <c r="JT289" s="106"/>
      <c r="JU289" s="106"/>
      <c r="JV289" s="106"/>
      <c r="JW289" s="106"/>
      <c r="JX289" s="106"/>
      <c r="JY289" s="106"/>
      <c r="JZ289" s="106"/>
      <c r="KA289" s="106"/>
      <c r="KB289" s="106"/>
      <c r="KC289" s="106"/>
      <c r="KD289" s="106"/>
      <c r="KE289" s="106"/>
      <c r="KF289" s="106"/>
      <c r="KG289" s="106"/>
      <c r="KH289" s="106"/>
      <c r="KI289" s="106"/>
      <c r="KJ289" s="106"/>
      <c r="KK289" s="106"/>
      <c r="KL289" s="106"/>
      <c r="KM289" s="106"/>
      <c r="KN289" s="106"/>
      <c r="KO289" s="106"/>
      <c r="KP289" s="106"/>
      <c r="KQ289" s="106"/>
      <c r="KR289" s="106"/>
      <c r="KS289" s="106"/>
      <c r="KT289" s="106"/>
      <c r="KU289" s="106"/>
      <c r="KV289" s="106"/>
      <c r="KW289" s="106"/>
      <c r="KX289" s="106"/>
      <c r="KY289" s="106"/>
      <c r="KZ289" s="106"/>
      <c r="LA289" s="106"/>
      <c r="LB289" s="106"/>
      <c r="LC289" s="106"/>
      <c r="LD289" s="106"/>
      <c r="LE289" s="106"/>
      <c r="LF289" s="106"/>
      <c r="LG289" s="106"/>
      <c r="LH289" s="106"/>
      <c r="LI289" s="106"/>
      <c r="LJ289" s="106"/>
      <c r="LK289" s="106"/>
      <c r="LL289" s="106"/>
      <c r="LM289" s="106"/>
      <c r="LN289" s="106"/>
      <c r="LO289" s="106"/>
      <c r="LP289" s="106"/>
      <c r="LQ289" s="106"/>
      <c r="LR289" s="106"/>
      <c r="LS289" s="106"/>
      <c r="LT289" s="106"/>
      <c r="LU289" s="106"/>
      <c r="LV289" s="106"/>
      <c r="LW289" s="106"/>
      <c r="LX289" s="106"/>
      <c r="LY289" s="106"/>
      <c r="LZ289" s="106"/>
      <c r="MA289" s="106"/>
      <c r="MB289" s="106"/>
      <c r="MC289" s="106"/>
      <c r="MD289" s="106"/>
      <c r="ME289" s="106"/>
      <c r="MF289" s="106"/>
      <c r="MG289" s="106"/>
      <c r="MH289" s="106"/>
      <c r="MI289" s="106"/>
      <c r="MJ289" s="106"/>
      <c r="MK289" s="106"/>
      <c r="ML289" s="106"/>
      <c r="MM289" s="106"/>
      <c r="MN289" s="106"/>
      <c r="MO289" s="106"/>
      <c r="MP289" s="106"/>
      <c r="MQ289" s="106"/>
      <c r="MR289" s="106"/>
      <c r="MS289" s="106"/>
      <c r="MT289" s="106"/>
      <c r="MU289" s="106"/>
      <c r="MV289" s="106"/>
      <c r="MW289" s="106"/>
      <c r="MX289" s="106"/>
      <c r="MY289" s="106"/>
      <c r="MZ289" s="106"/>
      <c r="NA289" s="106"/>
      <c r="NB289" s="106"/>
      <c r="NC289" s="106"/>
      <c r="ND289" s="106"/>
      <c r="NE289" s="106"/>
      <c r="NF289" s="106"/>
      <c r="NG289" s="106"/>
      <c r="NH289" s="106"/>
      <c r="NI289" s="106"/>
      <c r="NJ289" s="106"/>
      <c r="NK289" s="106"/>
      <c r="NL289" s="106"/>
      <c r="NM289" s="106"/>
      <c r="NN289" s="106"/>
      <c r="NO289" s="106"/>
      <c r="NP289" s="106"/>
      <c r="NQ289" s="106"/>
      <c r="NR289" s="106"/>
      <c r="NS289" s="106"/>
      <c r="NT289" s="106"/>
      <c r="NU289" s="106"/>
      <c r="NV289" s="106"/>
      <c r="NW289" s="106"/>
      <c r="NX289" s="106"/>
      <c r="NY289" s="106"/>
      <c r="NZ289" s="106"/>
      <c r="OA289" s="106"/>
      <c r="OB289" s="106"/>
      <c r="OC289" s="106"/>
      <c r="OD289" s="106"/>
      <c r="OE289" s="106"/>
      <c r="OF289" s="106"/>
      <c r="OG289" s="106"/>
      <c r="OH289" s="106"/>
      <c r="OI289" s="106"/>
      <c r="OJ289" s="106"/>
      <c r="OK289" s="106"/>
      <c r="OL289" s="106"/>
      <c r="OM289" s="106"/>
      <c r="ON289" s="106"/>
      <c r="OO289" s="106"/>
      <c r="OP289" s="106"/>
      <c r="OQ289" s="106"/>
      <c r="OR289" s="106"/>
      <c r="OS289" s="106"/>
      <c r="OT289" s="106"/>
      <c r="OU289" s="106"/>
      <c r="OV289" s="106"/>
      <c r="OW289" s="106"/>
      <c r="OX289" s="106"/>
      <c r="OY289" s="106"/>
      <c r="OZ289" s="106"/>
      <c r="PA289" s="106"/>
      <c r="PB289" s="106"/>
      <c r="PC289" s="106"/>
      <c r="PD289" s="106"/>
      <c r="PE289" s="106"/>
      <c r="PF289" s="106"/>
      <c r="PG289" s="106"/>
      <c r="PH289" s="106"/>
      <c r="PI289" s="106"/>
      <c r="PJ289" s="106"/>
      <c r="PK289" s="106"/>
      <c r="PL289" s="106"/>
      <c r="PM289" s="106"/>
      <c r="PN289" s="106"/>
      <c r="PO289" s="106"/>
      <c r="PP289" s="106"/>
      <c r="PQ289" s="106"/>
      <c r="PR289" s="106"/>
      <c r="PS289" s="106"/>
      <c r="PT289" s="106"/>
      <c r="PU289" s="106"/>
      <c r="PV289" s="106"/>
      <c r="PW289" s="106"/>
      <c r="PX289" s="106"/>
      <c r="PY289" s="106"/>
      <c r="PZ289" s="106"/>
      <c r="QA289" s="106"/>
      <c r="QB289" s="106"/>
      <c r="QC289" s="106"/>
      <c r="QD289" s="106"/>
      <c r="QE289" s="106"/>
      <c r="QF289" s="106"/>
      <c r="QG289" s="106"/>
      <c r="QH289" s="106"/>
      <c r="QI289" s="106"/>
      <c r="QJ289" s="106"/>
      <c r="QK289" s="106"/>
      <c r="QL289" s="106"/>
      <c r="QM289" s="106"/>
      <c r="QN289" s="106"/>
      <c r="QO289" s="106"/>
      <c r="QP289" s="106"/>
      <c r="QQ289" s="106"/>
      <c r="QR289" s="106"/>
      <c r="QS289" s="106"/>
      <c r="QT289" s="106"/>
      <c r="QU289" s="106"/>
      <c r="QV289" s="106"/>
      <c r="QW289" s="106"/>
      <c r="QX289" s="106"/>
      <c r="QY289" s="106"/>
      <c r="QZ289" s="106"/>
      <c r="RA289" s="106"/>
      <c r="RB289" s="106"/>
      <c r="RC289" s="106"/>
      <c r="RD289" s="106"/>
      <c r="RE289" s="106"/>
      <c r="RF289" s="106"/>
      <c r="RG289" s="106"/>
      <c r="RH289" s="106"/>
      <c r="RI289" s="106"/>
      <c r="RJ289" s="106"/>
      <c r="RK289" s="106"/>
      <c r="RL289" s="106"/>
      <c r="RM289" s="106"/>
      <c r="RN289" s="106"/>
      <c r="RO289" s="106"/>
      <c r="RP289" s="106"/>
      <c r="RQ289" s="106"/>
      <c r="RR289" s="106"/>
    </row>
    <row r="290" spans="1:486" x14ac:dyDescent="0.3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14"/>
      <c r="Q290" s="114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  <c r="GB290" s="106"/>
      <c r="GC290" s="106"/>
      <c r="GD290" s="106"/>
      <c r="GE290" s="106"/>
      <c r="GF290" s="106"/>
      <c r="GG290" s="106"/>
      <c r="GH290" s="106"/>
      <c r="GI290" s="106"/>
      <c r="GJ290" s="106"/>
      <c r="GK290" s="106"/>
      <c r="GL290" s="106"/>
      <c r="GM290" s="106"/>
      <c r="GN290" s="106"/>
      <c r="GO290" s="106"/>
      <c r="GP290" s="106"/>
      <c r="GQ290" s="106"/>
      <c r="GR290" s="106"/>
      <c r="GS290" s="106"/>
      <c r="GT290" s="106"/>
      <c r="GU290" s="106"/>
      <c r="GV290" s="106"/>
      <c r="GW290" s="106"/>
      <c r="GX290" s="106"/>
      <c r="GY290" s="106"/>
      <c r="GZ290" s="106"/>
      <c r="HA290" s="106"/>
      <c r="HB290" s="106"/>
      <c r="HC290" s="106"/>
      <c r="HD290" s="106"/>
      <c r="HE290" s="106"/>
      <c r="HF290" s="106"/>
      <c r="HG290" s="106"/>
      <c r="HH290" s="106"/>
      <c r="HI290" s="106"/>
      <c r="HJ290" s="106"/>
      <c r="HK290" s="106"/>
      <c r="HL290" s="106"/>
      <c r="HM290" s="106"/>
      <c r="HN290" s="106"/>
      <c r="HO290" s="106"/>
      <c r="HP290" s="106"/>
      <c r="HQ290" s="106"/>
      <c r="HR290" s="106"/>
      <c r="HS290" s="106"/>
      <c r="HT290" s="106"/>
      <c r="HU290" s="106"/>
      <c r="HV290" s="106"/>
      <c r="HW290" s="106"/>
      <c r="HX290" s="106"/>
      <c r="HY290" s="106"/>
      <c r="HZ290" s="106"/>
      <c r="IA290" s="106"/>
      <c r="IB290" s="106"/>
      <c r="IC290" s="106"/>
      <c r="ID290" s="106"/>
      <c r="IE290" s="106"/>
      <c r="IF290" s="106"/>
      <c r="IG290" s="106"/>
      <c r="IH290" s="106"/>
      <c r="II290" s="106"/>
      <c r="IJ290" s="106"/>
      <c r="IK290" s="106"/>
      <c r="IL290" s="106"/>
      <c r="IM290" s="106"/>
      <c r="IN290" s="106"/>
      <c r="IO290" s="106"/>
      <c r="IP290" s="106"/>
      <c r="IQ290" s="106"/>
      <c r="IR290" s="106"/>
      <c r="IS290" s="106"/>
      <c r="IT290" s="106"/>
      <c r="IU290" s="106"/>
      <c r="IV290" s="106"/>
      <c r="IW290" s="106"/>
      <c r="IX290" s="106"/>
      <c r="IY290" s="106"/>
      <c r="IZ290" s="106"/>
      <c r="JA290" s="106"/>
      <c r="JB290" s="106"/>
      <c r="JC290" s="106"/>
      <c r="JD290" s="106"/>
      <c r="JE290" s="106"/>
      <c r="JF290" s="106"/>
      <c r="JG290" s="106"/>
      <c r="JH290" s="106"/>
      <c r="JI290" s="106"/>
      <c r="JJ290" s="106"/>
      <c r="JK290" s="106"/>
      <c r="JL290" s="106"/>
      <c r="JM290" s="106"/>
      <c r="JN290" s="106"/>
      <c r="JO290" s="106"/>
      <c r="JP290" s="106"/>
      <c r="JQ290" s="106"/>
      <c r="JR290" s="106"/>
      <c r="JS290" s="106"/>
      <c r="JT290" s="106"/>
      <c r="JU290" s="106"/>
      <c r="JV290" s="106"/>
      <c r="JW290" s="106"/>
      <c r="JX290" s="106"/>
      <c r="JY290" s="106"/>
      <c r="JZ290" s="106"/>
      <c r="KA290" s="106"/>
      <c r="KB290" s="106"/>
      <c r="KC290" s="106"/>
      <c r="KD290" s="106"/>
      <c r="KE290" s="106"/>
      <c r="KF290" s="106"/>
      <c r="KG290" s="106"/>
      <c r="KH290" s="106"/>
      <c r="KI290" s="106"/>
      <c r="KJ290" s="106"/>
      <c r="KK290" s="106"/>
      <c r="KL290" s="106"/>
      <c r="KM290" s="106"/>
      <c r="KN290" s="106"/>
      <c r="KO290" s="106"/>
      <c r="KP290" s="106"/>
      <c r="KQ290" s="106"/>
      <c r="KR290" s="106"/>
      <c r="KS290" s="106"/>
      <c r="KT290" s="106"/>
      <c r="KU290" s="106"/>
      <c r="KV290" s="106"/>
      <c r="KW290" s="106"/>
      <c r="KX290" s="106"/>
      <c r="KY290" s="106"/>
      <c r="KZ290" s="106"/>
      <c r="LA290" s="106"/>
      <c r="LB290" s="106"/>
      <c r="LC290" s="106"/>
      <c r="LD290" s="106"/>
      <c r="LE290" s="106"/>
      <c r="LF290" s="106"/>
      <c r="LG290" s="106"/>
      <c r="LH290" s="106"/>
      <c r="LI290" s="106"/>
      <c r="LJ290" s="106"/>
      <c r="LK290" s="106"/>
      <c r="LL290" s="106"/>
      <c r="LM290" s="106"/>
      <c r="LN290" s="106"/>
      <c r="LO290" s="106"/>
      <c r="LP290" s="106"/>
      <c r="LQ290" s="106"/>
      <c r="LR290" s="106"/>
      <c r="LS290" s="106"/>
      <c r="LT290" s="106"/>
      <c r="LU290" s="106"/>
      <c r="LV290" s="106"/>
      <c r="LW290" s="106"/>
      <c r="LX290" s="106"/>
      <c r="LY290" s="106"/>
      <c r="LZ290" s="106"/>
      <c r="MA290" s="106"/>
      <c r="MB290" s="106"/>
      <c r="MC290" s="106"/>
      <c r="MD290" s="106"/>
      <c r="ME290" s="106"/>
      <c r="MF290" s="106"/>
      <c r="MG290" s="106"/>
      <c r="MH290" s="106"/>
      <c r="MI290" s="106"/>
      <c r="MJ290" s="106"/>
      <c r="MK290" s="106"/>
      <c r="ML290" s="106"/>
      <c r="MM290" s="106"/>
      <c r="MN290" s="106"/>
      <c r="MO290" s="106"/>
      <c r="MP290" s="106"/>
      <c r="MQ290" s="106"/>
      <c r="MR290" s="106"/>
      <c r="MS290" s="106"/>
      <c r="MT290" s="106"/>
      <c r="MU290" s="106"/>
      <c r="MV290" s="106"/>
      <c r="MW290" s="106"/>
      <c r="MX290" s="106"/>
      <c r="MY290" s="106"/>
      <c r="MZ290" s="106"/>
      <c r="NA290" s="106"/>
      <c r="NB290" s="106"/>
      <c r="NC290" s="106"/>
      <c r="ND290" s="106"/>
      <c r="NE290" s="106"/>
      <c r="NF290" s="106"/>
      <c r="NG290" s="106"/>
      <c r="NH290" s="106"/>
      <c r="NI290" s="106"/>
      <c r="NJ290" s="106"/>
      <c r="NK290" s="106"/>
      <c r="NL290" s="106"/>
      <c r="NM290" s="106"/>
      <c r="NN290" s="106"/>
      <c r="NO290" s="106"/>
      <c r="NP290" s="106"/>
      <c r="NQ290" s="106"/>
      <c r="NR290" s="106"/>
      <c r="NS290" s="106"/>
      <c r="NT290" s="106"/>
      <c r="NU290" s="106"/>
      <c r="NV290" s="106"/>
      <c r="NW290" s="106"/>
      <c r="NX290" s="106"/>
      <c r="NY290" s="106"/>
      <c r="NZ290" s="106"/>
      <c r="OA290" s="106"/>
      <c r="OB290" s="106"/>
      <c r="OC290" s="106"/>
      <c r="OD290" s="106"/>
      <c r="OE290" s="106"/>
      <c r="OF290" s="106"/>
      <c r="OG290" s="106"/>
      <c r="OH290" s="106"/>
      <c r="OI290" s="106"/>
      <c r="OJ290" s="106"/>
      <c r="OK290" s="106"/>
      <c r="OL290" s="106"/>
      <c r="OM290" s="106"/>
      <c r="ON290" s="106"/>
      <c r="OO290" s="106"/>
      <c r="OP290" s="106"/>
      <c r="OQ290" s="106"/>
      <c r="OR290" s="106"/>
      <c r="OS290" s="106"/>
      <c r="OT290" s="106"/>
      <c r="OU290" s="106"/>
      <c r="OV290" s="106"/>
      <c r="OW290" s="106"/>
      <c r="OX290" s="106"/>
      <c r="OY290" s="106"/>
      <c r="OZ290" s="106"/>
      <c r="PA290" s="106"/>
      <c r="PB290" s="106"/>
      <c r="PC290" s="106"/>
      <c r="PD290" s="106"/>
      <c r="PE290" s="106"/>
      <c r="PF290" s="106"/>
      <c r="PG290" s="106"/>
      <c r="PH290" s="106"/>
      <c r="PI290" s="106"/>
      <c r="PJ290" s="106"/>
      <c r="PK290" s="106"/>
      <c r="PL290" s="106"/>
      <c r="PM290" s="106"/>
      <c r="PN290" s="106"/>
      <c r="PO290" s="106"/>
      <c r="PP290" s="106"/>
      <c r="PQ290" s="106"/>
      <c r="PR290" s="106"/>
      <c r="PS290" s="106"/>
      <c r="PT290" s="106"/>
      <c r="PU290" s="106"/>
      <c r="PV290" s="106"/>
      <c r="PW290" s="106"/>
      <c r="PX290" s="106"/>
      <c r="PY290" s="106"/>
      <c r="PZ290" s="106"/>
      <c r="QA290" s="106"/>
      <c r="QB290" s="106"/>
      <c r="QC290" s="106"/>
      <c r="QD290" s="106"/>
      <c r="QE290" s="106"/>
      <c r="QF290" s="106"/>
      <c r="QG290" s="106"/>
      <c r="QH290" s="106"/>
      <c r="QI290" s="106"/>
      <c r="QJ290" s="106"/>
      <c r="QK290" s="106"/>
      <c r="QL290" s="106"/>
      <c r="QM290" s="106"/>
      <c r="QN290" s="106"/>
      <c r="QO290" s="106"/>
      <c r="QP290" s="106"/>
      <c r="QQ290" s="106"/>
      <c r="QR290" s="106"/>
      <c r="QS290" s="106"/>
      <c r="QT290" s="106"/>
      <c r="QU290" s="106"/>
      <c r="QV290" s="106"/>
      <c r="QW290" s="106"/>
      <c r="QX290" s="106"/>
      <c r="QY290" s="106"/>
      <c r="QZ290" s="106"/>
      <c r="RA290" s="106"/>
      <c r="RB290" s="106"/>
      <c r="RC290" s="106"/>
      <c r="RD290" s="106"/>
      <c r="RE290" s="106"/>
      <c r="RF290" s="106"/>
      <c r="RG290" s="106"/>
      <c r="RH290" s="106"/>
      <c r="RI290" s="106"/>
      <c r="RJ290" s="106"/>
      <c r="RK290" s="106"/>
      <c r="RL290" s="106"/>
      <c r="RM290" s="106"/>
      <c r="RN290" s="106"/>
      <c r="RO290" s="106"/>
      <c r="RP290" s="106"/>
      <c r="RQ290" s="106"/>
      <c r="RR290" s="106"/>
    </row>
    <row r="291" spans="1:486" x14ac:dyDescent="0.3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14"/>
      <c r="Q291" s="114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  <c r="GB291" s="106"/>
      <c r="GC291" s="106"/>
      <c r="GD291" s="106"/>
      <c r="GE291" s="106"/>
      <c r="GF291" s="106"/>
      <c r="GG291" s="106"/>
      <c r="GH291" s="106"/>
      <c r="GI291" s="106"/>
      <c r="GJ291" s="106"/>
      <c r="GK291" s="106"/>
      <c r="GL291" s="106"/>
      <c r="GM291" s="106"/>
      <c r="GN291" s="106"/>
      <c r="GO291" s="106"/>
      <c r="GP291" s="106"/>
      <c r="GQ291" s="106"/>
      <c r="GR291" s="106"/>
      <c r="GS291" s="106"/>
      <c r="GT291" s="106"/>
      <c r="GU291" s="106"/>
      <c r="GV291" s="106"/>
      <c r="GW291" s="106"/>
      <c r="GX291" s="106"/>
      <c r="GY291" s="106"/>
      <c r="GZ291" s="106"/>
      <c r="HA291" s="106"/>
      <c r="HB291" s="106"/>
      <c r="HC291" s="106"/>
      <c r="HD291" s="106"/>
      <c r="HE291" s="106"/>
      <c r="HF291" s="106"/>
      <c r="HG291" s="106"/>
      <c r="HH291" s="106"/>
      <c r="HI291" s="106"/>
      <c r="HJ291" s="106"/>
      <c r="HK291" s="106"/>
      <c r="HL291" s="106"/>
      <c r="HM291" s="106"/>
      <c r="HN291" s="106"/>
      <c r="HO291" s="106"/>
      <c r="HP291" s="106"/>
      <c r="HQ291" s="106"/>
      <c r="HR291" s="106"/>
      <c r="HS291" s="106"/>
      <c r="HT291" s="106"/>
      <c r="HU291" s="106"/>
      <c r="HV291" s="106"/>
      <c r="HW291" s="106"/>
      <c r="HX291" s="106"/>
      <c r="HY291" s="106"/>
      <c r="HZ291" s="106"/>
      <c r="IA291" s="106"/>
      <c r="IB291" s="106"/>
      <c r="IC291" s="106"/>
      <c r="ID291" s="106"/>
      <c r="IE291" s="106"/>
      <c r="IF291" s="106"/>
      <c r="IG291" s="106"/>
      <c r="IH291" s="106"/>
      <c r="II291" s="106"/>
      <c r="IJ291" s="106"/>
      <c r="IK291" s="106"/>
      <c r="IL291" s="106"/>
      <c r="IM291" s="106"/>
      <c r="IN291" s="106"/>
      <c r="IO291" s="106"/>
      <c r="IP291" s="106"/>
      <c r="IQ291" s="106"/>
      <c r="IR291" s="106"/>
      <c r="IS291" s="106"/>
      <c r="IT291" s="106"/>
      <c r="IU291" s="106"/>
      <c r="IV291" s="106"/>
      <c r="IW291" s="106"/>
      <c r="IX291" s="106"/>
      <c r="IY291" s="106"/>
      <c r="IZ291" s="106"/>
      <c r="JA291" s="106"/>
      <c r="JB291" s="106"/>
      <c r="JC291" s="106"/>
      <c r="JD291" s="106"/>
      <c r="JE291" s="106"/>
      <c r="JF291" s="106"/>
      <c r="JG291" s="106"/>
      <c r="JH291" s="106"/>
      <c r="JI291" s="106"/>
      <c r="JJ291" s="106"/>
      <c r="JK291" s="106"/>
      <c r="JL291" s="106"/>
      <c r="JM291" s="106"/>
      <c r="JN291" s="106"/>
      <c r="JO291" s="106"/>
      <c r="JP291" s="106"/>
      <c r="JQ291" s="106"/>
      <c r="JR291" s="106"/>
      <c r="JS291" s="106"/>
      <c r="JT291" s="106"/>
      <c r="JU291" s="106"/>
      <c r="JV291" s="106"/>
      <c r="JW291" s="106"/>
      <c r="JX291" s="106"/>
      <c r="JY291" s="106"/>
      <c r="JZ291" s="106"/>
      <c r="KA291" s="106"/>
      <c r="KB291" s="106"/>
      <c r="KC291" s="106"/>
      <c r="KD291" s="106"/>
      <c r="KE291" s="106"/>
      <c r="KF291" s="106"/>
      <c r="KG291" s="106"/>
      <c r="KH291" s="106"/>
      <c r="KI291" s="106"/>
      <c r="KJ291" s="106"/>
      <c r="KK291" s="106"/>
      <c r="KL291" s="106"/>
      <c r="KM291" s="106"/>
      <c r="KN291" s="106"/>
      <c r="KO291" s="106"/>
      <c r="KP291" s="106"/>
      <c r="KQ291" s="106"/>
      <c r="KR291" s="106"/>
      <c r="KS291" s="106"/>
      <c r="KT291" s="106"/>
      <c r="KU291" s="106"/>
      <c r="KV291" s="106"/>
      <c r="KW291" s="106"/>
      <c r="KX291" s="106"/>
      <c r="KY291" s="106"/>
      <c r="KZ291" s="106"/>
      <c r="LA291" s="106"/>
      <c r="LB291" s="106"/>
      <c r="LC291" s="106"/>
      <c r="LD291" s="106"/>
      <c r="LE291" s="106"/>
      <c r="LF291" s="106"/>
      <c r="LG291" s="106"/>
      <c r="LH291" s="106"/>
      <c r="LI291" s="106"/>
      <c r="LJ291" s="106"/>
      <c r="LK291" s="106"/>
      <c r="LL291" s="106"/>
      <c r="LM291" s="106"/>
      <c r="LN291" s="106"/>
      <c r="LO291" s="106"/>
      <c r="LP291" s="106"/>
      <c r="LQ291" s="106"/>
      <c r="LR291" s="106"/>
      <c r="LS291" s="106"/>
      <c r="LT291" s="106"/>
      <c r="LU291" s="106"/>
      <c r="LV291" s="106"/>
      <c r="LW291" s="106"/>
      <c r="LX291" s="106"/>
      <c r="LY291" s="106"/>
      <c r="LZ291" s="106"/>
      <c r="MA291" s="106"/>
      <c r="MB291" s="106"/>
      <c r="MC291" s="106"/>
      <c r="MD291" s="106"/>
      <c r="ME291" s="106"/>
      <c r="MF291" s="106"/>
      <c r="MG291" s="106"/>
      <c r="MH291" s="106"/>
      <c r="MI291" s="106"/>
      <c r="MJ291" s="106"/>
      <c r="MK291" s="106"/>
      <c r="ML291" s="106"/>
      <c r="MM291" s="106"/>
      <c r="MN291" s="106"/>
      <c r="MO291" s="106"/>
      <c r="MP291" s="106"/>
      <c r="MQ291" s="106"/>
      <c r="MR291" s="106"/>
      <c r="MS291" s="106"/>
      <c r="MT291" s="106"/>
      <c r="MU291" s="106"/>
      <c r="MV291" s="106"/>
      <c r="MW291" s="106"/>
      <c r="MX291" s="106"/>
      <c r="MY291" s="106"/>
      <c r="MZ291" s="106"/>
      <c r="NA291" s="106"/>
      <c r="NB291" s="106"/>
      <c r="NC291" s="106"/>
      <c r="ND291" s="106"/>
      <c r="NE291" s="106"/>
      <c r="NF291" s="106"/>
      <c r="NG291" s="106"/>
      <c r="NH291" s="106"/>
      <c r="NI291" s="106"/>
      <c r="NJ291" s="106"/>
      <c r="NK291" s="106"/>
      <c r="NL291" s="106"/>
      <c r="NM291" s="106"/>
      <c r="NN291" s="106"/>
      <c r="NO291" s="106"/>
      <c r="NP291" s="106"/>
      <c r="NQ291" s="106"/>
      <c r="NR291" s="106"/>
      <c r="NS291" s="106"/>
      <c r="NT291" s="106"/>
      <c r="NU291" s="106"/>
      <c r="NV291" s="106"/>
      <c r="NW291" s="106"/>
      <c r="NX291" s="106"/>
      <c r="NY291" s="106"/>
      <c r="NZ291" s="106"/>
      <c r="OA291" s="106"/>
      <c r="OB291" s="106"/>
      <c r="OC291" s="106"/>
      <c r="OD291" s="106"/>
      <c r="OE291" s="106"/>
      <c r="OF291" s="106"/>
      <c r="OG291" s="106"/>
      <c r="OH291" s="106"/>
      <c r="OI291" s="106"/>
      <c r="OJ291" s="106"/>
      <c r="OK291" s="106"/>
      <c r="OL291" s="106"/>
      <c r="OM291" s="106"/>
      <c r="ON291" s="106"/>
      <c r="OO291" s="106"/>
      <c r="OP291" s="106"/>
      <c r="OQ291" s="106"/>
      <c r="OR291" s="106"/>
      <c r="OS291" s="106"/>
      <c r="OT291" s="106"/>
      <c r="OU291" s="106"/>
      <c r="OV291" s="106"/>
      <c r="OW291" s="106"/>
      <c r="OX291" s="106"/>
      <c r="OY291" s="106"/>
      <c r="OZ291" s="106"/>
      <c r="PA291" s="106"/>
      <c r="PB291" s="106"/>
      <c r="PC291" s="106"/>
      <c r="PD291" s="106"/>
      <c r="PE291" s="106"/>
      <c r="PF291" s="106"/>
      <c r="PG291" s="106"/>
      <c r="PH291" s="106"/>
      <c r="PI291" s="106"/>
      <c r="PJ291" s="106"/>
      <c r="PK291" s="106"/>
      <c r="PL291" s="106"/>
      <c r="PM291" s="106"/>
      <c r="PN291" s="106"/>
      <c r="PO291" s="106"/>
      <c r="PP291" s="106"/>
      <c r="PQ291" s="106"/>
      <c r="PR291" s="106"/>
      <c r="PS291" s="106"/>
      <c r="PT291" s="106"/>
      <c r="PU291" s="106"/>
      <c r="PV291" s="106"/>
      <c r="PW291" s="106"/>
      <c r="PX291" s="106"/>
      <c r="PY291" s="106"/>
      <c r="PZ291" s="106"/>
      <c r="QA291" s="106"/>
      <c r="QB291" s="106"/>
      <c r="QC291" s="106"/>
      <c r="QD291" s="106"/>
      <c r="QE291" s="106"/>
      <c r="QF291" s="106"/>
      <c r="QG291" s="106"/>
      <c r="QH291" s="106"/>
      <c r="QI291" s="106"/>
      <c r="QJ291" s="106"/>
      <c r="QK291" s="106"/>
      <c r="QL291" s="106"/>
      <c r="QM291" s="106"/>
      <c r="QN291" s="106"/>
      <c r="QO291" s="106"/>
      <c r="QP291" s="106"/>
      <c r="QQ291" s="106"/>
      <c r="QR291" s="106"/>
      <c r="QS291" s="106"/>
      <c r="QT291" s="106"/>
      <c r="QU291" s="106"/>
      <c r="QV291" s="106"/>
      <c r="QW291" s="106"/>
      <c r="QX291" s="106"/>
      <c r="QY291" s="106"/>
      <c r="QZ291" s="106"/>
      <c r="RA291" s="106"/>
      <c r="RB291" s="106"/>
      <c r="RC291" s="106"/>
      <c r="RD291" s="106"/>
      <c r="RE291" s="106"/>
      <c r="RF291" s="106"/>
      <c r="RG291" s="106"/>
      <c r="RH291" s="106"/>
      <c r="RI291" s="106"/>
      <c r="RJ291" s="106"/>
      <c r="RK291" s="106"/>
      <c r="RL291" s="106"/>
      <c r="RM291" s="106"/>
      <c r="RN291" s="106"/>
      <c r="RO291" s="106"/>
      <c r="RP291" s="106"/>
      <c r="RQ291" s="106"/>
      <c r="RR291" s="106"/>
    </row>
    <row r="292" spans="1:486" x14ac:dyDescent="0.3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14"/>
      <c r="Q292" s="114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  <c r="GB292" s="106"/>
      <c r="GC292" s="106"/>
      <c r="GD292" s="106"/>
      <c r="GE292" s="106"/>
      <c r="GF292" s="106"/>
      <c r="GG292" s="106"/>
      <c r="GH292" s="106"/>
      <c r="GI292" s="106"/>
      <c r="GJ292" s="106"/>
      <c r="GK292" s="106"/>
      <c r="GL292" s="106"/>
      <c r="GM292" s="106"/>
      <c r="GN292" s="106"/>
      <c r="GO292" s="106"/>
      <c r="GP292" s="106"/>
      <c r="GQ292" s="106"/>
      <c r="GR292" s="106"/>
      <c r="GS292" s="106"/>
      <c r="GT292" s="106"/>
      <c r="GU292" s="106"/>
      <c r="GV292" s="106"/>
      <c r="GW292" s="106"/>
      <c r="GX292" s="106"/>
      <c r="GY292" s="106"/>
      <c r="GZ292" s="106"/>
      <c r="HA292" s="106"/>
      <c r="HB292" s="106"/>
      <c r="HC292" s="106"/>
      <c r="HD292" s="106"/>
      <c r="HE292" s="106"/>
      <c r="HF292" s="106"/>
      <c r="HG292" s="106"/>
      <c r="HH292" s="106"/>
      <c r="HI292" s="106"/>
      <c r="HJ292" s="106"/>
      <c r="HK292" s="106"/>
      <c r="HL292" s="106"/>
      <c r="HM292" s="106"/>
      <c r="HN292" s="106"/>
      <c r="HO292" s="106"/>
      <c r="HP292" s="106"/>
      <c r="HQ292" s="106"/>
      <c r="HR292" s="106"/>
      <c r="HS292" s="106"/>
      <c r="HT292" s="106"/>
      <c r="HU292" s="106"/>
      <c r="HV292" s="106"/>
      <c r="HW292" s="106"/>
      <c r="HX292" s="106"/>
      <c r="HY292" s="106"/>
      <c r="HZ292" s="106"/>
      <c r="IA292" s="106"/>
      <c r="IB292" s="106"/>
      <c r="IC292" s="106"/>
      <c r="ID292" s="106"/>
      <c r="IE292" s="106"/>
      <c r="IF292" s="106"/>
      <c r="IG292" s="106"/>
      <c r="IH292" s="106"/>
      <c r="II292" s="106"/>
      <c r="IJ292" s="106"/>
      <c r="IK292" s="106"/>
      <c r="IL292" s="106"/>
      <c r="IM292" s="106"/>
      <c r="IN292" s="106"/>
      <c r="IO292" s="106"/>
      <c r="IP292" s="106"/>
      <c r="IQ292" s="106"/>
      <c r="IR292" s="106"/>
      <c r="IS292" s="106"/>
      <c r="IT292" s="106"/>
      <c r="IU292" s="106"/>
      <c r="IV292" s="106"/>
      <c r="IW292" s="106"/>
      <c r="IX292" s="106"/>
      <c r="IY292" s="106"/>
      <c r="IZ292" s="106"/>
      <c r="JA292" s="106"/>
      <c r="JB292" s="106"/>
      <c r="JC292" s="106"/>
      <c r="JD292" s="106"/>
      <c r="JE292" s="106"/>
      <c r="JF292" s="106"/>
      <c r="JG292" s="106"/>
      <c r="JH292" s="106"/>
      <c r="JI292" s="106"/>
      <c r="JJ292" s="106"/>
      <c r="JK292" s="106"/>
      <c r="JL292" s="106"/>
      <c r="JM292" s="106"/>
      <c r="JN292" s="106"/>
      <c r="JO292" s="106"/>
      <c r="JP292" s="106"/>
      <c r="JQ292" s="106"/>
      <c r="JR292" s="106"/>
      <c r="JS292" s="106"/>
      <c r="JT292" s="106"/>
      <c r="JU292" s="106"/>
      <c r="JV292" s="106"/>
      <c r="JW292" s="106"/>
      <c r="JX292" s="106"/>
      <c r="JY292" s="106"/>
      <c r="JZ292" s="106"/>
      <c r="KA292" s="106"/>
      <c r="KB292" s="106"/>
      <c r="KC292" s="106"/>
      <c r="KD292" s="106"/>
      <c r="KE292" s="106"/>
      <c r="KF292" s="106"/>
      <c r="KG292" s="106"/>
      <c r="KH292" s="106"/>
      <c r="KI292" s="106"/>
      <c r="KJ292" s="106"/>
      <c r="KK292" s="106"/>
      <c r="KL292" s="106"/>
      <c r="KM292" s="106"/>
      <c r="KN292" s="106"/>
      <c r="KO292" s="106"/>
      <c r="KP292" s="106"/>
      <c r="KQ292" s="106"/>
      <c r="KR292" s="106"/>
      <c r="KS292" s="106"/>
      <c r="KT292" s="106"/>
      <c r="KU292" s="106"/>
      <c r="KV292" s="106"/>
      <c r="KW292" s="106"/>
      <c r="KX292" s="106"/>
      <c r="KY292" s="106"/>
      <c r="KZ292" s="106"/>
      <c r="LA292" s="106"/>
      <c r="LB292" s="106"/>
      <c r="LC292" s="106"/>
      <c r="LD292" s="106"/>
      <c r="LE292" s="106"/>
      <c r="LF292" s="106"/>
      <c r="LG292" s="106"/>
      <c r="LH292" s="106"/>
      <c r="LI292" s="106"/>
      <c r="LJ292" s="106"/>
      <c r="LK292" s="106"/>
      <c r="LL292" s="106"/>
      <c r="LM292" s="106"/>
      <c r="LN292" s="106"/>
      <c r="LO292" s="106"/>
      <c r="LP292" s="106"/>
      <c r="LQ292" s="106"/>
      <c r="LR292" s="106"/>
      <c r="LS292" s="106"/>
      <c r="LT292" s="106"/>
      <c r="LU292" s="106"/>
      <c r="LV292" s="106"/>
      <c r="LW292" s="106"/>
      <c r="LX292" s="106"/>
      <c r="LY292" s="106"/>
      <c r="LZ292" s="106"/>
      <c r="MA292" s="106"/>
      <c r="MB292" s="106"/>
      <c r="MC292" s="106"/>
      <c r="MD292" s="106"/>
      <c r="ME292" s="106"/>
      <c r="MF292" s="106"/>
      <c r="MG292" s="106"/>
      <c r="MH292" s="106"/>
      <c r="MI292" s="106"/>
      <c r="MJ292" s="106"/>
      <c r="MK292" s="106"/>
      <c r="ML292" s="106"/>
      <c r="MM292" s="106"/>
      <c r="MN292" s="106"/>
      <c r="MO292" s="106"/>
      <c r="MP292" s="106"/>
      <c r="MQ292" s="106"/>
      <c r="MR292" s="106"/>
      <c r="MS292" s="106"/>
      <c r="MT292" s="106"/>
      <c r="MU292" s="106"/>
      <c r="MV292" s="106"/>
      <c r="MW292" s="106"/>
      <c r="MX292" s="106"/>
      <c r="MY292" s="106"/>
      <c r="MZ292" s="106"/>
      <c r="NA292" s="106"/>
      <c r="NB292" s="106"/>
      <c r="NC292" s="106"/>
      <c r="ND292" s="106"/>
      <c r="NE292" s="106"/>
      <c r="NF292" s="106"/>
      <c r="NG292" s="106"/>
      <c r="NH292" s="106"/>
      <c r="NI292" s="106"/>
      <c r="NJ292" s="106"/>
      <c r="NK292" s="106"/>
      <c r="NL292" s="106"/>
      <c r="NM292" s="106"/>
      <c r="NN292" s="106"/>
      <c r="NO292" s="106"/>
      <c r="NP292" s="106"/>
      <c r="NQ292" s="106"/>
      <c r="NR292" s="106"/>
      <c r="NS292" s="106"/>
      <c r="NT292" s="106"/>
      <c r="NU292" s="106"/>
      <c r="NV292" s="106"/>
      <c r="NW292" s="106"/>
      <c r="NX292" s="106"/>
      <c r="NY292" s="106"/>
      <c r="NZ292" s="106"/>
      <c r="OA292" s="106"/>
      <c r="OB292" s="106"/>
      <c r="OC292" s="106"/>
      <c r="OD292" s="106"/>
      <c r="OE292" s="106"/>
      <c r="OF292" s="106"/>
      <c r="OG292" s="106"/>
      <c r="OH292" s="106"/>
      <c r="OI292" s="106"/>
      <c r="OJ292" s="106"/>
      <c r="OK292" s="106"/>
      <c r="OL292" s="106"/>
      <c r="OM292" s="106"/>
      <c r="ON292" s="106"/>
      <c r="OO292" s="106"/>
      <c r="OP292" s="106"/>
      <c r="OQ292" s="106"/>
      <c r="OR292" s="106"/>
      <c r="OS292" s="106"/>
      <c r="OT292" s="106"/>
      <c r="OU292" s="106"/>
      <c r="OV292" s="106"/>
      <c r="OW292" s="106"/>
      <c r="OX292" s="106"/>
      <c r="OY292" s="106"/>
      <c r="OZ292" s="106"/>
      <c r="PA292" s="106"/>
      <c r="PB292" s="106"/>
      <c r="PC292" s="106"/>
      <c r="PD292" s="106"/>
      <c r="PE292" s="106"/>
      <c r="PF292" s="106"/>
      <c r="PG292" s="106"/>
      <c r="PH292" s="106"/>
      <c r="PI292" s="106"/>
      <c r="PJ292" s="106"/>
      <c r="PK292" s="106"/>
      <c r="PL292" s="106"/>
      <c r="PM292" s="106"/>
      <c r="PN292" s="106"/>
      <c r="PO292" s="106"/>
      <c r="PP292" s="106"/>
      <c r="PQ292" s="106"/>
      <c r="PR292" s="106"/>
      <c r="PS292" s="106"/>
      <c r="PT292" s="106"/>
      <c r="PU292" s="106"/>
      <c r="PV292" s="106"/>
      <c r="PW292" s="106"/>
      <c r="PX292" s="106"/>
      <c r="PY292" s="106"/>
      <c r="PZ292" s="106"/>
      <c r="QA292" s="106"/>
      <c r="QB292" s="106"/>
      <c r="QC292" s="106"/>
      <c r="QD292" s="106"/>
      <c r="QE292" s="106"/>
      <c r="QF292" s="106"/>
      <c r="QG292" s="106"/>
      <c r="QH292" s="106"/>
      <c r="QI292" s="106"/>
      <c r="QJ292" s="106"/>
      <c r="QK292" s="106"/>
      <c r="QL292" s="106"/>
      <c r="QM292" s="106"/>
      <c r="QN292" s="106"/>
      <c r="QO292" s="106"/>
      <c r="QP292" s="106"/>
      <c r="QQ292" s="106"/>
      <c r="QR292" s="106"/>
      <c r="QS292" s="106"/>
      <c r="QT292" s="106"/>
      <c r="QU292" s="106"/>
      <c r="QV292" s="106"/>
      <c r="QW292" s="106"/>
      <c r="QX292" s="106"/>
      <c r="QY292" s="106"/>
      <c r="QZ292" s="106"/>
      <c r="RA292" s="106"/>
      <c r="RB292" s="106"/>
      <c r="RC292" s="106"/>
      <c r="RD292" s="106"/>
      <c r="RE292" s="106"/>
      <c r="RF292" s="106"/>
      <c r="RG292" s="106"/>
      <c r="RH292" s="106"/>
      <c r="RI292" s="106"/>
      <c r="RJ292" s="106"/>
      <c r="RK292" s="106"/>
      <c r="RL292" s="106"/>
      <c r="RM292" s="106"/>
      <c r="RN292" s="106"/>
      <c r="RO292" s="106"/>
      <c r="RP292" s="106"/>
      <c r="RQ292" s="106"/>
      <c r="RR292" s="106"/>
    </row>
    <row r="293" spans="1:486" x14ac:dyDescent="0.3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14"/>
      <c r="Q293" s="114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  <c r="GB293" s="106"/>
      <c r="GC293" s="106"/>
      <c r="GD293" s="106"/>
      <c r="GE293" s="106"/>
      <c r="GF293" s="106"/>
      <c r="GG293" s="106"/>
      <c r="GH293" s="106"/>
      <c r="GI293" s="106"/>
      <c r="GJ293" s="106"/>
      <c r="GK293" s="106"/>
      <c r="GL293" s="106"/>
      <c r="GM293" s="106"/>
      <c r="GN293" s="106"/>
      <c r="GO293" s="106"/>
      <c r="GP293" s="106"/>
      <c r="GQ293" s="106"/>
      <c r="GR293" s="106"/>
      <c r="GS293" s="106"/>
      <c r="GT293" s="106"/>
      <c r="GU293" s="106"/>
      <c r="GV293" s="106"/>
      <c r="GW293" s="106"/>
      <c r="GX293" s="106"/>
      <c r="GY293" s="106"/>
      <c r="GZ293" s="106"/>
      <c r="HA293" s="106"/>
      <c r="HB293" s="106"/>
      <c r="HC293" s="106"/>
      <c r="HD293" s="106"/>
      <c r="HE293" s="106"/>
      <c r="HF293" s="106"/>
      <c r="HG293" s="106"/>
      <c r="HH293" s="106"/>
      <c r="HI293" s="106"/>
      <c r="HJ293" s="106"/>
      <c r="HK293" s="106"/>
      <c r="HL293" s="106"/>
      <c r="HM293" s="106"/>
      <c r="HN293" s="106"/>
      <c r="HO293" s="106"/>
      <c r="HP293" s="106"/>
      <c r="HQ293" s="106"/>
      <c r="HR293" s="106"/>
      <c r="HS293" s="106"/>
      <c r="HT293" s="106"/>
      <c r="HU293" s="106"/>
      <c r="HV293" s="106"/>
      <c r="HW293" s="106"/>
      <c r="HX293" s="106"/>
      <c r="HY293" s="106"/>
      <c r="HZ293" s="106"/>
      <c r="IA293" s="106"/>
      <c r="IB293" s="106"/>
      <c r="IC293" s="106"/>
      <c r="ID293" s="106"/>
      <c r="IE293" s="106"/>
      <c r="IF293" s="106"/>
      <c r="IG293" s="106"/>
      <c r="IH293" s="106"/>
      <c r="II293" s="106"/>
      <c r="IJ293" s="106"/>
      <c r="IK293" s="106"/>
      <c r="IL293" s="106"/>
      <c r="IM293" s="106"/>
      <c r="IN293" s="106"/>
      <c r="IO293" s="106"/>
      <c r="IP293" s="106"/>
      <c r="IQ293" s="106"/>
      <c r="IR293" s="106"/>
      <c r="IS293" s="106"/>
      <c r="IT293" s="106"/>
      <c r="IU293" s="106"/>
      <c r="IV293" s="106"/>
      <c r="IW293" s="106"/>
      <c r="IX293" s="106"/>
      <c r="IY293" s="106"/>
      <c r="IZ293" s="106"/>
      <c r="JA293" s="106"/>
      <c r="JB293" s="106"/>
      <c r="JC293" s="106"/>
      <c r="JD293" s="106"/>
      <c r="JE293" s="106"/>
      <c r="JF293" s="106"/>
      <c r="JG293" s="106"/>
      <c r="JH293" s="106"/>
      <c r="JI293" s="106"/>
      <c r="JJ293" s="106"/>
      <c r="JK293" s="106"/>
      <c r="JL293" s="106"/>
      <c r="JM293" s="106"/>
      <c r="JN293" s="106"/>
      <c r="JO293" s="106"/>
      <c r="JP293" s="106"/>
      <c r="JQ293" s="106"/>
      <c r="JR293" s="106"/>
      <c r="JS293" s="106"/>
      <c r="JT293" s="106"/>
      <c r="JU293" s="106"/>
      <c r="JV293" s="106"/>
      <c r="JW293" s="106"/>
      <c r="JX293" s="106"/>
      <c r="JY293" s="106"/>
      <c r="JZ293" s="106"/>
      <c r="KA293" s="106"/>
      <c r="KB293" s="106"/>
      <c r="KC293" s="106"/>
      <c r="KD293" s="106"/>
      <c r="KE293" s="106"/>
      <c r="KF293" s="106"/>
      <c r="KG293" s="106"/>
      <c r="KH293" s="106"/>
      <c r="KI293" s="106"/>
      <c r="KJ293" s="106"/>
      <c r="KK293" s="106"/>
      <c r="KL293" s="106"/>
      <c r="KM293" s="106"/>
      <c r="KN293" s="106"/>
      <c r="KO293" s="106"/>
      <c r="KP293" s="106"/>
      <c r="KQ293" s="106"/>
      <c r="KR293" s="106"/>
      <c r="KS293" s="106"/>
      <c r="KT293" s="106"/>
      <c r="KU293" s="106"/>
      <c r="KV293" s="106"/>
      <c r="KW293" s="106"/>
      <c r="KX293" s="106"/>
      <c r="KY293" s="106"/>
      <c r="KZ293" s="106"/>
      <c r="LA293" s="106"/>
      <c r="LB293" s="106"/>
      <c r="LC293" s="106"/>
      <c r="LD293" s="106"/>
      <c r="LE293" s="106"/>
      <c r="LF293" s="106"/>
      <c r="LG293" s="106"/>
      <c r="LH293" s="106"/>
      <c r="LI293" s="106"/>
      <c r="LJ293" s="106"/>
      <c r="LK293" s="106"/>
      <c r="LL293" s="106"/>
      <c r="LM293" s="106"/>
      <c r="LN293" s="106"/>
      <c r="LO293" s="106"/>
      <c r="LP293" s="106"/>
      <c r="LQ293" s="106"/>
      <c r="LR293" s="106"/>
      <c r="LS293" s="106"/>
      <c r="LT293" s="106"/>
      <c r="LU293" s="106"/>
      <c r="LV293" s="106"/>
      <c r="LW293" s="106"/>
      <c r="LX293" s="106"/>
      <c r="LY293" s="106"/>
      <c r="LZ293" s="106"/>
      <c r="MA293" s="106"/>
      <c r="MB293" s="106"/>
      <c r="MC293" s="106"/>
      <c r="MD293" s="106"/>
      <c r="ME293" s="106"/>
      <c r="MF293" s="106"/>
      <c r="MG293" s="106"/>
      <c r="MH293" s="106"/>
      <c r="MI293" s="106"/>
      <c r="MJ293" s="106"/>
      <c r="MK293" s="106"/>
      <c r="ML293" s="106"/>
      <c r="MM293" s="106"/>
      <c r="MN293" s="106"/>
      <c r="MO293" s="106"/>
      <c r="MP293" s="106"/>
      <c r="MQ293" s="106"/>
      <c r="MR293" s="106"/>
      <c r="MS293" s="106"/>
      <c r="MT293" s="106"/>
      <c r="MU293" s="106"/>
      <c r="MV293" s="106"/>
      <c r="MW293" s="106"/>
      <c r="MX293" s="106"/>
      <c r="MY293" s="106"/>
      <c r="MZ293" s="106"/>
      <c r="NA293" s="106"/>
      <c r="NB293" s="106"/>
      <c r="NC293" s="106"/>
      <c r="ND293" s="106"/>
      <c r="NE293" s="106"/>
      <c r="NF293" s="106"/>
      <c r="NG293" s="106"/>
      <c r="NH293" s="106"/>
      <c r="NI293" s="106"/>
      <c r="NJ293" s="106"/>
      <c r="NK293" s="106"/>
      <c r="NL293" s="106"/>
      <c r="NM293" s="106"/>
      <c r="NN293" s="106"/>
      <c r="NO293" s="106"/>
      <c r="NP293" s="106"/>
      <c r="NQ293" s="106"/>
      <c r="NR293" s="106"/>
      <c r="NS293" s="106"/>
      <c r="NT293" s="106"/>
      <c r="NU293" s="106"/>
      <c r="NV293" s="106"/>
      <c r="NW293" s="106"/>
      <c r="NX293" s="106"/>
      <c r="NY293" s="106"/>
      <c r="NZ293" s="106"/>
      <c r="OA293" s="106"/>
      <c r="OB293" s="106"/>
      <c r="OC293" s="106"/>
      <c r="OD293" s="106"/>
      <c r="OE293" s="106"/>
      <c r="OF293" s="106"/>
      <c r="OG293" s="106"/>
      <c r="OH293" s="106"/>
      <c r="OI293" s="106"/>
      <c r="OJ293" s="106"/>
      <c r="OK293" s="106"/>
      <c r="OL293" s="106"/>
      <c r="OM293" s="106"/>
      <c r="ON293" s="106"/>
      <c r="OO293" s="106"/>
      <c r="OP293" s="106"/>
      <c r="OQ293" s="106"/>
      <c r="OR293" s="106"/>
      <c r="OS293" s="106"/>
      <c r="OT293" s="106"/>
      <c r="OU293" s="106"/>
      <c r="OV293" s="106"/>
      <c r="OW293" s="106"/>
      <c r="OX293" s="106"/>
      <c r="OY293" s="106"/>
      <c r="OZ293" s="106"/>
      <c r="PA293" s="106"/>
      <c r="PB293" s="106"/>
      <c r="PC293" s="106"/>
      <c r="PD293" s="106"/>
      <c r="PE293" s="106"/>
      <c r="PF293" s="106"/>
      <c r="PG293" s="106"/>
      <c r="PH293" s="106"/>
      <c r="PI293" s="106"/>
      <c r="PJ293" s="106"/>
      <c r="PK293" s="106"/>
      <c r="PL293" s="106"/>
      <c r="PM293" s="106"/>
      <c r="PN293" s="106"/>
      <c r="PO293" s="106"/>
      <c r="PP293" s="106"/>
      <c r="PQ293" s="106"/>
      <c r="PR293" s="106"/>
      <c r="PS293" s="106"/>
      <c r="PT293" s="106"/>
      <c r="PU293" s="106"/>
      <c r="PV293" s="106"/>
      <c r="PW293" s="106"/>
      <c r="PX293" s="106"/>
      <c r="PY293" s="106"/>
      <c r="PZ293" s="106"/>
      <c r="QA293" s="106"/>
      <c r="QB293" s="106"/>
      <c r="QC293" s="106"/>
      <c r="QD293" s="106"/>
      <c r="QE293" s="106"/>
      <c r="QF293" s="106"/>
      <c r="QG293" s="106"/>
      <c r="QH293" s="106"/>
      <c r="QI293" s="106"/>
      <c r="QJ293" s="106"/>
      <c r="QK293" s="106"/>
      <c r="QL293" s="106"/>
      <c r="QM293" s="106"/>
      <c r="QN293" s="106"/>
      <c r="QO293" s="106"/>
      <c r="QP293" s="106"/>
      <c r="QQ293" s="106"/>
      <c r="QR293" s="106"/>
      <c r="QS293" s="106"/>
      <c r="QT293" s="106"/>
      <c r="QU293" s="106"/>
      <c r="QV293" s="106"/>
      <c r="QW293" s="106"/>
      <c r="QX293" s="106"/>
      <c r="QY293" s="106"/>
      <c r="QZ293" s="106"/>
      <c r="RA293" s="106"/>
      <c r="RB293" s="106"/>
      <c r="RC293" s="106"/>
      <c r="RD293" s="106"/>
      <c r="RE293" s="106"/>
      <c r="RF293" s="106"/>
      <c r="RG293" s="106"/>
      <c r="RH293" s="106"/>
      <c r="RI293" s="106"/>
      <c r="RJ293" s="106"/>
      <c r="RK293" s="106"/>
      <c r="RL293" s="106"/>
      <c r="RM293" s="106"/>
      <c r="RN293" s="106"/>
      <c r="RO293" s="106"/>
      <c r="RP293" s="106"/>
      <c r="RQ293" s="106"/>
      <c r="RR293" s="106"/>
    </row>
    <row r="294" spans="1:486" x14ac:dyDescent="0.3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14"/>
      <c r="Q294" s="114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  <c r="GB294" s="106"/>
      <c r="GC294" s="106"/>
      <c r="GD294" s="106"/>
      <c r="GE294" s="106"/>
      <c r="GF294" s="106"/>
      <c r="GG294" s="106"/>
      <c r="GH294" s="106"/>
      <c r="GI294" s="106"/>
      <c r="GJ294" s="106"/>
      <c r="GK294" s="106"/>
      <c r="GL294" s="106"/>
      <c r="GM294" s="106"/>
      <c r="GN294" s="106"/>
      <c r="GO294" s="106"/>
      <c r="GP294" s="106"/>
      <c r="GQ294" s="106"/>
      <c r="GR294" s="106"/>
      <c r="GS294" s="106"/>
      <c r="GT294" s="106"/>
      <c r="GU294" s="106"/>
      <c r="GV294" s="106"/>
      <c r="GW294" s="106"/>
      <c r="GX294" s="106"/>
      <c r="GY294" s="106"/>
      <c r="GZ294" s="106"/>
      <c r="HA294" s="106"/>
      <c r="HB294" s="106"/>
      <c r="HC294" s="106"/>
      <c r="HD294" s="106"/>
      <c r="HE294" s="106"/>
      <c r="HF294" s="106"/>
      <c r="HG294" s="106"/>
      <c r="HH294" s="106"/>
      <c r="HI294" s="106"/>
      <c r="HJ294" s="106"/>
      <c r="HK294" s="106"/>
      <c r="HL294" s="106"/>
      <c r="HM294" s="106"/>
      <c r="HN294" s="106"/>
      <c r="HO294" s="106"/>
      <c r="HP294" s="106"/>
      <c r="HQ294" s="106"/>
      <c r="HR294" s="106"/>
      <c r="HS294" s="106"/>
      <c r="HT294" s="106"/>
      <c r="HU294" s="106"/>
      <c r="HV294" s="106"/>
      <c r="HW294" s="106"/>
      <c r="HX294" s="106"/>
      <c r="HY294" s="106"/>
      <c r="HZ294" s="106"/>
      <c r="IA294" s="106"/>
      <c r="IB294" s="106"/>
      <c r="IC294" s="106"/>
      <c r="ID294" s="106"/>
      <c r="IE294" s="106"/>
      <c r="IF294" s="106"/>
      <c r="IG294" s="106"/>
      <c r="IH294" s="106"/>
      <c r="II294" s="106"/>
      <c r="IJ294" s="106"/>
      <c r="IK294" s="106"/>
      <c r="IL294" s="106"/>
      <c r="IM294" s="106"/>
      <c r="IN294" s="106"/>
      <c r="IO294" s="106"/>
      <c r="IP294" s="106"/>
      <c r="IQ294" s="106"/>
      <c r="IR294" s="106"/>
      <c r="IS294" s="106"/>
      <c r="IT294" s="106"/>
      <c r="IU294" s="106"/>
      <c r="IV294" s="106"/>
      <c r="IW294" s="106"/>
      <c r="IX294" s="106"/>
      <c r="IY294" s="106"/>
      <c r="IZ294" s="106"/>
      <c r="JA294" s="106"/>
      <c r="JB294" s="106"/>
      <c r="JC294" s="106"/>
      <c r="JD294" s="106"/>
      <c r="JE294" s="106"/>
      <c r="JF294" s="106"/>
      <c r="JG294" s="106"/>
      <c r="JH294" s="106"/>
      <c r="JI294" s="106"/>
      <c r="JJ294" s="106"/>
      <c r="JK294" s="106"/>
      <c r="JL294" s="106"/>
      <c r="JM294" s="106"/>
      <c r="JN294" s="106"/>
      <c r="JO294" s="106"/>
      <c r="JP294" s="106"/>
      <c r="JQ294" s="106"/>
      <c r="JR294" s="106"/>
      <c r="JS294" s="106"/>
      <c r="JT294" s="106"/>
      <c r="JU294" s="106"/>
      <c r="JV294" s="106"/>
      <c r="JW294" s="106"/>
      <c r="JX294" s="106"/>
      <c r="JY294" s="106"/>
      <c r="JZ294" s="106"/>
      <c r="KA294" s="106"/>
      <c r="KB294" s="106"/>
      <c r="KC294" s="106"/>
      <c r="KD294" s="106"/>
      <c r="KE294" s="106"/>
      <c r="KF294" s="106"/>
      <c r="KG294" s="106"/>
      <c r="KH294" s="106"/>
      <c r="KI294" s="106"/>
      <c r="KJ294" s="106"/>
      <c r="KK294" s="106"/>
      <c r="KL294" s="106"/>
      <c r="KM294" s="106"/>
      <c r="KN294" s="106"/>
      <c r="KO294" s="106"/>
      <c r="KP294" s="106"/>
      <c r="KQ294" s="106"/>
      <c r="KR294" s="106"/>
      <c r="KS294" s="106"/>
      <c r="KT294" s="106"/>
      <c r="KU294" s="106"/>
      <c r="KV294" s="106"/>
      <c r="KW294" s="106"/>
      <c r="KX294" s="106"/>
      <c r="KY294" s="106"/>
      <c r="KZ294" s="106"/>
      <c r="LA294" s="106"/>
      <c r="LB294" s="106"/>
      <c r="LC294" s="106"/>
      <c r="LD294" s="106"/>
      <c r="LE294" s="106"/>
      <c r="LF294" s="106"/>
      <c r="LG294" s="106"/>
      <c r="LH294" s="106"/>
      <c r="LI294" s="106"/>
      <c r="LJ294" s="106"/>
      <c r="LK294" s="106"/>
      <c r="LL294" s="106"/>
      <c r="LM294" s="106"/>
      <c r="LN294" s="106"/>
      <c r="LO294" s="106"/>
      <c r="LP294" s="106"/>
      <c r="LQ294" s="106"/>
      <c r="LR294" s="106"/>
      <c r="LS294" s="106"/>
      <c r="LT294" s="106"/>
      <c r="LU294" s="106"/>
      <c r="LV294" s="106"/>
      <c r="LW294" s="106"/>
      <c r="LX294" s="106"/>
      <c r="LY294" s="106"/>
      <c r="LZ294" s="106"/>
      <c r="MA294" s="106"/>
      <c r="MB294" s="106"/>
      <c r="MC294" s="106"/>
      <c r="MD294" s="106"/>
      <c r="ME294" s="106"/>
      <c r="MF294" s="106"/>
      <c r="MG294" s="106"/>
      <c r="MH294" s="106"/>
      <c r="MI294" s="106"/>
      <c r="MJ294" s="106"/>
      <c r="MK294" s="106"/>
      <c r="ML294" s="106"/>
      <c r="MM294" s="106"/>
      <c r="MN294" s="106"/>
      <c r="MO294" s="106"/>
      <c r="MP294" s="106"/>
      <c r="MQ294" s="106"/>
      <c r="MR294" s="106"/>
      <c r="MS294" s="106"/>
      <c r="MT294" s="106"/>
      <c r="MU294" s="106"/>
      <c r="MV294" s="106"/>
      <c r="MW294" s="106"/>
      <c r="MX294" s="106"/>
      <c r="MY294" s="106"/>
      <c r="MZ294" s="106"/>
      <c r="NA294" s="106"/>
      <c r="NB294" s="106"/>
      <c r="NC294" s="106"/>
      <c r="ND294" s="106"/>
      <c r="NE294" s="106"/>
      <c r="NF294" s="106"/>
      <c r="NG294" s="106"/>
      <c r="NH294" s="106"/>
      <c r="NI294" s="106"/>
      <c r="NJ294" s="106"/>
      <c r="NK294" s="106"/>
      <c r="NL294" s="106"/>
      <c r="NM294" s="106"/>
      <c r="NN294" s="106"/>
      <c r="NO294" s="106"/>
      <c r="NP294" s="106"/>
      <c r="NQ294" s="106"/>
      <c r="NR294" s="106"/>
      <c r="NS294" s="106"/>
      <c r="NT294" s="106"/>
      <c r="NU294" s="106"/>
      <c r="NV294" s="106"/>
      <c r="NW294" s="106"/>
      <c r="NX294" s="106"/>
      <c r="NY294" s="106"/>
      <c r="NZ294" s="106"/>
      <c r="OA294" s="106"/>
      <c r="OB294" s="106"/>
      <c r="OC294" s="106"/>
      <c r="OD294" s="106"/>
      <c r="OE294" s="106"/>
      <c r="OF294" s="106"/>
      <c r="OG294" s="106"/>
      <c r="OH294" s="106"/>
      <c r="OI294" s="106"/>
      <c r="OJ294" s="106"/>
      <c r="OK294" s="106"/>
      <c r="OL294" s="106"/>
      <c r="OM294" s="106"/>
      <c r="ON294" s="106"/>
      <c r="OO294" s="106"/>
      <c r="OP294" s="106"/>
      <c r="OQ294" s="106"/>
      <c r="OR294" s="106"/>
      <c r="OS294" s="106"/>
      <c r="OT294" s="106"/>
      <c r="OU294" s="106"/>
      <c r="OV294" s="106"/>
      <c r="OW294" s="106"/>
      <c r="OX294" s="106"/>
      <c r="OY294" s="106"/>
      <c r="OZ294" s="106"/>
      <c r="PA294" s="106"/>
      <c r="PB294" s="106"/>
      <c r="PC294" s="106"/>
      <c r="PD294" s="106"/>
      <c r="PE294" s="106"/>
      <c r="PF294" s="106"/>
      <c r="PG294" s="106"/>
      <c r="PH294" s="106"/>
      <c r="PI294" s="106"/>
      <c r="PJ294" s="106"/>
      <c r="PK294" s="106"/>
      <c r="PL294" s="106"/>
      <c r="PM294" s="106"/>
      <c r="PN294" s="106"/>
      <c r="PO294" s="106"/>
      <c r="PP294" s="106"/>
      <c r="PQ294" s="106"/>
      <c r="PR294" s="106"/>
      <c r="PS294" s="106"/>
      <c r="PT294" s="106"/>
      <c r="PU294" s="106"/>
      <c r="PV294" s="106"/>
      <c r="PW294" s="106"/>
      <c r="PX294" s="106"/>
      <c r="PY294" s="106"/>
      <c r="PZ294" s="106"/>
      <c r="QA294" s="106"/>
      <c r="QB294" s="106"/>
      <c r="QC294" s="106"/>
      <c r="QD294" s="106"/>
      <c r="QE294" s="106"/>
      <c r="QF294" s="106"/>
      <c r="QG294" s="106"/>
      <c r="QH294" s="106"/>
      <c r="QI294" s="106"/>
      <c r="QJ294" s="106"/>
      <c r="QK294" s="106"/>
      <c r="QL294" s="106"/>
      <c r="QM294" s="106"/>
      <c r="QN294" s="106"/>
      <c r="QO294" s="106"/>
      <c r="QP294" s="106"/>
      <c r="QQ294" s="106"/>
      <c r="QR294" s="106"/>
      <c r="QS294" s="106"/>
      <c r="QT294" s="106"/>
      <c r="QU294" s="106"/>
      <c r="QV294" s="106"/>
      <c r="QW294" s="106"/>
      <c r="QX294" s="106"/>
      <c r="QY294" s="106"/>
      <c r="QZ294" s="106"/>
      <c r="RA294" s="106"/>
      <c r="RB294" s="106"/>
      <c r="RC294" s="106"/>
      <c r="RD294" s="106"/>
      <c r="RE294" s="106"/>
      <c r="RF294" s="106"/>
      <c r="RG294" s="106"/>
      <c r="RH294" s="106"/>
      <c r="RI294" s="106"/>
      <c r="RJ294" s="106"/>
      <c r="RK294" s="106"/>
      <c r="RL294" s="106"/>
      <c r="RM294" s="106"/>
      <c r="RN294" s="106"/>
      <c r="RO294" s="106"/>
      <c r="RP294" s="106"/>
      <c r="RQ294" s="106"/>
      <c r="RR294" s="106"/>
    </row>
    <row r="295" spans="1:486" x14ac:dyDescent="0.3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14"/>
      <c r="Q295" s="114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  <c r="GB295" s="106"/>
      <c r="GC295" s="106"/>
      <c r="GD295" s="106"/>
      <c r="GE295" s="106"/>
      <c r="GF295" s="106"/>
      <c r="GG295" s="106"/>
      <c r="GH295" s="106"/>
      <c r="GI295" s="106"/>
      <c r="GJ295" s="106"/>
      <c r="GK295" s="106"/>
      <c r="GL295" s="106"/>
      <c r="GM295" s="106"/>
      <c r="GN295" s="106"/>
      <c r="GO295" s="106"/>
      <c r="GP295" s="106"/>
      <c r="GQ295" s="106"/>
      <c r="GR295" s="106"/>
      <c r="GS295" s="106"/>
      <c r="GT295" s="106"/>
      <c r="GU295" s="106"/>
      <c r="GV295" s="106"/>
      <c r="GW295" s="106"/>
      <c r="GX295" s="106"/>
      <c r="GY295" s="106"/>
      <c r="GZ295" s="106"/>
      <c r="HA295" s="106"/>
      <c r="HB295" s="106"/>
      <c r="HC295" s="106"/>
      <c r="HD295" s="106"/>
      <c r="HE295" s="106"/>
      <c r="HF295" s="106"/>
      <c r="HG295" s="106"/>
      <c r="HH295" s="106"/>
      <c r="HI295" s="106"/>
      <c r="HJ295" s="106"/>
      <c r="HK295" s="106"/>
      <c r="HL295" s="106"/>
      <c r="HM295" s="106"/>
      <c r="HN295" s="106"/>
      <c r="HO295" s="106"/>
      <c r="HP295" s="106"/>
      <c r="HQ295" s="106"/>
      <c r="HR295" s="106"/>
      <c r="HS295" s="106"/>
      <c r="HT295" s="106"/>
      <c r="HU295" s="106"/>
      <c r="HV295" s="106"/>
      <c r="HW295" s="106"/>
      <c r="HX295" s="106"/>
      <c r="HY295" s="106"/>
      <c r="HZ295" s="106"/>
      <c r="IA295" s="106"/>
      <c r="IB295" s="106"/>
      <c r="IC295" s="106"/>
      <c r="ID295" s="106"/>
      <c r="IE295" s="106"/>
      <c r="IF295" s="106"/>
      <c r="IG295" s="106"/>
      <c r="IH295" s="106"/>
      <c r="II295" s="106"/>
      <c r="IJ295" s="106"/>
      <c r="IK295" s="106"/>
      <c r="IL295" s="106"/>
      <c r="IM295" s="106"/>
      <c r="IN295" s="106"/>
      <c r="IO295" s="106"/>
      <c r="IP295" s="106"/>
      <c r="IQ295" s="106"/>
      <c r="IR295" s="106"/>
      <c r="IS295" s="106"/>
      <c r="IT295" s="106"/>
      <c r="IU295" s="106"/>
      <c r="IV295" s="106"/>
      <c r="IW295" s="106"/>
      <c r="IX295" s="106"/>
      <c r="IY295" s="106"/>
      <c r="IZ295" s="106"/>
      <c r="JA295" s="106"/>
      <c r="JB295" s="106"/>
      <c r="JC295" s="106"/>
      <c r="JD295" s="106"/>
      <c r="JE295" s="106"/>
      <c r="JF295" s="106"/>
      <c r="JG295" s="106"/>
      <c r="JH295" s="106"/>
      <c r="JI295" s="106"/>
      <c r="JJ295" s="106"/>
      <c r="JK295" s="106"/>
      <c r="JL295" s="106"/>
      <c r="JM295" s="106"/>
      <c r="JN295" s="106"/>
      <c r="JO295" s="106"/>
      <c r="JP295" s="106"/>
      <c r="JQ295" s="106"/>
      <c r="JR295" s="106"/>
      <c r="JS295" s="106"/>
      <c r="JT295" s="106"/>
      <c r="JU295" s="106"/>
      <c r="JV295" s="106"/>
      <c r="JW295" s="106"/>
      <c r="JX295" s="106"/>
      <c r="JY295" s="106"/>
      <c r="JZ295" s="106"/>
      <c r="KA295" s="106"/>
      <c r="KB295" s="106"/>
      <c r="KC295" s="106"/>
      <c r="KD295" s="106"/>
      <c r="KE295" s="106"/>
      <c r="KF295" s="106"/>
      <c r="KG295" s="106"/>
      <c r="KH295" s="106"/>
      <c r="KI295" s="106"/>
      <c r="KJ295" s="106"/>
      <c r="KK295" s="106"/>
      <c r="KL295" s="106"/>
      <c r="KM295" s="106"/>
      <c r="KN295" s="106"/>
      <c r="KO295" s="106"/>
      <c r="KP295" s="106"/>
      <c r="KQ295" s="106"/>
      <c r="KR295" s="106"/>
      <c r="KS295" s="106"/>
      <c r="KT295" s="106"/>
      <c r="KU295" s="106"/>
      <c r="KV295" s="106"/>
      <c r="KW295" s="106"/>
      <c r="KX295" s="106"/>
      <c r="KY295" s="106"/>
      <c r="KZ295" s="106"/>
      <c r="LA295" s="106"/>
      <c r="LB295" s="106"/>
      <c r="LC295" s="106"/>
      <c r="LD295" s="106"/>
      <c r="LE295" s="106"/>
      <c r="LF295" s="106"/>
      <c r="LG295" s="106"/>
      <c r="LH295" s="106"/>
      <c r="LI295" s="106"/>
      <c r="LJ295" s="106"/>
      <c r="LK295" s="106"/>
      <c r="LL295" s="106"/>
      <c r="LM295" s="106"/>
      <c r="LN295" s="106"/>
      <c r="LO295" s="106"/>
      <c r="LP295" s="106"/>
      <c r="LQ295" s="106"/>
      <c r="LR295" s="106"/>
      <c r="LS295" s="106"/>
      <c r="LT295" s="106"/>
      <c r="LU295" s="106"/>
      <c r="LV295" s="106"/>
      <c r="LW295" s="106"/>
      <c r="LX295" s="106"/>
      <c r="LY295" s="106"/>
      <c r="LZ295" s="106"/>
      <c r="MA295" s="106"/>
      <c r="MB295" s="106"/>
      <c r="MC295" s="106"/>
      <c r="MD295" s="106"/>
      <c r="ME295" s="106"/>
      <c r="MF295" s="106"/>
      <c r="MG295" s="106"/>
      <c r="MH295" s="106"/>
      <c r="MI295" s="106"/>
      <c r="MJ295" s="106"/>
      <c r="MK295" s="106"/>
      <c r="ML295" s="106"/>
      <c r="MM295" s="106"/>
      <c r="MN295" s="106"/>
      <c r="MO295" s="106"/>
      <c r="MP295" s="106"/>
      <c r="MQ295" s="106"/>
      <c r="MR295" s="106"/>
      <c r="MS295" s="106"/>
      <c r="MT295" s="106"/>
      <c r="MU295" s="106"/>
      <c r="MV295" s="106"/>
      <c r="MW295" s="106"/>
      <c r="MX295" s="106"/>
      <c r="MY295" s="106"/>
      <c r="MZ295" s="106"/>
      <c r="NA295" s="106"/>
      <c r="NB295" s="106"/>
      <c r="NC295" s="106"/>
      <c r="ND295" s="106"/>
      <c r="NE295" s="106"/>
      <c r="NF295" s="106"/>
      <c r="NG295" s="106"/>
      <c r="NH295" s="106"/>
      <c r="NI295" s="106"/>
      <c r="NJ295" s="106"/>
      <c r="NK295" s="106"/>
      <c r="NL295" s="106"/>
      <c r="NM295" s="106"/>
      <c r="NN295" s="106"/>
      <c r="NO295" s="106"/>
      <c r="NP295" s="106"/>
      <c r="NQ295" s="106"/>
      <c r="NR295" s="106"/>
      <c r="NS295" s="106"/>
      <c r="NT295" s="106"/>
      <c r="NU295" s="106"/>
      <c r="NV295" s="106"/>
      <c r="NW295" s="106"/>
      <c r="NX295" s="106"/>
      <c r="NY295" s="106"/>
      <c r="NZ295" s="106"/>
      <c r="OA295" s="106"/>
      <c r="OB295" s="106"/>
      <c r="OC295" s="106"/>
      <c r="OD295" s="106"/>
      <c r="OE295" s="106"/>
      <c r="OF295" s="106"/>
      <c r="OG295" s="106"/>
      <c r="OH295" s="106"/>
      <c r="OI295" s="106"/>
      <c r="OJ295" s="106"/>
      <c r="OK295" s="106"/>
      <c r="OL295" s="106"/>
      <c r="OM295" s="106"/>
      <c r="ON295" s="106"/>
      <c r="OO295" s="106"/>
      <c r="OP295" s="106"/>
      <c r="OQ295" s="106"/>
      <c r="OR295" s="106"/>
      <c r="OS295" s="106"/>
      <c r="OT295" s="106"/>
      <c r="OU295" s="106"/>
      <c r="OV295" s="106"/>
      <c r="OW295" s="106"/>
      <c r="OX295" s="106"/>
      <c r="OY295" s="106"/>
      <c r="OZ295" s="106"/>
      <c r="PA295" s="106"/>
      <c r="PB295" s="106"/>
      <c r="PC295" s="106"/>
      <c r="PD295" s="106"/>
      <c r="PE295" s="106"/>
      <c r="PF295" s="106"/>
      <c r="PG295" s="106"/>
      <c r="PH295" s="106"/>
      <c r="PI295" s="106"/>
      <c r="PJ295" s="106"/>
      <c r="PK295" s="106"/>
      <c r="PL295" s="106"/>
      <c r="PM295" s="106"/>
      <c r="PN295" s="106"/>
      <c r="PO295" s="106"/>
      <c r="PP295" s="106"/>
      <c r="PQ295" s="106"/>
      <c r="PR295" s="106"/>
      <c r="PS295" s="106"/>
      <c r="PT295" s="106"/>
      <c r="PU295" s="106"/>
      <c r="PV295" s="106"/>
      <c r="PW295" s="106"/>
      <c r="PX295" s="106"/>
      <c r="PY295" s="106"/>
      <c r="PZ295" s="106"/>
      <c r="QA295" s="106"/>
      <c r="QB295" s="106"/>
      <c r="QC295" s="106"/>
      <c r="QD295" s="106"/>
      <c r="QE295" s="106"/>
      <c r="QF295" s="106"/>
      <c r="QG295" s="106"/>
      <c r="QH295" s="106"/>
      <c r="QI295" s="106"/>
      <c r="QJ295" s="106"/>
      <c r="QK295" s="106"/>
      <c r="QL295" s="106"/>
      <c r="QM295" s="106"/>
      <c r="QN295" s="106"/>
      <c r="QO295" s="106"/>
      <c r="QP295" s="106"/>
      <c r="QQ295" s="106"/>
      <c r="QR295" s="106"/>
      <c r="QS295" s="106"/>
      <c r="QT295" s="106"/>
      <c r="QU295" s="106"/>
      <c r="QV295" s="106"/>
      <c r="QW295" s="106"/>
      <c r="QX295" s="106"/>
      <c r="QY295" s="106"/>
      <c r="QZ295" s="106"/>
      <c r="RA295" s="106"/>
      <c r="RB295" s="106"/>
      <c r="RC295" s="106"/>
      <c r="RD295" s="106"/>
      <c r="RE295" s="106"/>
      <c r="RF295" s="106"/>
      <c r="RG295" s="106"/>
      <c r="RH295" s="106"/>
      <c r="RI295" s="106"/>
      <c r="RJ295" s="106"/>
      <c r="RK295" s="106"/>
      <c r="RL295" s="106"/>
      <c r="RM295" s="106"/>
      <c r="RN295" s="106"/>
      <c r="RO295" s="106"/>
      <c r="RP295" s="106"/>
      <c r="RQ295" s="106"/>
      <c r="RR295" s="106"/>
    </row>
    <row r="296" spans="1:486" x14ac:dyDescent="0.3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14"/>
      <c r="Q296" s="114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  <c r="GB296" s="106"/>
      <c r="GC296" s="106"/>
      <c r="GD296" s="106"/>
      <c r="GE296" s="106"/>
      <c r="GF296" s="106"/>
      <c r="GG296" s="106"/>
      <c r="GH296" s="106"/>
      <c r="GI296" s="106"/>
      <c r="GJ296" s="106"/>
      <c r="GK296" s="106"/>
      <c r="GL296" s="106"/>
      <c r="GM296" s="106"/>
      <c r="GN296" s="106"/>
      <c r="GO296" s="106"/>
      <c r="GP296" s="106"/>
      <c r="GQ296" s="106"/>
      <c r="GR296" s="106"/>
      <c r="GS296" s="106"/>
      <c r="GT296" s="106"/>
      <c r="GU296" s="106"/>
      <c r="GV296" s="106"/>
      <c r="GW296" s="106"/>
      <c r="GX296" s="106"/>
      <c r="GY296" s="106"/>
      <c r="GZ296" s="106"/>
      <c r="HA296" s="106"/>
      <c r="HB296" s="106"/>
      <c r="HC296" s="106"/>
      <c r="HD296" s="106"/>
      <c r="HE296" s="106"/>
      <c r="HF296" s="106"/>
      <c r="HG296" s="106"/>
      <c r="HH296" s="106"/>
      <c r="HI296" s="106"/>
      <c r="HJ296" s="106"/>
      <c r="HK296" s="106"/>
      <c r="HL296" s="106"/>
      <c r="HM296" s="106"/>
      <c r="HN296" s="106"/>
      <c r="HO296" s="106"/>
      <c r="HP296" s="106"/>
      <c r="HQ296" s="106"/>
      <c r="HR296" s="106"/>
      <c r="HS296" s="106"/>
      <c r="HT296" s="106"/>
      <c r="HU296" s="106"/>
      <c r="HV296" s="106"/>
      <c r="HW296" s="106"/>
      <c r="HX296" s="106"/>
      <c r="HY296" s="106"/>
      <c r="HZ296" s="106"/>
      <c r="IA296" s="106"/>
      <c r="IB296" s="106"/>
      <c r="IC296" s="106"/>
      <c r="ID296" s="106"/>
      <c r="IE296" s="106"/>
      <c r="IF296" s="106"/>
      <c r="IG296" s="106"/>
      <c r="IH296" s="106"/>
      <c r="II296" s="106"/>
      <c r="IJ296" s="106"/>
      <c r="IK296" s="106"/>
      <c r="IL296" s="106"/>
      <c r="IM296" s="106"/>
      <c r="IN296" s="106"/>
      <c r="IO296" s="106"/>
      <c r="IP296" s="106"/>
      <c r="IQ296" s="106"/>
      <c r="IR296" s="106"/>
      <c r="IS296" s="106"/>
      <c r="IT296" s="106"/>
      <c r="IU296" s="106"/>
      <c r="IV296" s="106"/>
      <c r="IW296" s="106"/>
      <c r="IX296" s="106"/>
      <c r="IY296" s="106"/>
      <c r="IZ296" s="106"/>
      <c r="JA296" s="106"/>
      <c r="JB296" s="106"/>
      <c r="JC296" s="106"/>
      <c r="JD296" s="106"/>
      <c r="JE296" s="106"/>
      <c r="JF296" s="106"/>
      <c r="JG296" s="106"/>
      <c r="JH296" s="106"/>
      <c r="JI296" s="106"/>
      <c r="JJ296" s="106"/>
      <c r="JK296" s="106"/>
      <c r="JL296" s="106"/>
      <c r="JM296" s="106"/>
      <c r="JN296" s="106"/>
      <c r="JO296" s="106"/>
      <c r="JP296" s="106"/>
      <c r="JQ296" s="106"/>
      <c r="JR296" s="106"/>
      <c r="JS296" s="106"/>
      <c r="JT296" s="106"/>
      <c r="JU296" s="106"/>
      <c r="JV296" s="106"/>
      <c r="JW296" s="106"/>
      <c r="JX296" s="106"/>
      <c r="JY296" s="106"/>
      <c r="JZ296" s="106"/>
      <c r="KA296" s="106"/>
      <c r="KB296" s="106"/>
      <c r="KC296" s="106"/>
      <c r="KD296" s="106"/>
      <c r="KE296" s="106"/>
      <c r="KF296" s="106"/>
      <c r="KG296" s="106"/>
      <c r="KH296" s="106"/>
      <c r="KI296" s="106"/>
      <c r="KJ296" s="106"/>
      <c r="KK296" s="106"/>
      <c r="KL296" s="106"/>
      <c r="KM296" s="106"/>
      <c r="KN296" s="106"/>
      <c r="KO296" s="106"/>
      <c r="KP296" s="106"/>
      <c r="KQ296" s="106"/>
      <c r="KR296" s="106"/>
      <c r="KS296" s="106"/>
      <c r="KT296" s="106"/>
      <c r="KU296" s="106"/>
      <c r="KV296" s="106"/>
      <c r="KW296" s="106"/>
      <c r="KX296" s="106"/>
      <c r="KY296" s="106"/>
      <c r="KZ296" s="106"/>
      <c r="LA296" s="106"/>
      <c r="LB296" s="106"/>
      <c r="LC296" s="106"/>
      <c r="LD296" s="106"/>
      <c r="LE296" s="106"/>
      <c r="LF296" s="106"/>
      <c r="LG296" s="106"/>
      <c r="LH296" s="106"/>
      <c r="LI296" s="106"/>
      <c r="LJ296" s="106"/>
      <c r="LK296" s="106"/>
      <c r="LL296" s="106"/>
      <c r="LM296" s="106"/>
      <c r="LN296" s="106"/>
      <c r="LO296" s="106"/>
      <c r="LP296" s="106"/>
      <c r="LQ296" s="106"/>
      <c r="LR296" s="106"/>
      <c r="LS296" s="106"/>
      <c r="LT296" s="106"/>
      <c r="LU296" s="106"/>
      <c r="LV296" s="106"/>
      <c r="LW296" s="106"/>
      <c r="LX296" s="106"/>
      <c r="LY296" s="106"/>
      <c r="LZ296" s="106"/>
      <c r="MA296" s="106"/>
      <c r="MB296" s="106"/>
      <c r="MC296" s="106"/>
      <c r="MD296" s="106"/>
      <c r="ME296" s="106"/>
      <c r="MF296" s="106"/>
      <c r="MG296" s="106"/>
      <c r="MH296" s="106"/>
      <c r="MI296" s="106"/>
      <c r="MJ296" s="106"/>
      <c r="MK296" s="106"/>
      <c r="ML296" s="106"/>
      <c r="MM296" s="106"/>
      <c r="MN296" s="106"/>
      <c r="MO296" s="106"/>
      <c r="MP296" s="106"/>
      <c r="MQ296" s="106"/>
      <c r="MR296" s="106"/>
      <c r="MS296" s="106"/>
      <c r="MT296" s="106"/>
      <c r="MU296" s="106"/>
      <c r="MV296" s="106"/>
      <c r="MW296" s="106"/>
      <c r="MX296" s="106"/>
      <c r="MY296" s="106"/>
      <c r="MZ296" s="106"/>
      <c r="NA296" s="106"/>
      <c r="NB296" s="106"/>
      <c r="NC296" s="106"/>
      <c r="ND296" s="106"/>
      <c r="NE296" s="106"/>
      <c r="NF296" s="106"/>
      <c r="NG296" s="106"/>
      <c r="NH296" s="106"/>
      <c r="NI296" s="106"/>
      <c r="NJ296" s="106"/>
      <c r="NK296" s="106"/>
      <c r="NL296" s="106"/>
      <c r="NM296" s="106"/>
      <c r="NN296" s="106"/>
      <c r="NO296" s="106"/>
      <c r="NP296" s="106"/>
      <c r="NQ296" s="106"/>
      <c r="NR296" s="106"/>
      <c r="NS296" s="106"/>
      <c r="NT296" s="106"/>
      <c r="NU296" s="106"/>
      <c r="NV296" s="106"/>
      <c r="NW296" s="106"/>
      <c r="NX296" s="106"/>
      <c r="NY296" s="106"/>
      <c r="NZ296" s="106"/>
      <c r="OA296" s="106"/>
      <c r="OB296" s="106"/>
      <c r="OC296" s="106"/>
      <c r="OD296" s="106"/>
      <c r="OE296" s="106"/>
      <c r="OF296" s="106"/>
      <c r="OG296" s="106"/>
      <c r="OH296" s="106"/>
      <c r="OI296" s="106"/>
      <c r="OJ296" s="106"/>
      <c r="OK296" s="106"/>
      <c r="OL296" s="106"/>
      <c r="OM296" s="106"/>
      <c r="ON296" s="106"/>
      <c r="OO296" s="106"/>
      <c r="OP296" s="106"/>
      <c r="OQ296" s="106"/>
      <c r="OR296" s="106"/>
      <c r="OS296" s="106"/>
      <c r="OT296" s="106"/>
      <c r="OU296" s="106"/>
      <c r="OV296" s="106"/>
      <c r="OW296" s="106"/>
      <c r="OX296" s="106"/>
      <c r="OY296" s="106"/>
      <c r="OZ296" s="106"/>
      <c r="PA296" s="106"/>
      <c r="PB296" s="106"/>
      <c r="PC296" s="106"/>
      <c r="PD296" s="106"/>
      <c r="PE296" s="106"/>
      <c r="PF296" s="106"/>
      <c r="PG296" s="106"/>
      <c r="PH296" s="106"/>
      <c r="PI296" s="106"/>
      <c r="PJ296" s="106"/>
      <c r="PK296" s="106"/>
      <c r="PL296" s="106"/>
      <c r="PM296" s="106"/>
      <c r="PN296" s="106"/>
      <c r="PO296" s="106"/>
      <c r="PP296" s="106"/>
      <c r="PQ296" s="106"/>
      <c r="PR296" s="106"/>
      <c r="PS296" s="106"/>
      <c r="PT296" s="106"/>
      <c r="PU296" s="106"/>
      <c r="PV296" s="106"/>
      <c r="PW296" s="106"/>
      <c r="PX296" s="106"/>
      <c r="PY296" s="106"/>
      <c r="PZ296" s="106"/>
      <c r="QA296" s="106"/>
      <c r="QB296" s="106"/>
      <c r="QC296" s="106"/>
      <c r="QD296" s="106"/>
      <c r="QE296" s="106"/>
      <c r="QF296" s="106"/>
      <c r="QG296" s="106"/>
      <c r="QH296" s="106"/>
      <c r="QI296" s="106"/>
      <c r="QJ296" s="106"/>
      <c r="QK296" s="106"/>
      <c r="QL296" s="106"/>
      <c r="QM296" s="106"/>
      <c r="QN296" s="106"/>
      <c r="QO296" s="106"/>
      <c r="QP296" s="106"/>
      <c r="QQ296" s="106"/>
      <c r="QR296" s="106"/>
      <c r="QS296" s="106"/>
      <c r="QT296" s="106"/>
      <c r="QU296" s="106"/>
      <c r="QV296" s="106"/>
      <c r="QW296" s="106"/>
      <c r="QX296" s="106"/>
      <c r="QY296" s="106"/>
      <c r="QZ296" s="106"/>
      <c r="RA296" s="106"/>
      <c r="RB296" s="106"/>
      <c r="RC296" s="106"/>
      <c r="RD296" s="106"/>
      <c r="RE296" s="106"/>
      <c r="RF296" s="106"/>
      <c r="RG296" s="106"/>
      <c r="RH296" s="106"/>
      <c r="RI296" s="106"/>
      <c r="RJ296" s="106"/>
      <c r="RK296" s="106"/>
      <c r="RL296" s="106"/>
      <c r="RM296" s="106"/>
      <c r="RN296" s="106"/>
      <c r="RO296" s="106"/>
      <c r="RP296" s="106"/>
      <c r="RQ296" s="106"/>
      <c r="RR296" s="106"/>
    </row>
    <row r="297" spans="1:486" x14ac:dyDescent="0.3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14"/>
      <c r="Q297" s="114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  <c r="GB297" s="106"/>
      <c r="GC297" s="106"/>
      <c r="GD297" s="106"/>
      <c r="GE297" s="106"/>
      <c r="GF297" s="106"/>
      <c r="GG297" s="106"/>
      <c r="GH297" s="106"/>
      <c r="GI297" s="106"/>
      <c r="GJ297" s="106"/>
      <c r="GK297" s="106"/>
      <c r="GL297" s="106"/>
      <c r="GM297" s="106"/>
      <c r="GN297" s="106"/>
      <c r="GO297" s="106"/>
      <c r="GP297" s="106"/>
      <c r="GQ297" s="106"/>
      <c r="GR297" s="106"/>
      <c r="GS297" s="106"/>
      <c r="GT297" s="106"/>
      <c r="GU297" s="106"/>
      <c r="GV297" s="106"/>
      <c r="GW297" s="106"/>
      <c r="GX297" s="106"/>
      <c r="GY297" s="106"/>
      <c r="GZ297" s="106"/>
      <c r="HA297" s="106"/>
      <c r="HB297" s="106"/>
      <c r="HC297" s="106"/>
      <c r="HD297" s="106"/>
      <c r="HE297" s="106"/>
      <c r="HF297" s="106"/>
      <c r="HG297" s="106"/>
      <c r="HH297" s="106"/>
      <c r="HI297" s="106"/>
      <c r="HJ297" s="106"/>
      <c r="HK297" s="106"/>
      <c r="HL297" s="106"/>
      <c r="HM297" s="106"/>
      <c r="HN297" s="106"/>
      <c r="HO297" s="106"/>
      <c r="HP297" s="106"/>
      <c r="HQ297" s="106"/>
      <c r="HR297" s="106"/>
      <c r="HS297" s="106"/>
      <c r="HT297" s="106"/>
      <c r="HU297" s="106"/>
      <c r="HV297" s="106"/>
      <c r="HW297" s="106"/>
      <c r="HX297" s="106"/>
      <c r="HY297" s="106"/>
      <c r="HZ297" s="106"/>
      <c r="IA297" s="106"/>
      <c r="IB297" s="106"/>
      <c r="IC297" s="106"/>
      <c r="ID297" s="106"/>
      <c r="IE297" s="106"/>
      <c r="IF297" s="106"/>
      <c r="IG297" s="106"/>
      <c r="IH297" s="106"/>
      <c r="II297" s="106"/>
      <c r="IJ297" s="106"/>
      <c r="IK297" s="106"/>
      <c r="IL297" s="106"/>
      <c r="IM297" s="106"/>
      <c r="IN297" s="106"/>
      <c r="IO297" s="106"/>
      <c r="IP297" s="106"/>
      <c r="IQ297" s="106"/>
      <c r="IR297" s="106"/>
      <c r="IS297" s="106"/>
      <c r="IT297" s="106"/>
      <c r="IU297" s="106"/>
      <c r="IV297" s="106"/>
      <c r="IW297" s="106"/>
      <c r="IX297" s="106"/>
      <c r="IY297" s="106"/>
      <c r="IZ297" s="106"/>
      <c r="JA297" s="106"/>
      <c r="JB297" s="106"/>
      <c r="JC297" s="106"/>
      <c r="JD297" s="106"/>
      <c r="JE297" s="106"/>
      <c r="JF297" s="106"/>
      <c r="JG297" s="106"/>
      <c r="JH297" s="106"/>
      <c r="JI297" s="106"/>
      <c r="JJ297" s="106"/>
      <c r="JK297" s="106"/>
      <c r="JL297" s="106"/>
      <c r="JM297" s="106"/>
      <c r="JN297" s="106"/>
      <c r="JO297" s="106"/>
      <c r="JP297" s="106"/>
      <c r="JQ297" s="106"/>
      <c r="JR297" s="106"/>
      <c r="JS297" s="106"/>
      <c r="JT297" s="106"/>
      <c r="JU297" s="106"/>
      <c r="JV297" s="106"/>
      <c r="JW297" s="106"/>
      <c r="JX297" s="106"/>
      <c r="JY297" s="106"/>
      <c r="JZ297" s="106"/>
      <c r="KA297" s="106"/>
      <c r="KB297" s="106"/>
      <c r="KC297" s="106"/>
      <c r="KD297" s="106"/>
      <c r="KE297" s="106"/>
      <c r="KF297" s="106"/>
      <c r="KG297" s="106"/>
      <c r="KH297" s="106"/>
      <c r="KI297" s="106"/>
      <c r="KJ297" s="106"/>
      <c r="KK297" s="106"/>
      <c r="KL297" s="106"/>
      <c r="KM297" s="106"/>
      <c r="KN297" s="106"/>
      <c r="KO297" s="106"/>
      <c r="KP297" s="106"/>
      <c r="KQ297" s="106"/>
      <c r="KR297" s="106"/>
      <c r="KS297" s="106"/>
      <c r="KT297" s="106"/>
      <c r="KU297" s="106"/>
      <c r="KV297" s="106"/>
      <c r="KW297" s="106"/>
      <c r="KX297" s="106"/>
      <c r="KY297" s="106"/>
      <c r="KZ297" s="106"/>
      <c r="LA297" s="106"/>
      <c r="LB297" s="106"/>
      <c r="LC297" s="106"/>
      <c r="LD297" s="106"/>
      <c r="LE297" s="106"/>
      <c r="LF297" s="106"/>
      <c r="LG297" s="106"/>
      <c r="LH297" s="106"/>
      <c r="LI297" s="106"/>
      <c r="LJ297" s="106"/>
      <c r="LK297" s="106"/>
      <c r="LL297" s="106"/>
      <c r="LM297" s="106"/>
      <c r="LN297" s="106"/>
      <c r="LO297" s="106"/>
      <c r="LP297" s="106"/>
      <c r="LQ297" s="106"/>
      <c r="LR297" s="106"/>
      <c r="LS297" s="106"/>
      <c r="LT297" s="106"/>
      <c r="LU297" s="106"/>
      <c r="LV297" s="106"/>
      <c r="LW297" s="106"/>
      <c r="LX297" s="106"/>
      <c r="LY297" s="106"/>
      <c r="LZ297" s="106"/>
      <c r="MA297" s="106"/>
      <c r="MB297" s="106"/>
      <c r="MC297" s="106"/>
      <c r="MD297" s="106"/>
      <c r="ME297" s="106"/>
      <c r="MF297" s="106"/>
      <c r="MG297" s="106"/>
      <c r="MH297" s="106"/>
      <c r="MI297" s="106"/>
      <c r="MJ297" s="106"/>
      <c r="MK297" s="106"/>
      <c r="ML297" s="106"/>
      <c r="MM297" s="106"/>
      <c r="MN297" s="106"/>
      <c r="MO297" s="106"/>
      <c r="MP297" s="106"/>
      <c r="MQ297" s="106"/>
      <c r="MR297" s="106"/>
      <c r="MS297" s="106"/>
      <c r="MT297" s="106"/>
      <c r="MU297" s="106"/>
      <c r="MV297" s="106"/>
      <c r="MW297" s="106"/>
      <c r="MX297" s="106"/>
      <c r="MY297" s="106"/>
      <c r="MZ297" s="106"/>
      <c r="NA297" s="106"/>
      <c r="NB297" s="106"/>
      <c r="NC297" s="106"/>
      <c r="ND297" s="106"/>
      <c r="NE297" s="106"/>
      <c r="NF297" s="106"/>
      <c r="NG297" s="106"/>
      <c r="NH297" s="106"/>
      <c r="NI297" s="106"/>
      <c r="NJ297" s="106"/>
      <c r="NK297" s="106"/>
      <c r="NL297" s="106"/>
      <c r="NM297" s="106"/>
      <c r="NN297" s="106"/>
      <c r="NO297" s="106"/>
      <c r="NP297" s="106"/>
      <c r="NQ297" s="106"/>
      <c r="NR297" s="106"/>
      <c r="NS297" s="106"/>
      <c r="NT297" s="106"/>
      <c r="NU297" s="106"/>
      <c r="NV297" s="106"/>
      <c r="NW297" s="106"/>
      <c r="NX297" s="106"/>
      <c r="NY297" s="106"/>
      <c r="NZ297" s="106"/>
      <c r="OA297" s="106"/>
      <c r="OB297" s="106"/>
      <c r="OC297" s="106"/>
      <c r="OD297" s="106"/>
      <c r="OE297" s="106"/>
      <c r="OF297" s="106"/>
      <c r="OG297" s="106"/>
      <c r="OH297" s="106"/>
      <c r="OI297" s="106"/>
      <c r="OJ297" s="106"/>
      <c r="OK297" s="106"/>
      <c r="OL297" s="106"/>
      <c r="OM297" s="106"/>
      <c r="ON297" s="106"/>
      <c r="OO297" s="106"/>
      <c r="OP297" s="106"/>
      <c r="OQ297" s="106"/>
      <c r="OR297" s="106"/>
      <c r="OS297" s="106"/>
      <c r="OT297" s="106"/>
      <c r="OU297" s="106"/>
      <c r="OV297" s="106"/>
      <c r="OW297" s="106"/>
      <c r="OX297" s="106"/>
      <c r="OY297" s="106"/>
      <c r="OZ297" s="106"/>
      <c r="PA297" s="106"/>
      <c r="PB297" s="106"/>
      <c r="PC297" s="106"/>
      <c r="PD297" s="106"/>
      <c r="PE297" s="106"/>
      <c r="PF297" s="106"/>
      <c r="PG297" s="106"/>
      <c r="PH297" s="106"/>
      <c r="PI297" s="106"/>
      <c r="PJ297" s="106"/>
      <c r="PK297" s="106"/>
      <c r="PL297" s="106"/>
      <c r="PM297" s="106"/>
      <c r="PN297" s="106"/>
      <c r="PO297" s="106"/>
      <c r="PP297" s="106"/>
      <c r="PQ297" s="106"/>
      <c r="PR297" s="106"/>
      <c r="PS297" s="106"/>
      <c r="PT297" s="106"/>
      <c r="PU297" s="106"/>
      <c r="PV297" s="106"/>
      <c r="PW297" s="106"/>
      <c r="PX297" s="106"/>
      <c r="PY297" s="106"/>
      <c r="PZ297" s="106"/>
      <c r="QA297" s="106"/>
      <c r="QB297" s="106"/>
      <c r="QC297" s="106"/>
      <c r="QD297" s="106"/>
      <c r="QE297" s="106"/>
      <c r="QF297" s="106"/>
      <c r="QG297" s="106"/>
      <c r="QH297" s="106"/>
      <c r="QI297" s="106"/>
      <c r="QJ297" s="106"/>
      <c r="QK297" s="106"/>
      <c r="QL297" s="106"/>
      <c r="QM297" s="106"/>
      <c r="QN297" s="106"/>
      <c r="QO297" s="106"/>
      <c r="QP297" s="106"/>
      <c r="QQ297" s="106"/>
      <c r="QR297" s="106"/>
      <c r="QS297" s="106"/>
      <c r="QT297" s="106"/>
      <c r="QU297" s="106"/>
      <c r="QV297" s="106"/>
      <c r="QW297" s="106"/>
      <c r="QX297" s="106"/>
      <c r="QY297" s="106"/>
      <c r="QZ297" s="106"/>
      <c r="RA297" s="106"/>
      <c r="RB297" s="106"/>
      <c r="RC297" s="106"/>
      <c r="RD297" s="106"/>
      <c r="RE297" s="106"/>
      <c r="RF297" s="106"/>
      <c r="RG297" s="106"/>
      <c r="RH297" s="106"/>
      <c r="RI297" s="106"/>
      <c r="RJ297" s="106"/>
      <c r="RK297" s="106"/>
      <c r="RL297" s="106"/>
      <c r="RM297" s="106"/>
      <c r="RN297" s="106"/>
      <c r="RO297" s="106"/>
      <c r="RP297" s="106"/>
      <c r="RQ297" s="106"/>
      <c r="RR297" s="106"/>
    </row>
    <row r="298" spans="1:486" x14ac:dyDescent="0.3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14"/>
      <c r="Q298" s="114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  <c r="GB298" s="106"/>
      <c r="GC298" s="106"/>
      <c r="GD298" s="106"/>
      <c r="GE298" s="106"/>
      <c r="GF298" s="106"/>
      <c r="GG298" s="106"/>
      <c r="GH298" s="106"/>
      <c r="GI298" s="106"/>
      <c r="GJ298" s="106"/>
      <c r="GK298" s="106"/>
      <c r="GL298" s="106"/>
      <c r="GM298" s="106"/>
      <c r="GN298" s="106"/>
      <c r="GO298" s="106"/>
      <c r="GP298" s="106"/>
      <c r="GQ298" s="106"/>
      <c r="GR298" s="106"/>
      <c r="GS298" s="106"/>
      <c r="GT298" s="106"/>
      <c r="GU298" s="106"/>
      <c r="GV298" s="106"/>
      <c r="GW298" s="106"/>
      <c r="GX298" s="106"/>
      <c r="GY298" s="106"/>
      <c r="GZ298" s="106"/>
      <c r="HA298" s="106"/>
      <c r="HB298" s="106"/>
      <c r="HC298" s="106"/>
      <c r="HD298" s="106"/>
      <c r="HE298" s="106"/>
      <c r="HF298" s="106"/>
      <c r="HG298" s="106"/>
      <c r="HH298" s="106"/>
      <c r="HI298" s="106"/>
      <c r="HJ298" s="106"/>
      <c r="HK298" s="106"/>
      <c r="HL298" s="106"/>
      <c r="HM298" s="106"/>
      <c r="HN298" s="106"/>
      <c r="HO298" s="106"/>
      <c r="HP298" s="106"/>
      <c r="HQ298" s="106"/>
      <c r="HR298" s="106"/>
      <c r="HS298" s="106"/>
      <c r="HT298" s="106"/>
      <c r="HU298" s="106"/>
      <c r="HV298" s="106"/>
      <c r="HW298" s="106"/>
      <c r="HX298" s="106"/>
      <c r="HY298" s="106"/>
      <c r="HZ298" s="106"/>
      <c r="IA298" s="106"/>
      <c r="IB298" s="106"/>
      <c r="IC298" s="106"/>
      <c r="ID298" s="106"/>
      <c r="IE298" s="106"/>
      <c r="IF298" s="106"/>
      <c r="IG298" s="106"/>
      <c r="IH298" s="106"/>
      <c r="II298" s="106"/>
      <c r="IJ298" s="106"/>
      <c r="IK298" s="106"/>
      <c r="IL298" s="106"/>
      <c r="IM298" s="106"/>
      <c r="IN298" s="106"/>
      <c r="IO298" s="106"/>
      <c r="IP298" s="106"/>
      <c r="IQ298" s="106"/>
      <c r="IR298" s="106"/>
      <c r="IS298" s="106"/>
      <c r="IT298" s="106"/>
      <c r="IU298" s="106"/>
      <c r="IV298" s="106"/>
      <c r="IW298" s="106"/>
      <c r="IX298" s="106"/>
      <c r="IY298" s="106"/>
      <c r="IZ298" s="106"/>
      <c r="JA298" s="106"/>
      <c r="JB298" s="106"/>
      <c r="JC298" s="106"/>
      <c r="JD298" s="106"/>
      <c r="JE298" s="106"/>
      <c r="JF298" s="106"/>
      <c r="JG298" s="106"/>
      <c r="JH298" s="106"/>
      <c r="JI298" s="106"/>
      <c r="JJ298" s="106"/>
      <c r="JK298" s="106"/>
      <c r="JL298" s="106"/>
      <c r="JM298" s="106"/>
      <c r="JN298" s="106"/>
      <c r="JO298" s="106"/>
      <c r="JP298" s="106"/>
      <c r="JQ298" s="106"/>
      <c r="JR298" s="106"/>
      <c r="JS298" s="106"/>
      <c r="JT298" s="106"/>
      <c r="JU298" s="106"/>
      <c r="JV298" s="106"/>
      <c r="JW298" s="106"/>
      <c r="JX298" s="106"/>
      <c r="JY298" s="106"/>
      <c r="JZ298" s="106"/>
      <c r="KA298" s="106"/>
      <c r="KB298" s="106"/>
      <c r="KC298" s="106"/>
      <c r="KD298" s="106"/>
      <c r="KE298" s="106"/>
      <c r="KF298" s="106"/>
      <c r="KG298" s="106"/>
      <c r="KH298" s="106"/>
      <c r="KI298" s="106"/>
      <c r="KJ298" s="106"/>
      <c r="KK298" s="106"/>
      <c r="KL298" s="106"/>
      <c r="KM298" s="106"/>
      <c r="KN298" s="106"/>
      <c r="KO298" s="106"/>
      <c r="KP298" s="106"/>
      <c r="KQ298" s="106"/>
      <c r="KR298" s="106"/>
      <c r="KS298" s="106"/>
      <c r="KT298" s="106"/>
      <c r="KU298" s="106"/>
      <c r="KV298" s="106"/>
      <c r="KW298" s="106"/>
      <c r="KX298" s="106"/>
      <c r="KY298" s="106"/>
      <c r="KZ298" s="106"/>
      <c r="LA298" s="106"/>
      <c r="LB298" s="106"/>
      <c r="LC298" s="106"/>
      <c r="LD298" s="106"/>
      <c r="LE298" s="106"/>
      <c r="LF298" s="106"/>
      <c r="LG298" s="106"/>
      <c r="LH298" s="106"/>
      <c r="LI298" s="106"/>
      <c r="LJ298" s="106"/>
      <c r="LK298" s="106"/>
      <c r="LL298" s="106"/>
      <c r="LM298" s="106"/>
      <c r="LN298" s="106"/>
      <c r="LO298" s="106"/>
      <c r="LP298" s="106"/>
      <c r="LQ298" s="106"/>
      <c r="LR298" s="106"/>
      <c r="LS298" s="106"/>
      <c r="LT298" s="106"/>
      <c r="LU298" s="106"/>
      <c r="LV298" s="106"/>
      <c r="LW298" s="106"/>
      <c r="LX298" s="106"/>
      <c r="LY298" s="106"/>
      <c r="LZ298" s="106"/>
      <c r="MA298" s="106"/>
      <c r="MB298" s="106"/>
      <c r="MC298" s="106"/>
      <c r="MD298" s="106"/>
      <c r="ME298" s="106"/>
      <c r="MF298" s="106"/>
      <c r="MG298" s="106"/>
      <c r="MH298" s="106"/>
      <c r="MI298" s="106"/>
      <c r="MJ298" s="106"/>
      <c r="MK298" s="106"/>
      <c r="ML298" s="106"/>
      <c r="MM298" s="106"/>
      <c r="MN298" s="106"/>
      <c r="MO298" s="106"/>
      <c r="MP298" s="106"/>
      <c r="MQ298" s="106"/>
      <c r="MR298" s="106"/>
      <c r="MS298" s="106"/>
      <c r="MT298" s="106"/>
      <c r="MU298" s="106"/>
      <c r="MV298" s="106"/>
      <c r="MW298" s="106"/>
      <c r="MX298" s="106"/>
      <c r="MY298" s="106"/>
      <c r="MZ298" s="106"/>
      <c r="NA298" s="106"/>
      <c r="NB298" s="106"/>
      <c r="NC298" s="106"/>
      <c r="ND298" s="106"/>
      <c r="NE298" s="106"/>
      <c r="NF298" s="106"/>
      <c r="NG298" s="106"/>
      <c r="NH298" s="106"/>
      <c r="NI298" s="106"/>
      <c r="NJ298" s="106"/>
      <c r="NK298" s="106"/>
      <c r="NL298" s="106"/>
      <c r="NM298" s="106"/>
      <c r="NN298" s="106"/>
      <c r="NO298" s="106"/>
      <c r="NP298" s="106"/>
      <c r="NQ298" s="106"/>
      <c r="NR298" s="106"/>
      <c r="NS298" s="106"/>
      <c r="NT298" s="106"/>
      <c r="NU298" s="106"/>
      <c r="NV298" s="106"/>
      <c r="NW298" s="106"/>
      <c r="NX298" s="106"/>
      <c r="NY298" s="106"/>
      <c r="NZ298" s="106"/>
      <c r="OA298" s="106"/>
      <c r="OB298" s="106"/>
      <c r="OC298" s="106"/>
      <c r="OD298" s="106"/>
      <c r="OE298" s="106"/>
      <c r="OF298" s="106"/>
      <c r="OG298" s="106"/>
      <c r="OH298" s="106"/>
      <c r="OI298" s="106"/>
      <c r="OJ298" s="106"/>
      <c r="OK298" s="106"/>
      <c r="OL298" s="106"/>
      <c r="OM298" s="106"/>
      <c r="ON298" s="106"/>
      <c r="OO298" s="106"/>
      <c r="OP298" s="106"/>
      <c r="OQ298" s="106"/>
      <c r="OR298" s="106"/>
      <c r="OS298" s="106"/>
      <c r="OT298" s="106"/>
      <c r="OU298" s="106"/>
      <c r="OV298" s="106"/>
      <c r="OW298" s="106"/>
      <c r="OX298" s="106"/>
      <c r="OY298" s="106"/>
      <c r="OZ298" s="106"/>
      <c r="PA298" s="106"/>
      <c r="PB298" s="106"/>
      <c r="PC298" s="106"/>
      <c r="PD298" s="106"/>
      <c r="PE298" s="106"/>
      <c r="PF298" s="106"/>
      <c r="PG298" s="106"/>
      <c r="PH298" s="106"/>
      <c r="PI298" s="106"/>
      <c r="PJ298" s="106"/>
      <c r="PK298" s="106"/>
      <c r="PL298" s="106"/>
      <c r="PM298" s="106"/>
      <c r="PN298" s="106"/>
      <c r="PO298" s="106"/>
      <c r="PP298" s="106"/>
      <c r="PQ298" s="106"/>
      <c r="PR298" s="106"/>
      <c r="PS298" s="106"/>
      <c r="PT298" s="106"/>
      <c r="PU298" s="106"/>
      <c r="PV298" s="106"/>
      <c r="PW298" s="106"/>
      <c r="PX298" s="106"/>
      <c r="PY298" s="106"/>
      <c r="PZ298" s="106"/>
      <c r="QA298" s="106"/>
      <c r="QB298" s="106"/>
      <c r="QC298" s="106"/>
      <c r="QD298" s="106"/>
      <c r="QE298" s="106"/>
      <c r="QF298" s="106"/>
      <c r="QG298" s="106"/>
      <c r="QH298" s="106"/>
      <c r="QI298" s="106"/>
      <c r="QJ298" s="106"/>
      <c r="QK298" s="106"/>
      <c r="QL298" s="106"/>
      <c r="QM298" s="106"/>
      <c r="QN298" s="106"/>
      <c r="QO298" s="106"/>
      <c r="QP298" s="106"/>
      <c r="QQ298" s="106"/>
      <c r="QR298" s="106"/>
      <c r="QS298" s="106"/>
      <c r="QT298" s="106"/>
      <c r="QU298" s="106"/>
      <c r="QV298" s="106"/>
      <c r="QW298" s="106"/>
      <c r="QX298" s="106"/>
      <c r="QY298" s="106"/>
      <c r="QZ298" s="106"/>
      <c r="RA298" s="106"/>
      <c r="RB298" s="106"/>
      <c r="RC298" s="106"/>
      <c r="RD298" s="106"/>
      <c r="RE298" s="106"/>
      <c r="RF298" s="106"/>
      <c r="RG298" s="106"/>
      <c r="RH298" s="106"/>
      <c r="RI298" s="106"/>
      <c r="RJ298" s="106"/>
      <c r="RK298" s="106"/>
      <c r="RL298" s="106"/>
      <c r="RM298" s="106"/>
      <c r="RN298" s="106"/>
      <c r="RO298" s="106"/>
      <c r="RP298" s="106"/>
      <c r="RQ298" s="106"/>
      <c r="RR298" s="106"/>
    </row>
    <row r="299" spans="1:486" x14ac:dyDescent="0.3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14"/>
      <c r="Q299" s="114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  <c r="GB299" s="106"/>
      <c r="GC299" s="106"/>
      <c r="GD299" s="106"/>
      <c r="GE299" s="106"/>
      <c r="GF299" s="106"/>
      <c r="GG299" s="106"/>
      <c r="GH299" s="106"/>
      <c r="GI299" s="106"/>
      <c r="GJ299" s="106"/>
      <c r="GK299" s="106"/>
      <c r="GL299" s="106"/>
      <c r="GM299" s="106"/>
      <c r="GN299" s="106"/>
      <c r="GO299" s="106"/>
      <c r="GP299" s="106"/>
      <c r="GQ299" s="106"/>
      <c r="GR299" s="106"/>
      <c r="GS299" s="106"/>
      <c r="GT299" s="106"/>
      <c r="GU299" s="106"/>
      <c r="GV299" s="106"/>
      <c r="GW299" s="106"/>
      <c r="GX299" s="106"/>
      <c r="GY299" s="106"/>
      <c r="GZ299" s="106"/>
      <c r="HA299" s="106"/>
      <c r="HB299" s="106"/>
      <c r="HC299" s="106"/>
      <c r="HD299" s="106"/>
      <c r="HE299" s="106"/>
      <c r="HF299" s="106"/>
      <c r="HG299" s="106"/>
      <c r="HH299" s="106"/>
      <c r="HI299" s="106"/>
      <c r="HJ299" s="106"/>
      <c r="HK299" s="106"/>
      <c r="HL299" s="106"/>
      <c r="HM299" s="106"/>
      <c r="HN299" s="106"/>
      <c r="HO299" s="106"/>
      <c r="HP299" s="106"/>
      <c r="HQ299" s="106"/>
      <c r="HR299" s="106"/>
      <c r="HS299" s="106"/>
      <c r="HT299" s="106"/>
      <c r="HU299" s="106"/>
      <c r="HV299" s="106"/>
      <c r="HW299" s="106"/>
      <c r="HX299" s="106"/>
      <c r="HY299" s="106"/>
      <c r="HZ299" s="106"/>
      <c r="IA299" s="106"/>
      <c r="IB299" s="106"/>
      <c r="IC299" s="106"/>
      <c r="ID299" s="106"/>
      <c r="IE299" s="106"/>
      <c r="IF299" s="106"/>
      <c r="IG299" s="106"/>
      <c r="IH299" s="106"/>
      <c r="II299" s="106"/>
      <c r="IJ299" s="106"/>
      <c r="IK299" s="106"/>
      <c r="IL299" s="106"/>
      <c r="IM299" s="106"/>
      <c r="IN299" s="106"/>
      <c r="IO299" s="106"/>
      <c r="IP299" s="106"/>
      <c r="IQ299" s="106"/>
      <c r="IR299" s="106"/>
      <c r="IS299" s="106"/>
      <c r="IT299" s="106"/>
      <c r="IU299" s="106"/>
      <c r="IV299" s="106"/>
      <c r="IW299" s="106"/>
      <c r="IX299" s="106"/>
      <c r="IY299" s="106"/>
      <c r="IZ299" s="106"/>
      <c r="JA299" s="106"/>
      <c r="JB299" s="106"/>
      <c r="JC299" s="106"/>
      <c r="JD299" s="106"/>
      <c r="JE299" s="106"/>
      <c r="JF299" s="106"/>
      <c r="JG299" s="106"/>
      <c r="JH299" s="106"/>
      <c r="JI299" s="106"/>
      <c r="JJ299" s="106"/>
      <c r="JK299" s="106"/>
      <c r="JL299" s="106"/>
      <c r="JM299" s="106"/>
      <c r="JN299" s="106"/>
      <c r="JO299" s="106"/>
      <c r="JP299" s="106"/>
      <c r="JQ299" s="106"/>
      <c r="JR299" s="106"/>
      <c r="JS299" s="106"/>
      <c r="JT299" s="106"/>
      <c r="JU299" s="106"/>
      <c r="JV299" s="106"/>
      <c r="JW299" s="106"/>
      <c r="JX299" s="106"/>
      <c r="JY299" s="106"/>
      <c r="JZ299" s="106"/>
      <c r="KA299" s="106"/>
      <c r="KB299" s="106"/>
      <c r="KC299" s="106"/>
      <c r="KD299" s="106"/>
      <c r="KE299" s="106"/>
      <c r="KF299" s="106"/>
      <c r="KG299" s="106"/>
      <c r="KH299" s="106"/>
      <c r="KI299" s="106"/>
      <c r="KJ299" s="106"/>
      <c r="KK299" s="106"/>
      <c r="KL299" s="106"/>
      <c r="KM299" s="106"/>
      <c r="KN299" s="106"/>
      <c r="KO299" s="106"/>
      <c r="KP299" s="106"/>
      <c r="KQ299" s="106"/>
      <c r="KR299" s="106"/>
      <c r="KS299" s="106"/>
      <c r="KT299" s="106"/>
      <c r="KU299" s="106"/>
      <c r="KV299" s="106"/>
      <c r="KW299" s="106"/>
      <c r="KX299" s="106"/>
      <c r="KY299" s="106"/>
      <c r="KZ299" s="106"/>
      <c r="LA299" s="106"/>
      <c r="LB299" s="106"/>
      <c r="LC299" s="106"/>
      <c r="LD299" s="106"/>
      <c r="LE299" s="106"/>
      <c r="LF299" s="106"/>
      <c r="LG299" s="106"/>
      <c r="LH299" s="106"/>
      <c r="LI299" s="106"/>
      <c r="LJ299" s="106"/>
      <c r="LK299" s="106"/>
      <c r="LL299" s="106"/>
      <c r="LM299" s="106"/>
      <c r="LN299" s="106"/>
      <c r="LO299" s="106"/>
      <c r="LP299" s="106"/>
      <c r="LQ299" s="106"/>
      <c r="LR299" s="106"/>
      <c r="LS299" s="106"/>
      <c r="LT299" s="106"/>
      <c r="LU299" s="106"/>
      <c r="LV299" s="106"/>
      <c r="LW299" s="106"/>
      <c r="LX299" s="106"/>
      <c r="LY299" s="106"/>
      <c r="LZ299" s="106"/>
      <c r="MA299" s="106"/>
      <c r="MB299" s="106"/>
      <c r="MC299" s="106"/>
      <c r="MD299" s="106"/>
      <c r="ME299" s="106"/>
      <c r="MF299" s="106"/>
      <c r="MG299" s="106"/>
      <c r="MH299" s="106"/>
      <c r="MI299" s="106"/>
      <c r="MJ299" s="106"/>
      <c r="MK299" s="106"/>
      <c r="ML299" s="106"/>
      <c r="MM299" s="106"/>
      <c r="MN299" s="106"/>
      <c r="MO299" s="106"/>
      <c r="MP299" s="106"/>
      <c r="MQ299" s="106"/>
      <c r="MR299" s="106"/>
      <c r="MS299" s="106"/>
      <c r="MT299" s="106"/>
      <c r="MU299" s="106"/>
      <c r="MV299" s="106"/>
      <c r="MW299" s="106"/>
      <c r="MX299" s="106"/>
      <c r="MY299" s="106"/>
      <c r="MZ299" s="106"/>
      <c r="NA299" s="106"/>
      <c r="NB299" s="106"/>
      <c r="NC299" s="106"/>
      <c r="ND299" s="106"/>
      <c r="NE299" s="106"/>
      <c r="NF299" s="106"/>
      <c r="NG299" s="106"/>
      <c r="NH299" s="106"/>
      <c r="NI299" s="106"/>
      <c r="NJ299" s="106"/>
      <c r="NK299" s="106"/>
      <c r="NL299" s="106"/>
      <c r="NM299" s="106"/>
      <c r="NN299" s="106"/>
      <c r="NO299" s="106"/>
      <c r="NP299" s="106"/>
      <c r="NQ299" s="106"/>
      <c r="NR299" s="106"/>
      <c r="NS299" s="106"/>
      <c r="NT299" s="106"/>
      <c r="NU299" s="106"/>
      <c r="NV299" s="106"/>
      <c r="NW299" s="106"/>
      <c r="NX299" s="106"/>
      <c r="NY299" s="106"/>
      <c r="NZ299" s="106"/>
      <c r="OA299" s="106"/>
      <c r="OB299" s="106"/>
      <c r="OC299" s="106"/>
      <c r="OD299" s="106"/>
      <c r="OE299" s="106"/>
      <c r="OF299" s="106"/>
      <c r="OG299" s="106"/>
      <c r="OH299" s="106"/>
      <c r="OI299" s="106"/>
      <c r="OJ299" s="106"/>
      <c r="OK299" s="106"/>
      <c r="OL299" s="106"/>
      <c r="OM299" s="106"/>
      <c r="ON299" s="106"/>
      <c r="OO299" s="106"/>
      <c r="OP299" s="106"/>
      <c r="OQ299" s="106"/>
      <c r="OR299" s="106"/>
      <c r="OS299" s="106"/>
      <c r="OT299" s="106"/>
      <c r="OU299" s="106"/>
      <c r="OV299" s="106"/>
      <c r="OW299" s="106"/>
      <c r="OX299" s="106"/>
      <c r="OY299" s="106"/>
      <c r="OZ299" s="106"/>
      <c r="PA299" s="106"/>
      <c r="PB299" s="106"/>
      <c r="PC299" s="106"/>
      <c r="PD299" s="106"/>
      <c r="PE299" s="106"/>
      <c r="PF299" s="106"/>
      <c r="PG299" s="106"/>
      <c r="PH299" s="106"/>
      <c r="PI299" s="106"/>
      <c r="PJ299" s="106"/>
      <c r="PK299" s="106"/>
      <c r="PL299" s="106"/>
      <c r="PM299" s="106"/>
      <c r="PN299" s="106"/>
      <c r="PO299" s="106"/>
      <c r="PP299" s="106"/>
      <c r="PQ299" s="106"/>
      <c r="PR299" s="106"/>
      <c r="PS299" s="106"/>
      <c r="PT299" s="106"/>
      <c r="PU299" s="106"/>
      <c r="PV299" s="106"/>
      <c r="PW299" s="106"/>
      <c r="PX299" s="106"/>
      <c r="PY299" s="106"/>
      <c r="PZ299" s="106"/>
      <c r="QA299" s="106"/>
      <c r="QB299" s="106"/>
      <c r="QC299" s="106"/>
      <c r="QD299" s="106"/>
      <c r="QE299" s="106"/>
      <c r="QF299" s="106"/>
      <c r="QG299" s="106"/>
      <c r="QH299" s="106"/>
      <c r="QI299" s="106"/>
      <c r="QJ299" s="106"/>
      <c r="QK299" s="106"/>
      <c r="QL299" s="106"/>
      <c r="QM299" s="106"/>
      <c r="QN299" s="106"/>
      <c r="QO299" s="106"/>
      <c r="QP299" s="106"/>
      <c r="QQ299" s="106"/>
      <c r="QR299" s="106"/>
      <c r="QS299" s="106"/>
      <c r="QT299" s="106"/>
      <c r="QU299" s="106"/>
      <c r="QV299" s="106"/>
      <c r="QW299" s="106"/>
      <c r="QX299" s="106"/>
      <c r="QY299" s="106"/>
      <c r="QZ299" s="106"/>
      <c r="RA299" s="106"/>
      <c r="RB299" s="106"/>
      <c r="RC299" s="106"/>
      <c r="RD299" s="106"/>
      <c r="RE299" s="106"/>
      <c r="RF299" s="106"/>
      <c r="RG299" s="106"/>
      <c r="RH299" s="106"/>
      <c r="RI299" s="106"/>
      <c r="RJ299" s="106"/>
      <c r="RK299" s="106"/>
      <c r="RL299" s="106"/>
      <c r="RM299" s="106"/>
      <c r="RN299" s="106"/>
      <c r="RO299" s="106"/>
      <c r="RP299" s="106"/>
      <c r="RQ299" s="106"/>
      <c r="RR299" s="106"/>
    </row>
    <row r="300" spans="1:486" x14ac:dyDescent="0.3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14"/>
      <c r="Q300" s="114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  <c r="GB300" s="106"/>
      <c r="GC300" s="106"/>
      <c r="GD300" s="106"/>
      <c r="GE300" s="106"/>
      <c r="GF300" s="106"/>
      <c r="GG300" s="106"/>
      <c r="GH300" s="106"/>
      <c r="GI300" s="106"/>
      <c r="GJ300" s="106"/>
      <c r="GK300" s="106"/>
      <c r="GL300" s="106"/>
      <c r="GM300" s="106"/>
      <c r="GN300" s="106"/>
      <c r="GO300" s="106"/>
      <c r="GP300" s="106"/>
      <c r="GQ300" s="106"/>
      <c r="GR300" s="106"/>
      <c r="GS300" s="106"/>
      <c r="GT300" s="106"/>
      <c r="GU300" s="106"/>
      <c r="GV300" s="106"/>
      <c r="GW300" s="106"/>
      <c r="GX300" s="106"/>
      <c r="GY300" s="106"/>
      <c r="GZ300" s="106"/>
      <c r="HA300" s="106"/>
      <c r="HB300" s="106"/>
      <c r="HC300" s="106"/>
      <c r="HD300" s="106"/>
      <c r="HE300" s="106"/>
      <c r="HF300" s="106"/>
      <c r="HG300" s="106"/>
      <c r="HH300" s="106"/>
      <c r="HI300" s="106"/>
      <c r="HJ300" s="106"/>
      <c r="HK300" s="106"/>
      <c r="HL300" s="106"/>
      <c r="HM300" s="106"/>
      <c r="HN300" s="106"/>
      <c r="HO300" s="106"/>
      <c r="HP300" s="106"/>
      <c r="HQ300" s="106"/>
      <c r="HR300" s="106"/>
      <c r="HS300" s="106"/>
      <c r="HT300" s="106"/>
      <c r="HU300" s="106"/>
      <c r="HV300" s="106"/>
      <c r="HW300" s="106"/>
      <c r="HX300" s="106"/>
      <c r="HY300" s="106"/>
      <c r="HZ300" s="106"/>
      <c r="IA300" s="106"/>
      <c r="IB300" s="106"/>
      <c r="IC300" s="106"/>
      <c r="ID300" s="106"/>
      <c r="IE300" s="106"/>
      <c r="IF300" s="106"/>
      <c r="IG300" s="106"/>
      <c r="IH300" s="106"/>
      <c r="II300" s="106"/>
      <c r="IJ300" s="106"/>
      <c r="IK300" s="106"/>
      <c r="IL300" s="106"/>
      <c r="IM300" s="106"/>
      <c r="IN300" s="106"/>
      <c r="IO300" s="106"/>
      <c r="IP300" s="106"/>
      <c r="IQ300" s="106"/>
      <c r="IR300" s="106"/>
      <c r="IS300" s="106"/>
      <c r="IT300" s="106"/>
      <c r="IU300" s="106"/>
      <c r="IV300" s="106"/>
      <c r="IW300" s="106"/>
      <c r="IX300" s="106"/>
      <c r="IY300" s="106"/>
      <c r="IZ300" s="106"/>
      <c r="JA300" s="106"/>
      <c r="JB300" s="106"/>
      <c r="JC300" s="106"/>
      <c r="JD300" s="106"/>
      <c r="JE300" s="106"/>
      <c r="JF300" s="106"/>
      <c r="JG300" s="106"/>
      <c r="JH300" s="106"/>
      <c r="JI300" s="106"/>
      <c r="JJ300" s="106"/>
      <c r="JK300" s="106"/>
      <c r="JL300" s="106"/>
      <c r="JM300" s="106"/>
      <c r="JN300" s="106"/>
      <c r="JO300" s="106"/>
      <c r="JP300" s="106"/>
      <c r="JQ300" s="106"/>
      <c r="JR300" s="106"/>
      <c r="JS300" s="106"/>
      <c r="JT300" s="106"/>
      <c r="JU300" s="106"/>
      <c r="JV300" s="106"/>
      <c r="JW300" s="106"/>
      <c r="JX300" s="106"/>
      <c r="JY300" s="106"/>
      <c r="JZ300" s="106"/>
      <c r="KA300" s="106"/>
      <c r="KB300" s="106"/>
      <c r="KC300" s="106"/>
      <c r="KD300" s="106"/>
      <c r="KE300" s="106"/>
      <c r="KF300" s="106"/>
      <c r="KG300" s="106"/>
      <c r="KH300" s="106"/>
      <c r="KI300" s="106"/>
      <c r="KJ300" s="106"/>
      <c r="KK300" s="106"/>
      <c r="KL300" s="106"/>
      <c r="KM300" s="106"/>
      <c r="KN300" s="106"/>
      <c r="KO300" s="106"/>
      <c r="KP300" s="106"/>
      <c r="KQ300" s="106"/>
      <c r="KR300" s="106"/>
      <c r="KS300" s="106"/>
      <c r="KT300" s="106"/>
      <c r="KU300" s="106"/>
      <c r="KV300" s="106"/>
      <c r="KW300" s="106"/>
      <c r="KX300" s="106"/>
      <c r="KY300" s="106"/>
      <c r="KZ300" s="106"/>
      <c r="LA300" s="106"/>
      <c r="LB300" s="106"/>
      <c r="LC300" s="106"/>
      <c r="LD300" s="106"/>
      <c r="LE300" s="106"/>
      <c r="LF300" s="106"/>
      <c r="LG300" s="106"/>
      <c r="LH300" s="106"/>
      <c r="LI300" s="106"/>
      <c r="LJ300" s="106"/>
      <c r="LK300" s="106"/>
      <c r="LL300" s="106"/>
      <c r="LM300" s="106"/>
      <c r="LN300" s="106"/>
      <c r="LO300" s="106"/>
      <c r="LP300" s="106"/>
      <c r="LQ300" s="106"/>
      <c r="LR300" s="106"/>
      <c r="LS300" s="106"/>
      <c r="LT300" s="106"/>
      <c r="LU300" s="106"/>
      <c r="LV300" s="106"/>
      <c r="LW300" s="106"/>
      <c r="LX300" s="106"/>
      <c r="LY300" s="106"/>
      <c r="LZ300" s="106"/>
      <c r="MA300" s="106"/>
      <c r="MB300" s="106"/>
      <c r="MC300" s="106"/>
      <c r="MD300" s="106"/>
      <c r="ME300" s="106"/>
      <c r="MF300" s="106"/>
      <c r="MG300" s="106"/>
      <c r="MH300" s="106"/>
      <c r="MI300" s="106"/>
      <c r="MJ300" s="106"/>
      <c r="MK300" s="106"/>
      <c r="ML300" s="106"/>
      <c r="MM300" s="106"/>
      <c r="MN300" s="106"/>
      <c r="MO300" s="106"/>
      <c r="MP300" s="106"/>
      <c r="MQ300" s="106"/>
      <c r="MR300" s="106"/>
      <c r="MS300" s="106"/>
      <c r="MT300" s="106"/>
      <c r="MU300" s="106"/>
      <c r="MV300" s="106"/>
      <c r="MW300" s="106"/>
      <c r="MX300" s="106"/>
      <c r="MY300" s="106"/>
      <c r="MZ300" s="106"/>
      <c r="NA300" s="106"/>
      <c r="NB300" s="106"/>
      <c r="NC300" s="106"/>
      <c r="ND300" s="106"/>
      <c r="NE300" s="106"/>
      <c r="NF300" s="106"/>
      <c r="NG300" s="106"/>
      <c r="NH300" s="106"/>
      <c r="NI300" s="106"/>
      <c r="NJ300" s="106"/>
      <c r="NK300" s="106"/>
      <c r="NL300" s="106"/>
      <c r="NM300" s="106"/>
      <c r="NN300" s="106"/>
      <c r="NO300" s="106"/>
      <c r="NP300" s="106"/>
      <c r="NQ300" s="106"/>
      <c r="NR300" s="106"/>
      <c r="NS300" s="106"/>
      <c r="NT300" s="106"/>
      <c r="NU300" s="106"/>
      <c r="NV300" s="106"/>
      <c r="NW300" s="106"/>
      <c r="NX300" s="106"/>
      <c r="NY300" s="106"/>
      <c r="NZ300" s="106"/>
      <c r="OA300" s="106"/>
      <c r="OB300" s="106"/>
      <c r="OC300" s="106"/>
      <c r="OD300" s="106"/>
      <c r="OE300" s="106"/>
      <c r="OF300" s="106"/>
      <c r="OG300" s="106"/>
      <c r="OH300" s="106"/>
      <c r="OI300" s="106"/>
      <c r="OJ300" s="106"/>
      <c r="OK300" s="106"/>
      <c r="OL300" s="106"/>
      <c r="OM300" s="106"/>
      <c r="ON300" s="106"/>
      <c r="OO300" s="106"/>
      <c r="OP300" s="106"/>
      <c r="OQ300" s="106"/>
      <c r="OR300" s="106"/>
      <c r="OS300" s="106"/>
      <c r="OT300" s="106"/>
      <c r="OU300" s="106"/>
      <c r="OV300" s="106"/>
      <c r="OW300" s="106"/>
      <c r="OX300" s="106"/>
      <c r="OY300" s="106"/>
      <c r="OZ300" s="106"/>
      <c r="PA300" s="106"/>
      <c r="PB300" s="106"/>
      <c r="PC300" s="106"/>
      <c r="PD300" s="106"/>
      <c r="PE300" s="106"/>
      <c r="PF300" s="106"/>
      <c r="PG300" s="106"/>
      <c r="PH300" s="106"/>
      <c r="PI300" s="106"/>
      <c r="PJ300" s="106"/>
      <c r="PK300" s="106"/>
      <c r="PL300" s="106"/>
      <c r="PM300" s="106"/>
      <c r="PN300" s="106"/>
      <c r="PO300" s="106"/>
      <c r="PP300" s="106"/>
      <c r="PQ300" s="106"/>
      <c r="PR300" s="106"/>
      <c r="PS300" s="106"/>
      <c r="PT300" s="106"/>
      <c r="PU300" s="106"/>
      <c r="PV300" s="106"/>
      <c r="PW300" s="106"/>
      <c r="PX300" s="106"/>
      <c r="PY300" s="106"/>
      <c r="PZ300" s="106"/>
      <c r="QA300" s="106"/>
      <c r="QB300" s="106"/>
      <c r="QC300" s="106"/>
      <c r="QD300" s="106"/>
      <c r="QE300" s="106"/>
      <c r="QF300" s="106"/>
      <c r="QG300" s="106"/>
      <c r="QH300" s="106"/>
      <c r="QI300" s="106"/>
      <c r="QJ300" s="106"/>
      <c r="QK300" s="106"/>
      <c r="QL300" s="106"/>
      <c r="QM300" s="106"/>
      <c r="QN300" s="106"/>
      <c r="QO300" s="106"/>
      <c r="QP300" s="106"/>
      <c r="QQ300" s="106"/>
      <c r="QR300" s="106"/>
      <c r="QS300" s="106"/>
      <c r="QT300" s="106"/>
      <c r="QU300" s="106"/>
      <c r="QV300" s="106"/>
      <c r="QW300" s="106"/>
      <c r="QX300" s="106"/>
      <c r="QY300" s="106"/>
      <c r="QZ300" s="106"/>
      <c r="RA300" s="106"/>
      <c r="RB300" s="106"/>
      <c r="RC300" s="106"/>
      <c r="RD300" s="106"/>
      <c r="RE300" s="106"/>
      <c r="RF300" s="106"/>
      <c r="RG300" s="106"/>
      <c r="RH300" s="106"/>
      <c r="RI300" s="106"/>
      <c r="RJ300" s="106"/>
      <c r="RK300" s="106"/>
      <c r="RL300" s="106"/>
      <c r="RM300" s="106"/>
      <c r="RN300" s="106"/>
      <c r="RO300" s="106"/>
      <c r="RP300" s="106"/>
      <c r="RQ300" s="106"/>
      <c r="RR300" s="106"/>
    </row>
    <row r="301" spans="1:486" x14ac:dyDescent="0.3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14"/>
      <c r="Q301" s="114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  <c r="GB301" s="106"/>
      <c r="GC301" s="106"/>
      <c r="GD301" s="106"/>
      <c r="GE301" s="106"/>
      <c r="GF301" s="106"/>
      <c r="GG301" s="106"/>
      <c r="GH301" s="106"/>
      <c r="GI301" s="106"/>
      <c r="GJ301" s="106"/>
      <c r="GK301" s="106"/>
      <c r="GL301" s="106"/>
      <c r="GM301" s="106"/>
      <c r="GN301" s="106"/>
      <c r="GO301" s="106"/>
      <c r="GP301" s="106"/>
      <c r="GQ301" s="106"/>
      <c r="GR301" s="106"/>
      <c r="GS301" s="106"/>
      <c r="GT301" s="106"/>
      <c r="GU301" s="106"/>
      <c r="GV301" s="106"/>
      <c r="GW301" s="106"/>
      <c r="GX301" s="106"/>
      <c r="GY301" s="106"/>
      <c r="GZ301" s="106"/>
      <c r="HA301" s="106"/>
      <c r="HB301" s="106"/>
      <c r="HC301" s="106"/>
      <c r="HD301" s="106"/>
      <c r="HE301" s="106"/>
      <c r="HF301" s="106"/>
      <c r="HG301" s="106"/>
      <c r="HH301" s="106"/>
      <c r="HI301" s="106"/>
      <c r="HJ301" s="106"/>
      <c r="HK301" s="106"/>
      <c r="HL301" s="106"/>
      <c r="HM301" s="106"/>
      <c r="HN301" s="106"/>
      <c r="HO301" s="106"/>
      <c r="HP301" s="106"/>
      <c r="HQ301" s="106"/>
      <c r="HR301" s="106"/>
      <c r="HS301" s="106"/>
      <c r="HT301" s="106"/>
      <c r="HU301" s="106"/>
      <c r="HV301" s="106"/>
      <c r="HW301" s="106"/>
      <c r="HX301" s="106"/>
      <c r="HY301" s="106"/>
      <c r="HZ301" s="106"/>
      <c r="IA301" s="106"/>
      <c r="IB301" s="106"/>
      <c r="IC301" s="106"/>
      <c r="ID301" s="106"/>
      <c r="IE301" s="106"/>
      <c r="IF301" s="106"/>
      <c r="IG301" s="106"/>
      <c r="IH301" s="106"/>
      <c r="II301" s="106"/>
      <c r="IJ301" s="106"/>
      <c r="IK301" s="106"/>
      <c r="IL301" s="106"/>
      <c r="IM301" s="106"/>
      <c r="IN301" s="106"/>
      <c r="IO301" s="106"/>
      <c r="IP301" s="106"/>
      <c r="IQ301" s="106"/>
      <c r="IR301" s="106"/>
      <c r="IS301" s="106"/>
      <c r="IT301" s="106"/>
      <c r="IU301" s="106"/>
      <c r="IV301" s="106"/>
      <c r="IW301" s="106"/>
      <c r="IX301" s="106"/>
      <c r="IY301" s="106"/>
      <c r="IZ301" s="106"/>
      <c r="JA301" s="106"/>
      <c r="JB301" s="106"/>
      <c r="JC301" s="106"/>
      <c r="JD301" s="106"/>
      <c r="JE301" s="106"/>
      <c r="JF301" s="106"/>
      <c r="JG301" s="106"/>
      <c r="JH301" s="106"/>
      <c r="JI301" s="106"/>
      <c r="JJ301" s="106"/>
      <c r="JK301" s="106"/>
      <c r="JL301" s="106"/>
      <c r="JM301" s="106"/>
      <c r="JN301" s="106"/>
      <c r="JO301" s="106"/>
      <c r="JP301" s="106"/>
      <c r="JQ301" s="106"/>
      <c r="JR301" s="106"/>
      <c r="JS301" s="106"/>
      <c r="JT301" s="106"/>
      <c r="JU301" s="106"/>
      <c r="JV301" s="106"/>
      <c r="JW301" s="106"/>
      <c r="JX301" s="106"/>
      <c r="JY301" s="106"/>
      <c r="JZ301" s="106"/>
      <c r="KA301" s="106"/>
      <c r="KB301" s="106"/>
      <c r="KC301" s="106"/>
      <c r="KD301" s="106"/>
      <c r="KE301" s="106"/>
      <c r="KF301" s="106"/>
      <c r="KG301" s="106"/>
      <c r="KH301" s="106"/>
      <c r="KI301" s="106"/>
      <c r="KJ301" s="106"/>
      <c r="KK301" s="106"/>
      <c r="KL301" s="106"/>
      <c r="KM301" s="106"/>
      <c r="KN301" s="106"/>
      <c r="KO301" s="106"/>
      <c r="KP301" s="106"/>
      <c r="KQ301" s="106"/>
      <c r="KR301" s="106"/>
      <c r="KS301" s="106"/>
      <c r="KT301" s="106"/>
      <c r="KU301" s="106"/>
      <c r="KV301" s="106"/>
      <c r="KW301" s="106"/>
      <c r="KX301" s="106"/>
      <c r="KY301" s="106"/>
      <c r="KZ301" s="106"/>
      <c r="LA301" s="106"/>
      <c r="LB301" s="106"/>
      <c r="LC301" s="106"/>
      <c r="LD301" s="106"/>
      <c r="LE301" s="106"/>
      <c r="LF301" s="106"/>
      <c r="LG301" s="106"/>
      <c r="LH301" s="106"/>
      <c r="LI301" s="106"/>
      <c r="LJ301" s="106"/>
      <c r="LK301" s="106"/>
      <c r="LL301" s="106"/>
      <c r="LM301" s="106"/>
      <c r="LN301" s="106"/>
      <c r="LO301" s="106"/>
      <c r="LP301" s="106"/>
      <c r="LQ301" s="106"/>
      <c r="LR301" s="106"/>
      <c r="LS301" s="106"/>
      <c r="LT301" s="106"/>
      <c r="LU301" s="106"/>
      <c r="LV301" s="106"/>
      <c r="LW301" s="106"/>
      <c r="LX301" s="106"/>
      <c r="LY301" s="106"/>
      <c r="LZ301" s="106"/>
      <c r="MA301" s="106"/>
      <c r="MB301" s="106"/>
      <c r="MC301" s="106"/>
      <c r="MD301" s="106"/>
      <c r="ME301" s="106"/>
      <c r="MF301" s="106"/>
      <c r="MG301" s="106"/>
      <c r="MH301" s="106"/>
      <c r="MI301" s="106"/>
      <c r="MJ301" s="106"/>
      <c r="MK301" s="106"/>
      <c r="ML301" s="106"/>
      <c r="MM301" s="106"/>
      <c r="MN301" s="106"/>
      <c r="MO301" s="106"/>
      <c r="MP301" s="106"/>
      <c r="MQ301" s="106"/>
      <c r="MR301" s="106"/>
      <c r="MS301" s="106"/>
      <c r="MT301" s="106"/>
      <c r="MU301" s="106"/>
      <c r="MV301" s="106"/>
      <c r="MW301" s="106"/>
      <c r="MX301" s="106"/>
      <c r="MY301" s="106"/>
      <c r="MZ301" s="106"/>
      <c r="NA301" s="106"/>
      <c r="NB301" s="106"/>
      <c r="NC301" s="106"/>
      <c r="ND301" s="106"/>
      <c r="NE301" s="106"/>
      <c r="NF301" s="106"/>
      <c r="NG301" s="106"/>
      <c r="NH301" s="106"/>
      <c r="NI301" s="106"/>
      <c r="NJ301" s="106"/>
      <c r="NK301" s="106"/>
      <c r="NL301" s="106"/>
      <c r="NM301" s="106"/>
      <c r="NN301" s="106"/>
      <c r="NO301" s="106"/>
      <c r="NP301" s="106"/>
      <c r="NQ301" s="106"/>
      <c r="NR301" s="106"/>
      <c r="NS301" s="106"/>
      <c r="NT301" s="106"/>
      <c r="NU301" s="106"/>
      <c r="NV301" s="106"/>
      <c r="NW301" s="106"/>
      <c r="NX301" s="106"/>
      <c r="NY301" s="106"/>
      <c r="NZ301" s="106"/>
      <c r="OA301" s="106"/>
      <c r="OB301" s="106"/>
      <c r="OC301" s="106"/>
      <c r="OD301" s="106"/>
      <c r="OE301" s="106"/>
      <c r="OF301" s="106"/>
      <c r="OG301" s="106"/>
      <c r="OH301" s="106"/>
      <c r="OI301" s="106"/>
      <c r="OJ301" s="106"/>
      <c r="OK301" s="106"/>
      <c r="OL301" s="106"/>
      <c r="OM301" s="106"/>
      <c r="ON301" s="106"/>
      <c r="OO301" s="106"/>
      <c r="OP301" s="106"/>
      <c r="OQ301" s="106"/>
      <c r="OR301" s="106"/>
      <c r="OS301" s="106"/>
      <c r="OT301" s="106"/>
      <c r="OU301" s="106"/>
      <c r="OV301" s="106"/>
      <c r="OW301" s="106"/>
      <c r="OX301" s="106"/>
      <c r="OY301" s="106"/>
      <c r="OZ301" s="106"/>
      <c r="PA301" s="106"/>
      <c r="PB301" s="106"/>
      <c r="PC301" s="106"/>
      <c r="PD301" s="106"/>
      <c r="PE301" s="106"/>
      <c r="PF301" s="106"/>
      <c r="PG301" s="106"/>
      <c r="PH301" s="106"/>
      <c r="PI301" s="106"/>
      <c r="PJ301" s="106"/>
      <c r="PK301" s="106"/>
      <c r="PL301" s="106"/>
      <c r="PM301" s="106"/>
      <c r="PN301" s="106"/>
      <c r="PO301" s="106"/>
      <c r="PP301" s="106"/>
      <c r="PQ301" s="106"/>
      <c r="PR301" s="106"/>
      <c r="PS301" s="106"/>
      <c r="PT301" s="106"/>
      <c r="PU301" s="106"/>
      <c r="PV301" s="106"/>
      <c r="PW301" s="106"/>
      <c r="PX301" s="106"/>
      <c r="PY301" s="106"/>
      <c r="PZ301" s="106"/>
      <c r="QA301" s="106"/>
      <c r="QB301" s="106"/>
      <c r="QC301" s="106"/>
      <c r="QD301" s="106"/>
      <c r="QE301" s="106"/>
      <c r="QF301" s="106"/>
      <c r="QG301" s="106"/>
      <c r="QH301" s="106"/>
      <c r="QI301" s="106"/>
      <c r="QJ301" s="106"/>
      <c r="QK301" s="106"/>
      <c r="QL301" s="106"/>
      <c r="QM301" s="106"/>
      <c r="QN301" s="106"/>
      <c r="QO301" s="106"/>
      <c r="QP301" s="106"/>
      <c r="QQ301" s="106"/>
      <c r="QR301" s="106"/>
      <c r="QS301" s="106"/>
      <c r="QT301" s="106"/>
      <c r="QU301" s="106"/>
      <c r="QV301" s="106"/>
      <c r="QW301" s="106"/>
      <c r="QX301" s="106"/>
      <c r="QY301" s="106"/>
      <c r="QZ301" s="106"/>
      <c r="RA301" s="106"/>
      <c r="RB301" s="106"/>
      <c r="RC301" s="106"/>
      <c r="RD301" s="106"/>
      <c r="RE301" s="106"/>
      <c r="RF301" s="106"/>
      <c r="RG301" s="106"/>
      <c r="RH301" s="106"/>
      <c r="RI301" s="106"/>
      <c r="RJ301" s="106"/>
      <c r="RK301" s="106"/>
      <c r="RL301" s="106"/>
      <c r="RM301" s="106"/>
      <c r="RN301" s="106"/>
      <c r="RO301" s="106"/>
      <c r="RP301" s="106"/>
      <c r="RQ301" s="106"/>
      <c r="RR301" s="106"/>
    </row>
    <row r="302" spans="1:486" x14ac:dyDescent="0.3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14"/>
      <c r="Q302" s="114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  <c r="GB302" s="106"/>
      <c r="GC302" s="106"/>
      <c r="GD302" s="106"/>
      <c r="GE302" s="106"/>
      <c r="GF302" s="106"/>
      <c r="GG302" s="106"/>
      <c r="GH302" s="106"/>
      <c r="GI302" s="106"/>
      <c r="GJ302" s="106"/>
      <c r="GK302" s="106"/>
      <c r="GL302" s="106"/>
      <c r="GM302" s="106"/>
      <c r="GN302" s="106"/>
      <c r="GO302" s="106"/>
      <c r="GP302" s="106"/>
      <c r="GQ302" s="106"/>
      <c r="GR302" s="106"/>
      <c r="GS302" s="106"/>
      <c r="GT302" s="106"/>
      <c r="GU302" s="106"/>
      <c r="GV302" s="106"/>
      <c r="GW302" s="106"/>
      <c r="GX302" s="106"/>
      <c r="GY302" s="106"/>
      <c r="GZ302" s="106"/>
      <c r="HA302" s="106"/>
      <c r="HB302" s="106"/>
      <c r="HC302" s="106"/>
      <c r="HD302" s="106"/>
      <c r="HE302" s="106"/>
      <c r="HF302" s="106"/>
      <c r="HG302" s="106"/>
      <c r="HH302" s="106"/>
      <c r="HI302" s="106"/>
      <c r="HJ302" s="106"/>
      <c r="HK302" s="106"/>
      <c r="HL302" s="106"/>
      <c r="HM302" s="106"/>
      <c r="HN302" s="106"/>
      <c r="HO302" s="106"/>
      <c r="HP302" s="106"/>
      <c r="HQ302" s="106"/>
      <c r="HR302" s="106"/>
      <c r="HS302" s="106"/>
      <c r="HT302" s="106"/>
      <c r="HU302" s="106"/>
      <c r="HV302" s="106"/>
      <c r="HW302" s="106"/>
      <c r="HX302" s="106"/>
      <c r="HY302" s="106"/>
      <c r="HZ302" s="106"/>
      <c r="IA302" s="106"/>
      <c r="IB302" s="106"/>
      <c r="IC302" s="106"/>
      <c r="ID302" s="106"/>
      <c r="IE302" s="106"/>
      <c r="IF302" s="106"/>
      <c r="IG302" s="106"/>
      <c r="IH302" s="106"/>
      <c r="II302" s="106"/>
      <c r="IJ302" s="106"/>
      <c r="IK302" s="106"/>
      <c r="IL302" s="106"/>
      <c r="IM302" s="106"/>
      <c r="IN302" s="106"/>
      <c r="IO302" s="106"/>
      <c r="IP302" s="106"/>
      <c r="IQ302" s="106"/>
      <c r="IR302" s="106"/>
      <c r="IS302" s="106"/>
      <c r="IT302" s="106"/>
      <c r="IU302" s="106"/>
      <c r="IV302" s="106"/>
      <c r="IW302" s="106"/>
      <c r="IX302" s="106"/>
      <c r="IY302" s="106"/>
      <c r="IZ302" s="106"/>
      <c r="JA302" s="106"/>
      <c r="JB302" s="106"/>
      <c r="JC302" s="106"/>
      <c r="JD302" s="106"/>
      <c r="JE302" s="106"/>
      <c r="JF302" s="106"/>
      <c r="JG302" s="106"/>
      <c r="JH302" s="106"/>
      <c r="JI302" s="106"/>
      <c r="JJ302" s="106"/>
      <c r="JK302" s="106"/>
      <c r="JL302" s="106"/>
      <c r="JM302" s="106"/>
      <c r="JN302" s="106"/>
      <c r="JO302" s="106"/>
      <c r="JP302" s="106"/>
      <c r="JQ302" s="106"/>
      <c r="JR302" s="106"/>
      <c r="JS302" s="106"/>
      <c r="JT302" s="106"/>
      <c r="JU302" s="106"/>
      <c r="JV302" s="106"/>
      <c r="JW302" s="106"/>
      <c r="JX302" s="106"/>
      <c r="JY302" s="106"/>
      <c r="JZ302" s="106"/>
      <c r="KA302" s="106"/>
      <c r="KB302" s="106"/>
      <c r="KC302" s="106"/>
      <c r="KD302" s="106"/>
      <c r="KE302" s="106"/>
      <c r="KF302" s="106"/>
      <c r="KG302" s="106"/>
      <c r="KH302" s="106"/>
      <c r="KI302" s="106"/>
      <c r="KJ302" s="106"/>
      <c r="KK302" s="106"/>
      <c r="KL302" s="106"/>
      <c r="KM302" s="106"/>
      <c r="KN302" s="106"/>
      <c r="KO302" s="106"/>
      <c r="KP302" s="106"/>
      <c r="KQ302" s="106"/>
      <c r="KR302" s="106"/>
      <c r="KS302" s="106"/>
      <c r="KT302" s="106"/>
      <c r="KU302" s="106"/>
      <c r="KV302" s="106"/>
      <c r="KW302" s="106"/>
      <c r="KX302" s="106"/>
      <c r="KY302" s="106"/>
      <c r="KZ302" s="106"/>
      <c r="LA302" s="106"/>
      <c r="LB302" s="106"/>
      <c r="LC302" s="106"/>
      <c r="LD302" s="106"/>
      <c r="LE302" s="106"/>
      <c r="LF302" s="106"/>
      <c r="LG302" s="106"/>
      <c r="LH302" s="106"/>
      <c r="LI302" s="106"/>
      <c r="LJ302" s="106"/>
      <c r="LK302" s="106"/>
      <c r="LL302" s="106"/>
      <c r="LM302" s="106"/>
      <c r="LN302" s="106"/>
      <c r="LO302" s="106"/>
      <c r="LP302" s="106"/>
      <c r="LQ302" s="106"/>
      <c r="LR302" s="106"/>
      <c r="LS302" s="106"/>
      <c r="LT302" s="106"/>
      <c r="LU302" s="106"/>
      <c r="LV302" s="106"/>
      <c r="LW302" s="106"/>
      <c r="LX302" s="106"/>
      <c r="LY302" s="106"/>
      <c r="LZ302" s="106"/>
      <c r="MA302" s="106"/>
      <c r="MB302" s="106"/>
      <c r="MC302" s="106"/>
      <c r="MD302" s="106"/>
      <c r="ME302" s="106"/>
      <c r="MF302" s="106"/>
      <c r="MG302" s="106"/>
      <c r="MH302" s="106"/>
      <c r="MI302" s="106"/>
      <c r="MJ302" s="106"/>
      <c r="MK302" s="106"/>
      <c r="ML302" s="106"/>
      <c r="MM302" s="106"/>
      <c r="MN302" s="106"/>
      <c r="MO302" s="106"/>
      <c r="MP302" s="106"/>
      <c r="MQ302" s="106"/>
      <c r="MR302" s="106"/>
      <c r="MS302" s="106"/>
      <c r="MT302" s="106"/>
      <c r="MU302" s="106"/>
      <c r="MV302" s="106"/>
      <c r="MW302" s="106"/>
      <c r="MX302" s="106"/>
      <c r="MY302" s="106"/>
      <c r="MZ302" s="106"/>
      <c r="NA302" s="106"/>
      <c r="NB302" s="106"/>
      <c r="NC302" s="106"/>
      <c r="ND302" s="106"/>
      <c r="NE302" s="106"/>
      <c r="NF302" s="106"/>
      <c r="NG302" s="106"/>
      <c r="NH302" s="106"/>
      <c r="NI302" s="106"/>
      <c r="NJ302" s="106"/>
      <c r="NK302" s="106"/>
      <c r="NL302" s="106"/>
      <c r="NM302" s="106"/>
      <c r="NN302" s="106"/>
      <c r="NO302" s="106"/>
      <c r="NP302" s="106"/>
      <c r="NQ302" s="106"/>
      <c r="NR302" s="106"/>
      <c r="NS302" s="106"/>
      <c r="NT302" s="106"/>
      <c r="NU302" s="106"/>
      <c r="NV302" s="106"/>
      <c r="NW302" s="106"/>
      <c r="NX302" s="106"/>
      <c r="NY302" s="106"/>
      <c r="NZ302" s="106"/>
      <c r="OA302" s="106"/>
      <c r="OB302" s="106"/>
      <c r="OC302" s="106"/>
      <c r="OD302" s="106"/>
      <c r="OE302" s="106"/>
      <c r="OF302" s="106"/>
      <c r="OG302" s="106"/>
      <c r="OH302" s="106"/>
      <c r="OI302" s="106"/>
      <c r="OJ302" s="106"/>
      <c r="OK302" s="106"/>
      <c r="OL302" s="106"/>
      <c r="OM302" s="106"/>
      <c r="ON302" s="106"/>
      <c r="OO302" s="106"/>
      <c r="OP302" s="106"/>
      <c r="OQ302" s="106"/>
      <c r="OR302" s="106"/>
      <c r="OS302" s="106"/>
      <c r="OT302" s="106"/>
      <c r="OU302" s="106"/>
      <c r="OV302" s="106"/>
      <c r="OW302" s="106"/>
      <c r="OX302" s="106"/>
      <c r="OY302" s="106"/>
      <c r="OZ302" s="106"/>
      <c r="PA302" s="106"/>
      <c r="PB302" s="106"/>
      <c r="PC302" s="106"/>
      <c r="PD302" s="106"/>
      <c r="PE302" s="106"/>
      <c r="PF302" s="106"/>
      <c r="PG302" s="106"/>
      <c r="PH302" s="106"/>
      <c r="PI302" s="106"/>
      <c r="PJ302" s="106"/>
      <c r="PK302" s="106"/>
      <c r="PL302" s="106"/>
      <c r="PM302" s="106"/>
      <c r="PN302" s="106"/>
      <c r="PO302" s="106"/>
      <c r="PP302" s="106"/>
      <c r="PQ302" s="106"/>
      <c r="PR302" s="106"/>
      <c r="PS302" s="106"/>
      <c r="PT302" s="106"/>
      <c r="PU302" s="106"/>
      <c r="PV302" s="106"/>
      <c r="PW302" s="106"/>
      <c r="PX302" s="106"/>
      <c r="PY302" s="106"/>
      <c r="PZ302" s="106"/>
      <c r="QA302" s="106"/>
      <c r="QB302" s="106"/>
      <c r="QC302" s="106"/>
      <c r="QD302" s="106"/>
      <c r="QE302" s="106"/>
      <c r="QF302" s="106"/>
      <c r="QG302" s="106"/>
      <c r="QH302" s="106"/>
      <c r="QI302" s="106"/>
      <c r="QJ302" s="106"/>
      <c r="QK302" s="106"/>
      <c r="QL302" s="106"/>
      <c r="QM302" s="106"/>
      <c r="QN302" s="106"/>
      <c r="QO302" s="106"/>
      <c r="QP302" s="106"/>
      <c r="QQ302" s="106"/>
      <c r="QR302" s="106"/>
      <c r="QS302" s="106"/>
      <c r="QT302" s="106"/>
      <c r="QU302" s="106"/>
      <c r="QV302" s="106"/>
      <c r="QW302" s="106"/>
      <c r="QX302" s="106"/>
      <c r="QY302" s="106"/>
      <c r="QZ302" s="106"/>
      <c r="RA302" s="106"/>
      <c r="RB302" s="106"/>
      <c r="RC302" s="106"/>
      <c r="RD302" s="106"/>
      <c r="RE302" s="106"/>
      <c r="RF302" s="106"/>
      <c r="RG302" s="106"/>
      <c r="RH302" s="106"/>
      <c r="RI302" s="106"/>
      <c r="RJ302" s="106"/>
      <c r="RK302" s="106"/>
      <c r="RL302" s="106"/>
      <c r="RM302" s="106"/>
      <c r="RN302" s="106"/>
      <c r="RO302" s="106"/>
      <c r="RP302" s="106"/>
      <c r="RQ302" s="106"/>
      <c r="RR302" s="106"/>
    </row>
    <row r="303" spans="1:486" x14ac:dyDescent="0.3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14"/>
      <c r="Q303" s="114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  <c r="GB303" s="106"/>
      <c r="GC303" s="106"/>
      <c r="GD303" s="106"/>
      <c r="GE303" s="106"/>
      <c r="GF303" s="106"/>
      <c r="GG303" s="106"/>
      <c r="GH303" s="106"/>
      <c r="GI303" s="106"/>
      <c r="GJ303" s="106"/>
      <c r="GK303" s="106"/>
      <c r="GL303" s="106"/>
      <c r="GM303" s="106"/>
      <c r="GN303" s="106"/>
      <c r="GO303" s="106"/>
      <c r="GP303" s="106"/>
      <c r="GQ303" s="106"/>
      <c r="GR303" s="106"/>
      <c r="GS303" s="106"/>
      <c r="GT303" s="106"/>
      <c r="GU303" s="106"/>
      <c r="GV303" s="106"/>
      <c r="GW303" s="106"/>
      <c r="GX303" s="106"/>
      <c r="GY303" s="106"/>
      <c r="GZ303" s="106"/>
      <c r="HA303" s="106"/>
      <c r="HB303" s="106"/>
      <c r="HC303" s="106"/>
      <c r="HD303" s="106"/>
      <c r="HE303" s="106"/>
      <c r="HF303" s="106"/>
      <c r="HG303" s="106"/>
      <c r="HH303" s="106"/>
      <c r="HI303" s="106"/>
      <c r="HJ303" s="106"/>
      <c r="HK303" s="106"/>
      <c r="HL303" s="106"/>
      <c r="HM303" s="106"/>
      <c r="HN303" s="106"/>
      <c r="HO303" s="106"/>
      <c r="HP303" s="106"/>
      <c r="HQ303" s="106"/>
      <c r="HR303" s="106"/>
      <c r="HS303" s="106"/>
      <c r="HT303" s="106"/>
      <c r="HU303" s="106"/>
      <c r="HV303" s="106"/>
      <c r="HW303" s="106"/>
      <c r="HX303" s="106"/>
      <c r="HY303" s="106"/>
      <c r="HZ303" s="106"/>
      <c r="IA303" s="106"/>
      <c r="IB303" s="106"/>
      <c r="IC303" s="106"/>
      <c r="ID303" s="106"/>
      <c r="IE303" s="106"/>
      <c r="IF303" s="106"/>
      <c r="IG303" s="106"/>
      <c r="IH303" s="106"/>
      <c r="II303" s="106"/>
      <c r="IJ303" s="106"/>
      <c r="IK303" s="106"/>
      <c r="IL303" s="106"/>
      <c r="IM303" s="106"/>
      <c r="IN303" s="106"/>
      <c r="IO303" s="106"/>
      <c r="IP303" s="106"/>
      <c r="IQ303" s="106"/>
      <c r="IR303" s="106"/>
      <c r="IS303" s="106"/>
      <c r="IT303" s="106"/>
      <c r="IU303" s="106"/>
      <c r="IV303" s="106"/>
      <c r="IW303" s="106"/>
      <c r="IX303" s="106"/>
      <c r="IY303" s="106"/>
      <c r="IZ303" s="106"/>
      <c r="JA303" s="106"/>
      <c r="JB303" s="106"/>
      <c r="JC303" s="106"/>
      <c r="JD303" s="106"/>
      <c r="JE303" s="106"/>
      <c r="JF303" s="106"/>
      <c r="JG303" s="106"/>
      <c r="JH303" s="106"/>
      <c r="JI303" s="106"/>
      <c r="JJ303" s="106"/>
      <c r="JK303" s="106"/>
      <c r="JL303" s="106"/>
      <c r="JM303" s="106"/>
      <c r="JN303" s="106"/>
      <c r="JO303" s="106"/>
      <c r="JP303" s="106"/>
      <c r="JQ303" s="106"/>
      <c r="JR303" s="106"/>
      <c r="JS303" s="106"/>
      <c r="JT303" s="106"/>
      <c r="JU303" s="106"/>
      <c r="JV303" s="106"/>
      <c r="JW303" s="106"/>
      <c r="JX303" s="106"/>
      <c r="JY303" s="106"/>
      <c r="JZ303" s="106"/>
      <c r="KA303" s="106"/>
      <c r="KB303" s="106"/>
      <c r="KC303" s="106"/>
      <c r="KD303" s="106"/>
      <c r="KE303" s="106"/>
      <c r="KF303" s="106"/>
      <c r="KG303" s="106"/>
      <c r="KH303" s="106"/>
      <c r="KI303" s="106"/>
      <c r="KJ303" s="106"/>
      <c r="KK303" s="106"/>
      <c r="KL303" s="106"/>
      <c r="KM303" s="106"/>
      <c r="KN303" s="106"/>
      <c r="KO303" s="106"/>
      <c r="KP303" s="106"/>
      <c r="KQ303" s="106"/>
      <c r="KR303" s="106"/>
      <c r="KS303" s="106"/>
      <c r="KT303" s="106"/>
      <c r="KU303" s="106"/>
      <c r="KV303" s="106"/>
      <c r="KW303" s="106"/>
      <c r="KX303" s="106"/>
      <c r="KY303" s="106"/>
      <c r="KZ303" s="106"/>
      <c r="LA303" s="106"/>
      <c r="LB303" s="106"/>
      <c r="LC303" s="106"/>
      <c r="LD303" s="106"/>
      <c r="LE303" s="106"/>
      <c r="LF303" s="106"/>
      <c r="LG303" s="106"/>
      <c r="LH303" s="106"/>
      <c r="LI303" s="106"/>
      <c r="LJ303" s="106"/>
      <c r="LK303" s="106"/>
      <c r="LL303" s="106"/>
      <c r="LM303" s="106"/>
      <c r="LN303" s="106"/>
      <c r="LO303" s="106"/>
      <c r="LP303" s="106"/>
      <c r="LQ303" s="106"/>
      <c r="LR303" s="106"/>
      <c r="LS303" s="106"/>
      <c r="LT303" s="106"/>
      <c r="LU303" s="106"/>
      <c r="LV303" s="106"/>
      <c r="LW303" s="106"/>
      <c r="LX303" s="106"/>
      <c r="LY303" s="106"/>
      <c r="LZ303" s="106"/>
      <c r="MA303" s="106"/>
      <c r="MB303" s="106"/>
      <c r="MC303" s="106"/>
      <c r="MD303" s="106"/>
      <c r="ME303" s="106"/>
      <c r="MF303" s="106"/>
      <c r="MG303" s="106"/>
      <c r="MH303" s="106"/>
      <c r="MI303" s="106"/>
      <c r="MJ303" s="106"/>
      <c r="MK303" s="106"/>
      <c r="ML303" s="106"/>
      <c r="MM303" s="106"/>
      <c r="MN303" s="106"/>
      <c r="MO303" s="106"/>
      <c r="MP303" s="106"/>
      <c r="MQ303" s="106"/>
      <c r="MR303" s="106"/>
      <c r="MS303" s="106"/>
      <c r="MT303" s="106"/>
      <c r="MU303" s="106"/>
      <c r="MV303" s="106"/>
      <c r="MW303" s="106"/>
      <c r="MX303" s="106"/>
      <c r="MY303" s="106"/>
      <c r="MZ303" s="106"/>
      <c r="NA303" s="106"/>
      <c r="NB303" s="106"/>
      <c r="NC303" s="106"/>
      <c r="ND303" s="106"/>
      <c r="NE303" s="106"/>
      <c r="NF303" s="106"/>
      <c r="NG303" s="106"/>
      <c r="NH303" s="106"/>
      <c r="NI303" s="106"/>
      <c r="NJ303" s="106"/>
      <c r="NK303" s="106"/>
      <c r="NL303" s="106"/>
      <c r="NM303" s="106"/>
      <c r="NN303" s="106"/>
      <c r="NO303" s="106"/>
      <c r="NP303" s="106"/>
      <c r="NQ303" s="106"/>
      <c r="NR303" s="106"/>
      <c r="NS303" s="106"/>
      <c r="NT303" s="106"/>
      <c r="NU303" s="106"/>
      <c r="NV303" s="106"/>
      <c r="NW303" s="106"/>
      <c r="NX303" s="106"/>
      <c r="NY303" s="106"/>
      <c r="NZ303" s="106"/>
      <c r="OA303" s="106"/>
      <c r="OB303" s="106"/>
      <c r="OC303" s="106"/>
      <c r="OD303" s="106"/>
      <c r="OE303" s="106"/>
      <c r="OF303" s="106"/>
      <c r="OG303" s="106"/>
      <c r="OH303" s="106"/>
      <c r="OI303" s="106"/>
      <c r="OJ303" s="106"/>
      <c r="OK303" s="106"/>
      <c r="OL303" s="106"/>
      <c r="OM303" s="106"/>
      <c r="ON303" s="106"/>
      <c r="OO303" s="106"/>
      <c r="OP303" s="106"/>
      <c r="OQ303" s="106"/>
      <c r="OR303" s="106"/>
      <c r="OS303" s="106"/>
      <c r="OT303" s="106"/>
      <c r="OU303" s="106"/>
      <c r="OV303" s="106"/>
      <c r="OW303" s="106"/>
      <c r="OX303" s="106"/>
      <c r="OY303" s="106"/>
      <c r="OZ303" s="106"/>
      <c r="PA303" s="106"/>
      <c r="PB303" s="106"/>
      <c r="PC303" s="106"/>
      <c r="PD303" s="106"/>
      <c r="PE303" s="106"/>
      <c r="PF303" s="106"/>
      <c r="PG303" s="106"/>
      <c r="PH303" s="106"/>
      <c r="PI303" s="106"/>
      <c r="PJ303" s="106"/>
      <c r="PK303" s="106"/>
      <c r="PL303" s="106"/>
      <c r="PM303" s="106"/>
      <c r="PN303" s="106"/>
      <c r="PO303" s="106"/>
      <c r="PP303" s="106"/>
      <c r="PQ303" s="106"/>
      <c r="PR303" s="106"/>
      <c r="PS303" s="106"/>
      <c r="PT303" s="106"/>
      <c r="PU303" s="106"/>
      <c r="PV303" s="106"/>
      <c r="PW303" s="106"/>
      <c r="PX303" s="106"/>
      <c r="PY303" s="106"/>
      <c r="PZ303" s="106"/>
      <c r="QA303" s="106"/>
      <c r="QB303" s="106"/>
      <c r="QC303" s="106"/>
      <c r="QD303" s="106"/>
      <c r="QE303" s="106"/>
      <c r="QF303" s="106"/>
      <c r="QG303" s="106"/>
      <c r="QH303" s="106"/>
      <c r="QI303" s="106"/>
      <c r="QJ303" s="106"/>
      <c r="QK303" s="106"/>
      <c r="QL303" s="106"/>
      <c r="QM303" s="106"/>
      <c r="QN303" s="106"/>
      <c r="QO303" s="106"/>
      <c r="QP303" s="106"/>
      <c r="QQ303" s="106"/>
      <c r="QR303" s="106"/>
      <c r="QS303" s="106"/>
      <c r="QT303" s="106"/>
      <c r="QU303" s="106"/>
      <c r="QV303" s="106"/>
      <c r="QW303" s="106"/>
      <c r="QX303" s="106"/>
      <c r="QY303" s="106"/>
      <c r="QZ303" s="106"/>
      <c r="RA303" s="106"/>
      <c r="RB303" s="106"/>
      <c r="RC303" s="106"/>
      <c r="RD303" s="106"/>
      <c r="RE303" s="106"/>
      <c r="RF303" s="106"/>
      <c r="RG303" s="106"/>
      <c r="RH303" s="106"/>
      <c r="RI303" s="106"/>
      <c r="RJ303" s="106"/>
      <c r="RK303" s="106"/>
      <c r="RL303" s="106"/>
      <c r="RM303" s="106"/>
      <c r="RN303" s="106"/>
      <c r="RO303" s="106"/>
      <c r="RP303" s="106"/>
      <c r="RQ303" s="106"/>
      <c r="RR303" s="106"/>
    </row>
    <row r="304" spans="1:486" x14ac:dyDescent="0.3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14"/>
      <c r="Q304" s="114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  <c r="GB304" s="106"/>
      <c r="GC304" s="106"/>
      <c r="GD304" s="106"/>
      <c r="GE304" s="106"/>
      <c r="GF304" s="106"/>
      <c r="GG304" s="106"/>
      <c r="GH304" s="106"/>
      <c r="GI304" s="106"/>
      <c r="GJ304" s="106"/>
      <c r="GK304" s="106"/>
      <c r="GL304" s="106"/>
      <c r="GM304" s="106"/>
      <c r="GN304" s="106"/>
      <c r="GO304" s="106"/>
      <c r="GP304" s="106"/>
      <c r="GQ304" s="106"/>
      <c r="GR304" s="106"/>
      <c r="GS304" s="106"/>
      <c r="GT304" s="106"/>
      <c r="GU304" s="106"/>
      <c r="GV304" s="106"/>
      <c r="GW304" s="106"/>
      <c r="GX304" s="106"/>
      <c r="GY304" s="106"/>
      <c r="GZ304" s="106"/>
      <c r="HA304" s="106"/>
      <c r="HB304" s="106"/>
      <c r="HC304" s="106"/>
      <c r="HD304" s="106"/>
      <c r="HE304" s="106"/>
      <c r="HF304" s="106"/>
      <c r="HG304" s="106"/>
      <c r="HH304" s="106"/>
      <c r="HI304" s="106"/>
      <c r="HJ304" s="106"/>
      <c r="HK304" s="106"/>
      <c r="HL304" s="106"/>
      <c r="HM304" s="106"/>
      <c r="HN304" s="106"/>
      <c r="HO304" s="106"/>
      <c r="HP304" s="106"/>
      <c r="HQ304" s="106"/>
      <c r="HR304" s="106"/>
      <c r="HS304" s="106"/>
      <c r="HT304" s="106"/>
      <c r="HU304" s="106"/>
      <c r="HV304" s="106"/>
      <c r="HW304" s="106"/>
      <c r="HX304" s="106"/>
      <c r="HY304" s="106"/>
      <c r="HZ304" s="106"/>
      <c r="IA304" s="106"/>
      <c r="IB304" s="106"/>
      <c r="IC304" s="106"/>
      <c r="ID304" s="106"/>
      <c r="IE304" s="106"/>
      <c r="IF304" s="106"/>
      <c r="IG304" s="106"/>
      <c r="IH304" s="106"/>
      <c r="II304" s="106"/>
      <c r="IJ304" s="106"/>
      <c r="IK304" s="106"/>
      <c r="IL304" s="106"/>
      <c r="IM304" s="106"/>
      <c r="IN304" s="106"/>
      <c r="IO304" s="106"/>
      <c r="IP304" s="106"/>
      <c r="IQ304" s="106"/>
      <c r="IR304" s="106"/>
      <c r="IS304" s="106"/>
      <c r="IT304" s="106"/>
      <c r="IU304" s="106"/>
      <c r="IV304" s="106"/>
      <c r="IW304" s="106"/>
      <c r="IX304" s="106"/>
      <c r="IY304" s="106"/>
      <c r="IZ304" s="106"/>
      <c r="JA304" s="106"/>
      <c r="JB304" s="106"/>
      <c r="JC304" s="106"/>
      <c r="JD304" s="106"/>
      <c r="JE304" s="106"/>
      <c r="JF304" s="106"/>
      <c r="JG304" s="106"/>
      <c r="JH304" s="106"/>
      <c r="JI304" s="106"/>
      <c r="JJ304" s="106"/>
      <c r="JK304" s="106"/>
      <c r="JL304" s="106"/>
      <c r="JM304" s="106"/>
      <c r="JN304" s="106"/>
      <c r="JO304" s="106"/>
      <c r="JP304" s="106"/>
      <c r="JQ304" s="106"/>
      <c r="JR304" s="106"/>
      <c r="JS304" s="106"/>
      <c r="JT304" s="106"/>
      <c r="JU304" s="106"/>
      <c r="JV304" s="106"/>
      <c r="JW304" s="106"/>
      <c r="JX304" s="106"/>
      <c r="JY304" s="106"/>
      <c r="JZ304" s="106"/>
      <c r="KA304" s="106"/>
      <c r="KB304" s="106"/>
      <c r="KC304" s="106"/>
      <c r="KD304" s="106"/>
      <c r="KE304" s="106"/>
      <c r="KF304" s="106"/>
      <c r="KG304" s="106"/>
      <c r="KH304" s="106"/>
      <c r="KI304" s="106"/>
      <c r="KJ304" s="106"/>
      <c r="KK304" s="106"/>
      <c r="KL304" s="106"/>
      <c r="KM304" s="106"/>
      <c r="KN304" s="106"/>
      <c r="KO304" s="106"/>
      <c r="KP304" s="106"/>
      <c r="KQ304" s="106"/>
      <c r="KR304" s="106"/>
      <c r="KS304" s="106"/>
      <c r="KT304" s="106"/>
      <c r="KU304" s="106"/>
      <c r="KV304" s="106"/>
      <c r="KW304" s="106"/>
      <c r="KX304" s="106"/>
      <c r="KY304" s="106"/>
      <c r="KZ304" s="106"/>
      <c r="LA304" s="106"/>
      <c r="LB304" s="106"/>
      <c r="LC304" s="106"/>
      <c r="LD304" s="106"/>
      <c r="LE304" s="106"/>
      <c r="LF304" s="106"/>
      <c r="LG304" s="106"/>
      <c r="LH304" s="106"/>
      <c r="LI304" s="106"/>
      <c r="LJ304" s="106"/>
      <c r="LK304" s="106"/>
      <c r="LL304" s="106"/>
      <c r="LM304" s="106"/>
      <c r="LN304" s="106"/>
      <c r="LO304" s="106"/>
      <c r="LP304" s="106"/>
      <c r="LQ304" s="106"/>
      <c r="LR304" s="106"/>
      <c r="LS304" s="106"/>
      <c r="LT304" s="106"/>
      <c r="LU304" s="106"/>
      <c r="LV304" s="106"/>
      <c r="LW304" s="106"/>
      <c r="LX304" s="106"/>
      <c r="LY304" s="106"/>
      <c r="LZ304" s="106"/>
      <c r="MA304" s="106"/>
      <c r="MB304" s="106"/>
      <c r="MC304" s="106"/>
      <c r="MD304" s="106"/>
      <c r="ME304" s="106"/>
      <c r="MF304" s="106"/>
      <c r="MG304" s="106"/>
      <c r="MH304" s="106"/>
      <c r="MI304" s="106"/>
      <c r="MJ304" s="106"/>
      <c r="MK304" s="106"/>
      <c r="ML304" s="106"/>
      <c r="MM304" s="106"/>
      <c r="MN304" s="106"/>
      <c r="MO304" s="106"/>
      <c r="MP304" s="106"/>
      <c r="MQ304" s="106"/>
      <c r="MR304" s="106"/>
      <c r="MS304" s="106"/>
      <c r="MT304" s="106"/>
      <c r="MU304" s="106"/>
      <c r="MV304" s="106"/>
      <c r="MW304" s="106"/>
      <c r="MX304" s="106"/>
      <c r="MY304" s="106"/>
      <c r="MZ304" s="106"/>
      <c r="NA304" s="106"/>
      <c r="NB304" s="106"/>
      <c r="NC304" s="106"/>
      <c r="ND304" s="106"/>
      <c r="NE304" s="106"/>
      <c r="NF304" s="106"/>
      <c r="NG304" s="106"/>
      <c r="NH304" s="106"/>
      <c r="NI304" s="106"/>
      <c r="NJ304" s="106"/>
      <c r="NK304" s="106"/>
      <c r="NL304" s="106"/>
      <c r="NM304" s="106"/>
      <c r="NN304" s="106"/>
      <c r="NO304" s="106"/>
      <c r="NP304" s="106"/>
      <c r="NQ304" s="106"/>
      <c r="NR304" s="106"/>
      <c r="NS304" s="106"/>
      <c r="NT304" s="106"/>
      <c r="NU304" s="106"/>
      <c r="NV304" s="106"/>
      <c r="NW304" s="106"/>
      <c r="NX304" s="106"/>
      <c r="NY304" s="106"/>
      <c r="NZ304" s="106"/>
      <c r="OA304" s="106"/>
      <c r="OB304" s="106"/>
      <c r="OC304" s="106"/>
      <c r="OD304" s="106"/>
      <c r="OE304" s="106"/>
      <c r="OF304" s="106"/>
      <c r="OG304" s="106"/>
      <c r="OH304" s="106"/>
      <c r="OI304" s="106"/>
      <c r="OJ304" s="106"/>
      <c r="OK304" s="106"/>
      <c r="OL304" s="106"/>
      <c r="OM304" s="106"/>
      <c r="ON304" s="106"/>
      <c r="OO304" s="106"/>
      <c r="OP304" s="106"/>
      <c r="OQ304" s="106"/>
      <c r="OR304" s="106"/>
      <c r="OS304" s="106"/>
      <c r="OT304" s="106"/>
      <c r="OU304" s="106"/>
      <c r="OV304" s="106"/>
      <c r="OW304" s="106"/>
      <c r="OX304" s="106"/>
      <c r="OY304" s="106"/>
      <c r="OZ304" s="106"/>
      <c r="PA304" s="106"/>
      <c r="PB304" s="106"/>
      <c r="PC304" s="106"/>
      <c r="PD304" s="106"/>
      <c r="PE304" s="106"/>
      <c r="PF304" s="106"/>
      <c r="PG304" s="106"/>
      <c r="PH304" s="106"/>
      <c r="PI304" s="106"/>
      <c r="PJ304" s="106"/>
      <c r="PK304" s="106"/>
      <c r="PL304" s="106"/>
      <c r="PM304" s="106"/>
      <c r="PN304" s="106"/>
      <c r="PO304" s="106"/>
      <c r="PP304" s="106"/>
      <c r="PQ304" s="106"/>
      <c r="PR304" s="106"/>
      <c r="PS304" s="106"/>
      <c r="PT304" s="106"/>
      <c r="PU304" s="106"/>
      <c r="PV304" s="106"/>
      <c r="PW304" s="106"/>
      <c r="PX304" s="106"/>
      <c r="PY304" s="106"/>
      <c r="PZ304" s="106"/>
      <c r="QA304" s="106"/>
      <c r="QB304" s="106"/>
      <c r="QC304" s="106"/>
      <c r="QD304" s="106"/>
      <c r="QE304" s="106"/>
      <c r="QF304" s="106"/>
      <c r="QG304" s="106"/>
      <c r="QH304" s="106"/>
      <c r="QI304" s="106"/>
      <c r="QJ304" s="106"/>
      <c r="QK304" s="106"/>
      <c r="QL304" s="106"/>
      <c r="QM304" s="106"/>
      <c r="QN304" s="106"/>
      <c r="QO304" s="106"/>
      <c r="QP304" s="106"/>
      <c r="QQ304" s="106"/>
      <c r="QR304" s="106"/>
      <c r="QS304" s="106"/>
      <c r="QT304" s="106"/>
      <c r="QU304" s="106"/>
      <c r="QV304" s="106"/>
      <c r="QW304" s="106"/>
      <c r="QX304" s="106"/>
      <c r="QY304" s="106"/>
      <c r="QZ304" s="106"/>
      <c r="RA304" s="106"/>
      <c r="RB304" s="106"/>
      <c r="RC304" s="106"/>
      <c r="RD304" s="106"/>
      <c r="RE304" s="106"/>
      <c r="RF304" s="106"/>
      <c r="RG304" s="106"/>
      <c r="RH304" s="106"/>
      <c r="RI304" s="106"/>
      <c r="RJ304" s="106"/>
      <c r="RK304" s="106"/>
      <c r="RL304" s="106"/>
      <c r="RM304" s="106"/>
      <c r="RN304" s="106"/>
      <c r="RO304" s="106"/>
      <c r="RP304" s="106"/>
      <c r="RQ304" s="106"/>
      <c r="RR304" s="106"/>
    </row>
    <row r="305" spans="1:486" x14ac:dyDescent="0.3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14"/>
      <c r="Q305" s="114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  <c r="GB305" s="106"/>
      <c r="GC305" s="106"/>
      <c r="GD305" s="106"/>
      <c r="GE305" s="106"/>
      <c r="GF305" s="106"/>
      <c r="GG305" s="106"/>
      <c r="GH305" s="106"/>
      <c r="GI305" s="106"/>
      <c r="GJ305" s="106"/>
      <c r="GK305" s="106"/>
      <c r="GL305" s="106"/>
      <c r="GM305" s="106"/>
      <c r="GN305" s="106"/>
      <c r="GO305" s="106"/>
      <c r="GP305" s="106"/>
      <c r="GQ305" s="106"/>
      <c r="GR305" s="106"/>
      <c r="GS305" s="106"/>
      <c r="GT305" s="106"/>
      <c r="GU305" s="106"/>
      <c r="GV305" s="106"/>
      <c r="GW305" s="106"/>
      <c r="GX305" s="106"/>
      <c r="GY305" s="106"/>
      <c r="GZ305" s="106"/>
      <c r="HA305" s="106"/>
      <c r="HB305" s="106"/>
      <c r="HC305" s="106"/>
      <c r="HD305" s="106"/>
      <c r="HE305" s="106"/>
      <c r="HF305" s="106"/>
      <c r="HG305" s="106"/>
      <c r="HH305" s="106"/>
      <c r="HI305" s="106"/>
      <c r="HJ305" s="106"/>
      <c r="HK305" s="106"/>
      <c r="HL305" s="106"/>
      <c r="HM305" s="106"/>
      <c r="HN305" s="106"/>
      <c r="HO305" s="106"/>
      <c r="HP305" s="106"/>
      <c r="HQ305" s="106"/>
      <c r="HR305" s="106"/>
      <c r="HS305" s="106"/>
      <c r="HT305" s="106"/>
      <c r="HU305" s="106"/>
      <c r="HV305" s="106"/>
      <c r="HW305" s="106"/>
      <c r="HX305" s="106"/>
      <c r="HY305" s="106"/>
      <c r="HZ305" s="106"/>
      <c r="IA305" s="106"/>
      <c r="IB305" s="106"/>
      <c r="IC305" s="106"/>
      <c r="ID305" s="106"/>
      <c r="IE305" s="106"/>
      <c r="IF305" s="106"/>
      <c r="IG305" s="106"/>
      <c r="IH305" s="106"/>
      <c r="II305" s="106"/>
      <c r="IJ305" s="106"/>
      <c r="IK305" s="106"/>
      <c r="IL305" s="106"/>
      <c r="IM305" s="106"/>
      <c r="IN305" s="106"/>
      <c r="IO305" s="106"/>
      <c r="IP305" s="106"/>
      <c r="IQ305" s="106"/>
      <c r="IR305" s="106"/>
      <c r="IS305" s="106"/>
      <c r="IT305" s="106"/>
      <c r="IU305" s="106"/>
      <c r="IV305" s="106"/>
      <c r="IW305" s="106"/>
      <c r="IX305" s="106"/>
      <c r="IY305" s="106"/>
      <c r="IZ305" s="106"/>
      <c r="JA305" s="106"/>
      <c r="JB305" s="106"/>
      <c r="JC305" s="106"/>
      <c r="JD305" s="106"/>
      <c r="JE305" s="106"/>
      <c r="JF305" s="106"/>
      <c r="JG305" s="106"/>
      <c r="JH305" s="106"/>
      <c r="JI305" s="106"/>
      <c r="JJ305" s="106"/>
      <c r="JK305" s="106"/>
      <c r="JL305" s="106"/>
      <c r="JM305" s="106"/>
      <c r="JN305" s="106"/>
      <c r="JO305" s="106"/>
      <c r="JP305" s="106"/>
      <c r="JQ305" s="106"/>
      <c r="JR305" s="106"/>
      <c r="JS305" s="106"/>
      <c r="JT305" s="106"/>
      <c r="JU305" s="106"/>
      <c r="JV305" s="106"/>
      <c r="JW305" s="106"/>
      <c r="JX305" s="106"/>
      <c r="JY305" s="106"/>
      <c r="JZ305" s="106"/>
      <c r="KA305" s="106"/>
      <c r="KB305" s="106"/>
      <c r="KC305" s="106"/>
      <c r="KD305" s="106"/>
      <c r="KE305" s="106"/>
      <c r="KF305" s="106"/>
      <c r="KG305" s="106"/>
      <c r="KH305" s="106"/>
      <c r="KI305" s="106"/>
      <c r="KJ305" s="106"/>
      <c r="KK305" s="106"/>
      <c r="KL305" s="106"/>
      <c r="KM305" s="106"/>
      <c r="KN305" s="106"/>
      <c r="KO305" s="106"/>
      <c r="KP305" s="106"/>
      <c r="KQ305" s="106"/>
      <c r="KR305" s="106"/>
      <c r="KS305" s="106"/>
      <c r="KT305" s="106"/>
      <c r="KU305" s="106"/>
      <c r="KV305" s="106"/>
      <c r="KW305" s="106"/>
      <c r="KX305" s="106"/>
      <c r="KY305" s="106"/>
      <c r="KZ305" s="106"/>
      <c r="LA305" s="106"/>
      <c r="LB305" s="106"/>
      <c r="LC305" s="106"/>
      <c r="LD305" s="106"/>
      <c r="LE305" s="106"/>
      <c r="LF305" s="106"/>
      <c r="LG305" s="106"/>
      <c r="LH305" s="106"/>
      <c r="LI305" s="106"/>
      <c r="LJ305" s="106"/>
      <c r="LK305" s="106"/>
      <c r="LL305" s="106"/>
      <c r="LM305" s="106"/>
      <c r="LN305" s="106"/>
      <c r="LO305" s="106"/>
      <c r="LP305" s="106"/>
      <c r="LQ305" s="106"/>
      <c r="LR305" s="106"/>
      <c r="LS305" s="106"/>
      <c r="LT305" s="106"/>
      <c r="LU305" s="106"/>
      <c r="LV305" s="106"/>
      <c r="LW305" s="106"/>
      <c r="LX305" s="106"/>
      <c r="LY305" s="106"/>
      <c r="LZ305" s="106"/>
      <c r="MA305" s="106"/>
      <c r="MB305" s="106"/>
      <c r="MC305" s="106"/>
      <c r="MD305" s="106"/>
      <c r="ME305" s="106"/>
      <c r="MF305" s="106"/>
      <c r="MG305" s="106"/>
      <c r="MH305" s="106"/>
      <c r="MI305" s="106"/>
      <c r="MJ305" s="106"/>
      <c r="MK305" s="106"/>
      <c r="ML305" s="106"/>
      <c r="MM305" s="106"/>
      <c r="MN305" s="106"/>
      <c r="MO305" s="106"/>
      <c r="MP305" s="106"/>
      <c r="MQ305" s="106"/>
      <c r="MR305" s="106"/>
      <c r="MS305" s="106"/>
      <c r="MT305" s="106"/>
      <c r="MU305" s="106"/>
      <c r="MV305" s="106"/>
      <c r="MW305" s="106"/>
      <c r="MX305" s="106"/>
      <c r="MY305" s="106"/>
      <c r="MZ305" s="106"/>
      <c r="NA305" s="106"/>
      <c r="NB305" s="106"/>
      <c r="NC305" s="106"/>
      <c r="ND305" s="106"/>
      <c r="NE305" s="106"/>
      <c r="NF305" s="106"/>
      <c r="NG305" s="106"/>
      <c r="NH305" s="106"/>
      <c r="NI305" s="106"/>
      <c r="NJ305" s="106"/>
      <c r="NK305" s="106"/>
      <c r="NL305" s="106"/>
      <c r="NM305" s="106"/>
      <c r="NN305" s="106"/>
      <c r="NO305" s="106"/>
      <c r="NP305" s="106"/>
      <c r="NQ305" s="106"/>
      <c r="NR305" s="106"/>
      <c r="NS305" s="106"/>
      <c r="NT305" s="106"/>
      <c r="NU305" s="106"/>
      <c r="NV305" s="106"/>
      <c r="NW305" s="106"/>
      <c r="NX305" s="106"/>
      <c r="NY305" s="106"/>
      <c r="NZ305" s="106"/>
      <c r="OA305" s="106"/>
      <c r="OB305" s="106"/>
      <c r="OC305" s="106"/>
      <c r="OD305" s="106"/>
      <c r="OE305" s="106"/>
      <c r="OF305" s="106"/>
      <c r="OG305" s="106"/>
      <c r="OH305" s="106"/>
      <c r="OI305" s="106"/>
      <c r="OJ305" s="106"/>
      <c r="OK305" s="106"/>
      <c r="OL305" s="106"/>
      <c r="OM305" s="106"/>
      <c r="ON305" s="106"/>
      <c r="OO305" s="106"/>
      <c r="OP305" s="106"/>
      <c r="OQ305" s="106"/>
      <c r="OR305" s="106"/>
      <c r="OS305" s="106"/>
      <c r="OT305" s="106"/>
      <c r="OU305" s="106"/>
      <c r="OV305" s="106"/>
      <c r="OW305" s="106"/>
      <c r="OX305" s="106"/>
      <c r="OY305" s="106"/>
      <c r="OZ305" s="106"/>
      <c r="PA305" s="106"/>
      <c r="PB305" s="106"/>
      <c r="PC305" s="106"/>
      <c r="PD305" s="106"/>
      <c r="PE305" s="106"/>
      <c r="PF305" s="106"/>
      <c r="PG305" s="106"/>
      <c r="PH305" s="106"/>
      <c r="PI305" s="106"/>
      <c r="PJ305" s="106"/>
      <c r="PK305" s="106"/>
      <c r="PL305" s="106"/>
      <c r="PM305" s="106"/>
      <c r="PN305" s="106"/>
      <c r="PO305" s="106"/>
      <c r="PP305" s="106"/>
      <c r="PQ305" s="106"/>
      <c r="PR305" s="106"/>
      <c r="PS305" s="106"/>
      <c r="PT305" s="106"/>
      <c r="PU305" s="106"/>
      <c r="PV305" s="106"/>
      <c r="PW305" s="106"/>
      <c r="PX305" s="106"/>
      <c r="PY305" s="106"/>
      <c r="PZ305" s="106"/>
      <c r="QA305" s="106"/>
      <c r="QB305" s="106"/>
      <c r="QC305" s="106"/>
      <c r="QD305" s="106"/>
      <c r="QE305" s="106"/>
      <c r="QF305" s="106"/>
      <c r="QG305" s="106"/>
      <c r="QH305" s="106"/>
      <c r="QI305" s="106"/>
      <c r="QJ305" s="106"/>
      <c r="QK305" s="106"/>
      <c r="QL305" s="106"/>
      <c r="QM305" s="106"/>
      <c r="QN305" s="106"/>
      <c r="QO305" s="106"/>
      <c r="QP305" s="106"/>
      <c r="QQ305" s="106"/>
      <c r="QR305" s="106"/>
      <c r="QS305" s="106"/>
      <c r="QT305" s="106"/>
      <c r="QU305" s="106"/>
      <c r="QV305" s="106"/>
      <c r="QW305" s="106"/>
      <c r="QX305" s="106"/>
      <c r="QY305" s="106"/>
      <c r="QZ305" s="106"/>
      <c r="RA305" s="106"/>
      <c r="RB305" s="106"/>
      <c r="RC305" s="106"/>
      <c r="RD305" s="106"/>
      <c r="RE305" s="106"/>
      <c r="RF305" s="106"/>
      <c r="RG305" s="106"/>
      <c r="RH305" s="106"/>
      <c r="RI305" s="106"/>
      <c r="RJ305" s="106"/>
      <c r="RK305" s="106"/>
      <c r="RL305" s="106"/>
      <c r="RM305" s="106"/>
      <c r="RN305" s="106"/>
      <c r="RO305" s="106"/>
      <c r="RP305" s="106"/>
      <c r="RQ305" s="106"/>
      <c r="RR305" s="106"/>
    </row>
    <row r="306" spans="1:486" x14ac:dyDescent="0.3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14"/>
      <c r="Q306" s="114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  <c r="GB306" s="106"/>
      <c r="GC306" s="106"/>
      <c r="GD306" s="106"/>
      <c r="GE306" s="106"/>
      <c r="GF306" s="106"/>
      <c r="GG306" s="106"/>
      <c r="GH306" s="106"/>
      <c r="GI306" s="106"/>
      <c r="GJ306" s="106"/>
      <c r="GK306" s="106"/>
      <c r="GL306" s="106"/>
      <c r="GM306" s="106"/>
      <c r="GN306" s="106"/>
      <c r="GO306" s="106"/>
      <c r="GP306" s="106"/>
      <c r="GQ306" s="106"/>
      <c r="GR306" s="106"/>
      <c r="GS306" s="106"/>
      <c r="GT306" s="106"/>
      <c r="GU306" s="106"/>
      <c r="GV306" s="106"/>
      <c r="GW306" s="106"/>
      <c r="GX306" s="106"/>
      <c r="GY306" s="106"/>
      <c r="GZ306" s="106"/>
      <c r="HA306" s="106"/>
      <c r="HB306" s="106"/>
      <c r="HC306" s="106"/>
      <c r="HD306" s="106"/>
      <c r="HE306" s="106"/>
      <c r="HF306" s="106"/>
      <c r="HG306" s="106"/>
      <c r="HH306" s="106"/>
      <c r="HI306" s="106"/>
      <c r="HJ306" s="106"/>
      <c r="HK306" s="106"/>
      <c r="HL306" s="106"/>
      <c r="HM306" s="106"/>
      <c r="HN306" s="106"/>
      <c r="HO306" s="106"/>
      <c r="HP306" s="106"/>
      <c r="HQ306" s="106"/>
      <c r="HR306" s="106"/>
      <c r="HS306" s="106"/>
      <c r="HT306" s="106"/>
      <c r="HU306" s="106"/>
      <c r="HV306" s="106"/>
      <c r="HW306" s="106"/>
      <c r="HX306" s="106"/>
      <c r="HY306" s="106"/>
      <c r="HZ306" s="106"/>
      <c r="IA306" s="106"/>
      <c r="IB306" s="106"/>
      <c r="IC306" s="106"/>
      <c r="ID306" s="106"/>
      <c r="IE306" s="106"/>
      <c r="IF306" s="106"/>
      <c r="IG306" s="106"/>
      <c r="IH306" s="106"/>
      <c r="II306" s="106"/>
      <c r="IJ306" s="106"/>
      <c r="IK306" s="106"/>
      <c r="IL306" s="106"/>
      <c r="IM306" s="106"/>
      <c r="IN306" s="106"/>
      <c r="IO306" s="106"/>
      <c r="IP306" s="106"/>
      <c r="IQ306" s="106"/>
      <c r="IR306" s="106"/>
      <c r="IS306" s="106"/>
      <c r="IT306" s="106"/>
      <c r="IU306" s="106"/>
      <c r="IV306" s="106"/>
      <c r="IW306" s="106"/>
      <c r="IX306" s="106"/>
      <c r="IY306" s="106"/>
      <c r="IZ306" s="106"/>
      <c r="JA306" s="106"/>
      <c r="JB306" s="106"/>
      <c r="JC306" s="106"/>
      <c r="JD306" s="106"/>
      <c r="JE306" s="106"/>
      <c r="JF306" s="106"/>
      <c r="JG306" s="106"/>
      <c r="JH306" s="106"/>
      <c r="JI306" s="106"/>
      <c r="JJ306" s="106"/>
      <c r="JK306" s="106"/>
      <c r="JL306" s="106"/>
      <c r="JM306" s="106"/>
      <c r="JN306" s="106"/>
      <c r="JO306" s="106"/>
      <c r="JP306" s="106"/>
      <c r="JQ306" s="106"/>
      <c r="JR306" s="106"/>
      <c r="JS306" s="106"/>
      <c r="JT306" s="106"/>
      <c r="JU306" s="106"/>
      <c r="JV306" s="106"/>
      <c r="JW306" s="106"/>
      <c r="JX306" s="106"/>
      <c r="JY306" s="106"/>
      <c r="JZ306" s="106"/>
      <c r="KA306" s="106"/>
      <c r="KB306" s="106"/>
      <c r="KC306" s="106"/>
      <c r="KD306" s="106"/>
      <c r="KE306" s="106"/>
      <c r="KF306" s="106"/>
      <c r="KG306" s="106"/>
      <c r="KH306" s="106"/>
      <c r="KI306" s="106"/>
      <c r="KJ306" s="106"/>
      <c r="KK306" s="106"/>
      <c r="KL306" s="106"/>
      <c r="KM306" s="106"/>
      <c r="KN306" s="106"/>
      <c r="KO306" s="106"/>
      <c r="KP306" s="106"/>
      <c r="KQ306" s="106"/>
      <c r="KR306" s="106"/>
      <c r="KS306" s="106"/>
      <c r="KT306" s="106"/>
      <c r="KU306" s="106"/>
      <c r="KV306" s="106"/>
      <c r="KW306" s="106"/>
      <c r="KX306" s="106"/>
      <c r="KY306" s="106"/>
      <c r="KZ306" s="106"/>
      <c r="LA306" s="106"/>
      <c r="LB306" s="106"/>
      <c r="LC306" s="106"/>
      <c r="LD306" s="106"/>
      <c r="LE306" s="106"/>
      <c r="LF306" s="106"/>
      <c r="LG306" s="106"/>
      <c r="LH306" s="106"/>
      <c r="LI306" s="106"/>
      <c r="LJ306" s="106"/>
      <c r="LK306" s="106"/>
      <c r="LL306" s="106"/>
      <c r="LM306" s="106"/>
      <c r="LN306" s="106"/>
      <c r="LO306" s="106"/>
      <c r="LP306" s="106"/>
      <c r="LQ306" s="106"/>
      <c r="LR306" s="106"/>
      <c r="LS306" s="106"/>
      <c r="LT306" s="106"/>
      <c r="LU306" s="106"/>
      <c r="LV306" s="106"/>
      <c r="LW306" s="106"/>
      <c r="LX306" s="106"/>
      <c r="LY306" s="106"/>
      <c r="LZ306" s="106"/>
      <c r="MA306" s="106"/>
      <c r="MB306" s="106"/>
      <c r="MC306" s="106"/>
      <c r="MD306" s="106"/>
      <c r="ME306" s="106"/>
      <c r="MF306" s="106"/>
      <c r="MG306" s="106"/>
      <c r="MH306" s="106"/>
      <c r="MI306" s="106"/>
      <c r="MJ306" s="106"/>
      <c r="MK306" s="106"/>
      <c r="ML306" s="106"/>
      <c r="MM306" s="106"/>
      <c r="MN306" s="106"/>
      <c r="MO306" s="106"/>
      <c r="MP306" s="106"/>
      <c r="MQ306" s="106"/>
      <c r="MR306" s="106"/>
      <c r="MS306" s="106"/>
      <c r="MT306" s="106"/>
      <c r="MU306" s="106"/>
      <c r="MV306" s="106"/>
      <c r="MW306" s="106"/>
      <c r="MX306" s="106"/>
      <c r="MY306" s="106"/>
      <c r="MZ306" s="106"/>
      <c r="NA306" s="106"/>
      <c r="NB306" s="106"/>
      <c r="NC306" s="106"/>
      <c r="ND306" s="106"/>
      <c r="NE306" s="106"/>
      <c r="NF306" s="106"/>
      <c r="NG306" s="106"/>
      <c r="NH306" s="106"/>
      <c r="NI306" s="106"/>
      <c r="NJ306" s="106"/>
      <c r="NK306" s="106"/>
      <c r="NL306" s="106"/>
      <c r="NM306" s="106"/>
      <c r="NN306" s="106"/>
      <c r="NO306" s="106"/>
      <c r="NP306" s="106"/>
      <c r="NQ306" s="106"/>
      <c r="NR306" s="106"/>
      <c r="NS306" s="106"/>
      <c r="NT306" s="106"/>
      <c r="NU306" s="106"/>
      <c r="NV306" s="106"/>
      <c r="NW306" s="106"/>
      <c r="NX306" s="106"/>
      <c r="NY306" s="106"/>
      <c r="NZ306" s="106"/>
      <c r="OA306" s="106"/>
      <c r="OB306" s="106"/>
      <c r="OC306" s="106"/>
      <c r="OD306" s="106"/>
      <c r="OE306" s="106"/>
      <c r="OF306" s="106"/>
      <c r="OG306" s="106"/>
      <c r="OH306" s="106"/>
      <c r="OI306" s="106"/>
      <c r="OJ306" s="106"/>
      <c r="OK306" s="106"/>
      <c r="OL306" s="106"/>
      <c r="OM306" s="106"/>
      <c r="ON306" s="106"/>
      <c r="OO306" s="106"/>
      <c r="OP306" s="106"/>
      <c r="OQ306" s="106"/>
      <c r="OR306" s="106"/>
      <c r="OS306" s="106"/>
      <c r="OT306" s="106"/>
      <c r="OU306" s="106"/>
      <c r="OV306" s="106"/>
      <c r="OW306" s="106"/>
      <c r="OX306" s="106"/>
      <c r="OY306" s="106"/>
      <c r="OZ306" s="106"/>
      <c r="PA306" s="106"/>
      <c r="PB306" s="106"/>
      <c r="PC306" s="106"/>
      <c r="PD306" s="106"/>
      <c r="PE306" s="106"/>
      <c r="PF306" s="106"/>
      <c r="PG306" s="106"/>
      <c r="PH306" s="106"/>
      <c r="PI306" s="106"/>
      <c r="PJ306" s="106"/>
      <c r="PK306" s="106"/>
      <c r="PL306" s="106"/>
      <c r="PM306" s="106"/>
      <c r="PN306" s="106"/>
      <c r="PO306" s="106"/>
      <c r="PP306" s="106"/>
      <c r="PQ306" s="106"/>
      <c r="PR306" s="106"/>
      <c r="PS306" s="106"/>
      <c r="PT306" s="106"/>
      <c r="PU306" s="106"/>
      <c r="PV306" s="106"/>
      <c r="PW306" s="106"/>
      <c r="PX306" s="106"/>
      <c r="PY306" s="106"/>
      <c r="PZ306" s="106"/>
      <c r="QA306" s="106"/>
      <c r="QB306" s="106"/>
      <c r="QC306" s="106"/>
      <c r="QD306" s="106"/>
      <c r="QE306" s="106"/>
      <c r="QF306" s="106"/>
      <c r="QG306" s="106"/>
      <c r="QH306" s="106"/>
      <c r="QI306" s="106"/>
      <c r="QJ306" s="106"/>
      <c r="QK306" s="106"/>
      <c r="QL306" s="106"/>
      <c r="QM306" s="106"/>
      <c r="QN306" s="106"/>
      <c r="QO306" s="106"/>
      <c r="QP306" s="106"/>
      <c r="QQ306" s="106"/>
      <c r="QR306" s="106"/>
      <c r="QS306" s="106"/>
      <c r="QT306" s="106"/>
      <c r="QU306" s="106"/>
      <c r="QV306" s="106"/>
      <c r="QW306" s="106"/>
      <c r="QX306" s="106"/>
      <c r="QY306" s="106"/>
      <c r="QZ306" s="106"/>
      <c r="RA306" s="106"/>
      <c r="RB306" s="106"/>
      <c r="RC306" s="106"/>
      <c r="RD306" s="106"/>
      <c r="RE306" s="106"/>
      <c r="RF306" s="106"/>
      <c r="RG306" s="106"/>
      <c r="RH306" s="106"/>
      <c r="RI306" s="106"/>
      <c r="RJ306" s="106"/>
      <c r="RK306" s="106"/>
      <c r="RL306" s="106"/>
      <c r="RM306" s="106"/>
      <c r="RN306" s="106"/>
      <c r="RO306" s="106"/>
      <c r="RP306" s="106"/>
      <c r="RQ306" s="106"/>
      <c r="RR306" s="106"/>
    </row>
    <row r="307" spans="1:486" x14ac:dyDescent="0.3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14"/>
      <c r="Q307" s="114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  <c r="GB307" s="106"/>
      <c r="GC307" s="106"/>
      <c r="GD307" s="106"/>
      <c r="GE307" s="106"/>
      <c r="GF307" s="106"/>
      <c r="GG307" s="106"/>
      <c r="GH307" s="106"/>
      <c r="GI307" s="106"/>
      <c r="GJ307" s="106"/>
      <c r="GK307" s="106"/>
      <c r="GL307" s="106"/>
      <c r="GM307" s="106"/>
      <c r="GN307" s="106"/>
      <c r="GO307" s="106"/>
      <c r="GP307" s="106"/>
      <c r="GQ307" s="106"/>
      <c r="GR307" s="106"/>
      <c r="GS307" s="106"/>
      <c r="GT307" s="106"/>
      <c r="GU307" s="106"/>
      <c r="GV307" s="106"/>
      <c r="GW307" s="106"/>
      <c r="GX307" s="106"/>
      <c r="GY307" s="106"/>
      <c r="GZ307" s="106"/>
      <c r="HA307" s="106"/>
      <c r="HB307" s="106"/>
      <c r="HC307" s="106"/>
      <c r="HD307" s="106"/>
      <c r="HE307" s="106"/>
      <c r="HF307" s="106"/>
      <c r="HG307" s="106"/>
      <c r="HH307" s="106"/>
      <c r="HI307" s="106"/>
      <c r="HJ307" s="106"/>
      <c r="HK307" s="106"/>
      <c r="HL307" s="106"/>
      <c r="HM307" s="106"/>
      <c r="HN307" s="106"/>
      <c r="HO307" s="106"/>
      <c r="HP307" s="106"/>
      <c r="HQ307" s="106"/>
      <c r="HR307" s="106"/>
      <c r="HS307" s="106"/>
      <c r="HT307" s="106"/>
      <c r="HU307" s="106"/>
      <c r="HV307" s="106"/>
      <c r="HW307" s="106"/>
      <c r="HX307" s="106"/>
      <c r="HY307" s="106"/>
      <c r="HZ307" s="106"/>
      <c r="IA307" s="106"/>
      <c r="IB307" s="106"/>
      <c r="IC307" s="106"/>
      <c r="ID307" s="106"/>
      <c r="IE307" s="106"/>
      <c r="IF307" s="106"/>
      <c r="IG307" s="106"/>
      <c r="IH307" s="106"/>
      <c r="II307" s="106"/>
      <c r="IJ307" s="106"/>
      <c r="IK307" s="106"/>
      <c r="IL307" s="106"/>
      <c r="IM307" s="106"/>
      <c r="IN307" s="106"/>
      <c r="IO307" s="106"/>
      <c r="IP307" s="106"/>
      <c r="IQ307" s="106"/>
      <c r="IR307" s="106"/>
      <c r="IS307" s="106"/>
      <c r="IT307" s="106"/>
      <c r="IU307" s="106"/>
      <c r="IV307" s="106"/>
      <c r="IW307" s="106"/>
      <c r="IX307" s="106"/>
      <c r="IY307" s="106"/>
      <c r="IZ307" s="106"/>
      <c r="JA307" s="106"/>
      <c r="JB307" s="106"/>
      <c r="JC307" s="106"/>
      <c r="JD307" s="106"/>
      <c r="JE307" s="106"/>
      <c r="JF307" s="106"/>
      <c r="JG307" s="106"/>
      <c r="JH307" s="106"/>
      <c r="JI307" s="106"/>
      <c r="JJ307" s="106"/>
      <c r="JK307" s="106"/>
      <c r="JL307" s="106"/>
      <c r="JM307" s="106"/>
      <c r="JN307" s="106"/>
      <c r="JO307" s="106"/>
      <c r="JP307" s="106"/>
      <c r="JQ307" s="106"/>
      <c r="JR307" s="106"/>
      <c r="JS307" s="106"/>
      <c r="JT307" s="106"/>
      <c r="JU307" s="106"/>
      <c r="JV307" s="106"/>
      <c r="JW307" s="106"/>
      <c r="JX307" s="106"/>
      <c r="JY307" s="106"/>
      <c r="JZ307" s="106"/>
      <c r="KA307" s="106"/>
      <c r="KB307" s="106"/>
      <c r="KC307" s="106"/>
      <c r="KD307" s="106"/>
      <c r="KE307" s="106"/>
      <c r="KF307" s="106"/>
      <c r="KG307" s="106"/>
      <c r="KH307" s="106"/>
      <c r="KI307" s="106"/>
      <c r="KJ307" s="106"/>
      <c r="KK307" s="106"/>
      <c r="KL307" s="106"/>
      <c r="KM307" s="106"/>
      <c r="KN307" s="106"/>
      <c r="KO307" s="106"/>
      <c r="KP307" s="106"/>
      <c r="KQ307" s="106"/>
      <c r="KR307" s="106"/>
      <c r="KS307" s="106"/>
      <c r="KT307" s="106"/>
      <c r="KU307" s="106"/>
      <c r="KV307" s="106"/>
      <c r="KW307" s="106"/>
      <c r="KX307" s="106"/>
      <c r="KY307" s="106"/>
      <c r="KZ307" s="106"/>
      <c r="LA307" s="106"/>
      <c r="LB307" s="106"/>
      <c r="LC307" s="106"/>
      <c r="LD307" s="106"/>
      <c r="LE307" s="106"/>
      <c r="LF307" s="106"/>
      <c r="LG307" s="106"/>
      <c r="LH307" s="106"/>
      <c r="LI307" s="106"/>
      <c r="LJ307" s="106"/>
      <c r="LK307" s="106"/>
      <c r="LL307" s="106"/>
      <c r="LM307" s="106"/>
      <c r="LN307" s="106"/>
      <c r="LO307" s="106"/>
      <c r="LP307" s="106"/>
      <c r="LQ307" s="106"/>
      <c r="LR307" s="106"/>
      <c r="LS307" s="106"/>
      <c r="LT307" s="106"/>
      <c r="LU307" s="106"/>
      <c r="LV307" s="106"/>
      <c r="LW307" s="106"/>
      <c r="LX307" s="106"/>
      <c r="LY307" s="106"/>
      <c r="LZ307" s="106"/>
      <c r="MA307" s="106"/>
      <c r="MB307" s="106"/>
      <c r="MC307" s="106"/>
      <c r="MD307" s="106"/>
      <c r="ME307" s="106"/>
      <c r="MF307" s="106"/>
      <c r="MG307" s="106"/>
      <c r="MH307" s="106"/>
      <c r="MI307" s="106"/>
      <c r="MJ307" s="106"/>
      <c r="MK307" s="106"/>
      <c r="ML307" s="106"/>
      <c r="MM307" s="106"/>
      <c r="MN307" s="106"/>
      <c r="MO307" s="106"/>
      <c r="MP307" s="106"/>
      <c r="MQ307" s="106"/>
      <c r="MR307" s="106"/>
      <c r="MS307" s="106"/>
      <c r="MT307" s="106"/>
      <c r="MU307" s="106"/>
      <c r="MV307" s="106"/>
      <c r="MW307" s="106"/>
      <c r="MX307" s="106"/>
      <c r="MY307" s="106"/>
      <c r="MZ307" s="106"/>
      <c r="NA307" s="106"/>
      <c r="NB307" s="106"/>
      <c r="NC307" s="106"/>
      <c r="ND307" s="106"/>
      <c r="NE307" s="106"/>
      <c r="NF307" s="106"/>
      <c r="NG307" s="106"/>
      <c r="NH307" s="106"/>
      <c r="NI307" s="106"/>
      <c r="NJ307" s="106"/>
      <c r="NK307" s="106"/>
      <c r="NL307" s="106"/>
      <c r="NM307" s="106"/>
      <c r="NN307" s="106"/>
      <c r="NO307" s="106"/>
      <c r="NP307" s="106"/>
      <c r="NQ307" s="106"/>
      <c r="NR307" s="106"/>
      <c r="NS307" s="106"/>
      <c r="NT307" s="106"/>
      <c r="NU307" s="106"/>
      <c r="NV307" s="106"/>
      <c r="NW307" s="106"/>
      <c r="NX307" s="106"/>
      <c r="NY307" s="106"/>
      <c r="NZ307" s="106"/>
      <c r="OA307" s="106"/>
      <c r="OB307" s="106"/>
      <c r="OC307" s="106"/>
      <c r="OD307" s="106"/>
      <c r="OE307" s="106"/>
      <c r="OF307" s="106"/>
      <c r="OG307" s="106"/>
      <c r="OH307" s="106"/>
      <c r="OI307" s="106"/>
      <c r="OJ307" s="106"/>
      <c r="OK307" s="106"/>
      <c r="OL307" s="106"/>
      <c r="OM307" s="106"/>
      <c r="ON307" s="106"/>
      <c r="OO307" s="106"/>
      <c r="OP307" s="106"/>
      <c r="OQ307" s="106"/>
      <c r="OR307" s="106"/>
      <c r="OS307" s="106"/>
      <c r="OT307" s="106"/>
      <c r="OU307" s="106"/>
      <c r="OV307" s="106"/>
      <c r="OW307" s="106"/>
      <c r="OX307" s="106"/>
      <c r="OY307" s="106"/>
      <c r="OZ307" s="106"/>
      <c r="PA307" s="106"/>
      <c r="PB307" s="106"/>
      <c r="PC307" s="106"/>
      <c r="PD307" s="106"/>
      <c r="PE307" s="106"/>
      <c r="PF307" s="106"/>
      <c r="PG307" s="106"/>
      <c r="PH307" s="106"/>
      <c r="PI307" s="106"/>
      <c r="PJ307" s="106"/>
      <c r="PK307" s="106"/>
      <c r="PL307" s="106"/>
      <c r="PM307" s="106"/>
      <c r="PN307" s="106"/>
      <c r="PO307" s="106"/>
      <c r="PP307" s="106"/>
      <c r="PQ307" s="106"/>
      <c r="PR307" s="106"/>
      <c r="PS307" s="106"/>
      <c r="PT307" s="106"/>
      <c r="PU307" s="106"/>
      <c r="PV307" s="106"/>
      <c r="PW307" s="106"/>
      <c r="PX307" s="106"/>
      <c r="PY307" s="106"/>
      <c r="PZ307" s="106"/>
      <c r="QA307" s="106"/>
      <c r="QB307" s="106"/>
      <c r="QC307" s="106"/>
      <c r="QD307" s="106"/>
      <c r="QE307" s="106"/>
      <c r="QF307" s="106"/>
      <c r="QG307" s="106"/>
      <c r="QH307" s="106"/>
      <c r="QI307" s="106"/>
      <c r="QJ307" s="106"/>
      <c r="QK307" s="106"/>
      <c r="QL307" s="106"/>
      <c r="QM307" s="106"/>
      <c r="QN307" s="106"/>
      <c r="QO307" s="106"/>
      <c r="QP307" s="106"/>
      <c r="QQ307" s="106"/>
      <c r="QR307" s="106"/>
      <c r="QS307" s="106"/>
      <c r="QT307" s="106"/>
      <c r="QU307" s="106"/>
      <c r="QV307" s="106"/>
      <c r="QW307" s="106"/>
      <c r="QX307" s="106"/>
      <c r="QY307" s="106"/>
      <c r="QZ307" s="106"/>
      <c r="RA307" s="106"/>
      <c r="RB307" s="106"/>
      <c r="RC307" s="106"/>
      <c r="RD307" s="106"/>
      <c r="RE307" s="106"/>
      <c r="RF307" s="106"/>
      <c r="RG307" s="106"/>
      <c r="RH307" s="106"/>
      <c r="RI307" s="106"/>
      <c r="RJ307" s="106"/>
      <c r="RK307" s="106"/>
      <c r="RL307" s="106"/>
      <c r="RM307" s="106"/>
      <c r="RN307" s="106"/>
      <c r="RO307" s="106"/>
      <c r="RP307" s="106"/>
      <c r="RQ307" s="106"/>
      <c r="RR307" s="106"/>
    </row>
    <row r="308" spans="1:486" x14ac:dyDescent="0.3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14"/>
      <c r="Q308" s="114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  <c r="GB308" s="106"/>
      <c r="GC308" s="106"/>
      <c r="GD308" s="106"/>
      <c r="GE308" s="106"/>
      <c r="GF308" s="106"/>
      <c r="GG308" s="106"/>
      <c r="GH308" s="106"/>
      <c r="GI308" s="106"/>
      <c r="GJ308" s="106"/>
      <c r="GK308" s="106"/>
      <c r="GL308" s="106"/>
      <c r="GM308" s="106"/>
      <c r="GN308" s="106"/>
      <c r="GO308" s="106"/>
      <c r="GP308" s="106"/>
      <c r="GQ308" s="106"/>
      <c r="GR308" s="106"/>
      <c r="GS308" s="106"/>
      <c r="GT308" s="106"/>
      <c r="GU308" s="106"/>
      <c r="GV308" s="106"/>
      <c r="GW308" s="106"/>
      <c r="GX308" s="106"/>
      <c r="GY308" s="106"/>
      <c r="GZ308" s="106"/>
      <c r="HA308" s="106"/>
      <c r="HB308" s="106"/>
      <c r="HC308" s="106"/>
      <c r="HD308" s="106"/>
      <c r="HE308" s="106"/>
      <c r="HF308" s="106"/>
      <c r="HG308" s="106"/>
      <c r="HH308" s="106"/>
      <c r="HI308" s="106"/>
      <c r="HJ308" s="106"/>
      <c r="HK308" s="106"/>
      <c r="HL308" s="106"/>
      <c r="HM308" s="106"/>
      <c r="HN308" s="106"/>
      <c r="HO308" s="106"/>
      <c r="HP308" s="106"/>
      <c r="HQ308" s="106"/>
      <c r="HR308" s="106"/>
      <c r="HS308" s="106"/>
      <c r="HT308" s="106"/>
      <c r="HU308" s="106"/>
      <c r="HV308" s="106"/>
      <c r="HW308" s="106"/>
      <c r="HX308" s="106"/>
      <c r="HY308" s="106"/>
      <c r="HZ308" s="106"/>
      <c r="IA308" s="106"/>
      <c r="IB308" s="106"/>
      <c r="IC308" s="106"/>
      <c r="ID308" s="106"/>
      <c r="IE308" s="106"/>
      <c r="IF308" s="106"/>
      <c r="IG308" s="106"/>
      <c r="IH308" s="106"/>
      <c r="II308" s="106"/>
      <c r="IJ308" s="106"/>
      <c r="IK308" s="106"/>
      <c r="IL308" s="106"/>
      <c r="IM308" s="106"/>
      <c r="IN308" s="106"/>
      <c r="IO308" s="106"/>
      <c r="IP308" s="106"/>
      <c r="IQ308" s="106"/>
      <c r="IR308" s="106"/>
      <c r="IS308" s="106"/>
      <c r="IT308" s="106"/>
      <c r="IU308" s="106"/>
      <c r="IV308" s="106"/>
      <c r="IW308" s="106"/>
      <c r="IX308" s="106"/>
      <c r="IY308" s="106"/>
      <c r="IZ308" s="106"/>
      <c r="JA308" s="106"/>
      <c r="JB308" s="106"/>
      <c r="JC308" s="106"/>
      <c r="JD308" s="106"/>
      <c r="JE308" s="106"/>
      <c r="JF308" s="106"/>
      <c r="JG308" s="106"/>
      <c r="JH308" s="106"/>
      <c r="JI308" s="106"/>
      <c r="JJ308" s="106"/>
      <c r="JK308" s="106"/>
      <c r="JL308" s="106"/>
      <c r="JM308" s="106"/>
      <c r="JN308" s="106"/>
      <c r="JO308" s="106"/>
      <c r="JP308" s="106"/>
      <c r="JQ308" s="106"/>
      <c r="JR308" s="106"/>
      <c r="JS308" s="106"/>
      <c r="JT308" s="106"/>
      <c r="JU308" s="106"/>
      <c r="JV308" s="106"/>
      <c r="JW308" s="106"/>
      <c r="JX308" s="106"/>
      <c r="JY308" s="106"/>
      <c r="JZ308" s="106"/>
      <c r="KA308" s="106"/>
      <c r="KB308" s="106"/>
      <c r="KC308" s="106"/>
      <c r="KD308" s="106"/>
      <c r="KE308" s="106"/>
      <c r="KF308" s="106"/>
      <c r="KG308" s="106"/>
      <c r="KH308" s="106"/>
      <c r="KI308" s="106"/>
      <c r="KJ308" s="106"/>
      <c r="KK308" s="106"/>
      <c r="KL308" s="106"/>
      <c r="KM308" s="106"/>
      <c r="KN308" s="106"/>
      <c r="KO308" s="106"/>
      <c r="KP308" s="106"/>
      <c r="KQ308" s="106"/>
      <c r="KR308" s="106"/>
      <c r="KS308" s="106"/>
      <c r="KT308" s="106"/>
      <c r="KU308" s="106"/>
      <c r="KV308" s="106"/>
      <c r="KW308" s="106"/>
      <c r="KX308" s="106"/>
      <c r="KY308" s="106"/>
      <c r="KZ308" s="106"/>
      <c r="LA308" s="106"/>
      <c r="LB308" s="106"/>
      <c r="LC308" s="106"/>
      <c r="LD308" s="106"/>
      <c r="LE308" s="106"/>
      <c r="LF308" s="106"/>
      <c r="LG308" s="106"/>
      <c r="LH308" s="106"/>
      <c r="LI308" s="106"/>
      <c r="LJ308" s="106"/>
      <c r="LK308" s="106"/>
      <c r="LL308" s="106"/>
      <c r="LM308" s="106"/>
      <c r="LN308" s="106"/>
      <c r="LO308" s="106"/>
      <c r="LP308" s="106"/>
      <c r="LQ308" s="106"/>
      <c r="LR308" s="106"/>
      <c r="LS308" s="106"/>
      <c r="LT308" s="106"/>
      <c r="LU308" s="106"/>
      <c r="LV308" s="106"/>
      <c r="LW308" s="106"/>
      <c r="LX308" s="106"/>
      <c r="LY308" s="106"/>
      <c r="LZ308" s="106"/>
      <c r="MA308" s="106"/>
      <c r="MB308" s="106"/>
      <c r="MC308" s="106"/>
      <c r="MD308" s="106"/>
      <c r="ME308" s="106"/>
      <c r="MF308" s="106"/>
      <c r="MG308" s="106"/>
      <c r="MH308" s="106"/>
      <c r="MI308" s="106"/>
      <c r="MJ308" s="106"/>
      <c r="MK308" s="106"/>
      <c r="ML308" s="106"/>
      <c r="MM308" s="106"/>
      <c r="MN308" s="106"/>
      <c r="MO308" s="106"/>
      <c r="MP308" s="106"/>
      <c r="MQ308" s="106"/>
      <c r="MR308" s="106"/>
      <c r="MS308" s="106"/>
      <c r="MT308" s="106"/>
      <c r="MU308" s="106"/>
      <c r="MV308" s="106"/>
      <c r="MW308" s="106"/>
      <c r="MX308" s="106"/>
      <c r="MY308" s="106"/>
      <c r="MZ308" s="106"/>
      <c r="NA308" s="106"/>
      <c r="NB308" s="106"/>
      <c r="NC308" s="106"/>
      <c r="ND308" s="106"/>
      <c r="NE308" s="106"/>
      <c r="NF308" s="106"/>
      <c r="NG308" s="106"/>
      <c r="NH308" s="106"/>
      <c r="NI308" s="106"/>
      <c r="NJ308" s="106"/>
      <c r="NK308" s="106"/>
      <c r="NL308" s="106"/>
      <c r="NM308" s="106"/>
      <c r="NN308" s="106"/>
      <c r="NO308" s="106"/>
      <c r="NP308" s="106"/>
      <c r="NQ308" s="106"/>
      <c r="NR308" s="106"/>
      <c r="NS308" s="106"/>
      <c r="NT308" s="106"/>
      <c r="NU308" s="106"/>
      <c r="NV308" s="106"/>
      <c r="NW308" s="106"/>
      <c r="NX308" s="106"/>
      <c r="NY308" s="106"/>
      <c r="NZ308" s="106"/>
      <c r="OA308" s="106"/>
      <c r="OB308" s="106"/>
      <c r="OC308" s="106"/>
      <c r="OD308" s="106"/>
      <c r="OE308" s="106"/>
      <c r="OF308" s="106"/>
      <c r="OG308" s="106"/>
      <c r="OH308" s="106"/>
      <c r="OI308" s="106"/>
      <c r="OJ308" s="106"/>
      <c r="OK308" s="106"/>
      <c r="OL308" s="106"/>
      <c r="OM308" s="106"/>
      <c r="ON308" s="106"/>
      <c r="OO308" s="106"/>
      <c r="OP308" s="106"/>
      <c r="OQ308" s="106"/>
      <c r="OR308" s="106"/>
      <c r="OS308" s="106"/>
      <c r="OT308" s="106"/>
      <c r="OU308" s="106"/>
      <c r="OV308" s="106"/>
      <c r="OW308" s="106"/>
      <c r="OX308" s="106"/>
      <c r="OY308" s="106"/>
      <c r="OZ308" s="106"/>
      <c r="PA308" s="106"/>
      <c r="PB308" s="106"/>
      <c r="PC308" s="106"/>
      <c r="PD308" s="106"/>
      <c r="PE308" s="106"/>
      <c r="PF308" s="106"/>
      <c r="PG308" s="106"/>
      <c r="PH308" s="106"/>
      <c r="PI308" s="106"/>
      <c r="PJ308" s="106"/>
      <c r="PK308" s="106"/>
      <c r="PL308" s="106"/>
      <c r="PM308" s="106"/>
      <c r="PN308" s="106"/>
      <c r="PO308" s="106"/>
      <c r="PP308" s="106"/>
      <c r="PQ308" s="106"/>
      <c r="PR308" s="106"/>
      <c r="PS308" s="106"/>
      <c r="PT308" s="106"/>
      <c r="PU308" s="106"/>
      <c r="PV308" s="106"/>
      <c r="PW308" s="106"/>
      <c r="PX308" s="106"/>
      <c r="PY308" s="106"/>
      <c r="PZ308" s="106"/>
      <c r="QA308" s="106"/>
      <c r="QB308" s="106"/>
      <c r="QC308" s="106"/>
      <c r="QD308" s="106"/>
      <c r="QE308" s="106"/>
      <c r="QF308" s="106"/>
      <c r="QG308" s="106"/>
      <c r="QH308" s="106"/>
      <c r="QI308" s="106"/>
      <c r="QJ308" s="106"/>
      <c r="QK308" s="106"/>
      <c r="QL308" s="106"/>
      <c r="QM308" s="106"/>
      <c r="QN308" s="106"/>
      <c r="QO308" s="106"/>
      <c r="QP308" s="106"/>
      <c r="QQ308" s="106"/>
      <c r="QR308" s="106"/>
      <c r="QS308" s="106"/>
      <c r="QT308" s="106"/>
      <c r="QU308" s="106"/>
      <c r="QV308" s="106"/>
      <c r="QW308" s="106"/>
      <c r="QX308" s="106"/>
      <c r="QY308" s="106"/>
      <c r="QZ308" s="106"/>
      <c r="RA308" s="106"/>
      <c r="RB308" s="106"/>
      <c r="RC308" s="106"/>
      <c r="RD308" s="106"/>
      <c r="RE308" s="106"/>
      <c r="RF308" s="106"/>
      <c r="RG308" s="106"/>
      <c r="RH308" s="106"/>
      <c r="RI308" s="106"/>
      <c r="RJ308" s="106"/>
      <c r="RK308" s="106"/>
      <c r="RL308" s="106"/>
      <c r="RM308" s="106"/>
      <c r="RN308" s="106"/>
      <c r="RO308" s="106"/>
      <c r="RP308" s="106"/>
      <c r="RQ308" s="106"/>
      <c r="RR308" s="106"/>
    </row>
    <row r="309" spans="1:486" x14ac:dyDescent="0.3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14"/>
      <c r="Q309" s="114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  <c r="GB309" s="106"/>
      <c r="GC309" s="106"/>
      <c r="GD309" s="106"/>
      <c r="GE309" s="106"/>
      <c r="GF309" s="106"/>
      <c r="GG309" s="106"/>
      <c r="GH309" s="106"/>
      <c r="GI309" s="106"/>
      <c r="GJ309" s="106"/>
      <c r="GK309" s="106"/>
      <c r="GL309" s="106"/>
      <c r="GM309" s="106"/>
      <c r="GN309" s="106"/>
      <c r="GO309" s="106"/>
      <c r="GP309" s="106"/>
      <c r="GQ309" s="106"/>
      <c r="GR309" s="106"/>
      <c r="GS309" s="106"/>
      <c r="GT309" s="106"/>
      <c r="GU309" s="106"/>
      <c r="GV309" s="106"/>
      <c r="GW309" s="106"/>
      <c r="GX309" s="106"/>
      <c r="GY309" s="106"/>
      <c r="GZ309" s="106"/>
      <c r="HA309" s="106"/>
      <c r="HB309" s="106"/>
      <c r="HC309" s="106"/>
      <c r="HD309" s="106"/>
      <c r="HE309" s="106"/>
      <c r="HF309" s="106"/>
      <c r="HG309" s="106"/>
      <c r="HH309" s="106"/>
      <c r="HI309" s="106"/>
      <c r="HJ309" s="106"/>
      <c r="HK309" s="106"/>
      <c r="HL309" s="106"/>
      <c r="HM309" s="106"/>
      <c r="HN309" s="106"/>
      <c r="HO309" s="106"/>
      <c r="HP309" s="106"/>
      <c r="HQ309" s="106"/>
      <c r="HR309" s="106"/>
      <c r="HS309" s="106"/>
      <c r="HT309" s="106"/>
      <c r="HU309" s="106"/>
      <c r="HV309" s="106"/>
      <c r="HW309" s="106"/>
      <c r="HX309" s="106"/>
      <c r="HY309" s="106"/>
      <c r="HZ309" s="106"/>
      <c r="IA309" s="106"/>
      <c r="IB309" s="106"/>
      <c r="IC309" s="106"/>
      <c r="ID309" s="106"/>
      <c r="IE309" s="106"/>
      <c r="IF309" s="106"/>
      <c r="IG309" s="106"/>
      <c r="IH309" s="106"/>
      <c r="II309" s="106"/>
      <c r="IJ309" s="106"/>
      <c r="IK309" s="106"/>
      <c r="IL309" s="106"/>
      <c r="IM309" s="106"/>
      <c r="IN309" s="106"/>
      <c r="IO309" s="106"/>
      <c r="IP309" s="106"/>
      <c r="IQ309" s="106"/>
      <c r="IR309" s="106"/>
      <c r="IS309" s="106"/>
      <c r="IT309" s="106"/>
      <c r="IU309" s="106"/>
      <c r="IV309" s="106"/>
      <c r="IW309" s="106"/>
      <c r="IX309" s="106"/>
      <c r="IY309" s="106"/>
      <c r="IZ309" s="106"/>
      <c r="JA309" s="106"/>
      <c r="JB309" s="106"/>
      <c r="JC309" s="106"/>
      <c r="JD309" s="106"/>
      <c r="JE309" s="106"/>
      <c r="JF309" s="106"/>
      <c r="JG309" s="106"/>
      <c r="JH309" s="106"/>
      <c r="JI309" s="106"/>
      <c r="JJ309" s="106"/>
      <c r="JK309" s="106"/>
      <c r="JL309" s="106"/>
      <c r="JM309" s="106"/>
      <c r="JN309" s="106"/>
      <c r="JO309" s="106"/>
      <c r="JP309" s="106"/>
      <c r="JQ309" s="106"/>
      <c r="JR309" s="106"/>
      <c r="JS309" s="106"/>
      <c r="JT309" s="106"/>
      <c r="JU309" s="106"/>
      <c r="JV309" s="106"/>
      <c r="JW309" s="106"/>
      <c r="JX309" s="106"/>
      <c r="JY309" s="106"/>
      <c r="JZ309" s="106"/>
      <c r="KA309" s="106"/>
      <c r="KB309" s="106"/>
      <c r="KC309" s="106"/>
      <c r="KD309" s="106"/>
      <c r="KE309" s="106"/>
      <c r="KF309" s="106"/>
      <c r="KG309" s="106"/>
      <c r="KH309" s="106"/>
      <c r="KI309" s="106"/>
      <c r="KJ309" s="106"/>
      <c r="KK309" s="106"/>
      <c r="KL309" s="106"/>
      <c r="KM309" s="106"/>
      <c r="KN309" s="106"/>
      <c r="KO309" s="106"/>
      <c r="KP309" s="106"/>
      <c r="KQ309" s="106"/>
      <c r="KR309" s="106"/>
      <c r="KS309" s="106"/>
      <c r="KT309" s="106"/>
      <c r="KU309" s="106"/>
      <c r="KV309" s="106"/>
      <c r="KW309" s="106"/>
      <c r="KX309" s="106"/>
      <c r="KY309" s="106"/>
      <c r="KZ309" s="106"/>
      <c r="LA309" s="106"/>
      <c r="LB309" s="106"/>
      <c r="LC309" s="106"/>
      <c r="LD309" s="106"/>
      <c r="LE309" s="106"/>
      <c r="LF309" s="106"/>
      <c r="LG309" s="106"/>
      <c r="LH309" s="106"/>
      <c r="LI309" s="106"/>
      <c r="LJ309" s="106"/>
      <c r="LK309" s="106"/>
      <c r="LL309" s="106"/>
      <c r="LM309" s="106"/>
      <c r="LN309" s="106"/>
      <c r="LO309" s="106"/>
      <c r="LP309" s="106"/>
      <c r="LQ309" s="106"/>
      <c r="LR309" s="106"/>
      <c r="LS309" s="106"/>
      <c r="LT309" s="106"/>
      <c r="LU309" s="106"/>
      <c r="LV309" s="106"/>
      <c r="LW309" s="106"/>
      <c r="LX309" s="106"/>
      <c r="LY309" s="106"/>
      <c r="LZ309" s="106"/>
      <c r="MA309" s="106"/>
      <c r="MB309" s="106"/>
      <c r="MC309" s="106"/>
      <c r="MD309" s="106"/>
      <c r="ME309" s="106"/>
      <c r="MF309" s="106"/>
      <c r="MG309" s="106"/>
      <c r="MH309" s="106"/>
      <c r="MI309" s="106"/>
      <c r="MJ309" s="106"/>
      <c r="MK309" s="106"/>
      <c r="ML309" s="106"/>
      <c r="MM309" s="106"/>
      <c r="MN309" s="106"/>
      <c r="MO309" s="106"/>
      <c r="MP309" s="106"/>
      <c r="MQ309" s="106"/>
      <c r="MR309" s="106"/>
      <c r="MS309" s="106"/>
      <c r="MT309" s="106"/>
      <c r="MU309" s="106"/>
      <c r="MV309" s="106"/>
      <c r="MW309" s="106"/>
      <c r="MX309" s="106"/>
      <c r="MY309" s="106"/>
      <c r="MZ309" s="106"/>
      <c r="NA309" s="106"/>
      <c r="NB309" s="106"/>
      <c r="NC309" s="106"/>
      <c r="ND309" s="106"/>
      <c r="NE309" s="106"/>
      <c r="NF309" s="106"/>
      <c r="NG309" s="106"/>
      <c r="NH309" s="106"/>
      <c r="NI309" s="106"/>
      <c r="NJ309" s="106"/>
      <c r="NK309" s="106"/>
      <c r="NL309" s="106"/>
      <c r="NM309" s="106"/>
      <c r="NN309" s="106"/>
      <c r="NO309" s="106"/>
      <c r="NP309" s="106"/>
      <c r="NQ309" s="106"/>
      <c r="NR309" s="106"/>
      <c r="NS309" s="106"/>
      <c r="NT309" s="106"/>
      <c r="NU309" s="106"/>
      <c r="NV309" s="106"/>
      <c r="NW309" s="106"/>
      <c r="NX309" s="106"/>
      <c r="NY309" s="106"/>
      <c r="NZ309" s="106"/>
      <c r="OA309" s="106"/>
      <c r="OB309" s="106"/>
      <c r="OC309" s="106"/>
      <c r="OD309" s="106"/>
      <c r="OE309" s="106"/>
      <c r="OF309" s="106"/>
      <c r="OG309" s="106"/>
      <c r="OH309" s="106"/>
      <c r="OI309" s="106"/>
      <c r="OJ309" s="106"/>
      <c r="OK309" s="106"/>
      <c r="OL309" s="106"/>
      <c r="OM309" s="106"/>
      <c r="ON309" s="106"/>
      <c r="OO309" s="106"/>
      <c r="OP309" s="106"/>
      <c r="OQ309" s="106"/>
      <c r="OR309" s="106"/>
      <c r="OS309" s="106"/>
      <c r="OT309" s="106"/>
      <c r="OU309" s="106"/>
      <c r="OV309" s="106"/>
      <c r="OW309" s="106"/>
      <c r="OX309" s="106"/>
      <c r="OY309" s="106"/>
      <c r="OZ309" s="106"/>
      <c r="PA309" s="106"/>
      <c r="PB309" s="106"/>
      <c r="PC309" s="106"/>
      <c r="PD309" s="106"/>
      <c r="PE309" s="106"/>
      <c r="PF309" s="106"/>
      <c r="PG309" s="106"/>
      <c r="PH309" s="106"/>
      <c r="PI309" s="106"/>
      <c r="PJ309" s="106"/>
      <c r="PK309" s="106"/>
      <c r="PL309" s="106"/>
      <c r="PM309" s="106"/>
      <c r="PN309" s="106"/>
      <c r="PO309" s="106"/>
      <c r="PP309" s="106"/>
      <c r="PQ309" s="106"/>
      <c r="PR309" s="106"/>
      <c r="PS309" s="106"/>
      <c r="PT309" s="106"/>
      <c r="PU309" s="106"/>
      <c r="PV309" s="106"/>
      <c r="PW309" s="106"/>
      <c r="PX309" s="106"/>
      <c r="PY309" s="106"/>
      <c r="PZ309" s="106"/>
      <c r="QA309" s="106"/>
      <c r="QB309" s="106"/>
      <c r="QC309" s="106"/>
      <c r="QD309" s="106"/>
      <c r="QE309" s="106"/>
      <c r="QF309" s="106"/>
      <c r="QG309" s="106"/>
      <c r="QH309" s="106"/>
      <c r="QI309" s="106"/>
      <c r="QJ309" s="106"/>
      <c r="QK309" s="106"/>
      <c r="QL309" s="106"/>
      <c r="QM309" s="106"/>
      <c r="QN309" s="106"/>
      <c r="QO309" s="106"/>
      <c r="QP309" s="106"/>
      <c r="QQ309" s="106"/>
      <c r="QR309" s="106"/>
      <c r="QS309" s="106"/>
      <c r="QT309" s="106"/>
      <c r="QU309" s="106"/>
      <c r="QV309" s="106"/>
      <c r="QW309" s="106"/>
      <c r="QX309" s="106"/>
      <c r="QY309" s="106"/>
      <c r="QZ309" s="106"/>
      <c r="RA309" s="106"/>
      <c r="RB309" s="106"/>
      <c r="RC309" s="106"/>
      <c r="RD309" s="106"/>
      <c r="RE309" s="106"/>
      <c r="RF309" s="106"/>
      <c r="RG309" s="106"/>
      <c r="RH309" s="106"/>
      <c r="RI309" s="106"/>
      <c r="RJ309" s="106"/>
      <c r="RK309" s="106"/>
      <c r="RL309" s="106"/>
      <c r="RM309" s="106"/>
      <c r="RN309" s="106"/>
      <c r="RO309" s="106"/>
      <c r="RP309" s="106"/>
      <c r="RQ309" s="106"/>
      <c r="RR309" s="106"/>
    </row>
    <row r="310" spans="1:486" x14ac:dyDescent="0.3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14"/>
      <c r="Q310" s="114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  <c r="GB310" s="106"/>
      <c r="GC310" s="106"/>
      <c r="GD310" s="106"/>
      <c r="GE310" s="106"/>
      <c r="GF310" s="106"/>
      <c r="GG310" s="106"/>
      <c r="GH310" s="106"/>
      <c r="GI310" s="106"/>
      <c r="GJ310" s="106"/>
      <c r="GK310" s="106"/>
      <c r="GL310" s="106"/>
      <c r="GM310" s="106"/>
      <c r="GN310" s="106"/>
      <c r="GO310" s="106"/>
      <c r="GP310" s="106"/>
      <c r="GQ310" s="106"/>
      <c r="GR310" s="106"/>
      <c r="GS310" s="106"/>
      <c r="GT310" s="106"/>
      <c r="GU310" s="106"/>
      <c r="GV310" s="106"/>
      <c r="GW310" s="106"/>
      <c r="GX310" s="106"/>
      <c r="GY310" s="106"/>
      <c r="GZ310" s="106"/>
      <c r="HA310" s="106"/>
      <c r="HB310" s="106"/>
      <c r="HC310" s="106"/>
      <c r="HD310" s="106"/>
      <c r="HE310" s="106"/>
      <c r="HF310" s="106"/>
      <c r="HG310" s="106"/>
      <c r="HH310" s="106"/>
      <c r="HI310" s="106"/>
      <c r="HJ310" s="106"/>
      <c r="HK310" s="106"/>
      <c r="HL310" s="106"/>
      <c r="HM310" s="106"/>
      <c r="HN310" s="106"/>
      <c r="HO310" s="106"/>
      <c r="HP310" s="106"/>
      <c r="HQ310" s="106"/>
      <c r="HR310" s="106"/>
      <c r="HS310" s="106"/>
      <c r="HT310" s="106"/>
      <c r="HU310" s="106"/>
      <c r="HV310" s="106"/>
      <c r="HW310" s="106"/>
      <c r="HX310" s="106"/>
      <c r="HY310" s="106"/>
      <c r="HZ310" s="106"/>
      <c r="IA310" s="106"/>
      <c r="IB310" s="106"/>
      <c r="IC310" s="106"/>
      <c r="ID310" s="106"/>
      <c r="IE310" s="106"/>
      <c r="IF310" s="106"/>
      <c r="IG310" s="106"/>
      <c r="IH310" s="106"/>
      <c r="II310" s="106"/>
      <c r="IJ310" s="106"/>
      <c r="IK310" s="106"/>
      <c r="IL310" s="106"/>
      <c r="IM310" s="106"/>
      <c r="IN310" s="106"/>
      <c r="IO310" s="106"/>
      <c r="IP310" s="106"/>
      <c r="IQ310" s="106"/>
      <c r="IR310" s="106"/>
      <c r="IS310" s="106"/>
      <c r="IT310" s="106"/>
      <c r="IU310" s="106"/>
      <c r="IV310" s="106"/>
      <c r="IW310" s="106"/>
      <c r="IX310" s="106"/>
      <c r="IY310" s="106"/>
      <c r="IZ310" s="106"/>
      <c r="JA310" s="106"/>
      <c r="JB310" s="106"/>
      <c r="JC310" s="106"/>
      <c r="JD310" s="106"/>
      <c r="JE310" s="106"/>
      <c r="JF310" s="106"/>
      <c r="JG310" s="106"/>
      <c r="JH310" s="106"/>
      <c r="JI310" s="106"/>
      <c r="JJ310" s="106"/>
      <c r="JK310" s="106"/>
      <c r="JL310" s="106"/>
      <c r="JM310" s="106"/>
      <c r="JN310" s="106"/>
      <c r="JO310" s="106"/>
      <c r="JP310" s="106"/>
      <c r="JQ310" s="106"/>
      <c r="JR310" s="106"/>
      <c r="JS310" s="106"/>
      <c r="JT310" s="106"/>
      <c r="JU310" s="106"/>
      <c r="JV310" s="106"/>
      <c r="JW310" s="106"/>
      <c r="JX310" s="106"/>
      <c r="JY310" s="106"/>
      <c r="JZ310" s="106"/>
      <c r="KA310" s="106"/>
      <c r="KB310" s="106"/>
      <c r="KC310" s="106"/>
      <c r="KD310" s="106"/>
      <c r="KE310" s="106"/>
      <c r="KF310" s="106"/>
      <c r="KG310" s="106"/>
      <c r="KH310" s="106"/>
      <c r="KI310" s="106"/>
      <c r="KJ310" s="106"/>
      <c r="KK310" s="106"/>
      <c r="KL310" s="106"/>
      <c r="KM310" s="106"/>
      <c r="KN310" s="106"/>
      <c r="KO310" s="106"/>
      <c r="KP310" s="106"/>
      <c r="KQ310" s="106"/>
      <c r="KR310" s="106"/>
      <c r="KS310" s="106"/>
      <c r="KT310" s="106"/>
      <c r="KU310" s="106"/>
      <c r="KV310" s="106"/>
      <c r="KW310" s="106"/>
      <c r="KX310" s="106"/>
      <c r="KY310" s="106"/>
      <c r="KZ310" s="106"/>
      <c r="LA310" s="106"/>
      <c r="LB310" s="106"/>
      <c r="LC310" s="106"/>
      <c r="LD310" s="106"/>
      <c r="LE310" s="106"/>
      <c r="LF310" s="106"/>
      <c r="LG310" s="106"/>
      <c r="LH310" s="106"/>
      <c r="LI310" s="106"/>
      <c r="LJ310" s="106"/>
      <c r="LK310" s="106"/>
      <c r="LL310" s="106"/>
      <c r="LM310" s="106"/>
      <c r="LN310" s="106"/>
      <c r="LO310" s="106"/>
      <c r="LP310" s="106"/>
      <c r="LQ310" s="106"/>
      <c r="LR310" s="106"/>
      <c r="LS310" s="106"/>
      <c r="LT310" s="106"/>
      <c r="LU310" s="106"/>
      <c r="LV310" s="106"/>
      <c r="LW310" s="106"/>
      <c r="LX310" s="106"/>
      <c r="LY310" s="106"/>
      <c r="LZ310" s="106"/>
      <c r="MA310" s="106"/>
      <c r="MB310" s="106"/>
      <c r="MC310" s="106"/>
      <c r="MD310" s="106"/>
      <c r="ME310" s="106"/>
      <c r="MF310" s="106"/>
      <c r="MG310" s="106"/>
      <c r="MH310" s="106"/>
      <c r="MI310" s="106"/>
      <c r="MJ310" s="106"/>
      <c r="MK310" s="106"/>
      <c r="ML310" s="106"/>
      <c r="MM310" s="106"/>
      <c r="MN310" s="106"/>
      <c r="MO310" s="106"/>
      <c r="MP310" s="106"/>
      <c r="MQ310" s="106"/>
      <c r="MR310" s="106"/>
      <c r="MS310" s="106"/>
      <c r="MT310" s="106"/>
      <c r="MU310" s="106"/>
      <c r="MV310" s="106"/>
      <c r="MW310" s="106"/>
      <c r="MX310" s="106"/>
      <c r="MY310" s="106"/>
      <c r="MZ310" s="106"/>
      <c r="NA310" s="106"/>
      <c r="NB310" s="106"/>
      <c r="NC310" s="106"/>
      <c r="ND310" s="106"/>
      <c r="NE310" s="106"/>
      <c r="NF310" s="106"/>
      <c r="NG310" s="106"/>
      <c r="NH310" s="106"/>
      <c r="NI310" s="106"/>
      <c r="NJ310" s="106"/>
      <c r="NK310" s="106"/>
      <c r="NL310" s="106"/>
      <c r="NM310" s="106"/>
      <c r="NN310" s="106"/>
      <c r="NO310" s="106"/>
      <c r="NP310" s="106"/>
      <c r="NQ310" s="106"/>
      <c r="NR310" s="106"/>
      <c r="NS310" s="106"/>
      <c r="NT310" s="106"/>
      <c r="NU310" s="106"/>
      <c r="NV310" s="106"/>
      <c r="NW310" s="106"/>
      <c r="NX310" s="106"/>
      <c r="NY310" s="106"/>
      <c r="NZ310" s="106"/>
      <c r="OA310" s="106"/>
      <c r="OB310" s="106"/>
      <c r="OC310" s="106"/>
      <c r="OD310" s="106"/>
      <c r="OE310" s="106"/>
      <c r="OF310" s="106"/>
      <c r="OG310" s="106"/>
      <c r="OH310" s="106"/>
      <c r="OI310" s="106"/>
      <c r="OJ310" s="106"/>
      <c r="OK310" s="106"/>
      <c r="OL310" s="106"/>
      <c r="OM310" s="106"/>
      <c r="ON310" s="106"/>
      <c r="OO310" s="106"/>
      <c r="OP310" s="106"/>
      <c r="OQ310" s="106"/>
      <c r="OR310" s="106"/>
      <c r="OS310" s="106"/>
      <c r="OT310" s="106"/>
      <c r="OU310" s="106"/>
      <c r="OV310" s="106"/>
      <c r="OW310" s="106"/>
      <c r="OX310" s="106"/>
      <c r="OY310" s="106"/>
      <c r="OZ310" s="106"/>
      <c r="PA310" s="106"/>
      <c r="PB310" s="106"/>
      <c r="PC310" s="106"/>
      <c r="PD310" s="106"/>
      <c r="PE310" s="106"/>
      <c r="PF310" s="106"/>
      <c r="PG310" s="106"/>
      <c r="PH310" s="106"/>
      <c r="PI310" s="106"/>
      <c r="PJ310" s="106"/>
      <c r="PK310" s="106"/>
      <c r="PL310" s="106"/>
      <c r="PM310" s="106"/>
      <c r="PN310" s="106"/>
      <c r="PO310" s="106"/>
      <c r="PP310" s="106"/>
      <c r="PQ310" s="106"/>
      <c r="PR310" s="106"/>
      <c r="PS310" s="106"/>
      <c r="PT310" s="106"/>
      <c r="PU310" s="106"/>
      <c r="PV310" s="106"/>
      <c r="PW310" s="106"/>
      <c r="PX310" s="106"/>
      <c r="PY310" s="106"/>
      <c r="PZ310" s="106"/>
      <c r="QA310" s="106"/>
      <c r="QB310" s="106"/>
      <c r="QC310" s="106"/>
      <c r="QD310" s="106"/>
      <c r="QE310" s="106"/>
      <c r="QF310" s="106"/>
      <c r="QG310" s="106"/>
      <c r="QH310" s="106"/>
      <c r="QI310" s="106"/>
      <c r="QJ310" s="106"/>
      <c r="QK310" s="106"/>
      <c r="QL310" s="106"/>
      <c r="QM310" s="106"/>
      <c r="QN310" s="106"/>
      <c r="QO310" s="106"/>
      <c r="QP310" s="106"/>
      <c r="QQ310" s="106"/>
      <c r="QR310" s="106"/>
      <c r="QS310" s="106"/>
      <c r="QT310" s="106"/>
      <c r="QU310" s="106"/>
      <c r="QV310" s="106"/>
      <c r="QW310" s="106"/>
      <c r="QX310" s="106"/>
      <c r="QY310" s="106"/>
      <c r="QZ310" s="106"/>
      <c r="RA310" s="106"/>
      <c r="RB310" s="106"/>
      <c r="RC310" s="106"/>
      <c r="RD310" s="106"/>
      <c r="RE310" s="106"/>
      <c r="RF310" s="106"/>
      <c r="RG310" s="106"/>
      <c r="RH310" s="106"/>
      <c r="RI310" s="106"/>
      <c r="RJ310" s="106"/>
      <c r="RK310" s="106"/>
      <c r="RL310" s="106"/>
      <c r="RM310" s="106"/>
      <c r="RN310" s="106"/>
      <c r="RO310" s="106"/>
      <c r="RP310" s="106"/>
      <c r="RQ310" s="106"/>
      <c r="RR310" s="106"/>
    </row>
    <row r="311" spans="1:486" x14ac:dyDescent="0.3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14"/>
      <c r="Q311" s="114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  <c r="GB311" s="106"/>
      <c r="GC311" s="106"/>
      <c r="GD311" s="106"/>
      <c r="GE311" s="106"/>
      <c r="GF311" s="106"/>
      <c r="GG311" s="106"/>
      <c r="GH311" s="106"/>
      <c r="GI311" s="106"/>
      <c r="GJ311" s="106"/>
      <c r="GK311" s="106"/>
      <c r="GL311" s="106"/>
      <c r="GM311" s="106"/>
      <c r="GN311" s="106"/>
      <c r="GO311" s="106"/>
      <c r="GP311" s="106"/>
      <c r="GQ311" s="106"/>
      <c r="GR311" s="106"/>
      <c r="GS311" s="106"/>
      <c r="GT311" s="106"/>
      <c r="GU311" s="106"/>
      <c r="GV311" s="106"/>
      <c r="GW311" s="106"/>
      <c r="GX311" s="106"/>
      <c r="GY311" s="106"/>
      <c r="GZ311" s="106"/>
      <c r="HA311" s="106"/>
      <c r="HB311" s="106"/>
      <c r="HC311" s="106"/>
      <c r="HD311" s="106"/>
      <c r="HE311" s="106"/>
      <c r="HF311" s="106"/>
      <c r="HG311" s="106"/>
      <c r="HH311" s="106"/>
      <c r="HI311" s="106"/>
      <c r="HJ311" s="106"/>
      <c r="HK311" s="106"/>
      <c r="HL311" s="106"/>
      <c r="HM311" s="106"/>
      <c r="HN311" s="106"/>
      <c r="HO311" s="106"/>
      <c r="HP311" s="106"/>
      <c r="HQ311" s="106"/>
      <c r="HR311" s="106"/>
      <c r="HS311" s="106"/>
      <c r="HT311" s="106"/>
      <c r="HU311" s="106"/>
      <c r="HV311" s="106"/>
      <c r="HW311" s="106"/>
      <c r="HX311" s="106"/>
      <c r="HY311" s="106"/>
      <c r="HZ311" s="106"/>
      <c r="IA311" s="106"/>
      <c r="IB311" s="106"/>
      <c r="IC311" s="106"/>
      <c r="ID311" s="106"/>
      <c r="IE311" s="106"/>
      <c r="IF311" s="106"/>
      <c r="IG311" s="106"/>
      <c r="IH311" s="106"/>
      <c r="II311" s="106"/>
      <c r="IJ311" s="106"/>
      <c r="IK311" s="106"/>
      <c r="IL311" s="106"/>
      <c r="IM311" s="106"/>
      <c r="IN311" s="106"/>
      <c r="IO311" s="106"/>
      <c r="IP311" s="106"/>
      <c r="IQ311" s="106"/>
      <c r="IR311" s="106"/>
      <c r="IS311" s="106"/>
      <c r="IT311" s="106"/>
      <c r="IU311" s="106"/>
      <c r="IV311" s="106"/>
      <c r="IW311" s="106"/>
      <c r="IX311" s="106"/>
      <c r="IY311" s="106"/>
      <c r="IZ311" s="106"/>
      <c r="JA311" s="106"/>
      <c r="JB311" s="106"/>
      <c r="JC311" s="106"/>
      <c r="JD311" s="106"/>
      <c r="JE311" s="106"/>
      <c r="JF311" s="106"/>
      <c r="JG311" s="106"/>
      <c r="JH311" s="106"/>
      <c r="JI311" s="106"/>
      <c r="JJ311" s="106"/>
      <c r="JK311" s="106"/>
      <c r="JL311" s="106"/>
      <c r="JM311" s="106"/>
      <c r="JN311" s="106"/>
      <c r="JO311" s="106"/>
      <c r="JP311" s="106"/>
      <c r="JQ311" s="106"/>
      <c r="JR311" s="106"/>
      <c r="JS311" s="106"/>
      <c r="JT311" s="106"/>
      <c r="JU311" s="106"/>
      <c r="JV311" s="106"/>
      <c r="JW311" s="106"/>
      <c r="JX311" s="106"/>
      <c r="JY311" s="106"/>
      <c r="JZ311" s="106"/>
      <c r="KA311" s="106"/>
      <c r="KB311" s="106"/>
      <c r="KC311" s="106"/>
      <c r="KD311" s="106"/>
      <c r="KE311" s="106"/>
      <c r="KF311" s="106"/>
      <c r="KG311" s="106"/>
      <c r="KH311" s="106"/>
      <c r="KI311" s="106"/>
      <c r="KJ311" s="106"/>
      <c r="KK311" s="106"/>
      <c r="KL311" s="106"/>
      <c r="KM311" s="106"/>
      <c r="KN311" s="106"/>
      <c r="KO311" s="106"/>
      <c r="KP311" s="106"/>
      <c r="KQ311" s="106"/>
      <c r="KR311" s="106"/>
      <c r="KS311" s="106"/>
      <c r="KT311" s="106"/>
      <c r="KU311" s="106"/>
      <c r="KV311" s="106"/>
      <c r="KW311" s="106"/>
      <c r="KX311" s="106"/>
      <c r="KY311" s="106"/>
      <c r="KZ311" s="106"/>
      <c r="LA311" s="106"/>
      <c r="LB311" s="106"/>
      <c r="LC311" s="106"/>
      <c r="LD311" s="106"/>
      <c r="LE311" s="106"/>
      <c r="LF311" s="106"/>
      <c r="LG311" s="106"/>
      <c r="LH311" s="106"/>
      <c r="LI311" s="106"/>
      <c r="LJ311" s="106"/>
      <c r="LK311" s="106"/>
      <c r="LL311" s="106"/>
      <c r="LM311" s="106"/>
      <c r="LN311" s="106"/>
      <c r="LO311" s="106"/>
      <c r="LP311" s="106"/>
      <c r="LQ311" s="106"/>
      <c r="LR311" s="106"/>
      <c r="LS311" s="106"/>
      <c r="LT311" s="106"/>
      <c r="LU311" s="106"/>
      <c r="LV311" s="106"/>
      <c r="LW311" s="106"/>
      <c r="LX311" s="106"/>
      <c r="LY311" s="106"/>
      <c r="LZ311" s="106"/>
      <c r="MA311" s="106"/>
      <c r="MB311" s="106"/>
      <c r="MC311" s="106"/>
      <c r="MD311" s="106"/>
      <c r="ME311" s="106"/>
      <c r="MF311" s="106"/>
      <c r="MG311" s="106"/>
      <c r="MH311" s="106"/>
      <c r="MI311" s="106"/>
      <c r="MJ311" s="106"/>
      <c r="MK311" s="106"/>
      <c r="ML311" s="106"/>
      <c r="MM311" s="106"/>
      <c r="MN311" s="106"/>
      <c r="MO311" s="106"/>
      <c r="MP311" s="106"/>
      <c r="MQ311" s="106"/>
      <c r="MR311" s="106"/>
      <c r="MS311" s="106"/>
      <c r="MT311" s="106"/>
      <c r="MU311" s="106"/>
      <c r="MV311" s="106"/>
      <c r="MW311" s="106"/>
      <c r="MX311" s="106"/>
      <c r="MY311" s="106"/>
      <c r="MZ311" s="106"/>
      <c r="NA311" s="106"/>
      <c r="NB311" s="106"/>
      <c r="NC311" s="106"/>
      <c r="ND311" s="106"/>
      <c r="NE311" s="106"/>
      <c r="NF311" s="106"/>
      <c r="NG311" s="106"/>
      <c r="NH311" s="106"/>
      <c r="NI311" s="106"/>
      <c r="NJ311" s="106"/>
      <c r="NK311" s="106"/>
      <c r="NL311" s="106"/>
      <c r="NM311" s="106"/>
      <c r="NN311" s="106"/>
      <c r="NO311" s="106"/>
      <c r="NP311" s="106"/>
      <c r="NQ311" s="106"/>
      <c r="NR311" s="106"/>
      <c r="NS311" s="106"/>
      <c r="NT311" s="106"/>
      <c r="NU311" s="106"/>
      <c r="NV311" s="106"/>
      <c r="NW311" s="106"/>
      <c r="NX311" s="106"/>
      <c r="NY311" s="106"/>
      <c r="NZ311" s="106"/>
      <c r="OA311" s="106"/>
      <c r="OB311" s="106"/>
      <c r="OC311" s="106"/>
      <c r="OD311" s="106"/>
      <c r="OE311" s="106"/>
      <c r="OF311" s="106"/>
      <c r="OG311" s="106"/>
      <c r="OH311" s="106"/>
      <c r="OI311" s="106"/>
      <c r="OJ311" s="106"/>
      <c r="OK311" s="106"/>
      <c r="OL311" s="106"/>
      <c r="OM311" s="106"/>
      <c r="ON311" s="106"/>
      <c r="OO311" s="106"/>
      <c r="OP311" s="106"/>
      <c r="OQ311" s="106"/>
      <c r="OR311" s="106"/>
      <c r="OS311" s="106"/>
      <c r="OT311" s="106"/>
      <c r="OU311" s="106"/>
      <c r="OV311" s="106"/>
      <c r="OW311" s="106"/>
      <c r="OX311" s="106"/>
      <c r="OY311" s="106"/>
      <c r="OZ311" s="106"/>
      <c r="PA311" s="106"/>
      <c r="PB311" s="106"/>
      <c r="PC311" s="106"/>
      <c r="PD311" s="106"/>
      <c r="PE311" s="106"/>
      <c r="PF311" s="106"/>
      <c r="PG311" s="106"/>
      <c r="PH311" s="106"/>
      <c r="PI311" s="106"/>
      <c r="PJ311" s="106"/>
      <c r="PK311" s="106"/>
      <c r="PL311" s="106"/>
      <c r="PM311" s="106"/>
      <c r="PN311" s="106"/>
      <c r="PO311" s="106"/>
      <c r="PP311" s="106"/>
      <c r="PQ311" s="106"/>
      <c r="PR311" s="106"/>
      <c r="PS311" s="106"/>
      <c r="PT311" s="106"/>
      <c r="PU311" s="106"/>
      <c r="PV311" s="106"/>
      <c r="PW311" s="106"/>
      <c r="PX311" s="106"/>
      <c r="PY311" s="106"/>
      <c r="PZ311" s="106"/>
      <c r="QA311" s="106"/>
      <c r="QB311" s="106"/>
      <c r="QC311" s="106"/>
      <c r="QD311" s="106"/>
      <c r="QE311" s="106"/>
      <c r="QF311" s="106"/>
      <c r="QG311" s="106"/>
      <c r="QH311" s="106"/>
      <c r="QI311" s="106"/>
      <c r="QJ311" s="106"/>
      <c r="QK311" s="106"/>
      <c r="QL311" s="106"/>
      <c r="QM311" s="106"/>
      <c r="QN311" s="106"/>
      <c r="QO311" s="106"/>
      <c r="QP311" s="106"/>
      <c r="QQ311" s="106"/>
      <c r="QR311" s="106"/>
      <c r="QS311" s="106"/>
      <c r="QT311" s="106"/>
      <c r="QU311" s="106"/>
      <c r="QV311" s="106"/>
      <c r="QW311" s="106"/>
      <c r="QX311" s="106"/>
      <c r="QY311" s="106"/>
      <c r="QZ311" s="106"/>
      <c r="RA311" s="106"/>
      <c r="RB311" s="106"/>
      <c r="RC311" s="106"/>
      <c r="RD311" s="106"/>
      <c r="RE311" s="106"/>
      <c r="RF311" s="106"/>
      <c r="RG311" s="106"/>
      <c r="RH311" s="106"/>
      <c r="RI311" s="106"/>
      <c r="RJ311" s="106"/>
      <c r="RK311" s="106"/>
      <c r="RL311" s="106"/>
      <c r="RM311" s="106"/>
      <c r="RN311" s="106"/>
      <c r="RO311" s="106"/>
      <c r="RP311" s="106"/>
      <c r="RQ311" s="106"/>
      <c r="RR311" s="106"/>
    </row>
    <row r="312" spans="1:486" x14ac:dyDescent="0.3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14"/>
      <c r="Q312" s="114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  <c r="GB312" s="106"/>
      <c r="GC312" s="106"/>
      <c r="GD312" s="106"/>
      <c r="GE312" s="106"/>
      <c r="GF312" s="106"/>
      <c r="GG312" s="106"/>
      <c r="GH312" s="106"/>
      <c r="GI312" s="106"/>
      <c r="GJ312" s="106"/>
      <c r="GK312" s="106"/>
      <c r="GL312" s="106"/>
      <c r="GM312" s="106"/>
      <c r="GN312" s="106"/>
      <c r="GO312" s="106"/>
      <c r="GP312" s="106"/>
      <c r="GQ312" s="106"/>
      <c r="GR312" s="106"/>
      <c r="GS312" s="106"/>
      <c r="GT312" s="106"/>
      <c r="GU312" s="106"/>
      <c r="GV312" s="106"/>
      <c r="GW312" s="106"/>
      <c r="GX312" s="106"/>
      <c r="GY312" s="106"/>
      <c r="GZ312" s="106"/>
      <c r="HA312" s="106"/>
      <c r="HB312" s="106"/>
      <c r="HC312" s="106"/>
      <c r="HD312" s="106"/>
      <c r="HE312" s="106"/>
      <c r="HF312" s="106"/>
      <c r="HG312" s="106"/>
      <c r="HH312" s="106"/>
      <c r="HI312" s="106"/>
      <c r="HJ312" s="106"/>
      <c r="HK312" s="106"/>
      <c r="HL312" s="106"/>
      <c r="HM312" s="106"/>
      <c r="HN312" s="106"/>
      <c r="HO312" s="106"/>
      <c r="HP312" s="106"/>
      <c r="HQ312" s="106"/>
      <c r="HR312" s="106"/>
      <c r="HS312" s="106"/>
      <c r="HT312" s="106"/>
      <c r="HU312" s="106"/>
      <c r="HV312" s="106"/>
      <c r="HW312" s="106"/>
      <c r="HX312" s="106"/>
      <c r="HY312" s="106"/>
      <c r="HZ312" s="106"/>
      <c r="IA312" s="106"/>
      <c r="IB312" s="106"/>
      <c r="IC312" s="106"/>
      <c r="ID312" s="106"/>
      <c r="IE312" s="106"/>
      <c r="IF312" s="106"/>
      <c r="IG312" s="106"/>
      <c r="IH312" s="106"/>
      <c r="II312" s="106"/>
      <c r="IJ312" s="106"/>
      <c r="IK312" s="106"/>
      <c r="IL312" s="106"/>
      <c r="IM312" s="106"/>
      <c r="IN312" s="106"/>
      <c r="IO312" s="106"/>
      <c r="IP312" s="106"/>
      <c r="IQ312" s="106"/>
      <c r="IR312" s="106"/>
      <c r="IS312" s="106"/>
      <c r="IT312" s="106"/>
      <c r="IU312" s="106"/>
      <c r="IV312" s="106"/>
      <c r="IW312" s="106"/>
      <c r="IX312" s="106"/>
      <c r="IY312" s="106"/>
      <c r="IZ312" s="106"/>
      <c r="JA312" s="106"/>
      <c r="JB312" s="106"/>
      <c r="JC312" s="106"/>
      <c r="JD312" s="106"/>
      <c r="JE312" s="106"/>
      <c r="JF312" s="106"/>
      <c r="JG312" s="106"/>
      <c r="JH312" s="106"/>
      <c r="JI312" s="106"/>
      <c r="JJ312" s="106"/>
      <c r="JK312" s="106"/>
      <c r="JL312" s="106"/>
      <c r="JM312" s="106"/>
      <c r="JN312" s="106"/>
      <c r="JO312" s="106"/>
      <c r="JP312" s="106"/>
      <c r="JQ312" s="106"/>
      <c r="JR312" s="106"/>
      <c r="JS312" s="106"/>
      <c r="JT312" s="106"/>
      <c r="JU312" s="106"/>
      <c r="JV312" s="106"/>
      <c r="JW312" s="106"/>
      <c r="JX312" s="106"/>
      <c r="JY312" s="106"/>
      <c r="JZ312" s="106"/>
      <c r="KA312" s="106"/>
      <c r="KB312" s="106"/>
      <c r="KC312" s="106"/>
      <c r="KD312" s="106"/>
      <c r="KE312" s="106"/>
      <c r="KF312" s="106"/>
      <c r="KG312" s="106"/>
      <c r="KH312" s="106"/>
      <c r="KI312" s="106"/>
      <c r="KJ312" s="106"/>
      <c r="KK312" s="106"/>
      <c r="KL312" s="106"/>
      <c r="KM312" s="106"/>
      <c r="KN312" s="106"/>
      <c r="KO312" s="106"/>
      <c r="KP312" s="106"/>
      <c r="KQ312" s="106"/>
      <c r="KR312" s="106"/>
      <c r="KS312" s="106"/>
      <c r="KT312" s="106"/>
      <c r="KU312" s="106"/>
      <c r="KV312" s="106"/>
      <c r="KW312" s="106"/>
      <c r="KX312" s="106"/>
      <c r="KY312" s="106"/>
      <c r="KZ312" s="106"/>
      <c r="LA312" s="106"/>
      <c r="LB312" s="106"/>
      <c r="LC312" s="106"/>
      <c r="LD312" s="106"/>
      <c r="LE312" s="106"/>
      <c r="LF312" s="106"/>
      <c r="LG312" s="106"/>
      <c r="LH312" s="106"/>
      <c r="LI312" s="106"/>
      <c r="LJ312" s="106"/>
      <c r="LK312" s="106"/>
      <c r="LL312" s="106"/>
      <c r="LM312" s="106"/>
      <c r="LN312" s="106"/>
      <c r="LO312" s="106"/>
      <c r="LP312" s="106"/>
      <c r="LQ312" s="106"/>
      <c r="LR312" s="106"/>
      <c r="LS312" s="106"/>
      <c r="LT312" s="106"/>
      <c r="LU312" s="106"/>
      <c r="LV312" s="106"/>
      <c r="LW312" s="106"/>
      <c r="LX312" s="106"/>
      <c r="LY312" s="106"/>
      <c r="LZ312" s="106"/>
      <c r="MA312" s="106"/>
      <c r="MB312" s="106"/>
      <c r="MC312" s="106"/>
      <c r="MD312" s="106"/>
      <c r="ME312" s="106"/>
      <c r="MF312" s="106"/>
      <c r="MG312" s="106"/>
      <c r="MH312" s="106"/>
      <c r="MI312" s="106"/>
      <c r="MJ312" s="106"/>
      <c r="MK312" s="106"/>
      <c r="ML312" s="106"/>
      <c r="MM312" s="106"/>
      <c r="MN312" s="106"/>
      <c r="MO312" s="106"/>
      <c r="MP312" s="106"/>
      <c r="MQ312" s="106"/>
      <c r="MR312" s="106"/>
      <c r="MS312" s="106"/>
      <c r="MT312" s="106"/>
      <c r="MU312" s="106"/>
      <c r="MV312" s="106"/>
      <c r="MW312" s="106"/>
      <c r="MX312" s="106"/>
      <c r="MY312" s="106"/>
      <c r="MZ312" s="106"/>
      <c r="NA312" s="106"/>
      <c r="NB312" s="106"/>
      <c r="NC312" s="106"/>
      <c r="ND312" s="106"/>
      <c r="NE312" s="106"/>
      <c r="NF312" s="106"/>
      <c r="NG312" s="106"/>
      <c r="NH312" s="106"/>
      <c r="NI312" s="106"/>
      <c r="NJ312" s="106"/>
      <c r="NK312" s="106"/>
      <c r="NL312" s="106"/>
      <c r="NM312" s="106"/>
      <c r="NN312" s="106"/>
      <c r="NO312" s="106"/>
      <c r="NP312" s="106"/>
      <c r="NQ312" s="106"/>
      <c r="NR312" s="106"/>
      <c r="NS312" s="106"/>
      <c r="NT312" s="106"/>
      <c r="NU312" s="106"/>
      <c r="NV312" s="106"/>
      <c r="NW312" s="106"/>
      <c r="NX312" s="106"/>
      <c r="NY312" s="106"/>
      <c r="NZ312" s="106"/>
      <c r="OA312" s="106"/>
      <c r="OB312" s="106"/>
      <c r="OC312" s="106"/>
      <c r="OD312" s="106"/>
      <c r="OE312" s="106"/>
      <c r="OF312" s="106"/>
      <c r="OG312" s="106"/>
      <c r="OH312" s="106"/>
      <c r="OI312" s="106"/>
      <c r="OJ312" s="106"/>
      <c r="OK312" s="106"/>
      <c r="OL312" s="106"/>
      <c r="OM312" s="106"/>
      <c r="ON312" s="106"/>
      <c r="OO312" s="106"/>
      <c r="OP312" s="106"/>
      <c r="OQ312" s="106"/>
      <c r="OR312" s="106"/>
      <c r="OS312" s="106"/>
      <c r="OT312" s="106"/>
      <c r="OU312" s="106"/>
      <c r="OV312" s="106"/>
      <c r="OW312" s="106"/>
      <c r="OX312" s="106"/>
      <c r="OY312" s="106"/>
      <c r="OZ312" s="106"/>
      <c r="PA312" s="106"/>
      <c r="PB312" s="106"/>
      <c r="PC312" s="106"/>
      <c r="PD312" s="106"/>
      <c r="PE312" s="106"/>
      <c r="PF312" s="106"/>
      <c r="PG312" s="106"/>
      <c r="PH312" s="106"/>
      <c r="PI312" s="106"/>
      <c r="PJ312" s="106"/>
      <c r="PK312" s="106"/>
      <c r="PL312" s="106"/>
      <c r="PM312" s="106"/>
      <c r="PN312" s="106"/>
      <c r="PO312" s="106"/>
      <c r="PP312" s="106"/>
      <c r="PQ312" s="106"/>
      <c r="PR312" s="106"/>
      <c r="PS312" s="106"/>
      <c r="PT312" s="106"/>
      <c r="PU312" s="106"/>
      <c r="PV312" s="106"/>
      <c r="PW312" s="106"/>
      <c r="PX312" s="106"/>
      <c r="PY312" s="106"/>
      <c r="PZ312" s="106"/>
      <c r="QA312" s="106"/>
      <c r="QB312" s="106"/>
      <c r="QC312" s="106"/>
      <c r="QD312" s="106"/>
      <c r="QE312" s="106"/>
      <c r="QF312" s="106"/>
      <c r="QG312" s="106"/>
      <c r="QH312" s="106"/>
      <c r="QI312" s="106"/>
      <c r="QJ312" s="106"/>
      <c r="QK312" s="106"/>
      <c r="QL312" s="106"/>
      <c r="QM312" s="106"/>
      <c r="QN312" s="106"/>
      <c r="QO312" s="106"/>
      <c r="QP312" s="106"/>
      <c r="QQ312" s="106"/>
      <c r="QR312" s="106"/>
      <c r="QS312" s="106"/>
      <c r="QT312" s="106"/>
      <c r="QU312" s="106"/>
      <c r="QV312" s="106"/>
      <c r="QW312" s="106"/>
      <c r="QX312" s="106"/>
      <c r="QY312" s="106"/>
      <c r="QZ312" s="106"/>
      <c r="RA312" s="106"/>
      <c r="RB312" s="106"/>
      <c r="RC312" s="106"/>
      <c r="RD312" s="106"/>
      <c r="RE312" s="106"/>
      <c r="RF312" s="106"/>
      <c r="RG312" s="106"/>
      <c r="RH312" s="106"/>
      <c r="RI312" s="106"/>
      <c r="RJ312" s="106"/>
      <c r="RK312" s="106"/>
      <c r="RL312" s="106"/>
      <c r="RM312" s="106"/>
      <c r="RN312" s="106"/>
      <c r="RO312" s="106"/>
      <c r="RP312" s="106"/>
      <c r="RQ312" s="106"/>
      <c r="RR312" s="106"/>
    </row>
    <row r="313" spans="1:486" x14ac:dyDescent="0.3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14"/>
      <c r="Q313" s="114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  <c r="GB313" s="106"/>
      <c r="GC313" s="106"/>
      <c r="GD313" s="106"/>
      <c r="GE313" s="106"/>
      <c r="GF313" s="106"/>
      <c r="GG313" s="106"/>
      <c r="GH313" s="106"/>
      <c r="GI313" s="106"/>
      <c r="GJ313" s="106"/>
      <c r="GK313" s="106"/>
      <c r="GL313" s="106"/>
      <c r="GM313" s="106"/>
      <c r="GN313" s="106"/>
      <c r="GO313" s="106"/>
      <c r="GP313" s="106"/>
      <c r="GQ313" s="106"/>
      <c r="GR313" s="106"/>
      <c r="GS313" s="106"/>
      <c r="GT313" s="106"/>
      <c r="GU313" s="106"/>
      <c r="GV313" s="106"/>
      <c r="GW313" s="106"/>
      <c r="GX313" s="106"/>
      <c r="GY313" s="106"/>
      <c r="GZ313" s="106"/>
      <c r="HA313" s="106"/>
      <c r="HB313" s="106"/>
      <c r="HC313" s="106"/>
      <c r="HD313" s="106"/>
      <c r="HE313" s="106"/>
      <c r="HF313" s="106"/>
      <c r="HG313" s="106"/>
      <c r="HH313" s="106"/>
      <c r="HI313" s="106"/>
      <c r="HJ313" s="106"/>
      <c r="HK313" s="106"/>
      <c r="HL313" s="106"/>
      <c r="HM313" s="106"/>
      <c r="HN313" s="106"/>
      <c r="HO313" s="106"/>
      <c r="HP313" s="106"/>
      <c r="HQ313" s="106"/>
      <c r="HR313" s="106"/>
      <c r="HS313" s="106"/>
      <c r="HT313" s="106"/>
      <c r="HU313" s="106"/>
      <c r="HV313" s="106"/>
      <c r="HW313" s="106"/>
      <c r="HX313" s="106"/>
      <c r="HY313" s="106"/>
      <c r="HZ313" s="106"/>
      <c r="IA313" s="106"/>
      <c r="IB313" s="106"/>
      <c r="IC313" s="106"/>
      <c r="ID313" s="106"/>
      <c r="IE313" s="106"/>
      <c r="IF313" s="106"/>
      <c r="IG313" s="106"/>
      <c r="IH313" s="106"/>
      <c r="II313" s="106"/>
      <c r="IJ313" s="106"/>
      <c r="IK313" s="106"/>
      <c r="IL313" s="106"/>
      <c r="IM313" s="106"/>
      <c r="IN313" s="106"/>
      <c r="IO313" s="106"/>
      <c r="IP313" s="106"/>
      <c r="IQ313" s="106"/>
      <c r="IR313" s="106"/>
      <c r="IS313" s="106"/>
      <c r="IT313" s="106"/>
      <c r="IU313" s="106"/>
      <c r="IV313" s="106"/>
      <c r="IW313" s="106"/>
      <c r="IX313" s="106"/>
      <c r="IY313" s="106"/>
      <c r="IZ313" s="106"/>
      <c r="JA313" s="106"/>
      <c r="JB313" s="106"/>
      <c r="JC313" s="106"/>
      <c r="JD313" s="106"/>
      <c r="JE313" s="106"/>
      <c r="JF313" s="106"/>
      <c r="JG313" s="106"/>
      <c r="JH313" s="106"/>
      <c r="JI313" s="106"/>
      <c r="JJ313" s="106"/>
      <c r="JK313" s="106"/>
      <c r="JL313" s="106"/>
      <c r="JM313" s="106"/>
      <c r="JN313" s="106"/>
      <c r="JO313" s="106"/>
      <c r="JP313" s="106"/>
      <c r="JQ313" s="106"/>
      <c r="JR313" s="106"/>
      <c r="JS313" s="106"/>
      <c r="JT313" s="106"/>
      <c r="JU313" s="106"/>
      <c r="JV313" s="106"/>
      <c r="JW313" s="106"/>
      <c r="JX313" s="106"/>
      <c r="JY313" s="106"/>
      <c r="JZ313" s="106"/>
      <c r="KA313" s="106"/>
      <c r="KB313" s="106"/>
      <c r="KC313" s="106"/>
      <c r="KD313" s="106"/>
      <c r="KE313" s="106"/>
      <c r="KF313" s="106"/>
      <c r="KG313" s="106"/>
      <c r="KH313" s="106"/>
      <c r="KI313" s="106"/>
      <c r="KJ313" s="106"/>
      <c r="KK313" s="106"/>
      <c r="KL313" s="106"/>
      <c r="KM313" s="106"/>
      <c r="KN313" s="106"/>
      <c r="KO313" s="106"/>
      <c r="KP313" s="106"/>
      <c r="KQ313" s="106"/>
      <c r="KR313" s="106"/>
      <c r="KS313" s="106"/>
      <c r="KT313" s="106"/>
      <c r="KU313" s="106"/>
      <c r="KV313" s="106"/>
      <c r="KW313" s="106"/>
      <c r="KX313" s="106"/>
      <c r="KY313" s="106"/>
      <c r="KZ313" s="106"/>
      <c r="LA313" s="106"/>
      <c r="LB313" s="106"/>
      <c r="LC313" s="106"/>
      <c r="LD313" s="106"/>
      <c r="LE313" s="106"/>
      <c r="LF313" s="106"/>
      <c r="LG313" s="106"/>
      <c r="LH313" s="106"/>
      <c r="LI313" s="106"/>
      <c r="LJ313" s="106"/>
      <c r="LK313" s="106"/>
      <c r="LL313" s="106"/>
      <c r="LM313" s="106"/>
      <c r="LN313" s="106"/>
      <c r="LO313" s="106"/>
      <c r="LP313" s="106"/>
      <c r="LQ313" s="106"/>
      <c r="LR313" s="106"/>
      <c r="LS313" s="106"/>
      <c r="LT313" s="106"/>
      <c r="LU313" s="106"/>
      <c r="LV313" s="106"/>
      <c r="LW313" s="106"/>
      <c r="LX313" s="106"/>
      <c r="LY313" s="106"/>
      <c r="LZ313" s="106"/>
      <c r="MA313" s="106"/>
      <c r="MB313" s="106"/>
      <c r="MC313" s="106"/>
      <c r="MD313" s="106"/>
      <c r="ME313" s="106"/>
      <c r="MF313" s="106"/>
      <c r="MG313" s="106"/>
      <c r="MH313" s="106"/>
      <c r="MI313" s="106"/>
      <c r="MJ313" s="106"/>
      <c r="MK313" s="106"/>
      <c r="ML313" s="106"/>
      <c r="MM313" s="106"/>
      <c r="MN313" s="106"/>
      <c r="MO313" s="106"/>
      <c r="MP313" s="106"/>
      <c r="MQ313" s="106"/>
      <c r="MR313" s="106"/>
      <c r="MS313" s="106"/>
      <c r="MT313" s="106"/>
      <c r="MU313" s="106"/>
      <c r="MV313" s="106"/>
      <c r="MW313" s="106"/>
      <c r="MX313" s="106"/>
      <c r="MY313" s="106"/>
      <c r="MZ313" s="106"/>
      <c r="NA313" s="106"/>
      <c r="NB313" s="106"/>
      <c r="NC313" s="106"/>
      <c r="ND313" s="106"/>
      <c r="NE313" s="106"/>
      <c r="NF313" s="106"/>
      <c r="NG313" s="106"/>
      <c r="NH313" s="106"/>
      <c r="NI313" s="106"/>
      <c r="NJ313" s="106"/>
      <c r="NK313" s="106"/>
      <c r="NL313" s="106"/>
      <c r="NM313" s="106"/>
      <c r="NN313" s="106"/>
      <c r="NO313" s="106"/>
      <c r="NP313" s="106"/>
      <c r="NQ313" s="106"/>
      <c r="NR313" s="106"/>
      <c r="NS313" s="106"/>
      <c r="NT313" s="106"/>
      <c r="NU313" s="106"/>
      <c r="NV313" s="106"/>
      <c r="NW313" s="106"/>
      <c r="NX313" s="106"/>
      <c r="NY313" s="106"/>
      <c r="NZ313" s="106"/>
      <c r="OA313" s="106"/>
      <c r="OB313" s="106"/>
      <c r="OC313" s="106"/>
      <c r="OD313" s="106"/>
      <c r="OE313" s="106"/>
      <c r="OF313" s="106"/>
      <c r="OG313" s="106"/>
      <c r="OH313" s="106"/>
      <c r="OI313" s="106"/>
      <c r="OJ313" s="106"/>
      <c r="OK313" s="106"/>
      <c r="OL313" s="106"/>
      <c r="OM313" s="106"/>
      <c r="ON313" s="106"/>
      <c r="OO313" s="106"/>
      <c r="OP313" s="106"/>
      <c r="OQ313" s="106"/>
      <c r="OR313" s="106"/>
      <c r="OS313" s="106"/>
      <c r="OT313" s="106"/>
      <c r="OU313" s="106"/>
      <c r="OV313" s="106"/>
      <c r="OW313" s="106"/>
      <c r="OX313" s="106"/>
      <c r="OY313" s="106"/>
      <c r="OZ313" s="106"/>
      <c r="PA313" s="106"/>
      <c r="PB313" s="106"/>
      <c r="PC313" s="106"/>
      <c r="PD313" s="106"/>
      <c r="PE313" s="106"/>
      <c r="PF313" s="106"/>
      <c r="PG313" s="106"/>
      <c r="PH313" s="106"/>
      <c r="PI313" s="106"/>
      <c r="PJ313" s="106"/>
      <c r="PK313" s="106"/>
      <c r="PL313" s="106"/>
      <c r="PM313" s="106"/>
      <c r="PN313" s="106"/>
      <c r="PO313" s="106"/>
      <c r="PP313" s="106"/>
      <c r="PQ313" s="106"/>
      <c r="PR313" s="106"/>
      <c r="PS313" s="106"/>
      <c r="PT313" s="106"/>
      <c r="PU313" s="106"/>
      <c r="PV313" s="106"/>
      <c r="PW313" s="106"/>
      <c r="PX313" s="106"/>
      <c r="PY313" s="106"/>
      <c r="PZ313" s="106"/>
      <c r="QA313" s="106"/>
      <c r="QB313" s="106"/>
      <c r="QC313" s="106"/>
      <c r="QD313" s="106"/>
      <c r="QE313" s="106"/>
      <c r="QF313" s="106"/>
      <c r="QG313" s="106"/>
      <c r="QH313" s="106"/>
      <c r="QI313" s="106"/>
      <c r="QJ313" s="106"/>
      <c r="QK313" s="106"/>
      <c r="QL313" s="106"/>
      <c r="QM313" s="106"/>
      <c r="QN313" s="106"/>
      <c r="QO313" s="106"/>
      <c r="QP313" s="106"/>
      <c r="QQ313" s="106"/>
      <c r="QR313" s="106"/>
      <c r="QS313" s="106"/>
      <c r="QT313" s="106"/>
      <c r="QU313" s="106"/>
      <c r="QV313" s="106"/>
      <c r="QW313" s="106"/>
      <c r="QX313" s="106"/>
      <c r="QY313" s="106"/>
      <c r="QZ313" s="106"/>
      <c r="RA313" s="106"/>
      <c r="RB313" s="106"/>
      <c r="RC313" s="106"/>
      <c r="RD313" s="106"/>
      <c r="RE313" s="106"/>
      <c r="RF313" s="106"/>
      <c r="RG313" s="106"/>
      <c r="RH313" s="106"/>
      <c r="RI313" s="106"/>
      <c r="RJ313" s="106"/>
      <c r="RK313" s="106"/>
      <c r="RL313" s="106"/>
      <c r="RM313" s="106"/>
      <c r="RN313" s="106"/>
      <c r="RO313" s="106"/>
      <c r="RP313" s="106"/>
      <c r="RQ313" s="106"/>
      <c r="RR313" s="106"/>
    </row>
    <row r="314" spans="1:486" x14ac:dyDescent="0.3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14"/>
      <c r="Q314" s="114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  <c r="GB314" s="106"/>
      <c r="GC314" s="106"/>
      <c r="GD314" s="106"/>
      <c r="GE314" s="106"/>
      <c r="GF314" s="106"/>
      <c r="GG314" s="106"/>
      <c r="GH314" s="106"/>
      <c r="GI314" s="106"/>
      <c r="GJ314" s="106"/>
      <c r="GK314" s="106"/>
      <c r="GL314" s="106"/>
      <c r="GM314" s="106"/>
      <c r="GN314" s="106"/>
      <c r="GO314" s="106"/>
      <c r="GP314" s="106"/>
      <c r="GQ314" s="106"/>
      <c r="GR314" s="106"/>
      <c r="GS314" s="106"/>
      <c r="GT314" s="106"/>
      <c r="GU314" s="106"/>
      <c r="GV314" s="106"/>
      <c r="GW314" s="106"/>
      <c r="GX314" s="106"/>
      <c r="GY314" s="106"/>
      <c r="GZ314" s="106"/>
      <c r="HA314" s="106"/>
      <c r="HB314" s="106"/>
      <c r="HC314" s="106"/>
      <c r="HD314" s="106"/>
      <c r="HE314" s="106"/>
      <c r="HF314" s="106"/>
      <c r="HG314" s="106"/>
      <c r="HH314" s="106"/>
      <c r="HI314" s="106"/>
      <c r="HJ314" s="106"/>
      <c r="HK314" s="106"/>
      <c r="HL314" s="106"/>
      <c r="HM314" s="106"/>
      <c r="HN314" s="106"/>
      <c r="HO314" s="106"/>
      <c r="HP314" s="106"/>
      <c r="HQ314" s="106"/>
      <c r="HR314" s="106"/>
      <c r="HS314" s="106"/>
      <c r="HT314" s="106"/>
      <c r="HU314" s="106"/>
      <c r="HV314" s="106"/>
      <c r="HW314" s="106"/>
      <c r="HX314" s="106"/>
      <c r="HY314" s="106"/>
      <c r="HZ314" s="106"/>
      <c r="IA314" s="106"/>
      <c r="IB314" s="106"/>
      <c r="IC314" s="106"/>
      <c r="ID314" s="106"/>
      <c r="IE314" s="106"/>
      <c r="IF314" s="106"/>
      <c r="IG314" s="106"/>
      <c r="IH314" s="106"/>
      <c r="II314" s="106"/>
      <c r="IJ314" s="106"/>
      <c r="IK314" s="106"/>
      <c r="IL314" s="106"/>
      <c r="IM314" s="106"/>
      <c r="IN314" s="106"/>
      <c r="IO314" s="106"/>
      <c r="IP314" s="106"/>
      <c r="IQ314" s="106"/>
      <c r="IR314" s="106"/>
      <c r="IS314" s="106"/>
      <c r="IT314" s="106"/>
      <c r="IU314" s="106"/>
      <c r="IV314" s="106"/>
      <c r="IW314" s="106"/>
      <c r="IX314" s="106"/>
      <c r="IY314" s="106"/>
      <c r="IZ314" s="106"/>
      <c r="JA314" s="106"/>
      <c r="JB314" s="106"/>
      <c r="JC314" s="106"/>
      <c r="JD314" s="106"/>
      <c r="JE314" s="106"/>
      <c r="JF314" s="106"/>
      <c r="JG314" s="106"/>
      <c r="JH314" s="106"/>
      <c r="JI314" s="106"/>
      <c r="JJ314" s="106"/>
      <c r="JK314" s="106"/>
      <c r="JL314" s="106"/>
      <c r="JM314" s="106"/>
      <c r="JN314" s="106"/>
      <c r="JO314" s="106"/>
      <c r="JP314" s="106"/>
      <c r="JQ314" s="106"/>
      <c r="JR314" s="106"/>
      <c r="JS314" s="106"/>
      <c r="JT314" s="106"/>
      <c r="JU314" s="106"/>
      <c r="JV314" s="106"/>
      <c r="JW314" s="106"/>
      <c r="JX314" s="106"/>
      <c r="JY314" s="106"/>
      <c r="JZ314" s="106"/>
      <c r="KA314" s="106"/>
      <c r="KB314" s="106"/>
      <c r="KC314" s="106"/>
      <c r="KD314" s="106"/>
      <c r="KE314" s="106"/>
      <c r="KF314" s="106"/>
      <c r="KG314" s="106"/>
      <c r="KH314" s="106"/>
      <c r="KI314" s="106"/>
      <c r="KJ314" s="106"/>
      <c r="KK314" s="106"/>
      <c r="KL314" s="106"/>
      <c r="KM314" s="106"/>
      <c r="KN314" s="106"/>
      <c r="KO314" s="106"/>
      <c r="KP314" s="106"/>
      <c r="KQ314" s="106"/>
      <c r="KR314" s="106"/>
      <c r="KS314" s="106"/>
      <c r="KT314" s="106"/>
      <c r="KU314" s="106"/>
      <c r="KV314" s="106"/>
      <c r="KW314" s="106"/>
      <c r="KX314" s="106"/>
      <c r="KY314" s="106"/>
      <c r="KZ314" s="106"/>
      <c r="LA314" s="106"/>
      <c r="LB314" s="106"/>
      <c r="LC314" s="106"/>
      <c r="LD314" s="106"/>
      <c r="LE314" s="106"/>
      <c r="LF314" s="106"/>
      <c r="LG314" s="106"/>
      <c r="LH314" s="106"/>
      <c r="LI314" s="106"/>
      <c r="LJ314" s="106"/>
      <c r="LK314" s="106"/>
      <c r="LL314" s="106"/>
      <c r="LM314" s="106"/>
      <c r="LN314" s="106"/>
      <c r="LO314" s="106"/>
      <c r="LP314" s="106"/>
      <c r="LQ314" s="106"/>
      <c r="LR314" s="106"/>
      <c r="LS314" s="106"/>
      <c r="LT314" s="106"/>
      <c r="LU314" s="106"/>
      <c r="LV314" s="106"/>
      <c r="LW314" s="106"/>
      <c r="LX314" s="106"/>
      <c r="LY314" s="106"/>
      <c r="LZ314" s="106"/>
      <c r="MA314" s="106"/>
      <c r="MB314" s="106"/>
      <c r="MC314" s="106"/>
      <c r="MD314" s="106"/>
      <c r="ME314" s="106"/>
      <c r="MF314" s="106"/>
      <c r="MG314" s="106"/>
      <c r="MH314" s="106"/>
      <c r="MI314" s="106"/>
      <c r="MJ314" s="106"/>
      <c r="MK314" s="106"/>
      <c r="ML314" s="106"/>
      <c r="MM314" s="106"/>
      <c r="MN314" s="106"/>
      <c r="MO314" s="106"/>
      <c r="MP314" s="106"/>
      <c r="MQ314" s="106"/>
      <c r="MR314" s="106"/>
      <c r="MS314" s="106"/>
      <c r="MT314" s="106"/>
      <c r="MU314" s="106"/>
      <c r="MV314" s="106"/>
      <c r="MW314" s="106"/>
      <c r="MX314" s="106"/>
      <c r="MY314" s="106"/>
      <c r="MZ314" s="106"/>
      <c r="NA314" s="106"/>
      <c r="NB314" s="106"/>
      <c r="NC314" s="106"/>
      <c r="ND314" s="106"/>
      <c r="NE314" s="106"/>
      <c r="NF314" s="106"/>
      <c r="NG314" s="106"/>
      <c r="NH314" s="106"/>
      <c r="NI314" s="106"/>
      <c r="NJ314" s="106"/>
      <c r="NK314" s="106"/>
      <c r="NL314" s="106"/>
      <c r="NM314" s="106"/>
      <c r="NN314" s="106"/>
      <c r="NO314" s="106"/>
      <c r="NP314" s="106"/>
      <c r="NQ314" s="106"/>
      <c r="NR314" s="106"/>
      <c r="NS314" s="106"/>
      <c r="NT314" s="106"/>
      <c r="NU314" s="106"/>
      <c r="NV314" s="106"/>
      <c r="NW314" s="106"/>
      <c r="NX314" s="106"/>
      <c r="NY314" s="106"/>
      <c r="NZ314" s="106"/>
      <c r="OA314" s="106"/>
      <c r="OB314" s="106"/>
      <c r="OC314" s="106"/>
      <c r="OD314" s="106"/>
      <c r="OE314" s="106"/>
      <c r="OF314" s="106"/>
      <c r="OG314" s="106"/>
      <c r="OH314" s="106"/>
      <c r="OI314" s="106"/>
      <c r="OJ314" s="106"/>
      <c r="OK314" s="106"/>
      <c r="OL314" s="106"/>
      <c r="OM314" s="106"/>
      <c r="ON314" s="106"/>
      <c r="OO314" s="106"/>
      <c r="OP314" s="106"/>
      <c r="OQ314" s="106"/>
      <c r="OR314" s="106"/>
      <c r="OS314" s="106"/>
      <c r="OT314" s="106"/>
      <c r="OU314" s="106"/>
      <c r="OV314" s="106"/>
      <c r="OW314" s="106"/>
      <c r="OX314" s="106"/>
      <c r="OY314" s="106"/>
      <c r="OZ314" s="106"/>
      <c r="PA314" s="106"/>
      <c r="PB314" s="106"/>
      <c r="PC314" s="106"/>
      <c r="PD314" s="106"/>
      <c r="PE314" s="106"/>
      <c r="PF314" s="106"/>
      <c r="PG314" s="106"/>
      <c r="PH314" s="106"/>
      <c r="PI314" s="106"/>
      <c r="PJ314" s="106"/>
      <c r="PK314" s="106"/>
      <c r="PL314" s="106"/>
      <c r="PM314" s="106"/>
      <c r="PN314" s="106"/>
      <c r="PO314" s="106"/>
      <c r="PP314" s="106"/>
      <c r="PQ314" s="106"/>
      <c r="PR314" s="106"/>
      <c r="PS314" s="106"/>
      <c r="PT314" s="106"/>
      <c r="PU314" s="106"/>
      <c r="PV314" s="106"/>
      <c r="PW314" s="106"/>
      <c r="PX314" s="106"/>
      <c r="PY314" s="106"/>
      <c r="PZ314" s="106"/>
      <c r="QA314" s="106"/>
      <c r="QB314" s="106"/>
      <c r="QC314" s="106"/>
      <c r="QD314" s="106"/>
      <c r="QE314" s="106"/>
      <c r="QF314" s="106"/>
      <c r="QG314" s="106"/>
      <c r="QH314" s="106"/>
      <c r="QI314" s="106"/>
      <c r="QJ314" s="106"/>
      <c r="QK314" s="106"/>
      <c r="QL314" s="106"/>
      <c r="QM314" s="106"/>
      <c r="QN314" s="106"/>
      <c r="QO314" s="106"/>
      <c r="QP314" s="106"/>
      <c r="QQ314" s="106"/>
      <c r="QR314" s="106"/>
      <c r="QS314" s="106"/>
      <c r="QT314" s="106"/>
      <c r="QU314" s="106"/>
      <c r="QV314" s="106"/>
      <c r="QW314" s="106"/>
      <c r="QX314" s="106"/>
      <c r="QY314" s="106"/>
      <c r="QZ314" s="106"/>
      <c r="RA314" s="106"/>
      <c r="RB314" s="106"/>
      <c r="RC314" s="106"/>
      <c r="RD314" s="106"/>
      <c r="RE314" s="106"/>
      <c r="RF314" s="106"/>
      <c r="RG314" s="106"/>
      <c r="RH314" s="106"/>
      <c r="RI314" s="106"/>
      <c r="RJ314" s="106"/>
      <c r="RK314" s="106"/>
      <c r="RL314" s="106"/>
      <c r="RM314" s="106"/>
      <c r="RN314" s="106"/>
      <c r="RO314" s="106"/>
      <c r="RP314" s="106"/>
      <c r="RQ314" s="106"/>
      <c r="RR314" s="106"/>
    </row>
    <row r="315" spans="1:486" x14ac:dyDescent="0.3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14"/>
      <c r="Q315" s="114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  <c r="GB315" s="106"/>
      <c r="GC315" s="106"/>
      <c r="GD315" s="106"/>
      <c r="GE315" s="106"/>
      <c r="GF315" s="106"/>
      <c r="GG315" s="106"/>
      <c r="GH315" s="106"/>
      <c r="GI315" s="106"/>
      <c r="GJ315" s="106"/>
      <c r="GK315" s="106"/>
      <c r="GL315" s="106"/>
      <c r="GM315" s="106"/>
      <c r="GN315" s="106"/>
      <c r="GO315" s="106"/>
      <c r="GP315" s="106"/>
      <c r="GQ315" s="106"/>
      <c r="GR315" s="106"/>
      <c r="GS315" s="106"/>
      <c r="GT315" s="106"/>
      <c r="GU315" s="106"/>
      <c r="GV315" s="106"/>
      <c r="GW315" s="106"/>
      <c r="GX315" s="106"/>
      <c r="GY315" s="106"/>
      <c r="GZ315" s="106"/>
      <c r="HA315" s="106"/>
      <c r="HB315" s="106"/>
      <c r="HC315" s="106"/>
      <c r="HD315" s="106"/>
      <c r="HE315" s="106"/>
      <c r="HF315" s="106"/>
      <c r="HG315" s="106"/>
      <c r="HH315" s="106"/>
      <c r="HI315" s="106"/>
      <c r="HJ315" s="106"/>
      <c r="HK315" s="106"/>
      <c r="HL315" s="106"/>
      <c r="HM315" s="106"/>
      <c r="HN315" s="106"/>
      <c r="HO315" s="106"/>
      <c r="HP315" s="106"/>
      <c r="HQ315" s="106"/>
      <c r="HR315" s="106"/>
      <c r="HS315" s="106"/>
      <c r="HT315" s="106"/>
      <c r="HU315" s="106"/>
      <c r="HV315" s="106"/>
      <c r="HW315" s="106"/>
      <c r="HX315" s="106"/>
      <c r="HY315" s="106"/>
      <c r="HZ315" s="106"/>
      <c r="IA315" s="106"/>
      <c r="IB315" s="106"/>
      <c r="IC315" s="106"/>
      <c r="ID315" s="106"/>
      <c r="IE315" s="106"/>
      <c r="IF315" s="106"/>
      <c r="IG315" s="106"/>
      <c r="IH315" s="106"/>
      <c r="II315" s="106"/>
      <c r="IJ315" s="106"/>
      <c r="IK315" s="106"/>
      <c r="IL315" s="106"/>
      <c r="IM315" s="106"/>
      <c r="IN315" s="106"/>
      <c r="IO315" s="106"/>
      <c r="IP315" s="106"/>
      <c r="IQ315" s="106"/>
      <c r="IR315" s="106"/>
      <c r="IS315" s="106"/>
      <c r="IT315" s="106"/>
      <c r="IU315" s="106"/>
      <c r="IV315" s="106"/>
      <c r="IW315" s="106"/>
      <c r="IX315" s="106"/>
      <c r="IY315" s="106"/>
      <c r="IZ315" s="106"/>
      <c r="JA315" s="106"/>
      <c r="JB315" s="106"/>
      <c r="JC315" s="106"/>
      <c r="JD315" s="106"/>
      <c r="JE315" s="106"/>
      <c r="JF315" s="106"/>
      <c r="JG315" s="106"/>
      <c r="JH315" s="106"/>
      <c r="JI315" s="106"/>
      <c r="JJ315" s="106"/>
      <c r="JK315" s="106"/>
      <c r="JL315" s="106"/>
      <c r="JM315" s="106"/>
      <c r="JN315" s="106"/>
      <c r="JO315" s="106"/>
      <c r="JP315" s="106"/>
      <c r="JQ315" s="106"/>
      <c r="JR315" s="106"/>
      <c r="JS315" s="106"/>
      <c r="JT315" s="106"/>
      <c r="JU315" s="106"/>
      <c r="JV315" s="106"/>
      <c r="JW315" s="106"/>
      <c r="JX315" s="106"/>
      <c r="JY315" s="106"/>
      <c r="JZ315" s="106"/>
      <c r="KA315" s="106"/>
      <c r="KB315" s="106"/>
      <c r="KC315" s="106"/>
      <c r="KD315" s="106"/>
      <c r="KE315" s="106"/>
      <c r="KF315" s="106"/>
      <c r="KG315" s="106"/>
      <c r="KH315" s="106"/>
      <c r="KI315" s="106"/>
      <c r="KJ315" s="106"/>
      <c r="KK315" s="106"/>
      <c r="KL315" s="106"/>
      <c r="KM315" s="106"/>
      <c r="KN315" s="106"/>
      <c r="KO315" s="106"/>
      <c r="KP315" s="106"/>
      <c r="KQ315" s="106"/>
      <c r="KR315" s="106"/>
      <c r="KS315" s="106"/>
      <c r="KT315" s="106"/>
      <c r="KU315" s="106"/>
      <c r="KV315" s="106"/>
      <c r="KW315" s="106"/>
      <c r="KX315" s="106"/>
      <c r="KY315" s="106"/>
      <c r="KZ315" s="106"/>
      <c r="LA315" s="106"/>
      <c r="LB315" s="106"/>
      <c r="LC315" s="106"/>
      <c r="LD315" s="106"/>
      <c r="LE315" s="106"/>
      <c r="LF315" s="106"/>
      <c r="LG315" s="106"/>
      <c r="LH315" s="106"/>
      <c r="LI315" s="106"/>
      <c r="LJ315" s="106"/>
      <c r="LK315" s="106"/>
      <c r="LL315" s="106"/>
      <c r="LM315" s="106"/>
      <c r="LN315" s="106"/>
      <c r="LO315" s="106"/>
      <c r="LP315" s="106"/>
      <c r="LQ315" s="106"/>
      <c r="LR315" s="106"/>
      <c r="LS315" s="106"/>
      <c r="LT315" s="106"/>
      <c r="LU315" s="106"/>
      <c r="LV315" s="106"/>
      <c r="LW315" s="106"/>
      <c r="LX315" s="106"/>
      <c r="LY315" s="106"/>
      <c r="LZ315" s="106"/>
      <c r="MA315" s="106"/>
      <c r="MB315" s="106"/>
      <c r="MC315" s="106"/>
      <c r="MD315" s="106"/>
      <c r="ME315" s="106"/>
      <c r="MF315" s="106"/>
      <c r="MG315" s="106"/>
      <c r="MH315" s="106"/>
      <c r="MI315" s="106"/>
      <c r="MJ315" s="106"/>
      <c r="MK315" s="106"/>
      <c r="ML315" s="106"/>
      <c r="MM315" s="106"/>
      <c r="MN315" s="106"/>
      <c r="MO315" s="106"/>
      <c r="MP315" s="106"/>
      <c r="MQ315" s="106"/>
      <c r="MR315" s="106"/>
      <c r="MS315" s="106"/>
      <c r="MT315" s="106"/>
      <c r="MU315" s="106"/>
      <c r="MV315" s="106"/>
      <c r="MW315" s="106"/>
      <c r="MX315" s="106"/>
      <c r="MY315" s="106"/>
      <c r="MZ315" s="106"/>
      <c r="NA315" s="106"/>
      <c r="NB315" s="106"/>
      <c r="NC315" s="106"/>
      <c r="ND315" s="106"/>
      <c r="NE315" s="106"/>
      <c r="NF315" s="106"/>
      <c r="NG315" s="106"/>
      <c r="NH315" s="106"/>
      <c r="NI315" s="106"/>
      <c r="NJ315" s="106"/>
      <c r="NK315" s="106"/>
      <c r="NL315" s="106"/>
      <c r="NM315" s="106"/>
      <c r="NN315" s="106"/>
      <c r="NO315" s="106"/>
      <c r="NP315" s="106"/>
      <c r="NQ315" s="106"/>
      <c r="NR315" s="106"/>
      <c r="NS315" s="106"/>
      <c r="NT315" s="106"/>
      <c r="NU315" s="106"/>
      <c r="NV315" s="106"/>
      <c r="NW315" s="106"/>
      <c r="NX315" s="106"/>
      <c r="NY315" s="106"/>
      <c r="NZ315" s="106"/>
      <c r="OA315" s="106"/>
      <c r="OB315" s="106"/>
      <c r="OC315" s="106"/>
      <c r="OD315" s="106"/>
      <c r="OE315" s="106"/>
      <c r="OF315" s="106"/>
      <c r="OG315" s="106"/>
      <c r="OH315" s="106"/>
      <c r="OI315" s="106"/>
      <c r="OJ315" s="106"/>
      <c r="OK315" s="106"/>
      <c r="OL315" s="106"/>
      <c r="OM315" s="106"/>
      <c r="ON315" s="106"/>
      <c r="OO315" s="106"/>
      <c r="OP315" s="106"/>
      <c r="OQ315" s="106"/>
      <c r="OR315" s="106"/>
      <c r="OS315" s="106"/>
      <c r="OT315" s="106"/>
      <c r="OU315" s="106"/>
      <c r="OV315" s="106"/>
      <c r="OW315" s="106"/>
      <c r="OX315" s="106"/>
      <c r="OY315" s="106"/>
      <c r="OZ315" s="106"/>
      <c r="PA315" s="106"/>
      <c r="PB315" s="106"/>
      <c r="PC315" s="106"/>
      <c r="PD315" s="106"/>
      <c r="PE315" s="106"/>
      <c r="PF315" s="106"/>
      <c r="PG315" s="106"/>
      <c r="PH315" s="106"/>
      <c r="PI315" s="106"/>
      <c r="PJ315" s="106"/>
      <c r="PK315" s="106"/>
      <c r="PL315" s="106"/>
      <c r="PM315" s="106"/>
      <c r="PN315" s="106"/>
      <c r="PO315" s="106"/>
      <c r="PP315" s="106"/>
      <c r="PQ315" s="106"/>
      <c r="PR315" s="106"/>
      <c r="PS315" s="106"/>
      <c r="PT315" s="106"/>
      <c r="PU315" s="106"/>
      <c r="PV315" s="106"/>
      <c r="PW315" s="106"/>
      <c r="PX315" s="106"/>
      <c r="PY315" s="106"/>
      <c r="PZ315" s="106"/>
      <c r="QA315" s="106"/>
      <c r="QB315" s="106"/>
      <c r="QC315" s="106"/>
      <c r="QD315" s="106"/>
      <c r="QE315" s="106"/>
      <c r="QF315" s="106"/>
      <c r="QG315" s="106"/>
      <c r="QH315" s="106"/>
      <c r="QI315" s="106"/>
      <c r="QJ315" s="106"/>
      <c r="QK315" s="106"/>
      <c r="QL315" s="106"/>
      <c r="QM315" s="106"/>
      <c r="QN315" s="106"/>
      <c r="QO315" s="106"/>
      <c r="QP315" s="106"/>
      <c r="QQ315" s="106"/>
      <c r="QR315" s="106"/>
      <c r="QS315" s="106"/>
      <c r="QT315" s="106"/>
      <c r="QU315" s="106"/>
      <c r="QV315" s="106"/>
      <c r="QW315" s="106"/>
      <c r="QX315" s="106"/>
      <c r="QY315" s="106"/>
      <c r="QZ315" s="106"/>
      <c r="RA315" s="106"/>
      <c r="RB315" s="106"/>
      <c r="RC315" s="106"/>
      <c r="RD315" s="106"/>
      <c r="RE315" s="106"/>
      <c r="RF315" s="106"/>
      <c r="RG315" s="106"/>
      <c r="RH315" s="106"/>
      <c r="RI315" s="106"/>
      <c r="RJ315" s="106"/>
      <c r="RK315" s="106"/>
      <c r="RL315" s="106"/>
      <c r="RM315" s="106"/>
      <c r="RN315" s="106"/>
      <c r="RO315" s="106"/>
      <c r="RP315" s="106"/>
      <c r="RQ315" s="106"/>
      <c r="RR315" s="106"/>
    </row>
    <row r="316" spans="1:486" x14ac:dyDescent="0.3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14"/>
      <c r="Q316" s="114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  <c r="GB316" s="106"/>
      <c r="GC316" s="106"/>
      <c r="GD316" s="106"/>
      <c r="GE316" s="106"/>
      <c r="GF316" s="106"/>
      <c r="GG316" s="106"/>
      <c r="GH316" s="106"/>
      <c r="GI316" s="106"/>
      <c r="GJ316" s="106"/>
      <c r="GK316" s="106"/>
      <c r="GL316" s="106"/>
      <c r="GM316" s="106"/>
      <c r="GN316" s="106"/>
      <c r="GO316" s="106"/>
      <c r="GP316" s="106"/>
      <c r="GQ316" s="106"/>
      <c r="GR316" s="106"/>
      <c r="GS316" s="106"/>
      <c r="GT316" s="106"/>
      <c r="GU316" s="106"/>
      <c r="GV316" s="106"/>
      <c r="GW316" s="106"/>
      <c r="GX316" s="106"/>
      <c r="GY316" s="106"/>
      <c r="GZ316" s="106"/>
      <c r="HA316" s="106"/>
      <c r="HB316" s="106"/>
      <c r="HC316" s="106"/>
      <c r="HD316" s="106"/>
      <c r="HE316" s="106"/>
      <c r="HF316" s="106"/>
      <c r="HG316" s="106"/>
      <c r="HH316" s="106"/>
      <c r="HI316" s="106"/>
      <c r="HJ316" s="106"/>
      <c r="HK316" s="106"/>
      <c r="HL316" s="106"/>
      <c r="HM316" s="106"/>
      <c r="HN316" s="106"/>
      <c r="HO316" s="106"/>
      <c r="HP316" s="106"/>
      <c r="HQ316" s="106"/>
      <c r="HR316" s="106"/>
      <c r="HS316" s="106"/>
      <c r="HT316" s="106"/>
      <c r="HU316" s="106"/>
      <c r="HV316" s="106"/>
      <c r="HW316" s="106"/>
      <c r="HX316" s="106"/>
      <c r="HY316" s="106"/>
      <c r="HZ316" s="106"/>
      <c r="IA316" s="106"/>
      <c r="IB316" s="106"/>
      <c r="IC316" s="106"/>
      <c r="ID316" s="106"/>
      <c r="IE316" s="106"/>
      <c r="IF316" s="106"/>
      <c r="IG316" s="106"/>
      <c r="IH316" s="106"/>
      <c r="II316" s="106"/>
      <c r="IJ316" s="106"/>
      <c r="IK316" s="106"/>
      <c r="IL316" s="106"/>
      <c r="IM316" s="106"/>
      <c r="IN316" s="106"/>
      <c r="IO316" s="106"/>
      <c r="IP316" s="106"/>
      <c r="IQ316" s="106"/>
      <c r="IR316" s="106"/>
      <c r="IS316" s="106"/>
      <c r="IT316" s="106"/>
      <c r="IU316" s="106"/>
      <c r="IV316" s="106"/>
      <c r="IW316" s="106"/>
      <c r="IX316" s="106"/>
      <c r="IY316" s="106"/>
      <c r="IZ316" s="106"/>
      <c r="JA316" s="106"/>
      <c r="JB316" s="106"/>
      <c r="JC316" s="106"/>
      <c r="JD316" s="106"/>
      <c r="JE316" s="106"/>
      <c r="JF316" s="106"/>
      <c r="JG316" s="106"/>
      <c r="JH316" s="106"/>
      <c r="JI316" s="106"/>
      <c r="JJ316" s="106"/>
      <c r="JK316" s="106"/>
      <c r="JL316" s="106"/>
      <c r="JM316" s="106"/>
      <c r="JN316" s="106"/>
      <c r="JO316" s="106"/>
      <c r="JP316" s="106"/>
      <c r="JQ316" s="106"/>
      <c r="JR316" s="106"/>
      <c r="JS316" s="106"/>
      <c r="JT316" s="106"/>
      <c r="JU316" s="106"/>
      <c r="JV316" s="106"/>
      <c r="JW316" s="106"/>
      <c r="JX316" s="106"/>
      <c r="JY316" s="106"/>
      <c r="JZ316" s="106"/>
      <c r="KA316" s="106"/>
      <c r="KB316" s="106"/>
      <c r="KC316" s="106"/>
      <c r="KD316" s="106"/>
      <c r="KE316" s="106"/>
      <c r="KF316" s="106"/>
      <c r="KG316" s="106"/>
      <c r="KH316" s="106"/>
      <c r="KI316" s="106"/>
      <c r="KJ316" s="106"/>
      <c r="KK316" s="106"/>
      <c r="KL316" s="106"/>
      <c r="KM316" s="106"/>
      <c r="KN316" s="106"/>
      <c r="KO316" s="106"/>
      <c r="KP316" s="106"/>
      <c r="KQ316" s="106"/>
      <c r="KR316" s="106"/>
      <c r="KS316" s="106"/>
      <c r="KT316" s="106"/>
      <c r="KU316" s="106"/>
      <c r="KV316" s="106"/>
      <c r="KW316" s="106"/>
      <c r="KX316" s="106"/>
      <c r="KY316" s="106"/>
      <c r="KZ316" s="106"/>
      <c r="LA316" s="106"/>
      <c r="LB316" s="106"/>
      <c r="LC316" s="106"/>
      <c r="LD316" s="106"/>
      <c r="LE316" s="106"/>
      <c r="LF316" s="106"/>
      <c r="LG316" s="106"/>
      <c r="LH316" s="106"/>
      <c r="LI316" s="106"/>
      <c r="LJ316" s="106"/>
      <c r="LK316" s="106"/>
      <c r="LL316" s="106"/>
      <c r="LM316" s="106"/>
      <c r="LN316" s="106"/>
      <c r="LO316" s="106"/>
      <c r="LP316" s="106"/>
      <c r="LQ316" s="106"/>
      <c r="LR316" s="106"/>
      <c r="LS316" s="106"/>
      <c r="LT316" s="106"/>
      <c r="LU316" s="106"/>
      <c r="LV316" s="106"/>
      <c r="LW316" s="106"/>
      <c r="LX316" s="106"/>
      <c r="LY316" s="106"/>
      <c r="LZ316" s="106"/>
      <c r="MA316" s="106"/>
      <c r="MB316" s="106"/>
      <c r="MC316" s="106"/>
      <c r="MD316" s="106"/>
      <c r="ME316" s="106"/>
      <c r="MF316" s="106"/>
      <c r="MG316" s="106"/>
      <c r="MH316" s="106"/>
      <c r="MI316" s="106"/>
      <c r="MJ316" s="106"/>
      <c r="MK316" s="106"/>
      <c r="ML316" s="106"/>
      <c r="MM316" s="106"/>
      <c r="MN316" s="106"/>
      <c r="MO316" s="106"/>
      <c r="MP316" s="106"/>
      <c r="MQ316" s="106"/>
      <c r="MR316" s="106"/>
      <c r="MS316" s="106"/>
      <c r="MT316" s="106"/>
      <c r="MU316" s="106"/>
      <c r="MV316" s="106"/>
      <c r="MW316" s="106"/>
      <c r="MX316" s="106"/>
      <c r="MY316" s="106"/>
      <c r="MZ316" s="106"/>
      <c r="NA316" s="106"/>
      <c r="NB316" s="106"/>
      <c r="NC316" s="106"/>
      <c r="ND316" s="106"/>
      <c r="NE316" s="106"/>
      <c r="NF316" s="106"/>
      <c r="NG316" s="106"/>
      <c r="NH316" s="106"/>
      <c r="NI316" s="106"/>
      <c r="NJ316" s="106"/>
      <c r="NK316" s="106"/>
      <c r="NL316" s="106"/>
      <c r="NM316" s="106"/>
      <c r="NN316" s="106"/>
      <c r="NO316" s="106"/>
      <c r="NP316" s="106"/>
      <c r="NQ316" s="106"/>
      <c r="NR316" s="106"/>
      <c r="NS316" s="106"/>
      <c r="NT316" s="106"/>
      <c r="NU316" s="106"/>
      <c r="NV316" s="106"/>
      <c r="NW316" s="106"/>
      <c r="NX316" s="106"/>
      <c r="NY316" s="106"/>
      <c r="NZ316" s="106"/>
      <c r="OA316" s="106"/>
      <c r="OB316" s="106"/>
      <c r="OC316" s="106"/>
      <c r="OD316" s="106"/>
      <c r="OE316" s="106"/>
      <c r="OF316" s="106"/>
      <c r="OG316" s="106"/>
      <c r="OH316" s="106"/>
      <c r="OI316" s="106"/>
      <c r="OJ316" s="106"/>
      <c r="OK316" s="106"/>
      <c r="OL316" s="106"/>
      <c r="OM316" s="106"/>
      <c r="ON316" s="106"/>
      <c r="OO316" s="106"/>
      <c r="OP316" s="106"/>
      <c r="OQ316" s="106"/>
      <c r="OR316" s="106"/>
      <c r="OS316" s="106"/>
      <c r="OT316" s="106"/>
      <c r="OU316" s="106"/>
      <c r="OV316" s="106"/>
      <c r="OW316" s="106"/>
      <c r="OX316" s="106"/>
      <c r="OY316" s="106"/>
      <c r="OZ316" s="106"/>
      <c r="PA316" s="106"/>
      <c r="PB316" s="106"/>
      <c r="PC316" s="106"/>
      <c r="PD316" s="106"/>
      <c r="PE316" s="106"/>
      <c r="PF316" s="106"/>
      <c r="PG316" s="106"/>
      <c r="PH316" s="106"/>
      <c r="PI316" s="106"/>
      <c r="PJ316" s="106"/>
      <c r="PK316" s="106"/>
      <c r="PL316" s="106"/>
      <c r="PM316" s="106"/>
      <c r="PN316" s="106"/>
      <c r="PO316" s="106"/>
      <c r="PP316" s="106"/>
      <c r="PQ316" s="106"/>
      <c r="PR316" s="106"/>
      <c r="PS316" s="106"/>
      <c r="PT316" s="106"/>
      <c r="PU316" s="106"/>
      <c r="PV316" s="106"/>
      <c r="PW316" s="106"/>
      <c r="PX316" s="106"/>
      <c r="PY316" s="106"/>
      <c r="PZ316" s="106"/>
      <c r="QA316" s="106"/>
      <c r="QB316" s="106"/>
      <c r="QC316" s="106"/>
      <c r="QD316" s="106"/>
      <c r="QE316" s="106"/>
      <c r="QF316" s="106"/>
      <c r="QG316" s="106"/>
      <c r="QH316" s="106"/>
      <c r="QI316" s="106"/>
      <c r="QJ316" s="106"/>
      <c r="QK316" s="106"/>
      <c r="QL316" s="106"/>
      <c r="QM316" s="106"/>
      <c r="QN316" s="106"/>
      <c r="QO316" s="106"/>
      <c r="QP316" s="106"/>
      <c r="QQ316" s="106"/>
      <c r="QR316" s="106"/>
      <c r="QS316" s="106"/>
      <c r="QT316" s="106"/>
      <c r="QU316" s="106"/>
      <c r="QV316" s="106"/>
      <c r="QW316" s="106"/>
      <c r="QX316" s="106"/>
      <c r="QY316" s="106"/>
      <c r="QZ316" s="106"/>
      <c r="RA316" s="106"/>
      <c r="RB316" s="106"/>
      <c r="RC316" s="106"/>
      <c r="RD316" s="106"/>
      <c r="RE316" s="106"/>
      <c r="RF316" s="106"/>
      <c r="RG316" s="106"/>
      <c r="RH316" s="106"/>
      <c r="RI316" s="106"/>
      <c r="RJ316" s="106"/>
      <c r="RK316" s="106"/>
      <c r="RL316" s="106"/>
      <c r="RM316" s="106"/>
      <c r="RN316" s="106"/>
      <c r="RO316" s="106"/>
      <c r="RP316" s="106"/>
      <c r="RQ316" s="106"/>
      <c r="RR316" s="106"/>
    </row>
    <row r="317" spans="1:486" x14ac:dyDescent="0.3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14"/>
      <c r="Q317" s="114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  <c r="GB317" s="106"/>
      <c r="GC317" s="106"/>
      <c r="GD317" s="106"/>
      <c r="GE317" s="106"/>
      <c r="GF317" s="106"/>
      <c r="GG317" s="106"/>
      <c r="GH317" s="106"/>
      <c r="GI317" s="106"/>
      <c r="GJ317" s="106"/>
      <c r="GK317" s="106"/>
      <c r="GL317" s="106"/>
      <c r="GM317" s="106"/>
      <c r="GN317" s="106"/>
      <c r="GO317" s="106"/>
      <c r="GP317" s="106"/>
      <c r="GQ317" s="106"/>
      <c r="GR317" s="106"/>
      <c r="GS317" s="106"/>
      <c r="GT317" s="106"/>
      <c r="GU317" s="106"/>
      <c r="GV317" s="106"/>
      <c r="GW317" s="106"/>
      <c r="GX317" s="106"/>
      <c r="GY317" s="106"/>
      <c r="GZ317" s="106"/>
      <c r="HA317" s="106"/>
      <c r="HB317" s="106"/>
      <c r="HC317" s="106"/>
      <c r="HD317" s="106"/>
      <c r="HE317" s="106"/>
      <c r="HF317" s="106"/>
      <c r="HG317" s="106"/>
      <c r="HH317" s="106"/>
      <c r="HI317" s="106"/>
      <c r="HJ317" s="106"/>
      <c r="HK317" s="106"/>
      <c r="HL317" s="106"/>
      <c r="HM317" s="106"/>
      <c r="HN317" s="106"/>
      <c r="HO317" s="106"/>
      <c r="HP317" s="106"/>
      <c r="HQ317" s="106"/>
      <c r="HR317" s="106"/>
      <c r="HS317" s="106"/>
      <c r="HT317" s="106"/>
      <c r="HU317" s="106"/>
      <c r="HV317" s="106"/>
      <c r="HW317" s="106"/>
      <c r="HX317" s="106"/>
      <c r="HY317" s="106"/>
      <c r="HZ317" s="106"/>
      <c r="IA317" s="106"/>
      <c r="IB317" s="106"/>
      <c r="IC317" s="106"/>
      <c r="ID317" s="106"/>
      <c r="IE317" s="106"/>
      <c r="IF317" s="106"/>
      <c r="IG317" s="106"/>
      <c r="IH317" s="106"/>
      <c r="II317" s="106"/>
      <c r="IJ317" s="106"/>
      <c r="IK317" s="106"/>
      <c r="IL317" s="106"/>
      <c r="IM317" s="106"/>
      <c r="IN317" s="106"/>
      <c r="IO317" s="106"/>
      <c r="IP317" s="106"/>
      <c r="IQ317" s="106"/>
      <c r="IR317" s="106"/>
      <c r="IS317" s="106"/>
      <c r="IT317" s="106"/>
      <c r="IU317" s="106"/>
      <c r="IV317" s="106"/>
      <c r="IW317" s="106"/>
      <c r="IX317" s="106"/>
      <c r="IY317" s="106"/>
      <c r="IZ317" s="106"/>
      <c r="JA317" s="106"/>
      <c r="JB317" s="106"/>
      <c r="JC317" s="106"/>
      <c r="JD317" s="106"/>
      <c r="JE317" s="106"/>
      <c r="JF317" s="106"/>
      <c r="JG317" s="106"/>
      <c r="JH317" s="106"/>
      <c r="JI317" s="106"/>
      <c r="JJ317" s="106"/>
      <c r="JK317" s="106"/>
      <c r="JL317" s="106"/>
      <c r="JM317" s="106"/>
      <c r="JN317" s="106"/>
      <c r="JO317" s="106"/>
      <c r="JP317" s="106"/>
      <c r="JQ317" s="106"/>
      <c r="JR317" s="106"/>
      <c r="JS317" s="106"/>
      <c r="JT317" s="106"/>
      <c r="JU317" s="106"/>
      <c r="JV317" s="106"/>
      <c r="JW317" s="106"/>
      <c r="JX317" s="106"/>
      <c r="JY317" s="106"/>
      <c r="JZ317" s="106"/>
      <c r="KA317" s="106"/>
      <c r="KB317" s="106"/>
      <c r="KC317" s="106"/>
      <c r="KD317" s="106"/>
      <c r="KE317" s="106"/>
      <c r="KF317" s="106"/>
      <c r="KG317" s="106"/>
      <c r="KH317" s="106"/>
      <c r="KI317" s="106"/>
      <c r="KJ317" s="106"/>
      <c r="KK317" s="106"/>
      <c r="KL317" s="106"/>
      <c r="KM317" s="106"/>
      <c r="KN317" s="106"/>
      <c r="KO317" s="106"/>
      <c r="KP317" s="106"/>
      <c r="KQ317" s="106"/>
      <c r="KR317" s="106"/>
      <c r="KS317" s="106"/>
      <c r="KT317" s="106"/>
      <c r="KU317" s="106"/>
      <c r="KV317" s="106"/>
      <c r="KW317" s="106"/>
      <c r="KX317" s="106"/>
      <c r="KY317" s="106"/>
      <c r="KZ317" s="106"/>
      <c r="LA317" s="106"/>
      <c r="LB317" s="106"/>
      <c r="LC317" s="106"/>
      <c r="LD317" s="106"/>
      <c r="LE317" s="106"/>
      <c r="LF317" s="106"/>
      <c r="LG317" s="106"/>
      <c r="LH317" s="106"/>
      <c r="LI317" s="106"/>
      <c r="LJ317" s="106"/>
      <c r="LK317" s="106"/>
      <c r="LL317" s="106"/>
      <c r="LM317" s="106"/>
      <c r="LN317" s="106"/>
      <c r="LO317" s="106"/>
      <c r="LP317" s="106"/>
      <c r="LQ317" s="106"/>
      <c r="LR317" s="106"/>
      <c r="LS317" s="106"/>
      <c r="LT317" s="106"/>
      <c r="LU317" s="106"/>
      <c r="LV317" s="106"/>
      <c r="LW317" s="106"/>
      <c r="LX317" s="106"/>
      <c r="LY317" s="106"/>
      <c r="LZ317" s="106"/>
      <c r="MA317" s="106"/>
      <c r="MB317" s="106"/>
      <c r="MC317" s="106"/>
      <c r="MD317" s="106"/>
      <c r="ME317" s="106"/>
      <c r="MF317" s="106"/>
      <c r="MG317" s="106"/>
      <c r="MH317" s="106"/>
      <c r="MI317" s="106"/>
      <c r="MJ317" s="106"/>
      <c r="MK317" s="106"/>
      <c r="ML317" s="106"/>
      <c r="MM317" s="106"/>
      <c r="MN317" s="106"/>
      <c r="MO317" s="106"/>
      <c r="MP317" s="106"/>
      <c r="MQ317" s="106"/>
      <c r="MR317" s="106"/>
      <c r="MS317" s="106"/>
      <c r="MT317" s="106"/>
      <c r="MU317" s="106"/>
      <c r="MV317" s="106"/>
      <c r="MW317" s="106"/>
      <c r="MX317" s="106"/>
      <c r="MY317" s="106"/>
      <c r="MZ317" s="106"/>
      <c r="NA317" s="106"/>
      <c r="NB317" s="106"/>
      <c r="NC317" s="106"/>
      <c r="ND317" s="106"/>
      <c r="NE317" s="106"/>
      <c r="NF317" s="106"/>
      <c r="NG317" s="106"/>
      <c r="NH317" s="106"/>
      <c r="NI317" s="106"/>
      <c r="NJ317" s="106"/>
      <c r="NK317" s="106"/>
      <c r="NL317" s="106"/>
      <c r="NM317" s="106"/>
      <c r="NN317" s="106"/>
      <c r="NO317" s="106"/>
      <c r="NP317" s="106"/>
      <c r="NQ317" s="106"/>
      <c r="NR317" s="106"/>
      <c r="NS317" s="106"/>
      <c r="NT317" s="106"/>
      <c r="NU317" s="106"/>
      <c r="NV317" s="106"/>
      <c r="NW317" s="106"/>
      <c r="NX317" s="106"/>
      <c r="NY317" s="106"/>
      <c r="NZ317" s="106"/>
      <c r="OA317" s="106"/>
      <c r="OB317" s="106"/>
      <c r="OC317" s="106"/>
      <c r="OD317" s="106"/>
      <c r="OE317" s="106"/>
      <c r="OF317" s="106"/>
      <c r="OG317" s="106"/>
      <c r="OH317" s="106"/>
      <c r="OI317" s="106"/>
      <c r="OJ317" s="106"/>
      <c r="OK317" s="106"/>
      <c r="OL317" s="106"/>
      <c r="OM317" s="106"/>
      <c r="ON317" s="106"/>
      <c r="OO317" s="106"/>
      <c r="OP317" s="106"/>
      <c r="OQ317" s="106"/>
      <c r="OR317" s="106"/>
      <c r="OS317" s="106"/>
      <c r="OT317" s="106"/>
      <c r="OU317" s="106"/>
      <c r="OV317" s="106"/>
      <c r="OW317" s="106"/>
      <c r="OX317" s="106"/>
      <c r="OY317" s="106"/>
      <c r="OZ317" s="106"/>
      <c r="PA317" s="106"/>
      <c r="PB317" s="106"/>
      <c r="PC317" s="106"/>
      <c r="PD317" s="106"/>
      <c r="PE317" s="106"/>
      <c r="PF317" s="106"/>
      <c r="PG317" s="106"/>
      <c r="PH317" s="106"/>
      <c r="PI317" s="106"/>
      <c r="PJ317" s="106"/>
      <c r="PK317" s="106"/>
      <c r="PL317" s="106"/>
      <c r="PM317" s="106"/>
      <c r="PN317" s="106"/>
      <c r="PO317" s="106"/>
      <c r="PP317" s="106"/>
      <c r="PQ317" s="106"/>
      <c r="PR317" s="106"/>
      <c r="PS317" s="106"/>
      <c r="PT317" s="106"/>
      <c r="PU317" s="106"/>
      <c r="PV317" s="106"/>
      <c r="PW317" s="106"/>
      <c r="PX317" s="106"/>
      <c r="PY317" s="106"/>
      <c r="PZ317" s="106"/>
      <c r="QA317" s="106"/>
      <c r="QB317" s="106"/>
      <c r="QC317" s="106"/>
      <c r="QD317" s="106"/>
      <c r="QE317" s="106"/>
      <c r="QF317" s="106"/>
      <c r="QG317" s="106"/>
      <c r="QH317" s="106"/>
      <c r="QI317" s="106"/>
      <c r="QJ317" s="106"/>
      <c r="QK317" s="106"/>
      <c r="QL317" s="106"/>
      <c r="QM317" s="106"/>
      <c r="QN317" s="106"/>
      <c r="QO317" s="106"/>
      <c r="QP317" s="106"/>
      <c r="QQ317" s="106"/>
      <c r="QR317" s="106"/>
      <c r="QS317" s="106"/>
      <c r="QT317" s="106"/>
      <c r="QU317" s="106"/>
      <c r="QV317" s="106"/>
      <c r="QW317" s="106"/>
      <c r="QX317" s="106"/>
      <c r="QY317" s="106"/>
      <c r="QZ317" s="106"/>
      <c r="RA317" s="106"/>
      <c r="RB317" s="106"/>
      <c r="RC317" s="106"/>
      <c r="RD317" s="106"/>
      <c r="RE317" s="106"/>
      <c r="RF317" s="106"/>
      <c r="RG317" s="106"/>
      <c r="RH317" s="106"/>
      <c r="RI317" s="106"/>
      <c r="RJ317" s="106"/>
      <c r="RK317" s="106"/>
      <c r="RL317" s="106"/>
      <c r="RM317" s="106"/>
      <c r="RN317" s="106"/>
      <c r="RO317" s="106"/>
      <c r="RP317" s="106"/>
      <c r="RQ317" s="106"/>
      <c r="RR317" s="106"/>
    </row>
    <row r="318" spans="1:486" x14ac:dyDescent="0.3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14"/>
      <c r="Q318" s="114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  <c r="GB318" s="106"/>
      <c r="GC318" s="106"/>
      <c r="GD318" s="106"/>
      <c r="GE318" s="106"/>
      <c r="GF318" s="106"/>
      <c r="GG318" s="106"/>
      <c r="GH318" s="106"/>
      <c r="GI318" s="106"/>
      <c r="GJ318" s="106"/>
      <c r="GK318" s="106"/>
      <c r="GL318" s="106"/>
      <c r="GM318" s="106"/>
      <c r="GN318" s="106"/>
      <c r="GO318" s="106"/>
      <c r="GP318" s="106"/>
      <c r="GQ318" s="106"/>
      <c r="GR318" s="106"/>
      <c r="GS318" s="106"/>
      <c r="GT318" s="106"/>
      <c r="GU318" s="106"/>
      <c r="GV318" s="106"/>
      <c r="GW318" s="106"/>
      <c r="GX318" s="106"/>
      <c r="GY318" s="106"/>
      <c r="GZ318" s="106"/>
      <c r="HA318" s="106"/>
      <c r="HB318" s="106"/>
      <c r="HC318" s="106"/>
      <c r="HD318" s="106"/>
      <c r="HE318" s="106"/>
      <c r="HF318" s="106"/>
      <c r="HG318" s="106"/>
      <c r="HH318" s="106"/>
      <c r="HI318" s="106"/>
      <c r="HJ318" s="106"/>
      <c r="HK318" s="106"/>
      <c r="HL318" s="106"/>
      <c r="HM318" s="106"/>
      <c r="HN318" s="106"/>
      <c r="HO318" s="106"/>
      <c r="HP318" s="106"/>
      <c r="HQ318" s="106"/>
      <c r="HR318" s="106"/>
      <c r="HS318" s="106"/>
      <c r="HT318" s="106"/>
      <c r="HU318" s="106"/>
      <c r="HV318" s="106"/>
      <c r="HW318" s="106"/>
      <c r="HX318" s="106"/>
      <c r="HY318" s="106"/>
      <c r="HZ318" s="106"/>
      <c r="IA318" s="106"/>
      <c r="IB318" s="106"/>
      <c r="IC318" s="106"/>
      <c r="ID318" s="106"/>
      <c r="IE318" s="106"/>
      <c r="IF318" s="106"/>
      <c r="IG318" s="106"/>
      <c r="IH318" s="106"/>
      <c r="II318" s="106"/>
      <c r="IJ318" s="106"/>
      <c r="IK318" s="106"/>
      <c r="IL318" s="106"/>
      <c r="IM318" s="106"/>
      <c r="IN318" s="106"/>
      <c r="IO318" s="106"/>
      <c r="IP318" s="106"/>
      <c r="IQ318" s="106"/>
      <c r="IR318" s="106"/>
      <c r="IS318" s="106"/>
      <c r="IT318" s="106"/>
      <c r="IU318" s="106"/>
      <c r="IV318" s="106"/>
      <c r="IW318" s="106"/>
      <c r="IX318" s="106"/>
      <c r="IY318" s="106"/>
      <c r="IZ318" s="106"/>
      <c r="JA318" s="106"/>
      <c r="JB318" s="106"/>
      <c r="JC318" s="106"/>
      <c r="JD318" s="106"/>
      <c r="JE318" s="106"/>
      <c r="JF318" s="106"/>
      <c r="JG318" s="106"/>
      <c r="JH318" s="106"/>
      <c r="JI318" s="106"/>
      <c r="JJ318" s="106"/>
      <c r="JK318" s="106"/>
      <c r="JL318" s="106"/>
      <c r="JM318" s="106"/>
      <c r="JN318" s="106"/>
      <c r="JO318" s="106"/>
      <c r="JP318" s="106"/>
      <c r="JQ318" s="106"/>
      <c r="JR318" s="106"/>
      <c r="JS318" s="106"/>
      <c r="JT318" s="106"/>
      <c r="JU318" s="106"/>
      <c r="JV318" s="106"/>
      <c r="JW318" s="106"/>
      <c r="JX318" s="106"/>
      <c r="JY318" s="106"/>
      <c r="JZ318" s="106"/>
      <c r="KA318" s="106"/>
      <c r="KB318" s="106"/>
      <c r="KC318" s="106"/>
      <c r="KD318" s="106"/>
      <c r="KE318" s="106"/>
      <c r="KF318" s="106"/>
      <c r="KG318" s="106"/>
      <c r="KH318" s="106"/>
      <c r="KI318" s="106"/>
      <c r="KJ318" s="106"/>
      <c r="KK318" s="106"/>
      <c r="KL318" s="106"/>
      <c r="KM318" s="106"/>
      <c r="KN318" s="106"/>
      <c r="KO318" s="106"/>
      <c r="KP318" s="106"/>
      <c r="KQ318" s="106"/>
      <c r="KR318" s="106"/>
      <c r="KS318" s="106"/>
      <c r="KT318" s="106"/>
      <c r="KU318" s="106"/>
      <c r="KV318" s="106"/>
      <c r="KW318" s="106"/>
      <c r="KX318" s="106"/>
      <c r="KY318" s="106"/>
      <c r="KZ318" s="106"/>
      <c r="LA318" s="106"/>
      <c r="LB318" s="106"/>
      <c r="LC318" s="106"/>
      <c r="LD318" s="106"/>
      <c r="LE318" s="106"/>
      <c r="LF318" s="106"/>
      <c r="LG318" s="106"/>
      <c r="LH318" s="106"/>
      <c r="LI318" s="106"/>
      <c r="LJ318" s="106"/>
      <c r="LK318" s="106"/>
      <c r="LL318" s="106"/>
      <c r="LM318" s="106"/>
      <c r="LN318" s="106"/>
      <c r="LO318" s="106"/>
      <c r="LP318" s="106"/>
      <c r="LQ318" s="106"/>
      <c r="LR318" s="106"/>
      <c r="LS318" s="106"/>
      <c r="LT318" s="106"/>
      <c r="LU318" s="106"/>
      <c r="LV318" s="106"/>
      <c r="LW318" s="106"/>
      <c r="LX318" s="106"/>
      <c r="LY318" s="106"/>
      <c r="LZ318" s="106"/>
      <c r="MA318" s="106"/>
      <c r="MB318" s="106"/>
      <c r="MC318" s="106"/>
      <c r="MD318" s="106"/>
      <c r="ME318" s="106"/>
      <c r="MF318" s="106"/>
      <c r="MG318" s="106"/>
      <c r="MH318" s="106"/>
      <c r="MI318" s="106"/>
      <c r="MJ318" s="106"/>
      <c r="MK318" s="106"/>
      <c r="ML318" s="106"/>
      <c r="MM318" s="106"/>
      <c r="MN318" s="106"/>
      <c r="MO318" s="106"/>
      <c r="MP318" s="106"/>
      <c r="MQ318" s="106"/>
      <c r="MR318" s="106"/>
      <c r="MS318" s="106"/>
      <c r="MT318" s="106"/>
      <c r="MU318" s="106"/>
      <c r="MV318" s="106"/>
      <c r="MW318" s="106"/>
      <c r="MX318" s="106"/>
      <c r="MY318" s="106"/>
      <c r="MZ318" s="106"/>
      <c r="NA318" s="106"/>
      <c r="NB318" s="106"/>
      <c r="NC318" s="106"/>
      <c r="ND318" s="106"/>
      <c r="NE318" s="106"/>
      <c r="NF318" s="106"/>
      <c r="NG318" s="106"/>
      <c r="NH318" s="106"/>
      <c r="NI318" s="106"/>
      <c r="NJ318" s="106"/>
      <c r="NK318" s="106"/>
      <c r="NL318" s="106"/>
      <c r="NM318" s="106"/>
      <c r="NN318" s="106"/>
      <c r="NO318" s="106"/>
      <c r="NP318" s="106"/>
      <c r="NQ318" s="106"/>
      <c r="NR318" s="106"/>
      <c r="NS318" s="106"/>
      <c r="NT318" s="106"/>
      <c r="NU318" s="106"/>
      <c r="NV318" s="106"/>
      <c r="NW318" s="106"/>
      <c r="NX318" s="106"/>
      <c r="NY318" s="106"/>
      <c r="NZ318" s="106"/>
      <c r="OA318" s="106"/>
      <c r="OB318" s="106"/>
      <c r="OC318" s="106"/>
      <c r="OD318" s="106"/>
      <c r="OE318" s="106"/>
      <c r="OF318" s="106"/>
      <c r="OG318" s="106"/>
      <c r="OH318" s="106"/>
      <c r="OI318" s="106"/>
      <c r="OJ318" s="106"/>
      <c r="OK318" s="106"/>
      <c r="OL318" s="106"/>
      <c r="OM318" s="106"/>
      <c r="ON318" s="106"/>
      <c r="OO318" s="106"/>
      <c r="OP318" s="106"/>
      <c r="OQ318" s="106"/>
      <c r="OR318" s="106"/>
      <c r="OS318" s="106"/>
      <c r="OT318" s="106"/>
      <c r="OU318" s="106"/>
      <c r="OV318" s="106"/>
      <c r="OW318" s="106"/>
      <c r="OX318" s="106"/>
      <c r="OY318" s="106"/>
      <c r="OZ318" s="106"/>
      <c r="PA318" s="106"/>
      <c r="PB318" s="106"/>
      <c r="PC318" s="106"/>
      <c r="PD318" s="106"/>
      <c r="PE318" s="106"/>
      <c r="PF318" s="106"/>
      <c r="PG318" s="106"/>
      <c r="PH318" s="106"/>
      <c r="PI318" s="106"/>
      <c r="PJ318" s="106"/>
      <c r="PK318" s="106"/>
      <c r="PL318" s="106"/>
      <c r="PM318" s="106"/>
      <c r="PN318" s="106"/>
      <c r="PO318" s="106"/>
      <c r="PP318" s="106"/>
      <c r="PQ318" s="106"/>
      <c r="PR318" s="106"/>
      <c r="PS318" s="106"/>
      <c r="PT318" s="106"/>
      <c r="PU318" s="106"/>
      <c r="PV318" s="106"/>
      <c r="PW318" s="106"/>
      <c r="PX318" s="106"/>
      <c r="PY318" s="106"/>
      <c r="PZ318" s="106"/>
      <c r="QA318" s="106"/>
      <c r="QB318" s="106"/>
      <c r="QC318" s="106"/>
      <c r="QD318" s="106"/>
      <c r="QE318" s="106"/>
      <c r="QF318" s="106"/>
      <c r="QG318" s="106"/>
      <c r="QH318" s="106"/>
      <c r="QI318" s="106"/>
      <c r="QJ318" s="106"/>
      <c r="QK318" s="106"/>
      <c r="QL318" s="106"/>
      <c r="QM318" s="106"/>
      <c r="QN318" s="106"/>
      <c r="QO318" s="106"/>
      <c r="QP318" s="106"/>
      <c r="QQ318" s="106"/>
      <c r="QR318" s="106"/>
      <c r="QS318" s="106"/>
      <c r="QT318" s="106"/>
      <c r="QU318" s="106"/>
      <c r="QV318" s="106"/>
      <c r="QW318" s="106"/>
      <c r="QX318" s="106"/>
      <c r="QY318" s="106"/>
      <c r="QZ318" s="106"/>
      <c r="RA318" s="106"/>
      <c r="RB318" s="106"/>
      <c r="RC318" s="106"/>
      <c r="RD318" s="106"/>
      <c r="RE318" s="106"/>
      <c r="RF318" s="106"/>
      <c r="RG318" s="106"/>
      <c r="RH318" s="106"/>
      <c r="RI318" s="106"/>
      <c r="RJ318" s="106"/>
      <c r="RK318" s="106"/>
      <c r="RL318" s="106"/>
      <c r="RM318" s="106"/>
      <c r="RN318" s="106"/>
      <c r="RO318" s="106"/>
      <c r="RP318" s="106"/>
      <c r="RQ318" s="106"/>
      <c r="RR318" s="106"/>
    </row>
    <row r="319" spans="1:486" x14ac:dyDescent="0.3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14"/>
      <c r="Q319" s="114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  <c r="GB319" s="106"/>
      <c r="GC319" s="106"/>
      <c r="GD319" s="106"/>
      <c r="GE319" s="106"/>
      <c r="GF319" s="106"/>
      <c r="GG319" s="106"/>
      <c r="GH319" s="106"/>
      <c r="GI319" s="106"/>
      <c r="GJ319" s="106"/>
      <c r="GK319" s="106"/>
      <c r="GL319" s="106"/>
      <c r="GM319" s="106"/>
      <c r="GN319" s="106"/>
      <c r="GO319" s="106"/>
      <c r="GP319" s="106"/>
      <c r="GQ319" s="106"/>
      <c r="GR319" s="106"/>
      <c r="GS319" s="106"/>
      <c r="GT319" s="106"/>
      <c r="GU319" s="106"/>
      <c r="GV319" s="106"/>
      <c r="GW319" s="106"/>
      <c r="GX319" s="106"/>
      <c r="GY319" s="106"/>
      <c r="GZ319" s="106"/>
      <c r="HA319" s="106"/>
      <c r="HB319" s="106"/>
      <c r="HC319" s="106"/>
      <c r="HD319" s="106"/>
      <c r="HE319" s="106"/>
      <c r="HF319" s="106"/>
      <c r="HG319" s="106"/>
      <c r="HH319" s="106"/>
      <c r="HI319" s="106"/>
      <c r="HJ319" s="106"/>
      <c r="HK319" s="106"/>
      <c r="HL319" s="106"/>
      <c r="HM319" s="106"/>
      <c r="HN319" s="106"/>
      <c r="HO319" s="106"/>
      <c r="HP319" s="106"/>
      <c r="HQ319" s="106"/>
      <c r="HR319" s="106"/>
      <c r="HS319" s="106"/>
      <c r="HT319" s="106"/>
      <c r="HU319" s="106"/>
      <c r="HV319" s="106"/>
      <c r="HW319" s="106"/>
      <c r="HX319" s="106"/>
      <c r="HY319" s="106"/>
      <c r="HZ319" s="106"/>
      <c r="IA319" s="106"/>
      <c r="IB319" s="106"/>
      <c r="IC319" s="106"/>
      <c r="ID319" s="106"/>
      <c r="IE319" s="106"/>
      <c r="IF319" s="106"/>
      <c r="IG319" s="106"/>
      <c r="IH319" s="106"/>
      <c r="II319" s="106"/>
      <c r="IJ319" s="106"/>
      <c r="IK319" s="106"/>
      <c r="IL319" s="106"/>
      <c r="IM319" s="106"/>
      <c r="IN319" s="106"/>
      <c r="IO319" s="106"/>
      <c r="IP319" s="106"/>
      <c r="IQ319" s="106"/>
      <c r="IR319" s="106"/>
      <c r="IS319" s="106"/>
      <c r="IT319" s="106"/>
      <c r="IU319" s="106"/>
      <c r="IV319" s="106"/>
      <c r="IW319" s="106"/>
      <c r="IX319" s="106"/>
      <c r="IY319" s="106"/>
      <c r="IZ319" s="106"/>
      <c r="JA319" s="106"/>
      <c r="JB319" s="106"/>
      <c r="JC319" s="106"/>
      <c r="JD319" s="106"/>
      <c r="JE319" s="106"/>
      <c r="JF319" s="106"/>
      <c r="JG319" s="106"/>
      <c r="JH319" s="106"/>
      <c r="JI319" s="106"/>
      <c r="JJ319" s="106"/>
      <c r="JK319" s="106"/>
      <c r="JL319" s="106"/>
      <c r="JM319" s="106"/>
      <c r="JN319" s="106"/>
      <c r="JO319" s="106"/>
      <c r="JP319" s="106"/>
      <c r="JQ319" s="106"/>
      <c r="JR319" s="106"/>
      <c r="JS319" s="106"/>
      <c r="JT319" s="106"/>
      <c r="JU319" s="106"/>
      <c r="JV319" s="106"/>
      <c r="JW319" s="106"/>
      <c r="JX319" s="106"/>
      <c r="JY319" s="106"/>
      <c r="JZ319" s="106"/>
      <c r="KA319" s="106"/>
      <c r="KB319" s="106"/>
      <c r="KC319" s="106"/>
      <c r="KD319" s="106"/>
      <c r="KE319" s="106"/>
      <c r="KF319" s="106"/>
      <c r="KG319" s="106"/>
      <c r="KH319" s="106"/>
      <c r="KI319" s="106"/>
      <c r="KJ319" s="106"/>
      <c r="KK319" s="106"/>
      <c r="KL319" s="106"/>
      <c r="KM319" s="106"/>
      <c r="KN319" s="106"/>
      <c r="KO319" s="106"/>
      <c r="KP319" s="106"/>
      <c r="KQ319" s="106"/>
      <c r="KR319" s="106"/>
      <c r="KS319" s="106"/>
      <c r="KT319" s="106"/>
      <c r="KU319" s="106"/>
      <c r="KV319" s="106"/>
      <c r="KW319" s="106"/>
      <c r="KX319" s="106"/>
      <c r="KY319" s="106"/>
      <c r="KZ319" s="106"/>
      <c r="LA319" s="106"/>
      <c r="LB319" s="106"/>
      <c r="LC319" s="106"/>
      <c r="LD319" s="106"/>
      <c r="LE319" s="106"/>
      <c r="LF319" s="106"/>
      <c r="LG319" s="106"/>
      <c r="LH319" s="106"/>
      <c r="LI319" s="106"/>
      <c r="LJ319" s="106"/>
      <c r="LK319" s="106"/>
      <c r="LL319" s="106"/>
      <c r="LM319" s="106"/>
      <c r="LN319" s="106"/>
      <c r="LO319" s="106"/>
      <c r="LP319" s="106"/>
      <c r="LQ319" s="106"/>
      <c r="LR319" s="106"/>
      <c r="LS319" s="106"/>
      <c r="LT319" s="106"/>
      <c r="LU319" s="106"/>
      <c r="LV319" s="106"/>
      <c r="LW319" s="106"/>
      <c r="LX319" s="106"/>
      <c r="LY319" s="106"/>
      <c r="LZ319" s="106"/>
      <c r="MA319" s="106"/>
      <c r="MB319" s="106"/>
      <c r="MC319" s="106"/>
      <c r="MD319" s="106"/>
      <c r="ME319" s="106"/>
      <c r="MF319" s="106"/>
      <c r="MG319" s="106"/>
      <c r="MH319" s="106"/>
      <c r="MI319" s="106"/>
      <c r="MJ319" s="106"/>
      <c r="MK319" s="106"/>
      <c r="ML319" s="106"/>
      <c r="MM319" s="106"/>
      <c r="MN319" s="106"/>
      <c r="MO319" s="106"/>
      <c r="MP319" s="106"/>
      <c r="MQ319" s="106"/>
      <c r="MR319" s="106"/>
      <c r="MS319" s="106"/>
      <c r="MT319" s="106"/>
      <c r="MU319" s="106"/>
      <c r="MV319" s="106"/>
      <c r="MW319" s="106"/>
      <c r="MX319" s="106"/>
      <c r="MY319" s="106"/>
      <c r="MZ319" s="106"/>
      <c r="NA319" s="106"/>
      <c r="NB319" s="106"/>
      <c r="NC319" s="106"/>
      <c r="ND319" s="106"/>
      <c r="NE319" s="106"/>
      <c r="NF319" s="106"/>
      <c r="NG319" s="106"/>
      <c r="NH319" s="106"/>
      <c r="NI319" s="106"/>
      <c r="NJ319" s="106"/>
      <c r="NK319" s="106"/>
      <c r="NL319" s="106"/>
      <c r="NM319" s="106"/>
      <c r="NN319" s="106"/>
      <c r="NO319" s="106"/>
      <c r="NP319" s="106"/>
      <c r="NQ319" s="106"/>
      <c r="NR319" s="106"/>
      <c r="NS319" s="106"/>
      <c r="NT319" s="106"/>
      <c r="NU319" s="106"/>
      <c r="NV319" s="106"/>
      <c r="NW319" s="106"/>
      <c r="NX319" s="106"/>
      <c r="NY319" s="106"/>
      <c r="NZ319" s="106"/>
      <c r="OA319" s="106"/>
      <c r="OB319" s="106"/>
      <c r="OC319" s="106"/>
      <c r="OD319" s="106"/>
      <c r="OE319" s="106"/>
      <c r="OF319" s="106"/>
      <c r="OG319" s="106"/>
      <c r="OH319" s="106"/>
      <c r="OI319" s="106"/>
      <c r="OJ319" s="106"/>
      <c r="OK319" s="106"/>
      <c r="OL319" s="106"/>
      <c r="OM319" s="106"/>
      <c r="ON319" s="106"/>
      <c r="OO319" s="106"/>
      <c r="OP319" s="106"/>
      <c r="OQ319" s="106"/>
      <c r="OR319" s="106"/>
      <c r="OS319" s="106"/>
      <c r="OT319" s="106"/>
      <c r="OU319" s="106"/>
      <c r="OV319" s="106"/>
      <c r="OW319" s="106"/>
      <c r="OX319" s="106"/>
      <c r="OY319" s="106"/>
      <c r="OZ319" s="106"/>
      <c r="PA319" s="106"/>
      <c r="PB319" s="106"/>
      <c r="PC319" s="106"/>
      <c r="PD319" s="106"/>
      <c r="PE319" s="106"/>
      <c r="PF319" s="106"/>
      <c r="PG319" s="106"/>
      <c r="PH319" s="106"/>
      <c r="PI319" s="106"/>
      <c r="PJ319" s="106"/>
      <c r="PK319" s="106"/>
      <c r="PL319" s="106"/>
      <c r="PM319" s="106"/>
      <c r="PN319" s="106"/>
      <c r="PO319" s="106"/>
      <c r="PP319" s="106"/>
      <c r="PQ319" s="106"/>
      <c r="PR319" s="106"/>
      <c r="PS319" s="106"/>
      <c r="PT319" s="106"/>
      <c r="PU319" s="106"/>
      <c r="PV319" s="106"/>
      <c r="PW319" s="106"/>
      <c r="PX319" s="106"/>
      <c r="PY319" s="106"/>
      <c r="PZ319" s="106"/>
      <c r="QA319" s="106"/>
      <c r="QB319" s="106"/>
      <c r="QC319" s="106"/>
      <c r="QD319" s="106"/>
      <c r="QE319" s="106"/>
      <c r="QF319" s="106"/>
      <c r="QG319" s="106"/>
      <c r="QH319" s="106"/>
      <c r="QI319" s="106"/>
      <c r="QJ319" s="106"/>
      <c r="QK319" s="106"/>
      <c r="QL319" s="106"/>
      <c r="QM319" s="106"/>
      <c r="QN319" s="106"/>
      <c r="QO319" s="106"/>
      <c r="QP319" s="106"/>
      <c r="QQ319" s="106"/>
      <c r="QR319" s="106"/>
      <c r="QS319" s="106"/>
      <c r="QT319" s="106"/>
      <c r="QU319" s="106"/>
      <c r="QV319" s="106"/>
      <c r="QW319" s="106"/>
      <c r="QX319" s="106"/>
      <c r="QY319" s="106"/>
      <c r="QZ319" s="106"/>
      <c r="RA319" s="106"/>
      <c r="RB319" s="106"/>
      <c r="RC319" s="106"/>
      <c r="RD319" s="106"/>
      <c r="RE319" s="106"/>
      <c r="RF319" s="106"/>
      <c r="RG319" s="106"/>
      <c r="RH319" s="106"/>
      <c r="RI319" s="106"/>
      <c r="RJ319" s="106"/>
      <c r="RK319" s="106"/>
      <c r="RL319" s="106"/>
      <c r="RM319" s="106"/>
      <c r="RN319" s="106"/>
      <c r="RO319" s="106"/>
      <c r="RP319" s="106"/>
      <c r="RQ319" s="106"/>
      <c r="RR319" s="106"/>
    </row>
    <row r="320" spans="1:486" x14ac:dyDescent="0.3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14"/>
      <c r="Q320" s="114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  <c r="GB320" s="106"/>
      <c r="GC320" s="106"/>
      <c r="GD320" s="106"/>
      <c r="GE320" s="106"/>
      <c r="GF320" s="106"/>
      <c r="GG320" s="106"/>
      <c r="GH320" s="106"/>
      <c r="GI320" s="106"/>
      <c r="GJ320" s="106"/>
      <c r="GK320" s="106"/>
      <c r="GL320" s="106"/>
      <c r="GM320" s="106"/>
      <c r="GN320" s="106"/>
      <c r="GO320" s="106"/>
      <c r="GP320" s="106"/>
      <c r="GQ320" s="106"/>
      <c r="GR320" s="106"/>
      <c r="GS320" s="106"/>
      <c r="GT320" s="106"/>
      <c r="GU320" s="106"/>
      <c r="GV320" s="106"/>
      <c r="GW320" s="106"/>
      <c r="GX320" s="106"/>
      <c r="GY320" s="106"/>
      <c r="GZ320" s="106"/>
      <c r="HA320" s="106"/>
      <c r="HB320" s="106"/>
      <c r="HC320" s="106"/>
      <c r="HD320" s="106"/>
      <c r="HE320" s="106"/>
      <c r="HF320" s="106"/>
      <c r="HG320" s="106"/>
      <c r="HH320" s="106"/>
      <c r="HI320" s="106"/>
      <c r="HJ320" s="106"/>
      <c r="HK320" s="106"/>
      <c r="HL320" s="106"/>
      <c r="HM320" s="106"/>
      <c r="HN320" s="106"/>
      <c r="HO320" s="106"/>
      <c r="HP320" s="106"/>
      <c r="HQ320" s="106"/>
      <c r="HR320" s="106"/>
      <c r="HS320" s="106"/>
      <c r="HT320" s="106"/>
      <c r="HU320" s="106"/>
      <c r="HV320" s="106"/>
      <c r="HW320" s="106"/>
      <c r="HX320" s="106"/>
      <c r="HY320" s="106"/>
      <c r="HZ320" s="106"/>
      <c r="IA320" s="106"/>
      <c r="IB320" s="106"/>
      <c r="IC320" s="106"/>
      <c r="ID320" s="106"/>
      <c r="IE320" s="106"/>
      <c r="IF320" s="106"/>
      <c r="IG320" s="106"/>
      <c r="IH320" s="106"/>
      <c r="II320" s="106"/>
      <c r="IJ320" s="106"/>
      <c r="IK320" s="106"/>
      <c r="IL320" s="106"/>
      <c r="IM320" s="106"/>
      <c r="IN320" s="106"/>
      <c r="IO320" s="106"/>
      <c r="IP320" s="106"/>
      <c r="IQ320" s="106"/>
      <c r="IR320" s="106"/>
      <c r="IS320" s="106"/>
      <c r="IT320" s="106"/>
      <c r="IU320" s="106"/>
      <c r="IV320" s="106"/>
      <c r="IW320" s="106"/>
      <c r="IX320" s="106"/>
      <c r="IY320" s="106"/>
      <c r="IZ320" s="106"/>
      <c r="JA320" s="106"/>
      <c r="JB320" s="106"/>
      <c r="JC320" s="106"/>
      <c r="JD320" s="106"/>
      <c r="JE320" s="106"/>
      <c r="JF320" s="106"/>
      <c r="JG320" s="106"/>
      <c r="JH320" s="106"/>
      <c r="JI320" s="106"/>
      <c r="JJ320" s="106"/>
      <c r="JK320" s="106"/>
      <c r="JL320" s="106"/>
      <c r="JM320" s="106"/>
      <c r="JN320" s="106"/>
      <c r="JO320" s="106"/>
      <c r="JP320" s="106"/>
      <c r="JQ320" s="106"/>
      <c r="JR320" s="106"/>
      <c r="JS320" s="106"/>
      <c r="JT320" s="106"/>
      <c r="JU320" s="106"/>
      <c r="JV320" s="106"/>
      <c r="JW320" s="106"/>
      <c r="JX320" s="106"/>
      <c r="JY320" s="106"/>
      <c r="JZ320" s="106"/>
      <c r="KA320" s="106"/>
      <c r="KB320" s="106"/>
      <c r="KC320" s="106"/>
      <c r="KD320" s="106"/>
      <c r="KE320" s="106"/>
      <c r="KF320" s="106"/>
      <c r="KG320" s="106"/>
      <c r="KH320" s="106"/>
      <c r="KI320" s="106"/>
      <c r="KJ320" s="106"/>
      <c r="KK320" s="106"/>
      <c r="KL320" s="106"/>
      <c r="KM320" s="106"/>
      <c r="KN320" s="106"/>
      <c r="KO320" s="106"/>
      <c r="KP320" s="106"/>
      <c r="KQ320" s="106"/>
      <c r="KR320" s="106"/>
      <c r="KS320" s="106"/>
      <c r="KT320" s="106"/>
      <c r="KU320" s="106"/>
      <c r="KV320" s="106"/>
      <c r="KW320" s="106"/>
      <c r="KX320" s="106"/>
      <c r="KY320" s="106"/>
      <c r="KZ320" s="106"/>
      <c r="LA320" s="106"/>
      <c r="LB320" s="106"/>
      <c r="LC320" s="106"/>
      <c r="LD320" s="106"/>
      <c r="LE320" s="106"/>
      <c r="LF320" s="106"/>
      <c r="LG320" s="106"/>
      <c r="LH320" s="106"/>
      <c r="LI320" s="106"/>
      <c r="LJ320" s="106"/>
      <c r="LK320" s="106"/>
      <c r="LL320" s="106"/>
      <c r="LM320" s="106"/>
      <c r="LN320" s="106"/>
      <c r="LO320" s="106"/>
      <c r="LP320" s="106"/>
      <c r="LQ320" s="106"/>
      <c r="LR320" s="106"/>
      <c r="LS320" s="106"/>
      <c r="LT320" s="106"/>
      <c r="LU320" s="106"/>
      <c r="LV320" s="106"/>
      <c r="LW320" s="106"/>
      <c r="LX320" s="106"/>
      <c r="LY320" s="106"/>
      <c r="LZ320" s="106"/>
      <c r="MA320" s="106"/>
      <c r="MB320" s="106"/>
      <c r="MC320" s="106"/>
      <c r="MD320" s="106"/>
      <c r="ME320" s="106"/>
      <c r="MF320" s="106"/>
      <c r="MG320" s="106"/>
      <c r="MH320" s="106"/>
      <c r="MI320" s="106"/>
      <c r="MJ320" s="106"/>
      <c r="MK320" s="106"/>
      <c r="ML320" s="106"/>
      <c r="MM320" s="106"/>
      <c r="MN320" s="106"/>
      <c r="MO320" s="106"/>
      <c r="MP320" s="106"/>
      <c r="MQ320" s="106"/>
      <c r="MR320" s="106"/>
      <c r="MS320" s="106"/>
      <c r="MT320" s="106"/>
      <c r="MU320" s="106"/>
      <c r="MV320" s="106"/>
      <c r="MW320" s="106"/>
      <c r="MX320" s="106"/>
      <c r="MY320" s="106"/>
      <c r="MZ320" s="106"/>
      <c r="NA320" s="106"/>
      <c r="NB320" s="106"/>
      <c r="NC320" s="106"/>
      <c r="ND320" s="106"/>
      <c r="NE320" s="106"/>
      <c r="NF320" s="106"/>
      <c r="NG320" s="106"/>
      <c r="NH320" s="106"/>
      <c r="NI320" s="106"/>
      <c r="NJ320" s="106"/>
      <c r="NK320" s="106"/>
      <c r="NL320" s="106"/>
      <c r="NM320" s="106"/>
      <c r="NN320" s="106"/>
      <c r="NO320" s="106"/>
      <c r="NP320" s="106"/>
      <c r="NQ320" s="106"/>
      <c r="NR320" s="106"/>
      <c r="NS320" s="106"/>
      <c r="NT320" s="106"/>
      <c r="NU320" s="106"/>
      <c r="NV320" s="106"/>
      <c r="NW320" s="106"/>
      <c r="NX320" s="106"/>
      <c r="NY320" s="106"/>
      <c r="NZ320" s="106"/>
      <c r="OA320" s="106"/>
      <c r="OB320" s="106"/>
      <c r="OC320" s="106"/>
      <c r="OD320" s="106"/>
      <c r="OE320" s="106"/>
      <c r="OF320" s="106"/>
      <c r="OG320" s="106"/>
      <c r="OH320" s="106"/>
      <c r="OI320" s="106"/>
      <c r="OJ320" s="106"/>
      <c r="OK320" s="106"/>
      <c r="OL320" s="106"/>
      <c r="OM320" s="106"/>
      <c r="ON320" s="106"/>
      <c r="OO320" s="106"/>
      <c r="OP320" s="106"/>
      <c r="OQ320" s="106"/>
      <c r="OR320" s="106"/>
      <c r="OS320" s="106"/>
      <c r="OT320" s="106"/>
      <c r="OU320" s="106"/>
      <c r="OV320" s="106"/>
      <c r="OW320" s="106"/>
      <c r="OX320" s="106"/>
      <c r="OY320" s="106"/>
      <c r="OZ320" s="106"/>
      <c r="PA320" s="106"/>
      <c r="PB320" s="106"/>
      <c r="PC320" s="106"/>
      <c r="PD320" s="106"/>
      <c r="PE320" s="106"/>
      <c r="PF320" s="106"/>
      <c r="PG320" s="106"/>
      <c r="PH320" s="106"/>
      <c r="PI320" s="106"/>
      <c r="PJ320" s="106"/>
      <c r="PK320" s="106"/>
      <c r="PL320" s="106"/>
      <c r="PM320" s="106"/>
      <c r="PN320" s="106"/>
      <c r="PO320" s="106"/>
      <c r="PP320" s="106"/>
      <c r="PQ320" s="106"/>
      <c r="PR320" s="106"/>
      <c r="PS320" s="106"/>
      <c r="PT320" s="106"/>
      <c r="PU320" s="106"/>
      <c r="PV320" s="106"/>
      <c r="PW320" s="106"/>
      <c r="PX320" s="106"/>
      <c r="PY320" s="106"/>
      <c r="PZ320" s="106"/>
      <c r="QA320" s="106"/>
      <c r="QB320" s="106"/>
      <c r="QC320" s="106"/>
      <c r="QD320" s="106"/>
      <c r="QE320" s="106"/>
      <c r="QF320" s="106"/>
      <c r="QG320" s="106"/>
      <c r="QH320" s="106"/>
      <c r="QI320" s="106"/>
      <c r="QJ320" s="106"/>
      <c r="QK320" s="106"/>
      <c r="QL320" s="106"/>
      <c r="QM320" s="106"/>
      <c r="QN320" s="106"/>
      <c r="QO320" s="106"/>
      <c r="QP320" s="106"/>
      <c r="QQ320" s="106"/>
      <c r="QR320" s="106"/>
      <c r="QS320" s="106"/>
      <c r="QT320" s="106"/>
      <c r="QU320" s="106"/>
      <c r="QV320" s="106"/>
      <c r="QW320" s="106"/>
      <c r="QX320" s="106"/>
      <c r="QY320" s="106"/>
      <c r="QZ320" s="106"/>
      <c r="RA320" s="106"/>
      <c r="RB320" s="106"/>
      <c r="RC320" s="106"/>
      <c r="RD320" s="106"/>
      <c r="RE320" s="106"/>
      <c r="RF320" s="106"/>
      <c r="RG320" s="106"/>
      <c r="RH320" s="106"/>
      <c r="RI320" s="106"/>
      <c r="RJ320" s="106"/>
      <c r="RK320" s="106"/>
      <c r="RL320" s="106"/>
      <c r="RM320" s="106"/>
      <c r="RN320" s="106"/>
      <c r="RO320" s="106"/>
      <c r="RP320" s="106"/>
      <c r="RQ320" s="106"/>
      <c r="RR320" s="106"/>
    </row>
    <row r="321" spans="1:486" x14ac:dyDescent="0.3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14"/>
      <c r="Q321" s="114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  <c r="GB321" s="106"/>
      <c r="GC321" s="106"/>
      <c r="GD321" s="106"/>
      <c r="GE321" s="106"/>
      <c r="GF321" s="106"/>
      <c r="GG321" s="106"/>
      <c r="GH321" s="106"/>
      <c r="GI321" s="106"/>
      <c r="GJ321" s="106"/>
      <c r="GK321" s="106"/>
      <c r="GL321" s="106"/>
      <c r="GM321" s="106"/>
      <c r="GN321" s="106"/>
      <c r="GO321" s="106"/>
      <c r="GP321" s="106"/>
      <c r="GQ321" s="106"/>
      <c r="GR321" s="106"/>
      <c r="GS321" s="106"/>
      <c r="GT321" s="106"/>
      <c r="GU321" s="106"/>
      <c r="GV321" s="106"/>
      <c r="GW321" s="106"/>
      <c r="GX321" s="106"/>
      <c r="GY321" s="106"/>
      <c r="GZ321" s="106"/>
      <c r="HA321" s="106"/>
      <c r="HB321" s="106"/>
      <c r="HC321" s="106"/>
      <c r="HD321" s="106"/>
      <c r="HE321" s="106"/>
      <c r="HF321" s="106"/>
      <c r="HG321" s="106"/>
      <c r="HH321" s="106"/>
      <c r="HI321" s="106"/>
      <c r="HJ321" s="106"/>
      <c r="HK321" s="106"/>
      <c r="HL321" s="106"/>
      <c r="HM321" s="106"/>
      <c r="HN321" s="106"/>
      <c r="HO321" s="106"/>
      <c r="HP321" s="106"/>
      <c r="HQ321" s="106"/>
      <c r="HR321" s="106"/>
      <c r="HS321" s="106"/>
      <c r="HT321" s="106"/>
      <c r="HU321" s="106"/>
      <c r="HV321" s="106"/>
      <c r="HW321" s="106"/>
      <c r="HX321" s="106"/>
      <c r="HY321" s="106"/>
      <c r="HZ321" s="106"/>
      <c r="IA321" s="106"/>
      <c r="IB321" s="106"/>
      <c r="IC321" s="106"/>
      <c r="ID321" s="106"/>
      <c r="IE321" s="106"/>
      <c r="IF321" s="106"/>
      <c r="IG321" s="106"/>
      <c r="IH321" s="106"/>
      <c r="II321" s="106"/>
      <c r="IJ321" s="106"/>
      <c r="IK321" s="106"/>
      <c r="IL321" s="106"/>
      <c r="IM321" s="106"/>
      <c r="IN321" s="106"/>
      <c r="IO321" s="106"/>
      <c r="IP321" s="106"/>
      <c r="IQ321" s="106"/>
      <c r="IR321" s="106"/>
      <c r="IS321" s="106"/>
      <c r="IT321" s="106"/>
      <c r="IU321" s="106"/>
      <c r="IV321" s="106"/>
      <c r="IW321" s="106"/>
      <c r="IX321" s="106"/>
      <c r="IY321" s="106"/>
      <c r="IZ321" s="106"/>
      <c r="JA321" s="106"/>
      <c r="JB321" s="106"/>
      <c r="JC321" s="106"/>
      <c r="JD321" s="106"/>
      <c r="JE321" s="106"/>
      <c r="JF321" s="106"/>
      <c r="JG321" s="106"/>
      <c r="JH321" s="106"/>
      <c r="JI321" s="106"/>
      <c r="JJ321" s="106"/>
      <c r="JK321" s="106"/>
      <c r="JL321" s="106"/>
      <c r="JM321" s="106"/>
      <c r="JN321" s="106"/>
      <c r="JO321" s="106"/>
      <c r="JP321" s="106"/>
      <c r="JQ321" s="106"/>
      <c r="JR321" s="106"/>
      <c r="JS321" s="106"/>
      <c r="JT321" s="106"/>
      <c r="JU321" s="106"/>
      <c r="JV321" s="106"/>
      <c r="JW321" s="106"/>
      <c r="JX321" s="106"/>
      <c r="JY321" s="106"/>
      <c r="JZ321" s="106"/>
      <c r="KA321" s="106"/>
      <c r="KB321" s="106"/>
      <c r="KC321" s="106"/>
      <c r="KD321" s="106"/>
      <c r="KE321" s="106"/>
      <c r="KF321" s="106"/>
      <c r="KG321" s="106"/>
      <c r="KH321" s="106"/>
      <c r="KI321" s="106"/>
      <c r="KJ321" s="106"/>
      <c r="KK321" s="106"/>
      <c r="KL321" s="106"/>
      <c r="KM321" s="106"/>
      <c r="KN321" s="106"/>
      <c r="KO321" s="106"/>
      <c r="KP321" s="106"/>
      <c r="KQ321" s="106"/>
      <c r="KR321" s="106"/>
      <c r="KS321" s="106"/>
      <c r="KT321" s="106"/>
      <c r="KU321" s="106"/>
      <c r="KV321" s="106"/>
      <c r="KW321" s="106"/>
      <c r="KX321" s="106"/>
      <c r="KY321" s="106"/>
      <c r="KZ321" s="106"/>
      <c r="LA321" s="106"/>
      <c r="LB321" s="106"/>
      <c r="LC321" s="106"/>
      <c r="LD321" s="106"/>
      <c r="LE321" s="106"/>
      <c r="LF321" s="106"/>
      <c r="LG321" s="106"/>
      <c r="LH321" s="106"/>
      <c r="LI321" s="106"/>
      <c r="LJ321" s="106"/>
      <c r="LK321" s="106"/>
      <c r="LL321" s="106"/>
      <c r="LM321" s="106"/>
      <c r="LN321" s="106"/>
      <c r="LO321" s="106"/>
      <c r="LP321" s="106"/>
      <c r="LQ321" s="106"/>
      <c r="LR321" s="106"/>
      <c r="LS321" s="106"/>
      <c r="LT321" s="106"/>
      <c r="LU321" s="106"/>
      <c r="LV321" s="106"/>
      <c r="LW321" s="106"/>
      <c r="LX321" s="106"/>
      <c r="LY321" s="106"/>
      <c r="LZ321" s="106"/>
      <c r="MA321" s="106"/>
      <c r="MB321" s="106"/>
      <c r="MC321" s="106"/>
      <c r="MD321" s="106"/>
      <c r="ME321" s="106"/>
      <c r="MF321" s="106"/>
      <c r="MG321" s="106"/>
      <c r="MH321" s="106"/>
      <c r="MI321" s="106"/>
      <c r="MJ321" s="106"/>
      <c r="MK321" s="106"/>
      <c r="ML321" s="106"/>
      <c r="MM321" s="106"/>
      <c r="MN321" s="106"/>
      <c r="MO321" s="106"/>
      <c r="MP321" s="106"/>
      <c r="MQ321" s="106"/>
      <c r="MR321" s="106"/>
      <c r="MS321" s="106"/>
      <c r="MT321" s="106"/>
      <c r="MU321" s="106"/>
      <c r="MV321" s="106"/>
      <c r="MW321" s="106"/>
      <c r="MX321" s="106"/>
      <c r="MY321" s="106"/>
      <c r="MZ321" s="106"/>
      <c r="NA321" s="106"/>
      <c r="NB321" s="106"/>
      <c r="NC321" s="106"/>
      <c r="ND321" s="106"/>
      <c r="NE321" s="106"/>
      <c r="NF321" s="106"/>
      <c r="NG321" s="106"/>
      <c r="NH321" s="106"/>
      <c r="NI321" s="106"/>
      <c r="NJ321" s="106"/>
      <c r="NK321" s="106"/>
      <c r="NL321" s="106"/>
      <c r="NM321" s="106"/>
      <c r="NN321" s="106"/>
      <c r="NO321" s="106"/>
      <c r="NP321" s="106"/>
      <c r="NQ321" s="106"/>
      <c r="NR321" s="106"/>
      <c r="NS321" s="106"/>
      <c r="NT321" s="106"/>
      <c r="NU321" s="106"/>
      <c r="NV321" s="106"/>
      <c r="NW321" s="106"/>
      <c r="NX321" s="106"/>
      <c r="NY321" s="106"/>
      <c r="NZ321" s="106"/>
      <c r="OA321" s="106"/>
      <c r="OB321" s="106"/>
      <c r="OC321" s="106"/>
      <c r="OD321" s="106"/>
      <c r="OE321" s="106"/>
      <c r="OF321" s="106"/>
      <c r="OG321" s="106"/>
      <c r="OH321" s="106"/>
      <c r="OI321" s="106"/>
      <c r="OJ321" s="106"/>
      <c r="OK321" s="106"/>
      <c r="OL321" s="106"/>
      <c r="OM321" s="106"/>
      <c r="ON321" s="106"/>
      <c r="OO321" s="106"/>
      <c r="OP321" s="106"/>
      <c r="OQ321" s="106"/>
      <c r="OR321" s="106"/>
      <c r="OS321" s="106"/>
      <c r="OT321" s="106"/>
      <c r="OU321" s="106"/>
      <c r="OV321" s="106"/>
      <c r="OW321" s="106"/>
      <c r="OX321" s="106"/>
      <c r="OY321" s="106"/>
      <c r="OZ321" s="106"/>
      <c r="PA321" s="106"/>
      <c r="PB321" s="106"/>
      <c r="PC321" s="106"/>
      <c r="PD321" s="106"/>
      <c r="PE321" s="106"/>
      <c r="PF321" s="106"/>
      <c r="PG321" s="106"/>
      <c r="PH321" s="106"/>
      <c r="PI321" s="106"/>
      <c r="PJ321" s="106"/>
      <c r="PK321" s="106"/>
      <c r="PL321" s="106"/>
      <c r="PM321" s="106"/>
      <c r="PN321" s="106"/>
      <c r="PO321" s="106"/>
      <c r="PP321" s="106"/>
      <c r="PQ321" s="106"/>
      <c r="PR321" s="106"/>
      <c r="PS321" s="106"/>
      <c r="PT321" s="106"/>
      <c r="PU321" s="106"/>
      <c r="PV321" s="106"/>
      <c r="PW321" s="106"/>
      <c r="PX321" s="106"/>
      <c r="PY321" s="106"/>
      <c r="PZ321" s="106"/>
      <c r="QA321" s="106"/>
      <c r="QB321" s="106"/>
      <c r="QC321" s="106"/>
      <c r="QD321" s="106"/>
      <c r="QE321" s="106"/>
      <c r="QF321" s="106"/>
      <c r="QG321" s="106"/>
      <c r="QH321" s="106"/>
      <c r="QI321" s="106"/>
      <c r="QJ321" s="106"/>
      <c r="QK321" s="106"/>
      <c r="QL321" s="106"/>
      <c r="QM321" s="106"/>
      <c r="QN321" s="106"/>
      <c r="QO321" s="106"/>
      <c r="QP321" s="106"/>
      <c r="QQ321" s="106"/>
      <c r="QR321" s="106"/>
      <c r="QS321" s="106"/>
      <c r="QT321" s="106"/>
      <c r="QU321" s="106"/>
      <c r="QV321" s="106"/>
      <c r="QW321" s="106"/>
      <c r="QX321" s="106"/>
      <c r="QY321" s="106"/>
      <c r="QZ321" s="106"/>
      <c r="RA321" s="106"/>
      <c r="RB321" s="106"/>
      <c r="RC321" s="106"/>
      <c r="RD321" s="106"/>
      <c r="RE321" s="106"/>
      <c r="RF321" s="106"/>
      <c r="RG321" s="106"/>
      <c r="RH321" s="106"/>
      <c r="RI321" s="106"/>
      <c r="RJ321" s="106"/>
      <c r="RK321" s="106"/>
      <c r="RL321" s="106"/>
      <c r="RM321" s="106"/>
      <c r="RN321" s="106"/>
      <c r="RO321" s="106"/>
      <c r="RP321" s="106"/>
      <c r="RQ321" s="106"/>
      <c r="RR321" s="106"/>
    </row>
    <row r="322" spans="1:486" x14ac:dyDescent="0.3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14"/>
      <c r="Q322" s="114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  <c r="GB322" s="106"/>
      <c r="GC322" s="106"/>
      <c r="GD322" s="106"/>
      <c r="GE322" s="106"/>
      <c r="GF322" s="106"/>
      <c r="GG322" s="106"/>
      <c r="GH322" s="106"/>
      <c r="GI322" s="106"/>
      <c r="GJ322" s="106"/>
      <c r="GK322" s="106"/>
      <c r="GL322" s="106"/>
      <c r="GM322" s="106"/>
      <c r="GN322" s="106"/>
      <c r="GO322" s="106"/>
      <c r="GP322" s="106"/>
      <c r="GQ322" s="106"/>
      <c r="GR322" s="106"/>
      <c r="GS322" s="106"/>
      <c r="GT322" s="106"/>
      <c r="GU322" s="106"/>
      <c r="GV322" s="106"/>
      <c r="GW322" s="106"/>
      <c r="GX322" s="106"/>
      <c r="GY322" s="106"/>
      <c r="GZ322" s="106"/>
      <c r="HA322" s="106"/>
      <c r="HB322" s="106"/>
      <c r="HC322" s="106"/>
      <c r="HD322" s="106"/>
      <c r="HE322" s="106"/>
      <c r="HF322" s="106"/>
      <c r="HG322" s="106"/>
      <c r="HH322" s="106"/>
      <c r="HI322" s="106"/>
      <c r="HJ322" s="106"/>
      <c r="HK322" s="106"/>
      <c r="HL322" s="106"/>
      <c r="HM322" s="106"/>
      <c r="HN322" s="106"/>
      <c r="HO322" s="106"/>
      <c r="HP322" s="106"/>
      <c r="HQ322" s="106"/>
      <c r="HR322" s="106"/>
      <c r="HS322" s="106"/>
      <c r="HT322" s="106"/>
      <c r="HU322" s="106"/>
      <c r="HV322" s="106"/>
      <c r="HW322" s="106"/>
      <c r="HX322" s="106"/>
      <c r="HY322" s="106"/>
      <c r="HZ322" s="106"/>
      <c r="IA322" s="106"/>
      <c r="IB322" s="106"/>
      <c r="IC322" s="106"/>
      <c r="ID322" s="106"/>
      <c r="IE322" s="106"/>
      <c r="IF322" s="106"/>
      <c r="IG322" s="106"/>
      <c r="IH322" s="106"/>
      <c r="II322" s="106"/>
      <c r="IJ322" s="106"/>
      <c r="IK322" s="106"/>
      <c r="IL322" s="106"/>
      <c r="IM322" s="106"/>
      <c r="IN322" s="106"/>
      <c r="IO322" s="106"/>
      <c r="IP322" s="106"/>
      <c r="IQ322" s="106"/>
      <c r="IR322" s="106"/>
      <c r="IS322" s="106"/>
      <c r="IT322" s="106"/>
      <c r="IU322" s="106"/>
      <c r="IV322" s="106"/>
      <c r="IW322" s="106"/>
      <c r="IX322" s="106"/>
      <c r="IY322" s="106"/>
      <c r="IZ322" s="106"/>
      <c r="JA322" s="106"/>
      <c r="JB322" s="106"/>
      <c r="JC322" s="106"/>
      <c r="JD322" s="106"/>
      <c r="JE322" s="106"/>
      <c r="JF322" s="106"/>
      <c r="JG322" s="106"/>
      <c r="JH322" s="106"/>
      <c r="JI322" s="106"/>
      <c r="JJ322" s="106"/>
      <c r="JK322" s="106"/>
      <c r="JL322" s="106"/>
      <c r="JM322" s="106"/>
      <c r="JN322" s="106"/>
      <c r="JO322" s="106"/>
      <c r="JP322" s="106"/>
      <c r="JQ322" s="106"/>
      <c r="JR322" s="106"/>
      <c r="JS322" s="106"/>
      <c r="JT322" s="106"/>
      <c r="JU322" s="106"/>
      <c r="JV322" s="106"/>
      <c r="JW322" s="106"/>
      <c r="JX322" s="106"/>
      <c r="JY322" s="106"/>
      <c r="JZ322" s="106"/>
      <c r="KA322" s="106"/>
      <c r="KB322" s="106"/>
      <c r="KC322" s="106"/>
      <c r="KD322" s="106"/>
      <c r="KE322" s="106"/>
      <c r="KF322" s="106"/>
      <c r="KG322" s="106"/>
      <c r="KH322" s="106"/>
      <c r="KI322" s="106"/>
      <c r="KJ322" s="106"/>
      <c r="KK322" s="106"/>
      <c r="KL322" s="106"/>
      <c r="KM322" s="106"/>
      <c r="KN322" s="106"/>
      <c r="KO322" s="106"/>
      <c r="KP322" s="106"/>
      <c r="KQ322" s="106"/>
      <c r="KR322" s="106"/>
      <c r="KS322" s="106"/>
      <c r="KT322" s="106"/>
      <c r="KU322" s="106"/>
      <c r="KV322" s="106"/>
      <c r="KW322" s="106"/>
      <c r="KX322" s="106"/>
      <c r="KY322" s="106"/>
      <c r="KZ322" s="106"/>
      <c r="LA322" s="106"/>
      <c r="LB322" s="106"/>
      <c r="LC322" s="106"/>
      <c r="LD322" s="106"/>
      <c r="LE322" s="106"/>
      <c r="LF322" s="106"/>
      <c r="LG322" s="106"/>
      <c r="LH322" s="106"/>
      <c r="LI322" s="106"/>
      <c r="LJ322" s="106"/>
      <c r="LK322" s="106"/>
      <c r="LL322" s="106"/>
      <c r="LM322" s="106"/>
      <c r="LN322" s="106"/>
      <c r="LO322" s="106"/>
      <c r="LP322" s="106"/>
      <c r="LQ322" s="106"/>
      <c r="LR322" s="106"/>
      <c r="LS322" s="106"/>
      <c r="LT322" s="106"/>
      <c r="LU322" s="106"/>
      <c r="LV322" s="106"/>
      <c r="LW322" s="106"/>
      <c r="LX322" s="106"/>
      <c r="LY322" s="106"/>
      <c r="LZ322" s="106"/>
      <c r="MA322" s="106"/>
      <c r="MB322" s="106"/>
      <c r="MC322" s="106"/>
      <c r="MD322" s="106"/>
      <c r="ME322" s="106"/>
      <c r="MF322" s="106"/>
      <c r="MG322" s="106"/>
      <c r="MH322" s="106"/>
      <c r="MI322" s="106"/>
      <c r="MJ322" s="106"/>
      <c r="MK322" s="106"/>
      <c r="ML322" s="106"/>
      <c r="MM322" s="106"/>
      <c r="MN322" s="106"/>
      <c r="MO322" s="106"/>
      <c r="MP322" s="106"/>
      <c r="MQ322" s="106"/>
      <c r="MR322" s="106"/>
      <c r="MS322" s="106"/>
      <c r="MT322" s="106"/>
      <c r="MU322" s="106"/>
      <c r="MV322" s="106"/>
      <c r="MW322" s="106"/>
      <c r="MX322" s="106"/>
      <c r="MY322" s="106"/>
      <c r="MZ322" s="106"/>
      <c r="NA322" s="106"/>
      <c r="NB322" s="106"/>
      <c r="NC322" s="106"/>
      <c r="ND322" s="106"/>
      <c r="NE322" s="106"/>
      <c r="NF322" s="106"/>
      <c r="NG322" s="106"/>
      <c r="NH322" s="106"/>
      <c r="NI322" s="106"/>
      <c r="NJ322" s="106"/>
      <c r="NK322" s="106"/>
      <c r="NL322" s="106"/>
      <c r="NM322" s="106"/>
      <c r="NN322" s="106"/>
      <c r="NO322" s="106"/>
      <c r="NP322" s="106"/>
      <c r="NQ322" s="106"/>
      <c r="NR322" s="106"/>
      <c r="NS322" s="106"/>
      <c r="NT322" s="106"/>
      <c r="NU322" s="106"/>
      <c r="NV322" s="106"/>
      <c r="NW322" s="106"/>
      <c r="NX322" s="106"/>
      <c r="NY322" s="106"/>
      <c r="NZ322" s="106"/>
      <c r="OA322" s="106"/>
      <c r="OB322" s="106"/>
      <c r="OC322" s="106"/>
      <c r="OD322" s="106"/>
      <c r="OE322" s="106"/>
      <c r="OF322" s="106"/>
      <c r="OG322" s="106"/>
      <c r="OH322" s="106"/>
      <c r="OI322" s="106"/>
      <c r="OJ322" s="106"/>
      <c r="OK322" s="106"/>
      <c r="OL322" s="106"/>
      <c r="OM322" s="106"/>
      <c r="ON322" s="106"/>
      <c r="OO322" s="106"/>
      <c r="OP322" s="106"/>
      <c r="OQ322" s="106"/>
      <c r="OR322" s="106"/>
      <c r="OS322" s="106"/>
      <c r="OT322" s="106"/>
      <c r="OU322" s="106"/>
      <c r="OV322" s="106"/>
      <c r="OW322" s="106"/>
      <c r="OX322" s="106"/>
      <c r="OY322" s="106"/>
      <c r="OZ322" s="106"/>
      <c r="PA322" s="106"/>
      <c r="PB322" s="106"/>
      <c r="PC322" s="106"/>
      <c r="PD322" s="106"/>
      <c r="PE322" s="106"/>
      <c r="PF322" s="106"/>
      <c r="PG322" s="106"/>
      <c r="PH322" s="106"/>
      <c r="PI322" s="106"/>
      <c r="PJ322" s="106"/>
      <c r="PK322" s="106"/>
      <c r="PL322" s="106"/>
      <c r="PM322" s="106"/>
      <c r="PN322" s="106"/>
      <c r="PO322" s="106"/>
      <c r="PP322" s="106"/>
      <c r="PQ322" s="106"/>
      <c r="PR322" s="106"/>
      <c r="PS322" s="106"/>
      <c r="PT322" s="106"/>
      <c r="PU322" s="106"/>
      <c r="PV322" s="106"/>
      <c r="PW322" s="106"/>
      <c r="PX322" s="106"/>
      <c r="PY322" s="106"/>
      <c r="PZ322" s="106"/>
      <c r="QA322" s="106"/>
      <c r="QB322" s="106"/>
      <c r="QC322" s="106"/>
      <c r="QD322" s="106"/>
      <c r="QE322" s="106"/>
      <c r="QF322" s="106"/>
      <c r="QG322" s="106"/>
      <c r="QH322" s="106"/>
      <c r="QI322" s="106"/>
      <c r="QJ322" s="106"/>
      <c r="QK322" s="106"/>
      <c r="QL322" s="106"/>
      <c r="QM322" s="106"/>
      <c r="QN322" s="106"/>
      <c r="QO322" s="106"/>
      <c r="QP322" s="106"/>
      <c r="QQ322" s="106"/>
      <c r="QR322" s="106"/>
      <c r="QS322" s="106"/>
      <c r="QT322" s="106"/>
      <c r="QU322" s="106"/>
      <c r="QV322" s="106"/>
      <c r="QW322" s="106"/>
      <c r="QX322" s="106"/>
      <c r="QY322" s="106"/>
      <c r="QZ322" s="106"/>
      <c r="RA322" s="106"/>
      <c r="RB322" s="106"/>
      <c r="RC322" s="106"/>
      <c r="RD322" s="106"/>
      <c r="RE322" s="106"/>
      <c r="RF322" s="106"/>
      <c r="RG322" s="106"/>
      <c r="RH322" s="106"/>
      <c r="RI322" s="106"/>
      <c r="RJ322" s="106"/>
      <c r="RK322" s="106"/>
      <c r="RL322" s="106"/>
      <c r="RM322" s="106"/>
      <c r="RN322" s="106"/>
      <c r="RO322" s="106"/>
      <c r="RP322" s="106"/>
      <c r="RQ322" s="106"/>
      <c r="RR322" s="106"/>
    </row>
    <row r="323" spans="1:486" x14ac:dyDescent="0.3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14"/>
      <c r="Q323" s="114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  <c r="GB323" s="106"/>
      <c r="GC323" s="106"/>
      <c r="GD323" s="106"/>
      <c r="GE323" s="106"/>
      <c r="GF323" s="106"/>
      <c r="GG323" s="106"/>
      <c r="GH323" s="106"/>
      <c r="GI323" s="106"/>
      <c r="GJ323" s="106"/>
      <c r="GK323" s="106"/>
      <c r="GL323" s="106"/>
      <c r="GM323" s="106"/>
      <c r="GN323" s="106"/>
      <c r="GO323" s="106"/>
      <c r="GP323" s="106"/>
      <c r="GQ323" s="106"/>
      <c r="GR323" s="106"/>
      <c r="GS323" s="106"/>
      <c r="GT323" s="106"/>
      <c r="GU323" s="106"/>
      <c r="GV323" s="106"/>
      <c r="GW323" s="106"/>
      <c r="GX323" s="106"/>
      <c r="GY323" s="106"/>
      <c r="GZ323" s="106"/>
      <c r="HA323" s="106"/>
      <c r="HB323" s="106"/>
      <c r="HC323" s="106"/>
      <c r="HD323" s="106"/>
      <c r="HE323" s="106"/>
      <c r="HF323" s="106"/>
      <c r="HG323" s="106"/>
      <c r="HH323" s="106"/>
      <c r="HI323" s="106"/>
      <c r="HJ323" s="106"/>
      <c r="HK323" s="106"/>
      <c r="HL323" s="106"/>
      <c r="HM323" s="106"/>
      <c r="HN323" s="106"/>
      <c r="HO323" s="106"/>
      <c r="HP323" s="106"/>
      <c r="HQ323" s="106"/>
      <c r="HR323" s="106"/>
      <c r="HS323" s="106"/>
      <c r="HT323" s="106"/>
      <c r="HU323" s="106"/>
      <c r="HV323" s="106"/>
      <c r="HW323" s="106"/>
      <c r="HX323" s="106"/>
      <c r="HY323" s="106"/>
      <c r="HZ323" s="106"/>
      <c r="IA323" s="106"/>
      <c r="IB323" s="106"/>
      <c r="IC323" s="106"/>
      <c r="ID323" s="106"/>
      <c r="IE323" s="106"/>
      <c r="IF323" s="106"/>
      <c r="IG323" s="106"/>
      <c r="IH323" s="106"/>
      <c r="II323" s="106"/>
      <c r="IJ323" s="106"/>
      <c r="IK323" s="106"/>
      <c r="IL323" s="106"/>
      <c r="IM323" s="106"/>
      <c r="IN323" s="106"/>
      <c r="IO323" s="106"/>
      <c r="IP323" s="106"/>
      <c r="IQ323" s="106"/>
      <c r="IR323" s="106"/>
      <c r="IS323" s="106"/>
      <c r="IT323" s="106"/>
      <c r="IU323" s="106"/>
      <c r="IV323" s="106"/>
      <c r="IW323" s="106"/>
      <c r="IX323" s="106"/>
      <c r="IY323" s="106"/>
      <c r="IZ323" s="106"/>
      <c r="JA323" s="106"/>
      <c r="JB323" s="106"/>
      <c r="JC323" s="106"/>
      <c r="JD323" s="106"/>
      <c r="JE323" s="106"/>
      <c r="JF323" s="106"/>
      <c r="JG323" s="106"/>
      <c r="JH323" s="106"/>
      <c r="JI323" s="106"/>
      <c r="JJ323" s="106"/>
      <c r="JK323" s="106"/>
      <c r="JL323" s="106"/>
      <c r="JM323" s="106"/>
      <c r="JN323" s="106"/>
      <c r="JO323" s="106"/>
      <c r="JP323" s="106"/>
      <c r="JQ323" s="106"/>
      <c r="JR323" s="106"/>
      <c r="JS323" s="106"/>
      <c r="JT323" s="106"/>
      <c r="JU323" s="106"/>
      <c r="JV323" s="106"/>
      <c r="JW323" s="106"/>
      <c r="JX323" s="106"/>
      <c r="JY323" s="106"/>
      <c r="JZ323" s="106"/>
      <c r="KA323" s="106"/>
      <c r="KB323" s="106"/>
      <c r="KC323" s="106"/>
      <c r="KD323" s="106"/>
      <c r="KE323" s="106"/>
      <c r="KF323" s="106"/>
      <c r="KG323" s="106"/>
      <c r="KH323" s="106"/>
      <c r="KI323" s="106"/>
      <c r="KJ323" s="106"/>
      <c r="KK323" s="106"/>
      <c r="KL323" s="106"/>
      <c r="KM323" s="106"/>
      <c r="KN323" s="106"/>
      <c r="KO323" s="106"/>
      <c r="KP323" s="106"/>
      <c r="KQ323" s="106"/>
      <c r="KR323" s="106"/>
      <c r="KS323" s="106"/>
      <c r="KT323" s="106"/>
      <c r="KU323" s="106"/>
      <c r="KV323" s="106"/>
      <c r="KW323" s="106"/>
      <c r="KX323" s="106"/>
      <c r="KY323" s="106"/>
      <c r="KZ323" s="106"/>
      <c r="LA323" s="106"/>
      <c r="LB323" s="106"/>
      <c r="LC323" s="106"/>
      <c r="LD323" s="106"/>
      <c r="LE323" s="106"/>
      <c r="LF323" s="106"/>
      <c r="LG323" s="106"/>
      <c r="LH323" s="106"/>
      <c r="LI323" s="106"/>
      <c r="LJ323" s="106"/>
      <c r="LK323" s="106"/>
      <c r="LL323" s="106"/>
      <c r="LM323" s="106"/>
      <c r="LN323" s="106"/>
      <c r="LO323" s="106"/>
      <c r="LP323" s="106"/>
      <c r="LQ323" s="106"/>
      <c r="LR323" s="106"/>
      <c r="LS323" s="106"/>
      <c r="LT323" s="106"/>
      <c r="LU323" s="106"/>
      <c r="LV323" s="106"/>
      <c r="LW323" s="106"/>
      <c r="LX323" s="106"/>
      <c r="LY323" s="106"/>
      <c r="LZ323" s="106"/>
      <c r="MA323" s="106"/>
      <c r="MB323" s="106"/>
      <c r="MC323" s="106"/>
      <c r="MD323" s="106"/>
      <c r="ME323" s="106"/>
      <c r="MF323" s="106"/>
      <c r="MG323" s="106"/>
      <c r="MH323" s="106"/>
      <c r="MI323" s="106"/>
      <c r="MJ323" s="106"/>
      <c r="MK323" s="106"/>
      <c r="ML323" s="106"/>
      <c r="MM323" s="106"/>
      <c r="MN323" s="106"/>
      <c r="MO323" s="106"/>
      <c r="MP323" s="106"/>
      <c r="MQ323" s="106"/>
      <c r="MR323" s="106"/>
      <c r="MS323" s="106"/>
      <c r="MT323" s="106"/>
      <c r="MU323" s="106"/>
      <c r="MV323" s="106"/>
      <c r="MW323" s="106"/>
      <c r="MX323" s="106"/>
      <c r="MY323" s="106"/>
      <c r="MZ323" s="106"/>
      <c r="NA323" s="106"/>
      <c r="NB323" s="106"/>
      <c r="NC323" s="106"/>
      <c r="ND323" s="106"/>
      <c r="NE323" s="106"/>
      <c r="NF323" s="106"/>
      <c r="NG323" s="106"/>
      <c r="NH323" s="106"/>
      <c r="NI323" s="106"/>
      <c r="NJ323" s="106"/>
      <c r="NK323" s="106"/>
      <c r="NL323" s="106"/>
      <c r="NM323" s="106"/>
      <c r="NN323" s="106"/>
      <c r="NO323" s="106"/>
      <c r="NP323" s="106"/>
      <c r="NQ323" s="106"/>
      <c r="NR323" s="106"/>
      <c r="NS323" s="106"/>
      <c r="NT323" s="106"/>
      <c r="NU323" s="106"/>
      <c r="NV323" s="106"/>
      <c r="NW323" s="106"/>
      <c r="NX323" s="106"/>
      <c r="NY323" s="106"/>
      <c r="NZ323" s="106"/>
      <c r="OA323" s="106"/>
      <c r="OB323" s="106"/>
      <c r="OC323" s="106"/>
      <c r="OD323" s="106"/>
      <c r="OE323" s="106"/>
      <c r="OF323" s="106"/>
      <c r="OG323" s="106"/>
      <c r="OH323" s="106"/>
      <c r="OI323" s="106"/>
      <c r="OJ323" s="106"/>
      <c r="OK323" s="106"/>
      <c r="OL323" s="106"/>
      <c r="OM323" s="106"/>
      <c r="ON323" s="106"/>
      <c r="OO323" s="106"/>
      <c r="OP323" s="106"/>
      <c r="OQ323" s="106"/>
      <c r="OR323" s="106"/>
      <c r="OS323" s="106"/>
      <c r="OT323" s="106"/>
      <c r="OU323" s="106"/>
      <c r="OV323" s="106"/>
      <c r="OW323" s="106"/>
      <c r="OX323" s="106"/>
      <c r="OY323" s="106"/>
      <c r="OZ323" s="106"/>
      <c r="PA323" s="106"/>
      <c r="PB323" s="106"/>
      <c r="PC323" s="106"/>
      <c r="PD323" s="106"/>
      <c r="PE323" s="106"/>
      <c r="PF323" s="106"/>
      <c r="PG323" s="106"/>
      <c r="PH323" s="106"/>
      <c r="PI323" s="106"/>
      <c r="PJ323" s="106"/>
      <c r="PK323" s="106"/>
      <c r="PL323" s="106"/>
      <c r="PM323" s="106"/>
      <c r="PN323" s="106"/>
      <c r="PO323" s="106"/>
      <c r="PP323" s="106"/>
      <c r="PQ323" s="106"/>
      <c r="PR323" s="106"/>
      <c r="PS323" s="106"/>
      <c r="PT323" s="106"/>
      <c r="PU323" s="106"/>
      <c r="PV323" s="106"/>
      <c r="PW323" s="106"/>
      <c r="PX323" s="106"/>
      <c r="PY323" s="106"/>
      <c r="PZ323" s="106"/>
      <c r="QA323" s="106"/>
      <c r="QB323" s="106"/>
      <c r="QC323" s="106"/>
      <c r="QD323" s="106"/>
      <c r="QE323" s="106"/>
      <c r="QF323" s="106"/>
      <c r="QG323" s="106"/>
      <c r="QH323" s="106"/>
      <c r="QI323" s="106"/>
      <c r="QJ323" s="106"/>
      <c r="QK323" s="106"/>
      <c r="QL323" s="106"/>
      <c r="QM323" s="106"/>
      <c r="QN323" s="106"/>
      <c r="QO323" s="106"/>
      <c r="QP323" s="106"/>
      <c r="QQ323" s="106"/>
      <c r="QR323" s="106"/>
      <c r="QS323" s="106"/>
      <c r="QT323" s="106"/>
      <c r="QU323" s="106"/>
      <c r="QV323" s="106"/>
      <c r="QW323" s="106"/>
      <c r="QX323" s="106"/>
      <c r="QY323" s="106"/>
      <c r="QZ323" s="106"/>
      <c r="RA323" s="106"/>
      <c r="RB323" s="106"/>
      <c r="RC323" s="106"/>
      <c r="RD323" s="106"/>
      <c r="RE323" s="106"/>
      <c r="RF323" s="106"/>
      <c r="RG323" s="106"/>
      <c r="RH323" s="106"/>
      <c r="RI323" s="106"/>
      <c r="RJ323" s="106"/>
      <c r="RK323" s="106"/>
      <c r="RL323" s="106"/>
      <c r="RM323" s="106"/>
      <c r="RN323" s="106"/>
      <c r="RO323" s="106"/>
      <c r="RP323" s="106"/>
      <c r="RQ323" s="106"/>
      <c r="RR323" s="106"/>
    </row>
    <row r="324" spans="1:486" x14ac:dyDescent="0.3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14"/>
      <c r="Q324" s="114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  <c r="GB324" s="106"/>
      <c r="GC324" s="106"/>
      <c r="GD324" s="106"/>
      <c r="GE324" s="106"/>
      <c r="GF324" s="106"/>
      <c r="GG324" s="106"/>
      <c r="GH324" s="106"/>
      <c r="GI324" s="106"/>
      <c r="GJ324" s="106"/>
      <c r="GK324" s="106"/>
      <c r="GL324" s="106"/>
      <c r="GM324" s="106"/>
      <c r="GN324" s="106"/>
      <c r="GO324" s="106"/>
      <c r="GP324" s="106"/>
      <c r="GQ324" s="106"/>
      <c r="GR324" s="106"/>
      <c r="GS324" s="106"/>
      <c r="GT324" s="106"/>
      <c r="GU324" s="106"/>
      <c r="GV324" s="106"/>
      <c r="GW324" s="106"/>
      <c r="GX324" s="106"/>
      <c r="GY324" s="106"/>
      <c r="GZ324" s="106"/>
      <c r="HA324" s="106"/>
      <c r="HB324" s="106"/>
      <c r="HC324" s="106"/>
      <c r="HD324" s="106"/>
      <c r="HE324" s="106"/>
      <c r="HF324" s="106"/>
      <c r="HG324" s="106"/>
      <c r="HH324" s="106"/>
      <c r="HI324" s="106"/>
      <c r="HJ324" s="106"/>
      <c r="HK324" s="106"/>
      <c r="HL324" s="106"/>
      <c r="HM324" s="106"/>
      <c r="HN324" s="106"/>
      <c r="HO324" s="106"/>
      <c r="HP324" s="106"/>
      <c r="HQ324" s="106"/>
      <c r="HR324" s="106"/>
      <c r="HS324" s="106"/>
      <c r="HT324" s="106"/>
      <c r="HU324" s="106"/>
      <c r="HV324" s="106"/>
      <c r="HW324" s="106"/>
      <c r="HX324" s="106"/>
      <c r="HY324" s="106"/>
      <c r="HZ324" s="106"/>
      <c r="IA324" s="106"/>
      <c r="IB324" s="106"/>
      <c r="IC324" s="106"/>
      <c r="ID324" s="106"/>
      <c r="IE324" s="106"/>
      <c r="IF324" s="106"/>
      <c r="IG324" s="106"/>
      <c r="IH324" s="106"/>
      <c r="II324" s="106"/>
      <c r="IJ324" s="106"/>
      <c r="IK324" s="106"/>
      <c r="IL324" s="106"/>
      <c r="IM324" s="106"/>
      <c r="IN324" s="106"/>
      <c r="IO324" s="106"/>
      <c r="IP324" s="106"/>
      <c r="IQ324" s="106"/>
      <c r="IR324" s="106"/>
      <c r="IS324" s="106"/>
      <c r="IT324" s="106"/>
      <c r="IU324" s="106"/>
      <c r="IV324" s="106"/>
      <c r="IW324" s="106"/>
      <c r="IX324" s="106"/>
      <c r="IY324" s="106"/>
      <c r="IZ324" s="106"/>
      <c r="JA324" s="106"/>
      <c r="JB324" s="106"/>
      <c r="JC324" s="106"/>
      <c r="JD324" s="106"/>
      <c r="JE324" s="106"/>
      <c r="JF324" s="106"/>
      <c r="JG324" s="106"/>
      <c r="JH324" s="106"/>
      <c r="JI324" s="106"/>
      <c r="JJ324" s="106"/>
      <c r="JK324" s="106"/>
      <c r="JL324" s="106"/>
      <c r="JM324" s="106"/>
      <c r="JN324" s="106"/>
      <c r="JO324" s="106"/>
      <c r="JP324" s="106"/>
      <c r="JQ324" s="106"/>
      <c r="JR324" s="106"/>
      <c r="JS324" s="106"/>
      <c r="JT324" s="106"/>
      <c r="JU324" s="106"/>
      <c r="JV324" s="106"/>
      <c r="JW324" s="106"/>
      <c r="JX324" s="106"/>
      <c r="JY324" s="106"/>
      <c r="JZ324" s="106"/>
      <c r="KA324" s="106"/>
      <c r="KB324" s="106"/>
      <c r="KC324" s="106"/>
      <c r="KD324" s="106"/>
      <c r="KE324" s="106"/>
      <c r="KF324" s="106"/>
      <c r="KG324" s="106"/>
      <c r="KH324" s="106"/>
      <c r="KI324" s="106"/>
      <c r="KJ324" s="106"/>
      <c r="KK324" s="106"/>
      <c r="KL324" s="106"/>
      <c r="KM324" s="106"/>
      <c r="KN324" s="106"/>
      <c r="KO324" s="106"/>
      <c r="KP324" s="106"/>
      <c r="KQ324" s="106"/>
      <c r="KR324" s="106"/>
      <c r="KS324" s="106"/>
      <c r="KT324" s="106"/>
      <c r="KU324" s="106"/>
      <c r="KV324" s="106"/>
      <c r="KW324" s="106"/>
      <c r="KX324" s="106"/>
      <c r="KY324" s="106"/>
      <c r="KZ324" s="106"/>
      <c r="LA324" s="106"/>
      <c r="LB324" s="106"/>
      <c r="LC324" s="106"/>
      <c r="LD324" s="106"/>
      <c r="LE324" s="106"/>
      <c r="LF324" s="106"/>
      <c r="LG324" s="106"/>
      <c r="LH324" s="106"/>
      <c r="LI324" s="106"/>
      <c r="LJ324" s="106"/>
      <c r="LK324" s="106"/>
      <c r="LL324" s="106"/>
      <c r="LM324" s="106"/>
      <c r="LN324" s="106"/>
      <c r="LO324" s="106"/>
      <c r="LP324" s="106"/>
      <c r="LQ324" s="106"/>
      <c r="LR324" s="106"/>
      <c r="LS324" s="106"/>
      <c r="LT324" s="106"/>
      <c r="LU324" s="106"/>
      <c r="LV324" s="106"/>
      <c r="LW324" s="106"/>
      <c r="LX324" s="106"/>
      <c r="LY324" s="106"/>
      <c r="LZ324" s="106"/>
      <c r="MA324" s="106"/>
      <c r="MB324" s="106"/>
      <c r="MC324" s="106"/>
      <c r="MD324" s="106"/>
      <c r="ME324" s="106"/>
      <c r="MF324" s="106"/>
      <c r="MG324" s="106"/>
      <c r="MH324" s="106"/>
      <c r="MI324" s="106"/>
      <c r="MJ324" s="106"/>
      <c r="MK324" s="106"/>
      <c r="ML324" s="106"/>
      <c r="MM324" s="106"/>
      <c r="MN324" s="106"/>
      <c r="MO324" s="106"/>
      <c r="MP324" s="106"/>
      <c r="MQ324" s="106"/>
      <c r="MR324" s="106"/>
      <c r="MS324" s="106"/>
      <c r="MT324" s="106"/>
      <c r="MU324" s="106"/>
      <c r="MV324" s="106"/>
      <c r="MW324" s="106"/>
      <c r="MX324" s="106"/>
      <c r="MY324" s="106"/>
      <c r="MZ324" s="106"/>
      <c r="NA324" s="106"/>
      <c r="NB324" s="106"/>
      <c r="NC324" s="106"/>
      <c r="ND324" s="106"/>
      <c r="NE324" s="106"/>
      <c r="NF324" s="106"/>
      <c r="NG324" s="106"/>
      <c r="NH324" s="106"/>
      <c r="NI324" s="106"/>
      <c r="NJ324" s="106"/>
      <c r="NK324" s="106"/>
      <c r="NL324" s="106"/>
      <c r="NM324" s="106"/>
      <c r="NN324" s="106"/>
      <c r="NO324" s="106"/>
      <c r="NP324" s="106"/>
      <c r="NQ324" s="106"/>
      <c r="NR324" s="106"/>
      <c r="NS324" s="106"/>
      <c r="NT324" s="106"/>
      <c r="NU324" s="106"/>
      <c r="NV324" s="106"/>
      <c r="NW324" s="106"/>
      <c r="NX324" s="106"/>
      <c r="NY324" s="106"/>
      <c r="NZ324" s="106"/>
      <c r="OA324" s="106"/>
      <c r="OB324" s="106"/>
      <c r="OC324" s="106"/>
      <c r="OD324" s="106"/>
      <c r="OE324" s="106"/>
      <c r="OF324" s="106"/>
      <c r="OG324" s="106"/>
      <c r="OH324" s="106"/>
      <c r="OI324" s="106"/>
      <c r="OJ324" s="106"/>
      <c r="OK324" s="106"/>
      <c r="OL324" s="106"/>
      <c r="OM324" s="106"/>
      <c r="ON324" s="106"/>
      <c r="OO324" s="106"/>
      <c r="OP324" s="106"/>
      <c r="OQ324" s="106"/>
      <c r="OR324" s="106"/>
      <c r="OS324" s="106"/>
      <c r="OT324" s="106"/>
      <c r="OU324" s="106"/>
      <c r="OV324" s="106"/>
      <c r="OW324" s="106"/>
      <c r="OX324" s="106"/>
      <c r="OY324" s="106"/>
      <c r="OZ324" s="106"/>
      <c r="PA324" s="106"/>
      <c r="PB324" s="106"/>
      <c r="PC324" s="106"/>
      <c r="PD324" s="106"/>
      <c r="PE324" s="106"/>
      <c r="PF324" s="106"/>
      <c r="PG324" s="106"/>
      <c r="PH324" s="106"/>
      <c r="PI324" s="106"/>
      <c r="PJ324" s="106"/>
      <c r="PK324" s="106"/>
      <c r="PL324" s="106"/>
      <c r="PM324" s="106"/>
      <c r="PN324" s="106"/>
      <c r="PO324" s="106"/>
      <c r="PP324" s="106"/>
      <c r="PQ324" s="106"/>
      <c r="PR324" s="106"/>
      <c r="PS324" s="106"/>
      <c r="PT324" s="106"/>
      <c r="PU324" s="106"/>
      <c r="PV324" s="106"/>
      <c r="PW324" s="106"/>
      <c r="PX324" s="106"/>
      <c r="PY324" s="106"/>
      <c r="PZ324" s="106"/>
      <c r="QA324" s="106"/>
      <c r="QB324" s="106"/>
      <c r="QC324" s="106"/>
      <c r="QD324" s="106"/>
      <c r="QE324" s="106"/>
      <c r="QF324" s="106"/>
      <c r="QG324" s="106"/>
      <c r="QH324" s="106"/>
      <c r="QI324" s="106"/>
      <c r="QJ324" s="106"/>
      <c r="QK324" s="106"/>
      <c r="QL324" s="106"/>
      <c r="QM324" s="106"/>
      <c r="QN324" s="106"/>
      <c r="QO324" s="106"/>
      <c r="QP324" s="106"/>
      <c r="QQ324" s="106"/>
      <c r="QR324" s="106"/>
      <c r="QS324" s="106"/>
      <c r="QT324" s="106"/>
      <c r="QU324" s="106"/>
      <c r="QV324" s="106"/>
      <c r="QW324" s="106"/>
      <c r="QX324" s="106"/>
      <c r="QY324" s="106"/>
      <c r="QZ324" s="106"/>
      <c r="RA324" s="106"/>
      <c r="RB324" s="106"/>
      <c r="RC324" s="106"/>
      <c r="RD324" s="106"/>
      <c r="RE324" s="106"/>
      <c r="RF324" s="106"/>
      <c r="RG324" s="106"/>
      <c r="RH324" s="106"/>
      <c r="RI324" s="106"/>
      <c r="RJ324" s="106"/>
      <c r="RK324" s="106"/>
      <c r="RL324" s="106"/>
      <c r="RM324" s="106"/>
      <c r="RN324" s="106"/>
      <c r="RO324" s="106"/>
      <c r="RP324" s="106"/>
      <c r="RQ324" s="106"/>
      <c r="RR324" s="106"/>
    </row>
    <row r="325" spans="1:486" x14ac:dyDescent="0.3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14"/>
      <c r="Q325" s="114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  <c r="GB325" s="106"/>
      <c r="GC325" s="106"/>
      <c r="GD325" s="106"/>
      <c r="GE325" s="106"/>
      <c r="GF325" s="106"/>
      <c r="GG325" s="106"/>
      <c r="GH325" s="106"/>
      <c r="GI325" s="106"/>
      <c r="GJ325" s="106"/>
      <c r="GK325" s="106"/>
      <c r="GL325" s="106"/>
      <c r="GM325" s="106"/>
      <c r="GN325" s="106"/>
      <c r="GO325" s="106"/>
      <c r="GP325" s="106"/>
      <c r="GQ325" s="106"/>
      <c r="GR325" s="106"/>
      <c r="GS325" s="106"/>
      <c r="GT325" s="106"/>
      <c r="GU325" s="106"/>
      <c r="GV325" s="106"/>
      <c r="GW325" s="106"/>
      <c r="GX325" s="106"/>
      <c r="GY325" s="106"/>
      <c r="GZ325" s="106"/>
      <c r="HA325" s="106"/>
      <c r="HB325" s="106"/>
      <c r="HC325" s="106"/>
      <c r="HD325" s="106"/>
      <c r="HE325" s="106"/>
      <c r="HF325" s="106"/>
      <c r="HG325" s="106"/>
      <c r="HH325" s="106"/>
      <c r="HI325" s="106"/>
      <c r="HJ325" s="106"/>
      <c r="HK325" s="106"/>
      <c r="HL325" s="106"/>
      <c r="HM325" s="106"/>
      <c r="HN325" s="106"/>
      <c r="HO325" s="106"/>
      <c r="HP325" s="106"/>
      <c r="HQ325" s="106"/>
      <c r="HR325" s="106"/>
      <c r="HS325" s="106"/>
      <c r="HT325" s="106"/>
      <c r="HU325" s="106"/>
      <c r="HV325" s="106"/>
      <c r="HW325" s="106"/>
      <c r="HX325" s="106"/>
      <c r="HY325" s="106"/>
      <c r="HZ325" s="106"/>
      <c r="IA325" s="106"/>
      <c r="IB325" s="106"/>
      <c r="IC325" s="106"/>
      <c r="ID325" s="106"/>
      <c r="IE325" s="106"/>
      <c r="IF325" s="106"/>
      <c r="IG325" s="106"/>
      <c r="IH325" s="106"/>
      <c r="II325" s="106"/>
      <c r="IJ325" s="106"/>
      <c r="IK325" s="106"/>
      <c r="IL325" s="106"/>
      <c r="IM325" s="106"/>
      <c r="IN325" s="106"/>
      <c r="IO325" s="106"/>
      <c r="IP325" s="106"/>
      <c r="IQ325" s="106"/>
      <c r="IR325" s="106"/>
      <c r="IS325" s="106"/>
      <c r="IT325" s="106"/>
      <c r="IU325" s="106"/>
      <c r="IV325" s="106"/>
      <c r="IW325" s="106"/>
      <c r="IX325" s="106"/>
      <c r="IY325" s="106"/>
      <c r="IZ325" s="106"/>
      <c r="JA325" s="106"/>
      <c r="JB325" s="106"/>
      <c r="JC325" s="106"/>
      <c r="JD325" s="106"/>
      <c r="JE325" s="106"/>
      <c r="JF325" s="106"/>
      <c r="JG325" s="106"/>
      <c r="JH325" s="106"/>
      <c r="JI325" s="106"/>
      <c r="JJ325" s="106"/>
      <c r="JK325" s="106"/>
      <c r="JL325" s="106"/>
      <c r="JM325" s="106"/>
      <c r="JN325" s="106"/>
      <c r="JO325" s="106"/>
      <c r="JP325" s="106"/>
      <c r="JQ325" s="106"/>
      <c r="JR325" s="106"/>
      <c r="JS325" s="106"/>
      <c r="JT325" s="106"/>
      <c r="JU325" s="106"/>
      <c r="JV325" s="106"/>
      <c r="JW325" s="106"/>
      <c r="JX325" s="106"/>
      <c r="JY325" s="106"/>
      <c r="JZ325" s="106"/>
      <c r="KA325" s="106"/>
      <c r="KB325" s="106"/>
      <c r="KC325" s="106"/>
      <c r="KD325" s="106"/>
      <c r="KE325" s="106"/>
      <c r="KF325" s="106"/>
      <c r="KG325" s="106"/>
      <c r="KH325" s="106"/>
      <c r="KI325" s="106"/>
      <c r="KJ325" s="106"/>
      <c r="KK325" s="106"/>
      <c r="KL325" s="106"/>
      <c r="KM325" s="106"/>
      <c r="KN325" s="106"/>
      <c r="KO325" s="106"/>
      <c r="KP325" s="106"/>
      <c r="KQ325" s="106"/>
      <c r="KR325" s="106"/>
      <c r="KS325" s="106"/>
      <c r="KT325" s="106"/>
      <c r="KU325" s="106"/>
      <c r="KV325" s="106"/>
      <c r="KW325" s="106"/>
      <c r="KX325" s="106"/>
      <c r="KY325" s="106"/>
      <c r="KZ325" s="106"/>
      <c r="LA325" s="106"/>
      <c r="LB325" s="106"/>
      <c r="LC325" s="106"/>
      <c r="LD325" s="106"/>
      <c r="LE325" s="106"/>
      <c r="LF325" s="106"/>
      <c r="LG325" s="106"/>
      <c r="LH325" s="106"/>
      <c r="LI325" s="106"/>
      <c r="LJ325" s="106"/>
      <c r="LK325" s="106"/>
      <c r="LL325" s="106"/>
      <c r="LM325" s="106"/>
      <c r="LN325" s="106"/>
      <c r="LO325" s="106"/>
      <c r="LP325" s="106"/>
      <c r="LQ325" s="106"/>
      <c r="LR325" s="106"/>
      <c r="LS325" s="106"/>
      <c r="LT325" s="106"/>
      <c r="LU325" s="106"/>
      <c r="LV325" s="106"/>
      <c r="LW325" s="106"/>
      <c r="LX325" s="106"/>
      <c r="LY325" s="106"/>
      <c r="LZ325" s="106"/>
      <c r="MA325" s="106"/>
      <c r="MB325" s="106"/>
      <c r="MC325" s="106"/>
      <c r="MD325" s="106"/>
      <c r="ME325" s="106"/>
      <c r="MF325" s="106"/>
      <c r="MG325" s="106"/>
      <c r="MH325" s="106"/>
      <c r="MI325" s="106"/>
      <c r="MJ325" s="106"/>
      <c r="MK325" s="106"/>
      <c r="ML325" s="106"/>
      <c r="MM325" s="106"/>
      <c r="MN325" s="106"/>
      <c r="MO325" s="106"/>
      <c r="MP325" s="106"/>
      <c r="MQ325" s="106"/>
      <c r="MR325" s="106"/>
      <c r="MS325" s="106"/>
      <c r="MT325" s="106"/>
      <c r="MU325" s="106"/>
      <c r="MV325" s="106"/>
      <c r="MW325" s="106"/>
      <c r="MX325" s="106"/>
      <c r="MY325" s="106"/>
      <c r="MZ325" s="106"/>
      <c r="NA325" s="106"/>
      <c r="NB325" s="106"/>
      <c r="NC325" s="106"/>
      <c r="ND325" s="106"/>
      <c r="NE325" s="106"/>
      <c r="NF325" s="106"/>
      <c r="NG325" s="106"/>
      <c r="NH325" s="106"/>
      <c r="NI325" s="106"/>
      <c r="NJ325" s="106"/>
      <c r="NK325" s="106"/>
      <c r="NL325" s="106"/>
      <c r="NM325" s="106"/>
      <c r="NN325" s="106"/>
      <c r="NO325" s="106"/>
      <c r="NP325" s="106"/>
      <c r="NQ325" s="106"/>
      <c r="NR325" s="106"/>
      <c r="NS325" s="106"/>
      <c r="NT325" s="106"/>
      <c r="NU325" s="106"/>
      <c r="NV325" s="106"/>
      <c r="NW325" s="106"/>
      <c r="NX325" s="106"/>
      <c r="NY325" s="106"/>
      <c r="NZ325" s="106"/>
      <c r="OA325" s="106"/>
      <c r="OB325" s="106"/>
      <c r="OC325" s="106"/>
      <c r="OD325" s="106"/>
      <c r="OE325" s="106"/>
      <c r="OF325" s="106"/>
      <c r="OG325" s="106"/>
      <c r="OH325" s="106"/>
      <c r="OI325" s="106"/>
      <c r="OJ325" s="106"/>
      <c r="OK325" s="106"/>
      <c r="OL325" s="106"/>
      <c r="OM325" s="106"/>
      <c r="ON325" s="106"/>
      <c r="OO325" s="106"/>
      <c r="OP325" s="106"/>
      <c r="OQ325" s="106"/>
      <c r="OR325" s="106"/>
      <c r="OS325" s="106"/>
      <c r="OT325" s="106"/>
      <c r="OU325" s="106"/>
      <c r="OV325" s="106"/>
      <c r="OW325" s="106"/>
      <c r="OX325" s="106"/>
      <c r="OY325" s="106"/>
      <c r="OZ325" s="106"/>
      <c r="PA325" s="106"/>
      <c r="PB325" s="106"/>
      <c r="PC325" s="106"/>
      <c r="PD325" s="106"/>
      <c r="PE325" s="106"/>
      <c r="PF325" s="106"/>
      <c r="PG325" s="106"/>
      <c r="PH325" s="106"/>
      <c r="PI325" s="106"/>
      <c r="PJ325" s="106"/>
      <c r="PK325" s="106"/>
      <c r="PL325" s="106"/>
      <c r="PM325" s="106"/>
      <c r="PN325" s="106"/>
      <c r="PO325" s="106"/>
      <c r="PP325" s="106"/>
      <c r="PQ325" s="106"/>
      <c r="PR325" s="106"/>
      <c r="PS325" s="106"/>
      <c r="PT325" s="106"/>
      <c r="PU325" s="106"/>
      <c r="PV325" s="106"/>
      <c r="PW325" s="106"/>
      <c r="PX325" s="106"/>
      <c r="PY325" s="106"/>
      <c r="PZ325" s="106"/>
      <c r="QA325" s="106"/>
      <c r="QB325" s="106"/>
      <c r="QC325" s="106"/>
      <c r="QD325" s="106"/>
      <c r="QE325" s="106"/>
      <c r="QF325" s="106"/>
      <c r="QG325" s="106"/>
      <c r="QH325" s="106"/>
      <c r="QI325" s="106"/>
      <c r="QJ325" s="106"/>
      <c r="QK325" s="106"/>
      <c r="QL325" s="106"/>
      <c r="QM325" s="106"/>
      <c r="QN325" s="106"/>
      <c r="QO325" s="106"/>
      <c r="QP325" s="106"/>
      <c r="QQ325" s="106"/>
      <c r="QR325" s="106"/>
      <c r="QS325" s="106"/>
      <c r="QT325" s="106"/>
      <c r="QU325" s="106"/>
      <c r="QV325" s="106"/>
      <c r="QW325" s="106"/>
      <c r="QX325" s="106"/>
      <c r="QY325" s="106"/>
      <c r="QZ325" s="106"/>
      <c r="RA325" s="106"/>
      <c r="RB325" s="106"/>
      <c r="RC325" s="106"/>
      <c r="RD325" s="106"/>
      <c r="RE325" s="106"/>
      <c r="RF325" s="106"/>
      <c r="RG325" s="106"/>
      <c r="RH325" s="106"/>
      <c r="RI325" s="106"/>
      <c r="RJ325" s="106"/>
      <c r="RK325" s="106"/>
      <c r="RL325" s="106"/>
      <c r="RM325" s="106"/>
      <c r="RN325" s="106"/>
      <c r="RO325" s="106"/>
      <c r="RP325" s="106"/>
      <c r="RQ325" s="106"/>
      <c r="RR325" s="106"/>
    </row>
    <row r="326" spans="1:486" x14ac:dyDescent="0.3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14"/>
      <c r="Q326" s="114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  <c r="GB326" s="106"/>
      <c r="GC326" s="106"/>
      <c r="GD326" s="106"/>
      <c r="GE326" s="106"/>
      <c r="GF326" s="106"/>
      <c r="GG326" s="106"/>
      <c r="GH326" s="106"/>
      <c r="GI326" s="106"/>
      <c r="GJ326" s="106"/>
      <c r="GK326" s="106"/>
      <c r="GL326" s="106"/>
      <c r="GM326" s="106"/>
      <c r="GN326" s="106"/>
      <c r="GO326" s="106"/>
      <c r="GP326" s="106"/>
      <c r="GQ326" s="106"/>
      <c r="GR326" s="106"/>
      <c r="GS326" s="106"/>
      <c r="GT326" s="106"/>
      <c r="GU326" s="106"/>
      <c r="GV326" s="106"/>
      <c r="GW326" s="106"/>
      <c r="GX326" s="106"/>
      <c r="GY326" s="106"/>
      <c r="GZ326" s="106"/>
      <c r="HA326" s="106"/>
      <c r="HB326" s="106"/>
      <c r="HC326" s="106"/>
      <c r="HD326" s="106"/>
      <c r="HE326" s="106"/>
      <c r="HF326" s="106"/>
      <c r="HG326" s="106"/>
      <c r="HH326" s="106"/>
      <c r="HI326" s="106"/>
      <c r="HJ326" s="106"/>
      <c r="HK326" s="106"/>
      <c r="HL326" s="106"/>
      <c r="HM326" s="106"/>
      <c r="HN326" s="106"/>
      <c r="HO326" s="106"/>
      <c r="HP326" s="106"/>
      <c r="HQ326" s="106"/>
      <c r="HR326" s="106"/>
      <c r="HS326" s="106"/>
      <c r="HT326" s="106"/>
      <c r="HU326" s="106"/>
      <c r="HV326" s="106"/>
      <c r="HW326" s="106"/>
      <c r="HX326" s="106"/>
      <c r="HY326" s="106"/>
      <c r="HZ326" s="106"/>
      <c r="IA326" s="106"/>
      <c r="IB326" s="106"/>
      <c r="IC326" s="106"/>
      <c r="ID326" s="106"/>
      <c r="IE326" s="106"/>
      <c r="IF326" s="106"/>
      <c r="IG326" s="106"/>
      <c r="IH326" s="106"/>
      <c r="II326" s="106"/>
      <c r="IJ326" s="106"/>
      <c r="IK326" s="106"/>
      <c r="IL326" s="106"/>
      <c r="IM326" s="106"/>
      <c r="IN326" s="106"/>
      <c r="IO326" s="106"/>
      <c r="IP326" s="106"/>
      <c r="IQ326" s="106"/>
      <c r="IR326" s="106"/>
      <c r="IS326" s="106"/>
      <c r="IT326" s="106"/>
      <c r="IU326" s="106"/>
      <c r="IV326" s="106"/>
      <c r="IW326" s="106"/>
      <c r="IX326" s="106"/>
      <c r="IY326" s="106"/>
      <c r="IZ326" s="106"/>
      <c r="JA326" s="106"/>
      <c r="JB326" s="106"/>
      <c r="JC326" s="106"/>
      <c r="JD326" s="106"/>
      <c r="JE326" s="106"/>
      <c r="JF326" s="106"/>
      <c r="JG326" s="106"/>
      <c r="JH326" s="106"/>
      <c r="JI326" s="106"/>
      <c r="JJ326" s="106"/>
      <c r="JK326" s="106"/>
      <c r="JL326" s="106"/>
      <c r="JM326" s="106"/>
      <c r="JN326" s="106"/>
      <c r="JO326" s="106"/>
      <c r="JP326" s="106"/>
      <c r="JQ326" s="106"/>
      <c r="JR326" s="106"/>
      <c r="JS326" s="106"/>
      <c r="JT326" s="106"/>
      <c r="JU326" s="106"/>
      <c r="JV326" s="106"/>
      <c r="JW326" s="106"/>
      <c r="JX326" s="106"/>
      <c r="JY326" s="106"/>
      <c r="JZ326" s="106"/>
      <c r="KA326" s="106"/>
      <c r="KB326" s="106"/>
      <c r="KC326" s="106"/>
      <c r="KD326" s="106"/>
      <c r="KE326" s="106"/>
      <c r="KF326" s="106"/>
      <c r="KG326" s="106"/>
      <c r="KH326" s="106"/>
      <c r="KI326" s="106"/>
      <c r="KJ326" s="106"/>
      <c r="KK326" s="106"/>
      <c r="KL326" s="106"/>
      <c r="KM326" s="106"/>
      <c r="KN326" s="106"/>
      <c r="KO326" s="106"/>
      <c r="KP326" s="106"/>
      <c r="KQ326" s="106"/>
      <c r="KR326" s="106"/>
      <c r="KS326" s="106"/>
      <c r="KT326" s="106"/>
      <c r="KU326" s="106"/>
      <c r="KV326" s="106"/>
      <c r="KW326" s="106"/>
      <c r="KX326" s="106"/>
      <c r="KY326" s="106"/>
      <c r="KZ326" s="106"/>
      <c r="LA326" s="106"/>
      <c r="LB326" s="106"/>
      <c r="LC326" s="106"/>
      <c r="LD326" s="106"/>
      <c r="LE326" s="106"/>
      <c r="LF326" s="106"/>
      <c r="LG326" s="106"/>
      <c r="LH326" s="106"/>
      <c r="LI326" s="106"/>
      <c r="LJ326" s="106"/>
      <c r="LK326" s="106"/>
      <c r="LL326" s="106"/>
      <c r="LM326" s="106"/>
      <c r="LN326" s="106"/>
      <c r="LO326" s="106"/>
      <c r="LP326" s="106"/>
      <c r="LQ326" s="106"/>
      <c r="LR326" s="106"/>
      <c r="LS326" s="106"/>
      <c r="LT326" s="106"/>
      <c r="LU326" s="106"/>
      <c r="LV326" s="106"/>
      <c r="LW326" s="106"/>
      <c r="LX326" s="106"/>
      <c r="LY326" s="106"/>
      <c r="LZ326" s="106"/>
      <c r="MA326" s="106"/>
      <c r="MB326" s="106"/>
      <c r="MC326" s="106"/>
      <c r="MD326" s="106"/>
      <c r="ME326" s="106"/>
      <c r="MF326" s="106"/>
      <c r="MG326" s="106"/>
      <c r="MH326" s="106"/>
      <c r="MI326" s="106"/>
      <c r="MJ326" s="106"/>
      <c r="MK326" s="106"/>
      <c r="ML326" s="106"/>
      <c r="MM326" s="106"/>
      <c r="MN326" s="106"/>
      <c r="MO326" s="106"/>
      <c r="MP326" s="106"/>
      <c r="MQ326" s="106"/>
      <c r="MR326" s="106"/>
      <c r="MS326" s="106"/>
      <c r="MT326" s="106"/>
      <c r="MU326" s="106"/>
      <c r="MV326" s="106"/>
      <c r="MW326" s="106"/>
      <c r="MX326" s="106"/>
      <c r="MY326" s="106"/>
      <c r="MZ326" s="106"/>
      <c r="NA326" s="106"/>
      <c r="NB326" s="106"/>
      <c r="NC326" s="106"/>
      <c r="ND326" s="106"/>
      <c r="NE326" s="106"/>
      <c r="NF326" s="106"/>
      <c r="NG326" s="106"/>
      <c r="NH326" s="106"/>
      <c r="NI326" s="106"/>
      <c r="NJ326" s="106"/>
      <c r="NK326" s="106"/>
      <c r="NL326" s="106"/>
      <c r="NM326" s="106"/>
      <c r="NN326" s="106"/>
      <c r="NO326" s="106"/>
      <c r="NP326" s="106"/>
      <c r="NQ326" s="106"/>
      <c r="NR326" s="106"/>
      <c r="NS326" s="106"/>
      <c r="NT326" s="106"/>
      <c r="NU326" s="106"/>
      <c r="NV326" s="106"/>
      <c r="NW326" s="106"/>
      <c r="NX326" s="106"/>
      <c r="NY326" s="106"/>
      <c r="NZ326" s="106"/>
      <c r="OA326" s="106"/>
      <c r="OB326" s="106"/>
      <c r="OC326" s="106"/>
      <c r="OD326" s="106"/>
      <c r="OE326" s="106"/>
      <c r="OF326" s="106"/>
      <c r="OG326" s="106"/>
      <c r="OH326" s="106"/>
      <c r="OI326" s="106"/>
      <c r="OJ326" s="106"/>
      <c r="OK326" s="106"/>
      <c r="OL326" s="106"/>
      <c r="OM326" s="106"/>
      <c r="ON326" s="106"/>
      <c r="OO326" s="106"/>
      <c r="OP326" s="106"/>
      <c r="OQ326" s="106"/>
      <c r="OR326" s="106"/>
      <c r="OS326" s="106"/>
      <c r="OT326" s="106"/>
      <c r="OU326" s="106"/>
      <c r="OV326" s="106"/>
      <c r="OW326" s="106"/>
      <c r="OX326" s="106"/>
      <c r="OY326" s="106"/>
      <c r="OZ326" s="106"/>
      <c r="PA326" s="106"/>
      <c r="PB326" s="106"/>
      <c r="PC326" s="106"/>
      <c r="PD326" s="106"/>
      <c r="PE326" s="106"/>
      <c r="PF326" s="106"/>
      <c r="PG326" s="106"/>
      <c r="PH326" s="106"/>
      <c r="PI326" s="106"/>
      <c r="PJ326" s="106"/>
      <c r="PK326" s="106"/>
      <c r="PL326" s="106"/>
      <c r="PM326" s="106"/>
      <c r="PN326" s="106"/>
      <c r="PO326" s="106"/>
      <c r="PP326" s="106"/>
      <c r="PQ326" s="106"/>
      <c r="PR326" s="106"/>
      <c r="PS326" s="106"/>
      <c r="PT326" s="106"/>
      <c r="PU326" s="106"/>
      <c r="PV326" s="106"/>
      <c r="PW326" s="106"/>
      <c r="PX326" s="106"/>
      <c r="PY326" s="106"/>
      <c r="PZ326" s="106"/>
      <c r="QA326" s="106"/>
      <c r="QB326" s="106"/>
      <c r="QC326" s="106"/>
      <c r="QD326" s="106"/>
      <c r="QE326" s="106"/>
      <c r="QF326" s="106"/>
      <c r="QG326" s="106"/>
      <c r="QH326" s="106"/>
      <c r="QI326" s="106"/>
      <c r="QJ326" s="106"/>
      <c r="QK326" s="106"/>
      <c r="QL326" s="106"/>
      <c r="QM326" s="106"/>
      <c r="QN326" s="106"/>
      <c r="QO326" s="106"/>
      <c r="QP326" s="106"/>
      <c r="QQ326" s="106"/>
      <c r="QR326" s="106"/>
      <c r="QS326" s="106"/>
      <c r="QT326" s="106"/>
      <c r="QU326" s="106"/>
      <c r="QV326" s="106"/>
      <c r="QW326" s="106"/>
      <c r="QX326" s="106"/>
      <c r="QY326" s="106"/>
      <c r="QZ326" s="106"/>
      <c r="RA326" s="106"/>
      <c r="RB326" s="106"/>
      <c r="RC326" s="106"/>
      <c r="RD326" s="106"/>
      <c r="RE326" s="106"/>
      <c r="RF326" s="106"/>
      <c r="RG326" s="106"/>
      <c r="RH326" s="106"/>
      <c r="RI326" s="106"/>
      <c r="RJ326" s="106"/>
      <c r="RK326" s="106"/>
      <c r="RL326" s="106"/>
      <c r="RM326" s="106"/>
      <c r="RN326" s="106"/>
      <c r="RO326" s="106"/>
      <c r="RP326" s="106"/>
      <c r="RQ326" s="106"/>
      <c r="RR326" s="106"/>
    </row>
    <row r="327" spans="1:486" x14ac:dyDescent="0.3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14"/>
      <c r="Q327" s="114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  <c r="GB327" s="106"/>
      <c r="GC327" s="106"/>
      <c r="GD327" s="106"/>
      <c r="GE327" s="106"/>
      <c r="GF327" s="106"/>
      <c r="GG327" s="106"/>
      <c r="GH327" s="106"/>
      <c r="GI327" s="106"/>
      <c r="GJ327" s="106"/>
      <c r="GK327" s="106"/>
      <c r="GL327" s="106"/>
      <c r="GM327" s="106"/>
      <c r="GN327" s="106"/>
      <c r="GO327" s="106"/>
      <c r="GP327" s="106"/>
      <c r="GQ327" s="106"/>
      <c r="GR327" s="106"/>
      <c r="GS327" s="106"/>
      <c r="GT327" s="106"/>
      <c r="GU327" s="106"/>
      <c r="GV327" s="106"/>
      <c r="GW327" s="106"/>
      <c r="GX327" s="106"/>
      <c r="GY327" s="106"/>
      <c r="GZ327" s="106"/>
      <c r="HA327" s="106"/>
      <c r="HB327" s="106"/>
      <c r="HC327" s="106"/>
      <c r="HD327" s="106"/>
      <c r="HE327" s="106"/>
      <c r="HF327" s="106"/>
      <c r="HG327" s="106"/>
      <c r="HH327" s="106"/>
      <c r="HI327" s="106"/>
      <c r="HJ327" s="106"/>
      <c r="HK327" s="106"/>
      <c r="HL327" s="106"/>
      <c r="HM327" s="106"/>
      <c r="HN327" s="106"/>
      <c r="HO327" s="106"/>
      <c r="HP327" s="106"/>
      <c r="HQ327" s="106"/>
      <c r="HR327" s="106"/>
      <c r="HS327" s="106"/>
      <c r="HT327" s="106"/>
      <c r="HU327" s="106"/>
      <c r="HV327" s="106"/>
      <c r="HW327" s="106"/>
      <c r="HX327" s="106"/>
      <c r="HY327" s="106"/>
      <c r="HZ327" s="106"/>
      <c r="IA327" s="106"/>
      <c r="IB327" s="106"/>
      <c r="IC327" s="106"/>
      <c r="ID327" s="106"/>
      <c r="IE327" s="106"/>
      <c r="IF327" s="106"/>
      <c r="IG327" s="106"/>
      <c r="IH327" s="106"/>
      <c r="II327" s="106"/>
      <c r="IJ327" s="106"/>
      <c r="IK327" s="106"/>
      <c r="IL327" s="106"/>
      <c r="IM327" s="106"/>
      <c r="IN327" s="106"/>
      <c r="IO327" s="106"/>
      <c r="IP327" s="106"/>
      <c r="IQ327" s="106"/>
      <c r="IR327" s="106"/>
      <c r="IS327" s="106"/>
      <c r="IT327" s="106"/>
      <c r="IU327" s="106"/>
      <c r="IV327" s="106"/>
      <c r="IW327" s="106"/>
      <c r="IX327" s="106"/>
      <c r="IY327" s="106"/>
      <c r="IZ327" s="106"/>
      <c r="JA327" s="106"/>
      <c r="JB327" s="106"/>
      <c r="JC327" s="106"/>
      <c r="JD327" s="106"/>
      <c r="JE327" s="106"/>
      <c r="JF327" s="106"/>
      <c r="JG327" s="106"/>
      <c r="JH327" s="106"/>
      <c r="JI327" s="106"/>
      <c r="JJ327" s="106"/>
      <c r="JK327" s="106"/>
      <c r="JL327" s="106"/>
      <c r="JM327" s="106"/>
      <c r="JN327" s="106"/>
      <c r="JO327" s="106"/>
      <c r="JP327" s="106"/>
      <c r="JQ327" s="106"/>
      <c r="JR327" s="106"/>
      <c r="JS327" s="106"/>
      <c r="JT327" s="106"/>
      <c r="JU327" s="106"/>
      <c r="JV327" s="106"/>
      <c r="JW327" s="106"/>
      <c r="JX327" s="106"/>
      <c r="JY327" s="106"/>
      <c r="JZ327" s="106"/>
      <c r="KA327" s="106"/>
      <c r="KB327" s="106"/>
      <c r="KC327" s="106"/>
      <c r="KD327" s="106"/>
      <c r="KE327" s="106"/>
      <c r="KF327" s="106"/>
      <c r="KG327" s="106"/>
      <c r="KH327" s="106"/>
      <c r="KI327" s="106"/>
      <c r="KJ327" s="106"/>
      <c r="KK327" s="106"/>
      <c r="KL327" s="106"/>
      <c r="KM327" s="106"/>
      <c r="KN327" s="106"/>
      <c r="KO327" s="106"/>
      <c r="KP327" s="106"/>
      <c r="KQ327" s="106"/>
      <c r="KR327" s="106"/>
      <c r="KS327" s="106"/>
      <c r="KT327" s="106"/>
      <c r="KU327" s="106"/>
      <c r="KV327" s="106"/>
      <c r="KW327" s="106"/>
      <c r="KX327" s="106"/>
      <c r="KY327" s="106"/>
      <c r="KZ327" s="106"/>
      <c r="LA327" s="106"/>
      <c r="LB327" s="106"/>
      <c r="LC327" s="106"/>
      <c r="LD327" s="106"/>
      <c r="LE327" s="106"/>
      <c r="LF327" s="106"/>
      <c r="LG327" s="106"/>
      <c r="LH327" s="106"/>
      <c r="LI327" s="106"/>
      <c r="LJ327" s="106"/>
      <c r="LK327" s="106"/>
      <c r="LL327" s="106"/>
      <c r="LM327" s="106"/>
      <c r="LN327" s="106"/>
      <c r="LO327" s="106"/>
      <c r="LP327" s="106"/>
      <c r="LQ327" s="106"/>
      <c r="LR327" s="106"/>
      <c r="LS327" s="106"/>
      <c r="LT327" s="106"/>
      <c r="LU327" s="106"/>
      <c r="LV327" s="106"/>
      <c r="LW327" s="106"/>
      <c r="LX327" s="106"/>
      <c r="LY327" s="106"/>
      <c r="LZ327" s="106"/>
      <c r="MA327" s="106"/>
      <c r="MB327" s="106"/>
      <c r="MC327" s="106"/>
      <c r="MD327" s="106"/>
      <c r="ME327" s="106"/>
      <c r="MF327" s="106"/>
      <c r="MG327" s="106"/>
      <c r="MH327" s="106"/>
      <c r="MI327" s="106"/>
      <c r="MJ327" s="106"/>
      <c r="MK327" s="106"/>
      <c r="ML327" s="106"/>
      <c r="MM327" s="106"/>
      <c r="MN327" s="106"/>
      <c r="MO327" s="106"/>
      <c r="MP327" s="106"/>
      <c r="MQ327" s="106"/>
      <c r="MR327" s="106"/>
      <c r="MS327" s="106"/>
      <c r="MT327" s="106"/>
      <c r="MU327" s="106"/>
      <c r="MV327" s="106"/>
      <c r="MW327" s="106"/>
      <c r="MX327" s="106"/>
      <c r="MY327" s="106"/>
      <c r="MZ327" s="106"/>
      <c r="NA327" s="106"/>
      <c r="NB327" s="106"/>
      <c r="NC327" s="106"/>
      <c r="ND327" s="106"/>
      <c r="NE327" s="106"/>
      <c r="NF327" s="106"/>
      <c r="NG327" s="106"/>
      <c r="NH327" s="106"/>
      <c r="NI327" s="106"/>
      <c r="NJ327" s="106"/>
      <c r="NK327" s="106"/>
      <c r="NL327" s="106"/>
      <c r="NM327" s="106"/>
      <c r="NN327" s="106"/>
      <c r="NO327" s="106"/>
      <c r="NP327" s="106"/>
      <c r="NQ327" s="106"/>
      <c r="NR327" s="106"/>
      <c r="NS327" s="106"/>
      <c r="NT327" s="106"/>
      <c r="NU327" s="106"/>
      <c r="NV327" s="106"/>
      <c r="NW327" s="106"/>
      <c r="NX327" s="106"/>
      <c r="NY327" s="106"/>
      <c r="NZ327" s="106"/>
      <c r="OA327" s="106"/>
      <c r="OB327" s="106"/>
      <c r="OC327" s="106"/>
      <c r="OD327" s="106"/>
      <c r="OE327" s="106"/>
      <c r="OF327" s="106"/>
      <c r="OG327" s="106"/>
      <c r="OH327" s="106"/>
      <c r="OI327" s="106"/>
      <c r="OJ327" s="106"/>
      <c r="OK327" s="106"/>
      <c r="OL327" s="106"/>
      <c r="OM327" s="106"/>
      <c r="ON327" s="106"/>
      <c r="OO327" s="106"/>
      <c r="OP327" s="106"/>
      <c r="OQ327" s="106"/>
      <c r="OR327" s="106"/>
      <c r="OS327" s="106"/>
      <c r="OT327" s="106"/>
      <c r="OU327" s="106"/>
      <c r="OV327" s="106"/>
      <c r="OW327" s="106"/>
      <c r="OX327" s="106"/>
      <c r="OY327" s="106"/>
      <c r="OZ327" s="106"/>
      <c r="PA327" s="106"/>
      <c r="PB327" s="106"/>
      <c r="PC327" s="106"/>
      <c r="PD327" s="106"/>
      <c r="PE327" s="106"/>
      <c r="PF327" s="106"/>
      <c r="PG327" s="106"/>
      <c r="PH327" s="106"/>
      <c r="PI327" s="106"/>
      <c r="PJ327" s="106"/>
      <c r="PK327" s="106"/>
      <c r="PL327" s="106"/>
      <c r="PM327" s="106"/>
      <c r="PN327" s="106"/>
      <c r="PO327" s="106"/>
      <c r="PP327" s="106"/>
      <c r="PQ327" s="106"/>
      <c r="PR327" s="106"/>
      <c r="PS327" s="106"/>
      <c r="PT327" s="106"/>
      <c r="PU327" s="106"/>
      <c r="PV327" s="106"/>
      <c r="PW327" s="106"/>
      <c r="PX327" s="106"/>
      <c r="PY327" s="106"/>
      <c r="PZ327" s="106"/>
      <c r="QA327" s="106"/>
      <c r="QB327" s="106"/>
      <c r="QC327" s="106"/>
      <c r="QD327" s="106"/>
      <c r="QE327" s="106"/>
      <c r="QF327" s="106"/>
      <c r="QG327" s="106"/>
      <c r="QH327" s="106"/>
      <c r="QI327" s="106"/>
      <c r="QJ327" s="106"/>
      <c r="QK327" s="106"/>
      <c r="QL327" s="106"/>
      <c r="QM327" s="106"/>
      <c r="QN327" s="106"/>
      <c r="QO327" s="106"/>
      <c r="QP327" s="106"/>
      <c r="QQ327" s="106"/>
      <c r="QR327" s="106"/>
      <c r="QS327" s="106"/>
      <c r="QT327" s="106"/>
      <c r="QU327" s="106"/>
      <c r="QV327" s="106"/>
      <c r="QW327" s="106"/>
      <c r="QX327" s="106"/>
      <c r="QY327" s="106"/>
      <c r="QZ327" s="106"/>
      <c r="RA327" s="106"/>
      <c r="RB327" s="106"/>
      <c r="RC327" s="106"/>
      <c r="RD327" s="106"/>
      <c r="RE327" s="106"/>
      <c r="RF327" s="106"/>
      <c r="RG327" s="106"/>
      <c r="RH327" s="106"/>
      <c r="RI327" s="106"/>
      <c r="RJ327" s="106"/>
      <c r="RK327" s="106"/>
      <c r="RL327" s="106"/>
      <c r="RM327" s="106"/>
      <c r="RN327" s="106"/>
      <c r="RO327" s="106"/>
      <c r="RP327" s="106"/>
      <c r="RQ327" s="106"/>
      <c r="RR327" s="106"/>
    </row>
    <row r="328" spans="1:486" x14ac:dyDescent="0.3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14"/>
      <c r="Q328" s="114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  <c r="GB328" s="106"/>
      <c r="GC328" s="106"/>
      <c r="GD328" s="106"/>
      <c r="GE328" s="106"/>
      <c r="GF328" s="106"/>
      <c r="GG328" s="106"/>
      <c r="GH328" s="106"/>
      <c r="GI328" s="106"/>
      <c r="GJ328" s="106"/>
      <c r="GK328" s="106"/>
      <c r="GL328" s="106"/>
      <c r="GM328" s="106"/>
      <c r="GN328" s="106"/>
      <c r="GO328" s="106"/>
      <c r="GP328" s="106"/>
      <c r="GQ328" s="106"/>
      <c r="GR328" s="106"/>
      <c r="GS328" s="106"/>
      <c r="GT328" s="106"/>
      <c r="GU328" s="106"/>
      <c r="GV328" s="106"/>
      <c r="GW328" s="106"/>
      <c r="GX328" s="106"/>
      <c r="GY328" s="106"/>
      <c r="GZ328" s="106"/>
      <c r="HA328" s="106"/>
      <c r="HB328" s="106"/>
      <c r="HC328" s="106"/>
      <c r="HD328" s="106"/>
      <c r="HE328" s="106"/>
      <c r="HF328" s="106"/>
      <c r="HG328" s="106"/>
      <c r="HH328" s="106"/>
      <c r="HI328" s="106"/>
      <c r="HJ328" s="106"/>
      <c r="HK328" s="106"/>
      <c r="HL328" s="106"/>
      <c r="HM328" s="106"/>
      <c r="HN328" s="106"/>
      <c r="HO328" s="106"/>
      <c r="HP328" s="106"/>
      <c r="HQ328" s="106"/>
      <c r="HR328" s="106"/>
      <c r="HS328" s="106"/>
      <c r="HT328" s="106"/>
      <c r="HU328" s="106"/>
      <c r="HV328" s="106"/>
      <c r="HW328" s="106"/>
      <c r="HX328" s="106"/>
      <c r="HY328" s="106"/>
      <c r="HZ328" s="106"/>
      <c r="IA328" s="106"/>
      <c r="IB328" s="106"/>
      <c r="IC328" s="106"/>
      <c r="ID328" s="106"/>
      <c r="IE328" s="106"/>
      <c r="IF328" s="106"/>
      <c r="IG328" s="106"/>
      <c r="IH328" s="106"/>
      <c r="II328" s="106"/>
      <c r="IJ328" s="106"/>
      <c r="IK328" s="106"/>
      <c r="IL328" s="106"/>
      <c r="IM328" s="106"/>
      <c r="IN328" s="106"/>
      <c r="IO328" s="106"/>
      <c r="IP328" s="106"/>
      <c r="IQ328" s="106"/>
      <c r="IR328" s="106"/>
      <c r="IS328" s="106"/>
      <c r="IT328" s="106"/>
      <c r="IU328" s="106"/>
      <c r="IV328" s="106"/>
      <c r="IW328" s="106"/>
      <c r="IX328" s="106"/>
      <c r="IY328" s="106"/>
      <c r="IZ328" s="106"/>
      <c r="JA328" s="106"/>
      <c r="JB328" s="106"/>
      <c r="JC328" s="106"/>
      <c r="JD328" s="106"/>
      <c r="JE328" s="106"/>
      <c r="JF328" s="106"/>
      <c r="JG328" s="106"/>
      <c r="JH328" s="106"/>
      <c r="JI328" s="106"/>
      <c r="JJ328" s="106"/>
      <c r="JK328" s="106"/>
      <c r="JL328" s="106"/>
      <c r="JM328" s="106"/>
      <c r="JN328" s="106"/>
      <c r="JO328" s="106"/>
      <c r="JP328" s="106"/>
      <c r="JQ328" s="106"/>
      <c r="JR328" s="106"/>
      <c r="JS328" s="106"/>
      <c r="JT328" s="106"/>
      <c r="JU328" s="106"/>
      <c r="JV328" s="106"/>
      <c r="JW328" s="106"/>
      <c r="JX328" s="106"/>
      <c r="JY328" s="106"/>
      <c r="JZ328" s="106"/>
      <c r="KA328" s="106"/>
      <c r="KB328" s="106"/>
      <c r="KC328" s="106"/>
      <c r="KD328" s="106"/>
      <c r="KE328" s="106"/>
      <c r="KF328" s="106"/>
      <c r="KG328" s="106"/>
      <c r="KH328" s="106"/>
      <c r="KI328" s="106"/>
      <c r="KJ328" s="106"/>
      <c r="KK328" s="106"/>
      <c r="KL328" s="106"/>
      <c r="KM328" s="106"/>
      <c r="KN328" s="106"/>
      <c r="KO328" s="106"/>
      <c r="KP328" s="106"/>
      <c r="KQ328" s="106"/>
      <c r="KR328" s="106"/>
      <c r="KS328" s="106"/>
      <c r="KT328" s="106"/>
      <c r="KU328" s="106"/>
      <c r="KV328" s="106"/>
      <c r="KW328" s="106"/>
      <c r="KX328" s="106"/>
      <c r="KY328" s="106"/>
      <c r="KZ328" s="106"/>
      <c r="LA328" s="106"/>
      <c r="LB328" s="106"/>
      <c r="LC328" s="106"/>
      <c r="LD328" s="106"/>
      <c r="LE328" s="106"/>
      <c r="LF328" s="106"/>
      <c r="LG328" s="106"/>
      <c r="LH328" s="106"/>
      <c r="LI328" s="106"/>
      <c r="LJ328" s="106"/>
      <c r="LK328" s="106"/>
      <c r="LL328" s="106"/>
      <c r="LM328" s="106"/>
      <c r="LN328" s="106"/>
      <c r="LO328" s="106"/>
      <c r="LP328" s="106"/>
      <c r="LQ328" s="106"/>
      <c r="LR328" s="106"/>
      <c r="LS328" s="106"/>
      <c r="LT328" s="106"/>
      <c r="LU328" s="106"/>
      <c r="LV328" s="106"/>
      <c r="LW328" s="106"/>
      <c r="LX328" s="106"/>
      <c r="LY328" s="106"/>
      <c r="LZ328" s="106"/>
      <c r="MA328" s="106"/>
      <c r="MB328" s="106"/>
      <c r="MC328" s="106"/>
      <c r="MD328" s="106"/>
      <c r="ME328" s="106"/>
      <c r="MF328" s="106"/>
      <c r="MG328" s="106"/>
      <c r="MH328" s="106"/>
      <c r="MI328" s="106"/>
      <c r="MJ328" s="106"/>
      <c r="MK328" s="106"/>
      <c r="ML328" s="106"/>
      <c r="MM328" s="106"/>
      <c r="MN328" s="106"/>
      <c r="MO328" s="106"/>
      <c r="MP328" s="106"/>
      <c r="MQ328" s="106"/>
      <c r="MR328" s="106"/>
      <c r="MS328" s="106"/>
      <c r="MT328" s="106"/>
      <c r="MU328" s="106"/>
      <c r="MV328" s="106"/>
      <c r="MW328" s="106"/>
      <c r="MX328" s="106"/>
      <c r="MY328" s="106"/>
      <c r="MZ328" s="106"/>
      <c r="NA328" s="106"/>
      <c r="NB328" s="106"/>
      <c r="NC328" s="106"/>
      <c r="ND328" s="106"/>
      <c r="NE328" s="106"/>
      <c r="NF328" s="106"/>
      <c r="NG328" s="106"/>
      <c r="NH328" s="106"/>
      <c r="NI328" s="106"/>
      <c r="NJ328" s="106"/>
      <c r="NK328" s="106"/>
      <c r="NL328" s="106"/>
      <c r="NM328" s="106"/>
      <c r="NN328" s="106"/>
      <c r="NO328" s="106"/>
      <c r="NP328" s="106"/>
      <c r="NQ328" s="106"/>
      <c r="NR328" s="106"/>
      <c r="NS328" s="106"/>
      <c r="NT328" s="106"/>
      <c r="NU328" s="106"/>
      <c r="NV328" s="106"/>
      <c r="NW328" s="106"/>
      <c r="NX328" s="106"/>
      <c r="NY328" s="106"/>
      <c r="NZ328" s="106"/>
      <c r="OA328" s="106"/>
      <c r="OB328" s="106"/>
      <c r="OC328" s="106"/>
      <c r="OD328" s="106"/>
      <c r="OE328" s="106"/>
      <c r="OF328" s="106"/>
      <c r="OG328" s="106"/>
      <c r="OH328" s="106"/>
      <c r="OI328" s="106"/>
      <c r="OJ328" s="106"/>
      <c r="OK328" s="106"/>
      <c r="OL328" s="106"/>
      <c r="OM328" s="106"/>
      <c r="ON328" s="106"/>
      <c r="OO328" s="106"/>
      <c r="OP328" s="106"/>
      <c r="OQ328" s="106"/>
      <c r="OR328" s="106"/>
      <c r="OS328" s="106"/>
      <c r="OT328" s="106"/>
      <c r="OU328" s="106"/>
      <c r="OV328" s="106"/>
      <c r="OW328" s="106"/>
      <c r="OX328" s="106"/>
      <c r="OY328" s="106"/>
      <c r="OZ328" s="106"/>
      <c r="PA328" s="106"/>
      <c r="PB328" s="106"/>
      <c r="PC328" s="106"/>
      <c r="PD328" s="106"/>
      <c r="PE328" s="106"/>
      <c r="PF328" s="106"/>
      <c r="PG328" s="106"/>
      <c r="PH328" s="106"/>
      <c r="PI328" s="106"/>
      <c r="PJ328" s="106"/>
      <c r="PK328" s="106"/>
      <c r="PL328" s="106"/>
      <c r="PM328" s="106"/>
      <c r="PN328" s="106"/>
      <c r="PO328" s="106"/>
      <c r="PP328" s="106"/>
      <c r="PQ328" s="106"/>
      <c r="PR328" s="106"/>
      <c r="PS328" s="106"/>
      <c r="PT328" s="106"/>
      <c r="PU328" s="106"/>
      <c r="PV328" s="106"/>
      <c r="PW328" s="106"/>
      <c r="PX328" s="106"/>
      <c r="PY328" s="106"/>
      <c r="PZ328" s="106"/>
      <c r="QA328" s="106"/>
      <c r="QB328" s="106"/>
      <c r="QC328" s="106"/>
      <c r="QD328" s="106"/>
      <c r="QE328" s="106"/>
      <c r="QF328" s="106"/>
      <c r="QG328" s="106"/>
      <c r="QH328" s="106"/>
      <c r="QI328" s="106"/>
      <c r="QJ328" s="106"/>
      <c r="QK328" s="106"/>
      <c r="QL328" s="106"/>
      <c r="QM328" s="106"/>
      <c r="QN328" s="106"/>
      <c r="QO328" s="106"/>
      <c r="QP328" s="106"/>
      <c r="QQ328" s="106"/>
      <c r="QR328" s="106"/>
      <c r="QS328" s="106"/>
      <c r="QT328" s="106"/>
      <c r="QU328" s="106"/>
      <c r="QV328" s="106"/>
      <c r="QW328" s="106"/>
      <c r="QX328" s="106"/>
      <c r="QY328" s="106"/>
      <c r="QZ328" s="106"/>
      <c r="RA328" s="106"/>
      <c r="RB328" s="106"/>
      <c r="RC328" s="106"/>
      <c r="RD328" s="106"/>
      <c r="RE328" s="106"/>
      <c r="RF328" s="106"/>
      <c r="RG328" s="106"/>
      <c r="RH328" s="106"/>
      <c r="RI328" s="106"/>
      <c r="RJ328" s="106"/>
      <c r="RK328" s="106"/>
      <c r="RL328" s="106"/>
      <c r="RM328" s="106"/>
      <c r="RN328" s="106"/>
      <c r="RO328" s="106"/>
      <c r="RP328" s="106"/>
      <c r="RQ328" s="106"/>
      <c r="RR328" s="106"/>
    </row>
    <row r="329" spans="1:486" x14ac:dyDescent="0.3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14"/>
      <c r="Q329" s="114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  <c r="GB329" s="106"/>
      <c r="GC329" s="106"/>
      <c r="GD329" s="106"/>
      <c r="GE329" s="106"/>
      <c r="GF329" s="106"/>
      <c r="GG329" s="106"/>
      <c r="GH329" s="106"/>
      <c r="GI329" s="106"/>
      <c r="GJ329" s="106"/>
      <c r="GK329" s="106"/>
      <c r="GL329" s="106"/>
      <c r="GM329" s="106"/>
      <c r="GN329" s="106"/>
      <c r="GO329" s="106"/>
      <c r="GP329" s="106"/>
      <c r="GQ329" s="106"/>
      <c r="GR329" s="106"/>
      <c r="GS329" s="106"/>
      <c r="GT329" s="106"/>
      <c r="GU329" s="106"/>
      <c r="GV329" s="106"/>
      <c r="GW329" s="106"/>
      <c r="GX329" s="106"/>
      <c r="GY329" s="106"/>
      <c r="GZ329" s="106"/>
      <c r="HA329" s="106"/>
      <c r="HB329" s="106"/>
      <c r="HC329" s="106"/>
      <c r="HD329" s="106"/>
      <c r="HE329" s="106"/>
      <c r="HF329" s="106"/>
      <c r="HG329" s="106"/>
      <c r="HH329" s="106"/>
      <c r="HI329" s="106"/>
      <c r="HJ329" s="106"/>
      <c r="HK329" s="106"/>
      <c r="HL329" s="106"/>
      <c r="HM329" s="106"/>
      <c r="HN329" s="106"/>
      <c r="HO329" s="106"/>
      <c r="HP329" s="106"/>
      <c r="HQ329" s="106"/>
      <c r="HR329" s="106"/>
      <c r="HS329" s="106"/>
      <c r="HT329" s="106"/>
      <c r="HU329" s="106"/>
      <c r="HV329" s="106"/>
      <c r="HW329" s="106"/>
      <c r="HX329" s="106"/>
      <c r="HY329" s="106"/>
      <c r="HZ329" s="106"/>
      <c r="IA329" s="106"/>
      <c r="IB329" s="106"/>
      <c r="IC329" s="106"/>
      <c r="ID329" s="106"/>
      <c r="IE329" s="106"/>
      <c r="IF329" s="106"/>
      <c r="IG329" s="106"/>
      <c r="IH329" s="106"/>
      <c r="II329" s="106"/>
      <c r="IJ329" s="106"/>
      <c r="IK329" s="106"/>
      <c r="IL329" s="106"/>
      <c r="IM329" s="106"/>
      <c r="IN329" s="106"/>
      <c r="IO329" s="106"/>
      <c r="IP329" s="106"/>
      <c r="IQ329" s="106"/>
      <c r="IR329" s="106"/>
      <c r="IS329" s="106"/>
      <c r="IT329" s="106"/>
      <c r="IU329" s="106"/>
      <c r="IV329" s="106"/>
      <c r="IW329" s="106"/>
      <c r="IX329" s="106"/>
      <c r="IY329" s="106"/>
      <c r="IZ329" s="106"/>
      <c r="JA329" s="106"/>
      <c r="JB329" s="106"/>
      <c r="JC329" s="106"/>
      <c r="JD329" s="106"/>
      <c r="JE329" s="106"/>
      <c r="JF329" s="106"/>
      <c r="JG329" s="106"/>
      <c r="JH329" s="106"/>
      <c r="JI329" s="106"/>
      <c r="JJ329" s="106"/>
      <c r="JK329" s="106"/>
      <c r="JL329" s="106"/>
      <c r="JM329" s="106"/>
      <c r="JN329" s="106"/>
      <c r="JO329" s="106"/>
      <c r="JP329" s="106"/>
      <c r="JQ329" s="106"/>
      <c r="JR329" s="106"/>
      <c r="JS329" s="106"/>
      <c r="JT329" s="106"/>
      <c r="JU329" s="106"/>
      <c r="JV329" s="106"/>
      <c r="JW329" s="106"/>
      <c r="JX329" s="106"/>
      <c r="JY329" s="106"/>
      <c r="JZ329" s="106"/>
      <c r="KA329" s="106"/>
      <c r="KB329" s="106"/>
      <c r="KC329" s="106"/>
      <c r="KD329" s="106"/>
      <c r="KE329" s="106"/>
      <c r="KF329" s="106"/>
      <c r="KG329" s="106"/>
      <c r="KH329" s="106"/>
      <c r="KI329" s="106"/>
      <c r="KJ329" s="106"/>
      <c r="KK329" s="106"/>
      <c r="KL329" s="106"/>
      <c r="KM329" s="106"/>
      <c r="KN329" s="106"/>
      <c r="KO329" s="106"/>
      <c r="KP329" s="106"/>
      <c r="KQ329" s="106"/>
      <c r="KR329" s="106"/>
      <c r="KS329" s="106"/>
      <c r="KT329" s="106"/>
      <c r="KU329" s="106"/>
      <c r="KV329" s="106"/>
      <c r="KW329" s="106"/>
      <c r="KX329" s="106"/>
      <c r="KY329" s="106"/>
      <c r="KZ329" s="106"/>
      <c r="LA329" s="106"/>
      <c r="LB329" s="106"/>
      <c r="LC329" s="106"/>
      <c r="LD329" s="106"/>
      <c r="LE329" s="106"/>
      <c r="LF329" s="106"/>
      <c r="LG329" s="106"/>
      <c r="LH329" s="106"/>
      <c r="LI329" s="106"/>
      <c r="LJ329" s="106"/>
      <c r="LK329" s="106"/>
      <c r="LL329" s="106"/>
      <c r="LM329" s="106"/>
      <c r="LN329" s="106"/>
      <c r="LO329" s="106"/>
      <c r="LP329" s="106"/>
      <c r="LQ329" s="106"/>
      <c r="LR329" s="106"/>
      <c r="LS329" s="106"/>
      <c r="LT329" s="106"/>
      <c r="LU329" s="106"/>
      <c r="LV329" s="106"/>
      <c r="LW329" s="106"/>
      <c r="LX329" s="106"/>
      <c r="LY329" s="106"/>
      <c r="LZ329" s="106"/>
      <c r="MA329" s="106"/>
      <c r="MB329" s="106"/>
      <c r="MC329" s="106"/>
      <c r="MD329" s="106"/>
      <c r="ME329" s="106"/>
      <c r="MF329" s="106"/>
      <c r="MG329" s="106"/>
      <c r="MH329" s="106"/>
      <c r="MI329" s="106"/>
      <c r="MJ329" s="106"/>
      <c r="MK329" s="106"/>
      <c r="ML329" s="106"/>
      <c r="MM329" s="106"/>
      <c r="MN329" s="106"/>
      <c r="MO329" s="106"/>
      <c r="MP329" s="106"/>
      <c r="MQ329" s="106"/>
      <c r="MR329" s="106"/>
      <c r="MS329" s="106"/>
      <c r="MT329" s="106"/>
      <c r="MU329" s="106"/>
      <c r="MV329" s="106"/>
      <c r="MW329" s="106"/>
      <c r="MX329" s="106"/>
      <c r="MY329" s="106"/>
      <c r="MZ329" s="106"/>
      <c r="NA329" s="106"/>
      <c r="NB329" s="106"/>
      <c r="NC329" s="106"/>
      <c r="ND329" s="106"/>
      <c r="NE329" s="106"/>
      <c r="NF329" s="106"/>
      <c r="NG329" s="106"/>
      <c r="NH329" s="106"/>
      <c r="NI329" s="106"/>
      <c r="NJ329" s="106"/>
      <c r="NK329" s="106"/>
      <c r="NL329" s="106"/>
      <c r="NM329" s="106"/>
      <c r="NN329" s="106"/>
      <c r="NO329" s="106"/>
      <c r="NP329" s="106"/>
      <c r="NQ329" s="106"/>
      <c r="NR329" s="106"/>
      <c r="NS329" s="106"/>
      <c r="NT329" s="106"/>
      <c r="NU329" s="106"/>
      <c r="NV329" s="106"/>
      <c r="NW329" s="106"/>
      <c r="NX329" s="106"/>
      <c r="NY329" s="106"/>
      <c r="NZ329" s="106"/>
      <c r="OA329" s="106"/>
      <c r="OB329" s="106"/>
      <c r="OC329" s="106"/>
      <c r="OD329" s="106"/>
      <c r="OE329" s="106"/>
      <c r="OF329" s="106"/>
      <c r="OG329" s="106"/>
      <c r="OH329" s="106"/>
      <c r="OI329" s="106"/>
      <c r="OJ329" s="106"/>
      <c r="OK329" s="106"/>
      <c r="OL329" s="106"/>
      <c r="OM329" s="106"/>
      <c r="ON329" s="106"/>
      <c r="OO329" s="106"/>
      <c r="OP329" s="106"/>
      <c r="OQ329" s="106"/>
      <c r="OR329" s="106"/>
      <c r="OS329" s="106"/>
      <c r="OT329" s="106"/>
      <c r="OU329" s="106"/>
      <c r="OV329" s="106"/>
      <c r="OW329" s="106"/>
      <c r="OX329" s="106"/>
      <c r="OY329" s="106"/>
      <c r="OZ329" s="106"/>
      <c r="PA329" s="106"/>
      <c r="PB329" s="106"/>
      <c r="PC329" s="106"/>
      <c r="PD329" s="106"/>
      <c r="PE329" s="106"/>
      <c r="PF329" s="106"/>
      <c r="PG329" s="106"/>
      <c r="PH329" s="106"/>
      <c r="PI329" s="106"/>
      <c r="PJ329" s="106"/>
      <c r="PK329" s="106"/>
      <c r="PL329" s="106"/>
      <c r="PM329" s="106"/>
      <c r="PN329" s="106"/>
      <c r="PO329" s="106"/>
      <c r="PP329" s="106"/>
      <c r="PQ329" s="106"/>
      <c r="PR329" s="106"/>
      <c r="PS329" s="106"/>
      <c r="PT329" s="106"/>
      <c r="PU329" s="106"/>
      <c r="PV329" s="106"/>
      <c r="PW329" s="106"/>
      <c r="PX329" s="106"/>
      <c r="PY329" s="106"/>
      <c r="PZ329" s="106"/>
      <c r="QA329" s="106"/>
      <c r="QB329" s="106"/>
      <c r="QC329" s="106"/>
      <c r="QD329" s="106"/>
      <c r="QE329" s="106"/>
      <c r="QF329" s="106"/>
      <c r="QG329" s="106"/>
      <c r="QH329" s="106"/>
      <c r="QI329" s="106"/>
      <c r="QJ329" s="106"/>
      <c r="QK329" s="106"/>
      <c r="QL329" s="106"/>
      <c r="QM329" s="106"/>
      <c r="QN329" s="106"/>
      <c r="QO329" s="106"/>
      <c r="QP329" s="106"/>
      <c r="QQ329" s="106"/>
      <c r="QR329" s="106"/>
      <c r="QS329" s="106"/>
      <c r="QT329" s="106"/>
      <c r="QU329" s="106"/>
      <c r="QV329" s="106"/>
      <c r="QW329" s="106"/>
      <c r="QX329" s="106"/>
      <c r="QY329" s="106"/>
      <c r="QZ329" s="106"/>
      <c r="RA329" s="106"/>
      <c r="RB329" s="106"/>
      <c r="RC329" s="106"/>
      <c r="RD329" s="106"/>
      <c r="RE329" s="106"/>
      <c r="RF329" s="106"/>
      <c r="RG329" s="106"/>
      <c r="RH329" s="106"/>
      <c r="RI329" s="106"/>
      <c r="RJ329" s="106"/>
      <c r="RK329" s="106"/>
      <c r="RL329" s="106"/>
      <c r="RM329" s="106"/>
      <c r="RN329" s="106"/>
      <c r="RO329" s="106"/>
      <c r="RP329" s="106"/>
      <c r="RQ329" s="106"/>
      <c r="RR329" s="106"/>
    </row>
    <row r="330" spans="1:486" x14ac:dyDescent="0.3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14"/>
      <c r="Q330" s="114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  <c r="GB330" s="106"/>
      <c r="GC330" s="106"/>
      <c r="GD330" s="106"/>
      <c r="GE330" s="106"/>
      <c r="GF330" s="106"/>
      <c r="GG330" s="106"/>
      <c r="GH330" s="106"/>
      <c r="GI330" s="106"/>
      <c r="GJ330" s="106"/>
      <c r="GK330" s="106"/>
      <c r="GL330" s="106"/>
      <c r="GM330" s="106"/>
      <c r="GN330" s="106"/>
      <c r="GO330" s="106"/>
      <c r="GP330" s="106"/>
      <c r="GQ330" s="106"/>
      <c r="GR330" s="106"/>
      <c r="GS330" s="106"/>
      <c r="GT330" s="106"/>
      <c r="GU330" s="106"/>
      <c r="GV330" s="106"/>
      <c r="GW330" s="106"/>
      <c r="GX330" s="106"/>
      <c r="GY330" s="106"/>
      <c r="GZ330" s="106"/>
      <c r="HA330" s="106"/>
      <c r="HB330" s="106"/>
      <c r="HC330" s="106"/>
      <c r="HD330" s="106"/>
      <c r="HE330" s="106"/>
      <c r="HF330" s="106"/>
      <c r="HG330" s="106"/>
      <c r="HH330" s="106"/>
      <c r="HI330" s="106"/>
      <c r="HJ330" s="106"/>
      <c r="HK330" s="106"/>
      <c r="HL330" s="106"/>
      <c r="HM330" s="106"/>
      <c r="HN330" s="106"/>
      <c r="HO330" s="106"/>
      <c r="HP330" s="106"/>
      <c r="HQ330" s="106"/>
      <c r="HR330" s="106"/>
      <c r="HS330" s="106"/>
      <c r="HT330" s="106"/>
      <c r="HU330" s="106"/>
      <c r="HV330" s="106"/>
      <c r="HW330" s="106"/>
      <c r="HX330" s="106"/>
      <c r="HY330" s="106"/>
      <c r="HZ330" s="106"/>
      <c r="IA330" s="106"/>
      <c r="IB330" s="106"/>
      <c r="IC330" s="106"/>
      <c r="ID330" s="106"/>
      <c r="IE330" s="106"/>
      <c r="IF330" s="106"/>
      <c r="IG330" s="106"/>
      <c r="IH330" s="106"/>
      <c r="II330" s="106"/>
      <c r="IJ330" s="106"/>
      <c r="IK330" s="106"/>
      <c r="IL330" s="106"/>
      <c r="IM330" s="106"/>
      <c r="IN330" s="106"/>
      <c r="IO330" s="106"/>
      <c r="IP330" s="106"/>
      <c r="IQ330" s="106"/>
      <c r="IR330" s="106"/>
      <c r="IS330" s="106"/>
      <c r="IT330" s="106"/>
      <c r="IU330" s="106"/>
      <c r="IV330" s="106"/>
      <c r="IW330" s="106"/>
      <c r="IX330" s="106"/>
      <c r="IY330" s="106"/>
      <c r="IZ330" s="106"/>
      <c r="JA330" s="106"/>
      <c r="JB330" s="106"/>
      <c r="JC330" s="106"/>
      <c r="JD330" s="106"/>
      <c r="JE330" s="106"/>
      <c r="JF330" s="106"/>
      <c r="JG330" s="106"/>
      <c r="JH330" s="106"/>
      <c r="JI330" s="106"/>
      <c r="JJ330" s="106"/>
      <c r="JK330" s="106"/>
      <c r="JL330" s="106"/>
      <c r="JM330" s="106"/>
      <c r="JN330" s="106"/>
      <c r="JO330" s="106"/>
      <c r="JP330" s="106"/>
      <c r="JQ330" s="106"/>
      <c r="JR330" s="106"/>
      <c r="JS330" s="106"/>
      <c r="JT330" s="106"/>
      <c r="JU330" s="106"/>
      <c r="JV330" s="106"/>
      <c r="JW330" s="106"/>
      <c r="JX330" s="106"/>
      <c r="JY330" s="106"/>
      <c r="JZ330" s="106"/>
      <c r="KA330" s="106"/>
      <c r="KB330" s="106"/>
      <c r="KC330" s="106"/>
      <c r="KD330" s="106"/>
      <c r="KE330" s="106"/>
      <c r="KF330" s="106"/>
      <c r="KG330" s="106"/>
      <c r="KH330" s="106"/>
      <c r="KI330" s="106"/>
      <c r="KJ330" s="106"/>
      <c r="KK330" s="106"/>
      <c r="KL330" s="106"/>
      <c r="KM330" s="106"/>
      <c r="KN330" s="106"/>
      <c r="KO330" s="106"/>
      <c r="KP330" s="106"/>
      <c r="KQ330" s="106"/>
      <c r="KR330" s="106"/>
      <c r="KS330" s="106"/>
      <c r="KT330" s="106"/>
      <c r="KU330" s="106"/>
      <c r="KV330" s="106"/>
      <c r="KW330" s="106"/>
      <c r="KX330" s="106"/>
      <c r="KY330" s="106"/>
      <c r="KZ330" s="106"/>
      <c r="LA330" s="106"/>
      <c r="LB330" s="106"/>
      <c r="LC330" s="106"/>
      <c r="LD330" s="106"/>
      <c r="LE330" s="106"/>
      <c r="LF330" s="106"/>
      <c r="LG330" s="106"/>
      <c r="LH330" s="106"/>
      <c r="LI330" s="106"/>
      <c r="LJ330" s="106"/>
      <c r="LK330" s="106"/>
      <c r="LL330" s="106"/>
      <c r="LM330" s="106"/>
      <c r="LN330" s="106"/>
      <c r="LO330" s="106"/>
      <c r="LP330" s="106"/>
      <c r="LQ330" s="106"/>
      <c r="LR330" s="106"/>
      <c r="LS330" s="106"/>
      <c r="LT330" s="106"/>
      <c r="LU330" s="106"/>
      <c r="LV330" s="106"/>
      <c r="LW330" s="106"/>
      <c r="LX330" s="106"/>
      <c r="LY330" s="106"/>
      <c r="LZ330" s="106"/>
      <c r="MA330" s="106"/>
      <c r="MB330" s="106"/>
      <c r="MC330" s="106"/>
      <c r="MD330" s="106"/>
      <c r="ME330" s="106"/>
      <c r="MF330" s="106"/>
      <c r="MG330" s="106"/>
      <c r="MH330" s="106"/>
      <c r="MI330" s="106"/>
      <c r="MJ330" s="106"/>
      <c r="MK330" s="106"/>
      <c r="ML330" s="106"/>
      <c r="MM330" s="106"/>
      <c r="MN330" s="106"/>
      <c r="MO330" s="106"/>
      <c r="MP330" s="106"/>
      <c r="MQ330" s="106"/>
      <c r="MR330" s="106"/>
      <c r="MS330" s="106"/>
      <c r="MT330" s="106"/>
      <c r="MU330" s="106"/>
      <c r="MV330" s="106"/>
      <c r="MW330" s="106"/>
      <c r="MX330" s="106"/>
      <c r="MY330" s="106"/>
      <c r="MZ330" s="106"/>
      <c r="NA330" s="106"/>
      <c r="NB330" s="106"/>
      <c r="NC330" s="106"/>
      <c r="ND330" s="106"/>
      <c r="NE330" s="106"/>
      <c r="NF330" s="106"/>
      <c r="NG330" s="106"/>
      <c r="NH330" s="106"/>
      <c r="NI330" s="106"/>
      <c r="NJ330" s="106"/>
      <c r="NK330" s="106"/>
      <c r="NL330" s="106"/>
      <c r="NM330" s="106"/>
      <c r="NN330" s="106"/>
      <c r="NO330" s="106"/>
      <c r="NP330" s="106"/>
      <c r="NQ330" s="106"/>
      <c r="NR330" s="106"/>
      <c r="NS330" s="106"/>
      <c r="NT330" s="106"/>
      <c r="NU330" s="106"/>
      <c r="NV330" s="106"/>
      <c r="NW330" s="106"/>
      <c r="NX330" s="106"/>
      <c r="NY330" s="106"/>
      <c r="NZ330" s="106"/>
      <c r="OA330" s="106"/>
      <c r="OB330" s="106"/>
      <c r="OC330" s="106"/>
      <c r="OD330" s="106"/>
      <c r="OE330" s="106"/>
      <c r="OF330" s="106"/>
      <c r="OG330" s="106"/>
      <c r="OH330" s="106"/>
      <c r="OI330" s="106"/>
      <c r="OJ330" s="106"/>
      <c r="OK330" s="106"/>
      <c r="OL330" s="106"/>
      <c r="OM330" s="106"/>
      <c r="ON330" s="106"/>
      <c r="OO330" s="106"/>
      <c r="OP330" s="106"/>
      <c r="OQ330" s="106"/>
      <c r="OR330" s="106"/>
      <c r="OS330" s="106"/>
      <c r="OT330" s="106"/>
      <c r="OU330" s="106"/>
      <c r="OV330" s="106"/>
      <c r="OW330" s="106"/>
      <c r="OX330" s="106"/>
      <c r="OY330" s="106"/>
      <c r="OZ330" s="106"/>
      <c r="PA330" s="106"/>
      <c r="PB330" s="106"/>
      <c r="PC330" s="106"/>
      <c r="PD330" s="106"/>
      <c r="PE330" s="106"/>
      <c r="PF330" s="106"/>
      <c r="PG330" s="106"/>
      <c r="PH330" s="106"/>
      <c r="PI330" s="106"/>
      <c r="PJ330" s="106"/>
      <c r="PK330" s="106"/>
      <c r="PL330" s="106"/>
      <c r="PM330" s="106"/>
      <c r="PN330" s="106"/>
      <c r="PO330" s="106"/>
      <c r="PP330" s="106"/>
      <c r="PQ330" s="106"/>
      <c r="PR330" s="106"/>
      <c r="PS330" s="106"/>
      <c r="PT330" s="106"/>
      <c r="PU330" s="106"/>
      <c r="PV330" s="106"/>
      <c r="PW330" s="106"/>
      <c r="PX330" s="106"/>
      <c r="PY330" s="106"/>
      <c r="PZ330" s="106"/>
      <c r="QA330" s="106"/>
      <c r="QB330" s="106"/>
      <c r="QC330" s="106"/>
      <c r="QD330" s="106"/>
      <c r="QE330" s="106"/>
      <c r="QF330" s="106"/>
      <c r="QG330" s="106"/>
      <c r="QH330" s="106"/>
      <c r="QI330" s="106"/>
      <c r="QJ330" s="106"/>
      <c r="QK330" s="106"/>
      <c r="QL330" s="106"/>
      <c r="QM330" s="106"/>
      <c r="QN330" s="106"/>
      <c r="QO330" s="106"/>
      <c r="QP330" s="106"/>
      <c r="QQ330" s="106"/>
      <c r="QR330" s="106"/>
      <c r="QS330" s="106"/>
      <c r="QT330" s="106"/>
      <c r="QU330" s="106"/>
      <c r="QV330" s="106"/>
      <c r="QW330" s="106"/>
      <c r="QX330" s="106"/>
      <c r="QY330" s="106"/>
      <c r="QZ330" s="106"/>
      <c r="RA330" s="106"/>
      <c r="RB330" s="106"/>
      <c r="RC330" s="106"/>
      <c r="RD330" s="106"/>
      <c r="RE330" s="106"/>
      <c r="RF330" s="106"/>
      <c r="RG330" s="106"/>
      <c r="RH330" s="106"/>
      <c r="RI330" s="106"/>
      <c r="RJ330" s="106"/>
      <c r="RK330" s="106"/>
      <c r="RL330" s="106"/>
      <c r="RM330" s="106"/>
      <c r="RN330" s="106"/>
      <c r="RO330" s="106"/>
      <c r="RP330" s="106"/>
      <c r="RQ330" s="106"/>
      <c r="RR330" s="106"/>
    </row>
    <row r="331" spans="1:486" x14ac:dyDescent="0.3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14"/>
      <c r="Q331" s="114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  <c r="GB331" s="106"/>
      <c r="GC331" s="106"/>
      <c r="GD331" s="106"/>
      <c r="GE331" s="106"/>
      <c r="GF331" s="106"/>
      <c r="GG331" s="106"/>
      <c r="GH331" s="106"/>
      <c r="GI331" s="106"/>
      <c r="GJ331" s="106"/>
      <c r="GK331" s="106"/>
      <c r="GL331" s="106"/>
      <c r="GM331" s="106"/>
      <c r="GN331" s="106"/>
      <c r="GO331" s="106"/>
      <c r="GP331" s="106"/>
      <c r="GQ331" s="106"/>
      <c r="GR331" s="106"/>
      <c r="GS331" s="106"/>
      <c r="GT331" s="106"/>
      <c r="GU331" s="106"/>
      <c r="GV331" s="106"/>
      <c r="GW331" s="106"/>
      <c r="GX331" s="106"/>
      <c r="GY331" s="106"/>
      <c r="GZ331" s="106"/>
      <c r="HA331" s="106"/>
      <c r="HB331" s="106"/>
      <c r="HC331" s="106"/>
      <c r="HD331" s="106"/>
      <c r="HE331" s="106"/>
      <c r="HF331" s="106"/>
      <c r="HG331" s="106"/>
      <c r="HH331" s="106"/>
      <c r="HI331" s="106"/>
      <c r="HJ331" s="106"/>
      <c r="HK331" s="106"/>
      <c r="HL331" s="106"/>
      <c r="HM331" s="106"/>
      <c r="HN331" s="106"/>
      <c r="HO331" s="106"/>
      <c r="HP331" s="106"/>
      <c r="HQ331" s="106"/>
      <c r="HR331" s="106"/>
      <c r="HS331" s="106"/>
      <c r="HT331" s="106"/>
      <c r="HU331" s="106"/>
      <c r="HV331" s="106"/>
      <c r="HW331" s="106"/>
      <c r="HX331" s="106"/>
      <c r="HY331" s="106"/>
      <c r="HZ331" s="106"/>
      <c r="IA331" s="106"/>
      <c r="IB331" s="106"/>
      <c r="IC331" s="106"/>
      <c r="ID331" s="106"/>
      <c r="IE331" s="106"/>
      <c r="IF331" s="106"/>
      <c r="IG331" s="106"/>
      <c r="IH331" s="106"/>
      <c r="II331" s="106"/>
      <c r="IJ331" s="106"/>
      <c r="IK331" s="106"/>
      <c r="IL331" s="106"/>
      <c r="IM331" s="106"/>
      <c r="IN331" s="106"/>
      <c r="IO331" s="106"/>
      <c r="IP331" s="106"/>
      <c r="IQ331" s="106"/>
      <c r="IR331" s="106"/>
      <c r="IS331" s="106"/>
      <c r="IT331" s="106"/>
      <c r="IU331" s="106"/>
      <c r="IV331" s="106"/>
      <c r="IW331" s="106"/>
      <c r="IX331" s="106"/>
      <c r="IY331" s="106"/>
      <c r="IZ331" s="106"/>
      <c r="JA331" s="106"/>
      <c r="JB331" s="106"/>
      <c r="JC331" s="106"/>
      <c r="JD331" s="106"/>
      <c r="JE331" s="106"/>
      <c r="JF331" s="106"/>
      <c r="JG331" s="106"/>
      <c r="JH331" s="106"/>
      <c r="JI331" s="106"/>
      <c r="JJ331" s="106"/>
      <c r="JK331" s="106"/>
      <c r="JL331" s="106"/>
      <c r="JM331" s="106"/>
      <c r="JN331" s="106"/>
      <c r="JO331" s="106"/>
      <c r="JP331" s="106"/>
      <c r="JQ331" s="106"/>
      <c r="JR331" s="106"/>
      <c r="JS331" s="106"/>
      <c r="JT331" s="106"/>
      <c r="JU331" s="106"/>
      <c r="JV331" s="106"/>
      <c r="JW331" s="106"/>
      <c r="JX331" s="106"/>
      <c r="JY331" s="106"/>
      <c r="JZ331" s="106"/>
      <c r="KA331" s="106"/>
      <c r="KB331" s="106"/>
      <c r="KC331" s="106"/>
      <c r="KD331" s="106"/>
      <c r="KE331" s="106"/>
      <c r="KF331" s="106"/>
      <c r="KG331" s="106"/>
      <c r="KH331" s="106"/>
      <c r="KI331" s="106"/>
      <c r="KJ331" s="106"/>
      <c r="KK331" s="106"/>
      <c r="KL331" s="106"/>
      <c r="KM331" s="106"/>
      <c r="KN331" s="106"/>
      <c r="KO331" s="106"/>
      <c r="KP331" s="106"/>
      <c r="KQ331" s="106"/>
      <c r="KR331" s="106"/>
      <c r="KS331" s="106"/>
      <c r="KT331" s="106"/>
      <c r="KU331" s="106"/>
      <c r="KV331" s="106"/>
      <c r="KW331" s="106"/>
      <c r="KX331" s="106"/>
      <c r="KY331" s="106"/>
      <c r="KZ331" s="106"/>
      <c r="LA331" s="106"/>
      <c r="LB331" s="106"/>
      <c r="LC331" s="106"/>
      <c r="LD331" s="106"/>
      <c r="LE331" s="106"/>
      <c r="LF331" s="106"/>
      <c r="LG331" s="106"/>
      <c r="LH331" s="106"/>
      <c r="LI331" s="106"/>
      <c r="LJ331" s="106"/>
      <c r="LK331" s="106"/>
      <c r="LL331" s="106"/>
      <c r="LM331" s="106"/>
      <c r="LN331" s="106"/>
      <c r="LO331" s="106"/>
      <c r="LP331" s="106"/>
      <c r="LQ331" s="106"/>
      <c r="LR331" s="106"/>
      <c r="LS331" s="106"/>
      <c r="LT331" s="106"/>
      <c r="LU331" s="106"/>
      <c r="LV331" s="106"/>
      <c r="LW331" s="106"/>
      <c r="LX331" s="106"/>
      <c r="LY331" s="106"/>
      <c r="LZ331" s="106"/>
      <c r="MA331" s="106"/>
      <c r="MB331" s="106"/>
      <c r="MC331" s="106"/>
      <c r="MD331" s="106"/>
      <c r="ME331" s="106"/>
      <c r="MF331" s="106"/>
      <c r="MG331" s="106"/>
      <c r="MH331" s="106"/>
      <c r="MI331" s="106"/>
      <c r="MJ331" s="106"/>
      <c r="MK331" s="106"/>
      <c r="ML331" s="106"/>
      <c r="MM331" s="106"/>
      <c r="MN331" s="106"/>
      <c r="MO331" s="106"/>
      <c r="MP331" s="106"/>
      <c r="MQ331" s="106"/>
      <c r="MR331" s="106"/>
      <c r="MS331" s="106"/>
      <c r="MT331" s="106"/>
      <c r="MU331" s="106"/>
      <c r="MV331" s="106"/>
      <c r="MW331" s="106"/>
      <c r="MX331" s="106"/>
      <c r="MY331" s="106"/>
      <c r="MZ331" s="106"/>
      <c r="NA331" s="106"/>
      <c r="NB331" s="106"/>
      <c r="NC331" s="106"/>
      <c r="ND331" s="106"/>
      <c r="NE331" s="106"/>
      <c r="NF331" s="106"/>
      <c r="NG331" s="106"/>
      <c r="NH331" s="106"/>
      <c r="NI331" s="106"/>
      <c r="NJ331" s="106"/>
      <c r="NK331" s="106"/>
      <c r="NL331" s="106"/>
      <c r="NM331" s="106"/>
      <c r="NN331" s="106"/>
      <c r="NO331" s="106"/>
      <c r="NP331" s="106"/>
      <c r="NQ331" s="106"/>
      <c r="NR331" s="106"/>
      <c r="NS331" s="106"/>
      <c r="NT331" s="106"/>
      <c r="NU331" s="106"/>
      <c r="NV331" s="106"/>
      <c r="NW331" s="106"/>
      <c r="NX331" s="106"/>
      <c r="NY331" s="106"/>
      <c r="NZ331" s="106"/>
      <c r="OA331" s="106"/>
      <c r="OB331" s="106"/>
      <c r="OC331" s="106"/>
      <c r="OD331" s="106"/>
      <c r="OE331" s="106"/>
      <c r="OF331" s="106"/>
      <c r="OG331" s="106"/>
      <c r="OH331" s="106"/>
      <c r="OI331" s="106"/>
      <c r="OJ331" s="106"/>
      <c r="OK331" s="106"/>
      <c r="OL331" s="106"/>
      <c r="OM331" s="106"/>
      <c r="ON331" s="106"/>
      <c r="OO331" s="106"/>
      <c r="OP331" s="106"/>
      <c r="OQ331" s="106"/>
      <c r="OR331" s="106"/>
      <c r="OS331" s="106"/>
      <c r="OT331" s="106"/>
      <c r="OU331" s="106"/>
      <c r="OV331" s="106"/>
      <c r="OW331" s="106"/>
      <c r="OX331" s="106"/>
      <c r="OY331" s="106"/>
      <c r="OZ331" s="106"/>
      <c r="PA331" s="106"/>
      <c r="PB331" s="106"/>
      <c r="PC331" s="106"/>
      <c r="PD331" s="106"/>
      <c r="PE331" s="106"/>
      <c r="PF331" s="106"/>
      <c r="PG331" s="106"/>
      <c r="PH331" s="106"/>
      <c r="PI331" s="106"/>
      <c r="PJ331" s="106"/>
      <c r="PK331" s="106"/>
      <c r="PL331" s="106"/>
      <c r="PM331" s="106"/>
      <c r="PN331" s="106"/>
      <c r="PO331" s="106"/>
      <c r="PP331" s="106"/>
      <c r="PQ331" s="106"/>
      <c r="PR331" s="106"/>
      <c r="PS331" s="106"/>
      <c r="PT331" s="106"/>
      <c r="PU331" s="106"/>
      <c r="PV331" s="106"/>
      <c r="PW331" s="106"/>
      <c r="PX331" s="106"/>
      <c r="PY331" s="106"/>
      <c r="PZ331" s="106"/>
      <c r="QA331" s="106"/>
      <c r="QB331" s="106"/>
      <c r="QC331" s="106"/>
      <c r="QD331" s="106"/>
      <c r="QE331" s="106"/>
      <c r="QF331" s="106"/>
      <c r="QG331" s="106"/>
      <c r="QH331" s="106"/>
      <c r="QI331" s="106"/>
      <c r="QJ331" s="106"/>
      <c r="QK331" s="106"/>
      <c r="QL331" s="106"/>
      <c r="QM331" s="106"/>
      <c r="QN331" s="106"/>
      <c r="QO331" s="106"/>
      <c r="QP331" s="106"/>
      <c r="QQ331" s="106"/>
      <c r="QR331" s="106"/>
      <c r="QS331" s="106"/>
      <c r="QT331" s="106"/>
      <c r="QU331" s="106"/>
      <c r="QV331" s="106"/>
      <c r="QW331" s="106"/>
      <c r="QX331" s="106"/>
      <c r="QY331" s="106"/>
      <c r="QZ331" s="106"/>
      <c r="RA331" s="106"/>
      <c r="RB331" s="106"/>
      <c r="RC331" s="106"/>
      <c r="RD331" s="106"/>
      <c r="RE331" s="106"/>
      <c r="RF331" s="106"/>
      <c r="RG331" s="106"/>
      <c r="RH331" s="106"/>
      <c r="RI331" s="106"/>
      <c r="RJ331" s="106"/>
      <c r="RK331" s="106"/>
      <c r="RL331" s="106"/>
      <c r="RM331" s="106"/>
      <c r="RN331" s="106"/>
      <c r="RO331" s="106"/>
      <c r="RP331" s="106"/>
      <c r="RQ331" s="106"/>
      <c r="RR331" s="106"/>
    </row>
    <row r="332" spans="1:486" x14ac:dyDescent="0.3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14"/>
      <c r="Q332" s="114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  <c r="GB332" s="106"/>
      <c r="GC332" s="106"/>
      <c r="GD332" s="106"/>
      <c r="GE332" s="106"/>
      <c r="GF332" s="106"/>
      <c r="GG332" s="106"/>
      <c r="GH332" s="106"/>
      <c r="GI332" s="106"/>
      <c r="GJ332" s="106"/>
      <c r="GK332" s="106"/>
      <c r="GL332" s="106"/>
      <c r="GM332" s="106"/>
      <c r="GN332" s="106"/>
      <c r="GO332" s="106"/>
      <c r="GP332" s="106"/>
      <c r="GQ332" s="106"/>
      <c r="GR332" s="106"/>
      <c r="GS332" s="106"/>
      <c r="GT332" s="106"/>
      <c r="GU332" s="106"/>
      <c r="GV332" s="106"/>
      <c r="GW332" s="106"/>
      <c r="GX332" s="106"/>
      <c r="GY332" s="106"/>
      <c r="GZ332" s="106"/>
      <c r="HA332" s="106"/>
      <c r="HB332" s="106"/>
      <c r="HC332" s="106"/>
      <c r="HD332" s="106"/>
      <c r="HE332" s="106"/>
      <c r="HF332" s="106"/>
      <c r="HG332" s="106"/>
      <c r="HH332" s="106"/>
      <c r="HI332" s="106"/>
      <c r="HJ332" s="106"/>
      <c r="HK332" s="106"/>
      <c r="HL332" s="106"/>
      <c r="HM332" s="106"/>
      <c r="HN332" s="106"/>
      <c r="HO332" s="106"/>
      <c r="HP332" s="106"/>
      <c r="HQ332" s="106"/>
      <c r="HR332" s="106"/>
      <c r="HS332" s="106"/>
      <c r="HT332" s="106"/>
      <c r="HU332" s="106"/>
      <c r="HV332" s="106"/>
      <c r="HW332" s="106"/>
      <c r="HX332" s="106"/>
      <c r="HY332" s="106"/>
      <c r="HZ332" s="106"/>
      <c r="IA332" s="106"/>
      <c r="IB332" s="106"/>
      <c r="IC332" s="106"/>
      <c r="ID332" s="106"/>
      <c r="IE332" s="106"/>
      <c r="IF332" s="106"/>
      <c r="IG332" s="106"/>
      <c r="IH332" s="106"/>
      <c r="II332" s="106"/>
      <c r="IJ332" s="106"/>
      <c r="IK332" s="106"/>
      <c r="IL332" s="106"/>
      <c r="IM332" s="106"/>
      <c r="IN332" s="106"/>
      <c r="IO332" s="106"/>
      <c r="IP332" s="106"/>
      <c r="IQ332" s="106"/>
      <c r="IR332" s="106"/>
      <c r="IS332" s="106"/>
      <c r="IT332" s="106"/>
      <c r="IU332" s="106"/>
      <c r="IV332" s="106"/>
      <c r="IW332" s="106"/>
      <c r="IX332" s="106"/>
      <c r="IY332" s="106"/>
      <c r="IZ332" s="106"/>
      <c r="JA332" s="106"/>
      <c r="JB332" s="106"/>
      <c r="JC332" s="106"/>
      <c r="JD332" s="106"/>
      <c r="JE332" s="106"/>
      <c r="JF332" s="106"/>
      <c r="JG332" s="106"/>
      <c r="JH332" s="106"/>
      <c r="JI332" s="106"/>
      <c r="JJ332" s="106"/>
      <c r="JK332" s="106"/>
      <c r="JL332" s="106"/>
      <c r="JM332" s="106"/>
      <c r="JN332" s="106"/>
      <c r="JO332" s="106"/>
      <c r="JP332" s="106"/>
      <c r="JQ332" s="106"/>
      <c r="JR332" s="106"/>
      <c r="JS332" s="106"/>
      <c r="JT332" s="106"/>
      <c r="JU332" s="106"/>
      <c r="JV332" s="106"/>
      <c r="JW332" s="106"/>
      <c r="JX332" s="106"/>
      <c r="JY332" s="106"/>
      <c r="JZ332" s="106"/>
      <c r="KA332" s="106"/>
      <c r="KB332" s="106"/>
      <c r="KC332" s="106"/>
      <c r="KD332" s="106"/>
      <c r="KE332" s="106"/>
      <c r="KF332" s="106"/>
      <c r="KG332" s="106"/>
      <c r="KH332" s="106"/>
      <c r="KI332" s="106"/>
      <c r="KJ332" s="106"/>
      <c r="KK332" s="106"/>
      <c r="KL332" s="106"/>
      <c r="KM332" s="106"/>
      <c r="KN332" s="106"/>
      <c r="KO332" s="106"/>
      <c r="KP332" s="106"/>
      <c r="KQ332" s="106"/>
      <c r="KR332" s="106"/>
      <c r="KS332" s="106"/>
      <c r="KT332" s="106"/>
      <c r="KU332" s="106"/>
      <c r="KV332" s="106"/>
      <c r="KW332" s="106"/>
      <c r="KX332" s="106"/>
      <c r="KY332" s="106"/>
      <c r="KZ332" s="106"/>
      <c r="LA332" s="106"/>
      <c r="LB332" s="106"/>
      <c r="LC332" s="106"/>
      <c r="LD332" s="106"/>
      <c r="LE332" s="106"/>
      <c r="LF332" s="106"/>
      <c r="LG332" s="106"/>
      <c r="LH332" s="106"/>
      <c r="LI332" s="106"/>
      <c r="LJ332" s="106"/>
      <c r="LK332" s="106"/>
      <c r="LL332" s="106"/>
      <c r="LM332" s="106"/>
      <c r="LN332" s="106"/>
      <c r="LO332" s="106"/>
      <c r="LP332" s="106"/>
      <c r="LQ332" s="106"/>
      <c r="LR332" s="106"/>
      <c r="LS332" s="106"/>
      <c r="LT332" s="106"/>
      <c r="LU332" s="106"/>
      <c r="LV332" s="106"/>
      <c r="LW332" s="106"/>
      <c r="LX332" s="106"/>
      <c r="LY332" s="106"/>
      <c r="LZ332" s="106"/>
      <c r="MA332" s="106"/>
      <c r="MB332" s="106"/>
      <c r="MC332" s="106"/>
      <c r="MD332" s="106"/>
      <c r="ME332" s="106"/>
      <c r="MF332" s="106"/>
      <c r="MG332" s="106"/>
      <c r="MH332" s="106"/>
      <c r="MI332" s="106"/>
      <c r="MJ332" s="106"/>
      <c r="MK332" s="106"/>
      <c r="ML332" s="106"/>
      <c r="MM332" s="106"/>
      <c r="MN332" s="106"/>
      <c r="MO332" s="106"/>
      <c r="MP332" s="106"/>
      <c r="MQ332" s="106"/>
      <c r="MR332" s="106"/>
      <c r="MS332" s="106"/>
      <c r="MT332" s="106"/>
      <c r="MU332" s="106"/>
      <c r="MV332" s="106"/>
      <c r="MW332" s="106"/>
      <c r="MX332" s="106"/>
      <c r="MY332" s="106"/>
      <c r="MZ332" s="106"/>
      <c r="NA332" s="106"/>
      <c r="NB332" s="106"/>
      <c r="NC332" s="106"/>
      <c r="ND332" s="106"/>
      <c r="NE332" s="106"/>
      <c r="NF332" s="106"/>
      <c r="NG332" s="106"/>
      <c r="NH332" s="106"/>
      <c r="NI332" s="106"/>
      <c r="NJ332" s="106"/>
      <c r="NK332" s="106"/>
      <c r="NL332" s="106"/>
      <c r="NM332" s="106"/>
      <c r="NN332" s="106"/>
      <c r="NO332" s="106"/>
      <c r="NP332" s="106"/>
      <c r="NQ332" s="106"/>
      <c r="NR332" s="106"/>
      <c r="NS332" s="106"/>
      <c r="NT332" s="106"/>
      <c r="NU332" s="106"/>
      <c r="NV332" s="106"/>
      <c r="NW332" s="106"/>
      <c r="NX332" s="106"/>
      <c r="NY332" s="106"/>
      <c r="NZ332" s="106"/>
      <c r="OA332" s="106"/>
      <c r="OB332" s="106"/>
      <c r="OC332" s="106"/>
      <c r="OD332" s="106"/>
      <c r="OE332" s="106"/>
      <c r="OF332" s="106"/>
      <c r="OG332" s="106"/>
      <c r="OH332" s="106"/>
      <c r="OI332" s="106"/>
      <c r="OJ332" s="106"/>
      <c r="OK332" s="106"/>
      <c r="OL332" s="106"/>
      <c r="OM332" s="106"/>
      <c r="ON332" s="106"/>
      <c r="OO332" s="106"/>
      <c r="OP332" s="106"/>
      <c r="OQ332" s="106"/>
      <c r="OR332" s="106"/>
      <c r="OS332" s="106"/>
      <c r="OT332" s="106"/>
      <c r="OU332" s="106"/>
      <c r="OV332" s="106"/>
      <c r="OW332" s="106"/>
      <c r="OX332" s="106"/>
      <c r="OY332" s="106"/>
      <c r="OZ332" s="106"/>
      <c r="PA332" s="106"/>
      <c r="PB332" s="106"/>
      <c r="PC332" s="106"/>
      <c r="PD332" s="106"/>
      <c r="PE332" s="106"/>
      <c r="PF332" s="106"/>
      <c r="PG332" s="106"/>
      <c r="PH332" s="106"/>
      <c r="PI332" s="106"/>
      <c r="PJ332" s="106"/>
      <c r="PK332" s="106"/>
      <c r="PL332" s="106"/>
      <c r="PM332" s="106"/>
      <c r="PN332" s="106"/>
      <c r="PO332" s="106"/>
      <c r="PP332" s="106"/>
      <c r="PQ332" s="106"/>
      <c r="PR332" s="106"/>
      <c r="PS332" s="106"/>
      <c r="PT332" s="106"/>
      <c r="PU332" s="106"/>
      <c r="PV332" s="106"/>
      <c r="PW332" s="106"/>
      <c r="PX332" s="106"/>
      <c r="PY332" s="106"/>
      <c r="PZ332" s="106"/>
      <c r="QA332" s="106"/>
      <c r="QB332" s="106"/>
      <c r="QC332" s="106"/>
      <c r="QD332" s="106"/>
      <c r="QE332" s="106"/>
      <c r="QF332" s="106"/>
      <c r="QG332" s="106"/>
      <c r="QH332" s="106"/>
      <c r="QI332" s="106"/>
      <c r="QJ332" s="106"/>
      <c r="QK332" s="106"/>
      <c r="QL332" s="106"/>
      <c r="QM332" s="106"/>
      <c r="QN332" s="106"/>
      <c r="QO332" s="106"/>
      <c r="QP332" s="106"/>
      <c r="QQ332" s="106"/>
      <c r="QR332" s="106"/>
      <c r="QS332" s="106"/>
      <c r="QT332" s="106"/>
      <c r="QU332" s="106"/>
      <c r="QV332" s="106"/>
      <c r="QW332" s="106"/>
      <c r="QX332" s="106"/>
      <c r="QY332" s="106"/>
      <c r="QZ332" s="106"/>
      <c r="RA332" s="106"/>
      <c r="RB332" s="106"/>
      <c r="RC332" s="106"/>
      <c r="RD332" s="106"/>
      <c r="RE332" s="106"/>
      <c r="RF332" s="106"/>
      <c r="RG332" s="106"/>
      <c r="RH332" s="106"/>
      <c r="RI332" s="106"/>
      <c r="RJ332" s="106"/>
      <c r="RK332" s="106"/>
      <c r="RL332" s="106"/>
      <c r="RM332" s="106"/>
      <c r="RN332" s="106"/>
      <c r="RO332" s="106"/>
      <c r="RP332" s="106"/>
      <c r="RQ332" s="106"/>
      <c r="RR332" s="106"/>
    </row>
    <row r="333" spans="1:486" x14ac:dyDescent="0.3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14"/>
      <c r="Q333" s="114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  <c r="GB333" s="106"/>
      <c r="GC333" s="106"/>
      <c r="GD333" s="106"/>
      <c r="GE333" s="106"/>
      <c r="GF333" s="106"/>
      <c r="GG333" s="106"/>
      <c r="GH333" s="106"/>
      <c r="GI333" s="106"/>
      <c r="GJ333" s="106"/>
      <c r="GK333" s="106"/>
      <c r="GL333" s="106"/>
      <c r="GM333" s="106"/>
      <c r="GN333" s="106"/>
      <c r="GO333" s="106"/>
      <c r="GP333" s="106"/>
      <c r="GQ333" s="106"/>
      <c r="GR333" s="106"/>
      <c r="GS333" s="106"/>
      <c r="GT333" s="106"/>
      <c r="GU333" s="106"/>
      <c r="GV333" s="106"/>
      <c r="GW333" s="106"/>
      <c r="GX333" s="106"/>
      <c r="GY333" s="106"/>
      <c r="GZ333" s="106"/>
      <c r="HA333" s="106"/>
      <c r="HB333" s="106"/>
      <c r="HC333" s="106"/>
      <c r="HD333" s="106"/>
      <c r="HE333" s="106"/>
      <c r="HF333" s="106"/>
      <c r="HG333" s="106"/>
      <c r="HH333" s="106"/>
      <c r="HI333" s="106"/>
      <c r="HJ333" s="106"/>
      <c r="HK333" s="106"/>
      <c r="HL333" s="106"/>
      <c r="HM333" s="106"/>
      <c r="HN333" s="106"/>
      <c r="HO333" s="106"/>
      <c r="HP333" s="106"/>
      <c r="HQ333" s="106"/>
      <c r="HR333" s="106"/>
      <c r="HS333" s="106"/>
      <c r="HT333" s="106"/>
      <c r="HU333" s="106"/>
      <c r="HV333" s="106"/>
      <c r="HW333" s="106"/>
      <c r="HX333" s="106"/>
      <c r="HY333" s="106"/>
      <c r="HZ333" s="106"/>
      <c r="IA333" s="106"/>
      <c r="IB333" s="106"/>
      <c r="IC333" s="106"/>
      <c r="ID333" s="106"/>
      <c r="IE333" s="106"/>
      <c r="IF333" s="106"/>
      <c r="IG333" s="106"/>
      <c r="IH333" s="106"/>
      <c r="II333" s="106"/>
      <c r="IJ333" s="106"/>
      <c r="IK333" s="106"/>
      <c r="IL333" s="106"/>
      <c r="IM333" s="106"/>
      <c r="IN333" s="106"/>
      <c r="IO333" s="106"/>
      <c r="IP333" s="106"/>
      <c r="IQ333" s="106"/>
      <c r="IR333" s="106"/>
      <c r="IS333" s="106"/>
      <c r="IT333" s="106"/>
      <c r="IU333" s="106"/>
      <c r="IV333" s="106"/>
      <c r="IW333" s="106"/>
      <c r="IX333" s="106"/>
      <c r="IY333" s="106"/>
      <c r="IZ333" s="106"/>
      <c r="JA333" s="106"/>
      <c r="JB333" s="106"/>
      <c r="JC333" s="106"/>
      <c r="JD333" s="106"/>
      <c r="JE333" s="106"/>
      <c r="JF333" s="106"/>
      <c r="JG333" s="106"/>
      <c r="JH333" s="106"/>
      <c r="JI333" s="106"/>
      <c r="JJ333" s="106"/>
      <c r="JK333" s="106"/>
      <c r="JL333" s="106"/>
      <c r="JM333" s="106"/>
      <c r="JN333" s="106"/>
      <c r="JO333" s="106"/>
      <c r="JP333" s="106"/>
      <c r="JQ333" s="106"/>
      <c r="JR333" s="106"/>
      <c r="JS333" s="106"/>
      <c r="JT333" s="106"/>
      <c r="JU333" s="106"/>
      <c r="JV333" s="106"/>
      <c r="JW333" s="106"/>
      <c r="JX333" s="106"/>
      <c r="JY333" s="106"/>
      <c r="JZ333" s="106"/>
      <c r="KA333" s="106"/>
      <c r="KB333" s="106"/>
      <c r="KC333" s="106"/>
      <c r="KD333" s="106"/>
      <c r="KE333" s="106"/>
      <c r="KF333" s="106"/>
      <c r="KG333" s="106"/>
      <c r="KH333" s="106"/>
      <c r="KI333" s="106"/>
      <c r="KJ333" s="106"/>
      <c r="KK333" s="106"/>
      <c r="KL333" s="106"/>
      <c r="KM333" s="106"/>
      <c r="KN333" s="106"/>
      <c r="KO333" s="106"/>
      <c r="KP333" s="106"/>
      <c r="KQ333" s="106"/>
      <c r="KR333" s="106"/>
      <c r="KS333" s="106"/>
      <c r="KT333" s="106"/>
      <c r="KU333" s="106"/>
      <c r="KV333" s="106"/>
      <c r="KW333" s="106"/>
      <c r="KX333" s="106"/>
      <c r="KY333" s="106"/>
      <c r="KZ333" s="106"/>
      <c r="LA333" s="106"/>
      <c r="LB333" s="106"/>
      <c r="LC333" s="106"/>
      <c r="LD333" s="106"/>
      <c r="LE333" s="106"/>
      <c r="LF333" s="106"/>
      <c r="LG333" s="106"/>
      <c r="LH333" s="106"/>
      <c r="LI333" s="106"/>
      <c r="LJ333" s="106"/>
      <c r="LK333" s="106"/>
      <c r="LL333" s="106"/>
      <c r="LM333" s="106"/>
      <c r="LN333" s="106"/>
      <c r="LO333" s="106"/>
      <c r="LP333" s="106"/>
      <c r="LQ333" s="106"/>
      <c r="LR333" s="106"/>
      <c r="LS333" s="106"/>
      <c r="LT333" s="106"/>
      <c r="LU333" s="106"/>
      <c r="LV333" s="106"/>
      <c r="LW333" s="106"/>
      <c r="LX333" s="106"/>
      <c r="LY333" s="106"/>
      <c r="LZ333" s="106"/>
      <c r="MA333" s="106"/>
      <c r="MB333" s="106"/>
      <c r="MC333" s="106"/>
      <c r="MD333" s="106"/>
      <c r="ME333" s="106"/>
      <c r="MF333" s="106"/>
      <c r="MG333" s="106"/>
      <c r="MH333" s="106"/>
      <c r="MI333" s="106"/>
      <c r="MJ333" s="106"/>
      <c r="MK333" s="106"/>
      <c r="ML333" s="106"/>
      <c r="MM333" s="106"/>
      <c r="MN333" s="106"/>
      <c r="MO333" s="106"/>
      <c r="MP333" s="106"/>
      <c r="MQ333" s="106"/>
      <c r="MR333" s="106"/>
      <c r="MS333" s="106"/>
      <c r="MT333" s="106"/>
      <c r="MU333" s="106"/>
      <c r="MV333" s="106"/>
      <c r="MW333" s="106"/>
      <c r="MX333" s="106"/>
      <c r="MY333" s="106"/>
      <c r="MZ333" s="106"/>
      <c r="NA333" s="106"/>
      <c r="NB333" s="106"/>
      <c r="NC333" s="106"/>
      <c r="ND333" s="106"/>
      <c r="NE333" s="106"/>
      <c r="NF333" s="106"/>
      <c r="NG333" s="106"/>
      <c r="NH333" s="106"/>
      <c r="NI333" s="106"/>
      <c r="NJ333" s="106"/>
      <c r="NK333" s="106"/>
      <c r="NL333" s="106"/>
      <c r="NM333" s="106"/>
      <c r="NN333" s="106"/>
      <c r="NO333" s="106"/>
      <c r="NP333" s="106"/>
      <c r="NQ333" s="106"/>
      <c r="NR333" s="106"/>
      <c r="NS333" s="106"/>
      <c r="NT333" s="106"/>
      <c r="NU333" s="106"/>
      <c r="NV333" s="106"/>
      <c r="NW333" s="106"/>
      <c r="NX333" s="106"/>
      <c r="NY333" s="106"/>
      <c r="NZ333" s="106"/>
      <c r="OA333" s="106"/>
      <c r="OB333" s="106"/>
      <c r="OC333" s="106"/>
      <c r="OD333" s="106"/>
      <c r="OE333" s="106"/>
      <c r="OF333" s="106"/>
      <c r="OG333" s="106"/>
      <c r="OH333" s="106"/>
      <c r="OI333" s="106"/>
      <c r="OJ333" s="106"/>
      <c r="OK333" s="106"/>
      <c r="OL333" s="106"/>
      <c r="OM333" s="106"/>
      <c r="ON333" s="106"/>
      <c r="OO333" s="106"/>
      <c r="OP333" s="106"/>
      <c r="OQ333" s="106"/>
      <c r="OR333" s="106"/>
      <c r="OS333" s="106"/>
      <c r="OT333" s="106"/>
      <c r="OU333" s="106"/>
      <c r="OV333" s="106"/>
      <c r="OW333" s="106"/>
      <c r="OX333" s="106"/>
      <c r="OY333" s="106"/>
      <c r="OZ333" s="106"/>
      <c r="PA333" s="106"/>
      <c r="PB333" s="106"/>
      <c r="PC333" s="106"/>
      <c r="PD333" s="106"/>
      <c r="PE333" s="106"/>
      <c r="PF333" s="106"/>
      <c r="PG333" s="106"/>
      <c r="PH333" s="106"/>
      <c r="PI333" s="106"/>
      <c r="PJ333" s="106"/>
      <c r="PK333" s="106"/>
      <c r="PL333" s="106"/>
      <c r="PM333" s="106"/>
      <c r="PN333" s="106"/>
      <c r="PO333" s="106"/>
      <c r="PP333" s="106"/>
      <c r="PQ333" s="106"/>
      <c r="PR333" s="106"/>
      <c r="PS333" s="106"/>
      <c r="PT333" s="106"/>
      <c r="PU333" s="106"/>
      <c r="PV333" s="106"/>
      <c r="PW333" s="106"/>
      <c r="PX333" s="106"/>
      <c r="PY333" s="106"/>
      <c r="PZ333" s="106"/>
      <c r="QA333" s="106"/>
      <c r="QB333" s="106"/>
      <c r="QC333" s="106"/>
      <c r="QD333" s="106"/>
      <c r="QE333" s="106"/>
      <c r="QF333" s="106"/>
      <c r="QG333" s="106"/>
      <c r="QH333" s="106"/>
      <c r="QI333" s="106"/>
      <c r="QJ333" s="106"/>
      <c r="QK333" s="106"/>
      <c r="QL333" s="106"/>
      <c r="QM333" s="106"/>
      <c r="QN333" s="106"/>
      <c r="QO333" s="106"/>
      <c r="QP333" s="106"/>
      <c r="QQ333" s="106"/>
      <c r="QR333" s="106"/>
      <c r="QS333" s="106"/>
      <c r="QT333" s="106"/>
      <c r="QU333" s="106"/>
      <c r="QV333" s="106"/>
      <c r="QW333" s="106"/>
      <c r="QX333" s="106"/>
      <c r="QY333" s="106"/>
      <c r="QZ333" s="106"/>
      <c r="RA333" s="106"/>
      <c r="RB333" s="106"/>
      <c r="RC333" s="106"/>
      <c r="RD333" s="106"/>
      <c r="RE333" s="106"/>
      <c r="RF333" s="106"/>
      <c r="RG333" s="106"/>
      <c r="RH333" s="106"/>
      <c r="RI333" s="106"/>
      <c r="RJ333" s="106"/>
      <c r="RK333" s="106"/>
      <c r="RL333" s="106"/>
      <c r="RM333" s="106"/>
      <c r="RN333" s="106"/>
      <c r="RO333" s="106"/>
      <c r="RP333" s="106"/>
      <c r="RQ333" s="106"/>
      <c r="RR333" s="106"/>
    </row>
    <row r="334" spans="1:486" x14ac:dyDescent="0.3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14"/>
      <c r="Q334" s="114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  <c r="GB334" s="106"/>
      <c r="GC334" s="106"/>
      <c r="GD334" s="106"/>
      <c r="GE334" s="106"/>
      <c r="GF334" s="106"/>
      <c r="GG334" s="106"/>
      <c r="GH334" s="106"/>
      <c r="GI334" s="106"/>
      <c r="GJ334" s="106"/>
      <c r="GK334" s="106"/>
      <c r="GL334" s="106"/>
      <c r="GM334" s="106"/>
      <c r="GN334" s="106"/>
      <c r="GO334" s="106"/>
      <c r="GP334" s="106"/>
      <c r="GQ334" s="106"/>
      <c r="GR334" s="106"/>
      <c r="GS334" s="106"/>
      <c r="GT334" s="106"/>
      <c r="GU334" s="106"/>
      <c r="GV334" s="106"/>
      <c r="GW334" s="106"/>
      <c r="GX334" s="106"/>
      <c r="GY334" s="106"/>
      <c r="GZ334" s="106"/>
      <c r="HA334" s="106"/>
      <c r="HB334" s="106"/>
      <c r="HC334" s="106"/>
      <c r="HD334" s="106"/>
      <c r="HE334" s="106"/>
      <c r="HF334" s="106"/>
      <c r="HG334" s="106"/>
      <c r="HH334" s="106"/>
      <c r="HI334" s="106"/>
      <c r="HJ334" s="106"/>
      <c r="HK334" s="106"/>
      <c r="HL334" s="106"/>
      <c r="HM334" s="106"/>
      <c r="HN334" s="106"/>
      <c r="HO334" s="106"/>
      <c r="HP334" s="106"/>
      <c r="HQ334" s="106"/>
      <c r="HR334" s="106"/>
      <c r="HS334" s="106"/>
      <c r="HT334" s="106"/>
      <c r="HU334" s="106"/>
      <c r="HV334" s="106"/>
      <c r="HW334" s="106"/>
      <c r="HX334" s="106"/>
      <c r="HY334" s="106"/>
      <c r="HZ334" s="106"/>
      <c r="IA334" s="106"/>
      <c r="IB334" s="106"/>
      <c r="IC334" s="106"/>
      <c r="ID334" s="106"/>
      <c r="IE334" s="106"/>
      <c r="IF334" s="106"/>
      <c r="IG334" s="106"/>
      <c r="IH334" s="106"/>
      <c r="II334" s="106"/>
      <c r="IJ334" s="106"/>
      <c r="IK334" s="106"/>
      <c r="IL334" s="106"/>
      <c r="IM334" s="106"/>
      <c r="IN334" s="106"/>
      <c r="IO334" s="106"/>
      <c r="IP334" s="106"/>
      <c r="IQ334" s="106"/>
      <c r="IR334" s="106"/>
      <c r="IS334" s="106"/>
      <c r="IT334" s="106"/>
      <c r="IU334" s="106"/>
      <c r="IV334" s="106"/>
      <c r="IW334" s="106"/>
      <c r="IX334" s="106"/>
      <c r="IY334" s="106"/>
      <c r="IZ334" s="106"/>
      <c r="JA334" s="106"/>
      <c r="JB334" s="106"/>
      <c r="JC334" s="106"/>
      <c r="JD334" s="106"/>
      <c r="JE334" s="106"/>
      <c r="JF334" s="106"/>
      <c r="JG334" s="106"/>
      <c r="JH334" s="106"/>
      <c r="JI334" s="106"/>
      <c r="JJ334" s="106"/>
      <c r="JK334" s="106"/>
      <c r="JL334" s="106"/>
      <c r="JM334" s="106"/>
      <c r="JN334" s="106"/>
      <c r="JO334" s="106"/>
      <c r="JP334" s="106"/>
      <c r="JQ334" s="106"/>
      <c r="JR334" s="106"/>
      <c r="JS334" s="106"/>
      <c r="JT334" s="106"/>
      <c r="JU334" s="106"/>
      <c r="JV334" s="106"/>
      <c r="JW334" s="106"/>
      <c r="JX334" s="106"/>
      <c r="JY334" s="106"/>
      <c r="JZ334" s="106"/>
      <c r="KA334" s="106"/>
      <c r="KB334" s="106"/>
      <c r="KC334" s="106"/>
      <c r="KD334" s="106"/>
      <c r="KE334" s="106"/>
      <c r="KF334" s="106"/>
      <c r="KG334" s="106"/>
      <c r="KH334" s="106"/>
      <c r="KI334" s="106"/>
      <c r="KJ334" s="106"/>
      <c r="KK334" s="106"/>
      <c r="KL334" s="106"/>
      <c r="KM334" s="106"/>
      <c r="KN334" s="106"/>
      <c r="KO334" s="106"/>
      <c r="KP334" s="106"/>
      <c r="KQ334" s="106"/>
      <c r="KR334" s="106"/>
      <c r="KS334" s="106"/>
      <c r="KT334" s="106"/>
      <c r="KU334" s="106"/>
      <c r="KV334" s="106"/>
      <c r="KW334" s="106"/>
      <c r="KX334" s="106"/>
      <c r="KY334" s="106"/>
      <c r="KZ334" s="106"/>
      <c r="LA334" s="106"/>
      <c r="LB334" s="106"/>
      <c r="LC334" s="106"/>
      <c r="LD334" s="106"/>
      <c r="LE334" s="106"/>
      <c r="LF334" s="106"/>
      <c r="LG334" s="106"/>
      <c r="LH334" s="106"/>
      <c r="LI334" s="106"/>
      <c r="LJ334" s="106"/>
      <c r="LK334" s="106"/>
      <c r="LL334" s="106"/>
      <c r="LM334" s="106"/>
      <c r="LN334" s="106"/>
      <c r="LO334" s="106"/>
      <c r="LP334" s="106"/>
      <c r="LQ334" s="106"/>
      <c r="LR334" s="106"/>
      <c r="LS334" s="106"/>
      <c r="LT334" s="106"/>
      <c r="LU334" s="106"/>
      <c r="LV334" s="106"/>
      <c r="LW334" s="106"/>
      <c r="LX334" s="106"/>
      <c r="LY334" s="106"/>
      <c r="LZ334" s="106"/>
      <c r="MA334" s="106"/>
      <c r="MB334" s="106"/>
      <c r="MC334" s="106"/>
      <c r="MD334" s="106"/>
      <c r="ME334" s="106"/>
      <c r="MF334" s="106"/>
      <c r="MG334" s="106"/>
      <c r="MH334" s="106"/>
      <c r="MI334" s="106"/>
      <c r="MJ334" s="106"/>
      <c r="MK334" s="106"/>
      <c r="ML334" s="106"/>
      <c r="MM334" s="106"/>
      <c r="MN334" s="106"/>
      <c r="MO334" s="106"/>
      <c r="MP334" s="106"/>
      <c r="MQ334" s="106"/>
      <c r="MR334" s="106"/>
      <c r="MS334" s="106"/>
      <c r="MT334" s="106"/>
      <c r="MU334" s="106"/>
      <c r="MV334" s="106"/>
      <c r="MW334" s="106"/>
      <c r="MX334" s="106"/>
      <c r="MY334" s="106"/>
      <c r="MZ334" s="106"/>
      <c r="NA334" s="106"/>
      <c r="NB334" s="106"/>
      <c r="NC334" s="106"/>
      <c r="ND334" s="106"/>
      <c r="NE334" s="106"/>
      <c r="NF334" s="106"/>
      <c r="NG334" s="106"/>
      <c r="NH334" s="106"/>
      <c r="NI334" s="106"/>
      <c r="NJ334" s="106"/>
      <c r="NK334" s="106"/>
      <c r="NL334" s="106"/>
      <c r="NM334" s="106"/>
      <c r="NN334" s="106"/>
      <c r="NO334" s="106"/>
      <c r="NP334" s="106"/>
      <c r="NQ334" s="106"/>
      <c r="NR334" s="106"/>
      <c r="NS334" s="106"/>
      <c r="NT334" s="106"/>
      <c r="NU334" s="106"/>
      <c r="NV334" s="106"/>
      <c r="NW334" s="106"/>
      <c r="NX334" s="106"/>
      <c r="NY334" s="106"/>
      <c r="NZ334" s="106"/>
      <c r="OA334" s="106"/>
      <c r="OB334" s="106"/>
      <c r="OC334" s="106"/>
      <c r="OD334" s="106"/>
      <c r="OE334" s="106"/>
      <c r="OF334" s="106"/>
      <c r="OG334" s="106"/>
      <c r="OH334" s="106"/>
      <c r="OI334" s="106"/>
      <c r="OJ334" s="106"/>
      <c r="OK334" s="106"/>
      <c r="OL334" s="106"/>
      <c r="OM334" s="106"/>
      <c r="ON334" s="106"/>
      <c r="OO334" s="106"/>
      <c r="OP334" s="106"/>
      <c r="OQ334" s="106"/>
      <c r="OR334" s="106"/>
      <c r="OS334" s="106"/>
      <c r="OT334" s="106"/>
      <c r="OU334" s="106"/>
      <c r="OV334" s="106"/>
      <c r="OW334" s="106"/>
      <c r="OX334" s="106"/>
      <c r="OY334" s="106"/>
      <c r="OZ334" s="106"/>
      <c r="PA334" s="106"/>
      <c r="PB334" s="106"/>
      <c r="PC334" s="106"/>
      <c r="PD334" s="106"/>
      <c r="PE334" s="106"/>
      <c r="PF334" s="106"/>
      <c r="PG334" s="106"/>
      <c r="PH334" s="106"/>
      <c r="PI334" s="106"/>
      <c r="PJ334" s="106"/>
      <c r="PK334" s="106"/>
      <c r="PL334" s="106"/>
      <c r="PM334" s="106"/>
      <c r="PN334" s="106"/>
      <c r="PO334" s="106"/>
      <c r="PP334" s="106"/>
      <c r="PQ334" s="106"/>
      <c r="PR334" s="106"/>
      <c r="PS334" s="106"/>
      <c r="PT334" s="106"/>
      <c r="PU334" s="106"/>
      <c r="PV334" s="106"/>
      <c r="PW334" s="106"/>
      <c r="PX334" s="106"/>
      <c r="PY334" s="106"/>
      <c r="PZ334" s="106"/>
      <c r="QA334" s="106"/>
      <c r="QB334" s="106"/>
      <c r="QC334" s="106"/>
      <c r="QD334" s="106"/>
      <c r="QE334" s="106"/>
      <c r="QF334" s="106"/>
      <c r="QG334" s="106"/>
      <c r="QH334" s="106"/>
      <c r="QI334" s="106"/>
      <c r="QJ334" s="106"/>
      <c r="QK334" s="106"/>
      <c r="QL334" s="106"/>
      <c r="QM334" s="106"/>
      <c r="QN334" s="106"/>
      <c r="QO334" s="106"/>
      <c r="QP334" s="106"/>
      <c r="QQ334" s="106"/>
      <c r="QR334" s="106"/>
      <c r="QS334" s="106"/>
      <c r="QT334" s="106"/>
      <c r="QU334" s="106"/>
      <c r="QV334" s="106"/>
      <c r="QW334" s="106"/>
      <c r="QX334" s="106"/>
      <c r="QY334" s="106"/>
      <c r="QZ334" s="106"/>
      <c r="RA334" s="106"/>
      <c r="RB334" s="106"/>
      <c r="RC334" s="106"/>
      <c r="RD334" s="106"/>
      <c r="RE334" s="106"/>
      <c r="RF334" s="106"/>
      <c r="RG334" s="106"/>
      <c r="RH334" s="106"/>
      <c r="RI334" s="106"/>
      <c r="RJ334" s="106"/>
      <c r="RK334" s="106"/>
      <c r="RL334" s="106"/>
      <c r="RM334" s="106"/>
      <c r="RN334" s="106"/>
      <c r="RO334" s="106"/>
      <c r="RP334" s="106"/>
      <c r="RQ334" s="106"/>
      <c r="RR334" s="106"/>
    </row>
    <row r="335" spans="1:486" x14ac:dyDescent="0.3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14"/>
      <c r="Q335" s="114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  <c r="GB335" s="106"/>
      <c r="GC335" s="106"/>
      <c r="GD335" s="106"/>
      <c r="GE335" s="106"/>
      <c r="GF335" s="106"/>
      <c r="GG335" s="106"/>
      <c r="GH335" s="106"/>
      <c r="GI335" s="106"/>
      <c r="GJ335" s="106"/>
      <c r="GK335" s="106"/>
      <c r="GL335" s="106"/>
      <c r="GM335" s="106"/>
      <c r="GN335" s="106"/>
      <c r="GO335" s="106"/>
      <c r="GP335" s="106"/>
      <c r="GQ335" s="106"/>
      <c r="GR335" s="106"/>
      <c r="GS335" s="106"/>
      <c r="GT335" s="106"/>
      <c r="GU335" s="106"/>
      <c r="GV335" s="106"/>
      <c r="GW335" s="106"/>
      <c r="GX335" s="106"/>
      <c r="GY335" s="106"/>
      <c r="GZ335" s="106"/>
      <c r="HA335" s="106"/>
      <c r="HB335" s="106"/>
      <c r="HC335" s="106"/>
      <c r="HD335" s="106"/>
      <c r="HE335" s="106"/>
      <c r="HF335" s="106"/>
      <c r="HG335" s="106"/>
      <c r="HH335" s="106"/>
      <c r="HI335" s="106"/>
      <c r="HJ335" s="106"/>
      <c r="HK335" s="106"/>
      <c r="HL335" s="106"/>
      <c r="HM335" s="106"/>
      <c r="HN335" s="106"/>
      <c r="HO335" s="106"/>
      <c r="HP335" s="106"/>
      <c r="HQ335" s="106"/>
      <c r="HR335" s="106"/>
      <c r="HS335" s="106"/>
      <c r="HT335" s="106"/>
      <c r="HU335" s="106"/>
      <c r="HV335" s="106"/>
      <c r="HW335" s="106"/>
      <c r="HX335" s="106"/>
      <c r="HY335" s="106"/>
      <c r="HZ335" s="106"/>
      <c r="IA335" s="106"/>
      <c r="IB335" s="106"/>
      <c r="IC335" s="106"/>
      <c r="ID335" s="106"/>
      <c r="IE335" s="106"/>
      <c r="IF335" s="106"/>
      <c r="IG335" s="106"/>
      <c r="IH335" s="106"/>
      <c r="II335" s="106"/>
      <c r="IJ335" s="106"/>
      <c r="IK335" s="106"/>
      <c r="IL335" s="106"/>
      <c r="IM335" s="106"/>
      <c r="IN335" s="106"/>
      <c r="IO335" s="106"/>
      <c r="IP335" s="106"/>
      <c r="IQ335" s="106"/>
      <c r="IR335" s="106"/>
      <c r="IS335" s="106"/>
      <c r="IT335" s="106"/>
      <c r="IU335" s="106"/>
      <c r="IV335" s="106"/>
      <c r="IW335" s="106"/>
      <c r="IX335" s="106"/>
      <c r="IY335" s="106"/>
      <c r="IZ335" s="106"/>
      <c r="JA335" s="106"/>
      <c r="JB335" s="106"/>
      <c r="JC335" s="106"/>
      <c r="JD335" s="106"/>
      <c r="JE335" s="106"/>
      <c r="JF335" s="106"/>
      <c r="JG335" s="106"/>
      <c r="JH335" s="106"/>
      <c r="JI335" s="106"/>
      <c r="JJ335" s="106"/>
      <c r="JK335" s="106"/>
      <c r="JL335" s="106"/>
      <c r="JM335" s="106"/>
      <c r="JN335" s="106"/>
      <c r="JO335" s="106"/>
      <c r="JP335" s="106"/>
      <c r="JQ335" s="106"/>
      <c r="JR335" s="106"/>
      <c r="JS335" s="106"/>
      <c r="JT335" s="106"/>
      <c r="JU335" s="106"/>
      <c r="JV335" s="106"/>
      <c r="JW335" s="106"/>
      <c r="JX335" s="106"/>
      <c r="JY335" s="106"/>
      <c r="JZ335" s="106"/>
      <c r="KA335" s="106"/>
      <c r="KB335" s="106"/>
      <c r="KC335" s="106"/>
      <c r="KD335" s="106"/>
      <c r="KE335" s="106"/>
      <c r="KF335" s="106"/>
      <c r="KG335" s="106"/>
      <c r="KH335" s="106"/>
      <c r="KI335" s="106"/>
      <c r="KJ335" s="106"/>
      <c r="KK335" s="106"/>
      <c r="KL335" s="106"/>
      <c r="KM335" s="106"/>
      <c r="KN335" s="106"/>
      <c r="KO335" s="106"/>
      <c r="KP335" s="106"/>
      <c r="KQ335" s="106"/>
      <c r="KR335" s="106"/>
      <c r="KS335" s="106"/>
      <c r="KT335" s="106"/>
      <c r="KU335" s="106"/>
      <c r="KV335" s="106"/>
      <c r="KW335" s="106"/>
      <c r="KX335" s="106"/>
      <c r="KY335" s="106"/>
      <c r="KZ335" s="106"/>
      <c r="LA335" s="106"/>
      <c r="LB335" s="106"/>
      <c r="LC335" s="106"/>
      <c r="LD335" s="106"/>
      <c r="LE335" s="106"/>
      <c r="LF335" s="106"/>
      <c r="LG335" s="106"/>
      <c r="LH335" s="106"/>
      <c r="LI335" s="106"/>
      <c r="LJ335" s="106"/>
      <c r="LK335" s="106"/>
      <c r="LL335" s="106"/>
      <c r="LM335" s="106"/>
      <c r="LN335" s="106"/>
      <c r="LO335" s="106"/>
      <c r="LP335" s="106"/>
      <c r="LQ335" s="106"/>
      <c r="LR335" s="106"/>
      <c r="LS335" s="106"/>
      <c r="LT335" s="106"/>
      <c r="LU335" s="106"/>
      <c r="LV335" s="106"/>
      <c r="LW335" s="106"/>
      <c r="LX335" s="106"/>
      <c r="LY335" s="106"/>
      <c r="LZ335" s="106"/>
      <c r="MA335" s="106"/>
      <c r="MB335" s="106"/>
      <c r="MC335" s="106"/>
      <c r="MD335" s="106"/>
      <c r="ME335" s="106"/>
      <c r="MF335" s="106"/>
      <c r="MG335" s="106"/>
      <c r="MH335" s="106"/>
      <c r="MI335" s="106"/>
      <c r="MJ335" s="106"/>
      <c r="MK335" s="106"/>
      <c r="ML335" s="106"/>
      <c r="MM335" s="106"/>
      <c r="MN335" s="106"/>
      <c r="MO335" s="106"/>
      <c r="MP335" s="106"/>
      <c r="MQ335" s="106"/>
      <c r="MR335" s="106"/>
      <c r="MS335" s="106"/>
      <c r="MT335" s="106"/>
      <c r="MU335" s="106"/>
      <c r="MV335" s="106"/>
      <c r="MW335" s="106"/>
      <c r="MX335" s="106"/>
      <c r="MY335" s="106"/>
      <c r="MZ335" s="106"/>
      <c r="NA335" s="106"/>
      <c r="NB335" s="106"/>
      <c r="NC335" s="106"/>
      <c r="ND335" s="106"/>
      <c r="NE335" s="106"/>
      <c r="NF335" s="106"/>
      <c r="NG335" s="106"/>
      <c r="NH335" s="106"/>
      <c r="NI335" s="106"/>
      <c r="NJ335" s="106"/>
      <c r="NK335" s="106"/>
      <c r="NL335" s="106"/>
      <c r="NM335" s="106"/>
      <c r="NN335" s="106"/>
      <c r="NO335" s="106"/>
      <c r="NP335" s="106"/>
      <c r="NQ335" s="106"/>
      <c r="NR335" s="106"/>
      <c r="NS335" s="106"/>
      <c r="NT335" s="106"/>
      <c r="NU335" s="106"/>
      <c r="NV335" s="106"/>
      <c r="NW335" s="106"/>
      <c r="NX335" s="106"/>
      <c r="NY335" s="106"/>
      <c r="NZ335" s="106"/>
      <c r="OA335" s="106"/>
      <c r="OB335" s="106"/>
      <c r="OC335" s="106"/>
      <c r="OD335" s="106"/>
      <c r="OE335" s="106"/>
      <c r="OF335" s="106"/>
      <c r="OG335" s="106"/>
      <c r="OH335" s="106"/>
      <c r="OI335" s="106"/>
      <c r="OJ335" s="106"/>
      <c r="OK335" s="106"/>
      <c r="OL335" s="106"/>
      <c r="OM335" s="106"/>
      <c r="ON335" s="106"/>
      <c r="OO335" s="106"/>
      <c r="OP335" s="106"/>
      <c r="OQ335" s="106"/>
      <c r="OR335" s="106"/>
      <c r="OS335" s="106"/>
      <c r="OT335" s="106"/>
      <c r="OU335" s="106"/>
      <c r="OV335" s="106"/>
      <c r="OW335" s="106"/>
      <c r="OX335" s="106"/>
      <c r="OY335" s="106"/>
      <c r="OZ335" s="106"/>
      <c r="PA335" s="106"/>
      <c r="PB335" s="106"/>
      <c r="PC335" s="106"/>
      <c r="PD335" s="106"/>
      <c r="PE335" s="106"/>
      <c r="PF335" s="106"/>
      <c r="PG335" s="106"/>
      <c r="PH335" s="106"/>
      <c r="PI335" s="106"/>
      <c r="PJ335" s="106"/>
      <c r="PK335" s="106"/>
      <c r="PL335" s="106"/>
      <c r="PM335" s="106"/>
      <c r="PN335" s="106"/>
      <c r="PO335" s="106"/>
      <c r="PP335" s="106"/>
      <c r="PQ335" s="106"/>
      <c r="PR335" s="106"/>
      <c r="PS335" s="106"/>
      <c r="PT335" s="106"/>
      <c r="PU335" s="106"/>
      <c r="PV335" s="106"/>
      <c r="PW335" s="106"/>
      <c r="PX335" s="106"/>
      <c r="PY335" s="106"/>
      <c r="PZ335" s="106"/>
      <c r="QA335" s="106"/>
      <c r="QB335" s="106"/>
      <c r="QC335" s="106"/>
      <c r="QD335" s="106"/>
      <c r="QE335" s="106"/>
      <c r="QF335" s="106"/>
      <c r="QG335" s="106"/>
      <c r="QH335" s="106"/>
      <c r="QI335" s="106"/>
      <c r="QJ335" s="106"/>
      <c r="QK335" s="106"/>
      <c r="QL335" s="106"/>
      <c r="QM335" s="106"/>
      <c r="QN335" s="106"/>
      <c r="QO335" s="106"/>
      <c r="QP335" s="106"/>
      <c r="QQ335" s="106"/>
      <c r="QR335" s="106"/>
      <c r="QS335" s="106"/>
      <c r="QT335" s="106"/>
      <c r="QU335" s="106"/>
      <c r="QV335" s="106"/>
      <c r="QW335" s="106"/>
      <c r="QX335" s="106"/>
      <c r="QY335" s="106"/>
      <c r="QZ335" s="106"/>
      <c r="RA335" s="106"/>
      <c r="RB335" s="106"/>
      <c r="RC335" s="106"/>
      <c r="RD335" s="106"/>
      <c r="RE335" s="106"/>
      <c r="RF335" s="106"/>
      <c r="RG335" s="106"/>
      <c r="RH335" s="106"/>
      <c r="RI335" s="106"/>
      <c r="RJ335" s="106"/>
      <c r="RK335" s="106"/>
      <c r="RL335" s="106"/>
      <c r="RM335" s="106"/>
      <c r="RN335" s="106"/>
      <c r="RO335" s="106"/>
      <c r="RP335" s="106"/>
      <c r="RQ335" s="106"/>
      <c r="RR335" s="106"/>
    </row>
    <row r="336" spans="1:486" x14ac:dyDescent="0.3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14"/>
      <c r="Q336" s="114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  <c r="GB336" s="106"/>
      <c r="GC336" s="106"/>
      <c r="GD336" s="106"/>
      <c r="GE336" s="106"/>
      <c r="GF336" s="106"/>
      <c r="GG336" s="106"/>
      <c r="GH336" s="106"/>
      <c r="GI336" s="106"/>
      <c r="GJ336" s="106"/>
      <c r="GK336" s="106"/>
      <c r="GL336" s="106"/>
      <c r="GM336" s="106"/>
      <c r="GN336" s="106"/>
      <c r="GO336" s="106"/>
      <c r="GP336" s="106"/>
      <c r="GQ336" s="106"/>
      <c r="GR336" s="106"/>
      <c r="GS336" s="106"/>
      <c r="GT336" s="106"/>
      <c r="GU336" s="106"/>
      <c r="GV336" s="106"/>
      <c r="GW336" s="106"/>
      <c r="GX336" s="106"/>
      <c r="GY336" s="106"/>
      <c r="GZ336" s="106"/>
      <c r="HA336" s="106"/>
      <c r="HB336" s="106"/>
      <c r="HC336" s="106"/>
      <c r="HD336" s="106"/>
      <c r="HE336" s="106"/>
      <c r="HF336" s="106"/>
      <c r="HG336" s="106"/>
      <c r="HH336" s="106"/>
      <c r="HI336" s="106"/>
      <c r="HJ336" s="106"/>
      <c r="HK336" s="106"/>
      <c r="HL336" s="106"/>
      <c r="HM336" s="106"/>
      <c r="HN336" s="106"/>
      <c r="HO336" s="106"/>
      <c r="HP336" s="106"/>
      <c r="HQ336" s="106"/>
      <c r="HR336" s="106"/>
      <c r="HS336" s="106"/>
      <c r="HT336" s="106"/>
      <c r="HU336" s="106"/>
      <c r="HV336" s="106"/>
      <c r="HW336" s="106"/>
      <c r="HX336" s="106"/>
      <c r="HY336" s="106"/>
      <c r="HZ336" s="106"/>
      <c r="IA336" s="106"/>
      <c r="IB336" s="106"/>
      <c r="IC336" s="106"/>
      <c r="ID336" s="106"/>
      <c r="IE336" s="106"/>
      <c r="IF336" s="106"/>
      <c r="IG336" s="106"/>
      <c r="IH336" s="106"/>
      <c r="II336" s="106"/>
      <c r="IJ336" s="106"/>
      <c r="IK336" s="106"/>
      <c r="IL336" s="106"/>
      <c r="IM336" s="106"/>
      <c r="IN336" s="106"/>
      <c r="IO336" s="106"/>
      <c r="IP336" s="106"/>
      <c r="IQ336" s="106"/>
      <c r="IR336" s="106"/>
      <c r="IS336" s="106"/>
      <c r="IT336" s="106"/>
      <c r="IU336" s="106"/>
      <c r="IV336" s="106"/>
      <c r="IW336" s="106"/>
      <c r="IX336" s="106"/>
      <c r="IY336" s="106"/>
      <c r="IZ336" s="106"/>
      <c r="JA336" s="106"/>
      <c r="JB336" s="106"/>
      <c r="JC336" s="106"/>
      <c r="JD336" s="106"/>
      <c r="JE336" s="106"/>
      <c r="JF336" s="106"/>
      <c r="JG336" s="106"/>
      <c r="JH336" s="106"/>
      <c r="JI336" s="106"/>
      <c r="JJ336" s="106"/>
      <c r="JK336" s="106"/>
      <c r="JL336" s="106"/>
      <c r="JM336" s="106"/>
      <c r="JN336" s="106"/>
      <c r="JO336" s="106"/>
      <c r="JP336" s="106"/>
      <c r="JQ336" s="106"/>
      <c r="JR336" s="106"/>
      <c r="JS336" s="106"/>
      <c r="JT336" s="106"/>
      <c r="JU336" s="106"/>
      <c r="JV336" s="106"/>
      <c r="JW336" s="106"/>
      <c r="JX336" s="106"/>
      <c r="JY336" s="106"/>
      <c r="JZ336" s="106"/>
      <c r="KA336" s="106"/>
      <c r="KB336" s="106"/>
      <c r="KC336" s="106"/>
      <c r="KD336" s="106"/>
      <c r="KE336" s="106"/>
      <c r="KF336" s="106"/>
      <c r="KG336" s="106"/>
      <c r="KH336" s="106"/>
      <c r="KI336" s="106"/>
      <c r="KJ336" s="106"/>
      <c r="KK336" s="106"/>
      <c r="KL336" s="106"/>
      <c r="KM336" s="106"/>
      <c r="KN336" s="106"/>
      <c r="KO336" s="106"/>
      <c r="KP336" s="106"/>
      <c r="KQ336" s="106"/>
      <c r="KR336" s="106"/>
      <c r="KS336" s="106"/>
      <c r="KT336" s="106"/>
      <c r="KU336" s="106"/>
      <c r="KV336" s="106"/>
      <c r="KW336" s="106"/>
      <c r="KX336" s="106"/>
      <c r="KY336" s="106"/>
      <c r="KZ336" s="106"/>
      <c r="LA336" s="106"/>
      <c r="LB336" s="106"/>
      <c r="LC336" s="106"/>
      <c r="LD336" s="106"/>
      <c r="LE336" s="106"/>
      <c r="LF336" s="106"/>
      <c r="LG336" s="106"/>
      <c r="LH336" s="106"/>
      <c r="LI336" s="106"/>
      <c r="LJ336" s="106"/>
      <c r="LK336" s="106"/>
      <c r="LL336" s="106"/>
      <c r="LM336" s="106"/>
      <c r="LN336" s="106"/>
      <c r="LO336" s="106"/>
      <c r="LP336" s="106"/>
      <c r="LQ336" s="106"/>
      <c r="LR336" s="106"/>
      <c r="LS336" s="106"/>
      <c r="LT336" s="106"/>
      <c r="LU336" s="106"/>
      <c r="LV336" s="106"/>
      <c r="LW336" s="106"/>
      <c r="LX336" s="106"/>
      <c r="LY336" s="106"/>
      <c r="LZ336" s="106"/>
      <c r="MA336" s="106"/>
      <c r="MB336" s="106"/>
      <c r="MC336" s="106"/>
      <c r="MD336" s="106"/>
      <c r="ME336" s="106"/>
      <c r="MF336" s="106"/>
      <c r="MG336" s="106"/>
      <c r="MH336" s="106"/>
      <c r="MI336" s="106"/>
      <c r="MJ336" s="106"/>
      <c r="MK336" s="106"/>
      <c r="ML336" s="106"/>
      <c r="MM336" s="106"/>
      <c r="MN336" s="106"/>
      <c r="MO336" s="106"/>
      <c r="MP336" s="106"/>
      <c r="MQ336" s="106"/>
      <c r="MR336" s="106"/>
      <c r="MS336" s="106"/>
      <c r="MT336" s="106"/>
      <c r="MU336" s="106"/>
      <c r="MV336" s="106"/>
      <c r="MW336" s="106"/>
      <c r="MX336" s="106"/>
      <c r="MY336" s="106"/>
      <c r="MZ336" s="106"/>
      <c r="NA336" s="106"/>
      <c r="NB336" s="106"/>
      <c r="NC336" s="106"/>
      <c r="ND336" s="106"/>
      <c r="NE336" s="106"/>
      <c r="NF336" s="106"/>
      <c r="NG336" s="106"/>
      <c r="NH336" s="106"/>
      <c r="NI336" s="106"/>
      <c r="NJ336" s="106"/>
      <c r="NK336" s="106"/>
      <c r="NL336" s="106"/>
      <c r="NM336" s="106"/>
      <c r="NN336" s="106"/>
      <c r="NO336" s="106"/>
      <c r="NP336" s="106"/>
      <c r="NQ336" s="106"/>
      <c r="NR336" s="106"/>
      <c r="NS336" s="106"/>
      <c r="NT336" s="106"/>
      <c r="NU336" s="106"/>
      <c r="NV336" s="106"/>
      <c r="NW336" s="106"/>
      <c r="NX336" s="106"/>
      <c r="NY336" s="106"/>
      <c r="NZ336" s="106"/>
      <c r="OA336" s="106"/>
      <c r="OB336" s="106"/>
      <c r="OC336" s="106"/>
      <c r="OD336" s="106"/>
      <c r="OE336" s="106"/>
      <c r="OF336" s="106"/>
      <c r="OG336" s="106"/>
      <c r="OH336" s="106"/>
      <c r="OI336" s="106"/>
      <c r="OJ336" s="106"/>
      <c r="OK336" s="106"/>
      <c r="OL336" s="106"/>
      <c r="OM336" s="106"/>
      <c r="ON336" s="106"/>
      <c r="OO336" s="106"/>
      <c r="OP336" s="106"/>
      <c r="OQ336" s="106"/>
      <c r="OR336" s="106"/>
      <c r="OS336" s="106"/>
      <c r="OT336" s="106"/>
      <c r="OU336" s="106"/>
      <c r="OV336" s="106"/>
      <c r="OW336" s="106"/>
      <c r="OX336" s="106"/>
      <c r="OY336" s="106"/>
      <c r="OZ336" s="106"/>
      <c r="PA336" s="106"/>
      <c r="PB336" s="106"/>
      <c r="PC336" s="106"/>
      <c r="PD336" s="106"/>
      <c r="PE336" s="106"/>
      <c r="PF336" s="106"/>
      <c r="PG336" s="106"/>
      <c r="PH336" s="106"/>
      <c r="PI336" s="106"/>
      <c r="PJ336" s="106"/>
      <c r="PK336" s="106"/>
      <c r="PL336" s="106"/>
      <c r="PM336" s="106"/>
      <c r="PN336" s="106"/>
      <c r="PO336" s="106"/>
      <c r="PP336" s="106"/>
      <c r="PQ336" s="106"/>
      <c r="PR336" s="106"/>
      <c r="PS336" s="106"/>
      <c r="PT336" s="106"/>
      <c r="PU336" s="106"/>
      <c r="PV336" s="106"/>
      <c r="PW336" s="106"/>
      <c r="PX336" s="106"/>
      <c r="PY336" s="106"/>
      <c r="PZ336" s="106"/>
      <c r="QA336" s="106"/>
      <c r="QB336" s="106"/>
      <c r="QC336" s="106"/>
      <c r="QD336" s="106"/>
      <c r="QE336" s="106"/>
      <c r="QF336" s="106"/>
      <c r="QG336" s="106"/>
      <c r="QH336" s="106"/>
      <c r="QI336" s="106"/>
      <c r="QJ336" s="106"/>
      <c r="QK336" s="106"/>
      <c r="QL336" s="106"/>
      <c r="QM336" s="106"/>
      <c r="QN336" s="106"/>
      <c r="QO336" s="106"/>
      <c r="QP336" s="106"/>
      <c r="QQ336" s="106"/>
      <c r="QR336" s="106"/>
      <c r="QS336" s="106"/>
      <c r="QT336" s="106"/>
      <c r="QU336" s="106"/>
      <c r="QV336" s="106"/>
      <c r="QW336" s="106"/>
      <c r="QX336" s="106"/>
      <c r="QY336" s="106"/>
      <c r="QZ336" s="106"/>
      <c r="RA336" s="106"/>
      <c r="RB336" s="106"/>
      <c r="RC336" s="106"/>
      <c r="RD336" s="106"/>
      <c r="RE336" s="106"/>
      <c r="RF336" s="106"/>
      <c r="RG336" s="106"/>
      <c r="RH336" s="106"/>
      <c r="RI336" s="106"/>
      <c r="RJ336" s="106"/>
      <c r="RK336" s="106"/>
      <c r="RL336" s="106"/>
      <c r="RM336" s="106"/>
      <c r="RN336" s="106"/>
      <c r="RO336" s="106"/>
      <c r="RP336" s="106"/>
      <c r="RQ336" s="106"/>
      <c r="RR336" s="106"/>
    </row>
    <row r="337" spans="1:486" x14ac:dyDescent="0.3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14"/>
      <c r="Q337" s="114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  <c r="GB337" s="106"/>
      <c r="GC337" s="106"/>
      <c r="GD337" s="106"/>
      <c r="GE337" s="106"/>
      <c r="GF337" s="106"/>
      <c r="GG337" s="106"/>
      <c r="GH337" s="106"/>
      <c r="GI337" s="106"/>
      <c r="GJ337" s="106"/>
      <c r="GK337" s="106"/>
      <c r="GL337" s="106"/>
      <c r="GM337" s="106"/>
      <c r="GN337" s="106"/>
      <c r="GO337" s="106"/>
      <c r="GP337" s="106"/>
      <c r="GQ337" s="106"/>
      <c r="GR337" s="106"/>
      <c r="GS337" s="106"/>
      <c r="GT337" s="106"/>
      <c r="GU337" s="106"/>
      <c r="GV337" s="106"/>
      <c r="GW337" s="106"/>
      <c r="GX337" s="106"/>
      <c r="GY337" s="106"/>
      <c r="GZ337" s="106"/>
      <c r="HA337" s="106"/>
      <c r="HB337" s="106"/>
      <c r="HC337" s="106"/>
      <c r="HD337" s="106"/>
      <c r="HE337" s="106"/>
      <c r="HF337" s="106"/>
      <c r="HG337" s="106"/>
      <c r="HH337" s="106"/>
      <c r="HI337" s="106"/>
      <c r="HJ337" s="106"/>
      <c r="HK337" s="106"/>
      <c r="HL337" s="106"/>
      <c r="HM337" s="106"/>
      <c r="HN337" s="106"/>
      <c r="HO337" s="106"/>
      <c r="HP337" s="106"/>
      <c r="HQ337" s="106"/>
      <c r="HR337" s="106"/>
      <c r="HS337" s="106"/>
      <c r="HT337" s="106"/>
      <c r="HU337" s="106"/>
      <c r="HV337" s="106"/>
      <c r="HW337" s="106"/>
      <c r="HX337" s="106"/>
      <c r="HY337" s="106"/>
      <c r="HZ337" s="106"/>
      <c r="IA337" s="106"/>
      <c r="IB337" s="106"/>
      <c r="IC337" s="106"/>
      <c r="ID337" s="106"/>
      <c r="IE337" s="106"/>
      <c r="IF337" s="106"/>
      <c r="IG337" s="106"/>
      <c r="IH337" s="106"/>
      <c r="II337" s="106"/>
      <c r="IJ337" s="106"/>
      <c r="IK337" s="106"/>
      <c r="IL337" s="106"/>
      <c r="IM337" s="106"/>
      <c r="IN337" s="106"/>
      <c r="IO337" s="106"/>
      <c r="IP337" s="106"/>
      <c r="IQ337" s="106"/>
      <c r="IR337" s="106"/>
      <c r="IS337" s="106"/>
      <c r="IT337" s="106"/>
      <c r="IU337" s="106"/>
      <c r="IV337" s="106"/>
      <c r="IW337" s="106"/>
      <c r="IX337" s="106"/>
      <c r="IY337" s="106"/>
      <c r="IZ337" s="106"/>
      <c r="JA337" s="106"/>
      <c r="JB337" s="106"/>
      <c r="JC337" s="106"/>
      <c r="JD337" s="106"/>
      <c r="JE337" s="106"/>
      <c r="JF337" s="106"/>
      <c r="JG337" s="106"/>
      <c r="JH337" s="106"/>
      <c r="JI337" s="106"/>
      <c r="JJ337" s="106"/>
      <c r="JK337" s="106"/>
      <c r="JL337" s="106"/>
      <c r="JM337" s="106"/>
      <c r="JN337" s="106"/>
      <c r="JO337" s="106"/>
      <c r="JP337" s="106"/>
      <c r="JQ337" s="106"/>
      <c r="JR337" s="106"/>
      <c r="JS337" s="106"/>
      <c r="JT337" s="106"/>
      <c r="JU337" s="106"/>
      <c r="JV337" s="106"/>
      <c r="JW337" s="106"/>
      <c r="JX337" s="106"/>
      <c r="JY337" s="106"/>
      <c r="JZ337" s="106"/>
      <c r="KA337" s="106"/>
      <c r="KB337" s="106"/>
      <c r="KC337" s="106"/>
      <c r="KD337" s="106"/>
      <c r="KE337" s="106"/>
      <c r="KF337" s="106"/>
      <c r="KG337" s="106"/>
      <c r="KH337" s="106"/>
      <c r="KI337" s="106"/>
      <c r="KJ337" s="106"/>
      <c r="KK337" s="106"/>
      <c r="KL337" s="106"/>
      <c r="KM337" s="106"/>
      <c r="KN337" s="106"/>
      <c r="KO337" s="106"/>
      <c r="KP337" s="106"/>
      <c r="KQ337" s="106"/>
      <c r="KR337" s="106"/>
      <c r="KS337" s="106"/>
      <c r="KT337" s="106"/>
      <c r="KU337" s="106"/>
      <c r="KV337" s="106"/>
      <c r="KW337" s="106"/>
      <c r="KX337" s="106"/>
      <c r="KY337" s="106"/>
      <c r="KZ337" s="106"/>
      <c r="LA337" s="106"/>
      <c r="LB337" s="106"/>
      <c r="LC337" s="106"/>
      <c r="LD337" s="106"/>
      <c r="LE337" s="106"/>
      <c r="LF337" s="106"/>
      <c r="LG337" s="106"/>
      <c r="LH337" s="106"/>
      <c r="LI337" s="106"/>
      <c r="LJ337" s="106"/>
      <c r="LK337" s="106"/>
      <c r="LL337" s="106"/>
      <c r="LM337" s="106"/>
      <c r="LN337" s="106"/>
      <c r="LO337" s="106"/>
      <c r="LP337" s="106"/>
      <c r="LQ337" s="106"/>
      <c r="LR337" s="106"/>
      <c r="LS337" s="106"/>
      <c r="LT337" s="106"/>
      <c r="LU337" s="106"/>
      <c r="LV337" s="106"/>
      <c r="LW337" s="106"/>
      <c r="LX337" s="106"/>
      <c r="LY337" s="106"/>
      <c r="LZ337" s="106"/>
      <c r="MA337" s="106"/>
      <c r="MB337" s="106"/>
      <c r="MC337" s="106"/>
      <c r="MD337" s="106"/>
      <c r="ME337" s="106"/>
      <c r="MF337" s="106"/>
      <c r="MG337" s="106"/>
      <c r="MH337" s="106"/>
      <c r="MI337" s="106"/>
      <c r="MJ337" s="106"/>
      <c r="MK337" s="106"/>
      <c r="ML337" s="106"/>
      <c r="MM337" s="106"/>
      <c r="MN337" s="106"/>
      <c r="MO337" s="106"/>
      <c r="MP337" s="106"/>
      <c r="MQ337" s="106"/>
      <c r="MR337" s="106"/>
      <c r="MS337" s="106"/>
      <c r="MT337" s="106"/>
      <c r="MU337" s="106"/>
      <c r="MV337" s="106"/>
      <c r="MW337" s="106"/>
      <c r="MX337" s="106"/>
      <c r="MY337" s="106"/>
      <c r="MZ337" s="106"/>
      <c r="NA337" s="106"/>
      <c r="NB337" s="106"/>
      <c r="NC337" s="106"/>
      <c r="ND337" s="106"/>
      <c r="NE337" s="106"/>
      <c r="NF337" s="106"/>
      <c r="NG337" s="106"/>
      <c r="NH337" s="106"/>
      <c r="NI337" s="106"/>
      <c r="NJ337" s="106"/>
      <c r="NK337" s="106"/>
      <c r="NL337" s="106"/>
      <c r="NM337" s="106"/>
      <c r="NN337" s="106"/>
      <c r="NO337" s="106"/>
      <c r="NP337" s="106"/>
      <c r="NQ337" s="106"/>
      <c r="NR337" s="106"/>
      <c r="NS337" s="106"/>
      <c r="NT337" s="106"/>
      <c r="NU337" s="106"/>
      <c r="NV337" s="106"/>
      <c r="NW337" s="106"/>
      <c r="NX337" s="106"/>
      <c r="NY337" s="106"/>
      <c r="NZ337" s="106"/>
      <c r="OA337" s="106"/>
      <c r="OB337" s="106"/>
      <c r="OC337" s="106"/>
      <c r="OD337" s="106"/>
      <c r="OE337" s="106"/>
      <c r="OF337" s="106"/>
      <c r="OG337" s="106"/>
      <c r="OH337" s="106"/>
      <c r="OI337" s="106"/>
      <c r="OJ337" s="106"/>
      <c r="OK337" s="106"/>
      <c r="OL337" s="106"/>
      <c r="OM337" s="106"/>
      <c r="ON337" s="106"/>
      <c r="OO337" s="106"/>
      <c r="OP337" s="106"/>
      <c r="OQ337" s="106"/>
      <c r="OR337" s="106"/>
      <c r="OS337" s="106"/>
      <c r="OT337" s="106"/>
      <c r="OU337" s="106"/>
      <c r="OV337" s="106"/>
      <c r="OW337" s="106"/>
      <c r="OX337" s="106"/>
      <c r="OY337" s="106"/>
      <c r="OZ337" s="106"/>
      <c r="PA337" s="106"/>
      <c r="PB337" s="106"/>
      <c r="PC337" s="106"/>
      <c r="PD337" s="106"/>
      <c r="PE337" s="106"/>
      <c r="PF337" s="106"/>
      <c r="PG337" s="106"/>
      <c r="PH337" s="106"/>
      <c r="PI337" s="106"/>
      <c r="PJ337" s="106"/>
      <c r="PK337" s="106"/>
      <c r="PL337" s="106"/>
      <c r="PM337" s="106"/>
      <c r="PN337" s="106"/>
      <c r="PO337" s="106"/>
      <c r="PP337" s="106"/>
      <c r="PQ337" s="106"/>
      <c r="PR337" s="106"/>
      <c r="PS337" s="106"/>
      <c r="PT337" s="106"/>
      <c r="PU337" s="106"/>
      <c r="PV337" s="106"/>
      <c r="PW337" s="106"/>
      <c r="PX337" s="106"/>
      <c r="PY337" s="106"/>
      <c r="PZ337" s="106"/>
      <c r="QA337" s="106"/>
      <c r="QB337" s="106"/>
      <c r="QC337" s="106"/>
      <c r="QD337" s="106"/>
      <c r="QE337" s="106"/>
      <c r="QF337" s="106"/>
      <c r="QG337" s="106"/>
      <c r="QH337" s="106"/>
      <c r="QI337" s="106"/>
      <c r="QJ337" s="106"/>
      <c r="QK337" s="106"/>
      <c r="QL337" s="106"/>
      <c r="QM337" s="106"/>
      <c r="QN337" s="106"/>
      <c r="QO337" s="106"/>
      <c r="QP337" s="106"/>
      <c r="QQ337" s="106"/>
      <c r="QR337" s="106"/>
      <c r="QS337" s="106"/>
      <c r="QT337" s="106"/>
      <c r="QU337" s="106"/>
      <c r="QV337" s="106"/>
      <c r="QW337" s="106"/>
      <c r="QX337" s="106"/>
      <c r="QY337" s="106"/>
      <c r="QZ337" s="106"/>
      <c r="RA337" s="106"/>
      <c r="RB337" s="106"/>
      <c r="RC337" s="106"/>
      <c r="RD337" s="106"/>
      <c r="RE337" s="106"/>
      <c r="RF337" s="106"/>
      <c r="RG337" s="106"/>
      <c r="RH337" s="106"/>
      <c r="RI337" s="106"/>
      <c r="RJ337" s="106"/>
      <c r="RK337" s="106"/>
      <c r="RL337" s="106"/>
      <c r="RM337" s="106"/>
      <c r="RN337" s="106"/>
      <c r="RO337" s="106"/>
      <c r="RP337" s="106"/>
      <c r="RQ337" s="106"/>
      <c r="RR337" s="106"/>
    </row>
    <row r="338" spans="1:486" x14ac:dyDescent="0.3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14"/>
      <c r="Q338" s="114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  <c r="GB338" s="106"/>
      <c r="GC338" s="106"/>
      <c r="GD338" s="106"/>
      <c r="GE338" s="106"/>
      <c r="GF338" s="106"/>
      <c r="GG338" s="106"/>
      <c r="GH338" s="106"/>
      <c r="GI338" s="106"/>
      <c r="GJ338" s="106"/>
      <c r="GK338" s="106"/>
      <c r="GL338" s="106"/>
      <c r="GM338" s="106"/>
      <c r="GN338" s="106"/>
      <c r="GO338" s="106"/>
      <c r="GP338" s="106"/>
      <c r="GQ338" s="106"/>
      <c r="GR338" s="106"/>
      <c r="GS338" s="106"/>
      <c r="GT338" s="106"/>
      <c r="GU338" s="106"/>
      <c r="GV338" s="106"/>
      <c r="GW338" s="106"/>
      <c r="GX338" s="106"/>
      <c r="GY338" s="106"/>
      <c r="GZ338" s="106"/>
      <c r="HA338" s="106"/>
      <c r="HB338" s="106"/>
      <c r="HC338" s="106"/>
      <c r="HD338" s="106"/>
      <c r="HE338" s="106"/>
      <c r="HF338" s="106"/>
      <c r="HG338" s="106"/>
      <c r="HH338" s="106"/>
      <c r="HI338" s="106"/>
      <c r="HJ338" s="106"/>
      <c r="HK338" s="106"/>
      <c r="HL338" s="106"/>
      <c r="HM338" s="106"/>
      <c r="HN338" s="106"/>
      <c r="HO338" s="106"/>
      <c r="HP338" s="106"/>
      <c r="HQ338" s="106"/>
      <c r="HR338" s="106"/>
      <c r="HS338" s="106"/>
      <c r="HT338" s="106"/>
      <c r="HU338" s="106"/>
      <c r="HV338" s="106"/>
      <c r="HW338" s="106"/>
      <c r="HX338" s="106"/>
      <c r="HY338" s="106"/>
      <c r="HZ338" s="106"/>
      <c r="IA338" s="106"/>
      <c r="IB338" s="106"/>
      <c r="IC338" s="106"/>
      <c r="ID338" s="106"/>
      <c r="IE338" s="106"/>
      <c r="IF338" s="106"/>
      <c r="IG338" s="106"/>
      <c r="IH338" s="106"/>
      <c r="II338" s="106"/>
      <c r="IJ338" s="106"/>
      <c r="IK338" s="106"/>
      <c r="IL338" s="106"/>
      <c r="IM338" s="106"/>
      <c r="IN338" s="106"/>
      <c r="IO338" s="106"/>
      <c r="IP338" s="106"/>
      <c r="IQ338" s="106"/>
      <c r="IR338" s="106"/>
      <c r="IS338" s="106"/>
      <c r="IT338" s="106"/>
      <c r="IU338" s="106"/>
      <c r="IV338" s="106"/>
      <c r="IW338" s="106"/>
      <c r="IX338" s="106"/>
      <c r="IY338" s="106"/>
      <c r="IZ338" s="106"/>
      <c r="JA338" s="106"/>
      <c r="JB338" s="106"/>
      <c r="JC338" s="106"/>
      <c r="JD338" s="106"/>
      <c r="JE338" s="106"/>
      <c r="JF338" s="106"/>
      <c r="JG338" s="106"/>
      <c r="JH338" s="106"/>
      <c r="JI338" s="106"/>
      <c r="JJ338" s="106"/>
      <c r="JK338" s="106"/>
      <c r="JL338" s="106"/>
      <c r="JM338" s="106"/>
      <c r="JN338" s="106"/>
      <c r="JO338" s="106"/>
      <c r="JP338" s="106"/>
      <c r="JQ338" s="106"/>
      <c r="JR338" s="106"/>
      <c r="JS338" s="106"/>
      <c r="JT338" s="106"/>
      <c r="JU338" s="106"/>
      <c r="JV338" s="106"/>
      <c r="JW338" s="106"/>
      <c r="JX338" s="106"/>
      <c r="JY338" s="106"/>
      <c r="JZ338" s="106"/>
      <c r="KA338" s="106"/>
      <c r="KB338" s="106"/>
      <c r="KC338" s="106"/>
      <c r="KD338" s="106"/>
      <c r="KE338" s="106"/>
      <c r="KF338" s="106"/>
      <c r="KG338" s="106"/>
      <c r="KH338" s="106"/>
      <c r="KI338" s="106"/>
      <c r="KJ338" s="106"/>
      <c r="KK338" s="106"/>
      <c r="KL338" s="106"/>
      <c r="KM338" s="106"/>
      <c r="KN338" s="106"/>
      <c r="KO338" s="106"/>
      <c r="KP338" s="106"/>
      <c r="KQ338" s="106"/>
      <c r="KR338" s="106"/>
      <c r="KS338" s="106"/>
      <c r="KT338" s="106"/>
      <c r="KU338" s="106"/>
      <c r="KV338" s="106"/>
      <c r="KW338" s="106"/>
      <c r="KX338" s="106"/>
      <c r="KY338" s="106"/>
      <c r="KZ338" s="106"/>
      <c r="LA338" s="106"/>
      <c r="LB338" s="106"/>
      <c r="LC338" s="106"/>
      <c r="LD338" s="106"/>
      <c r="LE338" s="106"/>
      <c r="LF338" s="106"/>
      <c r="LG338" s="106"/>
      <c r="LH338" s="106"/>
      <c r="LI338" s="106"/>
      <c r="LJ338" s="106"/>
      <c r="LK338" s="106"/>
      <c r="LL338" s="106"/>
      <c r="LM338" s="106"/>
      <c r="LN338" s="106"/>
      <c r="LO338" s="106"/>
      <c r="LP338" s="106"/>
      <c r="LQ338" s="106"/>
      <c r="LR338" s="106"/>
      <c r="LS338" s="106"/>
      <c r="LT338" s="106"/>
      <c r="LU338" s="106"/>
      <c r="LV338" s="106"/>
      <c r="LW338" s="106"/>
      <c r="LX338" s="106"/>
      <c r="LY338" s="106"/>
      <c r="LZ338" s="106"/>
      <c r="MA338" s="106"/>
      <c r="MB338" s="106"/>
      <c r="MC338" s="106"/>
      <c r="MD338" s="106"/>
      <c r="ME338" s="106"/>
      <c r="MF338" s="106"/>
      <c r="MG338" s="106"/>
      <c r="MH338" s="106"/>
      <c r="MI338" s="106"/>
      <c r="MJ338" s="106"/>
      <c r="MK338" s="106"/>
      <c r="ML338" s="106"/>
      <c r="MM338" s="106"/>
      <c r="MN338" s="106"/>
      <c r="MO338" s="106"/>
      <c r="MP338" s="106"/>
      <c r="MQ338" s="106"/>
      <c r="MR338" s="106"/>
      <c r="MS338" s="106"/>
      <c r="MT338" s="106"/>
      <c r="MU338" s="106"/>
      <c r="MV338" s="106"/>
      <c r="MW338" s="106"/>
      <c r="MX338" s="106"/>
      <c r="MY338" s="106"/>
      <c r="MZ338" s="106"/>
      <c r="NA338" s="106"/>
      <c r="NB338" s="106"/>
      <c r="NC338" s="106"/>
      <c r="ND338" s="106"/>
      <c r="NE338" s="106"/>
      <c r="NF338" s="106"/>
      <c r="NG338" s="106"/>
      <c r="NH338" s="106"/>
      <c r="NI338" s="106"/>
      <c r="NJ338" s="106"/>
      <c r="NK338" s="106"/>
      <c r="NL338" s="106"/>
      <c r="NM338" s="106"/>
      <c r="NN338" s="106"/>
      <c r="NO338" s="106"/>
      <c r="NP338" s="106"/>
      <c r="NQ338" s="106"/>
      <c r="NR338" s="106"/>
      <c r="NS338" s="106"/>
      <c r="NT338" s="106"/>
      <c r="NU338" s="106"/>
      <c r="NV338" s="106"/>
      <c r="NW338" s="106"/>
      <c r="NX338" s="106"/>
      <c r="NY338" s="106"/>
      <c r="NZ338" s="106"/>
      <c r="OA338" s="106"/>
      <c r="OB338" s="106"/>
      <c r="OC338" s="106"/>
      <c r="OD338" s="106"/>
      <c r="OE338" s="106"/>
      <c r="OF338" s="106"/>
      <c r="OG338" s="106"/>
      <c r="OH338" s="106"/>
      <c r="OI338" s="106"/>
      <c r="OJ338" s="106"/>
      <c r="OK338" s="106"/>
      <c r="OL338" s="106"/>
      <c r="OM338" s="106"/>
      <c r="ON338" s="106"/>
      <c r="OO338" s="106"/>
      <c r="OP338" s="106"/>
      <c r="OQ338" s="106"/>
      <c r="OR338" s="106"/>
      <c r="OS338" s="106"/>
      <c r="OT338" s="106"/>
      <c r="OU338" s="106"/>
      <c r="OV338" s="106"/>
      <c r="OW338" s="106"/>
      <c r="OX338" s="106"/>
      <c r="OY338" s="106"/>
      <c r="OZ338" s="106"/>
      <c r="PA338" s="106"/>
      <c r="PB338" s="106"/>
      <c r="PC338" s="106"/>
      <c r="PD338" s="106"/>
      <c r="PE338" s="106"/>
      <c r="PF338" s="106"/>
      <c r="PG338" s="106"/>
      <c r="PH338" s="106"/>
      <c r="PI338" s="106"/>
      <c r="PJ338" s="106"/>
      <c r="PK338" s="106"/>
      <c r="PL338" s="106"/>
      <c r="PM338" s="106"/>
      <c r="PN338" s="106"/>
      <c r="PO338" s="106"/>
      <c r="PP338" s="106"/>
      <c r="PQ338" s="106"/>
      <c r="PR338" s="106"/>
      <c r="PS338" s="106"/>
      <c r="PT338" s="106"/>
      <c r="PU338" s="106"/>
      <c r="PV338" s="106"/>
      <c r="PW338" s="106"/>
      <c r="PX338" s="106"/>
      <c r="PY338" s="106"/>
      <c r="PZ338" s="106"/>
      <c r="QA338" s="106"/>
      <c r="QB338" s="106"/>
      <c r="QC338" s="106"/>
      <c r="QD338" s="106"/>
      <c r="QE338" s="106"/>
      <c r="QF338" s="106"/>
      <c r="QG338" s="106"/>
      <c r="QH338" s="106"/>
      <c r="QI338" s="106"/>
      <c r="QJ338" s="106"/>
      <c r="QK338" s="106"/>
      <c r="QL338" s="106"/>
      <c r="QM338" s="106"/>
      <c r="QN338" s="106"/>
      <c r="QO338" s="106"/>
      <c r="QP338" s="106"/>
      <c r="QQ338" s="106"/>
      <c r="QR338" s="106"/>
      <c r="QS338" s="106"/>
      <c r="QT338" s="106"/>
      <c r="QU338" s="106"/>
      <c r="QV338" s="106"/>
      <c r="QW338" s="106"/>
      <c r="QX338" s="106"/>
      <c r="QY338" s="106"/>
      <c r="QZ338" s="106"/>
      <c r="RA338" s="106"/>
      <c r="RB338" s="106"/>
      <c r="RC338" s="106"/>
      <c r="RD338" s="106"/>
      <c r="RE338" s="106"/>
      <c r="RF338" s="106"/>
      <c r="RG338" s="106"/>
      <c r="RH338" s="106"/>
      <c r="RI338" s="106"/>
      <c r="RJ338" s="106"/>
      <c r="RK338" s="106"/>
      <c r="RL338" s="106"/>
      <c r="RM338" s="106"/>
      <c r="RN338" s="106"/>
      <c r="RO338" s="106"/>
      <c r="RP338" s="106"/>
      <c r="RQ338" s="106"/>
      <c r="RR338" s="106"/>
    </row>
    <row r="339" spans="1:486" x14ac:dyDescent="0.3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14"/>
      <c r="Q339" s="114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  <c r="GB339" s="106"/>
      <c r="GC339" s="106"/>
      <c r="GD339" s="106"/>
      <c r="GE339" s="106"/>
      <c r="GF339" s="106"/>
      <c r="GG339" s="106"/>
      <c r="GH339" s="106"/>
      <c r="GI339" s="106"/>
      <c r="GJ339" s="106"/>
      <c r="GK339" s="106"/>
      <c r="GL339" s="106"/>
      <c r="GM339" s="106"/>
      <c r="GN339" s="106"/>
      <c r="GO339" s="106"/>
      <c r="GP339" s="106"/>
      <c r="GQ339" s="106"/>
      <c r="GR339" s="106"/>
      <c r="GS339" s="106"/>
      <c r="GT339" s="106"/>
      <c r="GU339" s="106"/>
      <c r="GV339" s="106"/>
      <c r="GW339" s="106"/>
      <c r="GX339" s="106"/>
      <c r="GY339" s="106"/>
      <c r="GZ339" s="106"/>
      <c r="HA339" s="106"/>
      <c r="HB339" s="106"/>
      <c r="HC339" s="106"/>
      <c r="HD339" s="106"/>
      <c r="HE339" s="106"/>
      <c r="HF339" s="106"/>
      <c r="HG339" s="106"/>
      <c r="HH339" s="106"/>
      <c r="HI339" s="106"/>
      <c r="HJ339" s="106"/>
      <c r="HK339" s="106"/>
      <c r="HL339" s="106"/>
      <c r="HM339" s="106"/>
      <c r="HN339" s="106"/>
      <c r="HO339" s="106"/>
      <c r="HP339" s="106"/>
      <c r="HQ339" s="106"/>
      <c r="HR339" s="106"/>
      <c r="HS339" s="106"/>
      <c r="HT339" s="106"/>
      <c r="HU339" s="106"/>
      <c r="HV339" s="106"/>
      <c r="HW339" s="106"/>
      <c r="HX339" s="106"/>
      <c r="HY339" s="106"/>
      <c r="HZ339" s="106"/>
      <c r="IA339" s="106"/>
      <c r="IB339" s="106"/>
      <c r="IC339" s="106"/>
      <c r="ID339" s="106"/>
      <c r="IE339" s="106"/>
      <c r="IF339" s="106"/>
      <c r="IG339" s="106"/>
      <c r="IH339" s="106"/>
      <c r="II339" s="106"/>
      <c r="IJ339" s="106"/>
      <c r="IK339" s="106"/>
      <c r="IL339" s="106"/>
      <c r="IM339" s="106"/>
      <c r="IN339" s="106"/>
      <c r="IO339" s="106"/>
      <c r="IP339" s="106"/>
      <c r="IQ339" s="106"/>
      <c r="IR339" s="106"/>
      <c r="IS339" s="106"/>
      <c r="IT339" s="106"/>
      <c r="IU339" s="106"/>
      <c r="IV339" s="106"/>
      <c r="IW339" s="106"/>
      <c r="IX339" s="106"/>
      <c r="IY339" s="106"/>
      <c r="IZ339" s="106"/>
      <c r="JA339" s="106"/>
      <c r="JB339" s="106"/>
      <c r="JC339" s="106"/>
      <c r="JD339" s="106"/>
      <c r="JE339" s="106"/>
      <c r="JF339" s="106"/>
      <c r="JG339" s="106"/>
      <c r="JH339" s="106"/>
      <c r="JI339" s="106"/>
      <c r="JJ339" s="106"/>
      <c r="JK339" s="106"/>
      <c r="JL339" s="106"/>
      <c r="JM339" s="106"/>
      <c r="JN339" s="106"/>
      <c r="JO339" s="106"/>
      <c r="JP339" s="106"/>
      <c r="JQ339" s="106"/>
      <c r="JR339" s="106"/>
      <c r="JS339" s="106"/>
      <c r="JT339" s="106"/>
      <c r="JU339" s="106"/>
      <c r="JV339" s="106"/>
      <c r="JW339" s="106"/>
      <c r="JX339" s="106"/>
      <c r="JY339" s="106"/>
      <c r="JZ339" s="106"/>
      <c r="KA339" s="106"/>
      <c r="KB339" s="106"/>
      <c r="KC339" s="106"/>
      <c r="KD339" s="106"/>
      <c r="KE339" s="106"/>
      <c r="KF339" s="106"/>
      <c r="KG339" s="106"/>
      <c r="KH339" s="106"/>
      <c r="KI339" s="106"/>
      <c r="KJ339" s="106"/>
      <c r="KK339" s="106"/>
      <c r="KL339" s="106"/>
      <c r="KM339" s="106"/>
      <c r="KN339" s="106"/>
      <c r="KO339" s="106"/>
      <c r="KP339" s="106"/>
      <c r="KQ339" s="106"/>
      <c r="KR339" s="106"/>
      <c r="KS339" s="106"/>
      <c r="KT339" s="106"/>
      <c r="KU339" s="106"/>
      <c r="KV339" s="106"/>
      <c r="KW339" s="106"/>
      <c r="KX339" s="106"/>
      <c r="KY339" s="106"/>
      <c r="KZ339" s="106"/>
      <c r="LA339" s="106"/>
      <c r="LB339" s="106"/>
      <c r="LC339" s="106"/>
      <c r="LD339" s="106"/>
      <c r="LE339" s="106"/>
      <c r="LF339" s="106"/>
      <c r="LG339" s="106"/>
      <c r="LH339" s="106"/>
      <c r="LI339" s="106"/>
      <c r="LJ339" s="106"/>
      <c r="LK339" s="106"/>
      <c r="LL339" s="106"/>
      <c r="LM339" s="106"/>
      <c r="LN339" s="106"/>
      <c r="LO339" s="106"/>
      <c r="LP339" s="106"/>
      <c r="LQ339" s="106"/>
      <c r="LR339" s="106"/>
      <c r="LS339" s="106"/>
      <c r="LT339" s="106"/>
      <c r="LU339" s="106"/>
      <c r="LV339" s="106"/>
      <c r="LW339" s="106"/>
      <c r="LX339" s="106"/>
      <c r="LY339" s="106"/>
      <c r="LZ339" s="106"/>
      <c r="MA339" s="106"/>
      <c r="MB339" s="106"/>
      <c r="MC339" s="106"/>
      <c r="MD339" s="106"/>
      <c r="ME339" s="106"/>
      <c r="MF339" s="106"/>
      <c r="MG339" s="106"/>
      <c r="MH339" s="106"/>
      <c r="MI339" s="106"/>
      <c r="MJ339" s="106"/>
      <c r="MK339" s="106"/>
      <c r="ML339" s="106"/>
      <c r="MM339" s="106"/>
      <c r="MN339" s="106"/>
      <c r="MO339" s="106"/>
      <c r="MP339" s="106"/>
      <c r="MQ339" s="106"/>
      <c r="MR339" s="106"/>
      <c r="MS339" s="106"/>
      <c r="MT339" s="106"/>
      <c r="MU339" s="106"/>
      <c r="MV339" s="106"/>
      <c r="MW339" s="106"/>
      <c r="MX339" s="106"/>
      <c r="MY339" s="106"/>
      <c r="MZ339" s="106"/>
      <c r="NA339" s="106"/>
      <c r="NB339" s="106"/>
      <c r="NC339" s="106"/>
      <c r="ND339" s="106"/>
      <c r="NE339" s="106"/>
      <c r="NF339" s="106"/>
      <c r="NG339" s="106"/>
      <c r="NH339" s="106"/>
      <c r="NI339" s="106"/>
      <c r="NJ339" s="106"/>
      <c r="NK339" s="106"/>
      <c r="NL339" s="106"/>
      <c r="NM339" s="106"/>
      <c r="NN339" s="106"/>
      <c r="NO339" s="106"/>
      <c r="NP339" s="106"/>
      <c r="NQ339" s="106"/>
      <c r="NR339" s="106"/>
      <c r="NS339" s="106"/>
      <c r="NT339" s="106"/>
      <c r="NU339" s="106"/>
      <c r="NV339" s="106"/>
      <c r="NW339" s="106"/>
      <c r="NX339" s="106"/>
      <c r="NY339" s="106"/>
      <c r="NZ339" s="106"/>
      <c r="OA339" s="106"/>
      <c r="OB339" s="106"/>
      <c r="OC339" s="106"/>
      <c r="OD339" s="106"/>
      <c r="OE339" s="106"/>
      <c r="OF339" s="106"/>
      <c r="OG339" s="106"/>
      <c r="OH339" s="106"/>
      <c r="OI339" s="106"/>
      <c r="OJ339" s="106"/>
      <c r="OK339" s="106"/>
      <c r="OL339" s="106"/>
      <c r="OM339" s="106"/>
      <c r="ON339" s="106"/>
      <c r="OO339" s="106"/>
      <c r="OP339" s="106"/>
      <c r="OQ339" s="106"/>
      <c r="OR339" s="106"/>
      <c r="OS339" s="106"/>
      <c r="OT339" s="106"/>
      <c r="OU339" s="106"/>
      <c r="OV339" s="106"/>
      <c r="OW339" s="106"/>
      <c r="OX339" s="106"/>
      <c r="OY339" s="106"/>
      <c r="OZ339" s="106"/>
      <c r="PA339" s="106"/>
      <c r="PB339" s="106"/>
      <c r="PC339" s="106"/>
      <c r="PD339" s="106"/>
      <c r="PE339" s="106"/>
      <c r="PF339" s="106"/>
      <c r="PG339" s="106"/>
      <c r="PH339" s="106"/>
      <c r="PI339" s="106"/>
      <c r="PJ339" s="106"/>
      <c r="PK339" s="106"/>
      <c r="PL339" s="106"/>
      <c r="PM339" s="106"/>
      <c r="PN339" s="106"/>
      <c r="PO339" s="106"/>
      <c r="PP339" s="106"/>
      <c r="PQ339" s="106"/>
      <c r="PR339" s="106"/>
      <c r="PS339" s="106"/>
      <c r="PT339" s="106"/>
      <c r="PU339" s="106"/>
      <c r="PV339" s="106"/>
      <c r="PW339" s="106"/>
      <c r="PX339" s="106"/>
      <c r="PY339" s="106"/>
      <c r="PZ339" s="106"/>
      <c r="QA339" s="106"/>
      <c r="QB339" s="106"/>
      <c r="QC339" s="106"/>
      <c r="QD339" s="106"/>
      <c r="QE339" s="106"/>
      <c r="QF339" s="106"/>
      <c r="QG339" s="106"/>
      <c r="QH339" s="106"/>
      <c r="QI339" s="106"/>
      <c r="QJ339" s="106"/>
      <c r="QK339" s="106"/>
      <c r="QL339" s="106"/>
      <c r="QM339" s="106"/>
      <c r="QN339" s="106"/>
      <c r="QO339" s="106"/>
      <c r="QP339" s="106"/>
      <c r="QQ339" s="106"/>
      <c r="QR339" s="106"/>
      <c r="QS339" s="106"/>
      <c r="QT339" s="106"/>
      <c r="QU339" s="106"/>
      <c r="QV339" s="106"/>
      <c r="QW339" s="106"/>
      <c r="QX339" s="106"/>
      <c r="QY339" s="106"/>
      <c r="QZ339" s="106"/>
      <c r="RA339" s="106"/>
      <c r="RB339" s="106"/>
      <c r="RC339" s="106"/>
      <c r="RD339" s="106"/>
      <c r="RE339" s="106"/>
      <c r="RF339" s="106"/>
      <c r="RG339" s="106"/>
      <c r="RH339" s="106"/>
      <c r="RI339" s="106"/>
      <c r="RJ339" s="106"/>
      <c r="RK339" s="106"/>
      <c r="RL339" s="106"/>
      <c r="RM339" s="106"/>
      <c r="RN339" s="106"/>
      <c r="RO339" s="106"/>
      <c r="RP339" s="106"/>
      <c r="RQ339" s="106"/>
      <c r="RR339" s="106"/>
    </row>
    <row r="340" spans="1:486" x14ac:dyDescent="0.3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14"/>
      <c r="Q340" s="114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  <c r="GB340" s="106"/>
      <c r="GC340" s="106"/>
      <c r="GD340" s="106"/>
      <c r="GE340" s="106"/>
      <c r="GF340" s="106"/>
      <c r="GG340" s="106"/>
      <c r="GH340" s="106"/>
      <c r="GI340" s="106"/>
      <c r="GJ340" s="106"/>
      <c r="GK340" s="106"/>
      <c r="GL340" s="106"/>
      <c r="GM340" s="106"/>
      <c r="GN340" s="106"/>
      <c r="GO340" s="106"/>
      <c r="GP340" s="106"/>
      <c r="GQ340" s="106"/>
      <c r="GR340" s="106"/>
      <c r="GS340" s="106"/>
      <c r="GT340" s="106"/>
      <c r="GU340" s="106"/>
      <c r="GV340" s="106"/>
      <c r="GW340" s="106"/>
      <c r="GX340" s="106"/>
      <c r="GY340" s="106"/>
      <c r="GZ340" s="106"/>
      <c r="HA340" s="106"/>
      <c r="HB340" s="106"/>
      <c r="HC340" s="106"/>
      <c r="HD340" s="106"/>
      <c r="HE340" s="106"/>
      <c r="HF340" s="106"/>
      <c r="HG340" s="106"/>
      <c r="HH340" s="106"/>
      <c r="HI340" s="106"/>
      <c r="HJ340" s="106"/>
      <c r="HK340" s="106"/>
      <c r="HL340" s="106"/>
      <c r="HM340" s="106"/>
      <c r="HN340" s="106"/>
      <c r="HO340" s="106"/>
      <c r="HP340" s="106"/>
      <c r="HQ340" s="106"/>
      <c r="HR340" s="106"/>
      <c r="HS340" s="106"/>
      <c r="HT340" s="106"/>
      <c r="HU340" s="106"/>
      <c r="HV340" s="106"/>
      <c r="HW340" s="106"/>
      <c r="HX340" s="106"/>
      <c r="HY340" s="106"/>
      <c r="HZ340" s="106"/>
      <c r="IA340" s="106"/>
      <c r="IB340" s="106"/>
      <c r="IC340" s="106"/>
      <c r="ID340" s="106"/>
      <c r="IE340" s="106"/>
      <c r="IF340" s="106"/>
      <c r="IG340" s="106"/>
      <c r="IH340" s="106"/>
      <c r="II340" s="106"/>
      <c r="IJ340" s="106"/>
      <c r="IK340" s="106"/>
      <c r="IL340" s="106"/>
      <c r="IM340" s="106"/>
      <c r="IN340" s="106"/>
      <c r="IO340" s="106"/>
      <c r="IP340" s="106"/>
      <c r="IQ340" s="106"/>
      <c r="IR340" s="106"/>
      <c r="IS340" s="106"/>
      <c r="IT340" s="106"/>
      <c r="IU340" s="106"/>
      <c r="IV340" s="106"/>
      <c r="IW340" s="106"/>
      <c r="IX340" s="106"/>
      <c r="IY340" s="106"/>
      <c r="IZ340" s="106"/>
      <c r="JA340" s="106"/>
      <c r="JB340" s="106"/>
      <c r="JC340" s="106"/>
      <c r="JD340" s="106"/>
      <c r="JE340" s="106"/>
      <c r="JF340" s="106"/>
      <c r="JG340" s="106"/>
      <c r="JH340" s="106"/>
      <c r="JI340" s="106"/>
      <c r="JJ340" s="106"/>
      <c r="JK340" s="106"/>
      <c r="JL340" s="106"/>
      <c r="JM340" s="106"/>
      <c r="JN340" s="106"/>
      <c r="JO340" s="106"/>
      <c r="JP340" s="106"/>
      <c r="JQ340" s="106"/>
      <c r="JR340" s="106"/>
      <c r="JS340" s="106"/>
      <c r="JT340" s="106"/>
      <c r="JU340" s="106"/>
      <c r="JV340" s="106"/>
      <c r="JW340" s="106"/>
      <c r="JX340" s="106"/>
      <c r="JY340" s="106"/>
      <c r="JZ340" s="106"/>
      <c r="KA340" s="106"/>
      <c r="KB340" s="106"/>
      <c r="KC340" s="106"/>
      <c r="KD340" s="106"/>
      <c r="KE340" s="106"/>
      <c r="KF340" s="106"/>
      <c r="KG340" s="106"/>
      <c r="KH340" s="106"/>
      <c r="KI340" s="106"/>
      <c r="KJ340" s="106"/>
      <c r="KK340" s="106"/>
      <c r="KL340" s="106"/>
      <c r="KM340" s="106"/>
      <c r="KN340" s="106"/>
      <c r="KO340" s="106"/>
      <c r="KP340" s="106"/>
      <c r="KQ340" s="106"/>
      <c r="KR340" s="106"/>
      <c r="KS340" s="106"/>
      <c r="KT340" s="106"/>
      <c r="KU340" s="106"/>
      <c r="KV340" s="106"/>
      <c r="KW340" s="106"/>
      <c r="KX340" s="106"/>
      <c r="KY340" s="106"/>
      <c r="KZ340" s="106"/>
      <c r="LA340" s="106"/>
      <c r="LB340" s="106"/>
      <c r="LC340" s="106"/>
      <c r="LD340" s="106"/>
      <c r="LE340" s="106"/>
      <c r="LF340" s="106"/>
      <c r="LG340" s="106"/>
      <c r="LH340" s="106"/>
      <c r="LI340" s="106"/>
      <c r="LJ340" s="106"/>
      <c r="LK340" s="106"/>
      <c r="LL340" s="106"/>
      <c r="LM340" s="106"/>
      <c r="LN340" s="106"/>
      <c r="LO340" s="106"/>
      <c r="LP340" s="106"/>
      <c r="LQ340" s="106"/>
      <c r="LR340" s="106"/>
      <c r="LS340" s="106"/>
      <c r="LT340" s="106"/>
      <c r="LU340" s="106"/>
      <c r="LV340" s="106"/>
      <c r="LW340" s="106"/>
      <c r="LX340" s="106"/>
      <c r="LY340" s="106"/>
      <c r="LZ340" s="106"/>
      <c r="MA340" s="106"/>
      <c r="MB340" s="106"/>
      <c r="MC340" s="106"/>
      <c r="MD340" s="106"/>
      <c r="ME340" s="106"/>
      <c r="MF340" s="106"/>
      <c r="MG340" s="106"/>
      <c r="MH340" s="106"/>
      <c r="MI340" s="106"/>
      <c r="MJ340" s="106"/>
      <c r="MK340" s="106"/>
      <c r="ML340" s="106"/>
      <c r="MM340" s="106"/>
      <c r="MN340" s="106"/>
      <c r="MO340" s="106"/>
      <c r="MP340" s="106"/>
      <c r="MQ340" s="106"/>
      <c r="MR340" s="106"/>
      <c r="MS340" s="106"/>
      <c r="MT340" s="106"/>
      <c r="MU340" s="106"/>
      <c r="MV340" s="106"/>
      <c r="MW340" s="106"/>
      <c r="MX340" s="106"/>
      <c r="MY340" s="106"/>
      <c r="MZ340" s="106"/>
      <c r="NA340" s="106"/>
      <c r="NB340" s="106"/>
      <c r="NC340" s="106"/>
      <c r="ND340" s="106"/>
      <c r="NE340" s="106"/>
      <c r="NF340" s="106"/>
      <c r="NG340" s="106"/>
      <c r="NH340" s="106"/>
      <c r="NI340" s="106"/>
      <c r="NJ340" s="106"/>
      <c r="NK340" s="106"/>
      <c r="NL340" s="106"/>
      <c r="NM340" s="106"/>
      <c r="NN340" s="106"/>
      <c r="NO340" s="106"/>
      <c r="NP340" s="106"/>
      <c r="NQ340" s="106"/>
      <c r="NR340" s="106"/>
      <c r="NS340" s="106"/>
      <c r="NT340" s="106"/>
      <c r="NU340" s="106"/>
      <c r="NV340" s="106"/>
      <c r="NW340" s="106"/>
      <c r="NX340" s="106"/>
      <c r="NY340" s="106"/>
      <c r="NZ340" s="106"/>
      <c r="OA340" s="106"/>
      <c r="OB340" s="106"/>
      <c r="OC340" s="106"/>
      <c r="OD340" s="106"/>
      <c r="OE340" s="106"/>
      <c r="OF340" s="106"/>
      <c r="OG340" s="106"/>
      <c r="OH340" s="106"/>
      <c r="OI340" s="106"/>
      <c r="OJ340" s="106"/>
      <c r="OK340" s="106"/>
      <c r="OL340" s="106"/>
      <c r="OM340" s="106"/>
      <c r="ON340" s="106"/>
      <c r="OO340" s="106"/>
      <c r="OP340" s="106"/>
      <c r="OQ340" s="106"/>
      <c r="OR340" s="106"/>
      <c r="OS340" s="106"/>
      <c r="OT340" s="106"/>
      <c r="OU340" s="106"/>
      <c r="OV340" s="106"/>
      <c r="OW340" s="106"/>
      <c r="OX340" s="106"/>
      <c r="OY340" s="106"/>
      <c r="OZ340" s="106"/>
      <c r="PA340" s="106"/>
      <c r="PB340" s="106"/>
      <c r="PC340" s="106"/>
      <c r="PD340" s="106"/>
      <c r="PE340" s="106"/>
      <c r="PF340" s="106"/>
      <c r="PG340" s="106"/>
      <c r="PH340" s="106"/>
      <c r="PI340" s="106"/>
      <c r="PJ340" s="106"/>
      <c r="PK340" s="106"/>
      <c r="PL340" s="106"/>
      <c r="PM340" s="106"/>
      <c r="PN340" s="106"/>
      <c r="PO340" s="106"/>
      <c r="PP340" s="106"/>
      <c r="PQ340" s="106"/>
      <c r="PR340" s="106"/>
      <c r="PS340" s="106"/>
      <c r="PT340" s="106"/>
      <c r="PU340" s="106"/>
      <c r="PV340" s="106"/>
      <c r="PW340" s="106"/>
      <c r="PX340" s="106"/>
      <c r="PY340" s="106"/>
      <c r="PZ340" s="106"/>
      <c r="QA340" s="106"/>
      <c r="QB340" s="106"/>
      <c r="QC340" s="106"/>
      <c r="QD340" s="106"/>
      <c r="QE340" s="106"/>
      <c r="QF340" s="106"/>
      <c r="QG340" s="106"/>
      <c r="QH340" s="106"/>
      <c r="QI340" s="106"/>
      <c r="QJ340" s="106"/>
      <c r="QK340" s="106"/>
      <c r="QL340" s="106"/>
      <c r="QM340" s="106"/>
      <c r="QN340" s="106"/>
      <c r="QO340" s="106"/>
      <c r="QP340" s="106"/>
      <c r="QQ340" s="106"/>
      <c r="QR340" s="106"/>
      <c r="QS340" s="106"/>
      <c r="QT340" s="106"/>
      <c r="QU340" s="106"/>
      <c r="QV340" s="106"/>
      <c r="QW340" s="106"/>
      <c r="QX340" s="106"/>
      <c r="QY340" s="106"/>
      <c r="QZ340" s="106"/>
      <c r="RA340" s="106"/>
      <c r="RB340" s="106"/>
      <c r="RC340" s="106"/>
      <c r="RD340" s="106"/>
      <c r="RE340" s="106"/>
      <c r="RF340" s="106"/>
      <c r="RG340" s="106"/>
      <c r="RH340" s="106"/>
      <c r="RI340" s="106"/>
      <c r="RJ340" s="106"/>
      <c r="RK340" s="106"/>
      <c r="RL340" s="106"/>
      <c r="RM340" s="106"/>
      <c r="RN340" s="106"/>
      <c r="RO340" s="106"/>
      <c r="RP340" s="106"/>
      <c r="RQ340" s="106"/>
      <c r="RR340" s="106"/>
    </row>
    <row r="341" spans="1:486" x14ac:dyDescent="0.3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14"/>
      <c r="Q341" s="114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  <c r="GB341" s="106"/>
      <c r="GC341" s="106"/>
      <c r="GD341" s="106"/>
      <c r="GE341" s="106"/>
      <c r="GF341" s="106"/>
      <c r="GG341" s="106"/>
      <c r="GH341" s="106"/>
      <c r="GI341" s="106"/>
      <c r="GJ341" s="106"/>
      <c r="GK341" s="106"/>
      <c r="GL341" s="106"/>
      <c r="GM341" s="106"/>
      <c r="GN341" s="106"/>
      <c r="GO341" s="106"/>
      <c r="GP341" s="106"/>
      <c r="GQ341" s="106"/>
      <c r="GR341" s="106"/>
      <c r="GS341" s="106"/>
      <c r="GT341" s="106"/>
      <c r="GU341" s="106"/>
      <c r="GV341" s="106"/>
      <c r="GW341" s="106"/>
      <c r="GX341" s="106"/>
      <c r="GY341" s="106"/>
      <c r="GZ341" s="106"/>
      <c r="HA341" s="106"/>
      <c r="HB341" s="106"/>
      <c r="HC341" s="106"/>
      <c r="HD341" s="106"/>
      <c r="HE341" s="106"/>
      <c r="HF341" s="106"/>
      <c r="HG341" s="106"/>
      <c r="HH341" s="106"/>
      <c r="HI341" s="106"/>
      <c r="HJ341" s="106"/>
      <c r="HK341" s="106"/>
      <c r="HL341" s="106"/>
      <c r="HM341" s="106"/>
      <c r="HN341" s="106"/>
      <c r="HO341" s="106"/>
      <c r="HP341" s="106"/>
      <c r="HQ341" s="106"/>
      <c r="HR341" s="106"/>
      <c r="HS341" s="106"/>
      <c r="HT341" s="106"/>
      <c r="HU341" s="106"/>
      <c r="HV341" s="106"/>
      <c r="HW341" s="106"/>
      <c r="HX341" s="106"/>
      <c r="HY341" s="106"/>
      <c r="HZ341" s="106"/>
      <c r="IA341" s="106"/>
      <c r="IB341" s="106"/>
      <c r="IC341" s="106"/>
      <c r="ID341" s="106"/>
      <c r="IE341" s="106"/>
      <c r="IF341" s="106"/>
      <c r="IG341" s="106"/>
      <c r="IH341" s="106"/>
      <c r="II341" s="106"/>
      <c r="IJ341" s="106"/>
      <c r="IK341" s="106"/>
      <c r="IL341" s="106"/>
      <c r="IM341" s="106"/>
      <c r="IN341" s="106"/>
      <c r="IO341" s="106"/>
      <c r="IP341" s="106"/>
      <c r="IQ341" s="106"/>
      <c r="IR341" s="106"/>
      <c r="IS341" s="106"/>
      <c r="IT341" s="106"/>
      <c r="IU341" s="106"/>
      <c r="IV341" s="106"/>
      <c r="IW341" s="106"/>
      <c r="IX341" s="106"/>
      <c r="IY341" s="106"/>
      <c r="IZ341" s="106"/>
      <c r="JA341" s="106"/>
      <c r="JB341" s="106"/>
      <c r="JC341" s="106"/>
      <c r="JD341" s="106"/>
      <c r="JE341" s="106"/>
      <c r="JF341" s="106"/>
      <c r="JG341" s="106"/>
      <c r="JH341" s="106"/>
      <c r="JI341" s="106"/>
      <c r="JJ341" s="106"/>
      <c r="JK341" s="106"/>
      <c r="JL341" s="106"/>
      <c r="JM341" s="106"/>
      <c r="JN341" s="106"/>
      <c r="JO341" s="106"/>
      <c r="JP341" s="106"/>
      <c r="JQ341" s="106"/>
      <c r="JR341" s="106"/>
      <c r="JS341" s="106"/>
      <c r="JT341" s="106"/>
      <c r="JU341" s="106"/>
      <c r="JV341" s="106"/>
      <c r="JW341" s="106"/>
      <c r="JX341" s="106"/>
      <c r="JY341" s="106"/>
      <c r="JZ341" s="106"/>
      <c r="KA341" s="106"/>
      <c r="KB341" s="106"/>
      <c r="KC341" s="106"/>
      <c r="KD341" s="106"/>
      <c r="KE341" s="106"/>
      <c r="KF341" s="106"/>
      <c r="KG341" s="106"/>
      <c r="KH341" s="106"/>
      <c r="KI341" s="106"/>
      <c r="KJ341" s="106"/>
      <c r="KK341" s="106"/>
      <c r="KL341" s="106"/>
      <c r="KM341" s="106"/>
      <c r="KN341" s="106"/>
      <c r="KO341" s="106"/>
      <c r="KP341" s="106"/>
      <c r="KQ341" s="106"/>
      <c r="KR341" s="106"/>
      <c r="KS341" s="106"/>
      <c r="KT341" s="106"/>
      <c r="KU341" s="106"/>
      <c r="KV341" s="106"/>
      <c r="KW341" s="106"/>
      <c r="KX341" s="106"/>
      <c r="KY341" s="106"/>
      <c r="KZ341" s="106"/>
      <c r="LA341" s="106"/>
      <c r="LB341" s="106"/>
      <c r="LC341" s="106"/>
      <c r="LD341" s="106"/>
      <c r="LE341" s="106"/>
      <c r="LF341" s="106"/>
      <c r="LG341" s="106"/>
      <c r="LH341" s="106"/>
      <c r="LI341" s="106"/>
      <c r="LJ341" s="106"/>
      <c r="LK341" s="106"/>
      <c r="LL341" s="106"/>
      <c r="LM341" s="106"/>
      <c r="LN341" s="106"/>
      <c r="LO341" s="106"/>
      <c r="LP341" s="106"/>
      <c r="LQ341" s="106"/>
      <c r="LR341" s="106"/>
      <c r="LS341" s="106"/>
      <c r="LT341" s="106"/>
      <c r="LU341" s="106"/>
      <c r="LV341" s="106"/>
      <c r="LW341" s="106"/>
      <c r="LX341" s="106"/>
      <c r="LY341" s="106"/>
      <c r="LZ341" s="106"/>
      <c r="MA341" s="106"/>
      <c r="MB341" s="106"/>
      <c r="MC341" s="106"/>
      <c r="MD341" s="106"/>
      <c r="ME341" s="106"/>
      <c r="MF341" s="106"/>
      <c r="MG341" s="106"/>
      <c r="MH341" s="106"/>
      <c r="MI341" s="106"/>
      <c r="MJ341" s="106"/>
      <c r="MK341" s="106"/>
      <c r="ML341" s="106"/>
      <c r="MM341" s="106"/>
      <c r="MN341" s="106"/>
      <c r="MO341" s="106"/>
      <c r="MP341" s="106"/>
      <c r="MQ341" s="106"/>
      <c r="MR341" s="106"/>
      <c r="MS341" s="106"/>
      <c r="MT341" s="106"/>
      <c r="MU341" s="106"/>
      <c r="MV341" s="106"/>
      <c r="MW341" s="106"/>
      <c r="MX341" s="106"/>
      <c r="MY341" s="106"/>
      <c r="MZ341" s="106"/>
      <c r="NA341" s="106"/>
      <c r="NB341" s="106"/>
      <c r="NC341" s="106"/>
      <c r="ND341" s="106"/>
      <c r="NE341" s="106"/>
      <c r="NF341" s="106"/>
      <c r="NG341" s="106"/>
      <c r="NH341" s="106"/>
      <c r="NI341" s="106"/>
      <c r="NJ341" s="106"/>
      <c r="NK341" s="106"/>
      <c r="NL341" s="106"/>
      <c r="NM341" s="106"/>
      <c r="NN341" s="106"/>
      <c r="NO341" s="106"/>
      <c r="NP341" s="106"/>
      <c r="NQ341" s="106"/>
      <c r="NR341" s="106"/>
      <c r="NS341" s="106"/>
      <c r="NT341" s="106"/>
      <c r="NU341" s="106"/>
      <c r="NV341" s="106"/>
      <c r="NW341" s="106"/>
      <c r="NX341" s="106"/>
      <c r="NY341" s="106"/>
      <c r="NZ341" s="106"/>
      <c r="OA341" s="106"/>
      <c r="OB341" s="106"/>
      <c r="OC341" s="106"/>
      <c r="OD341" s="106"/>
      <c r="OE341" s="106"/>
      <c r="OF341" s="106"/>
      <c r="OG341" s="106"/>
      <c r="OH341" s="106"/>
      <c r="OI341" s="106"/>
      <c r="OJ341" s="106"/>
      <c r="OK341" s="106"/>
      <c r="OL341" s="106"/>
      <c r="OM341" s="106"/>
      <c r="ON341" s="106"/>
      <c r="OO341" s="106"/>
      <c r="OP341" s="106"/>
      <c r="OQ341" s="106"/>
      <c r="OR341" s="106"/>
      <c r="OS341" s="106"/>
      <c r="OT341" s="106"/>
      <c r="OU341" s="106"/>
      <c r="OV341" s="106"/>
      <c r="OW341" s="106"/>
      <c r="OX341" s="106"/>
      <c r="OY341" s="106"/>
      <c r="OZ341" s="106"/>
      <c r="PA341" s="106"/>
      <c r="PB341" s="106"/>
      <c r="PC341" s="106"/>
      <c r="PD341" s="106"/>
      <c r="PE341" s="106"/>
      <c r="PF341" s="106"/>
      <c r="PG341" s="106"/>
      <c r="PH341" s="106"/>
      <c r="PI341" s="106"/>
      <c r="PJ341" s="106"/>
      <c r="PK341" s="106"/>
      <c r="PL341" s="106"/>
      <c r="PM341" s="106"/>
      <c r="PN341" s="106"/>
      <c r="PO341" s="106"/>
      <c r="PP341" s="106"/>
      <c r="PQ341" s="106"/>
      <c r="PR341" s="106"/>
      <c r="PS341" s="106"/>
      <c r="PT341" s="106"/>
      <c r="PU341" s="106"/>
      <c r="PV341" s="106"/>
      <c r="PW341" s="106"/>
      <c r="PX341" s="106"/>
      <c r="PY341" s="106"/>
      <c r="PZ341" s="106"/>
      <c r="QA341" s="106"/>
      <c r="QB341" s="106"/>
      <c r="QC341" s="106"/>
      <c r="QD341" s="106"/>
      <c r="QE341" s="106"/>
      <c r="QF341" s="106"/>
      <c r="QG341" s="106"/>
      <c r="QH341" s="106"/>
      <c r="QI341" s="106"/>
      <c r="QJ341" s="106"/>
      <c r="QK341" s="106"/>
      <c r="QL341" s="106"/>
      <c r="QM341" s="106"/>
      <c r="QN341" s="106"/>
      <c r="QO341" s="106"/>
      <c r="QP341" s="106"/>
      <c r="QQ341" s="106"/>
      <c r="QR341" s="106"/>
      <c r="QS341" s="106"/>
      <c r="QT341" s="106"/>
      <c r="QU341" s="106"/>
      <c r="QV341" s="106"/>
      <c r="QW341" s="106"/>
      <c r="QX341" s="106"/>
      <c r="QY341" s="106"/>
      <c r="QZ341" s="106"/>
      <c r="RA341" s="106"/>
      <c r="RB341" s="106"/>
      <c r="RC341" s="106"/>
      <c r="RD341" s="106"/>
      <c r="RE341" s="106"/>
      <c r="RF341" s="106"/>
      <c r="RG341" s="106"/>
      <c r="RH341" s="106"/>
      <c r="RI341" s="106"/>
      <c r="RJ341" s="106"/>
      <c r="RK341" s="106"/>
      <c r="RL341" s="106"/>
      <c r="RM341" s="106"/>
      <c r="RN341" s="106"/>
      <c r="RO341" s="106"/>
      <c r="RP341" s="106"/>
      <c r="RQ341" s="106"/>
      <c r="RR341" s="106"/>
    </row>
    <row r="342" spans="1:486" x14ac:dyDescent="0.3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14"/>
      <c r="Q342" s="114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  <c r="GB342" s="106"/>
      <c r="GC342" s="106"/>
      <c r="GD342" s="106"/>
      <c r="GE342" s="106"/>
      <c r="GF342" s="106"/>
      <c r="GG342" s="106"/>
      <c r="GH342" s="106"/>
      <c r="GI342" s="106"/>
      <c r="GJ342" s="106"/>
      <c r="GK342" s="106"/>
      <c r="GL342" s="106"/>
      <c r="GM342" s="106"/>
      <c r="GN342" s="106"/>
      <c r="GO342" s="106"/>
      <c r="GP342" s="106"/>
      <c r="GQ342" s="106"/>
      <c r="GR342" s="106"/>
      <c r="GS342" s="106"/>
      <c r="GT342" s="106"/>
      <c r="GU342" s="106"/>
      <c r="GV342" s="106"/>
      <c r="GW342" s="106"/>
      <c r="GX342" s="106"/>
      <c r="GY342" s="106"/>
      <c r="GZ342" s="106"/>
      <c r="HA342" s="106"/>
      <c r="HB342" s="106"/>
      <c r="HC342" s="106"/>
      <c r="HD342" s="106"/>
      <c r="HE342" s="106"/>
      <c r="HF342" s="106"/>
      <c r="HG342" s="106"/>
      <c r="HH342" s="106"/>
      <c r="HI342" s="106"/>
      <c r="HJ342" s="106"/>
      <c r="HK342" s="106"/>
      <c r="HL342" s="106"/>
      <c r="HM342" s="106"/>
      <c r="HN342" s="106"/>
      <c r="HO342" s="106"/>
      <c r="HP342" s="106"/>
      <c r="HQ342" s="106"/>
      <c r="HR342" s="106"/>
      <c r="HS342" s="106"/>
      <c r="HT342" s="106"/>
      <c r="HU342" s="106"/>
      <c r="HV342" s="106"/>
      <c r="HW342" s="106"/>
      <c r="HX342" s="106"/>
      <c r="HY342" s="106"/>
      <c r="HZ342" s="106"/>
      <c r="IA342" s="106"/>
      <c r="IB342" s="106"/>
      <c r="IC342" s="106"/>
      <c r="ID342" s="106"/>
      <c r="IE342" s="106"/>
      <c r="IF342" s="106"/>
      <c r="IG342" s="106"/>
      <c r="IH342" s="106"/>
      <c r="II342" s="106"/>
      <c r="IJ342" s="106"/>
      <c r="IK342" s="106"/>
      <c r="IL342" s="106"/>
      <c r="IM342" s="106"/>
      <c r="IN342" s="106"/>
      <c r="IO342" s="106"/>
      <c r="IP342" s="106"/>
      <c r="IQ342" s="106"/>
      <c r="IR342" s="106"/>
      <c r="IS342" s="106"/>
      <c r="IT342" s="106"/>
      <c r="IU342" s="106"/>
      <c r="IV342" s="106"/>
      <c r="IW342" s="106"/>
      <c r="IX342" s="106"/>
      <c r="IY342" s="106"/>
      <c r="IZ342" s="106"/>
      <c r="JA342" s="106"/>
      <c r="JB342" s="106"/>
      <c r="JC342" s="106"/>
      <c r="JD342" s="106"/>
      <c r="JE342" s="106"/>
      <c r="JF342" s="106"/>
      <c r="JG342" s="106"/>
      <c r="JH342" s="106"/>
      <c r="JI342" s="106"/>
      <c r="JJ342" s="106"/>
      <c r="JK342" s="106"/>
      <c r="JL342" s="106"/>
      <c r="JM342" s="106"/>
      <c r="JN342" s="106"/>
      <c r="JO342" s="106"/>
      <c r="JP342" s="106"/>
      <c r="JQ342" s="106"/>
      <c r="JR342" s="106"/>
      <c r="JS342" s="106"/>
      <c r="JT342" s="106"/>
      <c r="JU342" s="106"/>
      <c r="JV342" s="106"/>
      <c r="JW342" s="106"/>
      <c r="JX342" s="106"/>
      <c r="JY342" s="106"/>
      <c r="JZ342" s="106"/>
      <c r="KA342" s="106"/>
      <c r="KB342" s="106"/>
      <c r="KC342" s="106"/>
      <c r="KD342" s="106"/>
      <c r="KE342" s="106"/>
      <c r="KF342" s="106"/>
      <c r="KG342" s="106"/>
      <c r="KH342" s="106"/>
      <c r="KI342" s="106"/>
      <c r="KJ342" s="106"/>
      <c r="KK342" s="106"/>
      <c r="KL342" s="106"/>
      <c r="KM342" s="106"/>
      <c r="KN342" s="106"/>
      <c r="KO342" s="106"/>
      <c r="KP342" s="106"/>
      <c r="KQ342" s="106"/>
      <c r="KR342" s="106"/>
      <c r="KS342" s="106"/>
      <c r="KT342" s="106"/>
      <c r="KU342" s="106"/>
      <c r="KV342" s="106"/>
      <c r="KW342" s="106"/>
      <c r="KX342" s="106"/>
      <c r="KY342" s="106"/>
      <c r="KZ342" s="106"/>
      <c r="LA342" s="106"/>
      <c r="LB342" s="106"/>
      <c r="LC342" s="106"/>
      <c r="LD342" s="106"/>
      <c r="LE342" s="106"/>
      <c r="LF342" s="106"/>
      <c r="LG342" s="106"/>
      <c r="LH342" s="106"/>
      <c r="LI342" s="106"/>
      <c r="LJ342" s="106"/>
      <c r="LK342" s="106"/>
      <c r="LL342" s="106"/>
      <c r="LM342" s="106"/>
      <c r="LN342" s="106"/>
      <c r="LO342" s="106"/>
      <c r="LP342" s="106"/>
      <c r="LQ342" s="106"/>
      <c r="LR342" s="106"/>
      <c r="LS342" s="106"/>
      <c r="LT342" s="106"/>
      <c r="LU342" s="106"/>
      <c r="LV342" s="106"/>
      <c r="LW342" s="106"/>
      <c r="LX342" s="106"/>
      <c r="LY342" s="106"/>
      <c r="LZ342" s="106"/>
      <c r="MA342" s="106"/>
      <c r="MB342" s="106"/>
      <c r="MC342" s="106"/>
      <c r="MD342" s="106"/>
      <c r="ME342" s="106"/>
      <c r="MF342" s="106"/>
      <c r="MG342" s="106"/>
      <c r="MH342" s="106"/>
      <c r="MI342" s="106"/>
      <c r="MJ342" s="106"/>
      <c r="MK342" s="106"/>
      <c r="ML342" s="106"/>
      <c r="MM342" s="106"/>
      <c r="MN342" s="106"/>
      <c r="MO342" s="106"/>
      <c r="MP342" s="106"/>
      <c r="MQ342" s="106"/>
      <c r="MR342" s="106"/>
      <c r="MS342" s="106"/>
      <c r="MT342" s="106"/>
      <c r="MU342" s="106"/>
      <c r="MV342" s="106"/>
      <c r="MW342" s="106"/>
      <c r="MX342" s="106"/>
      <c r="MY342" s="106"/>
      <c r="MZ342" s="106"/>
      <c r="NA342" s="106"/>
      <c r="NB342" s="106"/>
      <c r="NC342" s="106"/>
      <c r="ND342" s="106"/>
      <c r="NE342" s="106"/>
      <c r="NF342" s="106"/>
      <c r="NG342" s="106"/>
      <c r="NH342" s="106"/>
      <c r="NI342" s="106"/>
      <c r="NJ342" s="106"/>
      <c r="NK342" s="106"/>
      <c r="NL342" s="106"/>
      <c r="NM342" s="106"/>
      <c r="NN342" s="106"/>
      <c r="NO342" s="106"/>
      <c r="NP342" s="106"/>
      <c r="NQ342" s="106"/>
      <c r="NR342" s="106"/>
      <c r="NS342" s="106"/>
      <c r="NT342" s="106"/>
      <c r="NU342" s="106"/>
      <c r="NV342" s="106"/>
      <c r="NW342" s="106"/>
      <c r="NX342" s="106"/>
      <c r="NY342" s="106"/>
      <c r="NZ342" s="106"/>
      <c r="OA342" s="106"/>
      <c r="OB342" s="106"/>
      <c r="OC342" s="106"/>
      <c r="OD342" s="106"/>
      <c r="OE342" s="106"/>
      <c r="OF342" s="106"/>
      <c r="OG342" s="106"/>
      <c r="OH342" s="106"/>
      <c r="OI342" s="106"/>
      <c r="OJ342" s="106"/>
      <c r="OK342" s="106"/>
      <c r="OL342" s="106"/>
      <c r="OM342" s="106"/>
      <c r="ON342" s="106"/>
      <c r="OO342" s="106"/>
      <c r="OP342" s="106"/>
      <c r="OQ342" s="106"/>
      <c r="OR342" s="106"/>
      <c r="OS342" s="106"/>
      <c r="OT342" s="106"/>
      <c r="OU342" s="106"/>
      <c r="OV342" s="106"/>
      <c r="OW342" s="106"/>
      <c r="OX342" s="106"/>
      <c r="OY342" s="106"/>
      <c r="OZ342" s="106"/>
      <c r="PA342" s="106"/>
      <c r="PB342" s="106"/>
      <c r="PC342" s="106"/>
      <c r="PD342" s="106"/>
      <c r="PE342" s="106"/>
      <c r="PF342" s="106"/>
      <c r="PG342" s="106"/>
      <c r="PH342" s="106"/>
      <c r="PI342" s="106"/>
      <c r="PJ342" s="106"/>
      <c r="PK342" s="106"/>
      <c r="PL342" s="106"/>
      <c r="PM342" s="106"/>
      <c r="PN342" s="106"/>
      <c r="PO342" s="106"/>
      <c r="PP342" s="106"/>
      <c r="PQ342" s="106"/>
      <c r="PR342" s="106"/>
      <c r="PS342" s="106"/>
      <c r="PT342" s="106"/>
      <c r="PU342" s="106"/>
      <c r="PV342" s="106"/>
      <c r="PW342" s="106"/>
      <c r="PX342" s="106"/>
      <c r="PY342" s="106"/>
      <c r="PZ342" s="106"/>
      <c r="QA342" s="106"/>
      <c r="QB342" s="106"/>
      <c r="QC342" s="106"/>
      <c r="QD342" s="106"/>
      <c r="QE342" s="106"/>
      <c r="QF342" s="106"/>
      <c r="QG342" s="106"/>
      <c r="QH342" s="106"/>
      <c r="QI342" s="106"/>
      <c r="QJ342" s="106"/>
      <c r="QK342" s="106"/>
      <c r="QL342" s="106"/>
      <c r="QM342" s="106"/>
      <c r="QN342" s="106"/>
      <c r="QO342" s="106"/>
      <c r="QP342" s="106"/>
      <c r="QQ342" s="106"/>
      <c r="QR342" s="106"/>
      <c r="QS342" s="106"/>
      <c r="QT342" s="106"/>
      <c r="QU342" s="106"/>
      <c r="QV342" s="106"/>
      <c r="QW342" s="106"/>
      <c r="QX342" s="106"/>
      <c r="QY342" s="106"/>
      <c r="QZ342" s="106"/>
      <c r="RA342" s="106"/>
      <c r="RB342" s="106"/>
      <c r="RC342" s="106"/>
      <c r="RD342" s="106"/>
      <c r="RE342" s="106"/>
      <c r="RF342" s="106"/>
      <c r="RG342" s="106"/>
      <c r="RH342" s="106"/>
      <c r="RI342" s="106"/>
      <c r="RJ342" s="106"/>
      <c r="RK342" s="106"/>
      <c r="RL342" s="106"/>
      <c r="RM342" s="106"/>
      <c r="RN342" s="106"/>
      <c r="RO342" s="106"/>
      <c r="RP342" s="106"/>
      <c r="RQ342" s="106"/>
      <c r="RR342" s="106"/>
    </row>
    <row r="343" spans="1:486" x14ac:dyDescent="0.3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14"/>
      <c r="Q343" s="114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  <c r="GB343" s="106"/>
      <c r="GC343" s="106"/>
      <c r="GD343" s="106"/>
      <c r="GE343" s="106"/>
      <c r="GF343" s="106"/>
      <c r="GG343" s="106"/>
      <c r="GH343" s="106"/>
      <c r="GI343" s="106"/>
      <c r="GJ343" s="106"/>
      <c r="GK343" s="106"/>
      <c r="GL343" s="106"/>
      <c r="GM343" s="106"/>
      <c r="GN343" s="106"/>
      <c r="GO343" s="106"/>
      <c r="GP343" s="106"/>
      <c r="GQ343" s="106"/>
      <c r="GR343" s="106"/>
      <c r="GS343" s="106"/>
      <c r="GT343" s="106"/>
      <c r="GU343" s="106"/>
      <c r="GV343" s="106"/>
      <c r="GW343" s="106"/>
      <c r="GX343" s="106"/>
      <c r="GY343" s="106"/>
      <c r="GZ343" s="106"/>
      <c r="HA343" s="106"/>
      <c r="HB343" s="106"/>
      <c r="HC343" s="106"/>
      <c r="HD343" s="106"/>
      <c r="HE343" s="106"/>
      <c r="HF343" s="106"/>
      <c r="HG343" s="106"/>
      <c r="HH343" s="106"/>
      <c r="HI343" s="106"/>
      <c r="HJ343" s="106"/>
      <c r="HK343" s="106"/>
      <c r="HL343" s="106"/>
      <c r="HM343" s="106"/>
      <c r="HN343" s="106"/>
      <c r="HO343" s="106"/>
      <c r="HP343" s="106"/>
      <c r="HQ343" s="106"/>
      <c r="HR343" s="106"/>
      <c r="HS343" s="106"/>
      <c r="HT343" s="106"/>
      <c r="HU343" s="106"/>
      <c r="HV343" s="106"/>
      <c r="HW343" s="106"/>
      <c r="HX343" s="106"/>
      <c r="HY343" s="106"/>
      <c r="HZ343" s="106"/>
      <c r="IA343" s="106"/>
      <c r="IB343" s="106"/>
      <c r="IC343" s="106"/>
      <c r="ID343" s="106"/>
      <c r="IE343" s="106"/>
      <c r="IF343" s="106"/>
      <c r="IG343" s="106"/>
      <c r="IH343" s="106"/>
      <c r="II343" s="106"/>
      <c r="IJ343" s="106"/>
      <c r="IK343" s="106"/>
      <c r="IL343" s="106"/>
      <c r="IM343" s="106"/>
      <c r="IN343" s="106"/>
      <c r="IO343" s="106"/>
      <c r="IP343" s="106"/>
      <c r="IQ343" s="106"/>
      <c r="IR343" s="106"/>
      <c r="IS343" s="106"/>
      <c r="IT343" s="106"/>
      <c r="IU343" s="106"/>
      <c r="IV343" s="106"/>
      <c r="IW343" s="106"/>
      <c r="IX343" s="106"/>
      <c r="IY343" s="106"/>
      <c r="IZ343" s="106"/>
      <c r="JA343" s="106"/>
      <c r="JB343" s="106"/>
      <c r="JC343" s="106"/>
      <c r="JD343" s="106"/>
      <c r="JE343" s="106"/>
      <c r="JF343" s="106"/>
      <c r="JG343" s="106"/>
      <c r="JH343" s="106"/>
      <c r="JI343" s="106"/>
      <c r="JJ343" s="106"/>
      <c r="JK343" s="106"/>
      <c r="JL343" s="106"/>
      <c r="JM343" s="106"/>
      <c r="JN343" s="106"/>
      <c r="JO343" s="106"/>
      <c r="JP343" s="106"/>
      <c r="JQ343" s="106"/>
      <c r="JR343" s="106"/>
      <c r="JS343" s="106"/>
      <c r="JT343" s="106"/>
      <c r="JU343" s="106"/>
      <c r="JV343" s="106"/>
      <c r="JW343" s="106"/>
      <c r="JX343" s="106"/>
      <c r="JY343" s="106"/>
      <c r="JZ343" s="106"/>
      <c r="KA343" s="106"/>
      <c r="KB343" s="106"/>
      <c r="KC343" s="106"/>
      <c r="KD343" s="106"/>
      <c r="KE343" s="106"/>
      <c r="KF343" s="106"/>
      <c r="KG343" s="106"/>
      <c r="KH343" s="106"/>
      <c r="KI343" s="106"/>
      <c r="KJ343" s="106"/>
      <c r="KK343" s="106"/>
      <c r="KL343" s="106"/>
      <c r="KM343" s="106"/>
      <c r="KN343" s="106"/>
      <c r="KO343" s="106"/>
      <c r="KP343" s="106"/>
      <c r="KQ343" s="106"/>
      <c r="KR343" s="106"/>
      <c r="KS343" s="106"/>
      <c r="KT343" s="106"/>
      <c r="KU343" s="106"/>
      <c r="KV343" s="106"/>
      <c r="KW343" s="106"/>
      <c r="KX343" s="106"/>
      <c r="KY343" s="106"/>
      <c r="KZ343" s="106"/>
      <c r="LA343" s="106"/>
      <c r="LB343" s="106"/>
      <c r="LC343" s="106"/>
      <c r="LD343" s="106"/>
      <c r="LE343" s="106"/>
      <c r="LF343" s="106"/>
      <c r="LG343" s="106"/>
      <c r="LH343" s="106"/>
      <c r="LI343" s="106"/>
      <c r="LJ343" s="106"/>
      <c r="LK343" s="106"/>
      <c r="LL343" s="106"/>
      <c r="LM343" s="106"/>
      <c r="LN343" s="106"/>
      <c r="LO343" s="106"/>
      <c r="LP343" s="106"/>
      <c r="LQ343" s="106"/>
      <c r="LR343" s="106"/>
      <c r="LS343" s="106"/>
      <c r="LT343" s="106"/>
      <c r="LU343" s="106"/>
      <c r="LV343" s="106"/>
      <c r="LW343" s="106"/>
      <c r="LX343" s="106"/>
      <c r="LY343" s="106"/>
      <c r="LZ343" s="106"/>
      <c r="MA343" s="106"/>
      <c r="MB343" s="106"/>
      <c r="MC343" s="106"/>
      <c r="MD343" s="106"/>
      <c r="ME343" s="106"/>
      <c r="MF343" s="106"/>
      <c r="MG343" s="106"/>
      <c r="MH343" s="106"/>
      <c r="MI343" s="106"/>
      <c r="MJ343" s="106"/>
      <c r="MK343" s="106"/>
      <c r="ML343" s="106"/>
      <c r="MM343" s="106"/>
      <c r="MN343" s="106"/>
      <c r="MO343" s="106"/>
      <c r="MP343" s="106"/>
      <c r="MQ343" s="106"/>
      <c r="MR343" s="106"/>
      <c r="MS343" s="106"/>
      <c r="MT343" s="106"/>
      <c r="MU343" s="106"/>
      <c r="MV343" s="106"/>
      <c r="MW343" s="106"/>
      <c r="MX343" s="106"/>
      <c r="MY343" s="106"/>
      <c r="MZ343" s="106"/>
      <c r="NA343" s="106"/>
      <c r="NB343" s="106"/>
      <c r="NC343" s="106"/>
      <c r="ND343" s="106"/>
      <c r="NE343" s="106"/>
      <c r="NF343" s="106"/>
      <c r="NG343" s="106"/>
      <c r="NH343" s="106"/>
      <c r="NI343" s="106"/>
      <c r="NJ343" s="106"/>
      <c r="NK343" s="106"/>
      <c r="NL343" s="106"/>
      <c r="NM343" s="106"/>
      <c r="NN343" s="106"/>
      <c r="NO343" s="106"/>
      <c r="NP343" s="106"/>
      <c r="NQ343" s="106"/>
      <c r="NR343" s="106"/>
      <c r="NS343" s="106"/>
      <c r="NT343" s="106"/>
      <c r="NU343" s="106"/>
      <c r="NV343" s="106"/>
      <c r="NW343" s="106"/>
      <c r="NX343" s="106"/>
      <c r="NY343" s="106"/>
      <c r="NZ343" s="106"/>
      <c r="OA343" s="106"/>
      <c r="OB343" s="106"/>
      <c r="OC343" s="106"/>
      <c r="OD343" s="106"/>
      <c r="OE343" s="106"/>
      <c r="OF343" s="106"/>
      <c r="OG343" s="106"/>
      <c r="OH343" s="106"/>
      <c r="OI343" s="106"/>
      <c r="OJ343" s="106"/>
      <c r="OK343" s="106"/>
      <c r="OL343" s="106"/>
      <c r="OM343" s="106"/>
      <c r="ON343" s="106"/>
      <c r="OO343" s="106"/>
      <c r="OP343" s="106"/>
      <c r="OQ343" s="106"/>
      <c r="OR343" s="106"/>
      <c r="OS343" s="106"/>
      <c r="OT343" s="106"/>
      <c r="OU343" s="106"/>
      <c r="OV343" s="106"/>
      <c r="OW343" s="106"/>
      <c r="OX343" s="106"/>
      <c r="OY343" s="106"/>
      <c r="OZ343" s="106"/>
      <c r="PA343" s="106"/>
      <c r="PB343" s="106"/>
      <c r="PC343" s="106"/>
      <c r="PD343" s="106"/>
      <c r="PE343" s="106"/>
      <c r="PF343" s="106"/>
      <c r="PG343" s="106"/>
      <c r="PH343" s="106"/>
      <c r="PI343" s="106"/>
      <c r="PJ343" s="106"/>
      <c r="PK343" s="106"/>
      <c r="PL343" s="106"/>
      <c r="PM343" s="106"/>
      <c r="PN343" s="106"/>
      <c r="PO343" s="106"/>
      <c r="PP343" s="106"/>
      <c r="PQ343" s="106"/>
      <c r="PR343" s="106"/>
      <c r="PS343" s="106"/>
      <c r="PT343" s="106"/>
      <c r="PU343" s="106"/>
      <c r="PV343" s="106"/>
      <c r="PW343" s="106"/>
      <c r="PX343" s="106"/>
      <c r="PY343" s="106"/>
      <c r="PZ343" s="106"/>
      <c r="QA343" s="106"/>
      <c r="QB343" s="106"/>
      <c r="QC343" s="106"/>
      <c r="QD343" s="106"/>
      <c r="QE343" s="106"/>
      <c r="QF343" s="106"/>
      <c r="QG343" s="106"/>
      <c r="QH343" s="106"/>
      <c r="QI343" s="106"/>
      <c r="QJ343" s="106"/>
      <c r="QK343" s="106"/>
      <c r="QL343" s="106"/>
      <c r="QM343" s="106"/>
      <c r="QN343" s="106"/>
      <c r="QO343" s="106"/>
      <c r="QP343" s="106"/>
      <c r="QQ343" s="106"/>
      <c r="QR343" s="106"/>
      <c r="QS343" s="106"/>
      <c r="QT343" s="106"/>
      <c r="QU343" s="106"/>
      <c r="QV343" s="106"/>
      <c r="QW343" s="106"/>
      <c r="QX343" s="106"/>
      <c r="QY343" s="106"/>
      <c r="QZ343" s="106"/>
      <c r="RA343" s="106"/>
      <c r="RB343" s="106"/>
      <c r="RC343" s="106"/>
      <c r="RD343" s="106"/>
      <c r="RE343" s="106"/>
      <c r="RF343" s="106"/>
      <c r="RG343" s="106"/>
      <c r="RH343" s="106"/>
      <c r="RI343" s="106"/>
      <c r="RJ343" s="106"/>
      <c r="RK343" s="106"/>
      <c r="RL343" s="106"/>
      <c r="RM343" s="106"/>
      <c r="RN343" s="106"/>
      <c r="RO343" s="106"/>
      <c r="RP343" s="106"/>
      <c r="RQ343" s="106"/>
      <c r="RR343" s="106"/>
    </row>
    <row r="344" spans="1:486" x14ac:dyDescent="0.3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14"/>
      <c r="Q344" s="114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  <c r="GB344" s="106"/>
      <c r="GC344" s="106"/>
      <c r="GD344" s="106"/>
      <c r="GE344" s="106"/>
      <c r="GF344" s="106"/>
      <c r="GG344" s="106"/>
      <c r="GH344" s="106"/>
      <c r="GI344" s="106"/>
      <c r="GJ344" s="106"/>
      <c r="GK344" s="106"/>
      <c r="GL344" s="106"/>
      <c r="GM344" s="106"/>
      <c r="GN344" s="106"/>
      <c r="GO344" s="106"/>
      <c r="GP344" s="106"/>
      <c r="GQ344" s="106"/>
      <c r="GR344" s="106"/>
      <c r="GS344" s="106"/>
      <c r="GT344" s="106"/>
      <c r="GU344" s="106"/>
      <c r="GV344" s="106"/>
      <c r="GW344" s="106"/>
      <c r="GX344" s="106"/>
      <c r="GY344" s="106"/>
      <c r="GZ344" s="106"/>
      <c r="HA344" s="106"/>
      <c r="HB344" s="106"/>
      <c r="HC344" s="106"/>
      <c r="HD344" s="106"/>
      <c r="HE344" s="106"/>
      <c r="HF344" s="106"/>
      <c r="HG344" s="106"/>
      <c r="HH344" s="106"/>
      <c r="HI344" s="106"/>
      <c r="HJ344" s="106"/>
      <c r="HK344" s="106"/>
      <c r="HL344" s="106"/>
      <c r="HM344" s="106"/>
      <c r="HN344" s="106"/>
      <c r="HO344" s="106"/>
      <c r="HP344" s="106"/>
      <c r="HQ344" s="106"/>
      <c r="HR344" s="106"/>
      <c r="HS344" s="106"/>
      <c r="HT344" s="106"/>
      <c r="HU344" s="106"/>
      <c r="HV344" s="106"/>
      <c r="HW344" s="106"/>
      <c r="HX344" s="106"/>
      <c r="HY344" s="106"/>
      <c r="HZ344" s="106"/>
      <c r="IA344" s="106"/>
      <c r="IB344" s="106"/>
      <c r="IC344" s="106"/>
      <c r="ID344" s="106"/>
      <c r="IE344" s="106"/>
      <c r="IF344" s="106"/>
      <c r="IG344" s="106"/>
      <c r="IH344" s="106"/>
      <c r="II344" s="106"/>
      <c r="IJ344" s="106"/>
      <c r="IK344" s="106"/>
      <c r="IL344" s="106"/>
      <c r="IM344" s="106"/>
      <c r="IN344" s="106"/>
      <c r="IO344" s="106"/>
      <c r="IP344" s="106"/>
      <c r="IQ344" s="106"/>
      <c r="IR344" s="106"/>
      <c r="IS344" s="106"/>
      <c r="IT344" s="106"/>
      <c r="IU344" s="106"/>
      <c r="IV344" s="106"/>
      <c r="IW344" s="106"/>
      <c r="IX344" s="106"/>
      <c r="IY344" s="106"/>
      <c r="IZ344" s="106"/>
      <c r="JA344" s="106"/>
      <c r="JB344" s="106"/>
      <c r="JC344" s="106"/>
      <c r="JD344" s="106"/>
      <c r="JE344" s="106"/>
      <c r="JF344" s="106"/>
      <c r="JG344" s="106"/>
      <c r="JH344" s="106"/>
      <c r="JI344" s="106"/>
      <c r="JJ344" s="106"/>
      <c r="JK344" s="106"/>
      <c r="JL344" s="106"/>
      <c r="JM344" s="106"/>
      <c r="JN344" s="106"/>
      <c r="JO344" s="106"/>
      <c r="JP344" s="106"/>
      <c r="JQ344" s="106"/>
      <c r="JR344" s="106"/>
      <c r="JS344" s="106"/>
      <c r="JT344" s="106"/>
      <c r="JU344" s="106"/>
      <c r="JV344" s="106"/>
      <c r="JW344" s="106"/>
      <c r="JX344" s="106"/>
      <c r="JY344" s="106"/>
      <c r="JZ344" s="106"/>
      <c r="KA344" s="106"/>
      <c r="KB344" s="106"/>
      <c r="KC344" s="106"/>
      <c r="KD344" s="106"/>
      <c r="KE344" s="106"/>
      <c r="KF344" s="106"/>
      <c r="KG344" s="106"/>
      <c r="KH344" s="106"/>
      <c r="KI344" s="106"/>
      <c r="KJ344" s="106"/>
      <c r="KK344" s="106"/>
      <c r="KL344" s="106"/>
      <c r="KM344" s="106"/>
      <c r="KN344" s="106"/>
      <c r="KO344" s="106"/>
      <c r="KP344" s="106"/>
      <c r="KQ344" s="106"/>
      <c r="KR344" s="106"/>
      <c r="KS344" s="106"/>
      <c r="KT344" s="106"/>
      <c r="KU344" s="106"/>
      <c r="KV344" s="106"/>
      <c r="KW344" s="106"/>
      <c r="KX344" s="106"/>
      <c r="KY344" s="106"/>
      <c r="KZ344" s="106"/>
      <c r="LA344" s="106"/>
      <c r="LB344" s="106"/>
      <c r="LC344" s="106"/>
      <c r="LD344" s="106"/>
      <c r="LE344" s="106"/>
      <c r="LF344" s="106"/>
      <c r="LG344" s="106"/>
      <c r="LH344" s="106"/>
      <c r="LI344" s="106"/>
      <c r="LJ344" s="106"/>
      <c r="LK344" s="106"/>
      <c r="LL344" s="106"/>
      <c r="LM344" s="106"/>
      <c r="LN344" s="106"/>
      <c r="LO344" s="106"/>
      <c r="LP344" s="106"/>
      <c r="LQ344" s="106"/>
      <c r="LR344" s="106"/>
      <c r="LS344" s="106"/>
      <c r="LT344" s="106"/>
      <c r="LU344" s="106"/>
      <c r="LV344" s="106"/>
      <c r="LW344" s="106"/>
      <c r="LX344" s="106"/>
      <c r="LY344" s="106"/>
      <c r="LZ344" s="106"/>
      <c r="MA344" s="106"/>
      <c r="MB344" s="106"/>
      <c r="MC344" s="106"/>
      <c r="MD344" s="106"/>
      <c r="ME344" s="106"/>
      <c r="MF344" s="106"/>
      <c r="MG344" s="106"/>
      <c r="MH344" s="106"/>
      <c r="MI344" s="106"/>
      <c r="MJ344" s="106"/>
      <c r="MK344" s="106"/>
      <c r="ML344" s="106"/>
      <c r="MM344" s="106"/>
      <c r="MN344" s="106"/>
      <c r="MO344" s="106"/>
      <c r="MP344" s="106"/>
      <c r="MQ344" s="106"/>
      <c r="MR344" s="106"/>
      <c r="MS344" s="106"/>
      <c r="MT344" s="106"/>
      <c r="MU344" s="106"/>
      <c r="MV344" s="106"/>
      <c r="MW344" s="106"/>
      <c r="MX344" s="106"/>
      <c r="MY344" s="106"/>
      <c r="MZ344" s="106"/>
      <c r="NA344" s="106"/>
      <c r="NB344" s="106"/>
      <c r="NC344" s="106"/>
      <c r="ND344" s="106"/>
      <c r="NE344" s="106"/>
      <c r="NF344" s="106"/>
      <c r="NG344" s="106"/>
      <c r="NH344" s="106"/>
      <c r="NI344" s="106"/>
      <c r="NJ344" s="106"/>
      <c r="NK344" s="106"/>
      <c r="NL344" s="106"/>
      <c r="NM344" s="106"/>
      <c r="NN344" s="106"/>
      <c r="NO344" s="106"/>
      <c r="NP344" s="106"/>
      <c r="NQ344" s="106"/>
      <c r="NR344" s="106"/>
      <c r="NS344" s="106"/>
      <c r="NT344" s="106"/>
      <c r="NU344" s="106"/>
      <c r="NV344" s="106"/>
      <c r="NW344" s="106"/>
      <c r="NX344" s="106"/>
      <c r="NY344" s="106"/>
      <c r="NZ344" s="106"/>
      <c r="OA344" s="106"/>
      <c r="OB344" s="106"/>
      <c r="OC344" s="106"/>
      <c r="OD344" s="106"/>
      <c r="OE344" s="106"/>
      <c r="OF344" s="106"/>
      <c r="OG344" s="106"/>
      <c r="OH344" s="106"/>
      <c r="OI344" s="106"/>
      <c r="OJ344" s="106"/>
      <c r="OK344" s="106"/>
      <c r="OL344" s="106"/>
      <c r="OM344" s="106"/>
      <c r="ON344" s="106"/>
      <c r="OO344" s="106"/>
      <c r="OP344" s="106"/>
      <c r="OQ344" s="106"/>
      <c r="OR344" s="106"/>
      <c r="OS344" s="106"/>
      <c r="OT344" s="106"/>
      <c r="OU344" s="106"/>
      <c r="OV344" s="106"/>
      <c r="OW344" s="106"/>
      <c r="OX344" s="106"/>
      <c r="OY344" s="106"/>
      <c r="OZ344" s="106"/>
      <c r="PA344" s="106"/>
      <c r="PB344" s="106"/>
      <c r="PC344" s="106"/>
      <c r="PD344" s="106"/>
      <c r="PE344" s="106"/>
      <c r="PF344" s="106"/>
      <c r="PG344" s="106"/>
      <c r="PH344" s="106"/>
      <c r="PI344" s="106"/>
      <c r="PJ344" s="106"/>
      <c r="PK344" s="106"/>
      <c r="PL344" s="106"/>
      <c r="PM344" s="106"/>
      <c r="PN344" s="106"/>
      <c r="PO344" s="106"/>
      <c r="PP344" s="106"/>
      <c r="PQ344" s="106"/>
      <c r="PR344" s="106"/>
      <c r="PS344" s="106"/>
      <c r="PT344" s="106"/>
      <c r="PU344" s="106"/>
      <c r="PV344" s="106"/>
      <c r="PW344" s="106"/>
      <c r="PX344" s="106"/>
      <c r="PY344" s="106"/>
      <c r="PZ344" s="106"/>
      <c r="QA344" s="106"/>
      <c r="QB344" s="106"/>
      <c r="QC344" s="106"/>
      <c r="QD344" s="106"/>
      <c r="QE344" s="106"/>
      <c r="QF344" s="106"/>
      <c r="QG344" s="106"/>
      <c r="QH344" s="106"/>
      <c r="QI344" s="106"/>
      <c r="QJ344" s="106"/>
      <c r="QK344" s="106"/>
      <c r="QL344" s="106"/>
      <c r="QM344" s="106"/>
      <c r="QN344" s="106"/>
      <c r="QO344" s="106"/>
      <c r="QP344" s="106"/>
      <c r="QQ344" s="106"/>
      <c r="QR344" s="106"/>
      <c r="QS344" s="106"/>
      <c r="QT344" s="106"/>
      <c r="QU344" s="106"/>
      <c r="QV344" s="106"/>
      <c r="QW344" s="106"/>
      <c r="QX344" s="106"/>
      <c r="QY344" s="106"/>
      <c r="QZ344" s="106"/>
      <c r="RA344" s="106"/>
      <c r="RB344" s="106"/>
      <c r="RC344" s="106"/>
      <c r="RD344" s="106"/>
      <c r="RE344" s="106"/>
      <c r="RF344" s="106"/>
      <c r="RG344" s="106"/>
      <c r="RH344" s="106"/>
      <c r="RI344" s="106"/>
      <c r="RJ344" s="106"/>
      <c r="RK344" s="106"/>
      <c r="RL344" s="106"/>
      <c r="RM344" s="106"/>
      <c r="RN344" s="106"/>
      <c r="RO344" s="106"/>
      <c r="RP344" s="106"/>
      <c r="RQ344" s="106"/>
      <c r="RR344" s="106"/>
    </row>
    <row r="345" spans="1:486" x14ac:dyDescent="0.3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14"/>
      <c r="Q345" s="114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  <c r="GB345" s="106"/>
      <c r="GC345" s="106"/>
      <c r="GD345" s="106"/>
      <c r="GE345" s="106"/>
      <c r="GF345" s="106"/>
      <c r="GG345" s="106"/>
      <c r="GH345" s="106"/>
      <c r="GI345" s="106"/>
      <c r="GJ345" s="106"/>
      <c r="GK345" s="106"/>
      <c r="GL345" s="106"/>
      <c r="GM345" s="106"/>
      <c r="GN345" s="106"/>
      <c r="GO345" s="106"/>
      <c r="GP345" s="106"/>
      <c r="GQ345" s="106"/>
      <c r="GR345" s="106"/>
      <c r="GS345" s="106"/>
      <c r="GT345" s="106"/>
      <c r="GU345" s="106"/>
      <c r="GV345" s="106"/>
      <c r="GW345" s="106"/>
      <c r="GX345" s="106"/>
      <c r="GY345" s="106"/>
      <c r="GZ345" s="106"/>
      <c r="HA345" s="106"/>
      <c r="HB345" s="106"/>
      <c r="HC345" s="106"/>
      <c r="HD345" s="106"/>
      <c r="HE345" s="106"/>
      <c r="HF345" s="106"/>
      <c r="HG345" s="106"/>
      <c r="HH345" s="106"/>
      <c r="HI345" s="106"/>
      <c r="HJ345" s="106"/>
      <c r="HK345" s="106"/>
      <c r="HL345" s="106"/>
      <c r="HM345" s="106"/>
      <c r="HN345" s="106"/>
      <c r="HO345" s="106"/>
      <c r="HP345" s="106"/>
      <c r="HQ345" s="106"/>
      <c r="HR345" s="106"/>
      <c r="HS345" s="106"/>
      <c r="HT345" s="106"/>
      <c r="HU345" s="106"/>
      <c r="HV345" s="106"/>
      <c r="HW345" s="106"/>
      <c r="HX345" s="106"/>
      <c r="HY345" s="106"/>
      <c r="HZ345" s="106"/>
      <c r="IA345" s="106"/>
      <c r="IB345" s="106"/>
      <c r="IC345" s="106"/>
      <c r="ID345" s="106"/>
      <c r="IE345" s="106"/>
      <c r="IF345" s="106"/>
      <c r="IG345" s="106"/>
      <c r="IH345" s="106"/>
      <c r="II345" s="106"/>
      <c r="IJ345" s="106"/>
      <c r="IK345" s="106"/>
      <c r="IL345" s="106"/>
      <c r="IM345" s="106"/>
      <c r="IN345" s="106"/>
      <c r="IO345" s="106"/>
      <c r="IP345" s="106"/>
      <c r="IQ345" s="106"/>
      <c r="IR345" s="106"/>
      <c r="IS345" s="106"/>
      <c r="IT345" s="106"/>
      <c r="IU345" s="106"/>
      <c r="IV345" s="106"/>
      <c r="IW345" s="106"/>
      <c r="IX345" s="106"/>
      <c r="IY345" s="106"/>
      <c r="IZ345" s="106"/>
      <c r="JA345" s="106"/>
      <c r="JB345" s="106"/>
      <c r="JC345" s="106"/>
      <c r="JD345" s="106"/>
      <c r="JE345" s="106"/>
      <c r="JF345" s="106"/>
      <c r="JG345" s="106"/>
      <c r="JH345" s="106"/>
      <c r="JI345" s="106"/>
      <c r="JJ345" s="106"/>
      <c r="JK345" s="106"/>
      <c r="JL345" s="106"/>
      <c r="JM345" s="106"/>
      <c r="JN345" s="106"/>
      <c r="JO345" s="106"/>
      <c r="JP345" s="106"/>
      <c r="JQ345" s="106"/>
      <c r="JR345" s="106"/>
      <c r="JS345" s="106"/>
      <c r="JT345" s="106"/>
      <c r="JU345" s="106"/>
      <c r="JV345" s="106"/>
      <c r="JW345" s="106"/>
      <c r="JX345" s="106"/>
      <c r="JY345" s="106"/>
      <c r="JZ345" s="106"/>
      <c r="KA345" s="106"/>
      <c r="KB345" s="106"/>
      <c r="KC345" s="106"/>
      <c r="KD345" s="106"/>
      <c r="KE345" s="106"/>
      <c r="KF345" s="106"/>
      <c r="KG345" s="106"/>
      <c r="KH345" s="106"/>
      <c r="KI345" s="106"/>
      <c r="KJ345" s="106"/>
      <c r="KK345" s="106"/>
      <c r="KL345" s="106"/>
      <c r="KM345" s="106"/>
      <c r="KN345" s="106"/>
      <c r="KO345" s="106"/>
      <c r="KP345" s="106"/>
      <c r="KQ345" s="106"/>
      <c r="KR345" s="106"/>
      <c r="KS345" s="106"/>
      <c r="KT345" s="106"/>
      <c r="KU345" s="106"/>
      <c r="KV345" s="106"/>
      <c r="KW345" s="106"/>
      <c r="KX345" s="106"/>
      <c r="KY345" s="106"/>
      <c r="KZ345" s="106"/>
      <c r="LA345" s="106"/>
      <c r="LB345" s="106"/>
      <c r="LC345" s="106"/>
      <c r="LD345" s="106"/>
      <c r="LE345" s="106"/>
      <c r="LF345" s="106"/>
      <c r="LG345" s="106"/>
      <c r="LH345" s="106"/>
      <c r="LI345" s="106"/>
      <c r="LJ345" s="106"/>
      <c r="LK345" s="106"/>
      <c r="LL345" s="106"/>
      <c r="LM345" s="106"/>
      <c r="LN345" s="106"/>
      <c r="LO345" s="106"/>
      <c r="LP345" s="106"/>
      <c r="LQ345" s="106"/>
      <c r="LR345" s="106"/>
      <c r="LS345" s="106"/>
      <c r="LT345" s="106"/>
      <c r="LU345" s="106"/>
      <c r="LV345" s="106"/>
      <c r="LW345" s="106"/>
      <c r="LX345" s="106"/>
      <c r="LY345" s="106"/>
      <c r="LZ345" s="106"/>
      <c r="MA345" s="106"/>
      <c r="MB345" s="106"/>
      <c r="MC345" s="106"/>
      <c r="MD345" s="106"/>
      <c r="ME345" s="106"/>
      <c r="MF345" s="106"/>
      <c r="MG345" s="106"/>
      <c r="MH345" s="106"/>
      <c r="MI345" s="106"/>
      <c r="MJ345" s="106"/>
      <c r="MK345" s="106"/>
      <c r="ML345" s="106"/>
      <c r="MM345" s="106"/>
      <c r="MN345" s="106"/>
      <c r="MO345" s="106"/>
      <c r="MP345" s="106"/>
      <c r="MQ345" s="106"/>
      <c r="MR345" s="106"/>
      <c r="MS345" s="106"/>
      <c r="MT345" s="106"/>
      <c r="MU345" s="106"/>
      <c r="MV345" s="106"/>
      <c r="MW345" s="106"/>
      <c r="MX345" s="106"/>
      <c r="MY345" s="106"/>
      <c r="MZ345" s="106"/>
      <c r="NA345" s="106"/>
      <c r="NB345" s="106"/>
      <c r="NC345" s="106"/>
      <c r="ND345" s="106"/>
      <c r="NE345" s="106"/>
      <c r="NF345" s="106"/>
      <c r="NG345" s="106"/>
      <c r="NH345" s="106"/>
      <c r="NI345" s="106"/>
      <c r="NJ345" s="106"/>
      <c r="NK345" s="106"/>
      <c r="NL345" s="106"/>
      <c r="NM345" s="106"/>
      <c r="NN345" s="106"/>
      <c r="NO345" s="106"/>
      <c r="NP345" s="106"/>
      <c r="NQ345" s="106"/>
      <c r="NR345" s="106"/>
      <c r="NS345" s="106"/>
      <c r="NT345" s="106"/>
      <c r="NU345" s="106"/>
      <c r="NV345" s="106"/>
      <c r="NW345" s="106"/>
      <c r="NX345" s="106"/>
      <c r="NY345" s="106"/>
      <c r="NZ345" s="106"/>
      <c r="OA345" s="106"/>
      <c r="OB345" s="106"/>
      <c r="OC345" s="106"/>
      <c r="OD345" s="106"/>
      <c r="OE345" s="106"/>
      <c r="OF345" s="106"/>
      <c r="OG345" s="106"/>
      <c r="OH345" s="106"/>
      <c r="OI345" s="106"/>
      <c r="OJ345" s="106"/>
      <c r="OK345" s="106"/>
      <c r="OL345" s="106"/>
      <c r="OM345" s="106"/>
      <c r="ON345" s="106"/>
      <c r="OO345" s="106"/>
      <c r="OP345" s="106"/>
      <c r="OQ345" s="106"/>
      <c r="OR345" s="106"/>
      <c r="OS345" s="106"/>
      <c r="OT345" s="106"/>
      <c r="OU345" s="106"/>
      <c r="OV345" s="106"/>
      <c r="OW345" s="106"/>
      <c r="OX345" s="106"/>
      <c r="OY345" s="106"/>
      <c r="OZ345" s="106"/>
      <c r="PA345" s="106"/>
      <c r="PB345" s="106"/>
      <c r="PC345" s="106"/>
      <c r="PD345" s="106"/>
      <c r="PE345" s="106"/>
      <c r="PF345" s="106"/>
      <c r="PG345" s="106"/>
      <c r="PH345" s="106"/>
      <c r="PI345" s="106"/>
      <c r="PJ345" s="106"/>
      <c r="PK345" s="106"/>
      <c r="PL345" s="106"/>
      <c r="PM345" s="106"/>
      <c r="PN345" s="106"/>
      <c r="PO345" s="106"/>
      <c r="PP345" s="106"/>
      <c r="PQ345" s="106"/>
      <c r="PR345" s="106"/>
      <c r="PS345" s="106"/>
      <c r="PT345" s="106"/>
      <c r="PU345" s="106"/>
      <c r="PV345" s="106"/>
      <c r="PW345" s="106"/>
      <c r="PX345" s="106"/>
      <c r="PY345" s="106"/>
      <c r="PZ345" s="106"/>
      <c r="QA345" s="106"/>
      <c r="QB345" s="106"/>
      <c r="QC345" s="106"/>
      <c r="QD345" s="106"/>
      <c r="QE345" s="106"/>
      <c r="QF345" s="106"/>
      <c r="QG345" s="106"/>
      <c r="QH345" s="106"/>
      <c r="QI345" s="106"/>
      <c r="QJ345" s="106"/>
      <c r="QK345" s="106"/>
      <c r="QL345" s="106"/>
      <c r="QM345" s="106"/>
      <c r="QN345" s="106"/>
      <c r="QO345" s="106"/>
      <c r="QP345" s="106"/>
      <c r="QQ345" s="106"/>
      <c r="QR345" s="106"/>
      <c r="QS345" s="106"/>
      <c r="QT345" s="106"/>
      <c r="QU345" s="106"/>
      <c r="QV345" s="106"/>
      <c r="QW345" s="106"/>
      <c r="QX345" s="106"/>
      <c r="QY345" s="106"/>
      <c r="QZ345" s="106"/>
      <c r="RA345" s="106"/>
      <c r="RB345" s="106"/>
      <c r="RC345" s="106"/>
      <c r="RD345" s="106"/>
      <c r="RE345" s="106"/>
      <c r="RF345" s="106"/>
      <c r="RG345" s="106"/>
      <c r="RH345" s="106"/>
      <c r="RI345" s="106"/>
      <c r="RJ345" s="106"/>
      <c r="RK345" s="106"/>
      <c r="RL345" s="106"/>
      <c r="RM345" s="106"/>
      <c r="RN345" s="106"/>
      <c r="RO345" s="106"/>
      <c r="RP345" s="106"/>
      <c r="RQ345" s="106"/>
      <c r="RR345" s="106"/>
    </row>
    <row r="346" spans="1:486" x14ac:dyDescent="0.3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14"/>
      <c r="Q346" s="114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  <c r="GB346" s="106"/>
      <c r="GC346" s="106"/>
      <c r="GD346" s="106"/>
      <c r="GE346" s="106"/>
      <c r="GF346" s="106"/>
      <c r="GG346" s="106"/>
      <c r="GH346" s="106"/>
      <c r="GI346" s="106"/>
      <c r="GJ346" s="106"/>
      <c r="GK346" s="106"/>
      <c r="GL346" s="106"/>
      <c r="GM346" s="106"/>
      <c r="GN346" s="106"/>
      <c r="GO346" s="106"/>
      <c r="GP346" s="106"/>
      <c r="GQ346" s="106"/>
      <c r="GR346" s="106"/>
      <c r="GS346" s="106"/>
      <c r="GT346" s="106"/>
      <c r="GU346" s="106"/>
      <c r="GV346" s="106"/>
      <c r="GW346" s="106"/>
      <c r="GX346" s="106"/>
      <c r="GY346" s="106"/>
      <c r="GZ346" s="106"/>
      <c r="HA346" s="106"/>
      <c r="HB346" s="106"/>
      <c r="HC346" s="106"/>
      <c r="HD346" s="106"/>
      <c r="HE346" s="106"/>
      <c r="HF346" s="106"/>
      <c r="HG346" s="106"/>
      <c r="HH346" s="106"/>
      <c r="HI346" s="106"/>
      <c r="HJ346" s="106"/>
      <c r="HK346" s="106"/>
      <c r="HL346" s="106"/>
      <c r="HM346" s="106"/>
      <c r="HN346" s="106"/>
      <c r="HO346" s="106"/>
      <c r="HP346" s="106"/>
      <c r="HQ346" s="106"/>
      <c r="HR346" s="106"/>
      <c r="HS346" s="106"/>
      <c r="HT346" s="106"/>
      <c r="HU346" s="106"/>
      <c r="HV346" s="106"/>
      <c r="HW346" s="106"/>
      <c r="HX346" s="106"/>
      <c r="HY346" s="106"/>
      <c r="HZ346" s="106"/>
      <c r="IA346" s="106"/>
      <c r="IB346" s="106"/>
      <c r="IC346" s="106"/>
      <c r="ID346" s="106"/>
      <c r="IE346" s="106"/>
      <c r="IF346" s="106"/>
      <c r="IG346" s="106"/>
      <c r="IH346" s="106"/>
      <c r="II346" s="106"/>
      <c r="IJ346" s="106"/>
      <c r="IK346" s="106"/>
      <c r="IL346" s="106"/>
      <c r="IM346" s="106"/>
      <c r="IN346" s="106"/>
      <c r="IO346" s="106"/>
      <c r="IP346" s="106"/>
      <c r="IQ346" s="106"/>
      <c r="IR346" s="106"/>
      <c r="IS346" s="106"/>
      <c r="IT346" s="106"/>
      <c r="IU346" s="106"/>
      <c r="IV346" s="106"/>
      <c r="IW346" s="106"/>
      <c r="IX346" s="106"/>
      <c r="IY346" s="106"/>
      <c r="IZ346" s="106"/>
      <c r="JA346" s="106"/>
      <c r="JB346" s="106"/>
      <c r="JC346" s="106"/>
      <c r="JD346" s="106"/>
      <c r="JE346" s="106"/>
      <c r="JF346" s="106"/>
      <c r="JG346" s="106"/>
      <c r="JH346" s="106"/>
      <c r="JI346" s="106"/>
      <c r="JJ346" s="106"/>
      <c r="JK346" s="106"/>
      <c r="JL346" s="106"/>
      <c r="JM346" s="106"/>
      <c r="JN346" s="106"/>
      <c r="JO346" s="106"/>
      <c r="JP346" s="106"/>
      <c r="JQ346" s="106"/>
      <c r="JR346" s="106"/>
      <c r="JS346" s="106"/>
      <c r="JT346" s="106"/>
      <c r="JU346" s="106"/>
      <c r="JV346" s="106"/>
      <c r="JW346" s="106"/>
      <c r="JX346" s="106"/>
      <c r="JY346" s="106"/>
      <c r="JZ346" s="106"/>
      <c r="KA346" s="106"/>
      <c r="KB346" s="106"/>
      <c r="KC346" s="106"/>
      <c r="KD346" s="106"/>
      <c r="KE346" s="106"/>
      <c r="KF346" s="106"/>
      <c r="KG346" s="106"/>
      <c r="KH346" s="106"/>
      <c r="KI346" s="106"/>
      <c r="KJ346" s="106"/>
      <c r="KK346" s="106"/>
      <c r="KL346" s="106"/>
      <c r="KM346" s="106"/>
      <c r="KN346" s="106"/>
      <c r="KO346" s="106"/>
      <c r="KP346" s="106"/>
      <c r="KQ346" s="106"/>
      <c r="KR346" s="106"/>
      <c r="KS346" s="106"/>
      <c r="KT346" s="106"/>
      <c r="KU346" s="106"/>
      <c r="KV346" s="106"/>
      <c r="KW346" s="106"/>
      <c r="KX346" s="106"/>
      <c r="KY346" s="106"/>
      <c r="KZ346" s="106"/>
      <c r="LA346" s="106"/>
      <c r="LB346" s="106"/>
      <c r="LC346" s="106"/>
      <c r="LD346" s="106"/>
      <c r="LE346" s="106"/>
      <c r="LF346" s="106"/>
      <c r="LG346" s="106"/>
      <c r="LH346" s="106"/>
      <c r="LI346" s="106"/>
      <c r="LJ346" s="106"/>
      <c r="LK346" s="106"/>
      <c r="LL346" s="106"/>
      <c r="LM346" s="106"/>
      <c r="LN346" s="106"/>
      <c r="LO346" s="106"/>
      <c r="LP346" s="106"/>
      <c r="LQ346" s="106"/>
      <c r="LR346" s="106"/>
      <c r="LS346" s="106"/>
      <c r="LT346" s="106"/>
      <c r="LU346" s="106"/>
      <c r="LV346" s="106"/>
      <c r="LW346" s="106"/>
      <c r="LX346" s="106"/>
      <c r="LY346" s="106"/>
      <c r="LZ346" s="106"/>
      <c r="MA346" s="106"/>
      <c r="MB346" s="106"/>
      <c r="MC346" s="106"/>
      <c r="MD346" s="106"/>
      <c r="ME346" s="106"/>
      <c r="MF346" s="106"/>
      <c r="MG346" s="106"/>
      <c r="MH346" s="106"/>
      <c r="MI346" s="106"/>
      <c r="MJ346" s="106"/>
      <c r="MK346" s="106"/>
      <c r="ML346" s="106"/>
      <c r="MM346" s="106"/>
      <c r="MN346" s="106"/>
      <c r="MO346" s="106"/>
      <c r="MP346" s="106"/>
      <c r="MQ346" s="106"/>
      <c r="MR346" s="106"/>
      <c r="MS346" s="106"/>
      <c r="MT346" s="106"/>
      <c r="MU346" s="106"/>
      <c r="MV346" s="106"/>
      <c r="MW346" s="106"/>
      <c r="MX346" s="106"/>
      <c r="MY346" s="106"/>
      <c r="MZ346" s="106"/>
      <c r="NA346" s="106"/>
      <c r="NB346" s="106"/>
      <c r="NC346" s="106"/>
      <c r="ND346" s="106"/>
      <c r="NE346" s="106"/>
      <c r="NF346" s="106"/>
      <c r="NG346" s="106"/>
      <c r="NH346" s="106"/>
      <c r="NI346" s="106"/>
      <c r="NJ346" s="106"/>
      <c r="NK346" s="106"/>
      <c r="NL346" s="106"/>
      <c r="NM346" s="106"/>
      <c r="NN346" s="106"/>
      <c r="NO346" s="106"/>
      <c r="NP346" s="106"/>
      <c r="NQ346" s="106"/>
      <c r="NR346" s="106"/>
      <c r="NS346" s="106"/>
      <c r="NT346" s="106"/>
      <c r="NU346" s="106"/>
      <c r="NV346" s="106"/>
      <c r="NW346" s="106"/>
      <c r="NX346" s="106"/>
      <c r="NY346" s="106"/>
      <c r="NZ346" s="106"/>
      <c r="OA346" s="106"/>
      <c r="OB346" s="106"/>
      <c r="OC346" s="106"/>
      <c r="OD346" s="106"/>
      <c r="OE346" s="106"/>
      <c r="OF346" s="106"/>
      <c r="OG346" s="106"/>
      <c r="OH346" s="106"/>
      <c r="OI346" s="106"/>
      <c r="OJ346" s="106"/>
      <c r="OK346" s="106"/>
      <c r="OL346" s="106"/>
      <c r="OM346" s="106"/>
      <c r="ON346" s="106"/>
      <c r="OO346" s="106"/>
      <c r="OP346" s="106"/>
      <c r="OQ346" s="106"/>
      <c r="OR346" s="106"/>
      <c r="OS346" s="106"/>
      <c r="OT346" s="106"/>
      <c r="OU346" s="106"/>
      <c r="OV346" s="106"/>
      <c r="OW346" s="106"/>
      <c r="OX346" s="106"/>
      <c r="OY346" s="106"/>
      <c r="OZ346" s="106"/>
      <c r="PA346" s="106"/>
      <c r="PB346" s="106"/>
      <c r="PC346" s="106"/>
      <c r="PD346" s="106"/>
      <c r="PE346" s="106"/>
      <c r="PF346" s="106"/>
      <c r="PG346" s="106"/>
      <c r="PH346" s="106"/>
      <c r="PI346" s="106"/>
      <c r="PJ346" s="106"/>
      <c r="PK346" s="106"/>
      <c r="PL346" s="106"/>
      <c r="PM346" s="106"/>
      <c r="PN346" s="106"/>
      <c r="PO346" s="106"/>
      <c r="PP346" s="106"/>
      <c r="PQ346" s="106"/>
      <c r="PR346" s="106"/>
      <c r="PS346" s="106"/>
      <c r="PT346" s="106"/>
      <c r="PU346" s="106"/>
      <c r="PV346" s="106"/>
      <c r="PW346" s="106"/>
      <c r="PX346" s="106"/>
      <c r="PY346" s="106"/>
      <c r="PZ346" s="106"/>
      <c r="QA346" s="106"/>
      <c r="QB346" s="106"/>
      <c r="QC346" s="106"/>
      <c r="QD346" s="106"/>
      <c r="QE346" s="106"/>
      <c r="QF346" s="106"/>
      <c r="QG346" s="106"/>
      <c r="QH346" s="106"/>
      <c r="QI346" s="106"/>
      <c r="QJ346" s="106"/>
      <c r="QK346" s="106"/>
      <c r="QL346" s="106"/>
      <c r="QM346" s="106"/>
      <c r="QN346" s="106"/>
      <c r="QO346" s="106"/>
      <c r="QP346" s="106"/>
      <c r="QQ346" s="106"/>
      <c r="QR346" s="106"/>
      <c r="QS346" s="106"/>
      <c r="QT346" s="106"/>
      <c r="QU346" s="106"/>
      <c r="QV346" s="106"/>
      <c r="QW346" s="106"/>
      <c r="QX346" s="106"/>
      <c r="QY346" s="106"/>
      <c r="QZ346" s="106"/>
      <c r="RA346" s="106"/>
      <c r="RB346" s="106"/>
      <c r="RC346" s="106"/>
      <c r="RD346" s="106"/>
      <c r="RE346" s="106"/>
      <c r="RF346" s="106"/>
      <c r="RG346" s="106"/>
      <c r="RH346" s="106"/>
      <c r="RI346" s="106"/>
      <c r="RJ346" s="106"/>
      <c r="RK346" s="106"/>
      <c r="RL346" s="106"/>
      <c r="RM346" s="106"/>
      <c r="RN346" s="106"/>
      <c r="RO346" s="106"/>
      <c r="RP346" s="106"/>
      <c r="RQ346" s="106"/>
      <c r="RR346" s="106"/>
    </row>
    <row r="347" spans="1:486" x14ac:dyDescent="0.3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14"/>
      <c r="Q347" s="114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  <c r="GB347" s="106"/>
      <c r="GC347" s="106"/>
      <c r="GD347" s="106"/>
      <c r="GE347" s="106"/>
      <c r="GF347" s="106"/>
      <c r="GG347" s="106"/>
      <c r="GH347" s="106"/>
      <c r="GI347" s="106"/>
      <c r="GJ347" s="106"/>
      <c r="GK347" s="106"/>
      <c r="GL347" s="106"/>
      <c r="GM347" s="106"/>
      <c r="GN347" s="106"/>
      <c r="GO347" s="106"/>
      <c r="GP347" s="106"/>
      <c r="GQ347" s="106"/>
      <c r="GR347" s="106"/>
      <c r="GS347" s="106"/>
      <c r="GT347" s="106"/>
      <c r="GU347" s="106"/>
      <c r="GV347" s="106"/>
      <c r="GW347" s="106"/>
      <c r="GX347" s="106"/>
      <c r="GY347" s="106"/>
      <c r="GZ347" s="106"/>
      <c r="HA347" s="106"/>
      <c r="HB347" s="106"/>
      <c r="HC347" s="106"/>
      <c r="HD347" s="106"/>
      <c r="HE347" s="106"/>
      <c r="HF347" s="106"/>
      <c r="HG347" s="106"/>
      <c r="HH347" s="106"/>
      <c r="HI347" s="106"/>
      <c r="HJ347" s="106"/>
      <c r="HK347" s="106"/>
      <c r="HL347" s="106"/>
      <c r="HM347" s="106"/>
      <c r="HN347" s="106"/>
      <c r="HO347" s="106"/>
      <c r="HP347" s="106"/>
      <c r="HQ347" s="106"/>
      <c r="HR347" s="106"/>
      <c r="HS347" s="106"/>
      <c r="HT347" s="106"/>
      <c r="HU347" s="106"/>
      <c r="HV347" s="106"/>
      <c r="HW347" s="106"/>
      <c r="HX347" s="106"/>
      <c r="HY347" s="106"/>
      <c r="HZ347" s="106"/>
      <c r="IA347" s="106"/>
      <c r="IB347" s="106"/>
      <c r="IC347" s="106"/>
      <c r="ID347" s="106"/>
      <c r="IE347" s="106"/>
      <c r="IF347" s="106"/>
      <c r="IG347" s="106"/>
      <c r="IH347" s="106"/>
      <c r="II347" s="106"/>
      <c r="IJ347" s="106"/>
      <c r="IK347" s="106"/>
      <c r="IL347" s="106"/>
      <c r="IM347" s="106"/>
      <c r="IN347" s="106"/>
      <c r="IO347" s="106"/>
      <c r="IP347" s="106"/>
      <c r="IQ347" s="106"/>
      <c r="IR347" s="106"/>
      <c r="IS347" s="106"/>
      <c r="IT347" s="106"/>
      <c r="IU347" s="106"/>
      <c r="IV347" s="106"/>
      <c r="IW347" s="106"/>
      <c r="IX347" s="106"/>
      <c r="IY347" s="106"/>
      <c r="IZ347" s="106"/>
      <c r="JA347" s="106"/>
      <c r="JB347" s="106"/>
      <c r="JC347" s="106"/>
      <c r="JD347" s="106"/>
      <c r="JE347" s="106"/>
      <c r="JF347" s="106"/>
      <c r="JG347" s="106"/>
      <c r="JH347" s="106"/>
      <c r="JI347" s="106"/>
      <c r="JJ347" s="106"/>
      <c r="JK347" s="106"/>
      <c r="JL347" s="106"/>
      <c r="JM347" s="106"/>
      <c r="JN347" s="106"/>
      <c r="JO347" s="106"/>
      <c r="JP347" s="106"/>
      <c r="JQ347" s="106"/>
      <c r="JR347" s="106"/>
      <c r="JS347" s="106"/>
      <c r="JT347" s="106"/>
      <c r="JU347" s="106"/>
      <c r="JV347" s="106"/>
      <c r="JW347" s="106"/>
      <c r="JX347" s="106"/>
      <c r="JY347" s="106"/>
      <c r="JZ347" s="106"/>
      <c r="KA347" s="106"/>
      <c r="KB347" s="106"/>
      <c r="KC347" s="106"/>
      <c r="KD347" s="106"/>
      <c r="KE347" s="106"/>
      <c r="KF347" s="106"/>
      <c r="KG347" s="106"/>
      <c r="KH347" s="106"/>
      <c r="KI347" s="106"/>
      <c r="KJ347" s="106"/>
      <c r="KK347" s="106"/>
      <c r="KL347" s="106"/>
      <c r="KM347" s="106"/>
      <c r="KN347" s="106"/>
      <c r="KO347" s="106"/>
      <c r="KP347" s="106"/>
      <c r="KQ347" s="106"/>
      <c r="KR347" s="106"/>
      <c r="KS347" s="106"/>
      <c r="KT347" s="106"/>
      <c r="KU347" s="106"/>
      <c r="KV347" s="106"/>
      <c r="KW347" s="106"/>
      <c r="KX347" s="106"/>
      <c r="KY347" s="106"/>
      <c r="KZ347" s="106"/>
      <c r="LA347" s="106"/>
      <c r="LB347" s="106"/>
      <c r="LC347" s="106"/>
      <c r="LD347" s="106"/>
      <c r="LE347" s="106"/>
      <c r="LF347" s="106"/>
      <c r="LG347" s="106"/>
      <c r="LH347" s="106"/>
      <c r="LI347" s="106"/>
      <c r="LJ347" s="106"/>
      <c r="LK347" s="106"/>
      <c r="LL347" s="106"/>
      <c r="LM347" s="106"/>
      <c r="LN347" s="106"/>
      <c r="LO347" s="106"/>
      <c r="LP347" s="106"/>
      <c r="LQ347" s="106"/>
      <c r="LR347" s="106"/>
      <c r="LS347" s="106"/>
      <c r="LT347" s="106"/>
      <c r="LU347" s="106"/>
      <c r="LV347" s="106"/>
      <c r="LW347" s="106"/>
      <c r="LX347" s="106"/>
      <c r="LY347" s="106"/>
      <c r="LZ347" s="106"/>
      <c r="MA347" s="106"/>
      <c r="MB347" s="106"/>
      <c r="MC347" s="106"/>
      <c r="MD347" s="106"/>
      <c r="ME347" s="106"/>
      <c r="MF347" s="106"/>
      <c r="MG347" s="106"/>
      <c r="MH347" s="106"/>
      <c r="MI347" s="106"/>
      <c r="MJ347" s="106"/>
      <c r="MK347" s="106"/>
      <c r="ML347" s="106"/>
      <c r="MM347" s="106"/>
      <c r="MN347" s="106"/>
      <c r="MO347" s="106"/>
      <c r="MP347" s="106"/>
      <c r="MQ347" s="106"/>
      <c r="MR347" s="106"/>
      <c r="MS347" s="106"/>
      <c r="MT347" s="106"/>
      <c r="MU347" s="106"/>
      <c r="MV347" s="106"/>
      <c r="MW347" s="106"/>
      <c r="MX347" s="106"/>
      <c r="MY347" s="106"/>
      <c r="MZ347" s="106"/>
      <c r="NA347" s="106"/>
      <c r="NB347" s="106"/>
      <c r="NC347" s="106"/>
      <c r="ND347" s="106"/>
      <c r="NE347" s="106"/>
      <c r="NF347" s="106"/>
      <c r="NG347" s="106"/>
      <c r="NH347" s="106"/>
      <c r="NI347" s="106"/>
      <c r="NJ347" s="106"/>
      <c r="NK347" s="106"/>
      <c r="NL347" s="106"/>
      <c r="NM347" s="106"/>
      <c r="NN347" s="106"/>
      <c r="NO347" s="106"/>
      <c r="NP347" s="106"/>
      <c r="NQ347" s="106"/>
      <c r="NR347" s="106"/>
      <c r="NS347" s="106"/>
      <c r="NT347" s="106"/>
      <c r="NU347" s="106"/>
      <c r="NV347" s="106"/>
      <c r="NW347" s="106"/>
      <c r="NX347" s="106"/>
      <c r="NY347" s="106"/>
      <c r="NZ347" s="106"/>
      <c r="OA347" s="106"/>
      <c r="OB347" s="106"/>
      <c r="OC347" s="106"/>
      <c r="OD347" s="106"/>
      <c r="OE347" s="106"/>
      <c r="OF347" s="106"/>
      <c r="OG347" s="106"/>
      <c r="OH347" s="106"/>
      <c r="OI347" s="106"/>
      <c r="OJ347" s="106"/>
      <c r="OK347" s="106"/>
      <c r="OL347" s="106"/>
      <c r="OM347" s="106"/>
      <c r="ON347" s="106"/>
      <c r="OO347" s="106"/>
      <c r="OP347" s="106"/>
      <c r="OQ347" s="106"/>
      <c r="OR347" s="106"/>
      <c r="OS347" s="106"/>
      <c r="OT347" s="106"/>
      <c r="OU347" s="106"/>
      <c r="OV347" s="106"/>
      <c r="OW347" s="106"/>
      <c r="OX347" s="106"/>
      <c r="OY347" s="106"/>
      <c r="OZ347" s="106"/>
      <c r="PA347" s="106"/>
      <c r="PB347" s="106"/>
      <c r="PC347" s="106"/>
      <c r="PD347" s="106"/>
      <c r="PE347" s="106"/>
      <c r="PF347" s="106"/>
      <c r="PG347" s="106"/>
      <c r="PH347" s="106"/>
      <c r="PI347" s="106"/>
      <c r="PJ347" s="106"/>
      <c r="PK347" s="106"/>
      <c r="PL347" s="106"/>
      <c r="PM347" s="106"/>
      <c r="PN347" s="106"/>
      <c r="PO347" s="106"/>
      <c r="PP347" s="106"/>
      <c r="PQ347" s="106"/>
      <c r="PR347" s="106"/>
      <c r="PS347" s="106"/>
      <c r="PT347" s="106"/>
      <c r="PU347" s="106"/>
      <c r="PV347" s="106"/>
      <c r="PW347" s="106"/>
      <c r="PX347" s="106"/>
      <c r="PY347" s="106"/>
      <c r="PZ347" s="106"/>
      <c r="QA347" s="106"/>
      <c r="QB347" s="106"/>
      <c r="QC347" s="106"/>
      <c r="QD347" s="106"/>
      <c r="QE347" s="106"/>
      <c r="QF347" s="106"/>
      <c r="QG347" s="106"/>
      <c r="QH347" s="106"/>
      <c r="QI347" s="106"/>
      <c r="QJ347" s="106"/>
      <c r="QK347" s="106"/>
      <c r="QL347" s="106"/>
      <c r="QM347" s="106"/>
      <c r="QN347" s="106"/>
      <c r="QO347" s="106"/>
      <c r="QP347" s="106"/>
      <c r="QQ347" s="106"/>
      <c r="QR347" s="106"/>
      <c r="QS347" s="106"/>
      <c r="QT347" s="106"/>
      <c r="QU347" s="106"/>
      <c r="QV347" s="106"/>
      <c r="QW347" s="106"/>
      <c r="QX347" s="106"/>
      <c r="QY347" s="106"/>
      <c r="QZ347" s="106"/>
      <c r="RA347" s="106"/>
      <c r="RB347" s="106"/>
      <c r="RC347" s="106"/>
      <c r="RD347" s="106"/>
      <c r="RE347" s="106"/>
      <c r="RF347" s="106"/>
      <c r="RG347" s="106"/>
      <c r="RH347" s="106"/>
      <c r="RI347" s="106"/>
      <c r="RJ347" s="106"/>
      <c r="RK347" s="106"/>
      <c r="RL347" s="106"/>
      <c r="RM347" s="106"/>
      <c r="RN347" s="106"/>
      <c r="RO347" s="106"/>
      <c r="RP347" s="106"/>
      <c r="RQ347" s="106"/>
      <c r="RR347" s="106"/>
    </row>
    <row r="348" spans="1:486" x14ac:dyDescent="0.3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14"/>
      <c r="Q348" s="114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  <c r="GB348" s="106"/>
      <c r="GC348" s="106"/>
      <c r="GD348" s="106"/>
      <c r="GE348" s="106"/>
      <c r="GF348" s="106"/>
      <c r="GG348" s="106"/>
      <c r="GH348" s="106"/>
      <c r="GI348" s="106"/>
      <c r="GJ348" s="106"/>
      <c r="GK348" s="106"/>
      <c r="GL348" s="106"/>
      <c r="GM348" s="106"/>
      <c r="GN348" s="106"/>
      <c r="GO348" s="106"/>
      <c r="GP348" s="106"/>
      <c r="GQ348" s="106"/>
      <c r="GR348" s="106"/>
      <c r="GS348" s="106"/>
      <c r="GT348" s="106"/>
      <c r="GU348" s="106"/>
      <c r="GV348" s="106"/>
      <c r="GW348" s="106"/>
      <c r="GX348" s="106"/>
      <c r="GY348" s="106"/>
      <c r="GZ348" s="106"/>
      <c r="HA348" s="106"/>
      <c r="HB348" s="106"/>
      <c r="HC348" s="106"/>
      <c r="HD348" s="106"/>
      <c r="HE348" s="106"/>
      <c r="HF348" s="106"/>
      <c r="HG348" s="106"/>
      <c r="HH348" s="106"/>
      <c r="HI348" s="106"/>
      <c r="HJ348" s="106"/>
      <c r="HK348" s="106"/>
      <c r="HL348" s="106"/>
      <c r="HM348" s="106"/>
      <c r="HN348" s="106"/>
      <c r="HO348" s="106"/>
      <c r="HP348" s="106"/>
      <c r="HQ348" s="106"/>
      <c r="HR348" s="106"/>
      <c r="HS348" s="106"/>
      <c r="HT348" s="106"/>
      <c r="HU348" s="106"/>
      <c r="HV348" s="106"/>
      <c r="HW348" s="106"/>
      <c r="HX348" s="106"/>
      <c r="HY348" s="106"/>
      <c r="HZ348" s="106"/>
      <c r="IA348" s="106"/>
      <c r="IB348" s="106"/>
      <c r="IC348" s="106"/>
      <c r="ID348" s="106"/>
      <c r="IE348" s="106"/>
      <c r="IF348" s="106"/>
      <c r="IG348" s="106"/>
      <c r="IH348" s="106"/>
      <c r="II348" s="106"/>
      <c r="IJ348" s="106"/>
      <c r="IK348" s="106"/>
      <c r="IL348" s="106"/>
      <c r="IM348" s="106"/>
      <c r="IN348" s="106"/>
      <c r="IO348" s="106"/>
      <c r="IP348" s="106"/>
      <c r="IQ348" s="106"/>
      <c r="IR348" s="106"/>
      <c r="IS348" s="106"/>
      <c r="IT348" s="106"/>
      <c r="IU348" s="106"/>
      <c r="IV348" s="106"/>
      <c r="IW348" s="106"/>
      <c r="IX348" s="106"/>
      <c r="IY348" s="106"/>
      <c r="IZ348" s="106"/>
      <c r="JA348" s="106"/>
      <c r="JB348" s="106"/>
      <c r="JC348" s="106"/>
      <c r="JD348" s="106"/>
      <c r="JE348" s="106"/>
      <c r="JF348" s="106"/>
      <c r="JG348" s="106"/>
      <c r="JH348" s="106"/>
      <c r="JI348" s="106"/>
      <c r="JJ348" s="106"/>
      <c r="JK348" s="106"/>
      <c r="JL348" s="106"/>
      <c r="JM348" s="106"/>
      <c r="JN348" s="106"/>
      <c r="JO348" s="106"/>
      <c r="JP348" s="106"/>
      <c r="JQ348" s="106"/>
      <c r="JR348" s="106"/>
      <c r="JS348" s="106"/>
      <c r="JT348" s="106"/>
      <c r="JU348" s="106"/>
      <c r="JV348" s="106"/>
      <c r="JW348" s="106"/>
      <c r="JX348" s="106"/>
      <c r="JY348" s="106"/>
      <c r="JZ348" s="106"/>
      <c r="KA348" s="106"/>
      <c r="KB348" s="106"/>
      <c r="KC348" s="106"/>
      <c r="KD348" s="106"/>
      <c r="KE348" s="106"/>
      <c r="KF348" s="106"/>
      <c r="KG348" s="106"/>
      <c r="KH348" s="106"/>
      <c r="KI348" s="106"/>
      <c r="KJ348" s="106"/>
      <c r="KK348" s="106"/>
      <c r="KL348" s="106"/>
      <c r="KM348" s="106"/>
      <c r="KN348" s="106"/>
      <c r="KO348" s="106"/>
      <c r="KP348" s="106"/>
      <c r="KQ348" s="106"/>
      <c r="KR348" s="106"/>
      <c r="KS348" s="106"/>
      <c r="KT348" s="106"/>
      <c r="KU348" s="106"/>
      <c r="KV348" s="106"/>
      <c r="KW348" s="106"/>
      <c r="KX348" s="106"/>
      <c r="KY348" s="106"/>
      <c r="KZ348" s="106"/>
      <c r="LA348" s="106"/>
      <c r="LB348" s="106"/>
      <c r="LC348" s="106"/>
      <c r="LD348" s="106"/>
      <c r="LE348" s="106"/>
      <c r="LF348" s="106"/>
      <c r="LG348" s="106"/>
      <c r="LH348" s="106"/>
      <c r="LI348" s="106"/>
      <c r="LJ348" s="106"/>
      <c r="LK348" s="106"/>
      <c r="LL348" s="106"/>
      <c r="LM348" s="106"/>
      <c r="LN348" s="106"/>
      <c r="LO348" s="106"/>
      <c r="LP348" s="106"/>
      <c r="LQ348" s="106"/>
      <c r="LR348" s="106"/>
      <c r="LS348" s="106"/>
      <c r="LT348" s="106"/>
      <c r="LU348" s="106"/>
      <c r="LV348" s="106"/>
      <c r="LW348" s="106"/>
      <c r="LX348" s="106"/>
      <c r="LY348" s="106"/>
      <c r="LZ348" s="106"/>
      <c r="MA348" s="106"/>
      <c r="MB348" s="106"/>
      <c r="MC348" s="106"/>
      <c r="MD348" s="106"/>
      <c r="ME348" s="106"/>
      <c r="MF348" s="106"/>
      <c r="MG348" s="106"/>
      <c r="MH348" s="106"/>
      <c r="MI348" s="106"/>
      <c r="MJ348" s="106"/>
      <c r="MK348" s="106"/>
      <c r="ML348" s="106"/>
      <c r="MM348" s="106"/>
      <c r="MN348" s="106"/>
      <c r="MO348" s="106"/>
      <c r="MP348" s="106"/>
      <c r="MQ348" s="106"/>
      <c r="MR348" s="106"/>
      <c r="MS348" s="106"/>
      <c r="MT348" s="106"/>
      <c r="MU348" s="106"/>
      <c r="MV348" s="106"/>
      <c r="MW348" s="106"/>
      <c r="MX348" s="106"/>
      <c r="MY348" s="106"/>
      <c r="MZ348" s="106"/>
      <c r="NA348" s="106"/>
      <c r="NB348" s="106"/>
      <c r="NC348" s="106"/>
      <c r="ND348" s="106"/>
      <c r="NE348" s="106"/>
      <c r="NF348" s="106"/>
      <c r="NG348" s="106"/>
      <c r="NH348" s="106"/>
      <c r="NI348" s="106"/>
      <c r="NJ348" s="106"/>
      <c r="NK348" s="106"/>
      <c r="NL348" s="106"/>
      <c r="NM348" s="106"/>
      <c r="NN348" s="106"/>
      <c r="NO348" s="106"/>
      <c r="NP348" s="106"/>
      <c r="NQ348" s="106"/>
      <c r="NR348" s="106"/>
      <c r="NS348" s="106"/>
      <c r="NT348" s="106"/>
      <c r="NU348" s="106"/>
      <c r="NV348" s="106"/>
      <c r="NW348" s="106"/>
      <c r="NX348" s="106"/>
      <c r="NY348" s="106"/>
      <c r="NZ348" s="106"/>
      <c r="OA348" s="106"/>
      <c r="OB348" s="106"/>
      <c r="OC348" s="106"/>
      <c r="OD348" s="106"/>
      <c r="OE348" s="106"/>
      <c r="OF348" s="106"/>
      <c r="OG348" s="106"/>
      <c r="OH348" s="106"/>
      <c r="OI348" s="106"/>
      <c r="OJ348" s="106"/>
      <c r="OK348" s="106"/>
      <c r="OL348" s="106"/>
      <c r="OM348" s="106"/>
      <c r="ON348" s="106"/>
      <c r="OO348" s="106"/>
      <c r="OP348" s="106"/>
      <c r="OQ348" s="106"/>
      <c r="OR348" s="106"/>
      <c r="OS348" s="106"/>
      <c r="OT348" s="106"/>
      <c r="OU348" s="106"/>
      <c r="OV348" s="106"/>
      <c r="OW348" s="106"/>
      <c r="OX348" s="106"/>
      <c r="OY348" s="106"/>
      <c r="OZ348" s="106"/>
      <c r="PA348" s="106"/>
      <c r="PB348" s="106"/>
      <c r="PC348" s="106"/>
      <c r="PD348" s="106"/>
      <c r="PE348" s="106"/>
      <c r="PF348" s="106"/>
      <c r="PG348" s="106"/>
      <c r="PH348" s="106"/>
      <c r="PI348" s="106"/>
      <c r="PJ348" s="106"/>
      <c r="PK348" s="106"/>
      <c r="PL348" s="106"/>
      <c r="PM348" s="106"/>
      <c r="PN348" s="106"/>
      <c r="PO348" s="106"/>
      <c r="PP348" s="106"/>
      <c r="PQ348" s="106"/>
      <c r="PR348" s="106"/>
      <c r="PS348" s="106"/>
      <c r="PT348" s="106"/>
      <c r="PU348" s="106"/>
      <c r="PV348" s="106"/>
      <c r="PW348" s="106"/>
      <c r="PX348" s="106"/>
      <c r="PY348" s="106"/>
      <c r="PZ348" s="106"/>
      <c r="QA348" s="106"/>
      <c r="QB348" s="106"/>
      <c r="QC348" s="106"/>
      <c r="QD348" s="106"/>
      <c r="QE348" s="106"/>
      <c r="QF348" s="106"/>
      <c r="QG348" s="106"/>
      <c r="QH348" s="106"/>
      <c r="QI348" s="106"/>
      <c r="QJ348" s="106"/>
      <c r="QK348" s="106"/>
      <c r="QL348" s="106"/>
      <c r="QM348" s="106"/>
      <c r="QN348" s="106"/>
      <c r="QO348" s="106"/>
      <c r="QP348" s="106"/>
      <c r="QQ348" s="106"/>
      <c r="QR348" s="106"/>
      <c r="QS348" s="106"/>
      <c r="QT348" s="106"/>
      <c r="QU348" s="106"/>
      <c r="QV348" s="106"/>
      <c r="QW348" s="106"/>
      <c r="QX348" s="106"/>
      <c r="QY348" s="106"/>
      <c r="QZ348" s="106"/>
      <c r="RA348" s="106"/>
      <c r="RB348" s="106"/>
      <c r="RC348" s="106"/>
      <c r="RD348" s="106"/>
      <c r="RE348" s="106"/>
      <c r="RF348" s="106"/>
      <c r="RG348" s="106"/>
      <c r="RH348" s="106"/>
      <c r="RI348" s="106"/>
      <c r="RJ348" s="106"/>
      <c r="RK348" s="106"/>
      <c r="RL348" s="106"/>
      <c r="RM348" s="106"/>
      <c r="RN348" s="106"/>
      <c r="RO348" s="106"/>
      <c r="RP348" s="106"/>
      <c r="RQ348" s="106"/>
      <c r="RR348" s="106"/>
    </row>
    <row r="349" spans="1:486" x14ac:dyDescent="0.3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14"/>
      <c r="Q349" s="114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  <c r="GB349" s="106"/>
      <c r="GC349" s="106"/>
      <c r="GD349" s="106"/>
      <c r="GE349" s="106"/>
      <c r="GF349" s="106"/>
      <c r="GG349" s="106"/>
      <c r="GH349" s="106"/>
      <c r="GI349" s="106"/>
      <c r="GJ349" s="106"/>
      <c r="GK349" s="106"/>
      <c r="GL349" s="106"/>
      <c r="GM349" s="106"/>
      <c r="GN349" s="106"/>
      <c r="GO349" s="106"/>
      <c r="GP349" s="106"/>
      <c r="GQ349" s="106"/>
      <c r="GR349" s="106"/>
      <c r="GS349" s="106"/>
      <c r="GT349" s="106"/>
      <c r="GU349" s="106"/>
      <c r="GV349" s="106"/>
      <c r="GW349" s="106"/>
      <c r="GX349" s="106"/>
      <c r="GY349" s="106"/>
      <c r="GZ349" s="106"/>
      <c r="HA349" s="106"/>
      <c r="HB349" s="106"/>
      <c r="HC349" s="106"/>
      <c r="HD349" s="106"/>
      <c r="HE349" s="106"/>
      <c r="HF349" s="106"/>
      <c r="HG349" s="106"/>
      <c r="HH349" s="106"/>
      <c r="HI349" s="106"/>
      <c r="HJ349" s="106"/>
      <c r="HK349" s="106"/>
      <c r="HL349" s="106"/>
      <c r="HM349" s="106"/>
      <c r="HN349" s="106"/>
      <c r="HO349" s="106"/>
      <c r="HP349" s="106"/>
      <c r="HQ349" s="106"/>
      <c r="HR349" s="106"/>
      <c r="HS349" s="106"/>
      <c r="HT349" s="106"/>
      <c r="HU349" s="106"/>
      <c r="HV349" s="106"/>
      <c r="HW349" s="106"/>
      <c r="HX349" s="106"/>
      <c r="HY349" s="106"/>
      <c r="HZ349" s="106"/>
      <c r="IA349" s="106"/>
      <c r="IB349" s="106"/>
      <c r="IC349" s="106"/>
      <c r="ID349" s="106"/>
      <c r="IE349" s="106"/>
      <c r="IF349" s="106"/>
      <c r="IG349" s="106"/>
      <c r="IH349" s="106"/>
      <c r="II349" s="106"/>
      <c r="IJ349" s="106"/>
      <c r="IK349" s="106"/>
      <c r="IL349" s="106"/>
      <c r="IM349" s="106"/>
      <c r="IN349" s="106"/>
      <c r="IO349" s="106"/>
      <c r="IP349" s="106"/>
      <c r="IQ349" s="106"/>
      <c r="IR349" s="106"/>
      <c r="IS349" s="106"/>
      <c r="IT349" s="106"/>
      <c r="IU349" s="106"/>
      <c r="IV349" s="106"/>
      <c r="IW349" s="106"/>
      <c r="IX349" s="106"/>
      <c r="IY349" s="106"/>
      <c r="IZ349" s="106"/>
      <c r="JA349" s="106"/>
      <c r="JB349" s="106"/>
      <c r="JC349" s="106"/>
      <c r="JD349" s="106"/>
      <c r="JE349" s="106"/>
      <c r="JF349" s="106"/>
      <c r="JG349" s="106"/>
      <c r="JH349" s="106"/>
      <c r="JI349" s="106"/>
      <c r="JJ349" s="106"/>
      <c r="JK349" s="106"/>
      <c r="JL349" s="106"/>
      <c r="JM349" s="106"/>
      <c r="JN349" s="106"/>
      <c r="JO349" s="106"/>
      <c r="JP349" s="106"/>
      <c r="JQ349" s="106"/>
      <c r="JR349" s="106"/>
      <c r="JS349" s="106"/>
      <c r="JT349" s="106"/>
      <c r="JU349" s="106"/>
      <c r="JV349" s="106"/>
      <c r="JW349" s="106"/>
      <c r="JX349" s="106"/>
      <c r="JY349" s="106"/>
      <c r="JZ349" s="106"/>
      <c r="KA349" s="106"/>
      <c r="KB349" s="106"/>
      <c r="KC349" s="106"/>
      <c r="KD349" s="106"/>
      <c r="KE349" s="106"/>
      <c r="KF349" s="106"/>
      <c r="KG349" s="106"/>
      <c r="KH349" s="106"/>
      <c r="KI349" s="106"/>
      <c r="KJ349" s="106"/>
      <c r="KK349" s="106"/>
      <c r="KL349" s="106"/>
      <c r="KM349" s="106"/>
      <c r="KN349" s="106"/>
      <c r="KO349" s="106"/>
      <c r="KP349" s="106"/>
      <c r="KQ349" s="106"/>
      <c r="KR349" s="106"/>
      <c r="KS349" s="106"/>
      <c r="KT349" s="106"/>
      <c r="KU349" s="106"/>
      <c r="KV349" s="106"/>
      <c r="KW349" s="106"/>
      <c r="KX349" s="106"/>
      <c r="KY349" s="106"/>
      <c r="KZ349" s="106"/>
      <c r="LA349" s="106"/>
      <c r="LB349" s="106"/>
      <c r="LC349" s="106"/>
      <c r="LD349" s="106"/>
      <c r="LE349" s="106"/>
      <c r="LF349" s="106"/>
      <c r="LG349" s="106"/>
      <c r="LH349" s="106"/>
      <c r="LI349" s="106"/>
      <c r="LJ349" s="106"/>
      <c r="LK349" s="106"/>
      <c r="LL349" s="106"/>
      <c r="LM349" s="106"/>
      <c r="LN349" s="106"/>
      <c r="LO349" s="106"/>
      <c r="LP349" s="106"/>
      <c r="LQ349" s="106"/>
      <c r="LR349" s="106"/>
      <c r="LS349" s="106"/>
      <c r="LT349" s="106"/>
      <c r="LU349" s="106"/>
      <c r="LV349" s="106"/>
      <c r="LW349" s="106"/>
      <c r="LX349" s="106"/>
      <c r="LY349" s="106"/>
      <c r="LZ349" s="106"/>
      <c r="MA349" s="106"/>
      <c r="MB349" s="106"/>
      <c r="MC349" s="106"/>
      <c r="MD349" s="106"/>
      <c r="ME349" s="106"/>
      <c r="MF349" s="106"/>
      <c r="MG349" s="106"/>
      <c r="MH349" s="106"/>
      <c r="MI349" s="106"/>
      <c r="MJ349" s="106"/>
      <c r="MK349" s="106"/>
      <c r="ML349" s="106"/>
      <c r="MM349" s="106"/>
      <c r="MN349" s="106"/>
      <c r="MO349" s="106"/>
      <c r="MP349" s="106"/>
      <c r="MQ349" s="106"/>
      <c r="MR349" s="106"/>
      <c r="MS349" s="106"/>
      <c r="MT349" s="106"/>
      <c r="MU349" s="106"/>
      <c r="MV349" s="106"/>
      <c r="MW349" s="106"/>
      <c r="MX349" s="106"/>
      <c r="MY349" s="106"/>
      <c r="MZ349" s="106"/>
      <c r="NA349" s="106"/>
      <c r="NB349" s="106"/>
      <c r="NC349" s="106"/>
      <c r="ND349" s="106"/>
      <c r="NE349" s="106"/>
      <c r="NF349" s="106"/>
      <c r="NG349" s="106"/>
      <c r="NH349" s="106"/>
      <c r="NI349" s="106"/>
      <c r="NJ349" s="106"/>
      <c r="NK349" s="106"/>
      <c r="NL349" s="106"/>
      <c r="NM349" s="106"/>
      <c r="NN349" s="106"/>
      <c r="NO349" s="106"/>
      <c r="NP349" s="106"/>
      <c r="NQ349" s="106"/>
      <c r="NR349" s="106"/>
      <c r="NS349" s="106"/>
      <c r="NT349" s="106"/>
      <c r="NU349" s="106"/>
      <c r="NV349" s="106"/>
      <c r="NW349" s="106"/>
      <c r="NX349" s="106"/>
      <c r="NY349" s="106"/>
      <c r="NZ349" s="106"/>
      <c r="OA349" s="106"/>
      <c r="OB349" s="106"/>
      <c r="OC349" s="106"/>
      <c r="OD349" s="106"/>
      <c r="OE349" s="106"/>
      <c r="OF349" s="106"/>
      <c r="OG349" s="106"/>
      <c r="OH349" s="106"/>
      <c r="OI349" s="106"/>
      <c r="OJ349" s="106"/>
      <c r="OK349" s="106"/>
      <c r="OL349" s="106"/>
      <c r="OM349" s="106"/>
      <c r="ON349" s="106"/>
      <c r="OO349" s="106"/>
      <c r="OP349" s="106"/>
      <c r="OQ349" s="106"/>
      <c r="OR349" s="106"/>
      <c r="OS349" s="106"/>
      <c r="OT349" s="106"/>
      <c r="OU349" s="106"/>
      <c r="OV349" s="106"/>
      <c r="OW349" s="106"/>
      <c r="OX349" s="106"/>
      <c r="OY349" s="106"/>
      <c r="OZ349" s="106"/>
      <c r="PA349" s="106"/>
      <c r="PB349" s="106"/>
      <c r="PC349" s="106"/>
      <c r="PD349" s="106"/>
      <c r="PE349" s="106"/>
      <c r="PF349" s="106"/>
      <c r="PG349" s="106"/>
      <c r="PH349" s="106"/>
      <c r="PI349" s="106"/>
      <c r="PJ349" s="106"/>
      <c r="PK349" s="106"/>
      <c r="PL349" s="106"/>
      <c r="PM349" s="106"/>
      <c r="PN349" s="106"/>
      <c r="PO349" s="106"/>
      <c r="PP349" s="106"/>
      <c r="PQ349" s="106"/>
      <c r="PR349" s="106"/>
      <c r="PS349" s="106"/>
      <c r="PT349" s="106"/>
      <c r="PU349" s="106"/>
      <c r="PV349" s="106"/>
      <c r="PW349" s="106"/>
      <c r="PX349" s="106"/>
      <c r="PY349" s="106"/>
      <c r="PZ349" s="106"/>
      <c r="QA349" s="106"/>
      <c r="QB349" s="106"/>
      <c r="QC349" s="106"/>
      <c r="QD349" s="106"/>
      <c r="QE349" s="106"/>
      <c r="QF349" s="106"/>
      <c r="QG349" s="106"/>
      <c r="QH349" s="106"/>
      <c r="QI349" s="106"/>
      <c r="QJ349" s="106"/>
      <c r="QK349" s="106"/>
      <c r="QL349" s="106"/>
      <c r="QM349" s="106"/>
      <c r="QN349" s="106"/>
      <c r="QO349" s="106"/>
      <c r="QP349" s="106"/>
      <c r="QQ349" s="106"/>
      <c r="QR349" s="106"/>
      <c r="QS349" s="106"/>
      <c r="QT349" s="106"/>
      <c r="QU349" s="106"/>
      <c r="QV349" s="106"/>
      <c r="QW349" s="106"/>
      <c r="QX349" s="106"/>
      <c r="QY349" s="106"/>
      <c r="QZ349" s="106"/>
      <c r="RA349" s="106"/>
      <c r="RB349" s="106"/>
      <c r="RC349" s="106"/>
      <c r="RD349" s="106"/>
      <c r="RE349" s="106"/>
      <c r="RF349" s="106"/>
      <c r="RG349" s="106"/>
      <c r="RH349" s="106"/>
      <c r="RI349" s="106"/>
      <c r="RJ349" s="106"/>
      <c r="RK349" s="106"/>
      <c r="RL349" s="106"/>
      <c r="RM349" s="106"/>
      <c r="RN349" s="106"/>
      <c r="RO349" s="106"/>
      <c r="RP349" s="106"/>
      <c r="RQ349" s="106"/>
      <c r="RR349" s="106"/>
    </row>
    <row r="350" spans="1:486" x14ac:dyDescent="0.3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14"/>
      <c r="Q350" s="114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  <c r="GB350" s="106"/>
      <c r="GC350" s="106"/>
      <c r="GD350" s="106"/>
      <c r="GE350" s="106"/>
      <c r="GF350" s="106"/>
      <c r="GG350" s="106"/>
      <c r="GH350" s="106"/>
      <c r="GI350" s="106"/>
      <c r="GJ350" s="106"/>
      <c r="GK350" s="106"/>
      <c r="GL350" s="106"/>
      <c r="GM350" s="106"/>
      <c r="GN350" s="106"/>
      <c r="GO350" s="106"/>
      <c r="GP350" s="106"/>
      <c r="GQ350" s="106"/>
      <c r="GR350" s="106"/>
      <c r="GS350" s="106"/>
      <c r="GT350" s="106"/>
      <c r="GU350" s="106"/>
      <c r="GV350" s="106"/>
      <c r="GW350" s="106"/>
      <c r="GX350" s="106"/>
      <c r="GY350" s="106"/>
      <c r="GZ350" s="106"/>
      <c r="HA350" s="106"/>
      <c r="HB350" s="106"/>
      <c r="HC350" s="106"/>
      <c r="HD350" s="106"/>
      <c r="HE350" s="106"/>
      <c r="HF350" s="106"/>
      <c r="HG350" s="106"/>
      <c r="HH350" s="106"/>
      <c r="HI350" s="106"/>
      <c r="HJ350" s="106"/>
      <c r="HK350" s="106"/>
      <c r="HL350" s="106"/>
      <c r="HM350" s="106"/>
      <c r="HN350" s="106"/>
      <c r="HO350" s="106"/>
      <c r="HP350" s="106"/>
      <c r="HQ350" s="106"/>
      <c r="HR350" s="106"/>
      <c r="HS350" s="106"/>
      <c r="HT350" s="106"/>
      <c r="HU350" s="106"/>
      <c r="HV350" s="106"/>
      <c r="HW350" s="106"/>
      <c r="HX350" s="106"/>
      <c r="HY350" s="106"/>
      <c r="HZ350" s="106"/>
      <c r="IA350" s="106"/>
      <c r="IB350" s="106"/>
      <c r="IC350" s="106"/>
      <c r="ID350" s="106"/>
      <c r="IE350" s="106"/>
      <c r="IF350" s="106"/>
      <c r="IG350" s="106"/>
      <c r="IH350" s="106"/>
      <c r="II350" s="106"/>
      <c r="IJ350" s="106"/>
      <c r="IK350" s="106"/>
      <c r="IL350" s="106"/>
      <c r="IM350" s="106"/>
      <c r="IN350" s="106"/>
      <c r="IO350" s="106"/>
      <c r="IP350" s="106"/>
      <c r="IQ350" s="106"/>
      <c r="IR350" s="106"/>
      <c r="IS350" s="106"/>
      <c r="IT350" s="106"/>
      <c r="IU350" s="106"/>
      <c r="IV350" s="106"/>
      <c r="IW350" s="106"/>
      <c r="IX350" s="106"/>
      <c r="IY350" s="106"/>
      <c r="IZ350" s="106"/>
      <c r="JA350" s="106"/>
      <c r="JB350" s="106"/>
      <c r="JC350" s="106"/>
      <c r="JD350" s="106"/>
      <c r="JE350" s="106"/>
      <c r="JF350" s="106"/>
      <c r="JG350" s="106"/>
      <c r="JH350" s="106"/>
      <c r="JI350" s="106"/>
      <c r="JJ350" s="106"/>
      <c r="JK350" s="106"/>
      <c r="JL350" s="106"/>
      <c r="JM350" s="106"/>
      <c r="JN350" s="106"/>
      <c r="JO350" s="106"/>
      <c r="JP350" s="106"/>
      <c r="JQ350" s="106"/>
      <c r="JR350" s="106"/>
      <c r="JS350" s="106"/>
      <c r="JT350" s="106"/>
      <c r="JU350" s="106"/>
      <c r="JV350" s="106"/>
      <c r="JW350" s="106"/>
      <c r="JX350" s="106"/>
      <c r="JY350" s="106"/>
      <c r="JZ350" s="106"/>
      <c r="KA350" s="106"/>
      <c r="KB350" s="106"/>
      <c r="KC350" s="106"/>
      <c r="KD350" s="106"/>
      <c r="KE350" s="106"/>
      <c r="KF350" s="106"/>
      <c r="KG350" s="106"/>
      <c r="KH350" s="106"/>
      <c r="KI350" s="106"/>
      <c r="KJ350" s="106"/>
      <c r="KK350" s="106"/>
      <c r="KL350" s="106"/>
      <c r="KM350" s="106"/>
      <c r="KN350" s="106"/>
      <c r="KO350" s="106"/>
      <c r="KP350" s="106"/>
      <c r="KQ350" s="106"/>
      <c r="KR350" s="106"/>
      <c r="KS350" s="106"/>
      <c r="KT350" s="106"/>
      <c r="KU350" s="106"/>
      <c r="KV350" s="106"/>
      <c r="KW350" s="106"/>
      <c r="KX350" s="106"/>
      <c r="KY350" s="106"/>
      <c r="KZ350" s="106"/>
      <c r="LA350" s="106"/>
      <c r="LB350" s="106"/>
      <c r="LC350" s="106"/>
      <c r="LD350" s="106"/>
      <c r="LE350" s="106"/>
      <c r="LF350" s="106"/>
      <c r="LG350" s="106"/>
      <c r="LH350" s="106"/>
      <c r="LI350" s="106"/>
      <c r="LJ350" s="106"/>
      <c r="LK350" s="106"/>
      <c r="LL350" s="106"/>
      <c r="LM350" s="106"/>
      <c r="LN350" s="106"/>
      <c r="LO350" s="106"/>
      <c r="LP350" s="106"/>
      <c r="LQ350" s="106"/>
      <c r="LR350" s="106"/>
      <c r="LS350" s="106"/>
      <c r="LT350" s="106"/>
      <c r="LU350" s="106"/>
      <c r="LV350" s="106"/>
      <c r="LW350" s="106"/>
      <c r="LX350" s="106"/>
      <c r="LY350" s="106"/>
      <c r="LZ350" s="106"/>
      <c r="MA350" s="106"/>
      <c r="MB350" s="106"/>
      <c r="MC350" s="106"/>
      <c r="MD350" s="106"/>
      <c r="ME350" s="106"/>
      <c r="MF350" s="106"/>
      <c r="MG350" s="106"/>
      <c r="MH350" s="106"/>
      <c r="MI350" s="106"/>
      <c r="MJ350" s="106"/>
      <c r="MK350" s="106"/>
      <c r="ML350" s="106"/>
      <c r="MM350" s="106"/>
      <c r="MN350" s="106"/>
      <c r="MO350" s="106"/>
      <c r="MP350" s="106"/>
      <c r="MQ350" s="106"/>
      <c r="MR350" s="106"/>
      <c r="MS350" s="106"/>
      <c r="MT350" s="106"/>
      <c r="MU350" s="106"/>
      <c r="MV350" s="106"/>
      <c r="MW350" s="106"/>
      <c r="MX350" s="106"/>
      <c r="MY350" s="106"/>
      <c r="MZ350" s="106"/>
      <c r="NA350" s="106"/>
      <c r="NB350" s="106"/>
      <c r="NC350" s="106"/>
      <c r="ND350" s="106"/>
      <c r="NE350" s="106"/>
      <c r="NF350" s="106"/>
      <c r="NG350" s="106"/>
      <c r="NH350" s="106"/>
      <c r="NI350" s="106"/>
      <c r="NJ350" s="106"/>
      <c r="NK350" s="106"/>
      <c r="NL350" s="106"/>
      <c r="NM350" s="106"/>
      <c r="NN350" s="106"/>
      <c r="NO350" s="106"/>
      <c r="NP350" s="106"/>
      <c r="NQ350" s="106"/>
      <c r="NR350" s="106"/>
      <c r="NS350" s="106"/>
      <c r="NT350" s="106"/>
      <c r="NU350" s="106"/>
      <c r="NV350" s="106"/>
      <c r="NW350" s="106"/>
      <c r="NX350" s="106"/>
      <c r="NY350" s="106"/>
      <c r="NZ350" s="106"/>
      <c r="OA350" s="106"/>
      <c r="OB350" s="106"/>
      <c r="OC350" s="106"/>
      <c r="OD350" s="106"/>
      <c r="OE350" s="106"/>
      <c r="OF350" s="106"/>
      <c r="OG350" s="106"/>
      <c r="OH350" s="106"/>
      <c r="OI350" s="106"/>
      <c r="OJ350" s="106"/>
      <c r="OK350" s="106"/>
      <c r="OL350" s="106"/>
      <c r="OM350" s="106"/>
      <c r="ON350" s="106"/>
      <c r="OO350" s="106"/>
      <c r="OP350" s="106"/>
      <c r="OQ350" s="106"/>
      <c r="OR350" s="106"/>
      <c r="OS350" s="106"/>
      <c r="OT350" s="106"/>
      <c r="OU350" s="106"/>
      <c r="OV350" s="106"/>
      <c r="OW350" s="106"/>
      <c r="OX350" s="106"/>
      <c r="OY350" s="106"/>
      <c r="OZ350" s="106"/>
      <c r="PA350" s="106"/>
      <c r="PB350" s="106"/>
      <c r="PC350" s="106"/>
      <c r="PD350" s="106"/>
      <c r="PE350" s="106"/>
      <c r="PF350" s="106"/>
      <c r="PG350" s="106"/>
      <c r="PH350" s="106"/>
      <c r="PI350" s="106"/>
      <c r="PJ350" s="106"/>
      <c r="PK350" s="106"/>
      <c r="PL350" s="106"/>
      <c r="PM350" s="106"/>
      <c r="PN350" s="106"/>
      <c r="PO350" s="106"/>
      <c r="PP350" s="106"/>
      <c r="PQ350" s="106"/>
      <c r="PR350" s="106"/>
      <c r="PS350" s="106"/>
      <c r="PT350" s="106"/>
      <c r="PU350" s="106"/>
      <c r="PV350" s="106"/>
      <c r="PW350" s="106"/>
      <c r="PX350" s="106"/>
      <c r="PY350" s="106"/>
      <c r="PZ350" s="106"/>
      <c r="QA350" s="106"/>
      <c r="QB350" s="106"/>
      <c r="QC350" s="106"/>
      <c r="QD350" s="106"/>
      <c r="QE350" s="106"/>
      <c r="QF350" s="106"/>
      <c r="QG350" s="106"/>
      <c r="QH350" s="106"/>
      <c r="QI350" s="106"/>
      <c r="QJ350" s="106"/>
      <c r="QK350" s="106"/>
      <c r="QL350" s="106"/>
      <c r="QM350" s="106"/>
      <c r="QN350" s="106"/>
      <c r="QO350" s="106"/>
      <c r="QP350" s="106"/>
      <c r="QQ350" s="106"/>
      <c r="QR350" s="106"/>
      <c r="QS350" s="106"/>
      <c r="QT350" s="106"/>
      <c r="QU350" s="106"/>
      <c r="QV350" s="106"/>
      <c r="QW350" s="106"/>
      <c r="QX350" s="106"/>
      <c r="QY350" s="106"/>
      <c r="QZ350" s="106"/>
      <c r="RA350" s="106"/>
      <c r="RB350" s="106"/>
      <c r="RC350" s="106"/>
      <c r="RD350" s="106"/>
      <c r="RE350" s="106"/>
      <c r="RF350" s="106"/>
      <c r="RG350" s="106"/>
      <c r="RH350" s="106"/>
      <c r="RI350" s="106"/>
      <c r="RJ350" s="106"/>
      <c r="RK350" s="106"/>
      <c r="RL350" s="106"/>
      <c r="RM350" s="106"/>
      <c r="RN350" s="106"/>
      <c r="RO350" s="106"/>
      <c r="RP350" s="106"/>
      <c r="RQ350" s="106"/>
      <c r="RR350" s="106"/>
    </row>
    <row r="351" spans="1:486" x14ac:dyDescent="0.3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14"/>
      <c r="Q351" s="114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  <c r="GB351" s="106"/>
      <c r="GC351" s="106"/>
      <c r="GD351" s="106"/>
      <c r="GE351" s="106"/>
      <c r="GF351" s="106"/>
      <c r="GG351" s="106"/>
      <c r="GH351" s="106"/>
      <c r="GI351" s="106"/>
      <c r="GJ351" s="106"/>
      <c r="GK351" s="106"/>
      <c r="GL351" s="106"/>
      <c r="GM351" s="106"/>
      <c r="GN351" s="106"/>
      <c r="GO351" s="106"/>
      <c r="GP351" s="106"/>
      <c r="GQ351" s="106"/>
      <c r="GR351" s="106"/>
      <c r="GS351" s="106"/>
      <c r="GT351" s="106"/>
      <c r="GU351" s="106"/>
      <c r="GV351" s="106"/>
      <c r="GW351" s="106"/>
      <c r="GX351" s="106"/>
      <c r="GY351" s="106"/>
      <c r="GZ351" s="106"/>
      <c r="HA351" s="106"/>
      <c r="HB351" s="106"/>
      <c r="HC351" s="106"/>
      <c r="HD351" s="106"/>
      <c r="HE351" s="106"/>
      <c r="HF351" s="106"/>
      <c r="HG351" s="106"/>
      <c r="HH351" s="106"/>
      <c r="HI351" s="106"/>
      <c r="HJ351" s="106"/>
      <c r="HK351" s="106"/>
      <c r="HL351" s="106"/>
      <c r="HM351" s="106"/>
      <c r="HN351" s="106"/>
      <c r="HO351" s="106"/>
      <c r="HP351" s="106"/>
      <c r="HQ351" s="106"/>
      <c r="HR351" s="106"/>
      <c r="HS351" s="106"/>
      <c r="HT351" s="106"/>
      <c r="HU351" s="106"/>
      <c r="HV351" s="106"/>
      <c r="HW351" s="106"/>
      <c r="HX351" s="106"/>
      <c r="HY351" s="106"/>
      <c r="HZ351" s="106"/>
      <c r="IA351" s="106"/>
      <c r="IB351" s="106"/>
      <c r="IC351" s="106"/>
      <c r="ID351" s="106"/>
      <c r="IE351" s="106"/>
      <c r="IF351" s="106"/>
      <c r="IG351" s="106"/>
      <c r="IH351" s="106"/>
      <c r="II351" s="106"/>
      <c r="IJ351" s="106"/>
      <c r="IK351" s="106"/>
      <c r="IL351" s="106"/>
      <c r="IM351" s="106"/>
      <c r="IN351" s="106"/>
      <c r="IO351" s="106"/>
      <c r="IP351" s="106"/>
      <c r="IQ351" s="106"/>
      <c r="IR351" s="106"/>
      <c r="IS351" s="106"/>
      <c r="IT351" s="106"/>
      <c r="IU351" s="106"/>
      <c r="IV351" s="106"/>
      <c r="IW351" s="106"/>
      <c r="IX351" s="106"/>
      <c r="IY351" s="106"/>
      <c r="IZ351" s="106"/>
      <c r="JA351" s="106"/>
      <c r="JB351" s="106"/>
      <c r="JC351" s="106"/>
      <c r="JD351" s="106"/>
      <c r="JE351" s="106"/>
      <c r="JF351" s="106"/>
      <c r="JG351" s="106"/>
      <c r="JH351" s="106"/>
      <c r="JI351" s="106"/>
      <c r="JJ351" s="106"/>
      <c r="JK351" s="106"/>
      <c r="JL351" s="106"/>
      <c r="JM351" s="106"/>
      <c r="JN351" s="106"/>
      <c r="JO351" s="106"/>
      <c r="JP351" s="106"/>
      <c r="JQ351" s="106"/>
      <c r="JR351" s="106"/>
      <c r="JS351" s="106"/>
      <c r="JT351" s="106"/>
      <c r="JU351" s="106"/>
      <c r="JV351" s="106"/>
      <c r="JW351" s="106"/>
      <c r="JX351" s="106"/>
      <c r="JY351" s="106"/>
      <c r="JZ351" s="106"/>
      <c r="KA351" s="106"/>
      <c r="KB351" s="106"/>
      <c r="KC351" s="106"/>
      <c r="KD351" s="106"/>
      <c r="KE351" s="106"/>
      <c r="KF351" s="106"/>
      <c r="KG351" s="106"/>
      <c r="KH351" s="106"/>
      <c r="KI351" s="106"/>
      <c r="KJ351" s="106"/>
      <c r="KK351" s="106"/>
      <c r="KL351" s="106"/>
      <c r="KM351" s="106"/>
      <c r="KN351" s="106"/>
      <c r="KO351" s="106"/>
      <c r="KP351" s="106"/>
      <c r="KQ351" s="106"/>
      <c r="KR351" s="106"/>
      <c r="KS351" s="106"/>
      <c r="KT351" s="106"/>
      <c r="KU351" s="106"/>
      <c r="KV351" s="106"/>
      <c r="KW351" s="106"/>
      <c r="KX351" s="106"/>
      <c r="KY351" s="106"/>
      <c r="KZ351" s="106"/>
      <c r="LA351" s="106"/>
      <c r="LB351" s="106"/>
      <c r="LC351" s="106"/>
      <c r="LD351" s="106"/>
      <c r="LE351" s="106"/>
      <c r="LF351" s="106"/>
      <c r="LG351" s="106"/>
      <c r="LH351" s="106"/>
      <c r="LI351" s="106"/>
      <c r="LJ351" s="106"/>
      <c r="LK351" s="106"/>
      <c r="LL351" s="106"/>
      <c r="LM351" s="106"/>
      <c r="LN351" s="106"/>
      <c r="LO351" s="106"/>
      <c r="LP351" s="106"/>
      <c r="LQ351" s="106"/>
      <c r="LR351" s="106"/>
      <c r="LS351" s="106"/>
      <c r="LT351" s="106"/>
      <c r="LU351" s="106"/>
      <c r="LV351" s="106"/>
      <c r="LW351" s="106"/>
      <c r="LX351" s="106"/>
      <c r="LY351" s="106"/>
      <c r="LZ351" s="106"/>
      <c r="MA351" s="106"/>
      <c r="MB351" s="106"/>
      <c r="MC351" s="106"/>
      <c r="MD351" s="106"/>
      <c r="ME351" s="106"/>
      <c r="MF351" s="106"/>
      <c r="MG351" s="106"/>
      <c r="MH351" s="106"/>
      <c r="MI351" s="106"/>
      <c r="MJ351" s="106"/>
      <c r="MK351" s="106"/>
      <c r="ML351" s="106"/>
      <c r="MM351" s="106"/>
      <c r="MN351" s="106"/>
      <c r="MO351" s="106"/>
      <c r="MP351" s="106"/>
      <c r="MQ351" s="106"/>
      <c r="MR351" s="106"/>
      <c r="MS351" s="106"/>
      <c r="MT351" s="106"/>
      <c r="MU351" s="106"/>
      <c r="MV351" s="106"/>
      <c r="MW351" s="106"/>
      <c r="MX351" s="106"/>
      <c r="MY351" s="106"/>
      <c r="MZ351" s="106"/>
      <c r="NA351" s="106"/>
      <c r="NB351" s="106"/>
      <c r="NC351" s="106"/>
      <c r="ND351" s="106"/>
      <c r="NE351" s="106"/>
      <c r="NF351" s="106"/>
      <c r="NG351" s="106"/>
      <c r="NH351" s="106"/>
      <c r="NI351" s="106"/>
      <c r="NJ351" s="106"/>
      <c r="NK351" s="106"/>
      <c r="NL351" s="106"/>
      <c r="NM351" s="106"/>
      <c r="NN351" s="106"/>
      <c r="NO351" s="106"/>
      <c r="NP351" s="106"/>
      <c r="NQ351" s="106"/>
      <c r="NR351" s="106"/>
      <c r="NS351" s="106"/>
      <c r="NT351" s="106"/>
      <c r="NU351" s="106"/>
      <c r="NV351" s="106"/>
      <c r="NW351" s="106"/>
      <c r="NX351" s="106"/>
      <c r="NY351" s="106"/>
      <c r="NZ351" s="106"/>
      <c r="OA351" s="106"/>
      <c r="OB351" s="106"/>
      <c r="OC351" s="106"/>
      <c r="OD351" s="106"/>
      <c r="OE351" s="106"/>
      <c r="OF351" s="106"/>
      <c r="OG351" s="106"/>
      <c r="OH351" s="106"/>
      <c r="OI351" s="106"/>
      <c r="OJ351" s="106"/>
      <c r="OK351" s="106"/>
      <c r="OL351" s="106"/>
      <c r="OM351" s="106"/>
      <c r="ON351" s="106"/>
      <c r="OO351" s="106"/>
      <c r="OP351" s="106"/>
      <c r="OQ351" s="106"/>
      <c r="OR351" s="106"/>
      <c r="OS351" s="106"/>
      <c r="OT351" s="106"/>
      <c r="OU351" s="106"/>
      <c r="OV351" s="106"/>
      <c r="OW351" s="106"/>
      <c r="OX351" s="106"/>
      <c r="OY351" s="106"/>
      <c r="OZ351" s="106"/>
      <c r="PA351" s="106"/>
      <c r="PB351" s="106"/>
      <c r="PC351" s="106"/>
      <c r="PD351" s="106"/>
      <c r="PE351" s="106"/>
      <c r="PF351" s="106"/>
      <c r="PG351" s="106"/>
      <c r="PH351" s="106"/>
      <c r="PI351" s="106"/>
      <c r="PJ351" s="106"/>
      <c r="PK351" s="106"/>
      <c r="PL351" s="106"/>
      <c r="PM351" s="106"/>
      <c r="PN351" s="106"/>
      <c r="PO351" s="106"/>
      <c r="PP351" s="106"/>
      <c r="PQ351" s="106"/>
      <c r="PR351" s="106"/>
      <c r="PS351" s="106"/>
      <c r="PT351" s="106"/>
      <c r="PU351" s="106"/>
      <c r="PV351" s="106"/>
      <c r="PW351" s="106"/>
      <c r="PX351" s="106"/>
      <c r="PY351" s="106"/>
      <c r="PZ351" s="106"/>
      <c r="QA351" s="106"/>
      <c r="QB351" s="106"/>
      <c r="QC351" s="106"/>
      <c r="QD351" s="106"/>
      <c r="QE351" s="106"/>
      <c r="QF351" s="106"/>
      <c r="QG351" s="106"/>
      <c r="QH351" s="106"/>
      <c r="QI351" s="106"/>
      <c r="QJ351" s="106"/>
      <c r="QK351" s="106"/>
      <c r="QL351" s="106"/>
      <c r="QM351" s="106"/>
      <c r="QN351" s="106"/>
      <c r="QO351" s="106"/>
      <c r="QP351" s="106"/>
      <c r="QQ351" s="106"/>
      <c r="QR351" s="106"/>
      <c r="QS351" s="106"/>
      <c r="QT351" s="106"/>
      <c r="QU351" s="106"/>
      <c r="QV351" s="106"/>
      <c r="QW351" s="106"/>
      <c r="QX351" s="106"/>
      <c r="QY351" s="106"/>
      <c r="QZ351" s="106"/>
      <c r="RA351" s="106"/>
      <c r="RB351" s="106"/>
      <c r="RC351" s="106"/>
      <c r="RD351" s="106"/>
      <c r="RE351" s="106"/>
      <c r="RF351" s="106"/>
      <c r="RG351" s="106"/>
      <c r="RH351" s="106"/>
      <c r="RI351" s="106"/>
      <c r="RJ351" s="106"/>
      <c r="RK351" s="106"/>
      <c r="RL351" s="106"/>
      <c r="RM351" s="106"/>
      <c r="RN351" s="106"/>
      <c r="RO351" s="106"/>
      <c r="RP351" s="106"/>
      <c r="RQ351" s="106"/>
      <c r="RR351" s="106"/>
    </row>
    <row r="352" spans="1:486" x14ac:dyDescent="0.3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14"/>
      <c r="Q352" s="114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  <c r="GB352" s="106"/>
      <c r="GC352" s="106"/>
      <c r="GD352" s="106"/>
      <c r="GE352" s="106"/>
      <c r="GF352" s="106"/>
      <c r="GG352" s="106"/>
      <c r="GH352" s="106"/>
      <c r="GI352" s="106"/>
      <c r="GJ352" s="106"/>
      <c r="GK352" s="106"/>
      <c r="GL352" s="106"/>
      <c r="GM352" s="106"/>
      <c r="GN352" s="106"/>
      <c r="GO352" s="106"/>
      <c r="GP352" s="106"/>
      <c r="GQ352" s="106"/>
      <c r="GR352" s="106"/>
      <c r="GS352" s="106"/>
      <c r="GT352" s="106"/>
      <c r="GU352" s="106"/>
      <c r="GV352" s="106"/>
      <c r="GW352" s="106"/>
      <c r="GX352" s="106"/>
      <c r="GY352" s="106"/>
      <c r="GZ352" s="106"/>
      <c r="HA352" s="106"/>
      <c r="HB352" s="106"/>
      <c r="HC352" s="106"/>
      <c r="HD352" s="106"/>
      <c r="HE352" s="106"/>
      <c r="HF352" s="106"/>
      <c r="HG352" s="106"/>
      <c r="HH352" s="106"/>
      <c r="HI352" s="106"/>
      <c r="HJ352" s="106"/>
      <c r="HK352" s="106"/>
      <c r="HL352" s="106"/>
      <c r="HM352" s="106"/>
      <c r="HN352" s="106"/>
      <c r="HO352" s="106"/>
      <c r="HP352" s="106"/>
      <c r="HQ352" s="106"/>
      <c r="HR352" s="106"/>
      <c r="HS352" s="106"/>
      <c r="HT352" s="106"/>
      <c r="HU352" s="106"/>
      <c r="HV352" s="106"/>
      <c r="HW352" s="106"/>
      <c r="HX352" s="106"/>
      <c r="HY352" s="106"/>
      <c r="HZ352" s="106"/>
      <c r="IA352" s="106"/>
      <c r="IB352" s="106"/>
      <c r="IC352" s="106"/>
      <c r="ID352" s="106"/>
      <c r="IE352" s="106"/>
      <c r="IF352" s="106"/>
      <c r="IG352" s="106"/>
      <c r="IH352" s="106"/>
      <c r="II352" s="106"/>
      <c r="IJ352" s="106"/>
      <c r="IK352" s="106"/>
      <c r="IL352" s="106"/>
      <c r="IM352" s="106"/>
      <c r="IN352" s="106"/>
      <c r="IO352" s="106"/>
      <c r="IP352" s="106"/>
      <c r="IQ352" s="106"/>
      <c r="IR352" s="106"/>
      <c r="IS352" s="106"/>
      <c r="IT352" s="106"/>
      <c r="IU352" s="106"/>
      <c r="IV352" s="106"/>
      <c r="IW352" s="106"/>
      <c r="IX352" s="106"/>
      <c r="IY352" s="106"/>
      <c r="IZ352" s="106"/>
      <c r="JA352" s="106"/>
      <c r="JB352" s="106"/>
      <c r="JC352" s="106"/>
      <c r="JD352" s="106"/>
      <c r="JE352" s="106"/>
      <c r="JF352" s="106"/>
      <c r="JG352" s="106"/>
      <c r="JH352" s="106"/>
      <c r="JI352" s="106"/>
      <c r="JJ352" s="106"/>
      <c r="JK352" s="106"/>
      <c r="JL352" s="106"/>
      <c r="JM352" s="106"/>
      <c r="JN352" s="106"/>
      <c r="JO352" s="106"/>
      <c r="JP352" s="106"/>
      <c r="JQ352" s="106"/>
      <c r="JR352" s="106"/>
      <c r="JS352" s="106"/>
      <c r="JT352" s="106"/>
      <c r="JU352" s="106"/>
      <c r="JV352" s="106"/>
      <c r="JW352" s="106"/>
      <c r="JX352" s="106"/>
      <c r="JY352" s="106"/>
      <c r="JZ352" s="106"/>
      <c r="KA352" s="106"/>
      <c r="KB352" s="106"/>
      <c r="KC352" s="106"/>
      <c r="KD352" s="106"/>
      <c r="KE352" s="106"/>
      <c r="KF352" s="106"/>
      <c r="KG352" s="106"/>
      <c r="KH352" s="106"/>
      <c r="KI352" s="106"/>
      <c r="KJ352" s="106"/>
      <c r="KK352" s="106"/>
      <c r="KL352" s="106"/>
      <c r="KM352" s="106"/>
      <c r="KN352" s="106"/>
      <c r="KO352" s="106"/>
      <c r="KP352" s="106"/>
      <c r="KQ352" s="106"/>
      <c r="KR352" s="106"/>
      <c r="KS352" s="106"/>
      <c r="KT352" s="106"/>
      <c r="KU352" s="106"/>
      <c r="KV352" s="106"/>
      <c r="KW352" s="106"/>
      <c r="KX352" s="106"/>
      <c r="KY352" s="106"/>
      <c r="KZ352" s="106"/>
      <c r="LA352" s="106"/>
      <c r="LB352" s="106"/>
      <c r="LC352" s="106"/>
      <c r="LD352" s="106"/>
      <c r="LE352" s="106"/>
      <c r="LF352" s="106"/>
      <c r="LG352" s="106"/>
      <c r="LH352" s="106"/>
      <c r="LI352" s="106"/>
      <c r="LJ352" s="106"/>
      <c r="LK352" s="106"/>
      <c r="LL352" s="106"/>
      <c r="LM352" s="106"/>
      <c r="LN352" s="106"/>
      <c r="LO352" s="106"/>
      <c r="LP352" s="106"/>
      <c r="LQ352" s="106"/>
      <c r="LR352" s="106"/>
      <c r="LS352" s="106"/>
      <c r="LT352" s="106"/>
      <c r="LU352" s="106"/>
      <c r="LV352" s="106"/>
      <c r="LW352" s="106"/>
      <c r="LX352" s="106"/>
      <c r="LY352" s="106"/>
      <c r="LZ352" s="106"/>
      <c r="MA352" s="106"/>
      <c r="MB352" s="106"/>
      <c r="MC352" s="106"/>
      <c r="MD352" s="106"/>
      <c r="ME352" s="106"/>
      <c r="MF352" s="106"/>
      <c r="MG352" s="106"/>
      <c r="MH352" s="106"/>
      <c r="MI352" s="106"/>
      <c r="MJ352" s="106"/>
      <c r="MK352" s="106"/>
      <c r="ML352" s="106"/>
      <c r="MM352" s="106"/>
      <c r="MN352" s="106"/>
      <c r="MO352" s="106"/>
      <c r="MP352" s="106"/>
      <c r="MQ352" s="106"/>
      <c r="MR352" s="106"/>
      <c r="MS352" s="106"/>
      <c r="MT352" s="106"/>
      <c r="MU352" s="106"/>
      <c r="MV352" s="106"/>
      <c r="MW352" s="106"/>
      <c r="MX352" s="106"/>
      <c r="MY352" s="106"/>
      <c r="MZ352" s="106"/>
      <c r="NA352" s="106"/>
      <c r="NB352" s="106"/>
      <c r="NC352" s="106"/>
      <c r="ND352" s="106"/>
      <c r="NE352" s="106"/>
      <c r="NF352" s="106"/>
      <c r="NG352" s="106"/>
      <c r="NH352" s="106"/>
      <c r="NI352" s="106"/>
      <c r="NJ352" s="106"/>
      <c r="NK352" s="106"/>
      <c r="NL352" s="106"/>
      <c r="NM352" s="106"/>
      <c r="NN352" s="106"/>
      <c r="NO352" s="106"/>
      <c r="NP352" s="106"/>
      <c r="NQ352" s="106"/>
      <c r="NR352" s="106"/>
      <c r="NS352" s="106"/>
      <c r="NT352" s="106"/>
      <c r="NU352" s="106"/>
      <c r="NV352" s="106"/>
      <c r="NW352" s="106"/>
      <c r="NX352" s="106"/>
      <c r="NY352" s="106"/>
      <c r="NZ352" s="106"/>
      <c r="OA352" s="106"/>
      <c r="OB352" s="106"/>
      <c r="OC352" s="106"/>
      <c r="OD352" s="106"/>
      <c r="OE352" s="106"/>
      <c r="OF352" s="106"/>
      <c r="OG352" s="106"/>
      <c r="OH352" s="106"/>
      <c r="OI352" s="106"/>
      <c r="OJ352" s="106"/>
      <c r="OK352" s="106"/>
      <c r="OL352" s="106"/>
      <c r="OM352" s="106"/>
      <c r="ON352" s="106"/>
      <c r="OO352" s="106"/>
      <c r="OP352" s="106"/>
      <c r="OQ352" s="106"/>
      <c r="OR352" s="106"/>
      <c r="OS352" s="106"/>
      <c r="OT352" s="106"/>
      <c r="OU352" s="106"/>
      <c r="OV352" s="106"/>
      <c r="OW352" s="106"/>
      <c r="OX352" s="106"/>
      <c r="OY352" s="106"/>
      <c r="OZ352" s="106"/>
      <c r="PA352" s="106"/>
      <c r="PB352" s="106"/>
      <c r="PC352" s="106"/>
      <c r="PD352" s="106"/>
      <c r="PE352" s="106"/>
      <c r="PF352" s="106"/>
      <c r="PG352" s="106"/>
      <c r="PH352" s="106"/>
      <c r="PI352" s="106"/>
      <c r="PJ352" s="106"/>
      <c r="PK352" s="106"/>
      <c r="PL352" s="106"/>
      <c r="PM352" s="106"/>
      <c r="PN352" s="106"/>
      <c r="PO352" s="106"/>
      <c r="PP352" s="106"/>
      <c r="PQ352" s="106"/>
      <c r="PR352" s="106"/>
      <c r="PS352" s="106"/>
      <c r="PT352" s="106"/>
      <c r="PU352" s="106"/>
      <c r="PV352" s="106"/>
      <c r="PW352" s="106"/>
      <c r="PX352" s="106"/>
      <c r="PY352" s="106"/>
      <c r="PZ352" s="106"/>
      <c r="QA352" s="106"/>
      <c r="QB352" s="106"/>
      <c r="QC352" s="106"/>
      <c r="QD352" s="106"/>
      <c r="QE352" s="106"/>
      <c r="QF352" s="106"/>
      <c r="QG352" s="106"/>
      <c r="QH352" s="106"/>
      <c r="QI352" s="106"/>
      <c r="QJ352" s="106"/>
      <c r="QK352" s="106"/>
      <c r="QL352" s="106"/>
      <c r="QM352" s="106"/>
      <c r="QN352" s="106"/>
      <c r="QO352" s="106"/>
      <c r="QP352" s="106"/>
      <c r="QQ352" s="106"/>
      <c r="QR352" s="106"/>
      <c r="QS352" s="106"/>
      <c r="QT352" s="106"/>
      <c r="QU352" s="106"/>
      <c r="QV352" s="106"/>
      <c r="QW352" s="106"/>
      <c r="QX352" s="106"/>
      <c r="QY352" s="106"/>
      <c r="QZ352" s="106"/>
      <c r="RA352" s="106"/>
      <c r="RB352" s="106"/>
      <c r="RC352" s="106"/>
      <c r="RD352" s="106"/>
      <c r="RE352" s="106"/>
      <c r="RF352" s="106"/>
      <c r="RG352" s="106"/>
      <c r="RH352" s="106"/>
      <c r="RI352" s="106"/>
      <c r="RJ352" s="106"/>
      <c r="RK352" s="106"/>
      <c r="RL352" s="106"/>
      <c r="RM352" s="106"/>
      <c r="RN352" s="106"/>
      <c r="RO352" s="106"/>
      <c r="RP352" s="106"/>
      <c r="RQ352" s="106"/>
      <c r="RR352" s="106"/>
    </row>
    <row r="353" spans="1:486" x14ac:dyDescent="0.3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14"/>
      <c r="Q353" s="114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  <c r="GB353" s="106"/>
      <c r="GC353" s="106"/>
      <c r="GD353" s="106"/>
      <c r="GE353" s="106"/>
      <c r="GF353" s="106"/>
      <c r="GG353" s="106"/>
      <c r="GH353" s="106"/>
      <c r="GI353" s="106"/>
      <c r="GJ353" s="106"/>
      <c r="GK353" s="106"/>
      <c r="GL353" s="106"/>
      <c r="GM353" s="106"/>
      <c r="GN353" s="106"/>
      <c r="GO353" s="106"/>
      <c r="GP353" s="106"/>
      <c r="GQ353" s="106"/>
      <c r="GR353" s="106"/>
      <c r="GS353" s="106"/>
      <c r="GT353" s="106"/>
      <c r="GU353" s="106"/>
      <c r="GV353" s="106"/>
      <c r="GW353" s="106"/>
      <c r="GX353" s="106"/>
      <c r="GY353" s="106"/>
      <c r="GZ353" s="106"/>
      <c r="HA353" s="106"/>
      <c r="HB353" s="106"/>
      <c r="HC353" s="106"/>
      <c r="HD353" s="106"/>
      <c r="HE353" s="106"/>
      <c r="HF353" s="106"/>
      <c r="HG353" s="106"/>
      <c r="HH353" s="106"/>
      <c r="HI353" s="106"/>
      <c r="HJ353" s="106"/>
      <c r="HK353" s="106"/>
      <c r="HL353" s="106"/>
      <c r="HM353" s="106"/>
      <c r="HN353" s="106"/>
      <c r="HO353" s="106"/>
      <c r="HP353" s="106"/>
      <c r="HQ353" s="106"/>
      <c r="HR353" s="106"/>
      <c r="HS353" s="106"/>
      <c r="HT353" s="106"/>
      <c r="HU353" s="106"/>
      <c r="HV353" s="106"/>
      <c r="HW353" s="106"/>
      <c r="HX353" s="106"/>
      <c r="HY353" s="106"/>
      <c r="HZ353" s="106"/>
      <c r="IA353" s="106"/>
      <c r="IB353" s="106"/>
      <c r="IC353" s="106"/>
      <c r="ID353" s="106"/>
      <c r="IE353" s="106"/>
      <c r="IF353" s="106"/>
      <c r="IG353" s="106"/>
      <c r="IH353" s="106"/>
      <c r="II353" s="106"/>
      <c r="IJ353" s="106"/>
      <c r="IK353" s="106"/>
      <c r="IL353" s="106"/>
      <c r="IM353" s="106"/>
      <c r="IN353" s="106"/>
      <c r="IO353" s="106"/>
      <c r="IP353" s="106"/>
      <c r="IQ353" s="106"/>
      <c r="IR353" s="106"/>
      <c r="IS353" s="106"/>
      <c r="IT353" s="106"/>
      <c r="IU353" s="106"/>
      <c r="IV353" s="106"/>
      <c r="IW353" s="106"/>
      <c r="IX353" s="106"/>
      <c r="IY353" s="106"/>
      <c r="IZ353" s="106"/>
      <c r="JA353" s="106"/>
      <c r="JB353" s="106"/>
      <c r="JC353" s="106"/>
      <c r="JD353" s="106"/>
      <c r="JE353" s="106"/>
      <c r="JF353" s="106"/>
      <c r="JG353" s="106"/>
      <c r="JH353" s="106"/>
      <c r="JI353" s="106"/>
      <c r="JJ353" s="106"/>
      <c r="JK353" s="106"/>
      <c r="JL353" s="106"/>
      <c r="JM353" s="106"/>
      <c r="JN353" s="106"/>
      <c r="JO353" s="106"/>
      <c r="JP353" s="106"/>
      <c r="JQ353" s="106"/>
      <c r="JR353" s="106"/>
      <c r="JS353" s="106"/>
      <c r="JT353" s="106"/>
      <c r="JU353" s="106"/>
      <c r="JV353" s="106"/>
      <c r="JW353" s="106"/>
      <c r="JX353" s="106"/>
      <c r="JY353" s="106"/>
      <c r="JZ353" s="106"/>
      <c r="KA353" s="106"/>
      <c r="KB353" s="106"/>
      <c r="KC353" s="106"/>
      <c r="KD353" s="106"/>
      <c r="KE353" s="106"/>
      <c r="KF353" s="106"/>
      <c r="KG353" s="106"/>
      <c r="KH353" s="106"/>
      <c r="KI353" s="106"/>
      <c r="KJ353" s="106"/>
      <c r="KK353" s="106"/>
      <c r="KL353" s="106"/>
      <c r="KM353" s="106"/>
      <c r="KN353" s="106"/>
      <c r="KO353" s="106"/>
      <c r="KP353" s="106"/>
      <c r="KQ353" s="106"/>
      <c r="KR353" s="106"/>
      <c r="KS353" s="106"/>
      <c r="KT353" s="106"/>
      <c r="KU353" s="106"/>
      <c r="KV353" s="106"/>
      <c r="KW353" s="106"/>
      <c r="KX353" s="106"/>
      <c r="KY353" s="106"/>
      <c r="KZ353" s="106"/>
      <c r="LA353" s="106"/>
      <c r="LB353" s="106"/>
      <c r="LC353" s="106"/>
      <c r="LD353" s="106"/>
      <c r="LE353" s="106"/>
      <c r="LF353" s="106"/>
      <c r="LG353" s="106"/>
      <c r="LH353" s="106"/>
      <c r="LI353" s="106"/>
      <c r="LJ353" s="106"/>
      <c r="LK353" s="106"/>
      <c r="LL353" s="106"/>
      <c r="LM353" s="106"/>
      <c r="LN353" s="106"/>
      <c r="LO353" s="106"/>
      <c r="LP353" s="106"/>
      <c r="LQ353" s="106"/>
      <c r="LR353" s="106"/>
      <c r="LS353" s="106"/>
      <c r="LT353" s="106"/>
      <c r="LU353" s="106"/>
      <c r="LV353" s="106"/>
      <c r="LW353" s="106"/>
      <c r="LX353" s="106"/>
      <c r="LY353" s="106"/>
      <c r="LZ353" s="106"/>
      <c r="MA353" s="106"/>
      <c r="MB353" s="106"/>
      <c r="MC353" s="106"/>
      <c r="MD353" s="106"/>
      <c r="ME353" s="106"/>
      <c r="MF353" s="106"/>
      <c r="MG353" s="106"/>
      <c r="MH353" s="106"/>
      <c r="MI353" s="106"/>
      <c r="MJ353" s="106"/>
      <c r="MK353" s="106"/>
      <c r="ML353" s="106"/>
      <c r="MM353" s="106"/>
      <c r="MN353" s="106"/>
      <c r="MO353" s="106"/>
      <c r="MP353" s="106"/>
      <c r="MQ353" s="106"/>
      <c r="MR353" s="106"/>
      <c r="MS353" s="106"/>
      <c r="MT353" s="106"/>
      <c r="MU353" s="106"/>
      <c r="MV353" s="106"/>
      <c r="MW353" s="106"/>
      <c r="MX353" s="106"/>
      <c r="MY353" s="106"/>
      <c r="MZ353" s="106"/>
      <c r="NA353" s="106"/>
      <c r="NB353" s="106"/>
      <c r="NC353" s="106"/>
      <c r="ND353" s="106"/>
      <c r="NE353" s="106"/>
      <c r="NF353" s="106"/>
      <c r="NG353" s="106"/>
      <c r="NH353" s="106"/>
      <c r="NI353" s="106"/>
      <c r="NJ353" s="106"/>
      <c r="NK353" s="106"/>
      <c r="NL353" s="106"/>
      <c r="NM353" s="106"/>
      <c r="NN353" s="106"/>
      <c r="NO353" s="106"/>
      <c r="NP353" s="106"/>
      <c r="NQ353" s="106"/>
      <c r="NR353" s="106"/>
      <c r="NS353" s="106"/>
      <c r="NT353" s="106"/>
      <c r="NU353" s="106"/>
      <c r="NV353" s="106"/>
      <c r="NW353" s="106"/>
      <c r="NX353" s="106"/>
      <c r="NY353" s="106"/>
      <c r="NZ353" s="106"/>
      <c r="OA353" s="106"/>
      <c r="OB353" s="106"/>
      <c r="OC353" s="106"/>
      <c r="OD353" s="106"/>
      <c r="OE353" s="106"/>
      <c r="OF353" s="106"/>
      <c r="OG353" s="106"/>
      <c r="OH353" s="106"/>
      <c r="OI353" s="106"/>
      <c r="OJ353" s="106"/>
      <c r="OK353" s="106"/>
      <c r="OL353" s="106"/>
      <c r="OM353" s="106"/>
      <c r="ON353" s="106"/>
      <c r="OO353" s="106"/>
      <c r="OP353" s="106"/>
      <c r="OQ353" s="106"/>
      <c r="OR353" s="106"/>
      <c r="OS353" s="106"/>
      <c r="OT353" s="106"/>
      <c r="OU353" s="106"/>
      <c r="OV353" s="106"/>
      <c r="OW353" s="106"/>
      <c r="OX353" s="106"/>
      <c r="OY353" s="106"/>
      <c r="OZ353" s="106"/>
      <c r="PA353" s="106"/>
      <c r="PB353" s="106"/>
      <c r="PC353" s="106"/>
      <c r="PD353" s="106"/>
      <c r="PE353" s="106"/>
      <c r="PF353" s="106"/>
      <c r="PG353" s="106"/>
      <c r="PH353" s="106"/>
      <c r="PI353" s="106"/>
      <c r="PJ353" s="106"/>
      <c r="PK353" s="106"/>
      <c r="PL353" s="106"/>
      <c r="PM353" s="106"/>
      <c r="PN353" s="106"/>
      <c r="PO353" s="106"/>
      <c r="PP353" s="106"/>
      <c r="PQ353" s="106"/>
      <c r="PR353" s="106"/>
      <c r="PS353" s="106"/>
      <c r="PT353" s="106"/>
      <c r="PU353" s="106"/>
      <c r="PV353" s="106"/>
      <c r="PW353" s="106"/>
      <c r="PX353" s="106"/>
      <c r="PY353" s="106"/>
      <c r="PZ353" s="106"/>
      <c r="QA353" s="106"/>
      <c r="QB353" s="106"/>
      <c r="QC353" s="106"/>
      <c r="QD353" s="106"/>
      <c r="QE353" s="106"/>
      <c r="QF353" s="106"/>
      <c r="QG353" s="106"/>
      <c r="QH353" s="106"/>
      <c r="QI353" s="106"/>
      <c r="QJ353" s="106"/>
      <c r="QK353" s="106"/>
      <c r="QL353" s="106"/>
      <c r="QM353" s="106"/>
      <c r="QN353" s="106"/>
      <c r="QO353" s="106"/>
      <c r="QP353" s="106"/>
      <c r="QQ353" s="106"/>
      <c r="QR353" s="106"/>
      <c r="QS353" s="106"/>
      <c r="QT353" s="106"/>
      <c r="QU353" s="106"/>
      <c r="QV353" s="106"/>
      <c r="QW353" s="106"/>
      <c r="QX353" s="106"/>
      <c r="QY353" s="106"/>
      <c r="QZ353" s="106"/>
      <c r="RA353" s="106"/>
      <c r="RB353" s="106"/>
      <c r="RC353" s="106"/>
      <c r="RD353" s="106"/>
      <c r="RE353" s="106"/>
      <c r="RF353" s="106"/>
      <c r="RG353" s="106"/>
      <c r="RH353" s="106"/>
      <c r="RI353" s="106"/>
      <c r="RJ353" s="106"/>
      <c r="RK353" s="106"/>
      <c r="RL353" s="106"/>
      <c r="RM353" s="106"/>
      <c r="RN353" s="106"/>
      <c r="RO353" s="106"/>
      <c r="RP353" s="106"/>
      <c r="RQ353" s="106"/>
      <c r="RR353" s="106"/>
    </row>
    <row r="354" spans="1:486" x14ac:dyDescent="0.3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14"/>
      <c r="Q354" s="114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  <c r="GB354" s="106"/>
      <c r="GC354" s="106"/>
      <c r="GD354" s="106"/>
      <c r="GE354" s="106"/>
      <c r="GF354" s="106"/>
      <c r="GG354" s="106"/>
      <c r="GH354" s="106"/>
      <c r="GI354" s="106"/>
      <c r="GJ354" s="106"/>
      <c r="GK354" s="106"/>
      <c r="GL354" s="106"/>
      <c r="GM354" s="106"/>
      <c r="GN354" s="106"/>
      <c r="GO354" s="106"/>
      <c r="GP354" s="106"/>
      <c r="GQ354" s="106"/>
      <c r="GR354" s="106"/>
      <c r="GS354" s="106"/>
      <c r="GT354" s="106"/>
      <c r="GU354" s="106"/>
      <c r="GV354" s="106"/>
      <c r="GW354" s="106"/>
      <c r="GX354" s="106"/>
      <c r="GY354" s="106"/>
      <c r="GZ354" s="106"/>
      <c r="HA354" s="106"/>
      <c r="HB354" s="106"/>
      <c r="HC354" s="106"/>
      <c r="HD354" s="106"/>
      <c r="HE354" s="106"/>
      <c r="HF354" s="106"/>
      <c r="HG354" s="106"/>
      <c r="HH354" s="106"/>
      <c r="HI354" s="106"/>
      <c r="HJ354" s="106"/>
      <c r="HK354" s="106"/>
      <c r="HL354" s="106"/>
      <c r="HM354" s="106"/>
      <c r="HN354" s="106"/>
      <c r="HO354" s="106"/>
      <c r="HP354" s="106"/>
      <c r="HQ354" s="106"/>
      <c r="HR354" s="106"/>
      <c r="HS354" s="106"/>
      <c r="HT354" s="106"/>
      <c r="HU354" s="106"/>
      <c r="HV354" s="106"/>
      <c r="HW354" s="106"/>
      <c r="HX354" s="106"/>
      <c r="HY354" s="106"/>
      <c r="HZ354" s="106"/>
      <c r="IA354" s="106"/>
      <c r="IB354" s="106"/>
      <c r="IC354" s="106"/>
      <c r="ID354" s="106"/>
      <c r="IE354" s="106"/>
      <c r="IF354" s="106"/>
      <c r="IG354" s="106"/>
      <c r="IH354" s="106"/>
      <c r="II354" s="106"/>
      <c r="IJ354" s="106"/>
      <c r="IK354" s="106"/>
      <c r="IL354" s="106"/>
      <c r="IM354" s="106"/>
      <c r="IN354" s="106"/>
      <c r="IO354" s="106"/>
      <c r="IP354" s="106"/>
      <c r="IQ354" s="106"/>
      <c r="IR354" s="106"/>
      <c r="IS354" s="106"/>
      <c r="IT354" s="106"/>
      <c r="IU354" s="106"/>
      <c r="IV354" s="106"/>
      <c r="IW354" s="106"/>
      <c r="IX354" s="106"/>
      <c r="IY354" s="106"/>
      <c r="IZ354" s="106"/>
      <c r="JA354" s="106"/>
      <c r="JB354" s="106"/>
      <c r="JC354" s="106"/>
      <c r="JD354" s="106"/>
      <c r="JE354" s="106"/>
      <c r="JF354" s="106"/>
      <c r="JG354" s="106"/>
      <c r="JH354" s="106"/>
      <c r="JI354" s="106"/>
      <c r="JJ354" s="106"/>
      <c r="JK354" s="106"/>
      <c r="JL354" s="106"/>
      <c r="JM354" s="106"/>
      <c r="JN354" s="106"/>
      <c r="JO354" s="106"/>
      <c r="JP354" s="106"/>
      <c r="JQ354" s="106"/>
      <c r="JR354" s="106"/>
      <c r="JS354" s="106"/>
      <c r="JT354" s="106"/>
      <c r="JU354" s="106"/>
      <c r="JV354" s="106"/>
      <c r="JW354" s="106"/>
      <c r="JX354" s="106"/>
      <c r="JY354" s="106"/>
      <c r="JZ354" s="106"/>
      <c r="KA354" s="106"/>
      <c r="KB354" s="106"/>
      <c r="KC354" s="106"/>
      <c r="KD354" s="106"/>
      <c r="KE354" s="106"/>
      <c r="KF354" s="106"/>
      <c r="KG354" s="106"/>
      <c r="KH354" s="106"/>
      <c r="KI354" s="106"/>
      <c r="KJ354" s="106"/>
      <c r="KK354" s="106"/>
      <c r="KL354" s="106"/>
      <c r="KM354" s="106"/>
      <c r="KN354" s="106"/>
      <c r="KO354" s="106"/>
      <c r="KP354" s="106"/>
      <c r="KQ354" s="106"/>
      <c r="KR354" s="106"/>
      <c r="KS354" s="106"/>
      <c r="KT354" s="106"/>
      <c r="KU354" s="106"/>
      <c r="KV354" s="106"/>
      <c r="KW354" s="106"/>
      <c r="KX354" s="106"/>
      <c r="KY354" s="106"/>
      <c r="KZ354" s="106"/>
      <c r="LA354" s="106"/>
      <c r="LB354" s="106"/>
      <c r="LC354" s="106"/>
      <c r="LD354" s="106"/>
      <c r="LE354" s="106"/>
      <c r="LF354" s="106"/>
      <c r="LG354" s="106"/>
      <c r="LH354" s="106"/>
      <c r="LI354" s="106"/>
      <c r="LJ354" s="106"/>
      <c r="LK354" s="106"/>
      <c r="LL354" s="106"/>
      <c r="LM354" s="106"/>
      <c r="LN354" s="106"/>
      <c r="LO354" s="106"/>
      <c r="LP354" s="106"/>
      <c r="LQ354" s="106"/>
      <c r="LR354" s="106"/>
      <c r="LS354" s="106"/>
      <c r="LT354" s="106"/>
      <c r="LU354" s="106"/>
      <c r="LV354" s="106"/>
      <c r="LW354" s="106"/>
      <c r="LX354" s="106"/>
      <c r="LY354" s="106"/>
      <c r="LZ354" s="106"/>
      <c r="MA354" s="106"/>
      <c r="MB354" s="106"/>
      <c r="MC354" s="106"/>
      <c r="MD354" s="106"/>
      <c r="ME354" s="106"/>
      <c r="MF354" s="106"/>
      <c r="MG354" s="106"/>
      <c r="MH354" s="106"/>
      <c r="MI354" s="106"/>
      <c r="MJ354" s="106"/>
      <c r="MK354" s="106"/>
      <c r="ML354" s="106"/>
      <c r="MM354" s="106"/>
      <c r="MN354" s="106"/>
      <c r="MO354" s="106"/>
      <c r="MP354" s="106"/>
      <c r="MQ354" s="106"/>
      <c r="MR354" s="106"/>
      <c r="MS354" s="106"/>
      <c r="MT354" s="106"/>
      <c r="MU354" s="106"/>
      <c r="MV354" s="106"/>
      <c r="MW354" s="106"/>
      <c r="MX354" s="106"/>
      <c r="MY354" s="106"/>
      <c r="MZ354" s="106"/>
      <c r="NA354" s="106"/>
      <c r="NB354" s="106"/>
      <c r="NC354" s="106"/>
      <c r="ND354" s="106"/>
      <c r="NE354" s="106"/>
      <c r="NF354" s="106"/>
      <c r="NG354" s="106"/>
      <c r="NH354" s="106"/>
      <c r="NI354" s="106"/>
      <c r="NJ354" s="106"/>
      <c r="NK354" s="106"/>
      <c r="NL354" s="106"/>
      <c r="NM354" s="106"/>
      <c r="NN354" s="106"/>
      <c r="NO354" s="106"/>
      <c r="NP354" s="106"/>
      <c r="NQ354" s="106"/>
      <c r="NR354" s="106"/>
      <c r="NS354" s="106"/>
      <c r="NT354" s="106"/>
      <c r="NU354" s="106"/>
      <c r="NV354" s="106"/>
      <c r="NW354" s="106"/>
      <c r="NX354" s="106"/>
      <c r="NY354" s="106"/>
      <c r="NZ354" s="106"/>
      <c r="OA354" s="106"/>
      <c r="OB354" s="106"/>
      <c r="OC354" s="106"/>
      <c r="OD354" s="106"/>
      <c r="OE354" s="106"/>
      <c r="OF354" s="106"/>
      <c r="OG354" s="106"/>
      <c r="OH354" s="106"/>
      <c r="OI354" s="106"/>
      <c r="OJ354" s="106"/>
      <c r="OK354" s="106"/>
      <c r="OL354" s="106"/>
      <c r="OM354" s="106"/>
      <c r="ON354" s="106"/>
      <c r="OO354" s="106"/>
      <c r="OP354" s="106"/>
      <c r="OQ354" s="106"/>
      <c r="OR354" s="106"/>
      <c r="OS354" s="106"/>
      <c r="OT354" s="106"/>
      <c r="OU354" s="106"/>
      <c r="OV354" s="106"/>
      <c r="OW354" s="106"/>
      <c r="OX354" s="106"/>
      <c r="OY354" s="106"/>
      <c r="OZ354" s="106"/>
      <c r="PA354" s="106"/>
      <c r="PB354" s="106"/>
      <c r="PC354" s="106"/>
      <c r="PD354" s="106"/>
      <c r="PE354" s="106"/>
      <c r="PF354" s="106"/>
      <c r="PG354" s="106"/>
      <c r="PH354" s="106"/>
      <c r="PI354" s="106"/>
      <c r="PJ354" s="106"/>
      <c r="PK354" s="106"/>
      <c r="PL354" s="106"/>
      <c r="PM354" s="106"/>
      <c r="PN354" s="106"/>
      <c r="PO354" s="106"/>
      <c r="PP354" s="106"/>
      <c r="PQ354" s="106"/>
      <c r="PR354" s="106"/>
      <c r="PS354" s="106"/>
      <c r="PT354" s="106"/>
      <c r="PU354" s="106"/>
      <c r="PV354" s="106"/>
      <c r="PW354" s="106"/>
      <c r="PX354" s="106"/>
      <c r="PY354" s="106"/>
      <c r="PZ354" s="106"/>
      <c r="QA354" s="106"/>
      <c r="QB354" s="106"/>
      <c r="QC354" s="106"/>
      <c r="QD354" s="106"/>
      <c r="QE354" s="106"/>
      <c r="QF354" s="106"/>
      <c r="QG354" s="106"/>
      <c r="QH354" s="106"/>
      <c r="QI354" s="106"/>
      <c r="QJ354" s="106"/>
      <c r="QK354" s="106"/>
      <c r="QL354" s="106"/>
      <c r="QM354" s="106"/>
      <c r="QN354" s="106"/>
      <c r="QO354" s="106"/>
      <c r="QP354" s="106"/>
      <c r="QQ354" s="106"/>
      <c r="QR354" s="106"/>
      <c r="QS354" s="106"/>
      <c r="QT354" s="106"/>
      <c r="QU354" s="106"/>
      <c r="QV354" s="106"/>
      <c r="QW354" s="106"/>
      <c r="QX354" s="106"/>
      <c r="QY354" s="106"/>
      <c r="QZ354" s="106"/>
      <c r="RA354" s="106"/>
      <c r="RB354" s="106"/>
      <c r="RC354" s="106"/>
      <c r="RD354" s="106"/>
      <c r="RE354" s="106"/>
      <c r="RF354" s="106"/>
      <c r="RG354" s="106"/>
      <c r="RH354" s="106"/>
      <c r="RI354" s="106"/>
      <c r="RJ354" s="106"/>
      <c r="RK354" s="106"/>
      <c r="RL354" s="106"/>
      <c r="RM354" s="106"/>
      <c r="RN354" s="106"/>
      <c r="RO354" s="106"/>
      <c r="RP354" s="106"/>
      <c r="RQ354" s="106"/>
      <c r="RR354" s="106"/>
    </row>
    <row r="355" spans="1:486" x14ac:dyDescent="0.3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14"/>
      <c r="Q355" s="114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  <c r="GB355" s="106"/>
      <c r="GC355" s="106"/>
      <c r="GD355" s="106"/>
      <c r="GE355" s="106"/>
      <c r="GF355" s="106"/>
      <c r="GG355" s="106"/>
      <c r="GH355" s="106"/>
      <c r="GI355" s="106"/>
      <c r="GJ355" s="106"/>
      <c r="GK355" s="106"/>
      <c r="GL355" s="106"/>
      <c r="GM355" s="106"/>
      <c r="GN355" s="106"/>
      <c r="GO355" s="106"/>
      <c r="GP355" s="106"/>
      <c r="GQ355" s="106"/>
      <c r="GR355" s="106"/>
      <c r="GS355" s="106"/>
      <c r="GT355" s="106"/>
      <c r="GU355" s="106"/>
      <c r="GV355" s="106"/>
      <c r="GW355" s="106"/>
      <c r="GX355" s="106"/>
      <c r="GY355" s="106"/>
      <c r="GZ355" s="106"/>
      <c r="HA355" s="106"/>
      <c r="HB355" s="106"/>
      <c r="HC355" s="106"/>
      <c r="HD355" s="106"/>
      <c r="HE355" s="106"/>
      <c r="HF355" s="106"/>
      <c r="HG355" s="106"/>
      <c r="HH355" s="106"/>
      <c r="HI355" s="106"/>
      <c r="HJ355" s="106"/>
      <c r="HK355" s="106"/>
      <c r="HL355" s="106"/>
      <c r="HM355" s="106"/>
      <c r="HN355" s="106"/>
      <c r="HO355" s="106"/>
      <c r="HP355" s="106"/>
      <c r="HQ355" s="106"/>
      <c r="HR355" s="106"/>
      <c r="HS355" s="106"/>
      <c r="HT355" s="106"/>
      <c r="HU355" s="106"/>
      <c r="HV355" s="106"/>
      <c r="HW355" s="106"/>
      <c r="HX355" s="106"/>
      <c r="HY355" s="106"/>
      <c r="HZ355" s="106"/>
      <c r="IA355" s="106"/>
      <c r="IB355" s="106"/>
      <c r="IC355" s="106"/>
      <c r="ID355" s="106"/>
      <c r="IE355" s="106"/>
      <c r="IF355" s="106"/>
      <c r="IG355" s="106"/>
      <c r="IH355" s="106"/>
      <c r="II355" s="106"/>
      <c r="IJ355" s="106"/>
      <c r="IK355" s="106"/>
      <c r="IL355" s="106"/>
      <c r="IM355" s="106"/>
      <c r="IN355" s="106"/>
      <c r="IO355" s="106"/>
      <c r="IP355" s="106"/>
      <c r="IQ355" s="106"/>
      <c r="IR355" s="106"/>
      <c r="IS355" s="106"/>
      <c r="IT355" s="106"/>
      <c r="IU355" s="106"/>
      <c r="IV355" s="106"/>
      <c r="IW355" s="106"/>
      <c r="IX355" s="106"/>
      <c r="IY355" s="106"/>
      <c r="IZ355" s="106"/>
      <c r="JA355" s="106"/>
      <c r="JB355" s="106"/>
      <c r="JC355" s="106"/>
      <c r="JD355" s="106"/>
      <c r="JE355" s="106"/>
      <c r="JF355" s="106"/>
      <c r="JG355" s="106"/>
      <c r="JH355" s="106"/>
      <c r="JI355" s="106"/>
      <c r="JJ355" s="106"/>
      <c r="JK355" s="106"/>
      <c r="JL355" s="106"/>
      <c r="JM355" s="106"/>
      <c r="JN355" s="106"/>
      <c r="JO355" s="106"/>
      <c r="JP355" s="106"/>
      <c r="JQ355" s="106"/>
      <c r="JR355" s="106"/>
      <c r="JS355" s="106"/>
      <c r="JT355" s="106"/>
      <c r="JU355" s="106"/>
      <c r="JV355" s="106"/>
      <c r="JW355" s="106"/>
      <c r="JX355" s="106"/>
      <c r="JY355" s="106"/>
      <c r="JZ355" s="106"/>
      <c r="KA355" s="106"/>
      <c r="KB355" s="106"/>
      <c r="KC355" s="106"/>
      <c r="KD355" s="106"/>
      <c r="KE355" s="106"/>
      <c r="KF355" s="106"/>
      <c r="KG355" s="106"/>
      <c r="KH355" s="106"/>
      <c r="KI355" s="106"/>
      <c r="KJ355" s="106"/>
      <c r="KK355" s="106"/>
      <c r="KL355" s="106"/>
      <c r="KM355" s="106"/>
      <c r="KN355" s="106"/>
      <c r="KO355" s="106"/>
      <c r="KP355" s="106"/>
      <c r="KQ355" s="106"/>
      <c r="KR355" s="106"/>
      <c r="KS355" s="106"/>
      <c r="KT355" s="106"/>
      <c r="KU355" s="106"/>
      <c r="KV355" s="106"/>
      <c r="KW355" s="106"/>
      <c r="KX355" s="106"/>
      <c r="KY355" s="106"/>
      <c r="KZ355" s="106"/>
      <c r="LA355" s="106"/>
      <c r="LB355" s="106"/>
      <c r="LC355" s="106"/>
      <c r="LD355" s="106"/>
      <c r="LE355" s="106"/>
      <c r="LF355" s="106"/>
      <c r="LG355" s="106"/>
      <c r="LH355" s="106"/>
      <c r="LI355" s="106"/>
      <c r="LJ355" s="106"/>
      <c r="LK355" s="106"/>
      <c r="LL355" s="106"/>
      <c r="LM355" s="106"/>
      <c r="LN355" s="106"/>
      <c r="LO355" s="106"/>
      <c r="LP355" s="106"/>
      <c r="LQ355" s="106"/>
      <c r="LR355" s="106"/>
      <c r="LS355" s="106"/>
      <c r="LT355" s="106"/>
      <c r="LU355" s="106"/>
      <c r="LV355" s="106"/>
      <c r="LW355" s="106"/>
      <c r="LX355" s="106"/>
      <c r="LY355" s="106"/>
      <c r="LZ355" s="106"/>
      <c r="MA355" s="106"/>
      <c r="MB355" s="106"/>
      <c r="MC355" s="106"/>
      <c r="MD355" s="106"/>
      <c r="ME355" s="106"/>
      <c r="MF355" s="106"/>
      <c r="MG355" s="106"/>
      <c r="MH355" s="106"/>
      <c r="MI355" s="106"/>
      <c r="MJ355" s="106"/>
      <c r="MK355" s="106"/>
      <c r="ML355" s="106"/>
      <c r="MM355" s="106"/>
      <c r="MN355" s="106"/>
      <c r="MO355" s="106"/>
      <c r="MP355" s="106"/>
      <c r="MQ355" s="106"/>
      <c r="MR355" s="106"/>
      <c r="MS355" s="106"/>
      <c r="MT355" s="106"/>
      <c r="MU355" s="106"/>
      <c r="MV355" s="106"/>
      <c r="MW355" s="106"/>
      <c r="MX355" s="106"/>
      <c r="MY355" s="106"/>
      <c r="MZ355" s="106"/>
      <c r="NA355" s="106"/>
      <c r="NB355" s="106"/>
      <c r="NC355" s="106"/>
      <c r="ND355" s="106"/>
      <c r="NE355" s="106"/>
      <c r="NF355" s="106"/>
      <c r="NG355" s="106"/>
      <c r="NH355" s="106"/>
      <c r="NI355" s="106"/>
      <c r="NJ355" s="106"/>
      <c r="NK355" s="106"/>
      <c r="NL355" s="106"/>
      <c r="NM355" s="106"/>
      <c r="NN355" s="106"/>
      <c r="NO355" s="106"/>
      <c r="NP355" s="106"/>
      <c r="NQ355" s="106"/>
      <c r="NR355" s="106"/>
      <c r="NS355" s="106"/>
      <c r="NT355" s="106"/>
      <c r="NU355" s="106"/>
      <c r="NV355" s="106"/>
      <c r="NW355" s="106"/>
      <c r="NX355" s="106"/>
      <c r="NY355" s="106"/>
      <c r="NZ355" s="106"/>
      <c r="OA355" s="106"/>
      <c r="OB355" s="106"/>
      <c r="OC355" s="106"/>
      <c r="OD355" s="106"/>
      <c r="OE355" s="106"/>
      <c r="OF355" s="106"/>
      <c r="OG355" s="106"/>
      <c r="OH355" s="106"/>
      <c r="OI355" s="106"/>
      <c r="OJ355" s="106"/>
      <c r="OK355" s="106"/>
      <c r="OL355" s="106"/>
      <c r="OM355" s="106"/>
      <c r="ON355" s="106"/>
      <c r="OO355" s="106"/>
      <c r="OP355" s="106"/>
      <c r="OQ355" s="106"/>
      <c r="OR355" s="106"/>
      <c r="OS355" s="106"/>
      <c r="OT355" s="106"/>
      <c r="OU355" s="106"/>
      <c r="OV355" s="106"/>
      <c r="OW355" s="106"/>
      <c r="OX355" s="106"/>
      <c r="OY355" s="106"/>
      <c r="OZ355" s="106"/>
      <c r="PA355" s="106"/>
      <c r="PB355" s="106"/>
      <c r="PC355" s="106"/>
      <c r="PD355" s="106"/>
      <c r="PE355" s="106"/>
      <c r="PF355" s="106"/>
      <c r="PG355" s="106"/>
      <c r="PH355" s="106"/>
      <c r="PI355" s="106"/>
      <c r="PJ355" s="106"/>
      <c r="PK355" s="106"/>
      <c r="PL355" s="106"/>
      <c r="PM355" s="106"/>
      <c r="PN355" s="106"/>
      <c r="PO355" s="106"/>
      <c r="PP355" s="106"/>
      <c r="PQ355" s="106"/>
      <c r="PR355" s="106"/>
      <c r="PS355" s="106"/>
      <c r="PT355" s="106"/>
      <c r="PU355" s="106"/>
      <c r="PV355" s="106"/>
      <c r="PW355" s="106"/>
      <c r="PX355" s="106"/>
      <c r="PY355" s="106"/>
      <c r="PZ355" s="106"/>
      <c r="QA355" s="106"/>
      <c r="QB355" s="106"/>
      <c r="QC355" s="106"/>
      <c r="QD355" s="106"/>
      <c r="QE355" s="106"/>
      <c r="QF355" s="106"/>
      <c r="QG355" s="106"/>
      <c r="QH355" s="106"/>
      <c r="QI355" s="106"/>
      <c r="QJ355" s="106"/>
      <c r="QK355" s="106"/>
      <c r="QL355" s="106"/>
      <c r="QM355" s="106"/>
      <c r="QN355" s="106"/>
      <c r="QO355" s="106"/>
      <c r="QP355" s="106"/>
      <c r="QQ355" s="106"/>
      <c r="QR355" s="106"/>
      <c r="QS355" s="106"/>
      <c r="QT355" s="106"/>
      <c r="QU355" s="106"/>
      <c r="QV355" s="106"/>
      <c r="QW355" s="106"/>
      <c r="QX355" s="106"/>
      <c r="QY355" s="106"/>
      <c r="QZ355" s="106"/>
      <c r="RA355" s="106"/>
      <c r="RB355" s="106"/>
      <c r="RC355" s="106"/>
      <c r="RD355" s="106"/>
      <c r="RE355" s="106"/>
      <c r="RF355" s="106"/>
      <c r="RG355" s="106"/>
      <c r="RH355" s="106"/>
      <c r="RI355" s="106"/>
      <c r="RJ355" s="106"/>
      <c r="RK355" s="106"/>
      <c r="RL355" s="106"/>
      <c r="RM355" s="106"/>
      <c r="RN355" s="106"/>
      <c r="RO355" s="106"/>
      <c r="RP355" s="106"/>
      <c r="RQ355" s="106"/>
      <c r="RR355" s="106"/>
    </row>
    <row r="356" spans="1:486" x14ac:dyDescent="0.3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14"/>
      <c r="Q356" s="114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  <c r="GB356" s="106"/>
      <c r="GC356" s="106"/>
      <c r="GD356" s="106"/>
      <c r="GE356" s="106"/>
      <c r="GF356" s="106"/>
      <c r="GG356" s="106"/>
      <c r="GH356" s="106"/>
      <c r="GI356" s="106"/>
      <c r="GJ356" s="106"/>
      <c r="GK356" s="106"/>
      <c r="GL356" s="106"/>
      <c r="GM356" s="106"/>
      <c r="GN356" s="106"/>
      <c r="GO356" s="106"/>
      <c r="GP356" s="106"/>
      <c r="GQ356" s="106"/>
      <c r="GR356" s="106"/>
      <c r="GS356" s="106"/>
      <c r="GT356" s="106"/>
      <c r="GU356" s="106"/>
      <c r="GV356" s="106"/>
      <c r="GW356" s="106"/>
      <c r="GX356" s="106"/>
      <c r="GY356" s="106"/>
      <c r="GZ356" s="106"/>
      <c r="HA356" s="106"/>
      <c r="HB356" s="106"/>
      <c r="HC356" s="106"/>
      <c r="HD356" s="106"/>
      <c r="HE356" s="106"/>
      <c r="HF356" s="106"/>
      <c r="HG356" s="106"/>
      <c r="HH356" s="106"/>
      <c r="HI356" s="106"/>
      <c r="HJ356" s="106"/>
      <c r="HK356" s="106"/>
      <c r="HL356" s="106"/>
      <c r="HM356" s="106"/>
      <c r="HN356" s="106"/>
      <c r="HO356" s="106"/>
      <c r="HP356" s="106"/>
      <c r="HQ356" s="106"/>
      <c r="HR356" s="106"/>
      <c r="HS356" s="106"/>
      <c r="HT356" s="106"/>
      <c r="HU356" s="106"/>
      <c r="HV356" s="106"/>
      <c r="HW356" s="106"/>
      <c r="HX356" s="106"/>
      <c r="HY356" s="106"/>
      <c r="HZ356" s="106"/>
      <c r="IA356" s="106"/>
      <c r="IB356" s="106"/>
      <c r="IC356" s="106"/>
      <c r="ID356" s="106"/>
      <c r="IE356" s="106"/>
      <c r="IF356" s="106"/>
      <c r="IG356" s="106"/>
      <c r="IH356" s="106"/>
      <c r="II356" s="106"/>
      <c r="IJ356" s="106"/>
      <c r="IK356" s="106"/>
      <c r="IL356" s="106"/>
      <c r="IM356" s="106"/>
      <c r="IN356" s="106"/>
      <c r="IO356" s="106"/>
      <c r="IP356" s="106"/>
      <c r="IQ356" s="106"/>
      <c r="IR356" s="106"/>
      <c r="IS356" s="106"/>
      <c r="IT356" s="106"/>
      <c r="IU356" s="106"/>
      <c r="IV356" s="106"/>
      <c r="IW356" s="106"/>
      <c r="IX356" s="106"/>
      <c r="IY356" s="106"/>
      <c r="IZ356" s="106"/>
      <c r="JA356" s="106"/>
      <c r="JB356" s="106"/>
      <c r="JC356" s="106"/>
      <c r="JD356" s="106"/>
      <c r="JE356" s="106"/>
      <c r="JF356" s="106"/>
      <c r="JG356" s="106"/>
      <c r="JH356" s="106"/>
      <c r="JI356" s="106"/>
      <c r="JJ356" s="106"/>
      <c r="JK356" s="106"/>
      <c r="JL356" s="106"/>
      <c r="JM356" s="106"/>
      <c r="JN356" s="106"/>
      <c r="JO356" s="106"/>
      <c r="JP356" s="106"/>
      <c r="JQ356" s="106"/>
      <c r="JR356" s="106"/>
      <c r="JS356" s="106"/>
      <c r="JT356" s="106"/>
      <c r="JU356" s="106"/>
      <c r="JV356" s="106"/>
      <c r="JW356" s="106"/>
      <c r="JX356" s="106"/>
      <c r="JY356" s="106"/>
      <c r="JZ356" s="106"/>
      <c r="KA356" s="106"/>
      <c r="KB356" s="106"/>
      <c r="KC356" s="106"/>
      <c r="KD356" s="106"/>
      <c r="KE356" s="106"/>
      <c r="KF356" s="106"/>
      <c r="KG356" s="106"/>
      <c r="KH356" s="106"/>
      <c r="KI356" s="106"/>
      <c r="KJ356" s="106"/>
      <c r="KK356" s="106"/>
      <c r="KL356" s="106"/>
      <c r="KM356" s="106"/>
      <c r="KN356" s="106"/>
      <c r="KO356" s="106"/>
      <c r="KP356" s="106"/>
      <c r="KQ356" s="106"/>
      <c r="KR356" s="106"/>
      <c r="KS356" s="106"/>
      <c r="KT356" s="106"/>
      <c r="KU356" s="106"/>
      <c r="KV356" s="106"/>
      <c r="KW356" s="106"/>
      <c r="KX356" s="106"/>
      <c r="KY356" s="106"/>
      <c r="KZ356" s="106"/>
      <c r="LA356" s="106"/>
      <c r="LB356" s="106"/>
      <c r="LC356" s="106"/>
      <c r="LD356" s="106"/>
      <c r="LE356" s="106"/>
      <c r="LF356" s="106"/>
      <c r="LG356" s="106"/>
      <c r="LH356" s="106"/>
      <c r="LI356" s="106"/>
      <c r="LJ356" s="106"/>
      <c r="LK356" s="106"/>
      <c r="LL356" s="106"/>
      <c r="LM356" s="106"/>
      <c r="LN356" s="106"/>
      <c r="LO356" s="106"/>
      <c r="LP356" s="106"/>
      <c r="LQ356" s="106"/>
      <c r="LR356" s="106"/>
      <c r="LS356" s="106"/>
      <c r="LT356" s="106"/>
      <c r="LU356" s="106"/>
      <c r="LV356" s="106"/>
      <c r="LW356" s="106"/>
      <c r="LX356" s="106"/>
      <c r="LY356" s="106"/>
      <c r="LZ356" s="106"/>
      <c r="MA356" s="106"/>
      <c r="MB356" s="106"/>
      <c r="MC356" s="106"/>
      <c r="MD356" s="106"/>
      <c r="ME356" s="106"/>
      <c r="MF356" s="106"/>
      <c r="MG356" s="106"/>
      <c r="MH356" s="106"/>
      <c r="MI356" s="106"/>
      <c r="MJ356" s="106"/>
      <c r="MK356" s="106"/>
      <c r="ML356" s="106"/>
      <c r="MM356" s="106"/>
      <c r="MN356" s="106"/>
      <c r="MO356" s="106"/>
      <c r="MP356" s="106"/>
      <c r="MQ356" s="106"/>
      <c r="MR356" s="106"/>
      <c r="MS356" s="106"/>
      <c r="MT356" s="106"/>
      <c r="MU356" s="106"/>
      <c r="MV356" s="106"/>
      <c r="MW356" s="106"/>
      <c r="MX356" s="106"/>
      <c r="MY356" s="106"/>
      <c r="MZ356" s="106"/>
      <c r="NA356" s="106"/>
      <c r="NB356" s="106"/>
      <c r="NC356" s="106"/>
      <c r="ND356" s="106"/>
      <c r="NE356" s="106"/>
      <c r="NF356" s="106"/>
      <c r="NG356" s="106"/>
      <c r="NH356" s="106"/>
      <c r="NI356" s="106"/>
      <c r="NJ356" s="106"/>
      <c r="NK356" s="106"/>
      <c r="NL356" s="106"/>
      <c r="NM356" s="106"/>
      <c r="NN356" s="106"/>
      <c r="NO356" s="106"/>
      <c r="NP356" s="106"/>
      <c r="NQ356" s="106"/>
      <c r="NR356" s="106"/>
      <c r="NS356" s="106"/>
      <c r="NT356" s="106"/>
      <c r="NU356" s="106"/>
      <c r="NV356" s="106"/>
      <c r="NW356" s="106"/>
      <c r="NX356" s="106"/>
      <c r="NY356" s="106"/>
      <c r="NZ356" s="106"/>
      <c r="OA356" s="106"/>
      <c r="OB356" s="106"/>
      <c r="OC356" s="106"/>
      <c r="OD356" s="106"/>
      <c r="OE356" s="106"/>
      <c r="OF356" s="106"/>
      <c r="OG356" s="106"/>
      <c r="OH356" s="106"/>
      <c r="OI356" s="106"/>
      <c r="OJ356" s="106"/>
      <c r="OK356" s="106"/>
      <c r="OL356" s="106"/>
      <c r="OM356" s="106"/>
      <c r="ON356" s="106"/>
      <c r="OO356" s="106"/>
      <c r="OP356" s="106"/>
      <c r="OQ356" s="106"/>
      <c r="OR356" s="106"/>
      <c r="OS356" s="106"/>
      <c r="OT356" s="106"/>
      <c r="OU356" s="106"/>
      <c r="OV356" s="106"/>
      <c r="OW356" s="106"/>
      <c r="OX356" s="106"/>
      <c r="OY356" s="106"/>
      <c r="OZ356" s="106"/>
      <c r="PA356" s="106"/>
      <c r="PB356" s="106"/>
      <c r="PC356" s="106"/>
      <c r="PD356" s="106"/>
      <c r="PE356" s="106"/>
      <c r="PF356" s="106"/>
      <c r="PG356" s="106"/>
      <c r="PH356" s="106"/>
      <c r="PI356" s="106"/>
      <c r="PJ356" s="106"/>
      <c r="PK356" s="106"/>
      <c r="PL356" s="106"/>
      <c r="PM356" s="106"/>
      <c r="PN356" s="106"/>
      <c r="PO356" s="106"/>
      <c r="PP356" s="106"/>
      <c r="PQ356" s="106"/>
      <c r="PR356" s="106"/>
      <c r="PS356" s="106"/>
      <c r="PT356" s="106"/>
      <c r="PU356" s="106"/>
      <c r="PV356" s="106"/>
      <c r="PW356" s="106"/>
      <c r="PX356" s="106"/>
      <c r="PY356" s="106"/>
      <c r="PZ356" s="106"/>
      <c r="QA356" s="106"/>
      <c r="QB356" s="106"/>
      <c r="QC356" s="106"/>
      <c r="QD356" s="106"/>
      <c r="QE356" s="106"/>
      <c r="QF356" s="106"/>
      <c r="QG356" s="106"/>
      <c r="QH356" s="106"/>
      <c r="QI356" s="106"/>
      <c r="QJ356" s="106"/>
      <c r="QK356" s="106"/>
      <c r="QL356" s="106"/>
      <c r="QM356" s="106"/>
      <c r="QN356" s="106"/>
      <c r="QO356" s="106"/>
      <c r="QP356" s="106"/>
      <c r="QQ356" s="106"/>
      <c r="QR356" s="106"/>
      <c r="QS356" s="106"/>
      <c r="QT356" s="106"/>
      <c r="QU356" s="106"/>
      <c r="QV356" s="106"/>
      <c r="QW356" s="106"/>
      <c r="QX356" s="106"/>
      <c r="QY356" s="106"/>
      <c r="QZ356" s="106"/>
      <c r="RA356" s="106"/>
      <c r="RB356" s="106"/>
      <c r="RC356" s="106"/>
      <c r="RD356" s="106"/>
      <c r="RE356" s="106"/>
      <c r="RF356" s="106"/>
      <c r="RG356" s="106"/>
      <c r="RH356" s="106"/>
      <c r="RI356" s="106"/>
      <c r="RJ356" s="106"/>
      <c r="RK356" s="106"/>
      <c r="RL356" s="106"/>
      <c r="RM356" s="106"/>
      <c r="RN356" s="106"/>
      <c r="RO356" s="106"/>
      <c r="RP356" s="106"/>
      <c r="RQ356" s="106"/>
      <c r="RR356" s="106"/>
    </row>
    <row r="357" spans="1:486" x14ac:dyDescent="0.3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14"/>
      <c r="Q357" s="114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6"/>
      <c r="GM357" s="106"/>
      <c r="GN357" s="106"/>
      <c r="GO357" s="106"/>
      <c r="GP357" s="106"/>
      <c r="GQ357" s="106"/>
      <c r="GR357" s="106"/>
      <c r="GS357" s="106"/>
      <c r="GT357" s="106"/>
      <c r="GU357" s="106"/>
      <c r="GV357" s="106"/>
      <c r="GW357" s="106"/>
      <c r="GX357" s="106"/>
      <c r="GY357" s="106"/>
      <c r="GZ357" s="106"/>
      <c r="HA357" s="106"/>
      <c r="HB357" s="106"/>
      <c r="HC357" s="106"/>
      <c r="HD357" s="106"/>
      <c r="HE357" s="106"/>
      <c r="HF357" s="106"/>
      <c r="HG357" s="106"/>
      <c r="HH357" s="106"/>
      <c r="HI357" s="106"/>
      <c r="HJ357" s="106"/>
      <c r="HK357" s="106"/>
      <c r="HL357" s="106"/>
      <c r="HM357" s="106"/>
      <c r="HN357" s="106"/>
      <c r="HO357" s="106"/>
      <c r="HP357" s="106"/>
      <c r="HQ357" s="106"/>
      <c r="HR357" s="106"/>
      <c r="HS357" s="106"/>
      <c r="HT357" s="106"/>
      <c r="HU357" s="106"/>
      <c r="HV357" s="106"/>
      <c r="HW357" s="106"/>
      <c r="HX357" s="106"/>
      <c r="HY357" s="106"/>
      <c r="HZ357" s="106"/>
      <c r="IA357" s="106"/>
      <c r="IB357" s="106"/>
      <c r="IC357" s="106"/>
      <c r="ID357" s="106"/>
      <c r="IE357" s="106"/>
      <c r="IF357" s="106"/>
      <c r="IG357" s="106"/>
      <c r="IH357" s="106"/>
      <c r="II357" s="106"/>
      <c r="IJ357" s="106"/>
      <c r="IK357" s="106"/>
      <c r="IL357" s="106"/>
      <c r="IM357" s="106"/>
      <c r="IN357" s="106"/>
      <c r="IO357" s="106"/>
      <c r="IP357" s="106"/>
      <c r="IQ357" s="106"/>
      <c r="IR357" s="106"/>
      <c r="IS357" s="106"/>
      <c r="IT357" s="106"/>
      <c r="IU357" s="106"/>
      <c r="IV357" s="106"/>
      <c r="IW357" s="106"/>
      <c r="IX357" s="106"/>
      <c r="IY357" s="106"/>
      <c r="IZ357" s="106"/>
      <c r="JA357" s="106"/>
      <c r="JB357" s="106"/>
      <c r="JC357" s="106"/>
      <c r="JD357" s="106"/>
      <c r="JE357" s="106"/>
      <c r="JF357" s="106"/>
      <c r="JG357" s="106"/>
      <c r="JH357" s="106"/>
      <c r="JI357" s="106"/>
      <c r="JJ357" s="106"/>
      <c r="JK357" s="106"/>
      <c r="JL357" s="106"/>
      <c r="JM357" s="106"/>
      <c r="JN357" s="106"/>
      <c r="JO357" s="106"/>
      <c r="JP357" s="106"/>
      <c r="JQ357" s="106"/>
      <c r="JR357" s="106"/>
      <c r="JS357" s="106"/>
      <c r="JT357" s="106"/>
      <c r="JU357" s="106"/>
      <c r="JV357" s="106"/>
      <c r="JW357" s="106"/>
      <c r="JX357" s="106"/>
      <c r="JY357" s="106"/>
      <c r="JZ357" s="106"/>
      <c r="KA357" s="106"/>
      <c r="KB357" s="106"/>
      <c r="KC357" s="106"/>
      <c r="KD357" s="106"/>
      <c r="KE357" s="106"/>
      <c r="KF357" s="106"/>
      <c r="KG357" s="106"/>
      <c r="KH357" s="106"/>
      <c r="KI357" s="106"/>
      <c r="KJ357" s="106"/>
      <c r="KK357" s="106"/>
      <c r="KL357" s="106"/>
      <c r="KM357" s="106"/>
      <c r="KN357" s="106"/>
      <c r="KO357" s="106"/>
      <c r="KP357" s="106"/>
      <c r="KQ357" s="106"/>
      <c r="KR357" s="106"/>
      <c r="KS357" s="106"/>
      <c r="KT357" s="106"/>
      <c r="KU357" s="106"/>
      <c r="KV357" s="106"/>
      <c r="KW357" s="106"/>
      <c r="KX357" s="106"/>
      <c r="KY357" s="106"/>
      <c r="KZ357" s="106"/>
      <c r="LA357" s="106"/>
      <c r="LB357" s="106"/>
      <c r="LC357" s="106"/>
      <c r="LD357" s="106"/>
      <c r="LE357" s="106"/>
      <c r="LF357" s="106"/>
      <c r="LG357" s="106"/>
      <c r="LH357" s="106"/>
      <c r="LI357" s="106"/>
      <c r="LJ357" s="106"/>
      <c r="LK357" s="106"/>
      <c r="LL357" s="106"/>
      <c r="LM357" s="106"/>
      <c r="LN357" s="106"/>
      <c r="LO357" s="106"/>
      <c r="LP357" s="106"/>
      <c r="LQ357" s="106"/>
      <c r="LR357" s="106"/>
      <c r="LS357" s="106"/>
      <c r="LT357" s="106"/>
      <c r="LU357" s="106"/>
      <c r="LV357" s="106"/>
      <c r="LW357" s="106"/>
      <c r="LX357" s="106"/>
      <c r="LY357" s="106"/>
      <c r="LZ357" s="106"/>
      <c r="MA357" s="106"/>
      <c r="MB357" s="106"/>
      <c r="MC357" s="106"/>
      <c r="MD357" s="106"/>
      <c r="ME357" s="106"/>
      <c r="MF357" s="106"/>
      <c r="MG357" s="106"/>
      <c r="MH357" s="106"/>
      <c r="MI357" s="106"/>
      <c r="MJ357" s="106"/>
      <c r="MK357" s="106"/>
      <c r="ML357" s="106"/>
      <c r="MM357" s="106"/>
      <c r="MN357" s="106"/>
      <c r="MO357" s="106"/>
      <c r="MP357" s="106"/>
      <c r="MQ357" s="106"/>
      <c r="MR357" s="106"/>
      <c r="MS357" s="106"/>
      <c r="MT357" s="106"/>
      <c r="MU357" s="106"/>
      <c r="MV357" s="106"/>
      <c r="MW357" s="106"/>
      <c r="MX357" s="106"/>
      <c r="MY357" s="106"/>
      <c r="MZ357" s="106"/>
      <c r="NA357" s="106"/>
      <c r="NB357" s="106"/>
      <c r="NC357" s="106"/>
      <c r="ND357" s="106"/>
      <c r="NE357" s="106"/>
      <c r="NF357" s="106"/>
      <c r="NG357" s="106"/>
      <c r="NH357" s="106"/>
      <c r="NI357" s="106"/>
      <c r="NJ357" s="106"/>
      <c r="NK357" s="106"/>
      <c r="NL357" s="106"/>
      <c r="NM357" s="106"/>
      <c r="NN357" s="106"/>
      <c r="NO357" s="106"/>
      <c r="NP357" s="106"/>
      <c r="NQ357" s="106"/>
      <c r="NR357" s="106"/>
      <c r="NS357" s="106"/>
      <c r="NT357" s="106"/>
      <c r="NU357" s="106"/>
      <c r="NV357" s="106"/>
      <c r="NW357" s="106"/>
      <c r="NX357" s="106"/>
      <c r="NY357" s="106"/>
      <c r="NZ357" s="106"/>
      <c r="OA357" s="106"/>
      <c r="OB357" s="106"/>
      <c r="OC357" s="106"/>
      <c r="OD357" s="106"/>
      <c r="OE357" s="106"/>
      <c r="OF357" s="106"/>
      <c r="OG357" s="106"/>
      <c r="OH357" s="106"/>
      <c r="OI357" s="106"/>
      <c r="OJ357" s="106"/>
      <c r="OK357" s="106"/>
      <c r="OL357" s="106"/>
      <c r="OM357" s="106"/>
      <c r="ON357" s="106"/>
      <c r="OO357" s="106"/>
      <c r="OP357" s="106"/>
      <c r="OQ357" s="106"/>
      <c r="OR357" s="106"/>
      <c r="OS357" s="106"/>
      <c r="OT357" s="106"/>
      <c r="OU357" s="106"/>
      <c r="OV357" s="106"/>
      <c r="OW357" s="106"/>
      <c r="OX357" s="106"/>
      <c r="OY357" s="106"/>
      <c r="OZ357" s="106"/>
      <c r="PA357" s="106"/>
      <c r="PB357" s="106"/>
      <c r="PC357" s="106"/>
      <c r="PD357" s="106"/>
      <c r="PE357" s="106"/>
      <c r="PF357" s="106"/>
      <c r="PG357" s="106"/>
      <c r="PH357" s="106"/>
      <c r="PI357" s="106"/>
      <c r="PJ357" s="106"/>
      <c r="PK357" s="106"/>
      <c r="PL357" s="106"/>
      <c r="PM357" s="106"/>
      <c r="PN357" s="106"/>
      <c r="PO357" s="106"/>
      <c r="PP357" s="106"/>
      <c r="PQ357" s="106"/>
      <c r="PR357" s="106"/>
      <c r="PS357" s="106"/>
      <c r="PT357" s="106"/>
      <c r="PU357" s="106"/>
      <c r="PV357" s="106"/>
      <c r="PW357" s="106"/>
      <c r="PX357" s="106"/>
      <c r="PY357" s="106"/>
      <c r="PZ357" s="106"/>
      <c r="QA357" s="106"/>
      <c r="QB357" s="106"/>
      <c r="QC357" s="106"/>
      <c r="QD357" s="106"/>
      <c r="QE357" s="106"/>
      <c r="QF357" s="106"/>
      <c r="QG357" s="106"/>
      <c r="QH357" s="106"/>
      <c r="QI357" s="106"/>
      <c r="QJ357" s="106"/>
      <c r="QK357" s="106"/>
      <c r="QL357" s="106"/>
      <c r="QM357" s="106"/>
      <c r="QN357" s="106"/>
      <c r="QO357" s="106"/>
      <c r="QP357" s="106"/>
      <c r="QQ357" s="106"/>
      <c r="QR357" s="106"/>
      <c r="QS357" s="106"/>
      <c r="QT357" s="106"/>
      <c r="QU357" s="106"/>
      <c r="QV357" s="106"/>
      <c r="QW357" s="106"/>
      <c r="QX357" s="106"/>
      <c r="QY357" s="106"/>
      <c r="QZ357" s="106"/>
      <c r="RA357" s="106"/>
      <c r="RB357" s="106"/>
      <c r="RC357" s="106"/>
      <c r="RD357" s="106"/>
      <c r="RE357" s="106"/>
      <c r="RF357" s="106"/>
      <c r="RG357" s="106"/>
      <c r="RH357" s="106"/>
      <c r="RI357" s="106"/>
      <c r="RJ357" s="106"/>
      <c r="RK357" s="106"/>
      <c r="RL357" s="106"/>
      <c r="RM357" s="106"/>
      <c r="RN357" s="106"/>
      <c r="RO357" s="106"/>
      <c r="RP357" s="106"/>
      <c r="RQ357" s="106"/>
      <c r="RR357" s="106"/>
    </row>
    <row r="358" spans="1:486" x14ac:dyDescent="0.3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14"/>
      <c r="Q358" s="114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6"/>
      <c r="GM358" s="106"/>
      <c r="GN358" s="106"/>
      <c r="GO358" s="106"/>
      <c r="GP358" s="106"/>
      <c r="GQ358" s="106"/>
      <c r="GR358" s="106"/>
      <c r="GS358" s="106"/>
      <c r="GT358" s="106"/>
      <c r="GU358" s="106"/>
      <c r="GV358" s="106"/>
      <c r="GW358" s="106"/>
      <c r="GX358" s="106"/>
      <c r="GY358" s="106"/>
      <c r="GZ358" s="106"/>
      <c r="HA358" s="106"/>
      <c r="HB358" s="106"/>
      <c r="HC358" s="106"/>
      <c r="HD358" s="106"/>
      <c r="HE358" s="106"/>
      <c r="HF358" s="106"/>
      <c r="HG358" s="106"/>
      <c r="HH358" s="106"/>
      <c r="HI358" s="106"/>
      <c r="HJ358" s="106"/>
      <c r="HK358" s="106"/>
      <c r="HL358" s="106"/>
      <c r="HM358" s="106"/>
      <c r="HN358" s="106"/>
      <c r="HO358" s="106"/>
      <c r="HP358" s="106"/>
      <c r="HQ358" s="106"/>
      <c r="HR358" s="106"/>
      <c r="HS358" s="106"/>
      <c r="HT358" s="106"/>
      <c r="HU358" s="106"/>
      <c r="HV358" s="106"/>
      <c r="HW358" s="106"/>
      <c r="HX358" s="106"/>
      <c r="HY358" s="106"/>
      <c r="HZ358" s="106"/>
      <c r="IA358" s="106"/>
      <c r="IB358" s="106"/>
      <c r="IC358" s="106"/>
      <c r="ID358" s="106"/>
      <c r="IE358" s="106"/>
      <c r="IF358" s="106"/>
      <c r="IG358" s="106"/>
      <c r="IH358" s="106"/>
      <c r="II358" s="106"/>
      <c r="IJ358" s="106"/>
      <c r="IK358" s="106"/>
      <c r="IL358" s="106"/>
      <c r="IM358" s="106"/>
      <c r="IN358" s="106"/>
      <c r="IO358" s="106"/>
      <c r="IP358" s="106"/>
      <c r="IQ358" s="106"/>
      <c r="IR358" s="106"/>
      <c r="IS358" s="106"/>
      <c r="IT358" s="106"/>
      <c r="IU358" s="106"/>
      <c r="IV358" s="106"/>
      <c r="IW358" s="106"/>
      <c r="IX358" s="106"/>
      <c r="IY358" s="106"/>
      <c r="IZ358" s="106"/>
      <c r="JA358" s="106"/>
      <c r="JB358" s="106"/>
      <c r="JC358" s="106"/>
      <c r="JD358" s="106"/>
      <c r="JE358" s="106"/>
      <c r="JF358" s="106"/>
      <c r="JG358" s="106"/>
      <c r="JH358" s="106"/>
      <c r="JI358" s="106"/>
      <c r="JJ358" s="106"/>
      <c r="JK358" s="106"/>
      <c r="JL358" s="106"/>
      <c r="JM358" s="106"/>
      <c r="JN358" s="106"/>
      <c r="JO358" s="106"/>
      <c r="JP358" s="106"/>
      <c r="JQ358" s="106"/>
      <c r="JR358" s="106"/>
      <c r="JS358" s="106"/>
      <c r="JT358" s="106"/>
      <c r="JU358" s="106"/>
      <c r="JV358" s="106"/>
      <c r="JW358" s="106"/>
      <c r="JX358" s="106"/>
      <c r="JY358" s="106"/>
      <c r="JZ358" s="106"/>
      <c r="KA358" s="106"/>
      <c r="KB358" s="106"/>
      <c r="KC358" s="106"/>
      <c r="KD358" s="106"/>
      <c r="KE358" s="106"/>
      <c r="KF358" s="106"/>
      <c r="KG358" s="106"/>
      <c r="KH358" s="106"/>
      <c r="KI358" s="106"/>
      <c r="KJ358" s="106"/>
      <c r="KK358" s="106"/>
      <c r="KL358" s="106"/>
      <c r="KM358" s="106"/>
      <c r="KN358" s="106"/>
      <c r="KO358" s="106"/>
      <c r="KP358" s="106"/>
      <c r="KQ358" s="106"/>
      <c r="KR358" s="106"/>
      <c r="KS358" s="106"/>
      <c r="KT358" s="106"/>
      <c r="KU358" s="106"/>
      <c r="KV358" s="106"/>
      <c r="KW358" s="106"/>
      <c r="KX358" s="106"/>
      <c r="KY358" s="106"/>
      <c r="KZ358" s="106"/>
      <c r="LA358" s="106"/>
      <c r="LB358" s="106"/>
      <c r="LC358" s="106"/>
      <c r="LD358" s="106"/>
      <c r="LE358" s="106"/>
      <c r="LF358" s="106"/>
      <c r="LG358" s="106"/>
      <c r="LH358" s="106"/>
      <c r="LI358" s="106"/>
      <c r="LJ358" s="106"/>
      <c r="LK358" s="106"/>
      <c r="LL358" s="106"/>
      <c r="LM358" s="106"/>
      <c r="LN358" s="106"/>
      <c r="LO358" s="106"/>
      <c r="LP358" s="106"/>
      <c r="LQ358" s="106"/>
      <c r="LR358" s="106"/>
      <c r="LS358" s="106"/>
      <c r="LT358" s="106"/>
      <c r="LU358" s="106"/>
      <c r="LV358" s="106"/>
      <c r="LW358" s="106"/>
      <c r="LX358" s="106"/>
      <c r="LY358" s="106"/>
      <c r="LZ358" s="106"/>
      <c r="MA358" s="106"/>
      <c r="MB358" s="106"/>
      <c r="MC358" s="106"/>
      <c r="MD358" s="106"/>
      <c r="ME358" s="106"/>
      <c r="MF358" s="106"/>
      <c r="MG358" s="106"/>
      <c r="MH358" s="106"/>
      <c r="MI358" s="106"/>
      <c r="MJ358" s="106"/>
      <c r="MK358" s="106"/>
      <c r="ML358" s="106"/>
      <c r="MM358" s="106"/>
      <c r="MN358" s="106"/>
      <c r="MO358" s="106"/>
      <c r="MP358" s="106"/>
      <c r="MQ358" s="106"/>
      <c r="MR358" s="106"/>
      <c r="MS358" s="106"/>
      <c r="MT358" s="106"/>
      <c r="MU358" s="106"/>
      <c r="MV358" s="106"/>
      <c r="MW358" s="106"/>
      <c r="MX358" s="106"/>
      <c r="MY358" s="106"/>
      <c r="MZ358" s="106"/>
      <c r="NA358" s="106"/>
      <c r="NB358" s="106"/>
      <c r="NC358" s="106"/>
      <c r="ND358" s="106"/>
      <c r="NE358" s="106"/>
      <c r="NF358" s="106"/>
      <c r="NG358" s="106"/>
      <c r="NH358" s="106"/>
      <c r="NI358" s="106"/>
      <c r="NJ358" s="106"/>
      <c r="NK358" s="106"/>
      <c r="NL358" s="106"/>
      <c r="NM358" s="106"/>
      <c r="NN358" s="106"/>
      <c r="NO358" s="106"/>
      <c r="NP358" s="106"/>
      <c r="NQ358" s="106"/>
      <c r="NR358" s="106"/>
      <c r="NS358" s="106"/>
      <c r="NT358" s="106"/>
      <c r="NU358" s="106"/>
      <c r="NV358" s="106"/>
      <c r="NW358" s="106"/>
      <c r="NX358" s="106"/>
      <c r="NY358" s="106"/>
      <c r="NZ358" s="106"/>
      <c r="OA358" s="106"/>
      <c r="OB358" s="106"/>
      <c r="OC358" s="106"/>
      <c r="OD358" s="106"/>
      <c r="OE358" s="106"/>
      <c r="OF358" s="106"/>
      <c r="OG358" s="106"/>
      <c r="OH358" s="106"/>
      <c r="OI358" s="106"/>
      <c r="OJ358" s="106"/>
      <c r="OK358" s="106"/>
      <c r="OL358" s="106"/>
      <c r="OM358" s="106"/>
      <c r="ON358" s="106"/>
      <c r="OO358" s="106"/>
      <c r="OP358" s="106"/>
      <c r="OQ358" s="106"/>
      <c r="OR358" s="106"/>
      <c r="OS358" s="106"/>
      <c r="OT358" s="106"/>
      <c r="OU358" s="106"/>
      <c r="OV358" s="106"/>
      <c r="OW358" s="106"/>
      <c r="OX358" s="106"/>
      <c r="OY358" s="106"/>
      <c r="OZ358" s="106"/>
      <c r="PA358" s="106"/>
      <c r="PB358" s="106"/>
      <c r="PC358" s="106"/>
      <c r="PD358" s="106"/>
      <c r="PE358" s="106"/>
      <c r="PF358" s="106"/>
      <c r="PG358" s="106"/>
      <c r="PH358" s="106"/>
      <c r="PI358" s="106"/>
      <c r="PJ358" s="106"/>
      <c r="PK358" s="106"/>
      <c r="PL358" s="106"/>
      <c r="PM358" s="106"/>
      <c r="PN358" s="106"/>
      <c r="PO358" s="106"/>
      <c r="PP358" s="106"/>
      <c r="PQ358" s="106"/>
      <c r="PR358" s="106"/>
      <c r="PS358" s="106"/>
      <c r="PT358" s="106"/>
      <c r="PU358" s="106"/>
      <c r="PV358" s="106"/>
      <c r="PW358" s="106"/>
      <c r="PX358" s="106"/>
      <c r="PY358" s="106"/>
      <c r="PZ358" s="106"/>
      <c r="QA358" s="106"/>
      <c r="QB358" s="106"/>
      <c r="QC358" s="106"/>
      <c r="QD358" s="106"/>
      <c r="QE358" s="106"/>
      <c r="QF358" s="106"/>
      <c r="QG358" s="106"/>
      <c r="QH358" s="106"/>
      <c r="QI358" s="106"/>
      <c r="QJ358" s="106"/>
      <c r="QK358" s="106"/>
      <c r="QL358" s="106"/>
      <c r="QM358" s="106"/>
      <c r="QN358" s="106"/>
      <c r="QO358" s="106"/>
      <c r="QP358" s="106"/>
      <c r="QQ358" s="106"/>
      <c r="QR358" s="106"/>
      <c r="QS358" s="106"/>
      <c r="QT358" s="106"/>
      <c r="QU358" s="106"/>
      <c r="QV358" s="106"/>
      <c r="QW358" s="106"/>
      <c r="QX358" s="106"/>
      <c r="QY358" s="106"/>
      <c r="QZ358" s="106"/>
      <c r="RA358" s="106"/>
      <c r="RB358" s="106"/>
      <c r="RC358" s="106"/>
      <c r="RD358" s="106"/>
      <c r="RE358" s="106"/>
      <c r="RF358" s="106"/>
      <c r="RG358" s="106"/>
      <c r="RH358" s="106"/>
      <c r="RI358" s="106"/>
      <c r="RJ358" s="106"/>
      <c r="RK358" s="106"/>
      <c r="RL358" s="106"/>
      <c r="RM358" s="106"/>
      <c r="RN358" s="106"/>
      <c r="RO358" s="106"/>
      <c r="RP358" s="106"/>
      <c r="RQ358" s="106"/>
      <c r="RR358" s="106"/>
    </row>
    <row r="359" spans="1:486" x14ac:dyDescent="0.3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14"/>
      <c r="Q359" s="114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  <c r="GB359" s="106"/>
      <c r="GC359" s="106"/>
      <c r="GD359" s="106"/>
      <c r="GE359" s="106"/>
      <c r="GF359" s="106"/>
      <c r="GG359" s="106"/>
      <c r="GH359" s="106"/>
      <c r="GI359" s="106"/>
      <c r="GJ359" s="106"/>
      <c r="GK359" s="106"/>
      <c r="GL359" s="106"/>
      <c r="GM359" s="106"/>
      <c r="GN359" s="106"/>
      <c r="GO359" s="106"/>
      <c r="GP359" s="106"/>
      <c r="GQ359" s="106"/>
      <c r="GR359" s="106"/>
      <c r="GS359" s="106"/>
      <c r="GT359" s="106"/>
      <c r="GU359" s="106"/>
      <c r="GV359" s="106"/>
      <c r="GW359" s="106"/>
      <c r="GX359" s="106"/>
      <c r="GY359" s="106"/>
      <c r="GZ359" s="106"/>
      <c r="HA359" s="106"/>
      <c r="HB359" s="106"/>
      <c r="HC359" s="106"/>
      <c r="HD359" s="106"/>
      <c r="HE359" s="106"/>
      <c r="HF359" s="106"/>
      <c r="HG359" s="106"/>
      <c r="HH359" s="106"/>
      <c r="HI359" s="106"/>
      <c r="HJ359" s="106"/>
      <c r="HK359" s="106"/>
      <c r="HL359" s="106"/>
      <c r="HM359" s="106"/>
      <c r="HN359" s="106"/>
      <c r="HO359" s="106"/>
      <c r="HP359" s="106"/>
      <c r="HQ359" s="106"/>
      <c r="HR359" s="106"/>
      <c r="HS359" s="106"/>
      <c r="HT359" s="106"/>
      <c r="HU359" s="106"/>
      <c r="HV359" s="106"/>
      <c r="HW359" s="106"/>
      <c r="HX359" s="106"/>
      <c r="HY359" s="106"/>
      <c r="HZ359" s="106"/>
      <c r="IA359" s="106"/>
      <c r="IB359" s="106"/>
      <c r="IC359" s="106"/>
      <c r="ID359" s="106"/>
      <c r="IE359" s="106"/>
      <c r="IF359" s="106"/>
      <c r="IG359" s="106"/>
      <c r="IH359" s="106"/>
      <c r="II359" s="106"/>
      <c r="IJ359" s="106"/>
      <c r="IK359" s="106"/>
      <c r="IL359" s="106"/>
      <c r="IM359" s="106"/>
      <c r="IN359" s="106"/>
      <c r="IO359" s="106"/>
      <c r="IP359" s="106"/>
      <c r="IQ359" s="106"/>
      <c r="IR359" s="106"/>
      <c r="IS359" s="106"/>
      <c r="IT359" s="106"/>
      <c r="IU359" s="106"/>
      <c r="IV359" s="106"/>
      <c r="IW359" s="106"/>
      <c r="IX359" s="106"/>
      <c r="IY359" s="106"/>
      <c r="IZ359" s="106"/>
      <c r="JA359" s="106"/>
      <c r="JB359" s="106"/>
      <c r="JC359" s="106"/>
      <c r="JD359" s="106"/>
      <c r="JE359" s="106"/>
      <c r="JF359" s="106"/>
      <c r="JG359" s="106"/>
      <c r="JH359" s="106"/>
      <c r="JI359" s="106"/>
      <c r="JJ359" s="106"/>
      <c r="JK359" s="106"/>
      <c r="JL359" s="106"/>
      <c r="JM359" s="106"/>
      <c r="JN359" s="106"/>
      <c r="JO359" s="106"/>
      <c r="JP359" s="106"/>
      <c r="JQ359" s="106"/>
      <c r="JR359" s="106"/>
      <c r="JS359" s="106"/>
      <c r="JT359" s="106"/>
      <c r="JU359" s="106"/>
      <c r="JV359" s="106"/>
      <c r="JW359" s="106"/>
      <c r="JX359" s="106"/>
      <c r="JY359" s="106"/>
      <c r="JZ359" s="106"/>
      <c r="KA359" s="106"/>
      <c r="KB359" s="106"/>
      <c r="KC359" s="106"/>
      <c r="KD359" s="106"/>
      <c r="KE359" s="106"/>
      <c r="KF359" s="106"/>
      <c r="KG359" s="106"/>
      <c r="KH359" s="106"/>
      <c r="KI359" s="106"/>
      <c r="KJ359" s="106"/>
      <c r="KK359" s="106"/>
      <c r="KL359" s="106"/>
      <c r="KM359" s="106"/>
      <c r="KN359" s="106"/>
      <c r="KO359" s="106"/>
      <c r="KP359" s="106"/>
      <c r="KQ359" s="106"/>
      <c r="KR359" s="106"/>
      <c r="KS359" s="106"/>
      <c r="KT359" s="106"/>
      <c r="KU359" s="106"/>
      <c r="KV359" s="106"/>
      <c r="KW359" s="106"/>
      <c r="KX359" s="106"/>
      <c r="KY359" s="106"/>
      <c r="KZ359" s="106"/>
      <c r="LA359" s="106"/>
      <c r="LB359" s="106"/>
      <c r="LC359" s="106"/>
      <c r="LD359" s="106"/>
      <c r="LE359" s="106"/>
      <c r="LF359" s="106"/>
      <c r="LG359" s="106"/>
      <c r="LH359" s="106"/>
      <c r="LI359" s="106"/>
      <c r="LJ359" s="106"/>
      <c r="LK359" s="106"/>
      <c r="LL359" s="106"/>
      <c r="LM359" s="106"/>
      <c r="LN359" s="106"/>
      <c r="LO359" s="106"/>
      <c r="LP359" s="106"/>
      <c r="LQ359" s="106"/>
      <c r="LR359" s="106"/>
      <c r="LS359" s="106"/>
      <c r="LT359" s="106"/>
      <c r="LU359" s="106"/>
      <c r="LV359" s="106"/>
      <c r="LW359" s="106"/>
      <c r="LX359" s="106"/>
      <c r="LY359" s="106"/>
      <c r="LZ359" s="106"/>
      <c r="MA359" s="106"/>
      <c r="MB359" s="106"/>
      <c r="MC359" s="106"/>
      <c r="MD359" s="106"/>
      <c r="ME359" s="106"/>
      <c r="MF359" s="106"/>
      <c r="MG359" s="106"/>
      <c r="MH359" s="106"/>
      <c r="MI359" s="106"/>
      <c r="MJ359" s="106"/>
      <c r="MK359" s="106"/>
      <c r="ML359" s="106"/>
      <c r="MM359" s="106"/>
      <c r="MN359" s="106"/>
      <c r="MO359" s="106"/>
      <c r="MP359" s="106"/>
      <c r="MQ359" s="106"/>
      <c r="MR359" s="106"/>
      <c r="MS359" s="106"/>
      <c r="MT359" s="106"/>
      <c r="MU359" s="106"/>
      <c r="MV359" s="106"/>
      <c r="MW359" s="106"/>
      <c r="MX359" s="106"/>
      <c r="MY359" s="106"/>
      <c r="MZ359" s="106"/>
      <c r="NA359" s="106"/>
      <c r="NB359" s="106"/>
      <c r="NC359" s="106"/>
      <c r="ND359" s="106"/>
      <c r="NE359" s="106"/>
      <c r="NF359" s="106"/>
      <c r="NG359" s="106"/>
      <c r="NH359" s="106"/>
      <c r="NI359" s="106"/>
      <c r="NJ359" s="106"/>
      <c r="NK359" s="106"/>
      <c r="NL359" s="106"/>
      <c r="NM359" s="106"/>
      <c r="NN359" s="106"/>
      <c r="NO359" s="106"/>
      <c r="NP359" s="106"/>
      <c r="NQ359" s="106"/>
      <c r="NR359" s="106"/>
      <c r="NS359" s="106"/>
      <c r="NT359" s="106"/>
      <c r="NU359" s="106"/>
      <c r="NV359" s="106"/>
      <c r="NW359" s="106"/>
      <c r="NX359" s="106"/>
      <c r="NY359" s="106"/>
      <c r="NZ359" s="106"/>
      <c r="OA359" s="106"/>
      <c r="OB359" s="106"/>
      <c r="OC359" s="106"/>
      <c r="OD359" s="106"/>
      <c r="OE359" s="106"/>
      <c r="OF359" s="106"/>
      <c r="OG359" s="106"/>
      <c r="OH359" s="106"/>
      <c r="OI359" s="106"/>
      <c r="OJ359" s="106"/>
      <c r="OK359" s="106"/>
      <c r="OL359" s="106"/>
      <c r="OM359" s="106"/>
      <c r="ON359" s="106"/>
      <c r="OO359" s="106"/>
      <c r="OP359" s="106"/>
      <c r="OQ359" s="106"/>
      <c r="OR359" s="106"/>
      <c r="OS359" s="106"/>
      <c r="OT359" s="106"/>
      <c r="OU359" s="106"/>
      <c r="OV359" s="106"/>
      <c r="OW359" s="106"/>
      <c r="OX359" s="106"/>
      <c r="OY359" s="106"/>
      <c r="OZ359" s="106"/>
      <c r="PA359" s="106"/>
      <c r="PB359" s="106"/>
      <c r="PC359" s="106"/>
      <c r="PD359" s="106"/>
      <c r="PE359" s="106"/>
      <c r="PF359" s="106"/>
      <c r="PG359" s="106"/>
      <c r="PH359" s="106"/>
      <c r="PI359" s="106"/>
      <c r="PJ359" s="106"/>
      <c r="PK359" s="106"/>
      <c r="PL359" s="106"/>
      <c r="PM359" s="106"/>
      <c r="PN359" s="106"/>
      <c r="PO359" s="106"/>
      <c r="PP359" s="106"/>
      <c r="PQ359" s="106"/>
      <c r="PR359" s="106"/>
      <c r="PS359" s="106"/>
      <c r="PT359" s="106"/>
      <c r="PU359" s="106"/>
      <c r="PV359" s="106"/>
      <c r="PW359" s="106"/>
      <c r="PX359" s="106"/>
      <c r="PY359" s="106"/>
      <c r="PZ359" s="106"/>
      <c r="QA359" s="106"/>
      <c r="QB359" s="106"/>
      <c r="QC359" s="106"/>
      <c r="QD359" s="106"/>
      <c r="QE359" s="106"/>
      <c r="QF359" s="106"/>
      <c r="QG359" s="106"/>
      <c r="QH359" s="106"/>
      <c r="QI359" s="106"/>
      <c r="QJ359" s="106"/>
      <c r="QK359" s="106"/>
      <c r="QL359" s="106"/>
      <c r="QM359" s="106"/>
      <c r="QN359" s="106"/>
      <c r="QO359" s="106"/>
      <c r="QP359" s="106"/>
      <c r="QQ359" s="106"/>
      <c r="QR359" s="106"/>
      <c r="QS359" s="106"/>
      <c r="QT359" s="106"/>
      <c r="QU359" s="106"/>
      <c r="QV359" s="106"/>
      <c r="QW359" s="106"/>
      <c r="QX359" s="106"/>
      <c r="QY359" s="106"/>
      <c r="QZ359" s="106"/>
      <c r="RA359" s="106"/>
      <c r="RB359" s="106"/>
      <c r="RC359" s="106"/>
      <c r="RD359" s="106"/>
      <c r="RE359" s="106"/>
      <c r="RF359" s="106"/>
      <c r="RG359" s="106"/>
      <c r="RH359" s="106"/>
      <c r="RI359" s="106"/>
      <c r="RJ359" s="106"/>
      <c r="RK359" s="106"/>
      <c r="RL359" s="106"/>
      <c r="RM359" s="106"/>
      <c r="RN359" s="106"/>
      <c r="RO359" s="106"/>
      <c r="RP359" s="106"/>
      <c r="RQ359" s="106"/>
      <c r="RR359" s="106"/>
    </row>
    <row r="360" spans="1:486" x14ac:dyDescent="0.3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14"/>
      <c r="Q360" s="114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  <c r="GB360" s="106"/>
      <c r="GC360" s="106"/>
      <c r="GD360" s="106"/>
      <c r="GE360" s="106"/>
      <c r="GF360" s="106"/>
      <c r="GG360" s="106"/>
      <c r="GH360" s="106"/>
      <c r="GI360" s="106"/>
      <c r="GJ360" s="106"/>
      <c r="GK360" s="106"/>
      <c r="GL360" s="106"/>
      <c r="GM360" s="106"/>
      <c r="GN360" s="106"/>
      <c r="GO360" s="106"/>
      <c r="GP360" s="106"/>
      <c r="GQ360" s="106"/>
      <c r="GR360" s="106"/>
      <c r="GS360" s="106"/>
      <c r="GT360" s="106"/>
      <c r="GU360" s="106"/>
      <c r="GV360" s="106"/>
      <c r="GW360" s="106"/>
      <c r="GX360" s="106"/>
      <c r="GY360" s="106"/>
      <c r="GZ360" s="106"/>
      <c r="HA360" s="106"/>
      <c r="HB360" s="106"/>
      <c r="HC360" s="106"/>
      <c r="HD360" s="106"/>
      <c r="HE360" s="106"/>
      <c r="HF360" s="106"/>
      <c r="HG360" s="106"/>
      <c r="HH360" s="106"/>
      <c r="HI360" s="106"/>
      <c r="HJ360" s="106"/>
      <c r="HK360" s="106"/>
      <c r="HL360" s="106"/>
      <c r="HM360" s="106"/>
      <c r="HN360" s="106"/>
      <c r="HO360" s="106"/>
      <c r="HP360" s="106"/>
      <c r="HQ360" s="106"/>
      <c r="HR360" s="106"/>
      <c r="HS360" s="106"/>
      <c r="HT360" s="106"/>
      <c r="HU360" s="106"/>
      <c r="HV360" s="106"/>
      <c r="HW360" s="106"/>
      <c r="HX360" s="106"/>
      <c r="HY360" s="106"/>
      <c r="HZ360" s="106"/>
      <c r="IA360" s="106"/>
      <c r="IB360" s="106"/>
      <c r="IC360" s="106"/>
      <c r="ID360" s="106"/>
      <c r="IE360" s="106"/>
      <c r="IF360" s="106"/>
      <c r="IG360" s="106"/>
      <c r="IH360" s="106"/>
      <c r="II360" s="106"/>
      <c r="IJ360" s="106"/>
      <c r="IK360" s="106"/>
      <c r="IL360" s="106"/>
      <c r="IM360" s="106"/>
      <c r="IN360" s="106"/>
      <c r="IO360" s="106"/>
      <c r="IP360" s="106"/>
      <c r="IQ360" s="106"/>
      <c r="IR360" s="106"/>
      <c r="IS360" s="106"/>
      <c r="IT360" s="106"/>
      <c r="IU360" s="106"/>
      <c r="IV360" s="106"/>
      <c r="IW360" s="106"/>
      <c r="IX360" s="106"/>
      <c r="IY360" s="106"/>
      <c r="IZ360" s="106"/>
      <c r="JA360" s="106"/>
      <c r="JB360" s="106"/>
      <c r="JC360" s="106"/>
      <c r="JD360" s="106"/>
      <c r="JE360" s="106"/>
      <c r="JF360" s="106"/>
      <c r="JG360" s="106"/>
      <c r="JH360" s="106"/>
      <c r="JI360" s="106"/>
      <c r="JJ360" s="106"/>
      <c r="JK360" s="106"/>
      <c r="JL360" s="106"/>
      <c r="JM360" s="106"/>
      <c r="JN360" s="106"/>
      <c r="JO360" s="106"/>
      <c r="JP360" s="106"/>
      <c r="JQ360" s="106"/>
      <c r="JR360" s="106"/>
      <c r="JS360" s="106"/>
      <c r="JT360" s="106"/>
      <c r="JU360" s="106"/>
      <c r="JV360" s="106"/>
      <c r="JW360" s="106"/>
      <c r="JX360" s="106"/>
      <c r="JY360" s="106"/>
      <c r="JZ360" s="106"/>
      <c r="KA360" s="106"/>
      <c r="KB360" s="106"/>
      <c r="KC360" s="106"/>
      <c r="KD360" s="106"/>
      <c r="KE360" s="106"/>
      <c r="KF360" s="106"/>
      <c r="KG360" s="106"/>
      <c r="KH360" s="106"/>
      <c r="KI360" s="106"/>
      <c r="KJ360" s="106"/>
      <c r="KK360" s="106"/>
      <c r="KL360" s="106"/>
      <c r="KM360" s="106"/>
      <c r="KN360" s="106"/>
      <c r="KO360" s="106"/>
      <c r="KP360" s="106"/>
      <c r="KQ360" s="106"/>
      <c r="KR360" s="106"/>
      <c r="KS360" s="106"/>
      <c r="KT360" s="106"/>
      <c r="KU360" s="106"/>
      <c r="KV360" s="106"/>
      <c r="KW360" s="106"/>
      <c r="KX360" s="106"/>
      <c r="KY360" s="106"/>
      <c r="KZ360" s="106"/>
      <c r="LA360" s="106"/>
      <c r="LB360" s="106"/>
      <c r="LC360" s="106"/>
      <c r="LD360" s="106"/>
      <c r="LE360" s="106"/>
      <c r="LF360" s="106"/>
      <c r="LG360" s="106"/>
      <c r="LH360" s="106"/>
      <c r="LI360" s="106"/>
      <c r="LJ360" s="106"/>
      <c r="LK360" s="106"/>
      <c r="LL360" s="106"/>
      <c r="LM360" s="106"/>
      <c r="LN360" s="106"/>
      <c r="LO360" s="106"/>
      <c r="LP360" s="106"/>
      <c r="LQ360" s="106"/>
      <c r="LR360" s="106"/>
      <c r="LS360" s="106"/>
      <c r="LT360" s="106"/>
      <c r="LU360" s="106"/>
      <c r="LV360" s="106"/>
      <c r="LW360" s="106"/>
      <c r="LX360" s="106"/>
      <c r="LY360" s="106"/>
      <c r="LZ360" s="106"/>
      <c r="MA360" s="106"/>
      <c r="MB360" s="106"/>
      <c r="MC360" s="106"/>
      <c r="MD360" s="106"/>
      <c r="ME360" s="106"/>
      <c r="MF360" s="106"/>
      <c r="MG360" s="106"/>
      <c r="MH360" s="106"/>
      <c r="MI360" s="106"/>
      <c r="MJ360" s="106"/>
      <c r="MK360" s="106"/>
      <c r="ML360" s="106"/>
      <c r="MM360" s="106"/>
      <c r="MN360" s="106"/>
      <c r="MO360" s="106"/>
      <c r="MP360" s="106"/>
      <c r="MQ360" s="106"/>
      <c r="MR360" s="106"/>
      <c r="MS360" s="106"/>
      <c r="MT360" s="106"/>
      <c r="MU360" s="106"/>
      <c r="MV360" s="106"/>
      <c r="MW360" s="106"/>
      <c r="MX360" s="106"/>
      <c r="MY360" s="106"/>
      <c r="MZ360" s="106"/>
      <c r="NA360" s="106"/>
      <c r="NB360" s="106"/>
      <c r="NC360" s="106"/>
      <c r="ND360" s="106"/>
      <c r="NE360" s="106"/>
      <c r="NF360" s="106"/>
      <c r="NG360" s="106"/>
      <c r="NH360" s="106"/>
      <c r="NI360" s="106"/>
      <c r="NJ360" s="106"/>
      <c r="NK360" s="106"/>
      <c r="NL360" s="106"/>
      <c r="NM360" s="106"/>
      <c r="NN360" s="106"/>
      <c r="NO360" s="106"/>
      <c r="NP360" s="106"/>
      <c r="NQ360" s="106"/>
      <c r="NR360" s="106"/>
      <c r="NS360" s="106"/>
      <c r="NT360" s="106"/>
      <c r="NU360" s="106"/>
      <c r="NV360" s="106"/>
      <c r="NW360" s="106"/>
      <c r="NX360" s="106"/>
      <c r="NY360" s="106"/>
      <c r="NZ360" s="106"/>
      <c r="OA360" s="106"/>
      <c r="OB360" s="106"/>
      <c r="OC360" s="106"/>
      <c r="OD360" s="106"/>
      <c r="OE360" s="106"/>
      <c r="OF360" s="106"/>
      <c r="OG360" s="106"/>
      <c r="OH360" s="106"/>
      <c r="OI360" s="106"/>
      <c r="OJ360" s="106"/>
      <c r="OK360" s="106"/>
      <c r="OL360" s="106"/>
      <c r="OM360" s="106"/>
      <c r="ON360" s="106"/>
      <c r="OO360" s="106"/>
      <c r="OP360" s="106"/>
      <c r="OQ360" s="106"/>
      <c r="OR360" s="106"/>
      <c r="OS360" s="106"/>
      <c r="OT360" s="106"/>
      <c r="OU360" s="106"/>
      <c r="OV360" s="106"/>
      <c r="OW360" s="106"/>
      <c r="OX360" s="106"/>
      <c r="OY360" s="106"/>
      <c r="OZ360" s="106"/>
      <c r="PA360" s="106"/>
      <c r="PB360" s="106"/>
      <c r="PC360" s="106"/>
      <c r="PD360" s="106"/>
      <c r="PE360" s="106"/>
      <c r="PF360" s="106"/>
      <c r="PG360" s="106"/>
      <c r="PH360" s="106"/>
      <c r="PI360" s="106"/>
      <c r="PJ360" s="106"/>
      <c r="PK360" s="106"/>
      <c r="PL360" s="106"/>
      <c r="PM360" s="106"/>
      <c r="PN360" s="106"/>
      <c r="PO360" s="106"/>
      <c r="PP360" s="106"/>
      <c r="PQ360" s="106"/>
      <c r="PR360" s="106"/>
      <c r="PS360" s="106"/>
      <c r="PT360" s="106"/>
      <c r="PU360" s="106"/>
      <c r="PV360" s="106"/>
      <c r="PW360" s="106"/>
      <c r="PX360" s="106"/>
      <c r="PY360" s="106"/>
      <c r="PZ360" s="106"/>
      <c r="QA360" s="106"/>
      <c r="QB360" s="106"/>
      <c r="QC360" s="106"/>
      <c r="QD360" s="106"/>
      <c r="QE360" s="106"/>
      <c r="QF360" s="106"/>
      <c r="QG360" s="106"/>
      <c r="QH360" s="106"/>
      <c r="QI360" s="106"/>
      <c r="QJ360" s="106"/>
      <c r="QK360" s="106"/>
      <c r="QL360" s="106"/>
      <c r="QM360" s="106"/>
      <c r="QN360" s="106"/>
      <c r="QO360" s="106"/>
      <c r="QP360" s="106"/>
      <c r="QQ360" s="106"/>
      <c r="QR360" s="106"/>
      <c r="QS360" s="106"/>
      <c r="QT360" s="106"/>
      <c r="QU360" s="106"/>
      <c r="QV360" s="106"/>
      <c r="QW360" s="106"/>
      <c r="QX360" s="106"/>
      <c r="QY360" s="106"/>
      <c r="QZ360" s="106"/>
      <c r="RA360" s="106"/>
      <c r="RB360" s="106"/>
      <c r="RC360" s="106"/>
      <c r="RD360" s="106"/>
      <c r="RE360" s="106"/>
      <c r="RF360" s="106"/>
      <c r="RG360" s="106"/>
      <c r="RH360" s="106"/>
      <c r="RI360" s="106"/>
      <c r="RJ360" s="106"/>
      <c r="RK360" s="106"/>
      <c r="RL360" s="106"/>
      <c r="RM360" s="106"/>
      <c r="RN360" s="106"/>
      <c r="RO360" s="106"/>
      <c r="RP360" s="106"/>
      <c r="RQ360" s="106"/>
      <c r="RR360" s="106"/>
    </row>
    <row r="361" spans="1:486" x14ac:dyDescent="0.3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14"/>
      <c r="Q361" s="114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  <c r="GB361" s="106"/>
      <c r="GC361" s="106"/>
      <c r="GD361" s="106"/>
      <c r="GE361" s="106"/>
      <c r="GF361" s="106"/>
      <c r="GG361" s="106"/>
      <c r="GH361" s="106"/>
      <c r="GI361" s="106"/>
      <c r="GJ361" s="106"/>
      <c r="GK361" s="106"/>
      <c r="GL361" s="106"/>
      <c r="GM361" s="106"/>
      <c r="GN361" s="106"/>
      <c r="GO361" s="106"/>
      <c r="GP361" s="106"/>
      <c r="GQ361" s="106"/>
      <c r="GR361" s="106"/>
      <c r="GS361" s="106"/>
      <c r="GT361" s="106"/>
      <c r="GU361" s="106"/>
      <c r="GV361" s="106"/>
      <c r="GW361" s="106"/>
      <c r="GX361" s="106"/>
      <c r="GY361" s="106"/>
      <c r="GZ361" s="106"/>
      <c r="HA361" s="106"/>
      <c r="HB361" s="106"/>
      <c r="HC361" s="106"/>
      <c r="HD361" s="106"/>
      <c r="HE361" s="106"/>
      <c r="HF361" s="106"/>
      <c r="HG361" s="106"/>
      <c r="HH361" s="106"/>
      <c r="HI361" s="106"/>
      <c r="HJ361" s="106"/>
      <c r="HK361" s="106"/>
      <c r="HL361" s="106"/>
      <c r="HM361" s="106"/>
      <c r="HN361" s="106"/>
      <c r="HO361" s="106"/>
      <c r="HP361" s="106"/>
      <c r="HQ361" s="106"/>
      <c r="HR361" s="106"/>
      <c r="HS361" s="106"/>
      <c r="HT361" s="106"/>
      <c r="HU361" s="106"/>
      <c r="HV361" s="106"/>
      <c r="HW361" s="106"/>
      <c r="HX361" s="106"/>
      <c r="HY361" s="106"/>
      <c r="HZ361" s="106"/>
      <c r="IA361" s="106"/>
      <c r="IB361" s="106"/>
      <c r="IC361" s="106"/>
      <c r="ID361" s="106"/>
      <c r="IE361" s="106"/>
      <c r="IF361" s="106"/>
      <c r="IG361" s="106"/>
      <c r="IH361" s="106"/>
      <c r="II361" s="106"/>
      <c r="IJ361" s="106"/>
      <c r="IK361" s="106"/>
      <c r="IL361" s="106"/>
      <c r="IM361" s="106"/>
      <c r="IN361" s="106"/>
      <c r="IO361" s="106"/>
      <c r="IP361" s="106"/>
      <c r="IQ361" s="106"/>
      <c r="IR361" s="106"/>
      <c r="IS361" s="106"/>
      <c r="IT361" s="106"/>
      <c r="IU361" s="106"/>
      <c r="IV361" s="106"/>
      <c r="IW361" s="106"/>
      <c r="IX361" s="106"/>
      <c r="IY361" s="106"/>
      <c r="IZ361" s="106"/>
      <c r="JA361" s="106"/>
      <c r="JB361" s="106"/>
      <c r="JC361" s="106"/>
      <c r="JD361" s="106"/>
      <c r="JE361" s="106"/>
      <c r="JF361" s="106"/>
      <c r="JG361" s="106"/>
      <c r="JH361" s="106"/>
      <c r="JI361" s="106"/>
      <c r="JJ361" s="106"/>
      <c r="JK361" s="106"/>
      <c r="JL361" s="106"/>
      <c r="JM361" s="106"/>
      <c r="JN361" s="106"/>
      <c r="JO361" s="106"/>
      <c r="JP361" s="106"/>
      <c r="JQ361" s="106"/>
      <c r="JR361" s="106"/>
      <c r="JS361" s="106"/>
      <c r="JT361" s="106"/>
      <c r="JU361" s="106"/>
      <c r="JV361" s="106"/>
      <c r="JW361" s="106"/>
      <c r="JX361" s="106"/>
      <c r="JY361" s="106"/>
      <c r="JZ361" s="106"/>
      <c r="KA361" s="106"/>
      <c r="KB361" s="106"/>
      <c r="KC361" s="106"/>
      <c r="KD361" s="106"/>
      <c r="KE361" s="106"/>
      <c r="KF361" s="106"/>
      <c r="KG361" s="106"/>
      <c r="KH361" s="106"/>
      <c r="KI361" s="106"/>
      <c r="KJ361" s="106"/>
      <c r="KK361" s="106"/>
      <c r="KL361" s="106"/>
      <c r="KM361" s="106"/>
      <c r="KN361" s="106"/>
      <c r="KO361" s="106"/>
      <c r="KP361" s="106"/>
      <c r="KQ361" s="106"/>
      <c r="KR361" s="106"/>
      <c r="KS361" s="106"/>
      <c r="KT361" s="106"/>
      <c r="KU361" s="106"/>
      <c r="KV361" s="106"/>
      <c r="KW361" s="106"/>
      <c r="KX361" s="106"/>
      <c r="KY361" s="106"/>
      <c r="KZ361" s="106"/>
      <c r="LA361" s="106"/>
      <c r="LB361" s="106"/>
      <c r="LC361" s="106"/>
      <c r="LD361" s="106"/>
      <c r="LE361" s="106"/>
      <c r="LF361" s="106"/>
      <c r="LG361" s="106"/>
      <c r="LH361" s="106"/>
      <c r="LI361" s="106"/>
      <c r="LJ361" s="106"/>
      <c r="LK361" s="106"/>
      <c r="LL361" s="106"/>
      <c r="LM361" s="106"/>
      <c r="LN361" s="106"/>
      <c r="LO361" s="106"/>
      <c r="LP361" s="106"/>
      <c r="LQ361" s="106"/>
      <c r="LR361" s="106"/>
      <c r="LS361" s="106"/>
      <c r="LT361" s="106"/>
      <c r="LU361" s="106"/>
      <c r="LV361" s="106"/>
      <c r="LW361" s="106"/>
      <c r="LX361" s="106"/>
      <c r="LY361" s="106"/>
      <c r="LZ361" s="106"/>
      <c r="MA361" s="106"/>
      <c r="MB361" s="106"/>
      <c r="MC361" s="106"/>
      <c r="MD361" s="106"/>
      <c r="ME361" s="106"/>
      <c r="MF361" s="106"/>
      <c r="MG361" s="106"/>
      <c r="MH361" s="106"/>
      <c r="MI361" s="106"/>
      <c r="MJ361" s="106"/>
      <c r="MK361" s="106"/>
      <c r="ML361" s="106"/>
      <c r="MM361" s="106"/>
      <c r="MN361" s="106"/>
      <c r="MO361" s="106"/>
      <c r="MP361" s="106"/>
      <c r="MQ361" s="106"/>
      <c r="MR361" s="106"/>
      <c r="MS361" s="106"/>
      <c r="MT361" s="106"/>
      <c r="MU361" s="106"/>
      <c r="MV361" s="106"/>
      <c r="MW361" s="106"/>
      <c r="MX361" s="106"/>
      <c r="MY361" s="106"/>
      <c r="MZ361" s="106"/>
      <c r="NA361" s="106"/>
      <c r="NB361" s="106"/>
      <c r="NC361" s="106"/>
      <c r="ND361" s="106"/>
      <c r="NE361" s="106"/>
      <c r="NF361" s="106"/>
      <c r="NG361" s="106"/>
      <c r="NH361" s="106"/>
      <c r="NI361" s="106"/>
      <c r="NJ361" s="106"/>
      <c r="NK361" s="106"/>
      <c r="NL361" s="106"/>
      <c r="NM361" s="106"/>
      <c r="NN361" s="106"/>
      <c r="NO361" s="106"/>
      <c r="NP361" s="106"/>
      <c r="NQ361" s="106"/>
      <c r="NR361" s="106"/>
      <c r="NS361" s="106"/>
      <c r="NT361" s="106"/>
      <c r="NU361" s="106"/>
      <c r="NV361" s="106"/>
      <c r="NW361" s="106"/>
      <c r="NX361" s="106"/>
      <c r="NY361" s="106"/>
      <c r="NZ361" s="106"/>
      <c r="OA361" s="106"/>
      <c r="OB361" s="106"/>
      <c r="OC361" s="106"/>
      <c r="OD361" s="106"/>
      <c r="OE361" s="106"/>
      <c r="OF361" s="106"/>
      <c r="OG361" s="106"/>
      <c r="OH361" s="106"/>
      <c r="OI361" s="106"/>
      <c r="OJ361" s="106"/>
      <c r="OK361" s="106"/>
      <c r="OL361" s="106"/>
      <c r="OM361" s="106"/>
      <c r="ON361" s="106"/>
      <c r="OO361" s="106"/>
      <c r="OP361" s="106"/>
      <c r="OQ361" s="106"/>
      <c r="OR361" s="106"/>
      <c r="OS361" s="106"/>
      <c r="OT361" s="106"/>
      <c r="OU361" s="106"/>
      <c r="OV361" s="106"/>
      <c r="OW361" s="106"/>
      <c r="OX361" s="106"/>
      <c r="OY361" s="106"/>
      <c r="OZ361" s="106"/>
      <c r="PA361" s="106"/>
      <c r="PB361" s="106"/>
      <c r="PC361" s="106"/>
      <c r="PD361" s="106"/>
      <c r="PE361" s="106"/>
      <c r="PF361" s="106"/>
      <c r="PG361" s="106"/>
      <c r="PH361" s="106"/>
      <c r="PI361" s="106"/>
      <c r="PJ361" s="106"/>
      <c r="PK361" s="106"/>
      <c r="PL361" s="106"/>
      <c r="PM361" s="106"/>
      <c r="PN361" s="106"/>
      <c r="PO361" s="106"/>
      <c r="PP361" s="106"/>
      <c r="PQ361" s="106"/>
      <c r="PR361" s="106"/>
      <c r="PS361" s="106"/>
      <c r="PT361" s="106"/>
      <c r="PU361" s="106"/>
      <c r="PV361" s="106"/>
      <c r="PW361" s="106"/>
      <c r="PX361" s="106"/>
      <c r="PY361" s="106"/>
      <c r="PZ361" s="106"/>
      <c r="QA361" s="106"/>
      <c r="QB361" s="106"/>
      <c r="QC361" s="106"/>
      <c r="QD361" s="106"/>
      <c r="QE361" s="106"/>
      <c r="QF361" s="106"/>
      <c r="QG361" s="106"/>
      <c r="QH361" s="106"/>
      <c r="QI361" s="106"/>
      <c r="QJ361" s="106"/>
      <c r="QK361" s="106"/>
      <c r="QL361" s="106"/>
      <c r="QM361" s="106"/>
      <c r="QN361" s="106"/>
      <c r="QO361" s="106"/>
      <c r="QP361" s="106"/>
      <c r="QQ361" s="106"/>
      <c r="QR361" s="106"/>
      <c r="QS361" s="106"/>
      <c r="QT361" s="106"/>
      <c r="QU361" s="106"/>
      <c r="QV361" s="106"/>
      <c r="QW361" s="106"/>
      <c r="QX361" s="106"/>
      <c r="QY361" s="106"/>
      <c r="QZ361" s="106"/>
      <c r="RA361" s="106"/>
      <c r="RB361" s="106"/>
      <c r="RC361" s="106"/>
      <c r="RD361" s="106"/>
      <c r="RE361" s="106"/>
      <c r="RF361" s="106"/>
      <c r="RG361" s="106"/>
      <c r="RH361" s="106"/>
      <c r="RI361" s="106"/>
      <c r="RJ361" s="106"/>
      <c r="RK361" s="106"/>
      <c r="RL361" s="106"/>
      <c r="RM361" s="106"/>
      <c r="RN361" s="106"/>
      <c r="RO361" s="106"/>
      <c r="RP361" s="106"/>
      <c r="RQ361" s="106"/>
      <c r="RR361" s="106"/>
    </row>
    <row r="362" spans="1:486" x14ac:dyDescent="0.3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14"/>
      <c r="Q362" s="114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  <c r="GB362" s="106"/>
      <c r="GC362" s="106"/>
      <c r="GD362" s="106"/>
      <c r="GE362" s="106"/>
      <c r="GF362" s="106"/>
      <c r="GG362" s="106"/>
      <c r="GH362" s="106"/>
      <c r="GI362" s="106"/>
      <c r="GJ362" s="106"/>
      <c r="GK362" s="106"/>
      <c r="GL362" s="106"/>
      <c r="GM362" s="106"/>
      <c r="GN362" s="106"/>
      <c r="GO362" s="106"/>
      <c r="GP362" s="106"/>
      <c r="GQ362" s="106"/>
      <c r="GR362" s="106"/>
      <c r="GS362" s="106"/>
      <c r="GT362" s="106"/>
      <c r="GU362" s="106"/>
      <c r="GV362" s="106"/>
      <c r="GW362" s="106"/>
      <c r="GX362" s="106"/>
      <c r="GY362" s="106"/>
      <c r="GZ362" s="106"/>
      <c r="HA362" s="106"/>
      <c r="HB362" s="106"/>
      <c r="HC362" s="106"/>
      <c r="HD362" s="106"/>
      <c r="HE362" s="106"/>
      <c r="HF362" s="106"/>
      <c r="HG362" s="106"/>
      <c r="HH362" s="106"/>
      <c r="HI362" s="106"/>
      <c r="HJ362" s="106"/>
      <c r="HK362" s="106"/>
      <c r="HL362" s="106"/>
      <c r="HM362" s="106"/>
      <c r="HN362" s="106"/>
      <c r="HO362" s="106"/>
      <c r="HP362" s="106"/>
      <c r="HQ362" s="106"/>
      <c r="HR362" s="106"/>
      <c r="HS362" s="106"/>
      <c r="HT362" s="106"/>
      <c r="HU362" s="106"/>
      <c r="HV362" s="106"/>
      <c r="HW362" s="106"/>
      <c r="HX362" s="106"/>
      <c r="HY362" s="106"/>
      <c r="HZ362" s="106"/>
      <c r="IA362" s="106"/>
      <c r="IB362" s="106"/>
      <c r="IC362" s="106"/>
      <c r="ID362" s="106"/>
      <c r="IE362" s="106"/>
      <c r="IF362" s="106"/>
      <c r="IG362" s="106"/>
      <c r="IH362" s="106"/>
      <c r="II362" s="106"/>
      <c r="IJ362" s="106"/>
      <c r="IK362" s="106"/>
      <c r="IL362" s="106"/>
      <c r="IM362" s="106"/>
      <c r="IN362" s="106"/>
      <c r="IO362" s="106"/>
      <c r="IP362" s="106"/>
      <c r="IQ362" s="106"/>
      <c r="IR362" s="106"/>
      <c r="IS362" s="106"/>
      <c r="IT362" s="106"/>
      <c r="IU362" s="106"/>
      <c r="IV362" s="106"/>
      <c r="IW362" s="106"/>
      <c r="IX362" s="106"/>
      <c r="IY362" s="106"/>
      <c r="IZ362" s="106"/>
      <c r="JA362" s="106"/>
      <c r="JB362" s="106"/>
      <c r="JC362" s="106"/>
      <c r="JD362" s="106"/>
      <c r="JE362" s="106"/>
      <c r="JF362" s="106"/>
      <c r="JG362" s="106"/>
      <c r="JH362" s="106"/>
      <c r="JI362" s="106"/>
      <c r="JJ362" s="106"/>
      <c r="JK362" s="106"/>
      <c r="JL362" s="106"/>
      <c r="JM362" s="106"/>
      <c r="JN362" s="106"/>
      <c r="JO362" s="106"/>
      <c r="JP362" s="106"/>
      <c r="JQ362" s="106"/>
      <c r="JR362" s="106"/>
      <c r="JS362" s="106"/>
      <c r="JT362" s="106"/>
      <c r="JU362" s="106"/>
      <c r="JV362" s="106"/>
      <c r="JW362" s="106"/>
      <c r="JX362" s="106"/>
      <c r="JY362" s="106"/>
      <c r="JZ362" s="106"/>
      <c r="KA362" s="106"/>
      <c r="KB362" s="106"/>
      <c r="KC362" s="106"/>
      <c r="KD362" s="106"/>
      <c r="KE362" s="106"/>
      <c r="KF362" s="106"/>
      <c r="KG362" s="106"/>
      <c r="KH362" s="106"/>
      <c r="KI362" s="106"/>
      <c r="KJ362" s="106"/>
      <c r="KK362" s="106"/>
      <c r="KL362" s="106"/>
      <c r="KM362" s="106"/>
      <c r="KN362" s="106"/>
      <c r="KO362" s="106"/>
      <c r="KP362" s="106"/>
      <c r="KQ362" s="106"/>
      <c r="KR362" s="106"/>
      <c r="KS362" s="106"/>
      <c r="KT362" s="106"/>
      <c r="KU362" s="106"/>
      <c r="KV362" s="106"/>
      <c r="KW362" s="106"/>
      <c r="KX362" s="106"/>
      <c r="KY362" s="106"/>
      <c r="KZ362" s="106"/>
      <c r="LA362" s="106"/>
      <c r="LB362" s="106"/>
      <c r="LC362" s="106"/>
      <c r="LD362" s="106"/>
      <c r="LE362" s="106"/>
      <c r="LF362" s="106"/>
      <c r="LG362" s="106"/>
      <c r="LH362" s="106"/>
      <c r="LI362" s="106"/>
      <c r="LJ362" s="106"/>
      <c r="LK362" s="106"/>
      <c r="LL362" s="106"/>
      <c r="LM362" s="106"/>
      <c r="LN362" s="106"/>
      <c r="LO362" s="106"/>
      <c r="LP362" s="106"/>
      <c r="LQ362" s="106"/>
      <c r="LR362" s="106"/>
      <c r="LS362" s="106"/>
      <c r="LT362" s="106"/>
      <c r="LU362" s="106"/>
      <c r="LV362" s="106"/>
      <c r="LW362" s="106"/>
      <c r="LX362" s="106"/>
      <c r="LY362" s="106"/>
      <c r="LZ362" s="106"/>
      <c r="MA362" s="106"/>
      <c r="MB362" s="106"/>
      <c r="MC362" s="106"/>
      <c r="MD362" s="106"/>
      <c r="ME362" s="106"/>
      <c r="MF362" s="106"/>
      <c r="MG362" s="106"/>
      <c r="MH362" s="106"/>
      <c r="MI362" s="106"/>
      <c r="MJ362" s="106"/>
      <c r="MK362" s="106"/>
      <c r="ML362" s="106"/>
      <c r="MM362" s="106"/>
      <c r="MN362" s="106"/>
      <c r="MO362" s="106"/>
      <c r="MP362" s="106"/>
      <c r="MQ362" s="106"/>
      <c r="MR362" s="106"/>
      <c r="MS362" s="106"/>
      <c r="MT362" s="106"/>
      <c r="MU362" s="106"/>
      <c r="MV362" s="106"/>
      <c r="MW362" s="106"/>
      <c r="MX362" s="106"/>
      <c r="MY362" s="106"/>
      <c r="MZ362" s="106"/>
      <c r="NA362" s="106"/>
      <c r="NB362" s="106"/>
      <c r="NC362" s="106"/>
      <c r="ND362" s="106"/>
      <c r="NE362" s="106"/>
      <c r="NF362" s="106"/>
      <c r="NG362" s="106"/>
      <c r="NH362" s="106"/>
      <c r="NI362" s="106"/>
      <c r="NJ362" s="106"/>
      <c r="NK362" s="106"/>
      <c r="NL362" s="106"/>
      <c r="NM362" s="106"/>
      <c r="NN362" s="106"/>
      <c r="NO362" s="106"/>
      <c r="NP362" s="106"/>
      <c r="NQ362" s="106"/>
      <c r="NR362" s="106"/>
      <c r="NS362" s="106"/>
      <c r="NT362" s="106"/>
      <c r="NU362" s="106"/>
      <c r="NV362" s="106"/>
      <c r="NW362" s="106"/>
      <c r="NX362" s="106"/>
      <c r="NY362" s="106"/>
      <c r="NZ362" s="106"/>
      <c r="OA362" s="106"/>
      <c r="OB362" s="106"/>
      <c r="OC362" s="106"/>
      <c r="OD362" s="106"/>
      <c r="OE362" s="106"/>
      <c r="OF362" s="106"/>
      <c r="OG362" s="106"/>
      <c r="OH362" s="106"/>
      <c r="OI362" s="106"/>
      <c r="OJ362" s="106"/>
      <c r="OK362" s="106"/>
      <c r="OL362" s="106"/>
      <c r="OM362" s="106"/>
      <c r="ON362" s="106"/>
      <c r="OO362" s="106"/>
      <c r="OP362" s="106"/>
      <c r="OQ362" s="106"/>
      <c r="OR362" s="106"/>
      <c r="OS362" s="106"/>
      <c r="OT362" s="106"/>
      <c r="OU362" s="106"/>
      <c r="OV362" s="106"/>
      <c r="OW362" s="106"/>
      <c r="OX362" s="106"/>
      <c r="OY362" s="106"/>
      <c r="OZ362" s="106"/>
      <c r="PA362" s="106"/>
      <c r="PB362" s="106"/>
      <c r="PC362" s="106"/>
      <c r="PD362" s="106"/>
      <c r="PE362" s="106"/>
      <c r="PF362" s="106"/>
      <c r="PG362" s="106"/>
      <c r="PH362" s="106"/>
      <c r="PI362" s="106"/>
      <c r="PJ362" s="106"/>
      <c r="PK362" s="106"/>
      <c r="PL362" s="106"/>
      <c r="PM362" s="106"/>
      <c r="PN362" s="106"/>
      <c r="PO362" s="106"/>
      <c r="PP362" s="106"/>
      <c r="PQ362" s="106"/>
      <c r="PR362" s="106"/>
      <c r="PS362" s="106"/>
      <c r="PT362" s="106"/>
      <c r="PU362" s="106"/>
      <c r="PV362" s="106"/>
      <c r="PW362" s="106"/>
      <c r="PX362" s="106"/>
      <c r="PY362" s="106"/>
      <c r="PZ362" s="106"/>
      <c r="QA362" s="106"/>
      <c r="QB362" s="106"/>
      <c r="QC362" s="106"/>
      <c r="QD362" s="106"/>
      <c r="QE362" s="106"/>
      <c r="QF362" s="106"/>
      <c r="QG362" s="106"/>
      <c r="QH362" s="106"/>
      <c r="QI362" s="106"/>
      <c r="QJ362" s="106"/>
      <c r="QK362" s="106"/>
      <c r="QL362" s="106"/>
      <c r="QM362" s="106"/>
      <c r="QN362" s="106"/>
      <c r="QO362" s="106"/>
      <c r="QP362" s="106"/>
      <c r="QQ362" s="106"/>
      <c r="QR362" s="106"/>
      <c r="QS362" s="106"/>
      <c r="QT362" s="106"/>
      <c r="QU362" s="106"/>
      <c r="QV362" s="106"/>
      <c r="QW362" s="106"/>
      <c r="QX362" s="106"/>
      <c r="QY362" s="106"/>
      <c r="QZ362" s="106"/>
      <c r="RA362" s="106"/>
      <c r="RB362" s="106"/>
      <c r="RC362" s="106"/>
      <c r="RD362" s="106"/>
      <c r="RE362" s="106"/>
      <c r="RF362" s="106"/>
      <c r="RG362" s="106"/>
      <c r="RH362" s="106"/>
      <c r="RI362" s="106"/>
      <c r="RJ362" s="106"/>
      <c r="RK362" s="106"/>
      <c r="RL362" s="106"/>
      <c r="RM362" s="106"/>
      <c r="RN362" s="106"/>
      <c r="RO362" s="106"/>
      <c r="RP362" s="106"/>
      <c r="RQ362" s="106"/>
      <c r="RR362" s="106"/>
    </row>
    <row r="363" spans="1:486" x14ac:dyDescent="0.3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14"/>
      <c r="Q363" s="114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  <c r="GB363" s="106"/>
      <c r="GC363" s="106"/>
      <c r="GD363" s="106"/>
      <c r="GE363" s="106"/>
      <c r="GF363" s="106"/>
      <c r="GG363" s="106"/>
      <c r="GH363" s="106"/>
      <c r="GI363" s="106"/>
      <c r="GJ363" s="106"/>
      <c r="GK363" s="106"/>
      <c r="GL363" s="106"/>
      <c r="GM363" s="106"/>
      <c r="GN363" s="106"/>
      <c r="GO363" s="106"/>
      <c r="GP363" s="106"/>
      <c r="GQ363" s="106"/>
      <c r="GR363" s="106"/>
      <c r="GS363" s="106"/>
      <c r="GT363" s="106"/>
      <c r="GU363" s="106"/>
      <c r="GV363" s="106"/>
      <c r="GW363" s="106"/>
      <c r="GX363" s="106"/>
      <c r="GY363" s="106"/>
      <c r="GZ363" s="106"/>
      <c r="HA363" s="106"/>
      <c r="HB363" s="106"/>
      <c r="HC363" s="106"/>
      <c r="HD363" s="106"/>
      <c r="HE363" s="106"/>
      <c r="HF363" s="106"/>
      <c r="HG363" s="106"/>
      <c r="HH363" s="106"/>
      <c r="HI363" s="106"/>
      <c r="HJ363" s="106"/>
      <c r="HK363" s="106"/>
      <c r="HL363" s="106"/>
      <c r="HM363" s="106"/>
      <c r="HN363" s="106"/>
      <c r="HO363" s="106"/>
      <c r="HP363" s="106"/>
      <c r="HQ363" s="106"/>
      <c r="HR363" s="106"/>
      <c r="HS363" s="106"/>
      <c r="HT363" s="106"/>
      <c r="HU363" s="106"/>
      <c r="HV363" s="106"/>
      <c r="HW363" s="106"/>
      <c r="HX363" s="106"/>
      <c r="HY363" s="106"/>
      <c r="HZ363" s="106"/>
      <c r="IA363" s="106"/>
      <c r="IB363" s="106"/>
      <c r="IC363" s="106"/>
      <c r="ID363" s="106"/>
      <c r="IE363" s="106"/>
      <c r="IF363" s="106"/>
      <c r="IG363" s="106"/>
      <c r="IH363" s="106"/>
      <c r="II363" s="106"/>
      <c r="IJ363" s="106"/>
      <c r="IK363" s="106"/>
      <c r="IL363" s="106"/>
      <c r="IM363" s="106"/>
      <c r="IN363" s="106"/>
      <c r="IO363" s="106"/>
      <c r="IP363" s="106"/>
      <c r="IQ363" s="106"/>
      <c r="IR363" s="106"/>
      <c r="IS363" s="106"/>
      <c r="IT363" s="106"/>
      <c r="IU363" s="106"/>
      <c r="IV363" s="106"/>
      <c r="IW363" s="106"/>
      <c r="IX363" s="106"/>
      <c r="IY363" s="106"/>
      <c r="IZ363" s="106"/>
      <c r="JA363" s="106"/>
      <c r="JB363" s="106"/>
      <c r="JC363" s="106"/>
      <c r="JD363" s="106"/>
      <c r="JE363" s="106"/>
      <c r="JF363" s="106"/>
      <c r="JG363" s="106"/>
      <c r="JH363" s="106"/>
      <c r="JI363" s="106"/>
      <c r="JJ363" s="106"/>
      <c r="JK363" s="106"/>
      <c r="JL363" s="106"/>
      <c r="JM363" s="106"/>
      <c r="JN363" s="106"/>
      <c r="JO363" s="106"/>
      <c r="JP363" s="106"/>
      <c r="JQ363" s="106"/>
      <c r="JR363" s="106"/>
      <c r="JS363" s="106"/>
      <c r="JT363" s="106"/>
      <c r="JU363" s="106"/>
      <c r="JV363" s="106"/>
      <c r="JW363" s="106"/>
      <c r="JX363" s="106"/>
      <c r="JY363" s="106"/>
      <c r="JZ363" s="106"/>
      <c r="KA363" s="106"/>
      <c r="KB363" s="106"/>
      <c r="KC363" s="106"/>
      <c r="KD363" s="106"/>
      <c r="KE363" s="106"/>
      <c r="KF363" s="106"/>
      <c r="KG363" s="106"/>
      <c r="KH363" s="106"/>
      <c r="KI363" s="106"/>
      <c r="KJ363" s="106"/>
      <c r="KK363" s="106"/>
      <c r="KL363" s="106"/>
      <c r="KM363" s="106"/>
      <c r="KN363" s="106"/>
      <c r="KO363" s="106"/>
      <c r="KP363" s="106"/>
      <c r="KQ363" s="106"/>
      <c r="KR363" s="106"/>
      <c r="KS363" s="106"/>
      <c r="KT363" s="106"/>
      <c r="KU363" s="106"/>
      <c r="KV363" s="106"/>
      <c r="KW363" s="106"/>
      <c r="KX363" s="106"/>
      <c r="KY363" s="106"/>
      <c r="KZ363" s="106"/>
      <c r="LA363" s="106"/>
      <c r="LB363" s="106"/>
      <c r="LC363" s="106"/>
      <c r="LD363" s="106"/>
      <c r="LE363" s="106"/>
      <c r="LF363" s="106"/>
      <c r="LG363" s="106"/>
      <c r="LH363" s="106"/>
      <c r="LI363" s="106"/>
      <c r="LJ363" s="106"/>
      <c r="LK363" s="106"/>
      <c r="LL363" s="106"/>
      <c r="LM363" s="106"/>
      <c r="LN363" s="106"/>
      <c r="LO363" s="106"/>
      <c r="LP363" s="106"/>
      <c r="LQ363" s="106"/>
      <c r="LR363" s="106"/>
      <c r="LS363" s="106"/>
      <c r="LT363" s="106"/>
      <c r="LU363" s="106"/>
      <c r="LV363" s="106"/>
      <c r="LW363" s="106"/>
      <c r="LX363" s="106"/>
      <c r="LY363" s="106"/>
      <c r="LZ363" s="106"/>
      <c r="MA363" s="106"/>
      <c r="MB363" s="106"/>
      <c r="MC363" s="106"/>
      <c r="MD363" s="106"/>
      <c r="ME363" s="106"/>
      <c r="MF363" s="106"/>
      <c r="MG363" s="106"/>
      <c r="MH363" s="106"/>
      <c r="MI363" s="106"/>
      <c r="MJ363" s="106"/>
      <c r="MK363" s="106"/>
      <c r="ML363" s="106"/>
      <c r="MM363" s="106"/>
      <c r="MN363" s="106"/>
      <c r="MO363" s="106"/>
      <c r="MP363" s="106"/>
      <c r="MQ363" s="106"/>
      <c r="MR363" s="106"/>
      <c r="MS363" s="106"/>
      <c r="MT363" s="106"/>
      <c r="MU363" s="106"/>
      <c r="MV363" s="106"/>
      <c r="MW363" s="106"/>
      <c r="MX363" s="106"/>
      <c r="MY363" s="106"/>
      <c r="MZ363" s="106"/>
      <c r="NA363" s="106"/>
      <c r="NB363" s="106"/>
      <c r="NC363" s="106"/>
      <c r="ND363" s="106"/>
      <c r="NE363" s="106"/>
      <c r="NF363" s="106"/>
      <c r="NG363" s="106"/>
      <c r="NH363" s="106"/>
      <c r="NI363" s="106"/>
      <c r="NJ363" s="106"/>
      <c r="NK363" s="106"/>
      <c r="NL363" s="106"/>
      <c r="NM363" s="106"/>
      <c r="NN363" s="106"/>
      <c r="NO363" s="106"/>
      <c r="NP363" s="106"/>
      <c r="NQ363" s="106"/>
      <c r="NR363" s="106"/>
      <c r="NS363" s="106"/>
      <c r="NT363" s="106"/>
      <c r="NU363" s="106"/>
      <c r="NV363" s="106"/>
      <c r="NW363" s="106"/>
      <c r="NX363" s="106"/>
      <c r="NY363" s="106"/>
      <c r="NZ363" s="106"/>
      <c r="OA363" s="106"/>
      <c r="OB363" s="106"/>
      <c r="OC363" s="106"/>
      <c r="OD363" s="106"/>
      <c r="OE363" s="106"/>
      <c r="OF363" s="106"/>
      <c r="OG363" s="106"/>
      <c r="OH363" s="106"/>
      <c r="OI363" s="106"/>
      <c r="OJ363" s="106"/>
      <c r="OK363" s="106"/>
      <c r="OL363" s="106"/>
      <c r="OM363" s="106"/>
      <c r="ON363" s="106"/>
      <c r="OO363" s="106"/>
      <c r="OP363" s="106"/>
      <c r="OQ363" s="106"/>
      <c r="OR363" s="106"/>
      <c r="OS363" s="106"/>
      <c r="OT363" s="106"/>
      <c r="OU363" s="106"/>
      <c r="OV363" s="106"/>
      <c r="OW363" s="106"/>
      <c r="OX363" s="106"/>
      <c r="OY363" s="106"/>
      <c r="OZ363" s="106"/>
      <c r="PA363" s="106"/>
      <c r="PB363" s="106"/>
      <c r="PC363" s="106"/>
      <c r="PD363" s="106"/>
      <c r="PE363" s="106"/>
      <c r="PF363" s="106"/>
      <c r="PG363" s="106"/>
      <c r="PH363" s="106"/>
      <c r="PI363" s="106"/>
      <c r="PJ363" s="106"/>
      <c r="PK363" s="106"/>
      <c r="PL363" s="106"/>
      <c r="PM363" s="106"/>
      <c r="PN363" s="106"/>
      <c r="PO363" s="106"/>
      <c r="PP363" s="106"/>
      <c r="PQ363" s="106"/>
      <c r="PR363" s="106"/>
      <c r="PS363" s="106"/>
      <c r="PT363" s="106"/>
      <c r="PU363" s="106"/>
      <c r="PV363" s="106"/>
      <c r="PW363" s="106"/>
      <c r="PX363" s="106"/>
      <c r="PY363" s="106"/>
      <c r="PZ363" s="106"/>
      <c r="QA363" s="106"/>
      <c r="QB363" s="106"/>
      <c r="QC363" s="106"/>
      <c r="QD363" s="106"/>
      <c r="QE363" s="106"/>
      <c r="QF363" s="106"/>
      <c r="QG363" s="106"/>
      <c r="QH363" s="106"/>
      <c r="QI363" s="106"/>
      <c r="QJ363" s="106"/>
      <c r="QK363" s="106"/>
      <c r="QL363" s="106"/>
      <c r="QM363" s="106"/>
      <c r="QN363" s="106"/>
      <c r="QO363" s="106"/>
      <c r="QP363" s="106"/>
      <c r="QQ363" s="106"/>
      <c r="QR363" s="106"/>
      <c r="QS363" s="106"/>
      <c r="QT363" s="106"/>
      <c r="QU363" s="106"/>
      <c r="QV363" s="106"/>
      <c r="QW363" s="106"/>
      <c r="QX363" s="106"/>
      <c r="QY363" s="106"/>
      <c r="QZ363" s="106"/>
      <c r="RA363" s="106"/>
      <c r="RB363" s="106"/>
      <c r="RC363" s="106"/>
      <c r="RD363" s="106"/>
      <c r="RE363" s="106"/>
      <c r="RF363" s="106"/>
      <c r="RG363" s="106"/>
      <c r="RH363" s="106"/>
      <c r="RI363" s="106"/>
      <c r="RJ363" s="106"/>
      <c r="RK363" s="106"/>
      <c r="RL363" s="106"/>
      <c r="RM363" s="106"/>
      <c r="RN363" s="106"/>
      <c r="RO363" s="106"/>
      <c r="RP363" s="106"/>
      <c r="RQ363" s="106"/>
      <c r="RR363" s="106"/>
    </row>
    <row r="364" spans="1:486" x14ac:dyDescent="0.3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14"/>
      <c r="Q364" s="114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  <c r="GB364" s="106"/>
      <c r="GC364" s="106"/>
      <c r="GD364" s="106"/>
      <c r="GE364" s="106"/>
      <c r="GF364" s="106"/>
      <c r="GG364" s="106"/>
      <c r="GH364" s="106"/>
      <c r="GI364" s="106"/>
      <c r="GJ364" s="106"/>
      <c r="GK364" s="106"/>
      <c r="GL364" s="106"/>
      <c r="GM364" s="106"/>
      <c r="GN364" s="106"/>
      <c r="GO364" s="106"/>
      <c r="GP364" s="106"/>
      <c r="GQ364" s="106"/>
      <c r="GR364" s="106"/>
      <c r="GS364" s="106"/>
      <c r="GT364" s="106"/>
      <c r="GU364" s="106"/>
      <c r="GV364" s="106"/>
      <c r="GW364" s="106"/>
      <c r="GX364" s="106"/>
      <c r="GY364" s="106"/>
      <c r="GZ364" s="106"/>
      <c r="HA364" s="106"/>
      <c r="HB364" s="106"/>
      <c r="HC364" s="106"/>
      <c r="HD364" s="106"/>
      <c r="HE364" s="106"/>
      <c r="HF364" s="106"/>
      <c r="HG364" s="106"/>
      <c r="HH364" s="106"/>
      <c r="HI364" s="106"/>
      <c r="HJ364" s="106"/>
      <c r="HK364" s="106"/>
      <c r="HL364" s="106"/>
      <c r="HM364" s="106"/>
      <c r="HN364" s="106"/>
      <c r="HO364" s="106"/>
      <c r="HP364" s="106"/>
      <c r="HQ364" s="106"/>
      <c r="HR364" s="106"/>
      <c r="HS364" s="106"/>
      <c r="HT364" s="106"/>
      <c r="HU364" s="106"/>
      <c r="HV364" s="106"/>
      <c r="HW364" s="106"/>
      <c r="HX364" s="106"/>
      <c r="HY364" s="106"/>
      <c r="HZ364" s="106"/>
      <c r="IA364" s="106"/>
      <c r="IB364" s="106"/>
      <c r="IC364" s="106"/>
      <c r="ID364" s="106"/>
      <c r="IE364" s="106"/>
      <c r="IF364" s="106"/>
      <c r="IG364" s="106"/>
      <c r="IH364" s="106"/>
      <c r="II364" s="106"/>
      <c r="IJ364" s="106"/>
      <c r="IK364" s="106"/>
      <c r="IL364" s="106"/>
      <c r="IM364" s="106"/>
      <c r="IN364" s="106"/>
      <c r="IO364" s="106"/>
      <c r="IP364" s="106"/>
      <c r="IQ364" s="106"/>
      <c r="IR364" s="106"/>
      <c r="IS364" s="106"/>
      <c r="IT364" s="106"/>
      <c r="IU364" s="106"/>
      <c r="IV364" s="106"/>
      <c r="IW364" s="106"/>
      <c r="IX364" s="106"/>
      <c r="IY364" s="106"/>
      <c r="IZ364" s="106"/>
      <c r="JA364" s="106"/>
      <c r="JB364" s="106"/>
      <c r="JC364" s="106"/>
      <c r="JD364" s="106"/>
      <c r="JE364" s="106"/>
      <c r="JF364" s="106"/>
      <c r="JG364" s="106"/>
      <c r="JH364" s="106"/>
      <c r="JI364" s="106"/>
      <c r="JJ364" s="106"/>
      <c r="JK364" s="106"/>
      <c r="JL364" s="106"/>
      <c r="JM364" s="106"/>
      <c r="JN364" s="106"/>
      <c r="JO364" s="106"/>
      <c r="JP364" s="106"/>
      <c r="JQ364" s="106"/>
      <c r="JR364" s="106"/>
      <c r="JS364" s="106"/>
      <c r="JT364" s="106"/>
      <c r="JU364" s="106"/>
      <c r="JV364" s="106"/>
      <c r="JW364" s="106"/>
      <c r="JX364" s="106"/>
      <c r="JY364" s="106"/>
      <c r="JZ364" s="106"/>
      <c r="KA364" s="106"/>
      <c r="KB364" s="106"/>
      <c r="KC364" s="106"/>
      <c r="KD364" s="106"/>
      <c r="KE364" s="106"/>
      <c r="KF364" s="106"/>
      <c r="KG364" s="106"/>
      <c r="KH364" s="106"/>
      <c r="KI364" s="106"/>
      <c r="KJ364" s="106"/>
      <c r="KK364" s="106"/>
      <c r="KL364" s="106"/>
      <c r="KM364" s="106"/>
      <c r="KN364" s="106"/>
      <c r="KO364" s="106"/>
      <c r="KP364" s="106"/>
      <c r="KQ364" s="106"/>
      <c r="KR364" s="106"/>
      <c r="KS364" s="106"/>
      <c r="KT364" s="106"/>
      <c r="KU364" s="106"/>
      <c r="KV364" s="106"/>
      <c r="KW364" s="106"/>
      <c r="KX364" s="106"/>
      <c r="KY364" s="106"/>
      <c r="KZ364" s="106"/>
      <c r="LA364" s="106"/>
      <c r="LB364" s="106"/>
      <c r="LC364" s="106"/>
      <c r="LD364" s="106"/>
      <c r="LE364" s="106"/>
      <c r="LF364" s="106"/>
      <c r="LG364" s="106"/>
      <c r="LH364" s="106"/>
      <c r="LI364" s="106"/>
      <c r="LJ364" s="106"/>
      <c r="LK364" s="106"/>
      <c r="LL364" s="106"/>
      <c r="LM364" s="106"/>
      <c r="LN364" s="106"/>
      <c r="LO364" s="106"/>
      <c r="LP364" s="106"/>
      <c r="LQ364" s="106"/>
      <c r="LR364" s="106"/>
      <c r="LS364" s="106"/>
      <c r="LT364" s="106"/>
      <c r="LU364" s="106"/>
      <c r="LV364" s="106"/>
      <c r="LW364" s="106"/>
      <c r="LX364" s="106"/>
      <c r="LY364" s="106"/>
      <c r="LZ364" s="106"/>
      <c r="MA364" s="106"/>
      <c r="MB364" s="106"/>
      <c r="MC364" s="106"/>
      <c r="MD364" s="106"/>
      <c r="ME364" s="106"/>
      <c r="MF364" s="106"/>
      <c r="MG364" s="106"/>
      <c r="MH364" s="106"/>
      <c r="MI364" s="106"/>
      <c r="MJ364" s="106"/>
      <c r="MK364" s="106"/>
      <c r="ML364" s="106"/>
      <c r="MM364" s="106"/>
      <c r="MN364" s="106"/>
      <c r="MO364" s="106"/>
      <c r="MP364" s="106"/>
      <c r="MQ364" s="106"/>
      <c r="MR364" s="106"/>
      <c r="MS364" s="106"/>
      <c r="MT364" s="106"/>
      <c r="MU364" s="106"/>
      <c r="MV364" s="106"/>
      <c r="MW364" s="106"/>
      <c r="MX364" s="106"/>
      <c r="MY364" s="106"/>
      <c r="MZ364" s="106"/>
      <c r="NA364" s="106"/>
      <c r="NB364" s="106"/>
      <c r="NC364" s="106"/>
      <c r="ND364" s="106"/>
      <c r="NE364" s="106"/>
      <c r="NF364" s="106"/>
      <c r="NG364" s="106"/>
      <c r="NH364" s="106"/>
      <c r="NI364" s="106"/>
      <c r="NJ364" s="106"/>
      <c r="NK364" s="106"/>
      <c r="NL364" s="106"/>
      <c r="NM364" s="106"/>
      <c r="NN364" s="106"/>
      <c r="NO364" s="106"/>
      <c r="NP364" s="106"/>
      <c r="NQ364" s="106"/>
      <c r="NR364" s="106"/>
      <c r="NS364" s="106"/>
      <c r="NT364" s="106"/>
      <c r="NU364" s="106"/>
      <c r="NV364" s="106"/>
      <c r="NW364" s="106"/>
      <c r="NX364" s="106"/>
      <c r="NY364" s="106"/>
      <c r="NZ364" s="106"/>
      <c r="OA364" s="106"/>
      <c r="OB364" s="106"/>
      <c r="OC364" s="106"/>
      <c r="OD364" s="106"/>
      <c r="OE364" s="106"/>
      <c r="OF364" s="106"/>
      <c r="OG364" s="106"/>
      <c r="OH364" s="106"/>
      <c r="OI364" s="106"/>
      <c r="OJ364" s="106"/>
      <c r="OK364" s="106"/>
      <c r="OL364" s="106"/>
      <c r="OM364" s="106"/>
      <c r="ON364" s="106"/>
      <c r="OO364" s="106"/>
      <c r="OP364" s="106"/>
      <c r="OQ364" s="106"/>
      <c r="OR364" s="106"/>
      <c r="OS364" s="106"/>
      <c r="OT364" s="106"/>
      <c r="OU364" s="106"/>
      <c r="OV364" s="106"/>
      <c r="OW364" s="106"/>
      <c r="OX364" s="106"/>
      <c r="OY364" s="106"/>
      <c r="OZ364" s="106"/>
      <c r="PA364" s="106"/>
      <c r="PB364" s="106"/>
      <c r="PC364" s="106"/>
      <c r="PD364" s="106"/>
      <c r="PE364" s="106"/>
      <c r="PF364" s="106"/>
      <c r="PG364" s="106"/>
      <c r="PH364" s="106"/>
      <c r="PI364" s="106"/>
      <c r="PJ364" s="106"/>
      <c r="PK364" s="106"/>
      <c r="PL364" s="106"/>
      <c r="PM364" s="106"/>
      <c r="PN364" s="106"/>
      <c r="PO364" s="106"/>
      <c r="PP364" s="106"/>
      <c r="PQ364" s="106"/>
      <c r="PR364" s="106"/>
      <c r="PS364" s="106"/>
      <c r="PT364" s="106"/>
      <c r="PU364" s="106"/>
      <c r="PV364" s="106"/>
      <c r="PW364" s="106"/>
      <c r="PX364" s="106"/>
      <c r="PY364" s="106"/>
      <c r="PZ364" s="106"/>
      <c r="QA364" s="106"/>
      <c r="QB364" s="106"/>
      <c r="QC364" s="106"/>
      <c r="QD364" s="106"/>
      <c r="QE364" s="106"/>
      <c r="QF364" s="106"/>
      <c r="QG364" s="106"/>
      <c r="QH364" s="106"/>
      <c r="QI364" s="106"/>
      <c r="QJ364" s="106"/>
      <c r="QK364" s="106"/>
      <c r="QL364" s="106"/>
      <c r="QM364" s="106"/>
      <c r="QN364" s="106"/>
      <c r="QO364" s="106"/>
      <c r="QP364" s="106"/>
      <c r="QQ364" s="106"/>
      <c r="QR364" s="106"/>
      <c r="QS364" s="106"/>
      <c r="QT364" s="106"/>
      <c r="QU364" s="106"/>
      <c r="QV364" s="106"/>
      <c r="QW364" s="106"/>
      <c r="QX364" s="106"/>
      <c r="QY364" s="106"/>
      <c r="QZ364" s="106"/>
      <c r="RA364" s="106"/>
      <c r="RB364" s="106"/>
      <c r="RC364" s="106"/>
      <c r="RD364" s="106"/>
      <c r="RE364" s="106"/>
      <c r="RF364" s="106"/>
      <c r="RG364" s="106"/>
      <c r="RH364" s="106"/>
      <c r="RI364" s="106"/>
      <c r="RJ364" s="106"/>
      <c r="RK364" s="106"/>
      <c r="RL364" s="106"/>
      <c r="RM364" s="106"/>
      <c r="RN364" s="106"/>
      <c r="RO364" s="106"/>
      <c r="RP364" s="106"/>
      <c r="RQ364" s="106"/>
      <c r="RR364" s="106"/>
    </row>
    <row r="365" spans="1:486" x14ac:dyDescent="0.3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14"/>
      <c r="Q365" s="114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  <c r="GB365" s="106"/>
      <c r="GC365" s="106"/>
      <c r="GD365" s="106"/>
      <c r="GE365" s="106"/>
      <c r="GF365" s="106"/>
      <c r="GG365" s="106"/>
      <c r="GH365" s="106"/>
      <c r="GI365" s="106"/>
      <c r="GJ365" s="106"/>
      <c r="GK365" s="106"/>
      <c r="GL365" s="106"/>
      <c r="GM365" s="106"/>
      <c r="GN365" s="106"/>
      <c r="GO365" s="106"/>
      <c r="GP365" s="106"/>
      <c r="GQ365" s="106"/>
      <c r="GR365" s="106"/>
      <c r="GS365" s="106"/>
      <c r="GT365" s="106"/>
      <c r="GU365" s="106"/>
      <c r="GV365" s="106"/>
      <c r="GW365" s="106"/>
      <c r="GX365" s="106"/>
      <c r="GY365" s="106"/>
      <c r="GZ365" s="106"/>
      <c r="HA365" s="106"/>
      <c r="HB365" s="106"/>
      <c r="HC365" s="106"/>
      <c r="HD365" s="106"/>
      <c r="HE365" s="106"/>
      <c r="HF365" s="106"/>
      <c r="HG365" s="106"/>
      <c r="HH365" s="106"/>
      <c r="HI365" s="106"/>
      <c r="HJ365" s="106"/>
      <c r="HK365" s="106"/>
      <c r="HL365" s="106"/>
      <c r="HM365" s="106"/>
      <c r="HN365" s="106"/>
      <c r="HO365" s="106"/>
      <c r="HP365" s="106"/>
      <c r="HQ365" s="106"/>
      <c r="HR365" s="106"/>
      <c r="HS365" s="106"/>
      <c r="HT365" s="106"/>
      <c r="HU365" s="106"/>
      <c r="HV365" s="106"/>
      <c r="HW365" s="106"/>
      <c r="HX365" s="106"/>
      <c r="HY365" s="106"/>
      <c r="HZ365" s="106"/>
      <c r="IA365" s="106"/>
      <c r="IB365" s="106"/>
      <c r="IC365" s="106"/>
      <c r="ID365" s="106"/>
      <c r="IE365" s="106"/>
      <c r="IF365" s="106"/>
      <c r="IG365" s="106"/>
      <c r="IH365" s="106"/>
      <c r="II365" s="106"/>
      <c r="IJ365" s="106"/>
      <c r="IK365" s="106"/>
      <c r="IL365" s="106"/>
      <c r="IM365" s="106"/>
      <c r="IN365" s="106"/>
      <c r="IO365" s="106"/>
      <c r="IP365" s="106"/>
      <c r="IQ365" s="106"/>
      <c r="IR365" s="106"/>
      <c r="IS365" s="106"/>
      <c r="IT365" s="106"/>
      <c r="IU365" s="106"/>
      <c r="IV365" s="106"/>
      <c r="IW365" s="106"/>
      <c r="IX365" s="106"/>
      <c r="IY365" s="106"/>
      <c r="IZ365" s="106"/>
      <c r="JA365" s="106"/>
      <c r="JB365" s="106"/>
      <c r="JC365" s="106"/>
      <c r="JD365" s="106"/>
      <c r="JE365" s="106"/>
      <c r="JF365" s="106"/>
      <c r="JG365" s="106"/>
      <c r="JH365" s="106"/>
      <c r="JI365" s="106"/>
      <c r="JJ365" s="106"/>
      <c r="JK365" s="106"/>
      <c r="JL365" s="106"/>
      <c r="JM365" s="106"/>
      <c r="JN365" s="106"/>
      <c r="JO365" s="106"/>
      <c r="JP365" s="106"/>
      <c r="JQ365" s="106"/>
      <c r="JR365" s="106"/>
      <c r="JS365" s="106"/>
      <c r="JT365" s="106"/>
      <c r="JU365" s="106"/>
      <c r="JV365" s="106"/>
      <c r="JW365" s="106"/>
      <c r="JX365" s="106"/>
      <c r="JY365" s="106"/>
      <c r="JZ365" s="106"/>
      <c r="KA365" s="106"/>
      <c r="KB365" s="106"/>
      <c r="KC365" s="106"/>
      <c r="KD365" s="106"/>
      <c r="KE365" s="106"/>
      <c r="KF365" s="106"/>
      <c r="KG365" s="106"/>
      <c r="KH365" s="106"/>
      <c r="KI365" s="106"/>
      <c r="KJ365" s="106"/>
      <c r="KK365" s="106"/>
      <c r="KL365" s="106"/>
      <c r="KM365" s="106"/>
      <c r="KN365" s="106"/>
      <c r="KO365" s="106"/>
      <c r="KP365" s="106"/>
      <c r="KQ365" s="106"/>
      <c r="KR365" s="106"/>
      <c r="KS365" s="106"/>
      <c r="KT365" s="106"/>
      <c r="KU365" s="106"/>
      <c r="KV365" s="106"/>
      <c r="KW365" s="106"/>
      <c r="KX365" s="106"/>
      <c r="KY365" s="106"/>
      <c r="KZ365" s="106"/>
      <c r="LA365" s="106"/>
      <c r="LB365" s="106"/>
      <c r="LC365" s="106"/>
      <c r="LD365" s="106"/>
      <c r="LE365" s="106"/>
      <c r="LF365" s="106"/>
      <c r="LG365" s="106"/>
      <c r="LH365" s="106"/>
      <c r="LI365" s="106"/>
      <c r="LJ365" s="106"/>
      <c r="LK365" s="106"/>
      <c r="LL365" s="106"/>
      <c r="LM365" s="106"/>
      <c r="LN365" s="106"/>
      <c r="LO365" s="106"/>
      <c r="LP365" s="106"/>
      <c r="LQ365" s="106"/>
      <c r="LR365" s="106"/>
      <c r="LS365" s="106"/>
      <c r="LT365" s="106"/>
      <c r="LU365" s="106"/>
      <c r="LV365" s="106"/>
      <c r="LW365" s="106"/>
      <c r="LX365" s="106"/>
      <c r="LY365" s="106"/>
      <c r="LZ365" s="106"/>
      <c r="MA365" s="106"/>
      <c r="MB365" s="106"/>
      <c r="MC365" s="106"/>
      <c r="MD365" s="106"/>
      <c r="ME365" s="106"/>
      <c r="MF365" s="106"/>
      <c r="MG365" s="106"/>
      <c r="MH365" s="106"/>
      <c r="MI365" s="106"/>
      <c r="MJ365" s="106"/>
      <c r="MK365" s="106"/>
      <c r="ML365" s="106"/>
      <c r="MM365" s="106"/>
      <c r="MN365" s="106"/>
      <c r="MO365" s="106"/>
      <c r="MP365" s="106"/>
      <c r="MQ365" s="106"/>
      <c r="MR365" s="106"/>
      <c r="MS365" s="106"/>
      <c r="MT365" s="106"/>
      <c r="MU365" s="106"/>
      <c r="MV365" s="106"/>
      <c r="MW365" s="106"/>
      <c r="MX365" s="106"/>
      <c r="MY365" s="106"/>
      <c r="MZ365" s="106"/>
      <c r="NA365" s="106"/>
      <c r="NB365" s="106"/>
      <c r="NC365" s="106"/>
      <c r="ND365" s="106"/>
      <c r="NE365" s="106"/>
      <c r="NF365" s="106"/>
      <c r="NG365" s="106"/>
      <c r="NH365" s="106"/>
      <c r="NI365" s="106"/>
      <c r="NJ365" s="106"/>
      <c r="NK365" s="106"/>
      <c r="NL365" s="106"/>
      <c r="NM365" s="106"/>
      <c r="NN365" s="106"/>
      <c r="NO365" s="106"/>
      <c r="NP365" s="106"/>
      <c r="NQ365" s="106"/>
      <c r="NR365" s="106"/>
      <c r="NS365" s="106"/>
      <c r="NT365" s="106"/>
      <c r="NU365" s="106"/>
      <c r="NV365" s="106"/>
      <c r="NW365" s="106"/>
      <c r="NX365" s="106"/>
      <c r="NY365" s="106"/>
      <c r="NZ365" s="106"/>
      <c r="OA365" s="106"/>
      <c r="OB365" s="106"/>
      <c r="OC365" s="106"/>
      <c r="OD365" s="106"/>
      <c r="OE365" s="106"/>
      <c r="OF365" s="106"/>
      <c r="OG365" s="106"/>
      <c r="OH365" s="106"/>
      <c r="OI365" s="106"/>
      <c r="OJ365" s="106"/>
      <c r="OK365" s="106"/>
      <c r="OL365" s="106"/>
      <c r="OM365" s="106"/>
      <c r="ON365" s="106"/>
      <c r="OO365" s="106"/>
      <c r="OP365" s="106"/>
      <c r="OQ365" s="106"/>
      <c r="OR365" s="106"/>
      <c r="OS365" s="106"/>
      <c r="OT365" s="106"/>
      <c r="OU365" s="106"/>
      <c r="OV365" s="106"/>
      <c r="OW365" s="106"/>
      <c r="OX365" s="106"/>
      <c r="OY365" s="106"/>
      <c r="OZ365" s="106"/>
      <c r="PA365" s="106"/>
      <c r="PB365" s="106"/>
      <c r="PC365" s="106"/>
      <c r="PD365" s="106"/>
      <c r="PE365" s="106"/>
      <c r="PF365" s="106"/>
      <c r="PG365" s="106"/>
      <c r="PH365" s="106"/>
      <c r="PI365" s="106"/>
      <c r="PJ365" s="106"/>
      <c r="PK365" s="106"/>
      <c r="PL365" s="106"/>
      <c r="PM365" s="106"/>
      <c r="PN365" s="106"/>
      <c r="PO365" s="106"/>
      <c r="PP365" s="106"/>
      <c r="PQ365" s="106"/>
      <c r="PR365" s="106"/>
      <c r="PS365" s="106"/>
      <c r="PT365" s="106"/>
      <c r="PU365" s="106"/>
      <c r="PV365" s="106"/>
      <c r="PW365" s="106"/>
      <c r="PX365" s="106"/>
      <c r="PY365" s="106"/>
      <c r="PZ365" s="106"/>
      <c r="QA365" s="106"/>
      <c r="QB365" s="106"/>
      <c r="QC365" s="106"/>
      <c r="QD365" s="106"/>
      <c r="QE365" s="106"/>
      <c r="QF365" s="106"/>
      <c r="QG365" s="106"/>
      <c r="QH365" s="106"/>
      <c r="QI365" s="106"/>
      <c r="QJ365" s="106"/>
      <c r="QK365" s="106"/>
      <c r="QL365" s="106"/>
      <c r="QM365" s="106"/>
      <c r="QN365" s="106"/>
      <c r="QO365" s="106"/>
      <c r="QP365" s="106"/>
      <c r="QQ365" s="106"/>
      <c r="QR365" s="106"/>
      <c r="QS365" s="106"/>
      <c r="QT365" s="106"/>
      <c r="QU365" s="106"/>
      <c r="QV365" s="106"/>
      <c r="QW365" s="106"/>
      <c r="QX365" s="106"/>
      <c r="QY365" s="106"/>
      <c r="QZ365" s="106"/>
      <c r="RA365" s="106"/>
      <c r="RB365" s="106"/>
      <c r="RC365" s="106"/>
      <c r="RD365" s="106"/>
      <c r="RE365" s="106"/>
      <c r="RF365" s="106"/>
      <c r="RG365" s="106"/>
      <c r="RH365" s="106"/>
      <c r="RI365" s="106"/>
      <c r="RJ365" s="106"/>
      <c r="RK365" s="106"/>
      <c r="RL365" s="106"/>
      <c r="RM365" s="106"/>
      <c r="RN365" s="106"/>
      <c r="RO365" s="106"/>
      <c r="RP365" s="106"/>
      <c r="RQ365" s="106"/>
      <c r="RR365" s="106"/>
    </row>
    <row r="366" spans="1:486" x14ac:dyDescent="0.3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14"/>
      <c r="Q366" s="114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  <c r="GB366" s="106"/>
      <c r="GC366" s="106"/>
      <c r="GD366" s="106"/>
      <c r="GE366" s="106"/>
      <c r="GF366" s="106"/>
      <c r="GG366" s="106"/>
      <c r="GH366" s="106"/>
      <c r="GI366" s="106"/>
      <c r="GJ366" s="106"/>
      <c r="GK366" s="106"/>
      <c r="GL366" s="106"/>
      <c r="GM366" s="106"/>
      <c r="GN366" s="106"/>
      <c r="GO366" s="106"/>
      <c r="GP366" s="106"/>
      <c r="GQ366" s="106"/>
      <c r="GR366" s="106"/>
      <c r="GS366" s="106"/>
      <c r="GT366" s="106"/>
      <c r="GU366" s="106"/>
      <c r="GV366" s="106"/>
      <c r="GW366" s="106"/>
      <c r="GX366" s="106"/>
      <c r="GY366" s="106"/>
      <c r="GZ366" s="106"/>
      <c r="HA366" s="106"/>
      <c r="HB366" s="106"/>
      <c r="HC366" s="106"/>
      <c r="HD366" s="106"/>
      <c r="HE366" s="106"/>
      <c r="HF366" s="106"/>
      <c r="HG366" s="106"/>
      <c r="HH366" s="106"/>
      <c r="HI366" s="106"/>
      <c r="HJ366" s="106"/>
      <c r="HK366" s="106"/>
      <c r="HL366" s="106"/>
      <c r="HM366" s="106"/>
      <c r="HN366" s="106"/>
      <c r="HO366" s="106"/>
      <c r="HP366" s="106"/>
      <c r="HQ366" s="106"/>
      <c r="HR366" s="106"/>
      <c r="HS366" s="106"/>
      <c r="HT366" s="106"/>
      <c r="HU366" s="106"/>
      <c r="HV366" s="106"/>
      <c r="HW366" s="106"/>
      <c r="HX366" s="106"/>
      <c r="HY366" s="106"/>
      <c r="HZ366" s="106"/>
      <c r="IA366" s="106"/>
      <c r="IB366" s="106"/>
      <c r="IC366" s="106"/>
      <c r="ID366" s="106"/>
      <c r="IE366" s="106"/>
      <c r="IF366" s="106"/>
      <c r="IG366" s="106"/>
      <c r="IH366" s="106"/>
      <c r="II366" s="106"/>
      <c r="IJ366" s="106"/>
      <c r="IK366" s="106"/>
      <c r="IL366" s="106"/>
      <c r="IM366" s="106"/>
      <c r="IN366" s="106"/>
      <c r="IO366" s="106"/>
      <c r="IP366" s="106"/>
      <c r="IQ366" s="106"/>
      <c r="IR366" s="106"/>
      <c r="IS366" s="106"/>
      <c r="IT366" s="106"/>
      <c r="IU366" s="106"/>
      <c r="IV366" s="106"/>
      <c r="IW366" s="106"/>
      <c r="IX366" s="106"/>
      <c r="IY366" s="106"/>
      <c r="IZ366" s="106"/>
      <c r="JA366" s="106"/>
      <c r="JB366" s="106"/>
      <c r="JC366" s="106"/>
      <c r="JD366" s="106"/>
      <c r="JE366" s="106"/>
      <c r="JF366" s="106"/>
      <c r="JG366" s="106"/>
      <c r="JH366" s="106"/>
      <c r="JI366" s="106"/>
      <c r="JJ366" s="106"/>
      <c r="JK366" s="106"/>
      <c r="JL366" s="106"/>
      <c r="JM366" s="106"/>
      <c r="JN366" s="106"/>
      <c r="JO366" s="106"/>
      <c r="JP366" s="106"/>
      <c r="JQ366" s="106"/>
      <c r="JR366" s="106"/>
      <c r="JS366" s="106"/>
      <c r="JT366" s="106"/>
      <c r="JU366" s="106"/>
      <c r="JV366" s="106"/>
      <c r="JW366" s="106"/>
      <c r="JX366" s="106"/>
      <c r="JY366" s="106"/>
      <c r="JZ366" s="106"/>
      <c r="KA366" s="106"/>
      <c r="KB366" s="106"/>
      <c r="KC366" s="106"/>
      <c r="KD366" s="106"/>
      <c r="KE366" s="106"/>
      <c r="KF366" s="106"/>
      <c r="KG366" s="106"/>
      <c r="KH366" s="106"/>
      <c r="KI366" s="106"/>
      <c r="KJ366" s="106"/>
      <c r="KK366" s="106"/>
      <c r="KL366" s="106"/>
      <c r="KM366" s="106"/>
      <c r="KN366" s="106"/>
      <c r="KO366" s="106"/>
      <c r="KP366" s="106"/>
      <c r="KQ366" s="106"/>
      <c r="KR366" s="106"/>
      <c r="KS366" s="106"/>
      <c r="KT366" s="106"/>
      <c r="KU366" s="106"/>
      <c r="KV366" s="106"/>
      <c r="KW366" s="106"/>
      <c r="KX366" s="106"/>
      <c r="KY366" s="106"/>
      <c r="KZ366" s="106"/>
      <c r="LA366" s="106"/>
      <c r="LB366" s="106"/>
      <c r="LC366" s="106"/>
      <c r="LD366" s="106"/>
      <c r="LE366" s="106"/>
      <c r="LF366" s="106"/>
      <c r="LG366" s="106"/>
      <c r="LH366" s="106"/>
      <c r="LI366" s="106"/>
      <c r="LJ366" s="106"/>
      <c r="LK366" s="106"/>
      <c r="LL366" s="106"/>
      <c r="LM366" s="106"/>
      <c r="LN366" s="106"/>
      <c r="LO366" s="106"/>
      <c r="LP366" s="106"/>
      <c r="LQ366" s="106"/>
      <c r="LR366" s="106"/>
      <c r="LS366" s="106"/>
      <c r="LT366" s="106"/>
      <c r="LU366" s="106"/>
      <c r="LV366" s="106"/>
      <c r="LW366" s="106"/>
      <c r="LX366" s="106"/>
      <c r="LY366" s="106"/>
      <c r="LZ366" s="106"/>
      <c r="MA366" s="106"/>
      <c r="MB366" s="106"/>
      <c r="MC366" s="106"/>
      <c r="MD366" s="106"/>
      <c r="ME366" s="106"/>
      <c r="MF366" s="106"/>
      <c r="MG366" s="106"/>
      <c r="MH366" s="106"/>
      <c r="MI366" s="106"/>
      <c r="MJ366" s="106"/>
      <c r="MK366" s="106"/>
      <c r="ML366" s="106"/>
      <c r="MM366" s="106"/>
      <c r="MN366" s="106"/>
      <c r="MO366" s="106"/>
      <c r="MP366" s="106"/>
      <c r="MQ366" s="106"/>
      <c r="MR366" s="106"/>
      <c r="MS366" s="106"/>
      <c r="MT366" s="106"/>
      <c r="MU366" s="106"/>
      <c r="MV366" s="106"/>
      <c r="MW366" s="106"/>
      <c r="MX366" s="106"/>
      <c r="MY366" s="106"/>
      <c r="MZ366" s="106"/>
      <c r="NA366" s="106"/>
      <c r="NB366" s="106"/>
      <c r="NC366" s="106"/>
      <c r="ND366" s="106"/>
      <c r="NE366" s="106"/>
      <c r="NF366" s="106"/>
      <c r="NG366" s="106"/>
      <c r="NH366" s="106"/>
      <c r="NI366" s="106"/>
      <c r="NJ366" s="106"/>
      <c r="NK366" s="106"/>
      <c r="NL366" s="106"/>
      <c r="NM366" s="106"/>
      <c r="NN366" s="106"/>
      <c r="NO366" s="106"/>
      <c r="NP366" s="106"/>
      <c r="NQ366" s="106"/>
      <c r="NR366" s="106"/>
      <c r="NS366" s="106"/>
      <c r="NT366" s="106"/>
      <c r="NU366" s="106"/>
      <c r="NV366" s="106"/>
      <c r="NW366" s="106"/>
      <c r="NX366" s="106"/>
      <c r="NY366" s="106"/>
      <c r="NZ366" s="106"/>
      <c r="OA366" s="106"/>
      <c r="OB366" s="106"/>
      <c r="OC366" s="106"/>
      <c r="OD366" s="106"/>
      <c r="OE366" s="106"/>
      <c r="OF366" s="106"/>
      <c r="OG366" s="106"/>
      <c r="OH366" s="106"/>
      <c r="OI366" s="106"/>
      <c r="OJ366" s="106"/>
      <c r="OK366" s="106"/>
      <c r="OL366" s="106"/>
      <c r="OM366" s="106"/>
      <c r="ON366" s="106"/>
      <c r="OO366" s="106"/>
      <c r="OP366" s="106"/>
      <c r="OQ366" s="106"/>
      <c r="OR366" s="106"/>
      <c r="OS366" s="106"/>
      <c r="OT366" s="106"/>
      <c r="OU366" s="106"/>
      <c r="OV366" s="106"/>
      <c r="OW366" s="106"/>
      <c r="OX366" s="106"/>
      <c r="OY366" s="106"/>
      <c r="OZ366" s="106"/>
      <c r="PA366" s="106"/>
      <c r="PB366" s="106"/>
      <c r="PC366" s="106"/>
      <c r="PD366" s="106"/>
      <c r="PE366" s="106"/>
      <c r="PF366" s="106"/>
      <c r="PG366" s="106"/>
      <c r="PH366" s="106"/>
      <c r="PI366" s="106"/>
      <c r="PJ366" s="106"/>
      <c r="PK366" s="106"/>
      <c r="PL366" s="106"/>
      <c r="PM366" s="106"/>
      <c r="PN366" s="106"/>
      <c r="PO366" s="106"/>
      <c r="PP366" s="106"/>
      <c r="PQ366" s="106"/>
      <c r="PR366" s="106"/>
      <c r="PS366" s="106"/>
      <c r="PT366" s="106"/>
      <c r="PU366" s="106"/>
      <c r="PV366" s="106"/>
      <c r="PW366" s="106"/>
      <c r="PX366" s="106"/>
      <c r="PY366" s="106"/>
      <c r="PZ366" s="106"/>
      <c r="QA366" s="106"/>
      <c r="QB366" s="106"/>
      <c r="QC366" s="106"/>
      <c r="QD366" s="106"/>
      <c r="QE366" s="106"/>
      <c r="QF366" s="106"/>
      <c r="QG366" s="106"/>
      <c r="QH366" s="106"/>
      <c r="QI366" s="106"/>
      <c r="QJ366" s="106"/>
      <c r="QK366" s="106"/>
      <c r="QL366" s="106"/>
      <c r="QM366" s="106"/>
      <c r="QN366" s="106"/>
      <c r="QO366" s="106"/>
      <c r="QP366" s="106"/>
      <c r="QQ366" s="106"/>
      <c r="QR366" s="106"/>
      <c r="QS366" s="106"/>
      <c r="QT366" s="106"/>
      <c r="QU366" s="106"/>
      <c r="QV366" s="106"/>
      <c r="QW366" s="106"/>
      <c r="QX366" s="106"/>
      <c r="QY366" s="106"/>
      <c r="QZ366" s="106"/>
      <c r="RA366" s="106"/>
      <c r="RB366" s="106"/>
      <c r="RC366" s="106"/>
      <c r="RD366" s="106"/>
      <c r="RE366" s="106"/>
      <c r="RF366" s="106"/>
      <c r="RG366" s="106"/>
      <c r="RH366" s="106"/>
      <c r="RI366" s="106"/>
      <c r="RJ366" s="106"/>
      <c r="RK366" s="106"/>
      <c r="RL366" s="106"/>
      <c r="RM366" s="106"/>
      <c r="RN366" s="106"/>
      <c r="RO366" s="106"/>
      <c r="RP366" s="106"/>
      <c r="RQ366" s="106"/>
      <c r="RR366" s="106"/>
    </row>
    <row r="367" spans="1:486" x14ac:dyDescent="0.3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14"/>
      <c r="Q367" s="114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  <c r="GB367" s="106"/>
      <c r="GC367" s="106"/>
      <c r="GD367" s="106"/>
      <c r="GE367" s="106"/>
      <c r="GF367" s="106"/>
      <c r="GG367" s="106"/>
      <c r="GH367" s="106"/>
      <c r="GI367" s="106"/>
      <c r="GJ367" s="106"/>
      <c r="GK367" s="106"/>
      <c r="GL367" s="106"/>
      <c r="GM367" s="106"/>
      <c r="GN367" s="106"/>
      <c r="GO367" s="106"/>
      <c r="GP367" s="106"/>
      <c r="GQ367" s="106"/>
      <c r="GR367" s="106"/>
      <c r="GS367" s="106"/>
      <c r="GT367" s="106"/>
      <c r="GU367" s="106"/>
      <c r="GV367" s="106"/>
      <c r="GW367" s="106"/>
      <c r="GX367" s="106"/>
      <c r="GY367" s="106"/>
      <c r="GZ367" s="106"/>
      <c r="HA367" s="106"/>
      <c r="HB367" s="106"/>
      <c r="HC367" s="106"/>
      <c r="HD367" s="106"/>
      <c r="HE367" s="106"/>
      <c r="HF367" s="106"/>
      <c r="HG367" s="106"/>
      <c r="HH367" s="106"/>
      <c r="HI367" s="106"/>
      <c r="HJ367" s="106"/>
      <c r="HK367" s="106"/>
      <c r="HL367" s="106"/>
      <c r="HM367" s="106"/>
      <c r="HN367" s="106"/>
      <c r="HO367" s="106"/>
      <c r="HP367" s="106"/>
      <c r="HQ367" s="106"/>
      <c r="HR367" s="106"/>
      <c r="HS367" s="106"/>
      <c r="HT367" s="106"/>
      <c r="HU367" s="106"/>
      <c r="HV367" s="106"/>
      <c r="HW367" s="106"/>
      <c r="HX367" s="106"/>
      <c r="HY367" s="106"/>
      <c r="HZ367" s="106"/>
      <c r="IA367" s="106"/>
      <c r="IB367" s="106"/>
      <c r="IC367" s="106"/>
      <c r="ID367" s="106"/>
      <c r="IE367" s="106"/>
      <c r="IF367" s="106"/>
      <c r="IG367" s="106"/>
      <c r="IH367" s="106"/>
      <c r="II367" s="106"/>
      <c r="IJ367" s="106"/>
      <c r="IK367" s="106"/>
      <c r="IL367" s="106"/>
      <c r="IM367" s="106"/>
      <c r="IN367" s="106"/>
      <c r="IO367" s="106"/>
      <c r="IP367" s="106"/>
      <c r="IQ367" s="106"/>
      <c r="IR367" s="106"/>
      <c r="IS367" s="106"/>
      <c r="IT367" s="106"/>
      <c r="IU367" s="106"/>
      <c r="IV367" s="106"/>
      <c r="IW367" s="106"/>
      <c r="IX367" s="106"/>
      <c r="IY367" s="106"/>
      <c r="IZ367" s="106"/>
      <c r="JA367" s="106"/>
      <c r="JB367" s="106"/>
      <c r="JC367" s="106"/>
      <c r="JD367" s="106"/>
      <c r="JE367" s="106"/>
      <c r="JF367" s="106"/>
      <c r="JG367" s="106"/>
      <c r="JH367" s="106"/>
      <c r="JI367" s="106"/>
      <c r="JJ367" s="106"/>
      <c r="JK367" s="106"/>
      <c r="JL367" s="106"/>
      <c r="JM367" s="106"/>
      <c r="JN367" s="106"/>
      <c r="JO367" s="106"/>
      <c r="JP367" s="106"/>
      <c r="JQ367" s="106"/>
      <c r="JR367" s="106"/>
      <c r="JS367" s="106"/>
      <c r="JT367" s="106"/>
      <c r="JU367" s="106"/>
      <c r="JV367" s="106"/>
      <c r="JW367" s="106"/>
      <c r="JX367" s="106"/>
      <c r="JY367" s="106"/>
      <c r="JZ367" s="106"/>
      <c r="KA367" s="106"/>
      <c r="KB367" s="106"/>
      <c r="KC367" s="106"/>
      <c r="KD367" s="106"/>
      <c r="KE367" s="106"/>
      <c r="KF367" s="106"/>
      <c r="KG367" s="106"/>
      <c r="KH367" s="106"/>
      <c r="KI367" s="106"/>
      <c r="KJ367" s="106"/>
      <c r="KK367" s="106"/>
      <c r="KL367" s="106"/>
      <c r="KM367" s="106"/>
      <c r="KN367" s="106"/>
      <c r="KO367" s="106"/>
      <c r="KP367" s="106"/>
      <c r="KQ367" s="106"/>
      <c r="KR367" s="106"/>
      <c r="KS367" s="106"/>
      <c r="KT367" s="106"/>
      <c r="KU367" s="106"/>
      <c r="KV367" s="106"/>
      <c r="KW367" s="106"/>
      <c r="KX367" s="106"/>
      <c r="KY367" s="106"/>
      <c r="KZ367" s="106"/>
      <c r="LA367" s="106"/>
      <c r="LB367" s="106"/>
      <c r="LC367" s="106"/>
      <c r="LD367" s="106"/>
      <c r="LE367" s="106"/>
      <c r="LF367" s="106"/>
      <c r="LG367" s="106"/>
      <c r="LH367" s="106"/>
      <c r="LI367" s="106"/>
      <c r="LJ367" s="106"/>
      <c r="LK367" s="106"/>
      <c r="LL367" s="106"/>
      <c r="LM367" s="106"/>
      <c r="LN367" s="106"/>
      <c r="LO367" s="106"/>
      <c r="LP367" s="106"/>
      <c r="LQ367" s="106"/>
      <c r="LR367" s="106"/>
      <c r="LS367" s="106"/>
      <c r="LT367" s="106"/>
      <c r="LU367" s="106"/>
      <c r="LV367" s="106"/>
      <c r="LW367" s="106"/>
      <c r="LX367" s="106"/>
      <c r="LY367" s="106"/>
      <c r="LZ367" s="106"/>
      <c r="MA367" s="106"/>
      <c r="MB367" s="106"/>
      <c r="MC367" s="106"/>
      <c r="MD367" s="106"/>
      <c r="ME367" s="106"/>
      <c r="MF367" s="106"/>
      <c r="MG367" s="106"/>
      <c r="MH367" s="106"/>
      <c r="MI367" s="106"/>
      <c r="MJ367" s="106"/>
      <c r="MK367" s="106"/>
      <c r="ML367" s="106"/>
      <c r="MM367" s="106"/>
      <c r="MN367" s="106"/>
      <c r="MO367" s="106"/>
      <c r="MP367" s="106"/>
      <c r="MQ367" s="106"/>
      <c r="MR367" s="106"/>
      <c r="MS367" s="106"/>
      <c r="MT367" s="106"/>
      <c r="MU367" s="106"/>
      <c r="MV367" s="106"/>
      <c r="MW367" s="106"/>
      <c r="MX367" s="106"/>
      <c r="MY367" s="106"/>
      <c r="MZ367" s="106"/>
      <c r="NA367" s="106"/>
      <c r="NB367" s="106"/>
      <c r="NC367" s="106"/>
      <c r="ND367" s="106"/>
      <c r="NE367" s="106"/>
      <c r="NF367" s="106"/>
      <c r="NG367" s="106"/>
      <c r="NH367" s="106"/>
      <c r="NI367" s="106"/>
      <c r="NJ367" s="106"/>
      <c r="NK367" s="106"/>
      <c r="NL367" s="106"/>
      <c r="NM367" s="106"/>
      <c r="NN367" s="106"/>
      <c r="NO367" s="106"/>
      <c r="NP367" s="106"/>
      <c r="NQ367" s="106"/>
      <c r="NR367" s="106"/>
      <c r="NS367" s="106"/>
      <c r="NT367" s="106"/>
      <c r="NU367" s="106"/>
      <c r="NV367" s="106"/>
      <c r="NW367" s="106"/>
      <c r="NX367" s="106"/>
      <c r="NY367" s="106"/>
      <c r="NZ367" s="106"/>
      <c r="OA367" s="106"/>
      <c r="OB367" s="106"/>
      <c r="OC367" s="106"/>
      <c r="OD367" s="106"/>
      <c r="OE367" s="106"/>
      <c r="OF367" s="106"/>
      <c r="OG367" s="106"/>
      <c r="OH367" s="106"/>
      <c r="OI367" s="106"/>
      <c r="OJ367" s="106"/>
      <c r="OK367" s="106"/>
      <c r="OL367" s="106"/>
      <c r="OM367" s="106"/>
      <c r="ON367" s="106"/>
      <c r="OO367" s="106"/>
      <c r="OP367" s="106"/>
      <c r="OQ367" s="106"/>
      <c r="OR367" s="106"/>
      <c r="OS367" s="106"/>
      <c r="OT367" s="106"/>
      <c r="OU367" s="106"/>
      <c r="OV367" s="106"/>
      <c r="OW367" s="106"/>
      <c r="OX367" s="106"/>
      <c r="OY367" s="106"/>
      <c r="OZ367" s="106"/>
      <c r="PA367" s="106"/>
      <c r="PB367" s="106"/>
      <c r="PC367" s="106"/>
      <c r="PD367" s="106"/>
      <c r="PE367" s="106"/>
      <c r="PF367" s="106"/>
      <c r="PG367" s="106"/>
      <c r="PH367" s="106"/>
      <c r="PI367" s="106"/>
      <c r="PJ367" s="106"/>
      <c r="PK367" s="106"/>
      <c r="PL367" s="106"/>
      <c r="PM367" s="106"/>
      <c r="PN367" s="106"/>
      <c r="PO367" s="106"/>
      <c r="PP367" s="106"/>
      <c r="PQ367" s="106"/>
      <c r="PR367" s="106"/>
      <c r="PS367" s="106"/>
      <c r="PT367" s="106"/>
      <c r="PU367" s="106"/>
      <c r="PV367" s="106"/>
      <c r="PW367" s="106"/>
      <c r="PX367" s="106"/>
      <c r="PY367" s="106"/>
      <c r="PZ367" s="106"/>
      <c r="QA367" s="106"/>
      <c r="QB367" s="106"/>
      <c r="QC367" s="106"/>
      <c r="QD367" s="106"/>
      <c r="QE367" s="106"/>
      <c r="QF367" s="106"/>
      <c r="QG367" s="106"/>
      <c r="QH367" s="106"/>
      <c r="QI367" s="106"/>
      <c r="QJ367" s="106"/>
      <c r="QK367" s="106"/>
      <c r="QL367" s="106"/>
      <c r="QM367" s="106"/>
      <c r="QN367" s="106"/>
      <c r="QO367" s="106"/>
      <c r="QP367" s="106"/>
      <c r="QQ367" s="106"/>
      <c r="QR367" s="106"/>
      <c r="QS367" s="106"/>
      <c r="QT367" s="106"/>
      <c r="QU367" s="106"/>
      <c r="QV367" s="106"/>
      <c r="QW367" s="106"/>
      <c r="QX367" s="106"/>
      <c r="QY367" s="106"/>
      <c r="QZ367" s="106"/>
      <c r="RA367" s="106"/>
      <c r="RB367" s="106"/>
      <c r="RC367" s="106"/>
      <c r="RD367" s="106"/>
      <c r="RE367" s="106"/>
      <c r="RF367" s="106"/>
      <c r="RG367" s="106"/>
      <c r="RH367" s="106"/>
      <c r="RI367" s="106"/>
      <c r="RJ367" s="106"/>
      <c r="RK367" s="106"/>
      <c r="RL367" s="106"/>
      <c r="RM367" s="106"/>
      <c r="RN367" s="106"/>
      <c r="RO367" s="106"/>
      <c r="RP367" s="106"/>
      <c r="RQ367" s="106"/>
      <c r="RR367" s="106"/>
    </row>
    <row r="368" spans="1:486" x14ac:dyDescent="0.3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14"/>
      <c r="Q368" s="114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  <c r="GB368" s="106"/>
      <c r="GC368" s="106"/>
      <c r="GD368" s="106"/>
      <c r="GE368" s="106"/>
      <c r="GF368" s="106"/>
      <c r="GG368" s="106"/>
      <c r="GH368" s="106"/>
      <c r="GI368" s="106"/>
      <c r="GJ368" s="106"/>
      <c r="GK368" s="106"/>
      <c r="GL368" s="106"/>
      <c r="GM368" s="106"/>
      <c r="GN368" s="106"/>
      <c r="GO368" s="106"/>
      <c r="GP368" s="106"/>
      <c r="GQ368" s="106"/>
      <c r="GR368" s="106"/>
      <c r="GS368" s="106"/>
      <c r="GT368" s="106"/>
      <c r="GU368" s="106"/>
      <c r="GV368" s="106"/>
      <c r="GW368" s="106"/>
      <c r="GX368" s="106"/>
      <c r="GY368" s="106"/>
      <c r="GZ368" s="106"/>
      <c r="HA368" s="106"/>
      <c r="HB368" s="106"/>
      <c r="HC368" s="106"/>
      <c r="HD368" s="106"/>
      <c r="HE368" s="106"/>
      <c r="HF368" s="106"/>
      <c r="HG368" s="106"/>
      <c r="HH368" s="106"/>
      <c r="HI368" s="106"/>
      <c r="HJ368" s="106"/>
      <c r="HK368" s="106"/>
      <c r="HL368" s="106"/>
      <c r="HM368" s="106"/>
      <c r="HN368" s="106"/>
      <c r="HO368" s="106"/>
      <c r="HP368" s="106"/>
      <c r="HQ368" s="106"/>
      <c r="HR368" s="106"/>
      <c r="HS368" s="106"/>
      <c r="HT368" s="106"/>
      <c r="HU368" s="106"/>
      <c r="HV368" s="106"/>
      <c r="HW368" s="106"/>
      <c r="HX368" s="106"/>
      <c r="HY368" s="106"/>
      <c r="HZ368" s="106"/>
      <c r="IA368" s="106"/>
      <c r="IB368" s="106"/>
      <c r="IC368" s="106"/>
      <c r="ID368" s="106"/>
      <c r="IE368" s="106"/>
      <c r="IF368" s="106"/>
      <c r="IG368" s="106"/>
      <c r="IH368" s="106"/>
      <c r="II368" s="106"/>
      <c r="IJ368" s="106"/>
      <c r="IK368" s="106"/>
      <c r="IL368" s="106"/>
      <c r="IM368" s="106"/>
      <c r="IN368" s="106"/>
      <c r="IO368" s="106"/>
      <c r="IP368" s="106"/>
      <c r="IQ368" s="106"/>
      <c r="IR368" s="106"/>
      <c r="IS368" s="106"/>
      <c r="IT368" s="106"/>
      <c r="IU368" s="106"/>
      <c r="IV368" s="106"/>
      <c r="IW368" s="106"/>
      <c r="IX368" s="106"/>
      <c r="IY368" s="106"/>
      <c r="IZ368" s="106"/>
      <c r="JA368" s="106"/>
      <c r="JB368" s="106"/>
      <c r="JC368" s="106"/>
      <c r="JD368" s="106"/>
      <c r="JE368" s="106"/>
      <c r="JF368" s="106"/>
      <c r="JG368" s="106"/>
      <c r="JH368" s="106"/>
      <c r="JI368" s="106"/>
      <c r="JJ368" s="106"/>
      <c r="JK368" s="106"/>
      <c r="JL368" s="106"/>
      <c r="JM368" s="106"/>
      <c r="JN368" s="106"/>
      <c r="JO368" s="106"/>
      <c r="JP368" s="106"/>
      <c r="JQ368" s="106"/>
      <c r="JR368" s="106"/>
      <c r="JS368" s="106"/>
      <c r="JT368" s="106"/>
      <c r="JU368" s="106"/>
      <c r="JV368" s="106"/>
      <c r="JW368" s="106"/>
      <c r="JX368" s="106"/>
      <c r="JY368" s="106"/>
      <c r="JZ368" s="106"/>
      <c r="KA368" s="106"/>
      <c r="KB368" s="106"/>
      <c r="KC368" s="106"/>
      <c r="KD368" s="106"/>
      <c r="KE368" s="106"/>
      <c r="KF368" s="106"/>
      <c r="KG368" s="106"/>
      <c r="KH368" s="106"/>
      <c r="KI368" s="106"/>
      <c r="KJ368" s="106"/>
      <c r="KK368" s="106"/>
      <c r="KL368" s="106"/>
      <c r="KM368" s="106"/>
      <c r="KN368" s="106"/>
      <c r="KO368" s="106"/>
      <c r="KP368" s="106"/>
      <c r="KQ368" s="106"/>
      <c r="KR368" s="106"/>
      <c r="KS368" s="106"/>
      <c r="KT368" s="106"/>
      <c r="KU368" s="106"/>
      <c r="KV368" s="106"/>
      <c r="KW368" s="106"/>
      <c r="KX368" s="106"/>
      <c r="KY368" s="106"/>
      <c r="KZ368" s="106"/>
      <c r="LA368" s="106"/>
      <c r="LB368" s="106"/>
      <c r="LC368" s="106"/>
      <c r="LD368" s="106"/>
      <c r="LE368" s="106"/>
      <c r="LF368" s="106"/>
      <c r="LG368" s="106"/>
      <c r="LH368" s="106"/>
      <c r="LI368" s="106"/>
      <c r="LJ368" s="106"/>
      <c r="LK368" s="106"/>
      <c r="LL368" s="106"/>
      <c r="LM368" s="106"/>
      <c r="LN368" s="106"/>
      <c r="LO368" s="106"/>
      <c r="LP368" s="106"/>
      <c r="LQ368" s="106"/>
      <c r="LR368" s="106"/>
      <c r="LS368" s="106"/>
      <c r="LT368" s="106"/>
      <c r="LU368" s="106"/>
      <c r="LV368" s="106"/>
      <c r="LW368" s="106"/>
      <c r="LX368" s="106"/>
      <c r="LY368" s="106"/>
      <c r="LZ368" s="106"/>
      <c r="MA368" s="106"/>
      <c r="MB368" s="106"/>
      <c r="MC368" s="106"/>
      <c r="MD368" s="106"/>
      <c r="ME368" s="106"/>
      <c r="MF368" s="106"/>
      <c r="MG368" s="106"/>
      <c r="MH368" s="106"/>
      <c r="MI368" s="106"/>
      <c r="MJ368" s="106"/>
      <c r="MK368" s="106"/>
      <c r="ML368" s="106"/>
      <c r="MM368" s="106"/>
      <c r="MN368" s="106"/>
      <c r="MO368" s="106"/>
      <c r="MP368" s="106"/>
      <c r="MQ368" s="106"/>
      <c r="MR368" s="106"/>
      <c r="MS368" s="106"/>
      <c r="MT368" s="106"/>
      <c r="MU368" s="106"/>
      <c r="MV368" s="106"/>
      <c r="MW368" s="106"/>
      <c r="MX368" s="106"/>
      <c r="MY368" s="106"/>
      <c r="MZ368" s="106"/>
      <c r="NA368" s="106"/>
      <c r="NB368" s="106"/>
      <c r="NC368" s="106"/>
      <c r="ND368" s="106"/>
      <c r="NE368" s="106"/>
      <c r="NF368" s="106"/>
      <c r="NG368" s="106"/>
      <c r="NH368" s="106"/>
      <c r="NI368" s="106"/>
      <c r="NJ368" s="106"/>
      <c r="NK368" s="106"/>
      <c r="NL368" s="106"/>
      <c r="NM368" s="106"/>
      <c r="NN368" s="106"/>
      <c r="NO368" s="106"/>
      <c r="NP368" s="106"/>
      <c r="NQ368" s="106"/>
      <c r="NR368" s="106"/>
      <c r="NS368" s="106"/>
      <c r="NT368" s="106"/>
      <c r="NU368" s="106"/>
      <c r="NV368" s="106"/>
      <c r="NW368" s="106"/>
      <c r="NX368" s="106"/>
      <c r="NY368" s="106"/>
      <c r="NZ368" s="106"/>
      <c r="OA368" s="106"/>
      <c r="OB368" s="106"/>
      <c r="OC368" s="106"/>
      <c r="OD368" s="106"/>
      <c r="OE368" s="106"/>
      <c r="OF368" s="106"/>
      <c r="OG368" s="106"/>
      <c r="OH368" s="106"/>
      <c r="OI368" s="106"/>
      <c r="OJ368" s="106"/>
      <c r="OK368" s="106"/>
      <c r="OL368" s="106"/>
      <c r="OM368" s="106"/>
      <c r="ON368" s="106"/>
      <c r="OO368" s="106"/>
      <c r="OP368" s="106"/>
      <c r="OQ368" s="106"/>
      <c r="OR368" s="106"/>
      <c r="OS368" s="106"/>
      <c r="OT368" s="106"/>
      <c r="OU368" s="106"/>
      <c r="OV368" s="106"/>
      <c r="OW368" s="106"/>
      <c r="OX368" s="106"/>
      <c r="OY368" s="106"/>
      <c r="OZ368" s="106"/>
      <c r="PA368" s="106"/>
      <c r="PB368" s="106"/>
      <c r="PC368" s="106"/>
      <c r="PD368" s="106"/>
      <c r="PE368" s="106"/>
      <c r="PF368" s="106"/>
      <c r="PG368" s="106"/>
      <c r="PH368" s="106"/>
      <c r="PI368" s="106"/>
      <c r="PJ368" s="106"/>
      <c r="PK368" s="106"/>
      <c r="PL368" s="106"/>
      <c r="PM368" s="106"/>
      <c r="PN368" s="106"/>
      <c r="PO368" s="106"/>
      <c r="PP368" s="106"/>
      <c r="PQ368" s="106"/>
      <c r="PR368" s="106"/>
      <c r="PS368" s="106"/>
      <c r="PT368" s="106"/>
      <c r="PU368" s="106"/>
      <c r="PV368" s="106"/>
      <c r="PW368" s="106"/>
      <c r="PX368" s="106"/>
      <c r="PY368" s="106"/>
      <c r="PZ368" s="106"/>
      <c r="QA368" s="106"/>
      <c r="QB368" s="106"/>
      <c r="QC368" s="106"/>
      <c r="QD368" s="106"/>
      <c r="QE368" s="106"/>
      <c r="QF368" s="106"/>
      <c r="QG368" s="106"/>
      <c r="QH368" s="106"/>
      <c r="QI368" s="106"/>
      <c r="QJ368" s="106"/>
      <c r="QK368" s="106"/>
      <c r="QL368" s="106"/>
      <c r="QM368" s="106"/>
      <c r="QN368" s="106"/>
      <c r="QO368" s="106"/>
      <c r="QP368" s="106"/>
      <c r="QQ368" s="106"/>
      <c r="QR368" s="106"/>
      <c r="QS368" s="106"/>
      <c r="QT368" s="106"/>
      <c r="QU368" s="106"/>
      <c r="QV368" s="106"/>
      <c r="QW368" s="106"/>
      <c r="QX368" s="106"/>
      <c r="QY368" s="106"/>
      <c r="QZ368" s="106"/>
      <c r="RA368" s="106"/>
      <c r="RB368" s="106"/>
      <c r="RC368" s="106"/>
      <c r="RD368" s="106"/>
      <c r="RE368" s="106"/>
      <c r="RF368" s="106"/>
      <c r="RG368" s="106"/>
      <c r="RH368" s="106"/>
      <c r="RI368" s="106"/>
      <c r="RJ368" s="106"/>
      <c r="RK368" s="106"/>
      <c r="RL368" s="106"/>
      <c r="RM368" s="106"/>
      <c r="RN368" s="106"/>
      <c r="RO368" s="106"/>
      <c r="RP368" s="106"/>
      <c r="RQ368" s="106"/>
      <c r="RR368" s="106"/>
    </row>
    <row r="369" spans="1:486" x14ac:dyDescent="0.3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14"/>
      <c r="Q369" s="114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  <c r="GB369" s="106"/>
      <c r="GC369" s="106"/>
      <c r="GD369" s="106"/>
      <c r="GE369" s="106"/>
      <c r="GF369" s="106"/>
      <c r="GG369" s="106"/>
      <c r="GH369" s="106"/>
      <c r="GI369" s="106"/>
      <c r="GJ369" s="106"/>
      <c r="GK369" s="106"/>
      <c r="GL369" s="106"/>
      <c r="GM369" s="106"/>
      <c r="GN369" s="106"/>
      <c r="GO369" s="106"/>
      <c r="GP369" s="106"/>
      <c r="GQ369" s="106"/>
      <c r="GR369" s="106"/>
      <c r="GS369" s="106"/>
      <c r="GT369" s="106"/>
      <c r="GU369" s="106"/>
      <c r="GV369" s="106"/>
      <c r="GW369" s="106"/>
      <c r="GX369" s="106"/>
      <c r="GY369" s="106"/>
      <c r="GZ369" s="106"/>
      <c r="HA369" s="106"/>
      <c r="HB369" s="106"/>
      <c r="HC369" s="106"/>
      <c r="HD369" s="106"/>
      <c r="HE369" s="106"/>
      <c r="HF369" s="106"/>
      <c r="HG369" s="106"/>
      <c r="HH369" s="106"/>
      <c r="HI369" s="106"/>
      <c r="HJ369" s="106"/>
      <c r="HK369" s="106"/>
      <c r="HL369" s="106"/>
      <c r="HM369" s="106"/>
      <c r="HN369" s="106"/>
      <c r="HO369" s="106"/>
      <c r="HP369" s="106"/>
      <c r="HQ369" s="106"/>
      <c r="HR369" s="106"/>
      <c r="HS369" s="106"/>
      <c r="HT369" s="106"/>
      <c r="HU369" s="106"/>
      <c r="HV369" s="106"/>
      <c r="HW369" s="106"/>
      <c r="HX369" s="106"/>
      <c r="HY369" s="106"/>
      <c r="HZ369" s="106"/>
      <c r="IA369" s="106"/>
      <c r="IB369" s="106"/>
      <c r="IC369" s="106"/>
      <c r="ID369" s="106"/>
      <c r="IE369" s="106"/>
      <c r="IF369" s="106"/>
      <c r="IG369" s="106"/>
      <c r="IH369" s="106"/>
      <c r="II369" s="106"/>
      <c r="IJ369" s="106"/>
      <c r="IK369" s="106"/>
      <c r="IL369" s="106"/>
      <c r="IM369" s="106"/>
      <c r="IN369" s="106"/>
      <c r="IO369" s="106"/>
      <c r="IP369" s="106"/>
      <c r="IQ369" s="106"/>
      <c r="IR369" s="106"/>
      <c r="IS369" s="106"/>
      <c r="IT369" s="106"/>
      <c r="IU369" s="106"/>
      <c r="IV369" s="106"/>
      <c r="IW369" s="106"/>
      <c r="IX369" s="106"/>
      <c r="IY369" s="106"/>
      <c r="IZ369" s="106"/>
      <c r="JA369" s="106"/>
      <c r="JB369" s="106"/>
      <c r="JC369" s="106"/>
      <c r="JD369" s="106"/>
      <c r="JE369" s="106"/>
      <c r="JF369" s="106"/>
      <c r="JG369" s="106"/>
      <c r="JH369" s="106"/>
      <c r="JI369" s="106"/>
      <c r="JJ369" s="106"/>
      <c r="JK369" s="106"/>
      <c r="JL369" s="106"/>
      <c r="JM369" s="106"/>
      <c r="JN369" s="106"/>
      <c r="JO369" s="106"/>
      <c r="JP369" s="106"/>
      <c r="JQ369" s="106"/>
      <c r="JR369" s="106"/>
      <c r="JS369" s="106"/>
      <c r="JT369" s="106"/>
      <c r="JU369" s="106"/>
      <c r="JV369" s="106"/>
      <c r="JW369" s="106"/>
      <c r="JX369" s="106"/>
      <c r="JY369" s="106"/>
      <c r="JZ369" s="106"/>
      <c r="KA369" s="106"/>
      <c r="KB369" s="106"/>
      <c r="KC369" s="106"/>
      <c r="KD369" s="106"/>
      <c r="KE369" s="106"/>
      <c r="KF369" s="106"/>
      <c r="KG369" s="106"/>
      <c r="KH369" s="106"/>
      <c r="KI369" s="106"/>
      <c r="KJ369" s="106"/>
      <c r="KK369" s="106"/>
      <c r="KL369" s="106"/>
      <c r="KM369" s="106"/>
      <c r="KN369" s="106"/>
      <c r="KO369" s="106"/>
      <c r="KP369" s="106"/>
      <c r="KQ369" s="106"/>
      <c r="KR369" s="106"/>
      <c r="KS369" s="106"/>
      <c r="KT369" s="106"/>
      <c r="KU369" s="106"/>
      <c r="KV369" s="106"/>
      <c r="KW369" s="106"/>
      <c r="KX369" s="106"/>
      <c r="KY369" s="106"/>
      <c r="KZ369" s="106"/>
      <c r="LA369" s="106"/>
      <c r="LB369" s="106"/>
      <c r="LC369" s="106"/>
      <c r="LD369" s="106"/>
      <c r="LE369" s="106"/>
      <c r="LF369" s="106"/>
      <c r="LG369" s="106"/>
      <c r="LH369" s="106"/>
      <c r="LI369" s="106"/>
      <c r="LJ369" s="106"/>
      <c r="LK369" s="106"/>
      <c r="LL369" s="106"/>
      <c r="LM369" s="106"/>
      <c r="LN369" s="106"/>
      <c r="LO369" s="106"/>
      <c r="LP369" s="106"/>
      <c r="LQ369" s="106"/>
      <c r="LR369" s="106"/>
      <c r="LS369" s="106"/>
      <c r="LT369" s="106"/>
      <c r="LU369" s="106"/>
      <c r="LV369" s="106"/>
      <c r="LW369" s="106"/>
      <c r="LX369" s="106"/>
      <c r="LY369" s="106"/>
      <c r="LZ369" s="106"/>
      <c r="MA369" s="106"/>
      <c r="MB369" s="106"/>
      <c r="MC369" s="106"/>
      <c r="MD369" s="106"/>
      <c r="ME369" s="106"/>
      <c r="MF369" s="106"/>
      <c r="MG369" s="106"/>
      <c r="MH369" s="106"/>
      <c r="MI369" s="106"/>
      <c r="MJ369" s="106"/>
      <c r="MK369" s="106"/>
      <c r="ML369" s="106"/>
      <c r="MM369" s="106"/>
      <c r="MN369" s="106"/>
      <c r="MO369" s="106"/>
      <c r="MP369" s="106"/>
      <c r="MQ369" s="106"/>
      <c r="MR369" s="106"/>
      <c r="MS369" s="106"/>
      <c r="MT369" s="106"/>
      <c r="MU369" s="106"/>
      <c r="MV369" s="106"/>
      <c r="MW369" s="106"/>
      <c r="MX369" s="106"/>
      <c r="MY369" s="106"/>
      <c r="MZ369" s="106"/>
      <c r="NA369" s="106"/>
      <c r="NB369" s="106"/>
      <c r="NC369" s="106"/>
      <c r="ND369" s="106"/>
      <c r="NE369" s="106"/>
      <c r="NF369" s="106"/>
      <c r="NG369" s="106"/>
      <c r="NH369" s="106"/>
      <c r="NI369" s="106"/>
      <c r="NJ369" s="106"/>
      <c r="NK369" s="106"/>
      <c r="NL369" s="106"/>
      <c r="NM369" s="106"/>
      <c r="NN369" s="106"/>
      <c r="NO369" s="106"/>
      <c r="NP369" s="106"/>
      <c r="NQ369" s="106"/>
      <c r="NR369" s="106"/>
      <c r="NS369" s="106"/>
      <c r="NT369" s="106"/>
      <c r="NU369" s="106"/>
      <c r="NV369" s="106"/>
      <c r="NW369" s="106"/>
      <c r="NX369" s="106"/>
      <c r="NY369" s="106"/>
      <c r="NZ369" s="106"/>
      <c r="OA369" s="106"/>
      <c r="OB369" s="106"/>
      <c r="OC369" s="106"/>
      <c r="OD369" s="106"/>
      <c r="OE369" s="106"/>
      <c r="OF369" s="106"/>
      <c r="OG369" s="106"/>
      <c r="OH369" s="106"/>
      <c r="OI369" s="106"/>
      <c r="OJ369" s="106"/>
      <c r="OK369" s="106"/>
      <c r="OL369" s="106"/>
      <c r="OM369" s="106"/>
      <c r="ON369" s="106"/>
      <c r="OO369" s="106"/>
      <c r="OP369" s="106"/>
      <c r="OQ369" s="106"/>
      <c r="OR369" s="106"/>
      <c r="OS369" s="106"/>
      <c r="OT369" s="106"/>
      <c r="OU369" s="106"/>
      <c r="OV369" s="106"/>
      <c r="OW369" s="106"/>
      <c r="OX369" s="106"/>
      <c r="OY369" s="106"/>
      <c r="OZ369" s="106"/>
      <c r="PA369" s="106"/>
      <c r="PB369" s="106"/>
      <c r="PC369" s="106"/>
      <c r="PD369" s="106"/>
      <c r="PE369" s="106"/>
      <c r="PF369" s="106"/>
      <c r="PG369" s="106"/>
      <c r="PH369" s="106"/>
      <c r="PI369" s="106"/>
      <c r="PJ369" s="106"/>
      <c r="PK369" s="106"/>
      <c r="PL369" s="106"/>
      <c r="PM369" s="106"/>
      <c r="PN369" s="106"/>
      <c r="PO369" s="106"/>
      <c r="PP369" s="106"/>
      <c r="PQ369" s="106"/>
      <c r="PR369" s="106"/>
      <c r="PS369" s="106"/>
      <c r="PT369" s="106"/>
      <c r="PU369" s="106"/>
      <c r="PV369" s="106"/>
      <c r="PW369" s="106"/>
      <c r="PX369" s="106"/>
      <c r="PY369" s="106"/>
      <c r="PZ369" s="106"/>
      <c r="QA369" s="106"/>
      <c r="QB369" s="106"/>
      <c r="QC369" s="106"/>
      <c r="QD369" s="106"/>
      <c r="QE369" s="106"/>
      <c r="QF369" s="106"/>
      <c r="QG369" s="106"/>
      <c r="QH369" s="106"/>
      <c r="QI369" s="106"/>
      <c r="QJ369" s="106"/>
      <c r="QK369" s="106"/>
      <c r="QL369" s="106"/>
      <c r="QM369" s="106"/>
      <c r="QN369" s="106"/>
      <c r="QO369" s="106"/>
      <c r="QP369" s="106"/>
      <c r="QQ369" s="106"/>
      <c r="QR369" s="106"/>
      <c r="QS369" s="106"/>
      <c r="QT369" s="106"/>
      <c r="QU369" s="106"/>
      <c r="QV369" s="106"/>
      <c r="QW369" s="106"/>
      <c r="QX369" s="106"/>
      <c r="QY369" s="106"/>
      <c r="QZ369" s="106"/>
      <c r="RA369" s="106"/>
      <c r="RB369" s="106"/>
      <c r="RC369" s="106"/>
      <c r="RD369" s="106"/>
      <c r="RE369" s="106"/>
      <c r="RF369" s="106"/>
      <c r="RG369" s="106"/>
      <c r="RH369" s="106"/>
      <c r="RI369" s="106"/>
      <c r="RJ369" s="106"/>
      <c r="RK369" s="106"/>
      <c r="RL369" s="106"/>
      <c r="RM369" s="106"/>
      <c r="RN369" s="106"/>
      <c r="RO369" s="106"/>
      <c r="RP369" s="106"/>
      <c r="RQ369" s="106"/>
      <c r="RR369" s="106"/>
    </row>
    <row r="370" spans="1:486" x14ac:dyDescent="0.3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14"/>
      <c r="Q370" s="114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  <c r="GB370" s="106"/>
      <c r="GC370" s="106"/>
      <c r="GD370" s="106"/>
      <c r="GE370" s="106"/>
      <c r="GF370" s="106"/>
      <c r="GG370" s="106"/>
      <c r="GH370" s="106"/>
      <c r="GI370" s="106"/>
      <c r="GJ370" s="106"/>
      <c r="GK370" s="106"/>
      <c r="GL370" s="106"/>
      <c r="GM370" s="106"/>
      <c r="GN370" s="106"/>
      <c r="GO370" s="106"/>
      <c r="GP370" s="106"/>
      <c r="GQ370" s="106"/>
      <c r="GR370" s="106"/>
      <c r="GS370" s="106"/>
      <c r="GT370" s="106"/>
      <c r="GU370" s="106"/>
      <c r="GV370" s="106"/>
      <c r="GW370" s="106"/>
      <c r="GX370" s="106"/>
      <c r="GY370" s="106"/>
      <c r="GZ370" s="106"/>
      <c r="HA370" s="106"/>
      <c r="HB370" s="106"/>
      <c r="HC370" s="106"/>
      <c r="HD370" s="106"/>
      <c r="HE370" s="106"/>
      <c r="HF370" s="106"/>
      <c r="HG370" s="106"/>
      <c r="HH370" s="106"/>
      <c r="HI370" s="106"/>
      <c r="HJ370" s="106"/>
      <c r="HK370" s="106"/>
      <c r="HL370" s="106"/>
      <c r="HM370" s="106"/>
      <c r="HN370" s="106"/>
      <c r="HO370" s="106"/>
      <c r="HP370" s="106"/>
      <c r="HQ370" s="106"/>
      <c r="HR370" s="106"/>
      <c r="HS370" s="106"/>
      <c r="HT370" s="106"/>
      <c r="HU370" s="106"/>
      <c r="HV370" s="106"/>
      <c r="HW370" s="106"/>
      <c r="HX370" s="106"/>
      <c r="HY370" s="106"/>
      <c r="HZ370" s="106"/>
      <c r="IA370" s="106"/>
      <c r="IB370" s="106"/>
      <c r="IC370" s="106"/>
      <c r="ID370" s="106"/>
      <c r="IE370" s="106"/>
      <c r="IF370" s="106"/>
      <c r="IG370" s="106"/>
      <c r="IH370" s="106"/>
      <c r="II370" s="106"/>
      <c r="IJ370" s="106"/>
      <c r="IK370" s="106"/>
      <c r="IL370" s="106"/>
      <c r="IM370" s="106"/>
      <c r="IN370" s="106"/>
      <c r="IO370" s="106"/>
      <c r="IP370" s="106"/>
      <c r="IQ370" s="106"/>
      <c r="IR370" s="106"/>
      <c r="IS370" s="106"/>
      <c r="IT370" s="106"/>
      <c r="IU370" s="106"/>
      <c r="IV370" s="106"/>
      <c r="IW370" s="106"/>
      <c r="IX370" s="106"/>
      <c r="IY370" s="106"/>
      <c r="IZ370" s="106"/>
      <c r="JA370" s="106"/>
      <c r="JB370" s="106"/>
      <c r="JC370" s="106"/>
      <c r="JD370" s="106"/>
      <c r="JE370" s="106"/>
      <c r="JF370" s="106"/>
      <c r="JG370" s="106"/>
      <c r="JH370" s="106"/>
      <c r="JI370" s="106"/>
      <c r="JJ370" s="106"/>
      <c r="JK370" s="106"/>
      <c r="JL370" s="106"/>
      <c r="JM370" s="106"/>
      <c r="JN370" s="106"/>
      <c r="JO370" s="106"/>
      <c r="JP370" s="106"/>
      <c r="JQ370" s="106"/>
      <c r="JR370" s="106"/>
      <c r="JS370" s="106"/>
      <c r="JT370" s="106"/>
      <c r="JU370" s="106"/>
      <c r="JV370" s="106"/>
      <c r="JW370" s="106"/>
      <c r="JX370" s="106"/>
      <c r="JY370" s="106"/>
      <c r="JZ370" s="106"/>
      <c r="KA370" s="106"/>
      <c r="KB370" s="106"/>
      <c r="KC370" s="106"/>
      <c r="KD370" s="106"/>
      <c r="KE370" s="106"/>
      <c r="KF370" s="106"/>
      <c r="KG370" s="106"/>
      <c r="KH370" s="106"/>
      <c r="KI370" s="106"/>
      <c r="KJ370" s="106"/>
      <c r="KK370" s="106"/>
      <c r="KL370" s="106"/>
      <c r="KM370" s="106"/>
      <c r="KN370" s="106"/>
      <c r="KO370" s="106"/>
      <c r="KP370" s="106"/>
      <c r="KQ370" s="106"/>
      <c r="KR370" s="106"/>
      <c r="KS370" s="106"/>
      <c r="KT370" s="106"/>
      <c r="KU370" s="106"/>
      <c r="KV370" s="106"/>
      <c r="KW370" s="106"/>
      <c r="KX370" s="106"/>
      <c r="KY370" s="106"/>
      <c r="KZ370" s="106"/>
      <c r="LA370" s="106"/>
      <c r="LB370" s="106"/>
      <c r="LC370" s="106"/>
      <c r="LD370" s="106"/>
      <c r="LE370" s="106"/>
      <c r="LF370" s="106"/>
      <c r="LG370" s="106"/>
      <c r="LH370" s="106"/>
      <c r="LI370" s="106"/>
      <c r="LJ370" s="106"/>
      <c r="LK370" s="106"/>
      <c r="LL370" s="106"/>
      <c r="LM370" s="106"/>
      <c r="LN370" s="106"/>
      <c r="LO370" s="106"/>
      <c r="LP370" s="106"/>
      <c r="LQ370" s="106"/>
      <c r="LR370" s="106"/>
      <c r="LS370" s="106"/>
      <c r="LT370" s="106"/>
      <c r="LU370" s="106"/>
      <c r="LV370" s="106"/>
      <c r="LW370" s="106"/>
      <c r="LX370" s="106"/>
      <c r="LY370" s="106"/>
      <c r="LZ370" s="106"/>
      <c r="MA370" s="106"/>
      <c r="MB370" s="106"/>
      <c r="MC370" s="106"/>
      <c r="MD370" s="106"/>
      <c r="ME370" s="106"/>
      <c r="MF370" s="106"/>
      <c r="MG370" s="106"/>
      <c r="MH370" s="106"/>
      <c r="MI370" s="106"/>
      <c r="MJ370" s="106"/>
      <c r="MK370" s="106"/>
      <c r="ML370" s="106"/>
      <c r="MM370" s="106"/>
      <c r="MN370" s="106"/>
      <c r="MO370" s="106"/>
      <c r="MP370" s="106"/>
      <c r="MQ370" s="106"/>
      <c r="MR370" s="106"/>
      <c r="MS370" s="106"/>
      <c r="MT370" s="106"/>
      <c r="MU370" s="106"/>
      <c r="MV370" s="106"/>
      <c r="MW370" s="106"/>
      <c r="MX370" s="106"/>
      <c r="MY370" s="106"/>
      <c r="MZ370" s="106"/>
      <c r="NA370" s="106"/>
      <c r="NB370" s="106"/>
      <c r="NC370" s="106"/>
      <c r="ND370" s="106"/>
      <c r="NE370" s="106"/>
      <c r="NF370" s="106"/>
      <c r="NG370" s="106"/>
      <c r="NH370" s="106"/>
      <c r="NI370" s="106"/>
      <c r="NJ370" s="106"/>
      <c r="NK370" s="106"/>
      <c r="NL370" s="106"/>
      <c r="NM370" s="106"/>
      <c r="NN370" s="106"/>
      <c r="NO370" s="106"/>
      <c r="NP370" s="106"/>
      <c r="NQ370" s="106"/>
      <c r="NR370" s="106"/>
      <c r="NS370" s="106"/>
      <c r="NT370" s="106"/>
      <c r="NU370" s="106"/>
      <c r="NV370" s="106"/>
      <c r="NW370" s="106"/>
      <c r="NX370" s="106"/>
      <c r="NY370" s="106"/>
      <c r="NZ370" s="106"/>
      <c r="OA370" s="106"/>
      <c r="OB370" s="106"/>
      <c r="OC370" s="106"/>
      <c r="OD370" s="106"/>
      <c r="OE370" s="106"/>
      <c r="OF370" s="106"/>
      <c r="OG370" s="106"/>
      <c r="OH370" s="106"/>
      <c r="OI370" s="106"/>
      <c r="OJ370" s="106"/>
      <c r="OK370" s="106"/>
      <c r="OL370" s="106"/>
      <c r="OM370" s="106"/>
      <c r="ON370" s="106"/>
      <c r="OO370" s="106"/>
      <c r="OP370" s="106"/>
      <c r="OQ370" s="106"/>
      <c r="OR370" s="106"/>
      <c r="OS370" s="106"/>
      <c r="OT370" s="106"/>
      <c r="OU370" s="106"/>
      <c r="OV370" s="106"/>
      <c r="OW370" s="106"/>
      <c r="OX370" s="106"/>
      <c r="OY370" s="106"/>
      <c r="OZ370" s="106"/>
      <c r="PA370" s="106"/>
      <c r="PB370" s="106"/>
      <c r="PC370" s="106"/>
      <c r="PD370" s="106"/>
      <c r="PE370" s="106"/>
      <c r="PF370" s="106"/>
      <c r="PG370" s="106"/>
      <c r="PH370" s="106"/>
      <c r="PI370" s="106"/>
      <c r="PJ370" s="106"/>
      <c r="PK370" s="106"/>
      <c r="PL370" s="106"/>
      <c r="PM370" s="106"/>
      <c r="PN370" s="106"/>
      <c r="PO370" s="106"/>
      <c r="PP370" s="106"/>
      <c r="PQ370" s="106"/>
      <c r="PR370" s="106"/>
      <c r="PS370" s="106"/>
      <c r="PT370" s="106"/>
      <c r="PU370" s="106"/>
      <c r="PV370" s="106"/>
      <c r="PW370" s="106"/>
      <c r="PX370" s="106"/>
      <c r="PY370" s="106"/>
      <c r="PZ370" s="106"/>
      <c r="QA370" s="106"/>
      <c r="QB370" s="106"/>
      <c r="QC370" s="106"/>
      <c r="QD370" s="106"/>
      <c r="QE370" s="106"/>
      <c r="QF370" s="106"/>
      <c r="QG370" s="106"/>
      <c r="QH370" s="106"/>
      <c r="QI370" s="106"/>
      <c r="QJ370" s="106"/>
      <c r="QK370" s="106"/>
      <c r="QL370" s="106"/>
      <c r="QM370" s="106"/>
      <c r="QN370" s="106"/>
      <c r="QO370" s="106"/>
      <c r="QP370" s="106"/>
      <c r="QQ370" s="106"/>
      <c r="QR370" s="106"/>
      <c r="QS370" s="106"/>
      <c r="QT370" s="106"/>
      <c r="QU370" s="106"/>
      <c r="QV370" s="106"/>
      <c r="QW370" s="106"/>
      <c r="QX370" s="106"/>
      <c r="QY370" s="106"/>
      <c r="QZ370" s="106"/>
      <c r="RA370" s="106"/>
      <c r="RB370" s="106"/>
      <c r="RC370" s="106"/>
      <c r="RD370" s="106"/>
      <c r="RE370" s="106"/>
      <c r="RF370" s="106"/>
      <c r="RG370" s="106"/>
      <c r="RH370" s="106"/>
      <c r="RI370" s="106"/>
      <c r="RJ370" s="106"/>
      <c r="RK370" s="106"/>
      <c r="RL370" s="106"/>
      <c r="RM370" s="106"/>
      <c r="RN370" s="106"/>
      <c r="RO370" s="106"/>
      <c r="RP370" s="106"/>
      <c r="RQ370" s="106"/>
      <c r="RR370" s="106"/>
    </row>
    <row r="371" spans="1:486" x14ac:dyDescent="0.3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14"/>
      <c r="Q371" s="114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  <c r="GB371" s="106"/>
      <c r="GC371" s="106"/>
      <c r="GD371" s="106"/>
      <c r="GE371" s="106"/>
      <c r="GF371" s="106"/>
      <c r="GG371" s="106"/>
      <c r="GH371" s="106"/>
      <c r="GI371" s="106"/>
      <c r="GJ371" s="106"/>
      <c r="GK371" s="106"/>
      <c r="GL371" s="106"/>
      <c r="GM371" s="106"/>
      <c r="GN371" s="106"/>
      <c r="GO371" s="106"/>
      <c r="GP371" s="106"/>
      <c r="GQ371" s="106"/>
      <c r="GR371" s="106"/>
      <c r="GS371" s="106"/>
      <c r="GT371" s="106"/>
      <c r="GU371" s="106"/>
      <c r="GV371" s="106"/>
      <c r="GW371" s="106"/>
      <c r="GX371" s="106"/>
      <c r="GY371" s="106"/>
      <c r="GZ371" s="106"/>
      <c r="HA371" s="106"/>
      <c r="HB371" s="106"/>
      <c r="HC371" s="106"/>
      <c r="HD371" s="106"/>
      <c r="HE371" s="106"/>
      <c r="HF371" s="106"/>
      <c r="HG371" s="106"/>
      <c r="HH371" s="106"/>
      <c r="HI371" s="106"/>
      <c r="HJ371" s="106"/>
      <c r="HK371" s="106"/>
      <c r="HL371" s="106"/>
      <c r="HM371" s="106"/>
      <c r="HN371" s="106"/>
      <c r="HO371" s="106"/>
      <c r="HP371" s="106"/>
      <c r="HQ371" s="106"/>
      <c r="HR371" s="106"/>
      <c r="HS371" s="106"/>
      <c r="HT371" s="106"/>
      <c r="HU371" s="106"/>
      <c r="HV371" s="106"/>
      <c r="HW371" s="106"/>
      <c r="HX371" s="106"/>
      <c r="HY371" s="106"/>
      <c r="HZ371" s="106"/>
      <c r="IA371" s="106"/>
      <c r="IB371" s="106"/>
      <c r="IC371" s="106"/>
      <c r="ID371" s="106"/>
      <c r="IE371" s="106"/>
      <c r="IF371" s="106"/>
      <c r="IG371" s="106"/>
      <c r="IH371" s="106"/>
      <c r="II371" s="106"/>
      <c r="IJ371" s="106"/>
      <c r="IK371" s="106"/>
      <c r="IL371" s="106"/>
      <c r="IM371" s="106"/>
      <c r="IN371" s="106"/>
      <c r="IO371" s="106"/>
      <c r="IP371" s="106"/>
      <c r="IQ371" s="106"/>
      <c r="IR371" s="106"/>
      <c r="IS371" s="106"/>
      <c r="IT371" s="106"/>
      <c r="IU371" s="106"/>
      <c r="IV371" s="106"/>
      <c r="IW371" s="106"/>
      <c r="IX371" s="106"/>
      <c r="IY371" s="106"/>
      <c r="IZ371" s="106"/>
      <c r="JA371" s="106"/>
      <c r="JB371" s="106"/>
      <c r="JC371" s="106"/>
      <c r="JD371" s="106"/>
      <c r="JE371" s="106"/>
      <c r="JF371" s="106"/>
      <c r="JG371" s="106"/>
      <c r="JH371" s="106"/>
      <c r="JI371" s="106"/>
      <c r="JJ371" s="106"/>
      <c r="JK371" s="106"/>
      <c r="JL371" s="106"/>
      <c r="JM371" s="106"/>
      <c r="JN371" s="106"/>
      <c r="JO371" s="106"/>
      <c r="JP371" s="106"/>
      <c r="JQ371" s="106"/>
      <c r="JR371" s="106"/>
      <c r="JS371" s="106"/>
      <c r="JT371" s="106"/>
      <c r="JU371" s="106"/>
      <c r="JV371" s="106"/>
      <c r="JW371" s="106"/>
      <c r="JX371" s="106"/>
      <c r="JY371" s="106"/>
      <c r="JZ371" s="106"/>
      <c r="KA371" s="106"/>
      <c r="KB371" s="106"/>
      <c r="KC371" s="106"/>
      <c r="KD371" s="106"/>
      <c r="KE371" s="106"/>
      <c r="KF371" s="106"/>
      <c r="KG371" s="106"/>
      <c r="KH371" s="106"/>
      <c r="KI371" s="106"/>
      <c r="KJ371" s="106"/>
      <c r="KK371" s="106"/>
      <c r="KL371" s="106"/>
      <c r="KM371" s="106"/>
      <c r="KN371" s="106"/>
      <c r="KO371" s="106"/>
      <c r="KP371" s="106"/>
      <c r="KQ371" s="106"/>
      <c r="KR371" s="106"/>
      <c r="KS371" s="106"/>
      <c r="KT371" s="106"/>
      <c r="KU371" s="106"/>
      <c r="KV371" s="106"/>
      <c r="KW371" s="106"/>
      <c r="KX371" s="106"/>
      <c r="KY371" s="106"/>
      <c r="KZ371" s="106"/>
      <c r="LA371" s="106"/>
      <c r="LB371" s="106"/>
      <c r="LC371" s="106"/>
      <c r="LD371" s="106"/>
      <c r="LE371" s="106"/>
      <c r="LF371" s="106"/>
      <c r="LG371" s="106"/>
      <c r="LH371" s="106"/>
      <c r="LI371" s="106"/>
      <c r="LJ371" s="106"/>
      <c r="LK371" s="106"/>
      <c r="LL371" s="106"/>
      <c r="LM371" s="106"/>
      <c r="LN371" s="106"/>
      <c r="LO371" s="106"/>
      <c r="LP371" s="106"/>
      <c r="LQ371" s="106"/>
      <c r="LR371" s="106"/>
      <c r="LS371" s="106"/>
      <c r="LT371" s="106"/>
      <c r="LU371" s="106"/>
      <c r="LV371" s="106"/>
      <c r="LW371" s="106"/>
      <c r="LX371" s="106"/>
      <c r="LY371" s="106"/>
      <c r="LZ371" s="106"/>
      <c r="MA371" s="106"/>
      <c r="MB371" s="106"/>
      <c r="MC371" s="106"/>
      <c r="MD371" s="106"/>
      <c r="ME371" s="106"/>
      <c r="MF371" s="106"/>
      <c r="MG371" s="106"/>
      <c r="MH371" s="106"/>
      <c r="MI371" s="106"/>
      <c r="MJ371" s="106"/>
      <c r="MK371" s="106"/>
      <c r="ML371" s="106"/>
      <c r="MM371" s="106"/>
      <c r="MN371" s="106"/>
      <c r="MO371" s="106"/>
      <c r="MP371" s="106"/>
      <c r="MQ371" s="106"/>
      <c r="MR371" s="106"/>
      <c r="MS371" s="106"/>
      <c r="MT371" s="106"/>
      <c r="MU371" s="106"/>
      <c r="MV371" s="106"/>
      <c r="MW371" s="106"/>
      <c r="MX371" s="106"/>
      <c r="MY371" s="106"/>
      <c r="MZ371" s="106"/>
      <c r="NA371" s="106"/>
      <c r="NB371" s="106"/>
      <c r="NC371" s="106"/>
      <c r="ND371" s="106"/>
      <c r="NE371" s="106"/>
      <c r="NF371" s="106"/>
      <c r="NG371" s="106"/>
      <c r="NH371" s="106"/>
      <c r="NI371" s="106"/>
      <c r="NJ371" s="106"/>
      <c r="NK371" s="106"/>
      <c r="NL371" s="106"/>
      <c r="NM371" s="106"/>
      <c r="NN371" s="106"/>
      <c r="NO371" s="106"/>
      <c r="NP371" s="106"/>
      <c r="NQ371" s="106"/>
      <c r="NR371" s="106"/>
      <c r="NS371" s="106"/>
      <c r="NT371" s="106"/>
      <c r="NU371" s="106"/>
      <c r="NV371" s="106"/>
      <c r="NW371" s="106"/>
      <c r="NX371" s="106"/>
      <c r="NY371" s="106"/>
      <c r="NZ371" s="106"/>
      <c r="OA371" s="106"/>
      <c r="OB371" s="106"/>
      <c r="OC371" s="106"/>
      <c r="OD371" s="106"/>
      <c r="OE371" s="106"/>
      <c r="OF371" s="106"/>
      <c r="OG371" s="106"/>
      <c r="OH371" s="106"/>
      <c r="OI371" s="106"/>
      <c r="OJ371" s="106"/>
      <c r="OK371" s="106"/>
      <c r="OL371" s="106"/>
      <c r="OM371" s="106"/>
      <c r="ON371" s="106"/>
      <c r="OO371" s="106"/>
      <c r="OP371" s="106"/>
      <c r="OQ371" s="106"/>
      <c r="OR371" s="106"/>
      <c r="OS371" s="106"/>
      <c r="OT371" s="106"/>
      <c r="OU371" s="106"/>
      <c r="OV371" s="106"/>
      <c r="OW371" s="106"/>
      <c r="OX371" s="106"/>
      <c r="OY371" s="106"/>
      <c r="OZ371" s="106"/>
      <c r="PA371" s="106"/>
      <c r="PB371" s="106"/>
      <c r="PC371" s="106"/>
      <c r="PD371" s="106"/>
      <c r="PE371" s="106"/>
      <c r="PF371" s="106"/>
      <c r="PG371" s="106"/>
      <c r="PH371" s="106"/>
      <c r="PI371" s="106"/>
      <c r="PJ371" s="106"/>
      <c r="PK371" s="106"/>
      <c r="PL371" s="106"/>
      <c r="PM371" s="106"/>
      <c r="PN371" s="106"/>
      <c r="PO371" s="106"/>
      <c r="PP371" s="106"/>
      <c r="PQ371" s="106"/>
      <c r="PR371" s="106"/>
      <c r="PS371" s="106"/>
      <c r="PT371" s="106"/>
      <c r="PU371" s="106"/>
      <c r="PV371" s="106"/>
      <c r="PW371" s="106"/>
      <c r="PX371" s="106"/>
      <c r="PY371" s="106"/>
      <c r="PZ371" s="106"/>
      <c r="QA371" s="106"/>
      <c r="QB371" s="106"/>
      <c r="QC371" s="106"/>
      <c r="QD371" s="106"/>
      <c r="QE371" s="106"/>
      <c r="QF371" s="106"/>
      <c r="QG371" s="106"/>
      <c r="QH371" s="106"/>
      <c r="QI371" s="106"/>
      <c r="QJ371" s="106"/>
      <c r="QK371" s="106"/>
      <c r="QL371" s="106"/>
      <c r="QM371" s="106"/>
      <c r="QN371" s="106"/>
      <c r="QO371" s="106"/>
      <c r="QP371" s="106"/>
      <c r="QQ371" s="106"/>
      <c r="QR371" s="106"/>
      <c r="QS371" s="106"/>
      <c r="QT371" s="106"/>
      <c r="QU371" s="106"/>
      <c r="QV371" s="106"/>
      <c r="QW371" s="106"/>
      <c r="QX371" s="106"/>
      <c r="QY371" s="106"/>
      <c r="QZ371" s="106"/>
      <c r="RA371" s="106"/>
      <c r="RB371" s="106"/>
      <c r="RC371" s="106"/>
      <c r="RD371" s="106"/>
      <c r="RE371" s="106"/>
      <c r="RF371" s="106"/>
      <c r="RG371" s="106"/>
      <c r="RH371" s="106"/>
      <c r="RI371" s="106"/>
      <c r="RJ371" s="106"/>
      <c r="RK371" s="106"/>
      <c r="RL371" s="106"/>
      <c r="RM371" s="106"/>
      <c r="RN371" s="106"/>
      <c r="RO371" s="106"/>
      <c r="RP371" s="106"/>
      <c r="RQ371" s="106"/>
      <c r="RR371" s="106"/>
    </row>
    <row r="372" spans="1:486" x14ac:dyDescent="0.3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14"/>
      <c r="Q372" s="114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  <c r="GB372" s="106"/>
      <c r="GC372" s="106"/>
      <c r="GD372" s="106"/>
      <c r="GE372" s="106"/>
      <c r="GF372" s="106"/>
      <c r="GG372" s="106"/>
      <c r="GH372" s="106"/>
      <c r="GI372" s="106"/>
      <c r="GJ372" s="106"/>
      <c r="GK372" s="106"/>
      <c r="GL372" s="106"/>
      <c r="GM372" s="106"/>
      <c r="GN372" s="106"/>
      <c r="GO372" s="106"/>
      <c r="GP372" s="106"/>
      <c r="GQ372" s="106"/>
      <c r="GR372" s="106"/>
      <c r="GS372" s="106"/>
      <c r="GT372" s="106"/>
      <c r="GU372" s="106"/>
      <c r="GV372" s="106"/>
      <c r="GW372" s="106"/>
      <c r="GX372" s="106"/>
      <c r="GY372" s="106"/>
      <c r="GZ372" s="106"/>
      <c r="HA372" s="106"/>
      <c r="HB372" s="106"/>
      <c r="HC372" s="106"/>
      <c r="HD372" s="106"/>
      <c r="HE372" s="106"/>
      <c r="HF372" s="106"/>
      <c r="HG372" s="106"/>
      <c r="HH372" s="106"/>
      <c r="HI372" s="106"/>
      <c r="HJ372" s="106"/>
      <c r="HK372" s="106"/>
      <c r="HL372" s="106"/>
      <c r="HM372" s="106"/>
      <c r="HN372" s="106"/>
      <c r="HO372" s="106"/>
      <c r="HP372" s="106"/>
      <c r="HQ372" s="106"/>
      <c r="HR372" s="106"/>
      <c r="HS372" s="106"/>
      <c r="HT372" s="106"/>
      <c r="HU372" s="106"/>
      <c r="HV372" s="106"/>
      <c r="HW372" s="106"/>
      <c r="HX372" s="106"/>
      <c r="HY372" s="106"/>
      <c r="HZ372" s="106"/>
      <c r="IA372" s="106"/>
      <c r="IB372" s="106"/>
      <c r="IC372" s="106"/>
      <c r="ID372" s="106"/>
      <c r="IE372" s="106"/>
      <c r="IF372" s="106"/>
      <c r="IG372" s="106"/>
      <c r="IH372" s="106"/>
      <c r="II372" s="106"/>
      <c r="IJ372" s="106"/>
      <c r="IK372" s="106"/>
      <c r="IL372" s="106"/>
      <c r="IM372" s="106"/>
      <c r="IN372" s="106"/>
      <c r="IO372" s="106"/>
      <c r="IP372" s="106"/>
      <c r="IQ372" s="106"/>
      <c r="IR372" s="106"/>
      <c r="IS372" s="106"/>
      <c r="IT372" s="106"/>
      <c r="IU372" s="106"/>
      <c r="IV372" s="106"/>
      <c r="IW372" s="106"/>
      <c r="IX372" s="106"/>
      <c r="IY372" s="106"/>
      <c r="IZ372" s="106"/>
      <c r="JA372" s="106"/>
      <c r="JB372" s="106"/>
      <c r="JC372" s="106"/>
      <c r="JD372" s="106"/>
      <c r="JE372" s="106"/>
      <c r="JF372" s="106"/>
      <c r="JG372" s="106"/>
      <c r="JH372" s="106"/>
      <c r="JI372" s="106"/>
      <c r="JJ372" s="106"/>
      <c r="JK372" s="106"/>
      <c r="JL372" s="106"/>
      <c r="JM372" s="106"/>
      <c r="JN372" s="106"/>
      <c r="JO372" s="106"/>
      <c r="JP372" s="106"/>
      <c r="JQ372" s="106"/>
      <c r="JR372" s="106"/>
      <c r="JS372" s="106"/>
      <c r="JT372" s="106"/>
      <c r="JU372" s="106"/>
      <c r="JV372" s="106"/>
      <c r="JW372" s="106"/>
      <c r="JX372" s="106"/>
      <c r="JY372" s="106"/>
      <c r="JZ372" s="106"/>
      <c r="KA372" s="106"/>
      <c r="KB372" s="106"/>
      <c r="KC372" s="106"/>
      <c r="KD372" s="106"/>
      <c r="KE372" s="106"/>
      <c r="KF372" s="106"/>
      <c r="KG372" s="106"/>
      <c r="KH372" s="106"/>
      <c r="KI372" s="106"/>
      <c r="KJ372" s="106"/>
      <c r="KK372" s="106"/>
      <c r="KL372" s="106"/>
      <c r="KM372" s="106"/>
      <c r="KN372" s="106"/>
      <c r="KO372" s="106"/>
      <c r="KP372" s="106"/>
      <c r="KQ372" s="106"/>
      <c r="KR372" s="106"/>
      <c r="KS372" s="106"/>
      <c r="KT372" s="106"/>
      <c r="KU372" s="106"/>
      <c r="KV372" s="106"/>
      <c r="KW372" s="106"/>
      <c r="KX372" s="106"/>
      <c r="KY372" s="106"/>
      <c r="KZ372" s="106"/>
      <c r="LA372" s="106"/>
      <c r="LB372" s="106"/>
      <c r="LC372" s="106"/>
      <c r="LD372" s="106"/>
      <c r="LE372" s="106"/>
      <c r="LF372" s="106"/>
      <c r="LG372" s="106"/>
      <c r="LH372" s="106"/>
      <c r="LI372" s="106"/>
      <c r="LJ372" s="106"/>
      <c r="LK372" s="106"/>
      <c r="LL372" s="106"/>
      <c r="LM372" s="106"/>
      <c r="LN372" s="106"/>
      <c r="LO372" s="106"/>
      <c r="LP372" s="106"/>
      <c r="LQ372" s="106"/>
      <c r="LR372" s="106"/>
      <c r="LS372" s="106"/>
      <c r="LT372" s="106"/>
      <c r="LU372" s="106"/>
      <c r="LV372" s="106"/>
      <c r="LW372" s="106"/>
      <c r="LX372" s="106"/>
      <c r="LY372" s="106"/>
      <c r="LZ372" s="106"/>
      <c r="MA372" s="106"/>
      <c r="MB372" s="106"/>
      <c r="MC372" s="106"/>
      <c r="MD372" s="106"/>
      <c r="ME372" s="106"/>
      <c r="MF372" s="106"/>
      <c r="MG372" s="106"/>
      <c r="MH372" s="106"/>
      <c r="MI372" s="106"/>
      <c r="MJ372" s="106"/>
      <c r="MK372" s="106"/>
      <c r="ML372" s="106"/>
      <c r="MM372" s="106"/>
      <c r="MN372" s="106"/>
      <c r="MO372" s="106"/>
      <c r="MP372" s="106"/>
      <c r="MQ372" s="106"/>
      <c r="MR372" s="106"/>
      <c r="MS372" s="106"/>
      <c r="MT372" s="106"/>
      <c r="MU372" s="106"/>
      <c r="MV372" s="106"/>
      <c r="MW372" s="106"/>
      <c r="MX372" s="106"/>
      <c r="MY372" s="106"/>
      <c r="MZ372" s="106"/>
      <c r="NA372" s="106"/>
      <c r="NB372" s="106"/>
      <c r="NC372" s="106"/>
      <c r="ND372" s="106"/>
      <c r="NE372" s="106"/>
      <c r="NF372" s="106"/>
      <c r="NG372" s="106"/>
      <c r="NH372" s="106"/>
      <c r="NI372" s="106"/>
      <c r="NJ372" s="106"/>
      <c r="NK372" s="106"/>
      <c r="NL372" s="106"/>
      <c r="NM372" s="106"/>
      <c r="NN372" s="106"/>
      <c r="NO372" s="106"/>
      <c r="NP372" s="106"/>
      <c r="NQ372" s="106"/>
      <c r="NR372" s="106"/>
      <c r="NS372" s="106"/>
      <c r="NT372" s="106"/>
      <c r="NU372" s="106"/>
      <c r="NV372" s="106"/>
      <c r="NW372" s="106"/>
      <c r="NX372" s="106"/>
      <c r="NY372" s="106"/>
      <c r="NZ372" s="106"/>
      <c r="OA372" s="106"/>
      <c r="OB372" s="106"/>
      <c r="OC372" s="106"/>
      <c r="OD372" s="106"/>
      <c r="OE372" s="106"/>
      <c r="OF372" s="106"/>
      <c r="OG372" s="106"/>
      <c r="OH372" s="106"/>
      <c r="OI372" s="106"/>
      <c r="OJ372" s="106"/>
      <c r="OK372" s="106"/>
      <c r="OL372" s="106"/>
      <c r="OM372" s="106"/>
      <c r="ON372" s="106"/>
      <c r="OO372" s="106"/>
      <c r="OP372" s="106"/>
      <c r="OQ372" s="106"/>
      <c r="OR372" s="106"/>
      <c r="OS372" s="106"/>
      <c r="OT372" s="106"/>
      <c r="OU372" s="106"/>
      <c r="OV372" s="106"/>
      <c r="OW372" s="106"/>
      <c r="OX372" s="106"/>
      <c r="OY372" s="106"/>
      <c r="OZ372" s="106"/>
      <c r="PA372" s="106"/>
      <c r="PB372" s="106"/>
      <c r="PC372" s="106"/>
      <c r="PD372" s="106"/>
      <c r="PE372" s="106"/>
      <c r="PF372" s="106"/>
      <c r="PG372" s="106"/>
      <c r="PH372" s="106"/>
      <c r="PI372" s="106"/>
      <c r="PJ372" s="106"/>
      <c r="PK372" s="106"/>
      <c r="PL372" s="106"/>
      <c r="PM372" s="106"/>
      <c r="PN372" s="106"/>
      <c r="PO372" s="106"/>
      <c r="PP372" s="106"/>
      <c r="PQ372" s="106"/>
      <c r="PR372" s="106"/>
      <c r="PS372" s="106"/>
      <c r="PT372" s="106"/>
      <c r="PU372" s="106"/>
      <c r="PV372" s="106"/>
      <c r="PW372" s="106"/>
      <c r="PX372" s="106"/>
      <c r="PY372" s="106"/>
      <c r="PZ372" s="106"/>
      <c r="QA372" s="106"/>
      <c r="QB372" s="106"/>
      <c r="QC372" s="106"/>
      <c r="QD372" s="106"/>
      <c r="QE372" s="106"/>
      <c r="QF372" s="106"/>
      <c r="QG372" s="106"/>
      <c r="QH372" s="106"/>
      <c r="QI372" s="106"/>
      <c r="QJ372" s="106"/>
      <c r="QK372" s="106"/>
      <c r="QL372" s="106"/>
      <c r="QM372" s="106"/>
      <c r="QN372" s="106"/>
      <c r="QO372" s="106"/>
      <c r="QP372" s="106"/>
      <c r="QQ372" s="106"/>
      <c r="QR372" s="106"/>
      <c r="QS372" s="106"/>
      <c r="QT372" s="106"/>
      <c r="QU372" s="106"/>
      <c r="QV372" s="106"/>
      <c r="QW372" s="106"/>
      <c r="QX372" s="106"/>
      <c r="QY372" s="106"/>
      <c r="QZ372" s="106"/>
      <c r="RA372" s="106"/>
      <c r="RB372" s="106"/>
      <c r="RC372" s="106"/>
      <c r="RD372" s="106"/>
      <c r="RE372" s="106"/>
      <c r="RF372" s="106"/>
      <c r="RG372" s="106"/>
      <c r="RH372" s="106"/>
      <c r="RI372" s="106"/>
      <c r="RJ372" s="106"/>
      <c r="RK372" s="106"/>
      <c r="RL372" s="106"/>
      <c r="RM372" s="106"/>
      <c r="RN372" s="106"/>
      <c r="RO372" s="106"/>
      <c r="RP372" s="106"/>
      <c r="RQ372" s="106"/>
      <c r="RR372" s="106"/>
    </row>
    <row r="373" spans="1:486" x14ac:dyDescent="0.3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14"/>
      <c r="Q373" s="114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  <c r="GB373" s="106"/>
      <c r="GC373" s="106"/>
      <c r="GD373" s="106"/>
      <c r="GE373" s="106"/>
      <c r="GF373" s="106"/>
      <c r="GG373" s="106"/>
      <c r="GH373" s="106"/>
      <c r="GI373" s="106"/>
      <c r="GJ373" s="106"/>
      <c r="GK373" s="106"/>
      <c r="GL373" s="106"/>
      <c r="GM373" s="106"/>
      <c r="GN373" s="106"/>
      <c r="GO373" s="106"/>
      <c r="GP373" s="106"/>
      <c r="GQ373" s="106"/>
      <c r="GR373" s="106"/>
      <c r="GS373" s="106"/>
      <c r="GT373" s="106"/>
      <c r="GU373" s="106"/>
      <c r="GV373" s="106"/>
      <c r="GW373" s="106"/>
      <c r="GX373" s="106"/>
      <c r="GY373" s="106"/>
      <c r="GZ373" s="106"/>
      <c r="HA373" s="106"/>
      <c r="HB373" s="106"/>
      <c r="HC373" s="106"/>
      <c r="HD373" s="106"/>
      <c r="HE373" s="106"/>
      <c r="HF373" s="106"/>
      <c r="HG373" s="106"/>
      <c r="HH373" s="106"/>
      <c r="HI373" s="106"/>
      <c r="HJ373" s="106"/>
      <c r="HK373" s="106"/>
      <c r="HL373" s="106"/>
      <c r="HM373" s="106"/>
      <c r="HN373" s="106"/>
      <c r="HO373" s="106"/>
      <c r="HP373" s="106"/>
      <c r="HQ373" s="106"/>
      <c r="HR373" s="106"/>
      <c r="HS373" s="106"/>
      <c r="HT373" s="106"/>
      <c r="HU373" s="106"/>
      <c r="HV373" s="106"/>
      <c r="HW373" s="106"/>
      <c r="HX373" s="106"/>
      <c r="HY373" s="106"/>
      <c r="HZ373" s="106"/>
      <c r="IA373" s="106"/>
      <c r="IB373" s="106"/>
      <c r="IC373" s="106"/>
      <c r="ID373" s="106"/>
      <c r="IE373" s="106"/>
      <c r="IF373" s="106"/>
      <c r="IG373" s="106"/>
      <c r="IH373" s="106"/>
      <c r="II373" s="106"/>
      <c r="IJ373" s="106"/>
      <c r="IK373" s="106"/>
      <c r="IL373" s="106"/>
      <c r="IM373" s="106"/>
      <c r="IN373" s="106"/>
      <c r="IO373" s="106"/>
      <c r="IP373" s="106"/>
      <c r="IQ373" s="106"/>
      <c r="IR373" s="106"/>
      <c r="IS373" s="106"/>
      <c r="IT373" s="106"/>
      <c r="IU373" s="106"/>
      <c r="IV373" s="106"/>
      <c r="IW373" s="106"/>
      <c r="IX373" s="106"/>
      <c r="IY373" s="106"/>
      <c r="IZ373" s="106"/>
      <c r="JA373" s="106"/>
      <c r="JB373" s="106"/>
      <c r="JC373" s="106"/>
      <c r="JD373" s="106"/>
      <c r="JE373" s="106"/>
      <c r="JF373" s="106"/>
      <c r="JG373" s="106"/>
      <c r="JH373" s="106"/>
      <c r="JI373" s="106"/>
      <c r="JJ373" s="106"/>
      <c r="JK373" s="106"/>
      <c r="JL373" s="106"/>
      <c r="JM373" s="106"/>
      <c r="JN373" s="106"/>
      <c r="JO373" s="106"/>
      <c r="JP373" s="106"/>
      <c r="JQ373" s="106"/>
      <c r="JR373" s="106"/>
      <c r="JS373" s="106"/>
      <c r="JT373" s="106"/>
      <c r="JU373" s="106"/>
      <c r="JV373" s="106"/>
      <c r="JW373" s="106"/>
      <c r="JX373" s="106"/>
      <c r="JY373" s="106"/>
      <c r="JZ373" s="106"/>
      <c r="KA373" s="106"/>
      <c r="KB373" s="106"/>
      <c r="KC373" s="106"/>
      <c r="KD373" s="106"/>
      <c r="KE373" s="106"/>
      <c r="KF373" s="106"/>
      <c r="KG373" s="106"/>
      <c r="KH373" s="106"/>
      <c r="KI373" s="106"/>
      <c r="KJ373" s="106"/>
      <c r="KK373" s="106"/>
      <c r="KL373" s="106"/>
      <c r="KM373" s="106"/>
      <c r="KN373" s="106"/>
      <c r="KO373" s="106"/>
      <c r="KP373" s="106"/>
      <c r="KQ373" s="106"/>
      <c r="KR373" s="106"/>
      <c r="KS373" s="106"/>
      <c r="KT373" s="106"/>
      <c r="KU373" s="106"/>
      <c r="KV373" s="106"/>
      <c r="KW373" s="106"/>
      <c r="KX373" s="106"/>
      <c r="KY373" s="106"/>
      <c r="KZ373" s="106"/>
      <c r="LA373" s="106"/>
      <c r="LB373" s="106"/>
      <c r="LC373" s="106"/>
      <c r="LD373" s="106"/>
      <c r="LE373" s="106"/>
      <c r="LF373" s="106"/>
      <c r="LG373" s="106"/>
      <c r="LH373" s="106"/>
      <c r="LI373" s="106"/>
      <c r="LJ373" s="106"/>
      <c r="LK373" s="106"/>
      <c r="LL373" s="106"/>
      <c r="LM373" s="106"/>
      <c r="LN373" s="106"/>
      <c r="LO373" s="106"/>
      <c r="LP373" s="106"/>
      <c r="LQ373" s="106"/>
      <c r="LR373" s="106"/>
      <c r="LS373" s="106"/>
      <c r="LT373" s="106"/>
      <c r="LU373" s="106"/>
      <c r="LV373" s="106"/>
      <c r="LW373" s="106"/>
      <c r="LX373" s="106"/>
      <c r="LY373" s="106"/>
      <c r="LZ373" s="106"/>
      <c r="MA373" s="106"/>
      <c r="MB373" s="106"/>
      <c r="MC373" s="106"/>
      <c r="MD373" s="106"/>
      <c r="ME373" s="106"/>
      <c r="MF373" s="106"/>
      <c r="MG373" s="106"/>
      <c r="MH373" s="106"/>
      <c r="MI373" s="106"/>
      <c r="MJ373" s="106"/>
      <c r="MK373" s="106"/>
      <c r="ML373" s="106"/>
      <c r="MM373" s="106"/>
      <c r="MN373" s="106"/>
      <c r="MO373" s="106"/>
      <c r="MP373" s="106"/>
      <c r="MQ373" s="106"/>
      <c r="MR373" s="106"/>
      <c r="MS373" s="106"/>
      <c r="MT373" s="106"/>
      <c r="MU373" s="106"/>
      <c r="MV373" s="106"/>
      <c r="MW373" s="106"/>
      <c r="MX373" s="106"/>
      <c r="MY373" s="106"/>
      <c r="MZ373" s="106"/>
      <c r="NA373" s="106"/>
      <c r="NB373" s="106"/>
      <c r="NC373" s="106"/>
      <c r="ND373" s="106"/>
      <c r="NE373" s="106"/>
      <c r="NF373" s="106"/>
      <c r="NG373" s="106"/>
      <c r="NH373" s="106"/>
      <c r="NI373" s="106"/>
      <c r="NJ373" s="106"/>
      <c r="NK373" s="106"/>
      <c r="NL373" s="106"/>
      <c r="NM373" s="106"/>
      <c r="NN373" s="106"/>
      <c r="NO373" s="106"/>
      <c r="NP373" s="106"/>
      <c r="NQ373" s="106"/>
      <c r="NR373" s="106"/>
      <c r="NS373" s="106"/>
      <c r="NT373" s="106"/>
      <c r="NU373" s="106"/>
      <c r="NV373" s="106"/>
      <c r="NW373" s="106"/>
      <c r="NX373" s="106"/>
      <c r="NY373" s="106"/>
      <c r="NZ373" s="106"/>
      <c r="OA373" s="106"/>
      <c r="OB373" s="106"/>
      <c r="OC373" s="106"/>
      <c r="OD373" s="106"/>
      <c r="OE373" s="106"/>
      <c r="OF373" s="106"/>
      <c r="OG373" s="106"/>
      <c r="OH373" s="106"/>
      <c r="OI373" s="106"/>
      <c r="OJ373" s="106"/>
      <c r="OK373" s="106"/>
      <c r="OL373" s="106"/>
      <c r="OM373" s="106"/>
      <c r="ON373" s="106"/>
      <c r="OO373" s="106"/>
      <c r="OP373" s="106"/>
      <c r="OQ373" s="106"/>
      <c r="OR373" s="106"/>
      <c r="OS373" s="106"/>
      <c r="OT373" s="106"/>
      <c r="OU373" s="106"/>
      <c r="OV373" s="106"/>
      <c r="OW373" s="106"/>
      <c r="OX373" s="106"/>
      <c r="OY373" s="106"/>
      <c r="OZ373" s="106"/>
      <c r="PA373" s="106"/>
      <c r="PB373" s="106"/>
      <c r="PC373" s="106"/>
      <c r="PD373" s="106"/>
      <c r="PE373" s="106"/>
      <c r="PF373" s="106"/>
      <c r="PG373" s="106"/>
      <c r="PH373" s="106"/>
      <c r="PI373" s="106"/>
      <c r="PJ373" s="106"/>
      <c r="PK373" s="106"/>
      <c r="PL373" s="106"/>
      <c r="PM373" s="106"/>
      <c r="PN373" s="106"/>
      <c r="PO373" s="106"/>
      <c r="PP373" s="106"/>
      <c r="PQ373" s="106"/>
      <c r="PR373" s="106"/>
      <c r="PS373" s="106"/>
      <c r="PT373" s="106"/>
      <c r="PU373" s="106"/>
      <c r="PV373" s="106"/>
      <c r="PW373" s="106"/>
      <c r="PX373" s="106"/>
      <c r="PY373" s="106"/>
      <c r="PZ373" s="106"/>
      <c r="QA373" s="106"/>
      <c r="QB373" s="106"/>
      <c r="QC373" s="106"/>
      <c r="QD373" s="106"/>
      <c r="QE373" s="106"/>
      <c r="QF373" s="106"/>
      <c r="QG373" s="106"/>
      <c r="QH373" s="106"/>
      <c r="QI373" s="106"/>
      <c r="QJ373" s="106"/>
      <c r="QK373" s="106"/>
      <c r="QL373" s="106"/>
      <c r="QM373" s="106"/>
      <c r="QN373" s="106"/>
      <c r="QO373" s="106"/>
      <c r="QP373" s="106"/>
      <c r="QQ373" s="106"/>
      <c r="QR373" s="106"/>
      <c r="QS373" s="106"/>
      <c r="QT373" s="106"/>
      <c r="QU373" s="106"/>
      <c r="QV373" s="106"/>
      <c r="QW373" s="106"/>
      <c r="QX373" s="106"/>
      <c r="QY373" s="106"/>
      <c r="QZ373" s="106"/>
      <c r="RA373" s="106"/>
      <c r="RB373" s="106"/>
      <c r="RC373" s="106"/>
      <c r="RD373" s="106"/>
      <c r="RE373" s="106"/>
      <c r="RF373" s="106"/>
      <c r="RG373" s="106"/>
      <c r="RH373" s="106"/>
      <c r="RI373" s="106"/>
      <c r="RJ373" s="106"/>
      <c r="RK373" s="106"/>
      <c r="RL373" s="106"/>
      <c r="RM373" s="106"/>
      <c r="RN373" s="106"/>
      <c r="RO373" s="106"/>
      <c r="RP373" s="106"/>
      <c r="RQ373" s="106"/>
      <c r="RR373" s="106"/>
    </row>
    <row r="374" spans="1:486" x14ac:dyDescent="0.3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14"/>
      <c r="Q374" s="114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  <c r="GB374" s="106"/>
      <c r="GC374" s="106"/>
      <c r="GD374" s="106"/>
      <c r="GE374" s="106"/>
      <c r="GF374" s="106"/>
      <c r="GG374" s="106"/>
      <c r="GH374" s="106"/>
      <c r="GI374" s="106"/>
      <c r="GJ374" s="106"/>
      <c r="GK374" s="106"/>
      <c r="GL374" s="106"/>
      <c r="GM374" s="106"/>
      <c r="GN374" s="106"/>
      <c r="GO374" s="106"/>
      <c r="GP374" s="106"/>
      <c r="GQ374" s="106"/>
      <c r="GR374" s="106"/>
      <c r="GS374" s="106"/>
      <c r="GT374" s="106"/>
      <c r="GU374" s="106"/>
      <c r="GV374" s="106"/>
      <c r="GW374" s="106"/>
      <c r="GX374" s="106"/>
      <c r="GY374" s="106"/>
      <c r="GZ374" s="106"/>
      <c r="HA374" s="106"/>
      <c r="HB374" s="106"/>
      <c r="HC374" s="106"/>
      <c r="HD374" s="106"/>
      <c r="HE374" s="106"/>
      <c r="HF374" s="106"/>
      <c r="HG374" s="106"/>
      <c r="HH374" s="106"/>
      <c r="HI374" s="106"/>
      <c r="HJ374" s="106"/>
      <c r="HK374" s="106"/>
      <c r="HL374" s="106"/>
      <c r="HM374" s="106"/>
      <c r="HN374" s="106"/>
      <c r="HO374" s="106"/>
      <c r="HP374" s="106"/>
      <c r="HQ374" s="106"/>
      <c r="HR374" s="106"/>
      <c r="HS374" s="106"/>
      <c r="HT374" s="106"/>
      <c r="HU374" s="106"/>
      <c r="HV374" s="106"/>
      <c r="HW374" s="106"/>
      <c r="HX374" s="106"/>
      <c r="HY374" s="106"/>
      <c r="HZ374" s="106"/>
      <c r="IA374" s="106"/>
      <c r="IB374" s="106"/>
      <c r="IC374" s="106"/>
      <c r="ID374" s="106"/>
      <c r="IE374" s="106"/>
      <c r="IF374" s="106"/>
      <c r="IG374" s="106"/>
      <c r="IH374" s="106"/>
      <c r="II374" s="106"/>
      <c r="IJ374" s="106"/>
      <c r="IK374" s="106"/>
      <c r="IL374" s="106"/>
      <c r="IM374" s="106"/>
      <c r="IN374" s="106"/>
      <c r="IO374" s="106"/>
      <c r="IP374" s="106"/>
      <c r="IQ374" s="106"/>
      <c r="IR374" s="106"/>
      <c r="IS374" s="106"/>
      <c r="IT374" s="106"/>
      <c r="IU374" s="106"/>
      <c r="IV374" s="106"/>
      <c r="IW374" s="106"/>
      <c r="IX374" s="106"/>
      <c r="IY374" s="106"/>
      <c r="IZ374" s="106"/>
      <c r="JA374" s="106"/>
      <c r="JB374" s="106"/>
      <c r="JC374" s="106"/>
      <c r="JD374" s="106"/>
      <c r="JE374" s="106"/>
      <c r="JF374" s="106"/>
      <c r="JG374" s="106"/>
      <c r="JH374" s="106"/>
      <c r="JI374" s="106"/>
      <c r="JJ374" s="106"/>
      <c r="JK374" s="106"/>
      <c r="JL374" s="106"/>
      <c r="JM374" s="106"/>
      <c r="JN374" s="106"/>
      <c r="JO374" s="106"/>
      <c r="JP374" s="106"/>
      <c r="JQ374" s="106"/>
      <c r="JR374" s="106"/>
      <c r="JS374" s="106"/>
      <c r="JT374" s="106"/>
      <c r="JU374" s="106"/>
      <c r="JV374" s="106"/>
      <c r="JW374" s="106"/>
      <c r="JX374" s="106"/>
      <c r="JY374" s="106"/>
      <c r="JZ374" s="106"/>
      <c r="KA374" s="106"/>
      <c r="KB374" s="106"/>
      <c r="KC374" s="106"/>
      <c r="KD374" s="106"/>
      <c r="KE374" s="106"/>
      <c r="KF374" s="106"/>
      <c r="KG374" s="106"/>
      <c r="KH374" s="106"/>
      <c r="KI374" s="106"/>
      <c r="KJ374" s="106"/>
      <c r="KK374" s="106"/>
      <c r="KL374" s="106"/>
      <c r="KM374" s="106"/>
      <c r="KN374" s="106"/>
      <c r="KO374" s="106"/>
      <c r="KP374" s="106"/>
      <c r="KQ374" s="106"/>
      <c r="KR374" s="106"/>
      <c r="KS374" s="106"/>
      <c r="KT374" s="106"/>
      <c r="KU374" s="106"/>
      <c r="KV374" s="106"/>
      <c r="KW374" s="106"/>
      <c r="KX374" s="106"/>
      <c r="KY374" s="106"/>
      <c r="KZ374" s="106"/>
      <c r="LA374" s="106"/>
      <c r="LB374" s="106"/>
      <c r="LC374" s="106"/>
      <c r="LD374" s="106"/>
      <c r="LE374" s="106"/>
      <c r="LF374" s="106"/>
      <c r="LG374" s="106"/>
      <c r="LH374" s="106"/>
      <c r="LI374" s="106"/>
      <c r="LJ374" s="106"/>
      <c r="LK374" s="106"/>
      <c r="LL374" s="106"/>
      <c r="LM374" s="106"/>
      <c r="LN374" s="106"/>
      <c r="LO374" s="106"/>
      <c r="LP374" s="106"/>
      <c r="LQ374" s="106"/>
      <c r="LR374" s="106"/>
      <c r="LS374" s="106"/>
      <c r="LT374" s="106"/>
      <c r="LU374" s="106"/>
      <c r="LV374" s="106"/>
      <c r="LW374" s="106"/>
      <c r="LX374" s="106"/>
      <c r="LY374" s="106"/>
      <c r="LZ374" s="106"/>
      <c r="MA374" s="106"/>
      <c r="MB374" s="106"/>
      <c r="MC374" s="106"/>
      <c r="MD374" s="106"/>
      <c r="ME374" s="106"/>
      <c r="MF374" s="106"/>
      <c r="MG374" s="106"/>
      <c r="MH374" s="106"/>
      <c r="MI374" s="106"/>
      <c r="MJ374" s="106"/>
      <c r="MK374" s="106"/>
      <c r="ML374" s="106"/>
      <c r="MM374" s="106"/>
      <c r="MN374" s="106"/>
      <c r="MO374" s="106"/>
      <c r="MP374" s="106"/>
      <c r="MQ374" s="106"/>
      <c r="MR374" s="106"/>
      <c r="MS374" s="106"/>
      <c r="MT374" s="106"/>
      <c r="MU374" s="106"/>
      <c r="MV374" s="106"/>
      <c r="MW374" s="106"/>
      <c r="MX374" s="106"/>
      <c r="MY374" s="106"/>
      <c r="MZ374" s="106"/>
      <c r="NA374" s="106"/>
      <c r="NB374" s="106"/>
      <c r="NC374" s="106"/>
      <c r="ND374" s="106"/>
      <c r="NE374" s="106"/>
      <c r="NF374" s="106"/>
      <c r="NG374" s="106"/>
      <c r="NH374" s="106"/>
      <c r="NI374" s="106"/>
      <c r="NJ374" s="106"/>
      <c r="NK374" s="106"/>
      <c r="NL374" s="106"/>
      <c r="NM374" s="106"/>
      <c r="NN374" s="106"/>
      <c r="NO374" s="106"/>
      <c r="NP374" s="106"/>
      <c r="NQ374" s="106"/>
      <c r="NR374" s="106"/>
      <c r="NS374" s="106"/>
      <c r="NT374" s="106"/>
      <c r="NU374" s="106"/>
      <c r="NV374" s="106"/>
      <c r="NW374" s="106"/>
      <c r="NX374" s="106"/>
      <c r="NY374" s="106"/>
      <c r="NZ374" s="106"/>
      <c r="OA374" s="106"/>
      <c r="OB374" s="106"/>
      <c r="OC374" s="106"/>
      <c r="OD374" s="106"/>
      <c r="OE374" s="106"/>
      <c r="OF374" s="106"/>
      <c r="OG374" s="106"/>
      <c r="OH374" s="106"/>
      <c r="OI374" s="106"/>
      <c r="OJ374" s="106"/>
      <c r="OK374" s="106"/>
      <c r="OL374" s="106"/>
      <c r="OM374" s="106"/>
      <c r="ON374" s="106"/>
      <c r="OO374" s="106"/>
      <c r="OP374" s="106"/>
      <c r="OQ374" s="106"/>
      <c r="OR374" s="106"/>
      <c r="OS374" s="106"/>
      <c r="OT374" s="106"/>
      <c r="OU374" s="106"/>
      <c r="OV374" s="106"/>
      <c r="OW374" s="106"/>
      <c r="OX374" s="106"/>
      <c r="OY374" s="106"/>
      <c r="OZ374" s="106"/>
      <c r="PA374" s="106"/>
      <c r="PB374" s="106"/>
      <c r="PC374" s="106"/>
      <c r="PD374" s="106"/>
      <c r="PE374" s="106"/>
      <c r="PF374" s="106"/>
      <c r="PG374" s="106"/>
      <c r="PH374" s="106"/>
      <c r="PI374" s="106"/>
      <c r="PJ374" s="106"/>
      <c r="PK374" s="106"/>
      <c r="PL374" s="106"/>
      <c r="PM374" s="106"/>
      <c r="PN374" s="106"/>
      <c r="PO374" s="106"/>
      <c r="PP374" s="106"/>
      <c r="PQ374" s="106"/>
      <c r="PR374" s="106"/>
      <c r="PS374" s="106"/>
      <c r="PT374" s="106"/>
      <c r="PU374" s="106"/>
      <c r="PV374" s="106"/>
      <c r="PW374" s="106"/>
      <c r="PX374" s="106"/>
      <c r="PY374" s="106"/>
      <c r="PZ374" s="106"/>
      <c r="QA374" s="106"/>
      <c r="QB374" s="106"/>
      <c r="QC374" s="106"/>
      <c r="QD374" s="106"/>
      <c r="QE374" s="106"/>
      <c r="QF374" s="106"/>
      <c r="QG374" s="106"/>
      <c r="QH374" s="106"/>
      <c r="QI374" s="106"/>
      <c r="QJ374" s="106"/>
      <c r="QK374" s="106"/>
      <c r="QL374" s="106"/>
      <c r="QM374" s="106"/>
      <c r="QN374" s="106"/>
      <c r="QO374" s="106"/>
      <c r="QP374" s="106"/>
      <c r="QQ374" s="106"/>
      <c r="QR374" s="106"/>
      <c r="QS374" s="106"/>
      <c r="QT374" s="106"/>
      <c r="QU374" s="106"/>
      <c r="QV374" s="106"/>
      <c r="QW374" s="106"/>
      <c r="QX374" s="106"/>
      <c r="QY374" s="106"/>
      <c r="QZ374" s="106"/>
      <c r="RA374" s="106"/>
      <c r="RB374" s="106"/>
      <c r="RC374" s="106"/>
      <c r="RD374" s="106"/>
      <c r="RE374" s="106"/>
      <c r="RF374" s="106"/>
      <c r="RG374" s="106"/>
      <c r="RH374" s="106"/>
      <c r="RI374" s="106"/>
      <c r="RJ374" s="106"/>
      <c r="RK374" s="106"/>
      <c r="RL374" s="106"/>
      <c r="RM374" s="106"/>
      <c r="RN374" s="106"/>
      <c r="RO374" s="106"/>
      <c r="RP374" s="106"/>
      <c r="RQ374" s="106"/>
      <c r="RR374" s="106"/>
    </row>
    <row r="375" spans="1:486" x14ac:dyDescent="0.3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14"/>
      <c r="Q375" s="114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  <c r="GB375" s="106"/>
      <c r="GC375" s="106"/>
      <c r="GD375" s="106"/>
      <c r="GE375" s="106"/>
      <c r="GF375" s="106"/>
      <c r="GG375" s="106"/>
      <c r="GH375" s="106"/>
      <c r="GI375" s="106"/>
      <c r="GJ375" s="106"/>
      <c r="GK375" s="106"/>
      <c r="GL375" s="106"/>
      <c r="GM375" s="106"/>
      <c r="GN375" s="106"/>
      <c r="GO375" s="106"/>
      <c r="GP375" s="106"/>
      <c r="GQ375" s="106"/>
      <c r="GR375" s="106"/>
      <c r="GS375" s="106"/>
      <c r="GT375" s="106"/>
      <c r="GU375" s="106"/>
      <c r="GV375" s="106"/>
      <c r="GW375" s="106"/>
      <c r="GX375" s="106"/>
      <c r="GY375" s="106"/>
      <c r="GZ375" s="106"/>
      <c r="HA375" s="106"/>
      <c r="HB375" s="106"/>
      <c r="HC375" s="106"/>
      <c r="HD375" s="106"/>
      <c r="HE375" s="106"/>
      <c r="HF375" s="106"/>
      <c r="HG375" s="106"/>
      <c r="HH375" s="106"/>
      <c r="HI375" s="106"/>
      <c r="HJ375" s="106"/>
      <c r="HK375" s="106"/>
      <c r="HL375" s="106"/>
      <c r="HM375" s="106"/>
      <c r="HN375" s="106"/>
      <c r="HO375" s="106"/>
      <c r="HP375" s="106"/>
      <c r="HQ375" s="106"/>
      <c r="HR375" s="106"/>
      <c r="HS375" s="106"/>
      <c r="HT375" s="106"/>
      <c r="HU375" s="106"/>
      <c r="HV375" s="106"/>
      <c r="HW375" s="106"/>
      <c r="HX375" s="106"/>
      <c r="HY375" s="106"/>
      <c r="HZ375" s="106"/>
      <c r="IA375" s="106"/>
      <c r="IB375" s="106"/>
      <c r="IC375" s="106"/>
      <c r="ID375" s="106"/>
      <c r="IE375" s="106"/>
      <c r="IF375" s="106"/>
      <c r="IG375" s="106"/>
      <c r="IH375" s="106"/>
      <c r="II375" s="106"/>
      <c r="IJ375" s="106"/>
      <c r="IK375" s="106"/>
      <c r="IL375" s="106"/>
      <c r="IM375" s="106"/>
      <c r="IN375" s="106"/>
      <c r="IO375" s="106"/>
      <c r="IP375" s="106"/>
      <c r="IQ375" s="106"/>
      <c r="IR375" s="106"/>
      <c r="IS375" s="106"/>
      <c r="IT375" s="106"/>
      <c r="IU375" s="106"/>
      <c r="IV375" s="106"/>
      <c r="IW375" s="106"/>
      <c r="IX375" s="106"/>
      <c r="IY375" s="106"/>
      <c r="IZ375" s="106"/>
      <c r="JA375" s="106"/>
      <c r="JB375" s="106"/>
      <c r="JC375" s="106"/>
      <c r="JD375" s="106"/>
      <c r="JE375" s="106"/>
      <c r="JF375" s="106"/>
      <c r="JG375" s="106"/>
      <c r="JH375" s="106"/>
      <c r="JI375" s="106"/>
      <c r="JJ375" s="106"/>
      <c r="JK375" s="106"/>
      <c r="JL375" s="106"/>
      <c r="JM375" s="106"/>
      <c r="JN375" s="106"/>
      <c r="JO375" s="106"/>
      <c r="JP375" s="106"/>
      <c r="JQ375" s="106"/>
      <c r="JR375" s="106"/>
      <c r="JS375" s="106"/>
      <c r="JT375" s="106"/>
      <c r="JU375" s="106"/>
      <c r="JV375" s="106"/>
      <c r="JW375" s="106"/>
      <c r="JX375" s="106"/>
      <c r="JY375" s="106"/>
      <c r="JZ375" s="106"/>
      <c r="KA375" s="106"/>
      <c r="KB375" s="106"/>
      <c r="KC375" s="106"/>
      <c r="KD375" s="106"/>
      <c r="KE375" s="106"/>
      <c r="KF375" s="106"/>
      <c r="KG375" s="106"/>
      <c r="KH375" s="106"/>
      <c r="KI375" s="106"/>
      <c r="KJ375" s="106"/>
      <c r="KK375" s="106"/>
      <c r="KL375" s="106"/>
      <c r="KM375" s="106"/>
      <c r="KN375" s="106"/>
      <c r="KO375" s="106"/>
      <c r="KP375" s="106"/>
      <c r="KQ375" s="106"/>
      <c r="KR375" s="106"/>
      <c r="KS375" s="106"/>
      <c r="KT375" s="106"/>
      <c r="KU375" s="106"/>
      <c r="KV375" s="106"/>
      <c r="KW375" s="106"/>
      <c r="KX375" s="106"/>
      <c r="KY375" s="106"/>
      <c r="KZ375" s="106"/>
      <c r="LA375" s="106"/>
      <c r="LB375" s="106"/>
      <c r="LC375" s="106"/>
      <c r="LD375" s="106"/>
      <c r="LE375" s="106"/>
      <c r="LF375" s="106"/>
      <c r="LG375" s="106"/>
      <c r="LH375" s="106"/>
      <c r="LI375" s="106"/>
      <c r="LJ375" s="106"/>
      <c r="LK375" s="106"/>
      <c r="LL375" s="106"/>
      <c r="LM375" s="106"/>
      <c r="LN375" s="106"/>
      <c r="LO375" s="106"/>
      <c r="LP375" s="106"/>
      <c r="LQ375" s="106"/>
      <c r="LR375" s="106"/>
      <c r="LS375" s="106"/>
      <c r="LT375" s="106"/>
      <c r="LU375" s="106"/>
      <c r="LV375" s="106"/>
      <c r="LW375" s="106"/>
      <c r="LX375" s="106"/>
      <c r="LY375" s="106"/>
      <c r="LZ375" s="106"/>
      <c r="MA375" s="106"/>
      <c r="MB375" s="106"/>
      <c r="MC375" s="106"/>
      <c r="MD375" s="106"/>
      <c r="ME375" s="106"/>
      <c r="MF375" s="106"/>
      <c r="MG375" s="106"/>
      <c r="MH375" s="106"/>
      <c r="MI375" s="106"/>
      <c r="MJ375" s="106"/>
      <c r="MK375" s="106"/>
      <c r="ML375" s="106"/>
      <c r="MM375" s="106"/>
      <c r="MN375" s="106"/>
      <c r="MO375" s="106"/>
      <c r="MP375" s="106"/>
      <c r="MQ375" s="106"/>
      <c r="MR375" s="106"/>
      <c r="MS375" s="106"/>
      <c r="MT375" s="106"/>
      <c r="MU375" s="106"/>
      <c r="MV375" s="106"/>
      <c r="MW375" s="106"/>
      <c r="MX375" s="106"/>
      <c r="MY375" s="106"/>
      <c r="MZ375" s="106"/>
      <c r="NA375" s="106"/>
      <c r="NB375" s="106"/>
      <c r="NC375" s="106"/>
      <c r="ND375" s="106"/>
      <c r="NE375" s="106"/>
      <c r="NF375" s="106"/>
      <c r="NG375" s="106"/>
      <c r="NH375" s="106"/>
      <c r="NI375" s="106"/>
      <c r="NJ375" s="106"/>
      <c r="NK375" s="106"/>
      <c r="NL375" s="106"/>
      <c r="NM375" s="106"/>
      <c r="NN375" s="106"/>
      <c r="NO375" s="106"/>
      <c r="NP375" s="106"/>
      <c r="NQ375" s="106"/>
      <c r="NR375" s="106"/>
      <c r="NS375" s="106"/>
      <c r="NT375" s="106"/>
      <c r="NU375" s="106"/>
      <c r="NV375" s="106"/>
      <c r="NW375" s="106"/>
      <c r="NX375" s="106"/>
      <c r="NY375" s="106"/>
      <c r="NZ375" s="106"/>
      <c r="OA375" s="106"/>
      <c r="OB375" s="106"/>
      <c r="OC375" s="106"/>
      <c r="OD375" s="106"/>
      <c r="OE375" s="106"/>
      <c r="OF375" s="106"/>
      <c r="OG375" s="106"/>
      <c r="OH375" s="106"/>
      <c r="OI375" s="106"/>
      <c r="OJ375" s="106"/>
      <c r="OK375" s="106"/>
      <c r="OL375" s="106"/>
      <c r="OM375" s="106"/>
      <c r="ON375" s="106"/>
      <c r="OO375" s="106"/>
      <c r="OP375" s="106"/>
      <c r="OQ375" s="106"/>
      <c r="OR375" s="106"/>
      <c r="OS375" s="106"/>
      <c r="OT375" s="106"/>
      <c r="OU375" s="106"/>
      <c r="OV375" s="106"/>
      <c r="OW375" s="106"/>
      <c r="OX375" s="106"/>
      <c r="OY375" s="106"/>
      <c r="OZ375" s="106"/>
      <c r="PA375" s="106"/>
      <c r="PB375" s="106"/>
      <c r="PC375" s="106"/>
      <c r="PD375" s="106"/>
      <c r="PE375" s="106"/>
      <c r="PF375" s="106"/>
      <c r="PG375" s="106"/>
      <c r="PH375" s="106"/>
      <c r="PI375" s="106"/>
      <c r="PJ375" s="106"/>
      <c r="PK375" s="106"/>
      <c r="PL375" s="106"/>
      <c r="PM375" s="106"/>
      <c r="PN375" s="106"/>
      <c r="PO375" s="106"/>
      <c r="PP375" s="106"/>
      <c r="PQ375" s="106"/>
      <c r="PR375" s="106"/>
      <c r="PS375" s="106"/>
      <c r="PT375" s="106"/>
      <c r="PU375" s="106"/>
      <c r="PV375" s="106"/>
      <c r="PW375" s="106"/>
      <c r="PX375" s="106"/>
      <c r="PY375" s="106"/>
      <c r="PZ375" s="106"/>
      <c r="QA375" s="106"/>
      <c r="QB375" s="106"/>
      <c r="QC375" s="106"/>
      <c r="QD375" s="106"/>
      <c r="QE375" s="106"/>
      <c r="QF375" s="106"/>
      <c r="QG375" s="106"/>
      <c r="QH375" s="106"/>
      <c r="QI375" s="106"/>
      <c r="QJ375" s="106"/>
      <c r="QK375" s="106"/>
      <c r="QL375" s="106"/>
      <c r="QM375" s="106"/>
      <c r="QN375" s="106"/>
      <c r="QO375" s="106"/>
      <c r="QP375" s="106"/>
      <c r="QQ375" s="106"/>
      <c r="QR375" s="106"/>
      <c r="QS375" s="106"/>
      <c r="QT375" s="106"/>
      <c r="QU375" s="106"/>
      <c r="QV375" s="106"/>
      <c r="QW375" s="106"/>
      <c r="QX375" s="106"/>
      <c r="QY375" s="106"/>
      <c r="QZ375" s="106"/>
      <c r="RA375" s="106"/>
      <c r="RB375" s="106"/>
      <c r="RC375" s="106"/>
      <c r="RD375" s="106"/>
      <c r="RE375" s="106"/>
      <c r="RF375" s="106"/>
      <c r="RG375" s="106"/>
      <c r="RH375" s="106"/>
      <c r="RI375" s="106"/>
      <c r="RJ375" s="106"/>
      <c r="RK375" s="106"/>
      <c r="RL375" s="106"/>
      <c r="RM375" s="106"/>
      <c r="RN375" s="106"/>
      <c r="RO375" s="106"/>
      <c r="RP375" s="106"/>
      <c r="RQ375" s="106"/>
      <c r="RR375" s="106"/>
    </row>
    <row r="376" spans="1:486" x14ac:dyDescent="0.3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14"/>
      <c r="Q376" s="114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  <c r="GB376" s="106"/>
      <c r="GC376" s="106"/>
      <c r="GD376" s="106"/>
      <c r="GE376" s="106"/>
      <c r="GF376" s="106"/>
      <c r="GG376" s="106"/>
      <c r="GH376" s="106"/>
      <c r="GI376" s="106"/>
      <c r="GJ376" s="106"/>
      <c r="GK376" s="106"/>
      <c r="GL376" s="106"/>
      <c r="GM376" s="106"/>
      <c r="GN376" s="106"/>
      <c r="GO376" s="106"/>
      <c r="GP376" s="106"/>
      <c r="GQ376" s="106"/>
      <c r="GR376" s="106"/>
      <c r="GS376" s="106"/>
      <c r="GT376" s="106"/>
      <c r="GU376" s="106"/>
      <c r="GV376" s="106"/>
      <c r="GW376" s="106"/>
      <c r="GX376" s="106"/>
      <c r="GY376" s="106"/>
      <c r="GZ376" s="106"/>
      <c r="HA376" s="106"/>
      <c r="HB376" s="106"/>
      <c r="HC376" s="106"/>
      <c r="HD376" s="106"/>
      <c r="HE376" s="106"/>
      <c r="HF376" s="106"/>
      <c r="HG376" s="106"/>
      <c r="HH376" s="106"/>
      <c r="HI376" s="106"/>
      <c r="HJ376" s="106"/>
      <c r="HK376" s="106"/>
      <c r="HL376" s="106"/>
      <c r="HM376" s="106"/>
      <c r="HN376" s="106"/>
      <c r="HO376" s="106"/>
      <c r="HP376" s="106"/>
      <c r="HQ376" s="106"/>
      <c r="HR376" s="106"/>
      <c r="HS376" s="106"/>
      <c r="HT376" s="106"/>
      <c r="HU376" s="106"/>
      <c r="HV376" s="106"/>
      <c r="HW376" s="106"/>
      <c r="HX376" s="106"/>
      <c r="HY376" s="106"/>
      <c r="HZ376" s="106"/>
      <c r="IA376" s="106"/>
      <c r="IB376" s="106"/>
      <c r="IC376" s="106"/>
      <c r="ID376" s="106"/>
      <c r="IE376" s="106"/>
      <c r="IF376" s="106"/>
      <c r="IG376" s="106"/>
      <c r="IH376" s="106"/>
      <c r="II376" s="106"/>
      <c r="IJ376" s="106"/>
      <c r="IK376" s="106"/>
      <c r="IL376" s="106"/>
      <c r="IM376" s="106"/>
      <c r="IN376" s="106"/>
      <c r="IO376" s="106"/>
      <c r="IP376" s="106"/>
      <c r="IQ376" s="106"/>
      <c r="IR376" s="106"/>
      <c r="IS376" s="106"/>
      <c r="IT376" s="106"/>
      <c r="IU376" s="106"/>
      <c r="IV376" s="106"/>
      <c r="IW376" s="106"/>
      <c r="IX376" s="106"/>
      <c r="IY376" s="106"/>
      <c r="IZ376" s="106"/>
      <c r="JA376" s="106"/>
      <c r="JB376" s="106"/>
      <c r="JC376" s="106"/>
      <c r="JD376" s="106"/>
      <c r="JE376" s="106"/>
      <c r="JF376" s="106"/>
      <c r="JG376" s="106"/>
      <c r="JH376" s="106"/>
      <c r="JI376" s="106"/>
      <c r="JJ376" s="106"/>
      <c r="JK376" s="106"/>
      <c r="JL376" s="106"/>
      <c r="JM376" s="106"/>
      <c r="JN376" s="106"/>
      <c r="JO376" s="106"/>
      <c r="JP376" s="106"/>
      <c r="JQ376" s="106"/>
      <c r="JR376" s="106"/>
      <c r="JS376" s="106"/>
      <c r="JT376" s="106"/>
      <c r="JU376" s="106"/>
      <c r="JV376" s="106"/>
      <c r="JW376" s="106"/>
      <c r="JX376" s="106"/>
      <c r="JY376" s="106"/>
      <c r="JZ376" s="106"/>
      <c r="KA376" s="106"/>
      <c r="KB376" s="106"/>
      <c r="KC376" s="106"/>
      <c r="KD376" s="106"/>
      <c r="KE376" s="106"/>
      <c r="KF376" s="106"/>
      <c r="KG376" s="106"/>
      <c r="KH376" s="106"/>
      <c r="KI376" s="106"/>
      <c r="KJ376" s="106"/>
      <c r="KK376" s="106"/>
      <c r="KL376" s="106"/>
      <c r="KM376" s="106"/>
      <c r="KN376" s="106"/>
      <c r="KO376" s="106"/>
      <c r="KP376" s="106"/>
      <c r="KQ376" s="106"/>
      <c r="KR376" s="106"/>
      <c r="KS376" s="106"/>
      <c r="KT376" s="106"/>
      <c r="KU376" s="106"/>
      <c r="KV376" s="106"/>
      <c r="KW376" s="106"/>
      <c r="KX376" s="106"/>
      <c r="KY376" s="106"/>
      <c r="KZ376" s="106"/>
      <c r="LA376" s="106"/>
      <c r="LB376" s="106"/>
      <c r="LC376" s="106"/>
      <c r="LD376" s="106"/>
      <c r="LE376" s="106"/>
      <c r="LF376" s="106"/>
      <c r="LG376" s="106"/>
      <c r="LH376" s="106"/>
      <c r="LI376" s="106"/>
      <c r="LJ376" s="106"/>
      <c r="LK376" s="106"/>
      <c r="LL376" s="106"/>
      <c r="LM376" s="106"/>
      <c r="LN376" s="106"/>
      <c r="LO376" s="106"/>
      <c r="LP376" s="106"/>
      <c r="LQ376" s="106"/>
      <c r="LR376" s="106"/>
      <c r="LS376" s="106"/>
      <c r="LT376" s="106"/>
      <c r="LU376" s="106"/>
      <c r="LV376" s="106"/>
      <c r="LW376" s="106"/>
      <c r="LX376" s="106"/>
      <c r="LY376" s="106"/>
      <c r="LZ376" s="106"/>
      <c r="MA376" s="106"/>
      <c r="MB376" s="106"/>
      <c r="MC376" s="106"/>
      <c r="MD376" s="106"/>
      <c r="ME376" s="106"/>
      <c r="MF376" s="106"/>
      <c r="MG376" s="106"/>
      <c r="MH376" s="106"/>
      <c r="MI376" s="106"/>
      <c r="MJ376" s="106"/>
      <c r="MK376" s="106"/>
      <c r="ML376" s="106"/>
      <c r="MM376" s="106"/>
      <c r="MN376" s="106"/>
      <c r="MO376" s="106"/>
      <c r="MP376" s="106"/>
      <c r="MQ376" s="106"/>
      <c r="MR376" s="106"/>
      <c r="MS376" s="106"/>
      <c r="MT376" s="106"/>
      <c r="MU376" s="106"/>
      <c r="MV376" s="106"/>
      <c r="MW376" s="106"/>
      <c r="MX376" s="106"/>
      <c r="MY376" s="106"/>
      <c r="MZ376" s="106"/>
      <c r="NA376" s="106"/>
      <c r="NB376" s="106"/>
      <c r="NC376" s="106"/>
      <c r="ND376" s="106"/>
      <c r="NE376" s="106"/>
      <c r="NF376" s="106"/>
      <c r="NG376" s="106"/>
      <c r="NH376" s="106"/>
      <c r="NI376" s="106"/>
      <c r="NJ376" s="106"/>
      <c r="NK376" s="106"/>
      <c r="NL376" s="106"/>
      <c r="NM376" s="106"/>
      <c r="NN376" s="106"/>
      <c r="NO376" s="106"/>
      <c r="NP376" s="106"/>
      <c r="NQ376" s="106"/>
      <c r="NR376" s="106"/>
      <c r="NS376" s="106"/>
      <c r="NT376" s="106"/>
      <c r="NU376" s="106"/>
      <c r="NV376" s="106"/>
      <c r="NW376" s="106"/>
      <c r="NX376" s="106"/>
      <c r="NY376" s="106"/>
      <c r="NZ376" s="106"/>
      <c r="OA376" s="106"/>
      <c r="OB376" s="106"/>
      <c r="OC376" s="106"/>
      <c r="OD376" s="106"/>
      <c r="OE376" s="106"/>
      <c r="OF376" s="106"/>
      <c r="OG376" s="106"/>
      <c r="OH376" s="106"/>
      <c r="OI376" s="106"/>
      <c r="OJ376" s="106"/>
      <c r="OK376" s="106"/>
      <c r="OL376" s="106"/>
      <c r="OM376" s="106"/>
      <c r="ON376" s="106"/>
      <c r="OO376" s="106"/>
      <c r="OP376" s="106"/>
      <c r="OQ376" s="106"/>
      <c r="OR376" s="106"/>
      <c r="OS376" s="106"/>
      <c r="OT376" s="106"/>
      <c r="OU376" s="106"/>
      <c r="OV376" s="106"/>
      <c r="OW376" s="106"/>
      <c r="OX376" s="106"/>
      <c r="OY376" s="106"/>
      <c r="OZ376" s="106"/>
      <c r="PA376" s="106"/>
      <c r="PB376" s="106"/>
      <c r="PC376" s="106"/>
      <c r="PD376" s="106"/>
      <c r="PE376" s="106"/>
      <c r="PF376" s="106"/>
      <c r="PG376" s="106"/>
      <c r="PH376" s="106"/>
      <c r="PI376" s="106"/>
      <c r="PJ376" s="106"/>
      <c r="PK376" s="106"/>
      <c r="PL376" s="106"/>
      <c r="PM376" s="106"/>
      <c r="PN376" s="106"/>
      <c r="PO376" s="106"/>
      <c r="PP376" s="106"/>
      <c r="PQ376" s="106"/>
      <c r="PR376" s="106"/>
      <c r="PS376" s="106"/>
      <c r="PT376" s="106"/>
      <c r="PU376" s="106"/>
      <c r="PV376" s="106"/>
      <c r="PW376" s="106"/>
      <c r="PX376" s="106"/>
      <c r="PY376" s="106"/>
      <c r="PZ376" s="106"/>
      <c r="QA376" s="106"/>
      <c r="QB376" s="106"/>
      <c r="QC376" s="106"/>
      <c r="QD376" s="106"/>
      <c r="QE376" s="106"/>
      <c r="QF376" s="106"/>
      <c r="QG376" s="106"/>
      <c r="QH376" s="106"/>
      <c r="QI376" s="106"/>
      <c r="QJ376" s="106"/>
      <c r="QK376" s="106"/>
      <c r="QL376" s="106"/>
      <c r="QM376" s="106"/>
      <c r="QN376" s="106"/>
      <c r="QO376" s="106"/>
      <c r="QP376" s="106"/>
      <c r="QQ376" s="106"/>
      <c r="QR376" s="106"/>
      <c r="QS376" s="106"/>
      <c r="QT376" s="106"/>
      <c r="QU376" s="106"/>
      <c r="QV376" s="106"/>
      <c r="QW376" s="106"/>
      <c r="QX376" s="106"/>
      <c r="QY376" s="106"/>
      <c r="QZ376" s="106"/>
      <c r="RA376" s="106"/>
      <c r="RB376" s="106"/>
      <c r="RC376" s="106"/>
      <c r="RD376" s="106"/>
      <c r="RE376" s="106"/>
      <c r="RF376" s="106"/>
      <c r="RG376" s="106"/>
      <c r="RH376" s="106"/>
      <c r="RI376" s="106"/>
      <c r="RJ376" s="106"/>
      <c r="RK376" s="106"/>
      <c r="RL376" s="106"/>
      <c r="RM376" s="106"/>
      <c r="RN376" s="106"/>
      <c r="RO376" s="106"/>
      <c r="RP376" s="106"/>
      <c r="RQ376" s="106"/>
      <c r="RR376" s="106"/>
    </row>
    <row r="377" spans="1:486" x14ac:dyDescent="0.3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14"/>
      <c r="Q377" s="114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  <c r="GB377" s="106"/>
      <c r="GC377" s="106"/>
      <c r="GD377" s="106"/>
      <c r="GE377" s="106"/>
      <c r="GF377" s="106"/>
      <c r="GG377" s="106"/>
      <c r="GH377" s="106"/>
      <c r="GI377" s="106"/>
      <c r="GJ377" s="106"/>
      <c r="GK377" s="106"/>
      <c r="GL377" s="106"/>
      <c r="GM377" s="106"/>
      <c r="GN377" s="106"/>
      <c r="GO377" s="106"/>
      <c r="GP377" s="106"/>
      <c r="GQ377" s="106"/>
      <c r="GR377" s="106"/>
      <c r="GS377" s="106"/>
      <c r="GT377" s="106"/>
      <c r="GU377" s="106"/>
      <c r="GV377" s="106"/>
      <c r="GW377" s="106"/>
      <c r="GX377" s="106"/>
      <c r="GY377" s="106"/>
      <c r="GZ377" s="106"/>
      <c r="HA377" s="106"/>
      <c r="HB377" s="106"/>
      <c r="HC377" s="106"/>
      <c r="HD377" s="106"/>
      <c r="HE377" s="106"/>
      <c r="HF377" s="106"/>
      <c r="HG377" s="106"/>
      <c r="HH377" s="106"/>
      <c r="HI377" s="106"/>
      <c r="HJ377" s="106"/>
      <c r="HK377" s="106"/>
      <c r="HL377" s="106"/>
      <c r="HM377" s="106"/>
      <c r="HN377" s="106"/>
      <c r="HO377" s="106"/>
      <c r="HP377" s="106"/>
      <c r="HQ377" s="106"/>
      <c r="HR377" s="106"/>
      <c r="HS377" s="106"/>
      <c r="HT377" s="106"/>
      <c r="HU377" s="106"/>
      <c r="HV377" s="106"/>
      <c r="HW377" s="106"/>
      <c r="HX377" s="106"/>
      <c r="HY377" s="106"/>
      <c r="HZ377" s="106"/>
      <c r="IA377" s="106"/>
      <c r="IB377" s="106"/>
      <c r="IC377" s="106"/>
      <c r="ID377" s="106"/>
      <c r="IE377" s="106"/>
      <c r="IF377" s="106"/>
      <c r="IG377" s="106"/>
      <c r="IH377" s="106"/>
      <c r="II377" s="106"/>
      <c r="IJ377" s="106"/>
      <c r="IK377" s="106"/>
      <c r="IL377" s="106"/>
      <c r="IM377" s="106"/>
      <c r="IN377" s="106"/>
      <c r="IO377" s="106"/>
      <c r="IP377" s="106"/>
      <c r="IQ377" s="106"/>
      <c r="IR377" s="106"/>
      <c r="IS377" s="106"/>
      <c r="IT377" s="106"/>
      <c r="IU377" s="106"/>
      <c r="IV377" s="106"/>
      <c r="IW377" s="106"/>
      <c r="IX377" s="106"/>
      <c r="IY377" s="106"/>
      <c r="IZ377" s="106"/>
      <c r="JA377" s="106"/>
      <c r="JB377" s="106"/>
      <c r="JC377" s="106"/>
      <c r="JD377" s="106"/>
      <c r="JE377" s="106"/>
      <c r="JF377" s="106"/>
      <c r="JG377" s="106"/>
      <c r="JH377" s="106"/>
      <c r="JI377" s="106"/>
      <c r="JJ377" s="106"/>
      <c r="JK377" s="106"/>
      <c r="JL377" s="106"/>
      <c r="JM377" s="106"/>
      <c r="JN377" s="106"/>
      <c r="JO377" s="106"/>
      <c r="JP377" s="106"/>
      <c r="JQ377" s="106"/>
      <c r="JR377" s="106"/>
      <c r="JS377" s="106"/>
      <c r="JT377" s="106"/>
      <c r="JU377" s="106"/>
      <c r="JV377" s="106"/>
      <c r="JW377" s="106"/>
      <c r="JX377" s="106"/>
      <c r="JY377" s="106"/>
      <c r="JZ377" s="106"/>
      <c r="KA377" s="106"/>
      <c r="KB377" s="106"/>
      <c r="KC377" s="106"/>
      <c r="KD377" s="106"/>
      <c r="KE377" s="106"/>
      <c r="KF377" s="106"/>
      <c r="KG377" s="106"/>
      <c r="KH377" s="106"/>
      <c r="KI377" s="106"/>
      <c r="KJ377" s="106"/>
      <c r="KK377" s="106"/>
      <c r="KL377" s="106"/>
      <c r="KM377" s="106"/>
      <c r="KN377" s="106"/>
      <c r="KO377" s="106"/>
      <c r="KP377" s="106"/>
      <c r="KQ377" s="106"/>
      <c r="KR377" s="106"/>
      <c r="KS377" s="106"/>
      <c r="KT377" s="106"/>
      <c r="KU377" s="106"/>
      <c r="KV377" s="106"/>
      <c r="KW377" s="106"/>
      <c r="KX377" s="106"/>
      <c r="KY377" s="106"/>
      <c r="KZ377" s="106"/>
      <c r="LA377" s="106"/>
      <c r="LB377" s="106"/>
      <c r="LC377" s="106"/>
      <c r="LD377" s="106"/>
      <c r="LE377" s="106"/>
      <c r="LF377" s="106"/>
      <c r="LG377" s="106"/>
      <c r="LH377" s="106"/>
      <c r="LI377" s="106"/>
      <c r="LJ377" s="106"/>
      <c r="LK377" s="106"/>
      <c r="LL377" s="106"/>
      <c r="LM377" s="106"/>
      <c r="LN377" s="106"/>
      <c r="LO377" s="106"/>
      <c r="LP377" s="106"/>
      <c r="LQ377" s="106"/>
      <c r="LR377" s="106"/>
      <c r="LS377" s="106"/>
      <c r="LT377" s="106"/>
      <c r="LU377" s="106"/>
      <c r="LV377" s="106"/>
      <c r="LW377" s="106"/>
      <c r="LX377" s="106"/>
      <c r="LY377" s="106"/>
      <c r="LZ377" s="106"/>
      <c r="MA377" s="106"/>
      <c r="MB377" s="106"/>
      <c r="MC377" s="106"/>
      <c r="MD377" s="106"/>
      <c r="ME377" s="106"/>
      <c r="MF377" s="106"/>
      <c r="MG377" s="106"/>
      <c r="MH377" s="106"/>
      <c r="MI377" s="106"/>
      <c r="MJ377" s="106"/>
      <c r="MK377" s="106"/>
      <c r="ML377" s="106"/>
      <c r="MM377" s="106"/>
      <c r="MN377" s="106"/>
      <c r="MO377" s="106"/>
      <c r="MP377" s="106"/>
      <c r="MQ377" s="106"/>
      <c r="MR377" s="106"/>
      <c r="MS377" s="106"/>
      <c r="MT377" s="106"/>
      <c r="MU377" s="106"/>
      <c r="MV377" s="106"/>
      <c r="MW377" s="106"/>
      <c r="MX377" s="106"/>
      <c r="MY377" s="106"/>
      <c r="MZ377" s="106"/>
      <c r="NA377" s="106"/>
      <c r="NB377" s="106"/>
      <c r="NC377" s="106"/>
      <c r="ND377" s="106"/>
      <c r="NE377" s="106"/>
      <c r="NF377" s="106"/>
      <c r="NG377" s="106"/>
      <c r="NH377" s="106"/>
      <c r="NI377" s="106"/>
      <c r="NJ377" s="106"/>
      <c r="NK377" s="106"/>
      <c r="NL377" s="106"/>
      <c r="NM377" s="106"/>
      <c r="NN377" s="106"/>
      <c r="NO377" s="106"/>
      <c r="NP377" s="106"/>
      <c r="NQ377" s="106"/>
      <c r="NR377" s="106"/>
      <c r="NS377" s="106"/>
      <c r="NT377" s="106"/>
      <c r="NU377" s="106"/>
      <c r="NV377" s="106"/>
      <c r="NW377" s="106"/>
      <c r="NX377" s="106"/>
      <c r="NY377" s="106"/>
      <c r="NZ377" s="106"/>
      <c r="OA377" s="106"/>
      <c r="OB377" s="106"/>
      <c r="OC377" s="106"/>
      <c r="OD377" s="106"/>
      <c r="OE377" s="106"/>
      <c r="OF377" s="106"/>
      <c r="OG377" s="106"/>
      <c r="OH377" s="106"/>
      <c r="OI377" s="106"/>
      <c r="OJ377" s="106"/>
      <c r="OK377" s="106"/>
      <c r="OL377" s="106"/>
      <c r="OM377" s="106"/>
      <c r="ON377" s="106"/>
      <c r="OO377" s="106"/>
      <c r="OP377" s="106"/>
      <c r="OQ377" s="106"/>
      <c r="OR377" s="106"/>
      <c r="OS377" s="106"/>
      <c r="OT377" s="106"/>
      <c r="OU377" s="106"/>
      <c r="OV377" s="106"/>
      <c r="OW377" s="106"/>
      <c r="OX377" s="106"/>
      <c r="OY377" s="106"/>
      <c r="OZ377" s="106"/>
      <c r="PA377" s="106"/>
      <c r="PB377" s="106"/>
      <c r="PC377" s="106"/>
      <c r="PD377" s="106"/>
      <c r="PE377" s="106"/>
      <c r="PF377" s="106"/>
      <c r="PG377" s="106"/>
      <c r="PH377" s="106"/>
      <c r="PI377" s="106"/>
      <c r="PJ377" s="106"/>
      <c r="PK377" s="106"/>
      <c r="PL377" s="106"/>
      <c r="PM377" s="106"/>
      <c r="PN377" s="106"/>
      <c r="PO377" s="106"/>
      <c r="PP377" s="106"/>
      <c r="PQ377" s="106"/>
      <c r="PR377" s="106"/>
      <c r="PS377" s="106"/>
      <c r="PT377" s="106"/>
      <c r="PU377" s="106"/>
      <c r="PV377" s="106"/>
      <c r="PW377" s="106"/>
      <c r="PX377" s="106"/>
      <c r="PY377" s="106"/>
      <c r="PZ377" s="106"/>
      <c r="QA377" s="106"/>
      <c r="QB377" s="106"/>
      <c r="QC377" s="106"/>
      <c r="QD377" s="106"/>
      <c r="QE377" s="106"/>
      <c r="QF377" s="106"/>
      <c r="QG377" s="106"/>
      <c r="QH377" s="106"/>
      <c r="QI377" s="106"/>
      <c r="QJ377" s="106"/>
      <c r="QK377" s="106"/>
      <c r="QL377" s="106"/>
      <c r="QM377" s="106"/>
      <c r="QN377" s="106"/>
      <c r="QO377" s="106"/>
      <c r="QP377" s="106"/>
      <c r="QQ377" s="106"/>
      <c r="QR377" s="106"/>
      <c r="QS377" s="106"/>
      <c r="QT377" s="106"/>
      <c r="QU377" s="106"/>
      <c r="QV377" s="106"/>
      <c r="QW377" s="106"/>
      <c r="QX377" s="106"/>
      <c r="QY377" s="106"/>
      <c r="QZ377" s="106"/>
      <c r="RA377" s="106"/>
      <c r="RB377" s="106"/>
      <c r="RC377" s="106"/>
      <c r="RD377" s="106"/>
      <c r="RE377" s="106"/>
      <c r="RF377" s="106"/>
      <c r="RG377" s="106"/>
      <c r="RH377" s="106"/>
      <c r="RI377" s="106"/>
      <c r="RJ377" s="106"/>
      <c r="RK377" s="106"/>
      <c r="RL377" s="106"/>
      <c r="RM377" s="106"/>
      <c r="RN377" s="106"/>
      <c r="RO377" s="106"/>
      <c r="RP377" s="106"/>
      <c r="RQ377" s="106"/>
      <c r="RR377" s="106"/>
    </row>
    <row r="378" spans="1:486" x14ac:dyDescent="0.3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14"/>
      <c r="Q378" s="114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  <c r="GB378" s="106"/>
      <c r="GC378" s="106"/>
      <c r="GD378" s="106"/>
      <c r="GE378" s="106"/>
      <c r="GF378" s="106"/>
      <c r="GG378" s="106"/>
      <c r="GH378" s="106"/>
      <c r="GI378" s="106"/>
      <c r="GJ378" s="106"/>
      <c r="GK378" s="106"/>
      <c r="GL378" s="106"/>
      <c r="GM378" s="106"/>
      <c r="GN378" s="106"/>
      <c r="GO378" s="106"/>
      <c r="GP378" s="106"/>
      <c r="GQ378" s="106"/>
      <c r="GR378" s="106"/>
      <c r="GS378" s="106"/>
      <c r="GT378" s="106"/>
      <c r="GU378" s="106"/>
      <c r="GV378" s="106"/>
      <c r="GW378" s="106"/>
      <c r="GX378" s="106"/>
      <c r="GY378" s="106"/>
      <c r="GZ378" s="106"/>
      <c r="HA378" s="106"/>
      <c r="HB378" s="106"/>
      <c r="HC378" s="106"/>
      <c r="HD378" s="106"/>
      <c r="HE378" s="106"/>
      <c r="HF378" s="106"/>
      <c r="HG378" s="106"/>
      <c r="HH378" s="106"/>
      <c r="HI378" s="106"/>
      <c r="HJ378" s="106"/>
      <c r="HK378" s="106"/>
      <c r="HL378" s="106"/>
      <c r="HM378" s="106"/>
      <c r="HN378" s="106"/>
      <c r="HO378" s="106"/>
      <c r="HP378" s="106"/>
      <c r="HQ378" s="106"/>
      <c r="HR378" s="106"/>
      <c r="HS378" s="106"/>
      <c r="HT378" s="106"/>
      <c r="HU378" s="106"/>
      <c r="HV378" s="106"/>
      <c r="HW378" s="106"/>
      <c r="HX378" s="106"/>
      <c r="HY378" s="106"/>
      <c r="HZ378" s="106"/>
      <c r="IA378" s="106"/>
      <c r="IB378" s="106"/>
      <c r="IC378" s="106"/>
      <c r="ID378" s="106"/>
      <c r="IE378" s="106"/>
      <c r="IF378" s="106"/>
      <c r="IG378" s="106"/>
      <c r="IH378" s="106"/>
      <c r="II378" s="106"/>
      <c r="IJ378" s="106"/>
      <c r="IK378" s="106"/>
      <c r="IL378" s="106"/>
      <c r="IM378" s="106"/>
      <c r="IN378" s="106"/>
      <c r="IO378" s="106"/>
      <c r="IP378" s="106"/>
      <c r="IQ378" s="106"/>
      <c r="IR378" s="106"/>
      <c r="IS378" s="106"/>
      <c r="IT378" s="106"/>
      <c r="IU378" s="106"/>
      <c r="IV378" s="106"/>
      <c r="IW378" s="106"/>
      <c r="IX378" s="106"/>
      <c r="IY378" s="106"/>
      <c r="IZ378" s="106"/>
      <c r="JA378" s="106"/>
      <c r="JB378" s="106"/>
      <c r="JC378" s="106"/>
      <c r="JD378" s="106"/>
      <c r="JE378" s="106"/>
      <c r="JF378" s="106"/>
      <c r="JG378" s="106"/>
      <c r="JH378" s="106"/>
      <c r="JI378" s="106"/>
      <c r="JJ378" s="106"/>
      <c r="JK378" s="106"/>
      <c r="JL378" s="106"/>
      <c r="JM378" s="106"/>
      <c r="JN378" s="106"/>
      <c r="JO378" s="106"/>
      <c r="JP378" s="106"/>
      <c r="JQ378" s="106"/>
      <c r="JR378" s="106"/>
      <c r="JS378" s="106"/>
      <c r="JT378" s="106"/>
      <c r="JU378" s="106"/>
      <c r="JV378" s="106"/>
      <c r="JW378" s="106"/>
      <c r="JX378" s="106"/>
      <c r="JY378" s="106"/>
      <c r="JZ378" s="106"/>
      <c r="KA378" s="106"/>
      <c r="KB378" s="106"/>
      <c r="KC378" s="106"/>
      <c r="KD378" s="106"/>
      <c r="KE378" s="106"/>
      <c r="KF378" s="106"/>
      <c r="KG378" s="106"/>
      <c r="KH378" s="106"/>
      <c r="KI378" s="106"/>
      <c r="KJ378" s="106"/>
      <c r="KK378" s="106"/>
      <c r="KL378" s="106"/>
      <c r="KM378" s="106"/>
      <c r="KN378" s="106"/>
      <c r="KO378" s="106"/>
      <c r="KP378" s="106"/>
      <c r="KQ378" s="106"/>
      <c r="KR378" s="106"/>
      <c r="KS378" s="106"/>
      <c r="KT378" s="106"/>
      <c r="KU378" s="106"/>
      <c r="KV378" s="106"/>
      <c r="KW378" s="106"/>
      <c r="KX378" s="106"/>
      <c r="KY378" s="106"/>
      <c r="KZ378" s="106"/>
      <c r="LA378" s="106"/>
      <c r="LB378" s="106"/>
      <c r="LC378" s="106"/>
      <c r="LD378" s="106"/>
      <c r="LE378" s="106"/>
      <c r="LF378" s="106"/>
      <c r="LG378" s="106"/>
      <c r="LH378" s="106"/>
      <c r="LI378" s="106"/>
      <c r="LJ378" s="106"/>
      <c r="LK378" s="106"/>
      <c r="LL378" s="106"/>
      <c r="LM378" s="106"/>
      <c r="LN378" s="106"/>
      <c r="LO378" s="106"/>
      <c r="LP378" s="106"/>
      <c r="LQ378" s="106"/>
      <c r="LR378" s="106"/>
      <c r="LS378" s="106"/>
      <c r="LT378" s="106"/>
      <c r="LU378" s="106"/>
      <c r="LV378" s="106"/>
      <c r="LW378" s="106"/>
      <c r="LX378" s="106"/>
      <c r="LY378" s="106"/>
      <c r="LZ378" s="106"/>
      <c r="MA378" s="106"/>
      <c r="MB378" s="106"/>
      <c r="MC378" s="106"/>
      <c r="MD378" s="106"/>
      <c r="ME378" s="106"/>
      <c r="MF378" s="106"/>
      <c r="MG378" s="106"/>
      <c r="MH378" s="106"/>
      <c r="MI378" s="106"/>
      <c r="MJ378" s="106"/>
      <c r="MK378" s="106"/>
      <c r="ML378" s="106"/>
      <c r="MM378" s="106"/>
      <c r="MN378" s="106"/>
      <c r="MO378" s="106"/>
      <c r="MP378" s="106"/>
      <c r="MQ378" s="106"/>
      <c r="MR378" s="106"/>
      <c r="MS378" s="106"/>
      <c r="MT378" s="106"/>
      <c r="MU378" s="106"/>
      <c r="MV378" s="106"/>
      <c r="MW378" s="106"/>
      <c r="MX378" s="106"/>
      <c r="MY378" s="106"/>
      <c r="MZ378" s="106"/>
      <c r="NA378" s="106"/>
      <c r="NB378" s="106"/>
      <c r="NC378" s="106"/>
      <c r="ND378" s="106"/>
      <c r="NE378" s="106"/>
      <c r="NF378" s="106"/>
      <c r="NG378" s="106"/>
      <c r="NH378" s="106"/>
      <c r="NI378" s="106"/>
      <c r="NJ378" s="106"/>
      <c r="NK378" s="106"/>
      <c r="NL378" s="106"/>
      <c r="NM378" s="106"/>
      <c r="NN378" s="106"/>
      <c r="NO378" s="106"/>
      <c r="NP378" s="106"/>
      <c r="NQ378" s="106"/>
      <c r="NR378" s="106"/>
      <c r="NS378" s="106"/>
      <c r="NT378" s="106"/>
      <c r="NU378" s="106"/>
      <c r="NV378" s="106"/>
      <c r="NW378" s="106"/>
      <c r="NX378" s="106"/>
      <c r="NY378" s="106"/>
      <c r="NZ378" s="106"/>
      <c r="OA378" s="106"/>
      <c r="OB378" s="106"/>
      <c r="OC378" s="106"/>
      <c r="OD378" s="106"/>
      <c r="OE378" s="106"/>
      <c r="OF378" s="106"/>
      <c r="OG378" s="106"/>
      <c r="OH378" s="106"/>
      <c r="OI378" s="106"/>
      <c r="OJ378" s="106"/>
      <c r="OK378" s="106"/>
      <c r="OL378" s="106"/>
      <c r="OM378" s="106"/>
      <c r="ON378" s="106"/>
      <c r="OO378" s="106"/>
      <c r="OP378" s="106"/>
      <c r="OQ378" s="106"/>
      <c r="OR378" s="106"/>
      <c r="OS378" s="106"/>
      <c r="OT378" s="106"/>
      <c r="OU378" s="106"/>
      <c r="OV378" s="106"/>
      <c r="OW378" s="106"/>
      <c r="OX378" s="106"/>
      <c r="OY378" s="106"/>
      <c r="OZ378" s="106"/>
      <c r="PA378" s="106"/>
      <c r="PB378" s="106"/>
      <c r="PC378" s="106"/>
      <c r="PD378" s="106"/>
      <c r="PE378" s="106"/>
      <c r="PF378" s="106"/>
      <c r="PG378" s="106"/>
      <c r="PH378" s="106"/>
      <c r="PI378" s="106"/>
      <c r="PJ378" s="106"/>
      <c r="PK378" s="106"/>
      <c r="PL378" s="106"/>
      <c r="PM378" s="106"/>
      <c r="PN378" s="106"/>
      <c r="PO378" s="106"/>
      <c r="PP378" s="106"/>
      <c r="PQ378" s="106"/>
      <c r="PR378" s="106"/>
      <c r="PS378" s="106"/>
      <c r="PT378" s="106"/>
      <c r="PU378" s="106"/>
      <c r="PV378" s="106"/>
      <c r="PW378" s="106"/>
      <c r="PX378" s="106"/>
      <c r="PY378" s="106"/>
      <c r="PZ378" s="106"/>
      <c r="QA378" s="106"/>
      <c r="QB378" s="106"/>
      <c r="QC378" s="106"/>
      <c r="QD378" s="106"/>
      <c r="QE378" s="106"/>
      <c r="QF378" s="106"/>
      <c r="QG378" s="106"/>
      <c r="QH378" s="106"/>
      <c r="QI378" s="106"/>
      <c r="QJ378" s="106"/>
      <c r="QK378" s="106"/>
      <c r="QL378" s="106"/>
      <c r="QM378" s="106"/>
      <c r="QN378" s="106"/>
      <c r="QO378" s="106"/>
      <c r="QP378" s="106"/>
      <c r="QQ378" s="106"/>
      <c r="QR378" s="106"/>
      <c r="QS378" s="106"/>
      <c r="QT378" s="106"/>
      <c r="QU378" s="106"/>
      <c r="QV378" s="106"/>
      <c r="QW378" s="106"/>
      <c r="QX378" s="106"/>
      <c r="QY378" s="106"/>
      <c r="QZ378" s="106"/>
      <c r="RA378" s="106"/>
      <c r="RB378" s="106"/>
      <c r="RC378" s="106"/>
      <c r="RD378" s="106"/>
      <c r="RE378" s="106"/>
      <c r="RF378" s="106"/>
      <c r="RG378" s="106"/>
      <c r="RH378" s="106"/>
      <c r="RI378" s="106"/>
      <c r="RJ378" s="106"/>
      <c r="RK378" s="106"/>
      <c r="RL378" s="106"/>
      <c r="RM378" s="106"/>
      <c r="RN378" s="106"/>
      <c r="RO378" s="106"/>
      <c r="RP378" s="106"/>
      <c r="RQ378" s="106"/>
      <c r="RR378" s="106"/>
    </row>
    <row r="379" spans="1:486" x14ac:dyDescent="0.3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14"/>
      <c r="Q379" s="114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  <c r="GB379" s="106"/>
      <c r="GC379" s="106"/>
      <c r="GD379" s="106"/>
      <c r="GE379" s="106"/>
      <c r="GF379" s="106"/>
      <c r="GG379" s="106"/>
      <c r="GH379" s="106"/>
      <c r="GI379" s="106"/>
      <c r="GJ379" s="106"/>
      <c r="GK379" s="106"/>
      <c r="GL379" s="106"/>
      <c r="GM379" s="106"/>
      <c r="GN379" s="106"/>
      <c r="GO379" s="106"/>
      <c r="GP379" s="106"/>
      <c r="GQ379" s="106"/>
      <c r="GR379" s="106"/>
      <c r="GS379" s="106"/>
      <c r="GT379" s="106"/>
      <c r="GU379" s="106"/>
      <c r="GV379" s="106"/>
      <c r="GW379" s="106"/>
      <c r="GX379" s="106"/>
      <c r="GY379" s="106"/>
      <c r="GZ379" s="106"/>
      <c r="HA379" s="106"/>
      <c r="HB379" s="106"/>
      <c r="HC379" s="106"/>
      <c r="HD379" s="106"/>
      <c r="HE379" s="106"/>
      <c r="HF379" s="106"/>
      <c r="HG379" s="106"/>
      <c r="HH379" s="106"/>
      <c r="HI379" s="106"/>
      <c r="HJ379" s="106"/>
      <c r="HK379" s="106"/>
      <c r="HL379" s="106"/>
      <c r="HM379" s="106"/>
      <c r="HN379" s="106"/>
      <c r="HO379" s="106"/>
      <c r="HP379" s="106"/>
      <c r="HQ379" s="106"/>
      <c r="HR379" s="106"/>
      <c r="HS379" s="106"/>
      <c r="HT379" s="106"/>
      <c r="HU379" s="106"/>
      <c r="HV379" s="106"/>
      <c r="HW379" s="106"/>
      <c r="HX379" s="106"/>
      <c r="HY379" s="106"/>
      <c r="HZ379" s="106"/>
      <c r="IA379" s="106"/>
      <c r="IB379" s="106"/>
      <c r="IC379" s="106"/>
      <c r="ID379" s="106"/>
      <c r="IE379" s="106"/>
      <c r="IF379" s="106"/>
      <c r="IG379" s="106"/>
      <c r="IH379" s="106"/>
      <c r="II379" s="106"/>
      <c r="IJ379" s="106"/>
      <c r="IK379" s="106"/>
      <c r="IL379" s="106"/>
      <c r="IM379" s="106"/>
      <c r="IN379" s="106"/>
      <c r="IO379" s="106"/>
      <c r="IP379" s="106"/>
      <c r="IQ379" s="106"/>
      <c r="IR379" s="106"/>
      <c r="IS379" s="106"/>
      <c r="IT379" s="106"/>
      <c r="IU379" s="106"/>
      <c r="IV379" s="106"/>
      <c r="IW379" s="106"/>
      <c r="IX379" s="106"/>
      <c r="IY379" s="106"/>
      <c r="IZ379" s="106"/>
      <c r="JA379" s="106"/>
      <c r="JB379" s="106"/>
      <c r="JC379" s="106"/>
      <c r="JD379" s="106"/>
      <c r="JE379" s="106"/>
      <c r="JF379" s="106"/>
      <c r="JG379" s="106"/>
      <c r="JH379" s="106"/>
      <c r="JI379" s="106"/>
      <c r="JJ379" s="106"/>
      <c r="JK379" s="106"/>
      <c r="JL379" s="106"/>
      <c r="JM379" s="106"/>
      <c r="JN379" s="106"/>
      <c r="JO379" s="106"/>
      <c r="JP379" s="106"/>
      <c r="JQ379" s="106"/>
      <c r="JR379" s="106"/>
      <c r="JS379" s="106"/>
      <c r="JT379" s="106"/>
      <c r="JU379" s="106"/>
      <c r="JV379" s="106"/>
      <c r="JW379" s="106"/>
      <c r="JX379" s="106"/>
      <c r="JY379" s="106"/>
      <c r="JZ379" s="106"/>
      <c r="KA379" s="106"/>
      <c r="KB379" s="106"/>
      <c r="KC379" s="106"/>
      <c r="KD379" s="106"/>
      <c r="KE379" s="106"/>
      <c r="KF379" s="106"/>
      <c r="KG379" s="106"/>
      <c r="KH379" s="106"/>
      <c r="KI379" s="106"/>
      <c r="KJ379" s="106"/>
      <c r="KK379" s="106"/>
      <c r="KL379" s="106"/>
      <c r="KM379" s="106"/>
      <c r="KN379" s="106"/>
      <c r="KO379" s="106"/>
      <c r="KP379" s="106"/>
      <c r="KQ379" s="106"/>
      <c r="KR379" s="106"/>
      <c r="KS379" s="106"/>
      <c r="KT379" s="106"/>
      <c r="KU379" s="106"/>
      <c r="KV379" s="106"/>
      <c r="KW379" s="106"/>
      <c r="KX379" s="106"/>
      <c r="KY379" s="106"/>
      <c r="KZ379" s="106"/>
      <c r="LA379" s="106"/>
      <c r="LB379" s="106"/>
      <c r="LC379" s="106"/>
      <c r="LD379" s="106"/>
      <c r="LE379" s="106"/>
      <c r="LF379" s="106"/>
      <c r="LG379" s="106"/>
      <c r="LH379" s="106"/>
      <c r="LI379" s="106"/>
      <c r="LJ379" s="106"/>
      <c r="LK379" s="106"/>
      <c r="LL379" s="106"/>
      <c r="LM379" s="106"/>
      <c r="LN379" s="106"/>
      <c r="LO379" s="106"/>
      <c r="LP379" s="106"/>
      <c r="LQ379" s="106"/>
      <c r="LR379" s="106"/>
      <c r="LS379" s="106"/>
      <c r="LT379" s="106"/>
      <c r="LU379" s="106"/>
      <c r="LV379" s="106"/>
      <c r="LW379" s="106"/>
      <c r="LX379" s="106"/>
      <c r="LY379" s="106"/>
      <c r="LZ379" s="106"/>
      <c r="MA379" s="106"/>
      <c r="MB379" s="106"/>
      <c r="MC379" s="106"/>
      <c r="MD379" s="106"/>
      <c r="ME379" s="106"/>
      <c r="MF379" s="106"/>
      <c r="MG379" s="106"/>
      <c r="MH379" s="106"/>
      <c r="MI379" s="106"/>
      <c r="MJ379" s="106"/>
      <c r="MK379" s="106"/>
      <c r="ML379" s="106"/>
      <c r="MM379" s="106"/>
      <c r="MN379" s="106"/>
      <c r="MO379" s="106"/>
      <c r="MP379" s="106"/>
      <c r="MQ379" s="106"/>
      <c r="MR379" s="106"/>
      <c r="MS379" s="106"/>
      <c r="MT379" s="106"/>
      <c r="MU379" s="106"/>
      <c r="MV379" s="106"/>
      <c r="MW379" s="106"/>
      <c r="MX379" s="106"/>
      <c r="MY379" s="106"/>
      <c r="MZ379" s="106"/>
      <c r="NA379" s="106"/>
      <c r="NB379" s="106"/>
      <c r="NC379" s="106"/>
      <c r="ND379" s="106"/>
      <c r="NE379" s="106"/>
      <c r="NF379" s="106"/>
      <c r="NG379" s="106"/>
      <c r="NH379" s="106"/>
      <c r="NI379" s="106"/>
      <c r="NJ379" s="106"/>
      <c r="NK379" s="106"/>
      <c r="NL379" s="106"/>
      <c r="NM379" s="106"/>
      <c r="NN379" s="106"/>
      <c r="NO379" s="106"/>
      <c r="NP379" s="106"/>
      <c r="NQ379" s="106"/>
      <c r="NR379" s="106"/>
      <c r="NS379" s="106"/>
      <c r="NT379" s="106"/>
      <c r="NU379" s="106"/>
      <c r="NV379" s="106"/>
      <c r="NW379" s="106"/>
      <c r="NX379" s="106"/>
      <c r="NY379" s="106"/>
      <c r="NZ379" s="106"/>
      <c r="OA379" s="106"/>
      <c r="OB379" s="106"/>
      <c r="OC379" s="106"/>
      <c r="OD379" s="106"/>
      <c r="OE379" s="106"/>
      <c r="OF379" s="106"/>
      <c r="OG379" s="106"/>
      <c r="OH379" s="106"/>
      <c r="OI379" s="106"/>
      <c r="OJ379" s="106"/>
      <c r="OK379" s="106"/>
      <c r="OL379" s="106"/>
      <c r="OM379" s="106"/>
      <c r="ON379" s="106"/>
      <c r="OO379" s="106"/>
      <c r="OP379" s="106"/>
      <c r="OQ379" s="106"/>
      <c r="OR379" s="106"/>
      <c r="OS379" s="106"/>
      <c r="OT379" s="106"/>
      <c r="OU379" s="106"/>
      <c r="OV379" s="106"/>
      <c r="OW379" s="106"/>
      <c r="OX379" s="106"/>
      <c r="OY379" s="106"/>
      <c r="OZ379" s="106"/>
      <c r="PA379" s="106"/>
      <c r="PB379" s="106"/>
      <c r="PC379" s="106"/>
      <c r="PD379" s="106"/>
      <c r="PE379" s="106"/>
      <c r="PF379" s="106"/>
      <c r="PG379" s="106"/>
      <c r="PH379" s="106"/>
      <c r="PI379" s="106"/>
      <c r="PJ379" s="106"/>
      <c r="PK379" s="106"/>
      <c r="PL379" s="106"/>
      <c r="PM379" s="106"/>
      <c r="PN379" s="106"/>
      <c r="PO379" s="106"/>
      <c r="PP379" s="106"/>
      <c r="PQ379" s="106"/>
      <c r="PR379" s="106"/>
      <c r="PS379" s="106"/>
      <c r="PT379" s="106"/>
      <c r="PU379" s="106"/>
      <c r="PV379" s="106"/>
      <c r="PW379" s="106"/>
      <c r="PX379" s="106"/>
      <c r="PY379" s="106"/>
      <c r="PZ379" s="106"/>
      <c r="QA379" s="106"/>
      <c r="QB379" s="106"/>
      <c r="QC379" s="106"/>
      <c r="QD379" s="106"/>
      <c r="QE379" s="106"/>
      <c r="QF379" s="106"/>
      <c r="QG379" s="106"/>
      <c r="QH379" s="106"/>
      <c r="QI379" s="106"/>
      <c r="QJ379" s="106"/>
      <c r="QK379" s="106"/>
      <c r="QL379" s="106"/>
      <c r="QM379" s="106"/>
      <c r="QN379" s="106"/>
      <c r="QO379" s="106"/>
      <c r="QP379" s="106"/>
      <c r="QQ379" s="106"/>
      <c r="QR379" s="106"/>
      <c r="QS379" s="106"/>
      <c r="QT379" s="106"/>
      <c r="QU379" s="106"/>
      <c r="QV379" s="106"/>
      <c r="QW379" s="106"/>
      <c r="QX379" s="106"/>
      <c r="QY379" s="106"/>
      <c r="QZ379" s="106"/>
      <c r="RA379" s="106"/>
      <c r="RB379" s="106"/>
      <c r="RC379" s="106"/>
      <c r="RD379" s="106"/>
      <c r="RE379" s="106"/>
      <c r="RF379" s="106"/>
      <c r="RG379" s="106"/>
      <c r="RH379" s="106"/>
      <c r="RI379" s="106"/>
      <c r="RJ379" s="106"/>
      <c r="RK379" s="106"/>
      <c r="RL379" s="106"/>
      <c r="RM379" s="106"/>
      <c r="RN379" s="106"/>
      <c r="RO379" s="106"/>
      <c r="RP379" s="106"/>
      <c r="RQ379" s="106"/>
      <c r="RR379" s="106"/>
    </row>
    <row r="380" spans="1:486" x14ac:dyDescent="0.3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14"/>
      <c r="Q380" s="114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  <c r="GB380" s="106"/>
      <c r="GC380" s="106"/>
      <c r="GD380" s="106"/>
      <c r="GE380" s="106"/>
      <c r="GF380" s="106"/>
      <c r="GG380" s="106"/>
      <c r="GH380" s="106"/>
      <c r="GI380" s="106"/>
      <c r="GJ380" s="106"/>
      <c r="GK380" s="106"/>
      <c r="GL380" s="106"/>
      <c r="GM380" s="106"/>
      <c r="GN380" s="106"/>
      <c r="GO380" s="106"/>
      <c r="GP380" s="106"/>
      <c r="GQ380" s="106"/>
      <c r="GR380" s="106"/>
      <c r="GS380" s="106"/>
      <c r="GT380" s="106"/>
      <c r="GU380" s="106"/>
      <c r="GV380" s="106"/>
      <c r="GW380" s="106"/>
      <c r="GX380" s="106"/>
      <c r="GY380" s="106"/>
      <c r="GZ380" s="106"/>
      <c r="HA380" s="106"/>
      <c r="HB380" s="106"/>
      <c r="HC380" s="106"/>
      <c r="HD380" s="106"/>
      <c r="HE380" s="106"/>
      <c r="HF380" s="106"/>
      <c r="HG380" s="106"/>
      <c r="HH380" s="106"/>
      <c r="HI380" s="106"/>
      <c r="HJ380" s="106"/>
      <c r="HK380" s="106"/>
      <c r="HL380" s="106"/>
      <c r="HM380" s="106"/>
      <c r="HN380" s="106"/>
      <c r="HO380" s="106"/>
      <c r="HP380" s="106"/>
      <c r="HQ380" s="106"/>
      <c r="HR380" s="106"/>
      <c r="HS380" s="106"/>
      <c r="HT380" s="106"/>
      <c r="HU380" s="106"/>
      <c r="HV380" s="106"/>
      <c r="HW380" s="106"/>
      <c r="HX380" s="106"/>
      <c r="HY380" s="106"/>
      <c r="HZ380" s="106"/>
      <c r="IA380" s="106"/>
      <c r="IB380" s="106"/>
      <c r="IC380" s="106"/>
      <c r="ID380" s="106"/>
      <c r="IE380" s="106"/>
      <c r="IF380" s="106"/>
      <c r="IG380" s="106"/>
      <c r="IH380" s="106"/>
      <c r="II380" s="106"/>
      <c r="IJ380" s="106"/>
      <c r="IK380" s="106"/>
      <c r="IL380" s="106"/>
      <c r="IM380" s="106"/>
      <c r="IN380" s="106"/>
      <c r="IO380" s="106"/>
      <c r="IP380" s="106"/>
      <c r="IQ380" s="106"/>
      <c r="IR380" s="106"/>
      <c r="IS380" s="106"/>
      <c r="IT380" s="106"/>
      <c r="IU380" s="106"/>
      <c r="IV380" s="106"/>
      <c r="IW380" s="106"/>
      <c r="IX380" s="106"/>
      <c r="IY380" s="106"/>
      <c r="IZ380" s="106"/>
      <c r="JA380" s="106"/>
      <c r="JB380" s="106"/>
      <c r="JC380" s="106"/>
      <c r="JD380" s="106"/>
      <c r="JE380" s="106"/>
      <c r="JF380" s="106"/>
      <c r="JG380" s="106"/>
      <c r="JH380" s="106"/>
      <c r="JI380" s="106"/>
      <c r="JJ380" s="106"/>
      <c r="JK380" s="106"/>
      <c r="JL380" s="106"/>
      <c r="JM380" s="106"/>
      <c r="JN380" s="106"/>
      <c r="JO380" s="106"/>
      <c r="JP380" s="106"/>
      <c r="JQ380" s="106"/>
      <c r="JR380" s="106"/>
      <c r="JS380" s="106"/>
      <c r="JT380" s="106"/>
      <c r="JU380" s="106"/>
      <c r="JV380" s="106"/>
      <c r="JW380" s="106"/>
      <c r="JX380" s="106"/>
      <c r="JY380" s="106"/>
      <c r="JZ380" s="106"/>
      <c r="KA380" s="106"/>
      <c r="KB380" s="106"/>
      <c r="KC380" s="106"/>
      <c r="KD380" s="106"/>
      <c r="KE380" s="106"/>
      <c r="KF380" s="106"/>
      <c r="KG380" s="106"/>
      <c r="KH380" s="106"/>
      <c r="KI380" s="106"/>
      <c r="KJ380" s="106"/>
      <c r="KK380" s="106"/>
      <c r="KL380" s="106"/>
      <c r="KM380" s="106"/>
      <c r="KN380" s="106"/>
      <c r="KO380" s="106"/>
      <c r="KP380" s="106"/>
      <c r="KQ380" s="106"/>
      <c r="KR380" s="106"/>
      <c r="KS380" s="106"/>
      <c r="KT380" s="106"/>
      <c r="KU380" s="106"/>
      <c r="KV380" s="106"/>
      <c r="KW380" s="106"/>
      <c r="KX380" s="106"/>
      <c r="KY380" s="106"/>
      <c r="KZ380" s="106"/>
      <c r="LA380" s="106"/>
      <c r="LB380" s="106"/>
      <c r="LC380" s="106"/>
      <c r="LD380" s="106"/>
      <c r="LE380" s="106"/>
      <c r="LF380" s="106"/>
      <c r="LG380" s="106"/>
      <c r="LH380" s="106"/>
      <c r="LI380" s="106"/>
      <c r="LJ380" s="106"/>
      <c r="LK380" s="106"/>
      <c r="LL380" s="106"/>
      <c r="LM380" s="106"/>
      <c r="LN380" s="106"/>
      <c r="LO380" s="106"/>
      <c r="LP380" s="106"/>
      <c r="LQ380" s="106"/>
      <c r="LR380" s="106"/>
      <c r="LS380" s="106"/>
      <c r="LT380" s="106"/>
      <c r="LU380" s="106"/>
      <c r="LV380" s="106"/>
      <c r="LW380" s="106"/>
      <c r="LX380" s="106"/>
      <c r="LY380" s="106"/>
      <c r="LZ380" s="106"/>
      <c r="MA380" s="106"/>
      <c r="MB380" s="106"/>
      <c r="MC380" s="106"/>
      <c r="MD380" s="106"/>
      <c r="ME380" s="106"/>
      <c r="MF380" s="106"/>
      <c r="MG380" s="106"/>
      <c r="MH380" s="106"/>
      <c r="MI380" s="106"/>
      <c r="MJ380" s="106"/>
      <c r="MK380" s="106"/>
      <c r="ML380" s="106"/>
      <c r="MM380" s="106"/>
      <c r="MN380" s="106"/>
      <c r="MO380" s="106"/>
      <c r="MP380" s="106"/>
      <c r="MQ380" s="106"/>
      <c r="MR380" s="106"/>
      <c r="MS380" s="106"/>
      <c r="MT380" s="106"/>
      <c r="MU380" s="106"/>
      <c r="MV380" s="106"/>
      <c r="MW380" s="106"/>
      <c r="MX380" s="106"/>
      <c r="MY380" s="106"/>
      <c r="MZ380" s="106"/>
      <c r="NA380" s="106"/>
      <c r="NB380" s="106"/>
      <c r="NC380" s="106"/>
      <c r="ND380" s="106"/>
      <c r="NE380" s="106"/>
      <c r="NF380" s="106"/>
      <c r="NG380" s="106"/>
      <c r="NH380" s="106"/>
      <c r="NI380" s="106"/>
      <c r="NJ380" s="106"/>
      <c r="NK380" s="106"/>
      <c r="NL380" s="106"/>
      <c r="NM380" s="106"/>
      <c r="NN380" s="106"/>
      <c r="NO380" s="106"/>
      <c r="NP380" s="106"/>
      <c r="NQ380" s="106"/>
      <c r="NR380" s="106"/>
      <c r="NS380" s="106"/>
      <c r="NT380" s="106"/>
      <c r="NU380" s="106"/>
      <c r="NV380" s="106"/>
      <c r="NW380" s="106"/>
      <c r="NX380" s="106"/>
      <c r="NY380" s="106"/>
      <c r="NZ380" s="106"/>
      <c r="OA380" s="106"/>
      <c r="OB380" s="106"/>
      <c r="OC380" s="106"/>
      <c r="OD380" s="106"/>
      <c r="OE380" s="106"/>
      <c r="OF380" s="106"/>
      <c r="OG380" s="106"/>
      <c r="OH380" s="106"/>
      <c r="OI380" s="106"/>
      <c r="OJ380" s="106"/>
      <c r="OK380" s="106"/>
      <c r="OL380" s="106"/>
      <c r="OM380" s="106"/>
      <c r="ON380" s="106"/>
      <c r="OO380" s="106"/>
      <c r="OP380" s="106"/>
      <c r="OQ380" s="106"/>
      <c r="OR380" s="106"/>
      <c r="OS380" s="106"/>
      <c r="OT380" s="106"/>
      <c r="OU380" s="106"/>
      <c r="OV380" s="106"/>
      <c r="OW380" s="106"/>
      <c r="OX380" s="106"/>
      <c r="OY380" s="106"/>
      <c r="OZ380" s="106"/>
      <c r="PA380" s="106"/>
      <c r="PB380" s="106"/>
      <c r="PC380" s="106"/>
      <c r="PD380" s="106"/>
      <c r="PE380" s="106"/>
      <c r="PF380" s="106"/>
      <c r="PG380" s="106"/>
      <c r="PH380" s="106"/>
      <c r="PI380" s="106"/>
      <c r="PJ380" s="106"/>
      <c r="PK380" s="106"/>
      <c r="PL380" s="106"/>
      <c r="PM380" s="106"/>
      <c r="PN380" s="106"/>
      <c r="PO380" s="106"/>
      <c r="PP380" s="106"/>
      <c r="PQ380" s="106"/>
      <c r="PR380" s="106"/>
      <c r="PS380" s="106"/>
      <c r="PT380" s="106"/>
      <c r="PU380" s="106"/>
      <c r="PV380" s="106"/>
      <c r="PW380" s="106"/>
      <c r="PX380" s="106"/>
      <c r="PY380" s="106"/>
      <c r="PZ380" s="106"/>
      <c r="QA380" s="106"/>
      <c r="QB380" s="106"/>
      <c r="QC380" s="106"/>
      <c r="QD380" s="106"/>
      <c r="QE380" s="106"/>
      <c r="QF380" s="106"/>
      <c r="QG380" s="106"/>
      <c r="QH380" s="106"/>
      <c r="QI380" s="106"/>
      <c r="QJ380" s="106"/>
      <c r="QK380" s="106"/>
      <c r="QL380" s="106"/>
      <c r="QM380" s="106"/>
      <c r="QN380" s="106"/>
      <c r="QO380" s="106"/>
      <c r="QP380" s="106"/>
      <c r="QQ380" s="106"/>
      <c r="QR380" s="106"/>
      <c r="QS380" s="106"/>
      <c r="QT380" s="106"/>
      <c r="QU380" s="106"/>
      <c r="QV380" s="106"/>
      <c r="QW380" s="106"/>
      <c r="QX380" s="106"/>
      <c r="QY380" s="106"/>
      <c r="QZ380" s="106"/>
      <c r="RA380" s="106"/>
      <c r="RB380" s="106"/>
      <c r="RC380" s="106"/>
      <c r="RD380" s="106"/>
      <c r="RE380" s="106"/>
      <c r="RF380" s="106"/>
      <c r="RG380" s="106"/>
      <c r="RH380" s="106"/>
      <c r="RI380" s="106"/>
      <c r="RJ380" s="106"/>
      <c r="RK380" s="106"/>
      <c r="RL380" s="106"/>
      <c r="RM380" s="106"/>
      <c r="RN380" s="106"/>
      <c r="RO380" s="106"/>
      <c r="RP380" s="106"/>
      <c r="RQ380" s="106"/>
      <c r="RR380" s="106"/>
    </row>
    <row r="381" spans="1:486" x14ac:dyDescent="0.3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14"/>
      <c r="Q381" s="114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  <c r="GB381" s="106"/>
      <c r="GC381" s="106"/>
      <c r="GD381" s="106"/>
      <c r="GE381" s="106"/>
      <c r="GF381" s="106"/>
      <c r="GG381" s="106"/>
      <c r="GH381" s="106"/>
      <c r="GI381" s="106"/>
      <c r="GJ381" s="106"/>
      <c r="GK381" s="106"/>
      <c r="GL381" s="106"/>
      <c r="GM381" s="106"/>
      <c r="GN381" s="106"/>
      <c r="GO381" s="106"/>
      <c r="GP381" s="106"/>
      <c r="GQ381" s="106"/>
      <c r="GR381" s="106"/>
      <c r="GS381" s="106"/>
      <c r="GT381" s="106"/>
      <c r="GU381" s="106"/>
      <c r="GV381" s="106"/>
      <c r="GW381" s="106"/>
      <c r="GX381" s="106"/>
      <c r="GY381" s="106"/>
      <c r="GZ381" s="106"/>
      <c r="HA381" s="106"/>
      <c r="HB381" s="106"/>
      <c r="HC381" s="106"/>
      <c r="HD381" s="106"/>
      <c r="HE381" s="106"/>
      <c r="HF381" s="106"/>
      <c r="HG381" s="106"/>
      <c r="HH381" s="106"/>
      <c r="HI381" s="106"/>
      <c r="HJ381" s="106"/>
      <c r="HK381" s="106"/>
      <c r="HL381" s="106"/>
      <c r="HM381" s="106"/>
      <c r="HN381" s="106"/>
      <c r="HO381" s="106"/>
      <c r="HP381" s="106"/>
      <c r="HQ381" s="106"/>
      <c r="HR381" s="106"/>
      <c r="HS381" s="106"/>
      <c r="HT381" s="106"/>
      <c r="HU381" s="106"/>
      <c r="HV381" s="106"/>
      <c r="HW381" s="106"/>
      <c r="HX381" s="106"/>
      <c r="HY381" s="106"/>
      <c r="HZ381" s="106"/>
      <c r="IA381" s="106"/>
      <c r="IB381" s="106"/>
      <c r="IC381" s="106"/>
      <c r="ID381" s="106"/>
      <c r="IE381" s="106"/>
      <c r="IF381" s="106"/>
      <c r="IG381" s="106"/>
      <c r="IH381" s="106"/>
      <c r="II381" s="106"/>
      <c r="IJ381" s="106"/>
      <c r="IK381" s="106"/>
      <c r="IL381" s="106"/>
      <c r="IM381" s="106"/>
      <c r="IN381" s="106"/>
      <c r="IO381" s="106"/>
      <c r="IP381" s="106"/>
      <c r="IQ381" s="106"/>
      <c r="IR381" s="106"/>
      <c r="IS381" s="106"/>
      <c r="IT381" s="106"/>
      <c r="IU381" s="106"/>
      <c r="IV381" s="106"/>
      <c r="IW381" s="106"/>
      <c r="IX381" s="106"/>
      <c r="IY381" s="106"/>
      <c r="IZ381" s="106"/>
      <c r="JA381" s="106"/>
      <c r="JB381" s="106"/>
      <c r="JC381" s="106"/>
      <c r="JD381" s="106"/>
      <c r="JE381" s="106"/>
      <c r="JF381" s="106"/>
      <c r="JG381" s="106"/>
      <c r="JH381" s="106"/>
      <c r="JI381" s="106"/>
      <c r="JJ381" s="106"/>
      <c r="JK381" s="106"/>
      <c r="JL381" s="106"/>
      <c r="JM381" s="106"/>
      <c r="JN381" s="106"/>
      <c r="JO381" s="106"/>
      <c r="JP381" s="106"/>
      <c r="JQ381" s="106"/>
      <c r="JR381" s="106"/>
      <c r="JS381" s="106"/>
      <c r="JT381" s="106"/>
      <c r="JU381" s="106"/>
      <c r="JV381" s="106"/>
      <c r="JW381" s="106"/>
      <c r="JX381" s="106"/>
      <c r="JY381" s="106"/>
      <c r="JZ381" s="106"/>
      <c r="KA381" s="106"/>
      <c r="KB381" s="106"/>
      <c r="KC381" s="106"/>
      <c r="KD381" s="106"/>
      <c r="KE381" s="106"/>
      <c r="KF381" s="106"/>
      <c r="KG381" s="106"/>
      <c r="KH381" s="106"/>
      <c r="KI381" s="106"/>
      <c r="KJ381" s="106"/>
      <c r="KK381" s="106"/>
      <c r="KL381" s="106"/>
      <c r="KM381" s="106"/>
      <c r="KN381" s="106"/>
      <c r="KO381" s="106"/>
      <c r="KP381" s="106"/>
      <c r="KQ381" s="106"/>
      <c r="KR381" s="106"/>
      <c r="KS381" s="106"/>
      <c r="KT381" s="106"/>
      <c r="KU381" s="106"/>
      <c r="KV381" s="106"/>
      <c r="KW381" s="106"/>
      <c r="KX381" s="106"/>
      <c r="KY381" s="106"/>
      <c r="KZ381" s="106"/>
      <c r="LA381" s="106"/>
      <c r="LB381" s="106"/>
      <c r="LC381" s="106"/>
      <c r="LD381" s="106"/>
      <c r="LE381" s="106"/>
      <c r="LF381" s="106"/>
      <c r="LG381" s="106"/>
      <c r="LH381" s="106"/>
      <c r="LI381" s="106"/>
      <c r="LJ381" s="106"/>
      <c r="LK381" s="106"/>
      <c r="LL381" s="106"/>
      <c r="LM381" s="106"/>
      <c r="LN381" s="106"/>
      <c r="LO381" s="106"/>
      <c r="LP381" s="106"/>
      <c r="LQ381" s="106"/>
      <c r="LR381" s="106"/>
      <c r="LS381" s="106"/>
      <c r="LT381" s="106"/>
      <c r="LU381" s="106"/>
      <c r="LV381" s="106"/>
      <c r="LW381" s="106"/>
      <c r="LX381" s="106"/>
      <c r="LY381" s="106"/>
      <c r="LZ381" s="106"/>
      <c r="MA381" s="106"/>
      <c r="MB381" s="106"/>
      <c r="MC381" s="106"/>
      <c r="MD381" s="106"/>
      <c r="ME381" s="106"/>
      <c r="MF381" s="106"/>
      <c r="MG381" s="106"/>
      <c r="MH381" s="106"/>
      <c r="MI381" s="106"/>
      <c r="MJ381" s="106"/>
      <c r="MK381" s="106"/>
      <c r="ML381" s="106"/>
      <c r="MM381" s="106"/>
      <c r="MN381" s="106"/>
      <c r="MO381" s="106"/>
      <c r="MP381" s="106"/>
      <c r="MQ381" s="106"/>
      <c r="MR381" s="106"/>
      <c r="MS381" s="106"/>
      <c r="MT381" s="106"/>
      <c r="MU381" s="106"/>
      <c r="MV381" s="106"/>
      <c r="MW381" s="106"/>
      <c r="MX381" s="106"/>
      <c r="MY381" s="106"/>
      <c r="MZ381" s="106"/>
      <c r="NA381" s="106"/>
      <c r="NB381" s="106"/>
      <c r="NC381" s="106"/>
      <c r="ND381" s="106"/>
      <c r="NE381" s="106"/>
      <c r="NF381" s="106"/>
      <c r="NG381" s="106"/>
      <c r="NH381" s="106"/>
      <c r="NI381" s="106"/>
      <c r="NJ381" s="106"/>
      <c r="NK381" s="106"/>
      <c r="NL381" s="106"/>
      <c r="NM381" s="106"/>
      <c r="NN381" s="106"/>
      <c r="NO381" s="106"/>
      <c r="NP381" s="106"/>
      <c r="NQ381" s="106"/>
      <c r="NR381" s="106"/>
      <c r="NS381" s="106"/>
      <c r="NT381" s="106"/>
      <c r="NU381" s="106"/>
      <c r="NV381" s="106"/>
      <c r="NW381" s="106"/>
      <c r="NX381" s="106"/>
      <c r="NY381" s="106"/>
      <c r="NZ381" s="106"/>
      <c r="OA381" s="106"/>
      <c r="OB381" s="106"/>
      <c r="OC381" s="106"/>
      <c r="OD381" s="106"/>
      <c r="OE381" s="106"/>
      <c r="OF381" s="106"/>
      <c r="OG381" s="106"/>
      <c r="OH381" s="106"/>
      <c r="OI381" s="106"/>
      <c r="OJ381" s="106"/>
      <c r="OK381" s="106"/>
      <c r="OL381" s="106"/>
      <c r="OM381" s="106"/>
      <c r="ON381" s="106"/>
      <c r="OO381" s="106"/>
      <c r="OP381" s="106"/>
      <c r="OQ381" s="106"/>
      <c r="OR381" s="106"/>
      <c r="OS381" s="106"/>
      <c r="OT381" s="106"/>
      <c r="OU381" s="106"/>
      <c r="OV381" s="106"/>
      <c r="OW381" s="106"/>
      <c r="OX381" s="106"/>
      <c r="OY381" s="106"/>
      <c r="OZ381" s="106"/>
      <c r="PA381" s="106"/>
      <c r="PB381" s="106"/>
      <c r="PC381" s="106"/>
      <c r="PD381" s="106"/>
      <c r="PE381" s="106"/>
      <c r="PF381" s="106"/>
      <c r="PG381" s="106"/>
      <c r="PH381" s="106"/>
      <c r="PI381" s="106"/>
      <c r="PJ381" s="106"/>
      <c r="PK381" s="106"/>
      <c r="PL381" s="106"/>
      <c r="PM381" s="106"/>
      <c r="PN381" s="106"/>
      <c r="PO381" s="106"/>
      <c r="PP381" s="106"/>
      <c r="PQ381" s="106"/>
      <c r="PR381" s="106"/>
      <c r="PS381" s="106"/>
      <c r="PT381" s="106"/>
      <c r="PU381" s="106"/>
      <c r="PV381" s="106"/>
      <c r="PW381" s="106"/>
      <c r="PX381" s="106"/>
      <c r="PY381" s="106"/>
      <c r="PZ381" s="106"/>
      <c r="QA381" s="106"/>
      <c r="QB381" s="106"/>
      <c r="QC381" s="106"/>
      <c r="QD381" s="106"/>
      <c r="QE381" s="106"/>
      <c r="QF381" s="106"/>
      <c r="QG381" s="106"/>
      <c r="QH381" s="106"/>
      <c r="QI381" s="106"/>
      <c r="QJ381" s="106"/>
      <c r="QK381" s="106"/>
      <c r="QL381" s="106"/>
      <c r="QM381" s="106"/>
      <c r="QN381" s="106"/>
      <c r="QO381" s="106"/>
      <c r="QP381" s="106"/>
      <c r="QQ381" s="106"/>
      <c r="QR381" s="106"/>
      <c r="QS381" s="106"/>
      <c r="QT381" s="106"/>
      <c r="QU381" s="106"/>
      <c r="QV381" s="106"/>
      <c r="QW381" s="106"/>
      <c r="QX381" s="106"/>
      <c r="QY381" s="106"/>
      <c r="QZ381" s="106"/>
      <c r="RA381" s="106"/>
      <c r="RB381" s="106"/>
      <c r="RC381" s="106"/>
      <c r="RD381" s="106"/>
      <c r="RE381" s="106"/>
      <c r="RF381" s="106"/>
      <c r="RG381" s="106"/>
      <c r="RH381" s="106"/>
      <c r="RI381" s="106"/>
      <c r="RJ381" s="106"/>
      <c r="RK381" s="106"/>
      <c r="RL381" s="106"/>
      <c r="RM381" s="106"/>
      <c r="RN381" s="106"/>
      <c r="RO381" s="106"/>
      <c r="RP381" s="106"/>
      <c r="RQ381" s="106"/>
      <c r="RR381" s="106"/>
    </row>
    <row r="382" spans="1:486" x14ac:dyDescent="0.3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14"/>
      <c r="Q382" s="114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  <c r="GB382" s="106"/>
      <c r="GC382" s="106"/>
      <c r="GD382" s="106"/>
      <c r="GE382" s="106"/>
      <c r="GF382" s="106"/>
      <c r="GG382" s="106"/>
      <c r="GH382" s="106"/>
      <c r="GI382" s="106"/>
      <c r="GJ382" s="106"/>
      <c r="GK382" s="106"/>
      <c r="GL382" s="106"/>
      <c r="GM382" s="106"/>
      <c r="GN382" s="106"/>
      <c r="GO382" s="106"/>
      <c r="GP382" s="106"/>
      <c r="GQ382" s="106"/>
      <c r="GR382" s="106"/>
      <c r="GS382" s="106"/>
      <c r="GT382" s="106"/>
      <c r="GU382" s="106"/>
      <c r="GV382" s="106"/>
      <c r="GW382" s="106"/>
      <c r="GX382" s="106"/>
      <c r="GY382" s="106"/>
      <c r="GZ382" s="106"/>
      <c r="HA382" s="106"/>
      <c r="HB382" s="106"/>
      <c r="HC382" s="106"/>
      <c r="HD382" s="106"/>
      <c r="HE382" s="106"/>
      <c r="HF382" s="106"/>
      <c r="HG382" s="106"/>
      <c r="HH382" s="106"/>
      <c r="HI382" s="106"/>
      <c r="HJ382" s="106"/>
      <c r="HK382" s="106"/>
      <c r="HL382" s="106"/>
      <c r="HM382" s="106"/>
      <c r="HN382" s="106"/>
      <c r="HO382" s="106"/>
      <c r="HP382" s="106"/>
      <c r="HQ382" s="106"/>
      <c r="HR382" s="106"/>
      <c r="HS382" s="106"/>
      <c r="HT382" s="106"/>
      <c r="HU382" s="106"/>
      <c r="HV382" s="106"/>
      <c r="HW382" s="106"/>
      <c r="HX382" s="106"/>
      <c r="HY382" s="106"/>
      <c r="HZ382" s="106"/>
      <c r="IA382" s="106"/>
      <c r="IB382" s="106"/>
      <c r="IC382" s="106"/>
      <c r="ID382" s="106"/>
      <c r="IE382" s="106"/>
      <c r="IF382" s="106"/>
      <c r="IG382" s="106"/>
      <c r="IH382" s="106"/>
      <c r="II382" s="106"/>
      <c r="IJ382" s="106"/>
      <c r="IK382" s="106"/>
      <c r="IL382" s="106"/>
      <c r="IM382" s="106"/>
      <c r="IN382" s="106"/>
      <c r="IO382" s="106"/>
      <c r="IP382" s="106"/>
      <c r="IQ382" s="106"/>
      <c r="IR382" s="106"/>
      <c r="IS382" s="106"/>
      <c r="IT382" s="106"/>
      <c r="IU382" s="106"/>
      <c r="IV382" s="106"/>
      <c r="IW382" s="106"/>
      <c r="IX382" s="106"/>
      <c r="IY382" s="106"/>
      <c r="IZ382" s="106"/>
      <c r="JA382" s="106"/>
      <c r="JB382" s="106"/>
      <c r="JC382" s="106"/>
      <c r="JD382" s="106"/>
      <c r="JE382" s="106"/>
      <c r="JF382" s="106"/>
      <c r="JG382" s="106"/>
      <c r="JH382" s="106"/>
      <c r="JI382" s="106"/>
      <c r="JJ382" s="106"/>
      <c r="JK382" s="106"/>
      <c r="JL382" s="106"/>
      <c r="JM382" s="106"/>
      <c r="JN382" s="106"/>
      <c r="JO382" s="106"/>
      <c r="JP382" s="106"/>
      <c r="JQ382" s="106"/>
      <c r="JR382" s="106"/>
      <c r="JS382" s="106"/>
      <c r="JT382" s="106"/>
      <c r="JU382" s="106"/>
      <c r="JV382" s="106"/>
      <c r="JW382" s="106"/>
      <c r="JX382" s="106"/>
      <c r="JY382" s="106"/>
      <c r="JZ382" s="106"/>
      <c r="KA382" s="106"/>
      <c r="KB382" s="106"/>
      <c r="KC382" s="106"/>
      <c r="KD382" s="106"/>
      <c r="KE382" s="106"/>
      <c r="KF382" s="106"/>
      <c r="KG382" s="106"/>
      <c r="KH382" s="106"/>
      <c r="KI382" s="106"/>
      <c r="KJ382" s="106"/>
      <c r="KK382" s="106"/>
      <c r="KL382" s="106"/>
      <c r="KM382" s="106"/>
      <c r="KN382" s="106"/>
      <c r="KO382" s="106"/>
      <c r="KP382" s="106"/>
      <c r="KQ382" s="106"/>
      <c r="KR382" s="106"/>
      <c r="KS382" s="106"/>
      <c r="KT382" s="106"/>
      <c r="KU382" s="106"/>
      <c r="KV382" s="106"/>
      <c r="KW382" s="106"/>
      <c r="KX382" s="106"/>
      <c r="KY382" s="106"/>
      <c r="KZ382" s="106"/>
      <c r="LA382" s="106"/>
      <c r="LB382" s="106"/>
      <c r="LC382" s="106"/>
      <c r="LD382" s="106"/>
      <c r="LE382" s="106"/>
      <c r="LF382" s="106"/>
      <c r="LG382" s="106"/>
      <c r="LH382" s="106"/>
      <c r="LI382" s="106"/>
      <c r="LJ382" s="106"/>
      <c r="LK382" s="106"/>
      <c r="LL382" s="106"/>
      <c r="LM382" s="106"/>
      <c r="LN382" s="106"/>
      <c r="LO382" s="106"/>
      <c r="LP382" s="106"/>
      <c r="LQ382" s="106"/>
      <c r="LR382" s="106"/>
      <c r="LS382" s="106"/>
      <c r="LT382" s="106"/>
      <c r="LU382" s="106"/>
      <c r="LV382" s="106"/>
      <c r="LW382" s="106"/>
      <c r="LX382" s="106"/>
      <c r="LY382" s="106"/>
      <c r="LZ382" s="106"/>
      <c r="MA382" s="106"/>
      <c r="MB382" s="106"/>
      <c r="MC382" s="106"/>
      <c r="MD382" s="106"/>
      <c r="ME382" s="106"/>
      <c r="MF382" s="106"/>
      <c r="MG382" s="106"/>
      <c r="MH382" s="106"/>
      <c r="MI382" s="106"/>
      <c r="MJ382" s="106"/>
      <c r="MK382" s="106"/>
      <c r="ML382" s="106"/>
      <c r="MM382" s="106"/>
      <c r="MN382" s="106"/>
      <c r="MO382" s="106"/>
      <c r="MP382" s="106"/>
      <c r="MQ382" s="106"/>
      <c r="MR382" s="106"/>
      <c r="MS382" s="106"/>
      <c r="MT382" s="106"/>
      <c r="MU382" s="106"/>
      <c r="MV382" s="106"/>
      <c r="MW382" s="106"/>
      <c r="MX382" s="106"/>
      <c r="MY382" s="106"/>
      <c r="MZ382" s="106"/>
      <c r="NA382" s="106"/>
      <c r="NB382" s="106"/>
      <c r="NC382" s="106"/>
      <c r="ND382" s="106"/>
      <c r="NE382" s="106"/>
      <c r="NF382" s="106"/>
      <c r="NG382" s="106"/>
      <c r="NH382" s="106"/>
      <c r="NI382" s="106"/>
      <c r="NJ382" s="106"/>
      <c r="NK382" s="106"/>
      <c r="NL382" s="106"/>
      <c r="NM382" s="106"/>
      <c r="NN382" s="106"/>
      <c r="NO382" s="106"/>
      <c r="NP382" s="106"/>
      <c r="NQ382" s="106"/>
      <c r="NR382" s="106"/>
      <c r="NS382" s="106"/>
      <c r="NT382" s="106"/>
      <c r="NU382" s="106"/>
      <c r="NV382" s="106"/>
      <c r="NW382" s="106"/>
      <c r="NX382" s="106"/>
      <c r="NY382" s="106"/>
      <c r="NZ382" s="106"/>
      <c r="OA382" s="106"/>
      <c r="OB382" s="106"/>
      <c r="OC382" s="106"/>
      <c r="OD382" s="106"/>
      <c r="OE382" s="106"/>
      <c r="OF382" s="106"/>
      <c r="OG382" s="106"/>
      <c r="OH382" s="106"/>
      <c r="OI382" s="106"/>
      <c r="OJ382" s="106"/>
      <c r="OK382" s="106"/>
      <c r="OL382" s="106"/>
      <c r="OM382" s="106"/>
      <c r="ON382" s="106"/>
      <c r="OO382" s="106"/>
      <c r="OP382" s="106"/>
      <c r="OQ382" s="106"/>
      <c r="OR382" s="106"/>
      <c r="OS382" s="106"/>
      <c r="OT382" s="106"/>
      <c r="OU382" s="106"/>
      <c r="OV382" s="106"/>
      <c r="OW382" s="106"/>
      <c r="OX382" s="106"/>
      <c r="OY382" s="106"/>
      <c r="OZ382" s="106"/>
      <c r="PA382" s="106"/>
      <c r="PB382" s="106"/>
      <c r="PC382" s="106"/>
      <c r="PD382" s="106"/>
      <c r="PE382" s="106"/>
      <c r="PF382" s="106"/>
      <c r="PG382" s="106"/>
      <c r="PH382" s="106"/>
      <c r="PI382" s="106"/>
      <c r="PJ382" s="106"/>
      <c r="PK382" s="106"/>
      <c r="PL382" s="106"/>
      <c r="PM382" s="106"/>
      <c r="PN382" s="106"/>
      <c r="PO382" s="106"/>
      <c r="PP382" s="106"/>
      <c r="PQ382" s="106"/>
      <c r="PR382" s="106"/>
      <c r="PS382" s="106"/>
      <c r="PT382" s="106"/>
      <c r="PU382" s="106"/>
      <c r="PV382" s="106"/>
      <c r="PW382" s="106"/>
      <c r="PX382" s="106"/>
      <c r="PY382" s="106"/>
      <c r="PZ382" s="106"/>
      <c r="QA382" s="106"/>
      <c r="QB382" s="106"/>
      <c r="QC382" s="106"/>
      <c r="QD382" s="106"/>
      <c r="QE382" s="106"/>
      <c r="QF382" s="106"/>
      <c r="QG382" s="106"/>
      <c r="QH382" s="106"/>
      <c r="QI382" s="106"/>
      <c r="QJ382" s="106"/>
      <c r="QK382" s="106"/>
      <c r="QL382" s="106"/>
      <c r="QM382" s="106"/>
      <c r="QN382" s="106"/>
      <c r="QO382" s="106"/>
      <c r="QP382" s="106"/>
      <c r="QQ382" s="106"/>
      <c r="QR382" s="106"/>
      <c r="QS382" s="106"/>
      <c r="QT382" s="106"/>
      <c r="QU382" s="106"/>
      <c r="QV382" s="106"/>
      <c r="QW382" s="106"/>
      <c r="QX382" s="106"/>
      <c r="QY382" s="106"/>
      <c r="QZ382" s="106"/>
      <c r="RA382" s="106"/>
      <c r="RB382" s="106"/>
      <c r="RC382" s="106"/>
      <c r="RD382" s="106"/>
      <c r="RE382" s="106"/>
      <c r="RF382" s="106"/>
      <c r="RG382" s="106"/>
      <c r="RH382" s="106"/>
      <c r="RI382" s="106"/>
      <c r="RJ382" s="106"/>
      <c r="RK382" s="106"/>
      <c r="RL382" s="106"/>
      <c r="RM382" s="106"/>
      <c r="RN382" s="106"/>
      <c r="RO382" s="106"/>
      <c r="RP382" s="106"/>
      <c r="RQ382" s="106"/>
      <c r="RR382" s="106"/>
    </row>
    <row r="383" spans="1:486" x14ac:dyDescent="0.3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14"/>
      <c r="Q383" s="114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  <c r="GB383" s="106"/>
      <c r="GC383" s="106"/>
      <c r="GD383" s="106"/>
      <c r="GE383" s="106"/>
      <c r="GF383" s="106"/>
      <c r="GG383" s="106"/>
      <c r="GH383" s="106"/>
      <c r="GI383" s="106"/>
      <c r="GJ383" s="106"/>
      <c r="GK383" s="106"/>
      <c r="GL383" s="106"/>
      <c r="GM383" s="106"/>
      <c r="GN383" s="106"/>
      <c r="GO383" s="106"/>
      <c r="GP383" s="106"/>
      <c r="GQ383" s="106"/>
      <c r="GR383" s="106"/>
      <c r="GS383" s="106"/>
      <c r="GT383" s="106"/>
      <c r="GU383" s="106"/>
      <c r="GV383" s="106"/>
      <c r="GW383" s="106"/>
      <c r="GX383" s="106"/>
      <c r="GY383" s="106"/>
      <c r="GZ383" s="106"/>
      <c r="HA383" s="106"/>
      <c r="HB383" s="106"/>
      <c r="HC383" s="106"/>
      <c r="HD383" s="106"/>
      <c r="HE383" s="106"/>
      <c r="HF383" s="106"/>
      <c r="HG383" s="106"/>
      <c r="HH383" s="106"/>
      <c r="HI383" s="106"/>
      <c r="HJ383" s="106"/>
      <c r="HK383" s="106"/>
      <c r="HL383" s="106"/>
      <c r="HM383" s="106"/>
      <c r="HN383" s="106"/>
      <c r="HO383" s="106"/>
      <c r="HP383" s="106"/>
      <c r="HQ383" s="106"/>
      <c r="HR383" s="106"/>
      <c r="HS383" s="106"/>
      <c r="HT383" s="106"/>
      <c r="HU383" s="106"/>
      <c r="HV383" s="106"/>
      <c r="HW383" s="106"/>
      <c r="HX383" s="106"/>
      <c r="HY383" s="106"/>
      <c r="HZ383" s="106"/>
      <c r="IA383" s="106"/>
      <c r="IB383" s="106"/>
      <c r="IC383" s="106"/>
      <c r="ID383" s="106"/>
      <c r="IE383" s="106"/>
      <c r="IF383" s="106"/>
      <c r="IG383" s="106"/>
      <c r="IH383" s="106"/>
      <c r="II383" s="106"/>
      <c r="IJ383" s="106"/>
      <c r="IK383" s="106"/>
      <c r="IL383" s="106"/>
      <c r="IM383" s="106"/>
      <c r="IN383" s="106"/>
      <c r="IO383" s="106"/>
      <c r="IP383" s="106"/>
      <c r="IQ383" s="106"/>
      <c r="IR383" s="106"/>
      <c r="IS383" s="106"/>
      <c r="IT383" s="106"/>
      <c r="IU383" s="106"/>
      <c r="IV383" s="106"/>
      <c r="IW383" s="106"/>
      <c r="IX383" s="106"/>
      <c r="IY383" s="106"/>
      <c r="IZ383" s="106"/>
      <c r="JA383" s="106"/>
      <c r="JB383" s="106"/>
      <c r="JC383" s="106"/>
      <c r="JD383" s="106"/>
      <c r="JE383" s="106"/>
      <c r="JF383" s="106"/>
      <c r="JG383" s="106"/>
      <c r="JH383" s="106"/>
      <c r="JI383" s="106"/>
      <c r="JJ383" s="106"/>
      <c r="JK383" s="106"/>
      <c r="JL383" s="106"/>
      <c r="JM383" s="106"/>
      <c r="JN383" s="106"/>
      <c r="JO383" s="106"/>
      <c r="JP383" s="106"/>
      <c r="JQ383" s="106"/>
      <c r="JR383" s="106"/>
      <c r="JS383" s="106"/>
      <c r="JT383" s="106"/>
      <c r="JU383" s="106"/>
      <c r="JV383" s="106"/>
      <c r="JW383" s="106"/>
      <c r="JX383" s="106"/>
      <c r="JY383" s="106"/>
      <c r="JZ383" s="106"/>
      <c r="KA383" s="106"/>
      <c r="KB383" s="106"/>
      <c r="KC383" s="106"/>
      <c r="KD383" s="106"/>
      <c r="KE383" s="106"/>
      <c r="KF383" s="106"/>
      <c r="KG383" s="106"/>
      <c r="KH383" s="106"/>
      <c r="KI383" s="106"/>
      <c r="KJ383" s="106"/>
      <c r="KK383" s="106"/>
      <c r="KL383" s="106"/>
      <c r="KM383" s="106"/>
      <c r="KN383" s="106"/>
      <c r="KO383" s="106"/>
      <c r="KP383" s="106"/>
      <c r="KQ383" s="106"/>
      <c r="KR383" s="106"/>
      <c r="KS383" s="106"/>
      <c r="KT383" s="106"/>
      <c r="KU383" s="106"/>
      <c r="KV383" s="106"/>
      <c r="KW383" s="106"/>
      <c r="KX383" s="106"/>
      <c r="KY383" s="106"/>
      <c r="KZ383" s="106"/>
      <c r="LA383" s="106"/>
      <c r="LB383" s="106"/>
      <c r="LC383" s="106"/>
      <c r="LD383" s="106"/>
      <c r="LE383" s="106"/>
      <c r="LF383" s="106"/>
      <c r="LG383" s="106"/>
      <c r="LH383" s="106"/>
      <c r="LI383" s="106"/>
      <c r="LJ383" s="106"/>
      <c r="LK383" s="106"/>
      <c r="LL383" s="106"/>
      <c r="LM383" s="106"/>
      <c r="LN383" s="106"/>
      <c r="LO383" s="106"/>
      <c r="LP383" s="106"/>
      <c r="LQ383" s="106"/>
      <c r="LR383" s="106"/>
      <c r="LS383" s="106"/>
      <c r="LT383" s="106"/>
      <c r="LU383" s="106"/>
      <c r="LV383" s="106"/>
      <c r="LW383" s="106"/>
      <c r="LX383" s="106"/>
      <c r="LY383" s="106"/>
      <c r="LZ383" s="106"/>
      <c r="MA383" s="106"/>
      <c r="MB383" s="106"/>
      <c r="MC383" s="106"/>
      <c r="MD383" s="106"/>
      <c r="ME383" s="106"/>
      <c r="MF383" s="106"/>
      <c r="MG383" s="106"/>
      <c r="MH383" s="106"/>
      <c r="MI383" s="106"/>
      <c r="MJ383" s="106"/>
      <c r="MK383" s="106"/>
      <c r="ML383" s="106"/>
      <c r="MM383" s="106"/>
      <c r="MN383" s="106"/>
      <c r="MO383" s="106"/>
      <c r="MP383" s="106"/>
      <c r="MQ383" s="106"/>
      <c r="MR383" s="106"/>
      <c r="MS383" s="106"/>
      <c r="MT383" s="106"/>
      <c r="MU383" s="106"/>
      <c r="MV383" s="106"/>
      <c r="MW383" s="106"/>
      <c r="MX383" s="106"/>
      <c r="MY383" s="106"/>
      <c r="MZ383" s="106"/>
      <c r="NA383" s="106"/>
      <c r="NB383" s="106"/>
      <c r="NC383" s="106"/>
      <c r="ND383" s="106"/>
      <c r="NE383" s="106"/>
      <c r="NF383" s="106"/>
      <c r="NG383" s="106"/>
      <c r="NH383" s="106"/>
      <c r="NI383" s="106"/>
      <c r="NJ383" s="106"/>
      <c r="NK383" s="106"/>
      <c r="NL383" s="106"/>
      <c r="NM383" s="106"/>
      <c r="NN383" s="106"/>
      <c r="NO383" s="106"/>
      <c r="NP383" s="106"/>
      <c r="NQ383" s="106"/>
      <c r="NR383" s="106"/>
      <c r="NS383" s="106"/>
      <c r="NT383" s="106"/>
      <c r="NU383" s="106"/>
      <c r="NV383" s="106"/>
      <c r="NW383" s="106"/>
      <c r="NX383" s="106"/>
      <c r="NY383" s="106"/>
      <c r="NZ383" s="106"/>
      <c r="OA383" s="106"/>
      <c r="OB383" s="106"/>
      <c r="OC383" s="106"/>
      <c r="OD383" s="106"/>
      <c r="OE383" s="106"/>
      <c r="OF383" s="106"/>
      <c r="OG383" s="106"/>
      <c r="OH383" s="106"/>
      <c r="OI383" s="106"/>
      <c r="OJ383" s="106"/>
      <c r="OK383" s="106"/>
      <c r="OL383" s="106"/>
      <c r="OM383" s="106"/>
      <c r="ON383" s="106"/>
      <c r="OO383" s="106"/>
      <c r="OP383" s="106"/>
      <c r="OQ383" s="106"/>
      <c r="OR383" s="106"/>
      <c r="OS383" s="106"/>
      <c r="OT383" s="106"/>
      <c r="OU383" s="106"/>
      <c r="OV383" s="106"/>
      <c r="OW383" s="106"/>
      <c r="OX383" s="106"/>
      <c r="OY383" s="106"/>
      <c r="OZ383" s="106"/>
      <c r="PA383" s="106"/>
      <c r="PB383" s="106"/>
      <c r="PC383" s="106"/>
      <c r="PD383" s="106"/>
      <c r="PE383" s="106"/>
      <c r="PF383" s="106"/>
      <c r="PG383" s="106"/>
      <c r="PH383" s="106"/>
      <c r="PI383" s="106"/>
      <c r="PJ383" s="106"/>
      <c r="PK383" s="106"/>
      <c r="PL383" s="106"/>
      <c r="PM383" s="106"/>
      <c r="PN383" s="106"/>
      <c r="PO383" s="106"/>
      <c r="PP383" s="106"/>
      <c r="PQ383" s="106"/>
      <c r="PR383" s="106"/>
      <c r="PS383" s="106"/>
      <c r="PT383" s="106"/>
      <c r="PU383" s="106"/>
      <c r="PV383" s="106"/>
      <c r="PW383" s="106"/>
      <c r="PX383" s="106"/>
      <c r="PY383" s="106"/>
      <c r="PZ383" s="106"/>
      <c r="QA383" s="106"/>
      <c r="QB383" s="106"/>
      <c r="QC383" s="106"/>
      <c r="QD383" s="106"/>
      <c r="QE383" s="106"/>
      <c r="QF383" s="106"/>
      <c r="QG383" s="106"/>
      <c r="QH383" s="106"/>
      <c r="QI383" s="106"/>
      <c r="QJ383" s="106"/>
      <c r="QK383" s="106"/>
      <c r="QL383" s="106"/>
      <c r="QM383" s="106"/>
      <c r="QN383" s="106"/>
      <c r="QO383" s="106"/>
      <c r="QP383" s="106"/>
      <c r="QQ383" s="106"/>
      <c r="QR383" s="106"/>
      <c r="QS383" s="106"/>
      <c r="QT383" s="106"/>
      <c r="QU383" s="106"/>
      <c r="QV383" s="106"/>
      <c r="QW383" s="106"/>
      <c r="QX383" s="106"/>
      <c r="QY383" s="106"/>
      <c r="QZ383" s="106"/>
      <c r="RA383" s="106"/>
      <c r="RB383" s="106"/>
      <c r="RC383" s="106"/>
      <c r="RD383" s="106"/>
      <c r="RE383" s="106"/>
      <c r="RF383" s="106"/>
      <c r="RG383" s="106"/>
      <c r="RH383" s="106"/>
      <c r="RI383" s="106"/>
      <c r="RJ383" s="106"/>
      <c r="RK383" s="106"/>
      <c r="RL383" s="106"/>
      <c r="RM383" s="106"/>
      <c r="RN383" s="106"/>
      <c r="RO383" s="106"/>
      <c r="RP383" s="106"/>
      <c r="RQ383" s="106"/>
      <c r="RR383" s="106"/>
    </row>
    <row r="384" spans="1:486" x14ac:dyDescent="0.3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14"/>
      <c r="Q384" s="114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  <c r="GB384" s="106"/>
      <c r="GC384" s="106"/>
      <c r="GD384" s="106"/>
      <c r="GE384" s="106"/>
      <c r="GF384" s="106"/>
      <c r="GG384" s="106"/>
      <c r="GH384" s="106"/>
      <c r="GI384" s="106"/>
      <c r="GJ384" s="106"/>
      <c r="GK384" s="106"/>
      <c r="GL384" s="106"/>
      <c r="GM384" s="106"/>
      <c r="GN384" s="106"/>
      <c r="GO384" s="106"/>
      <c r="GP384" s="106"/>
      <c r="GQ384" s="106"/>
      <c r="GR384" s="106"/>
      <c r="GS384" s="106"/>
      <c r="GT384" s="106"/>
      <c r="GU384" s="106"/>
      <c r="GV384" s="106"/>
      <c r="GW384" s="106"/>
      <c r="GX384" s="106"/>
      <c r="GY384" s="106"/>
      <c r="GZ384" s="106"/>
      <c r="HA384" s="106"/>
      <c r="HB384" s="106"/>
      <c r="HC384" s="106"/>
      <c r="HD384" s="106"/>
      <c r="HE384" s="106"/>
      <c r="HF384" s="106"/>
      <c r="HG384" s="106"/>
      <c r="HH384" s="106"/>
      <c r="HI384" s="106"/>
      <c r="HJ384" s="106"/>
      <c r="HK384" s="106"/>
      <c r="HL384" s="106"/>
      <c r="HM384" s="106"/>
      <c r="HN384" s="106"/>
      <c r="HO384" s="106"/>
      <c r="HP384" s="106"/>
      <c r="HQ384" s="106"/>
      <c r="HR384" s="106"/>
      <c r="HS384" s="106"/>
      <c r="HT384" s="106"/>
      <c r="HU384" s="106"/>
      <c r="HV384" s="106"/>
      <c r="HW384" s="106"/>
      <c r="HX384" s="106"/>
      <c r="HY384" s="106"/>
      <c r="HZ384" s="106"/>
      <c r="IA384" s="106"/>
      <c r="IB384" s="106"/>
      <c r="IC384" s="106"/>
      <c r="ID384" s="106"/>
      <c r="IE384" s="106"/>
      <c r="IF384" s="106"/>
      <c r="IG384" s="106"/>
      <c r="IH384" s="106"/>
      <c r="II384" s="106"/>
      <c r="IJ384" s="106"/>
      <c r="IK384" s="106"/>
      <c r="IL384" s="106"/>
      <c r="IM384" s="106"/>
      <c r="IN384" s="106"/>
      <c r="IO384" s="106"/>
      <c r="IP384" s="106"/>
      <c r="IQ384" s="106"/>
      <c r="IR384" s="106"/>
      <c r="IS384" s="106"/>
      <c r="IT384" s="106"/>
      <c r="IU384" s="106"/>
      <c r="IV384" s="106"/>
      <c r="IW384" s="106"/>
      <c r="IX384" s="106"/>
      <c r="IY384" s="106"/>
      <c r="IZ384" s="106"/>
      <c r="JA384" s="106"/>
      <c r="JB384" s="106"/>
      <c r="JC384" s="106"/>
      <c r="JD384" s="106"/>
      <c r="JE384" s="106"/>
      <c r="JF384" s="106"/>
      <c r="JG384" s="106"/>
      <c r="JH384" s="106"/>
      <c r="JI384" s="106"/>
      <c r="JJ384" s="106"/>
      <c r="JK384" s="106"/>
      <c r="JL384" s="106"/>
      <c r="JM384" s="106"/>
      <c r="JN384" s="106"/>
      <c r="JO384" s="106"/>
      <c r="JP384" s="106"/>
      <c r="JQ384" s="106"/>
      <c r="JR384" s="106"/>
      <c r="JS384" s="106"/>
      <c r="JT384" s="106"/>
      <c r="JU384" s="106"/>
      <c r="JV384" s="106"/>
      <c r="JW384" s="106"/>
      <c r="JX384" s="106"/>
      <c r="JY384" s="106"/>
      <c r="JZ384" s="106"/>
      <c r="KA384" s="106"/>
      <c r="KB384" s="106"/>
      <c r="KC384" s="106"/>
      <c r="KD384" s="106"/>
      <c r="KE384" s="106"/>
      <c r="KF384" s="106"/>
      <c r="KG384" s="106"/>
      <c r="KH384" s="106"/>
      <c r="KI384" s="106"/>
      <c r="KJ384" s="106"/>
      <c r="KK384" s="106"/>
      <c r="KL384" s="106"/>
      <c r="KM384" s="106"/>
      <c r="KN384" s="106"/>
      <c r="KO384" s="106"/>
      <c r="KP384" s="106"/>
      <c r="KQ384" s="106"/>
      <c r="KR384" s="106"/>
      <c r="KS384" s="106"/>
      <c r="KT384" s="106"/>
      <c r="KU384" s="106"/>
      <c r="KV384" s="106"/>
      <c r="KW384" s="106"/>
      <c r="KX384" s="106"/>
      <c r="KY384" s="106"/>
      <c r="KZ384" s="106"/>
      <c r="LA384" s="106"/>
      <c r="LB384" s="106"/>
      <c r="LC384" s="106"/>
      <c r="LD384" s="106"/>
      <c r="LE384" s="106"/>
      <c r="LF384" s="106"/>
      <c r="LG384" s="106"/>
      <c r="LH384" s="106"/>
      <c r="LI384" s="106"/>
      <c r="LJ384" s="106"/>
      <c r="LK384" s="106"/>
      <c r="LL384" s="106"/>
      <c r="LM384" s="106"/>
      <c r="LN384" s="106"/>
      <c r="LO384" s="106"/>
      <c r="LP384" s="106"/>
      <c r="LQ384" s="106"/>
      <c r="LR384" s="106"/>
      <c r="LS384" s="106"/>
      <c r="LT384" s="106"/>
      <c r="LU384" s="106"/>
      <c r="LV384" s="106"/>
      <c r="LW384" s="106"/>
      <c r="LX384" s="106"/>
      <c r="LY384" s="106"/>
      <c r="LZ384" s="106"/>
      <c r="MA384" s="106"/>
      <c r="MB384" s="106"/>
      <c r="MC384" s="106"/>
      <c r="MD384" s="106"/>
      <c r="ME384" s="106"/>
      <c r="MF384" s="106"/>
      <c r="MG384" s="106"/>
      <c r="MH384" s="106"/>
      <c r="MI384" s="106"/>
      <c r="MJ384" s="106"/>
      <c r="MK384" s="106"/>
      <c r="ML384" s="106"/>
      <c r="MM384" s="106"/>
      <c r="MN384" s="106"/>
      <c r="MO384" s="106"/>
      <c r="MP384" s="106"/>
      <c r="MQ384" s="106"/>
      <c r="MR384" s="106"/>
      <c r="MS384" s="106"/>
      <c r="MT384" s="106"/>
      <c r="MU384" s="106"/>
      <c r="MV384" s="106"/>
      <c r="MW384" s="106"/>
      <c r="MX384" s="106"/>
      <c r="MY384" s="106"/>
      <c r="MZ384" s="106"/>
      <c r="NA384" s="106"/>
      <c r="NB384" s="106"/>
      <c r="NC384" s="106"/>
      <c r="ND384" s="106"/>
      <c r="NE384" s="106"/>
      <c r="NF384" s="106"/>
      <c r="NG384" s="106"/>
      <c r="NH384" s="106"/>
      <c r="NI384" s="106"/>
      <c r="NJ384" s="106"/>
      <c r="NK384" s="106"/>
      <c r="NL384" s="106"/>
      <c r="NM384" s="106"/>
      <c r="NN384" s="106"/>
      <c r="NO384" s="106"/>
      <c r="NP384" s="106"/>
      <c r="NQ384" s="106"/>
      <c r="NR384" s="106"/>
      <c r="NS384" s="106"/>
      <c r="NT384" s="106"/>
      <c r="NU384" s="106"/>
      <c r="NV384" s="106"/>
      <c r="NW384" s="106"/>
      <c r="NX384" s="106"/>
      <c r="NY384" s="106"/>
      <c r="NZ384" s="106"/>
      <c r="OA384" s="106"/>
      <c r="OB384" s="106"/>
      <c r="OC384" s="106"/>
      <c r="OD384" s="106"/>
      <c r="OE384" s="106"/>
      <c r="OF384" s="106"/>
      <c r="OG384" s="106"/>
      <c r="OH384" s="106"/>
      <c r="OI384" s="106"/>
      <c r="OJ384" s="106"/>
      <c r="OK384" s="106"/>
      <c r="OL384" s="106"/>
      <c r="OM384" s="106"/>
      <c r="ON384" s="106"/>
      <c r="OO384" s="106"/>
      <c r="OP384" s="106"/>
      <c r="OQ384" s="106"/>
      <c r="OR384" s="106"/>
      <c r="OS384" s="106"/>
      <c r="OT384" s="106"/>
      <c r="OU384" s="106"/>
      <c r="OV384" s="106"/>
      <c r="OW384" s="106"/>
      <c r="OX384" s="106"/>
      <c r="OY384" s="106"/>
      <c r="OZ384" s="106"/>
      <c r="PA384" s="106"/>
      <c r="PB384" s="106"/>
      <c r="PC384" s="106"/>
      <c r="PD384" s="106"/>
      <c r="PE384" s="106"/>
      <c r="PF384" s="106"/>
      <c r="PG384" s="106"/>
      <c r="PH384" s="106"/>
      <c r="PI384" s="106"/>
      <c r="PJ384" s="106"/>
      <c r="PK384" s="106"/>
      <c r="PL384" s="106"/>
      <c r="PM384" s="106"/>
      <c r="PN384" s="106"/>
      <c r="PO384" s="106"/>
      <c r="PP384" s="106"/>
      <c r="PQ384" s="106"/>
      <c r="PR384" s="106"/>
      <c r="PS384" s="106"/>
      <c r="PT384" s="106"/>
      <c r="PU384" s="106"/>
      <c r="PV384" s="106"/>
      <c r="PW384" s="106"/>
      <c r="PX384" s="106"/>
      <c r="PY384" s="106"/>
      <c r="PZ384" s="106"/>
      <c r="QA384" s="106"/>
      <c r="QB384" s="106"/>
      <c r="QC384" s="106"/>
      <c r="QD384" s="106"/>
      <c r="QE384" s="106"/>
      <c r="QF384" s="106"/>
      <c r="QG384" s="106"/>
      <c r="QH384" s="106"/>
      <c r="QI384" s="106"/>
      <c r="QJ384" s="106"/>
      <c r="QK384" s="106"/>
      <c r="QL384" s="106"/>
      <c r="QM384" s="106"/>
      <c r="QN384" s="106"/>
      <c r="QO384" s="106"/>
      <c r="QP384" s="106"/>
      <c r="QQ384" s="106"/>
      <c r="QR384" s="106"/>
      <c r="QS384" s="106"/>
      <c r="QT384" s="106"/>
      <c r="QU384" s="106"/>
      <c r="QV384" s="106"/>
      <c r="QW384" s="106"/>
      <c r="QX384" s="106"/>
      <c r="QY384" s="106"/>
      <c r="QZ384" s="106"/>
      <c r="RA384" s="106"/>
      <c r="RB384" s="106"/>
      <c r="RC384" s="106"/>
      <c r="RD384" s="106"/>
      <c r="RE384" s="106"/>
      <c r="RF384" s="106"/>
      <c r="RG384" s="106"/>
      <c r="RH384" s="106"/>
      <c r="RI384" s="106"/>
      <c r="RJ384" s="106"/>
      <c r="RK384" s="106"/>
      <c r="RL384" s="106"/>
      <c r="RM384" s="106"/>
      <c r="RN384" s="106"/>
      <c r="RO384" s="106"/>
      <c r="RP384" s="106"/>
      <c r="RQ384" s="106"/>
      <c r="RR384" s="106"/>
    </row>
    <row r="385" spans="1:486" x14ac:dyDescent="0.3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14"/>
      <c r="Q385" s="114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  <c r="GB385" s="106"/>
      <c r="GC385" s="106"/>
      <c r="GD385" s="106"/>
      <c r="GE385" s="106"/>
      <c r="GF385" s="106"/>
      <c r="GG385" s="106"/>
      <c r="GH385" s="106"/>
      <c r="GI385" s="106"/>
      <c r="GJ385" s="106"/>
      <c r="GK385" s="106"/>
      <c r="GL385" s="106"/>
      <c r="GM385" s="106"/>
      <c r="GN385" s="106"/>
      <c r="GO385" s="106"/>
      <c r="GP385" s="106"/>
      <c r="GQ385" s="106"/>
      <c r="GR385" s="106"/>
      <c r="GS385" s="106"/>
      <c r="GT385" s="106"/>
      <c r="GU385" s="106"/>
      <c r="GV385" s="106"/>
      <c r="GW385" s="106"/>
      <c r="GX385" s="106"/>
      <c r="GY385" s="106"/>
      <c r="GZ385" s="106"/>
      <c r="HA385" s="106"/>
      <c r="HB385" s="106"/>
      <c r="HC385" s="106"/>
      <c r="HD385" s="106"/>
      <c r="HE385" s="106"/>
      <c r="HF385" s="106"/>
      <c r="HG385" s="106"/>
      <c r="HH385" s="106"/>
      <c r="HI385" s="106"/>
      <c r="HJ385" s="106"/>
      <c r="HK385" s="106"/>
      <c r="HL385" s="106"/>
      <c r="HM385" s="106"/>
      <c r="HN385" s="106"/>
      <c r="HO385" s="106"/>
      <c r="HP385" s="106"/>
      <c r="HQ385" s="106"/>
      <c r="HR385" s="106"/>
      <c r="HS385" s="106"/>
      <c r="HT385" s="106"/>
      <c r="HU385" s="106"/>
      <c r="HV385" s="106"/>
      <c r="HW385" s="106"/>
      <c r="HX385" s="106"/>
      <c r="HY385" s="106"/>
      <c r="HZ385" s="106"/>
      <c r="IA385" s="106"/>
      <c r="IB385" s="106"/>
      <c r="IC385" s="106"/>
      <c r="ID385" s="106"/>
      <c r="IE385" s="106"/>
      <c r="IF385" s="106"/>
      <c r="IG385" s="106"/>
      <c r="IH385" s="106"/>
      <c r="II385" s="106"/>
      <c r="IJ385" s="106"/>
      <c r="IK385" s="106"/>
      <c r="IL385" s="106"/>
      <c r="IM385" s="106"/>
      <c r="IN385" s="106"/>
      <c r="IO385" s="106"/>
      <c r="IP385" s="106"/>
      <c r="IQ385" s="106"/>
      <c r="IR385" s="106"/>
      <c r="IS385" s="106"/>
      <c r="IT385" s="106"/>
      <c r="IU385" s="106"/>
      <c r="IV385" s="106"/>
      <c r="IW385" s="106"/>
      <c r="IX385" s="106"/>
      <c r="IY385" s="106"/>
      <c r="IZ385" s="106"/>
      <c r="JA385" s="106"/>
      <c r="JB385" s="106"/>
      <c r="JC385" s="106"/>
      <c r="JD385" s="106"/>
      <c r="JE385" s="106"/>
      <c r="JF385" s="106"/>
      <c r="JG385" s="106"/>
      <c r="JH385" s="106"/>
      <c r="JI385" s="106"/>
      <c r="JJ385" s="106"/>
      <c r="JK385" s="106"/>
      <c r="JL385" s="106"/>
      <c r="JM385" s="106"/>
      <c r="JN385" s="106"/>
      <c r="JO385" s="106"/>
      <c r="JP385" s="106"/>
      <c r="JQ385" s="106"/>
      <c r="JR385" s="106"/>
      <c r="JS385" s="106"/>
      <c r="JT385" s="106"/>
      <c r="JU385" s="106"/>
      <c r="JV385" s="106"/>
      <c r="JW385" s="106"/>
      <c r="JX385" s="106"/>
      <c r="JY385" s="106"/>
      <c r="JZ385" s="106"/>
      <c r="KA385" s="106"/>
      <c r="KB385" s="106"/>
      <c r="KC385" s="106"/>
      <c r="KD385" s="106"/>
      <c r="KE385" s="106"/>
      <c r="KF385" s="106"/>
      <c r="KG385" s="106"/>
      <c r="KH385" s="106"/>
      <c r="KI385" s="106"/>
      <c r="KJ385" s="106"/>
      <c r="KK385" s="106"/>
      <c r="KL385" s="106"/>
      <c r="KM385" s="106"/>
      <c r="KN385" s="106"/>
      <c r="KO385" s="106"/>
      <c r="KP385" s="106"/>
      <c r="KQ385" s="106"/>
      <c r="KR385" s="106"/>
      <c r="KS385" s="106"/>
      <c r="KT385" s="106"/>
      <c r="KU385" s="106"/>
      <c r="KV385" s="106"/>
      <c r="KW385" s="106"/>
      <c r="KX385" s="106"/>
      <c r="KY385" s="106"/>
      <c r="KZ385" s="106"/>
      <c r="LA385" s="106"/>
      <c r="LB385" s="106"/>
      <c r="LC385" s="106"/>
      <c r="LD385" s="106"/>
      <c r="LE385" s="106"/>
      <c r="LF385" s="106"/>
      <c r="LG385" s="106"/>
      <c r="LH385" s="106"/>
      <c r="LI385" s="106"/>
      <c r="LJ385" s="106"/>
      <c r="LK385" s="106"/>
      <c r="LL385" s="106"/>
      <c r="LM385" s="106"/>
      <c r="LN385" s="106"/>
      <c r="LO385" s="106"/>
      <c r="LP385" s="106"/>
      <c r="LQ385" s="106"/>
      <c r="LR385" s="106"/>
      <c r="LS385" s="106"/>
      <c r="LT385" s="106"/>
      <c r="LU385" s="106"/>
      <c r="LV385" s="106"/>
      <c r="LW385" s="106"/>
      <c r="LX385" s="106"/>
      <c r="LY385" s="106"/>
      <c r="LZ385" s="106"/>
      <c r="MA385" s="106"/>
      <c r="MB385" s="106"/>
      <c r="MC385" s="106"/>
      <c r="MD385" s="106"/>
      <c r="ME385" s="106"/>
      <c r="MF385" s="106"/>
      <c r="MG385" s="106"/>
      <c r="MH385" s="106"/>
      <c r="MI385" s="106"/>
      <c r="MJ385" s="106"/>
      <c r="MK385" s="106"/>
      <c r="ML385" s="106"/>
      <c r="MM385" s="106"/>
      <c r="MN385" s="106"/>
      <c r="MO385" s="106"/>
      <c r="MP385" s="106"/>
      <c r="MQ385" s="106"/>
      <c r="MR385" s="106"/>
      <c r="MS385" s="106"/>
      <c r="MT385" s="106"/>
      <c r="MU385" s="106"/>
      <c r="MV385" s="106"/>
      <c r="MW385" s="106"/>
      <c r="MX385" s="106"/>
      <c r="MY385" s="106"/>
      <c r="MZ385" s="106"/>
      <c r="NA385" s="106"/>
      <c r="NB385" s="106"/>
      <c r="NC385" s="106"/>
      <c r="ND385" s="106"/>
      <c r="NE385" s="106"/>
      <c r="NF385" s="106"/>
      <c r="NG385" s="106"/>
      <c r="NH385" s="106"/>
      <c r="NI385" s="106"/>
      <c r="NJ385" s="106"/>
      <c r="NK385" s="106"/>
      <c r="NL385" s="106"/>
      <c r="NM385" s="106"/>
      <c r="NN385" s="106"/>
      <c r="NO385" s="106"/>
      <c r="NP385" s="106"/>
      <c r="NQ385" s="106"/>
      <c r="NR385" s="106"/>
      <c r="NS385" s="106"/>
      <c r="NT385" s="106"/>
      <c r="NU385" s="106"/>
      <c r="NV385" s="106"/>
      <c r="NW385" s="106"/>
      <c r="NX385" s="106"/>
      <c r="NY385" s="106"/>
      <c r="NZ385" s="106"/>
      <c r="OA385" s="106"/>
      <c r="OB385" s="106"/>
      <c r="OC385" s="106"/>
      <c r="OD385" s="106"/>
      <c r="OE385" s="106"/>
      <c r="OF385" s="106"/>
      <c r="OG385" s="106"/>
      <c r="OH385" s="106"/>
      <c r="OI385" s="106"/>
      <c r="OJ385" s="106"/>
      <c r="OK385" s="106"/>
      <c r="OL385" s="106"/>
      <c r="OM385" s="106"/>
      <c r="ON385" s="106"/>
      <c r="OO385" s="106"/>
      <c r="OP385" s="106"/>
      <c r="OQ385" s="106"/>
      <c r="OR385" s="106"/>
      <c r="OS385" s="106"/>
      <c r="OT385" s="106"/>
      <c r="OU385" s="106"/>
      <c r="OV385" s="106"/>
      <c r="OW385" s="106"/>
      <c r="OX385" s="106"/>
      <c r="OY385" s="106"/>
      <c r="OZ385" s="106"/>
      <c r="PA385" s="106"/>
      <c r="PB385" s="106"/>
      <c r="PC385" s="106"/>
      <c r="PD385" s="106"/>
      <c r="PE385" s="106"/>
      <c r="PF385" s="106"/>
      <c r="PG385" s="106"/>
      <c r="PH385" s="106"/>
      <c r="PI385" s="106"/>
      <c r="PJ385" s="106"/>
      <c r="PK385" s="106"/>
      <c r="PL385" s="106"/>
      <c r="PM385" s="106"/>
      <c r="PN385" s="106"/>
      <c r="PO385" s="106"/>
      <c r="PP385" s="106"/>
      <c r="PQ385" s="106"/>
      <c r="PR385" s="106"/>
      <c r="PS385" s="106"/>
      <c r="PT385" s="106"/>
      <c r="PU385" s="106"/>
      <c r="PV385" s="106"/>
      <c r="PW385" s="106"/>
      <c r="PX385" s="106"/>
      <c r="PY385" s="106"/>
      <c r="PZ385" s="106"/>
      <c r="QA385" s="106"/>
      <c r="QB385" s="106"/>
      <c r="QC385" s="106"/>
      <c r="QD385" s="106"/>
      <c r="QE385" s="106"/>
      <c r="QF385" s="106"/>
      <c r="QG385" s="106"/>
      <c r="QH385" s="106"/>
      <c r="QI385" s="106"/>
      <c r="QJ385" s="106"/>
      <c r="QK385" s="106"/>
      <c r="QL385" s="106"/>
      <c r="QM385" s="106"/>
      <c r="QN385" s="106"/>
      <c r="QO385" s="106"/>
      <c r="QP385" s="106"/>
      <c r="QQ385" s="106"/>
      <c r="QR385" s="106"/>
      <c r="QS385" s="106"/>
      <c r="QT385" s="106"/>
      <c r="QU385" s="106"/>
      <c r="QV385" s="106"/>
      <c r="QW385" s="106"/>
      <c r="QX385" s="106"/>
      <c r="QY385" s="106"/>
      <c r="QZ385" s="106"/>
      <c r="RA385" s="106"/>
      <c r="RB385" s="106"/>
      <c r="RC385" s="106"/>
      <c r="RD385" s="106"/>
      <c r="RE385" s="106"/>
      <c r="RF385" s="106"/>
      <c r="RG385" s="106"/>
      <c r="RH385" s="106"/>
      <c r="RI385" s="106"/>
      <c r="RJ385" s="106"/>
      <c r="RK385" s="106"/>
      <c r="RL385" s="106"/>
      <c r="RM385" s="106"/>
      <c r="RN385" s="106"/>
      <c r="RO385" s="106"/>
      <c r="RP385" s="106"/>
      <c r="RQ385" s="106"/>
      <c r="RR385" s="106"/>
    </row>
    <row r="386" spans="1:486" x14ac:dyDescent="0.3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14"/>
      <c r="Q386" s="114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  <c r="GB386" s="106"/>
      <c r="GC386" s="106"/>
      <c r="GD386" s="106"/>
      <c r="GE386" s="106"/>
      <c r="GF386" s="106"/>
      <c r="GG386" s="106"/>
      <c r="GH386" s="106"/>
      <c r="GI386" s="106"/>
      <c r="GJ386" s="106"/>
      <c r="GK386" s="106"/>
      <c r="GL386" s="106"/>
      <c r="GM386" s="106"/>
      <c r="GN386" s="106"/>
      <c r="GO386" s="106"/>
      <c r="GP386" s="106"/>
      <c r="GQ386" s="106"/>
      <c r="GR386" s="106"/>
      <c r="GS386" s="106"/>
      <c r="GT386" s="106"/>
      <c r="GU386" s="106"/>
      <c r="GV386" s="106"/>
      <c r="GW386" s="106"/>
      <c r="GX386" s="106"/>
      <c r="GY386" s="106"/>
      <c r="GZ386" s="106"/>
      <c r="HA386" s="106"/>
      <c r="HB386" s="106"/>
      <c r="HC386" s="106"/>
      <c r="HD386" s="106"/>
      <c r="HE386" s="106"/>
      <c r="HF386" s="106"/>
      <c r="HG386" s="106"/>
      <c r="HH386" s="106"/>
      <c r="HI386" s="106"/>
      <c r="HJ386" s="106"/>
      <c r="HK386" s="106"/>
      <c r="HL386" s="106"/>
      <c r="HM386" s="106"/>
      <c r="HN386" s="106"/>
      <c r="HO386" s="106"/>
      <c r="HP386" s="106"/>
      <c r="HQ386" s="106"/>
      <c r="HR386" s="106"/>
      <c r="HS386" s="106"/>
      <c r="HT386" s="106"/>
      <c r="HU386" s="106"/>
      <c r="HV386" s="106"/>
      <c r="HW386" s="106"/>
      <c r="HX386" s="106"/>
      <c r="HY386" s="106"/>
      <c r="HZ386" s="106"/>
      <c r="IA386" s="106"/>
      <c r="IB386" s="106"/>
      <c r="IC386" s="106"/>
      <c r="ID386" s="106"/>
      <c r="IE386" s="106"/>
      <c r="IF386" s="106"/>
      <c r="IG386" s="106"/>
      <c r="IH386" s="106"/>
      <c r="II386" s="106"/>
      <c r="IJ386" s="106"/>
      <c r="IK386" s="106"/>
      <c r="IL386" s="106"/>
      <c r="IM386" s="106"/>
      <c r="IN386" s="106"/>
      <c r="IO386" s="106"/>
      <c r="IP386" s="106"/>
      <c r="IQ386" s="106"/>
      <c r="IR386" s="106"/>
      <c r="IS386" s="106"/>
      <c r="IT386" s="106"/>
      <c r="IU386" s="106"/>
      <c r="IV386" s="106"/>
      <c r="IW386" s="106"/>
      <c r="IX386" s="106"/>
      <c r="IY386" s="106"/>
      <c r="IZ386" s="106"/>
      <c r="JA386" s="106"/>
      <c r="JB386" s="106"/>
      <c r="JC386" s="106"/>
      <c r="JD386" s="106"/>
      <c r="JE386" s="106"/>
      <c r="JF386" s="106"/>
      <c r="JG386" s="106"/>
      <c r="JH386" s="106"/>
      <c r="JI386" s="106"/>
      <c r="JJ386" s="106"/>
      <c r="JK386" s="106"/>
      <c r="JL386" s="106"/>
      <c r="JM386" s="106"/>
      <c r="JN386" s="106"/>
      <c r="JO386" s="106"/>
      <c r="JP386" s="106"/>
      <c r="JQ386" s="106"/>
      <c r="JR386" s="106"/>
      <c r="JS386" s="106"/>
      <c r="JT386" s="106"/>
      <c r="JU386" s="106"/>
      <c r="JV386" s="106"/>
      <c r="JW386" s="106"/>
      <c r="JX386" s="106"/>
      <c r="JY386" s="106"/>
      <c r="JZ386" s="106"/>
      <c r="KA386" s="106"/>
      <c r="KB386" s="106"/>
      <c r="KC386" s="106"/>
      <c r="KD386" s="106"/>
      <c r="KE386" s="106"/>
      <c r="KF386" s="106"/>
      <c r="KG386" s="106"/>
      <c r="KH386" s="106"/>
      <c r="KI386" s="106"/>
      <c r="KJ386" s="106"/>
      <c r="KK386" s="106"/>
      <c r="KL386" s="106"/>
      <c r="KM386" s="106"/>
      <c r="KN386" s="106"/>
      <c r="KO386" s="106"/>
      <c r="KP386" s="106"/>
      <c r="KQ386" s="106"/>
      <c r="KR386" s="106"/>
      <c r="KS386" s="106"/>
      <c r="KT386" s="106"/>
      <c r="KU386" s="106"/>
      <c r="KV386" s="106"/>
      <c r="KW386" s="106"/>
      <c r="KX386" s="106"/>
      <c r="KY386" s="106"/>
      <c r="KZ386" s="106"/>
      <c r="LA386" s="106"/>
      <c r="LB386" s="106"/>
      <c r="LC386" s="106"/>
      <c r="LD386" s="106"/>
      <c r="LE386" s="106"/>
      <c r="LF386" s="106"/>
      <c r="LG386" s="106"/>
      <c r="LH386" s="106"/>
      <c r="LI386" s="106"/>
      <c r="LJ386" s="106"/>
      <c r="LK386" s="106"/>
      <c r="LL386" s="106"/>
      <c r="LM386" s="106"/>
      <c r="LN386" s="106"/>
      <c r="LO386" s="106"/>
      <c r="LP386" s="106"/>
      <c r="LQ386" s="106"/>
      <c r="LR386" s="106"/>
      <c r="LS386" s="106"/>
      <c r="LT386" s="106"/>
      <c r="LU386" s="106"/>
      <c r="LV386" s="106"/>
      <c r="LW386" s="106"/>
      <c r="LX386" s="106"/>
      <c r="LY386" s="106"/>
      <c r="LZ386" s="106"/>
      <c r="MA386" s="106"/>
      <c r="MB386" s="106"/>
      <c r="MC386" s="106"/>
      <c r="MD386" s="106"/>
      <c r="ME386" s="106"/>
      <c r="MF386" s="106"/>
      <c r="MG386" s="106"/>
      <c r="MH386" s="106"/>
      <c r="MI386" s="106"/>
      <c r="MJ386" s="106"/>
      <c r="MK386" s="106"/>
      <c r="ML386" s="106"/>
      <c r="MM386" s="106"/>
      <c r="MN386" s="106"/>
      <c r="MO386" s="106"/>
      <c r="MP386" s="106"/>
      <c r="MQ386" s="106"/>
      <c r="MR386" s="106"/>
      <c r="MS386" s="106"/>
      <c r="MT386" s="106"/>
      <c r="MU386" s="106"/>
      <c r="MV386" s="106"/>
      <c r="MW386" s="106"/>
      <c r="MX386" s="106"/>
      <c r="MY386" s="106"/>
      <c r="MZ386" s="106"/>
      <c r="NA386" s="106"/>
      <c r="NB386" s="106"/>
      <c r="NC386" s="106"/>
      <c r="ND386" s="106"/>
      <c r="NE386" s="106"/>
      <c r="NF386" s="106"/>
      <c r="NG386" s="106"/>
      <c r="NH386" s="106"/>
      <c r="NI386" s="106"/>
      <c r="NJ386" s="106"/>
      <c r="NK386" s="106"/>
      <c r="NL386" s="106"/>
      <c r="NM386" s="106"/>
      <c r="NN386" s="106"/>
      <c r="NO386" s="106"/>
      <c r="NP386" s="106"/>
      <c r="NQ386" s="106"/>
      <c r="NR386" s="106"/>
      <c r="NS386" s="106"/>
      <c r="NT386" s="106"/>
      <c r="NU386" s="106"/>
      <c r="NV386" s="106"/>
      <c r="NW386" s="106"/>
      <c r="NX386" s="106"/>
      <c r="NY386" s="106"/>
      <c r="NZ386" s="106"/>
      <c r="OA386" s="106"/>
      <c r="OB386" s="106"/>
      <c r="OC386" s="106"/>
      <c r="OD386" s="106"/>
      <c r="OE386" s="106"/>
      <c r="OF386" s="106"/>
      <c r="OG386" s="106"/>
      <c r="OH386" s="106"/>
      <c r="OI386" s="106"/>
      <c r="OJ386" s="106"/>
      <c r="OK386" s="106"/>
      <c r="OL386" s="106"/>
      <c r="OM386" s="106"/>
      <c r="ON386" s="106"/>
      <c r="OO386" s="106"/>
      <c r="OP386" s="106"/>
      <c r="OQ386" s="106"/>
      <c r="OR386" s="106"/>
      <c r="OS386" s="106"/>
      <c r="OT386" s="106"/>
      <c r="OU386" s="106"/>
      <c r="OV386" s="106"/>
      <c r="OW386" s="106"/>
      <c r="OX386" s="106"/>
      <c r="OY386" s="106"/>
      <c r="OZ386" s="106"/>
      <c r="PA386" s="106"/>
      <c r="PB386" s="106"/>
      <c r="PC386" s="106"/>
      <c r="PD386" s="106"/>
      <c r="PE386" s="106"/>
      <c r="PF386" s="106"/>
      <c r="PG386" s="106"/>
      <c r="PH386" s="106"/>
      <c r="PI386" s="106"/>
      <c r="PJ386" s="106"/>
      <c r="PK386" s="106"/>
      <c r="PL386" s="106"/>
      <c r="PM386" s="106"/>
      <c r="PN386" s="106"/>
      <c r="PO386" s="106"/>
      <c r="PP386" s="106"/>
      <c r="PQ386" s="106"/>
      <c r="PR386" s="106"/>
      <c r="PS386" s="106"/>
      <c r="PT386" s="106"/>
      <c r="PU386" s="106"/>
      <c r="PV386" s="106"/>
      <c r="PW386" s="106"/>
      <c r="PX386" s="106"/>
      <c r="PY386" s="106"/>
      <c r="PZ386" s="106"/>
      <c r="QA386" s="106"/>
      <c r="QB386" s="106"/>
      <c r="QC386" s="106"/>
      <c r="QD386" s="106"/>
      <c r="QE386" s="106"/>
      <c r="QF386" s="106"/>
      <c r="QG386" s="106"/>
      <c r="QH386" s="106"/>
      <c r="QI386" s="106"/>
      <c r="QJ386" s="106"/>
      <c r="QK386" s="106"/>
      <c r="QL386" s="106"/>
      <c r="QM386" s="106"/>
      <c r="QN386" s="106"/>
      <c r="QO386" s="106"/>
      <c r="QP386" s="106"/>
      <c r="QQ386" s="106"/>
      <c r="QR386" s="106"/>
      <c r="QS386" s="106"/>
      <c r="QT386" s="106"/>
      <c r="QU386" s="106"/>
      <c r="QV386" s="106"/>
      <c r="QW386" s="106"/>
      <c r="QX386" s="106"/>
      <c r="QY386" s="106"/>
      <c r="QZ386" s="106"/>
      <c r="RA386" s="106"/>
      <c r="RB386" s="106"/>
      <c r="RC386" s="106"/>
      <c r="RD386" s="106"/>
      <c r="RE386" s="106"/>
      <c r="RF386" s="106"/>
      <c r="RG386" s="106"/>
      <c r="RH386" s="106"/>
      <c r="RI386" s="106"/>
      <c r="RJ386" s="106"/>
      <c r="RK386" s="106"/>
      <c r="RL386" s="106"/>
      <c r="RM386" s="106"/>
      <c r="RN386" s="106"/>
      <c r="RO386" s="106"/>
      <c r="RP386" s="106"/>
      <c r="RQ386" s="106"/>
      <c r="RR386" s="106"/>
    </row>
    <row r="387" spans="1:486" x14ac:dyDescent="0.3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14"/>
      <c r="Q387" s="114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  <c r="GB387" s="106"/>
      <c r="GC387" s="106"/>
      <c r="GD387" s="106"/>
      <c r="GE387" s="106"/>
      <c r="GF387" s="106"/>
      <c r="GG387" s="106"/>
      <c r="GH387" s="106"/>
      <c r="GI387" s="106"/>
      <c r="GJ387" s="106"/>
      <c r="GK387" s="106"/>
      <c r="GL387" s="106"/>
      <c r="GM387" s="106"/>
      <c r="GN387" s="106"/>
      <c r="GO387" s="106"/>
      <c r="GP387" s="106"/>
      <c r="GQ387" s="106"/>
      <c r="GR387" s="106"/>
      <c r="GS387" s="106"/>
      <c r="GT387" s="106"/>
      <c r="GU387" s="106"/>
      <c r="GV387" s="106"/>
      <c r="GW387" s="106"/>
      <c r="GX387" s="106"/>
      <c r="GY387" s="106"/>
      <c r="GZ387" s="106"/>
      <c r="HA387" s="106"/>
      <c r="HB387" s="106"/>
      <c r="HC387" s="106"/>
      <c r="HD387" s="106"/>
      <c r="HE387" s="106"/>
      <c r="HF387" s="106"/>
      <c r="HG387" s="106"/>
      <c r="HH387" s="106"/>
      <c r="HI387" s="106"/>
      <c r="HJ387" s="106"/>
      <c r="HK387" s="106"/>
      <c r="HL387" s="106"/>
      <c r="HM387" s="106"/>
      <c r="HN387" s="106"/>
      <c r="HO387" s="106"/>
      <c r="HP387" s="106"/>
      <c r="HQ387" s="106"/>
      <c r="HR387" s="106"/>
      <c r="HS387" s="106"/>
      <c r="HT387" s="106"/>
      <c r="HU387" s="106"/>
      <c r="HV387" s="106"/>
      <c r="HW387" s="106"/>
      <c r="HX387" s="106"/>
      <c r="HY387" s="106"/>
      <c r="HZ387" s="106"/>
      <c r="IA387" s="106"/>
      <c r="IB387" s="106"/>
      <c r="IC387" s="106"/>
      <c r="ID387" s="106"/>
      <c r="IE387" s="106"/>
      <c r="IF387" s="106"/>
      <c r="IG387" s="106"/>
      <c r="IH387" s="106"/>
      <c r="II387" s="106"/>
      <c r="IJ387" s="106"/>
      <c r="IK387" s="106"/>
      <c r="IL387" s="106"/>
      <c r="IM387" s="106"/>
      <c r="IN387" s="106"/>
      <c r="IO387" s="106"/>
      <c r="IP387" s="106"/>
      <c r="IQ387" s="106"/>
      <c r="IR387" s="106"/>
      <c r="IS387" s="106"/>
      <c r="IT387" s="106"/>
      <c r="IU387" s="106"/>
      <c r="IV387" s="106"/>
      <c r="IW387" s="106"/>
      <c r="IX387" s="106"/>
      <c r="IY387" s="106"/>
      <c r="IZ387" s="106"/>
      <c r="JA387" s="106"/>
      <c r="JB387" s="106"/>
      <c r="JC387" s="106"/>
      <c r="JD387" s="106"/>
      <c r="JE387" s="106"/>
      <c r="JF387" s="106"/>
      <c r="JG387" s="106"/>
      <c r="JH387" s="106"/>
      <c r="JI387" s="106"/>
      <c r="JJ387" s="106"/>
      <c r="JK387" s="106"/>
      <c r="JL387" s="106"/>
      <c r="JM387" s="106"/>
      <c r="JN387" s="106"/>
      <c r="JO387" s="106"/>
      <c r="JP387" s="106"/>
      <c r="JQ387" s="106"/>
      <c r="JR387" s="106"/>
      <c r="JS387" s="106"/>
      <c r="JT387" s="106"/>
      <c r="JU387" s="106"/>
      <c r="JV387" s="106"/>
      <c r="JW387" s="106"/>
      <c r="JX387" s="106"/>
      <c r="JY387" s="106"/>
      <c r="JZ387" s="106"/>
      <c r="KA387" s="106"/>
      <c r="KB387" s="106"/>
      <c r="KC387" s="106"/>
      <c r="KD387" s="106"/>
      <c r="KE387" s="106"/>
      <c r="KF387" s="106"/>
      <c r="KG387" s="106"/>
      <c r="KH387" s="106"/>
      <c r="KI387" s="106"/>
      <c r="KJ387" s="106"/>
      <c r="KK387" s="106"/>
      <c r="KL387" s="106"/>
      <c r="KM387" s="106"/>
      <c r="KN387" s="106"/>
      <c r="KO387" s="106"/>
      <c r="KP387" s="106"/>
      <c r="KQ387" s="106"/>
      <c r="KR387" s="106"/>
      <c r="KS387" s="106"/>
      <c r="KT387" s="106"/>
      <c r="KU387" s="106"/>
      <c r="KV387" s="106"/>
      <c r="KW387" s="106"/>
      <c r="KX387" s="106"/>
      <c r="KY387" s="106"/>
      <c r="KZ387" s="106"/>
      <c r="LA387" s="106"/>
      <c r="LB387" s="106"/>
      <c r="LC387" s="106"/>
      <c r="LD387" s="106"/>
      <c r="LE387" s="106"/>
      <c r="LF387" s="106"/>
      <c r="LG387" s="106"/>
      <c r="LH387" s="106"/>
      <c r="LI387" s="106"/>
      <c r="LJ387" s="106"/>
      <c r="LK387" s="106"/>
      <c r="LL387" s="106"/>
      <c r="LM387" s="106"/>
      <c r="LN387" s="106"/>
      <c r="LO387" s="106"/>
      <c r="LP387" s="106"/>
      <c r="LQ387" s="106"/>
      <c r="LR387" s="106"/>
      <c r="LS387" s="106"/>
      <c r="LT387" s="106"/>
      <c r="LU387" s="106"/>
      <c r="LV387" s="106"/>
      <c r="LW387" s="106"/>
      <c r="LX387" s="106"/>
      <c r="LY387" s="106"/>
      <c r="LZ387" s="106"/>
      <c r="MA387" s="106"/>
      <c r="MB387" s="106"/>
      <c r="MC387" s="106"/>
      <c r="MD387" s="106"/>
      <c r="ME387" s="106"/>
      <c r="MF387" s="106"/>
      <c r="MG387" s="106"/>
      <c r="MH387" s="106"/>
      <c r="MI387" s="106"/>
      <c r="MJ387" s="106"/>
      <c r="MK387" s="106"/>
      <c r="ML387" s="106"/>
      <c r="MM387" s="106"/>
      <c r="MN387" s="106"/>
      <c r="MO387" s="106"/>
      <c r="MP387" s="106"/>
      <c r="MQ387" s="106"/>
      <c r="MR387" s="106"/>
      <c r="MS387" s="106"/>
      <c r="MT387" s="106"/>
      <c r="MU387" s="106"/>
      <c r="MV387" s="106"/>
      <c r="MW387" s="106"/>
      <c r="MX387" s="106"/>
      <c r="MY387" s="106"/>
      <c r="MZ387" s="106"/>
      <c r="NA387" s="106"/>
      <c r="NB387" s="106"/>
      <c r="NC387" s="106"/>
      <c r="ND387" s="106"/>
      <c r="NE387" s="106"/>
      <c r="NF387" s="106"/>
      <c r="NG387" s="106"/>
      <c r="NH387" s="106"/>
      <c r="NI387" s="106"/>
      <c r="NJ387" s="106"/>
      <c r="NK387" s="106"/>
      <c r="NL387" s="106"/>
      <c r="NM387" s="106"/>
      <c r="NN387" s="106"/>
      <c r="NO387" s="106"/>
      <c r="NP387" s="106"/>
      <c r="NQ387" s="106"/>
      <c r="NR387" s="106"/>
      <c r="NS387" s="106"/>
      <c r="NT387" s="106"/>
      <c r="NU387" s="106"/>
      <c r="NV387" s="106"/>
      <c r="NW387" s="106"/>
      <c r="NX387" s="106"/>
      <c r="NY387" s="106"/>
      <c r="NZ387" s="106"/>
      <c r="OA387" s="106"/>
      <c r="OB387" s="106"/>
      <c r="OC387" s="106"/>
      <c r="OD387" s="106"/>
      <c r="OE387" s="106"/>
      <c r="OF387" s="106"/>
      <c r="OG387" s="106"/>
      <c r="OH387" s="106"/>
      <c r="OI387" s="106"/>
      <c r="OJ387" s="106"/>
      <c r="OK387" s="106"/>
      <c r="OL387" s="106"/>
      <c r="OM387" s="106"/>
      <c r="ON387" s="106"/>
      <c r="OO387" s="106"/>
      <c r="OP387" s="106"/>
      <c r="OQ387" s="106"/>
      <c r="OR387" s="106"/>
      <c r="OS387" s="106"/>
      <c r="OT387" s="106"/>
      <c r="OU387" s="106"/>
      <c r="OV387" s="106"/>
      <c r="OW387" s="106"/>
      <c r="OX387" s="106"/>
      <c r="OY387" s="106"/>
      <c r="OZ387" s="106"/>
      <c r="PA387" s="106"/>
      <c r="PB387" s="106"/>
      <c r="PC387" s="106"/>
      <c r="PD387" s="106"/>
      <c r="PE387" s="106"/>
      <c r="PF387" s="106"/>
      <c r="PG387" s="106"/>
      <c r="PH387" s="106"/>
      <c r="PI387" s="106"/>
      <c r="PJ387" s="106"/>
      <c r="PK387" s="106"/>
      <c r="PL387" s="106"/>
      <c r="PM387" s="106"/>
      <c r="PN387" s="106"/>
      <c r="PO387" s="106"/>
      <c r="PP387" s="106"/>
      <c r="PQ387" s="106"/>
      <c r="PR387" s="106"/>
      <c r="PS387" s="106"/>
      <c r="PT387" s="106"/>
      <c r="PU387" s="106"/>
      <c r="PV387" s="106"/>
      <c r="PW387" s="106"/>
      <c r="PX387" s="106"/>
      <c r="PY387" s="106"/>
      <c r="PZ387" s="106"/>
      <c r="QA387" s="106"/>
      <c r="QB387" s="106"/>
      <c r="QC387" s="106"/>
      <c r="QD387" s="106"/>
      <c r="QE387" s="106"/>
      <c r="QF387" s="106"/>
      <c r="QG387" s="106"/>
      <c r="QH387" s="106"/>
      <c r="QI387" s="106"/>
      <c r="QJ387" s="106"/>
      <c r="QK387" s="106"/>
      <c r="QL387" s="106"/>
      <c r="QM387" s="106"/>
      <c r="QN387" s="106"/>
      <c r="QO387" s="106"/>
      <c r="QP387" s="106"/>
      <c r="QQ387" s="106"/>
      <c r="QR387" s="106"/>
      <c r="QS387" s="106"/>
      <c r="QT387" s="106"/>
      <c r="QU387" s="106"/>
      <c r="QV387" s="106"/>
      <c r="QW387" s="106"/>
      <c r="QX387" s="106"/>
      <c r="QY387" s="106"/>
      <c r="QZ387" s="106"/>
      <c r="RA387" s="106"/>
      <c r="RB387" s="106"/>
      <c r="RC387" s="106"/>
      <c r="RD387" s="106"/>
      <c r="RE387" s="106"/>
      <c r="RF387" s="106"/>
      <c r="RG387" s="106"/>
      <c r="RH387" s="106"/>
      <c r="RI387" s="106"/>
      <c r="RJ387" s="106"/>
      <c r="RK387" s="106"/>
      <c r="RL387" s="106"/>
      <c r="RM387" s="106"/>
      <c r="RN387" s="106"/>
      <c r="RO387" s="106"/>
      <c r="RP387" s="106"/>
      <c r="RQ387" s="106"/>
      <c r="RR387" s="106"/>
    </row>
    <row r="388" spans="1:486" x14ac:dyDescent="0.3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14"/>
      <c r="Q388" s="114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  <c r="GB388" s="106"/>
      <c r="GC388" s="106"/>
      <c r="GD388" s="106"/>
      <c r="GE388" s="106"/>
      <c r="GF388" s="106"/>
      <c r="GG388" s="106"/>
      <c r="GH388" s="106"/>
      <c r="GI388" s="106"/>
      <c r="GJ388" s="106"/>
      <c r="GK388" s="106"/>
      <c r="GL388" s="106"/>
      <c r="GM388" s="106"/>
      <c r="GN388" s="106"/>
      <c r="GO388" s="106"/>
      <c r="GP388" s="106"/>
      <c r="GQ388" s="106"/>
      <c r="GR388" s="106"/>
      <c r="GS388" s="106"/>
      <c r="GT388" s="106"/>
      <c r="GU388" s="106"/>
      <c r="GV388" s="106"/>
      <c r="GW388" s="106"/>
      <c r="GX388" s="106"/>
      <c r="GY388" s="106"/>
      <c r="GZ388" s="106"/>
      <c r="HA388" s="106"/>
      <c r="HB388" s="106"/>
      <c r="HC388" s="106"/>
      <c r="HD388" s="106"/>
      <c r="HE388" s="106"/>
      <c r="HF388" s="106"/>
      <c r="HG388" s="106"/>
      <c r="HH388" s="106"/>
      <c r="HI388" s="106"/>
      <c r="HJ388" s="106"/>
      <c r="HK388" s="106"/>
      <c r="HL388" s="106"/>
      <c r="HM388" s="106"/>
      <c r="HN388" s="106"/>
      <c r="HO388" s="106"/>
      <c r="HP388" s="106"/>
      <c r="HQ388" s="106"/>
      <c r="HR388" s="106"/>
      <c r="HS388" s="106"/>
      <c r="HT388" s="106"/>
      <c r="HU388" s="106"/>
      <c r="HV388" s="106"/>
      <c r="HW388" s="106"/>
      <c r="HX388" s="106"/>
      <c r="HY388" s="106"/>
      <c r="HZ388" s="106"/>
      <c r="IA388" s="106"/>
      <c r="IB388" s="106"/>
      <c r="IC388" s="106"/>
      <c r="ID388" s="106"/>
      <c r="IE388" s="106"/>
      <c r="IF388" s="106"/>
      <c r="IG388" s="106"/>
      <c r="IH388" s="106"/>
      <c r="II388" s="106"/>
      <c r="IJ388" s="106"/>
      <c r="IK388" s="106"/>
      <c r="IL388" s="106"/>
      <c r="IM388" s="106"/>
      <c r="IN388" s="106"/>
      <c r="IO388" s="106"/>
      <c r="IP388" s="106"/>
      <c r="IQ388" s="106"/>
      <c r="IR388" s="106"/>
      <c r="IS388" s="106"/>
      <c r="IT388" s="106"/>
      <c r="IU388" s="106"/>
      <c r="IV388" s="106"/>
      <c r="IW388" s="106"/>
      <c r="IX388" s="106"/>
      <c r="IY388" s="106"/>
      <c r="IZ388" s="106"/>
      <c r="JA388" s="106"/>
      <c r="JB388" s="106"/>
      <c r="JC388" s="106"/>
      <c r="JD388" s="106"/>
      <c r="JE388" s="106"/>
      <c r="JF388" s="106"/>
      <c r="JG388" s="106"/>
      <c r="JH388" s="106"/>
      <c r="JI388" s="106"/>
      <c r="JJ388" s="106"/>
      <c r="JK388" s="106"/>
      <c r="JL388" s="106"/>
      <c r="JM388" s="106"/>
      <c r="JN388" s="106"/>
      <c r="JO388" s="106"/>
      <c r="JP388" s="106"/>
      <c r="JQ388" s="106"/>
      <c r="JR388" s="106"/>
      <c r="JS388" s="106"/>
      <c r="JT388" s="106"/>
      <c r="JU388" s="106"/>
      <c r="JV388" s="106"/>
      <c r="JW388" s="106"/>
      <c r="JX388" s="106"/>
      <c r="JY388" s="106"/>
      <c r="JZ388" s="106"/>
      <c r="KA388" s="106"/>
      <c r="KB388" s="106"/>
      <c r="KC388" s="106"/>
      <c r="KD388" s="106"/>
      <c r="KE388" s="106"/>
      <c r="KF388" s="106"/>
      <c r="KG388" s="106"/>
      <c r="KH388" s="106"/>
      <c r="KI388" s="106"/>
      <c r="KJ388" s="106"/>
      <c r="KK388" s="106"/>
      <c r="KL388" s="106"/>
      <c r="KM388" s="106"/>
      <c r="KN388" s="106"/>
      <c r="KO388" s="106"/>
      <c r="KP388" s="106"/>
      <c r="KQ388" s="106"/>
      <c r="KR388" s="106"/>
      <c r="KS388" s="106"/>
      <c r="KT388" s="106"/>
      <c r="KU388" s="106"/>
      <c r="KV388" s="106"/>
      <c r="KW388" s="106"/>
      <c r="KX388" s="106"/>
      <c r="KY388" s="106"/>
      <c r="KZ388" s="106"/>
      <c r="LA388" s="106"/>
      <c r="LB388" s="106"/>
      <c r="LC388" s="106"/>
      <c r="LD388" s="106"/>
      <c r="LE388" s="106"/>
      <c r="LF388" s="106"/>
      <c r="LG388" s="106"/>
      <c r="LH388" s="106"/>
      <c r="LI388" s="106"/>
      <c r="LJ388" s="106"/>
      <c r="LK388" s="106"/>
      <c r="LL388" s="106"/>
      <c r="LM388" s="106"/>
      <c r="LN388" s="106"/>
      <c r="LO388" s="106"/>
      <c r="LP388" s="106"/>
      <c r="LQ388" s="106"/>
      <c r="LR388" s="106"/>
      <c r="LS388" s="106"/>
      <c r="LT388" s="106"/>
      <c r="LU388" s="106"/>
      <c r="LV388" s="106"/>
      <c r="LW388" s="106"/>
      <c r="LX388" s="106"/>
      <c r="LY388" s="106"/>
      <c r="LZ388" s="106"/>
      <c r="MA388" s="106"/>
      <c r="MB388" s="106"/>
      <c r="MC388" s="106"/>
      <c r="MD388" s="106"/>
      <c r="ME388" s="106"/>
      <c r="MF388" s="106"/>
      <c r="MG388" s="106"/>
      <c r="MH388" s="106"/>
      <c r="MI388" s="106"/>
      <c r="MJ388" s="106"/>
      <c r="MK388" s="106"/>
      <c r="ML388" s="106"/>
      <c r="MM388" s="106"/>
      <c r="MN388" s="106"/>
      <c r="MO388" s="106"/>
      <c r="MP388" s="106"/>
      <c r="MQ388" s="106"/>
      <c r="MR388" s="106"/>
      <c r="MS388" s="106"/>
      <c r="MT388" s="106"/>
      <c r="MU388" s="106"/>
      <c r="MV388" s="106"/>
      <c r="MW388" s="106"/>
      <c r="MX388" s="106"/>
      <c r="MY388" s="106"/>
      <c r="MZ388" s="106"/>
      <c r="NA388" s="106"/>
      <c r="NB388" s="106"/>
      <c r="NC388" s="106"/>
      <c r="ND388" s="106"/>
      <c r="NE388" s="106"/>
      <c r="NF388" s="106"/>
      <c r="NG388" s="106"/>
      <c r="NH388" s="106"/>
      <c r="NI388" s="106"/>
      <c r="NJ388" s="106"/>
      <c r="NK388" s="106"/>
      <c r="NL388" s="106"/>
      <c r="NM388" s="106"/>
      <c r="NN388" s="106"/>
      <c r="NO388" s="106"/>
      <c r="NP388" s="106"/>
      <c r="NQ388" s="106"/>
      <c r="NR388" s="106"/>
      <c r="NS388" s="106"/>
      <c r="NT388" s="106"/>
      <c r="NU388" s="106"/>
      <c r="NV388" s="106"/>
      <c r="NW388" s="106"/>
      <c r="NX388" s="106"/>
      <c r="NY388" s="106"/>
      <c r="NZ388" s="106"/>
      <c r="OA388" s="106"/>
      <c r="OB388" s="106"/>
      <c r="OC388" s="106"/>
      <c r="OD388" s="106"/>
      <c r="OE388" s="106"/>
      <c r="OF388" s="106"/>
      <c r="OG388" s="106"/>
      <c r="OH388" s="106"/>
      <c r="OI388" s="106"/>
      <c r="OJ388" s="106"/>
      <c r="OK388" s="106"/>
      <c r="OL388" s="106"/>
      <c r="OM388" s="106"/>
      <c r="ON388" s="106"/>
      <c r="OO388" s="106"/>
      <c r="OP388" s="106"/>
      <c r="OQ388" s="106"/>
      <c r="OR388" s="106"/>
      <c r="OS388" s="106"/>
      <c r="OT388" s="106"/>
      <c r="OU388" s="106"/>
      <c r="OV388" s="106"/>
      <c r="OW388" s="106"/>
      <c r="OX388" s="106"/>
      <c r="OY388" s="106"/>
      <c r="OZ388" s="106"/>
      <c r="PA388" s="106"/>
      <c r="PB388" s="106"/>
      <c r="PC388" s="106"/>
      <c r="PD388" s="106"/>
      <c r="PE388" s="106"/>
      <c r="PF388" s="106"/>
      <c r="PG388" s="106"/>
      <c r="PH388" s="106"/>
      <c r="PI388" s="106"/>
      <c r="PJ388" s="106"/>
      <c r="PK388" s="106"/>
      <c r="PL388" s="106"/>
      <c r="PM388" s="106"/>
      <c r="PN388" s="106"/>
      <c r="PO388" s="106"/>
      <c r="PP388" s="106"/>
      <c r="PQ388" s="106"/>
      <c r="PR388" s="106"/>
      <c r="PS388" s="106"/>
      <c r="PT388" s="106"/>
      <c r="PU388" s="106"/>
      <c r="PV388" s="106"/>
      <c r="PW388" s="106"/>
      <c r="PX388" s="106"/>
      <c r="PY388" s="106"/>
      <c r="PZ388" s="106"/>
      <c r="QA388" s="106"/>
      <c r="QB388" s="106"/>
      <c r="QC388" s="106"/>
      <c r="QD388" s="106"/>
      <c r="QE388" s="106"/>
      <c r="QF388" s="106"/>
      <c r="QG388" s="106"/>
      <c r="QH388" s="106"/>
      <c r="QI388" s="106"/>
      <c r="QJ388" s="106"/>
      <c r="QK388" s="106"/>
      <c r="QL388" s="106"/>
      <c r="QM388" s="106"/>
      <c r="QN388" s="106"/>
      <c r="QO388" s="106"/>
      <c r="QP388" s="106"/>
      <c r="QQ388" s="106"/>
      <c r="QR388" s="106"/>
      <c r="QS388" s="106"/>
      <c r="QT388" s="106"/>
      <c r="QU388" s="106"/>
      <c r="QV388" s="106"/>
      <c r="QW388" s="106"/>
      <c r="QX388" s="106"/>
      <c r="QY388" s="106"/>
      <c r="QZ388" s="106"/>
      <c r="RA388" s="106"/>
      <c r="RB388" s="106"/>
      <c r="RC388" s="106"/>
      <c r="RD388" s="106"/>
      <c r="RE388" s="106"/>
      <c r="RF388" s="106"/>
      <c r="RG388" s="106"/>
      <c r="RH388" s="106"/>
      <c r="RI388" s="106"/>
      <c r="RJ388" s="106"/>
      <c r="RK388" s="106"/>
      <c r="RL388" s="106"/>
      <c r="RM388" s="106"/>
      <c r="RN388" s="106"/>
      <c r="RO388" s="106"/>
      <c r="RP388" s="106"/>
      <c r="RQ388" s="106"/>
      <c r="RR388" s="106"/>
    </row>
    <row r="389" spans="1:486" x14ac:dyDescent="0.3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14"/>
      <c r="Q389" s="114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  <c r="GB389" s="106"/>
      <c r="GC389" s="106"/>
      <c r="GD389" s="106"/>
      <c r="GE389" s="106"/>
      <c r="GF389" s="106"/>
      <c r="GG389" s="106"/>
      <c r="GH389" s="106"/>
      <c r="GI389" s="106"/>
      <c r="GJ389" s="106"/>
      <c r="GK389" s="106"/>
      <c r="GL389" s="106"/>
      <c r="GM389" s="106"/>
      <c r="GN389" s="106"/>
      <c r="GO389" s="106"/>
      <c r="GP389" s="106"/>
      <c r="GQ389" s="106"/>
      <c r="GR389" s="106"/>
      <c r="GS389" s="106"/>
      <c r="GT389" s="106"/>
      <c r="GU389" s="106"/>
      <c r="GV389" s="106"/>
      <c r="GW389" s="106"/>
      <c r="GX389" s="106"/>
      <c r="GY389" s="106"/>
      <c r="GZ389" s="106"/>
      <c r="HA389" s="106"/>
      <c r="HB389" s="106"/>
      <c r="HC389" s="106"/>
      <c r="HD389" s="106"/>
      <c r="HE389" s="106"/>
      <c r="HF389" s="106"/>
      <c r="HG389" s="106"/>
      <c r="HH389" s="106"/>
      <c r="HI389" s="106"/>
      <c r="HJ389" s="106"/>
      <c r="HK389" s="106"/>
      <c r="HL389" s="106"/>
      <c r="HM389" s="106"/>
      <c r="HN389" s="106"/>
      <c r="HO389" s="106"/>
      <c r="HP389" s="106"/>
      <c r="HQ389" s="106"/>
      <c r="HR389" s="106"/>
      <c r="HS389" s="106"/>
      <c r="HT389" s="106"/>
      <c r="HU389" s="106"/>
      <c r="HV389" s="106"/>
      <c r="HW389" s="106"/>
      <c r="HX389" s="106"/>
      <c r="HY389" s="106"/>
      <c r="HZ389" s="106"/>
      <c r="IA389" s="106"/>
      <c r="IB389" s="106"/>
      <c r="IC389" s="106"/>
      <c r="ID389" s="106"/>
      <c r="IE389" s="106"/>
      <c r="IF389" s="106"/>
      <c r="IG389" s="106"/>
      <c r="IH389" s="106"/>
      <c r="II389" s="106"/>
      <c r="IJ389" s="106"/>
      <c r="IK389" s="106"/>
      <c r="IL389" s="106"/>
      <c r="IM389" s="106"/>
      <c r="IN389" s="106"/>
      <c r="IO389" s="106"/>
      <c r="IP389" s="106"/>
      <c r="IQ389" s="106"/>
      <c r="IR389" s="106"/>
      <c r="IS389" s="106"/>
      <c r="IT389" s="106"/>
      <c r="IU389" s="106"/>
      <c r="IV389" s="106"/>
      <c r="IW389" s="106"/>
      <c r="IX389" s="106"/>
      <c r="IY389" s="106"/>
      <c r="IZ389" s="106"/>
      <c r="JA389" s="106"/>
      <c r="JB389" s="106"/>
      <c r="JC389" s="106"/>
      <c r="JD389" s="106"/>
      <c r="JE389" s="106"/>
      <c r="JF389" s="106"/>
      <c r="JG389" s="106"/>
      <c r="JH389" s="106"/>
      <c r="JI389" s="106"/>
      <c r="JJ389" s="106"/>
      <c r="JK389" s="106"/>
      <c r="JL389" s="106"/>
      <c r="JM389" s="106"/>
      <c r="JN389" s="106"/>
      <c r="JO389" s="106"/>
      <c r="JP389" s="106"/>
      <c r="JQ389" s="106"/>
      <c r="JR389" s="106"/>
      <c r="JS389" s="106"/>
      <c r="JT389" s="106"/>
      <c r="JU389" s="106"/>
      <c r="JV389" s="106"/>
      <c r="JW389" s="106"/>
      <c r="JX389" s="106"/>
      <c r="JY389" s="106"/>
      <c r="JZ389" s="106"/>
      <c r="KA389" s="106"/>
      <c r="KB389" s="106"/>
      <c r="KC389" s="106"/>
      <c r="KD389" s="106"/>
      <c r="KE389" s="106"/>
      <c r="KF389" s="106"/>
      <c r="KG389" s="106"/>
      <c r="KH389" s="106"/>
      <c r="KI389" s="106"/>
      <c r="KJ389" s="106"/>
      <c r="KK389" s="106"/>
      <c r="KL389" s="106"/>
      <c r="KM389" s="106"/>
      <c r="KN389" s="106"/>
      <c r="KO389" s="106"/>
      <c r="KP389" s="106"/>
      <c r="KQ389" s="106"/>
      <c r="KR389" s="106"/>
      <c r="KS389" s="106"/>
      <c r="KT389" s="106"/>
      <c r="KU389" s="106"/>
      <c r="KV389" s="106"/>
      <c r="KW389" s="106"/>
      <c r="KX389" s="106"/>
      <c r="KY389" s="106"/>
      <c r="KZ389" s="106"/>
      <c r="LA389" s="106"/>
      <c r="LB389" s="106"/>
      <c r="LC389" s="106"/>
      <c r="LD389" s="106"/>
      <c r="LE389" s="106"/>
      <c r="LF389" s="106"/>
      <c r="LG389" s="106"/>
      <c r="LH389" s="106"/>
      <c r="LI389" s="106"/>
      <c r="LJ389" s="106"/>
      <c r="LK389" s="106"/>
      <c r="LL389" s="106"/>
      <c r="LM389" s="106"/>
      <c r="LN389" s="106"/>
      <c r="LO389" s="106"/>
      <c r="LP389" s="106"/>
      <c r="LQ389" s="106"/>
      <c r="LR389" s="106"/>
      <c r="LS389" s="106"/>
      <c r="LT389" s="106"/>
      <c r="LU389" s="106"/>
      <c r="LV389" s="106"/>
      <c r="LW389" s="106"/>
      <c r="LX389" s="106"/>
      <c r="LY389" s="106"/>
      <c r="LZ389" s="106"/>
      <c r="MA389" s="106"/>
      <c r="MB389" s="106"/>
      <c r="MC389" s="106"/>
      <c r="MD389" s="106"/>
      <c r="ME389" s="106"/>
      <c r="MF389" s="106"/>
      <c r="MG389" s="106"/>
      <c r="MH389" s="106"/>
      <c r="MI389" s="106"/>
      <c r="MJ389" s="106"/>
      <c r="MK389" s="106"/>
      <c r="ML389" s="106"/>
      <c r="MM389" s="106"/>
      <c r="MN389" s="106"/>
      <c r="MO389" s="106"/>
      <c r="MP389" s="106"/>
      <c r="MQ389" s="106"/>
      <c r="MR389" s="106"/>
      <c r="MS389" s="106"/>
      <c r="MT389" s="106"/>
      <c r="MU389" s="106"/>
      <c r="MV389" s="106"/>
      <c r="MW389" s="106"/>
      <c r="MX389" s="106"/>
      <c r="MY389" s="106"/>
      <c r="MZ389" s="106"/>
      <c r="NA389" s="106"/>
      <c r="NB389" s="106"/>
      <c r="NC389" s="106"/>
      <c r="ND389" s="106"/>
      <c r="NE389" s="106"/>
      <c r="NF389" s="106"/>
      <c r="NG389" s="106"/>
      <c r="NH389" s="106"/>
      <c r="NI389" s="106"/>
      <c r="NJ389" s="106"/>
      <c r="NK389" s="106"/>
      <c r="NL389" s="106"/>
      <c r="NM389" s="106"/>
      <c r="NN389" s="106"/>
      <c r="NO389" s="106"/>
      <c r="NP389" s="106"/>
      <c r="NQ389" s="106"/>
      <c r="NR389" s="106"/>
      <c r="NS389" s="106"/>
      <c r="NT389" s="106"/>
      <c r="NU389" s="106"/>
      <c r="NV389" s="106"/>
      <c r="NW389" s="106"/>
      <c r="NX389" s="106"/>
      <c r="NY389" s="106"/>
      <c r="NZ389" s="106"/>
      <c r="OA389" s="106"/>
      <c r="OB389" s="106"/>
      <c r="OC389" s="106"/>
      <c r="OD389" s="106"/>
      <c r="OE389" s="106"/>
      <c r="OF389" s="106"/>
      <c r="OG389" s="106"/>
      <c r="OH389" s="106"/>
      <c r="OI389" s="106"/>
      <c r="OJ389" s="106"/>
      <c r="OK389" s="106"/>
      <c r="OL389" s="106"/>
      <c r="OM389" s="106"/>
      <c r="ON389" s="106"/>
      <c r="OO389" s="106"/>
      <c r="OP389" s="106"/>
      <c r="OQ389" s="106"/>
      <c r="OR389" s="106"/>
      <c r="OS389" s="106"/>
      <c r="OT389" s="106"/>
      <c r="OU389" s="106"/>
      <c r="OV389" s="106"/>
      <c r="OW389" s="106"/>
      <c r="OX389" s="106"/>
      <c r="OY389" s="106"/>
      <c r="OZ389" s="106"/>
      <c r="PA389" s="106"/>
      <c r="PB389" s="106"/>
      <c r="PC389" s="106"/>
      <c r="PD389" s="106"/>
      <c r="PE389" s="106"/>
      <c r="PF389" s="106"/>
      <c r="PG389" s="106"/>
      <c r="PH389" s="106"/>
      <c r="PI389" s="106"/>
      <c r="PJ389" s="106"/>
      <c r="PK389" s="106"/>
      <c r="PL389" s="106"/>
      <c r="PM389" s="106"/>
      <c r="PN389" s="106"/>
      <c r="PO389" s="106"/>
      <c r="PP389" s="106"/>
      <c r="PQ389" s="106"/>
      <c r="PR389" s="106"/>
      <c r="PS389" s="106"/>
      <c r="PT389" s="106"/>
      <c r="PU389" s="106"/>
      <c r="PV389" s="106"/>
      <c r="PW389" s="106"/>
      <c r="PX389" s="106"/>
      <c r="PY389" s="106"/>
      <c r="PZ389" s="106"/>
      <c r="QA389" s="106"/>
      <c r="QB389" s="106"/>
      <c r="QC389" s="106"/>
      <c r="QD389" s="106"/>
      <c r="QE389" s="106"/>
      <c r="QF389" s="106"/>
      <c r="QG389" s="106"/>
      <c r="QH389" s="106"/>
      <c r="QI389" s="106"/>
      <c r="QJ389" s="106"/>
      <c r="QK389" s="106"/>
      <c r="QL389" s="106"/>
      <c r="QM389" s="106"/>
      <c r="QN389" s="106"/>
      <c r="QO389" s="106"/>
      <c r="QP389" s="106"/>
      <c r="QQ389" s="106"/>
      <c r="QR389" s="106"/>
      <c r="QS389" s="106"/>
      <c r="QT389" s="106"/>
      <c r="QU389" s="106"/>
      <c r="QV389" s="106"/>
      <c r="QW389" s="106"/>
      <c r="QX389" s="106"/>
      <c r="QY389" s="106"/>
      <c r="QZ389" s="106"/>
      <c r="RA389" s="106"/>
      <c r="RB389" s="106"/>
      <c r="RC389" s="106"/>
      <c r="RD389" s="106"/>
      <c r="RE389" s="106"/>
      <c r="RF389" s="106"/>
      <c r="RG389" s="106"/>
      <c r="RH389" s="106"/>
      <c r="RI389" s="106"/>
      <c r="RJ389" s="106"/>
      <c r="RK389" s="106"/>
      <c r="RL389" s="106"/>
      <c r="RM389" s="106"/>
      <c r="RN389" s="106"/>
      <c r="RO389" s="106"/>
      <c r="RP389" s="106"/>
      <c r="RQ389" s="106"/>
      <c r="RR389" s="106"/>
    </row>
    <row r="390" spans="1:486" x14ac:dyDescent="0.3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14"/>
      <c r="Q390" s="114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  <c r="GB390" s="106"/>
      <c r="GC390" s="106"/>
      <c r="GD390" s="106"/>
      <c r="GE390" s="106"/>
      <c r="GF390" s="106"/>
      <c r="GG390" s="106"/>
      <c r="GH390" s="106"/>
      <c r="GI390" s="106"/>
      <c r="GJ390" s="106"/>
      <c r="GK390" s="106"/>
      <c r="GL390" s="106"/>
      <c r="GM390" s="106"/>
      <c r="GN390" s="106"/>
      <c r="GO390" s="106"/>
      <c r="GP390" s="106"/>
      <c r="GQ390" s="106"/>
      <c r="GR390" s="106"/>
      <c r="GS390" s="106"/>
      <c r="GT390" s="106"/>
      <c r="GU390" s="106"/>
      <c r="GV390" s="106"/>
      <c r="GW390" s="106"/>
      <c r="GX390" s="106"/>
      <c r="GY390" s="106"/>
      <c r="GZ390" s="106"/>
      <c r="HA390" s="106"/>
      <c r="HB390" s="106"/>
      <c r="HC390" s="106"/>
      <c r="HD390" s="106"/>
      <c r="HE390" s="106"/>
      <c r="HF390" s="106"/>
      <c r="HG390" s="106"/>
      <c r="HH390" s="106"/>
      <c r="HI390" s="106"/>
      <c r="HJ390" s="106"/>
      <c r="HK390" s="106"/>
      <c r="HL390" s="106"/>
      <c r="HM390" s="106"/>
      <c r="HN390" s="106"/>
      <c r="HO390" s="106"/>
      <c r="HP390" s="106"/>
      <c r="HQ390" s="106"/>
      <c r="HR390" s="106"/>
      <c r="HS390" s="106"/>
      <c r="HT390" s="106"/>
      <c r="HU390" s="106"/>
      <c r="HV390" s="106"/>
      <c r="HW390" s="106"/>
      <c r="HX390" s="106"/>
      <c r="HY390" s="106"/>
      <c r="HZ390" s="106"/>
      <c r="IA390" s="106"/>
      <c r="IB390" s="106"/>
      <c r="IC390" s="106"/>
      <c r="ID390" s="106"/>
      <c r="IE390" s="106"/>
      <c r="IF390" s="106"/>
      <c r="IG390" s="106"/>
      <c r="IH390" s="106"/>
      <c r="II390" s="106"/>
      <c r="IJ390" s="106"/>
      <c r="IK390" s="106"/>
      <c r="IL390" s="106"/>
      <c r="IM390" s="106"/>
      <c r="IN390" s="106"/>
      <c r="IO390" s="106"/>
      <c r="IP390" s="106"/>
      <c r="IQ390" s="106"/>
      <c r="IR390" s="106"/>
      <c r="IS390" s="106"/>
      <c r="IT390" s="106"/>
      <c r="IU390" s="106"/>
      <c r="IV390" s="106"/>
      <c r="IW390" s="106"/>
      <c r="IX390" s="106"/>
      <c r="IY390" s="106"/>
      <c r="IZ390" s="106"/>
      <c r="JA390" s="106"/>
      <c r="JB390" s="106"/>
      <c r="JC390" s="106"/>
      <c r="JD390" s="106"/>
      <c r="JE390" s="106"/>
      <c r="JF390" s="106"/>
      <c r="JG390" s="106"/>
      <c r="JH390" s="106"/>
      <c r="JI390" s="106"/>
      <c r="JJ390" s="106"/>
      <c r="JK390" s="106"/>
      <c r="JL390" s="106"/>
      <c r="JM390" s="106"/>
      <c r="JN390" s="106"/>
      <c r="JO390" s="106"/>
      <c r="JP390" s="106"/>
      <c r="JQ390" s="106"/>
      <c r="JR390" s="106"/>
      <c r="JS390" s="106"/>
      <c r="JT390" s="106"/>
      <c r="JU390" s="106"/>
      <c r="JV390" s="106"/>
      <c r="JW390" s="106"/>
      <c r="JX390" s="106"/>
      <c r="JY390" s="106"/>
      <c r="JZ390" s="106"/>
      <c r="KA390" s="106"/>
      <c r="KB390" s="106"/>
      <c r="KC390" s="106"/>
      <c r="KD390" s="106"/>
      <c r="KE390" s="106"/>
      <c r="KF390" s="106"/>
      <c r="KG390" s="106"/>
      <c r="KH390" s="106"/>
      <c r="KI390" s="106"/>
      <c r="KJ390" s="106"/>
      <c r="KK390" s="106"/>
      <c r="KL390" s="106"/>
      <c r="KM390" s="106"/>
      <c r="KN390" s="106"/>
      <c r="KO390" s="106"/>
      <c r="KP390" s="106"/>
      <c r="KQ390" s="106"/>
      <c r="KR390" s="106"/>
      <c r="KS390" s="106"/>
      <c r="KT390" s="106"/>
      <c r="KU390" s="106"/>
      <c r="KV390" s="106"/>
      <c r="KW390" s="106"/>
      <c r="KX390" s="106"/>
      <c r="KY390" s="106"/>
      <c r="KZ390" s="106"/>
      <c r="LA390" s="106"/>
      <c r="LB390" s="106"/>
      <c r="LC390" s="106"/>
      <c r="LD390" s="106"/>
      <c r="LE390" s="106"/>
      <c r="LF390" s="106"/>
      <c r="LG390" s="106"/>
      <c r="LH390" s="106"/>
      <c r="LI390" s="106"/>
      <c r="LJ390" s="106"/>
      <c r="LK390" s="106"/>
      <c r="LL390" s="106"/>
      <c r="LM390" s="106"/>
      <c r="LN390" s="106"/>
      <c r="LO390" s="106"/>
      <c r="LP390" s="106"/>
      <c r="LQ390" s="106"/>
      <c r="LR390" s="106"/>
      <c r="LS390" s="106"/>
      <c r="LT390" s="106"/>
      <c r="LU390" s="106"/>
      <c r="LV390" s="106"/>
      <c r="LW390" s="106"/>
      <c r="LX390" s="106"/>
      <c r="LY390" s="106"/>
      <c r="LZ390" s="106"/>
      <c r="MA390" s="106"/>
      <c r="MB390" s="106"/>
      <c r="MC390" s="106"/>
      <c r="MD390" s="106"/>
      <c r="ME390" s="106"/>
      <c r="MF390" s="106"/>
      <c r="MG390" s="106"/>
      <c r="MH390" s="106"/>
      <c r="MI390" s="106"/>
      <c r="MJ390" s="106"/>
      <c r="MK390" s="106"/>
      <c r="ML390" s="106"/>
      <c r="MM390" s="106"/>
      <c r="MN390" s="106"/>
      <c r="MO390" s="106"/>
      <c r="MP390" s="106"/>
      <c r="MQ390" s="106"/>
      <c r="MR390" s="106"/>
      <c r="MS390" s="106"/>
      <c r="MT390" s="106"/>
      <c r="MU390" s="106"/>
      <c r="MV390" s="106"/>
      <c r="MW390" s="106"/>
      <c r="MX390" s="106"/>
      <c r="MY390" s="106"/>
      <c r="MZ390" s="106"/>
      <c r="NA390" s="106"/>
      <c r="NB390" s="106"/>
      <c r="NC390" s="106"/>
      <c r="ND390" s="106"/>
      <c r="NE390" s="106"/>
      <c r="NF390" s="106"/>
      <c r="NG390" s="106"/>
      <c r="NH390" s="106"/>
      <c r="NI390" s="106"/>
      <c r="NJ390" s="106"/>
      <c r="NK390" s="106"/>
      <c r="NL390" s="106"/>
      <c r="NM390" s="106"/>
      <c r="NN390" s="106"/>
      <c r="NO390" s="106"/>
      <c r="NP390" s="106"/>
      <c r="NQ390" s="106"/>
      <c r="NR390" s="106"/>
      <c r="NS390" s="106"/>
      <c r="NT390" s="106"/>
      <c r="NU390" s="106"/>
      <c r="NV390" s="106"/>
      <c r="NW390" s="106"/>
      <c r="NX390" s="106"/>
      <c r="NY390" s="106"/>
      <c r="NZ390" s="106"/>
      <c r="OA390" s="106"/>
      <c r="OB390" s="106"/>
      <c r="OC390" s="106"/>
      <c r="OD390" s="106"/>
      <c r="OE390" s="106"/>
      <c r="OF390" s="106"/>
      <c r="OG390" s="106"/>
      <c r="OH390" s="106"/>
      <c r="OI390" s="106"/>
      <c r="OJ390" s="106"/>
      <c r="OK390" s="106"/>
      <c r="OL390" s="106"/>
      <c r="OM390" s="106"/>
      <c r="ON390" s="106"/>
      <c r="OO390" s="106"/>
      <c r="OP390" s="106"/>
      <c r="OQ390" s="106"/>
      <c r="OR390" s="106"/>
      <c r="OS390" s="106"/>
      <c r="OT390" s="106"/>
      <c r="OU390" s="106"/>
      <c r="OV390" s="106"/>
      <c r="OW390" s="106"/>
      <c r="OX390" s="106"/>
      <c r="OY390" s="106"/>
      <c r="OZ390" s="106"/>
      <c r="PA390" s="106"/>
      <c r="PB390" s="106"/>
      <c r="PC390" s="106"/>
      <c r="PD390" s="106"/>
      <c r="PE390" s="106"/>
      <c r="PF390" s="106"/>
      <c r="PG390" s="106"/>
      <c r="PH390" s="106"/>
      <c r="PI390" s="106"/>
      <c r="PJ390" s="106"/>
      <c r="PK390" s="106"/>
      <c r="PL390" s="106"/>
      <c r="PM390" s="106"/>
      <c r="PN390" s="106"/>
      <c r="PO390" s="106"/>
      <c r="PP390" s="106"/>
      <c r="PQ390" s="106"/>
      <c r="PR390" s="106"/>
      <c r="PS390" s="106"/>
      <c r="PT390" s="106"/>
      <c r="PU390" s="106"/>
      <c r="PV390" s="106"/>
      <c r="PW390" s="106"/>
      <c r="PX390" s="106"/>
      <c r="PY390" s="106"/>
      <c r="PZ390" s="106"/>
      <c r="QA390" s="106"/>
      <c r="QB390" s="106"/>
      <c r="QC390" s="106"/>
      <c r="QD390" s="106"/>
      <c r="QE390" s="106"/>
      <c r="QF390" s="106"/>
      <c r="QG390" s="106"/>
      <c r="QH390" s="106"/>
      <c r="QI390" s="106"/>
      <c r="QJ390" s="106"/>
      <c r="QK390" s="106"/>
      <c r="QL390" s="106"/>
      <c r="QM390" s="106"/>
      <c r="QN390" s="106"/>
      <c r="QO390" s="106"/>
      <c r="QP390" s="106"/>
      <c r="QQ390" s="106"/>
      <c r="QR390" s="106"/>
      <c r="QS390" s="106"/>
      <c r="QT390" s="106"/>
      <c r="QU390" s="106"/>
      <c r="QV390" s="106"/>
      <c r="QW390" s="106"/>
      <c r="QX390" s="106"/>
      <c r="QY390" s="106"/>
      <c r="QZ390" s="106"/>
      <c r="RA390" s="106"/>
      <c r="RB390" s="106"/>
      <c r="RC390" s="106"/>
      <c r="RD390" s="106"/>
      <c r="RE390" s="106"/>
      <c r="RF390" s="106"/>
      <c r="RG390" s="106"/>
      <c r="RH390" s="106"/>
      <c r="RI390" s="106"/>
      <c r="RJ390" s="106"/>
      <c r="RK390" s="106"/>
      <c r="RL390" s="106"/>
      <c r="RM390" s="106"/>
      <c r="RN390" s="106"/>
      <c r="RO390" s="106"/>
      <c r="RP390" s="106"/>
      <c r="RQ390" s="106"/>
      <c r="RR390" s="106"/>
    </row>
    <row r="391" spans="1:486" x14ac:dyDescent="0.3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14"/>
      <c r="Q391" s="114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  <c r="GB391" s="106"/>
      <c r="GC391" s="106"/>
      <c r="GD391" s="106"/>
      <c r="GE391" s="106"/>
      <c r="GF391" s="106"/>
      <c r="GG391" s="106"/>
      <c r="GH391" s="106"/>
      <c r="GI391" s="106"/>
      <c r="GJ391" s="106"/>
      <c r="GK391" s="106"/>
      <c r="GL391" s="106"/>
      <c r="GM391" s="106"/>
      <c r="GN391" s="106"/>
      <c r="GO391" s="106"/>
      <c r="GP391" s="106"/>
      <c r="GQ391" s="106"/>
      <c r="GR391" s="106"/>
      <c r="GS391" s="106"/>
      <c r="GT391" s="106"/>
      <c r="GU391" s="106"/>
      <c r="GV391" s="106"/>
      <c r="GW391" s="106"/>
      <c r="GX391" s="106"/>
      <c r="GY391" s="106"/>
      <c r="GZ391" s="106"/>
      <c r="HA391" s="106"/>
      <c r="HB391" s="106"/>
      <c r="HC391" s="106"/>
      <c r="HD391" s="106"/>
      <c r="HE391" s="106"/>
      <c r="HF391" s="106"/>
      <c r="HG391" s="106"/>
      <c r="HH391" s="106"/>
      <c r="HI391" s="106"/>
      <c r="HJ391" s="106"/>
      <c r="HK391" s="106"/>
      <c r="HL391" s="106"/>
      <c r="HM391" s="106"/>
      <c r="HN391" s="106"/>
      <c r="HO391" s="106"/>
      <c r="HP391" s="106"/>
      <c r="HQ391" s="106"/>
      <c r="HR391" s="106"/>
      <c r="HS391" s="106"/>
      <c r="HT391" s="106"/>
      <c r="HU391" s="106"/>
      <c r="HV391" s="106"/>
      <c r="HW391" s="106"/>
      <c r="HX391" s="106"/>
      <c r="HY391" s="106"/>
      <c r="HZ391" s="106"/>
      <c r="IA391" s="106"/>
      <c r="IB391" s="106"/>
      <c r="IC391" s="106"/>
      <c r="ID391" s="106"/>
      <c r="IE391" s="106"/>
      <c r="IF391" s="106"/>
      <c r="IG391" s="106"/>
      <c r="IH391" s="106"/>
      <c r="II391" s="106"/>
      <c r="IJ391" s="106"/>
      <c r="IK391" s="106"/>
      <c r="IL391" s="106"/>
      <c r="IM391" s="106"/>
      <c r="IN391" s="106"/>
      <c r="IO391" s="106"/>
      <c r="IP391" s="106"/>
      <c r="IQ391" s="106"/>
      <c r="IR391" s="106"/>
      <c r="IS391" s="106"/>
      <c r="IT391" s="106"/>
      <c r="IU391" s="106"/>
      <c r="IV391" s="106"/>
      <c r="IW391" s="106"/>
      <c r="IX391" s="106"/>
      <c r="IY391" s="106"/>
      <c r="IZ391" s="106"/>
      <c r="JA391" s="106"/>
      <c r="JB391" s="106"/>
      <c r="JC391" s="106"/>
      <c r="JD391" s="106"/>
      <c r="JE391" s="106"/>
      <c r="JF391" s="106"/>
      <c r="JG391" s="106"/>
      <c r="JH391" s="106"/>
      <c r="JI391" s="106"/>
      <c r="JJ391" s="106"/>
      <c r="JK391" s="106"/>
      <c r="JL391" s="106"/>
      <c r="JM391" s="106"/>
      <c r="JN391" s="106"/>
      <c r="JO391" s="106"/>
      <c r="JP391" s="106"/>
      <c r="JQ391" s="106"/>
      <c r="JR391" s="106"/>
      <c r="JS391" s="106"/>
      <c r="JT391" s="106"/>
      <c r="JU391" s="106"/>
      <c r="JV391" s="106"/>
      <c r="JW391" s="106"/>
      <c r="JX391" s="106"/>
      <c r="JY391" s="106"/>
      <c r="JZ391" s="106"/>
      <c r="KA391" s="106"/>
      <c r="KB391" s="106"/>
      <c r="KC391" s="106"/>
      <c r="KD391" s="106"/>
      <c r="KE391" s="106"/>
      <c r="KF391" s="106"/>
      <c r="KG391" s="106"/>
      <c r="KH391" s="106"/>
      <c r="KI391" s="106"/>
      <c r="KJ391" s="106"/>
      <c r="KK391" s="106"/>
      <c r="KL391" s="106"/>
      <c r="KM391" s="106"/>
      <c r="KN391" s="106"/>
      <c r="KO391" s="106"/>
      <c r="KP391" s="106"/>
      <c r="KQ391" s="106"/>
      <c r="KR391" s="106"/>
      <c r="KS391" s="106"/>
      <c r="KT391" s="106"/>
      <c r="KU391" s="106"/>
      <c r="KV391" s="106"/>
      <c r="KW391" s="106"/>
      <c r="KX391" s="106"/>
      <c r="KY391" s="106"/>
      <c r="KZ391" s="106"/>
      <c r="LA391" s="106"/>
      <c r="LB391" s="106"/>
      <c r="LC391" s="106"/>
      <c r="LD391" s="106"/>
      <c r="LE391" s="106"/>
      <c r="LF391" s="106"/>
      <c r="LG391" s="106"/>
      <c r="LH391" s="106"/>
      <c r="LI391" s="106"/>
      <c r="LJ391" s="106"/>
      <c r="LK391" s="106"/>
      <c r="LL391" s="106"/>
      <c r="LM391" s="106"/>
      <c r="LN391" s="106"/>
      <c r="LO391" s="106"/>
      <c r="LP391" s="106"/>
      <c r="LQ391" s="106"/>
      <c r="LR391" s="106"/>
      <c r="LS391" s="106"/>
      <c r="LT391" s="106"/>
      <c r="LU391" s="106"/>
      <c r="LV391" s="106"/>
      <c r="LW391" s="106"/>
      <c r="LX391" s="106"/>
      <c r="LY391" s="106"/>
      <c r="LZ391" s="106"/>
      <c r="MA391" s="106"/>
      <c r="MB391" s="106"/>
      <c r="MC391" s="106"/>
      <c r="MD391" s="106"/>
      <c r="ME391" s="106"/>
      <c r="MF391" s="106"/>
      <c r="MG391" s="106"/>
      <c r="MH391" s="106"/>
      <c r="MI391" s="106"/>
      <c r="MJ391" s="106"/>
      <c r="MK391" s="106"/>
      <c r="ML391" s="106"/>
      <c r="MM391" s="106"/>
      <c r="MN391" s="106"/>
      <c r="MO391" s="106"/>
      <c r="MP391" s="106"/>
      <c r="MQ391" s="106"/>
      <c r="MR391" s="106"/>
      <c r="MS391" s="106"/>
      <c r="MT391" s="106"/>
      <c r="MU391" s="106"/>
      <c r="MV391" s="106"/>
      <c r="MW391" s="106"/>
      <c r="MX391" s="106"/>
      <c r="MY391" s="106"/>
      <c r="MZ391" s="106"/>
      <c r="NA391" s="106"/>
      <c r="NB391" s="106"/>
      <c r="NC391" s="106"/>
      <c r="ND391" s="106"/>
      <c r="NE391" s="106"/>
      <c r="NF391" s="106"/>
      <c r="NG391" s="106"/>
      <c r="NH391" s="106"/>
      <c r="NI391" s="106"/>
      <c r="NJ391" s="106"/>
      <c r="NK391" s="106"/>
      <c r="NL391" s="106"/>
      <c r="NM391" s="106"/>
      <c r="NN391" s="106"/>
      <c r="NO391" s="106"/>
      <c r="NP391" s="106"/>
      <c r="NQ391" s="106"/>
      <c r="NR391" s="106"/>
      <c r="NS391" s="106"/>
      <c r="NT391" s="106"/>
      <c r="NU391" s="106"/>
      <c r="NV391" s="106"/>
      <c r="NW391" s="106"/>
      <c r="NX391" s="106"/>
      <c r="NY391" s="106"/>
      <c r="NZ391" s="106"/>
      <c r="OA391" s="106"/>
      <c r="OB391" s="106"/>
      <c r="OC391" s="106"/>
      <c r="OD391" s="106"/>
      <c r="OE391" s="106"/>
      <c r="OF391" s="106"/>
      <c r="OG391" s="106"/>
      <c r="OH391" s="106"/>
      <c r="OI391" s="106"/>
      <c r="OJ391" s="106"/>
      <c r="OK391" s="106"/>
      <c r="OL391" s="106"/>
      <c r="OM391" s="106"/>
      <c r="ON391" s="106"/>
      <c r="OO391" s="106"/>
      <c r="OP391" s="106"/>
      <c r="OQ391" s="106"/>
      <c r="OR391" s="106"/>
      <c r="OS391" s="106"/>
      <c r="OT391" s="106"/>
      <c r="OU391" s="106"/>
      <c r="OV391" s="106"/>
      <c r="OW391" s="106"/>
      <c r="OX391" s="106"/>
      <c r="OY391" s="106"/>
      <c r="OZ391" s="106"/>
      <c r="PA391" s="106"/>
      <c r="PB391" s="106"/>
      <c r="PC391" s="106"/>
      <c r="PD391" s="106"/>
      <c r="PE391" s="106"/>
      <c r="PF391" s="106"/>
      <c r="PG391" s="106"/>
      <c r="PH391" s="106"/>
      <c r="PI391" s="106"/>
      <c r="PJ391" s="106"/>
      <c r="PK391" s="106"/>
      <c r="PL391" s="106"/>
      <c r="PM391" s="106"/>
      <c r="PN391" s="106"/>
      <c r="PO391" s="106"/>
      <c r="PP391" s="106"/>
      <c r="PQ391" s="106"/>
      <c r="PR391" s="106"/>
      <c r="PS391" s="106"/>
      <c r="PT391" s="106"/>
      <c r="PU391" s="106"/>
      <c r="PV391" s="106"/>
      <c r="PW391" s="106"/>
      <c r="PX391" s="106"/>
      <c r="PY391" s="106"/>
      <c r="PZ391" s="106"/>
      <c r="QA391" s="106"/>
      <c r="QB391" s="106"/>
      <c r="QC391" s="106"/>
      <c r="QD391" s="106"/>
      <c r="QE391" s="106"/>
      <c r="QF391" s="106"/>
      <c r="QG391" s="106"/>
      <c r="QH391" s="106"/>
      <c r="QI391" s="106"/>
      <c r="QJ391" s="106"/>
      <c r="QK391" s="106"/>
      <c r="QL391" s="106"/>
      <c r="QM391" s="106"/>
      <c r="QN391" s="106"/>
      <c r="QO391" s="106"/>
      <c r="QP391" s="106"/>
      <c r="QQ391" s="106"/>
      <c r="QR391" s="106"/>
      <c r="QS391" s="106"/>
      <c r="QT391" s="106"/>
      <c r="QU391" s="106"/>
      <c r="QV391" s="106"/>
      <c r="QW391" s="106"/>
      <c r="QX391" s="106"/>
      <c r="QY391" s="106"/>
      <c r="QZ391" s="106"/>
      <c r="RA391" s="106"/>
      <c r="RB391" s="106"/>
      <c r="RC391" s="106"/>
      <c r="RD391" s="106"/>
      <c r="RE391" s="106"/>
      <c r="RF391" s="106"/>
      <c r="RG391" s="106"/>
      <c r="RH391" s="106"/>
      <c r="RI391" s="106"/>
      <c r="RJ391" s="106"/>
      <c r="RK391" s="106"/>
      <c r="RL391" s="106"/>
      <c r="RM391" s="106"/>
      <c r="RN391" s="106"/>
      <c r="RO391" s="106"/>
      <c r="RP391" s="106"/>
      <c r="RQ391" s="106"/>
      <c r="RR391" s="106"/>
    </row>
    <row r="392" spans="1:486" x14ac:dyDescent="0.3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14"/>
      <c r="Q392" s="114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  <c r="GB392" s="106"/>
      <c r="GC392" s="106"/>
      <c r="GD392" s="106"/>
      <c r="GE392" s="106"/>
      <c r="GF392" s="106"/>
      <c r="GG392" s="106"/>
      <c r="GH392" s="106"/>
      <c r="GI392" s="106"/>
      <c r="GJ392" s="106"/>
      <c r="GK392" s="106"/>
      <c r="GL392" s="106"/>
      <c r="GM392" s="106"/>
      <c r="GN392" s="106"/>
      <c r="GO392" s="106"/>
      <c r="GP392" s="106"/>
      <c r="GQ392" s="106"/>
      <c r="GR392" s="106"/>
      <c r="GS392" s="106"/>
      <c r="GT392" s="106"/>
      <c r="GU392" s="106"/>
      <c r="GV392" s="106"/>
      <c r="GW392" s="106"/>
      <c r="GX392" s="106"/>
      <c r="GY392" s="106"/>
      <c r="GZ392" s="106"/>
      <c r="HA392" s="106"/>
      <c r="HB392" s="106"/>
      <c r="HC392" s="106"/>
      <c r="HD392" s="106"/>
      <c r="HE392" s="106"/>
      <c r="HF392" s="106"/>
      <c r="HG392" s="106"/>
      <c r="HH392" s="106"/>
      <c r="HI392" s="106"/>
      <c r="HJ392" s="106"/>
      <c r="HK392" s="106"/>
      <c r="HL392" s="106"/>
      <c r="HM392" s="106"/>
      <c r="HN392" s="106"/>
      <c r="HO392" s="106"/>
      <c r="HP392" s="106"/>
      <c r="HQ392" s="106"/>
      <c r="HR392" s="106"/>
      <c r="HS392" s="106"/>
      <c r="HT392" s="106"/>
      <c r="HU392" s="106"/>
      <c r="HV392" s="106"/>
      <c r="HW392" s="106"/>
      <c r="HX392" s="106"/>
      <c r="HY392" s="106"/>
      <c r="HZ392" s="106"/>
      <c r="IA392" s="106"/>
      <c r="IB392" s="106"/>
      <c r="IC392" s="106"/>
      <c r="ID392" s="106"/>
      <c r="IE392" s="106"/>
      <c r="IF392" s="106"/>
      <c r="IG392" s="106"/>
      <c r="IH392" s="106"/>
      <c r="II392" s="106"/>
      <c r="IJ392" s="106"/>
      <c r="IK392" s="106"/>
      <c r="IL392" s="106"/>
      <c r="IM392" s="106"/>
      <c r="IN392" s="106"/>
      <c r="IO392" s="106"/>
      <c r="IP392" s="106"/>
      <c r="IQ392" s="106"/>
      <c r="IR392" s="106"/>
      <c r="IS392" s="106"/>
      <c r="IT392" s="106"/>
      <c r="IU392" s="106"/>
      <c r="IV392" s="106"/>
      <c r="IW392" s="106"/>
      <c r="IX392" s="106"/>
      <c r="IY392" s="106"/>
      <c r="IZ392" s="106"/>
      <c r="JA392" s="106"/>
      <c r="JB392" s="106"/>
      <c r="JC392" s="106"/>
      <c r="JD392" s="106"/>
      <c r="JE392" s="106"/>
      <c r="JF392" s="106"/>
      <c r="JG392" s="106"/>
      <c r="JH392" s="106"/>
      <c r="JI392" s="106"/>
      <c r="JJ392" s="106"/>
      <c r="JK392" s="106"/>
      <c r="JL392" s="106"/>
      <c r="JM392" s="106"/>
      <c r="JN392" s="106"/>
      <c r="JO392" s="106"/>
      <c r="JP392" s="106"/>
      <c r="JQ392" s="106"/>
      <c r="JR392" s="106"/>
      <c r="JS392" s="106"/>
      <c r="JT392" s="106"/>
      <c r="JU392" s="106"/>
      <c r="JV392" s="106"/>
      <c r="JW392" s="106"/>
      <c r="JX392" s="106"/>
      <c r="JY392" s="106"/>
      <c r="JZ392" s="106"/>
      <c r="KA392" s="106"/>
      <c r="KB392" s="106"/>
      <c r="KC392" s="106"/>
      <c r="KD392" s="106"/>
      <c r="KE392" s="106"/>
      <c r="KF392" s="106"/>
      <c r="KG392" s="106"/>
      <c r="KH392" s="106"/>
      <c r="KI392" s="106"/>
      <c r="KJ392" s="106"/>
      <c r="KK392" s="106"/>
      <c r="KL392" s="106"/>
      <c r="KM392" s="106"/>
      <c r="KN392" s="106"/>
      <c r="KO392" s="106"/>
      <c r="KP392" s="106"/>
      <c r="KQ392" s="106"/>
      <c r="KR392" s="106"/>
      <c r="KS392" s="106"/>
      <c r="KT392" s="106"/>
      <c r="KU392" s="106"/>
      <c r="KV392" s="106"/>
      <c r="KW392" s="106"/>
      <c r="KX392" s="106"/>
      <c r="KY392" s="106"/>
      <c r="KZ392" s="106"/>
      <c r="LA392" s="106"/>
      <c r="LB392" s="106"/>
      <c r="LC392" s="106"/>
      <c r="LD392" s="106"/>
      <c r="LE392" s="106"/>
      <c r="LF392" s="106"/>
      <c r="LG392" s="106"/>
      <c r="LH392" s="106"/>
      <c r="LI392" s="106"/>
      <c r="LJ392" s="106"/>
      <c r="LK392" s="106"/>
      <c r="LL392" s="106"/>
      <c r="LM392" s="106"/>
      <c r="LN392" s="106"/>
      <c r="LO392" s="106"/>
      <c r="LP392" s="106"/>
      <c r="LQ392" s="106"/>
      <c r="LR392" s="106"/>
      <c r="LS392" s="106"/>
      <c r="LT392" s="106"/>
      <c r="LU392" s="106"/>
      <c r="LV392" s="106"/>
      <c r="LW392" s="106"/>
      <c r="LX392" s="106"/>
      <c r="LY392" s="106"/>
      <c r="LZ392" s="106"/>
      <c r="MA392" s="106"/>
      <c r="MB392" s="106"/>
      <c r="MC392" s="106"/>
      <c r="MD392" s="106"/>
      <c r="ME392" s="106"/>
      <c r="MF392" s="106"/>
      <c r="MG392" s="106"/>
      <c r="MH392" s="106"/>
      <c r="MI392" s="106"/>
      <c r="MJ392" s="106"/>
      <c r="MK392" s="106"/>
      <c r="ML392" s="106"/>
      <c r="MM392" s="106"/>
      <c r="MN392" s="106"/>
      <c r="MO392" s="106"/>
      <c r="MP392" s="106"/>
      <c r="MQ392" s="106"/>
      <c r="MR392" s="106"/>
      <c r="MS392" s="106"/>
      <c r="MT392" s="106"/>
      <c r="MU392" s="106"/>
      <c r="MV392" s="106"/>
      <c r="MW392" s="106"/>
      <c r="MX392" s="106"/>
      <c r="MY392" s="106"/>
      <c r="MZ392" s="106"/>
      <c r="NA392" s="106"/>
      <c r="NB392" s="106"/>
      <c r="NC392" s="106"/>
      <c r="ND392" s="106"/>
      <c r="NE392" s="106"/>
      <c r="NF392" s="106"/>
      <c r="NG392" s="106"/>
      <c r="NH392" s="106"/>
      <c r="NI392" s="106"/>
      <c r="NJ392" s="106"/>
      <c r="NK392" s="106"/>
      <c r="NL392" s="106"/>
      <c r="NM392" s="106"/>
      <c r="NN392" s="106"/>
      <c r="NO392" s="106"/>
      <c r="NP392" s="106"/>
      <c r="NQ392" s="106"/>
      <c r="NR392" s="106"/>
      <c r="NS392" s="106"/>
      <c r="NT392" s="106"/>
      <c r="NU392" s="106"/>
      <c r="NV392" s="106"/>
      <c r="NW392" s="106"/>
      <c r="NX392" s="106"/>
      <c r="NY392" s="106"/>
      <c r="NZ392" s="106"/>
      <c r="OA392" s="106"/>
      <c r="OB392" s="106"/>
      <c r="OC392" s="106"/>
      <c r="OD392" s="106"/>
      <c r="OE392" s="106"/>
      <c r="OF392" s="106"/>
      <c r="OG392" s="106"/>
      <c r="OH392" s="106"/>
      <c r="OI392" s="106"/>
      <c r="OJ392" s="106"/>
      <c r="OK392" s="106"/>
      <c r="OL392" s="106"/>
      <c r="OM392" s="106"/>
      <c r="ON392" s="106"/>
      <c r="OO392" s="106"/>
      <c r="OP392" s="106"/>
      <c r="OQ392" s="106"/>
      <c r="OR392" s="106"/>
      <c r="OS392" s="106"/>
      <c r="OT392" s="106"/>
      <c r="OU392" s="106"/>
      <c r="OV392" s="106"/>
      <c r="OW392" s="106"/>
      <c r="OX392" s="106"/>
      <c r="OY392" s="106"/>
      <c r="OZ392" s="106"/>
      <c r="PA392" s="106"/>
      <c r="PB392" s="106"/>
      <c r="PC392" s="106"/>
      <c r="PD392" s="106"/>
      <c r="PE392" s="106"/>
      <c r="PF392" s="106"/>
      <c r="PG392" s="106"/>
      <c r="PH392" s="106"/>
      <c r="PI392" s="106"/>
      <c r="PJ392" s="106"/>
      <c r="PK392" s="106"/>
      <c r="PL392" s="106"/>
      <c r="PM392" s="106"/>
      <c r="PN392" s="106"/>
      <c r="PO392" s="106"/>
      <c r="PP392" s="106"/>
      <c r="PQ392" s="106"/>
      <c r="PR392" s="106"/>
      <c r="PS392" s="106"/>
      <c r="PT392" s="106"/>
      <c r="PU392" s="106"/>
      <c r="PV392" s="106"/>
      <c r="PW392" s="106"/>
      <c r="PX392" s="106"/>
      <c r="PY392" s="106"/>
      <c r="PZ392" s="106"/>
      <c r="QA392" s="106"/>
      <c r="QB392" s="106"/>
      <c r="QC392" s="106"/>
      <c r="QD392" s="106"/>
      <c r="QE392" s="106"/>
      <c r="QF392" s="106"/>
      <c r="QG392" s="106"/>
      <c r="QH392" s="106"/>
      <c r="QI392" s="106"/>
      <c r="QJ392" s="106"/>
      <c r="QK392" s="106"/>
      <c r="QL392" s="106"/>
      <c r="QM392" s="106"/>
      <c r="QN392" s="106"/>
      <c r="QO392" s="106"/>
      <c r="QP392" s="106"/>
      <c r="QQ392" s="106"/>
      <c r="QR392" s="106"/>
      <c r="QS392" s="106"/>
      <c r="QT392" s="106"/>
      <c r="QU392" s="106"/>
      <c r="QV392" s="106"/>
      <c r="QW392" s="106"/>
      <c r="QX392" s="106"/>
      <c r="QY392" s="106"/>
      <c r="QZ392" s="106"/>
      <c r="RA392" s="106"/>
      <c r="RB392" s="106"/>
      <c r="RC392" s="106"/>
      <c r="RD392" s="106"/>
      <c r="RE392" s="106"/>
      <c r="RF392" s="106"/>
      <c r="RG392" s="106"/>
      <c r="RH392" s="106"/>
      <c r="RI392" s="106"/>
      <c r="RJ392" s="106"/>
      <c r="RK392" s="106"/>
      <c r="RL392" s="106"/>
      <c r="RM392" s="106"/>
      <c r="RN392" s="106"/>
      <c r="RO392" s="106"/>
      <c r="RP392" s="106"/>
      <c r="RQ392" s="106"/>
      <c r="RR392" s="106"/>
    </row>
    <row r="393" spans="1:486" x14ac:dyDescent="0.3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14"/>
      <c r="Q393" s="114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  <c r="GB393" s="106"/>
      <c r="GC393" s="106"/>
      <c r="GD393" s="106"/>
      <c r="GE393" s="106"/>
      <c r="GF393" s="106"/>
      <c r="GG393" s="106"/>
      <c r="GH393" s="106"/>
      <c r="GI393" s="106"/>
      <c r="GJ393" s="106"/>
      <c r="GK393" s="106"/>
      <c r="GL393" s="106"/>
      <c r="GM393" s="106"/>
      <c r="GN393" s="106"/>
      <c r="GO393" s="106"/>
      <c r="GP393" s="106"/>
      <c r="GQ393" s="106"/>
      <c r="GR393" s="106"/>
      <c r="GS393" s="106"/>
      <c r="GT393" s="106"/>
      <c r="GU393" s="106"/>
      <c r="GV393" s="106"/>
      <c r="GW393" s="106"/>
      <c r="GX393" s="106"/>
      <c r="GY393" s="106"/>
      <c r="GZ393" s="106"/>
      <c r="HA393" s="106"/>
      <c r="HB393" s="106"/>
      <c r="HC393" s="106"/>
      <c r="HD393" s="106"/>
      <c r="HE393" s="106"/>
      <c r="HF393" s="106"/>
      <c r="HG393" s="106"/>
      <c r="HH393" s="106"/>
      <c r="HI393" s="106"/>
      <c r="HJ393" s="106"/>
      <c r="HK393" s="106"/>
      <c r="HL393" s="106"/>
      <c r="HM393" s="106"/>
      <c r="HN393" s="106"/>
      <c r="HO393" s="106"/>
      <c r="HP393" s="106"/>
      <c r="HQ393" s="106"/>
      <c r="HR393" s="106"/>
      <c r="HS393" s="106"/>
      <c r="HT393" s="106"/>
      <c r="HU393" s="106"/>
      <c r="HV393" s="106"/>
      <c r="HW393" s="106"/>
      <c r="HX393" s="106"/>
      <c r="HY393" s="106"/>
      <c r="HZ393" s="106"/>
      <c r="IA393" s="106"/>
      <c r="IB393" s="106"/>
      <c r="IC393" s="106"/>
      <c r="ID393" s="106"/>
      <c r="IE393" s="106"/>
      <c r="IF393" s="106"/>
      <c r="IG393" s="106"/>
      <c r="IH393" s="106"/>
      <c r="II393" s="106"/>
      <c r="IJ393" s="106"/>
      <c r="IK393" s="106"/>
      <c r="IL393" s="106"/>
      <c r="IM393" s="106"/>
      <c r="IN393" s="106"/>
      <c r="IO393" s="106"/>
      <c r="IP393" s="106"/>
      <c r="IQ393" s="106"/>
      <c r="IR393" s="106"/>
      <c r="IS393" s="106"/>
      <c r="IT393" s="106"/>
      <c r="IU393" s="106"/>
      <c r="IV393" s="106"/>
      <c r="IW393" s="106"/>
      <c r="IX393" s="106"/>
      <c r="IY393" s="106"/>
      <c r="IZ393" s="106"/>
      <c r="JA393" s="106"/>
      <c r="JB393" s="106"/>
      <c r="JC393" s="106"/>
      <c r="JD393" s="106"/>
      <c r="JE393" s="106"/>
      <c r="JF393" s="106"/>
      <c r="JG393" s="106"/>
      <c r="JH393" s="106"/>
      <c r="JI393" s="106"/>
      <c r="JJ393" s="106"/>
      <c r="JK393" s="106"/>
      <c r="JL393" s="106"/>
      <c r="JM393" s="106"/>
      <c r="JN393" s="106"/>
      <c r="JO393" s="106"/>
      <c r="JP393" s="106"/>
      <c r="JQ393" s="106"/>
      <c r="JR393" s="106"/>
      <c r="JS393" s="106"/>
      <c r="JT393" s="106"/>
      <c r="JU393" s="106"/>
      <c r="JV393" s="106"/>
      <c r="JW393" s="106"/>
      <c r="JX393" s="106"/>
      <c r="JY393" s="106"/>
      <c r="JZ393" s="106"/>
      <c r="KA393" s="106"/>
      <c r="KB393" s="106"/>
      <c r="KC393" s="106"/>
      <c r="KD393" s="106"/>
      <c r="KE393" s="106"/>
      <c r="KF393" s="106"/>
      <c r="KG393" s="106"/>
      <c r="KH393" s="106"/>
      <c r="KI393" s="106"/>
      <c r="KJ393" s="106"/>
      <c r="KK393" s="106"/>
      <c r="KL393" s="106"/>
      <c r="KM393" s="106"/>
      <c r="KN393" s="106"/>
      <c r="KO393" s="106"/>
      <c r="KP393" s="106"/>
      <c r="KQ393" s="106"/>
      <c r="KR393" s="106"/>
      <c r="KS393" s="106"/>
      <c r="KT393" s="106"/>
      <c r="KU393" s="106"/>
      <c r="KV393" s="106"/>
      <c r="KW393" s="106"/>
      <c r="KX393" s="106"/>
      <c r="KY393" s="106"/>
      <c r="KZ393" s="106"/>
      <c r="LA393" s="106"/>
      <c r="LB393" s="106"/>
      <c r="LC393" s="106"/>
      <c r="LD393" s="106"/>
      <c r="LE393" s="106"/>
      <c r="LF393" s="106"/>
      <c r="LG393" s="106"/>
      <c r="LH393" s="106"/>
      <c r="LI393" s="106"/>
      <c r="LJ393" s="106"/>
      <c r="LK393" s="106"/>
      <c r="LL393" s="106"/>
      <c r="LM393" s="106"/>
      <c r="LN393" s="106"/>
      <c r="LO393" s="106"/>
      <c r="LP393" s="106"/>
      <c r="LQ393" s="106"/>
      <c r="LR393" s="106"/>
      <c r="LS393" s="106"/>
      <c r="LT393" s="106"/>
      <c r="LU393" s="106"/>
      <c r="LV393" s="106"/>
      <c r="LW393" s="106"/>
      <c r="LX393" s="106"/>
      <c r="LY393" s="106"/>
      <c r="LZ393" s="106"/>
      <c r="MA393" s="106"/>
      <c r="MB393" s="106"/>
      <c r="MC393" s="106"/>
      <c r="MD393" s="106"/>
      <c r="ME393" s="106"/>
      <c r="MF393" s="106"/>
      <c r="MG393" s="106"/>
      <c r="MH393" s="106"/>
      <c r="MI393" s="106"/>
      <c r="MJ393" s="106"/>
      <c r="MK393" s="106"/>
      <c r="ML393" s="106"/>
      <c r="MM393" s="106"/>
      <c r="MN393" s="106"/>
      <c r="MO393" s="106"/>
      <c r="MP393" s="106"/>
      <c r="MQ393" s="106"/>
      <c r="MR393" s="106"/>
      <c r="MS393" s="106"/>
      <c r="MT393" s="106"/>
      <c r="MU393" s="106"/>
      <c r="MV393" s="106"/>
      <c r="MW393" s="106"/>
      <c r="MX393" s="106"/>
      <c r="MY393" s="106"/>
      <c r="MZ393" s="106"/>
      <c r="NA393" s="106"/>
      <c r="NB393" s="106"/>
      <c r="NC393" s="106"/>
      <c r="ND393" s="106"/>
      <c r="NE393" s="106"/>
      <c r="NF393" s="106"/>
      <c r="NG393" s="106"/>
      <c r="NH393" s="106"/>
      <c r="NI393" s="106"/>
      <c r="NJ393" s="106"/>
      <c r="NK393" s="106"/>
      <c r="NL393" s="106"/>
      <c r="NM393" s="106"/>
      <c r="NN393" s="106"/>
      <c r="NO393" s="106"/>
      <c r="NP393" s="106"/>
      <c r="NQ393" s="106"/>
      <c r="NR393" s="106"/>
      <c r="NS393" s="106"/>
      <c r="NT393" s="106"/>
      <c r="NU393" s="106"/>
      <c r="NV393" s="106"/>
      <c r="NW393" s="106"/>
      <c r="NX393" s="106"/>
      <c r="NY393" s="106"/>
      <c r="NZ393" s="106"/>
      <c r="OA393" s="106"/>
      <c r="OB393" s="106"/>
      <c r="OC393" s="106"/>
      <c r="OD393" s="106"/>
      <c r="OE393" s="106"/>
      <c r="OF393" s="106"/>
      <c r="OG393" s="106"/>
      <c r="OH393" s="106"/>
      <c r="OI393" s="106"/>
      <c r="OJ393" s="106"/>
      <c r="OK393" s="106"/>
      <c r="OL393" s="106"/>
      <c r="OM393" s="106"/>
      <c r="ON393" s="106"/>
      <c r="OO393" s="106"/>
      <c r="OP393" s="106"/>
      <c r="OQ393" s="106"/>
      <c r="OR393" s="106"/>
      <c r="OS393" s="106"/>
      <c r="OT393" s="106"/>
      <c r="OU393" s="106"/>
      <c r="OV393" s="106"/>
      <c r="OW393" s="106"/>
      <c r="OX393" s="106"/>
      <c r="OY393" s="106"/>
      <c r="OZ393" s="106"/>
      <c r="PA393" s="106"/>
      <c r="PB393" s="106"/>
      <c r="PC393" s="106"/>
      <c r="PD393" s="106"/>
      <c r="PE393" s="106"/>
      <c r="PF393" s="106"/>
      <c r="PG393" s="106"/>
      <c r="PH393" s="106"/>
      <c r="PI393" s="106"/>
      <c r="PJ393" s="106"/>
      <c r="PK393" s="106"/>
      <c r="PL393" s="106"/>
      <c r="PM393" s="106"/>
      <c r="PN393" s="106"/>
      <c r="PO393" s="106"/>
      <c r="PP393" s="106"/>
      <c r="PQ393" s="106"/>
      <c r="PR393" s="106"/>
      <c r="PS393" s="106"/>
      <c r="PT393" s="106"/>
      <c r="PU393" s="106"/>
      <c r="PV393" s="106"/>
      <c r="PW393" s="106"/>
      <c r="PX393" s="106"/>
      <c r="PY393" s="106"/>
      <c r="PZ393" s="106"/>
      <c r="QA393" s="106"/>
      <c r="QB393" s="106"/>
      <c r="QC393" s="106"/>
      <c r="QD393" s="106"/>
      <c r="QE393" s="106"/>
      <c r="QF393" s="106"/>
      <c r="QG393" s="106"/>
      <c r="QH393" s="106"/>
      <c r="QI393" s="106"/>
      <c r="QJ393" s="106"/>
      <c r="QK393" s="106"/>
      <c r="QL393" s="106"/>
      <c r="QM393" s="106"/>
      <c r="QN393" s="106"/>
      <c r="QO393" s="106"/>
      <c r="QP393" s="106"/>
      <c r="QQ393" s="106"/>
      <c r="QR393" s="106"/>
      <c r="QS393" s="106"/>
      <c r="QT393" s="106"/>
      <c r="QU393" s="106"/>
      <c r="QV393" s="106"/>
      <c r="QW393" s="106"/>
      <c r="QX393" s="106"/>
      <c r="QY393" s="106"/>
      <c r="QZ393" s="106"/>
      <c r="RA393" s="106"/>
      <c r="RB393" s="106"/>
      <c r="RC393" s="106"/>
      <c r="RD393" s="106"/>
      <c r="RE393" s="106"/>
      <c r="RF393" s="106"/>
      <c r="RG393" s="106"/>
      <c r="RH393" s="106"/>
      <c r="RI393" s="106"/>
      <c r="RJ393" s="106"/>
      <c r="RK393" s="106"/>
      <c r="RL393" s="106"/>
      <c r="RM393" s="106"/>
      <c r="RN393" s="106"/>
      <c r="RO393" s="106"/>
      <c r="RP393" s="106"/>
      <c r="RQ393" s="106"/>
      <c r="RR393" s="106"/>
    </row>
    <row r="394" spans="1:486" x14ac:dyDescent="0.3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14"/>
      <c r="Q394" s="114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  <c r="GB394" s="106"/>
      <c r="GC394" s="106"/>
      <c r="GD394" s="106"/>
      <c r="GE394" s="106"/>
      <c r="GF394" s="106"/>
      <c r="GG394" s="106"/>
      <c r="GH394" s="106"/>
      <c r="GI394" s="106"/>
      <c r="GJ394" s="106"/>
      <c r="GK394" s="106"/>
      <c r="GL394" s="106"/>
      <c r="GM394" s="106"/>
      <c r="GN394" s="106"/>
      <c r="GO394" s="106"/>
      <c r="GP394" s="106"/>
      <c r="GQ394" s="106"/>
      <c r="GR394" s="106"/>
      <c r="GS394" s="106"/>
      <c r="GT394" s="106"/>
      <c r="GU394" s="106"/>
      <c r="GV394" s="106"/>
      <c r="GW394" s="106"/>
      <c r="GX394" s="106"/>
      <c r="GY394" s="106"/>
      <c r="GZ394" s="106"/>
      <c r="HA394" s="106"/>
      <c r="HB394" s="106"/>
      <c r="HC394" s="106"/>
      <c r="HD394" s="106"/>
      <c r="HE394" s="106"/>
      <c r="HF394" s="106"/>
      <c r="HG394" s="106"/>
      <c r="HH394" s="106"/>
      <c r="HI394" s="106"/>
      <c r="HJ394" s="106"/>
      <c r="HK394" s="106"/>
      <c r="HL394" s="106"/>
      <c r="HM394" s="106"/>
      <c r="HN394" s="106"/>
      <c r="HO394" s="106"/>
      <c r="HP394" s="106"/>
      <c r="HQ394" s="106"/>
      <c r="HR394" s="106"/>
      <c r="HS394" s="106"/>
      <c r="HT394" s="106"/>
      <c r="HU394" s="106"/>
      <c r="HV394" s="106"/>
      <c r="HW394" s="106"/>
      <c r="HX394" s="106"/>
      <c r="HY394" s="106"/>
      <c r="HZ394" s="106"/>
      <c r="IA394" s="106"/>
      <c r="IB394" s="106"/>
      <c r="IC394" s="106"/>
      <c r="ID394" s="106"/>
      <c r="IE394" s="106"/>
      <c r="IF394" s="106"/>
      <c r="IG394" s="106"/>
      <c r="IH394" s="106"/>
      <c r="II394" s="106"/>
      <c r="IJ394" s="106"/>
      <c r="IK394" s="106"/>
      <c r="IL394" s="106"/>
      <c r="IM394" s="106"/>
      <c r="IN394" s="106"/>
      <c r="IO394" s="106"/>
      <c r="IP394" s="106"/>
      <c r="IQ394" s="106"/>
      <c r="IR394" s="106"/>
      <c r="IS394" s="106"/>
      <c r="IT394" s="106"/>
      <c r="IU394" s="106"/>
      <c r="IV394" s="106"/>
      <c r="IW394" s="106"/>
      <c r="IX394" s="106"/>
      <c r="IY394" s="106"/>
      <c r="IZ394" s="106"/>
      <c r="JA394" s="106"/>
      <c r="JB394" s="106"/>
      <c r="JC394" s="106"/>
      <c r="JD394" s="106"/>
      <c r="JE394" s="106"/>
      <c r="JF394" s="106"/>
      <c r="JG394" s="106"/>
      <c r="JH394" s="106"/>
      <c r="JI394" s="106"/>
      <c r="JJ394" s="106"/>
      <c r="JK394" s="106"/>
      <c r="JL394" s="106"/>
      <c r="JM394" s="106"/>
      <c r="JN394" s="106"/>
      <c r="JO394" s="106"/>
      <c r="JP394" s="106"/>
      <c r="JQ394" s="106"/>
      <c r="JR394" s="106"/>
      <c r="JS394" s="106"/>
      <c r="JT394" s="106"/>
      <c r="JU394" s="106"/>
      <c r="JV394" s="106"/>
      <c r="JW394" s="106"/>
      <c r="JX394" s="106"/>
      <c r="JY394" s="106"/>
      <c r="JZ394" s="106"/>
      <c r="KA394" s="106"/>
      <c r="KB394" s="106"/>
      <c r="KC394" s="106"/>
      <c r="KD394" s="106"/>
      <c r="KE394" s="106"/>
      <c r="KF394" s="106"/>
      <c r="KG394" s="106"/>
      <c r="KH394" s="106"/>
      <c r="KI394" s="106"/>
      <c r="KJ394" s="106"/>
      <c r="KK394" s="106"/>
      <c r="KL394" s="106"/>
      <c r="KM394" s="106"/>
      <c r="KN394" s="106"/>
      <c r="KO394" s="106"/>
      <c r="KP394" s="106"/>
      <c r="KQ394" s="106"/>
      <c r="KR394" s="106"/>
      <c r="KS394" s="106"/>
      <c r="KT394" s="106"/>
      <c r="KU394" s="106"/>
      <c r="KV394" s="106"/>
      <c r="KW394" s="106"/>
      <c r="KX394" s="106"/>
      <c r="KY394" s="106"/>
      <c r="KZ394" s="106"/>
      <c r="LA394" s="106"/>
      <c r="LB394" s="106"/>
      <c r="LC394" s="106"/>
      <c r="LD394" s="106"/>
      <c r="LE394" s="106"/>
      <c r="LF394" s="106"/>
      <c r="LG394" s="106"/>
      <c r="LH394" s="106"/>
      <c r="LI394" s="106"/>
      <c r="LJ394" s="106"/>
      <c r="LK394" s="106"/>
      <c r="LL394" s="106"/>
      <c r="LM394" s="106"/>
      <c r="LN394" s="106"/>
      <c r="LO394" s="106"/>
      <c r="LP394" s="106"/>
      <c r="LQ394" s="106"/>
      <c r="LR394" s="106"/>
      <c r="LS394" s="106"/>
      <c r="LT394" s="106"/>
      <c r="LU394" s="106"/>
      <c r="LV394" s="106"/>
      <c r="LW394" s="106"/>
      <c r="LX394" s="106"/>
      <c r="LY394" s="106"/>
      <c r="LZ394" s="106"/>
      <c r="MA394" s="106"/>
      <c r="MB394" s="106"/>
      <c r="MC394" s="106"/>
      <c r="MD394" s="106"/>
      <c r="ME394" s="106"/>
      <c r="MF394" s="106"/>
      <c r="MG394" s="106"/>
      <c r="MH394" s="106"/>
      <c r="MI394" s="106"/>
      <c r="MJ394" s="106"/>
      <c r="MK394" s="106"/>
      <c r="ML394" s="106"/>
      <c r="MM394" s="106"/>
      <c r="MN394" s="106"/>
      <c r="MO394" s="106"/>
      <c r="MP394" s="106"/>
      <c r="MQ394" s="106"/>
      <c r="MR394" s="106"/>
      <c r="MS394" s="106"/>
      <c r="MT394" s="106"/>
      <c r="MU394" s="106"/>
      <c r="MV394" s="106"/>
      <c r="MW394" s="106"/>
      <c r="MX394" s="106"/>
      <c r="MY394" s="106"/>
      <c r="MZ394" s="106"/>
      <c r="NA394" s="106"/>
      <c r="NB394" s="106"/>
      <c r="NC394" s="106"/>
      <c r="ND394" s="106"/>
      <c r="NE394" s="106"/>
      <c r="NF394" s="106"/>
      <c r="NG394" s="106"/>
      <c r="NH394" s="106"/>
      <c r="NI394" s="106"/>
      <c r="NJ394" s="106"/>
      <c r="NK394" s="106"/>
      <c r="NL394" s="106"/>
      <c r="NM394" s="106"/>
      <c r="NN394" s="106"/>
      <c r="NO394" s="106"/>
      <c r="NP394" s="106"/>
      <c r="NQ394" s="106"/>
      <c r="NR394" s="106"/>
      <c r="NS394" s="106"/>
      <c r="NT394" s="106"/>
      <c r="NU394" s="106"/>
      <c r="NV394" s="106"/>
      <c r="NW394" s="106"/>
      <c r="NX394" s="106"/>
      <c r="NY394" s="106"/>
      <c r="NZ394" s="106"/>
      <c r="OA394" s="106"/>
      <c r="OB394" s="106"/>
      <c r="OC394" s="106"/>
      <c r="OD394" s="106"/>
      <c r="OE394" s="106"/>
      <c r="OF394" s="106"/>
      <c r="OG394" s="106"/>
      <c r="OH394" s="106"/>
      <c r="OI394" s="106"/>
      <c r="OJ394" s="106"/>
      <c r="OK394" s="106"/>
      <c r="OL394" s="106"/>
      <c r="OM394" s="106"/>
      <c r="ON394" s="106"/>
      <c r="OO394" s="106"/>
      <c r="OP394" s="106"/>
      <c r="OQ394" s="106"/>
      <c r="OR394" s="106"/>
      <c r="OS394" s="106"/>
      <c r="OT394" s="106"/>
      <c r="OU394" s="106"/>
      <c r="OV394" s="106"/>
      <c r="OW394" s="106"/>
      <c r="OX394" s="106"/>
      <c r="OY394" s="106"/>
      <c r="OZ394" s="106"/>
      <c r="PA394" s="106"/>
      <c r="PB394" s="106"/>
      <c r="PC394" s="106"/>
      <c r="PD394" s="106"/>
      <c r="PE394" s="106"/>
      <c r="PF394" s="106"/>
      <c r="PG394" s="106"/>
      <c r="PH394" s="106"/>
      <c r="PI394" s="106"/>
      <c r="PJ394" s="106"/>
      <c r="PK394" s="106"/>
      <c r="PL394" s="106"/>
      <c r="PM394" s="106"/>
      <c r="PN394" s="106"/>
      <c r="PO394" s="106"/>
      <c r="PP394" s="106"/>
      <c r="PQ394" s="106"/>
      <c r="PR394" s="106"/>
      <c r="PS394" s="106"/>
      <c r="PT394" s="106"/>
      <c r="PU394" s="106"/>
      <c r="PV394" s="106"/>
      <c r="PW394" s="106"/>
      <c r="PX394" s="106"/>
      <c r="PY394" s="106"/>
      <c r="PZ394" s="106"/>
      <c r="QA394" s="106"/>
      <c r="QB394" s="106"/>
      <c r="QC394" s="106"/>
      <c r="QD394" s="106"/>
      <c r="QE394" s="106"/>
      <c r="QF394" s="106"/>
      <c r="QG394" s="106"/>
      <c r="QH394" s="106"/>
      <c r="QI394" s="106"/>
      <c r="QJ394" s="106"/>
      <c r="QK394" s="106"/>
      <c r="QL394" s="106"/>
      <c r="QM394" s="106"/>
      <c r="QN394" s="106"/>
      <c r="QO394" s="106"/>
      <c r="QP394" s="106"/>
      <c r="QQ394" s="106"/>
      <c r="QR394" s="106"/>
      <c r="QS394" s="106"/>
      <c r="QT394" s="106"/>
      <c r="QU394" s="106"/>
      <c r="QV394" s="106"/>
      <c r="QW394" s="106"/>
      <c r="QX394" s="106"/>
      <c r="QY394" s="106"/>
      <c r="QZ394" s="106"/>
      <c r="RA394" s="106"/>
      <c r="RB394" s="106"/>
      <c r="RC394" s="106"/>
      <c r="RD394" s="106"/>
      <c r="RE394" s="106"/>
      <c r="RF394" s="106"/>
      <c r="RG394" s="106"/>
      <c r="RH394" s="106"/>
      <c r="RI394" s="106"/>
      <c r="RJ394" s="106"/>
      <c r="RK394" s="106"/>
      <c r="RL394" s="106"/>
      <c r="RM394" s="106"/>
      <c r="RN394" s="106"/>
      <c r="RO394" s="106"/>
      <c r="RP394" s="106"/>
      <c r="RQ394" s="106"/>
      <c r="RR394" s="106"/>
    </row>
    <row r="395" spans="1:486" x14ac:dyDescent="0.3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14"/>
      <c r="Q395" s="114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  <c r="GB395" s="106"/>
      <c r="GC395" s="106"/>
      <c r="GD395" s="106"/>
      <c r="GE395" s="106"/>
      <c r="GF395" s="106"/>
      <c r="GG395" s="106"/>
      <c r="GH395" s="106"/>
      <c r="GI395" s="106"/>
      <c r="GJ395" s="106"/>
      <c r="GK395" s="106"/>
      <c r="GL395" s="106"/>
      <c r="GM395" s="106"/>
      <c r="GN395" s="106"/>
      <c r="GO395" s="106"/>
      <c r="GP395" s="106"/>
      <c r="GQ395" s="106"/>
      <c r="GR395" s="106"/>
      <c r="GS395" s="106"/>
      <c r="GT395" s="106"/>
      <c r="GU395" s="106"/>
      <c r="GV395" s="106"/>
      <c r="GW395" s="106"/>
      <c r="GX395" s="106"/>
      <c r="GY395" s="106"/>
      <c r="GZ395" s="106"/>
      <c r="HA395" s="106"/>
      <c r="HB395" s="106"/>
      <c r="HC395" s="106"/>
      <c r="HD395" s="106"/>
      <c r="HE395" s="106"/>
      <c r="HF395" s="106"/>
      <c r="HG395" s="106"/>
      <c r="HH395" s="106"/>
      <c r="HI395" s="106"/>
      <c r="HJ395" s="106"/>
      <c r="HK395" s="106"/>
      <c r="HL395" s="106"/>
      <c r="HM395" s="106"/>
      <c r="HN395" s="106"/>
      <c r="HO395" s="106"/>
      <c r="HP395" s="106"/>
      <c r="HQ395" s="106"/>
      <c r="HR395" s="106"/>
      <c r="HS395" s="106"/>
      <c r="HT395" s="106"/>
      <c r="HU395" s="106"/>
      <c r="HV395" s="106"/>
      <c r="HW395" s="106"/>
      <c r="HX395" s="106"/>
      <c r="HY395" s="106"/>
      <c r="HZ395" s="106"/>
      <c r="IA395" s="106"/>
      <c r="IB395" s="106"/>
      <c r="IC395" s="106"/>
      <c r="ID395" s="106"/>
      <c r="IE395" s="106"/>
      <c r="IF395" s="106"/>
      <c r="IG395" s="106"/>
      <c r="IH395" s="106"/>
      <c r="II395" s="106"/>
      <c r="IJ395" s="106"/>
      <c r="IK395" s="106"/>
      <c r="IL395" s="106"/>
      <c r="IM395" s="106"/>
      <c r="IN395" s="106"/>
      <c r="IO395" s="106"/>
      <c r="IP395" s="106"/>
      <c r="IQ395" s="106"/>
      <c r="IR395" s="106"/>
      <c r="IS395" s="106"/>
      <c r="IT395" s="106"/>
      <c r="IU395" s="106"/>
      <c r="IV395" s="106"/>
      <c r="IW395" s="106"/>
      <c r="IX395" s="106"/>
      <c r="IY395" s="106"/>
      <c r="IZ395" s="106"/>
      <c r="JA395" s="106"/>
      <c r="JB395" s="106"/>
      <c r="JC395" s="106"/>
      <c r="JD395" s="106"/>
      <c r="JE395" s="106"/>
      <c r="JF395" s="106"/>
      <c r="JG395" s="106"/>
      <c r="JH395" s="106"/>
      <c r="JI395" s="106"/>
      <c r="JJ395" s="106"/>
      <c r="JK395" s="106"/>
      <c r="JL395" s="106"/>
      <c r="JM395" s="106"/>
      <c r="JN395" s="106"/>
      <c r="JO395" s="106"/>
      <c r="JP395" s="106"/>
      <c r="JQ395" s="106"/>
      <c r="JR395" s="106"/>
      <c r="JS395" s="106"/>
      <c r="JT395" s="106"/>
      <c r="JU395" s="106"/>
      <c r="JV395" s="106"/>
      <c r="JW395" s="106"/>
      <c r="JX395" s="106"/>
      <c r="JY395" s="106"/>
      <c r="JZ395" s="106"/>
      <c r="KA395" s="106"/>
      <c r="KB395" s="106"/>
      <c r="KC395" s="106"/>
      <c r="KD395" s="106"/>
      <c r="KE395" s="106"/>
      <c r="KF395" s="106"/>
      <c r="KG395" s="106"/>
      <c r="KH395" s="106"/>
      <c r="KI395" s="106"/>
      <c r="KJ395" s="106"/>
      <c r="KK395" s="106"/>
      <c r="KL395" s="106"/>
      <c r="KM395" s="106"/>
      <c r="KN395" s="106"/>
      <c r="KO395" s="106"/>
      <c r="KP395" s="106"/>
      <c r="KQ395" s="106"/>
      <c r="KR395" s="106"/>
      <c r="KS395" s="106"/>
      <c r="KT395" s="106"/>
      <c r="KU395" s="106"/>
      <c r="KV395" s="106"/>
      <c r="KW395" s="106"/>
      <c r="KX395" s="106"/>
      <c r="KY395" s="106"/>
      <c r="KZ395" s="106"/>
      <c r="LA395" s="106"/>
      <c r="LB395" s="106"/>
      <c r="LC395" s="106"/>
      <c r="LD395" s="106"/>
      <c r="LE395" s="106"/>
      <c r="LF395" s="106"/>
      <c r="LG395" s="106"/>
      <c r="LH395" s="106"/>
      <c r="LI395" s="106"/>
      <c r="LJ395" s="106"/>
      <c r="LK395" s="106"/>
      <c r="LL395" s="106"/>
      <c r="LM395" s="106"/>
      <c r="LN395" s="106"/>
      <c r="LO395" s="106"/>
      <c r="LP395" s="106"/>
      <c r="LQ395" s="106"/>
      <c r="LR395" s="106"/>
      <c r="LS395" s="106"/>
      <c r="LT395" s="106"/>
      <c r="LU395" s="106"/>
      <c r="LV395" s="106"/>
      <c r="LW395" s="106"/>
      <c r="LX395" s="106"/>
      <c r="LY395" s="106"/>
      <c r="LZ395" s="106"/>
      <c r="MA395" s="106"/>
      <c r="MB395" s="106"/>
      <c r="MC395" s="106"/>
      <c r="MD395" s="106"/>
      <c r="ME395" s="106"/>
      <c r="MF395" s="106"/>
      <c r="MG395" s="106"/>
      <c r="MH395" s="106"/>
      <c r="MI395" s="106"/>
      <c r="MJ395" s="106"/>
      <c r="MK395" s="106"/>
      <c r="ML395" s="106"/>
      <c r="MM395" s="106"/>
      <c r="MN395" s="106"/>
      <c r="MO395" s="106"/>
      <c r="MP395" s="106"/>
      <c r="MQ395" s="106"/>
      <c r="MR395" s="106"/>
      <c r="MS395" s="106"/>
      <c r="MT395" s="106"/>
      <c r="MU395" s="106"/>
      <c r="MV395" s="106"/>
      <c r="MW395" s="106"/>
      <c r="MX395" s="106"/>
      <c r="MY395" s="106"/>
      <c r="MZ395" s="106"/>
      <c r="NA395" s="106"/>
      <c r="NB395" s="106"/>
      <c r="NC395" s="106"/>
      <c r="ND395" s="106"/>
      <c r="NE395" s="106"/>
      <c r="NF395" s="106"/>
      <c r="NG395" s="106"/>
      <c r="NH395" s="106"/>
      <c r="NI395" s="106"/>
      <c r="NJ395" s="106"/>
      <c r="NK395" s="106"/>
      <c r="NL395" s="106"/>
      <c r="NM395" s="106"/>
      <c r="NN395" s="106"/>
      <c r="NO395" s="106"/>
      <c r="NP395" s="106"/>
      <c r="NQ395" s="106"/>
      <c r="NR395" s="106"/>
      <c r="NS395" s="106"/>
      <c r="NT395" s="106"/>
      <c r="NU395" s="106"/>
      <c r="NV395" s="106"/>
      <c r="NW395" s="106"/>
      <c r="NX395" s="106"/>
      <c r="NY395" s="106"/>
      <c r="NZ395" s="106"/>
      <c r="OA395" s="106"/>
      <c r="OB395" s="106"/>
      <c r="OC395" s="106"/>
      <c r="OD395" s="106"/>
      <c r="OE395" s="106"/>
      <c r="OF395" s="106"/>
      <c r="OG395" s="106"/>
      <c r="OH395" s="106"/>
      <c r="OI395" s="106"/>
      <c r="OJ395" s="106"/>
      <c r="OK395" s="106"/>
      <c r="OL395" s="106"/>
      <c r="OM395" s="106"/>
      <c r="ON395" s="106"/>
      <c r="OO395" s="106"/>
      <c r="OP395" s="106"/>
      <c r="OQ395" s="106"/>
      <c r="OR395" s="106"/>
      <c r="OS395" s="106"/>
      <c r="OT395" s="106"/>
      <c r="OU395" s="106"/>
      <c r="OV395" s="106"/>
      <c r="OW395" s="106"/>
      <c r="OX395" s="106"/>
      <c r="OY395" s="106"/>
      <c r="OZ395" s="106"/>
      <c r="PA395" s="106"/>
      <c r="PB395" s="106"/>
      <c r="PC395" s="106"/>
      <c r="PD395" s="106"/>
      <c r="PE395" s="106"/>
      <c r="PF395" s="106"/>
      <c r="PG395" s="106"/>
      <c r="PH395" s="106"/>
      <c r="PI395" s="106"/>
      <c r="PJ395" s="106"/>
      <c r="PK395" s="106"/>
      <c r="PL395" s="106"/>
      <c r="PM395" s="106"/>
      <c r="PN395" s="106"/>
      <c r="PO395" s="106"/>
      <c r="PP395" s="106"/>
      <c r="PQ395" s="106"/>
      <c r="PR395" s="106"/>
      <c r="PS395" s="106"/>
      <c r="PT395" s="106"/>
      <c r="PU395" s="106"/>
      <c r="PV395" s="106"/>
      <c r="PW395" s="106"/>
      <c r="PX395" s="106"/>
      <c r="PY395" s="106"/>
      <c r="PZ395" s="106"/>
      <c r="QA395" s="106"/>
      <c r="QB395" s="106"/>
      <c r="QC395" s="106"/>
      <c r="QD395" s="106"/>
      <c r="QE395" s="106"/>
      <c r="QF395" s="106"/>
      <c r="QG395" s="106"/>
      <c r="QH395" s="106"/>
      <c r="QI395" s="106"/>
      <c r="QJ395" s="106"/>
      <c r="QK395" s="106"/>
      <c r="QL395" s="106"/>
      <c r="QM395" s="106"/>
      <c r="QN395" s="106"/>
      <c r="QO395" s="106"/>
      <c r="QP395" s="106"/>
      <c r="QQ395" s="106"/>
      <c r="QR395" s="106"/>
      <c r="QS395" s="106"/>
      <c r="QT395" s="106"/>
      <c r="QU395" s="106"/>
      <c r="QV395" s="106"/>
      <c r="QW395" s="106"/>
      <c r="QX395" s="106"/>
      <c r="QY395" s="106"/>
      <c r="QZ395" s="106"/>
      <c r="RA395" s="106"/>
      <c r="RB395" s="106"/>
      <c r="RC395" s="106"/>
      <c r="RD395" s="106"/>
      <c r="RE395" s="106"/>
      <c r="RF395" s="106"/>
      <c r="RG395" s="106"/>
      <c r="RH395" s="106"/>
      <c r="RI395" s="106"/>
      <c r="RJ395" s="106"/>
      <c r="RK395" s="106"/>
      <c r="RL395" s="106"/>
      <c r="RM395" s="106"/>
      <c r="RN395" s="106"/>
      <c r="RO395" s="106"/>
      <c r="RP395" s="106"/>
      <c r="RQ395" s="106"/>
      <c r="RR395" s="106"/>
    </row>
    <row r="396" spans="1:486" x14ac:dyDescent="0.3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14"/>
      <c r="Q396" s="114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  <c r="GB396" s="106"/>
      <c r="GC396" s="106"/>
      <c r="GD396" s="106"/>
      <c r="GE396" s="106"/>
      <c r="GF396" s="106"/>
      <c r="GG396" s="106"/>
      <c r="GH396" s="106"/>
      <c r="GI396" s="106"/>
      <c r="GJ396" s="106"/>
      <c r="GK396" s="106"/>
      <c r="GL396" s="106"/>
      <c r="GM396" s="106"/>
      <c r="GN396" s="106"/>
      <c r="GO396" s="106"/>
      <c r="GP396" s="106"/>
      <c r="GQ396" s="106"/>
      <c r="GR396" s="106"/>
      <c r="GS396" s="106"/>
      <c r="GT396" s="106"/>
      <c r="GU396" s="106"/>
      <c r="GV396" s="106"/>
      <c r="GW396" s="106"/>
      <c r="GX396" s="106"/>
      <c r="GY396" s="106"/>
      <c r="GZ396" s="106"/>
      <c r="HA396" s="106"/>
      <c r="HB396" s="106"/>
      <c r="HC396" s="106"/>
      <c r="HD396" s="106"/>
      <c r="HE396" s="106"/>
      <c r="HF396" s="106"/>
      <c r="HG396" s="106"/>
      <c r="HH396" s="106"/>
      <c r="HI396" s="106"/>
      <c r="HJ396" s="106"/>
      <c r="HK396" s="106"/>
      <c r="HL396" s="106"/>
      <c r="HM396" s="106"/>
      <c r="HN396" s="106"/>
      <c r="HO396" s="106"/>
      <c r="HP396" s="106"/>
      <c r="HQ396" s="106"/>
      <c r="HR396" s="106"/>
      <c r="HS396" s="106"/>
      <c r="HT396" s="106"/>
      <c r="HU396" s="106"/>
      <c r="HV396" s="106"/>
      <c r="HW396" s="106"/>
      <c r="HX396" s="106"/>
      <c r="HY396" s="106"/>
      <c r="HZ396" s="106"/>
      <c r="IA396" s="106"/>
      <c r="IB396" s="106"/>
      <c r="IC396" s="106"/>
      <c r="ID396" s="106"/>
      <c r="IE396" s="106"/>
      <c r="IF396" s="106"/>
      <c r="IG396" s="106"/>
      <c r="IH396" s="106"/>
      <c r="II396" s="106"/>
      <c r="IJ396" s="106"/>
      <c r="IK396" s="106"/>
      <c r="IL396" s="106"/>
      <c r="IM396" s="106"/>
      <c r="IN396" s="106"/>
      <c r="IO396" s="106"/>
      <c r="IP396" s="106"/>
      <c r="IQ396" s="106"/>
      <c r="IR396" s="106"/>
      <c r="IS396" s="106"/>
      <c r="IT396" s="106"/>
      <c r="IU396" s="106"/>
      <c r="IV396" s="106"/>
      <c r="IW396" s="106"/>
      <c r="IX396" s="106"/>
      <c r="IY396" s="106"/>
      <c r="IZ396" s="106"/>
      <c r="JA396" s="106"/>
      <c r="JB396" s="106"/>
      <c r="JC396" s="106"/>
      <c r="JD396" s="106"/>
      <c r="JE396" s="106"/>
      <c r="JF396" s="106"/>
      <c r="JG396" s="106"/>
      <c r="JH396" s="106"/>
      <c r="JI396" s="106"/>
      <c r="JJ396" s="106"/>
      <c r="JK396" s="106"/>
      <c r="JL396" s="106"/>
      <c r="JM396" s="106"/>
      <c r="JN396" s="106"/>
      <c r="JO396" s="106"/>
      <c r="JP396" s="106"/>
      <c r="JQ396" s="106"/>
      <c r="JR396" s="106"/>
      <c r="JS396" s="106"/>
      <c r="JT396" s="106"/>
      <c r="JU396" s="106"/>
      <c r="JV396" s="106"/>
      <c r="JW396" s="106"/>
      <c r="JX396" s="106"/>
      <c r="JY396" s="106"/>
      <c r="JZ396" s="106"/>
      <c r="KA396" s="106"/>
      <c r="KB396" s="106"/>
      <c r="KC396" s="106"/>
      <c r="KD396" s="106"/>
      <c r="KE396" s="106"/>
      <c r="KF396" s="106"/>
      <c r="KG396" s="106"/>
      <c r="KH396" s="106"/>
      <c r="KI396" s="106"/>
      <c r="KJ396" s="106"/>
      <c r="KK396" s="106"/>
      <c r="KL396" s="106"/>
      <c r="KM396" s="106"/>
      <c r="KN396" s="106"/>
      <c r="KO396" s="106"/>
      <c r="KP396" s="106"/>
      <c r="KQ396" s="106"/>
      <c r="KR396" s="106"/>
      <c r="KS396" s="106"/>
      <c r="KT396" s="106"/>
      <c r="KU396" s="106"/>
      <c r="KV396" s="106"/>
      <c r="KW396" s="106"/>
      <c r="KX396" s="106"/>
      <c r="KY396" s="106"/>
      <c r="KZ396" s="106"/>
      <c r="LA396" s="106"/>
      <c r="LB396" s="106"/>
      <c r="LC396" s="106"/>
      <c r="LD396" s="106"/>
      <c r="LE396" s="106"/>
      <c r="LF396" s="106"/>
      <c r="LG396" s="106"/>
      <c r="LH396" s="106"/>
      <c r="LI396" s="106"/>
      <c r="LJ396" s="106"/>
      <c r="LK396" s="106"/>
      <c r="LL396" s="106"/>
      <c r="LM396" s="106"/>
      <c r="LN396" s="106"/>
      <c r="LO396" s="106"/>
      <c r="LP396" s="106"/>
      <c r="LQ396" s="106"/>
      <c r="LR396" s="106"/>
      <c r="LS396" s="106"/>
      <c r="LT396" s="106"/>
      <c r="LU396" s="106"/>
      <c r="LV396" s="106"/>
      <c r="LW396" s="106"/>
      <c r="LX396" s="106"/>
      <c r="LY396" s="106"/>
      <c r="LZ396" s="106"/>
      <c r="MA396" s="106"/>
      <c r="MB396" s="106"/>
      <c r="MC396" s="106"/>
      <c r="MD396" s="106"/>
      <c r="ME396" s="106"/>
      <c r="MF396" s="106"/>
      <c r="MG396" s="106"/>
      <c r="MH396" s="106"/>
      <c r="MI396" s="106"/>
      <c r="MJ396" s="106"/>
      <c r="MK396" s="106"/>
      <c r="ML396" s="106"/>
      <c r="MM396" s="106"/>
      <c r="MN396" s="106"/>
      <c r="MO396" s="106"/>
      <c r="MP396" s="106"/>
      <c r="MQ396" s="106"/>
      <c r="MR396" s="106"/>
      <c r="MS396" s="106"/>
      <c r="MT396" s="106"/>
      <c r="MU396" s="106"/>
      <c r="MV396" s="106"/>
      <c r="MW396" s="106"/>
      <c r="MX396" s="106"/>
      <c r="MY396" s="106"/>
      <c r="MZ396" s="106"/>
      <c r="NA396" s="106"/>
      <c r="NB396" s="106"/>
      <c r="NC396" s="106"/>
      <c r="ND396" s="106"/>
      <c r="NE396" s="106"/>
      <c r="NF396" s="106"/>
      <c r="NG396" s="106"/>
      <c r="NH396" s="106"/>
      <c r="NI396" s="106"/>
      <c r="NJ396" s="106"/>
      <c r="NK396" s="106"/>
      <c r="NL396" s="106"/>
      <c r="NM396" s="106"/>
      <c r="NN396" s="106"/>
      <c r="NO396" s="106"/>
      <c r="NP396" s="106"/>
      <c r="NQ396" s="106"/>
      <c r="NR396" s="106"/>
      <c r="NS396" s="106"/>
      <c r="NT396" s="106"/>
      <c r="NU396" s="106"/>
      <c r="NV396" s="106"/>
      <c r="NW396" s="106"/>
      <c r="NX396" s="106"/>
      <c r="NY396" s="106"/>
      <c r="NZ396" s="106"/>
      <c r="OA396" s="106"/>
      <c r="OB396" s="106"/>
      <c r="OC396" s="106"/>
      <c r="OD396" s="106"/>
      <c r="OE396" s="106"/>
      <c r="OF396" s="106"/>
      <c r="OG396" s="106"/>
      <c r="OH396" s="106"/>
      <c r="OI396" s="106"/>
      <c r="OJ396" s="106"/>
      <c r="OK396" s="106"/>
      <c r="OL396" s="106"/>
      <c r="OM396" s="106"/>
      <c r="ON396" s="106"/>
      <c r="OO396" s="106"/>
      <c r="OP396" s="106"/>
      <c r="OQ396" s="106"/>
      <c r="OR396" s="106"/>
      <c r="OS396" s="106"/>
      <c r="OT396" s="106"/>
      <c r="OU396" s="106"/>
      <c r="OV396" s="106"/>
      <c r="OW396" s="106"/>
      <c r="OX396" s="106"/>
      <c r="OY396" s="106"/>
      <c r="OZ396" s="106"/>
      <c r="PA396" s="106"/>
      <c r="PB396" s="106"/>
      <c r="PC396" s="106"/>
      <c r="PD396" s="106"/>
      <c r="PE396" s="106"/>
      <c r="PF396" s="106"/>
      <c r="PG396" s="106"/>
      <c r="PH396" s="106"/>
      <c r="PI396" s="106"/>
      <c r="PJ396" s="106"/>
      <c r="PK396" s="106"/>
      <c r="PL396" s="106"/>
      <c r="PM396" s="106"/>
      <c r="PN396" s="106"/>
      <c r="PO396" s="106"/>
      <c r="PP396" s="106"/>
      <c r="PQ396" s="106"/>
      <c r="PR396" s="106"/>
      <c r="PS396" s="106"/>
      <c r="PT396" s="106"/>
      <c r="PU396" s="106"/>
      <c r="PV396" s="106"/>
      <c r="PW396" s="106"/>
      <c r="PX396" s="106"/>
      <c r="PY396" s="106"/>
      <c r="PZ396" s="106"/>
      <c r="QA396" s="106"/>
      <c r="QB396" s="106"/>
      <c r="QC396" s="106"/>
      <c r="QD396" s="106"/>
      <c r="QE396" s="106"/>
      <c r="QF396" s="106"/>
      <c r="QG396" s="106"/>
      <c r="QH396" s="106"/>
      <c r="QI396" s="106"/>
      <c r="QJ396" s="106"/>
      <c r="QK396" s="106"/>
      <c r="QL396" s="106"/>
      <c r="QM396" s="106"/>
      <c r="QN396" s="106"/>
      <c r="QO396" s="106"/>
      <c r="QP396" s="106"/>
      <c r="QQ396" s="106"/>
      <c r="QR396" s="106"/>
      <c r="QS396" s="106"/>
      <c r="QT396" s="106"/>
      <c r="QU396" s="106"/>
      <c r="QV396" s="106"/>
      <c r="QW396" s="106"/>
      <c r="QX396" s="106"/>
      <c r="QY396" s="106"/>
      <c r="QZ396" s="106"/>
      <c r="RA396" s="106"/>
      <c r="RB396" s="106"/>
      <c r="RC396" s="106"/>
      <c r="RD396" s="106"/>
      <c r="RE396" s="106"/>
      <c r="RF396" s="106"/>
      <c r="RG396" s="106"/>
      <c r="RH396" s="106"/>
      <c r="RI396" s="106"/>
      <c r="RJ396" s="106"/>
      <c r="RK396" s="106"/>
      <c r="RL396" s="106"/>
      <c r="RM396" s="106"/>
      <c r="RN396" s="106"/>
      <c r="RO396" s="106"/>
      <c r="RP396" s="106"/>
      <c r="RQ396" s="106"/>
      <c r="RR396" s="106"/>
    </row>
    <row r="397" spans="1:486" x14ac:dyDescent="0.3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14"/>
      <c r="Q397" s="114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  <c r="GB397" s="106"/>
      <c r="GC397" s="106"/>
      <c r="GD397" s="106"/>
      <c r="GE397" s="106"/>
      <c r="GF397" s="106"/>
      <c r="GG397" s="106"/>
      <c r="GH397" s="106"/>
      <c r="GI397" s="106"/>
      <c r="GJ397" s="106"/>
      <c r="GK397" s="106"/>
      <c r="GL397" s="106"/>
      <c r="GM397" s="106"/>
      <c r="GN397" s="106"/>
      <c r="GO397" s="106"/>
      <c r="GP397" s="106"/>
      <c r="GQ397" s="106"/>
      <c r="GR397" s="106"/>
      <c r="GS397" s="106"/>
      <c r="GT397" s="106"/>
      <c r="GU397" s="106"/>
      <c r="GV397" s="106"/>
      <c r="GW397" s="106"/>
      <c r="GX397" s="106"/>
      <c r="GY397" s="106"/>
      <c r="GZ397" s="106"/>
      <c r="HA397" s="106"/>
      <c r="HB397" s="106"/>
      <c r="HC397" s="106"/>
      <c r="HD397" s="106"/>
      <c r="HE397" s="106"/>
      <c r="HF397" s="106"/>
      <c r="HG397" s="106"/>
      <c r="HH397" s="106"/>
      <c r="HI397" s="106"/>
      <c r="HJ397" s="106"/>
      <c r="HK397" s="106"/>
      <c r="HL397" s="106"/>
      <c r="HM397" s="106"/>
      <c r="HN397" s="106"/>
      <c r="HO397" s="106"/>
      <c r="HP397" s="106"/>
      <c r="HQ397" s="106"/>
      <c r="HR397" s="106"/>
      <c r="HS397" s="106"/>
      <c r="HT397" s="106"/>
      <c r="HU397" s="106"/>
      <c r="HV397" s="106"/>
      <c r="HW397" s="106"/>
      <c r="HX397" s="106"/>
      <c r="HY397" s="106"/>
      <c r="HZ397" s="106"/>
      <c r="IA397" s="106"/>
      <c r="IB397" s="106"/>
      <c r="IC397" s="106"/>
      <c r="ID397" s="106"/>
      <c r="IE397" s="106"/>
      <c r="IF397" s="106"/>
      <c r="IG397" s="106"/>
      <c r="IH397" s="106"/>
      <c r="II397" s="106"/>
      <c r="IJ397" s="106"/>
      <c r="IK397" s="106"/>
      <c r="IL397" s="106"/>
      <c r="IM397" s="106"/>
      <c r="IN397" s="106"/>
      <c r="IO397" s="106"/>
      <c r="IP397" s="106"/>
      <c r="IQ397" s="106"/>
      <c r="IR397" s="106"/>
      <c r="IS397" s="106"/>
      <c r="IT397" s="106"/>
      <c r="IU397" s="106"/>
      <c r="IV397" s="106"/>
      <c r="IW397" s="106"/>
      <c r="IX397" s="106"/>
      <c r="IY397" s="106"/>
      <c r="IZ397" s="106"/>
      <c r="JA397" s="106"/>
      <c r="JB397" s="106"/>
      <c r="JC397" s="106"/>
      <c r="JD397" s="106"/>
      <c r="JE397" s="106"/>
      <c r="JF397" s="106"/>
      <c r="JG397" s="106"/>
      <c r="JH397" s="106"/>
      <c r="JI397" s="106"/>
      <c r="JJ397" s="106"/>
      <c r="JK397" s="106"/>
      <c r="JL397" s="106"/>
      <c r="JM397" s="106"/>
      <c r="JN397" s="106"/>
      <c r="JO397" s="106"/>
      <c r="JP397" s="106"/>
      <c r="JQ397" s="106"/>
      <c r="JR397" s="106"/>
      <c r="JS397" s="106"/>
      <c r="JT397" s="106"/>
      <c r="JU397" s="106"/>
      <c r="JV397" s="106"/>
      <c r="JW397" s="106"/>
      <c r="JX397" s="106"/>
      <c r="JY397" s="106"/>
      <c r="JZ397" s="106"/>
      <c r="KA397" s="106"/>
      <c r="KB397" s="106"/>
      <c r="KC397" s="106"/>
      <c r="KD397" s="106"/>
      <c r="KE397" s="106"/>
      <c r="KF397" s="106"/>
      <c r="KG397" s="106"/>
      <c r="KH397" s="106"/>
      <c r="KI397" s="106"/>
      <c r="KJ397" s="106"/>
      <c r="KK397" s="106"/>
      <c r="KL397" s="106"/>
      <c r="KM397" s="106"/>
      <c r="KN397" s="106"/>
      <c r="KO397" s="106"/>
      <c r="KP397" s="106"/>
      <c r="KQ397" s="106"/>
      <c r="KR397" s="106"/>
      <c r="KS397" s="106"/>
      <c r="KT397" s="106"/>
      <c r="KU397" s="106"/>
      <c r="KV397" s="106"/>
      <c r="KW397" s="106"/>
      <c r="KX397" s="106"/>
      <c r="KY397" s="106"/>
      <c r="KZ397" s="106"/>
      <c r="LA397" s="106"/>
      <c r="LB397" s="106"/>
      <c r="LC397" s="106"/>
      <c r="LD397" s="106"/>
      <c r="LE397" s="106"/>
      <c r="LF397" s="106"/>
      <c r="LG397" s="106"/>
      <c r="LH397" s="106"/>
      <c r="LI397" s="106"/>
      <c r="LJ397" s="106"/>
      <c r="LK397" s="106"/>
      <c r="LL397" s="106"/>
      <c r="LM397" s="106"/>
      <c r="LN397" s="106"/>
      <c r="LO397" s="106"/>
      <c r="LP397" s="106"/>
      <c r="LQ397" s="106"/>
      <c r="LR397" s="106"/>
      <c r="LS397" s="106"/>
      <c r="LT397" s="106"/>
      <c r="LU397" s="106"/>
      <c r="LV397" s="106"/>
      <c r="LW397" s="106"/>
      <c r="LX397" s="106"/>
      <c r="LY397" s="106"/>
      <c r="LZ397" s="106"/>
      <c r="MA397" s="106"/>
      <c r="MB397" s="106"/>
      <c r="MC397" s="106"/>
      <c r="MD397" s="106"/>
      <c r="ME397" s="106"/>
      <c r="MF397" s="106"/>
      <c r="MG397" s="106"/>
      <c r="MH397" s="106"/>
      <c r="MI397" s="106"/>
      <c r="MJ397" s="106"/>
      <c r="MK397" s="106"/>
      <c r="ML397" s="106"/>
      <c r="MM397" s="106"/>
      <c r="MN397" s="106"/>
      <c r="MO397" s="106"/>
      <c r="MP397" s="106"/>
      <c r="MQ397" s="106"/>
      <c r="MR397" s="106"/>
      <c r="MS397" s="106"/>
      <c r="MT397" s="106"/>
      <c r="MU397" s="106"/>
      <c r="MV397" s="106"/>
      <c r="MW397" s="106"/>
      <c r="MX397" s="106"/>
      <c r="MY397" s="106"/>
      <c r="MZ397" s="106"/>
      <c r="NA397" s="106"/>
      <c r="NB397" s="106"/>
      <c r="NC397" s="106"/>
      <c r="ND397" s="106"/>
      <c r="NE397" s="106"/>
      <c r="NF397" s="106"/>
      <c r="NG397" s="106"/>
      <c r="NH397" s="106"/>
      <c r="NI397" s="106"/>
      <c r="NJ397" s="106"/>
      <c r="NK397" s="106"/>
      <c r="NL397" s="106"/>
      <c r="NM397" s="106"/>
      <c r="NN397" s="106"/>
      <c r="NO397" s="106"/>
      <c r="NP397" s="106"/>
      <c r="NQ397" s="106"/>
      <c r="NR397" s="106"/>
      <c r="NS397" s="106"/>
      <c r="NT397" s="106"/>
      <c r="NU397" s="106"/>
      <c r="NV397" s="106"/>
      <c r="NW397" s="106"/>
      <c r="NX397" s="106"/>
      <c r="NY397" s="106"/>
      <c r="NZ397" s="106"/>
      <c r="OA397" s="106"/>
      <c r="OB397" s="106"/>
      <c r="OC397" s="106"/>
      <c r="OD397" s="106"/>
      <c r="OE397" s="106"/>
      <c r="OF397" s="106"/>
      <c r="OG397" s="106"/>
      <c r="OH397" s="106"/>
      <c r="OI397" s="106"/>
      <c r="OJ397" s="106"/>
      <c r="OK397" s="106"/>
      <c r="OL397" s="106"/>
      <c r="OM397" s="106"/>
      <c r="ON397" s="106"/>
      <c r="OO397" s="106"/>
      <c r="OP397" s="106"/>
      <c r="OQ397" s="106"/>
      <c r="OR397" s="106"/>
      <c r="OS397" s="106"/>
      <c r="OT397" s="106"/>
      <c r="OU397" s="106"/>
      <c r="OV397" s="106"/>
      <c r="OW397" s="106"/>
      <c r="OX397" s="106"/>
      <c r="OY397" s="106"/>
      <c r="OZ397" s="106"/>
      <c r="PA397" s="106"/>
      <c r="PB397" s="106"/>
      <c r="PC397" s="106"/>
      <c r="PD397" s="106"/>
      <c r="PE397" s="106"/>
      <c r="PF397" s="106"/>
      <c r="PG397" s="106"/>
      <c r="PH397" s="106"/>
      <c r="PI397" s="106"/>
      <c r="PJ397" s="106"/>
      <c r="PK397" s="106"/>
      <c r="PL397" s="106"/>
      <c r="PM397" s="106"/>
      <c r="PN397" s="106"/>
      <c r="PO397" s="106"/>
      <c r="PP397" s="106"/>
      <c r="PQ397" s="106"/>
      <c r="PR397" s="106"/>
      <c r="PS397" s="106"/>
      <c r="PT397" s="106"/>
      <c r="PU397" s="106"/>
      <c r="PV397" s="106"/>
      <c r="PW397" s="106"/>
      <c r="PX397" s="106"/>
      <c r="PY397" s="106"/>
      <c r="PZ397" s="106"/>
      <c r="QA397" s="106"/>
      <c r="QB397" s="106"/>
      <c r="QC397" s="106"/>
      <c r="QD397" s="106"/>
      <c r="QE397" s="106"/>
      <c r="QF397" s="106"/>
      <c r="QG397" s="106"/>
      <c r="QH397" s="106"/>
      <c r="QI397" s="106"/>
      <c r="QJ397" s="106"/>
      <c r="QK397" s="106"/>
      <c r="QL397" s="106"/>
      <c r="QM397" s="106"/>
      <c r="QN397" s="106"/>
      <c r="QO397" s="106"/>
      <c r="QP397" s="106"/>
      <c r="QQ397" s="106"/>
      <c r="QR397" s="106"/>
      <c r="QS397" s="106"/>
      <c r="QT397" s="106"/>
      <c r="QU397" s="106"/>
      <c r="QV397" s="106"/>
      <c r="QW397" s="106"/>
      <c r="QX397" s="106"/>
      <c r="QY397" s="106"/>
      <c r="QZ397" s="106"/>
      <c r="RA397" s="106"/>
      <c r="RB397" s="106"/>
      <c r="RC397" s="106"/>
      <c r="RD397" s="106"/>
      <c r="RE397" s="106"/>
      <c r="RF397" s="106"/>
      <c r="RG397" s="106"/>
      <c r="RH397" s="106"/>
      <c r="RI397" s="106"/>
      <c r="RJ397" s="106"/>
      <c r="RK397" s="106"/>
      <c r="RL397" s="106"/>
      <c r="RM397" s="106"/>
      <c r="RN397" s="106"/>
      <c r="RO397" s="106"/>
      <c r="RP397" s="106"/>
      <c r="RQ397" s="106"/>
      <c r="RR397" s="106"/>
    </row>
    <row r="398" spans="1:486" x14ac:dyDescent="0.3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14"/>
      <c r="Q398" s="114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  <c r="GB398" s="106"/>
      <c r="GC398" s="106"/>
      <c r="GD398" s="106"/>
      <c r="GE398" s="106"/>
      <c r="GF398" s="106"/>
      <c r="GG398" s="106"/>
      <c r="GH398" s="106"/>
      <c r="GI398" s="106"/>
      <c r="GJ398" s="106"/>
      <c r="GK398" s="106"/>
      <c r="GL398" s="106"/>
      <c r="GM398" s="106"/>
      <c r="GN398" s="106"/>
      <c r="GO398" s="106"/>
      <c r="GP398" s="106"/>
      <c r="GQ398" s="106"/>
      <c r="GR398" s="106"/>
      <c r="GS398" s="106"/>
      <c r="GT398" s="106"/>
      <c r="GU398" s="106"/>
      <c r="GV398" s="106"/>
      <c r="GW398" s="106"/>
      <c r="GX398" s="106"/>
      <c r="GY398" s="106"/>
      <c r="GZ398" s="106"/>
      <c r="HA398" s="106"/>
      <c r="HB398" s="106"/>
      <c r="HC398" s="106"/>
      <c r="HD398" s="106"/>
      <c r="HE398" s="106"/>
      <c r="HF398" s="106"/>
      <c r="HG398" s="106"/>
      <c r="HH398" s="106"/>
      <c r="HI398" s="106"/>
      <c r="HJ398" s="106"/>
      <c r="HK398" s="106"/>
      <c r="HL398" s="106"/>
      <c r="HM398" s="106"/>
      <c r="HN398" s="106"/>
      <c r="HO398" s="106"/>
      <c r="HP398" s="106"/>
      <c r="HQ398" s="106"/>
      <c r="HR398" s="106"/>
      <c r="HS398" s="106"/>
      <c r="HT398" s="106"/>
      <c r="HU398" s="106"/>
      <c r="HV398" s="106"/>
      <c r="HW398" s="106"/>
      <c r="HX398" s="106"/>
      <c r="HY398" s="106"/>
      <c r="HZ398" s="106"/>
      <c r="IA398" s="106"/>
      <c r="IB398" s="106"/>
      <c r="IC398" s="106"/>
      <c r="ID398" s="106"/>
      <c r="IE398" s="106"/>
      <c r="IF398" s="106"/>
      <c r="IG398" s="106"/>
      <c r="IH398" s="106"/>
      <c r="II398" s="106"/>
      <c r="IJ398" s="106"/>
      <c r="IK398" s="106"/>
      <c r="IL398" s="106"/>
      <c r="IM398" s="106"/>
      <c r="IN398" s="106"/>
      <c r="IO398" s="106"/>
      <c r="IP398" s="106"/>
      <c r="IQ398" s="106"/>
      <c r="IR398" s="106"/>
      <c r="IS398" s="106"/>
      <c r="IT398" s="106"/>
      <c r="IU398" s="106"/>
      <c r="IV398" s="106"/>
      <c r="IW398" s="106"/>
      <c r="IX398" s="106"/>
      <c r="IY398" s="106"/>
      <c r="IZ398" s="106"/>
      <c r="JA398" s="106"/>
      <c r="JB398" s="106"/>
      <c r="JC398" s="106"/>
      <c r="JD398" s="106"/>
      <c r="JE398" s="106"/>
      <c r="JF398" s="106"/>
      <c r="JG398" s="106"/>
      <c r="JH398" s="106"/>
      <c r="JI398" s="106"/>
      <c r="JJ398" s="106"/>
      <c r="JK398" s="106"/>
      <c r="JL398" s="106"/>
      <c r="JM398" s="106"/>
      <c r="JN398" s="106"/>
      <c r="JO398" s="106"/>
      <c r="JP398" s="106"/>
      <c r="JQ398" s="106"/>
      <c r="JR398" s="106"/>
      <c r="JS398" s="106"/>
      <c r="JT398" s="106"/>
      <c r="JU398" s="106"/>
      <c r="JV398" s="106"/>
      <c r="JW398" s="106"/>
      <c r="JX398" s="106"/>
      <c r="JY398" s="106"/>
      <c r="JZ398" s="106"/>
      <c r="KA398" s="106"/>
      <c r="KB398" s="106"/>
      <c r="KC398" s="106"/>
      <c r="KD398" s="106"/>
      <c r="KE398" s="106"/>
      <c r="KF398" s="106"/>
      <c r="KG398" s="106"/>
      <c r="KH398" s="106"/>
      <c r="KI398" s="106"/>
      <c r="KJ398" s="106"/>
      <c r="KK398" s="106"/>
      <c r="KL398" s="106"/>
      <c r="KM398" s="106"/>
      <c r="KN398" s="106"/>
      <c r="KO398" s="106"/>
      <c r="KP398" s="106"/>
      <c r="KQ398" s="106"/>
      <c r="KR398" s="106"/>
      <c r="KS398" s="106"/>
      <c r="KT398" s="106"/>
      <c r="KU398" s="106"/>
      <c r="KV398" s="106"/>
      <c r="KW398" s="106"/>
      <c r="KX398" s="106"/>
      <c r="KY398" s="106"/>
      <c r="KZ398" s="106"/>
      <c r="LA398" s="106"/>
      <c r="LB398" s="106"/>
      <c r="LC398" s="106"/>
      <c r="LD398" s="106"/>
      <c r="LE398" s="106"/>
      <c r="LF398" s="106"/>
      <c r="LG398" s="106"/>
      <c r="LH398" s="106"/>
      <c r="LI398" s="106"/>
      <c r="LJ398" s="106"/>
      <c r="LK398" s="106"/>
      <c r="LL398" s="106"/>
      <c r="LM398" s="106"/>
      <c r="LN398" s="106"/>
      <c r="LO398" s="106"/>
      <c r="LP398" s="106"/>
      <c r="LQ398" s="106"/>
      <c r="LR398" s="106"/>
      <c r="LS398" s="106"/>
      <c r="LT398" s="106"/>
      <c r="LU398" s="106"/>
      <c r="LV398" s="106"/>
      <c r="LW398" s="106"/>
      <c r="LX398" s="106"/>
      <c r="LY398" s="106"/>
      <c r="LZ398" s="106"/>
      <c r="MA398" s="106"/>
      <c r="MB398" s="106"/>
      <c r="MC398" s="106"/>
      <c r="MD398" s="106"/>
      <c r="ME398" s="106"/>
      <c r="MF398" s="106"/>
      <c r="MG398" s="106"/>
      <c r="MH398" s="106"/>
      <c r="MI398" s="106"/>
      <c r="MJ398" s="106"/>
      <c r="MK398" s="106"/>
      <c r="ML398" s="106"/>
      <c r="MM398" s="106"/>
      <c r="MN398" s="106"/>
      <c r="MO398" s="106"/>
      <c r="MP398" s="106"/>
      <c r="MQ398" s="106"/>
      <c r="MR398" s="106"/>
      <c r="MS398" s="106"/>
      <c r="MT398" s="106"/>
      <c r="MU398" s="106"/>
      <c r="MV398" s="106"/>
      <c r="MW398" s="106"/>
      <c r="MX398" s="106"/>
      <c r="MY398" s="106"/>
      <c r="MZ398" s="106"/>
      <c r="NA398" s="106"/>
      <c r="NB398" s="106"/>
      <c r="NC398" s="106"/>
      <c r="ND398" s="106"/>
      <c r="NE398" s="106"/>
      <c r="NF398" s="106"/>
      <c r="NG398" s="106"/>
      <c r="NH398" s="106"/>
      <c r="NI398" s="106"/>
      <c r="NJ398" s="106"/>
      <c r="NK398" s="106"/>
      <c r="NL398" s="106"/>
      <c r="NM398" s="106"/>
      <c r="NN398" s="106"/>
      <c r="NO398" s="106"/>
      <c r="NP398" s="106"/>
      <c r="NQ398" s="106"/>
      <c r="NR398" s="106"/>
      <c r="NS398" s="106"/>
      <c r="NT398" s="106"/>
      <c r="NU398" s="106"/>
      <c r="NV398" s="106"/>
      <c r="NW398" s="106"/>
      <c r="NX398" s="106"/>
      <c r="NY398" s="106"/>
      <c r="NZ398" s="106"/>
      <c r="OA398" s="106"/>
      <c r="OB398" s="106"/>
      <c r="OC398" s="106"/>
      <c r="OD398" s="106"/>
      <c r="OE398" s="106"/>
      <c r="OF398" s="106"/>
      <c r="OG398" s="106"/>
      <c r="OH398" s="106"/>
      <c r="OI398" s="106"/>
      <c r="OJ398" s="106"/>
      <c r="OK398" s="106"/>
      <c r="OL398" s="106"/>
      <c r="OM398" s="106"/>
      <c r="ON398" s="106"/>
      <c r="OO398" s="106"/>
      <c r="OP398" s="106"/>
      <c r="OQ398" s="106"/>
      <c r="OR398" s="106"/>
      <c r="OS398" s="106"/>
      <c r="OT398" s="106"/>
      <c r="OU398" s="106"/>
      <c r="OV398" s="106"/>
      <c r="OW398" s="106"/>
      <c r="OX398" s="106"/>
      <c r="OY398" s="106"/>
      <c r="OZ398" s="106"/>
      <c r="PA398" s="106"/>
      <c r="PB398" s="106"/>
      <c r="PC398" s="106"/>
      <c r="PD398" s="106"/>
      <c r="PE398" s="106"/>
      <c r="PF398" s="106"/>
      <c r="PG398" s="106"/>
      <c r="PH398" s="106"/>
      <c r="PI398" s="106"/>
      <c r="PJ398" s="106"/>
      <c r="PK398" s="106"/>
      <c r="PL398" s="106"/>
      <c r="PM398" s="106"/>
      <c r="PN398" s="106"/>
      <c r="PO398" s="106"/>
      <c r="PP398" s="106"/>
      <c r="PQ398" s="106"/>
      <c r="PR398" s="106"/>
      <c r="PS398" s="106"/>
      <c r="PT398" s="106"/>
      <c r="PU398" s="106"/>
      <c r="PV398" s="106"/>
      <c r="PW398" s="106"/>
      <c r="PX398" s="106"/>
      <c r="PY398" s="106"/>
      <c r="PZ398" s="106"/>
      <c r="QA398" s="106"/>
      <c r="QB398" s="106"/>
      <c r="QC398" s="106"/>
      <c r="QD398" s="106"/>
      <c r="QE398" s="106"/>
      <c r="QF398" s="106"/>
      <c r="QG398" s="106"/>
      <c r="QH398" s="106"/>
      <c r="QI398" s="106"/>
      <c r="QJ398" s="106"/>
      <c r="QK398" s="106"/>
      <c r="QL398" s="106"/>
      <c r="QM398" s="106"/>
      <c r="QN398" s="106"/>
      <c r="QO398" s="106"/>
      <c r="QP398" s="106"/>
      <c r="QQ398" s="106"/>
      <c r="QR398" s="106"/>
      <c r="QS398" s="106"/>
      <c r="QT398" s="106"/>
      <c r="QU398" s="106"/>
      <c r="QV398" s="106"/>
      <c r="QW398" s="106"/>
      <c r="QX398" s="106"/>
      <c r="QY398" s="106"/>
      <c r="QZ398" s="106"/>
      <c r="RA398" s="106"/>
      <c r="RB398" s="106"/>
      <c r="RC398" s="106"/>
      <c r="RD398" s="106"/>
      <c r="RE398" s="106"/>
      <c r="RF398" s="106"/>
      <c r="RG398" s="106"/>
      <c r="RH398" s="106"/>
      <c r="RI398" s="106"/>
      <c r="RJ398" s="106"/>
      <c r="RK398" s="106"/>
      <c r="RL398" s="106"/>
      <c r="RM398" s="106"/>
      <c r="RN398" s="106"/>
      <c r="RO398" s="106"/>
      <c r="RP398" s="106"/>
      <c r="RQ398" s="106"/>
      <c r="RR398" s="106"/>
    </row>
    <row r="399" spans="1:486" x14ac:dyDescent="0.3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14"/>
      <c r="Q399" s="114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  <c r="GB399" s="106"/>
      <c r="GC399" s="106"/>
      <c r="GD399" s="106"/>
      <c r="GE399" s="106"/>
      <c r="GF399" s="106"/>
      <c r="GG399" s="106"/>
      <c r="GH399" s="106"/>
      <c r="GI399" s="106"/>
      <c r="GJ399" s="106"/>
      <c r="GK399" s="106"/>
      <c r="GL399" s="106"/>
      <c r="GM399" s="106"/>
      <c r="GN399" s="106"/>
      <c r="GO399" s="106"/>
      <c r="GP399" s="106"/>
      <c r="GQ399" s="106"/>
      <c r="GR399" s="106"/>
      <c r="GS399" s="106"/>
      <c r="GT399" s="106"/>
      <c r="GU399" s="106"/>
      <c r="GV399" s="106"/>
      <c r="GW399" s="106"/>
      <c r="GX399" s="106"/>
      <c r="GY399" s="106"/>
      <c r="GZ399" s="106"/>
      <c r="HA399" s="106"/>
      <c r="HB399" s="106"/>
      <c r="HC399" s="106"/>
      <c r="HD399" s="106"/>
      <c r="HE399" s="106"/>
      <c r="HF399" s="106"/>
      <c r="HG399" s="106"/>
      <c r="HH399" s="106"/>
      <c r="HI399" s="106"/>
      <c r="HJ399" s="106"/>
      <c r="HK399" s="106"/>
      <c r="HL399" s="106"/>
      <c r="HM399" s="106"/>
      <c r="HN399" s="106"/>
      <c r="HO399" s="106"/>
      <c r="HP399" s="106"/>
      <c r="HQ399" s="106"/>
      <c r="HR399" s="106"/>
      <c r="HS399" s="106"/>
      <c r="HT399" s="106"/>
      <c r="HU399" s="106"/>
      <c r="HV399" s="106"/>
      <c r="HW399" s="106"/>
      <c r="HX399" s="106"/>
      <c r="HY399" s="106"/>
      <c r="HZ399" s="106"/>
      <c r="IA399" s="106"/>
      <c r="IB399" s="106"/>
      <c r="IC399" s="106"/>
      <c r="ID399" s="106"/>
      <c r="IE399" s="106"/>
      <c r="IF399" s="106"/>
      <c r="IG399" s="106"/>
      <c r="IH399" s="106"/>
      <c r="II399" s="106"/>
      <c r="IJ399" s="106"/>
      <c r="IK399" s="106"/>
      <c r="IL399" s="106"/>
      <c r="IM399" s="106"/>
      <c r="IN399" s="106"/>
      <c r="IO399" s="106"/>
      <c r="IP399" s="106"/>
      <c r="IQ399" s="106"/>
      <c r="IR399" s="106"/>
      <c r="IS399" s="106"/>
      <c r="IT399" s="106"/>
      <c r="IU399" s="106"/>
      <c r="IV399" s="106"/>
      <c r="IW399" s="106"/>
      <c r="IX399" s="106"/>
      <c r="IY399" s="106"/>
      <c r="IZ399" s="106"/>
      <c r="JA399" s="106"/>
      <c r="JB399" s="106"/>
      <c r="JC399" s="106"/>
      <c r="JD399" s="106"/>
      <c r="JE399" s="106"/>
      <c r="JF399" s="106"/>
      <c r="JG399" s="106"/>
      <c r="JH399" s="106"/>
      <c r="JI399" s="106"/>
      <c r="JJ399" s="106"/>
      <c r="JK399" s="106"/>
      <c r="JL399" s="106"/>
      <c r="JM399" s="106"/>
      <c r="JN399" s="106"/>
      <c r="JO399" s="106"/>
      <c r="JP399" s="106"/>
      <c r="JQ399" s="106"/>
      <c r="JR399" s="106"/>
      <c r="JS399" s="106"/>
      <c r="JT399" s="106"/>
      <c r="JU399" s="106"/>
      <c r="JV399" s="106"/>
      <c r="JW399" s="106"/>
      <c r="JX399" s="106"/>
      <c r="JY399" s="106"/>
      <c r="JZ399" s="106"/>
      <c r="KA399" s="106"/>
      <c r="KB399" s="106"/>
      <c r="KC399" s="106"/>
      <c r="KD399" s="106"/>
      <c r="KE399" s="106"/>
      <c r="KF399" s="106"/>
      <c r="KG399" s="106"/>
      <c r="KH399" s="106"/>
      <c r="KI399" s="106"/>
      <c r="KJ399" s="106"/>
      <c r="KK399" s="106"/>
      <c r="KL399" s="106"/>
      <c r="KM399" s="106"/>
      <c r="KN399" s="106"/>
      <c r="KO399" s="106"/>
      <c r="KP399" s="106"/>
      <c r="KQ399" s="106"/>
      <c r="KR399" s="106"/>
      <c r="KS399" s="106"/>
      <c r="KT399" s="106"/>
      <c r="KU399" s="106"/>
      <c r="KV399" s="106"/>
      <c r="KW399" s="106"/>
      <c r="KX399" s="106"/>
      <c r="KY399" s="106"/>
      <c r="KZ399" s="106"/>
      <c r="LA399" s="106"/>
      <c r="LB399" s="106"/>
      <c r="LC399" s="106"/>
      <c r="LD399" s="106"/>
      <c r="LE399" s="106"/>
      <c r="LF399" s="106"/>
      <c r="LG399" s="106"/>
      <c r="LH399" s="106"/>
      <c r="LI399" s="106"/>
      <c r="LJ399" s="106"/>
      <c r="LK399" s="106"/>
      <c r="LL399" s="106"/>
      <c r="LM399" s="106"/>
      <c r="LN399" s="106"/>
      <c r="LO399" s="106"/>
      <c r="LP399" s="106"/>
      <c r="LQ399" s="106"/>
      <c r="LR399" s="106"/>
      <c r="LS399" s="106"/>
      <c r="LT399" s="106"/>
      <c r="LU399" s="106"/>
      <c r="LV399" s="106"/>
      <c r="LW399" s="106"/>
      <c r="LX399" s="106"/>
      <c r="LY399" s="106"/>
      <c r="LZ399" s="106"/>
      <c r="MA399" s="106"/>
      <c r="MB399" s="106"/>
      <c r="MC399" s="106"/>
      <c r="MD399" s="106"/>
      <c r="ME399" s="106"/>
      <c r="MF399" s="106"/>
      <c r="MG399" s="106"/>
      <c r="MH399" s="106"/>
      <c r="MI399" s="106"/>
      <c r="MJ399" s="106"/>
      <c r="MK399" s="106"/>
      <c r="ML399" s="106"/>
      <c r="MM399" s="106"/>
      <c r="MN399" s="106"/>
      <c r="MO399" s="106"/>
      <c r="MP399" s="106"/>
      <c r="MQ399" s="106"/>
      <c r="MR399" s="106"/>
      <c r="MS399" s="106"/>
      <c r="MT399" s="106"/>
      <c r="MU399" s="106"/>
      <c r="MV399" s="106"/>
      <c r="MW399" s="106"/>
      <c r="MX399" s="106"/>
      <c r="MY399" s="106"/>
      <c r="MZ399" s="106"/>
      <c r="NA399" s="106"/>
      <c r="NB399" s="106"/>
      <c r="NC399" s="106"/>
      <c r="ND399" s="106"/>
      <c r="NE399" s="106"/>
      <c r="NF399" s="106"/>
      <c r="NG399" s="106"/>
      <c r="NH399" s="106"/>
      <c r="NI399" s="106"/>
      <c r="NJ399" s="106"/>
      <c r="NK399" s="106"/>
      <c r="NL399" s="106"/>
      <c r="NM399" s="106"/>
      <c r="NN399" s="106"/>
      <c r="NO399" s="106"/>
      <c r="NP399" s="106"/>
      <c r="NQ399" s="106"/>
      <c r="NR399" s="106"/>
      <c r="NS399" s="106"/>
      <c r="NT399" s="106"/>
      <c r="NU399" s="106"/>
      <c r="NV399" s="106"/>
      <c r="NW399" s="106"/>
      <c r="NX399" s="106"/>
      <c r="NY399" s="106"/>
      <c r="NZ399" s="106"/>
      <c r="OA399" s="106"/>
      <c r="OB399" s="106"/>
      <c r="OC399" s="106"/>
      <c r="OD399" s="106"/>
      <c r="OE399" s="106"/>
      <c r="OF399" s="106"/>
      <c r="OG399" s="106"/>
      <c r="OH399" s="106"/>
      <c r="OI399" s="106"/>
      <c r="OJ399" s="106"/>
      <c r="OK399" s="106"/>
      <c r="OL399" s="106"/>
      <c r="OM399" s="106"/>
      <c r="ON399" s="106"/>
      <c r="OO399" s="106"/>
      <c r="OP399" s="106"/>
      <c r="OQ399" s="106"/>
      <c r="OR399" s="106"/>
      <c r="OS399" s="106"/>
      <c r="OT399" s="106"/>
      <c r="OU399" s="106"/>
      <c r="OV399" s="106"/>
      <c r="OW399" s="106"/>
      <c r="OX399" s="106"/>
      <c r="OY399" s="106"/>
      <c r="OZ399" s="106"/>
      <c r="PA399" s="106"/>
      <c r="PB399" s="106"/>
      <c r="PC399" s="106"/>
      <c r="PD399" s="106"/>
      <c r="PE399" s="106"/>
      <c r="PF399" s="106"/>
      <c r="PG399" s="106"/>
      <c r="PH399" s="106"/>
      <c r="PI399" s="106"/>
      <c r="PJ399" s="106"/>
      <c r="PK399" s="106"/>
      <c r="PL399" s="106"/>
      <c r="PM399" s="106"/>
      <c r="PN399" s="106"/>
      <c r="PO399" s="106"/>
      <c r="PP399" s="106"/>
      <c r="PQ399" s="106"/>
      <c r="PR399" s="106"/>
      <c r="PS399" s="106"/>
      <c r="PT399" s="106"/>
      <c r="PU399" s="106"/>
      <c r="PV399" s="106"/>
      <c r="PW399" s="106"/>
      <c r="PX399" s="106"/>
      <c r="PY399" s="106"/>
      <c r="PZ399" s="106"/>
      <c r="QA399" s="106"/>
      <c r="QB399" s="106"/>
      <c r="QC399" s="106"/>
      <c r="QD399" s="106"/>
      <c r="QE399" s="106"/>
      <c r="QF399" s="106"/>
      <c r="QG399" s="106"/>
      <c r="QH399" s="106"/>
      <c r="QI399" s="106"/>
      <c r="QJ399" s="106"/>
      <c r="QK399" s="106"/>
      <c r="QL399" s="106"/>
      <c r="QM399" s="106"/>
      <c r="QN399" s="106"/>
      <c r="QO399" s="106"/>
      <c r="QP399" s="106"/>
      <c r="QQ399" s="106"/>
      <c r="QR399" s="106"/>
      <c r="QS399" s="106"/>
      <c r="QT399" s="106"/>
      <c r="QU399" s="106"/>
      <c r="QV399" s="106"/>
      <c r="QW399" s="106"/>
      <c r="QX399" s="106"/>
      <c r="QY399" s="106"/>
      <c r="QZ399" s="106"/>
      <c r="RA399" s="106"/>
      <c r="RB399" s="106"/>
      <c r="RC399" s="106"/>
      <c r="RD399" s="106"/>
      <c r="RE399" s="106"/>
      <c r="RF399" s="106"/>
      <c r="RG399" s="106"/>
      <c r="RH399" s="106"/>
      <c r="RI399" s="106"/>
      <c r="RJ399" s="106"/>
      <c r="RK399" s="106"/>
      <c r="RL399" s="106"/>
      <c r="RM399" s="106"/>
      <c r="RN399" s="106"/>
      <c r="RO399" s="106"/>
      <c r="RP399" s="106"/>
      <c r="RQ399" s="106"/>
      <c r="RR399" s="106"/>
    </row>
    <row r="400" spans="1:486" x14ac:dyDescent="0.3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14"/>
      <c r="Q400" s="114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06"/>
      <c r="EZ400" s="106"/>
      <c r="FA400" s="106"/>
      <c r="FB400" s="106"/>
      <c r="FC400" s="106"/>
      <c r="FD400" s="106"/>
      <c r="FE400" s="106"/>
      <c r="FF400" s="106"/>
      <c r="FG400" s="106"/>
      <c r="FH400" s="106"/>
      <c r="FI400" s="106"/>
      <c r="FJ400" s="106"/>
      <c r="FK400" s="106"/>
      <c r="FL400" s="106"/>
      <c r="FM400" s="106"/>
      <c r="FN400" s="106"/>
      <c r="FO400" s="106"/>
      <c r="FP400" s="106"/>
      <c r="FQ400" s="106"/>
      <c r="FR400" s="106"/>
      <c r="FS400" s="106"/>
      <c r="FT400" s="106"/>
      <c r="FU400" s="106"/>
      <c r="FV400" s="106"/>
      <c r="FW400" s="106"/>
      <c r="FX400" s="106"/>
      <c r="FY400" s="106"/>
      <c r="FZ400" s="106"/>
      <c r="GA400" s="106"/>
      <c r="GB400" s="106"/>
      <c r="GC400" s="106"/>
      <c r="GD400" s="106"/>
      <c r="GE400" s="106"/>
      <c r="GF400" s="106"/>
      <c r="GG400" s="106"/>
      <c r="GH400" s="106"/>
      <c r="GI400" s="106"/>
      <c r="GJ400" s="106"/>
      <c r="GK400" s="106"/>
      <c r="GL400" s="106"/>
      <c r="GM400" s="106"/>
      <c r="GN400" s="106"/>
      <c r="GO400" s="106"/>
      <c r="GP400" s="106"/>
      <c r="GQ400" s="106"/>
      <c r="GR400" s="106"/>
      <c r="GS400" s="106"/>
      <c r="GT400" s="106"/>
      <c r="GU400" s="106"/>
      <c r="GV400" s="106"/>
      <c r="GW400" s="106"/>
      <c r="GX400" s="106"/>
      <c r="GY400" s="106"/>
      <c r="GZ400" s="106"/>
      <c r="HA400" s="106"/>
      <c r="HB400" s="106"/>
      <c r="HC400" s="106"/>
      <c r="HD400" s="106"/>
      <c r="HE400" s="106"/>
      <c r="HF400" s="106"/>
      <c r="HG400" s="106"/>
      <c r="HH400" s="106"/>
      <c r="HI400" s="106"/>
      <c r="HJ400" s="106"/>
      <c r="HK400" s="106"/>
      <c r="HL400" s="106"/>
      <c r="HM400" s="106"/>
      <c r="HN400" s="106"/>
      <c r="HO400" s="106"/>
      <c r="HP400" s="106"/>
      <c r="HQ400" s="106"/>
      <c r="HR400" s="106"/>
      <c r="HS400" s="106"/>
      <c r="HT400" s="106"/>
      <c r="HU400" s="106"/>
      <c r="HV400" s="106"/>
      <c r="HW400" s="106"/>
      <c r="HX400" s="106"/>
      <c r="HY400" s="106"/>
      <c r="HZ400" s="106"/>
      <c r="IA400" s="106"/>
      <c r="IB400" s="106"/>
      <c r="IC400" s="106"/>
      <c r="ID400" s="106"/>
      <c r="IE400" s="106"/>
      <c r="IF400" s="106"/>
      <c r="IG400" s="106"/>
      <c r="IH400" s="106"/>
      <c r="II400" s="106"/>
      <c r="IJ400" s="106"/>
      <c r="IK400" s="106"/>
      <c r="IL400" s="106"/>
      <c r="IM400" s="106"/>
      <c r="IN400" s="106"/>
      <c r="IO400" s="106"/>
      <c r="IP400" s="106"/>
      <c r="IQ400" s="106"/>
      <c r="IR400" s="106"/>
      <c r="IS400" s="106"/>
      <c r="IT400" s="106"/>
      <c r="IU400" s="106"/>
      <c r="IV400" s="106"/>
      <c r="IW400" s="106"/>
      <c r="IX400" s="106"/>
      <c r="IY400" s="106"/>
      <c r="IZ400" s="106"/>
      <c r="JA400" s="106"/>
      <c r="JB400" s="106"/>
      <c r="JC400" s="106"/>
      <c r="JD400" s="106"/>
      <c r="JE400" s="106"/>
      <c r="JF400" s="106"/>
      <c r="JG400" s="106"/>
      <c r="JH400" s="106"/>
      <c r="JI400" s="106"/>
      <c r="JJ400" s="106"/>
      <c r="JK400" s="106"/>
      <c r="JL400" s="106"/>
      <c r="JM400" s="106"/>
      <c r="JN400" s="106"/>
      <c r="JO400" s="106"/>
      <c r="JP400" s="106"/>
      <c r="JQ400" s="106"/>
      <c r="JR400" s="106"/>
      <c r="JS400" s="106"/>
      <c r="JT400" s="106"/>
      <c r="JU400" s="106"/>
      <c r="JV400" s="106"/>
      <c r="JW400" s="106"/>
      <c r="JX400" s="106"/>
      <c r="JY400" s="106"/>
      <c r="JZ400" s="106"/>
      <c r="KA400" s="106"/>
      <c r="KB400" s="106"/>
      <c r="KC400" s="106"/>
      <c r="KD400" s="106"/>
      <c r="KE400" s="106"/>
      <c r="KF400" s="106"/>
      <c r="KG400" s="106"/>
      <c r="KH400" s="106"/>
      <c r="KI400" s="106"/>
      <c r="KJ400" s="106"/>
      <c r="KK400" s="106"/>
      <c r="KL400" s="106"/>
      <c r="KM400" s="106"/>
      <c r="KN400" s="106"/>
      <c r="KO400" s="106"/>
      <c r="KP400" s="106"/>
      <c r="KQ400" s="106"/>
      <c r="KR400" s="106"/>
      <c r="KS400" s="106"/>
      <c r="KT400" s="106"/>
      <c r="KU400" s="106"/>
      <c r="KV400" s="106"/>
      <c r="KW400" s="106"/>
      <c r="KX400" s="106"/>
      <c r="KY400" s="106"/>
      <c r="KZ400" s="106"/>
      <c r="LA400" s="106"/>
      <c r="LB400" s="106"/>
      <c r="LC400" s="106"/>
      <c r="LD400" s="106"/>
      <c r="LE400" s="106"/>
      <c r="LF400" s="106"/>
      <c r="LG400" s="106"/>
      <c r="LH400" s="106"/>
      <c r="LI400" s="106"/>
      <c r="LJ400" s="106"/>
      <c r="LK400" s="106"/>
      <c r="LL400" s="106"/>
      <c r="LM400" s="106"/>
      <c r="LN400" s="106"/>
      <c r="LO400" s="106"/>
      <c r="LP400" s="106"/>
      <c r="LQ400" s="106"/>
      <c r="LR400" s="106"/>
      <c r="LS400" s="106"/>
      <c r="LT400" s="106"/>
      <c r="LU400" s="106"/>
      <c r="LV400" s="106"/>
      <c r="LW400" s="106"/>
      <c r="LX400" s="106"/>
      <c r="LY400" s="106"/>
      <c r="LZ400" s="106"/>
      <c r="MA400" s="106"/>
      <c r="MB400" s="106"/>
      <c r="MC400" s="106"/>
      <c r="MD400" s="106"/>
      <c r="ME400" s="106"/>
      <c r="MF400" s="106"/>
      <c r="MG400" s="106"/>
      <c r="MH400" s="106"/>
      <c r="MI400" s="106"/>
      <c r="MJ400" s="106"/>
      <c r="MK400" s="106"/>
      <c r="ML400" s="106"/>
      <c r="MM400" s="106"/>
      <c r="MN400" s="106"/>
      <c r="MO400" s="106"/>
      <c r="MP400" s="106"/>
      <c r="MQ400" s="106"/>
      <c r="MR400" s="106"/>
      <c r="MS400" s="106"/>
      <c r="MT400" s="106"/>
      <c r="MU400" s="106"/>
      <c r="MV400" s="106"/>
      <c r="MW400" s="106"/>
      <c r="MX400" s="106"/>
      <c r="MY400" s="106"/>
      <c r="MZ400" s="106"/>
      <c r="NA400" s="106"/>
      <c r="NB400" s="106"/>
      <c r="NC400" s="106"/>
      <c r="ND400" s="106"/>
      <c r="NE400" s="106"/>
      <c r="NF400" s="106"/>
      <c r="NG400" s="106"/>
      <c r="NH400" s="106"/>
      <c r="NI400" s="106"/>
      <c r="NJ400" s="106"/>
      <c r="NK400" s="106"/>
      <c r="NL400" s="106"/>
      <c r="NM400" s="106"/>
      <c r="NN400" s="106"/>
      <c r="NO400" s="106"/>
      <c r="NP400" s="106"/>
      <c r="NQ400" s="106"/>
      <c r="NR400" s="106"/>
      <c r="NS400" s="106"/>
      <c r="NT400" s="106"/>
      <c r="NU400" s="106"/>
      <c r="NV400" s="106"/>
      <c r="NW400" s="106"/>
      <c r="NX400" s="106"/>
      <c r="NY400" s="106"/>
      <c r="NZ400" s="106"/>
      <c r="OA400" s="106"/>
      <c r="OB400" s="106"/>
      <c r="OC400" s="106"/>
      <c r="OD400" s="106"/>
      <c r="OE400" s="106"/>
      <c r="OF400" s="106"/>
      <c r="OG400" s="106"/>
      <c r="OH400" s="106"/>
      <c r="OI400" s="106"/>
      <c r="OJ400" s="106"/>
      <c r="OK400" s="106"/>
      <c r="OL400" s="106"/>
      <c r="OM400" s="106"/>
      <c r="ON400" s="106"/>
      <c r="OO400" s="106"/>
      <c r="OP400" s="106"/>
      <c r="OQ400" s="106"/>
      <c r="OR400" s="106"/>
      <c r="OS400" s="106"/>
      <c r="OT400" s="106"/>
      <c r="OU400" s="106"/>
      <c r="OV400" s="106"/>
      <c r="OW400" s="106"/>
      <c r="OX400" s="106"/>
      <c r="OY400" s="106"/>
      <c r="OZ400" s="106"/>
      <c r="PA400" s="106"/>
      <c r="PB400" s="106"/>
      <c r="PC400" s="106"/>
      <c r="PD400" s="106"/>
      <c r="PE400" s="106"/>
      <c r="PF400" s="106"/>
      <c r="PG400" s="106"/>
      <c r="PH400" s="106"/>
      <c r="PI400" s="106"/>
      <c r="PJ400" s="106"/>
      <c r="PK400" s="106"/>
      <c r="PL400" s="106"/>
      <c r="PM400" s="106"/>
      <c r="PN400" s="106"/>
      <c r="PO400" s="106"/>
      <c r="PP400" s="106"/>
      <c r="PQ400" s="106"/>
      <c r="PR400" s="106"/>
      <c r="PS400" s="106"/>
      <c r="PT400" s="106"/>
      <c r="PU400" s="106"/>
      <c r="PV400" s="106"/>
      <c r="PW400" s="106"/>
      <c r="PX400" s="106"/>
      <c r="PY400" s="106"/>
      <c r="PZ400" s="106"/>
      <c r="QA400" s="106"/>
      <c r="QB400" s="106"/>
      <c r="QC400" s="106"/>
      <c r="QD400" s="106"/>
      <c r="QE400" s="106"/>
      <c r="QF400" s="106"/>
      <c r="QG400" s="106"/>
      <c r="QH400" s="106"/>
      <c r="QI400" s="106"/>
      <c r="QJ400" s="106"/>
      <c r="QK400" s="106"/>
      <c r="QL400" s="106"/>
      <c r="QM400" s="106"/>
      <c r="QN400" s="106"/>
      <c r="QO400" s="106"/>
      <c r="QP400" s="106"/>
      <c r="QQ400" s="106"/>
      <c r="QR400" s="106"/>
      <c r="QS400" s="106"/>
      <c r="QT400" s="106"/>
      <c r="QU400" s="106"/>
      <c r="QV400" s="106"/>
      <c r="QW400" s="106"/>
      <c r="QX400" s="106"/>
      <c r="QY400" s="106"/>
      <c r="QZ400" s="106"/>
      <c r="RA400" s="106"/>
      <c r="RB400" s="106"/>
      <c r="RC400" s="106"/>
      <c r="RD400" s="106"/>
      <c r="RE400" s="106"/>
      <c r="RF400" s="106"/>
      <c r="RG400" s="106"/>
      <c r="RH400" s="106"/>
      <c r="RI400" s="106"/>
      <c r="RJ400" s="106"/>
      <c r="RK400" s="106"/>
      <c r="RL400" s="106"/>
      <c r="RM400" s="106"/>
      <c r="RN400" s="106"/>
      <c r="RO400" s="106"/>
      <c r="RP400" s="106"/>
      <c r="RQ400" s="106"/>
      <c r="RR400" s="106"/>
    </row>
    <row r="401" spans="1:486" x14ac:dyDescent="0.3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14"/>
      <c r="Q401" s="114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06"/>
      <c r="EZ401" s="106"/>
      <c r="FA401" s="106"/>
      <c r="FB401" s="106"/>
      <c r="FC401" s="106"/>
      <c r="FD401" s="106"/>
      <c r="FE401" s="106"/>
      <c r="FF401" s="106"/>
      <c r="FG401" s="106"/>
      <c r="FH401" s="106"/>
      <c r="FI401" s="106"/>
      <c r="FJ401" s="106"/>
      <c r="FK401" s="106"/>
      <c r="FL401" s="106"/>
      <c r="FM401" s="106"/>
      <c r="FN401" s="106"/>
      <c r="FO401" s="106"/>
      <c r="FP401" s="106"/>
      <c r="FQ401" s="106"/>
      <c r="FR401" s="106"/>
      <c r="FS401" s="106"/>
      <c r="FT401" s="106"/>
      <c r="FU401" s="106"/>
      <c r="FV401" s="106"/>
      <c r="FW401" s="106"/>
      <c r="FX401" s="106"/>
      <c r="FY401" s="106"/>
      <c r="FZ401" s="106"/>
      <c r="GA401" s="106"/>
      <c r="GB401" s="106"/>
      <c r="GC401" s="106"/>
      <c r="GD401" s="106"/>
      <c r="GE401" s="106"/>
      <c r="GF401" s="106"/>
      <c r="GG401" s="106"/>
      <c r="GH401" s="106"/>
      <c r="GI401" s="106"/>
      <c r="GJ401" s="106"/>
      <c r="GK401" s="106"/>
      <c r="GL401" s="106"/>
      <c r="GM401" s="106"/>
      <c r="GN401" s="106"/>
      <c r="GO401" s="106"/>
      <c r="GP401" s="106"/>
      <c r="GQ401" s="106"/>
      <c r="GR401" s="106"/>
      <c r="GS401" s="106"/>
      <c r="GT401" s="106"/>
      <c r="GU401" s="106"/>
      <c r="GV401" s="106"/>
      <c r="GW401" s="106"/>
      <c r="GX401" s="106"/>
      <c r="GY401" s="106"/>
      <c r="GZ401" s="106"/>
      <c r="HA401" s="106"/>
      <c r="HB401" s="106"/>
      <c r="HC401" s="106"/>
      <c r="HD401" s="106"/>
      <c r="HE401" s="106"/>
      <c r="HF401" s="106"/>
      <c r="HG401" s="106"/>
      <c r="HH401" s="106"/>
      <c r="HI401" s="106"/>
      <c r="HJ401" s="106"/>
      <c r="HK401" s="106"/>
      <c r="HL401" s="106"/>
      <c r="HM401" s="106"/>
      <c r="HN401" s="106"/>
      <c r="HO401" s="106"/>
      <c r="HP401" s="106"/>
      <c r="HQ401" s="106"/>
      <c r="HR401" s="106"/>
      <c r="HS401" s="106"/>
      <c r="HT401" s="106"/>
      <c r="HU401" s="106"/>
      <c r="HV401" s="106"/>
      <c r="HW401" s="106"/>
      <c r="HX401" s="106"/>
      <c r="HY401" s="106"/>
      <c r="HZ401" s="106"/>
      <c r="IA401" s="106"/>
      <c r="IB401" s="106"/>
      <c r="IC401" s="106"/>
      <c r="ID401" s="106"/>
      <c r="IE401" s="106"/>
      <c r="IF401" s="106"/>
      <c r="IG401" s="106"/>
      <c r="IH401" s="106"/>
      <c r="II401" s="106"/>
      <c r="IJ401" s="106"/>
      <c r="IK401" s="106"/>
      <c r="IL401" s="106"/>
      <c r="IM401" s="106"/>
      <c r="IN401" s="106"/>
      <c r="IO401" s="106"/>
      <c r="IP401" s="106"/>
      <c r="IQ401" s="106"/>
      <c r="IR401" s="106"/>
      <c r="IS401" s="106"/>
      <c r="IT401" s="106"/>
      <c r="IU401" s="106"/>
      <c r="IV401" s="106"/>
      <c r="IW401" s="106"/>
      <c r="IX401" s="106"/>
      <c r="IY401" s="106"/>
      <c r="IZ401" s="106"/>
      <c r="JA401" s="106"/>
      <c r="JB401" s="106"/>
      <c r="JC401" s="106"/>
      <c r="JD401" s="106"/>
      <c r="JE401" s="106"/>
      <c r="JF401" s="106"/>
      <c r="JG401" s="106"/>
      <c r="JH401" s="106"/>
      <c r="JI401" s="106"/>
      <c r="JJ401" s="106"/>
      <c r="JK401" s="106"/>
      <c r="JL401" s="106"/>
      <c r="JM401" s="106"/>
      <c r="JN401" s="106"/>
      <c r="JO401" s="106"/>
      <c r="JP401" s="106"/>
      <c r="JQ401" s="106"/>
      <c r="JR401" s="106"/>
      <c r="JS401" s="106"/>
      <c r="JT401" s="106"/>
      <c r="JU401" s="106"/>
      <c r="JV401" s="106"/>
      <c r="JW401" s="106"/>
      <c r="JX401" s="106"/>
      <c r="JY401" s="106"/>
      <c r="JZ401" s="106"/>
      <c r="KA401" s="106"/>
      <c r="KB401" s="106"/>
      <c r="KC401" s="106"/>
      <c r="KD401" s="106"/>
      <c r="KE401" s="106"/>
      <c r="KF401" s="106"/>
      <c r="KG401" s="106"/>
      <c r="KH401" s="106"/>
      <c r="KI401" s="106"/>
      <c r="KJ401" s="106"/>
      <c r="KK401" s="106"/>
      <c r="KL401" s="106"/>
      <c r="KM401" s="106"/>
      <c r="KN401" s="106"/>
      <c r="KO401" s="106"/>
      <c r="KP401" s="106"/>
      <c r="KQ401" s="106"/>
      <c r="KR401" s="106"/>
      <c r="KS401" s="106"/>
      <c r="KT401" s="106"/>
      <c r="KU401" s="106"/>
      <c r="KV401" s="106"/>
      <c r="KW401" s="106"/>
      <c r="KX401" s="106"/>
      <c r="KY401" s="106"/>
      <c r="KZ401" s="106"/>
      <c r="LA401" s="106"/>
      <c r="LB401" s="106"/>
      <c r="LC401" s="106"/>
      <c r="LD401" s="106"/>
      <c r="LE401" s="106"/>
      <c r="LF401" s="106"/>
      <c r="LG401" s="106"/>
      <c r="LH401" s="106"/>
      <c r="LI401" s="106"/>
      <c r="LJ401" s="106"/>
      <c r="LK401" s="106"/>
      <c r="LL401" s="106"/>
      <c r="LM401" s="106"/>
      <c r="LN401" s="106"/>
      <c r="LO401" s="106"/>
      <c r="LP401" s="106"/>
      <c r="LQ401" s="106"/>
      <c r="LR401" s="106"/>
      <c r="LS401" s="106"/>
      <c r="LT401" s="106"/>
      <c r="LU401" s="106"/>
      <c r="LV401" s="106"/>
      <c r="LW401" s="106"/>
      <c r="LX401" s="106"/>
      <c r="LY401" s="106"/>
      <c r="LZ401" s="106"/>
      <c r="MA401" s="106"/>
      <c r="MB401" s="106"/>
      <c r="MC401" s="106"/>
      <c r="MD401" s="106"/>
      <c r="ME401" s="106"/>
      <c r="MF401" s="106"/>
      <c r="MG401" s="106"/>
      <c r="MH401" s="106"/>
      <c r="MI401" s="106"/>
      <c r="MJ401" s="106"/>
      <c r="MK401" s="106"/>
      <c r="ML401" s="106"/>
      <c r="MM401" s="106"/>
      <c r="MN401" s="106"/>
      <c r="MO401" s="106"/>
      <c r="MP401" s="106"/>
      <c r="MQ401" s="106"/>
      <c r="MR401" s="106"/>
      <c r="MS401" s="106"/>
      <c r="MT401" s="106"/>
      <c r="MU401" s="106"/>
      <c r="MV401" s="106"/>
      <c r="MW401" s="106"/>
      <c r="MX401" s="106"/>
      <c r="MY401" s="106"/>
      <c r="MZ401" s="106"/>
      <c r="NA401" s="106"/>
      <c r="NB401" s="106"/>
      <c r="NC401" s="106"/>
      <c r="ND401" s="106"/>
      <c r="NE401" s="106"/>
      <c r="NF401" s="106"/>
      <c r="NG401" s="106"/>
      <c r="NH401" s="106"/>
      <c r="NI401" s="106"/>
      <c r="NJ401" s="106"/>
      <c r="NK401" s="106"/>
      <c r="NL401" s="106"/>
      <c r="NM401" s="106"/>
      <c r="NN401" s="106"/>
      <c r="NO401" s="106"/>
      <c r="NP401" s="106"/>
      <c r="NQ401" s="106"/>
      <c r="NR401" s="106"/>
      <c r="NS401" s="106"/>
      <c r="NT401" s="106"/>
      <c r="NU401" s="106"/>
      <c r="NV401" s="106"/>
      <c r="NW401" s="106"/>
      <c r="NX401" s="106"/>
      <c r="NY401" s="106"/>
      <c r="NZ401" s="106"/>
      <c r="OA401" s="106"/>
      <c r="OB401" s="106"/>
      <c r="OC401" s="106"/>
      <c r="OD401" s="106"/>
      <c r="OE401" s="106"/>
      <c r="OF401" s="106"/>
      <c r="OG401" s="106"/>
      <c r="OH401" s="106"/>
      <c r="OI401" s="106"/>
      <c r="OJ401" s="106"/>
      <c r="OK401" s="106"/>
      <c r="OL401" s="106"/>
      <c r="OM401" s="106"/>
      <c r="ON401" s="106"/>
      <c r="OO401" s="106"/>
      <c r="OP401" s="106"/>
      <c r="OQ401" s="106"/>
      <c r="OR401" s="106"/>
      <c r="OS401" s="106"/>
      <c r="OT401" s="106"/>
      <c r="OU401" s="106"/>
      <c r="OV401" s="106"/>
      <c r="OW401" s="106"/>
      <c r="OX401" s="106"/>
      <c r="OY401" s="106"/>
      <c r="OZ401" s="106"/>
      <c r="PA401" s="106"/>
      <c r="PB401" s="106"/>
      <c r="PC401" s="106"/>
      <c r="PD401" s="106"/>
      <c r="PE401" s="106"/>
      <c r="PF401" s="106"/>
      <c r="PG401" s="106"/>
      <c r="PH401" s="106"/>
      <c r="PI401" s="106"/>
      <c r="PJ401" s="106"/>
      <c r="PK401" s="106"/>
      <c r="PL401" s="106"/>
      <c r="PM401" s="106"/>
      <c r="PN401" s="106"/>
      <c r="PO401" s="106"/>
      <c r="PP401" s="106"/>
      <c r="PQ401" s="106"/>
      <c r="PR401" s="106"/>
      <c r="PS401" s="106"/>
      <c r="PT401" s="106"/>
      <c r="PU401" s="106"/>
      <c r="PV401" s="106"/>
      <c r="PW401" s="106"/>
      <c r="PX401" s="106"/>
      <c r="PY401" s="106"/>
      <c r="PZ401" s="106"/>
      <c r="QA401" s="106"/>
      <c r="QB401" s="106"/>
      <c r="QC401" s="106"/>
      <c r="QD401" s="106"/>
      <c r="QE401" s="106"/>
      <c r="QF401" s="106"/>
      <c r="QG401" s="106"/>
      <c r="QH401" s="106"/>
      <c r="QI401" s="106"/>
      <c r="QJ401" s="106"/>
      <c r="QK401" s="106"/>
      <c r="QL401" s="106"/>
      <c r="QM401" s="106"/>
      <c r="QN401" s="106"/>
      <c r="QO401" s="106"/>
      <c r="QP401" s="106"/>
      <c r="QQ401" s="106"/>
      <c r="QR401" s="106"/>
      <c r="QS401" s="106"/>
      <c r="QT401" s="106"/>
      <c r="QU401" s="106"/>
      <c r="QV401" s="106"/>
      <c r="QW401" s="106"/>
      <c r="QX401" s="106"/>
      <c r="QY401" s="106"/>
      <c r="QZ401" s="106"/>
      <c r="RA401" s="106"/>
      <c r="RB401" s="106"/>
      <c r="RC401" s="106"/>
      <c r="RD401" s="106"/>
      <c r="RE401" s="106"/>
      <c r="RF401" s="106"/>
      <c r="RG401" s="106"/>
      <c r="RH401" s="106"/>
      <c r="RI401" s="106"/>
      <c r="RJ401" s="106"/>
      <c r="RK401" s="106"/>
      <c r="RL401" s="106"/>
      <c r="RM401" s="106"/>
      <c r="RN401" s="106"/>
      <c r="RO401" s="106"/>
      <c r="RP401" s="106"/>
      <c r="RQ401" s="106"/>
      <c r="RR401" s="106"/>
    </row>
    <row r="402" spans="1:486" x14ac:dyDescent="0.3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14"/>
      <c r="Q402" s="114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06"/>
      <c r="EZ402" s="106"/>
      <c r="FA402" s="106"/>
      <c r="FB402" s="106"/>
      <c r="FC402" s="106"/>
      <c r="FD402" s="106"/>
      <c r="FE402" s="106"/>
      <c r="FF402" s="106"/>
      <c r="FG402" s="106"/>
      <c r="FH402" s="106"/>
      <c r="FI402" s="106"/>
      <c r="FJ402" s="106"/>
      <c r="FK402" s="106"/>
      <c r="FL402" s="106"/>
      <c r="FM402" s="106"/>
      <c r="FN402" s="106"/>
      <c r="FO402" s="106"/>
      <c r="FP402" s="106"/>
      <c r="FQ402" s="106"/>
      <c r="FR402" s="106"/>
      <c r="FS402" s="106"/>
      <c r="FT402" s="106"/>
      <c r="FU402" s="106"/>
      <c r="FV402" s="106"/>
      <c r="FW402" s="106"/>
      <c r="FX402" s="106"/>
      <c r="FY402" s="106"/>
      <c r="FZ402" s="106"/>
      <c r="GA402" s="106"/>
      <c r="GB402" s="106"/>
      <c r="GC402" s="106"/>
      <c r="GD402" s="106"/>
      <c r="GE402" s="106"/>
      <c r="GF402" s="106"/>
      <c r="GG402" s="106"/>
      <c r="GH402" s="106"/>
      <c r="GI402" s="106"/>
      <c r="GJ402" s="106"/>
      <c r="GK402" s="106"/>
      <c r="GL402" s="106"/>
      <c r="GM402" s="106"/>
      <c r="GN402" s="106"/>
      <c r="GO402" s="106"/>
      <c r="GP402" s="106"/>
      <c r="GQ402" s="106"/>
      <c r="GR402" s="106"/>
      <c r="GS402" s="106"/>
      <c r="GT402" s="106"/>
      <c r="GU402" s="106"/>
      <c r="GV402" s="106"/>
      <c r="GW402" s="106"/>
      <c r="GX402" s="106"/>
      <c r="GY402" s="106"/>
      <c r="GZ402" s="106"/>
      <c r="HA402" s="106"/>
      <c r="HB402" s="106"/>
      <c r="HC402" s="106"/>
      <c r="HD402" s="106"/>
      <c r="HE402" s="106"/>
      <c r="HF402" s="106"/>
      <c r="HG402" s="106"/>
      <c r="HH402" s="106"/>
      <c r="HI402" s="106"/>
      <c r="HJ402" s="106"/>
      <c r="HK402" s="106"/>
      <c r="HL402" s="106"/>
      <c r="HM402" s="106"/>
      <c r="HN402" s="106"/>
      <c r="HO402" s="106"/>
      <c r="HP402" s="106"/>
      <c r="HQ402" s="106"/>
      <c r="HR402" s="106"/>
      <c r="HS402" s="106"/>
      <c r="HT402" s="106"/>
      <c r="HU402" s="106"/>
      <c r="HV402" s="106"/>
      <c r="HW402" s="106"/>
      <c r="HX402" s="106"/>
      <c r="HY402" s="106"/>
      <c r="HZ402" s="106"/>
      <c r="IA402" s="106"/>
      <c r="IB402" s="106"/>
      <c r="IC402" s="106"/>
      <c r="ID402" s="106"/>
      <c r="IE402" s="106"/>
      <c r="IF402" s="106"/>
      <c r="IG402" s="106"/>
      <c r="IH402" s="106"/>
      <c r="II402" s="106"/>
      <c r="IJ402" s="106"/>
      <c r="IK402" s="106"/>
      <c r="IL402" s="106"/>
      <c r="IM402" s="106"/>
      <c r="IN402" s="106"/>
      <c r="IO402" s="106"/>
      <c r="IP402" s="106"/>
      <c r="IQ402" s="106"/>
      <c r="IR402" s="106"/>
      <c r="IS402" s="106"/>
      <c r="IT402" s="106"/>
      <c r="IU402" s="106"/>
      <c r="IV402" s="106"/>
      <c r="IW402" s="106"/>
      <c r="IX402" s="106"/>
      <c r="IY402" s="106"/>
      <c r="IZ402" s="106"/>
      <c r="JA402" s="106"/>
      <c r="JB402" s="106"/>
      <c r="JC402" s="106"/>
      <c r="JD402" s="106"/>
      <c r="JE402" s="106"/>
      <c r="JF402" s="106"/>
      <c r="JG402" s="106"/>
      <c r="JH402" s="106"/>
      <c r="JI402" s="106"/>
      <c r="JJ402" s="106"/>
      <c r="JK402" s="106"/>
      <c r="JL402" s="106"/>
      <c r="JM402" s="106"/>
      <c r="JN402" s="106"/>
      <c r="JO402" s="106"/>
      <c r="JP402" s="106"/>
      <c r="JQ402" s="106"/>
      <c r="JR402" s="106"/>
      <c r="JS402" s="106"/>
      <c r="JT402" s="106"/>
      <c r="JU402" s="106"/>
      <c r="JV402" s="106"/>
      <c r="JW402" s="106"/>
      <c r="JX402" s="106"/>
      <c r="JY402" s="106"/>
      <c r="JZ402" s="106"/>
      <c r="KA402" s="106"/>
      <c r="KB402" s="106"/>
      <c r="KC402" s="106"/>
      <c r="KD402" s="106"/>
      <c r="KE402" s="106"/>
      <c r="KF402" s="106"/>
      <c r="KG402" s="106"/>
      <c r="KH402" s="106"/>
      <c r="KI402" s="106"/>
      <c r="KJ402" s="106"/>
      <c r="KK402" s="106"/>
      <c r="KL402" s="106"/>
      <c r="KM402" s="106"/>
      <c r="KN402" s="106"/>
      <c r="KO402" s="106"/>
      <c r="KP402" s="106"/>
      <c r="KQ402" s="106"/>
      <c r="KR402" s="106"/>
      <c r="KS402" s="106"/>
      <c r="KT402" s="106"/>
      <c r="KU402" s="106"/>
      <c r="KV402" s="106"/>
      <c r="KW402" s="106"/>
      <c r="KX402" s="106"/>
      <c r="KY402" s="106"/>
      <c r="KZ402" s="106"/>
      <c r="LA402" s="106"/>
      <c r="LB402" s="106"/>
      <c r="LC402" s="106"/>
      <c r="LD402" s="106"/>
      <c r="LE402" s="106"/>
      <c r="LF402" s="106"/>
      <c r="LG402" s="106"/>
      <c r="LH402" s="106"/>
      <c r="LI402" s="106"/>
      <c r="LJ402" s="106"/>
      <c r="LK402" s="106"/>
      <c r="LL402" s="106"/>
      <c r="LM402" s="106"/>
      <c r="LN402" s="106"/>
      <c r="LO402" s="106"/>
      <c r="LP402" s="106"/>
      <c r="LQ402" s="106"/>
      <c r="LR402" s="106"/>
      <c r="LS402" s="106"/>
      <c r="LT402" s="106"/>
      <c r="LU402" s="106"/>
      <c r="LV402" s="106"/>
      <c r="LW402" s="106"/>
      <c r="LX402" s="106"/>
      <c r="LY402" s="106"/>
      <c r="LZ402" s="106"/>
      <c r="MA402" s="106"/>
      <c r="MB402" s="106"/>
      <c r="MC402" s="106"/>
      <c r="MD402" s="106"/>
      <c r="ME402" s="106"/>
      <c r="MF402" s="106"/>
      <c r="MG402" s="106"/>
      <c r="MH402" s="106"/>
      <c r="MI402" s="106"/>
      <c r="MJ402" s="106"/>
      <c r="MK402" s="106"/>
      <c r="ML402" s="106"/>
      <c r="MM402" s="106"/>
      <c r="MN402" s="106"/>
      <c r="MO402" s="106"/>
      <c r="MP402" s="106"/>
      <c r="MQ402" s="106"/>
      <c r="MR402" s="106"/>
      <c r="MS402" s="106"/>
      <c r="MT402" s="106"/>
      <c r="MU402" s="106"/>
      <c r="MV402" s="106"/>
      <c r="MW402" s="106"/>
      <c r="MX402" s="106"/>
      <c r="MY402" s="106"/>
      <c r="MZ402" s="106"/>
      <c r="NA402" s="106"/>
      <c r="NB402" s="106"/>
      <c r="NC402" s="106"/>
      <c r="ND402" s="106"/>
      <c r="NE402" s="106"/>
      <c r="NF402" s="106"/>
      <c r="NG402" s="106"/>
      <c r="NH402" s="106"/>
      <c r="NI402" s="106"/>
      <c r="NJ402" s="106"/>
      <c r="NK402" s="106"/>
      <c r="NL402" s="106"/>
      <c r="NM402" s="106"/>
      <c r="NN402" s="106"/>
      <c r="NO402" s="106"/>
      <c r="NP402" s="106"/>
      <c r="NQ402" s="106"/>
      <c r="NR402" s="106"/>
      <c r="NS402" s="106"/>
      <c r="NT402" s="106"/>
      <c r="NU402" s="106"/>
      <c r="NV402" s="106"/>
      <c r="NW402" s="106"/>
      <c r="NX402" s="106"/>
      <c r="NY402" s="106"/>
      <c r="NZ402" s="106"/>
      <c r="OA402" s="106"/>
      <c r="OB402" s="106"/>
      <c r="OC402" s="106"/>
      <c r="OD402" s="106"/>
      <c r="OE402" s="106"/>
      <c r="OF402" s="106"/>
      <c r="OG402" s="106"/>
      <c r="OH402" s="106"/>
      <c r="OI402" s="106"/>
      <c r="OJ402" s="106"/>
      <c r="OK402" s="106"/>
      <c r="OL402" s="106"/>
      <c r="OM402" s="106"/>
      <c r="ON402" s="106"/>
      <c r="OO402" s="106"/>
      <c r="OP402" s="106"/>
      <c r="OQ402" s="106"/>
      <c r="OR402" s="106"/>
      <c r="OS402" s="106"/>
      <c r="OT402" s="106"/>
      <c r="OU402" s="106"/>
      <c r="OV402" s="106"/>
      <c r="OW402" s="106"/>
      <c r="OX402" s="106"/>
      <c r="OY402" s="106"/>
      <c r="OZ402" s="106"/>
      <c r="PA402" s="106"/>
      <c r="PB402" s="106"/>
      <c r="PC402" s="106"/>
      <c r="PD402" s="106"/>
      <c r="PE402" s="106"/>
      <c r="PF402" s="106"/>
      <c r="PG402" s="106"/>
      <c r="PH402" s="106"/>
      <c r="PI402" s="106"/>
      <c r="PJ402" s="106"/>
      <c r="PK402" s="106"/>
      <c r="PL402" s="106"/>
      <c r="PM402" s="106"/>
      <c r="PN402" s="106"/>
      <c r="PO402" s="106"/>
      <c r="PP402" s="106"/>
      <c r="PQ402" s="106"/>
      <c r="PR402" s="106"/>
      <c r="PS402" s="106"/>
      <c r="PT402" s="106"/>
      <c r="PU402" s="106"/>
      <c r="PV402" s="106"/>
      <c r="PW402" s="106"/>
      <c r="PX402" s="106"/>
      <c r="PY402" s="106"/>
      <c r="PZ402" s="106"/>
      <c r="QA402" s="106"/>
      <c r="QB402" s="106"/>
      <c r="QC402" s="106"/>
      <c r="QD402" s="106"/>
      <c r="QE402" s="106"/>
      <c r="QF402" s="106"/>
      <c r="QG402" s="106"/>
      <c r="QH402" s="106"/>
      <c r="QI402" s="106"/>
      <c r="QJ402" s="106"/>
      <c r="QK402" s="106"/>
      <c r="QL402" s="106"/>
      <c r="QM402" s="106"/>
      <c r="QN402" s="106"/>
      <c r="QO402" s="106"/>
      <c r="QP402" s="106"/>
      <c r="QQ402" s="106"/>
      <c r="QR402" s="106"/>
      <c r="QS402" s="106"/>
      <c r="QT402" s="106"/>
      <c r="QU402" s="106"/>
      <c r="QV402" s="106"/>
      <c r="QW402" s="106"/>
      <c r="QX402" s="106"/>
      <c r="QY402" s="106"/>
      <c r="QZ402" s="106"/>
      <c r="RA402" s="106"/>
      <c r="RB402" s="106"/>
      <c r="RC402" s="106"/>
      <c r="RD402" s="106"/>
      <c r="RE402" s="106"/>
      <c r="RF402" s="106"/>
      <c r="RG402" s="106"/>
      <c r="RH402" s="106"/>
      <c r="RI402" s="106"/>
      <c r="RJ402" s="106"/>
      <c r="RK402" s="106"/>
      <c r="RL402" s="106"/>
      <c r="RM402" s="106"/>
      <c r="RN402" s="106"/>
      <c r="RO402" s="106"/>
      <c r="RP402" s="106"/>
      <c r="RQ402" s="106"/>
      <c r="RR402" s="106"/>
    </row>
    <row r="403" spans="1:486" x14ac:dyDescent="0.3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14"/>
      <c r="Q403" s="114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06"/>
      <c r="EZ403" s="106"/>
      <c r="FA403" s="106"/>
      <c r="FB403" s="106"/>
      <c r="FC403" s="106"/>
      <c r="FD403" s="106"/>
      <c r="FE403" s="106"/>
      <c r="FF403" s="106"/>
      <c r="FG403" s="106"/>
      <c r="FH403" s="106"/>
      <c r="FI403" s="106"/>
      <c r="FJ403" s="106"/>
      <c r="FK403" s="106"/>
      <c r="FL403" s="106"/>
      <c r="FM403" s="106"/>
      <c r="FN403" s="106"/>
      <c r="FO403" s="106"/>
      <c r="FP403" s="106"/>
      <c r="FQ403" s="106"/>
      <c r="FR403" s="106"/>
      <c r="FS403" s="106"/>
      <c r="FT403" s="106"/>
      <c r="FU403" s="106"/>
      <c r="FV403" s="106"/>
      <c r="FW403" s="106"/>
      <c r="FX403" s="106"/>
      <c r="FY403" s="106"/>
      <c r="FZ403" s="106"/>
      <c r="GA403" s="106"/>
      <c r="GB403" s="106"/>
      <c r="GC403" s="106"/>
      <c r="GD403" s="106"/>
      <c r="GE403" s="106"/>
      <c r="GF403" s="106"/>
      <c r="GG403" s="106"/>
      <c r="GH403" s="106"/>
      <c r="GI403" s="106"/>
      <c r="GJ403" s="106"/>
      <c r="GK403" s="106"/>
      <c r="GL403" s="106"/>
      <c r="GM403" s="106"/>
      <c r="GN403" s="106"/>
      <c r="GO403" s="106"/>
      <c r="GP403" s="106"/>
      <c r="GQ403" s="106"/>
      <c r="GR403" s="106"/>
      <c r="GS403" s="106"/>
      <c r="GT403" s="106"/>
      <c r="GU403" s="106"/>
      <c r="GV403" s="106"/>
      <c r="GW403" s="106"/>
      <c r="GX403" s="106"/>
      <c r="GY403" s="106"/>
      <c r="GZ403" s="106"/>
      <c r="HA403" s="106"/>
      <c r="HB403" s="106"/>
      <c r="HC403" s="106"/>
      <c r="HD403" s="106"/>
      <c r="HE403" s="106"/>
      <c r="HF403" s="106"/>
      <c r="HG403" s="106"/>
      <c r="HH403" s="106"/>
      <c r="HI403" s="106"/>
      <c r="HJ403" s="106"/>
      <c r="HK403" s="106"/>
      <c r="HL403" s="106"/>
      <c r="HM403" s="106"/>
      <c r="HN403" s="106"/>
      <c r="HO403" s="106"/>
      <c r="HP403" s="106"/>
      <c r="HQ403" s="106"/>
      <c r="HR403" s="106"/>
      <c r="HS403" s="106"/>
      <c r="HT403" s="106"/>
      <c r="HU403" s="106"/>
      <c r="HV403" s="106"/>
      <c r="HW403" s="106"/>
      <c r="HX403" s="106"/>
      <c r="HY403" s="106"/>
      <c r="HZ403" s="106"/>
      <c r="IA403" s="106"/>
      <c r="IB403" s="106"/>
      <c r="IC403" s="106"/>
      <c r="ID403" s="106"/>
      <c r="IE403" s="106"/>
      <c r="IF403" s="106"/>
      <c r="IG403" s="106"/>
      <c r="IH403" s="106"/>
      <c r="II403" s="106"/>
      <c r="IJ403" s="106"/>
      <c r="IK403" s="106"/>
      <c r="IL403" s="106"/>
      <c r="IM403" s="106"/>
      <c r="IN403" s="106"/>
      <c r="IO403" s="106"/>
      <c r="IP403" s="106"/>
      <c r="IQ403" s="106"/>
      <c r="IR403" s="106"/>
      <c r="IS403" s="106"/>
      <c r="IT403" s="106"/>
      <c r="IU403" s="106"/>
      <c r="IV403" s="106"/>
      <c r="IW403" s="106"/>
      <c r="IX403" s="106"/>
      <c r="IY403" s="106"/>
      <c r="IZ403" s="106"/>
      <c r="JA403" s="106"/>
      <c r="JB403" s="106"/>
      <c r="JC403" s="106"/>
      <c r="JD403" s="106"/>
      <c r="JE403" s="106"/>
      <c r="JF403" s="106"/>
      <c r="JG403" s="106"/>
      <c r="JH403" s="106"/>
      <c r="JI403" s="106"/>
      <c r="JJ403" s="106"/>
      <c r="JK403" s="106"/>
      <c r="JL403" s="106"/>
      <c r="JM403" s="106"/>
      <c r="JN403" s="106"/>
      <c r="JO403" s="106"/>
      <c r="JP403" s="106"/>
      <c r="JQ403" s="106"/>
      <c r="JR403" s="106"/>
      <c r="JS403" s="106"/>
      <c r="JT403" s="106"/>
      <c r="JU403" s="106"/>
      <c r="JV403" s="106"/>
      <c r="JW403" s="106"/>
      <c r="JX403" s="106"/>
      <c r="JY403" s="106"/>
      <c r="JZ403" s="106"/>
      <c r="KA403" s="106"/>
      <c r="KB403" s="106"/>
      <c r="KC403" s="106"/>
      <c r="KD403" s="106"/>
      <c r="KE403" s="106"/>
      <c r="KF403" s="106"/>
      <c r="KG403" s="106"/>
      <c r="KH403" s="106"/>
      <c r="KI403" s="106"/>
      <c r="KJ403" s="106"/>
      <c r="KK403" s="106"/>
      <c r="KL403" s="106"/>
      <c r="KM403" s="106"/>
      <c r="KN403" s="106"/>
      <c r="KO403" s="106"/>
      <c r="KP403" s="106"/>
      <c r="KQ403" s="106"/>
      <c r="KR403" s="106"/>
      <c r="KS403" s="106"/>
      <c r="KT403" s="106"/>
      <c r="KU403" s="106"/>
      <c r="KV403" s="106"/>
      <c r="KW403" s="106"/>
      <c r="KX403" s="106"/>
      <c r="KY403" s="106"/>
      <c r="KZ403" s="106"/>
      <c r="LA403" s="106"/>
      <c r="LB403" s="106"/>
      <c r="LC403" s="106"/>
      <c r="LD403" s="106"/>
      <c r="LE403" s="106"/>
      <c r="LF403" s="106"/>
      <c r="LG403" s="106"/>
      <c r="LH403" s="106"/>
      <c r="LI403" s="106"/>
      <c r="LJ403" s="106"/>
      <c r="LK403" s="106"/>
      <c r="LL403" s="106"/>
      <c r="LM403" s="106"/>
      <c r="LN403" s="106"/>
      <c r="LO403" s="106"/>
      <c r="LP403" s="106"/>
      <c r="LQ403" s="106"/>
      <c r="LR403" s="106"/>
      <c r="LS403" s="106"/>
      <c r="LT403" s="106"/>
      <c r="LU403" s="106"/>
      <c r="LV403" s="106"/>
      <c r="LW403" s="106"/>
      <c r="LX403" s="106"/>
      <c r="LY403" s="106"/>
      <c r="LZ403" s="106"/>
      <c r="MA403" s="106"/>
      <c r="MB403" s="106"/>
      <c r="MC403" s="106"/>
      <c r="MD403" s="106"/>
      <c r="ME403" s="106"/>
      <c r="MF403" s="106"/>
      <c r="MG403" s="106"/>
      <c r="MH403" s="106"/>
      <c r="MI403" s="106"/>
      <c r="MJ403" s="106"/>
      <c r="MK403" s="106"/>
      <c r="ML403" s="106"/>
      <c r="MM403" s="106"/>
      <c r="MN403" s="106"/>
      <c r="MO403" s="106"/>
      <c r="MP403" s="106"/>
      <c r="MQ403" s="106"/>
      <c r="MR403" s="106"/>
      <c r="MS403" s="106"/>
      <c r="MT403" s="106"/>
      <c r="MU403" s="106"/>
      <c r="MV403" s="106"/>
      <c r="MW403" s="106"/>
      <c r="MX403" s="106"/>
      <c r="MY403" s="106"/>
      <c r="MZ403" s="106"/>
      <c r="NA403" s="106"/>
      <c r="NB403" s="106"/>
      <c r="NC403" s="106"/>
      <c r="ND403" s="106"/>
      <c r="NE403" s="106"/>
      <c r="NF403" s="106"/>
      <c r="NG403" s="106"/>
      <c r="NH403" s="106"/>
      <c r="NI403" s="106"/>
      <c r="NJ403" s="106"/>
      <c r="NK403" s="106"/>
      <c r="NL403" s="106"/>
      <c r="NM403" s="106"/>
      <c r="NN403" s="106"/>
      <c r="NO403" s="106"/>
      <c r="NP403" s="106"/>
      <c r="NQ403" s="106"/>
      <c r="NR403" s="106"/>
      <c r="NS403" s="106"/>
      <c r="NT403" s="106"/>
      <c r="NU403" s="106"/>
      <c r="NV403" s="106"/>
      <c r="NW403" s="106"/>
      <c r="NX403" s="106"/>
      <c r="NY403" s="106"/>
      <c r="NZ403" s="106"/>
      <c r="OA403" s="106"/>
      <c r="OB403" s="106"/>
      <c r="OC403" s="106"/>
      <c r="OD403" s="106"/>
      <c r="OE403" s="106"/>
      <c r="OF403" s="106"/>
      <c r="OG403" s="106"/>
      <c r="OH403" s="106"/>
      <c r="OI403" s="106"/>
      <c r="OJ403" s="106"/>
      <c r="OK403" s="106"/>
      <c r="OL403" s="106"/>
      <c r="OM403" s="106"/>
      <c r="ON403" s="106"/>
      <c r="OO403" s="106"/>
      <c r="OP403" s="106"/>
      <c r="OQ403" s="106"/>
      <c r="OR403" s="106"/>
      <c r="OS403" s="106"/>
      <c r="OT403" s="106"/>
      <c r="OU403" s="106"/>
      <c r="OV403" s="106"/>
      <c r="OW403" s="106"/>
      <c r="OX403" s="106"/>
      <c r="OY403" s="106"/>
      <c r="OZ403" s="106"/>
      <c r="PA403" s="106"/>
      <c r="PB403" s="106"/>
      <c r="PC403" s="106"/>
      <c r="PD403" s="106"/>
      <c r="PE403" s="106"/>
      <c r="PF403" s="106"/>
      <c r="PG403" s="106"/>
      <c r="PH403" s="106"/>
      <c r="PI403" s="106"/>
      <c r="PJ403" s="106"/>
      <c r="PK403" s="106"/>
      <c r="PL403" s="106"/>
      <c r="PM403" s="106"/>
      <c r="PN403" s="106"/>
      <c r="PO403" s="106"/>
      <c r="PP403" s="106"/>
      <c r="PQ403" s="106"/>
      <c r="PR403" s="106"/>
      <c r="PS403" s="106"/>
      <c r="PT403" s="106"/>
      <c r="PU403" s="106"/>
      <c r="PV403" s="106"/>
      <c r="PW403" s="106"/>
      <c r="PX403" s="106"/>
      <c r="PY403" s="106"/>
      <c r="PZ403" s="106"/>
      <c r="QA403" s="106"/>
      <c r="QB403" s="106"/>
      <c r="QC403" s="106"/>
      <c r="QD403" s="106"/>
      <c r="QE403" s="106"/>
      <c r="QF403" s="106"/>
      <c r="QG403" s="106"/>
      <c r="QH403" s="106"/>
      <c r="QI403" s="106"/>
      <c r="QJ403" s="106"/>
      <c r="QK403" s="106"/>
      <c r="QL403" s="106"/>
      <c r="QM403" s="106"/>
      <c r="QN403" s="106"/>
      <c r="QO403" s="106"/>
      <c r="QP403" s="106"/>
      <c r="QQ403" s="106"/>
      <c r="QR403" s="106"/>
      <c r="QS403" s="106"/>
      <c r="QT403" s="106"/>
      <c r="QU403" s="106"/>
      <c r="QV403" s="106"/>
      <c r="QW403" s="106"/>
      <c r="QX403" s="106"/>
      <c r="QY403" s="106"/>
      <c r="QZ403" s="106"/>
      <c r="RA403" s="106"/>
      <c r="RB403" s="106"/>
      <c r="RC403" s="106"/>
      <c r="RD403" s="106"/>
      <c r="RE403" s="106"/>
      <c r="RF403" s="106"/>
      <c r="RG403" s="106"/>
      <c r="RH403" s="106"/>
      <c r="RI403" s="106"/>
      <c r="RJ403" s="106"/>
      <c r="RK403" s="106"/>
      <c r="RL403" s="106"/>
      <c r="RM403" s="106"/>
      <c r="RN403" s="106"/>
      <c r="RO403" s="106"/>
      <c r="RP403" s="106"/>
      <c r="RQ403" s="106"/>
      <c r="RR403" s="106"/>
    </row>
    <row r="404" spans="1:486" x14ac:dyDescent="0.3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14"/>
      <c r="Q404" s="114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06"/>
      <c r="EZ404" s="106"/>
      <c r="FA404" s="106"/>
      <c r="FB404" s="106"/>
      <c r="FC404" s="106"/>
      <c r="FD404" s="106"/>
      <c r="FE404" s="106"/>
      <c r="FF404" s="106"/>
      <c r="FG404" s="106"/>
      <c r="FH404" s="106"/>
      <c r="FI404" s="106"/>
      <c r="FJ404" s="106"/>
      <c r="FK404" s="106"/>
      <c r="FL404" s="106"/>
      <c r="FM404" s="106"/>
      <c r="FN404" s="106"/>
      <c r="FO404" s="106"/>
      <c r="FP404" s="106"/>
      <c r="FQ404" s="106"/>
      <c r="FR404" s="106"/>
      <c r="FS404" s="106"/>
      <c r="FT404" s="106"/>
      <c r="FU404" s="106"/>
      <c r="FV404" s="106"/>
      <c r="FW404" s="106"/>
      <c r="FX404" s="106"/>
      <c r="FY404" s="106"/>
      <c r="FZ404" s="106"/>
      <c r="GA404" s="106"/>
      <c r="GB404" s="106"/>
      <c r="GC404" s="106"/>
      <c r="GD404" s="106"/>
      <c r="GE404" s="106"/>
      <c r="GF404" s="106"/>
      <c r="GG404" s="106"/>
      <c r="GH404" s="106"/>
      <c r="GI404" s="106"/>
      <c r="GJ404" s="106"/>
      <c r="GK404" s="106"/>
      <c r="GL404" s="106"/>
      <c r="GM404" s="106"/>
      <c r="GN404" s="106"/>
      <c r="GO404" s="106"/>
      <c r="GP404" s="106"/>
      <c r="GQ404" s="106"/>
      <c r="GR404" s="106"/>
      <c r="GS404" s="106"/>
      <c r="GT404" s="106"/>
      <c r="GU404" s="106"/>
      <c r="GV404" s="106"/>
      <c r="GW404" s="106"/>
      <c r="GX404" s="106"/>
      <c r="GY404" s="106"/>
      <c r="GZ404" s="106"/>
      <c r="HA404" s="106"/>
      <c r="HB404" s="106"/>
      <c r="HC404" s="106"/>
      <c r="HD404" s="106"/>
      <c r="HE404" s="106"/>
      <c r="HF404" s="106"/>
      <c r="HG404" s="106"/>
      <c r="HH404" s="106"/>
      <c r="HI404" s="106"/>
      <c r="HJ404" s="106"/>
      <c r="HK404" s="106"/>
      <c r="HL404" s="106"/>
      <c r="HM404" s="106"/>
      <c r="HN404" s="106"/>
      <c r="HO404" s="106"/>
      <c r="HP404" s="106"/>
      <c r="HQ404" s="106"/>
      <c r="HR404" s="106"/>
      <c r="HS404" s="106"/>
      <c r="HT404" s="106"/>
      <c r="HU404" s="106"/>
      <c r="HV404" s="106"/>
      <c r="HW404" s="106"/>
      <c r="HX404" s="106"/>
      <c r="HY404" s="106"/>
      <c r="HZ404" s="106"/>
      <c r="IA404" s="106"/>
      <c r="IB404" s="106"/>
      <c r="IC404" s="106"/>
      <c r="ID404" s="106"/>
      <c r="IE404" s="106"/>
      <c r="IF404" s="106"/>
      <c r="IG404" s="106"/>
      <c r="IH404" s="106"/>
      <c r="II404" s="106"/>
      <c r="IJ404" s="106"/>
      <c r="IK404" s="106"/>
      <c r="IL404" s="106"/>
      <c r="IM404" s="106"/>
      <c r="IN404" s="106"/>
      <c r="IO404" s="106"/>
      <c r="IP404" s="106"/>
      <c r="IQ404" s="106"/>
      <c r="IR404" s="106"/>
      <c r="IS404" s="106"/>
      <c r="IT404" s="106"/>
      <c r="IU404" s="106"/>
      <c r="IV404" s="106"/>
      <c r="IW404" s="106"/>
      <c r="IX404" s="106"/>
      <c r="IY404" s="106"/>
      <c r="IZ404" s="106"/>
      <c r="JA404" s="106"/>
      <c r="JB404" s="106"/>
      <c r="JC404" s="106"/>
      <c r="JD404" s="106"/>
      <c r="JE404" s="106"/>
      <c r="JF404" s="106"/>
      <c r="JG404" s="106"/>
      <c r="JH404" s="106"/>
      <c r="JI404" s="106"/>
      <c r="JJ404" s="106"/>
      <c r="JK404" s="106"/>
      <c r="JL404" s="106"/>
      <c r="JM404" s="106"/>
      <c r="JN404" s="106"/>
      <c r="JO404" s="106"/>
      <c r="JP404" s="106"/>
      <c r="JQ404" s="106"/>
      <c r="JR404" s="106"/>
      <c r="JS404" s="106"/>
      <c r="JT404" s="106"/>
      <c r="JU404" s="106"/>
      <c r="JV404" s="106"/>
      <c r="JW404" s="106"/>
      <c r="JX404" s="106"/>
      <c r="JY404" s="106"/>
      <c r="JZ404" s="106"/>
      <c r="KA404" s="106"/>
      <c r="KB404" s="106"/>
      <c r="KC404" s="106"/>
      <c r="KD404" s="106"/>
      <c r="KE404" s="106"/>
      <c r="KF404" s="106"/>
      <c r="KG404" s="106"/>
      <c r="KH404" s="106"/>
      <c r="KI404" s="106"/>
      <c r="KJ404" s="106"/>
      <c r="KK404" s="106"/>
      <c r="KL404" s="106"/>
      <c r="KM404" s="106"/>
      <c r="KN404" s="106"/>
      <c r="KO404" s="106"/>
      <c r="KP404" s="106"/>
      <c r="KQ404" s="106"/>
      <c r="KR404" s="106"/>
      <c r="KS404" s="106"/>
      <c r="KT404" s="106"/>
      <c r="KU404" s="106"/>
      <c r="KV404" s="106"/>
      <c r="KW404" s="106"/>
      <c r="KX404" s="106"/>
      <c r="KY404" s="106"/>
      <c r="KZ404" s="106"/>
      <c r="LA404" s="106"/>
      <c r="LB404" s="106"/>
      <c r="LC404" s="106"/>
      <c r="LD404" s="106"/>
      <c r="LE404" s="106"/>
      <c r="LF404" s="106"/>
      <c r="LG404" s="106"/>
      <c r="LH404" s="106"/>
      <c r="LI404" s="106"/>
      <c r="LJ404" s="106"/>
      <c r="LK404" s="106"/>
      <c r="LL404" s="106"/>
      <c r="LM404" s="106"/>
      <c r="LN404" s="106"/>
      <c r="LO404" s="106"/>
      <c r="LP404" s="106"/>
      <c r="LQ404" s="106"/>
      <c r="LR404" s="106"/>
      <c r="LS404" s="106"/>
      <c r="LT404" s="106"/>
      <c r="LU404" s="106"/>
      <c r="LV404" s="106"/>
      <c r="LW404" s="106"/>
      <c r="LX404" s="106"/>
      <c r="LY404" s="106"/>
      <c r="LZ404" s="106"/>
      <c r="MA404" s="106"/>
      <c r="MB404" s="106"/>
      <c r="MC404" s="106"/>
      <c r="MD404" s="106"/>
      <c r="ME404" s="106"/>
      <c r="MF404" s="106"/>
      <c r="MG404" s="106"/>
      <c r="MH404" s="106"/>
      <c r="MI404" s="106"/>
      <c r="MJ404" s="106"/>
      <c r="MK404" s="106"/>
      <c r="ML404" s="106"/>
      <c r="MM404" s="106"/>
      <c r="MN404" s="106"/>
      <c r="MO404" s="106"/>
      <c r="MP404" s="106"/>
      <c r="MQ404" s="106"/>
      <c r="MR404" s="106"/>
      <c r="MS404" s="106"/>
      <c r="MT404" s="106"/>
      <c r="MU404" s="106"/>
      <c r="MV404" s="106"/>
      <c r="MW404" s="106"/>
      <c r="MX404" s="106"/>
      <c r="MY404" s="106"/>
      <c r="MZ404" s="106"/>
      <c r="NA404" s="106"/>
      <c r="NB404" s="106"/>
      <c r="NC404" s="106"/>
      <c r="ND404" s="106"/>
      <c r="NE404" s="106"/>
      <c r="NF404" s="106"/>
      <c r="NG404" s="106"/>
      <c r="NH404" s="106"/>
      <c r="NI404" s="106"/>
      <c r="NJ404" s="106"/>
      <c r="NK404" s="106"/>
      <c r="NL404" s="106"/>
      <c r="NM404" s="106"/>
      <c r="NN404" s="106"/>
      <c r="NO404" s="106"/>
      <c r="NP404" s="106"/>
      <c r="NQ404" s="106"/>
      <c r="NR404" s="106"/>
      <c r="NS404" s="106"/>
      <c r="NT404" s="106"/>
      <c r="NU404" s="106"/>
      <c r="NV404" s="106"/>
      <c r="NW404" s="106"/>
      <c r="NX404" s="106"/>
      <c r="NY404" s="106"/>
      <c r="NZ404" s="106"/>
      <c r="OA404" s="106"/>
      <c r="OB404" s="106"/>
      <c r="OC404" s="106"/>
      <c r="OD404" s="106"/>
      <c r="OE404" s="106"/>
      <c r="OF404" s="106"/>
      <c r="OG404" s="106"/>
      <c r="OH404" s="106"/>
      <c r="OI404" s="106"/>
      <c r="OJ404" s="106"/>
      <c r="OK404" s="106"/>
      <c r="OL404" s="106"/>
      <c r="OM404" s="106"/>
      <c r="ON404" s="106"/>
      <c r="OO404" s="106"/>
      <c r="OP404" s="106"/>
      <c r="OQ404" s="106"/>
      <c r="OR404" s="106"/>
      <c r="OS404" s="106"/>
      <c r="OT404" s="106"/>
      <c r="OU404" s="106"/>
      <c r="OV404" s="106"/>
      <c r="OW404" s="106"/>
      <c r="OX404" s="106"/>
      <c r="OY404" s="106"/>
      <c r="OZ404" s="106"/>
      <c r="PA404" s="106"/>
      <c r="PB404" s="106"/>
      <c r="PC404" s="106"/>
      <c r="PD404" s="106"/>
      <c r="PE404" s="106"/>
      <c r="PF404" s="106"/>
      <c r="PG404" s="106"/>
      <c r="PH404" s="106"/>
      <c r="PI404" s="106"/>
      <c r="PJ404" s="106"/>
      <c r="PK404" s="106"/>
      <c r="PL404" s="106"/>
      <c r="PM404" s="106"/>
      <c r="PN404" s="106"/>
      <c r="PO404" s="106"/>
      <c r="PP404" s="106"/>
      <c r="PQ404" s="106"/>
      <c r="PR404" s="106"/>
      <c r="PS404" s="106"/>
      <c r="PT404" s="106"/>
      <c r="PU404" s="106"/>
      <c r="PV404" s="106"/>
      <c r="PW404" s="106"/>
      <c r="PX404" s="106"/>
      <c r="PY404" s="106"/>
      <c r="PZ404" s="106"/>
      <c r="QA404" s="106"/>
      <c r="QB404" s="106"/>
      <c r="QC404" s="106"/>
      <c r="QD404" s="106"/>
      <c r="QE404" s="106"/>
      <c r="QF404" s="106"/>
      <c r="QG404" s="106"/>
      <c r="QH404" s="106"/>
      <c r="QI404" s="106"/>
      <c r="QJ404" s="106"/>
      <c r="QK404" s="106"/>
      <c r="QL404" s="106"/>
      <c r="QM404" s="106"/>
      <c r="QN404" s="106"/>
      <c r="QO404" s="106"/>
      <c r="QP404" s="106"/>
      <c r="QQ404" s="106"/>
      <c r="QR404" s="106"/>
      <c r="QS404" s="106"/>
      <c r="QT404" s="106"/>
      <c r="QU404" s="106"/>
      <c r="QV404" s="106"/>
      <c r="QW404" s="106"/>
      <c r="QX404" s="106"/>
      <c r="QY404" s="106"/>
      <c r="QZ404" s="106"/>
      <c r="RA404" s="106"/>
      <c r="RB404" s="106"/>
      <c r="RC404" s="106"/>
      <c r="RD404" s="106"/>
      <c r="RE404" s="106"/>
      <c r="RF404" s="106"/>
      <c r="RG404" s="106"/>
      <c r="RH404" s="106"/>
      <c r="RI404" s="106"/>
      <c r="RJ404" s="106"/>
      <c r="RK404" s="106"/>
      <c r="RL404" s="106"/>
      <c r="RM404" s="106"/>
      <c r="RN404" s="106"/>
      <c r="RO404" s="106"/>
      <c r="RP404" s="106"/>
      <c r="RQ404" s="106"/>
      <c r="RR404" s="106"/>
    </row>
    <row r="405" spans="1:486" x14ac:dyDescent="0.3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14"/>
      <c r="Q405" s="114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06"/>
      <c r="EZ405" s="106"/>
      <c r="FA405" s="106"/>
      <c r="FB405" s="106"/>
      <c r="FC405" s="106"/>
      <c r="FD405" s="106"/>
      <c r="FE405" s="106"/>
      <c r="FF405" s="106"/>
      <c r="FG405" s="106"/>
      <c r="FH405" s="106"/>
      <c r="FI405" s="106"/>
      <c r="FJ405" s="106"/>
      <c r="FK405" s="106"/>
      <c r="FL405" s="106"/>
      <c r="FM405" s="106"/>
      <c r="FN405" s="106"/>
      <c r="FO405" s="106"/>
      <c r="FP405" s="106"/>
      <c r="FQ405" s="106"/>
      <c r="FR405" s="106"/>
      <c r="FS405" s="106"/>
      <c r="FT405" s="106"/>
      <c r="FU405" s="106"/>
      <c r="FV405" s="106"/>
      <c r="FW405" s="106"/>
      <c r="FX405" s="106"/>
      <c r="FY405" s="106"/>
      <c r="FZ405" s="106"/>
      <c r="GA405" s="106"/>
      <c r="GB405" s="106"/>
      <c r="GC405" s="106"/>
      <c r="GD405" s="106"/>
      <c r="GE405" s="106"/>
      <c r="GF405" s="106"/>
      <c r="GG405" s="106"/>
      <c r="GH405" s="106"/>
      <c r="GI405" s="106"/>
      <c r="GJ405" s="106"/>
      <c r="GK405" s="106"/>
      <c r="GL405" s="106"/>
      <c r="GM405" s="106"/>
      <c r="GN405" s="106"/>
      <c r="GO405" s="106"/>
      <c r="GP405" s="106"/>
      <c r="GQ405" s="106"/>
      <c r="GR405" s="106"/>
      <c r="GS405" s="106"/>
      <c r="GT405" s="106"/>
      <c r="GU405" s="106"/>
      <c r="GV405" s="106"/>
      <c r="GW405" s="106"/>
      <c r="GX405" s="106"/>
      <c r="GY405" s="106"/>
      <c r="GZ405" s="106"/>
      <c r="HA405" s="106"/>
      <c r="HB405" s="106"/>
      <c r="HC405" s="106"/>
      <c r="HD405" s="106"/>
      <c r="HE405" s="106"/>
      <c r="HF405" s="106"/>
      <c r="HG405" s="106"/>
      <c r="HH405" s="106"/>
      <c r="HI405" s="106"/>
      <c r="HJ405" s="106"/>
      <c r="HK405" s="106"/>
      <c r="HL405" s="106"/>
      <c r="HM405" s="106"/>
      <c r="HN405" s="106"/>
      <c r="HO405" s="106"/>
      <c r="HP405" s="106"/>
      <c r="HQ405" s="106"/>
      <c r="HR405" s="106"/>
      <c r="HS405" s="106"/>
      <c r="HT405" s="106"/>
      <c r="HU405" s="106"/>
      <c r="HV405" s="106"/>
      <c r="HW405" s="106"/>
      <c r="HX405" s="106"/>
      <c r="HY405" s="106"/>
      <c r="HZ405" s="106"/>
      <c r="IA405" s="106"/>
      <c r="IB405" s="106"/>
      <c r="IC405" s="106"/>
      <c r="ID405" s="106"/>
      <c r="IE405" s="106"/>
      <c r="IF405" s="106"/>
      <c r="IG405" s="106"/>
      <c r="IH405" s="106"/>
      <c r="II405" s="106"/>
      <c r="IJ405" s="106"/>
      <c r="IK405" s="106"/>
      <c r="IL405" s="106"/>
      <c r="IM405" s="106"/>
      <c r="IN405" s="106"/>
      <c r="IO405" s="106"/>
      <c r="IP405" s="106"/>
      <c r="IQ405" s="106"/>
      <c r="IR405" s="106"/>
      <c r="IS405" s="106"/>
      <c r="IT405" s="106"/>
      <c r="IU405" s="106"/>
      <c r="IV405" s="106"/>
      <c r="IW405" s="106"/>
      <c r="IX405" s="106"/>
      <c r="IY405" s="106"/>
      <c r="IZ405" s="106"/>
      <c r="JA405" s="106"/>
      <c r="JB405" s="106"/>
      <c r="JC405" s="106"/>
      <c r="JD405" s="106"/>
      <c r="JE405" s="106"/>
      <c r="JF405" s="106"/>
      <c r="JG405" s="106"/>
      <c r="JH405" s="106"/>
      <c r="JI405" s="106"/>
      <c r="JJ405" s="106"/>
      <c r="JK405" s="106"/>
      <c r="JL405" s="106"/>
      <c r="JM405" s="106"/>
      <c r="JN405" s="106"/>
      <c r="JO405" s="106"/>
      <c r="JP405" s="106"/>
      <c r="JQ405" s="106"/>
      <c r="JR405" s="106"/>
      <c r="JS405" s="106"/>
      <c r="JT405" s="106"/>
      <c r="JU405" s="106"/>
      <c r="JV405" s="106"/>
      <c r="JW405" s="106"/>
      <c r="JX405" s="106"/>
      <c r="JY405" s="106"/>
      <c r="JZ405" s="106"/>
      <c r="KA405" s="106"/>
      <c r="KB405" s="106"/>
      <c r="KC405" s="106"/>
      <c r="KD405" s="106"/>
      <c r="KE405" s="106"/>
      <c r="KF405" s="106"/>
      <c r="KG405" s="106"/>
      <c r="KH405" s="106"/>
      <c r="KI405" s="106"/>
      <c r="KJ405" s="106"/>
      <c r="KK405" s="106"/>
      <c r="KL405" s="106"/>
      <c r="KM405" s="106"/>
      <c r="KN405" s="106"/>
      <c r="KO405" s="106"/>
      <c r="KP405" s="106"/>
      <c r="KQ405" s="106"/>
      <c r="KR405" s="106"/>
      <c r="KS405" s="106"/>
      <c r="KT405" s="106"/>
      <c r="KU405" s="106"/>
      <c r="KV405" s="106"/>
      <c r="KW405" s="106"/>
      <c r="KX405" s="106"/>
      <c r="KY405" s="106"/>
      <c r="KZ405" s="106"/>
      <c r="LA405" s="106"/>
      <c r="LB405" s="106"/>
      <c r="LC405" s="106"/>
      <c r="LD405" s="106"/>
      <c r="LE405" s="106"/>
      <c r="LF405" s="106"/>
      <c r="LG405" s="106"/>
      <c r="LH405" s="106"/>
      <c r="LI405" s="106"/>
      <c r="LJ405" s="106"/>
      <c r="LK405" s="106"/>
      <c r="LL405" s="106"/>
      <c r="LM405" s="106"/>
      <c r="LN405" s="106"/>
      <c r="LO405" s="106"/>
      <c r="LP405" s="106"/>
      <c r="LQ405" s="106"/>
      <c r="LR405" s="106"/>
      <c r="LS405" s="106"/>
      <c r="LT405" s="106"/>
      <c r="LU405" s="106"/>
      <c r="LV405" s="106"/>
      <c r="LW405" s="106"/>
      <c r="LX405" s="106"/>
      <c r="LY405" s="106"/>
      <c r="LZ405" s="106"/>
      <c r="MA405" s="106"/>
      <c r="MB405" s="106"/>
      <c r="MC405" s="106"/>
      <c r="MD405" s="106"/>
      <c r="ME405" s="106"/>
      <c r="MF405" s="106"/>
      <c r="MG405" s="106"/>
      <c r="MH405" s="106"/>
      <c r="MI405" s="106"/>
      <c r="MJ405" s="106"/>
      <c r="MK405" s="106"/>
      <c r="ML405" s="106"/>
      <c r="MM405" s="106"/>
      <c r="MN405" s="106"/>
      <c r="MO405" s="106"/>
      <c r="MP405" s="106"/>
      <c r="MQ405" s="106"/>
      <c r="MR405" s="106"/>
      <c r="MS405" s="106"/>
      <c r="MT405" s="106"/>
      <c r="MU405" s="106"/>
      <c r="MV405" s="106"/>
      <c r="MW405" s="106"/>
      <c r="MX405" s="106"/>
      <c r="MY405" s="106"/>
      <c r="MZ405" s="106"/>
      <c r="NA405" s="106"/>
      <c r="NB405" s="106"/>
      <c r="NC405" s="106"/>
      <c r="ND405" s="106"/>
      <c r="NE405" s="106"/>
      <c r="NF405" s="106"/>
      <c r="NG405" s="106"/>
      <c r="NH405" s="106"/>
      <c r="NI405" s="106"/>
      <c r="NJ405" s="106"/>
      <c r="NK405" s="106"/>
      <c r="NL405" s="106"/>
      <c r="NM405" s="106"/>
      <c r="NN405" s="106"/>
      <c r="NO405" s="106"/>
      <c r="NP405" s="106"/>
      <c r="NQ405" s="106"/>
      <c r="NR405" s="106"/>
      <c r="NS405" s="106"/>
      <c r="NT405" s="106"/>
      <c r="NU405" s="106"/>
      <c r="NV405" s="106"/>
      <c r="NW405" s="106"/>
      <c r="NX405" s="106"/>
      <c r="NY405" s="106"/>
      <c r="NZ405" s="106"/>
      <c r="OA405" s="106"/>
      <c r="OB405" s="106"/>
      <c r="OC405" s="106"/>
      <c r="OD405" s="106"/>
      <c r="OE405" s="106"/>
      <c r="OF405" s="106"/>
      <c r="OG405" s="106"/>
      <c r="OH405" s="106"/>
      <c r="OI405" s="106"/>
      <c r="OJ405" s="106"/>
      <c r="OK405" s="106"/>
      <c r="OL405" s="106"/>
      <c r="OM405" s="106"/>
      <c r="ON405" s="106"/>
      <c r="OO405" s="106"/>
      <c r="OP405" s="106"/>
      <c r="OQ405" s="106"/>
      <c r="OR405" s="106"/>
      <c r="OS405" s="106"/>
      <c r="OT405" s="106"/>
      <c r="OU405" s="106"/>
      <c r="OV405" s="106"/>
      <c r="OW405" s="106"/>
      <c r="OX405" s="106"/>
      <c r="OY405" s="106"/>
      <c r="OZ405" s="106"/>
      <c r="PA405" s="106"/>
      <c r="PB405" s="106"/>
      <c r="PC405" s="106"/>
      <c r="PD405" s="106"/>
      <c r="PE405" s="106"/>
      <c r="PF405" s="106"/>
      <c r="PG405" s="106"/>
      <c r="PH405" s="106"/>
      <c r="PI405" s="106"/>
      <c r="PJ405" s="106"/>
      <c r="PK405" s="106"/>
      <c r="PL405" s="106"/>
      <c r="PM405" s="106"/>
      <c r="PN405" s="106"/>
      <c r="PO405" s="106"/>
      <c r="PP405" s="106"/>
      <c r="PQ405" s="106"/>
      <c r="PR405" s="106"/>
      <c r="PS405" s="106"/>
      <c r="PT405" s="106"/>
      <c r="PU405" s="106"/>
      <c r="PV405" s="106"/>
      <c r="PW405" s="106"/>
      <c r="PX405" s="106"/>
      <c r="PY405" s="106"/>
      <c r="PZ405" s="106"/>
      <c r="QA405" s="106"/>
      <c r="QB405" s="106"/>
      <c r="QC405" s="106"/>
      <c r="QD405" s="106"/>
      <c r="QE405" s="106"/>
      <c r="QF405" s="106"/>
      <c r="QG405" s="106"/>
      <c r="QH405" s="106"/>
      <c r="QI405" s="106"/>
      <c r="QJ405" s="106"/>
      <c r="QK405" s="106"/>
      <c r="QL405" s="106"/>
      <c r="QM405" s="106"/>
      <c r="QN405" s="106"/>
      <c r="QO405" s="106"/>
      <c r="QP405" s="106"/>
      <c r="QQ405" s="106"/>
      <c r="QR405" s="106"/>
      <c r="QS405" s="106"/>
      <c r="QT405" s="106"/>
      <c r="QU405" s="106"/>
      <c r="QV405" s="106"/>
      <c r="QW405" s="106"/>
      <c r="QX405" s="106"/>
      <c r="QY405" s="106"/>
      <c r="QZ405" s="106"/>
      <c r="RA405" s="106"/>
      <c r="RB405" s="106"/>
      <c r="RC405" s="106"/>
      <c r="RD405" s="106"/>
      <c r="RE405" s="106"/>
      <c r="RF405" s="106"/>
      <c r="RG405" s="106"/>
      <c r="RH405" s="106"/>
      <c r="RI405" s="106"/>
      <c r="RJ405" s="106"/>
      <c r="RK405" s="106"/>
      <c r="RL405" s="106"/>
      <c r="RM405" s="106"/>
      <c r="RN405" s="106"/>
      <c r="RO405" s="106"/>
      <c r="RP405" s="106"/>
      <c r="RQ405" s="106"/>
      <c r="RR405" s="106"/>
    </row>
    <row r="406" spans="1:486" x14ac:dyDescent="0.3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14"/>
      <c r="Q406" s="114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6"/>
      <c r="FH406" s="106"/>
      <c r="FI406" s="106"/>
      <c r="FJ406" s="106"/>
      <c r="FK406" s="106"/>
      <c r="FL406" s="106"/>
      <c r="FM406" s="106"/>
      <c r="FN406" s="106"/>
      <c r="FO406" s="106"/>
      <c r="FP406" s="106"/>
      <c r="FQ406" s="106"/>
      <c r="FR406" s="106"/>
      <c r="FS406" s="106"/>
      <c r="FT406" s="106"/>
      <c r="FU406" s="106"/>
      <c r="FV406" s="106"/>
      <c r="FW406" s="106"/>
      <c r="FX406" s="106"/>
      <c r="FY406" s="106"/>
      <c r="FZ406" s="106"/>
      <c r="GA406" s="106"/>
      <c r="GB406" s="106"/>
      <c r="GC406" s="106"/>
      <c r="GD406" s="106"/>
      <c r="GE406" s="106"/>
      <c r="GF406" s="106"/>
      <c r="GG406" s="106"/>
      <c r="GH406" s="106"/>
      <c r="GI406" s="106"/>
      <c r="GJ406" s="106"/>
      <c r="GK406" s="106"/>
      <c r="GL406" s="106"/>
      <c r="GM406" s="106"/>
      <c r="GN406" s="106"/>
      <c r="GO406" s="106"/>
      <c r="GP406" s="106"/>
      <c r="GQ406" s="106"/>
      <c r="GR406" s="106"/>
      <c r="GS406" s="106"/>
      <c r="GT406" s="106"/>
      <c r="GU406" s="106"/>
      <c r="GV406" s="106"/>
      <c r="GW406" s="106"/>
      <c r="GX406" s="106"/>
      <c r="GY406" s="106"/>
      <c r="GZ406" s="106"/>
      <c r="HA406" s="106"/>
      <c r="HB406" s="106"/>
      <c r="HC406" s="106"/>
      <c r="HD406" s="106"/>
      <c r="HE406" s="106"/>
      <c r="HF406" s="106"/>
      <c r="HG406" s="106"/>
      <c r="HH406" s="106"/>
      <c r="HI406" s="106"/>
      <c r="HJ406" s="106"/>
      <c r="HK406" s="106"/>
      <c r="HL406" s="106"/>
      <c r="HM406" s="106"/>
      <c r="HN406" s="106"/>
      <c r="HO406" s="106"/>
      <c r="HP406" s="106"/>
      <c r="HQ406" s="106"/>
      <c r="HR406" s="106"/>
      <c r="HS406" s="106"/>
      <c r="HT406" s="106"/>
      <c r="HU406" s="106"/>
      <c r="HV406" s="106"/>
      <c r="HW406" s="106"/>
      <c r="HX406" s="106"/>
      <c r="HY406" s="106"/>
      <c r="HZ406" s="106"/>
      <c r="IA406" s="106"/>
      <c r="IB406" s="106"/>
      <c r="IC406" s="106"/>
      <c r="ID406" s="106"/>
      <c r="IE406" s="106"/>
      <c r="IF406" s="106"/>
      <c r="IG406" s="106"/>
      <c r="IH406" s="106"/>
      <c r="II406" s="106"/>
      <c r="IJ406" s="106"/>
      <c r="IK406" s="106"/>
      <c r="IL406" s="106"/>
      <c r="IM406" s="106"/>
      <c r="IN406" s="106"/>
      <c r="IO406" s="106"/>
      <c r="IP406" s="106"/>
      <c r="IQ406" s="106"/>
      <c r="IR406" s="106"/>
      <c r="IS406" s="106"/>
      <c r="IT406" s="106"/>
      <c r="IU406" s="106"/>
      <c r="IV406" s="106"/>
      <c r="IW406" s="106"/>
      <c r="IX406" s="106"/>
      <c r="IY406" s="106"/>
      <c r="IZ406" s="106"/>
      <c r="JA406" s="106"/>
      <c r="JB406" s="106"/>
      <c r="JC406" s="106"/>
      <c r="JD406" s="106"/>
      <c r="JE406" s="106"/>
      <c r="JF406" s="106"/>
      <c r="JG406" s="106"/>
      <c r="JH406" s="106"/>
      <c r="JI406" s="106"/>
      <c r="JJ406" s="106"/>
      <c r="JK406" s="106"/>
      <c r="JL406" s="106"/>
      <c r="JM406" s="106"/>
      <c r="JN406" s="106"/>
      <c r="JO406" s="106"/>
      <c r="JP406" s="106"/>
      <c r="JQ406" s="106"/>
      <c r="JR406" s="106"/>
      <c r="JS406" s="106"/>
      <c r="JT406" s="106"/>
      <c r="JU406" s="106"/>
      <c r="JV406" s="106"/>
      <c r="JW406" s="106"/>
      <c r="JX406" s="106"/>
      <c r="JY406" s="106"/>
      <c r="JZ406" s="106"/>
      <c r="KA406" s="106"/>
      <c r="KB406" s="106"/>
      <c r="KC406" s="106"/>
      <c r="KD406" s="106"/>
      <c r="KE406" s="106"/>
      <c r="KF406" s="106"/>
      <c r="KG406" s="106"/>
      <c r="KH406" s="106"/>
      <c r="KI406" s="106"/>
      <c r="KJ406" s="106"/>
      <c r="KK406" s="106"/>
      <c r="KL406" s="106"/>
      <c r="KM406" s="106"/>
      <c r="KN406" s="106"/>
      <c r="KO406" s="106"/>
      <c r="KP406" s="106"/>
      <c r="KQ406" s="106"/>
      <c r="KR406" s="106"/>
      <c r="KS406" s="106"/>
      <c r="KT406" s="106"/>
      <c r="KU406" s="106"/>
      <c r="KV406" s="106"/>
      <c r="KW406" s="106"/>
      <c r="KX406" s="106"/>
      <c r="KY406" s="106"/>
      <c r="KZ406" s="106"/>
      <c r="LA406" s="106"/>
      <c r="LB406" s="106"/>
      <c r="LC406" s="106"/>
      <c r="LD406" s="106"/>
      <c r="LE406" s="106"/>
      <c r="LF406" s="106"/>
      <c r="LG406" s="106"/>
      <c r="LH406" s="106"/>
      <c r="LI406" s="106"/>
      <c r="LJ406" s="106"/>
      <c r="LK406" s="106"/>
      <c r="LL406" s="106"/>
      <c r="LM406" s="106"/>
      <c r="LN406" s="106"/>
      <c r="LO406" s="106"/>
      <c r="LP406" s="106"/>
      <c r="LQ406" s="106"/>
      <c r="LR406" s="106"/>
      <c r="LS406" s="106"/>
      <c r="LT406" s="106"/>
      <c r="LU406" s="106"/>
      <c r="LV406" s="106"/>
      <c r="LW406" s="106"/>
      <c r="LX406" s="106"/>
      <c r="LY406" s="106"/>
      <c r="LZ406" s="106"/>
      <c r="MA406" s="106"/>
      <c r="MB406" s="106"/>
      <c r="MC406" s="106"/>
      <c r="MD406" s="106"/>
      <c r="ME406" s="106"/>
      <c r="MF406" s="106"/>
      <c r="MG406" s="106"/>
      <c r="MH406" s="106"/>
      <c r="MI406" s="106"/>
      <c r="MJ406" s="106"/>
      <c r="MK406" s="106"/>
      <c r="ML406" s="106"/>
      <c r="MM406" s="106"/>
      <c r="MN406" s="106"/>
      <c r="MO406" s="106"/>
      <c r="MP406" s="106"/>
      <c r="MQ406" s="106"/>
      <c r="MR406" s="106"/>
      <c r="MS406" s="106"/>
      <c r="MT406" s="106"/>
      <c r="MU406" s="106"/>
      <c r="MV406" s="106"/>
      <c r="MW406" s="106"/>
      <c r="MX406" s="106"/>
      <c r="MY406" s="106"/>
      <c r="MZ406" s="106"/>
      <c r="NA406" s="106"/>
      <c r="NB406" s="106"/>
      <c r="NC406" s="106"/>
      <c r="ND406" s="106"/>
      <c r="NE406" s="106"/>
      <c r="NF406" s="106"/>
      <c r="NG406" s="106"/>
      <c r="NH406" s="106"/>
      <c r="NI406" s="106"/>
      <c r="NJ406" s="106"/>
      <c r="NK406" s="106"/>
      <c r="NL406" s="106"/>
      <c r="NM406" s="106"/>
      <c r="NN406" s="106"/>
      <c r="NO406" s="106"/>
      <c r="NP406" s="106"/>
      <c r="NQ406" s="106"/>
      <c r="NR406" s="106"/>
      <c r="NS406" s="106"/>
      <c r="NT406" s="106"/>
      <c r="NU406" s="106"/>
      <c r="NV406" s="106"/>
      <c r="NW406" s="106"/>
      <c r="NX406" s="106"/>
      <c r="NY406" s="106"/>
      <c r="NZ406" s="106"/>
      <c r="OA406" s="106"/>
      <c r="OB406" s="106"/>
      <c r="OC406" s="106"/>
      <c r="OD406" s="106"/>
      <c r="OE406" s="106"/>
      <c r="OF406" s="106"/>
      <c r="OG406" s="106"/>
      <c r="OH406" s="106"/>
      <c r="OI406" s="106"/>
      <c r="OJ406" s="106"/>
      <c r="OK406" s="106"/>
      <c r="OL406" s="106"/>
      <c r="OM406" s="106"/>
      <c r="ON406" s="106"/>
      <c r="OO406" s="106"/>
      <c r="OP406" s="106"/>
      <c r="OQ406" s="106"/>
      <c r="OR406" s="106"/>
      <c r="OS406" s="106"/>
      <c r="OT406" s="106"/>
      <c r="OU406" s="106"/>
      <c r="OV406" s="106"/>
      <c r="OW406" s="106"/>
      <c r="OX406" s="106"/>
      <c r="OY406" s="106"/>
      <c r="OZ406" s="106"/>
      <c r="PA406" s="106"/>
      <c r="PB406" s="106"/>
      <c r="PC406" s="106"/>
      <c r="PD406" s="106"/>
      <c r="PE406" s="106"/>
      <c r="PF406" s="106"/>
      <c r="PG406" s="106"/>
      <c r="PH406" s="106"/>
      <c r="PI406" s="106"/>
      <c r="PJ406" s="106"/>
      <c r="PK406" s="106"/>
      <c r="PL406" s="106"/>
      <c r="PM406" s="106"/>
      <c r="PN406" s="106"/>
      <c r="PO406" s="106"/>
      <c r="PP406" s="106"/>
      <c r="PQ406" s="106"/>
      <c r="PR406" s="106"/>
      <c r="PS406" s="106"/>
      <c r="PT406" s="106"/>
      <c r="PU406" s="106"/>
      <c r="PV406" s="106"/>
      <c r="PW406" s="106"/>
      <c r="PX406" s="106"/>
      <c r="PY406" s="106"/>
      <c r="PZ406" s="106"/>
      <c r="QA406" s="106"/>
      <c r="QB406" s="106"/>
      <c r="QC406" s="106"/>
      <c r="QD406" s="106"/>
      <c r="QE406" s="106"/>
      <c r="QF406" s="106"/>
      <c r="QG406" s="106"/>
      <c r="QH406" s="106"/>
      <c r="QI406" s="106"/>
      <c r="QJ406" s="106"/>
      <c r="QK406" s="106"/>
      <c r="QL406" s="106"/>
      <c r="QM406" s="106"/>
      <c r="QN406" s="106"/>
      <c r="QO406" s="106"/>
      <c r="QP406" s="106"/>
      <c r="QQ406" s="106"/>
      <c r="QR406" s="106"/>
      <c r="QS406" s="106"/>
      <c r="QT406" s="106"/>
      <c r="QU406" s="106"/>
      <c r="QV406" s="106"/>
      <c r="QW406" s="106"/>
      <c r="QX406" s="106"/>
      <c r="QY406" s="106"/>
      <c r="QZ406" s="106"/>
      <c r="RA406" s="106"/>
      <c r="RB406" s="106"/>
      <c r="RC406" s="106"/>
      <c r="RD406" s="106"/>
      <c r="RE406" s="106"/>
      <c r="RF406" s="106"/>
      <c r="RG406" s="106"/>
      <c r="RH406" s="106"/>
      <c r="RI406" s="106"/>
      <c r="RJ406" s="106"/>
      <c r="RK406" s="106"/>
      <c r="RL406" s="106"/>
      <c r="RM406" s="106"/>
      <c r="RN406" s="106"/>
      <c r="RO406" s="106"/>
      <c r="RP406" s="106"/>
      <c r="RQ406" s="106"/>
      <c r="RR406" s="106"/>
    </row>
    <row r="407" spans="1:486" x14ac:dyDescent="0.3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14"/>
      <c r="Q407" s="114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6"/>
      <c r="FH407" s="106"/>
      <c r="FI407" s="106"/>
      <c r="FJ407" s="106"/>
      <c r="FK407" s="106"/>
      <c r="FL407" s="106"/>
      <c r="FM407" s="106"/>
      <c r="FN407" s="106"/>
      <c r="FO407" s="106"/>
      <c r="FP407" s="106"/>
      <c r="FQ407" s="106"/>
      <c r="FR407" s="106"/>
      <c r="FS407" s="106"/>
      <c r="FT407" s="106"/>
      <c r="FU407" s="106"/>
      <c r="FV407" s="106"/>
      <c r="FW407" s="106"/>
      <c r="FX407" s="106"/>
      <c r="FY407" s="106"/>
      <c r="FZ407" s="106"/>
      <c r="GA407" s="106"/>
      <c r="GB407" s="106"/>
      <c r="GC407" s="106"/>
      <c r="GD407" s="106"/>
      <c r="GE407" s="106"/>
      <c r="GF407" s="106"/>
      <c r="GG407" s="106"/>
      <c r="GH407" s="106"/>
      <c r="GI407" s="106"/>
      <c r="GJ407" s="106"/>
      <c r="GK407" s="106"/>
      <c r="GL407" s="106"/>
      <c r="GM407" s="106"/>
      <c r="GN407" s="106"/>
      <c r="GO407" s="106"/>
      <c r="GP407" s="106"/>
      <c r="GQ407" s="106"/>
      <c r="GR407" s="106"/>
      <c r="GS407" s="106"/>
      <c r="GT407" s="106"/>
      <c r="GU407" s="106"/>
      <c r="GV407" s="106"/>
      <c r="GW407" s="106"/>
      <c r="GX407" s="106"/>
      <c r="GY407" s="106"/>
      <c r="GZ407" s="106"/>
      <c r="HA407" s="106"/>
      <c r="HB407" s="106"/>
      <c r="HC407" s="106"/>
      <c r="HD407" s="106"/>
      <c r="HE407" s="106"/>
      <c r="HF407" s="106"/>
      <c r="HG407" s="106"/>
      <c r="HH407" s="106"/>
      <c r="HI407" s="106"/>
      <c r="HJ407" s="106"/>
      <c r="HK407" s="106"/>
      <c r="HL407" s="106"/>
      <c r="HM407" s="106"/>
      <c r="HN407" s="106"/>
      <c r="HO407" s="106"/>
      <c r="HP407" s="106"/>
      <c r="HQ407" s="106"/>
      <c r="HR407" s="106"/>
      <c r="HS407" s="106"/>
      <c r="HT407" s="106"/>
      <c r="HU407" s="106"/>
      <c r="HV407" s="106"/>
      <c r="HW407" s="106"/>
      <c r="HX407" s="106"/>
      <c r="HY407" s="106"/>
      <c r="HZ407" s="106"/>
      <c r="IA407" s="106"/>
      <c r="IB407" s="106"/>
      <c r="IC407" s="106"/>
      <c r="ID407" s="106"/>
      <c r="IE407" s="106"/>
      <c r="IF407" s="106"/>
      <c r="IG407" s="106"/>
      <c r="IH407" s="106"/>
      <c r="II407" s="106"/>
      <c r="IJ407" s="106"/>
      <c r="IK407" s="106"/>
      <c r="IL407" s="106"/>
      <c r="IM407" s="106"/>
      <c r="IN407" s="106"/>
      <c r="IO407" s="106"/>
      <c r="IP407" s="106"/>
      <c r="IQ407" s="106"/>
      <c r="IR407" s="106"/>
      <c r="IS407" s="106"/>
      <c r="IT407" s="106"/>
      <c r="IU407" s="106"/>
      <c r="IV407" s="106"/>
      <c r="IW407" s="106"/>
      <c r="IX407" s="106"/>
      <c r="IY407" s="106"/>
      <c r="IZ407" s="106"/>
      <c r="JA407" s="106"/>
      <c r="JB407" s="106"/>
      <c r="JC407" s="106"/>
      <c r="JD407" s="106"/>
      <c r="JE407" s="106"/>
      <c r="JF407" s="106"/>
      <c r="JG407" s="106"/>
      <c r="JH407" s="106"/>
      <c r="JI407" s="106"/>
      <c r="JJ407" s="106"/>
      <c r="JK407" s="106"/>
      <c r="JL407" s="106"/>
      <c r="JM407" s="106"/>
      <c r="JN407" s="106"/>
      <c r="JO407" s="106"/>
      <c r="JP407" s="106"/>
      <c r="JQ407" s="106"/>
      <c r="JR407" s="106"/>
      <c r="JS407" s="106"/>
      <c r="JT407" s="106"/>
      <c r="JU407" s="106"/>
      <c r="JV407" s="106"/>
      <c r="JW407" s="106"/>
      <c r="JX407" s="106"/>
      <c r="JY407" s="106"/>
      <c r="JZ407" s="106"/>
      <c r="KA407" s="106"/>
      <c r="KB407" s="106"/>
      <c r="KC407" s="106"/>
      <c r="KD407" s="106"/>
      <c r="KE407" s="106"/>
      <c r="KF407" s="106"/>
      <c r="KG407" s="106"/>
      <c r="KH407" s="106"/>
      <c r="KI407" s="106"/>
      <c r="KJ407" s="106"/>
      <c r="KK407" s="106"/>
      <c r="KL407" s="106"/>
      <c r="KM407" s="106"/>
      <c r="KN407" s="106"/>
      <c r="KO407" s="106"/>
      <c r="KP407" s="106"/>
      <c r="KQ407" s="106"/>
      <c r="KR407" s="106"/>
      <c r="KS407" s="106"/>
      <c r="KT407" s="106"/>
      <c r="KU407" s="106"/>
      <c r="KV407" s="106"/>
      <c r="KW407" s="106"/>
      <c r="KX407" s="106"/>
      <c r="KY407" s="106"/>
      <c r="KZ407" s="106"/>
      <c r="LA407" s="106"/>
      <c r="LB407" s="106"/>
      <c r="LC407" s="106"/>
      <c r="LD407" s="106"/>
      <c r="LE407" s="106"/>
      <c r="LF407" s="106"/>
      <c r="LG407" s="106"/>
      <c r="LH407" s="106"/>
      <c r="LI407" s="106"/>
      <c r="LJ407" s="106"/>
      <c r="LK407" s="106"/>
      <c r="LL407" s="106"/>
      <c r="LM407" s="106"/>
      <c r="LN407" s="106"/>
      <c r="LO407" s="106"/>
      <c r="LP407" s="106"/>
      <c r="LQ407" s="106"/>
      <c r="LR407" s="106"/>
      <c r="LS407" s="106"/>
      <c r="LT407" s="106"/>
      <c r="LU407" s="106"/>
      <c r="LV407" s="106"/>
      <c r="LW407" s="106"/>
      <c r="LX407" s="106"/>
      <c r="LY407" s="106"/>
      <c r="LZ407" s="106"/>
      <c r="MA407" s="106"/>
      <c r="MB407" s="106"/>
      <c r="MC407" s="106"/>
      <c r="MD407" s="106"/>
      <c r="ME407" s="106"/>
      <c r="MF407" s="106"/>
      <c r="MG407" s="106"/>
      <c r="MH407" s="106"/>
      <c r="MI407" s="106"/>
      <c r="MJ407" s="106"/>
      <c r="MK407" s="106"/>
      <c r="ML407" s="106"/>
      <c r="MM407" s="106"/>
      <c r="MN407" s="106"/>
      <c r="MO407" s="106"/>
      <c r="MP407" s="106"/>
      <c r="MQ407" s="106"/>
      <c r="MR407" s="106"/>
      <c r="MS407" s="106"/>
      <c r="MT407" s="106"/>
      <c r="MU407" s="106"/>
      <c r="MV407" s="106"/>
      <c r="MW407" s="106"/>
      <c r="MX407" s="106"/>
      <c r="MY407" s="106"/>
      <c r="MZ407" s="106"/>
      <c r="NA407" s="106"/>
      <c r="NB407" s="106"/>
      <c r="NC407" s="106"/>
      <c r="ND407" s="106"/>
      <c r="NE407" s="106"/>
      <c r="NF407" s="106"/>
      <c r="NG407" s="106"/>
      <c r="NH407" s="106"/>
      <c r="NI407" s="106"/>
      <c r="NJ407" s="106"/>
      <c r="NK407" s="106"/>
      <c r="NL407" s="106"/>
      <c r="NM407" s="106"/>
      <c r="NN407" s="106"/>
      <c r="NO407" s="106"/>
      <c r="NP407" s="106"/>
      <c r="NQ407" s="106"/>
      <c r="NR407" s="106"/>
      <c r="NS407" s="106"/>
      <c r="NT407" s="106"/>
      <c r="NU407" s="106"/>
      <c r="NV407" s="106"/>
      <c r="NW407" s="106"/>
      <c r="NX407" s="106"/>
      <c r="NY407" s="106"/>
      <c r="NZ407" s="106"/>
      <c r="OA407" s="106"/>
      <c r="OB407" s="106"/>
      <c r="OC407" s="106"/>
      <c r="OD407" s="106"/>
      <c r="OE407" s="106"/>
      <c r="OF407" s="106"/>
      <c r="OG407" s="106"/>
      <c r="OH407" s="106"/>
      <c r="OI407" s="106"/>
      <c r="OJ407" s="106"/>
      <c r="OK407" s="106"/>
      <c r="OL407" s="106"/>
      <c r="OM407" s="106"/>
      <c r="ON407" s="106"/>
      <c r="OO407" s="106"/>
      <c r="OP407" s="106"/>
      <c r="OQ407" s="106"/>
      <c r="OR407" s="106"/>
      <c r="OS407" s="106"/>
      <c r="OT407" s="106"/>
      <c r="OU407" s="106"/>
      <c r="OV407" s="106"/>
      <c r="OW407" s="106"/>
      <c r="OX407" s="106"/>
      <c r="OY407" s="106"/>
      <c r="OZ407" s="106"/>
      <c r="PA407" s="106"/>
      <c r="PB407" s="106"/>
      <c r="PC407" s="106"/>
      <c r="PD407" s="106"/>
      <c r="PE407" s="106"/>
      <c r="PF407" s="106"/>
      <c r="PG407" s="106"/>
      <c r="PH407" s="106"/>
      <c r="PI407" s="106"/>
      <c r="PJ407" s="106"/>
      <c r="PK407" s="106"/>
      <c r="PL407" s="106"/>
      <c r="PM407" s="106"/>
      <c r="PN407" s="106"/>
      <c r="PO407" s="106"/>
      <c r="PP407" s="106"/>
      <c r="PQ407" s="106"/>
      <c r="PR407" s="106"/>
      <c r="PS407" s="106"/>
      <c r="PT407" s="106"/>
      <c r="PU407" s="106"/>
      <c r="PV407" s="106"/>
      <c r="PW407" s="106"/>
      <c r="PX407" s="106"/>
      <c r="PY407" s="106"/>
      <c r="PZ407" s="106"/>
      <c r="QA407" s="106"/>
      <c r="QB407" s="106"/>
      <c r="QC407" s="106"/>
      <c r="QD407" s="106"/>
      <c r="QE407" s="106"/>
      <c r="QF407" s="106"/>
      <c r="QG407" s="106"/>
      <c r="QH407" s="106"/>
      <c r="QI407" s="106"/>
      <c r="QJ407" s="106"/>
      <c r="QK407" s="106"/>
      <c r="QL407" s="106"/>
      <c r="QM407" s="106"/>
      <c r="QN407" s="106"/>
      <c r="QO407" s="106"/>
      <c r="QP407" s="106"/>
      <c r="QQ407" s="106"/>
      <c r="QR407" s="106"/>
      <c r="QS407" s="106"/>
      <c r="QT407" s="106"/>
      <c r="QU407" s="106"/>
      <c r="QV407" s="106"/>
      <c r="QW407" s="106"/>
      <c r="QX407" s="106"/>
      <c r="QY407" s="106"/>
      <c r="QZ407" s="106"/>
      <c r="RA407" s="106"/>
      <c r="RB407" s="106"/>
      <c r="RC407" s="106"/>
      <c r="RD407" s="106"/>
      <c r="RE407" s="106"/>
      <c r="RF407" s="106"/>
      <c r="RG407" s="106"/>
      <c r="RH407" s="106"/>
      <c r="RI407" s="106"/>
      <c r="RJ407" s="106"/>
      <c r="RK407" s="106"/>
      <c r="RL407" s="106"/>
      <c r="RM407" s="106"/>
      <c r="RN407" s="106"/>
      <c r="RO407" s="106"/>
      <c r="RP407" s="106"/>
      <c r="RQ407" s="106"/>
      <c r="RR407" s="106"/>
    </row>
    <row r="408" spans="1:486" x14ac:dyDescent="0.3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14"/>
      <c r="Q408" s="114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06"/>
      <c r="EZ408" s="106"/>
      <c r="FA408" s="106"/>
      <c r="FB408" s="106"/>
      <c r="FC408" s="106"/>
      <c r="FD408" s="106"/>
      <c r="FE408" s="106"/>
      <c r="FF408" s="106"/>
      <c r="FG408" s="106"/>
      <c r="FH408" s="106"/>
      <c r="FI408" s="106"/>
      <c r="FJ408" s="106"/>
      <c r="FK408" s="106"/>
      <c r="FL408" s="106"/>
      <c r="FM408" s="106"/>
      <c r="FN408" s="106"/>
      <c r="FO408" s="106"/>
      <c r="FP408" s="106"/>
      <c r="FQ408" s="106"/>
      <c r="FR408" s="106"/>
      <c r="FS408" s="106"/>
      <c r="FT408" s="106"/>
      <c r="FU408" s="106"/>
      <c r="FV408" s="106"/>
      <c r="FW408" s="106"/>
      <c r="FX408" s="106"/>
      <c r="FY408" s="106"/>
      <c r="FZ408" s="106"/>
      <c r="GA408" s="106"/>
      <c r="GB408" s="106"/>
      <c r="GC408" s="106"/>
      <c r="GD408" s="106"/>
      <c r="GE408" s="106"/>
      <c r="GF408" s="106"/>
      <c r="GG408" s="106"/>
      <c r="GH408" s="106"/>
      <c r="GI408" s="106"/>
      <c r="GJ408" s="106"/>
      <c r="GK408" s="106"/>
      <c r="GL408" s="106"/>
      <c r="GM408" s="106"/>
      <c r="GN408" s="106"/>
      <c r="GO408" s="106"/>
      <c r="GP408" s="106"/>
      <c r="GQ408" s="106"/>
      <c r="GR408" s="106"/>
      <c r="GS408" s="106"/>
      <c r="GT408" s="106"/>
      <c r="GU408" s="106"/>
      <c r="GV408" s="106"/>
      <c r="GW408" s="106"/>
      <c r="GX408" s="106"/>
      <c r="GY408" s="106"/>
      <c r="GZ408" s="106"/>
      <c r="HA408" s="106"/>
      <c r="HB408" s="106"/>
      <c r="HC408" s="106"/>
      <c r="HD408" s="106"/>
      <c r="HE408" s="106"/>
      <c r="HF408" s="106"/>
      <c r="HG408" s="106"/>
      <c r="HH408" s="106"/>
      <c r="HI408" s="106"/>
      <c r="HJ408" s="106"/>
      <c r="HK408" s="106"/>
      <c r="HL408" s="106"/>
      <c r="HM408" s="106"/>
      <c r="HN408" s="106"/>
      <c r="HO408" s="106"/>
      <c r="HP408" s="106"/>
      <c r="HQ408" s="106"/>
      <c r="HR408" s="106"/>
      <c r="HS408" s="106"/>
      <c r="HT408" s="106"/>
      <c r="HU408" s="106"/>
      <c r="HV408" s="106"/>
      <c r="HW408" s="106"/>
      <c r="HX408" s="106"/>
      <c r="HY408" s="106"/>
      <c r="HZ408" s="106"/>
      <c r="IA408" s="106"/>
      <c r="IB408" s="106"/>
      <c r="IC408" s="106"/>
      <c r="ID408" s="106"/>
      <c r="IE408" s="106"/>
      <c r="IF408" s="106"/>
      <c r="IG408" s="106"/>
      <c r="IH408" s="106"/>
      <c r="II408" s="106"/>
      <c r="IJ408" s="106"/>
      <c r="IK408" s="106"/>
      <c r="IL408" s="106"/>
      <c r="IM408" s="106"/>
      <c r="IN408" s="106"/>
      <c r="IO408" s="106"/>
      <c r="IP408" s="106"/>
      <c r="IQ408" s="106"/>
      <c r="IR408" s="106"/>
      <c r="IS408" s="106"/>
      <c r="IT408" s="106"/>
      <c r="IU408" s="106"/>
      <c r="IV408" s="106"/>
      <c r="IW408" s="106"/>
      <c r="IX408" s="106"/>
      <c r="IY408" s="106"/>
      <c r="IZ408" s="106"/>
      <c r="JA408" s="106"/>
      <c r="JB408" s="106"/>
      <c r="JC408" s="106"/>
      <c r="JD408" s="106"/>
      <c r="JE408" s="106"/>
      <c r="JF408" s="106"/>
      <c r="JG408" s="106"/>
      <c r="JH408" s="106"/>
      <c r="JI408" s="106"/>
      <c r="JJ408" s="106"/>
      <c r="JK408" s="106"/>
      <c r="JL408" s="106"/>
      <c r="JM408" s="106"/>
      <c r="JN408" s="106"/>
      <c r="JO408" s="106"/>
      <c r="JP408" s="106"/>
      <c r="JQ408" s="106"/>
      <c r="JR408" s="106"/>
      <c r="JS408" s="106"/>
      <c r="JT408" s="106"/>
      <c r="JU408" s="106"/>
      <c r="JV408" s="106"/>
      <c r="JW408" s="106"/>
      <c r="JX408" s="106"/>
      <c r="JY408" s="106"/>
      <c r="JZ408" s="106"/>
      <c r="KA408" s="106"/>
      <c r="KB408" s="106"/>
      <c r="KC408" s="106"/>
      <c r="KD408" s="106"/>
      <c r="KE408" s="106"/>
      <c r="KF408" s="106"/>
      <c r="KG408" s="106"/>
      <c r="KH408" s="106"/>
      <c r="KI408" s="106"/>
      <c r="KJ408" s="106"/>
      <c r="KK408" s="106"/>
      <c r="KL408" s="106"/>
      <c r="KM408" s="106"/>
      <c r="KN408" s="106"/>
      <c r="KO408" s="106"/>
      <c r="KP408" s="106"/>
      <c r="KQ408" s="106"/>
      <c r="KR408" s="106"/>
      <c r="KS408" s="106"/>
      <c r="KT408" s="106"/>
      <c r="KU408" s="106"/>
      <c r="KV408" s="106"/>
      <c r="KW408" s="106"/>
      <c r="KX408" s="106"/>
      <c r="KY408" s="106"/>
      <c r="KZ408" s="106"/>
      <c r="LA408" s="106"/>
      <c r="LB408" s="106"/>
      <c r="LC408" s="106"/>
      <c r="LD408" s="106"/>
      <c r="LE408" s="106"/>
      <c r="LF408" s="106"/>
      <c r="LG408" s="106"/>
      <c r="LH408" s="106"/>
      <c r="LI408" s="106"/>
      <c r="LJ408" s="106"/>
      <c r="LK408" s="106"/>
      <c r="LL408" s="106"/>
      <c r="LM408" s="106"/>
      <c r="LN408" s="106"/>
      <c r="LO408" s="106"/>
      <c r="LP408" s="106"/>
      <c r="LQ408" s="106"/>
      <c r="LR408" s="106"/>
      <c r="LS408" s="106"/>
      <c r="LT408" s="106"/>
      <c r="LU408" s="106"/>
      <c r="LV408" s="106"/>
      <c r="LW408" s="106"/>
      <c r="LX408" s="106"/>
      <c r="LY408" s="106"/>
      <c r="LZ408" s="106"/>
      <c r="MA408" s="106"/>
      <c r="MB408" s="106"/>
      <c r="MC408" s="106"/>
      <c r="MD408" s="106"/>
      <c r="ME408" s="106"/>
      <c r="MF408" s="106"/>
      <c r="MG408" s="106"/>
      <c r="MH408" s="106"/>
      <c r="MI408" s="106"/>
      <c r="MJ408" s="106"/>
      <c r="MK408" s="106"/>
      <c r="ML408" s="106"/>
      <c r="MM408" s="106"/>
      <c r="MN408" s="106"/>
      <c r="MO408" s="106"/>
      <c r="MP408" s="106"/>
      <c r="MQ408" s="106"/>
      <c r="MR408" s="106"/>
      <c r="MS408" s="106"/>
      <c r="MT408" s="106"/>
      <c r="MU408" s="106"/>
      <c r="MV408" s="106"/>
      <c r="MW408" s="106"/>
      <c r="MX408" s="106"/>
      <c r="MY408" s="106"/>
      <c r="MZ408" s="106"/>
      <c r="NA408" s="106"/>
      <c r="NB408" s="106"/>
      <c r="NC408" s="106"/>
      <c r="ND408" s="106"/>
      <c r="NE408" s="106"/>
      <c r="NF408" s="106"/>
      <c r="NG408" s="106"/>
      <c r="NH408" s="106"/>
      <c r="NI408" s="106"/>
      <c r="NJ408" s="106"/>
      <c r="NK408" s="106"/>
      <c r="NL408" s="106"/>
      <c r="NM408" s="106"/>
      <c r="NN408" s="106"/>
      <c r="NO408" s="106"/>
      <c r="NP408" s="106"/>
      <c r="NQ408" s="106"/>
      <c r="NR408" s="106"/>
      <c r="NS408" s="106"/>
      <c r="NT408" s="106"/>
      <c r="NU408" s="106"/>
      <c r="NV408" s="106"/>
      <c r="NW408" s="106"/>
      <c r="NX408" s="106"/>
      <c r="NY408" s="106"/>
      <c r="NZ408" s="106"/>
      <c r="OA408" s="106"/>
      <c r="OB408" s="106"/>
      <c r="OC408" s="106"/>
      <c r="OD408" s="106"/>
      <c r="OE408" s="106"/>
      <c r="OF408" s="106"/>
      <c r="OG408" s="106"/>
      <c r="OH408" s="106"/>
      <c r="OI408" s="106"/>
      <c r="OJ408" s="106"/>
      <c r="OK408" s="106"/>
      <c r="OL408" s="106"/>
      <c r="OM408" s="106"/>
      <c r="ON408" s="106"/>
      <c r="OO408" s="106"/>
      <c r="OP408" s="106"/>
      <c r="OQ408" s="106"/>
      <c r="OR408" s="106"/>
      <c r="OS408" s="106"/>
      <c r="OT408" s="106"/>
      <c r="OU408" s="106"/>
      <c r="OV408" s="106"/>
      <c r="OW408" s="106"/>
      <c r="OX408" s="106"/>
      <c r="OY408" s="106"/>
      <c r="OZ408" s="106"/>
      <c r="PA408" s="106"/>
      <c r="PB408" s="106"/>
      <c r="PC408" s="106"/>
      <c r="PD408" s="106"/>
      <c r="PE408" s="106"/>
      <c r="PF408" s="106"/>
      <c r="PG408" s="106"/>
      <c r="PH408" s="106"/>
      <c r="PI408" s="106"/>
      <c r="PJ408" s="106"/>
      <c r="PK408" s="106"/>
      <c r="PL408" s="106"/>
      <c r="PM408" s="106"/>
      <c r="PN408" s="106"/>
      <c r="PO408" s="106"/>
      <c r="PP408" s="106"/>
      <c r="PQ408" s="106"/>
      <c r="PR408" s="106"/>
      <c r="PS408" s="106"/>
      <c r="PT408" s="106"/>
      <c r="PU408" s="106"/>
      <c r="PV408" s="106"/>
      <c r="PW408" s="106"/>
      <c r="PX408" s="106"/>
      <c r="PY408" s="106"/>
      <c r="PZ408" s="106"/>
      <c r="QA408" s="106"/>
      <c r="QB408" s="106"/>
      <c r="QC408" s="106"/>
      <c r="QD408" s="106"/>
      <c r="QE408" s="106"/>
      <c r="QF408" s="106"/>
      <c r="QG408" s="106"/>
      <c r="QH408" s="106"/>
      <c r="QI408" s="106"/>
      <c r="QJ408" s="106"/>
      <c r="QK408" s="106"/>
      <c r="QL408" s="106"/>
      <c r="QM408" s="106"/>
      <c r="QN408" s="106"/>
      <c r="QO408" s="106"/>
      <c r="QP408" s="106"/>
      <c r="QQ408" s="106"/>
      <c r="QR408" s="106"/>
      <c r="QS408" s="106"/>
      <c r="QT408" s="106"/>
      <c r="QU408" s="106"/>
      <c r="QV408" s="106"/>
      <c r="QW408" s="106"/>
      <c r="QX408" s="106"/>
      <c r="QY408" s="106"/>
      <c r="QZ408" s="106"/>
      <c r="RA408" s="106"/>
      <c r="RB408" s="106"/>
      <c r="RC408" s="106"/>
      <c r="RD408" s="106"/>
      <c r="RE408" s="106"/>
      <c r="RF408" s="106"/>
      <c r="RG408" s="106"/>
      <c r="RH408" s="106"/>
      <c r="RI408" s="106"/>
      <c r="RJ408" s="106"/>
      <c r="RK408" s="106"/>
      <c r="RL408" s="106"/>
      <c r="RM408" s="106"/>
      <c r="RN408" s="106"/>
      <c r="RO408" s="106"/>
      <c r="RP408" s="106"/>
      <c r="RQ408" s="106"/>
      <c r="RR408" s="106"/>
    </row>
    <row r="409" spans="1:486" x14ac:dyDescent="0.3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14"/>
      <c r="Q409" s="114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06"/>
      <c r="EZ409" s="106"/>
      <c r="FA409" s="106"/>
      <c r="FB409" s="106"/>
      <c r="FC409" s="106"/>
      <c r="FD409" s="106"/>
      <c r="FE409" s="106"/>
      <c r="FF409" s="106"/>
      <c r="FG409" s="106"/>
      <c r="FH409" s="106"/>
      <c r="FI409" s="106"/>
      <c r="FJ409" s="106"/>
      <c r="FK409" s="106"/>
      <c r="FL409" s="106"/>
      <c r="FM409" s="106"/>
      <c r="FN409" s="106"/>
      <c r="FO409" s="106"/>
      <c r="FP409" s="106"/>
      <c r="FQ409" s="106"/>
      <c r="FR409" s="106"/>
      <c r="FS409" s="106"/>
      <c r="FT409" s="106"/>
      <c r="FU409" s="106"/>
      <c r="FV409" s="106"/>
      <c r="FW409" s="106"/>
      <c r="FX409" s="106"/>
      <c r="FY409" s="106"/>
      <c r="FZ409" s="106"/>
      <c r="GA409" s="106"/>
      <c r="GB409" s="106"/>
      <c r="GC409" s="106"/>
      <c r="GD409" s="106"/>
      <c r="GE409" s="106"/>
      <c r="GF409" s="106"/>
      <c r="GG409" s="106"/>
      <c r="GH409" s="106"/>
      <c r="GI409" s="106"/>
      <c r="GJ409" s="106"/>
      <c r="GK409" s="106"/>
      <c r="GL409" s="106"/>
      <c r="GM409" s="106"/>
      <c r="GN409" s="106"/>
      <c r="GO409" s="106"/>
      <c r="GP409" s="106"/>
      <c r="GQ409" s="106"/>
      <c r="GR409" s="106"/>
      <c r="GS409" s="106"/>
      <c r="GT409" s="106"/>
      <c r="GU409" s="106"/>
      <c r="GV409" s="106"/>
      <c r="GW409" s="106"/>
      <c r="GX409" s="106"/>
      <c r="GY409" s="106"/>
      <c r="GZ409" s="106"/>
      <c r="HA409" s="106"/>
      <c r="HB409" s="106"/>
      <c r="HC409" s="106"/>
      <c r="HD409" s="106"/>
      <c r="HE409" s="106"/>
      <c r="HF409" s="106"/>
      <c r="HG409" s="106"/>
      <c r="HH409" s="106"/>
      <c r="HI409" s="106"/>
      <c r="HJ409" s="106"/>
      <c r="HK409" s="106"/>
      <c r="HL409" s="106"/>
      <c r="HM409" s="106"/>
      <c r="HN409" s="106"/>
      <c r="HO409" s="106"/>
      <c r="HP409" s="106"/>
      <c r="HQ409" s="106"/>
      <c r="HR409" s="106"/>
      <c r="HS409" s="106"/>
      <c r="HT409" s="106"/>
      <c r="HU409" s="106"/>
      <c r="HV409" s="106"/>
      <c r="HW409" s="106"/>
      <c r="HX409" s="106"/>
      <c r="HY409" s="106"/>
      <c r="HZ409" s="106"/>
      <c r="IA409" s="106"/>
      <c r="IB409" s="106"/>
      <c r="IC409" s="106"/>
      <c r="ID409" s="106"/>
      <c r="IE409" s="106"/>
      <c r="IF409" s="106"/>
      <c r="IG409" s="106"/>
      <c r="IH409" s="106"/>
      <c r="II409" s="106"/>
      <c r="IJ409" s="106"/>
      <c r="IK409" s="106"/>
      <c r="IL409" s="106"/>
      <c r="IM409" s="106"/>
      <c r="IN409" s="106"/>
      <c r="IO409" s="106"/>
      <c r="IP409" s="106"/>
      <c r="IQ409" s="106"/>
      <c r="IR409" s="106"/>
      <c r="IS409" s="106"/>
      <c r="IT409" s="106"/>
      <c r="IU409" s="106"/>
      <c r="IV409" s="106"/>
      <c r="IW409" s="106"/>
      <c r="IX409" s="106"/>
      <c r="IY409" s="106"/>
      <c r="IZ409" s="106"/>
      <c r="JA409" s="106"/>
      <c r="JB409" s="106"/>
      <c r="JC409" s="106"/>
      <c r="JD409" s="106"/>
      <c r="JE409" s="106"/>
      <c r="JF409" s="106"/>
      <c r="JG409" s="106"/>
      <c r="JH409" s="106"/>
      <c r="JI409" s="106"/>
      <c r="JJ409" s="106"/>
      <c r="JK409" s="106"/>
      <c r="JL409" s="106"/>
      <c r="JM409" s="106"/>
      <c r="JN409" s="106"/>
      <c r="JO409" s="106"/>
      <c r="JP409" s="106"/>
      <c r="JQ409" s="106"/>
      <c r="JR409" s="106"/>
      <c r="JS409" s="106"/>
      <c r="JT409" s="106"/>
      <c r="JU409" s="106"/>
      <c r="JV409" s="106"/>
      <c r="JW409" s="106"/>
      <c r="JX409" s="106"/>
      <c r="JY409" s="106"/>
      <c r="JZ409" s="106"/>
      <c r="KA409" s="106"/>
      <c r="KB409" s="106"/>
      <c r="KC409" s="106"/>
      <c r="KD409" s="106"/>
      <c r="KE409" s="106"/>
      <c r="KF409" s="106"/>
      <c r="KG409" s="106"/>
      <c r="KH409" s="106"/>
      <c r="KI409" s="106"/>
      <c r="KJ409" s="106"/>
      <c r="KK409" s="106"/>
      <c r="KL409" s="106"/>
      <c r="KM409" s="106"/>
      <c r="KN409" s="106"/>
      <c r="KO409" s="106"/>
      <c r="KP409" s="106"/>
      <c r="KQ409" s="106"/>
      <c r="KR409" s="106"/>
      <c r="KS409" s="106"/>
      <c r="KT409" s="106"/>
      <c r="KU409" s="106"/>
      <c r="KV409" s="106"/>
      <c r="KW409" s="106"/>
      <c r="KX409" s="106"/>
      <c r="KY409" s="106"/>
      <c r="KZ409" s="106"/>
      <c r="LA409" s="106"/>
      <c r="LB409" s="106"/>
      <c r="LC409" s="106"/>
      <c r="LD409" s="106"/>
      <c r="LE409" s="106"/>
      <c r="LF409" s="106"/>
      <c r="LG409" s="106"/>
      <c r="LH409" s="106"/>
      <c r="LI409" s="106"/>
      <c r="LJ409" s="106"/>
      <c r="LK409" s="106"/>
      <c r="LL409" s="106"/>
      <c r="LM409" s="106"/>
      <c r="LN409" s="106"/>
      <c r="LO409" s="106"/>
      <c r="LP409" s="106"/>
      <c r="LQ409" s="106"/>
      <c r="LR409" s="106"/>
      <c r="LS409" s="106"/>
      <c r="LT409" s="106"/>
      <c r="LU409" s="106"/>
      <c r="LV409" s="106"/>
      <c r="LW409" s="106"/>
      <c r="LX409" s="106"/>
      <c r="LY409" s="106"/>
      <c r="LZ409" s="106"/>
      <c r="MA409" s="106"/>
      <c r="MB409" s="106"/>
      <c r="MC409" s="106"/>
      <c r="MD409" s="106"/>
      <c r="ME409" s="106"/>
      <c r="MF409" s="106"/>
      <c r="MG409" s="106"/>
      <c r="MH409" s="106"/>
      <c r="MI409" s="106"/>
      <c r="MJ409" s="106"/>
      <c r="MK409" s="106"/>
      <c r="ML409" s="106"/>
      <c r="MM409" s="106"/>
      <c r="MN409" s="106"/>
      <c r="MO409" s="106"/>
      <c r="MP409" s="106"/>
      <c r="MQ409" s="106"/>
      <c r="MR409" s="106"/>
      <c r="MS409" s="106"/>
      <c r="MT409" s="106"/>
      <c r="MU409" s="106"/>
      <c r="MV409" s="106"/>
      <c r="MW409" s="106"/>
      <c r="MX409" s="106"/>
      <c r="MY409" s="106"/>
      <c r="MZ409" s="106"/>
      <c r="NA409" s="106"/>
      <c r="NB409" s="106"/>
      <c r="NC409" s="106"/>
      <c r="ND409" s="106"/>
      <c r="NE409" s="106"/>
      <c r="NF409" s="106"/>
      <c r="NG409" s="106"/>
      <c r="NH409" s="106"/>
      <c r="NI409" s="106"/>
      <c r="NJ409" s="106"/>
      <c r="NK409" s="106"/>
      <c r="NL409" s="106"/>
      <c r="NM409" s="106"/>
      <c r="NN409" s="106"/>
      <c r="NO409" s="106"/>
      <c r="NP409" s="106"/>
      <c r="NQ409" s="106"/>
      <c r="NR409" s="106"/>
      <c r="NS409" s="106"/>
      <c r="NT409" s="106"/>
      <c r="NU409" s="106"/>
      <c r="NV409" s="106"/>
      <c r="NW409" s="106"/>
      <c r="NX409" s="106"/>
      <c r="NY409" s="106"/>
      <c r="NZ409" s="106"/>
      <c r="OA409" s="106"/>
      <c r="OB409" s="106"/>
      <c r="OC409" s="106"/>
      <c r="OD409" s="106"/>
      <c r="OE409" s="106"/>
      <c r="OF409" s="106"/>
      <c r="OG409" s="106"/>
      <c r="OH409" s="106"/>
      <c r="OI409" s="106"/>
      <c r="OJ409" s="106"/>
      <c r="OK409" s="106"/>
      <c r="OL409" s="106"/>
      <c r="OM409" s="106"/>
      <c r="ON409" s="106"/>
      <c r="OO409" s="106"/>
      <c r="OP409" s="106"/>
      <c r="OQ409" s="106"/>
      <c r="OR409" s="106"/>
      <c r="OS409" s="106"/>
      <c r="OT409" s="106"/>
      <c r="OU409" s="106"/>
      <c r="OV409" s="106"/>
      <c r="OW409" s="106"/>
      <c r="OX409" s="106"/>
      <c r="OY409" s="106"/>
      <c r="OZ409" s="106"/>
      <c r="PA409" s="106"/>
      <c r="PB409" s="106"/>
      <c r="PC409" s="106"/>
      <c r="PD409" s="106"/>
      <c r="PE409" s="106"/>
      <c r="PF409" s="106"/>
      <c r="PG409" s="106"/>
      <c r="PH409" s="106"/>
      <c r="PI409" s="106"/>
      <c r="PJ409" s="106"/>
      <c r="PK409" s="106"/>
      <c r="PL409" s="106"/>
      <c r="PM409" s="106"/>
      <c r="PN409" s="106"/>
      <c r="PO409" s="106"/>
      <c r="PP409" s="106"/>
      <c r="PQ409" s="106"/>
      <c r="PR409" s="106"/>
      <c r="PS409" s="106"/>
      <c r="PT409" s="106"/>
      <c r="PU409" s="106"/>
      <c r="PV409" s="106"/>
      <c r="PW409" s="106"/>
      <c r="PX409" s="106"/>
      <c r="PY409" s="106"/>
      <c r="PZ409" s="106"/>
      <c r="QA409" s="106"/>
      <c r="QB409" s="106"/>
      <c r="QC409" s="106"/>
      <c r="QD409" s="106"/>
      <c r="QE409" s="106"/>
      <c r="QF409" s="106"/>
      <c r="QG409" s="106"/>
      <c r="QH409" s="106"/>
      <c r="QI409" s="106"/>
      <c r="QJ409" s="106"/>
      <c r="QK409" s="106"/>
      <c r="QL409" s="106"/>
      <c r="QM409" s="106"/>
      <c r="QN409" s="106"/>
      <c r="QO409" s="106"/>
      <c r="QP409" s="106"/>
      <c r="QQ409" s="106"/>
      <c r="QR409" s="106"/>
      <c r="QS409" s="106"/>
      <c r="QT409" s="106"/>
      <c r="QU409" s="106"/>
      <c r="QV409" s="106"/>
      <c r="QW409" s="106"/>
      <c r="QX409" s="106"/>
      <c r="QY409" s="106"/>
      <c r="QZ409" s="106"/>
      <c r="RA409" s="106"/>
      <c r="RB409" s="106"/>
      <c r="RC409" s="106"/>
      <c r="RD409" s="106"/>
      <c r="RE409" s="106"/>
      <c r="RF409" s="106"/>
      <c r="RG409" s="106"/>
      <c r="RH409" s="106"/>
      <c r="RI409" s="106"/>
      <c r="RJ409" s="106"/>
      <c r="RK409" s="106"/>
      <c r="RL409" s="106"/>
      <c r="RM409" s="106"/>
      <c r="RN409" s="106"/>
      <c r="RO409" s="106"/>
      <c r="RP409" s="106"/>
      <c r="RQ409" s="106"/>
      <c r="RR409" s="106"/>
    </row>
    <row r="410" spans="1:486" x14ac:dyDescent="0.3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14"/>
      <c r="Q410" s="114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06"/>
      <c r="EZ410" s="106"/>
      <c r="FA410" s="106"/>
      <c r="FB410" s="106"/>
      <c r="FC410" s="106"/>
      <c r="FD410" s="106"/>
      <c r="FE410" s="106"/>
      <c r="FF410" s="106"/>
      <c r="FG410" s="106"/>
      <c r="FH410" s="106"/>
      <c r="FI410" s="106"/>
      <c r="FJ410" s="106"/>
      <c r="FK410" s="106"/>
      <c r="FL410" s="106"/>
      <c r="FM410" s="106"/>
      <c r="FN410" s="106"/>
      <c r="FO410" s="106"/>
      <c r="FP410" s="106"/>
      <c r="FQ410" s="106"/>
      <c r="FR410" s="106"/>
      <c r="FS410" s="106"/>
      <c r="FT410" s="106"/>
      <c r="FU410" s="106"/>
      <c r="FV410" s="106"/>
      <c r="FW410" s="106"/>
      <c r="FX410" s="106"/>
      <c r="FY410" s="106"/>
      <c r="FZ410" s="106"/>
      <c r="GA410" s="106"/>
      <c r="GB410" s="106"/>
      <c r="GC410" s="106"/>
      <c r="GD410" s="106"/>
      <c r="GE410" s="106"/>
      <c r="GF410" s="106"/>
      <c r="GG410" s="106"/>
      <c r="GH410" s="106"/>
      <c r="GI410" s="106"/>
      <c r="GJ410" s="106"/>
      <c r="GK410" s="106"/>
      <c r="GL410" s="106"/>
      <c r="GM410" s="106"/>
      <c r="GN410" s="106"/>
      <c r="GO410" s="106"/>
      <c r="GP410" s="106"/>
      <c r="GQ410" s="106"/>
      <c r="GR410" s="106"/>
      <c r="GS410" s="106"/>
      <c r="GT410" s="106"/>
      <c r="GU410" s="106"/>
      <c r="GV410" s="106"/>
      <c r="GW410" s="106"/>
      <c r="GX410" s="106"/>
      <c r="GY410" s="106"/>
      <c r="GZ410" s="106"/>
      <c r="HA410" s="106"/>
      <c r="HB410" s="106"/>
      <c r="HC410" s="106"/>
      <c r="HD410" s="106"/>
      <c r="HE410" s="106"/>
      <c r="HF410" s="106"/>
      <c r="HG410" s="106"/>
      <c r="HH410" s="106"/>
      <c r="HI410" s="106"/>
      <c r="HJ410" s="106"/>
      <c r="HK410" s="106"/>
      <c r="HL410" s="106"/>
      <c r="HM410" s="106"/>
      <c r="HN410" s="106"/>
      <c r="HO410" s="106"/>
      <c r="HP410" s="106"/>
      <c r="HQ410" s="106"/>
      <c r="HR410" s="106"/>
      <c r="HS410" s="106"/>
      <c r="HT410" s="106"/>
      <c r="HU410" s="106"/>
      <c r="HV410" s="106"/>
      <c r="HW410" s="106"/>
      <c r="HX410" s="106"/>
      <c r="HY410" s="106"/>
      <c r="HZ410" s="106"/>
      <c r="IA410" s="106"/>
      <c r="IB410" s="106"/>
      <c r="IC410" s="106"/>
      <c r="ID410" s="106"/>
      <c r="IE410" s="106"/>
      <c r="IF410" s="106"/>
      <c r="IG410" s="106"/>
      <c r="IH410" s="106"/>
      <c r="II410" s="106"/>
      <c r="IJ410" s="106"/>
      <c r="IK410" s="106"/>
      <c r="IL410" s="106"/>
      <c r="IM410" s="106"/>
      <c r="IN410" s="106"/>
      <c r="IO410" s="106"/>
      <c r="IP410" s="106"/>
      <c r="IQ410" s="106"/>
      <c r="IR410" s="106"/>
      <c r="IS410" s="106"/>
      <c r="IT410" s="106"/>
      <c r="IU410" s="106"/>
      <c r="IV410" s="106"/>
      <c r="IW410" s="106"/>
      <c r="IX410" s="106"/>
      <c r="IY410" s="106"/>
      <c r="IZ410" s="106"/>
      <c r="JA410" s="106"/>
      <c r="JB410" s="106"/>
      <c r="JC410" s="106"/>
      <c r="JD410" s="106"/>
      <c r="JE410" s="106"/>
      <c r="JF410" s="106"/>
      <c r="JG410" s="106"/>
      <c r="JH410" s="106"/>
      <c r="JI410" s="106"/>
      <c r="JJ410" s="106"/>
      <c r="JK410" s="106"/>
      <c r="JL410" s="106"/>
      <c r="JM410" s="106"/>
      <c r="JN410" s="106"/>
      <c r="JO410" s="106"/>
      <c r="JP410" s="106"/>
      <c r="JQ410" s="106"/>
      <c r="JR410" s="106"/>
      <c r="JS410" s="106"/>
      <c r="JT410" s="106"/>
      <c r="JU410" s="106"/>
      <c r="JV410" s="106"/>
      <c r="JW410" s="106"/>
      <c r="JX410" s="106"/>
      <c r="JY410" s="106"/>
      <c r="JZ410" s="106"/>
      <c r="KA410" s="106"/>
      <c r="KB410" s="106"/>
      <c r="KC410" s="106"/>
      <c r="KD410" s="106"/>
      <c r="KE410" s="106"/>
      <c r="KF410" s="106"/>
      <c r="KG410" s="106"/>
      <c r="KH410" s="106"/>
      <c r="KI410" s="106"/>
      <c r="KJ410" s="106"/>
      <c r="KK410" s="106"/>
      <c r="KL410" s="106"/>
      <c r="KM410" s="106"/>
      <c r="KN410" s="106"/>
      <c r="KO410" s="106"/>
      <c r="KP410" s="106"/>
      <c r="KQ410" s="106"/>
      <c r="KR410" s="106"/>
      <c r="KS410" s="106"/>
      <c r="KT410" s="106"/>
      <c r="KU410" s="106"/>
      <c r="KV410" s="106"/>
      <c r="KW410" s="106"/>
      <c r="KX410" s="106"/>
      <c r="KY410" s="106"/>
      <c r="KZ410" s="106"/>
      <c r="LA410" s="106"/>
      <c r="LB410" s="106"/>
      <c r="LC410" s="106"/>
      <c r="LD410" s="106"/>
      <c r="LE410" s="106"/>
      <c r="LF410" s="106"/>
      <c r="LG410" s="106"/>
      <c r="LH410" s="106"/>
      <c r="LI410" s="106"/>
      <c r="LJ410" s="106"/>
      <c r="LK410" s="106"/>
      <c r="LL410" s="106"/>
      <c r="LM410" s="106"/>
      <c r="LN410" s="106"/>
      <c r="LO410" s="106"/>
      <c r="LP410" s="106"/>
      <c r="LQ410" s="106"/>
      <c r="LR410" s="106"/>
      <c r="LS410" s="106"/>
      <c r="LT410" s="106"/>
      <c r="LU410" s="106"/>
      <c r="LV410" s="106"/>
      <c r="LW410" s="106"/>
      <c r="LX410" s="106"/>
      <c r="LY410" s="106"/>
      <c r="LZ410" s="106"/>
      <c r="MA410" s="106"/>
      <c r="MB410" s="106"/>
      <c r="MC410" s="106"/>
      <c r="MD410" s="106"/>
      <c r="ME410" s="106"/>
      <c r="MF410" s="106"/>
      <c r="MG410" s="106"/>
      <c r="MH410" s="106"/>
      <c r="MI410" s="106"/>
      <c r="MJ410" s="106"/>
      <c r="MK410" s="106"/>
      <c r="ML410" s="106"/>
      <c r="MM410" s="106"/>
      <c r="MN410" s="106"/>
      <c r="MO410" s="106"/>
      <c r="MP410" s="106"/>
      <c r="MQ410" s="106"/>
      <c r="MR410" s="106"/>
      <c r="MS410" s="106"/>
      <c r="MT410" s="106"/>
      <c r="MU410" s="106"/>
      <c r="MV410" s="106"/>
      <c r="MW410" s="106"/>
      <c r="MX410" s="106"/>
      <c r="MY410" s="106"/>
      <c r="MZ410" s="106"/>
      <c r="NA410" s="106"/>
      <c r="NB410" s="106"/>
      <c r="NC410" s="106"/>
      <c r="ND410" s="106"/>
      <c r="NE410" s="106"/>
      <c r="NF410" s="106"/>
      <c r="NG410" s="106"/>
      <c r="NH410" s="106"/>
      <c r="NI410" s="106"/>
      <c r="NJ410" s="106"/>
      <c r="NK410" s="106"/>
      <c r="NL410" s="106"/>
      <c r="NM410" s="106"/>
      <c r="NN410" s="106"/>
      <c r="NO410" s="106"/>
      <c r="NP410" s="106"/>
      <c r="NQ410" s="106"/>
      <c r="NR410" s="106"/>
      <c r="NS410" s="106"/>
      <c r="NT410" s="106"/>
      <c r="NU410" s="106"/>
      <c r="NV410" s="106"/>
      <c r="NW410" s="106"/>
      <c r="NX410" s="106"/>
      <c r="NY410" s="106"/>
      <c r="NZ410" s="106"/>
      <c r="OA410" s="106"/>
      <c r="OB410" s="106"/>
      <c r="OC410" s="106"/>
      <c r="OD410" s="106"/>
      <c r="OE410" s="106"/>
      <c r="OF410" s="106"/>
      <c r="OG410" s="106"/>
      <c r="OH410" s="106"/>
      <c r="OI410" s="106"/>
      <c r="OJ410" s="106"/>
      <c r="OK410" s="106"/>
      <c r="OL410" s="106"/>
      <c r="OM410" s="106"/>
      <c r="ON410" s="106"/>
      <c r="OO410" s="106"/>
      <c r="OP410" s="106"/>
      <c r="OQ410" s="106"/>
      <c r="OR410" s="106"/>
      <c r="OS410" s="106"/>
      <c r="OT410" s="106"/>
      <c r="OU410" s="106"/>
      <c r="OV410" s="106"/>
      <c r="OW410" s="106"/>
      <c r="OX410" s="106"/>
      <c r="OY410" s="106"/>
      <c r="OZ410" s="106"/>
      <c r="PA410" s="106"/>
      <c r="PB410" s="106"/>
      <c r="PC410" s="106"/>
      <c r="PD410" s="106"/>
      <c r="PE410" s="106"/>
      <c r="PF410" s="106"/>
      <c r="PG410" s="106"/>
      <c r="PH410" s="106"/>
      <c r="PI410" s="106"/>
      <c r="PJ410" s="106"/>
      <c r="PK410" s="106"/>
      <c r="PL410" s="106"/>
      <c r="PM410" s="106"/>
      <c r="PN410" s="106"/>
      <c r="PO410" s="106"/>
      <c r="PP410" s="106"/>
      <c r="PQ410" s="106"/>
      <c r="PR410" s="106"/>
      <c r="PS410" s="106"/>
      <c r="PT410" s="106"/>
      <c r="PU410" s="106"/>
      <c r="PV410" s="106"/>
      <c r="PW410" s="106"/>
      <c r="PX410" s="106"/>
      <c r="PY410" s="106"/>
      <c r="PZ410" s="106"/>
      <c r="QA410" s="106"/>
      <c r="QB410" s="106"/>
      <c r="QC410" s="106"/>
      <c r="QD410" s="106"/>
      <c r="QE410" s="106"/>
      <c r="QF410" s="106"/>
      <c r="QG410" s="106"/>
      <c r="QH410" s="106"/>
      <c r="QI410" s="106"/>
      <c r="QJ410" s="106"/>
      <c r="QK410" s="106"/>
      <c r="QL410" s="106"/>
      <c r="QM410" s="106"/>
      <c r="QN410" s="106"/>
      <c r="QO410" s="106"/>
      <c r="QP410" s="106"/>
      <c r="QQ410" s="106"/>
      <c r="QR410" s="106"/>
      <c r="QS410" s="106"/>
      <c r="QT410" s="106"/>
      <c r="QU410" s="106"/>
      <c r="QV410" s="106"/>
      <c r="QW410" s="106"/>
      <c r="QX410" s="106"/>
      <c r="QY410" s="106"/>
      <c r="QZ410" s="106"/>
      <c r="RA410" s="106"/>
      <c r="RB410" s="106"/>
      <c r="RC410" s="106"/>
      <c r="RD410" s="106"/>
      <c r="RE410" s="106"/>
      <c r="RF410" s="106"/>
      <c r="RG410" s="106"/>
      <c r="RH410" s="106"/>
      <c r="RI410" s="106"/>
      <c r="RJ410" s="106"/>
      <c r="RK410" s="106"/>
      <c r="RL410" s="106"/>
      <c r="RM410" s="106"/>
      <c r="RN410" s="106"/>
      <c r="RO410" s="106"/>
      <c r="RP410" s="106"/>
      <c r="RQ410" s="106"/>
      <c r="RR410" s="106"/>
    </row>
    <row r="411" spans="1:486" x14ac:dyDescent="0.3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14"/>
      <c r="Q411" s="114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06"/>
      <c r="EZ411" s="106"/>
      <c r="FA411" s="106"/>
      <c r="FB411" s="106"/>
      <c r="FC411" s="106"/>
      <c r="FD411" s="106"/>
      <c r="FE411" s="106"/>
      <c r="FF411" s="106"/>
      <c r="FG411" s="106"/>
      <c r="FH411" s="106"/>
      <c r="FI411" s="106"/>
      <c r="FJ411" s="106"/>
      <c r="FK411" s="106"/>
      <c r="FL411" s="106"/>
      <c r="FM411" s="106"/>
      <c r="FN411" s="106"/>
      <c r="FO411" s="106"/>
      <c r="FP411" s="106"/>
      <c r="FQ411" s="106"/>
      <c r="FR411" s="106"/>
      <c r="FS411" s="106"/>
      <c r="FT411" s="106"/>
      <c r="FU411" s="106"/>
      <c r="FV411" s="106"/>
      <c r="FW411" s="106"/>
      <c r="FX411" s="106"/>
      <c r="FY411" s="106"/>
      <c r="FZ411" s="106"/>
      <c r="GA411" s="106"/>
      <c r="GB411" s="106"/>
      <c r="GC411" s="106"/>
      <c r="GD411" s="106"/>
      <c r="GE411" s="106"/>
      <c r="GF411" s="106"/>
      <c r="GG411" s="106"/>
      <c r="GH411" s="106"/>
      <c r="GI411" s="106"/>
      <c r="GJ411" s="106"/>
      <c r="GK411" s="106"/>
      <c r="GL411" s="106"/>
      <c r="GM411" s="106"/>
      <c r="GN411" s="106"/>
      <c r="GO411" s="106"/>
      <c r="GP411" s="106"/>
      <c r="GQ411" s="106"/>
      <c r="GR411" s="106"/>
      <c r="GS411" s="106"/>
      <c r="GT411" s="106"/>
      <c r="GU411" s="106"/>
      <c r="GV411" s="106"/>
      <c r="GW411" s="106"/>
      <c r="GX411" s="106"/>
      <c r="GY411" s="106"/>
      <c r="GZ411" s="106"/>
      <c r="HA411" s="106"/>
      <c r="HB411" s="106"/>
      <c r="HC411" s="106"/>
      <c r="HD411" s="106"/>
      <c r="HE411" s="106"/>
      <c r="HF411" s="106"/>
      <c r="HG411" s="106"/>
      <c r="HH411" s="106"/>
      <c r="HI411" s="106"/>
      <c r="HJ411" s="106"/>
      <c r="HK411" s="106"/>
      <c r="HL411" s="106"/>
      <c r="HM411" s="106"/>
      <c r="HN411" s="106"/>
      <c r="HO411" s="106"/>
      <c r="HP411" s="106"/>
      <c r="HQ411" s="106"/>
      <c r="HR411" s="106"/>
      <c r="HS411" s="106"/>
      <c r="HT411" s="106"/>
      <c r="HU411" s="106"/>
      <c r="HV411" s="106"/>
      <c r="HW411" s="106"/>
      <c r="HX411" s="106"/>
      <c r="HY411" s="106"/>
      <c r="HZ411" s="106"/>
      <c r="IA411" s="106"/>
      <c r="IB411" s="106"/>
      <c r="IC411" s="106"/>
      <c r="ID411" s="106"/>
      <c r="IE411" s="106"/>
      <c r="IF411" s="106"/>
      <c r="IG411" s="106"/>
      <c r="IH411" s="106"/>
      <c r="II411" s="106"/>
      <c r="IJ411" s="106"/>
      <c r="IK411" s="106"/>
      <c r="IL411" s="106"/>
      <c r="IM411" s="106"/>
      <c r="IN411" s="106"/>
      <c r="IO411" s="106"/>
      <c r="IP411" s="106"/>
      <c r="IQ411" s="106"/>
      <c r="IR411" s="106"/>
      <c r="IS411" s="106"/>
      <c r="IT411" s="106"/>
      <c r="IU411" s="106"/>
      <c r="IV411" s="106"/>
      <c r="IW411" s="106"/>
      <c r="IX411" s="106"/>
      <c r="IY411" s="106"/>
      <c r="IZ411" s="106"/>
      <c r="JA411" s="106"/>
      <c r="JB411" s="106"/>
      <c r="JC411" s="106"/>
      <c r="JD411" s="106"/>
      <c r="JE411" s="106"/>
      <c r="JF411" s="106"/>
      <c r="JG411" s="106"/>
      <c r="JH411" s="106"/>
      <c r="JI411" s="106"/>
      <c r="JJ411" s="106"/>
      <c r="JK411" s="106"/>
      <c r="JL411" s="106"/>
      <c r="JM411" s="106"/>
      <c r="JN411" s="106"/>
      <c r="JO411" s="106"/>
      <c r="JP411" s="106"/>
      <c r="JQ411" s="106"/>
      <c r="JR411" s="106"/>
      <c r="JS411" s="106"/>
      <c r="JT411" s="106"/>
      <c r="JU411" s="106"/>
      <c r="JV411" s="106"/>
      <c r="JW411" s="106"/>
      <c r="JX411" s="106"/>
      <c r="JY411" s="106"/>
      <c r="JZ411" s="106"/>
      <c r="KA411" s="106"/>
      <c r="KB411" s="106"/>
      <c r="KC411" s="106"/>
      <c r="KD411" s="106"/>
      <c r="KE411" s="106"/>
      <c r="KF411" s="106"/>
      <c r="KG411" s="106"/>
      <c r="KH411" s="106"/>
      <c r="KI411" s="106"/>
      <c r="KJ411" s="106"/>
      <c r="KK411" s="106"/>
      <c r="KL411" s="106"/>
      <c r="KM411" s="106"/>
      <c r="KN411" s="106"/>
      <c r="KO411" s="106"/>
      <c r="KP411" s="106"/>
      <c r="KQ411" s="106"/>
      <c r="KR411" s="106"/>
      <c r="KS411" s="106"/>
      <c r="KT411" s="106"/>
      <c r="KU411" s="106"/>
      <c r="KV411" s="106"/>
      <c r="KW411" s="106"/>
      <c r="KX411" s="106"/>
      <c r="KY411" s="106"/>
      <c r="KZ411" s="106"/>
      <c r="LA411" s="106"/>
      <c r="LB411" s="106"/>
      <c r="LC411" s="106"/>
      <c r="LD411" s="106"/>
      <c r="LE411" s="106"/>
      <c r="LF411" s="106"/>
      <c r="LG411" s="106"/>
      <c r="LH411" s="106"/>
      <c r="LI411" s="106"/>
      <c r="LJ411" s="106"/>
      <c r="LK411" s="106"/>
      <c r="LL411" s="106"/>
      <c r="LM411" s="106"/>
      <c r="LN411" s="106"/>
      <c r="LO411" s="106"/>
      <c r="LP411" s="106"/>
      <c r="LQ411" s="106"/>
      <c r="LR411" s="106"/>
      <c r="LS411" s="106"/>
      <c r="LT411" s="106"/>
      <c r="LU411" s="106"/>
      <c r="LV411" s="106"/>
      <c r="LW411" s="106"/>
      <c r="LX411" s="106"/>
      <c r="LY411" s="106"/>
      <c r="LZ411" s="106"/>
      <c r="MA411" s="106"/>
      <c r="MB411" s="106"/>
      <c r="MC411" s="106"/>
      <c r="MD411" s="106"/>
      <c r="ME411" s="106"/>
      <c r="MF411" s="106"/>
      <c r="MG411" s="106"/>
      <c r="MH411" s="106"/>
      <c r="MI411" s="106"/>
      <c r="MJ411" s="106"/>
      <c r="MK411" s="106"/>
      <c r="ML411" s="106"/>
      <c r="MM411" s="106"/>
      <c r="MN411" s="106"/>
      <c r="MO411" s="106"/>
      <c r="MP411" s="106"/>
      <c r="MQ411" s="106"/>
      <c r="MR411" s="106"/>
      <c r="MS411" s="106"/>
      <c r="MT411" s="106"/>
      <c r="MU411" s="106"/>
      <c r="MV411" s="106"/>
      <c r="MW411" s="106"/>
      <c r="MX411" s="106"/>
      <c r="MY411" s="106"/>
      <c r="MZ411" s="106"/>
      <c r="NA411" s="106"/>
      <c r="NB411" s="106"/>
      <c r="NC411" s="106"/>
      <c r="ND411" s="106"/>
      <c r="NE411" s="106"/>
      <c r="NF411" s="106"/>
      <c r="NG411" s="106"/>
      <c r="NH411" s="106"/>
      <c r="NI411" s="106"/>
      <c r="NJ411" s="106"/>
      <c r="NK411" s="106"/>
      <c r="NL411" s="106"/>
      <c r="NM411" s="106"/>
      <c r="NN411" s="106"/>
      <c r="NO411" s="106"/>
      <c r="NP411" s="106"/>
      <c r="NQ411" s="106"/>
      <c r="NR411" s="106"/>
      <c r="NS411" s="106"/>
      <c r="NT411" s="106"/>
      <c r="NU411" s="106"/>
      <c r="NV411" s="106"/>
      <c r="NW411" s="106"/>
      <c r="NX411" s="106"/>
      <c r="NY411" s="106"/>
      <c r="NZ411" s="106"/>
      <c r="OA411" s="106"/>
      <c r="OB411" s="106"/>
      <c r="OC411" s="106"/>
      <c r="OD411" s="106"/>
      <c r="OE411" s="106"/>
      <c r="OF411" s="106"/>
      <c r="OG411" s="106"/>
      <c r="OH411" s="106"/>
      <c r="OI411" s="106"/>
      <c r="OJ411" s="106"/>
      <c r="OK411" s="106"/>
      <c r="OL411" s="106"/>
      <c r="OM411" s="106"/>
      <c r="ON411" s="106"/>
      <c r="OO411" s="106"/>
      <c r="OP411" s="106"/>
      <c r="OQ411" s="106"/>
      <c r="OR411" s="106"/>
      <c r="OS411" s="106"/>
      <c r="OT411" s="106"/>
      <c r="OU411" s="106"/>
      <c r="OV411" s="106"/>
      <c r="OW411" s="106"/>
      <c r="OX411" s="106"/>
      <c r="OY411" s="106"/>
      <c r="OZ411" s="106"/>
      <c r="PA411" s="106"/>
      <c r="PB411" s="106"/>
      <c r="PC411" s="106"/>
      <c r="PD411" s="106"/>
      <c r="PE411" s="106"/>
      <c r="PF411" s="106"/>
      <c r="PG411" s="106"/>
      <c r="PH411" s="106"/>
      <c r="PI411" s="106"/>
      <c r="PJ411" s="106"/>
      <c r="PK411" s="106"/>
      <c r="PL411" s="106"/>
      <c r="PM411" s="106"/>
      <c r="PN411" s="106"/>
      <c r="PO411" s="106"/>
      <c r="PP411" s="106"/>
      <c r="PQ411" s="106"/>
      <c r="PR411" s="106"/>
      <c r="PS411" s="106"/>
      <c r="PT411" s="106"/>
      <c r="PU411" s="106"/>
      <c r="PV411" s="106"/>
      <c r="PW411" s="106"/>
      <c r="PX411" s="106"/>
      <c r="PY411" s="106"/>
      <c r="PZ411" s="106"/>
      <c r="QA411" s="106"/>
      <c r="QB411" s="106"/>
      <c r="QC411" s="106"/>
      <c r="QD411" s="106"/>
      <c r="QE411" s="106"/>
      <c r="QF411" s="106"/>
      <c r="QG411" s="106"/>
      <c r="QH411" s="106"/>
      <c r="QI411" s="106"/>
      <c r="QJ411" s="106"/>
      <c r="QK411" s="106"/>
      <c r="QL411" s="106"/>
      <c r="QM411" s="106"/>
      <c r="QN411" s="106"/>
      <c r="QO411" s="106"/>
      <c r="QP411" s="106"/>
      <c r="QQ411" s="106"/>
      <c r="QR411" s="106"/>
      <c r="QS411" s="106"/>
      <c r="QT411" s="106"/>
      <c r="QU411" s="106"/>
      <c r="QV411" s="106"/>
      <c r="QW411" s="106"/>
      <c r="QX411" s="106"/>
      <c r="QY411" s="106"/>
      <c r="QZ411" s="106"/>
      <c r="RA411" s="106"/>
      <c r="RB411" s="106"/>
      <c r="RC411" s="106"/>
      <c r="RD411" s="106"/>
      <c r="RE411" s="106"/>
      <c r="RF411" s="106"/>
      <c r="RG411" s="106"/>
      <c r="RH411" s="106"/>
      <c r="RI411" s="106"/>
      <c r="RJ411" s="106"/>
      <c r="RK411" s="106"/>
      <c r="RL411" s="106"/>
      <c r="RM411" s="106"/>
      <c r="RN411" s="106"/>
      <c r="RO411" s="106"/>
      <c r="RP411" s="106"/>
      <c r="RQ411" s="106"/>
      <c r="RR411" s="106"/>
    </row>
    <row r="412" spans="1:486" x14ac:dyDescent="0.3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14"/>
      <c r="Q412" s="114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06"/>
      <c r="EZ412" s="106"/>
      <c r="FA412" s="106"/>
      <c r="FB412" s="106"/>
      <c r="FC412" s="106"/>
      <c r="FD412" s="106"/>
      <c r="FE412" s="106"/>
      <c r="FF412" s="106"/>
      <c r="FG412" s="106"/>
      <c r="FH412" s="106"/>
      <c r="FI412" s="106"/>
      <c r="FJ412" s="106"/>
      <c r="FK412" s="106"/>
      <c r="FL412" s="106"/>
      <c r="FM412" s="106"/>
      <c r="FN412" s="106"/>
      <c r="FO412" s="106"/>
      <c r="FP412" s="106"/>
      <c r="FQ412" s="106"/>
      <c r="FR412" s="106"/>
      <c r="FS412" s="106"/>
      <c r="FT412" s="106"/>
      <c r="FU412" s="106"/>
      <c r="FV412" s="106"/>
      <c r="FW412" s="106"/>
      <c r="FX412" s="106"/>
      <c r="FY412" s="106"/>
      <c r="FZ412" s="106"/>
      <c r="GA412" s="106"/>
      <c r="GB412" s="106"/>
      <c r="GC412" s="106"/>
      <c r="GD412" s="106"/>
      <c r="GE412" s="106"/>
      <c r="GF412" s="106"/>
      <c r="GG412" s="106"/>
      <c r="GH412" s="106"/>
      <c r="GI412" s="106"/>
      <c r="GJ412" s="106"/>
      <c r="GK412" s="106"/>
      <c r="GL412" s="106"/>
      <c r="GM412" s="106"/>
      <c r="GN412" s="106"/>
      <c r="GO412" s="106"/>
      <c r="GP412" s="106"/>
      <c r="GQ412" s="106"/>
      <c r="GR412" s="106"/>
      <c r="GS412" s="106"/>
      <c r="GT412" s="106"/>
      <c r="GU412" s="106"/>
      <c r="GV412" s="106"/>
      <c r="GW412" s="106"/>
      <c r="GX412" s="106"/>
      <c r="GY412" s="106"/>
      <c r="GZ412" s="106"/>
      <c r="HA412" s="106"/>
      <c r="HB412" s="106"/>
      <c r="HC412" s="106"/>
      <c r="HD412" s="106"/>
      <c r="HE412" s="106"/>
      <c r="HF412" s="106"/>
      <c r="HG412" s="106"/>
      <c r="HH412" s="106"/>
      <c r="HI412" s="106"/>
      <c r="HJ412" s="106"/>
      <c r="HK412" s="106"/>
      <c r="HL412" s="106"/>
      <c r="HM412" s="106"/>
      <c r="HN412" s="106"/>
      <c r="HO412" s="106"/>
      <c r="HP412" s="106"/>
      <c r="HQ412" s="106"/>
      <c r="HR412" s="106"/>
      <c r="HS412" s="106"/>
      <c r="HT412" s="106"/>
      <c r="HU412" s="106"/>
      <c r="HV412" s="106"/>
      <c r="HW412" s="106"/>
      <c r="HX412" s="106"/>
      <c r="HY412" s="106"/>
      <c r="HZ412" s="106"/>
      <c r="IA412" s="106"/>
      <c r="IB412" s="106"/>
      <c r="IC412" s="106"/>
      <c r="ID412" s="106"/>
      <c r="IE412" s="106"/>
      <c r="IF412" s="106"/>
      <c r="IG412" s="106"/>
      <c r="IH412" s="106"/>
      <c r="II412" s="106"/>
      <c r="IJ412" s="106"/>
      <c r="IK412" s="106"/>
      <c r="IL412" s="106"/>
      <c r="IM412" s="106"/>
      <c r="IN412" s="106"/>
      <c r="IO412" s="106"/>
      <c r="IP412" s="106"/>
      <c r="IQ412" s="106"/>
      <c r="IR412" s="106"/>
      <c r="IS412" s="106"/>
      <c r="IT412" s="106"/>
      <c r="IU412" s="106"/>
      <c r="IV412" s="106"/>
      <c r="IW412" s="106"/>
      <c r="IX412" s="106"/>
      <c r="IY412" s="106"/>
      <c r="IZ412" s="106"/>
      <c r="JA412" s="106"/>
      <c r="JB412" s="106"/>
      <c r="JC412" s="106"/>
      <c r="JD412" s="106"/>
      <c r="JE412" s="106"/>
      <c r="JF412" s="106"/>
      <c r="JG412" s="106"/>
      <c r="JH412" s="106"/>
      <c r="JI412" s="106"/>
      <c r="JJ412" s="106"/>
      <c r="JK412" s="106"/>
      <c r="JL412" s="106"/>
      <c r="JM412" s="106"/>
      <c r="JN412" s="106"/>
      <c r="JO412" s="106"/>
      <c r="JP412" s="106"/>
      <c r="JQ412" s="106"/>
      <c r="JR412" s="106"/>
      <c r="JS412" s="106"/>
      <c r="JT412" s="106"/>
      <c r="JU412" s="106"/>
      <c r="JV412" s="106"/>
      <c r="JW412" s="106"/>
      <c r="JX412" s="106"/>
      <c r="JY412" s="106"/>
      <c r="JZ412" s="106"/>
      <c r="KA412" s="106"/>
      <c r="KB412" s="106"/>
      <c r="KC412" s="106"/>
      <c r="KD412" s="106"/>
      <c r="KE412" s="106"/>
      <c r="KF412" s="106"/>
      <c r="KG412" s="106"/>
      <c r="KH412" s="106"/>
      <c r="KI412" s="106"/>
      <c r="KJ412" s="106"/>
      <c r="KK412" s="106"/>
      <c r="KL412" s="106"/>
      <c r="KM412" s="106"/>
      <c r="KN412" s="106"/>
      <c r="KO412" s="106"/>
      <c r="KP412" s="106"/>
      <c r="KQ412" s="106"/>
      <c r="KR412" s="106"/>
      <c r="KS412" s="106"/>
      <c r="KT412" s="106"/>
      <c r="KU412" s="106"/>
      <c r="KV412" s="106"/>
      <c r="KW412" s="106"/>
      <c r="KX412" s="106"/>
      <c r="KY412" s="106"/>
      <c r="KZ412" s="106"/>
      <c r="LA412" s="106"/>
      <c r="LB412" s="106"/>
      <c r="LC412" s="106"/>
      <c r="LD412" s="106"/>
      <c r="LE412" s="106"/>
      <c r="LF412" s="106"/>
      <c r="LG412" s="106"/>
      <c r="LH412" s="106"/>
      <c r="LI412" s="106"/>
      <c r="LJ412" s="106"/>
      <c r="LK412" s="106"/>
      <c r="LL412" s="106"/>
      <c r="LM412" s="106"/>
      <c r="LN412" s="106"/>
      <c r="LO412" s="106"/>
      <c r="LP412" s="106"/>
      <c r="LQ412" s="106"/>
      <c r="LR412" s="106"/>
      <c r="LS412" s="106"/>
      <c r="LT412" s="106"/>
      <c r="LU412" s="106"/>
      <c r="LV412" s="106"/>
      <c r="LW412" s="106"/>
      <c r="LX412" s="106"/>
      <c r="LY412" s="106"/>
      <c r="LZ412" s="106"/>
      <c r="MA412" s="106"/>
      <c r="MB412" s="106"/>
      <c r="MC412" s="106"/>
      <c r="MD412" s="106"/>
      <c r="ME412" s="106"/>
      <c r="MF412" s="106"/>
      <c r="MG412" s="106"/>
      <c r="MH412" s="106"/>
      <c r="MI412" s="106"/>
      <c r="MJ412" s="106"/>
      <c r="MK412" s="106"/>
      <c r="ML412" s="106"/>
      <c r="MM412" s="106"/>
      <c r="MN412" s="106"/>
      <c r="MO412" s="106"/>
      <c r="MP412" s="106"/>
      <c r="MQ412" s="106"/>
      <c r="MR412" s="106"/>
      <c r="MS412" s="106"/>
      <c r="MT412" s="106"/>
      <c r="MU412" s="106"/>
      <c r="MV412" s="106"/>
      <c r="MW412" s="106"/>
      <c r="MX412" s="106"/>
      <c r="MY412" s="106"/>
      <c r="MZ412" s="106"/>
      <c r="NA412" s="106"/>
      <c r="NB412" s="106"/>
      <c r="NC412" s="106"/>
      <c r="ND412" s="106"/>
      <c r="NE412" s="106"/>
      <c r="NF412" s="106"/>
      <c r="NG412" s="106"/>
      <c r="NH412" s="106"/>
      <c r="NI412" s="106"/>
      <c r="NJ412" s="106"/>
      <c r="NK412" s="106"/>
      <c r="NL412" s="106"/>
      <c r="NM412" s="106"/>
      <c r="NN412" s="106"/>
      <c r="NO412" s="106"/>
      <c r="NP412" s="106"/>
      <c r="NQ412" s="106"/>
      <c r="NR412" s="106"/>
      <c r="NS412" s="106"/>
      <c r="NT412" s="106"/>
      <c r="NU412" s="106"/>
      <c r="NV412" s="106"/>
      <c r="NW412" s="106"/>
      <c r="NX412" s="106"/>
      <c r="NY412" s="106"/>
      <c r="NZ412" s="106"/>
      <c r="OA412" s="106"/>
      <c r="OB412" s="106"/>
      <c r="OC412" s="106"/>
      <c r="OD412" s="106"/>
      <c r="OE412" s="106"/>
      <c r="OF412" s="106"/>
      <c r="OG412" s="106"/>
      <c r="OH412" s="106"/>
      <c r="OI412" s="106"/>
      <c r="OJ412" s="106"/>
      <c r="OK412" s="106"/>
      <c r="OL412" s="106"/>
      <c r="OM412" s="106"/>
      <c r="ON412" s="106"/>
      <c r="OO412" s="106"/>
      <c r="OP412" s="106"/>
      <c r="OQ412" s="106"/>
      <c r="OR412" s="106"/>
      <c r="OS412" s="106"/>
      <c r="OT412" s="106"/>
      <c r="OU412" s="106"/>
      <c r="OV412" s="106"/>
      <c r="OW412" s="106"/>
      <c r="OX412" s="106"/>
      <c r="OY412" s="106"/>
      <c r="OZ412" s="106"/>
      <c r="PA412" s="106"/>
      <c r="PB412" s="106"/>
      <c r="PC412" s="106"/>
      <c r="PD412" s="106"/>
      <c r="PE412" s="106"/>
      <c r="PF412" s="106"/>
      <c r="PG412" s="106"/>
      <c r="PH412" s="106"/>
      <c r="PI412" s="106"/>
      <c r="PJ412" s="106"/>
      <c r="PK412" s="106"/>
      <c r="PL412" s="106"/>
      <c r="PM412" s="106"/>
      <c r="PN412" s="106"/>
      <c r="PO412" s="106"/>
      <c r="PP412" s="106"/>
      <c r="PQ412" s="106"/>
      <c r="PR412" s="106"/>
      <c r="PS412" s="106"/>
      <c r="PT412" s="106"/>
      <c r="PU412" s="106"/>
      <c r="PV412" s="106"/>
      <c r="PW412" s="106"/>
      <c r="PX412" s="106"/>
      <c r="PY412" s="106"/>
      <c r="PZ412" s="106"/>
      <c r="QA412" s="106"/>
      <c r="QB412" s="106"/>
      <c r="QC412" s="106"/>
      <c r="QD412" s="106"/>
      <c r="QE412" s="106"/>
      <c r="QF412" s="106"/>
      <c r="QG412" s="106"/>
      <c r="QH412" s="106"/>
      <c r="QI412" s="106"/>
      <c r="QJ412" s="106"/>
      <c r="QK412" s="106"/>
      <c r="QL412" s="106"/>
      <c r="QM412" s="106"/>
      <c r="QN412" s="106"/>
      <c r="QO412" s="106"/>
      <c r="QP412" s="106"/>
      <c r="QQ412" s="106"/>
      <c r="QR412" s="106"/>
      <c r="QS412" s="106"/>
      <c r="QT412" s="106"/>
      <c r="QU412" s="106"/>
      <c r="QV412" s="106"/>
      <c r="QW412" s="106"/>
      <c r="QX412" s="106"/>
      <c r="QY412" s="106"/>
      <c r="QZ412" s="106"/>
      <c r="RA412" s="106"/>
      <c r="RB412" s="106"/>
      <c r="RC412" s="106"/>
      <c r="RD412" s="106"/>
      <c r="RE412" s="106"/>
      <c r="RF412" s="106"/>
      <c r="RG412" s="106"/>
      <c r="RH412" s="106"/>
      <c r="RI412" s="106"/>
      <c r="RJ412" s="106"/>
      <c r="RK412" s="106"/>
      <c r="RL412" s="106"/>
      <c r="RM412" s="106"/>
      <c r="RN412" s="106"/>
      <c r="RO412" s="106"/>
      <c r="RP412" s="106"/>
      <c r="RQ412" s="106"/>
      <c r="RR412" s="106"/>
    </row>
    <row r="413" spans="1:486" x14ac:dyDescent="0.3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14"/>
      <c r="Q413" s="114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06"/>
      <c r="EZ413" s="106"/>
      <c r="FA413" s="106"/>
      <c r="FB413" s="106"/>
      <c r="FC413" s="106"/>
      <c r="FD413" s="106"/>
      <c r="FE413" s="106"/>
      <c r="FF413" s="106"/>
      <c r="FG413" s="106"/>
      <c r="FH413" s="106"/>
      <c r="FI413" s="106"/>
      <c r="FJ413" s="106"/>
      <c r="FK413" s="106"/>
      <c r="FL413" s="106"/>
      <c r="FM413" s="106"/>
      <c r="FN413" s="106"/>
      <c r="FO413" s="106"/>
      <c r="FP413" s="106"/>
      <c r="FQ413" s="106"/>
      <c r="FR413" s="106"/>
      <c r="FS413" s="106"/>
      <c r="FT413" s="106"/>
      <c r="FU413" s="106"/>
      <c r="FV413" s="106"/>
      <c r="FW413" s="106"/>
      <c r="FX413" s="106"/>
      <c r="FY413" s="106"/>
      <c r="FZ413" s="106"/>
      <c r="GA413" s="106"/>
      <c r="GB413" s="106"/>
      <c r="GC413" s="106"/>
      <c r="GD413" s="106"/>
      <c r="GE413" s="106"/>
      <c r="GF413" s="106"/>
      <c r="GG413" s="106"/>
      <c r="GH413" s="106"/>
      <c r="GI413" s="106"/>
      <c r="GJ413" s="106"/>
      <c r="GK413" s="106"/>
      <c r="GL413" s="106"/>
      <c r="GM413" s="106"/>
      <c r="GN413" s="106"/>
      <c r="GO413" s="106"/>
      <c r="GP413" s="106"/>
      <c r="GQ413" s="106"/>
      <c r="GR413" s="106"/>
      <c r="GS413" s="106"/>
      <c r="GT413" s="106"/>
      <c r="GU413" s="106"/>
      <c r="GV413" s="106"/>
      <c r="GW413" s="106"/>
      <c r="GX413" s="106"/>
      <c r="GY413" s="106"/>
      <c r="GZ413" s="106"/>
      <c r="HA413" s="106"/>
      <c r="HB413" s="106"/>
      <c r="HC413" s="106"/>
      <c r="HD413" s="106"/>
      <c r="HE413" s="106"/>
      <c r="HF413" s="106"/>
      <c r="HG413" s="106"/>
      <c r="HH413" s="106"/>
      <c r="HI413" s="106"/>
      <c r="HJ413" s="106"/>
      <c r="HK413" s="106"/>
      <c r="HL413" s="106"/>
      <c r="HM413" s="106"/>
      <c r="HN413" s="106"/>
      <c r="HO413" s="106"/>
      <c r="HP413" s="106"/>
      <c r="HQ413" s="106"/>
      <c r="HR413" s="106"/>
      <c r="HS413" s="106"/>
      <c r="HT413" s="106"/>
      <c r="HU413" s="106"/>
      <c r="HV413" s="106"/>
      <c r="HW413" s="106"/>
      <c r="HX413" s="106"/>
      <c r="HY413" s="106"/>
      <c r="HZ413" s="106"/>
      <c r="IA413" s="106"/>
      <c r="IB413" s="106"/>
      <c r="IC413" s="106"/>
      <c r="ID413" s="106"/>
      <c r="IE413" s="106"/>
      <c r="IF413" s="106"/>
      <c r="IG413" s="106"/>
      <c r="IH413" s="106"/>
      <c r="II413" s="106"/>
      <c r="IJ413" s="106"/>
      <c r="IK413" s="106"/>
      <c r="IL413" s="106"/>
      <c r="IM413" s="106"/>
      <c r="IN413" s="106"/>
      <c r="IO413" s="106"/>
      <c r="IP413" s="106"/>
      <c r="IQ413" s="106"/>
      <c r="IR413" s="106"/>
      <c r="IS413" s="106"/>
      <c r="IT413" s="106"/>
      <c r="IU413" s="106"/>
      <c r="IV413" s="106"/>
      <c r="IW413" s="106"/>
      <c r="IX413" s="106"/>
      <c r="IY413" s="106"/>
      <c r="IZ413" s="106"/>
      <c r="JA413" s="106"/>
      <c r="JB413" s="106"/>
      <c r="JC413" s="106"/>
      <c r="JD413" s="106"/>
      <c r="JE413" s="106"/>
      <c r="JF413" s="106"/>
      <c r="JG413" s="106"/>
      <c r="JH413" s="106"/>
      <c r="JI413" s="106"/>
      <c r="JJ413" s="106"/>
      <c r="JK413" s="106"/>
      <c r="JL413" s="106"/>
      <c r="JM413" s="106"/>
      <c r="JN413" s="106"/>
      <c r="JO413" s="106"/>
      <c r="JP413" s="106"/>
      <c r="JQ413" s="106"/>
      <c r="JR413" s="106"/>
      <c r="JS413" s="106"/>
      <c r="JT413" s="106"/>
      <c r="JU413" s="106"/>
      <c r="JV413" s="106"/>
      <c r="JW413" s="106"/>
      <c r="JX413" s="106"/>
      <c r="JY413" s="106"/>
      <c r="JZ413" s="106"/>
      <c r="KA413" s="106"/>
      <c r="KB413" s="106"/>
      <c r="KC413" s="106"/>
      <c r="KD413" s="106"/>
      <c r="KE413" s="106"/>
      <c r="KF413" s="106"/>
      <c r="KG413" s="106"/>
      <c r="KH413" s="106"/>
      <c r="KI413" s="106"/>
      <c r="KJ413" s="106"/>
      <c r="KK413" s="106"/>
      <c r="KL413" s="106"/>
      <c r="KM413" s="106"/>
      <c r="KN413" s="106"/>
      <c r="KO413" s="106"/>
      <c r="KP413" s="106"/>
      <c r="KQ413" s="106"/>
      <c r="KR413" s="106"/>
      <c r="KS413" s="106"/>
      <c r="KT413" s="106"/>
      <c r="KU413" s="106"/>
      <c r="KV413" s="106"/>
      <c r="KW413" s="106"/>
      <c r="KX413" s="106"/>
      <c r="KY413" s="106"/>
      <c r="KZ413" s="106"/>
      <c r="LA413" s="106"/>
      <c r="LB413" s="106"/>
      <c r="LC413" s="106"/>
      <c r="LD413" s="106"/>
      <c r="LE413" s="106"/>
      <c r="LF413" s="106"/>
      <c r="LG413" s="106"/>
      <c r="LH413" s="106"/>
      <c r="LI413" s="106"/>
      <c r="LJ413" s="106"/>
      <c r="LK413" s="106"/>
      <c r="LL413" s="106"/>
      <c r="LM413" s="106"/>
      <c r="LN413" s="106"/>
      <c r="LO413" s="106"/>
      <c r="LP413" s="106"/>
      <c r="LQ413" s="106"/>
      <c r="LR413" s="106"/>
      <c r="LS413" s="106"/>
      <c r="LT413" s="106"/>
      <c r="LU413" s="106"/>
      <c r="LV413" s="106"/>
      <c r="LW413" s="106"/>
      <c r="LX413" s="106"/>
      <c r="LY413" s="106"/>
      <c r="LZ413" s="106"/>
      <c r="MA413" s="106"/>
      <c r="MB413" s="106"/>
      <c r="MC413" s="106"/>
      <c r="MD413" s="106"/>
      <c r="ME413" s="106"/>
      <c r="MF413" s="106"/>
      <c r="MG413" s="106"/>
      <c r="MH413" s="106"/>
      <c r="MI413" s="106"/>
      <c r="MJ413" s="106"/>
      <c r="MK413" s="106"/>
      <c r="ML413" s="106"/>
      <c r="MM413" s="106"/>
      <c r="MN413" s="106"/>
      <c r="MO413" s="106"/>
      <c r="MP413" s="106"/>
      <c r="MQ413" s="106"/>
      <c r="MR413" s="106"/>
      <c r="MS413" s="106"/>
      <c r="MT413" s="106"/>
      <c r="MU413" s="106"/>
      <c r="MV413" s="106"/>
      <c r="MW413" s="106"/>
      <c r="MX413" s="106"/>
      <c r="MY413" s="106"/>
      <c r="MZ413" s="106"/>
      <c r="NA413" s="106"/>
      <c r="NB413" s="106"/>
      <c r="NC413" s="106"/>
      <c r="ND413" s="106"/>
      <c r="NE413" s="106"/>
      <c r="NF413" s="106"/>
      <c r="NG413" s="106"/>
      <c r="NH413" s="106"/>
      <c r="NI413" s="106"/>
      <c r="NJ413" s="106"/>
      <c r="NK413" s="106"/>
      <c r="NL413" s="106"/>
      <c r="NM413" s="106"/>
      <c r="NN413" s="106"/>
      <c r="NO413" s="106"/>
      <c r="NP413" s="106"/>
      <c r="NQ413" s="106"/>
      <c r="NR413" s="106"/>
      <c r="NS413" s="106"/>
      <c r="NT413" s="106"/>
      <c r="NU413" s="106"/>
      <c r="NV413" s="106"/>
      <c r="NW413" s="106"/>
      <c r="NX413" s="106"/>
      <c r="NY413" s="106"/>
      <c r="NZ413" s="106"/>
      <c r="OA413" s="106"/>
      <c r="OB413" s="106"/>
      <c r="OC413" s="106"/>
      <c r="OD413" s="106"/>
      <c r="OE413" s="106"/>
      <c r="OF413" s="106"/>
      <c r="OG413" s="106"/>
      <c r="OH413" s="106"/>
      <c r="OI413" s="106"/>
      <c r="OJ413" s="106"/>
      <c r="OK413" s="106"/>
      <c r="OL413" s="106"/>
      <c r="OM413" s="106"/>
      <c r="ON413" s="106"/>
      <c r="OO413" s="106"/>
      <c r="OP413" s="106"/>
      <c r="OQ413" s="106"/>
      <c r="OR413" s="106"/>
      <c r="OS413" s="106"/>
      <c r="OT413" s="106"/>
      <c r="OU413" s="106"/>
      <c r="OV413" s="106"/>
      <c r="OW413" s="106"/>
      <c r="OX413" s="106"/>
      <c r="OY413" s="106"/>
      <c r="OZ413" s="106"/>
      <c r="PA413" s="106"/>
      <c r="PB413" s="106"/>
      <c r="PC413" s="106"/>
      <c r="PD413" s="106"/>
      <c r="PE413" s="106"/>
      <c r="PF413" s="106"/>
      <c r="PG413" s="106"/>
      <c r="PH413" s="106"/>
      <c r="PI413" s="106"/>
      <c r="PJ413" s="106"/>
      <c r="PK413" s="106"/>
      <c r="PL413" s="106"/>
      <c r="PM413" s="106"/>
      <c r="PN413" s="106"/>
      <c r="PO413" s="106"/>
      <c r="PP413" s="106"/>
      <c r="PQ413" s="106"/>
      <c r="PR413" s="106"/>
      <c r="PS413" s="106"/>
      <c r="PT413" s="106"/>
      <c r="PU413" s="106"/>
      <c r="PV413" s="106"/>
      <c r="PW413" s="106"/>
      <c r="PX413" s="106"/>
      <c r="PY413" s="106"/>
      <c r="PZ413" s="106"/>
      <c r="QA413" s="106"/>
      <c r="QB413" s="106"/>
      <c r="QC413" s="106"/>
      <c r="QD413" s="106"/>
      <c r="QE413" s="106"/>
      <c r="QF413" s="106"/>
      <c r="QG413" s="106"/>
      <c r="QH413" s="106"/>
      <c r="QI413" s="106"/>
      <c r="QJ413" s="106"/>
      <c r="QK413" s="106"/>
      <c r="QL413" s="106"/>
      <c r="QM413" s="106"/>
      <c r="QN413" s="106"/>
      <c r="QO413" s="106"/>
      <c r="QP413" s="106"/>
      <c r="QQ413" s="106"/>
      <c r="QR413" s="106"/>
      <c r="QS413" s="106"/>
      <c r="QT413" s="106"/>
      <c r="QU413" s="106"/>
      <c r="QV413" s="106"/>
      <c r="QW413" s="106"/>
      <c r="QX413" s="106"/>
      <c r="QY413" s="106"/>
      <c r="QZ413" s="106"/>
      <c r="RA413" s="106"/>
      <c r="RB413" s="106"/>
      <c r="RC413" s="106"/>
      <c r="RD413" s="106"/>
      <c r="RE413" s="106"/>
      <c r="RF413" s="106"/>
      <c r="RG413" s="106"/>
      <c r="RH413" s="106"/>
      <c r="RI413" s="106"/>
      <c r="RJ413" s="106"/>
      <c r="RK413" s="106"/>
      <c r="RL413" s="106"/>
      <c r="RM413" s="106"/>
      <c r="RN413" s="106"/>
      <c r="RO413" s="106"/>
      <c r="RP413" s="106"/>
      <c r="RQ413" s="106"/>
      <c r="RR413" s="106"/>
    </row>
    <row r="414" spans="1:486" x14ac:dyDescent="0.3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14"/>
      <c r="Q414" s="114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06"/>
      <c r="EZ414" s="106"/>
      <c r="FA414" s="106"/>
      <c r="FB414" s="106"/>
      <c r="FC414" s="106"/>
      <c r="FD414" s="106"/>
      <c r="FE414" s="106"/>
      <c r="FF414" s="106"/>
      <c r="FG414" s="106"/>
      <c r="FH414" s="106"/>
      <c r="FI414" s="106"/>
      <c r="FJ414" s="106"/>
      <c r="FK414" s="106"/>
      <c r="FL414" s="106"/>
      <c r="FM414" s="106"/>
      <c r="FN414" s="106"/>
      <c r="FO414" s="106"/>
      <c r="FP414" s="106"/>
      <c r="FQ414" s="106"/>
      <c r="FR414" s="106"/>
      <c r="FS414" s="106"/>
      <c r="FT414" s="106"/>
      <c r="FU414" s="106"/>
      <c r="FV414" s="106"/>
      <c r="FW414" s="106"/>
      <c r="FX414" s="106"/>
      <c r="FY414" s="106"/>
      <c r="FZ414" s="106"/>
      <c r="GA414" s="106"/>
      <c r="GB414" s="106"/>
      <c r="GC414" s="106"/>
      <c r="GD414" s="106"/>
      <c r="GE414" s="106"/>
      <c r="GF414" s="106"/>
      <c r="GG414" s="106"/>
      <c r="GH414" s="106"/>
      <c r="GI414" s="106"/>
      <c r="GJ414" s="106"/>
      <c r="GK414" s="106"/>
      <c r="GL414" s="106"/>
      <c r="GM414" s="106"/>
      <c r="GN414" s="106"/>
      <c r="GO414" s="106"/>
      <c r="GP414" s="106"/>
      <c r="GQ414" s="106"/>
      <c r="GR414" s="106"/>
      <c r="GS414" s="106"/>
      <c r="GT414" s="106"/>
      <c r="GU414" s="106"/>
      <c r="GV414" s="106"/>
      <c r="GW414" s="106"/>
      <c r="GX414" s="106"/>
      <c r="GY414" s="106"/>
      <c r="GZ414" s="106"/>
      <c r="HA414" s="106"/>
      <c r="HB414" s="106"/>
      <c r="HC414" s="106"/>
      <c r="HD414" s="106"/>
      <c r="HE414" s="106"/>
      <c r="HF414" s="106"/>
      <c r="HG414" s="106"/>
      <c r="HH414" s="106"/>
      <c r="HI414" s="106"/>
      <c r="HJ414" s="106"/>
      <c r="HK414" s="106"/>
      <c r="HL414" s="106"/>
      <c r="HM414" s="106"/>
      <c r="HN414" s="106"/>
      <c r="HO414" s="106"/>
      <c r="HP414" s="106"/>
      <c r="HQ414" s="106"/>
      <c r="HR414" s="106"/>
      <c r="HS414" s="106"/>
      <c r="HT414" s="106"/>
      <c r="HU414" s="106"/>
      <c r="HV414" s="106"/>
      <c r="HW414" s="106"/>
      <c r="HX414" s="106"/>
      <c r="HY414" s="106"/>
      <c r="HZ414" s="106"/>
      <c r="IA414" s="106"/>
      <c r="IB414" s="106"/>
      <c r="IC414" s="106"/>
      <c r="ID414" s="106"/>
      <c r="IE414" s="106"/>
      <c r="IF414" s="106"/>
      <c r="IG414" s="106"/>
      <c r="IH414" s="106"/>
      <c r="II414" s="106"/>
      <c r="IJ414" s="106"/>
      <c r="IK414" s="106"/>
      <c r="IL414" s="106"/>
      <c r="IM414" s="106"/>
      <c r="IN414" s="106"/>
      <c r="IO414" s="106"/>
      <c r="IP414" s="106"/>
      <c r="IQ414" s="106"/>
      <c r="IR414" s="106"/>
      <c r="IS414" s="106"/>
      <c r="IT414" s="106"/>
      <c r="IU414" s="106"/>
      <c r="IV414" s="106"/>
      <c r="IW414" s="106"/>
      <c r="IX414" s="106"/>
      <c r="IY414" s="106"/>
      <c r="IZ414" s="106"/>
      <c r="JA414" s="106"/>
      <c r="JB414" s="106"/>
      <c r="JC414" s="106"/>
      <c r="JD414" s="106"/>
      <c r="JE414" s="106"/>
      <c r="JF414" s="106"/>
      <c r="JG414" s="106"/>
      <c r="JH414" s="106"/>
      <c r="JI414" s="106"/>
      <c r="JJ414" s="106"/>
      <c r="JK414" s="106"/>
      <c r="JL414" s="106"/>
      <c r="JM414" s="106"/>
      <c r="JN414" s="106"/>
      <c r="JO414" s="106"/>
      <c r="JP414" s="106"/>
      <c r="JQ414" s="106"/>
      <c r="JR414" s="106"/>
      <c r="JS414" s="106"/>
      <c r="JT414" s="106"/>
      <c r="JU414" s="106"/>
      <c r="JV414" s="106"/>
      <c r="JW414" s="106"/>
      <c r="JX414" s="106"/>
      <c r="JY414" s="106"/>
      <c r="JZ414" s="106"/>
      <c r="KA414" s="106"/>
      <c r="KB414" s="106"/>
      <c r="KC414" s="106"/>
      <c r="KD414" s="106"/>
      <c r="KE414" s="106"/>
      <c r="KF414" s="106"/>
      <c r="KG414" s="106"/>
      <c r="KH414" s="106"/>
      <c r="KI414" s="106"/>
      <c r="KJ414" s="106"/>
      <c r="KK414" s="106"/>
      <c r="KL414" s="106"/>
      <c r="KM414" s="106"/>
      <c r="KN414" s="106"/>
      <c r="KO414" s="106"/>
      <c r="KP414" s="106"/>
      <c r="KQ414" s="106"/>
      <c r="KR414" s="106"/>
      <c r="KS414" s="106"/>
      <c r="KT414" s="106"/>
      <c r="KU414" s="106"/>
      <c r="KV414" s="106"/>
      <c r="KW414" s="106"/>
      <c r="KX414" s="106"/>
      <c r="KY414" s="106"/>
      <c r="KZ414" s="106"/>
      <c r="LA414" s="106"/>
      <c r="LB414" s="106"/>
      <c r="LC414" s="106"/>
      <c r="LD414" s="106"/>
      <c r="LE414" s="106"/>
      <c r="LF414" s="106"/>
      <c r="LG414" s="106"/>
      <c r="LH414" s="106"/>
      <c r="LI414" s="106"/>
      <c r="LJ414" s="106"/>
      <c r="LK414" s="106"/>
      <c r="LL414" s="106"/>
      <c r="LM414" s="106"/>
      <c r="LN414" s="106"/>
      <c r="LO414" s="106"/>
      <c r="LP414" s="106"/>
      <c r="LQ414" s="106"/>
      <c r="LR414" s="106"/>
      <c r="LS414" s="106"/>
      <c r="LT414" s="106"/>
      <c r="LU414" s="106"/>
      <c r="LV414" s="106"/>
      <c r="LW414" s="106"/>
      <c r="LX414" s="106"/>
      <c r="LY414" s="106"/>
      <c r="LZ414" s="106"/>
      <c r="MA414" s="106"/>
      <c r="MB414" s="106"/>
      <c r="MC414" s="106"/>
      <c r="MD414" s="106"/>
      <c r="ME414" s="106"/>
      <c r="MF414" s="106"/>
      <c r="MG414" s="106"/>
      <c r="MH414" s="106"/>
      <c r="MI414" s="106"/>
      <c r="MJ414" s="106"/>
      <c r="MK414" s="106"/>
      <c r="ML414" s="106"/>
      <c r="MM414" s="106"/>
      <c r="MN414" s="106"/>
      <c r="MO414" s="106"/>
      <c r="MP414" s="106"/>
      <c r="MQ414" s="106"/>
      <c r="MR414" s="106"/>
      <c r="MS414" s="106"/>
      <c r="MT414" s="106"/>
      <c r="MU414" s="106"/>
      <c r="MV414" s="106"/>
      <c r="MW414" s="106"/>
      <c r="MX414" s="106"/>
      <c r="MY414" s="106"/>
      <c r="MZ414" s="106"/>
      <c r="NA414" s="106"/>
      <c r="NB414" s="106"/>
      <c r="NC414" s="106"/>
      <c r="ND414" s="106"/>
      <c r="NE414" s="106"/>
      <c r="NF414" s="106"/>
      <c r="NG414" s="106"/>
      <c r="NH414" s="106"/>
      <c r="NI414" s="106"/>
      <c r="NJ414" s="106"/>
      <c r="NK414" s="106"/>
      <c r="NL414" s="106"/>
      <c r="NM414" s="106"/>
      <c r="NN414" s="106"/>
      <c r="NO414" s="106"/>
      <c r="NP414" s="106"/>
      <c r="NQ414" s="106"/>
      <c r="NR414" s="106"/>
      <c r="NS414" s="106"/>
      <c r="NT414" s="106"/>
      <c r="NU414" s="106"/>
      <c r="NV414" s="106"/>
      <c r="NW414" s="106"/>
      <c r="NX414" s="106"/>
      <c r="NY414" s="106"/>
      <c r="NZ414" s="106"/>
      <c r="OA414" s="106"/>
      <c r="OB414" s="106"/>
      <c r="OC414" s="106"/>
      <c r="OD414" s="106"/>
      <c r="OE414" s="106"/>
      <c r="OF414" s="106"/>
      <c r="OG414" s="106"/>
      <c r="OH414" s="106"/>
      <c r="OI414" s="106"/>
      <c r="OJ414" s="106"/>
      <c r="OK414" s="106"/>
      <c r="OL414" s="106"/>
      <c r="OM414" s="106"/>
      <c r="ON414" s="106"/>
      <c r="OO414" s="106"/>
      <c r="OP414" s="106"/>
      <c r="OQ414" s="106"/>
      <c r="OR414" s="106"/>
      <c r="OS414" s="106"/>
      <c r="OT414" s="106"/>
      <c r="OU414" s="106"/>
      <c r="OV414" s="106"/>
      <c r="OW414" s="106"/>
      <c r="OX414" s="106"/>
      <c r="OY414" s="106"/>
      <c r="OZ414" s="106"/>
      <c r="PA414" s="106"/>
      <c r="PB414" s="106"/>
      <c r="PC414" s="106"/>
      <c r="PD414" s="106"/>
      <c r="PE414" s="106"/>
      <c r="PF414" s="106"/>
      <c r="PG414" s="106"/>
      <c r="PH414" s="106"/>
      <c r="PI414" s="106"/>
      <c r="PJ414" s="106"/>
      <c r="PK414" s="106"/>
      <c r="PL414" s="106"/>
      <c r="PM414" s="106"/>
      <c r="PN414" s="106"/>
      <c r="PO414" s="106"/>
      <c r="PP414" s="106"/>
      <c r="PQ414" s="106"/>
      <c r="PR414" s="106"/>
      <c r="PS414" s="106"/>
      <c r="PT414" s="106"/>
      <c r="PU414" s="106"/>
      <c r="PV414" s="106"/>
      <c r="PW414" s="106"/>
      <c r="PX414" s="106"/>
      <c r="PY414" s="106"/>
      <c r="PZ414" s="106"/>
      <c r="QA414" s="106"/>
      <c r="QB414" s="106"/>
      <c r="QC414" s="106"/>
      <c r="QD414" s="106"/>
      <c r="QE414" s="106"/>
      <c r="QF414" s="106"/>
      <c r="QG414" s="106"/>
      <c r="QH414" s="106"/>
      <c r="QI414" s="106"/>
      <c r="QJ414" s="106"/>
      <c r="QK414" s="106"/>
      <c r="QL414" s="106"/>
      <c r="QM414" s="106"/>
      <c r="QN414" s="106"/>
      <c r="QO414" s="106"/>
      <c r="QP414" s="106"/>
      <c r="QQ414" s="106"/>
      <c r="QR414" s="106"/>
      <c r="QS414" s="106"/>
      <c r="QT414" s="106"/>
      <c r="QU414" s="106"/>
      <c r="QV414" s="106"/>
      <c r="QW414" s="106"/>
      <c r="QX414" s="106"/>
      <c r="QY414" s="106"/>
      <c r="QZ414" s="106"/>
      <c r="RA414" s="106"/>
      <c r="RB414" s="106"/>
      <c r="RC414" s="106"/>
      <c r="RD414" s="106"/>
      <c r="RE414" s="106"/>
      <c r="RF414" s="106"/>
      <c r="RG414" s="106"/>
      <c r="RH414" s="106"/>
      <c r="RI414" s="106"/>
      <c r="RJ414" s="106"/>
      <c r="RK414" s="106"/>
      <c r="RL414" s="106"/>
      <c r="RM414" s="106"/>
      <c r="RN414" s="106"/>
      <c r="RO414" s="106"/>
      <c r="RP414" s="106"/>
      <c r="RQ414" s="106"/>
      <c r="RR414" s="106"/>
    </row>
    <row r="415" spans="1:486" x14ac:dyDescent="0.3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14"/>
      <c r="Q415" s="114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06"/>
      <c r="EZ415" s="106"/>
      <c r="FA415" s="106"/>
      <c r="FB415" s="106"/>
      <c r="FC415" s="106"/>
      <c r="FD415" s="106"/>
      <c r="FE415" s="106"/>
      <c r="FF415" s="106"/>
      <c r="FG415" s="106"/>
      <c r="FH415" s="106"/>
      <c r="FI415" s="106"/>
      <c r="FJ415" s="106"/>
      <c r="FK415" s="106"/>
      <c r="FL415" s="106"/>
      <c r="FM415" s="106"/>
      <c r="FN415" s="106"/>
      <c r="FO415" s="106"/>
      <c r="FP415" s="106"/>
      <c r="FQ415" s="106"/>
      <c r="FR415" s="106"/>
      <c r="FS415" s="106"/>
      <c r="FT415" s="106"/>
      <c r="FU415" s="106"/>
      <c r="FV415" s="106"/>
      <c r="FW415" s="106"/>
      <c r="FX415" s="106"/>
      <c r="FY415" s="106"/>
      <c r="FZ415" s="106"/>
      <c r="GA415" s="106"/>
      <c r="GB415" s="106"/>
      <c r="GC415" s="106"/>
      <c r="GD415" s="106"/>
      <c r="GE415" s="106"/>
      <c r="GF415" s="106"/>
      <c r="GG415" s="106"/>
      <c r="GH415" s="106"/>
      <c r="GI415" s="106"/>
      <c r="GJ415" s="106"/>
      <c r="GK415" s="106"/>
      <c r="GL415" s="106"/>
      <c r="GM415" s="106"/>
      <c r="GN415" s="106"/>
      <c r="GO415" s="106"/>
      <c r="GP415" s="106"/>
      <c r="GQ415" s="106"/>
      <c r="GR415" s="106"/>
      <c r="GS415" s="106"/>
      <c r="GT415" s="106"/>
      <c r="GU415" s="106"/>
      <c r="GV415" s="106"/>
      <c r="GW415" s="106"/>
      <c r="GX415" s="106"/>
      <c r="GY415" s="106"/>
      <c r="GZ415" s="106"/>
      <c r="HA415" s="106"/>
      <c r="HB415" s="106"/>
      <c r="HC415" s="106"/>
      <c r="HD415" s="106"/>
      <c r="HE415" s="106"/>
      <c r="HF415" s="106"/>
      <c r="HG415" s="106"/>
      <c r="HH415" s="106"/>
      <c r="HI415" s="106"/>
      <c r="HJ415" s="106"/>
      <c r="HK415" s="106"/>
      <c r="HL415" s="106"/>
      <c r="HM415" s="106"/>
      <c r="HN415" s="106"/>
      <c r="HO415" s="106"/>
      <c r="HP415" s="106"/>
      <c r="HQ415" s="106"/>
      <c r="HR415" s="106"/>
      <c r="HS415" s="106"/>
      <c r="HT415" s="106"/>
      <c r="HU415" s="106"/>
      <c r="HV415" s="106"/>
      <c r="HW415" s="106"/>
      <c r="HX415" s="106"/>
      <c r="HY415" s="106"/>
      <c r="HZ415" s="106"/>
      <c r="IA415" s="106"/>
      <c r="IB415" s="106"/>
      <c r="IC415" s="106"/>
      <c r="ID415" s="106"/>
      <c r="IE415" s="106"/>
      <c r="IF415" s="106"/>
      <c r="IG415" s="106"/>
      <c r="IH415" s="106"/>
      <c r="II415" s="106"/>
      <c r="IJ415" s="106"/>
      <c r="IK415" s="106"/>
      <c r="IL415" s="106"/>
      <c r="IM415" s="106"/>
      <c r="IN415" s="106"/>
      <c r="IO415" s="106"/>
      <c r="IP415" s="106"/>
      <c r="IQ415" s="106"/>
      <c r="IR415" s="106"/>
      <c r="IS415" s="106"/>
      <c r="IT415" s="106"/>
      <c r="IU415" s="106"/>
      <c r="IV415" s="106"/>
      <c r="IW415" s="106"/>
      <c r="IX415" s="106"/>
      <c r="IY415" s="106"/>
      <c r="IZ415" s="106"/>
      <c r="JA415" s="106"/>
      <c r="JB415" s="106"/>
      <c r="JC415" s="106"/>
      <c r="JD415" s="106"/>
      <c r="JE415" s="106"/>
      <c r="JF415" s="106"/>
      <c r="JG415" s="106"/>
      <c r="JH415" s="106"/>
      <c r="JI415" s="106"/>
      <c r="JJ415" s="106"/>
      <c r="JK415" s="106"/>
      <c r="JL415" s="106"/>
      <c r="JM415" s="106"/>
      <c r="JN415" s="106"/>
      <c r="JO415" s="106"/>
      <c r="JP415" s="106"/>
      <c r="JQ415" s="106"/>
      <c r="JR415" s="106"/>
      <c r="JS415" s="106"/>
      <c r="JT415" s="106"/>
      <c r="JU415" s="106"/>
      <c r="JV415" s="106"/>
      <c r="JW415" s="106"/>
      <c r="JX415" s="106"/>
      <c r="JY415" s="106"/>
      <c r="JZ415" s="106"/>
      <c r="KA415" s="106"/>
      <c r="KB415" s="106"/>
      <c r="KC415" s="106"/>
      <c r="KD415" s="106"/>
      <c r="KE415" s="106"/>
      <c r="KF415" s="106"/>
      <c r="KG415" s="106"/>
      <c r="KH415" s="106"/>
      <c r="KI415" s="106"/>
      <c r="KJ415" s="106"/>
      <c r="KK415" s="106"/>
      <c r="KL415" s="106"/>
      <c r="KM415" s="106"/>
      <c r="KN415" s="106"/>
      <c r="KO415" s="106"/>
      <c r="KP415" s="106"/>
      <c r="KQ415" s="106"/>
      <c r="KR415" s="106"/>
      <c r="KS415" s="106"/>
      <c r="KT415" s="106"/>
      <c r="KU415" s="106"/>
      <c r="KV415" s="106"/>
      <c r="KW415" s="106"/>
      <c r="KX415" s="106"/>
      <c r="KY415" s="106"/>
      <c r="KZ415" s="106"/>
      <c r="LA415" s="106"/>
      <c r="LB415" s="106"/>
      <c r="LC415" s="106"/>
      <c r="LD415" s="106"/>
      <c r="LE415" s="106"/>
      <c r="LF415" s="106"/>
      <c r="LG415" s="106"/>
      <c r="LH415" s="106"/>
      <c r="LI415" s="106"/>
      <c r="LJ415" s="106"/>
      <c r="LK415" s="106"/>
      <c r="LL415" s="106"/>
      <c r="LM415" s="106"/>
      <c r="LN415" s="106"/>
      <c r="LO415" s="106"/>
      <c r="LP415" s="106"/>
      <c r="LQ415" s="106"/>
      <c r="LR415" s="106"/>
      <c r="LS415" s="106"/>
      <c r="LT415" s="106"/>
      <c r="LU415" s="106"/>
      <c r="LV415" s="106"/>
      <c r="LW415" s="106"/>
      <c r="LX415" s="106"/>
      <c r="LY415" s="106"/>
      <c r="LZ415" s="106"/>
      <c r="MA415" s="106"/>
      <c r="MB415" s="106"/>
      <c r="MC415" s="106"/>
      <c r="MD415" s="106"/>
      <c r="ME415" s="106"/>
      <c r="MF415" s="106"/>
      <c r="MG415" s="106"/>
      <c r="MH415" s="106"/>
      <c r="MI415" s="106"/>
      <c r="MJ415" s="106"/>
      <c r="MK415" s="106"/>
      <c r="ML415" s="106"/>
      <c r="MM415" s="106"/>
      <c r="MN415" s="106"/>
      <c r="MO415" s="106"/>
      <c r="MP415" s="106"/>
      <c r="MQ415" s="106"/>
      <c r="MR415" s="106"/>
      <c r="MS415" s="106"/>
      <c r="MT415" s="106"/>
      <c r="MU415" s="106"/>
      <c r="MV415" s="106"/>
      <c r="MW415" s="106"/>
      <c r="MX415" s="106"/>
      <c r="MY415" s="106"/>
      <c r="MZ415" s="106"/>
      <c r="NA415" s="106"/>
      <c r="NB415" s="106"/>
      <c r="NC415" s="106"/>
      <c r="ND415" s="106"/>
      <c r="NE415" s="106"/>
      <c r="NF415" s="106"/>
      <c r="NG415" s="106"/>
      <c r="NH415" s="106"/>
      <c r="NI415" s="106"/>
      <c r="NJ415" s="106"/>
      <c r="NK415" s="106"/>
      <c r="NL415" s="106"/>
      <c r="NM415" s="106"/>
      <c r="NN415" s="106"/>
      <c r="NO415" s="106"/>
      <c r="NP415" s="106"/>
      <c r="NQ415" s="106"/>
      <c r="NR415" s="106"/>
      <c r="NS415" s="106"/>
      <c r="NT415" s="106"/>
      <c r="NU415" s="106"/>
      <c r="NV415" s="106"/>
      <c r="NW415" s="106"/>
      <c r="NX415" s="106"/>
      <c r="NY415" s="106"/>
      <c r="NZ415" s="106"/>
      <c r="OA415" s="106"/>
      <c r="OB415" s="106"/>
      <c r="OC415" s="106"/>
      <c r="OD415" s="106"/>
      <c r="OE415" s="106"/>
      <c r="OF415" s="106"/>
      <c r="OG415" s="106"/>
      <c r="OH415" s="106"/>
      <c r="OI415" s="106"/>
      <c r="OJ415" s="106"/>
      <c r="OK415" s="106"/>
      <c r="OL415" s="106"/>
      <c r="OM415" s="106"/>
      <c r="ON415" s="106"/>
      <c r="OO415" s="106"/>
      <c r="OP415" s="106"/>
      <c r="OQ415" s="106"/>
      <c r="OR415" s="106"/>
      <c r="OS415" s="106"/>
      <c r="OT415" s="106"/>
      <c r="OU415" s="106"/>
      <c r="OV415" s="106"/>
      <c r="OW415" s="106"/>
      <c r="OX415" s="106"/>
      <c r="OY415" s="106"/>
      <c r="OZ415" s="106"/>
      <c r="PA415" s="106"/>
      <c r="PB415" s="106"/>
      <c r="PC415" s="106"/>
      <c r="PD415" s="106"/>
      <c r="PE415" s="106"/>
      <c r="PF415" s="106"/>
      <c r="PG415" s="106"/>
      <c r="PH415" s="106"/>
      <c r="PI415" s="106"/>
      <c r="PJ415" s="106"/>
      <c r="PK415" s="106"/>
      <c r="PL415" s="106"/>
      <c r="PM415" s="106"/>
      <c r="PN415" s="106"/>
      <c r="PO415" s="106"/>
      <c r="PP415" s="106"/>
      <c r="PQ415" s="106"/>
      <c r="PR415" s="106"/>
      <c r="PS415" s="106"/>
      <c r="PT415" s="106"/>
      <c r="PU415" s="106"/>
      <c r="PV415" s="106"/>
      <c r="PW415" s="106"/>
      <c r="PX415" s="106"/>
      <c r="PY415" s="106"/>
      <c r="PZ415" s="106"/>
      <c r="QA415" s="106"/>
      <c r="QB415" s="106"/>
      <c r="QC415" s="106"/>
      <c r="QD415" s="106"/>
      <c r="QE415" s="106"/>
      <c r="QF415" s="106"/>
      <c r="QG415" s="106"/>
      <c r="QH415" s="106"/>
      <c r="QI415" s="106"/>
      <c r="QJ415" s="106"/>
      <c r="QK415" s="106"/>
      <c r="QL415" s="106"/>
      <c r="QM415" s="106"/>
      <c r="QN415" s="106"/>
      <c r="QO415" s="106"/>
      <c r="QP415" s="106"/>
      <c r="QQ415" s="106"/>
      <c r="QR415" s="106"/>
      <c r="QS415" s="106"/>
      <c r="QT415" s="106"/>
      <c r="QU415" s="106"/>
      <c r="QV415" s="106"/>
      <c r="QW415" s="106"/>
      <c r="QX415" s="106"/>
      <c r="QY415" s="106"/>
      <c r="QZ415" s="106"/>
      <c r="RA415" s="106"/>
      <c r="RB415" s="106"/>
      <c r="RC415" s="106"/>
      <c r="RD415" s="106"/>
      <c r="RE415" s="106"/>
      <c r="RF415" s="106"/>
      <c r="RG415" s="106"/>
      <c r="RH415" s="106"/>
      <c r="RI415" s="106"/>
      <c r="RJ415" s="106"/>
      <c r="RK415" s="106"/>
      <c r="RL415" s="106"/>
      <c r="RM415" s="106"/>
      <c r="RN415" s="106"/>
      <c r="RO415" s="106"/>
      <c r="RP415" s="106"/>
      <c r="RQ415" s="106"/>
      <c r="RR415" s="106"/>
    </row>
    <row r="416" spans="1:486" x14ac:dyDescent="0.3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14"/>
      <c r="Q416" s="114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06"/>
      <c r="EZ416" s="106"/>
      <c r="FA416" s="106"/>
      <c r="FB416" s="106"/>
      <c r="FC416" s="106"/>
      <c r="FD416" s="106"/>
      <c r="FE416" s="106"/>
      <c r="FF416" s="106"/>
      <c r="FG416" s="106"/>
      <c r="FH416" s="106"/>
      <c r="FI416" s="106"/>
      <c r="FJ416" s="106"/>
      <c r="FK416" s="106"/>
      <c r="FL416" s="106"/>
      <c r="FM416" s="106"/>
      <c r="FN416" s="106"/>
      <c r="FO416" s="106"/>
      <c r="FP416" s="106"/>
      <c r="FQ416" s="106"/>
      <c r="FR416" s="106"/>
      <c r="FS416" s="106"/>
      <c r="FT416" s="106"/>
      <c r="FU416" s="106"/>
      <c r="FV416" s="106"/>
      <c r="FW416" s="106"/>
      <c r="FX416" s="106"/>
      <c r="FY416" s="106"/>
      <c r="FZ416" s="106"/>
      <c r="GA416" s="106"/>
      <c r="GB416" s="106"/>
      <c r="GC416" s="106"/>
      <c r="GD416" s="106"/>
      <c r="GE416" s="106"/>
      <c r="GF416" s="106"/>
      <c r="GG416" s="106"/>
      <c r="GH416" s="106"/>
      <c r="GI416" s="106"/>
      <c r="GJ416" s="106"/>
      <c r="GK416" s="106"/>
      <c r="GL416" s="106"/>
      <c r="GM416" s="106"/>
      <c r="GN416" s="106"/>
      <c r="GO416" s="106"/>
      <c r="GP416" s="106"/>
      <c r="GQ416" s="106"/>
      <c r="GR416" s="106"/>
      <c r="GS416" s="106"/>
      <c r="GT416" s="106"/>
      <c r="GU416" s="106"/>
      <c r="GV416" s="106"/>
      <c r="GW416" s="106"/>
      <c r="GX416" s="106"/>
      <c r="GY416" s="106"/>
      <c r="GZ416" s="106"/>
      <c r="HA416" s="106"/>
      <c r="HB416" s="106"/>
      <c r="HC416" s="106"/>
      <c r="HD416" s="106"/>
      <c r="HE416" s="106"/>
      <c r="HF416" s="106"/>
      <c r="HG416" s="106"/>
      <c r="HH416" s="106"/>
      <c r="HI416" s="106"/>
      <c r="HJ416" s="106"/>
      <c r="HK416" s="106"/>
      <c r="HL416" s="106"/>
      <c r="HM416" s="106"/>
      <c r="HN416" s="106"/>
      <c r="HO416" s="106"/>
      <c r="HP416" s="106"/>
      <c r="HQ416" s="106"/>
      <c r="HR416" s="106"/>
      <c r="HS416" s="106"/>
      <c r="HT416" s="106"/>
      <c r="HU416" s="106"/>
      <c r="HV416" s="106"/>
      <c r="HW416" s="106"/>
      <c r="HX416" s="106"/>
      <c r="HY416" s="106"/>
      <c r="HZ416" s="106"/>
      <c r="IA416" s="106"/>
      <c r="IB416" s="106"/>
      <c r="IC416" s="106"/>
      <c r="ID416" s="106"/>
      <c r="IE416" s="106"/>
      <c r="IF416" s="106"/>
      <c r="IG416" s="106"/>
      <c r="IH416" s="106"/>
      <c r="II416" s="106"/>
      <c r="IJ416" s="106"/>
      <c r="IK416" s="106"/>
      <c r="IL416" s="106"/>
      <c r="IM416" s="106"/>
      <c r="IN416" s="106"/>
      <c r="IO416" s="106"/>
      <c r="IP416" s="106"/>
      <c r="IQ416" s="106"/>
      <c r="IR416" s="106"/>
      <c r="IS416" s="106"/>
      <c r="IT416" s="106"/>
      <c r="IU416" s="106"/>
      <c r="IV416" s="106"/>
      <c r="IW416" s="106"/>
      <c r="IX416" s="106"/>
      <c r="IY416" s="106"/>
      <c r="IZ416" s="106"/>
      <c r="JA416" s="106"/>
      <c r="JB416" s="106"/>
      <c r="JC416" s="106"/>
      <c r="JD416" s="106"/>
      <c r="JE416" s="106"/>
      <c r="JF416" s="106"/>
      <c r="JG416" s="106"/>
      <c r="JH416" s="106"/>
      <c r="JI416" s="106"/>
      <c r="JJ416" s="106"/>
      <c r="JK416" s="106"/>
      <c r="JL416" s="106"/>
      <c r="JM416" s="106"/>
      <c r="JN416" s="106"/>
      <c r="JO416" s="106"/>
      <c r="JP416" s="106"/>
      <c r="JQ416" s="106"/>
      <c r="JR416" s="106"/>
      <c r="JS416" s="106"/>
      <c r="JT416" s="106"/>
      <c r="JU416" s="106"/>
      <c r="JV416" s="106"/>
      <c r="JW416" s="106"/>
      <c r="JX416" s="106"/>
      <c r="JY416" s="106"/>
      <c r="JZ416" s="106"/>
      <c r="KA416" s="106"/>
      <c r="KB416" s="106"/>
      <c r="KC416" s="106"/>
      <c r="KD416" s="106"/>
      <c r="KE416" s="106"/>
      <c r="KF416" s="106"/>
      <c r="KG416" s="106"/>
      <c r="KH416" s="106"/>
      <c r="KI416" s="106"/>
      <c r="KJ416" s="106"/>
      <c r="KK416" s="106"/>
      <c r="KL416" s="106"/>
      <c r="KM416" s="106"/>
      <c r="KN416" s="106"/>
      <c r="KO416" s="106"/>
      <c r="KP416" s="106"/>
      <c r="KQ416" s="106"/>
      <c r="KR416" s="106"/>
      <c r="KS416" s="106"/>
      <c r="KT416" s="106"/>
      <c r="KU416" s="106"/>
      <c r="KV416" s="106"/>
      <c r="KW416" s="106"/>
      <c r="KX416" s="106"/>
      <c r="KY416" s="106"/>
      <c r="KZ416" s="106"/>
      <c r="LA416" s="106"/>
      <c r="LB416" s="106"/>
      <c r="LC416" s="106"/>
      <c r="LD416" s="106"/>
      <c r="LE416" s="106"/>
      <c r="LF416" s="106"/>
      <c r="LG416" s="106"/>
      <c r="LH416" s="106"/>
      <c r="LI416" s="106"/>
      <c r="LJ416" s="106"/>
      <c r="LK416" s="106"/>
      <c r="LL416" s="106"/>
      <c r="LM416" s="106"/>
      <c r="LN416" s="106"/>
      <c r="LO416" s="106"/>
      <c r="LP416" s="106"/>
      <c r="LQ416" s="106"/>
      <c r="LR416" s="106"/>
      <c r="LS416" s="106"/>
      <c r="LT416" s="106"/>
      <c r="LU416" s="106"/>
      <c r="LV416" s="106"/>
      <c r="LW416" s="106"/>
      <c r="LX416" s="106"/>
      <c r="LY416" s="106"/>
      <c r="LZ416" s="106"/>
      <c r="MA416" s="106"/>
      <c r="MB416" s="106"/>
      <c r="MC416" s="106"/>
      <c r="MD416" s="106"/>
      <c r="ME416" s="106"/>
      <c r="MF416" s="106"/>
      <c r="MG416" s="106"/>
      <c r="MH416" s="106"/>
      <c r="MI416" s="106"/>
      <c r="MJ416" s="106"/>
      <c r="MK416" s="106"/>
      <c r="ML416" s="106"/>
      <c r="MM416" s="106"/>
      <c r="MN416" s="106"/>
      <c r="MO416" s="106"/>
      <c r="MP416" s="106"/>
      <c r="MQ416" s="106"/>
      <c r="MR416" s="106"/>
      <c r="MS416" s="106"/>
      <c r="MT416" s="106"/>
      <c r="MU416" s="106"/>
      <c r="MV416" s="106"/>
      <c r="MW416" s="106"/>
      <c r="MX416" s="106"/>
      <c r="MY416" s="106"/>
      <c r="MZ416" s="106"/>
      <c r="NA416" s="106"/>
      <c r="NB416" s="106"/>
      <c r="NC416" s="106"/>
      <c r="ND416" s="106"/>
      <c r="NE416" s="106"/>
      <c r="NF416" s="106"/>
      <c r="NG416" s="106"/>
      <c r="NH416" s="106"/>
      <c r="NI416" s="106"/>
      <c r="NJ416" s="106"/>
      <c r="NK416" s="106"/>
      <c r="NL416" s="106"/>
      <c r="NM416" s="106"/>
      <c r="NN416" s="106"/>
      <c r="NO416" s="106"/>
      <c r="NP416" s="106"/>
      <c r="NQ416" s="106"/>
      <c r="NR416" s="106"/>
      <c r="NS416" s="106"/>
      <c r="NT416" s="106"/>
      <c r="NU416" s="106"/>
      <c r="NV416" s="106"/>
      <c r="NW416" s="106"/>
      <c r="NX416" s="106"/>
      <c r="NY416" s="106"/>
      <c r="NZ416" s="106"/>
      <c r="OA416" s="106"/>
      <c r="OB416" s="106"/>
      <c r="OC416" s="106"/>
      <c r="OD416" s="106"/>
      <c r="OE416" s="106"/>
      <c r="OF416" s="106"/>
      <c r="OG416" s="106"/>
      <c r="OH416" s="106"/>
      <c r="OI416" s="106"/>
      <c r="OJ416" s="106"/>
      <c r="OK416" s="106"/>
      <c r="OL416" s="106"/>
      <c r="OM416" s="106"/>
      <c r="ON416" s="106"/>
      <c r="OO416" s="106"/>
      <c r="OP416" s="106"/>
      <c r="OQ416" s="106"/>
      <c r="OR416" s="106"/>
      <c r="OS416" s="106"/>
      <c r="OT416" s="106"/>
      <c r="OU416" s="106"/>
      <c r="OV416" s="106"/>
      <c r="OW416" s="106"/>
      <c r="OX416" s="106"/>
      <c r="OY416" s="106"/>
      <c r="OZ416" s="106"/>
      <c r="PA416" s="106"/>
      <c r="PB416" s="106"/>
      <c r="PC416" s="106"/>
      <c r="PD416" s="106"/>
      <c r="PE416" s="106"/>
      <c r="PF416" s="106"/>
      <c r="PG416" s="106"/>
      <c r="PH416" s="106"/>
      <c r="PI416" s="106"/>
      <c r="PJ416" s="106"/>
      <c r="PK416" s="106"/>
      <c r="PL416" s="106"/>
      <c r="PM416" s="106"/>
      <c r="PN416" s="106"/>
      <c r="PO416" s="106"/>
      <c r="PP416" s="106"/>
      <c r="PQ416" s="106"/>
      <c r="PR416" s="106"/>
      <c r="PS416" s="106"/>
      <c r="PT416" s="106"/>
      <c r="PU416" s="106"/>
      <c r="PV416" s="106"/>
      <c r="PW416" s="106"/>
      <c r="PX416" s="106"/>
      <c r="PY416" s="106"/>
      <c r="PZ416" s="106"/>
      <c r="QA416" s="106"/>
      <c r="QB416" s="106"/>
      <c r="QC416" s="106"/>
      <c r="QD416" s="106"/>
      <c r="QE416" s="106"/>
      <c r="QF416" s="106"/>
      <c r="QG416" s="106"/>
      <c r="QH416" s="106"/>
      <c r="QI416" s="106"/>
      <c r="QJ416" s="106"/>
      <c r="QK416" s="106"/>
      <c r="QL416" s="106"/>
      <c r="QM416" s="106"/>
      <c r="QN416" s="106"/>
      <c r="QO416" s="106"/>
      <c r="QP416" s="106"/>
      <c r="QQ416" s="106"/>
      <c r="QR416" s="106"/>
      <c r="QS416" s="106"/>
      <c r="QT416" s="106"/>
      <c r="QU416" s="106"/>
      <c r="QV416" s="106"/>
      <c r="QW416" s="106"/>
      <c r="QX416" s="106"/>
      <c r="QY416" s="106"/>
      <c r="QZ416" s="106"/>
      <c r="RA416" s="106"/>
      <c r="RB416" s="106"/>
      <c r="RC416" s="106"/>
      <c r="RD416" s="106"/>
      <c r="RE416" s="106"/>
      <c r="RF416" s="106"/>
      <c r="RG416" s="106"/>
      <c r="RH416" s="106"/>
      <c r="RI416" s="106"/>
      <c r="RJ416" s="106"/>
      <c r="RK416" s="106"/>
      <c r="RL416" s="106"/>
      <c r="RM416" s="106"/>
      <c r="RN416" s="106"/>
      <c r="RO416" s="106"/>
      <c r="RP416" s="106"/>
      <c r="RQ416" s="106"/>
      <c r="RR416" s="106"/>
    </row>
    <row r="417" spans="1:486" x14ac:dyDescent="0.3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14"/>
      <c r="Q417" s="114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06"/>
      <c r="EZ417" s="106"/>
      <c r="FA417" s="106"/>
      <c r="FB417" s="106"/>
      <c r="FC417" s="106"/>
      <c r="FD417" s="106"/>
      <c r="FE417" s="106"/>
      <c r="FF417" s="106"/>
      <c r="FG417" s="106"/>
      <c r="FH417" s="106"/>
      <c r="FI417" s="106"/>
      <c r="FJ417" s="106"/>
      <c r="FK417" s="106"/>
      <c r="FL417" s="106"/>
      <c r="FM417" s="106"/>
      <c r="FN417" s="106"/>
      <c r="FO417" s="106"/>
      <c r="FP417" s="106"/>
      <c r="FQ417" s="106"/>
      <c r="FR417" s="106"/>
      <c r="FS417" s="106"/>
      <c r="FT417" s="106"/>
      <c r="FU417" s="106"/>
      <c r="FV417" s="106"/>
      <c r="FW417" s="106"/>
      <c r="FX417" s="106"/>
      <c r="FY417" s="106"/>
      <c r="FZ417" s="106"/>
      <c r="GA417" s="106"/>
      <c r="GB417" s="106"/>
      <c r="GC417" s="106"/>
      <c r="GD417" s="106"/>
      <c r="GE417" s="106"/>
      <c r="GF417" s="106"/>
      <c r="GG417" s="106"/>
      <c r="GH417" s="106"/>
      <c r="GI417" s="106"/>
      <c r="GJ417" s="106"/>
      <c r="GK417" s="106"/>
      <c r="GL417" s="106"/>
      <c r="GM417" s="106"/>
      <c r="GN417" s="106"/>
      <c r="GO417" s="106"/>
      <c r="GP417" s="106"/>
      <c r="GQ417" s="106"/>
      <c r="GR417" s="106"/>
      <c r="GS417" s="106"/>
      <c r="GT417" s="106"/>
      <c r="GU417" s="106"/>
      <c r="GV417" s="106"/>
      <c r="GW417" s="106"/>
      <c r="GX417" s="106"/>
      <c r="GY417" s="106"/>
      <c r="GZ417" s="106"/>
      <c r="HA417" s="106"/>
      <c r="HB417" s="106"/>
      <c r="HC417" s="106"/>
      <c r="HD417" s="106"/>
      <c r="HE417" s="106"/>
      <c r="HF417" s="106"/>
      <c r="HG417" s="106"/>
      <c r="HH417" s="106"/>
      <c r="HI417" s="106"/>
      <c r="HJ417" s="106"/>
      <c r="HK417" s="106"/>
      <c r="HL417" s="106"/>
      <c r="HM417" s="106"/>
      <c r="HN417" s="106"/>
      <c r="HO417" s="106"/>
      <c r="HP417" s="106"/>
      <c r="HQ417" s="106"/>
      <c r="HR417" s="106"/>
      <c r="HS417" s="106"/>
      <c r="HT417" s="106"/>
      <c r="HU417" s="106"/>
      <c r="HV417" s="106"/>
      <c r="HW417" s="106"/>
      <c r="HX417" s="106"/>
      <c r="HY417" s="106"/>
      <c r="HZ417" s="106"/>
      <c r="IA417" s="106"/>
      <c r="IB417" s="106"/>
      <c r="IC417" s="106"/>
      <c r="ID417" s="106"/>
      <c r="IE417" s="106"/>
      <c r="IF417" s="106"/>
      <c r="IG417" s="106"/>
      <c r="IH417" s="106"/>
      <c r="II417" s="106"/>
      <c r="IJ417" s="106"/>
      <c r="IK417" s="106"/>
      <c r="IL417" s="106"/>
      <c r="IM417" s="106"/>
      <c r="IN417" s="106"/>
      <c r="IO417" s="106"/>
      <c r="IP417" s="106"/>
      <c r="IQ417" s="106"/>
      <c r="IR417" s="106"/>
      <c r="IS417" s="106"/>
      <c r="IT417" s="106"/>
      <c r="IU417" s="106"/>
      <c r="IV417" s="106"/>
      <c r="IW417" s="106"/>
      <c r="IX417" s="106"/>
      <c r="IY417" s="106"/>
      <c r="IZ417" s="106"/>
      <c r="JA417" s="106"/>
      <c r="JB417" s="106"/>
      <c r="JC417" s="106"/>
      <c r="JD417" s="106"/>
      <c r="JE417" s="106"/>
      <c r="JF417" s="106"/>
      <c r="JG417" s="106"/>
      <c r="JH417" s="106"/>
      <c r="JI417" s="106"/>
      <c r="JJ417" s="106"/>
      <c r="JK417" s="106"/>
      <c r="JL417" s="106"/>
      <c r="JM417" s="106"/>
      <c r="JN417" s="106"/>
      <c r="JO417" s="106"/>
      <c r="JP417" s="106"/>
      <c r="JQ417" s="106"/>
      <c r="JR417" s="106"/>
      <c r="JS417" s="106"/>
      <c r="JT417" s="106"/>
      <c r="JU417" s="106"/>
      <c r="JV417" s="106"/>
      <c r="JW417" s="106"/>
      <c r="JX417" s="106"/>
      <c r="JY417" s="106"/>
      <c r="JZ417" s="106"/>
      <c r="KA417" s="106"/>
      <c r="KB417" s="106"/>
      <c r="KC417" s="106"/>
      <c r="KD417" s="106"/>
      <c r="KE417" s="106"/>
      <c r="KF417" s="106"/>
      <c r="KG417" s="106"/>
      <c r="KH417" s="106"/>
      <c r="KI417" s="106"/>
      <c r="KJ417" s="106"/>
      <c r="KK417" s="106"/>
      <c r="KL417" s="106"/>
      <c r="KM417" s="106"/>
      <c r="KN417" s="106"/>
      <c r="KO417" s="106"/>
      <c r="KP417" s="106"/>
      <c r="KQ417" s="106"/>
      <c r="KR417" s="106"/>
      <c r="KS417" s="106"/>
      <c r="KT417" s="106"/>
      <c r="KU417" s="106"/>
      <c r="KV417" s="106"/>
      <c r="KW417" s="106"/>
      <c r="KX417" s="106"/>
      <c r="KY417" s="106"/>
      <c r="KZ417" s="106"/>
      <c r="LA417" s="106"/>
      <c r="LB417" s="106"/>
      <c r="LC417" s="106"/>
      <c r="LD417" s="106"/>
      <c r="LE417" s="106"/>
      <c r="LF417" s="106"/>
      <c r="LG417" s="106"/>
      <c r="LH417" s="106"/>
      <c r="LI417" s="106"/>
      <c r="LJ417" s="106"/>
      <c r="LK417" s="106"/>
      <c r="LL417" s="106"/>
      <c r="LM417" s="106"/>
      <c r="LN417" s="106"/>
      <c r="LO417" s="106"/>
      <c r="LP417" s="106"/>
      <c r="LQ417" s="106"/>
      <c r="LR417" s="106"/>
      <c r="LS417" s="106"/>
      <c r="LT417" s="106"/>
      <c r="LU417" s="106"/>
      <c r="LV417" s="106"/>
      <c r="LW417" s="106"/>
      <c r="LX417" s="106"/>
      <c r="LY417" s="106"/>
      <c r="LZ417" s="106"/>
      <c r="MA417" s="106"/>
      <c r="MB417" s="106"/>
      <c r="MC417" s="106"/>
      <c r="MD417" s="106"/>
      <c r="ME417" s="106"/>
      <c r="MF417" s="106"/>
      <c r="MG417" s="106"/>
      <c r="MH417" s="106"/>
      <c r="MI417" s="106"/>
      <c r="MJ417" s="106"/>
      <c r="MK417" s="106"/>
      <c r="ML417" s="106"/>
      <c r="MM417" s="106"/>
      <c r="MN417" s="106"/>
      <c r="MO417" s="106"/>
      <c r="MP417" s="106"/>
      <c r="MQ417" s="106"/>
      <c r="MR417" s="106"/>
      <c r="MS417" s="106"/>
      <c r="MT417" s="106"/>
      <c r="MU417" s="106"/>
      <c r="MV417" s="106"/>
      <c r="MW417" s="106"/>
      <c r="MX417" s="106"/>
      <c r="MY417" s="106"/>
      <c r="MZ417" s="106"/>
      <c r="NA417" s="106"/>
      <c r="NB417" s="106"/>
      <c r="NC417" s="106"/>
      <c r="ND417" s="106"/>
      <c r="NE417" s="106"/>
      <c r="NF417" s="106"/>
      <c r="NG417" s="106"/>
      <c r="NH417" s="106"/>
      <c r="NI417" s="106"/>
      <c r="NJ417" s="106"/>
      <c r="NK417" s="106"/>
      <c r="NL417" s="106"/>
      <c r="NM417" s="106"/>
      <c r="NN417" s="106"/>
      <c r="NO417" s="106"/>
      <c r="NP417" s="106"/>
      <c r="NQ417" s="106"/>
      <c r="NR417" s="106"/>
      <c r="NS417" s="106"/>
      <c r="NT417" s="106"/>
      <c r="NU417" s="106"/>
      <c r="NV417" s="106"/>
      <c r="NW417" s="106"/>
      <c r="NX417" s="106"/>
      <c r="NY417" s="106"/>
      <c r="NZ417" s="106"/>
      <c r="OA417" s="106"/>
      <c r="OB417" s="106"/>
      <c r="OC417" s="106"/>
      <c r="OD417" s="106"/>
      <c r="OE417" s="106"/>
      <c r="OF417" s="106"/>
      <c r="OG417" s="106"/>
      <c r="OH417" s="106"/>
      <c r="OI417" s="106"/>
      <c r="OJ417" s="106"/>
      <c r="OK417" s="106"/>
      <c r="OL417" s="106"/>
      <c r="OM417" s="106"/>
      <c r="ON417" s="106"/>
      <c r="OO417" s="106"/>
      <c r="OP417" s="106"/>
      <c r="OQ417" s="106"/>
      <c r="OR417" s="106"/>
      <c r="OS417" s="106"/>
      <c r="OT417" s="106"/>
      <c r="OU417" s="106"/>
      <c r="OV417" s="106"/>
      <c r="OW417" s="106"/>
      <c r="OX417" s="106"/>
      <c r="OY417" s="106"/>
      <c r="OZ417" s="106"/>
      <c r="PA417" s="106"/>
      <c r="PB417" s="106"/>
      <c r="PC417" s="106"/>
      <c r="PD417" s="106"/>
      <c r="PE417" s="106"/>
      <c r="PF417" s="106"/>
      <c r="PG417" s="106"/>
      <c r="PH417" s="106"/>
      <c r="PI417" s="106"/>
      <c r="PJ417" s="106"/>
      <c r="PK417" s="106"/>
      <c r="PL417" s="106"/>
      <c r="PM417" s="106"/>
      <c r="PN417" s="106"/>
      <c r="PO417" s="106"/>
      <c r="PP417" s="106"/>
      <c r="PQ417" s="106"/>
      <c r="PR417" s="106"/>
      <c r="PS417" s="106"/>
      <c r="PT417" s="106"/>
      <c r="PU417" s="106"/>
      <c r="PV417" s="106"/>
      <c r="PW417" s="106"/>
      <c r="PX417" s="106"/>
      <c r="PY417" s="106"/>
      <c r="PZ417" s="106"/>
      <c r="QA417" s="106"/>
      <c r="QB417" s="106"/>
      <c r="QC417" s="106"/>
      <c r="QD417" s="106"/>
      <c r="QE417" s="106"/>
      <c r="QF417" s="106"/>
      <c r="QG417" s="106"/>
      <c r="QH417" s="106"/>
      <c r="QI417" s="106"/>
      <c r="QJ417" s="106"/>
      <c r="QK417" s="106"/>
      <c r="QL417" s="106"/>
      <c r="QM417" s="106"/>
      <c r="QN417" s="106"/>
      <c r="QO417" s="106"/>
      <c r="QP417" s="106"/>
      <c r="QQ417" s="106"/>
      <c r="QR417" s="106"/>
      <c r="QS417" s="106"/>
      <c r="QT417" s="106"/>
      <c r="QU417" s="106"/>
      <c r="QV417" s="106"/>
      <c r="QW417" s="106"/>
      <c r="QX417" s="106"/>
      <c r="QY417" s="106"/>
      <c r="QZ417" s="106"/>
      <c r="RA417" s="106"/>
      <c r="RB417" s="106"/>
      <c r="RC417" s="106"/>
      <c r="RD417" s="106"/>
      <c r="RE417" s="106"/>
      <c r="RF417" s="106"/>
      <c r="RG417" s="106"/>
      <c r="RH417" s="106"/>
      <c r="RI417" s="106"/>
      <c r="RJ417" s="106"/>
      <c r="RK417" s="106"/>
      <c r="RL417" s="106"/>
      <c r="RM417" s="106"/>
      <c r="RN417" s="106"/>
      <c r="RO417" s="106"/>
      <c r="RP417" s="106"/>
      <c r="RQ417" s="106"/>
      <c r="RR417" s="106"/>
    </row>
    <row r="418" spans="1:486" x14ac:dyDescent="0.3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14"/>
      <c r="Q418" s="114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06"/>
      <c r="EZ418" s="106"/>
      <c r="FA418" s="106"/>
      <c r="FB418" s="106"/>
      <c r="FC418" s="106"/>
      <c r="FD418" s="106"/>
      <c r="FE418" s="106"/>
      <c r="FF418" s="106"/>
      <c r="FG418" s="106"/>
      <c r="FH418" s="106"/>
      <c r="FI418" s="106"/>
      <c r="FJ418" s="106"/>
      <c r="FK418" s="106"/>
      <c r="FL418" s="106"/>
      <c r="FM418" s="106"/>
      <c r="FN418" s="106"/>
      <c r="FO418" s="106"/>
      <c r="FP418" s="106"/>
      <c r="FQ418" s="106"/>
      <c r="FR418" s="106"/>
      <c r="FS418" s="106"/>
      <c r="FT418" s="106"/>
      <c r="FU418" s="106"/>
      <c r="FV418" s="106"/>
      <c r="FW418" s="106"/>
      <c r="FX418" s="106"/>
      <c r="FY418" s="106"/>
      <c r="FZ418" s="106"/>
      <c r="GA418" s="106"/>
      <c r="GB418" s="106"/>
      <c r="GC418" s="106"/>
      <c r="GD418" s="106"/>
      <c r="GE418" s="106"/>
      <c r="GF418" s="106"/>
      <c r="GG418" s="106"/>
      <c r="GH418" s="106"/>
      <c r="GI418" s="106"/>
      <c r="GJ418" s="106"/>
      <c r="GK418" s="106"/>
      <c r="GL418" s="106"/>
      <c r="GM418" s="106"/>
      <c r="GN418" s="106"/>
      <c r="GO418" s="106"/>
      <c r="GP418" s="106"/>
      <c r="GQ418" s="106"/>
      <c r="GR418" s="106"/>
      <c r="GS418" s="106"/>
      <c r="GT418" s="106"/>
      <c r="GU418" s="106"/>
      <c r="GV418" s="106"/>
      <c r="GW418" s="106"/>
      <c r="GX418" s="106"/>
      <c r="GY418" s="106"/>
      <c r="GZ418" s="106"/>
      <c r="HA418" s="106"/>
      <c r="HB418" s="106"/>
      <c r="HC418" s="106"/>
      <c r="HD418" s="106"/>
      <c r="HE418" s="106"/>
      <c r="HF418" s="106"/>
      <c r="HG418" s="106"/>
      <c r="HH418" s="106"/>
      <c r="HI418" s="106"/>
      <c r="HJ418" s="106"/>
      <c r="HK418" s="106"/>
      <c r="HL418" s="106"/>
      <c r="HM418" s="106"/>
      <c r="HN418" s="106"/>
      <c r="HO418" s="106"/>
      <c r="HP418" s="106"/>
      <c r="HQ418" s="106"/>
      <c r="HR418" s="106"/>
      <c r="HS418" s="106"/>
      <c r="HT418" s="106"/>
      <c r="HU418" s="106"/>
      <c r="HV418" s="106"/>
      <c r="HW418" s="106"/>
      <c r="HX418" s="106"/>
      <c r="HY418" s="106"/>
      <c r="HZ418" s="106"/>
      <c r="IA418" s="106"/>
      <c r="IB418" s="106"/>
      <c r="IC418" s="106"/>
      <c r="ID418" s="106"/>
      <c r="IE418" s="106"/>
      <c r="IF418" s="106"/>
      <c r="IG418" s="106"/>
      <c r="IH418" s="106"/>
      <c r="II418" s="106"/>
      <c r="IJ418" s="106"/>
      <c r="IK418" s="106"/>
      <c r="IL418" s="106"/>
      <c r="IM418" s="106"/>
      <c r="IN418" s="106"/>
      <c r="IO418" s="106"/>
      <c r="IP418" s="106"/>
      <c r="IQ418" s="106"/>
      <c r="IR418" s="106"/>
      <c r="IS418" s="106"/>
      <c r="IT418" s="106"/>
      <c r="IU418" s="106"/>
      <c r="IV418" s="106"/>
      <c r="IW418" s="106"/>
      <c r="IX418" s="106"/>
      <c r="IY418" s="106"/>
      <c r="IZ418" s="106"/>
      <c r="JA418" s="106"/>
      <c r="JB418" s="106"/>
      <c r="JC418" s="106"/>
      <c r="JD418" s="106"/>
      <c r="JE418" s="106"/>
      <c r="JF418" s="106"/>
      <c r="JG418" s="106"/>
      <c r="JH418" s="106"/>
      <c r="JI418" s="106"/>
      <c r="JJ418" s="106"/>
      <c r="JK418" s="106"/>
      <c r="JL418" s="106"/>
      <c r="JM418" s="106"/>
      <c r="JN418" s="106"/>
      <c r="JO418" s="106"/>
      <c r="JP418" s="106"/>
      <c r="JQ418" s="106"/>
      <c r="JR418" s="106"/>
      <c r="JS418" s="106"/>
      <c r="JT418" s="106"/>
      <c r="JU418" s="106"/>
      <c r="JV418" s="106"/>
      <c r="JW418" s="106"/>
      <c r="JX418" s="106"/>
      <c r="JY418" s="106"/>
      <c r="JZ418" s="106"/>
      <c r="KA418" s="106"/>
      <c r="KB418" s="106"/>
      <c r="KC418" s="106"/>
      <c r="KD418" s="106"/>
      <c r="KE418" s="106"/>
      <c r="KF418" s="106"/>
      <c r="KG418" s="106"/>
      <c r="KH418" s="106"/>
      <c r="KI418" s="106"/>
      <c r="KJ418" s="106"/>
      <c r="KK418" s="106"/>
      <c r="KL418" s="106"/>
      <c r="KM418" s="106"/>
      <c r="KN418" s="106"/>
      <c r="KO418" s="106"/>
      <c r="KP418" s="106"/>
      <c r="KQ418" s="106"/>
      <c r="KR418" s="106"/>
      <c r="KS418" s="106"/>
      <c r="KT418" s="106"/>
      <c r="KU418" s="106"/>
      <c r="KV418" s="106"/>
      <c r="KW418" s="106"/>
      <c r="KX418" s="106"/>
      <c r="KY418" s="106"/>
      <c r="KZ418" s="106"/>
      <c r="LA418" s="106"/>
      <c r="LB418" s="106"/>
      <c r="LC418" s="106"/>
      <c r="LD418" s="106"/>
      <c r="LE418" s="106"/>
      <c r="LF418" s="106"/>
      <c r="LG418" s="106"/>
      <c r="LH418" s="106"/>
      <c r="LI418" s="106"/>
      <c r="LJ418" s="106"/>
      <c r="LK418" s="106"/>
      <c r="LL418" s="106"/>
      <c r="LM418" s="106"/>
      <c r="LN418" s="106"/>
      <c r="LO418" s="106"/>
      <c r="LP418" s="106"/>
      <c r="LQ418" s="106"/>
      <c r="LR418" s="106"/>
      <c r="LS418" s="106"/>
      <c r="LT418" s="106"/>
      <c r="LU418" s="106"/>
      <c r="LV418" s="106"/>
      <c r="LW418" s="106"/>
      <c r="LX418" s="106"/>
      <c r="LY418" s="106"/>
      <c r="LZ418" s="106"/>
      <c r="MA418" s="106"/>
      <c r="MB418" s="106"/>
      <c r="MC418" s="106"/>
      <c r="MD418" s="106"/>
      <c r="ME418" s="106"/>
      <c r="MF418" s="106"/>
      <c r="MG418" s="106"/>
      <c r="MH418" s="106"/>
      <c r="MI418" s="106"/>
      <c r="MJ418" s="106"/>
      <c r="MK418" s="106"/>
      <c r="ML418" s="106"/>
      <c r="MM418" s="106"/>
      <c r="MN418" s="106"/>
      <c r="MO418" s="106"/>
      <c r="MP418" s="106"/>
      <c r="MQ418" s="106"/>
      <c r="MR418" s="106"/>
      <c r="MS418" s="106"/>
      <c r="MT418" s="106"/>
      <c r="MU418" s="106"/>
      <c r="MV418" s="106"/>
      <c r="MW418" s="106"/>
      <c r="MX418" s="106"/>
      <c r="MY418" s="106"/>
      <c r="MZ418" s="106"/>
      <c r="NA418" s="106"/>
      <c r="NB418" s="106"/>
      <c r="NC418" s="106"/>
      <c r="ND418" s="106"/>
      <c r="NE418" s="106"/>
      <c r="NF418" s="106"/>
      <c r="NG418" s="106"/>
      <c r="NH418" s="106"/>
      <c r="NI418" s="106"/>
      <c r="NJ418" s="106"/>
      <c r="NK418" s="106"/>
      <c r="NL418" s="106"/>
      <c r="NM418" s="106"/>
      <c r="NN418" s="106"/>
      <c r="NO418" s="106"/>
      <c r="NP418" s="106"/>
      <c r="NQ418" s="106"/>
      <c r="NR418" s="106"/>
      <c r="NS418" s="106"/>
      <c r="NT418" s="106"/>
      <c r="NU418" s="106"/>
      <c r="NV418" s="106"/>
      <c r="NW418" s="106"/>
      <c r="NX418" s="106"/>
      <c r="NY418" s="106"/>
      <c r="NZ418" s="106"/>
      <c r="OA418" s="106"/>
      <c r="OB418" s="106"/>
      <c r="OC418" s="106"/>
      <c r="OD418" s="106"/>
      <c r="OE418" s="106"/>
      <c r="OF418" s="106"/>
      <c r="OG418" s="106"/>
      <c r="OH418" s="106"/>
      <c r="OI418" s="106"/>
      <c r="OJ418" s="106"/>
      <c r="OK418" s="106"/>
      <c r="OL418" s="106"/>
      <c r="OM418" s="106"/>
      <c r="ON418" s="106"/>
      <c r="OO418" s="106"/>
      <c r="OP418" s="106"/>
      <c r="OQ418" s="106"/>
      <c r="OR418" s="106"/>
      <c r="OS418" s="106"/>
      <c r="OT418" s="106"/>
      <c r="OU418" s="106"/>
      <c r="OV418" s="106"/>
      <c r="OW418" s="106"/>
      <c r="OX418" s="106"/>
      <c r="OY418" s="106"/>
      <c r="OZ418" s="106"/>
      <c r="PA418" s="106"/>
      <c r="PB418" s="106"/>
      <c r="PC418" s="106"/>
      <c r="PD418" s="106"/>
      <c r="PE418" s="106"/>
      <c r="PF418" s="106"/>
      <c r="PG418" s="106"/>
      <c r="PH418" s="106"/>
      <c r="PI418" s="106"/>
      <c r="PJ418" s="106"/>
      <c r="PK418" s="106"/>
      <c r="PL418" s="106"/>
      <c r="PM418" s="106"/>
      <c r="PN418" s="106"/>
      <c r="PO418" s="106"/>
      <c r="PP418" s="106"/>
      <c r="PQ418" s="106"/>
      <c r="PR418" s="106"/>
      <c r="PS418" s="106"/>
      <c r="PT418" s="106"/>
      <c r="PU418" s="106"/>
      <c r="PV418" s="106"/>
      <c r="PW418" s="106"/>
      <c r="PX418" s="106"/>
      <c r="PY418" s="106"/>
      <c r="PZ418" s="106"/>
      <c r="QA418" s="106"/>
      <c r="QB418" s="106"/>
      <c r="QC418" s="106"/>
      <c r="QD418" s="106"/>
      <c r="QE418" s="106"/>
      <c r="QF418" s="106"/>
      <c r="QG418" s="106"/>
      <c r="QH418" s="106"/>
      <c r="QI418" s="106"/>
      <c r="QJ418" s="106"/>
      <c r="QK418" s="106"/>
      <c r="QL418" s="106"/>
      <c r="QM418" s="106"/>
      <c r="QN418" s="106"/>
      <c r="QO418" s="106"/>
      <c r="QP418" s="106"/>
      <c r="QQ418" s="106"/>
      <c r="QR418" s="106"/>
      <c r="QS418" s="106"/>
      <c r="QT418" s="106"/>
      <c r="QU418" s="106"/>
      <c r="QV418" s="106"/>
      <c r="QW418" s="106"/>
      <c r="QX418" s="106"/>
      <c r="QY418" s="106"/>
      <c r="QZ418" s="106"/>
      <c r="RA418" s="106"/>
      <c r="RB418" s="106"/>
      <c r="RC418" s="106"/>
      <c r="RD418" s="106"/>
      <c r="RE418" s="106"/>
      <c r="RF418" s="106"/>
      <c r="RG418" s="106"/>
      <c r="RH418" s="106"/>
      <c r="RI418" s="106"/>
      <c r="RJ418" s="106"/>
      <c r="RK418" s="106"/>
      <c r="RL418" s="106"/>
      <c r="RM418" s="106"/>
      <c r="RN418" s="106"/>
      <c r="RO418" s="106"/>
      <c r="RP418" s="106"/>
      <c r="RQ418" s="106"/>
      <c r="RR418" s="106"/>
    </row>
    <row r="419" spans="1:486" x14ac:dyDescent="0.3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14"/>
      <c r="Q419" s="114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06"/>
      <c r="EZ419" s="106"/>
      <c r="FA419" s="106"/>
      <c r="FB419" s="106"/>
      <c r="FC419" s="106"/>
      <c r="FD419" s="106"/>
      <c r="FE419" s="106"/>
      <c r="FF419" s="106"/>
      <c r="FG419" s="106"/>
      <c r="FH419" s="106"/>
      <c r="FI419" s="106"/>
      <c r="FJ419" s="106"/>
      <c r="FK419" s="106"/>
      <c r="FL419" s="106"/>
      <c r="FM419" s="106"/>
      <c r="FN419" s="106"/>
      <c r="FO419" s="106"/>
      <c r="FP419" s="106"/>
      <c r="FQ419" s="106"/>
      <c r="FR419" s="106"/>
      <c r="FS419" s="106"/>
      <c r="FT419" s="106"/>
      <c r="FU419" s="106"/>
      <c r="FV419" s="106"/>
      <c r="FW419" s="106"/>
      <c r="FX419" s="106"/>
      <c r="FY419" s="106"/>
      <c r="FZ419" s="106"/>
      <c r="GA419" s="106"/>
      <c r="GB419" s="106"/>
      <c r="GC419" s="106"/>
      <c r="GD419" s="106"/>
      <c r="GE419" s="106"/>
      <c r="GF419" s="106"/>
      <c r="GG419" s="106"/>
      <c r="GH419" s="106"/>
      <c r="GI419" s="106"/>
      <c r="GJ419" s="106"/>
      <c r="GK419" s="106"/>
      <c r="GL419" s="106"/>
      <c r="GM419" s="106"/>
      <c r="GN419" s="106"/>
      <c r="GO419" s="106"/>
      <c r="GP419" s="106"/>
      <c r="GQ419" s="106"/>
      <c r="GR419" s="106"/>
      <c r="GS419" s="106"/>
      <c r="GT419" s="106"/>
      <c r="GU419" s="106"/>
      <c r="GV419" s="106"/>
      <c r="GW419" s="106"/>
      <c r="GX419" s="106"/>
      <c r="GY419" s="106"/>
      <c r="GZ419" s="106"/>
      <c r="HA419" s="106"/>
      <c r="HB419" s="106"/>
      <c r="HC419" s="106"/>
      <c r="HD419" s="106"/>
      <c r="HE419" s="106"/>
      <c r="HF419" s="106"/>
      <c r="HG419" s="106"/>
      <c r="HH419" s="106"/>
      <c r="HI419" s="106"/>
      <c r="HJ419" s="106"/>
      <c r="HK419" s="106"/>
      <c r="HL419" s="106"/>
      <c r="HM419" s="106"/>
      <c r="HN419" s="106"/>
      <c r="HO419" s="106"/>
      <c r="HP419" s="106"/>
      <c r="HQ419" s="106"/>
      <c r="HR419" s="106"/>
      <c r="HS419" s="106"/>
      <c r="HT419" s="106"/>
      <c r="HU419" s="106"/>
      <c r="HV419" s="106"/>
      <c r="HW419" s="106"/>
      <c r="HX419" s="106"/>
      <c r="HY419" s="106"/>
      <c r="HZ419" s="106"/>
      <c r="IA419" s="106"/>
      <c r="IB419" s="106"/>
      <c r="IC419" s="106"/>
      <c r="ID419" s="106"/>
      <c r="IE419" s="106"/>
      <c r="IF419" s="106"/>
      <c r="IG419" s="106"/>
      <c r="IH419" s="106"/>
      <c r="II419" s="106"/>
      <c r="IJ419" s="106"/>
      <c r="IK419" s="106"/>
      <c r="IL419" s="106"/>
      <c r="IM419" s="106"/>
      <c r="IN419" s="106"/>
      <c r="IO419" s="106"/>
      <c r="IP419" s="106"/>
      <c r="IQ419" s="106"/>
      <c r="IR419" s="106"/>
      <c r="IS419" s="106"/>
      <c r="IT419" s="106"/>
      <c r="IU419" s="106"/>
      <c r="IV419" s="106"/>
      <c r="IW419" s="106"/>
      <c r="IX419" s="106"/>
      <c r="IY419" s="106"/>
      <c r="IZ419" s="106"/>
      <c r="JA419" s="106"/>
      <c r="JB419" s="106"/>
      <c r="JC419" s="106"/>
      <c r="JD419" s="106"/>
      <c r="JE419" s="106"/>
      <c r="JF419" s="106"/>
      <c r="JG419" s="106"/>
      <c r="JH419" s="106"/>
      <c r="JI419" s="106"/>
      <c r="JJ419" s="106"/>
      <c r="JK419" s="106"/>
      <c r="JL419" s="106"/>
      <c r="JM419" s="106"/>
      <c r="JN419" s="106"/>
      <c r="JO419" s="106"/>
      <c r="JP419" s="106"/>
      <c r="JQ419" s="106"/>
      <c r="JR419" s="106"/>
      <c r="JS419" s="106"/>
      <c r="JT419" s="106"/>
      <c r="JU419" s="106"/>
      <c r="JV419" s="106"/>
      <c r="JW419" s="106"/>
      <c r="JX419" s="106"/>
      <c r="JY419" s="106"/>
      <c r="JZ419" s="106"/>
      <c r="KA419" s="106"/>
      <c r="KB419" s="106"/>
      <c r="KC419" s="106"/>
      <c r="KD419" s="106"/>
      <c r="KE419" s="106"/>
      <c r="KF419" s="106"/>
      <c r="KG419" s="106"/>
      <c r="KH419" s="106"/>
      <c r="KI419" s="106"/>
      <c r="KJ419" s="106"/>
      <c r="KK419" s="106"/>
      <c r="KL419" s="106"/>
      <c r="KM419" s="106"/>
      <c r="KN419" s="106"/>
      <c r="KO419" s="106"/>
      <c r="KP419" s="106"/>
      <c r="KQ419" s="106"/>
      <c r="KR419" s="106"/>
      <c r="KS419" s="106"/>
      <c r="KT419" s="106"/>
      <c r="KU419" s="106"/>
      <c r="KV419" s="106"/>
      <c r="KW419" s="106"/>
      <c r="KX419" s="106"/>
      <c r="KY419" s="106"/>
      <c r="KZ419" s="106"/>
      <c r="LA419" s="106"/>
      <c r="LB419" s="106"/>
      <c r="LC419" s="106"/>
      <c r="LD419" s="106"/>
      <c r="LE419" s="106"/>
      <c r="LF419" s="106"/>
      <c r="LG419" s="106"/>
      <c r="LH419" s="106"/>
      <c r="LI419" s="106"/>
      <c r="LJ419" s="106"/>
      <c r="LK419" s="106"/>
      <c r="LL419" s="106"/>
      <c r="LM419" s="106"/>
      <c r="LN419" s="106"/>
      <c r="LO419" s="106"/>
      <c r="LP419" s="106"/>
      <c r="LQ419" s="106"/>
      <c r="LR419" s="106"/>
      <c r="LS419" s="106"/>
      <c r="LT419" s="106"/>
      <c r="LU419" s="106"/>
      <c r="LV419" s="106"/>
      <c r="LW419" s="106"/>
      <c r="LX419" s="106"/>
      <c r="LY419" s="106"/>
      <c r="LZ419" s="106"/>
      <c r="MA419" s="106"/>
      <c r="MB419" s="106"/>
      <c r="MC419" s="106"/>
      <c r="MD419" s="106"/>
      <c r="ME419" s="106"/>
      <c r="MF419" s="106"/>
      <c r="MG419" s="106"/>
      <c r="MH419" s="106"/>
      <c r="MI419" s="106"/>
      <c r="MJ419" s="106"/>
      <c r="MK419" s="106"/>
      <c r="ML419" s="106"/>
      <c r="MM419" s="106"/>
      <c r="MN419" s="106"/>
      <c r="MO419" s="106"/>
      <c r="MP419" s="106"/>
      <c r="MQ419" s="106"/>
      <c r="MR419" s="106"/>
      <c r="MS419" s="106"/>
      <c r="MT419" s="106"/>
      <c r="MU419" s="106"/>
      <c r="MV419" s="106"/>
      <c r="MW419" s="106"/>
      <c r="MX419" s="106"/>
      <c r="MY419" s="106"/>
      <c r="MZ419" s="106"/>
      <c r="NA419" s="106"/>
      <c r="NB419" s="106"/>
      <c r="NC419" s="106"/>
      <c r="ND419" s="106"/>
      <c r="NE419" s="106"/>
      <c r="NF419" s="106"/>
      <c r="NG419" s="106"/>
      <c r="NH419" s="106"/>
      <c r="NI419" s="106"/>
      <c r="NJ419" s="106"/>
      <c r="NK419" s="106"/>
      <c r="NL419" s="106"/>
      <c r="NM419" s="106"/>
      <c r="NN419" s="106"/>
      <c r="NO419" s="106"/>
      <c r="NP419" s="106"/>
      <c r="NQ419" s="106"/>
      <c r="NR419" s="106"/>
      <c r="NS419" s="106"/>
      <c r="NT419" s="106"/>
      <c r="NU419" s="106"/>
      <c r="NV419" s="106"/>
      <c r="NW419" s="106"/>
      <c r="NX419" s="106"/>
      <c r="NY419" s="106"/>
      <c r="NZ419" s="106"/>
      <c r="OA419" s="106"/>
      <c r="OB419" s="106"/>
      <c r="OC419" s="106"/>
      <c r="OD419" s="106"/>
      <c r="OE419" s="106"/>
      <c r="OF419" s="106"/>
      <c r="OG419" s="106"/>
      <c r="OH419" s="106"/>
      <c r="OI419" s="106"/>
      <c r="OJ419" s="106"/>
      <c r="OK419" s="106"/>
      <c r="OL419" s="106"/>
      <c r="OM419" s="106"/>
      <c r="ON419" s="106"/>
      <c r="OO419" s="106"/>
      <c r="OP419" s="106"/>
      <c r="OQ419" s="106"/>
      <c r="OR419" s="106"/>
      <c r="OS419" s="106"/>
      <c r="OT419" s="106"/>
      <c r="OU419" s="106"/>
      <c r="OV419" s="106"/>
      <c r="OW419" s="106"/>
      <c r="OX419" s="106"/>
      <c r="OY419" s="106"/>
      <c r="OZ419" s="106"/>
      <c r="PA419" s="106"/>
      <c r="PB419" s="106"/>
      <c r="PC419" s="106"/>
      <c r="PD419" s="106"/>
      <c r="PE419" s="106"/>
      <c r="PF419" s="106"/>
      <c r="PG419" s="106"/>
      <c r="PH419" s="106"/>
      <c r="PI419" s="106"/>
      <c r="PJ419" s="106"/>
      <c r="PK419" s="106"/>
      <c r="PL419" s="106"/>
      <c r="PM419" s="106"/>
      <c r="PN419" s="106"/>
      <c r="PO419" s="106"/>
      <c r="PP419" s="106"/>
      <c r="PQ419" s="106"/>
      <c r="PR419" s="106"/>
      <c r="PS419" s="106"/>
      <c r="PT419" s="106"/>
      <c r="PU419" s="106"/>
      <c r="PV419" s="106"/>
      <c r="PW419" s="106"/>
      <c r="PX419" s="106"/>
      <c r="PY419" s="106"/>
      <c r="PZ419" s="106"/>
      <c r="QA419" s="106"/>
      <c r="QB419" s="106"/>
      <c r="QC419" s="106"/>
      <c r="QD419" s="106"/>
      <c r="QE419" s="106"/>
      <c r="QF419" s="106"/>
      <c r="QG419" s="106"/>
      <c r="QH419" s="106"/>
      <c r="QI419" s="106"/>
      <c r="QJ419" s="106"/>
      <c r="QK419" s="106"/>
      <c r="QL419" s="106"/>
      <c r="QM419" s="106"/>
      <c r="QN419" s="106"/>
      <c r="QO419" s="106"/>
      <c r="QP419" s="106"/>
      <c r="QQ419" s="106"/>
      <c r="QR419" s="106"/>
      <c r="QS419" s="106"/>
      <c r="QT419" s="106"/>
      <c r="QU419" s="106"/>
      <c r="QV419" s="106"/>
      <c r="QW419" s="106"/>
      <c r="QX419" s="106"/>
      <c r="QY419" s="106"/>
      <c r="QZ419" s="106"/>
      <c r="RA419" s="106"/>
      <c r="RB419" s="106"/>
      <c r="RC419" s="106"/>
      <c r="RD419" s="106"/>
      <c r="RE419" s="106"/>
      <c r="RF419" s="106"/>
      <c r="RG419" s="106"/>
      <c r="RH419" s="106"/>
      <c r="RI419" s="106"/>
      <c r="RJ419" s="106"/>
      <c r="RK419" s="106"/>
      <c r="RL419" s="106"/>
      <c r="RM419" s="106"/>
      <c r="RN419" s="106"/>
      <c r="RO419" s="106"/>
      <c r="RP419" s="106"/>
      <c r="RQ419" s="106"/>
      <c r="RR419" s="106"/>
    </row>
    <row r="420" spans="1:486" x14ac:dyDescent="0.3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14"/>
      <c r="Q420" s="114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06"/>
      <c r="EZ420" s="106"/>
      <c r="FA420" s="106"/>
      <c r="FB420" s="106"/>
      <c r="FC420" s="106"/>
      <c r="FD420" s="106"/>
      <c r="FE420" s="106"/>
      <c r="FF420" s="106"/>
      <c r="FG420" s="106"/>
      <c r="FH420" s="106"/>
      <c r="FI420" s="106"/>
      <c r="FJ420" s="106"/>
      <c r="FK420" s="106"/>
      <c r="FL420" s="106"/>
      <c r="FM420" s="106"/>
      <c r="FN420" s="106"/>
      <c r="FO420" s="106"/>
      <c r="FP420" s="106"/>
      <c r="FQ420" s="106"/>
      <c r="FR420" s="106"/>
      <c r="FS420" s="106"/>
      <c r="FT420" s="106"/>
      <c r="FU420" s="106"/>
      <c r="FV420" s="106"/>
      <c r="FW420" s="106"/>
      <c r="FX420" s="106"/>
      <c r="FY420" s="106"/>
      <c r="FZ420" s="106"/>
      <c r="GA420" s="106"/>
      <c r="GB420" s="106"/>
      <c r="GC420" s="106"/>
      <c r="GD420" s="106"/>
      <c r="GE420" s="106"/>
      <c r="GF420" s="106"/>
      <c r="GG420" s="106"/>
      <c r="GH420" s="106"/>
      <c r="GI420" s="106"/>
      <c r="GJ420" s="106"/>
      <c r="GK420" s="106"/>
      <c r="GL420" s="106"/>
      <c r="GM420" s="106"/>
      <c r="GN420" s="106"/>
      <c r="GO420" s="106"/>
      <c r="GP420" s="106"/>
      <c r="GQ420" s="106"/>
      <c r="GR420" s="106"/>
      <c r="GS420" s="106"/>
      <c r="GT420" s="106"/>
      <c r="GU420" s="106"/>
      <c r="GV420" s="106"/>
      <c r="GW420" s="106"/>
      <c r="GX420" s="106"/>
      <c r="GY420" s="106"/>
      <c r="GZ420" s="106"/>
      <c r="HA420" s="106"/>
      <c r="HB420" s="106"/>
      <c r="HC420" s="106"/>
      <c r="HD420" s="106"/>
      <c r="HE420" s="106"/>
      <c r="HF420" s="106"/>
      <c r="HG420" s="106"/>
      <c r="HH420" s="106"/>
      <c r="HI420" s="106"/>
      <c r="HJ420" s="106"/>
      <c r="HK420" s="106"/>
      <c r="HL420" s="106"/>
      <c r="HM420" s="106"/>
      <c r="HN420" s="106"/>
      <c r="HO420" s="106"/>
      <c r="HP420" s="106"/>
      <c r="HQ420" s="106"/>
      <c r="HR420" s="106"/>
      <c r="HS420" s="106"/>
      <c r="HT420" s="106"/>
      <c r="HU420" s="106"/>
      <c r="HV420" s="106"/>
      <c r="HW420" s="106"/>
      <c r="HX420" s="106"/>
      <c r="HY420" s="106"/>
      <c r="HZ420" s="106"/>
      <c r="IA420" s="106"/>
      <c r="IB420" s="106"/>
      <c r="IC420" s="106"/>
      <c r="ID420" s="106"/>
      <c r="IE420" s="106"/>
      <c r="IF420" s="106"/>
      <c r="IG420" s="106"/>
      <c r="IH420" s="106"/>
      <c r="II420" s="106"/>
      <c r="IJ420" s="106"/>
      <c r="IK420" s="106"/>
      <c r="IL420" s="106"/>
      <c r="IM420" s="106"/>
      <c r="IN420" s="106"/>
      <c r="IO420" s="106"/>
      <c r="IP420" s="106"/>
      <c r="IQ420" s="106"/>
      <c r="IR420" s="106"/>
      <c r="IS420" s="106"/>
      <c r="IT420" s="106"/>
      <c r="IU420" s="106"/>
      <c r="IV420" s="106"/>
      <c r="IW420" s="106"/>
      <c r="IX420" s="106"/>
      <c r="IY420" s="106"/>
      <c r="IZ420" s="106"/>
      <c r="JA420" s="106"/>
      <c r="JB420" s="106"/>
      <c r="JC420" s="106"/>
      <c r="JD420" s="106"/>
      <c r="JE420" s="106"/>
      <c r="JF420" s="106"/>
      <c r="JG420" s="106"/>
      <c r="JH420" s="106"/>
      <c r="JI420" s="106"/>
      <c r="JJ420" s="106"/>
      <c r="JK420" s="106"/>
      <c r="JL420" s="106"/>
      <c r="JM420" s="106"/>
      <c r="JN420" s="106"/>
      <c r="JO420" s="106"/>
      <c r="JP420" s="106"/>
      <c r="JQ420" s="106"/>
      <c r="JR420" s="106"/>
      <c r="JS420" s="106"/>
      <c r="JT420" s="106"/>
      <c r="JU420" s="106"/>
      <c r="JV420" s="106"/>
      <c r="JW420" s="106"/>
      <c r="JX420" s="106"/>
      <c r="JY420" s="106"/>
      <c r="JZ420" s="106"/>
      <c r="KA420" s="106"/>
      <c r="KB420" s="106"/>
      <c r="KC420" s="106"/>
      <c r="KD420" s="106"/>
      <c r="KE420" s="106"/>
      <c r="KF420" s="106"/>
      <c r="KG420" s="106"/>
      <c r="KH420" s="106"/>
      <c r="KI420" s="106"/>
      <c r="KJ420" s="106"/>
      <c r="KK420" s="106"/>
      <c r="KL420" s="106"/>
      <c r="KM420" s="106"/>
      <c r="KN420" s="106"/>
      <c r="KO420" s="106"/>
      <c r="KP420" s="106"/>
      <c r="KQ420" s="106"/>
      <c r="KR420" s="106"/>
      <c r="KS420" s="106"/>
      <c r="KT420" s="106"/>
      <c r="KU420" s="106"/>
      <c r="KV420" s="106"/>
      <c r="KW420" s="106"/>
      <c r="KX420" s="106"/>
      <c r="KY420" s="106"/>
      <c r="KZ420" s="106"/>
      <c r="LA420" s="106"/>
      <c r="LB420" s="106"/>
      <c r="LC420" s="106"/>
      <c r="LD420" s="106"/>
      <c r="LE420" s="106"/>
      <c r="LF420" s="106"/>
      <c r="LG420" s="106"/>
      <c r="LH420" s="106"/>
      <c r="LI420" s="106"/>
      <c r="LJ420" s="106"/>
      <c r="LK420" s="106"/>
      <c r="LL420" s="106"/>
      <c r="LM420" s="106"/>
      <c r="LN420" s="106"/>
      <c r="LO420" s="106"/>
      <c r="LP420" s="106"/>
      <c r="LQ420" s="106"/>
      <c r="LR420" s="106"/>
      <c r="LS420" s="106"/>
      <c r="LT420" s="106"/>
      <c r="LU420" s="106"/>
      <c r="LV420" s="106"/>
      <c r="LW420" s="106"/>
      <c r="LX420" s="106"/>
      <c r="LY420" s="106"/>
      <c r="LZ420" s="106"/>
      <c r="MA420" s="106"/>
      <c r="MB420" s="106"/>
      <c r="MC420" s="106"/>
      <c r="MD420" s="106"/>
      <c r="ME420" s="106"/>
      <c r="MF420" s="106"/>
      <c r="MG420" s="106"/>
      <c r="MH420" s="106"/>
      <c r="MI420" s="106"/>
      <c r="MJ420" s="106"/>
      <c r="MK420" s="106"/>
      <c r="ML420" s="106"/>
      <c r="MM420" s="106"/>
      <c r="MN420" s="106"/>
      <c r="MO420" s="106"/>
      <c r="MP420" s="106"/>
      <c r="MQ420" s="106"/>
      <c r="MR420" s="106"/>
      <c r="MS420" s="106"/>
      <c r="MT420" s="106"/>
      <c r="MU420" s="106"/>
      <c r="MV420" s="106"/>
      <c r="MW420" s="106"/>
      <c r="MX420" s="106"/>
      <c r="MY420" s="106"/>
      <c r="MZ420" s="106"/>
      <c r="NA420" s="106"/>
      <c r="NB420" s="106"/>
      <c r="NC420" s="106"/>
      <c r="ND420" s="106"/>
      <c r="NE420" s="106"/>
      <c r="NF420" s="106"/>
      <c r="NG420" s="106"/>
      <c r="NH420" s="106"/>
      <c r="NI420" s="106"/>
      <c r="NJ420" s="106"/>
      <c r="NK420" s="106"/>
      <c r="NL420" s="106"/>
      <c r="NM420" s="106"/>
      <c r="NN420" s="106"/>
      <c r="NO420" s="106"/>
      <c r="NP420" s="106"/>
      <c r="NQ420" s="106"/>
      <c r="NR420" s="106"/>
      <c r="NS420" s="106"/>
      <c r="NT420" s="106"/>
      <c r="NU420" s="106"/>
      <c r="NV420" s="106"/>
      <c r="NW420" s="106"/>
      <c r="NX420" s="106"/>
      <c r="NY420" s="106"/>
      <c r="NZ420" s="106"/>
      <c r="OA420" s="106"/>
      <c r="OB420" s="106"/>
      <c r="OC420" s="106"/>
      <c r="OD420" s="106"/>
      <c r="OE420" s="106"/>
      <c r="OF420" s="106"/>
      <c r="OG420" s="106"/>
      <c r="OH420" s="106"/>
      <c r="OI420" s="106"/>
      <c r="OJ420" s="106"/>
      <c r="OK420" s="106"/>
      <c r="OL420" s="106"/>
      <c r="OM420" s="106"/>
      <c r="ON420" s="106"/>
      <c r="OO420" s="106"/>
      <c r="OP420" s="106"/>
      <c r="OQ420" s="106"/>
      <c r="OR420" s="106"/>
      <c r="OS420" s="106"/>
      <c r="OT420" s="106"/>
      <c r="OU420" s="106"/>
      <c r="OV420" s="106"/>
      <c r="OW420" s="106"/>
      <c r="OX420" s="106"/>
      <c r="OY420" s="106"/>
      <c r="OZ420" s="106"/>
      <c r="PA420" s="106"/>
      <c r="PB420" s="106"/>
      <c r="PC420" s="106"/>
      <c r="PD420" s="106"/>
      <c r="PE420" s="106"/>
      <c r="PF420" s="106"/>
      <c r="PG420" s="106"/>
      <c r="PH420" s="106"/>
      <c r="PI420" s="106"/>
      <c r="PJ420" s="106"/>
      <c r="PK420" s="106"/>
      <c r="PL420" s="106"/>
      <c r="PM420" s="106"/>
      <c r="PN420" s="106"/>
      <c r="PO420" s="106"/>
      <c r="PP420" s="106"/>
      <c r="PQ420" s="106"/>
      <c r="PR420" s="106"/>
      <c r="PS420" s="106"/>
      <c r="PT420" s="106"/>
      <c r="PU420" s="106"/>
      <c r="PV420" s="106"/>
      <c r="PW420" s="106"/>
      <c r="PX420" s="106"/>
      <c r="PY420" s="106"/>
      <c r="PZ420" s="106"/>
      <c r="QA420" s="106"/>
      <c r="QB420" s="106"/>
      <c r="QC420" s="106"/>
      <c r="QD420" s="106"/>
      <c r="QE420" s="106"/>
      <c r="QF420" s="106"/>
      <c r="QG420" s="106"/>
      <c r="QH420" s="106"/>
      <c r="QI420" s="106"/>
      <c r="QJ420" s="106"/>
      <c r="QK420" s="106"/>
      <c r="QL420" s="106"/>
      <c r="QM420" s="106"/>
      <c r="QN420" s="106"/>
      <c r="QO420" s="106"/>
      <c r="QP420" s="106"/>
      <c r="QQ420" s="106"/>
      <c r="QR420" s="106"/>
      <c r="QS420" s="106"/>
      <c r="QT420" s="106"/>
      <c r="QU420" s="106"/>
      <c r="QV420" s="106"/>
      <c r="QW420" s="106"/>
      <c r="QX420" s="106"/>
      <c r="QY420" s="106"/>
      <c r="QZ420" s="106"/>
      <c r="RA420" s="106"/>
      <c r="RB420" s="106"/>
      <c r="RC420" s="106"/>
      <c r="RD420" s="106"/>
      <c r="RE420" s="106"/>
      <c r="RF420" s="106"/>
      <c r="RG420" s="106"/>
      <c r="RH420" s="106"/>
      <c r="RI420" s="106"/>
      <c r="RJ420" s="106"/>
      <c r="RK420" s="106"/>
      <c r="RL420" s="106"/>
      <c r="RM420" s="106"/>
      <c r="RN420" s="106"/>
      <c r="RO420" s="106"/>
      <c r="RP420" s="106"/>
      <c r="RQ420" s="106"/>
      <c r="RR420" s="106"/>
    </row>
    <row r="421" spans="1:486" x14ac:dyDescent="0.3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14"/>
      <c r="Q421" s="114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06"/>
      <c r="EZ421" s="106"/>
      <c r="FA421" s="106"/>
      <c r="FB421" s="106"/>
      <c r="FC421" s="106"/>
      <c r="FD421" s="106"/>
      <c r="FE421" s="106"/>
      <c r="FF421" s="106"/>
      <c r="FG421" s="106"/>
      <c r="FH421" s="106"/>
      <c r="FI421" s="106"/>
      <c r="FJ421" s="106"/>
      <c r="FK421" s="106"/>
      <c r="FL421" s="106"/>
      <c r="FM421" s="106"/>
      <c r="FN421" s="106"/>
      <c r="FO421" s="106"/>
      <c r="FP421" s="106"/>
      <c r="FQ421" s="106"/>
      <c r="FR421" s="106"/>
      <c r="FS421" s="106"/>
      <c r="FT421" s="106"/>
      <c r="FU421" s="106"/>
      <c r="FV421" s="106"/>
      <c r="FW421" s="106"/>
      <c r="FX421" s="106"/>
      <c r="FY421" s="106"/>
      <c r="FZ421" s="106"/>
      <c r="GA421" s="106"/>
      <c r="GB421" s="106"/>
      <c r="GC421" s="106"/>
      <c r="GD421" s="106"/>
      <c r="GE421" s="106"/>
      <c r="GF421" s="106"/>
      <c r="GG421" s="106"/>
      <c r="GH421" s="106"/>
      <c r="GI421" s="106"/>
      <c r="GJ421" s="106"/>
      <c r="GK421" s="106"/>
      <c r="GL421" s="106"/>
      <c r="GM421" s="106"/>
      <c r="GN421" s="106"/>
      <c r="GO421" s="106"/>
      <c r="GP421" s="106"/>
      <c r="GQ421" s="106"/>
      <c r="GR421" s="106"/>
      <c r="GS421" s="106"/>
      <c r="GT421" s="106"/>
      <c r="GU421" s="106"/>
      <c r="GV421" s="106"/>
      <c r="GW421" s="106"/>
      <c r="GX421" s="106"/>
      <c r="GY421" s="106"/>
      <c r="GZ421" s="106"/>
      <c r="HA421" s="106"/>
      <c r="HB421" s="106"/>
      <c r="HC421" s="106"/>
      <c r="HD421" s="106"/>
      <c r="HE421" s="106"/>
      <c r="HF421" s="106"/>
      <c r="HG421" s="106"/>
      <c r="HH421" s="106"/>
      <c r="HI421" s="106"/>
      <c r="HJ421" s="106"/>
      <c r="HK421" s="106"/>
      <c r="HL421" s="106"/>
      <c r="HM421" s="106"/>
      <c r="HN421" s="106"/>
      <c r="HO421" s="106"/>
      <c r="HP421" s="106"/>
      <c r="HQ421" s="106"/>
      <c r="HR421" s="106"/>
      <c r="HS421" s="106"/>
      <c r="HT421" s="106"/>
      <c r="HU421" s="106"/>
      <c r="HV421" s="106"/>
      <c r="HW421" s="106"/>
      <c r="HX421" s="106"/>
      <c r="HY421" s="106"/>
      <c r="HZ421" s="106"/>
      <c r="IA421" s="106"/>
      <c r="IB421" s="106"/>
      <c r="IC421" s="106"/>
      <c r="ID421" s="106"/>
      <c r="IE421" s="106"/>
      <c r="IF421" s="106"/>
      <c r="IG421" s="106"/>
      <c r="IH421" s="106"/>
      <c r="II421" s="106"/>
      <c r="IJ421" s="106"/>
      <c r="IK421" s="106"/>
      <c r="IL421" s="106"/>
      <c r="IM421" s="106"/>
      <c r="IN421" s="106"/>
      <c r="IO421" s="106"/>
      <c r="IP421" s="106"/>
      <c r="IQ421" s="106"/>
      <c r="IR421" s="106"/>
      <c r="IS421" s="106"/>
      <c r="IT421" s="106"/>
      <c r="IU421" s="106"/>
      <c r="IV421" s="106"/>
      <c r="IW421" s="106"/>
      <c r="IX421" s="106"/>
      <c r="IY421" s="106"/>
      <c r="IZ421" s="106"/>
      <c r="JA421" s="106"/>
      <c r="JB421" s="106"/>
      <c r="JC421" s="106"/>
      <c r="JD421" s="106"/>
      <c r="JE421" s="106"/>
      <c r="JF421" s="106"/>
      <c r="JG421" s="106"/>
      <c r="JH421" s="106"/>
      <c r="JI421" s="106"/>
      <c r="JJ421" s="106"/>
      <c r="JK421" s="106"/>
      <c r="JL421" s="106"/>
      <c r="JM421" s="106"/>
      <c r="JN421" s="106"/>
      <c r="JO421" s="106"/>
      <c r="JP421" s="106"/>
      <c r="JQ421" s="106"/>
      <c r="JR421" s="106"/>
      <c r="JS421" s="106"/>
      <c r="JT421" s="106"/>
      <c r="JU421" s="106"/>
      <c r="JV421" s="106"/>
      <c r="JW421" s="106"/>
      <c r="JX421" s="106"/>
      <c r="JY421" s="106"/>
      <c r="JZ421" s="106"/>
      <c r="KA421" s="106"/>
      <c r="KB421" s="106"/>
      <c r="KC421" s="106"/>
      <c r="KD421" s="106"/>
      <c r="KE421" s="106"/>
      <c r="KF421" s="106"/>
      <c r="KG421" s="106"/>
      <c r="KH421" s="106"/>
      <c r="KI421" s="106"/>
      <c r="KJ421" s="106"/>
      <c r="KK421" s="106"/>
      <c r="KL421" s="106"/>
      <c r="KM421" s="106"/>
      <c r="KN421" s="106"/>
      <c r="KO421" s="106"/>
      <c r="KP421" s="106"/>
      <c r="KQ421" s="106"/>
      <c r="KR421" s="106"/>
      <c r="KS421" s="106"/>
      <c r="KT421" s="106"/>
      <c r="KU421" s="106"/>
      <c r="KV421" s="106"/>
      <c r="KW421" s="106"/>
      <c r="KX421" s="106"/>
      <c r="KY421" s="106"/>
      <c r="KZ421" s="106"/>
      <c r="LA421" s="106"/>
      <c r="LB421" s="106"/>
      <c r="LC421" s="106"/>
      <c r="LD421" s="106"/>
      <c r="LE421" s="106"/>
      <c r="LF421" s="106"/>
      <c r="LG421" s="106"/>
      <c r="LH421" s="106"/>
      <c r="LI421" s="106"/>
      <c r="LJ421" s="106"/>
      <c r="LK421" s="106"/>
      <c r="LL421" s="106"/>
      <c r="LM421" s="106"/>
      <c r="LN421" s="106"/>
      <c r="LO421" s="106"/>
      <c r="LP421" s="106"/>
      <c r="LQ421" s="106"/>
      <c r="LR421" s="106"/>
      <c r="LS421" s="106"/>
      <c r="LT421" s="106"/>
      <c r="LU421" s="106"/>
      <c r="LV421" s="106"/>
      <c r="LW421" s="106"/>
      <c r="LX421" s="106"/>
      <c r="LY421" s="106"/>
      <c r="LZ421" s="106"/>
      <c r="MA421" s="106"/>
      <c r="MB421" s="106"/>
      <c r="MC421" s="106"/>
      <c r="MD421" s="106"/>
      <c r="ME421" s="106"/>
      <c r="MF421" s="106"/>
      <c r="MG421" s="106"/>
      <c r="MH421" s="106"/>
      <c r="MI421" s="106"/>
      <c r="MJ421" s="106"/>
      <c r="MK421" s="106"/>
      <c r="ML421" s="106"/>
      <c r="MM421" s="106"/>
      <c r="MN421" s="106"/>
      <c r="MO421" s="106"/>
      <c r="MP421" s="106"/>
      <c r="MQ421" s="106"/>
      <c r="MR421" s="106"/>
      <c r="MS421" s="106"/>
      <c r="MT421" s="106"/>
      <c r="MU421" s="106"/>
      <c r="MV421" s="106"/>
      <c r="MW421" s="106"/>
      <c r="MX421" s="106"/>
      <c r="MY421" s="106"/>
      <c r="MZ421" s="106"/>
      <c r="NA421" s="106"/>
      <c r="NB421" s="106"/>
      <c r="NC421" s="106"/>
      <c r="ND421" s="106"/>
      <c r="NE421" s="106"/>
      <c r="NF421" s="106"/>
      <c r="NG421" s="106"/>
      <c r="NH421" s="106"/>
      <c r="NI421" s="106"/>
      <c r="NJ421" s="106"/>
      <c r="NK421" s="106"/>
      <c r="NL421" s="106"/>
      <c r="NM421" s="106"/>
      <c r="NN421" s="106"/>
      <c r="NO421" s="106"/>
      <c r="NP421" s="106"/>
      <c r="NQ421" s="106"/>
      <c r="NR421" s="106"/>
      <c r="NS421" s="106"/>
      <c r="NT421" s="106"/>
      <c r="NU421" s="106"/>
      <c r="NV421" s="106"/>
      <c r="NW421" s="106"/>
      <c r="NX421" s="106"/>
      <c r="NY421" s="106"/>
      <c r="NZ421" s="106"/>
      <c r="OA421" s="106"/>
      <c r="OB421" s="106"/>
      <c r="OC421" s="106"/>
      <c r="OD421" s="106"/>
      <c r="OE421" s="106"/>
      <c r="OF421" s="106"/>
      <c r="OG421" s="106"/>
      <c r="OH421" s="106"/>
      <c r="OI421" s="106"/>
      <c r="OJ421" s="106"/>
      <c r="OK421" s="106"/>
      <c r="OL421" s="106"/>
      <c r="OM421" s="106"/>
      <c r="ON421" s="106"/>
      <c r="OO421" s="106"/>
      <c r="OP421" s="106"/>
      <c r="OQ421" s="106"/>
      <c r="OR421" s="106"/>
      <c r="OS421" s="106"/>
      <c r="OT421" s="106"/>
      <c r="OU421" s="106"/>
      <c r="OV421" s="106"/>
      <c r="OW421" s="106"/>
      <c r="OX421" s="106"/>
      <c r="OY421" s="106"/>
      <c r="OZ421" s="106"/>
      <c r="PA421" s="106"/>
      <c r="PB421" s="106"/>
      <c r="PC421" s="106"/>
      <c r="PD421" s="106"/>
      <c r="PE421" s="106"/>
      <c r="PF421" s="106"/>
      <c r="PG421" s="106"/>
      <c r="PH421" s="106"/>
      <c r="PI421" s="106"/>
      <c r="PJ421" s="106"/>
      <c r="PK421" s="106"/>
      <c r="PL421" s="106"/>
      <c r="PM421" s="106"/>
      <c r="PN421" s="106"/>
      <c r="PO421" s="106"/>
      <c r="PP421" s="106"/>
      <c r="PQ421" s="106"/>
      <c r="PR421" s="106"/>
      <c r="PS421" s="106"/>
      <c r="PT421" s="106"/>
      <c r="PU421" s="106"/>
      <c r="PV421" s="106"/>
      <c r="PW421" s="106"/>
      <c r="PX421" s="106"/>
      <c r="PY421" s="106"/>
      <c r="PZ421" s="106"/>
      <c r="QA421" s="106"/>
      <c r="QB421" s="106"/>
      <c r="QC421" s="106"/>
      <c r="QD421" s="106"/>
      <c r="QE421" s="106"/>
      <c r="QF421" s="106"/>
      <c r="QG421" s="106"/>
      <c r="QH421" s="106"/>
      <c r="QI421" s="106"/>
      <c r="QJ421" s="106"/>
      <c r="QK421" s="106"/>
      <c r="QL421" s="106"/>
      <c r="QM421" s="106"/>
      <c r="QN421" s="106"/>
      <c r="QO421" s="106"/>
      <c r="QP421" s="106"/>
      <c r="QQ421" s="106"/>
      <c r="QR421" s="106"/>
      <c r="QS421" s="106"/>
      <c r="QT421" s="106"/>
      <c r="QU421" s="106"/>
      <c r="QV421" s="106"/>
      <c r="QW421" s="106"/>
      <c r="QX421" s="106"/>
      <c r="QY421" s="106"/>
      <c r="QZ421" s="106"/>
      <c r="RA421" s="106"/>
      <c r="RB421" s="106"/>
      <c r="RC421" s="106"/>
      <c r="RD421" s="106"/>
      <c r="RE421" s="106"/>
      <c r="RF421" s="106"/>
      <c r="RG421" s="106"/>
      <c r="RH421" s="106"/>
      <c r="RI421" s="106"/>
      <c r="RJ421" s="106"/>
      <c r="RK421" s="106"/>
      <c r="RL421" s="106"/>
      <c r="RM421" s="106"/>
      <c r="RN421" s="106"/>
      <c r="RO421" s="106"/>
      <c r="RP421" s="106"/>
      <c r="RQ421" s="106"/>
      <c r="RR421" s="106"/>
    </row>
    <row r="422" spans="1:486" x14ac:dyDescent="0.3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14"/>
      <c r="Q422" s="114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06"/>
      <c r="EZ422" s="106"/>
      <c r="FA422" s="106"/>
      <c r="FB422" s="106"/>
      <c r="FC422" s="106"/>
      <c r="FD422" s="106"/>
      <c r="FE422" s="106"/>
      <c r="FF422" s="106"/>
      <c r="FG422" s="106"/>
      <c r="FH422" s="106"/>
      <c r="FI422" s="106"/>
      <c r="FJ422" s="106"/>
      <c r="FK422" s="106"/>
      <c r="FL422" s="106"/>
      <c r="FM422" s="106"/>
      <c r="FN422" s="106"/>
      <c r="FO422" s="106"/>
      <c r="FP422" s="106"/>
      <c r="FQ422" s="106"/>
      <c r="FR422" s="106"/>
      <c r="FS422" s="106"/>
      <c r="FT422" s="106"/>
      <c r="FU422" s="106"/>
      <c r="FV422" s="106"/>
      <c r="FW422" s="106"/>
      <c r="FX422" s="106"/>
      <c r="FY422" s="106"/>
      <c r="FZ422" s="106"/>
      <c r="GA422" s="106"/>
      <c r="GB422" s="106"/>
      <c r="GC422" s="106"/>
      <c r="GD422" s="106"/>
      <c r="GE422" s="106"/>
      <c r="GF422" s="106"/>
      <c r="GG422" s="106"/>
      <c r="GH422" s="106"/>
      <c r="GI422" s="106"/>
      <c r="GJ422" s="106"/>
      <c r="GK422" s="106"/>
      <c r="GL422" s="106"/>
      <c r="GM422" s="106"/>
      <c r="GN422" s="106"/>
      <c r="GO422" s="106"/>
      <c r="GP422" s="106"/>
      <c r="GQ422" s="106"/>
      <c r="GR422" s="106"/>
      <c r="GS422" s="106"/>
      <c r="GT422" s="106"/>
      <c r="GU422" s="106"/>
      <c r="GV422" s="106"/>
      <c r="GW422" s="106"/>
      <c r="GX422" s="106"/>
      <c r="GY422" s="106"/>
      <c r="GZ422" s="106"/>
      <c r="HA422" s="106"/>
      <c r="HB422" s="106"/>
      <c r="HC422" s="106"/>
      <c r="HD422" s="106"/>
      <c r="HE422" s="106"/>
      <c r="HF422" s="106"/>
      <c r="HG422" s="106"/>
      <c r="HH422" s="106"/>
      <c r="HI422" s="106"/>
      <c r="HJ422" s="106"/>
      <c r="HK422" s="106"/>
      <c r="HL422" s="106"/>
      <c r="HM422" s="106"/>
      <c r="HN422" s="106"/>
      <c r="HO422" s="106"/>
      <c r="HP422" s="106"/>
      <c r="HQ422" s="106"/>
      <c r="HR422" s="106"/>
      <c r="HS422" s="106"/>
      <c r="HT422" s="106"/>
      <c r="HU422" s="106"/>
      <c r="HV422" s="106"/>
      <c r="HW422" s="106"/>
      <c r="HX422" s="106"/>
      <c r="HY422" s="106"/>
      <c r="HZ422" s="106"/>
      <c r="IA422" s="106"/>
      <c r="IB422" s="106"/>
      <c r="IC422" s="106"/>
      <c r="ID422" s="106"/>
      <c r="IE422" s="106"/>
      <c r="IF422" s="106"/>
      <c r="IG422" s="106"/>
      <c r="IH422" s="106"/>
      <c r="II422" s="106"/>
      <c r="IJ422" s="106"/>
      <c r="IK422" s="106"/>
      <c r="IL422" s="106"/>
      <c r="IM422" s="106"/>
      <c r="IN422" s="106"/>
      <c r="IO422" s="106"/>
      <c r="IP422" s="106"/>
      <c r="IQ422" s="106"/>
      <c r="IR422" s="106"/>
      <c r="IS422" s="106"/>
      <c r="IT422" s="106"/>
      <c r="IU422" s="106"/>
      <c r="IV422" s="106"/>
      <c r="IW422" s="106"/>
      <c r="IX422" s="106"/>
      <c r="IY422" s="106"/>
      <c r="IZ422" s="106"/>
      <c r="JA422" s="106"/>
      <c r="JB422" s="106"/>
      <c r="JC422" s="106"/>
      <c r="JD422" s="106"/>
      <c r="JE422" s="106"/>
      <c r="JF422" s="106"/>
      <c r="JG422" s="106"/>
      <c r="JH422" s="106"/>
      <c r="JI422" s="106"/>
      <c r="JJ422" s="106"/>
      <c r="JK422" s="106"/>
      <c r="JL422" s="106"/>
      <c r="JM422" s="106"/>
      <c r="JN422" s="106"/>
      <c r="JO422" s="106"/>
      <c r="JP422" s="106"/>
      <c r="JQ422" s="106"/>
      <c r="JR422" s="106"/>
      <c r="JS422" s="106"/>
      <c r="JT422" s="106"/>
      <c r="JU422" s="106"/>
      <c r="JV422" s="106"/>
      <c r="JW422" s="106"/>
      <c r="JX422" s="106"/>
      <c r="JY422" s="106"/>
      <c r="JZ422" s="106"/>
      <c r="KA422" s="106"/>
      <c r="KB422" s="106"/>
      <c r="KC422" s="106"/>
      <c r="KD422" s="106"/>
      <c r="KE422" s="106"/>
      <c r="KF422" s="106"/>
      <c r="KG422" s="106"/>
      <c r="KH422" s="106"/>
      <c r="KI422" s="106"/>
      <c r="KJ422" s="106"/>
      <c r="KK422" s="106"/>
      <c r="KL422" s="106"/>
      <c r="KM422" s="106"/>
      <c r="KN422" s="106"/>
      <c r="KO422" s="106"/>
      <c r="KP422" s="106"/>
      <c r="KQ422" s="106"/>
      <c r="KR422" s="106"/>
      <c r="KS422" s="106"/>
      <c r="KT422" s="106"/>
      <c r="KU422" s="106"/>
      <c r="KV422" s="106"/>
      <c r="KW422" s="106"/>
      <c r="KX422" s="106"/>
      <c r="KY422" s="106"/>
      <c r="KZ422" s="106"/>
      <c r="LA422" s="106"/>
      <c r="LB422" s="106"/>
      <c r="LC422" s="106"/>
      <c r="LD422" s="106"/>
      <c r="LE422" s="106"/>
      <c r="LF422" s="106"/>
      <c r="LG422" s="106"/>
      <c r="LH422" s="106"/>
      <c r="LI422" s="106"/>
      <c r="LJ422" s="106"/>
      <c r="LK422" s="106"/>
      <c r="LL422" s="106"/>
      <c r="LM422" s="106"/>
      <c r="LN422" s="106"/>
      <c r="LO422" s="106"/>
      <c r="LP422" s="106"/>
      <c r="LQ422" s="106"/>
      <c r="LR422" s="106"/>
      <c r="LS422" s="106"/>
      <c r="LT422" s="106"/>
      <c r="LU422" s="106"/>
      <c r="LV422" s="106"/>
      <c r="LW422" s="106"/>
      <c r="LX422" s="106"/>
      <c r="LY422" s="106"/>
      <c r="LZ422" s="106"/>
      <c r="MA422" s="106"/>
      <c r="MB422" s="106"/>
      <c r="MC422" s="106"/>
      <c r="MD422" s="106"/>
      <c r="ME422" s="106"/>
      <c r="MF422" s="106"/>
      <c r="MG422" s="106"/>
      <c r="MH422" s="106"/>
      <c r="MI422" s="106"/>
      <c r="MJ422" s="106"/>
      <c r="MK422" s="106"/>
      <c r="ML422" s="106"/>
      <c r="MM422" s="106"/>
      <c r="MN422" s="106"/>
      <c r="MO422" s="106"/>
      <c r="MP422" s="106"/>
      <c r="MQ422" s="106"/>
      <c r="MR422" s="106"/>
      <c r="MS422" s="106"/>
      <c r="MT422" s="106"/>
      <c r="MU422" s="106"/>
      <c r="MV422" s="106"/>
      <c r="MW422" s="106"/>
      <c r="MX422" s="106"/>
      <c r="MY422" s="106"/>
      <c r="MZ422" s="106"/>
      <c r="NA422" s="106"/>
      <c r="NB422" s="106"/>
      <c r="NC422" s="106"/>
      <c r="ND422" s="106"/>
      <c r="NE422" s="106"/>
      <c r="NF422" s="106"/>
      <c r="NG422" s="106"/>
      <c r="NH422" s="106"/>
      <c r="NI422" s="106"/>
      <c r="NJ422" s="106"/>
      <c r="NK422" s="106"/>
      <c r="NL422" s="106"/>
      <c r="NM422" s="106"/>
      <c r="NN422" s="106"/>
      <c r="NO422" s="106"/>
      <c r="NP422" s="106"/>
      <c r="NQ422" s="106"/>
      <c r="NR422" s="106"/>
      <c r="NS422" s="106"/>
      <c r="NT422" s="106"/>
      <c r="NU422" s="106"/>
      <c r="NV422" s="106"/>
      <c r="NW422" s="106"/>
      <c r="NX422" s="106"/>
      <c r="NY422" s="106"/>
      <c r="NZ422" s="106"/>
      <c r="OA422" s="106"/>
      <c r="OB422" s="106"/>
      <c r="OC422" s="106"/>
      <c r="OD422" s="106"/>
      <c r="OE422" s="106"/>
      <c r="OF422" s="106"/>
      <c r="OG422" s="106"/>
      <c r="OH422" s="106"/>
      <c r="OI422" s="106"/>
      <c r="OJ422" s="106"/>
      <c r="OK422" s="106"/>
      <c r="OL422" s="106"/>
      <c r="OM422" s="106"/>
      <c r="ON422" s="106"/>
      <c r="OO422" s="106"/>
      <c r="OP422" s="106"/>
      <c r="OQ422" s="106"/>
      <c r="OR422" s="106"/>
      <c r="OS422" s="106"/>
      <c r="OT422" s="106"/>
      <c r="OU422" s="106"/>
      <c r="OV422" s="106"/>
      <c r="OW422" s="106"/>
      <c r="OX422" s="106"/>
      <c r="OY422" s="106"/>
      <c r="OZ422" s="106"/>
      <c r="PA422" s="106"/>
      <c r="PB422" s="106"/>
      <c r="PC422" s="106"/>
      <c r="PD422" s="106"/>
      <c r="PE422" s="106"/>
      <c r="PF422" s="106"/>
      <c r="PG422" s="106"/>
      <c r="PH422" s="106"/>
      <c r="PI422" s="106"/>
      <c r="PJ422" s="106"/>
      <c r="PK422" s="106"/>
      <c r="PL422" s="106"/>
      <c r="PM422" s="106"/>
      <c r="PN422" s="106"/>
      <c r="PO422" s="106"/>
      <c r="PP422" s="106"/>
      <c r="PQ422" s="106"/>
      <c r="PR422" s="106"/>
      <c r="PS422" s="106"/>
      <c r="PT422" s="106"/>
      <c r="PU422" s="106"/>
      <c r="PV422" s="106"/>
      <c r="PW422" s="106"/>
      <c r="PX422" s="106"/>
      <c r="PY422" s="106"/>
      <c r="PZ422" s="106"/>
      <c r="QA422" s="106"/>
      <c r="QB422" s="106"/>
      <c r="QC422" s="106"/>
      <c r="QD422" s="106"/>
      <c r="QE422" s="106"/>
      <c r="QF422" s="106"/>
      <c r="QG422" s="106"/>
      <c r="QH422" s="106"/>
      <c r="QI422" s="106"/>
      <c r="QJ422" s="106"/>
      <c r="QK422" s="106"/>
      <c r="QL422" s="106"/>
      <c r="QM422" s="106"/>
      <c r="QN422" s="106"/>
      <c r="QO422" s="106"/>
      <c r="QP422" s="106"/>
      <c r="QQ422" s="106"/>
      <c r="QR422" s="106"/>
      <c r="QS422" s="106"/>
      <c r="QT422" s="106"/>
      <c r="QU422" s="106"/>
      <c r="QV422" s="106"/>
      <c r="QW422" s="106"/>
      <c r="QX422" s="106"/>
      <c r="QY422" s="106"/>
      <c r="QZ422" s="106"/>
      <c r="RA422" s="106"/>
      <c r="RB422" s="106"/>
      <c r="RC422" s="106"/>
      <c r="RD422" s="106"/>
      <c r="RE422" s="106"/>
      <c r="RF422" s="106"/>
      <c r="RG422" s="106"/>
      <c r="RH422" s="106"/>
      <c r="RI422" s="106"/>
      <c r="RJ422" s="106"/>
      <c r="RK422" s="106"/>
      <c r="RL422" s="106"/>
      <c r="RM422" s="106"/>
      <c r="RN422" s="106"/>
      <c r="RO422" s="106"/>
      <c r="RP422" s="106"/>
      <c r="RQ422" s="106"/>
      <c r="RR422" s="106"/>
    </row>
    <row r="423" spans="1:486" x14ac:dyDescent="0.3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14"/>
      <c r="Q423" s="114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06"/>
      <c r="EZ423" s="106"/>
      <c r="FA423" s="106"/>
      <c r="FB423" s="106"/>
      <c r="FC423" s="106"/>
      <c r="FD423" s="106"/>
      <c r="FE423" s="106"/>
      <c r="FF423" s="106"/>
      <c r="FG423" s="106"/>
      <c r="FH423" s="106"/>
      <c r="FI423" s="106"/>
      <c r="FJ423" s="106"/>
      <c r="FK423" s="106"/>
      <c r="FL423" s="106"/>
      <c r="FM423" s="106"/>
      <c r="FN423" s="106"/>
      <c r="FO423" s="106"/>
      <c r="FP423" s="106"/>
      <c r="FQ423" s="106"/>
      <c r="FR423" s="106"/>
      <c r="FS423" s="106"/>
      <c r="FT423" s="106"/>
      <c r="FU423" s="106"/>
      <c r="FV423" s="106"/>
      <c r="FW423" s="106"/>
      <c r="FX423" s="106"/>
      <c r="FY423" s="106"/>
      <c r="FZ423" s="106"/>
      <c r="GA423" s="106"/>
      <c r="GB423" s="106"/>
      <c r="GC423" s="106"/>
      <c r="GD423" s="106"/>
      <c r="GE423" s="106"/>
      <c r="GF423" s="106"/>
      <c r="GG423" s="106"/>
      <c r="GH423" s="106"/>
      <c r="GI423" s="106"/>
      <c r="GJ423" s="106"/>
      <c r="GK423" s="106"/>
      <c r="GL423" s="106"/>
      <c r="GM423" s="106"/>
      <c r="GN423" s="106"/>
      <c r="GO423" s="106"/>
      <c r="GP423" s="106"/>
      <c r="GQ423" s="106"/>
      <c r="GR423" s="106"/>
      <c r="GS423" s="106"/>
      <c r="GT423" s="106"/>
      <c r="GU423" s="106"/>
      <c r="GV423" s="106"/>
      <c r="GW423" s="106"/>
      <c r="GX423" s="106"/>
      <c r="GY423" s="106"/>
      <c r="GZ423" s="106"/>
      <c r="HA423" s="106"/>
      <c r="HB423" s="106"/>
      <c r="HC423" s="106"/>
      <c r="HD423" s="106"/>
      <c r="HE423" s="106"/>
      <c r="HF423" s="106"/>
      <c r="HG423" s="106"/>
      <c r="HH423" s="106"/>
      <c r="HI423" s="106"/>
      <c r="HJ423" s="106"/>
      <c r="HK423" s="106"/>
      <c r="HL423" s="106"/>
      <c r="HM423" s="106"/>
      <c r="HN423" s="106"/>
      <c r="HO423" s="106"/>
      <c r="HP423" s="106"/>
      <c r="HQ423" s="106"/>
      <c r="HR423" s="106"/>
      <c r="HS423" s="106"/>
      <c r="HT423" s="106"/>
      <c r="HU423" s="106"/>
      <c r="HV423" s="106"/>
      <c r="HW423" s="106"/>
      <c r="HX423" s="106"/>
      <c r="HY423" s="106"/>
      <c r="HZ423" s="106"/>
      <c r="IA423" s="106"/>
      <c r="IB423" s="106"/>
      <c r="IC423" s="106"/>
      <c r="ID423" s="106"/>
      <c r="IE423" s="106"/>
      <c r="IF423" s="106"/>
      <c r="IG423" s="106"/>
      <c r="IH423" s="106"/>
      <c r="II423" s="106"/>
      <c r="IJ423" s="106"/>
      <c r="IK423" s="106"/>
      <c r="IL423" s="106"/>
      <c r="IM423" s="106"/>
      <c r="IN423" s="106"/>
      <c r="IO423" s="106"/>
      <c r="IP423" s="106"/>
      <c r="IQ423" s="106"/>
      <c r="IR423" s="106"/>
      <c r="IS423" s="106"/>
      <c r="IT423" s="106"/>
      <c r="IU423" s="106"/>
      <c r="IV423" s="106"/>
      <c r="IW423" s="106"/>
      <c r="IX423" s="106"/>
      <c r="IY423" s="106"/>
      <c r="IZ423" s="106"/>
      <c r="JA423" s="106"/>
      <c r="JB423" s="106"/>
      <c r="JC423" s="106"/>
      <c r="JD423" s="106"/>
      <c r="JE423" s="106"/>
      <c r="JF423" s="106"/>
      <c r="JG423" s="106"/>
      <c r="JH423" s="106"/>
      <c r="JI423" s="106"/>
      <c r="JJ423" s="106"/>
      <c r="JK423" s="106"/>
      <c r="JL423" s="106"/>
      <c r="JM423" s="106"/>
      <c r="JN423" s="106"/>
      <c r="JO423" s="106"/>
      <c r="JP423" s="106"/>
      <c r="JQ423" s="106"/>
      <c r="JR423" s="106"/>
      <c r="JS423" s="106"/>
      <c r="JT423" s="106"/>
      <c r="JU423" s="106"/>
      <c r="JV423" s="106"/>
      <c r="JW423" s="106"/>
      <c r="JX423" s="106"/>
      <c r="JY423" s="106"/>
      <c r="JZ423" s="106"/>
      <c r="KA423" s="106"/>
      <c r="KB423" s="106"/>
      <c r="KC423" s="106"/>
      <c r="KD423" s="106"/>
      <c r="KE423" s="106"/>
      <c r="KF423" s="106"/>
      <c r="KG423" s="106"/>
      <c r="KH423" s="106"/>
      <c r="KI423" s="106"/>
      <c r="KJ423" s="106"/>
      <c r="KK423" s="106"/>
      <c r="KL423" s="106"/>
      <c r="KM423" s="106"/>
      <c r="KN423" s="106"/>
      <c r="KO423" s="106"/>
      <c r="KP423" s="106"/>
      <c r="KQ423" s="106"/>
      <c r="KR423" s="106"/>
      <c r="KS423" s="106"/>
      <c r="KT423" s="106"/>
      <c r="KU423" s="106"/>
      <c r="KV423" s="106"/>
      <c r="KW423" s="106"/>
      <c r="KX423" s="106"/>
      <c r="KY423" s="106"/>
      <c r="KZ423" s="106"/>
      <c r="LA423" s="106"/>
      <c r="LB423" s="106"/>
      <c r="LC423" s="106"/>
      <c r="LD423" s="106"/>
      <c r="LE423" s="106"/>
      <c r="LF423" s="106"/>
      <c r="LG423" s="106"/>
      <c r="LH423" s="106"/>
      <c r="LI423" s="106"/>
      <c r="LJ423" s="106"/>
      <c r="LK423" s="106"/>
      <c r="LL423" s="106"/>
      <c r="LM423" s="106"/>
      <c r="LN423" s="106"/>
      <c r="LO423" s="106"/>
      <c r="LP423" s="106"/>
      <c r="LQ423" s="106"/>
      <c r="LR423" s="106"/>
      <c r="LS423" s="106"/>
      <c r="LT423" s="106"/>
      <c r="LU423" s="106"/>
      <c r="LV423" s="106"/>
      <c r="LW423" s="106"/>
      <c r="LX423" s="106"/>
      <c r="LY423" s="106"/>
      <c r="LZ423" s="106"/>
      <c r="MA423" s="106"/>
      <c r="MB423" s="106"/>
      <c r="MC423" s="106"/>
      <c r="MD423" s="106"/>
      <c r="ME423" s="106"/>
      <c r="MF423" s="106"/>
      <c r="MG423" s="106"/>
      <c r="MH423" s="106"/>
      <c r="MI423" s="106"/>
      <c r="MJ423" s="106"/>
      <c r="MK423" s="106"/>
      <c r="ML423" s="106"/>
      <c r="MM423" s="106"/>
      <c r="MN423" s="106"/>
      <c r="MO423" s="106"/>
      <c r="MP423" s="106"/>
      <c r="MQ423" s="106"/>
      <c r="MR423" s="106"/>
      <c r="MS423" s="106"/>
      <c r="MT423" s="106"/>
      <c r="MU423" s="106"/>
      <c r="MV423" s="106"/>
      <c r="MW423" s="106"/>
      <c r="MX423" s="106"/>
      <c r="MY423" s="106"/>
      <c r="MZ423" s="106"/>
      <c r="NA423" s="106"/>
      <c r="NB423" s="106"/>
      <c r="NC423" s="106"/>
      <c r="ND423" s="106"/>
      <c r="NE423" s="106"/>
      <c r="NF423" s="106"/>
      <c r="NG423" s="106"/>
      <c r="NH423" s="106"/>
      <c r="NI423" s="106"/>
      <c r="NJ423" s="106"/>
      <c r="NK423" s="106"/>
      <c r="NL423" s="106"/>
      <c r="NM423" s="106"/>
      <c r="NN423" s="106"/>
      <c r="NO423" s="106"/>
      <c r="NP423" s="106"/>
      <c r="NQ423" s="106"/>
      <c r="NR423" s="106"/>
      <c r="NS423" s="106"/>
      <c r="NT423" s="106"/>
      <c r="NU423" s="106"/>
      <c r="NV423" s="106"/>
      <c r="NW423" s="106"/>
      <c r="NX423" s="106"/>
      <c r="NY423" s="106"/>
      <c r="NZ423" s="106"/>
      <c r="OA423" s="106"/>
      <c r="OB423" s="106"/>
      <c r="OC423" s="106"/>
      <c r="OD423" s="106"/>
      <c r="OE423" s="106"/>
      <c r="OF423" s="106"/>
      <c r="OG423" s="106"/>
      <c r="OH423" s="106"/>
      <c r="OI423" s="106"/>
      <c r="OJ423" s="106"/>
      <c r="OK423" s="106"/>
      <c r="OL423" s="106"/>
      <c r="OM423" s="106"/>
      <c r="ON423" s="106"/>
      <c r="OO423" s="106"/>
      <c r="OP423" s="106"/>
      <c r="OQ423" s="106"/>
      <c r="OR423" s="106"/>
      <c r="OS423" s="106"/>
      <c r="OT423" s="106"/>
      <c r="OU423" s="106"/>
      <c r="OV423" s="106"/>
      <c r="OW423" s="106"/>
      <c r="OX423" s="106"/>
      <c r="OY423" s="106"/>
      <c r="OZ423" s="106"/>
      <c r="PA423" s="106"/>
      <c r="PB423" s="106"/>
      <c r="PC423" s="106"/>
      <c r="PD423" s="106"/>
      <c r="PE423" s="106"/>
      <c r="PF423" s="106"/>
      <c r="PG423" s="106"/>
      <c r="PH423" s="106"/>
      <c r="PI423" s="106"/>
      <c r="PJ423" s="106"/>
      <c r="PK423" s="106"/>
      <c r="PL423" s="106"/>
      <c r="PM423" s="106"/>
      <c r="PN423" s="106"/>
      <c r="PO423" s="106"/>
      <c r="PP423" s="106"/>
      <c r="PQ423" s="106"/>
      <c r="PR423" s="106"/>
      <c r="PS423" s="106"/>
      <c r="PT423" s="106"/>
      <c r="PU423" s="106"/>
      <c r="PV423" s="106"/>
      <c r="PW423" s="106"/>
      <c r="PX423" s="106"/>
      <c r="PY423" s="106"/>
      <c r="PZ423" s="106"/>
      <c r="QA423" s="106"/>
      <c r="QB423" s="106"/>
      <c r="QC423" s="106"/>
      <c r="QD423" s="106"/>
      <c r="QE423" s="106"/>
      <c r="QF423" s="106"/>
      <c r="QG423" s="106"/>
      <c r="QH423" s="106"/>
      <c r="QI423" s="106"/>
      <c r="QJ423" s="106"/>
      <c r="QK423" s="106"/>
      <c r="QL423" s="106"/>
      <c r="QM423" s="106"/>
      <c r="QN423" s="106"/>
      <c r="QO423" s="106"/>
      <c r="QP423" s="106"/>
      <c r="QQ423" s="106"/>
      <c r="QR423" s="106"/>
      <c r="QS423" s="106"/>
      <c r="QT423" s="106"/>
      <c r="QU423" s="106"/>
      <c r="QV423" s="106"/>
      <c r="QW423" s="106"/>
      <c r="QX423" s="106"/>
      <c r="QY423" s="106"/>
      <c r="QZ423" s="106"/>
      <c r="RA423" s="106"/>
      <c r="RB423" s="106"/>
      <c r="RC423" s="106"/>
      <c r="RD423" s="106"/>
      <c r="RE423" s="106"/>
      <c r="RF423" s="106"/>
      <c r="RG423" s="106"/>
      <c r="RH423" s="106"/>
      <c r="RI423" s="106"/>
      <c r="RJ423" s="106"/>
      <c r="RK423" s="106"/>
      <c r="RL423" s="106"/>
      <c r="RM423" s="106"/>
      <c r="RN423" s="106"/>
      <c r="RO423" s="106"/>
      <c r="RP423" s="106"/>
      <c r="RQ423" s="106"/>
      <c r="RR423" s="106"/>
    </row>
    <row r="424" spans="1:486" x14ac:dyDescent="0.3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14"/>
      <c r="Q424" s="114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06"/>
      <c r="EZ424" s="106"/>
      <c r="FA424" s="106"/>
      <c r="FB424" s="106"/>
      <c r="FC424" s="106"/>
      <c r="FD424" s="106"/>
      <c r="FE424" s="106"/>
      <c r="FF424" s="106"/>
      <c r="FG424" s="106"/>
      <c r="FH424" s="106"/>
      <c r="FI424" s="106"/>
      <c r="FJ424" s="106"/>
      <c r="FK424" s="106"/>
      <c r="FL424" s="106"/>
      <c r="FM424" s="106"/>
      <c r="FN424" s="106"/>
      <c r="FO424" s="106"/>
      <c r="FP424" s="106"/>
      <c r="FQ424" s="106"/>
      <c r="FR424" s="106"/>
      <c r="FS424" s="106"/>
      <c r="FT424" s="106"/>
      <c r="FU424" s="106"/>
      <c r="FV424" s="106"/>
      <c r="FW424" s="106"/>
      <c r="FX424" s="106"/>
      <c r="FY424" s="106"/>
      <c r="FZ424" s="106"/>
      <c r="GA424" s="106"/>
      <c r="GB424" s="106"/>
      <c r="GC424" s="106"/>
      <c r="GD424" s="106"/>
      <c r="GE424" s="106"/>
      <c r="GF424" s="106"/>
      <c r="GG424" s="106"/>
      <c r="GH424" s="106"/>
      <c r="GI424" s="106"/>
      <c r="GJ424" s="106"/>
      <c r="GK424" s="106"/>
      <c r="GL424" s="106"/>
      <c r="GM424" s="106"/>
      <c r="GN424" s="106"/>
      <c r="GO424" s="106"/>
      <c r="GP424" s="106"/>
      <c r="GQ424" s="106"/>
      <c r="GR424" s="106"/>
      <c r="GS424" s="106"/>
      <c r="GT424" s="106"/>
      <c r="GU424" s="106"/>
      <c r="GV424" s="106"/>
      <c r="GW424" s="106"/>
      <c r="GX424" s="106"/>
      <c r="GY424" s="106"/>
      <c r="GZ424" s="106"/>
      <c r="HA424" s="106"/>
      <c r="HB424" s="106"/>
      <c r="HC424" s="106"/>
      <c r="HD424" s="106"/>
      <c r="HE424" s="106"/>
      <c r="HF424" s="106"/>
      <c r="HG424" s="106"/>
      <c r="HH424" s="106"/>
      <c r="HI424" s="106"/>
      <c r="HJ424" s="106"/>
      <c r="HK424" s="106"/>
      <c r="HL424" s="106"/>
      <c r="HM424" s="106"/>
      <c r="HN424" s="106"/>
      <c r="HO424" s="106"/>
      <c r="HP424" s="106"/>
      <c r="HQ424" s="106"/>
      <c r="HR424" s="106"/>
      <c r="HS424" s="106"/>
      <c r="HT424" s="106"/>
      <c r="HU424" s="106"/>
      <c r="HV424" s="106"/>
      <c r="HW424" s="106"/>
      <c r="HX424" s="106"/>
      <c r="HY424" s="106"/>
      <c r="HZ424" s="106"/>
      <c r="IA424" s="106"/>
      <c r="IB424" s="106"/>
      <c r="IC424" s="106"/>
      <c r="ID424" s="106"/>
      <c r="IE424" s="106"/>
      <c r="IF424" s="106"/>
      <c r="IG424" s="106"/>
      <c r="IH424" s="106"/>
      <c r="II424" s="106"/>
      <c r="IJ424" s="106"/>
      <c r="IK424" s="106"/>
      <c r="IL424" s="106"/>
      <c r="IM424" s="106"/>
      <c r="IN424" s="106"/>
      <c r="IO424" s="106"/>
      <c r="IP424" s="106"/>
      <c r="IQ424" s="106"/>
      <c r="IR424" s="106"/>
      <c r="IS424" s="106"/>
      <c r="IT424" s="106"/>
      <c r="IU424" s="106"/>
      <c r="IV424" s="106"/>
      <c r="IW424" s="106"/>
      <c r="IX424" s="106"/>
      <c r="IY424" s="106"/>
      <c r="IZ424" s="106"/>
      <c r="JA424" s="106"/>
      <c r="JB424" s="106"/>
      <c r="JC424" s="106"/>
      <c r="JD424" s="106"/>
      <c r="JE424" s="106"/>
      <c r="JF424" s="106"/>
      <c r="JG424" s="106"/>
      <c r="JH424" s="106"/>
      <c r="JI424" s="106"/>
      <c r="JJ424" s="106"/>
      <c r="JK424" s="106"/>
      <c r="JL424" s="106"/>
      <c r="JM424" s="106"/>
      <c r="JN424" s="106"/>
      <c r="JO424" s="106"/>
      <c r="JP424" s="106"/>
      <c r="JQ424" s="106"/>
      <c r="JR424" s="106"/>
      <c r="JS424" s="106"/>
      <c r="JT424" s="106"/>
      <c r="JU424" s="106"/>
      <c r="JV424" s="106"/>
      <c r="JW424" s="106"/>
      <c r="JX424" s="106"/>
      <c r="JY424" s="106"/>
      <c r="JZ424" s="106"/>
      <c r="KA424" s="106"/>
      <c r="KB424" s="106"/>
      <c r="KC424" s="106"/>
      <c r="KD424" s="106"/>
      <c r="KE424" s="106"/>
      <c r="KF424" s="106"/>
      <c r="KG424" s="106"/>
      <c r="KH424" s="106"/>
      <c r="KI424" s="106"/>
      <c r="KJ424" s="106"/>
      <c r="KK424" s="106"/>
      <c r="KL424" s="106"/>
      <c r="KM424" s="106"/>
      <c r="KN424" s="106"/>
      <c r="KO424" s="106"/>
      <c r="KP424" s="106"/>
      <c r="KQ424" s="106"/>
      <c r="KR424" s="106"/>
      <c r="KS424" s="106"/>
      <c r="KT424" s="106"/>
      <c r="KU424" s="106"/>
      <c r="KV424" s="106"/>
      <c r="KW424" s="106"/>
      <c r="KX424" s="106"/>
      <c r="KY424" s="106"/>
      <c r="KZ424" s="106"/>
      <c r="LA424" s="106"/>
      <c r="LB424" s="106"/>
      <c r="LC424" s="106"/>
      <c r="LD424" s="106"/>
      <c r="LE424" s="106"/>
      <c r="LF424" s="106"/>
      <c r="LG424" s="106"/>
      <c r="LH424" s="106"/>
      <c r="LI424" s="106"/>
      <c r="LJ424" s="106"/>
      <c r="LK424" s="106"/>
      <c r="LL424" s="106"/>
      <c r="LM424" s="106"/>
      <c r="LN424" s="106"/>
      <c r="LO424" s="106"/>
      <c r="LP424" s="106"/>
      <c r="LQ424" s="106"/>
      <c r="LR424" s="106"/>
      <c r="LS424" s="106"/>
      <c r="LT424" s="106"/>
      <c r="LU424" s="106"/>
      <c r="LV424" s="106"/>
      <c r="LW424" s="106"/>
      <c r="LX424" s="106"/>
      <c r="LY424" s="106"/>
      <c r="LZ424" s="106"/>
      <c r="MA424" s="106"/>
      <c r="MB424" s="106"/>
      <c r="MC424" s="106"/>
      <c r="MD424" s="106"/>
      <c r="ME424" s="106"/>
      <c r="MF424" s="106"/>
      <c r="MG424" s="106"/>
      <c r="MH424" s="106"/>
      <c r="MI424" s="106"/>
      <c r="MJ424" s="106"/>
      <c r="MK424" s="106"/>
      <c r="ML424" s="106"/>
      <c r="MM424" s="106"/>
      <c r="MN424" s="106"/>
      <c r="MO424" s="106"/>
      <c r="MP424" s="106"/>
      <c r="MQ424" s="106"/>
      <c r="MR424" s="106"/>
      <c r="MS424" s="106"/>
      <c r="MT424" s="106"/>
      <c r="MU424" s="106"/>
      <c r="MV424" s="106"/>
      <c r="MW424" s="106"/>
      <c r="MX424" s="106"/>
      <c r="MY424" s="106"/>
      <c r="MZ424" s="106"/>
      <c r="NA424" s="106"/>
      <c r="NB424" s="106"/>
      <c r="NC424" s="106"/>
      <c r="ND424" s="106"/>
      <c r="NE424" s="106"/>
      <c r="NF424" s="106"/>
      <c r="NG424" s="106"/>
      <c r="NH424" s="106"/>
      <c r="NI424" s="106"/>
      <c r="NJ424" s="106"/>
      <c r="NK424" s="106"/>
      <c r="NL424" s="106"/>
      <c r="NM424" s="106"/>
      <c r="NN424" s="106"/>
      <c r="NO424" s="106"/>
      <c r="NP424" s="106"/>
      <c r="NQ424" s="106"/>
      <c r="NR424" s="106"/>
      <c r="NS424" s="106"/>
      <c r="NT424" s="106"/>
      <c r="NU424" s="106"/>
      <c r="NV424" s="106"/>
      <c r="NW424" s="106"/>
      <c r="NX424" s="106"/>
      <c r="NY424" s="106"/>
      <c r="NZ424" s="106"/>
      <c r="OA424" s="106"/>
      <c r="OB424" s="106"/>
      <c r="OC424" s="106"/>
      <c r="OD424" s="106"/>
      <c r="OE424" s="106"/>
      <c r="OF424" s="106"/>
      <c r="OG424" s="106"/>
      <c r="OH424" s="106"/>
      <c r="OI424" s="106"/>
      <c r="OJ424" s="106"/>
      <c r="OK424" s="106"/>
      <c r="OL424" s="106"/>
      <c r="OM424" s="106"/>
      <c r="ON424" s="106"/>
      <c r="OO424" s="106"/>
      <c r="OP424" s="106"/>
      <c r="OQ424" s="106"/>
      <c r="OR424" s="106"/>
      <c r="OS424" s="106"/>
      <c r="OT424" s="106"/>
      <c r="OU424" s="106"/>
      <c r="OV424" s="106"/>
      <c r="OW424" s="106"/>
      <c r="OX424" s="106"/>
      <c r="OY424" s="106"/>
      <c r="OZ424" s="106"/>
      <c r="PA424" s="106"/>
      <c r="PB424" s="106"/>
      <c r="PC424" s="106"/>
      <c r="PD424" s="106"/>
      <c r="PE424" s="106"/>
      <c r="PF424" s="106"/>
      <c r="PG424" s="106"/>
      <c r="PH424" s="106"/>
      <c r="PI424" s="106"/>
      <c r="PJ424" s="106"/>
      <c r="PK424" s="106"/>
      <c r="PL424" s="106"/>
      <c r="PM424" s="106"/>
      <c r="PN424" s="106"/>
      <c r="PO424" s="106"/>
      <c r="PP424" s="106"/>
      <c r="PQ424" s="106"/>
      <c r="PR424" s="106"/>
      <c r="PS424" s="106"/>
      <c r="PT424" s="106"/>
      <c r="PU424" s="106"/>
      <c r="PV424" s="106"/>
      <c r="PW424" s="106"/>
      <c r="PX424" s="106"/>
      <c r="PY424" s="106"/>
      <c r="PZ424" s="106"/>
      <c r="QA424" s="106"/>
      <c r="QB424" s="106"/>
      <c r="QC424" s="106"/>
      <c r="QD424" s="106"/>
      <c r="QE424" s="106"/>
      <c r="QF424" s="106"/>
      <c r="QG424" s="106"/>
      <c r="QH424" s="106"/>
      <c r="QI424" s="106"/>
      <c r="QJ424" s="106"/>
      <c r="QK424" s="106"/>
      <c r="QL424" s="106"/>
      <c r="QM424" s="106"/>
      <c r="QN424" s="106"/>
      <c r="QO424" s="106"/>
      <c r="QP424" s="106"/>
      <c r="QQ424" s="106"/>
      <c r="QR424" s="106"/>
      <c r="QS424" s="106"/>
      <c r="QT424" s="106"/>
      <c r="QU424" s="106"/>
      <c r="QV424" s="106"/>
      <c r="QW424" s="106"/>
      <c r="QX424" s="106"/>
      <c r="QY424" s="106"/>
      <c r="QZ424" s="106"/>
      <c r="RA424" s="106"/>
      <c r="RB424" s="106"/>
      <c r="RC424" s="106"/>
      <c r="RD424" s="106"/>
      <c r="RE424" s="106"/>
      <c r="RF424" s="106"/>
      <c r="RG424" s="106"/>
      <c r="RH424" s="106"/>
      <c r="RI424" s="106"/>
      <c r="RJ424" s="106"/>
      <c r="RK424" s="106"/>
      <c r="RL424" s="106"/>
      <c r="RM424" s="106"/>
      <c r="RN424" s="106"/>
      <c r="RO424" s="106"/>
      <c r="RP424" s="106"/>
      <c r="RQ424" s="106"/>
      <c r="RR424" s="106"/>
    </row>
    <row r="425" spans="1:486" x14ac:dyDescent="0.3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14"/>
      <c r="Q425" s="114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06"/>
      <c r="EZ425" s="106"/>
      <c r="FA425" s="106"/>
      <c r="FB425" s="106"/>
      <c r="FC425" s="106"/>
      <c r="FD425" s="106"/>
      <c r="FE425" s="106"/>
      <c r="FF425" s="106"/>
      <c r="FG425" s="106"/>
      <c r="FH425" s="106"/>
      <c r="FI425" s="106"/>
      <c r="FJ425" s="106"/>
      <c r="FK425" s="106"/>
      <c r="FL425" s="106"/>
      <c r="FM425" s="106"/>
      <c r="FN425" s="106"/>
      <c r="FO425" s="106"/>
      <c r="FP425" s="106"/>
      <c r="FQ425" s="106"/>
      <c r="FR425" s="106"/>
      <c r="FS425" s="106"/>
      <c r="FT425" s="106"/>
      <c r="FU425" s="106"/>
      <c r="FV425" s="106"/>
      <c r="FW425" s="106"/>
      <c r="FX425" s="106"/>
      <c r="FY425" s="106"/>
      <c r="FZ425" s="106"/>
      <c r="GA425" s="106"/>
      <c r="GB425" s="106"/>
      <c r="GC425" s="106"/>
      <c r="GD425" s="106"/>
      <c r="GE425" s="106"/>
      <c r="GF425" s="106"/>
      <c r="GG425" s="106"/>
      <c r="GH425" s="106"/>
      <c r="GI425" s="106"/>
      <c r="GJ425" s="106"/>
      <c r="GK425" s="106"/>
      <c r="GL425" s="106"/>
      <c r="GM425" s="106"/>
      <c r="GN425" s="106"/>
      <c r="GO425" s="106"/>
      <c r="GP425" s="106"/>
      <c r="GQ425" s="106"/>
      <c r="GR425" s="106"/>
      <c r="GS425" s="106"/>
      <c r="GT425" s="106"/>
      <c r="GU425" s="106"/>
      <c r="GV425" s="106"/>
      <c r="GW425" s="106"/>
      <c r="GX425" s="106"/>
      <c r="GY425" s="106"/>
      <c r="GZ425" s="106"/>
      <c r="HA425" s="106"/>
      <c r="HB425" s="106"/>
      <c r="HC425" s="106"/>
      <c r="HD425" s="106"/>
      <c r="HE425" s="106"/>
      <c r="HF425" s="106"/>
      <c r="HG425" s="106"/>
      <c r="HH425" s="106"/>
      <c r="HI425" s="106"/>
      <c r="HJ425" s="106"/>
      <c r="HK425" s="106"/>
      <c r="HL425" s="106"/>
      <c r="HM425" s="106"/>
      <c r="HN425" s="106"/>
      <c r="HO425" s="106"/>
      <c r="HP425" s="106"/>
      <c r="HQ425" s="106"/>
      <c r="HR425" s="106"/>
      <c r="HS425" s="106"/>
      <c r="HT425" s="106"/>
      <c r="HU425" s="106"/>
      <c r="HV425" s="106"/>
      <c r="HW425" s="106"/>
      <c r="HX425" s="106"/>
      <c r="HY425" s="106"/>
      <c r="HZ425" s="106"/>
      <c r="IA425" s="106"/>
      <c r="IB425" s="106"/>
      <c r="IC425" s="106"/>
      <c r="ID425" s="106"/>
      <c r="IE425" s="106"/>
      <c r="IF425" s="106"/>
      <c r="IG425" s="106"/>
      <c r="IH425" s="106"/>
      <c r="II425" s="106"/>
      <c r="IJ425" s="106"/>
      <c r="IK425" s="106"/>
      <c r="IL425" s="106"/>
      <c r="IM425" s="106"/>
      <c r="IN425" s="106"/>
      <c r="IO425" s="106"/>
      <c r="IP425" s="106"/>
      <c r="IQ425" s="106"/>
      <c r="IR425" s="106"/>
      <c r="IS425" s="106"/>
      <c r="IT425" s="106"/>
      <c r="IU425" s="106"/>
      <c r="IV425" s="106"/>
      <c r="IW425" s="106"/>
      <c r="IX425" s="106"/>
      <c r="IY425" s="106"/>
      <c r="IZ425" s="106"/>
      <c r="JA425" s="106"/>
      <c r="JB425" s="106"/>
      <c r="JC425" s="106"/>
      <c r="JD425" s="106"/>
      <c r="JE425" s="106"/>
      <c r="JF425" s="106"/>
      <c r="JG425" s="106"/>
      <c r="JH425" s="106"/>
      <c r="JI425" s="106"/>
      <c r="JJ425" s="106"/>
      <c r="JK425" s="106"/>
      <c r="JL425" s="106"/>
      <c r="JM425" s="106"/>
      <c r="JN425" s="106"/>
      <c r="JO425" s="106"/>
      <c r="JP425" s="106"/>
      <c r="JQ425" s="106"/>
      <c r="JR425" s="106"/>
      <c r="JS425" s="106"/>
      <c r="JT425" s="106"/>
      <c r="JU425" s="106"/>
      <c r="JV425" s="106"/>
      <c r="JW425" s="106"/>
      <c r="JX425" s="106"/>
      <c r="JY425" s="106"/>
      <c r="JZ425" s="106"/>
      <c r="KA425" s="106"/>
      <c r="KB425" s="106"/>
      <c r="KC425" s="106"/>
      <c r="KD425" s="106"/>
      <c r="KE425" s="106"/>
      <c r="KF425" s="106"/>
      <c r="KG425" s="106"/>
      <c r="KH425" s="106"/>
      <c r="KI425" s="106"/>
      <c r="KJ425" s="106"/>
      <c r="KK425" s="106"/>
      <c r="KL425" s="106"/>
      <c r="KM425" s="106"/>
      <c r="KN425" s="106"/>
      <c r="KO425" s="106"/>
      <c r="KP425" s="106"/>
      <c r="KQ425" s="106"/>
      <c r="KR425" s="106"/>
      <c r="KS425" s="106"/>
      <c r="KT425" s="106"/>
      <c r="KU425" s="106"/>
      <c r="KV425" s="106"/>
      <c r="KW425" s="106"/>
      <c r="KX425" s="106"/>
      <c r="KY425" s="106"/>
      <c r="KZ425" s="106"/>
      <c r="LA425" s="106"/>
      <c r="LB425" s="106"/>
      <c r="LC425" s="106"/>
      <c r="LD425" s="106"/>
      <c r="LE425" s="106"/>
      <c r="LF425" s="106"/>
      <c r="LG425" s="106"/>
      <c r="LH425" s="106"/>
      <c r="LI425" s="106"/>
      <c r="LJ425" s="106"/>
      <c r="LK425" s="106"/>
      <c r="LL425" s="106"/>
      <c r="LM425" s="106"/>
      <c r="LN425" s="106"/>
      <c r="LO425" s="106"/>
      <c r="LP425" s="106"/>
      <c r="LQ425" s="106"/>
      <c r="LR425" s="106"/>
      <c r="LS425" s="106"/>
      <c r="LT425" s="106"/>
      <c r="LU425" s="106"/>
      <c r="LV425" s="106"/>
      <c r="LW425" s="106"/>
      <c r="LX425" s="106"/>
      <c r="LY425" s="106"/>
      <c r="LZ425" s="106"/>
      <c r="MA425" s="106"/>
      <c r="MB425" s="106"/>
      <c r="MC425" s="106"/>
      <c r="MD425" s="106"/>
      <c r="ME425" s="106"/>
      <c r="MF425" s="106"/>
      <c r="MG425" s="106"/>
      <c r="MH425" s="106"/>
      <c r="MI425" s="106"/>
      <c r="MJ425" s="106"/>
      <c r="MK425" s="106"/>
      <c r="ML425" s="106"/>
      <c r="MM425" s="106"/>
      <c r="MN425" s="106"/>
      <c r="MO425" s="106"/>
      <c r="MP425" s="106"/>
      <c r="MQ425" s="106"/>
      <c r="MR425" s="106"/>
      <c r="MS425" s="106"/>
      <c r="MT425" s="106"/>
      <c r="MU425" s="106"/>
      <c r="MV425" s="106"/>
      <c r="MW425" s="106"/>
      <c r="MX425" s="106"/>
      <c r="MY425" s="106"/>
      <c r="MZ425" s="106"/>
      <c r="NA425" s="106"/>
      <c r="NB425" s="106"/>
      <c r="NC425" s="106"/>
      <c r="ND425" s="106"/>
      <c r="NE425" s="106"/>
      <c r="NF425" s="106"/>
      <c r="NG425" s="106"/>
      <c r="NH425" s="106"/>
      <c r="NI425" s="106"/>
      <c r="NJ425" s="106"/>
      <c r="NK425" s="106"/>
      <c r="NL425" s="106"/>
      <c r="NM425" s="106"/>
      <c r="NN425" s="106"/>
      <c r="NO425" s="106"/>
      <c r="NP425" s="106"/>
      <c r="NQ425" s="106"/>
      <c r="NR425" s="106"/>
      <c r="NS425" s="106"/>
      <c r="NT425" s="106"/>
      <c r="NU425" s="106"/>
      <c r="NV425" s="106"/>
      <c r="NW425" s="106"/>
      <c r="NX425" s="106"/>
      <c r="NY425" s="106"/>
      <c r="NZ425" s="106"/>
      <c r="OA425" s="106"/>
      <c r="OB425" s="106"/>
      <c r="OC425" s="106"/>
      <c r="OD425" s="106"/>
      <c r="OE425" s="106"/>
      <c r="OF425" s="106"/>
      <c r="OG425" s="106"/>
      <c r="OH425" s="106"/>
      <c r="OI425" s="106"/>
      <c r="OJ425" s="106"/>
      <c r="OK425" s="106"/>
      <c r="OL425" s="106"/>
      <c r="OM425" s="106"/>
      <c r="ON425" s="106"/>
      <c r="OO425" s="106"/>
      <c r="OP425" s="106"/>
      <c r="OQ425" s="106"/>
      <c r="OR425" s="106"/>
      <c r="OS425" s="106"/>
      <c r="OT425" s="106"/>
      <c r="OU425" s="106"/>
      <c r="OV425" s="106"/>
      <c r="OW425" s="106"/>
      <c r="OX425" s="106"/>
      <c r="OY425" s="106"/>
      <c r="OZ425" s="106"/>
      <c r="PA425" s="106"/>
      <c r="PB425" s="106"/>
      <c r="PC425" s="106"/>
      <c r="PD425" s="106"/>
      <c r="PE425" s="106"/>
      <c r="PF425" s="106"/>
      <c r="PG425" s="106"/>
      <c r="PH425" s="106"/>
      <c r="PI425" s="106"/>
      <c r="PJ425" s="106"/>
      <c r="PK425" s="106"/>
      <c r="PL425" s="106"/>
      <c r="PM425" s="106"/>
      <c r="PN425" s="106"/>
      <c r="PO425" s="106"/>
      <c r="PP425" s="106"/>
      <c r="PQ425" s="106"/>
      <c r="PR425" s="106"/>
      <c r="PS425" s="106"/>
      <c r="PT425" s="106"/>
      <c r="PU425" s="106"/>
      <c r="PV425" s="106"/>
      <c r="PW425" s="106"/>
      <c r="PX425" s="106"/>
      <c r="PY425" s="106"/>
      <c r="PZ425" s="106"/>
      <c r="QA425" s="106"/>
      <c r="QB425" s="106"/>
      <c r="QC425" s="106"/>
      <c r="QD425" s="106"/>
      <c r="QE425" s="106"/>
      <c r="QF425" s="106"/>
      <c r="QG425" s="106"/>
      <c r="QH425" s="106"/>
      <c r="QI425" s="106"/>
      <c r="QJ425" s="106"/>
      <c r="QK425" s="106"/>
      <c r="QL425" s="106"/>
      <c r="QM425" s="106"/>
      <c r="QN425" s="106"/>
      <c r="QO425" s="106"/>
      <c r="QP425" s="106"/>
      <c r="QQ425" s="106"/>
      <c r="QR425" s="106"/>
      <c r="QS425" s="106"/>
      <c r="QT425" s="106"/>
      <c r="QU425" s="106"/>
      <c r="QV425" s="106"/>
      <c r="QW425" s="106"/>
      <c r="QX425" s="106"/>
      <c r="QY425" s="106"/>
      <c r="QZ425" s="106"/>
      <c r="RA425" s="106"/>
      <c r="RB425" s="106"/>
      <c r="RC425" s="106"/>
      <c r="RD425" s="106"/>
      <c r="RE425" s="106"/>
      <c r="RF425" s="106"/>
      <c r="RG425" s="106"/>
      <c r="RH425" s="106"/>
      <c r="RI425" s="106"/>
      <c r="RJ425" s="106"/>
      <c r="RK425" s="106"/>
      <c r="RL425" s="106"/>
      <c r="RM425" s="106"/>
      <c r="RN425" s="106"/>
      <c r="RO425" s="106"/>
      <c r="RP425" s="106"/>
      <c r="RQ425" s="106"/>
      <c r="RR425" s="106"/>
    </row>
    <row r="426" spans="1:486" x14ac:dyDescent="0.3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14"/>
      <c r="Q426" s="114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06"/>
      <c r="EZ426" s="106"/>
      <c r="FA426" s="106"/>
      <c r="FB426" s="106"/>
      <c r="FC426" s="106"/>
      <c r="FD426" s="106"/>
      <c r="FE426" s="106"/>
      <c r="FF426" s="106"/>
      <c r="FG426" s="106"/>
      <c r="FH426" s="106"/>
      <c r="FI426" s="106"/>
      <c r="FJ426" s="106"/>
      <c r="FK426" s="106"/>
      <c r="FL426" s="106"/>
      <c r="FM426" s="106"/>
      <c r="FN426" s="106"/>
      <c r="FO426" s="106"/>
      <c r="FP426" s="106"/>
      <c r="FQ426" s="106"/>
      <c r="FR426" s="106"/>
      <c r="FS426" s="106"/>
      <c r="FT426" s="106"/>
      <c r="FU426" s="106"/>
      <c r="FV426" s="106"/>
      <c r="FW426" s="106"/>
      <c r="FX426" s="106"/>
      <c r="FY426" s="106"/>
      <c r="FZ426" s="106"/>
      <c r="GA426" s="106"/>
      <c r="GB426" s="106"/>
      <c r="GC426" s="106"/>
      <c r="GD426" s="106"/>
      <c r="GE426" s="106"/>
      <c r="GF426" s="106"/>
      <c r="GG426" s="106"/>
      <c r="GH426" s="106"/>
      <c r="GI426" s="106"/>
      <c r="GJ426" s="106"/>
      <c r="GK426" s="106"/>
      <c r="GL426" s="106"/>
      <c r="GM426" s="106"/>
      <c r="GN426" s="106"/>
      <c r="GO426" s="106"/>
      <c r="GP426" s="106"/>
      <c r="GQ426" s="106"/>
      <c r="GR426" s="106"/>
      <c r="GS426" s="106"/>
      <c r="GT426" s="106"/>
      <c r="GU426" s="106"/>
      <c r="GV426" s="106"/>
      <c r="GW426" s="106"/>
      <c r="GX426" s="106"/>
      <c r="GY426" s="106"/>
      <c r="GZ426" s="106"/>
      <c r="HA426" s="106"/>
      <c r="HB426" s="106"/>
      <c r="HC426" s="106"/>
      <c r="HD426" s="106"/>
      <c r="HE426" s="106"/>
      <c r="HF426" s="106"/>
      <c r="HG426" s="106"/>
      <c r="HH426" s="106"/>
      <c r="HI426" s="106"/>
      <c r="HJ426" s="106"/>
      <c r="HK426" s="106"/>
      <c r="HL426" s="106"/>
      <c r="HM426" s="106"/>
      <c r="HN426" s="106"/>
      <c r="HO426" s="106"/>
      <c r="HP426" s="106"/>
      <c r="HQ426" s="106"/>
      <c r="HR426" s="106"/>
      <c r="HS426" s="106"/>
      <c r="HT426" s="106"/>
      <c r="HU426" s="106"/>
      <c r="HV426" s="106"/>
      <c r="HW426" s="106"/>
      <c r="HX426" s="106"/>
      <c r="HY426" s="106"/>
      <c r="HZ426" s="106"/>
      <c r="IA426" s="106"/>
      <c r="IB426" s="106"/>
      <c r="IC426" s="106"/>
      <c r="ID426" s="106"/>
      <c r="IE426" s="106"/>
      <c r="IF426" s="106"/>
      <c r="IG426" s="106"/>
      <c r="IH426" s="106"/>
      <c r="II426" s="106"/>
      <c r="IJ426" s="106"/>
      <c r="IK426" s="106"/>
      <c r="IL426" s="106"/>
      <c r="IM426" s="106"/>
      <c r="IN426" s="106"/>
      <c r="IO426" s="106"/>
      <c r="IP426" s="106"/>
      <c r="IQ426" s="106"/>
      <c r="IR426" s="106"/>
      <c r="IS426" s="106"/>
      <c r="IT426" s="106"/>
      <c r="IU426" s="106"/>
      <c r="IV426" s="106"/>
      <c r="IW426" s="106"/>
      <c r="IX426" s="106"/>
      <c r="IY426" s="106"/>
      <c r="IZ426" s="106"/>
      <c r="JA426" s="106"/>
      <c r="JB426" s="106"/>
      <c r="JC426" s="106"/>
      <c r="JD426" s="106"/>
      <c r="JE426" s="106"/>
      <c r="JF426" s="106"/>
      <c r="JG426" s="106"/>
      <c r="JH426" s="106"/>
      <c r="JI426" s="106"/>
      <c r="JJ426" s="106"/>
      <c r="JK426" s="106"/>
      <c r="JL426" s="106"/>
      <c r="JM426" s="106"/>
      <c r="JN426" s="106"/>
      <c r="JO426" s="106"/>
      <c r="JP426" s="106"/>
      <c r="JQ426" s="106"/>
      <c r="JR426" s="106"/>
      <c r="JS426" s="106"/>
      <c r="JT426" s="106"/>
      <c r="JU426" s="106"/>
      <c r="JV426" s="106"/>
      <c r="JW426" s="106"/>
      <c r="JX426" s="106"/>
      <c r="JY426" s="106"/>
      <c r="JZ426" s="106"/>
      <c r="KA426" s="106"/>
      <c r="KB426" s="106"/>
      <c r="KC426" s="106"/>
      <c r="KD426" s="106"/>
      <c r="KE426" s="106"/>
      <c r="KF426" s="106"/>
      <c r="KG426" s="106"/>
      <c r="KH426" s="106"/>
      <c r="KI426" s="106"/>
      <c r="KJ426" s="106"/>
      <c r="KK426" s="106"/>
      <c r="KL426" s="106"/>
      <c r="KM426" s="106"/>
      <c r="KN426" s="106"/>
      <c r="KO426" s="106"/>
      <c r="KP426" s="106"/>
      <c r="KQ426" s="106"/>
      <c r="KR426" s="106"/>
      <c r="KS426" s="106"/>
      <c r="KT426" s="106"/>
      <c r="KU426" s="106"/>
      <c r="KV426" s="106"/>
      <c r="KW426" s="106"/>
      <c r="KX426" s="106"/>
      <c r="KY426" s="106"/>
      <c r="KZ426" s="106"/>
      <c r="LA426" s="106"/>
      <c r="LB426" s="106"/>
      <c r="LC426" s="106"/>
      <c r="LD426" s="106"/>
      <c r="LE426" s="106"/>
      <c r="LF426" s="106"/>
      <c r="LG426" s="106"/>
      <c r="LH426" s="106"/>
      <c r="LI426" s="106"/>
      <c r="LJ426" s="106"/>
      <c r="LK426" s="106"/>
      <c r="LL426" s="106"/>
      <c r="LM426" s="106"/>
      <c r="LN426" s="106"/>
      <c r="LO426" s="106"/>
      <c r="LP426" s="106"/>
      <c r="LQ426" s="106"/>
      <c r="LR426" s="106"/>
      <c r="LS426" s="106"/>
      <c r="LT426" s="106"/>
      <c r="LU426" s="106"/>
      <c r="LV426" s="106"/>
      <c r="LW426" s="106"/>
      <c r="LX426" s="106"/>
      <c r="LY426" s="106"/>
      <c r="LZ426" s="106"/>
      <c r="MA426" s="106"/>
      <c r="MB426" s="106"/>
      <c r="MC426" s="106"/>
      <c r="MD426" s="106"/>
      <c r="ME426" s="106"/>
      <c r="MF426" s="106"/>
      <c r="MG426" s="106"/>
      <c r="MH426" s="106"/>
      <c r="MI426" s="106"/>
      <c r="MJ426" s="106"/>
      <c r="MK426" s="106"/>
      <c r="ML426" s="106"/>
      <c r="MM426" s="106"/>
      <c r="MN426" s="106"/>
      <c r="MO426" s="106"/>
      <c r="MP426" s="106"/>
      <c r="MQ426" s="106"/>
      <c r="MR426" s="106"/>
      <c r="MS426" s="106"/>
      <c r="MT426" s="106"/>
      <c r="MU426" s="106"/>
      <c r="MV426" s="106"/>
      <c r="MW426" s="106"/>
      <c r="MX426" s="106"/>
      <c r="MY426" s="106"/>
      <c r="MZ426" s="106"/>
      <c r="NA426" s="106"/>
      <c r="NB426" s="106"/>
      <c r="NC426" s="106"/>
      <c r="ND426" s="106"/>
      <c r="NE426" s="106"/>
      <c r="NF426" s="106"/>
      <c r="NG426" s="106"/>
      <c r="NH426" s="106"/>
      <c r="NI426" s="106"/>
      <c r="NJ426" s="106"/>
      <c r="NK426" s="106"/>
      <c r="NL426" s="106"/>
      <c r="NM426" s="106"/>
      <c r="NN426" s="106"/>
      <c r="NO426" s="106"/>
      <c r="NP426" s="106"/>
      <c r="NQ426" s="106"/>
      <c r="NR426" s="106"/>
      <c r="NS426" s="106"/>
      <c r="NT426" s="106"/>
      <c r="NU426" s="106"/>
      <c r="NV426" s="106"/>
      <c r="NW426" s="106"/>
      <c r="NX426" s="106"/>
      <c r="NY426" s="106"/>
      <c r="NZ426" s="106"/>
      <c r="OA426" s="106"/>
      <c r="OB426" s="106"/>
      <c r="OC426" s="106"/>
      <c r="OD426" s="106"/>
      <c r="OE426" s="106"/>
      <c r="OF426" s="106"/>
      <c r="OG426" s="106"/>
      <c r="OH426" s="106"/>
      <c r="OI426" s="106"/>
      <c r="OJ426" s="106"/>
      <c r="OK426" s="106"/>
      <c r="OL426" s="106"/>
      <c r="OM426" s="106"/>
      <c r="ON426" s="106"/>
      <c r="OO426" s="106"/>
      <c r="OP426" s="106"/>
      <c r="OQ426" s="106"/>
      <c r="OR426" s="106"/>
      <c r="OS426" s="106"/>
      <c r="OT426" s="106"/>
      <c r="OU426" s="106"/>
      <c r="OV426" s="106"/>
      <c r="OW426" s="106"/>
      <c r="OX426" s="106"/>
      <c r="OY426" s="106"/>
      <c r="OZ426" s="106"/>
      <c r="PA426" s="106"/>
      <c r="PB426" s="106"/>
      <c r="PC426" s="106"/>
      <c r="PD426" s="106"/>
      <c r="PE426" s="106"/>
      <c r="PF426" s="106"/>
      <c r="PG426" s="106"/>
      <c r="PH426" s="106"/>
      <c r="PI426" s="106"/>
      <c r="PJ426" s="106"/>
      <c r="PK426" s="106"/>
      <c r="PL426" s="106"/>
      <c r="PM426" s="106"/>
      <c r="PN426" s="106"/>
      <c r="PO426" s="106"/>
      <c r="PP426" s="106"/>
      <c r="PQ426" s="106"/>
      <c r="PR426" s="106"/>
      <c r="PS426" s="106"/>
      <c r="PT426" s="106"/>
      <c r="PU426" s="106"/>
      <c r="PV426" s="106"/>
      <c r="PW426" s="106"/>
      <c r="PX426" s="106"/>
      <c r="PY426" s="106"/>
      <c r="PZ426" s="106"/>
      <c r="QA426" s="106"/>
      <c r="QB426" s="106"/>
      <c r="QC426" s="106"/>
      <c r="QD426" s="106"/>
      <c r="QE426" s="106"/>
      <c r="QF426" s="106"/>
      <c r="QG426" s="106"/>
      <c r="QH426" s="106"/>
      <c r="QI426" s="106"/>
      <c r="QJ426" s="106"/>
      <c r="QK426" s="106"/>
      <c r="QL426" s="106"/>
      <c r="QM426" s="106"/>
      <c r="QN426" s="106"/>
      <c r="QO426" s="106"/>
      <c r="QP426" s="106"/>
      <c r="QQ426" s="106"/>
      <c r="QR426" s="106"/>
      <c r="QS426" s="106"/>
      <c r="QT426" s="106"/>
      <c r="QU426" s="106"/>
      <c r="QV426" s="106"/>
      <c r="QW426" s="106"/>
      <c r="QX426" s="106"/>
      <c r="QY426" s="106"/>
      <c r="QZ426" s="106"/>
      <c r="RA426" s="106"/>
      <c r="RB426" s="106"/>
      <c r="RC426" s="106"/>
      <c r="RD426" s="106"/>
      <c r="RE426" s="106"/>
      <c r="RF426" s="106"/>
      <c r="RG426" s="106"/>
      <c r="RH426" s="106"/>
      <c r="RI426" s="106"/>
      <c r="RJ426" s="106"/>
      <c r="RK426" s="106"/>
      <c r="RL426" s="106"/>
      <c r="RM426" s="106"/>
      <c r="RN426" s="106"/>
      <c r="RO426" s="106"/>
      <c r="RP426" s="106"/>
      <c r="RQ426" s="106"/>
      <c r="RR426" s="106"/>
    </row>
    <row r="427" spans="1:486" x14ac:dyDescent="0.3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14"/>
      <c r="Q427" s="114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06"/>
      <c r="EZ427" s="106"/>
      <c r="FA427" s="106"/>
      <c r="FB427" s="106"/>
      <c r="FC427" s="106"/>
      <c r="FD427" s="106"/>
      <c r="FE427" s="106"/>
      <c r="FF427" s="106"/>
      <c r="FG427" s="106"/>
      <c r="FH427" s="106"/>
      <c r="FI427" s="106"/>
      <c r="FJ427" s="106"/>
      <c r="FK427" s="106"/>
      <c r="FL427" s="106"/>
      <c r="FM427" s="106"/>
      <c r="FN427" s="106"/>
      <c r="FO427" s="106"/>
      <c r="FP427" s="106"/>
      <c r="FQ427" s="106"/>
      <c r="FR427" s="106"/>
      <c r="FS427" s="106"/>
      <c r="FT427" s="106"/>
      <c r="FU427" s="106"/>
      <c r="FV427" s="106"/>
      <c r="FW427" s="106"/>
      <c r="FX427" s="106"/>
      <c r="FY427" s="106"/>
      <c r="FZ427" s="106"/>
      <c r="GA427" s="106"/>
      <c r="GB427" s="106"/>
      <c r="GC427" s="106"/>
      <c r="GD427" s="106"/>
      <c r="GE427" s="106"/>
      <c r="GF427" s="106"/>
      <c r="GG427" s="106"/>
      <c r="GH427" s="106"/>
      <c r="GI427" s="106"/>
      <c r="GJ427" s="106"/>
      <c r="GK427" s="106"/>
      <c r="GL427" s="106"/>
      <c r="GM427" s="106"/>
      <c r="GN427" s="106"/>
      <c r="GO427" s="106"/>
      <c r="GP427" s="106"/>
      <c r="GQ427" s="106"/>
      <c r="GR427" s="106"/>
      <c r="GS427" s="106"/>
      <c r="GT427" s="106"/>
      <c r="GU427" s="106"/>
      <c r="GV427" s="106"/>
      <c r="GW427" s="106"/>
      <c r="GX427" s="106"/>
      <c r="GY427" s="106"/>
      <c r="GZ427" s="106"/>
      <c r="HA427" s="106"/>
      <c r="HB427" s="106"/>
      <c r="HC427" s="106"/>
      <c r="HD427" s="106"/>
      <c r="HE427" s="106"/>
      <c r="HF427" s="106"/>
      <c r="HG427" s="106"/>
      <c r="HH427" s="106"/>
      <c r="HI427" s="106"/>
      <c r="HJ427" s="106"/>
      <c r="HK427" s="106"/>
      <c r="HL427" s="106"/>
      <c r="HM427" s="106"/>
      <c r="HN427" s="106"/>
      <c r="HO427" s="106"/>
      <c r="HP427" s="106"/>
      <c r="HQ427" s="106"/>
      <c r="HR427" s="106"/>
      <c r="HS427" s="106"/>
      <c r="HT427" s="106"/>
      <c r="HU427" s="106"/>
      <c r="HV427" s="106"/>
      <c r="HW427" s="106"/>
      <c r="HX427" s="106"/>
      <c r="HY427" s="106"/>
      <c r="HZ427" s="106"/>
      <c r="IA427" s="106"/>
      <c r="IB427" s="106"/>
      <c r="IC427" s="106"/>
      <c r="ID427" s="106"/>
      <c r="IE427" s="106"/>
      <c r="IF427" s="106"/>
      <c r="IG427" s="106"/>
      <c r="IH427" s="106"/>
      <c r="II427" s="106"/>
      <c r="IJ427" s="106"/>
      <c r="IK427" s="106"/>
      <c r="IL427" s="106"/>
      <c r="IM427" s="106"/>
      <c r="IN427" s="106"/>
      <c r="IO427" s="106"/>
      <c r="IP427" s="106"/>
      <c r="IQ427" s="106"/>
      <c r="IR427" s="106"/>
      <c r="IS427" s="106"/>
      <c r="IT427" s="106"/>
      <c r="IU427" s="106"/>
      <c r="IV427" s="106"/>
      <c r="IW427" s="106"/>
      <c r="IX427" s="106"/>
      <c r="IY427" s="106"/>
      <c r="IZ427" s="106"/>
      <c r="JA427" s="106"/>
      <c r="JB427" s="106"/>
      <c r="JC427" s="106"/>
      <c r="JD427" s="106"/>
      <c r="JE427" s="106"/>
      <c r="JF427" s="106"/>
      <c r="JG427" s="106"/>
      <c r="JH427" s="106"/>
      <c r="JI427" s="106"/>
      <c r="JJ427" s="106"/>
      <c r="JK427" s="106"/>
      <c r="JL427" s="106"/>
      <c r="JM427" s="106"/>
      <c r="JN427" s="106"/>
      <c r="JO427" s="106"/>
      <c r="JP427" s="106"/>
      <c r="JQ427" s="106"/>
      <c r="JR427" s="106"/>
      <c r="JS427" s="106"/>
      <c r="JT427" s="106"/>
      <c r="JU427" s="106"/>
      <c r="JV427" s="106"/>
      <c r="JW427" s="106"/>
      <c r="JX427" s="106"/>
      <c r="JY427" s="106"/>
      <c r="JZ427" s="106"/>
      <c r="KA427" s="106"/>
      <c r="KB427" s="106"/>
      <c r="KC427" s="106"/>
      <c r="KD427" s="106"/>
      <c r="KE427" s="106"/>
      <c r="KF427" s="106"/>
      <c r="KG427" s="106"/>
      <c r="KH427" s="106"/>
      <c r="KI427" s="106"/>
      <c r="KJ427" s="106"/>
      <c r="KK427" s="106"/>
      <c r="KL427" s="106"/>
      <c r="KM427" s="106"/>
      <c r="KN427" s="106"/>
      <c r="KO427" s="106"/>
      <c r="KP427" s="106"/>
      <c r="KQ427" s="106"/>
      <c r="KR427" s="106"/>
      <c r="KS427" s="106"/>
      <c r="KT427" s="106"/>
      <c r="KU427" s="106"/>
      <c r="KV427" s="106"/>
      <c r="KW427" s="106"/>
      <c r="KX427" s="106"/>
      <c r="KY427" s="106"/>
      <c r="KZ427" s="106"/>
      <c r="LA427" s="106"/>
      <c r="LB427" s="106"/>
      <c r="LC427" s="106"/>
      <c r="LD427" s="106"/>
      <c r="LE427" s="106"/>
      <c r="LF427" s="106"/>
      <c r="LG427" s="106"/>
      <c r="LH427" s="106"/>
      <c r="LI427" s="106"/>
      <c r="LJ427" s="106"/>
      <c r="LK427" s="106"/>
      <c r="LL427" s="106"/>
      <c r="LM427" s="106"/>
      <c r="LN427" s="106"/>
      <c r="LO427" s="106"/>
      <c r="LP427" s="106"/>
      <c r="LQ427" s="106"/>
      <c r="LR427" s="106"/>
      <c r="LS427" s="106"/>
      <c r="LT427" s="106"/>
      <c r="LU427" s="106"/>
      <c r="LV427" s="106"/>
      <c r="LW427" s="106"/>
      <c r="LX427" s="106"/>
      <c r="LY427" s="106"/>
      <c r="LZ427" s="106"/>
      <c r="MA427" s="106"/>
      <c r="MB427" s="106"/>
      <c r="MC427" s="106"/>
      <c r="MD427" s="106"/>
      <c r="ME427" s="106"/>
      <c r="MF427" s="106"/>
      <c r="MG427" s="106"/>
      <c r="MH427" s="106"/>
      <c r="MI427" s="106"/>
      <c r="MJ427" s="106"/>
      <c r="MK427" s="106"/>
      <c r="ML427" s="106"/>
      <c r="MM427" s="106"/>
      <c r="MN427" s="106"/>
      <c r="MO427" s="106"/>
      <c r="MP427" s="106"/>
      <c r="MQ427" s="106"/>
      <c r="MR427" s="106"/>
      <c r="MS427" s="106"/>
      <c r="MT427" s="106"/>
      <c r="MU427" s="106"/>
      <c r="MV427" s="106"/>
      <c r="MW427" s="106"/>
      <c r="MX427" s="106"/>
      <c r="MY427" s="106"/>
      <c r="MZ427" s="106"/>
      <c r="NA427" s="106"/>
      <c r="NB427" s="106"/>
      <c r="NC427" s="106"/>
      <c r="ND427" s="106"/>
      <c r="NE427" s="106"/>
      <c r="NF427" s="106"/>
      <c r="NG427" s="106"/>
      <c r="NH427" s="106"/>
      <c r="NI427" s="106"/>
      <c r="NJ427" s="106"/>
      <c r="NK427" s="106"/>
      <c r="NL427" s="106"/>
      <c r="NM427" s="106"/>
      <c r="NN427" s="106"/>
      <c r="NO427" s="106"/>
      <c r="NP427" s="106"/>
      <c r="NQ427" s="106"/>
      <c r="NR427" s="106"/>
      <c r="NS427" s="106"/>
      <c r="NT427" s="106"/>
      <c r="NU427" s="106"/>
      <c r="NV427" s="106"/>
      <c r="NW427" s="106"/>
      <c r="NX427" s="106"/>
      <c r="NY427" s="106"/>
      <c r="NZ427" s="106"/>
      <c r="OA427" s="106"/>
      <c r="OB427" s="106"/>
      <c r="OC427" s="106"/>
      <c r="OD427" s="106"/>
      <c r="OE427" s="106"/>
      <c r="OF427" s="106"/>
      <c r="OG427" s="106"/>
      <c r="OH427" s="106"/>
      <c r="OI427" s="106"/>
      <c r="OJ427" s="106"/>
      <c r="OK427" s="106"/>
      <c r="OL427" s="106"/>
      <c r="OM427" s="106"/>
      <c r="ON427" s="106"/>
      <c r="OO427" s="106"/>
      <c r="OP427" s="106"/>
      <c r="OQ427" s="106"/>
      <c r="OR427" s="106"/>
      <c r="OS427" s="106"/>
      <c r="OT427" s="106"/>
      <c r="OU427" s="106"/>
      <c r="OV427" s="106"/>
      <c r="OW427" s="106"/>
      <c r="OX427" s="106"/>
      <c r="OY427" s="106"/>
      <c r="OZ427" s="106"/>
      <c r="PA427" s="106"/>
      <c r="PB427" s="106"/>
      <c r="PC427" s="106"/>
      <c r="PD427" s="106"/>
      <c r="PE427" s="106"/>
      <c r="PF427" s="106"/>
      <c r="PG427" s="106"/>
      <c r="PH427" s="106"/>
      <c r="PI427" s="106"/>
      <c r="PJ427" s="106"/>
      <c r="PK427" s="106"/>
      <c r="PL427" s="106"/>
      <c r="PM427" s="106"/>
      <c r="PN427" s="106"/>
      <c r="PO427" s="106"/>
      <c r="PP427" s="106"/>
      <c r="PQ427" s="106"/>
      <c r="PR427" s="106"/>
      <c r="PS427" s="106"/>
      <c r="PT427" s="106"/>
      <c r="PU427" s="106"/>
      <c r="PV427" s="106"/>
      <c r="PW427" s="106"/>
      <c r="PX427" s="106"/>
      <c r="PY427" s="106"/>
      <c r="PZ427" s="106"/>
      <c r="QA427" s="106"/>
      <c r="QB427" s="106"/>
      <c r="QC427" s="106"/>
      <c r="QD427" s="106"/>
      <c r="QE427" s="106"/>
      <c r="QF427" s="106"/>
      <c r="QG427" s="106"/>
      <c r="QH427" s="106"/>
      <c r="QI427" s="106"/>
      <c r="QJ427" s="106"/>
      <c r="QK427" s="106"/>
      <c r="QL427" s="106"/>
      <c r="QM427" s="106"/>
      <c r="QN427" s="106"/>
      <c r="QO427" s="106"/>
      <c r="QP427" s="106"/>
      <c r="QQ427" s="106"/>
      <c r="QR427" s="106"/>
      <c r="QS427" s="106"/>
      <c r="QT427" s="106"/>
      <c r="QU427" s="106"/>
      <c r="QV427" s="106"/>
      <c r="QW427" s="106"/>
      <c r="QX427" s="106"/>
      <c r="QY427" s="106"/>
      <c r="QZ427" s="106"/>
      <c r="RA427" s="106"/>
      <c r="RB427" s="106"/>
      <c r="RC427" s="106"/>
      <c r="RD427" s="106"/>
      <c r="RE427" s="106"/>
      <c r="RF427" s="106"/>
      <c r="RG427" s="106"/>
      <c r="RH427" s="106"/>
      <c r="RI427" s="106"/>
      <c r="RJ427" s="106"/>
      <c r="RK427" s="106"/>
      <c r="RL427" s="106"/>
      <c r="RM427" s="106"/>
      <c r="RN427" s="106"/>
      <c r="RO427" s="106"/>
      <c r="RP427" s="106"/>
      <c r="RQ427" s="106"/>
      <c r="RR427" s="106"/>
    </row>
    <row r="428" spans="1:486" x14ac:dyDescent="0.3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14"/>
      <c r="Q428" s="114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6"/>
      <c r="FE428" s="106"/>
      <c r="FF428" s="106"/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6"/>
      <c r="FQ428" s="106"/>
      <c r="FR428" s="106"/>
      <c r="FS428" s="106"/>
      <c r="FT428" s="106"/>
      <c r="FU428" s="106"/>
      <c r="FV428" s="106"/>
      <c r="FW428" s="106"/>
      <c r="FX428" s="106"/>
      <c r="FY428" s="106"/>
      <c r="FZ428" s="106"/>
      <c r="GA428" s="106"/>
      <c r="GB428" s="106"/>
      <c r="GC428" s="106"/>
      <c r="GD428" s="106"/>
      <c r="GE428" s="106"/>
      <c r="GF428" s="106"/>
      <c r="GG428" s="106"/>
      <c r="GH428" s="106"/>
      <c r="GI428" s="106"/>
      <c r="GJ428" s="106"/>
      <c r="GK428" s="106"/>
      <c r="GL428" s="106"/>
      <c r="GM428" s="106"/>
      <c r="GN428" s="106"/>
      <c r="GO428" s="106"/>
      <c r="GP428" s="106"/>
      <c r="GQ428" s="106"/>
      <c r="GR428" s="106"/>
      <c r="GS428" s="106"/>
      <c r="GT428" s="106"/>
      <c r="GU428" s="106"/>
      <c r="GV428" s="106"/>
      <c r="GW428" s="106"/>
      <c r="GX428" s="106"/>
      <c r="GY428" s="106"/>
      <c r="GZ428" s="106"/>
      <c r="HA428" s="106"/>
      <c r="HB428" s="106"/>
      <c r="HC428" s="106"/>
      <c r="HD428" s="106"/>
      <c r="HE428" s="106"/>
      <c r="HF428" s="106"/>
      <c r="HG428" s="106"/>
      <c r="HH428" s="106"/>
      <c r="HI428" s="106"/>
      <c r="HJ428" s="106"/>
      <c r="HK428" s="106"/>
      <c r="HL428" s="106"/>
      <c r="HM428" s="106"/>
      <c r="HN428" s="106"/>
      <c r="HO428" s="106"/>
      <c r="HP428" s="106"/>
      <c r="HQ428" s="106"/>
      <c r="HR428" s="106"/>
      <c r="HS428" s="106"/>
      <c r="HT428" s="106"/>
      <c r="HU428" s="106"/>
      <c r="HV428" s="106"/>
      <c r="HW428" s="106"/>
      <c r="HX428" s="106"/>
      <c r="HY428" s="106"/>
      <c r="HZ428" s="106"/>
      <c r="IA428" s="106"/>
      <c r="IB428" s="106"/>
      <c r="IC428" s="106"/>
      <c r="ID428" s="106"/>
      <c r="IE428" s="106"/>
      <c r="IF428" s="106"/>
      <c r="IG428" s="106"/>
      <c r="IH428" s="106"/>
      <c r="II428" s="106"/>
      <c r="IJ428" s="106"/>
      <c r="IK428" s="106"/>
      <c r="IL428" s="106"/>
      <c r="IM428" s="106"/>
      <c r="IN428" s="106"/>
      <c r="IO428" s="106"/>
      <c r="IP428" s="106"/>
      <c r="IQ428" s="106"/>
      <c r="IR428" s="106"/>
      <c r="IS428" s="106"/>
      <c r="IT428" s="106"/>
      <c r="IU428" s="106"/>
      <c r="IV428" s="106"/>
      <c r="IW428" s="106"/>
      <c r="IX428" s="106"/>
      <c r="IY428" s="106"/>
      <c r="IZ428" s="106"/>
      <c r="JA428" s="106"/>
      <c r="JB428" s="106"/>
      <c r="JC428" s="106"/>
      <c r="JD428" s="106"/>
      <c r="JE428" s="106"/>
      <c r="JF428" s="106"/>
      <c r="JG428" s="106"/>
      <c r="JH428" s="106"/>
      <c r="JI428" s="106"/>
      <c r="JJ428" s="106"/>
      <c r="JK428" s="106"/>
      <c r="JL428" s="106"/>
      <c r="JM428" s="106"/>
      <c r="JN428" s="106"/>
      <c r="JO428" s="106"/>
      <c r="JP428" s="106"/>
      <c r="JQ428" s="106"/>
      <c r="JR428" s="106"/>
      <c r="JS428" s="106"/>
      <c r="JT428" s="106"/>
      <c r="JU428" s="106"/>
      <c r="JV428" s="106"/>
      <c r="JW428" s="106"/>
      <c r="JX428" s="106"/>
      <c r="JY428" s="106"/>
      <c r="JZ428" s="106"/>
      <c r="KA428" s="106"/>
      <c r="KB428" s="106"/>
      <c r="KC428" s="106"/>
      <c r="KD428" s="106"/>
      <c r="KE428" s="106"/>
      <c r="KF428" s="106"/>
      <c r="KG428" s="106"/>
      <c r="KH428" s="106"/>
      <c r="KI428" s="106"/>
      <c r="KJ428" s="106"/>
      <c r="KK428" s="106"/>
      <c r="KL428" s="106"/>
      <c r="KM428" s="106"/>
      <c r="KN428" s="106"/>
      <c r="KO428" s="106"/>
      <c r="KP428" s="106"/>
      <c r="KQ428" s="106"/>
      <c r="KR428" s="106"/>
      <c r="KS428" s="106"/>
      <c r="KT428" s="106"/>
      <c r="KU428" s="106"/>
      <c r="KV428" s="106"/>
      <c r="KW428" s="106"/>
      <c r="KX428" s="106"/>
      <c r="KY428" s="106"/>
      <c r="KZ428" s="106"/>
      <c r="LA428" s="106"/>
      <c r="LB428" s="106"/>
      <c r="LC428" s="106"/>
      <c r="LD428" s="106"/>
      <c r="LE428" s="106"/>
      <c r="LF428" s="106"/>
      <c r="LG428" s="106"/>
      <c r="LH428" s="106"/>
      <c r="LI428" s="106"/>
      <c r="LJ428" s="106"/>
      <c r="LK428" s="106"/>
      <c r="LL428" s="106"/>
      <c r="LM428" s="106"/>
      <c r="LN428" s="106"/>
      <c r="LO428" s="106"/>
      <c r="LP428" s="106"/>
      <c r="LQ428" s="106"/>
      <c r="LR428" s="106"/>
      <c r="LS428" s="106"/>
      <c r="LT428" s="106"/>
      <c r="LU428" s="106"/>
      <c r="LV428" s="106"/>
      <c r="LW428" s="106"/>
      <c r="LX428" s="106"/>
      <c r="LY428" s="106"/>
      <c r="LZ428" s="106"/>
      <c r="MA428" s="106"/>
      <c r="MB428" s="106"/>
      <c r="MC428" s="106"/>
      <c r="MD428" s="106"/>
      <c r="ME428" s="106"/>
      <c r="MF428" s="106"/>
      <c r="MG428" s="106"/>
      <c r="MH428" s="106"/>
      <c r="MI428" s="106"/>
      <c r="MJ428" s="106"/>
      <c r="MK428" s="106"/>
      <c r="ML428" s="106"/>
      <c r="MM428" s="106"/>
      <c r="MN428" s="106"/>
      <c r="MO428" s="106"/>
      <c r="MP428" s="106"/>
      <c r="MQ428" s="106"/>
      <c r="MR428" s="106"/>
      <c r="MS428" s="106"/>
      <c r="MT428" s="106"/>
      <c r="MU428" s="106"/>
      <c r="MV428" s="106"/>
      <c r="MW428" s="106"/>
      <c r="MX428" s="106"/>
      <c r="MY428" s="106"/>
      <c r="MZ428" s="106"/>
      <c r="NA428" s="106"/>
      <c r="NB428" s="106"/>
      <c r="NC428" s="106"/>
      <c r="ND428" s="106"/>
      <c r="NE428" s="106"/>
      <c r="NF428" s="106"/>
      <c r="NG428" s="106"/>
      <c r="NH428" s="106"/>
      <c r="NI428" s="106"/>
      <c r="NJ428" s="106"/>
      <c r="NK428" s="106"/>
      <c r="NL428" s="106"/>
      <c r="NM428" s="106"/>
      <c r="NN428" s="106"/>
      <c r="NO428" s="106"/>
      <c r="NP428" s="106"/>
      <c r="NQ428" s="106"/>
      <c r="NR428" s="106"/>
      <c r="NS428" s="106"/>
      <c r="NT428" s="106"/>
      <c r="NU428" s="106"/>
      <c r="NV428" s="106"/>
      <c r="NW428" s="106"/>
      <c r="NX428" s="106"/>
      <c r="NY428" s="106"/>
      <c r="NZ428" s="106"/>
      <c r="OA428" s="106"/>
      <c r="OB428" s="106"/>
      <c r="OC428" s="106"/>
      <c r="OD428" s="106"/>
      <c r="OE428" s="106"/>
      <c r="OF428" s="106"/>
      <c r="OG428" s="106"/>
      <c r="OH428" s="106"/>
      <c r="OI428" s="106"/>
      <c r="OJ428" s="106"/>
      <c r="OK428" s="106"/>
      <c r="OL428" s="106"/>
      <c r="OM428" s="106"/>
      <c r="ON428" s="106"/>
      <c r="OO428" s="106"/>
      <c r="OP428" s="106"/>
      <c r="OQ428" s="106"/>
      <c r="OR428" s="106"/>
      <c r="OS428" s="106"/>
      <c r="OT428" s="106"/>
      <c r="OU428" s="106"/>
      <c r="OV428" s="106"/>
      <c r="OW428" s="106"/>
      <c r="OX428" s="106"/>
      <c r="OY428" s="106"/>
      <c r="OZ428" s="106"/>
      <c r="PA428" s="106"/>
      <c r="PB428" s="106"/>
      <c r="PC428" s="106"/>
      <c r="PD428" s="106"/>
      <c r="PE428" s="106"/>
      <c r="PF428" s="106"/>
      <c r="PG428" s="106"/>
      <c r="PH428" s="106"/>
      <c r="PI428" s="106"/>
      <c r="PJ428" s="106"/>
      <c r="PK428" s="106"/>
      <c r="PL428" s="106"/>
      <c r="PM428" s="106"/>
      <c r="PN428" s="106"/>
      <c r="PO428" s="106"/>
      <c r="PP428" s="106"/>
      <c r="PQ428" s="106"/>
      <c r="PR428" s="106"/>
      <c r="PS428" s="106"/>
      <c r="PT428" s="106"/>
      <c r="PU428" s="106"/>
      <c r="PV428" s="106"/>
      <c r="PW428" s="106"/>
      <c r="PX428" s="106"/>
      <c r="PY428" s="106"/>
      <c r="PZ428" s="106"/>
      <c r="QA428" s="106"/>
      <c r="QB428" s="106"/>
      <c r="QC428" s="106"/>
      <c r="QD428" s="106"/>
      <c r="QE428" s="106"/>
      <c r="QF428" s="106"/>
      <c r="QG428" s="106"/>
      <c r="QH428" s="106"/>
      <c r="QI428" s="106"/>
      <c r="QJ428" s="106"/>
      <c r="QK428" s="106"/>
      <c r="QL428" s="106"/>
      <c r="QM428" s="106"/>
      <c r="QN428" s="106"/>
      <c r="QO428" s="106"/>
      <c r="QP428" s="106"/>
      <c r="QQ428" s="106"/>
      <c r="QR428" s="106"/>
      <c r="QS428" s="106"/>
      <c r="QT428" s="106"/>
      <c r="QU428" s="106"/>
      <c r="QV428" s="106"/>
      <c r="QW428" s="106"/>
      <c r="QX428" s="106"/>
      <c r="QY428" s="106"/>
      <c r="QZ428" s="106"/>
      <c r="RA428" s="106"/>
      <c r="RB428" s="106"/>
      <c r="RC428" s="106"/>
      <c r="RD428" s="106"/>
      <c r="RE428" s="106"/>
      <c r="RF428" s="106"/>
      <c r="RG428" s="106"/>
      <c r="RH428" s="106"/>
      <c r="RI428" s="106"/>
      <c r="RJ428" s="106"/>
      <c r="RK428" s="106"/>
      <c r="RL428" s="106"/>
      <c r="RM428" s="106"/>
      <c r="RN428" s="106"/>
      <c r="RO428" s="106"/>
      <c r="RP428" s="106"/>
      <c r="RQ428" s="106"/>
      <c r="RR428" s="106"/>
    </row>
    <row r="429" spans="1:486" x14ac:dyDescent="0.3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14"/>
      <c r="Q429" s="114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06"/>
      <c r="EZ429" s="106"/>
      <c r="FA429" s="106"/>
      <c r="FB429" s="106"/>
      <c r="FC429" s="106"/>
      <c r="FD429" s="106"/>
      <c r="FE429" s="106"/>
      <c r="FF429" s="106"/>
      <c r="FG429" s="106"/>
      <c r="FH429" s="106"/>
      <c r="FI429" s="106"/>
      <c r="FJ429" s="106"/>
      <c r="FK429" s="106"/>
      <c r="FL429" s="106"/>
      <c r="FM429" s="106"/>
      <c r="FN429" s="106"/>
      <c r="FO429" s="106"/>
      <c r="FP429" s="106"/>
      <c r="FQ429" s="106"/>
      <c r="FR429" s="106"/>
      <c r="FS429" s="106"/>
      <c r="FT429" s="106"/>
      <c r="FU429" s="106"/>
      <c r="FV429" s="106"/>
      <c r="FW429" s="106"/>
      <c r="FX429" s="106"/>
      <c r="FY429" s="106"/>
      <c r="FZ429" s="106"/>
      <c r="GA429" s="106"/>
      <c r="GB429" s="106"/>
      <c r="GC429" s="106"/>
      <c r="GD429" s="106"/>
      <c r="GE429" s="106"/>
      <c r="GF429" s="106"/>
      <c r="GG429" s="106"/>
      <c r="GH429" s="106"/>
      <c r="GI429" s="106"/>
      <c r="GJ429" s="106"/>
      <c r="GK429" s="106"/>
      <c r="GL429" s="106"/>
      <c r="GM429" s="106"/>
      <c r="GN429" s="106"/>
      <c r="GO429" s="106"/>
      <c r="GP429" s="106"/>
      <c r="GQ429" s="106"/>
      <c r="GR429" s="106"/>
      <c r="GS429" s="106"/>
      <c r="GT429" s="106"/>
      <c r="GU429" s="106"/>
      <c r="GV429" s="106"/>
      <c r="GW429" s="106"/>
      <c r="GX429" s="106"/>
      <c r="GY429" s="106"/>
      <c r="GZ429" s="106"/>
      <c r="HA429" s="106"/>
      <c r="HB429" s="106"/>
      <c r="HC429" s="106"/>
      <c r="HD429" s="106"/>
      <c r="HE429" s="106"/>
      <c r="HF429" s="106"/>
      <c r="HG429" s="106"/>
      <c r="HH429" s="106"/>
      <c r="HI429" s="106"/>
      <c r="HJ429" s="106"/>
      <c r="HK429" s="106"/>
      <c r="HL429" s="106"/>
      <c r="HM429" s="106"/>
      <c r="HN429" s="106"/>
      <c r="HO429" s="106"/>
      <c r="HP429" s="106"/>
      <c r="HQ429" s="106"/>
      <c r="HR429" s="106"/>
      <c r="HS429" s="106"/>
      <c r="HT429" s="106"/>
      <c r="HU429" s="106"/>
      <c r="HV429" s="106"/>
      <c r="HW429" s="106"/>
      <c r="HX429" s="106"/>
      <c r="HY429" s="106"/>
      <c r="HZ429" s="106"/>
      <c r="IA429" s="106"/>
      <c r="IB429" s="106"/>
      <c r="IC429" s="106"/>
      <c r="ID429" s="106"/>
      <c r="IE429" s="106"/>
      <c r="IF429" s="106"/>
      <c r="IG429" s="106"/>
      <c r="IH429" s="106"/>
      <c r="II429" s="106"/>
      <c r="IJ429" s="106"/>
      <c r="IK429" s="106"/>
      <c r="IL429" s="106"/>
      <c r="IM429" s="106"/>
      <c r="IN429" s="106"/>
      <c r="IO429" s="106"/>
      <c r="IP429" s="106"/>
      <c r="IQ429" s="106"/>
      <c r="IR429" s="106"/>
      <c r="IS429" s="106"/>
      <c r="IT429" s="106"/>
      <c r="IU429" s="106"/>
      <c r="IV429" s="106"/>
      <c r="IW429" s="106"/>
      <c r="IX429" s="106"/>
      <c r="IY429" s="106"/>
      <c r="IZ429" s="106"/>
      <c r="JA429" s="106"/>
      <c r="JB429" s="106"/>
      <c r="JC429" s="106"/>
      <c r="JD429" s="106"/>
      <c r="JE429" s="106"/>
      <c r="JF429" s="106"/>
      <c r="JG429" s="106"/>
      <c r="JH429" s="106"/>
      <c r="JI429" s="106"/>
      <c r="JJ429" s="106"/>
      <c r="JK429" s="106"/>
      <c r="JL429" s="106"/>
      <c r="JM429" s="106"/>
      <c r="JN429" s="106"/>
      <c r="JO429" s="106"/>
      <c r="JP429" s="106"/>
      <c r="JQ429" s="106"/>
      <c r="JR429" s="106"/>
      <c r="JS429" s="106"/>
      <c r="JT429" s="106"/>
      <c r="JU429" s="106"/>
      <c r="JV429" s="106"/>
      <c r="JW429" s="106"/>
      <c r="JX429" s="106"/>
      <c r="JY429" s="106"/>
      <c r="JZ429" s="106"/>
      <c r="KA429" s="106"/>
      <c r="KB429" s="106"/>
      <c r="KC429" s="106"/>
      <c r="KD429" s="106"/>
      <c r="KE429" s="106"/>
      <c r="KF429" s="106"/>
      <c r="KG429" s="106"/>
      <c r="KH429" s="106"/>
      <c r="KI429" s="106"/>
      <c r="KJ429" s="106"/>
      <c r="KK429" s="106"/>
      <c r="KL429" s="106"/>
      <c r="KM429" s="106"/>
      <c r="KN429" s="106"/>
      <c r="KO429" s="106"/>
      <c r="KP429" s="106"/>
      <c r="KQ429" s="106"/>
      <c r="KR429" s="106"/>
      <c r="KS429" s="106"/>
      <c r="KT429" s="106"/>
      <c r="KU429" s="106"/>
      <c r="KV429" s="106"/>
      <c r="KW429" s="106"/>
      <c r="KX429" s="106"/>
      <c r="KY429" s="106"/>
      <c r="KZ429" s="106"/>
      <c r="LA429" s="106"/>
      <c r="LB429" s="106"/>
      <c r="LC429" s="106"/>
      <c r="LD429" s="106"/>
      <c r="LE429" s="106"/>
      <c r="LF429" s="106"/>
      <c r="LG429" s="106"/>
      <c r="LH429" s="106"/>
      <c r="LI429" s="106"/>
      <c r="LJ429" s="106"/>
      <c r="LK429" s="106"/>
      <c r="LL429" s="106"/>
      <c r="LM429" s="106"/>
      <c r="LN429" s="106"/>
      <c r="LO429" s="106"/>
      <c r="LP429" s="106"/>
      <c r="LQ429" s="106"/>
      <c r="LR429" s="106"/>
      <c r="LS429" s="106"/>
      <c r="LT429" s="106"/>
      <c r="LU429" s="106"/>
      <c r="LV429" s="106"/>
      <c r="LW429" s="106"/>
      <c r="LX429" s="106"/>
      <c r="LY429" s="106"/>
      <c r="LZ429" s="106"/>
      <c r="MA429" s="106"/>
      <c r="MB429" s="106"/>
      <c r="MC429" s="106"/>
      <c r="MD429" s="106"/>
      <c r="ME429" s="106"/>
      <c r="MF429" s="106"/>
      <c r="MG429" s="106"/>
      <c r="MH429" s="106"/>
      <c r="MI429" s="106"/>
      <c r="MJ429" s="106"/>
      <c r="MK429" s="106"/>
      <c r="ML429" s="106"/>
      <c r="MM429" s="106"/>
      <c r="MN429" s="106"/>
      <c r="MO429" s="106"/>
      <c r="MP429" s="106"/>
      <c r="MQ429" s="106"/>
      <c r="MR429" s="106"/>
      <c r="MS429" s="106"/>
      <c r="MT429" s="106"/>
      <c r="MU429" s="106"/>
      <c r="MV429" s="106"/>
      <c r="MW429" s="106"/>
      <c r="MX429" s="106"/>
      <c r="MY429" s="106"/>
      <c r="MZ429" s="106"/>
      <c r="NA429" s="106"/>
      <c r="NB429" s="106"/>
      <c r="NC429" s="106"/>
      <c r="ND429" s="106"/>
      <c r="NE429" s="106"/>
      <c r="NF429" s="106"/>
      <c r="NG429" s="106"/>
      <c r="NH429" s="106"/>
      <c r="NI429" s="106"/>
      <c r="NJ429" s="106"/>
      <c r="NK429" s="106"/>
      <c r="NL429" s="106"/>
      <c r="NM429" s="106"/>
      <c r="NN429" s="106"/>
      <c r="NO429" s="106"/>
      <c r="NP429" s="106"/>
      <c r="NQ429" s="106"/>
      <c r="NR429" s="106"/>
      <c r="NS429" s="106"/>
      <c r="NT429" s="106"/>
      <c r="NU429" s="106"/>
      <c r="NV429" s="106"/>
      <c r="NW429" s="106"/>
      <c r="NX429" s="106"/>
      <c r="NY429" s="106"/>
      <c r="NZ429" s="106"/>
      <c r="OA429" s="106"/>
      <c r="OB429" s="106"/>
      <c r="OC429" s="106"/>
      <c r="OD429" s="106"/>
      <c r="OE429" s="106"/>
      <c r="OF429" s="106"/>
      <c r="OG429" s="106"/>
      <c r="OH429" s="106"/>
      <c r="OI429" s="106"/>
      <c r="OJ429" s="106"/>
      <c r="OK429" s="106"/>
      <c r="OL429" s="106"/>
      <c r="OM429" s="106"/>
      <c r="ON429" s="106"/>
      <c r="OO429" s="106"/>
      <c r="OP429" s="106"/>
      <c r="OQ429" s="106"/>
      <c r="OR429" s="106"/>
      <c r="OS429" s="106"/>
      <c r="OT429" s="106"/>
      <c r="OU429" s="106"/>
      <c r="OV429" s="106"/>
      <c r="OW429" s="106"/>
      <c r="OX429" s="106"/>
      <c r="OY429" s="106"/>
      <c r="OZ429" s="106"/>
      <c r="PA429" s="106"/>
      <c r="PB429" s="106"/>
      <c r="PC429" s="106"/>
      <c r="PD429" s="106"/>
      <c r="PE429" s="106"/>
      <c r="PF429" s="106"/>
      <c r="PG429" s="106"/>
      <c r="PH429" s="106"/>
      <c r="PI429" s="106"/>
      <c r="PJ429" s="106"/>
      <c r="PK429" s="106"/>
      <c r="PL429" s="106"/>
      <c r="PM429" s="106"/>
      <c r="PN429" s="106"/>
      <c r="PO429" s="106"/>
      <c r="PP429" s="106"/>
      <c r="PQ429" s="106"/>
      <c r="PR429" s="106"/>
      <c r="PS429" s="106"/>
      <c r="PT429" s="106"/>
      <c r="PU429" s="106"/>
      <c r="PV429" s="106"/>
      <c r="PW429" s="106"/>
      <c r="PX429" s="106"/>
      <c r="PY429" s="106"/>
      <c r="PZ429" s="106"/>
      <c r="QA429" s="106"/>
      <c r="QB429" s="106"/>
      <c r="QC429" s="106"/>
      <c r="QD429" s="106"/>
      <c r="QE429" s="106"/>
      <c r="QF429" s="106"/>
      <c r="QG429" s="106"/>
      <c r="QH429" s="106"/>
      <c r="QI429" s="106"/>
      <c r="QJ429" s="106"/>
      <c r="QK429" s="106"/>
      <c r="QL429" s="106"/>
      <c r="QM429" s="106"/>
      <c r="QN429" s="106"/>
      <c r="QO429" s="106"/>
      <c r="QP429" s="106"/>
      <c r="QQ429" s="106"/>
      <c r="QR429" s="106"/>
      <c r="QS429" s="106"/>
      <c r="QT429" s="106"/>
      <c r="QU429" s="106"/>
      <c r="QV429" s="106"/>
      <c r="QW429" s="106"/>
      <c r="QX429" s="106"/>
      <c r="QY429" s="106"/>
      <c r="QZ429" s="106"/>
      <c r="RA429" s="106"/>
      <c r="RB429" s="106"/>
      <c r="RC429" s="106"/>
      <c r="RD429" s="106"/>
      <c r="RE429" s="106"/>
      <c r="RF429" s="106"/>
      <c r="RG429" s="106"/>
      <c r="RH429" s="106"/>
      <c r="RI429" s="106"/>
      <c r="RJ429" s="106"/>
      <c r="RK429" s="106"/>
      <c r="RL429" s="106"/>
      <c r="RM429" s="106"/>
      <c r="RN429" s="106"/>
      <c r="RO429" s="106"/>
      <c r="RP429" s="106"/>
      <c r="RQ429" s="106"/>
      <c r="RR429" s="106"/>
    </row>
    <row r="430" spans="1:486" x14ac:dyDescent="0.3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14"/>
      <c r="Q430" s="114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06"/>
      <c r="EZ430" s="106"/>
      <c r="FA430" s="106"/>
      <c r="FB430" s="106"/>
      <c r="FC430" s="106"/>
      <c r="FD430" s="106"/>
      <c r="FE430" s="106"/>
      <c r="FF430" s="106"/>
      <c r="FG430" s="106"/>
      <c r="FH430" s="106"/>
      <c r="FI430" s="106"/>
      <c r="FJ430" s="106"/>
      <c r="FK430" s="106"/>
      <c r="FL430" s="106"/>
      <c r="FM430" s="106"/>
      <c r="FN430" s="106"/>
      <c r="FO430" s="106"/>
      <c r="FP430" s="106"/>
      <c r="FQ430" s="106"/>
      <c r="FR430" s="106"/>
      <c r="FS430" s="106"/>
      <c r="FT430" s="106"/>
      <c r="FU430" s="106"/>
      <c r="FV430" s="106"/>
      <c r="FW430" s="106"/>
      <c r="FX430" s="106"/>
      <c r="FY430" s="106"/>
      <c r="FZ430" s="106"/>
      <c r="GA430" s="106"/>
      <c r="GB430" s="106"/>
      <c r="GC430" s="106"/>
      <c r="GD430" s="106"/>
      <c r="GE430" s="106"/>
      <c r="GF430" s="106"/>
      <c r="GG430" s="106"/>
      <c r="GH430" s="106"/>
      <c r="GI430" s="106"/>
      <c r="GJ430" s="106"/>
      <c r="GK430" s="106"/>
      <c r="GL430" s="106"/>
      <c r="GM430" s="106"/>
      <c r="GN430" s="106"/>
      <c r="GO430" s="106"/>
      <c r="GP430" s="106"/>
      <c r="GQ430" s="106"/>
      <c r="GR430" s="106"/>
      <c r="GS430" s="106"/>
      <c r="GT430" s="106"/>
      <c r="GU430" s="106"/>
      <c r="GV430" s="106"/>
      <c r="GW430" s="106"/>
      <c r="GX430" s="106"/>
      <c r="GY430" s="106"/>
      <c r="GZ430" s="106"/>
      <c r="HA430" s="106"/>
      <c r="HB430" s="106"/>
      <c r="HC430" s="106"/>
      <c r="HD430" s="106"/>
      <c r="HE430" s="106"/>
      <c r="HF430" s="106"/>
      <c r="HG430" s="106"/>
      <c r="HH430" s="106"/>
      <c r="HI430" s="106"/>
      <c r="HJ430" s="106"/>
      <c r="HK430" s="106"/>
      <c r="HL430" s="106"/>
      <c r="HM430" s="106"/>
      <c r="HN430" s="106"/>
      <c r="HO430" s="106"/>
      <c r="HP430" s="106"/>
      <c r="HQ430" s="106"/>
      <c r="HR430" s="106"/>
      <c r="HS430" s="106"/>
      <c r="HT430" s="106"/>
      <c r="HU430" s="106"/>
      <c r="HV430" s="106"/>
      <c r="HW430" s="106"/>
      <c r="HX430" s="106"/>
      <c r="HY430" s="106"/>
      <c r="HZ430" s="106"/>
      <c r="IA430" s="106"/>
      <c r="IB430" s="106"/>
      <c r="IC430" s="106"/>
      <c r="ID430" s="106"/>
      <c r="IE430" s="106"/>
      <c r="IF430" s="106"/>
      <c r="IG430" s="106"/>
      <c r="IH430" s="106"/>
      <c r="II430" s="106"/>
      <c r="IJ430" s="106"/>
      <c r="IK430" s="106"/>
      <c r="IL430" s="106"/>
      <c r="IM430" s="106"/>
      <c r="IN430" s="106"/>
      <c r="IO430" s="106"/>
      <c r="IP430" s="106"/>
      <c r="IQ430" s="106"/>
      <c r="IR430" s="106"/>
      <c r="IS430" s="106"/>
      <c r="IT430" s="106"/>
      <c r="IU430" s="106"/>
      <c r="IV430" s="106"/>
      <c r="IW430" s="106"/>
      <c r="IX430" s="106"/>
      <c r="IY430" s="106"/>
      <c r="IZ430" s="106"/>
      <c r="JA430" s="106"/>
      <c r="JB430" s="106"/>
      <c r="JC430" s="106"/>
      <c r="JD430" s="106"/>
      <c r="JE430" s="106"/>
      <c r="JF430" s="106"/>
      <c r="JG430" s="106"/>
      <c r="JH430" s="106"/>
      <c r="JI430" s="106"/>
      <c r="JJ430" s="106"/>
      <c r="JK430" s="106"/>
      <c r="JL430" s="106"/>
      <c r="JM430" s="106"/>
      <c r="JN430" s="106"/>
      <c r="JO430" s="106"/>
      <c r="JP430" s="106"/>
      <c r="JQ430" s="106"/>
      <c r="JR430" s="106"/>
      <c r="JS430" s="106"/>
      <c r="JT430" s="106"/>
      <c r="JU430" s="106"/>
      <c r="JV430" s="106"/>
      <c r="JW430" s="106"/>
      <c r="JX430" s="106"/>
      <c r="JY430" s="106"/>
      <c r="JZ430" s="106"/>
      <c r="KA430" s="106"/>
      <c r="KB430" s="106"/>
      <c r="KC430" s="106"/>
      <c r="KD430" s="106"/>
      <c r="KE430" s="106"/>
      <c r="KF430" s="106"/>
      <c r="KG430" s="106"/>
      <c r="KH430" s="106"/>
      <c r="KI430" s="106"/>
      <c r="KJ430" s="106"/>
      <c r="KK430" s="106"/>
      <c r="KL430" s="106"/>
      <c r="KM430" s="106"/>
      <c r="KN430" s="106"/>
      <c r="KO430" s="106"/>
      <c r="KP430" s="106"/>
      <c r="KQ430" s="106"/>
      <c r="KR430" s="106"/>
      <c r="KS430" s="106"/>
      <c r="KT430" s="106"/>
      <c r="KU430" s="106"/>
      <c r="KV430" s="106"/>
      <c r="KW430" s="106"/>
      <c r="KX430" s="106"/>
      <c r="KY430" s="106"/>
      <c r="KZ430" s="106"/>
      <c r="LA430" s="106"/>
      <c r="LB430" s="106"/>
      <c r="LC430" s="106"/>
      <c r="LD430" s="106"/>
      <c r="LE430" s="106"/>
      <c r="LF430" s="106"/>
      <c r="LG430" s="106"/>
      <c r="LH430" s="106"/>
      <c r="LI430" s="106"/>
      <c r="LJ430" s="106"/>
      <c r="LK430" s="106"/>
      <c r="LL430" s="106"/>
      <c r="LM430" s="106"/>
      <c r="LN430" s="106"/>
      <c r="LO430" s="106"/>
      <c r="LP430" s="106"/>
      <c r="LQ430" s="106"/>
      <c r="LR430" s="106"/>
      <c r="LS430" s="106"/>
      <c r="LT430" s="106"/>
      <c r="LU430" s="106"/>
      <c r="LV430" s="106"/>
      <c r="LW430" s="106"/>
      <c r="LX430" s="106"/>
      <c r="LY430" s="106"/>
      <c r="LZ430" s="106"/>
      <c r="MA430" s="106"/>
      <c r="MB430" s="106"/>
      <c r="MC430" s="106"/>
      <c r="MD430" s="106"/>
      <c r="ME430" s="106"/>
      <c r="MF430" s="106"/>
      <c r="MG430" s="106"/>
      <c r="MH430" s="106"/>
      <c r="MI430" s="106"/>
      <c r="MJ430" s="106"/>
      <c r="MK430" s="106"/>
      <c r="ML430" s="106"/>
      <c r="MM430" s="106"/>
      <c r="MN430" s="106"/>
      <c r="MO430" s="106"/>
      <c r="MP430" s="106"/>
      <c r="MQ430" s="106"/>
      <c r="MR430" s="106"/>
      <c r="MS430" s="106"/>
      <c r="MT430" s="106"/>
      <c r="MU430" s="106"/>
      <c r="MV430" s="106"/>
      <c r="MW430" s="106"/>
      <c r="MX430" s="106"/>
      <c r="MY430" s="106"/>
      <c r="MZ430" s="106"/>
      <c r="NA430" s="106"/>
      <c r="NB430" s="106"/>
      <c r="NC430" s="106"/>
      <c r="ND430" s="106"/>
      <c r="NE430" s="106"/>
      <c r="NF430" s="106"/>
      <c r="NG430" s="106"/>
      <c r="NH430" s="106"/>
      <c r="NI430" s="106"/>
      <c r="NJ430" s="106"/>
      <c r="NK430" s="106"/>
      <c r="NL430" s="106"/>
      <c r="NM430" s="106"/>
      <c r="NN430" s="106"/>
      <c r="NO430" s="106"/>
      <c r="NP430" s="106"/>
      <c r="NQ430" s="106"/>
      <c r="NR430" s="106"/>
      <c r="NS430" s="106"/>
      <c r="NT430" s="106"/>
      <c r="NU430" s="106"/>
      <c r="NV430" s="106"/>
      <c r="NW430" s="106"/>
      <c r="NX430" s="106"/>
      <c r="NY430" s="106"/>
      <c r="NZ430" s="106"/>
      <c r="OA430" s="106"/>
      <c r="OB430" s="106"/>
      <c r="OC430" s="106"/>
      <c r="OD430" s="106"/>
      <c r="OE430" s="106"/>
      <c r="OF430" s="106"/>
      <c r="OG430" s="106"/>
      <c r="OH430" s="106"/>
      <c r="OI430" s="106"/>
      <c r="OJ430" s="106"/>
      <c r="OK430" s="106"/>
      <c r="OL430" s="106"/>
      <c r="OM430" s="106"/>
      <c r="ON430" s="106"/>
      <c r="OO430" s="106"/>
      <c r="OP430" s="106"/>
      <c r="OQ430" s="106"/>
      <c r="OR430" s="106"/>
      <c r="OS430" s="106"/>
      <c r="OT430" s="106"/>
      <c r="OU430" s="106"/>
      <c r="OV430" s="106"/>
      <c r="OW430" s="106"/>
      <c r="OX430" s="106"/>
      <c r="OY430" s="106"/>
      <c r="OZ430" s="106"/>
      <c r="PA430" s="106"/>
      <c r="PB430" s="106"/>
      <c r="PC430" s="106"/>
      <c r="PD430" s="106"/>
      <c r="PE430" s="106"/>
      <c r="PF430" s="106"/>
      <c r="PG430" s="106"/>
      <c r="PH430" s="106"/>
      <c r="PI430" s="106"/>
      <c r="PJ430" s="106"/>
      <c r="PK430" s="106"/>
      <c r="PL430" s="106"/>
      <c r="PM430" s="106"/>
      <c r="PN430" s="106"/>
      <c r="PO430" s="106"/>
      <c r="PP430" s="106"/>
      <c r="PQ430" s="106"/>
      <c r="PR430" s="106"/>
      <c r="PS430" s="106"/>
      <c r="PT430" s="106"/>
      <c r="PU430" s="106"/>
      <c r="PV430" s="106"/>
      <c r="PW430" s="106"/>
      <c r="PX430" s="106"/>
      <c r="PY430" s="106"/>
      <c r="PZ430" s="106"/>
      <c r="QA430" s="106"/>
      <c r="QB430" s="106"/>
      <c r="QC430" s="106"/>
      <c r="QD430" s="106"/>
      <c r="QE430" s="106"/>
      <c r="QF430" s="106"/>
      <c r="QG430" s="106"/>
      <c r="QH430" s="106"/>
      <c r="QI430" s="106"/>
      <c r="QJ430" s="106"/>
      <c r="QK430" s="106"/>
      <c r="QL430" s="106"/>
      <c r="QM430" s="106"/>
      <c r="QN430" s="106"/>
      <c r="QO430" s="106"/>
      <c r="QP430" s="106"/>
      <c r="QQ430" s="106"/>
      <c r="QR430" s="106"/>
      <c r="QS430" s="106"/>
      <c r="QT430" s="106"/>
      <c r="QU430" s="106"/>
      <c r="QV430" s="106"/>
      <c r="QW430" s="106"/>
      <c r="QX430" s="106"/>
      <c r="QY430" s="106"/>
      <c r="QZ430" s="106"/>
      <c r="RA430" s="106"/>
      <c r="RB430" s="106"/>
      <c r="RC430" s="106"/>
      <c r="RD430" s="106"/>
      <c r="RE430" s="106"/>
      <c r="RF430" s="106"/>
      <c r="RG430" s="106"/>
      <c r="RH430" s="106"/>
      <c r="RI430" s="106"/>
      <c r="RJ430" s="106"/>
      <c r="RK430" s="106"/>
      <c r="RL430" s="106"/>
      <c r="RM430" s="106"/>
      <c r="RN430" s="106"/>
      <c r="RO430" s="106"/>
      <c r="RP430" s="106"/>
      <c r="RQ430" s="106"/>
      <c r="RR430" s="106"/>
    </row>
    <row r="431" spans="1:486" x14ac:dyDescent="0.3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14"/>
      <c r="Q431" s="114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06"/>
      <c r="EZ431" s="106"/>
      <c r="FA431" s="106"/>
      <c r="FB431" s="106"/>
      <c r="FC431" s="106"/>
      <c r="FD431" s="106"/>
      <c r="FE431" s="106"/>
      <c r="FF431" s="106"/>
      <c r="FG431" s="106"/>
      <c r="FH431" s="106"/>
      <c r="FI431" s="106"/>
      <c r="FJ431" s="106"/>
      <c r="FK431" s="106"/>
      <c r="FL431" s="106"/>
      <c r="FM431" s="106"/>
      <c r="FN431" s="106"/>
      <c r="FO431" s="106"/>
      <c r="FP431" s="106"/>
      <c r="FQ431" s="106"/>
      <c r="FR431" s="106"/>
      <c r="FS431" s="106"/>
      <c r="FT431" s="106"/>
      <c r="FU431" s="106"/>
      <c r="FV431" s="106"/>
      <c r="FW431" s="106"/>
      <c r="FX431" s="106"/>
      <c r="FY431" s="106"/>
      <c r="FZ431" s="106"/>
      <c r="GA431" s="106"/>
      <c r="GB431" s="106"/>
      <c r="GC431" s="106"/>
      <c r="GD431" s="106"/>
      <c r="GE431" s="106"/>
      <c r="GF431" s="106"/>
      <c r="GG431" s="106"/>
      <c r="GH431" s="106"/>
      <c r="GI431" s="106"/>
      <c r="GJ431" s="106"/>
      <c r="GK431" s="106"/>
      <c r="GL431" s="106"/>
      <c r="GM431" s="106"/>
      <c r="GN431" s="106"/>
      <c r="GO431" s="106"/>
      <c r="GP431" s="106"/>
      <c r="GQ431" s="106"/>
      <c r="GR431" s="106"/>
      <c r="GS431" s="106"/>
      <c r="GT431" s="106"/>
      <c r="GU431" s="106"/>
      <c r="GV431" s="106"/>
      <c r="GW431" s="106"/>
      <c r="GX431" s="106"/>
      <c r="GY431" s="106"/>
      <c r="GZ431" s="106"/>
      <c r="HA431" s="106"/>
      <c r="HB431" s="106"/>
      <c r="HC431" s="106"/>
      <c r="HD431" s="106"/>
      <c r="HE431" s="106"/>
      <c r="HF431" s="106"/>
      <c r="HG431" s="106"/>
      <c r="HH431" s="106"/>
      <c r="HI431" s="106"/>
      <c r="HJ431" s="106"/>
      <c r="HK431" s="106"/>
      <c r="HL431" s="106"/>
      <c r="HM431" s="106"/>
      <c r="HN431" s="106"/>
      <c r="HO431" s="106"/>
      <c r="HP431" s="106"/>
      <c r="HQ431" s="106"/>
      <c r="HR431" s="106"/>
      <c r="HS431" s="106"/>
      <c r="HT431" s="106"/>
      <c r="HU431" s="106"/>
      <c r="HV431" s="106"/>
      <c r="HW431" s="106"/>
      <c r="HX431" s="106"/>
      <c r="HY431" s="106"/>
      <c r="HZ431" s="106"/>
      <c r="IA431" s="106"/>
      <c r="IB431" s="106"/>
      <c r="IC431" s="106"/>
      <c r="ID431" s="106"/>
      <c r="IE431" s="106"/>
      <c r="IF431" s="106"/>
      <c r="IG431" s="106"/>
      <c r="IH431" s="106"/>
      <c r="II431" s="106"/>
      <c r="IJ431" s="106"/>
      <c r="IK431" s="106"/>
      <c r="IL431" s="106"/>
      <c r="IM431" s="106"/>
      <c r="IN431" s="106"/>
      <c r="IO431" s="106"/>
      <c r="IP431" s="106"/>
      <c r="IQ431" s="106"/>
      <c r="IR431" s="106"/>
      <c r="IS431" s="106"/>
      <c r="IT431" s="106"/>
      <c r="IU431" s="106"/>
      <c r="IV431" s="106"/>
      <c r="IW431" s="106"/>
      <c r="IX431" s="106"/>
      <c r="IY431" s="106"/>
      <c r="IZ431" s="106"/>
      <c r="JA431" s="106"/>
      <c r="JB431" s="106"/>
      <c r="JC431" s="106"/>
      <c r="JD431" s="106"/>
      <c r="JE431" s="106"/>
      <c r="JF431" s="106"/>
      <c r="JG431" s="106"/>
      <c r="JH431" s="106"/>
      <c r="JI431" s="106"/>
      <c r="JJ431" s="106"/>
      <c r="JK431" s="106"/>
      <c r="JL431" s="106"/>
      <c r="JM431" s="106"/>
      <c r="JN431" s="106"/>
      <c r="JO431" s="106"/>
      <c r="JP431" s="106"/>
      <c r="JQ431" s="106"/>
      <c r="JR431" s="106"/>
      <c r="JS431" s="106"/>
      <c r="JT431" s="106"/>
      <c r="JU431" s="106"/>
      <c r="JV431" s="106"/>
      <c r="JW431" s="106"/>
      <c r="JX431" s="106"/>
      <c r="JY431" s="106"/>
      <c r="JZ431" s="106"/>
      <c r="KA431" s="106"/>
      <c r="KB431" s="106"/>
      <c r="KC431" s="106"/>
      <c r="KD431" s="106"/>
      <c r="KE431" s="106"/>
      <c r="KF431" s="106"/>
      <c r="KG431" s="106"/>
      <c r="KH431" s="106"/>
      <c r="KI431" s="106"/>
      <c r="KJ431" s="106"/>
      <c r="KK431" s="106"/>
      <c r="KL431" s="106"/>
      <c r="KM431" s="106"/>
      <c r="KN431" s="106"/>
      <c r="KO431" s="106"/>
      <c r="KP431" s="106"/>
      <c r="KQ431" s="106"/>
      <c r="KR431" s="106"/>
      <c r="KS431" s="106"/>
      <c r="KT431" s="106"/>
      <c r="KU431" s="106"/>
      <c r="KV431" s="106"/>
      <c r="KW431" s="106"/>
      <c r="KX431" s="106"/>
      <c r="KY431" s="106"/>
      <c r="KZ431" s="106"/>
      <c r="LA431" s="106"/>
      <c r="LB431" s="106"/>
      <c r="LC431" s="106"/>
      <c r="LD431" s="106"/>
      <c r="LE431" s="106"/>
      <c r="LF431" s="106"/>
      <c r="LG431" s="106"/>
      <c r="LH431" s="106"/>
      <c r="LI431" s="106"/>
      <c r="LJ431" s="106"/>
      <c r="LK431" s="106"/>
      <c r="LL431" s="106"/>
      <c r="LM431" s="106"/>
      <c r="LN431" s="106"/>
      <c r="LO431" s="106"/>
      <c r="LP431" s="106"/>
      <c r="LQ431" s="106"/>
      <c r="LR431" s="106"/>
      <c r="LS431" s="106"/>
      <c r="LT431" s="106"/>
      <c r="LU431" s="106"/>
      <c r="LV431" s="106"/>
      <c r="LW431" s="106"/>
      <c r="LX431" s="106"/>
      <c r="LY431" s="106"/>
      <c r="LZ431" s="106"/>
      <c r="MA431" s="106"/>
      <c r="MB431" s="106"/>
      <c r="MC431" s="106"/>
      <c r="MD431" s="106"/>
      <c r="ME431" s="106"/>
      <c r="MF431" s="106"/>
      <c r="MG431" s="106"/>
      <c r="MH431" s="106"/>
      <c r="MI431" s="106"/>
      <c r="MJ431" s="106"/>
      <c r="MK431" s="106"/>
      <c r="ML431" s="106"/>
      <c r="MM431" s="106"/>
      <c r="MN431" s="106"/>
      <c r="MO431" s="106"/>
      <c r="MP431" s="106"/>
      <c r="MQ431" s="106"/>
      <c r="MR431" s="106"/>
      <c r="MS431" s="106"/>
      <c r="MT431" s="106"/>
      <c r="MU431" s="106"/>
      <c r="MV431" s="106"/>
      <c r="MW431" s="106"/>
      <c r="MX431" s="106"/>
      <c r="MY431" s="106"/>
      <c r="MZ431" s="106"/>
      <c r="NA431" s="106"/>
      <c r="NB431" s="106"/>
      <c r="NC431" s="106"/>
      <c r="ND431" s="106"/>
      <c r="NE431" s="106"/>
      <c r="NF431" s="106"/>
      <c r="NG431" s="106"/>
      <c r="NH431" s="106"/>
      <c r="NI431" s="106"/>
      <c r="NJ431" s="106"/>
      <c r="NK431" s="106"/>
      <c r="NL431" s="106"/>
      <c r="NM431" s="106"/>
      <c r="NN431" s="106"/>
      <c r="NO431" s="106"/>
      <c r="NP431" s="106"/>
      <c r="NQ431" s="106"/>
      <c r="NR431" s="106"/>
      <c r="NS431" s="106"/>
      <c r="NT431" s="106"/>
      <c r="NU431" s="106"/>
      <c r="NV431" s="106"/>
      <c r="NW431" s="106"/>
      <c r="NX431" s="106"/>
      <c r="NY431" s="106"/>
      <c r="NZ431" s="106"/>
      <c r="OA431" s="106"/>
      <c r="OB431" s="106"/>
      <c r="OC431" s="106"/>
      <c r="OD431" s="106"/>
      <c r="OE431" s="106"/>
      <c r="OF431" s="106"/>
      <c r="OG431" s="106"/>
      <c r="OH431" s="106"/>
      <c r="OI431" s="106"/>
      <c r="OJ431" s="106"/>
      <c r="OK431" s="106"/>
      <c r="OL431" s="106"/>
      <c r="OM431" s="106"/>
      <c r="ON431" s="106"/>
      <c r="OO431" s="106"/>
      <c r="OP431" s="106"/>
      <c r="OQ431" s="106"/>
      <c r="OR431" s="106"/>
      <c r="OS431" s="106"/>
      <c r="OT431" s="106"/>
      <c r="OU431" s="106"/>
      <c r="OV431" s="106"/>
      <c r="OW431" s="106"/>
      <c r="OX431" s="106"/>
      <c r="OY431" s="106"/>
      <c r="OZ431" s="106"/>
      <c r="PA431" s="106"/>
      <c r="PB431" s="106"/>
      <c r="PC431" s="106"/>
      <c r="PD431" s="106"/>
      <c r="PE431" s="106"/>
      <c r="PF431" s="106"/>
      <c r="PG431" s="106"/>
      <c r="PH431" s="106"/>
      <c r="PI431" s="106"/>
      <c r="PJ431" s="106"/>
      <c r="PK431" s="106"/>
      <c r="PL431" s="106"/>
      <c r="PM431" s="106"/>
      <c r="PN431" s="106"/>
      <c r="PO431" s="106"/>
      <c r="PP431" s="106"/>
      <c r="PQ431" s="106"/>
      <c r="PR431" s="106"/>
      <c r="PS431" s="106"/>
      <c r="PT431" s="106"/>
      <c r="PU431" s="106"/>
      <c r="PV431" s="106"/>
      <c r="PW431" s="106"/>
      <c r="PX431" s="106"/>
      <c r="PY431" s="106"/>
      <c r="PZ431" s="106"/>
      <c r="QA431" s="106"/>
      <c r="QB431" s="106"/>
      <c r="QC431" s="106"/>
      <c r="QD431" s="106"/>
      <c r="QE431" s="106"/>
      <c r="QF431" s="106"/>
      <c r="QG431" s="106"/>
      <c r="QH431" s="106"/>
      <c r="QI431" s="106"/>
      <c r="QJ431" s="106"/>
      <c r="QK431" s="106"/>
      <c r="QL431" s="106"/>
      <c r="QM431" s="106"/>
      <c r="QN431" s="106"/>
      <c r="QO431" s="106"/>
      <c r="QP431" s="106"/>
      <c r="QQ431" s="106"/>
      <c r="QR431" s="106"/>
      <c r="QS431" s="106"/>
      <c r="QT431" s="106"/>
      <c r="QU431" s="106"/>
      <c r="QV431" s="106"/>
      <c r="QW431" s="106"/>
      <c r="QX431" s="106"/>
      <c r="QY431" s="106"/>
      <c r="QZ431" s="106"/>
      <c r="RA431" s="106"/>
      <c r="RB431" s="106"/>
      <c r="RC431" s="106"/>
      <c r="RD431" s="106"/>
      <c r="RE431" s="106"/>
      <c r="RF431" s="106"/>
      <c r="RG431" s="106"/>
      <c r="RH431" s="106"/>
      <c r="RI431" s="106"/>
      <c r="RJ431" s="106"/>
      <c r="RK431" s="106"/>
      <c r="RL431" s="106"/>
      <c r="RM431" s="106"/>
      <c r="RN431" s="106"/>
      <c r="RO431" s="106"/>
      <c r="RP431" s="106"/>
      <c r="RQ431" s="106"/>
      <c r="RR431" s="106"/>
    </row>
    <row r="432" spans="1:486" x14ac:dyDescent="0.3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14"/>
      <c r="Q432" s="114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06"/>
      <c r="EZ432" s="106"/>
      <c r="FA432" s="106"/>
      <c r="FB432" s="106"/>
      <c r="FC432" s="106"/>
      <c r="FD432" s="106"/>
      <c r="FE432" s="106"/>
      <c r="FF432" s="106"/>
      <c r="FG432" s="106"/>
      <c r="FH432" s="106"/>
      <c r="FI432" s="106"/>
      <c r="FJ432" s="106"/>
      <c r="FK432" s="106"/>
      <c r="FL432" s="106"/>
      <c r="FM432" s="106"/>
      <c r="FN432" s="106"/>
      <c r="FO432" s="106"/>
      <c r="FP432" s="106"/>
      <c r="FQ432" s="106"/>
      <c r="FR432" s="106"/>
      <c r="FS432" s="106"/>
      <c r="FT432" s="106"/>
      <c r="FU432" s="106"/>
      <c r="FV432" s="106"/>
      <c r="FW432" s="106"/>
      <c r="FX432" s="106"/>
      <c r="FY432" s="106"/>
      <c r="FZ432" s="106"/>
      <c r="GA432" s="106"/>
      <c r="GB432" s="106"/>
      <c r="GC432" s="106"/>
      <c r="GD432" s="106"/>
      <c r="GE432" s="106"/>
      <c r="GF432" s="106"/>
      <c r="GG432" s="106"/>
      <c r="GH432" s="106"/>
      <c r="GI432" s="106"/>
      <c r="GJ432" s="106"/>
      <c r="GK432" s="106"/>
      <c r="GL432" s="106"/>
      <c r="GM432" s="106"/>
      <c r="GN432" s="106"/>
      <c r="GO432" s="106"/>
      <c r="GP432" s="106"/>
      <c r="GQ432" s="106"/>
      <c r="GR432" s="106"/>
      <c r="GS432" s="106"/>
      <c r="GT432" s="106"/>
      <c r="GU432" s="106"/>
      <c r="GV432" s="106"/>
      <c r="GW432" s="106"/>
      <c r="GX432" s="106"/>
      <c r="GY432" s="106"/>
      <c r="GZ432" s="106"/>
      <c r="HA432" s="106"/>
      <c r="HB432" s="106"/>
      <c r="HC432" s="106"/>
      <c r="HD432" s="106"/>
      <c r="HE432" s="106"/>
      <c r="HF432" s="106"/>
      <c r="HG432" s="106"/>
      <c r="HH432" s="106"/>
      <c r="HI432" s="106"/>
      <c r="HJ432" s="106"/>
      <c r="HK432" s="106"/>
      <c r="HL432" s="106"/>
      <c r="HM432" s="106"/>
      <c r="HN432" s="106"/>
      <c r="HO432" s="106"/>
      <c r="HP432" s="106"/>
      <c r="HQ432" s="106"/>
      <c r="HR432" s="106"/>
      <c r="HS432" s="106"/>
      <c r="HT432" s="106"/>
      <c r="HU432" s="106"/>
      <c r="HV432" s="106"/>
      <c r="HW432" s="106"/>
      <c r="HX432" s="106"/>
      <c r="HY432" s="106"/>
      <c r="HZ432" s="106"/>
      <c r="IA432" s="106"/>
      <c r="IB432" s="106"/>
      <c r="IC432" s="106"/>
      <c r="ID432" s="106"/>
      <c r="IE432" s="106"/>
      <c r="IF432" s="106"/>
      <c r="IG432" s="106"/>
      <c r="IH432" s="106"/>
      <c r="II432" s="106"/>
      <c r="IJ432" s="106"/>
      <c r="IK432" s="106"/>
      <c r="IL432" s="106"/>
      <c r="IM432" s="106"/>
      <c r="IN432" s="106"/>
      <c r="IO432" s="106"/>
      <c r="IP432" s="106"/>
      <c r="IQ432" s="106"/>
      <c r="IR432" s="106"/>
      <c r="IS432" s="106"/>
      <c r="IT432" s="106"/>
      <c r="IU432" s="106"/>
      <c r="IV432" s="106"/>
      <c r="IW432" s="106"/>
      <c r="IX432" s="106"/>
      <c r="IY432" s="106"/>
      <c r="IZ432" s="106"/>
      <c r="JA432" s="106"/>
      <c r="JB432" s="106"/>
      <c r="JC432" s="106"/>
      <c r="JD432" s="106"/>
      <c r="JE432" s="106"/>
      <c r="JF432" s="106"/>
      <c r="JG432" s="106"/>
      <c r="JH432" s="106"/>
      <c r="JI432" s="106"/>
      <c r="JJ432" s="106"/>
      <c r="JK432" s="106"/>
      <c r="JL432" s="106"/>
      <c r="JM432" s="106"/>
      <c r="JN432" s="106"/>
      <c r="JO432" s="106"/>
      <c r="JP432" s="106"/>
      <c r="JQ432" s="106"/>
      <c r="JR432" s="106"/>
      <c r="JS432" s="106"/>
      <c r="JT432" s="106"/>
      <c r="JU432" s="106"/>
      <c r="JV432" s="106"/>
      <c r="JW432" s="106"/>
      <c r="JX432" s="106"/>
      <c r="JY432" s="106"/>
      <c r="JZ432" s="106"/>
      <c r="KA432" s="106"/>
      <c r="KB432" s="106"/>
      <c r="KC432" s="106"/>
      <c r="KD432" s="106"/>
      <c r="KE432" s="106"/>
      <c r="KF432" s="106"/>
      <c r="KG432" s="106"/>
      <c r="KH432" s="106"/>
      <c r="KI432" s="106"/>
      <c r="KJ432" s="106"/>
      <c r="KK432" s="106"/>
      <c r="KL432" s="106"/>
      <c r="KM432" s="106"/>
      <c r="KN432" s="106"/>
      <c r="KO432" s="106"/>
      <c r="KP432" s="106"/>
      <c r="KQ432" s="106"/>
      <c r="KR432" s="106"/>
      <c r="KS432" s="106"/>
      <c r="KT432" s="106"/>
      <c r="KU432" s="106"/>
      <c r="KV432" s="106"/>
      <c r="KW432" s="106"/>
      <c r="KX432" s="106"/>
      <c r="KY432" s="106"/>
      <c r="KZ432" s="106"/>
      <c r="LA432" s="106"/>
      <c r="LB432" s="106"/>
      <c r="LC432" s="106"/>
      <c r="LD432" s="106"/>
      <c r="LE432" s="106"/>
      <c r="LF432" s="106"/>
      <c r="LG432" s="106"/>
      <c r="LH432" s="106"/>
      <c r="LI432" s="106"/>
      <c r="LJ432" s="106"/>
      <c r="LK432" s="106"/>
      <c r="LL432" s="106"/>
      <c r="LM432" s="106"/>
      <c r="LN432" s="106"/>
      <c r="LO432" s="106"/>
      <c r="LP432" s="106"/>
      <c r="LQ432" s="106"/>
      <c r="LR432" s="106"/>
      <c r="LS432" s="106"/>
      <c r="LT432" s="106"/>
      <c r="LU432" s="106"/>
      <c r="LV432" s="106"/>
      <c r="LW432" s="106"/>
      <c r="LX432" s="106"/>
      <c r="LY432" s="106"/>
      <c r="LZ432" s="106"/>
      <c r="MA432" s="106"/>
      <c r="MB432" s="106"/>
      <c r="MC432" s="106"/>
      <c r="MD432" s="106"/>
      <c r="ME432" s="106"/>
      <c r="MF432" s="106"/>
      <c r="MG432" s="106"/>
      <c r="MH432" s="106"/>
      <c r="MI432" s="106"/>
      <c r="MJ432" s="106"/>
      <c r="MK432" s="106"/>
      <c r="ML432" s="106"/>
      <c r="MM432" s="106"/>
      <c r="MN432" s="106"/>
      <c r="MO432" s="106"/>
      <c r="MP432" s="106"/>
      <c r="MQ432" s="106"/>
      <c r="MR432" s="106"/>
      <c r="MS432" s="106"/>
      <c r="MT432" s="106"/>
      <c r="MU432" s="106"/>
      <c r="MV432" s="106"/>
      <c r="MW432" s="106"/>
      <c r="MX432" s="106"/>
      <c r="MY432" s="106"/>
      <c r="MZ432" s="106"/>
      <c r="NA432" s="106"/>
      <c r="NB432" s="106"/>
      <c r="NC432" s="106"/>
      <c r="ND432" s="106"/>
      <c r="NE432" s="106"/>
      <c r="NF432" s="106"/>
      <c r="NG432" s="106"/>
      <c r="NH432" s="106"/>
      <c r="NI432" s="106"/>
      <c r="NJ432" s="106"/>
      <c r="NK432" s="106"/>
      <c r="NL432" s="106"/>
      <c r="NM432" s="106"/>
      <c r="NN432" s="106"/>
      <c r="NO432" s="106"/>
      <c r="NP432" s="106"/>
      <c r="NQ432" s="106"/>
      <c r="NR432" s="106"/>
      <c r="NS432" s="106"/>
      <c r="NT432" s="106"/>
      <c r="NU432" s="106"/>
      <c r="NV432" s="106"/>
      <c r="NW432" s="106"/>
      <c r="NX432" s="106"/>
      <c r="NY432" s="106"/>
      <c r="NZ432" s="106"/>
      <c r="OA432" s="106"/>
      <c r="OB432" s="106"/>
      <c r="OC432" s="106"/>
      <c r="OD432" s="106"/>
      <c r="OE432" s="106"/>
      <c r="OF432" s="106"/>
      <c r="OG432" s="106"/>
      <c r="OH432" s="106"/>
      <c r="OI432" s="106"/>
      <c r="OJ432" s="106"/>
      <c r="OK432" s="106"/>
      <c r="OL432" s="106"/>
      <c r="OM432" s="106"/>
      <c r="ON432" s="106"/>
      <c r="OO432" s="106"/>
      <c r="OP432" s="106"/>
      <c r="OQ432" s="106"/>
      <c r="OR432" s="106"/>
      <c r="OS432" s="106"/>
      <c r="OT432" s="106"/>
      <c r="OU432" s="106"/>
      <c r="OV432" s="106"/>
      <c r="OW432" s="106"/>
      <c r="OX432" s="106"/>
      <c r="OY432" s="106"/>
      <c r="OZ432" s="106"/>
      <c r="PA432" s="106"/>
      <c r="PB432" s="106"/>
      <c r="PC432" s="106"/>
      <c r="PD432" s="106"/>
      <c r="PE432" s="106"/>
      <c r="PF432" s="106"/>
      <c r="PG432" s="106"/>
      <c r="PH432" s="106"/>
      <c r="PI432" s="106"/>
      <c r="PJ432" s="106"/>
      <c r="PK432" s="106"/>
      <c r="PL432" s="106"/>
      <c r="PM432" s="106"/>
      <c r="PN432" s="106"/>
      <c r="PO432" s="106"/>
      <c r="PP432" s="106"/>
      <c r="PQ432" s="106"/>
      <c r="PR432" s="106"/>
      <c r="PS432" s="106"/>
      <c r="PT432" s="106"/>
      <c r="PU432" s="106"/>
      <c r="PV432" s="106"/>
      <c r="PW432" s="106"/>
      <c r="PX432" s="106"/>
      <c r="PY432" s="106"/>
      <c r="PZ432" s="106"/>
      <c r="QA432" s="106"/>
      <c r="QB432" s="106"/>
      <c r="QC432" s="106"/>
      <c r="QD432" s="106"/>
      <c r="QE432" s="106"/>
      <c r="QF432" s="106"/>
      <c r="QG432" s="106"/>
      <c r="QH432" s="106"/>
      <c r="QI432" s="106"/>
      <c r="QJ432" s="106"/>
      <c r="QK432" s="106"/>
      <c r="QL432" s="106"/>
      <c r="QM432" s="106"/>
      <c r="QN432" s="106"/>
      <c r="QO432" s="106"/>
      <c r="QP432" s="106"/>
      <c r="QQ432" s="106"/>
      <c r="QR432" s="106"/>
      <c r="QS432" s="106"/>
      <c r="QT432" s="106"/>
      <c r="QU432" s="106"/>
      <c r="QV432" s="106"/>
      <c r="QW432" s="106"/>
      <c r="QX432" s="106"/>
      <c r="QY432" s="106"/>
      <c r="QZ432" s="106"/>
      <c r="RA432" s="106"/>
      <c r="RB432" s="106"/>
      <c r="RC432" s="106"/>
      <c r="RD432" s="106"/>
      <c r="RE432" s="106"/>
      <c r="RF432" s="106"/>
      <c r="RG432" s="106"/>
      <c r="RH432" s="106"/>
      <c r="RI432" s="106"/>
      <c r="RJ432" s="106"/>
      <c r="RK432" s="106"/>
      <c r="RL432" s="106"/>
      <c r="RM432" s="106"/>
      <c r="RN432" s="106"/>
      <c r="RO432" s="106"/>
      <c r="RP432" s="106"/>
      <c r="RQ432" s="106"/>
      <c r="RR432" s="106"/>
    </row>
    <row r="433" spans="1:486" x14ac:dyDescent="0.3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14"/>
      <c r="Q433" s="114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06"/>
      <c r="EZ433" s="106"/>
      <c r="FA433" s="106"/>
      <c r="FB433" s="106"/>
      <c r="FC433" s="106"/>
      <c r="FD433" s="106"/>
      <c r="FE433" s="106"/>
      <c r="FF433" s="106"/>
      <c r="FG433" s="106"/>
      <c r="FH433" s="106"/>
      <c r="FI433" s="106"/>
      <c r="FJ433" s="106"/>
      <c r="FK433" s="106"/>
      <c r="FL433" s="106"/>
      <c r="FM433" s="106"/>
      <c r="FN433" s="106"/>
      <c r="FO433" s="106"/>
      <c r="FP433" s="106"/>
      <c r="FQ433" s="106"/>
      <c r="FR433" s="106"/>
      <c r="FS433" s="106"/>
      <c r="FT433" s="106"/>
      <c r="FU433" s="106"/>
      <c r="FV433" s="106"/>
      <c r="FW433" s="106"/>
      <c r="FX433" s="106"/>
      <c r="FY433" s="106"/>
      <c r="FZ433" s="106"/>
      <c r="GA433" s="106"/>
      <c r="GB433" s="106"/>
      <c r="GC433" s="106"/>
      <c r="GD433" s="106"/>
      <c r="GE433" s="106"/>
      <c r="GF433" s="106"/>
      <c r="GG433" s="106"/>
      <c r="GH433" s="106"/>
      <c r="GI433" s="106"/>
      <c r="GJ433" s="106"/>
      <c r="GK433" s="106"/>
      <c r="GL433" s="106"/>
      <c r="GM433" s="106"/>
      <c r="GN433" s="106"/>
      <c r="GO433" s="106"/>
      <c r="GP433" s="106"/>
      <c r="GQ433" s="106"/>
      <c r="GR433" s="106"/>
      <c r="GS433" s="106"/>
      <c r="GT433" s="106"/>
      <c r="GU433" s="106"/>
      <c r="GV433" s="106"/>
      <c r="GW433" s="106"/>
      <c r="GX433" s="106"/>
      <c r="GY433" s="106"/>
      <c r="GZ433" s="106"/>
      <c r="HA433" s="106"/>
      <c r="HB433" s="106"/>
      <c r="HC433" s="106"/>
      <c r="HD433" s="106"/>
      <c r="HE433" s="106"/>
      <c r="HF433" s="106"/>
      <c r="HG433" s="106"/>
      <c r="HH433" s="106"/>
      <c r="HI433" s="106"/>
      <c r="HJ433" s="106"/>
      <c r="HK433" s="106"/>
      <c r="HL433" s="106"/>
      <c r="HM433" s="106"/>
      <c r="HN433" s="106"/>
      <c r="HO433" s="106"/>
      <c r="HP433" s="106"/>
      <c r="HQ433" s="106"/>
      <c r="HR433" s="106"/>
      <c r="HS433" s="106"/>
      <c r="HT433" s="106"/>
      <c r="HU433" s="106"/>
      <c r="HV433" s="106"/>
      <c r="HW433" s="106"/>
      <c r="HX433" s="106"/>
      <c r="HY433" s="106"/>
      <c r="HZ433" s="106"/>
      <c r="IA433" s="106"/>
      <c r="IB433" s="106"/>
      <c r="IC433" s="106"/>
      <c r="ID433" s="106"/>
      <c r="IE433" s="106"/>
      <c r="IF433" s="106"/>
      <c r="IG433" s="106"/>
      <c r="IH433" s="106"/>
      <c r="II433" s="106"/>
      <c r="IJ433" s="106"/>
      <c r="IK433" s="106"/>
      <c r="IL433" s="106"/>
      <c r="IM433" s="106"/>
      <c r="IN433" s="106"/>
      <c r="IO433" s="106"/>
      <c r="IP433" s="106"/>
      <c r="IQ433" s="106"/>
      <c r="IR433" s="106"/>
      <c r="IS433" s="106"/>
      <c r="IT433" s="106"/>
      <c r="IU433" s="106"/>
      <c r="IV433" s="106"/>
      <c r="IW433" s="106"/>
      <c r="IX433" s="106"/>
      <c r="IY433" s="106"/>
      <c r="IZ433" s="106"/>
      <c r="JA433" s="106"/>
      <c r="JB433" s="106"/>
      <c r="JC433" s="106"/>
      <c r="JD433" s="106"/>
      <c r="JE433" s="106"/>
      <c r="JF433" s="106"/>
      <c r="JG433" s="106"/>
      <c r="JH433" s="106"/>
      <c r="JI433" s="106"/>
      <c r="JJ433" s="106"/>
      <c r="JK433" s="106"/>
      <c r="JL433" s="106"/>
      <c r="JM433" s="106"/>
      <c r="JN433" s="106"/>
      <c r="JO433" s="106"/>
      <c r="JP433" s="106"/>
      <c r="JQ433" s="106"/>
      <c r="JR433" s="106"/>
      <c r="JS433" s="106"/>
      <c r="JT433" s="106"/>
      <c r="JU433" s="106"/>
      <c r="JV433" s="106"/>
      <c r="JW433" s="106"/>
      <c r="JX433" s="106"/>
      <c r="JY433" s="106"/>
      <c r="JZ433" s="106"/>
      <c r="KA433" s="106"/>
      <c r="KB433" s="106"/>
      <c r="KC433" s="106"/>
      <c r="KD433" s="106"/>
      <c r="KE433" s="106"/>
      <c r="KF433" s="106"/>
      <c r="KG433" s="106"/>
      <c r="KH433" s="106"/>
      <c r="KI433" s="106"/>
      <c r="KJ433" s="106"/>
      <c r="KK433" s="106"/>
      <c r="KL433" s="106"/>
      <c r="KM433" s="106"/>
      <c r="KN433" s="106"/>
      <c r="KO433" s="106"/>
      <c r="KP433" s="106"/>
      <c r="KQ433" s="106"/>
      <c r="KR433" s="106"/>
      <c r="KS433" s="106"/>
      <c r="KT433" s="106"/>
      <c r="KU433" s="106"/>
      <c r="KV433" s="106"/>
      <c r="KW433" s="106"/>
      <c r="KX433" s="106"/>
      <c r="KY433" s="106"/>
      <c r="KZ433" s="106"/>
      <c r="LA433" s="106"/>
      <c r="LB433" s="106"/>
      <c r="LC433" s="106"/>
      <c r="LD433" s="106"/>
      <c r="LE433" s="106"/>
      <c r="LF433" s="106"/>
      <c r="LG433" s="106"/>
      <c r="LH433" s="106"/>
      <c r="LI433" s="106"/>
      <c r="LJ433" s="106"/>
      <c r="LK433" s="106"/>
      <c r="LL433" s="106"/>
      <c r="LM433" s="106"/>
      <c r="LN433" s="106"/>
      <c r="LO433" s="106"/>
      <c r="LP433" s="106"/>
      <c r="LQ433" s="106"/>
      <c r="LR433" s="106"/>
      <c r="LS433" s="106"/>
      <c r="LT433" s="106"/>
      <c r="LU433" s="106"/>
      <c r="LV433" s="106"/>
      <c r="LW433" s="106"/>
      <c r="LX433" s="106"/>
      <c r="LY433" s="106"/>
      <c r="LZ433" s="106"/>
      <c r="MA433" s="106"/>
      <c r="MB433" s="106"/>
      <c r="MC433" s="106"/>
      <c r="MD433" s="106"/>
      <c r="ME433" s="106"/>
      <c r="MF433" s="106"/>
      <c r="MG433" s="106"/>
      <c r="MH433" s="106"/>
      <c r="MI433" s="106"/>
      <c r="MJ433" s="106"/>
      <c r="MK433" s="106"/>
      <c r="ML433" s="106"/>
      <c r="MM433" s="106"/>
      <c r="MN433" s="106"/>
      <c r="MO433" s="106"/>
      <c r="MP433" s="106"/>
      <c r="MQ433" s="106"/>
      <c r="MR433" s="106"/>
      <c r="MS433" s="106"/>
      <c r="MT433" s="106"/>
      <c r="MU433" s="106"/>
      <c r="MV433" s="106"/>
      <c r="MW433" s="106"/>
      <c r="MX433" s="106"/>
      <c r="MY433" s="106"/>
      <c r="MZ433" s="106"/>
      <c r="NA433" s="106"/>
      <c r="NB433" s="106"/>
      <c r="NC433" s="106"/>
      <c r="ND433" s="106"/>
      <c r="NE433" s="106"/>
      <c r="NF433" s="106"/>
      <c r="NG433" s="106"/>
      <c r="NH433" s="106"/>
      <c r="NI433" s="106"/>
      <c r="NJ433" s="106"/>
      <c r="NK433" s="106"/>
      <c r="NL433" s="106"/>
      <c r="NM433" s="106"/>
      <c r="NN433" s="106"/>
      <c r="NO433" s="106"/>
      <c r="NP433" s="106"/>
      <c r="NQ433" s="106"/>
      <c r="NR433" s="106"/>
      <c r="NS433" s="106"/>
      <c r="NT433" s="106"/>
      <c r="NU433" s="106"/>
      <c r="NV433" s="106"/>
      <c r="NW433" s="106"/>
      <c r="NX433" s="106"/>
      <c r="NY433" s="106"/>
      <c r="NZ433" s="106"/>
      <c r="OA433" s="106"/>
      <c r="OB433" s="106"/>
      <c r="OC433" s="106"/>
      <c r="OD433" s="106"/>
      <c r="OE433" s="106"/>
      <c r="OF433" s="106"/>
      <c r="OG433" s="106"/>
      <c r="OH433" s="106"/>
      <c r="OI433" s="106"/>
      <c r="OJ433" s="106"/>
      <c r="OK433" s="106"/>
      <c r="OL433" s="106"/>
      <c r="OM433" s="106"/>
      <c r="ON433" s="106"/>
      <c r="OO433" s="106"/>
      <c r="OP433" s="106"/>
      <c r="OQ433" s="106"/>
      <c r="OR433" s="106"/>
      <c r="OS433" s="106"/>
      <c r="OT433" s="106"/>
      <c r="OU433" s="106"/>
      <c r="OV433" s="106"/>
      <c r="OW433" s="106"/>
      <c r="OX433" s="106"/>
      <c r="OY433" s="106"/>
      <c r="OZ433" s="106"/>
      <c r="PA433" s="106"/>
      <c r="PB433" s="106"/>
      <c r="PC433" s="106"/>
      <c r="PD433" s="106"/>
      <c r="PE433" s="106"/>
      <c r="PF433" s="106"/>
      <c r="PG433" s="106"/>
      <c r="PH433" s="106"/>
      <c r="PI433" s="106"/>
      <c r="PJ433" s="106"/>
      <c r="PK433" s="106"/>
      <c r="PL433" s="106"/>
      <c r="PM433" s="106"/>
      <c r="PN433" s="106"/>
      <c r="PO433" s="106"/>
      <c r="PP433" s="106"/>
      <c r="PQ433" s="106"/>
      <c r="PR433" s="106"/>
      <c r="PS433" s="106"/>
      <c r="PT433" s="106"/>
      <c r="PU433" s="106"/>
      <c r="PV433" s="106"/>
      <c r="PW433" s="106"/>
      <c r="PX433" s="106"/>
      <c r="PY433" s="106"/>
      <c r="PZ433" s="106"/>
      <c r="QA433" s="106"/>
      <c r="QB433" s="106"/>
      <c r="QC433" s="106"/>
      <c r="QD433" s="106"/>
      <c r="QE433" s="106"/>
      <c r="QF433" s="106"/>
      <c r="QG433" s="106"/>
      <c r="QH433" s="106"/>
      <c r="QI433" s="106"/>
      <c r="QJ433" s="106"/>
      <c r="QK433" s="106"/>
      <c r="QL433" s="106"/>
      <c r="QM433" s="106"/>
      <c r="QN433" s="106"/>
      <c r="QO433" s="106"/>
      <c r="QP433" s="106"/>
      <c r="QQ433" s="106"/>
      <c r="QR433" s="106"/>
      <c r="QS433" s="106"/>
      <c r="QT433" s="106"/>
      <c r="QU433" s="106"/>
      <c r="QV433" s="106"/>
      <c r="QW433" s="106"/>
      <c r="QX433" s="106"/>
      <c r="QY433" s="106"/>
      <c r="QZ433" s="106"/>
      <c r="RA433" s="106"/>
      <c r="RB433" s="106"/>
      <c r="RC433" s="106"/>
      <c r="RD433" s="106"/>
      <c r="RE433" s="106"/>
      <c r="RF433" s="106"/>
      <c r="RG433" s="106"/>
      <c r="RH433" s="106"/>
      <c r="RI433" s="106"/>
      <c r="RJ433" s="106"/>
      <c r="RK433" s="106"/>
      <c r="RL433" s="106"/>
      <c r="RM433" s="106"/>
      <c r="RN433" s="106"/>
      <c r="RO433" s="106"/>
      <c r="RP433" s="106"/>
      <c r="RQ433" s="106"/>
      <c r="RR433" s="106"/>
    </row>
    <row r="434" spans="1:486" x14ac:dyDescent="0.3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14"/>
      <c r="Q434" s="114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06"/>
      <c r="EZ434" s="106"/>
      <c r="FA434" s="106"/>
      <c r="FB434" s="106"/>
      <c r="FC434" s="106"/>
      <c r="FD434" s="106"/>
      <c r="FE434" s="106"/>
      <c r="FF434" s="106"/>
      <c r="FG434" s="106"/>
      <c r="FH434" s="106"/>
      <c r="FI434" s="106"/>
      <c r="FJ434" s="106"/>
      <c r="FK434" s="106"/>
      <c r="FL434" s="106"/>
      <c r="FM434" s="106"/>
      <c r="FN434" s="106"/>
      <c r="FO434" s="106"/>
      <c r="FP434" s="106"/>
      <c r="FQ434" s="106"/>
      <c r="FR434" s="106"/>
      <c r="FS434" s="106"/>
      <c r="FT434" s="106"/>
      <c r="FU434" s="106"/>
      <c r="FV434" s="106"/>
      <c r="FW434" s="106"/>
      <c r="FX434" s="106"/>
      <c r="FY434" s="106"/>
      <c r="FZ434" s="106"/>
      <c r="GA434" s="106"/>
      <c r="GB434" s="106"/>
      <c r="GC434" s="106"/>
      <c r="GD434" s="106"/>
      <c r="GE434" s="106"/>
      <c r="GF434" s="106"/>
      <c r="GG434" s="106"/>
      <c r="GH434" s="106"/>
      <c r="GI434" s="106"/>
      <c r="GJ434" s="106"/>
      <c r="GK434" s="106"/>
      <c r="GL434" s="106"/>
      <c r="GM434" s="106"/>
      <c r="GN434" s="106"/>
      <c r="GO434" s="106"/>
      <c r="GP434" s="106"/>
      <c r="GQ434" s="106"/>
      <c r="GR434" s="106"/>
      <c r="GS434" s="106"/>
      <c r="GT434" s="106"/>
      <c r="GU434" s="106"/>
      <c r="GV434" s="106"/>
      <c r="GW434" s="106"/>
      <c r="GX434" s="106"/>
      <c r="GY434" s="106"/>
      <c r="GZ434" s="106"/>
      <c r="HA434" s="106"/>
      <c r="HB434" s="106"/>
      <c r="HC434" s="106"/>
      <c r="HD434" s="106"/>
      <c r="HE434" s="106"/>
      <c r="HF434" s="106"/>
      <c r="HG434" s="106"/>
      <c r="HH434" s="106"/>
      <c r="HI434" s="106"/>
      <c r="HJ434" s="106"/>
      <c r="HK434" s="106"/>
      <c r="HL434" s="106"/>
      <c r="HM434" s="106"/>
      <c r="HN434" s="106"/>
      <c r="HO434" s="106"/>
      <c r="HP434" s="106"/>
      <c r="HQ434" s="106"/>
      <c r="HR434" s="106"/>
      <c r="HS434" s="106"/>
      <c r="HT434" s="106"/>
      <c r="HU434" s="106"/>
      <c r="HV434" s="106"/>
      <c r="HW434" s="106"/>
      <c r="HX434" s="106"/>
      <c r="HY434" s="106"/>
      <c r="HZ434" s="106"/>
      <c r="IA434" s="106"/>
      <c r="IB434" s="106"/>
      <c r="IC434" s="106"/>
      <c r="ID434" s="106"/>
      <c r="IE434" s="106"/>
      <c r="IF434" s="106"/>
      <c r="IG434" s="106"/>
      <c r="IH434" s="106"/>
      <c r="II434" s="106"/>
      <c r="IJ434" s="106"/>
      <c r="IK434" s="106"/>
      <c r="IL434" s="106"/>
      <c r="IM434" s="106"/>
      <c r="IN434" s="106"/>
      <c r="IO434" s="106"/>
      <c r="IP434" s="106"/>
      <c r="IQ434" s="106"/>
      <c r="IR434" s="106"/>
      <c r="IS434" s="106"/>
      <c r="IT434" s="106"/>
      <c r="IU434" s="106"/>
      <c r="IV434" s="106"/>
      <c r="IW434" s="106"/>
      <c r="IX434" s="106"/>
      <c r="IY434" s="106"/>
      <c r="IZ434" s="106"/>
      <c r="JA434" s="106"/>
      <c r="JB434" s="106"/>
      <c r="JC434" s="106"/>
      <c r="JD434" s="106"/>
      <c r="JE434" s="106"/>
      <c r="JF434" s="106"/>
      <c r="JG434" s="106"/>
      <c r="JH434" s="106"/>
      <c r="JI434" s="106"/>
      <c r="JJ434" s="106"/>
      <c r="JK434" s="106"/>
      <c r="JL434" s="106"/>
      <c r="JM434" s="106"/>
      <c r="JN434" s="106"/>
      <c r="JO434" s="106"/>
      <c r="JP434" s="106"/>
      <c r="JQ434" s="106"/>
      <c r="JR434" s="106"/>
      <c r="JS434" s="106"/>
      <c r="JT434" s="106"/>
      <c r="JU434" s="106"/>
      <c r="JV434" s="106"/>
      <c r="JW434" s="106"/>
      <c r="JX434" s="106"/>
      <c r="JY434" s="106"/>
      <c r="JZ434" s="106"/>
      <c r="KA434" s="106"/>
      <c r="KB434" s="106"/>
      <c r="KC434" s="106"/>
      <c r="KD434" s="106"/>
      <c r="KE434" s="106"/>
      <c r="KF434" s="106"/>
      <c r="KG434" s="106"/>
      <c r="KH434" s="106"/>
      <c r="KI434" s="106"/>
      <c r="KJ434" s="106"/>
      <c r="KK434" s="106"/>
      <c r="KL434" s="106"/>
      <c r="KM434" s="106"/>
      <c r="KN434" s="106"/>
      <c r="KO434" s="106"/>
      <c r="KP434" s="106"/>
      <c r="KQ434" s="106"/>
      <c r="KR434" s="106"/>
      <c r="KS434" s="106"/>
      <c r="KT434" s="106"/>
      <c r="KU434" s="106"/>
      <c r="KV434" s="106"/>
      <c r="KW434" s="106"/>
      <c r="KX434" s="106"/>
      <c r="KY434" s="106"/>
      <c r="KZ434" s="106"/>
      <c r="LA434" s="106"/>
      <c r="LB434" s="106"/>
      <c r="LC434" s="106"/>
      <c r="LD434" s="106"/>
      <c r="LE434" s="106"/>
      <c r="LF434" s="106"/>
      <c r="LG434" s="106"/>
      <c r="LH434" s="106"/>
      <c r="LI434" s="106"/>
      <c r="LJ434" s="106"/>
      <c r="LK434" s="106"/>
      <c r="LL434" s="106"/>
      <c r="LM434" s="106"/>
      <c r="LN434" s="106"/>
      <c r="LO434" s="106"/>
      <c r="LP434" s="106"/>
      <c r="LQ434" s="106"/>
      <c r="LR434" s="106"/>
      <c r="LS434" s="106"/>
      <c r="LT434" s="106"/>
      <c r="LU434" s="106"/>
      <c r="LV434" s="106"/>
      <c r="LW434" s="106"/>
      <c r="LX434" s="106"/>
      <c r="LY434" s="106"/>
      <c r="LZ434" s="106"/>
      <c r="MA434" s="106"/>
      <c r="MB434" s="106"/>
      <c r="MC434" s="106"/>
      <c r="MD434" s="106"/>
      <c r="ME434" s="106"/>
      <c r="MF434" s="106"/>
      <c r="MG434" s="106"/>
      <c r="MH434" s="106"/>
      <c r="MI434" s="106"/>
      <c r="MJ434" s="106"/>
      <c r="MK434" s="106"/>
      <c r="ML434" s="106"/>
      <c r="MM434" s="106"/>
      <c r="MN434" s="106"/>
      <c r="MO434" s="106"/>
      <c r="MP434" s="106"/>
      <c r="MQ434" s="106"/>
      <c r="MR434" s="106"/>
      <c r="MS434" s="106"/>
      <c r="MT434" s="106"/>
      <c r="MU434" s="106"/>
      <c r="MV434" s="106"/>
      <c r="MW434" s="106"/>
      <c r="MX434" s="106"/>
      <c r="MY434" s="106"/>
      <c r="MZ434" s="106"/>
      <c r="NA434" s="106"/>
      <c r="NB434" s="106"/>
      <c r="NC434" s="106"/>
      <c r="ND434" s="106"/>
      <c r="NE434" s="106"/>
      <c r="NF434" s="106"/>
      <c r="NG434" s="106"/>
      <c r="NH434" s="106"/>
      <c r="NI434" s="106"/>
      <c r="NJ434" s="106"/>
      <c r="NK434" s="106"/>
      <c r="NL434" s="106"/>
      <c r="NM434" s="106"/>
      <c r="NN434" s="106"/>
      <c r="NO434" s="106"/>
      <c r="NP434" s="106"/>
      <c r="NQ434" s="106"/>
      <c r="NR434" s="106"/>
      <c r="NS434" s="106"/>
      <c r="NT434" s="106"/>
      <c r="NU434" s="106"/>
      <c r="NV434" s="106"/>
      <c r="NW434" s="106"/>
      <c r="NX434" s="106"/>
      <c r="NY434" s="106"/>
      <c r="NZ434" s="106"/>
      <c r="OA434" s="106"/>
      <c r="OB434" s="106"/>
      <c r="OC434" s="106"/>
      <c r="OD434" s="106"/>
      <c r="OE434" s="106"/>
      <c r="OF434" s="106"/>
      <c r="OG434" s="106"/>
      <c r="OH434" s="106"/>
      <c r="OI434" s="106"/>
      <c r="OJ434" s="106"/>
      <c r="OK434" s="106"/>
      <c r="OL434" s="106"/>
      <c r="OM434" s="106"/>
      <c r="ON434" s="106"/>
      <c r="OO434" s="106"/>
      <c r="OP434" s="106"/>
      <c r="OQ434" s="106"/>
      <c r="OR434" s="106"/>
      <c r="OS434" s="106"/>
      <c r="OT434" s="106"/>
      <c r="OU434" s="106"/>
      <c r="OV434" s="106"/>
      <c r="OW434" s="106"/>
      <c r="OX434" s="106"/>
      <c r="OY434" s="106"/>
      <c r="OZ434" s="106"/>
      <c r="PA434" s="106"/>
      <c r="PB434" s="106"/>
      <c r="PC434" s="106"/>
      <c r="PD434" s="106"/>
      <c r="PE434" s="106"/>
      <c r="PF434" s="106"/>
      <c r="PG434" s="106"/>
      <c r="PH434" s="106"/>
      <c r="PI434" s="106"/>
      <c r="PJ434" s="106"/>
      <c r="PK434" s="106"/>
      <c r="PL434" s="106"/>
      <c r="PM434" s="106"/>
      <c r="PN434" s="106"/>
      <c r="PO434" s="106"/>
      <c r="PP434" s="106"/>
      <c r="PQ434" s="106"/>
      <c r="PR434" s="106"/>
      <c r="PS434" s="106"/>
      <c r="PT434" s="106"/>
      <c r="PU434" s="106"/>
      <c r="PV434" s="106"/>
      <c r="PW434" s="106"/>
      <c r="PX434" s="106"/>
      <c r="PY434" s="106"/>
      <c r="PZ434" s="106"/>
      <c r="QA434" s="106"/>
      <c r="QB434" s="106"/>
      <c r="QC434" s="106"/>
      <c r="QD434" s="106"/>
      <c r="QE434" s="106"/>
      <c r="QF434" s="106"/>
      <c r="QG434" s="106"/>
      <c r="QH434" s="106"/>
      <c r="QI434" s="106"/>
      <c r="QJ434" s="106"/>
      <c r="QK434" s="106"/>
      <c r="QL434" s="106"/>
      <c r="QM434" s="106"/>
      <c r="QN434" s="106"/>
      <c r="QO434" s="106"/>
      <c r="QP434" s="106"/>
      <c r="QQ434" s="106"/>
      <c r="QR434" s="106"/>
      <c r="QS434" s="106"/>
      <c r="QT434" s="106"/>
      <c r="QU434" s="106"/>
      <c r="QV434" s="106"/>
      <c r="QW434" s="106"/>
      <c r="QX434" s="106"/>
      <c r="QY434" s="106"/>
      <c r="QZ434" s="106"/>
      <c r="RA434" s="106"/>
      <c r="RB434" s="106"/>
      <c r="RC434" s="106"/>
      <c r="RD434" s="106"/>
      <c r="RE434" s="106"/>
      <c r="RF434" s="106"/>
      <c r="RG434" s="106"/>
      <c r="RH434" s="106"/>
      <c r="RI434" s="106"/>
      <c r="RJ434" s="106"/>
      <c r="RK434" s="106"/>
      <c r="RL434" s="106"/>
      <c r="RM434" s="106"/>
      <c r="RN434" s="106"/>
      <c r="RO434" s="106"/>
      <c r="RP434" s="106"/>
      <c r="RQ434" s="106"/>
      <c r="RR434" s="106"/>
    </row>
    <row r="435" spans="1:486" x14ac:dyDescent="0.3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14"/>
      <c r="Q435" s="114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06"/>
      <c r="EZ435" s="106"/>
      <c r="FA435" s="106"/>
      <c r="FB435" s="106"/>
      <c r="FC435" s="106"/>
      <c r="FD435" s="106"/>
      <c r="FE435" s="106"/>
      <c r="FF435" s="106"/>
      <c r="FG435" s="106"/>
      <c r="FH435" s="106"/>
      <c r="FI435" s="106"/>
      <c r="FJ435" s="106"/>
      <c r="FK435" s="106"/>
      <c r="FL435" s="106"/>
      <c r="FM435" s="106"/>
      <c r="FN435" s="106"/>
      <c r="FO435" s="106"/>
      <c r="FP435" s="106"/>
      <c r="FQ435" s="106"/>
      <c r="FR435" s="106"/>
      <c r="FS435" s="106"/>
      <c r="FT435" s="106"/>
      <c r="FU435" s="106"/>
      <c r="FV435" s="106"/>
      <c r="FW435" s="106"/>
      <c r="FX435" s="106"/>
      <c r="FY435" s="106"/>
      <c r="FZ435" s="106"/>
      <c r="GA435" s="106"/>
      <c r="GB435" s="106"/>
      <c r="GC435" s="106"/>
      <c r="GD435" s="106"/>
      <c r="GE435" s="106"/>
      <c r="GF435" s="106"/>
      <c r="GG435" s="106"/>
      <c r="GH435" s="106"/>
      <c r="GI435" s="106"/>
      <c r="GJ435" s="106"/>
      <c r="GK435" s="106"/>
      <c r="GL435" s="106"/>
      <c r="GM435" s="106"/>
      <c r="GN435" s="106"/>
      <c r="GO435" s="106"/>
      <c r="GP435" s="106"/>
      <c r="GQ435" s="106"/>
      <c r="GR435" s="106"/>
      <c r="GS435" s="106"/>
      <c r="GT435" s="106"/>
      <c r="GU435" s="106"/>
      <c r="GV435" s="106"/>
      <c r="GW435" s="106"/>
      <c r="GX435" s="106"/>
      <c r="GY435" s="106"/>
      <c r="GZ435" s="106"/>
      <c r="HA435" s="106"/>
      <c r="HB435" s="106"/>
      <c r="HC435" s="106"/>
      <c r="HD435" s="106"/>
      <c r="HE435" s="106"/>
      <c r="HF435" s="106"/>
      <c r="HG435" s="106"/>
      <c r="HH435" s="106"/>
      <c r="HI435" s="106"/>
      <c r="HJ435" s="106"/>
      <c r="HK435" s="106"/>
      <c r="HL435" s="106"/>
      <c r="HM435" s="106"/>
      <c r="HN435" s="106"/>
      <c r="HO435" s="106"/>
      <c r="HP435" s="106"/>
      <c r="HQ435" s="106"/>
      <c r="HR435" s="106"/>
      <c r="HS435" s="106"/>
      <c r="HT435" s="106"/>
      <c r="HU435" s="106"/>
      <c r="HV435" s="106"/>
      <c r="HW435" s="106"/>
      <c r="HX435" s="106"/>
      <c r="HY435" s="106"/>
      <c r="HZ435" s="106"/>
      <c r="IA435" s="106"/>
      <c r="IB435" s="106"/>
      <c r="IC435" s="106"/>
      <c r="ID435" s="106"/>
      <c r="IE435" s="106"/>
      <c r="IF435" s="106"/>
      <c r="IG435" s="106"/>
      <c r="IH435" s="106"/>
      <c r="II435" s="106"/>
      <c r="IJ435" s="106"/>
      <c r="IK435" s="106"/>
      <c r="IL435" s="106"/>
      <c r="IM435" s="106"/>
      <c r="IN435" s="106"/>
      <c r="IO435" s="106"/>
      <c r="IP435" s="106"/>
      <c r="IQ435" s="106"/>
      <c r="IR435" s="106"/>
      <c r="IS435" s="106"/>
      <c r="IT435" s="106"/>
      <c r="IU435" s="106"/>
      <c r="IV435" s="106"/>
      <c r="IW435" s="106"/>
      <c r="IX435" s="106"/>
      <c r="IY435" s="106"/>
      <c r="IZ435" s="106"/>
      <c r="JA435" s="106"/>
      <c r="JB435" s="106"/>
      <c r="JC435" s="106"/>
      <c r="JD435" s="106"/>
      <c r="JE435" s="106"/>
      <c r="JF435" s="106"/>
      <c r="JG435" s="106"/>
      <c r="JH435" s="106"/>
      <c r="JI435" s="106"/>
      <c r="JJ435" s="106"/>
      <c r="JK435" s="106"/>
      <c r="JL435" s="106"/>
      <c r="JM435" s="106"/>
      <c r="JN435" s="106"/>
      <c r="JO435" s="106"/>
      <c r="JP435" s="106"/>
      <c r="JQ435" s="106"/>
      <c r="JR435" s="106"/>
      <c r="JS435" s="106"/>
      <c r="JT435" s="106"/>
      <c r="JU435" s="106"/>
      <c r="JV435" s="106"/>
      <c r="JW435" s="106"/>
      <c r="JX435" s="106"/>
      <c r="JY435" s="106"/>
      <c r="JZ435" s="106"/>
      <c r="KA435" s="106"/>
      <c r="KB435" s="106"/>
      <c r="KC435" s="106"/>
      <c r="KD435" s="106"/>
      <c r="KE435" s="106"/>
      <c r="KF435" s="106"/>
      <c r="KG435" s="106"/>
      <c r="KH435" s="106"/>
      <c r="KI435" s="106"/>
      <c r="KJ435" s="106"/>
      <c r="KK435" s="106"/>
      <c r="KL435" s="106"/>
      <c r="KM435" s="106"/>
      <c r="KN435" s="106"/>
      <c r="KO435" s="106"/>
      <c r="KP435" s="106"/>
      <c r="KQ435" s="106"/>
      <c r="KR435" s="106"/>
      <c r="KS435" s="106"/>
      <c r="KT435" s="106"/>
      <c r="KU435" s="106"/>
      <c r="KV435" s="106"/>
      <c r="KW435" s="106"/>
      <c r="KX435" s="106"/>
      <c r="KY435" s="106"/>
      <c r="KZ435" s="106"/>
      <c r="LA435" s="106"/>
      <c r="LB435" s="106"/>
      <c r="LC435" s="106"/>
      <c r="LD435" s="106"/>
      <c r="LE435" s="106"/>
      <c r="LF435" s="106"/>
      <c r="LG435" s="106"/>
      <c r="LH435" s="106"/>
      <c r="LI435" s="106"/>
      <c r="LJ435" s="106"/>
      <c r="LK435" s="106"/>
      <c r="LL435" s="106"/>
      <c r="LM435" s="106"/>
      <c r="LN435" s="106"/>
      <c r="LO435" s="106"/>
      <c r="LP435" s="106"/>
      <c r="LQ435" s="106"/>
      <c r="LR435" s="106"/>
      <c r="LS435" s="106"/>
      <c r="LT435" s="106"/>
      <c r="LU435" s="106"/>
      <c r="LV435" s="106"/>
      <c r="LW435" s="106"/>
      <c r="LX435" s="106"/>
      <c r="LY435" s="106"/>
      <c r="LZ435" s="106"/>
      <c r="MA435" s="106"/>
      <c r="MB435" s="106"/>
      <c r="MC435" s="106"/>
      <c r="MD435" s="106"/>
      <c r="ME435" s="106"/>
      <c r="MF435" s="106"/>
      <c r="MG435" s="106"/>
      <c r="MH435" s="106"/>
      <c r="MI435" s="106"/>
      <c r="MJ435" s="106"/>
      <c r="MK435" s="106"/>
      <c r="ML435" s="106"/>
      <c r="MM435" s="106"/>
      <c r="MN435" s="106"/>
      <c r="MO435" s="106"/>
      <c r="MP435" s="106"/>
      <c r="MQ435" s="106"/>
      <c r="MR435" s="106"/>
      <c r="MS435" s="106"/>
      <c r="MT435" s="106"/>
      <c r="MU435" s="106"/>
      <c r="MV435" s="106"/>
      <c r="MW435" s="106"/>
      <c r="MX435" s="106"/>
      <c r="MY435" s="106"/>
      <c r="MZ435" s="106"/>
      <c r="NA435" s="106"/>
      <c r="NB435" s="106"/>
      <c r="NC435" s="106"/>
      <c r="ND435" s="106"/>
      <c r="NE435" s="106"/>
      <c r="NF435" s="106"/>
      <c r="NG435" s="106"/>
      <c r="NH435" s="106"/>
      <c r="NI435" s="106"/>
      <c r="NJ435" s="106"/>
      <c r="NK435" s="106"/>
      <c r="NL435" s="106"/>
      <c r="NM435" s="106"/>
      <c r="NN435" s="106"/>
      <c r="NO435" s="106"/>
      <c r="NP435" s="106"/>
      <c r="NQ435" s="106"/>
      <c r="NR435" s="106"/>
      <c r="NS435" s="106"/>
      <c r="NT435" s="106"/>
      <c r="NU435" s="106"/>
      <c r="NV435" s="106"/>
      <c r="NW435" s="106"/>
      <c r="NX435" s="106"/>
      <c r="NY435" s="106"/>
      <c r="NZ435" s="106"/>
      <c r="OA435" s="106"/>
      <c r="OB435" s="106"/>
      <c r="OC435" s="106"/>
      <c r="OD435" s="106"/>
      <c r="OE435" s="106"/>
      <c r="OF435" s="106"/>
      <c r="OG435" s="106"/>
      <c r="OH435" s="106"/>
      <c r="OI435" s="106"/>
      <c r="OJ435" s="106"/>
      <c r="OK435" s="106"/>
      <c r="OL435" s="106"/>
      <c r="OM435" s="106"/>
      <c r="ON435" s="106"/>
      <c r="OO435" s="106"/>
      <c r="OP435" s="106"/>
      <c r="OQ435" s="106"/>
      <c r="OR435" s="106"/>
      <c r="OS435" s="106"/>
      <c r="OT435" s="106"/>
      <c r="OU435" s="106"/>
      <c r="OV435" s="106"/>
      <c r="OW435" s="106"/>
      <c r="OX435" s="106"/>
      <c r="OY435" s="106"/>
      <c r="OZ435" s="106"/>
      <c r="PA435" s="106"/>
      <c r="PB435" s="106"/>
      <c r="PC435" s="106"/>
      <c r="PD435" s="106"/>
      <c r="PE435" s="106"/>
      <c r="PF435" s="106"/>
      <c r="PG435" s="106"/>
      <c r="PH435" s="106"/>
      <c r="PI435" s="106"/>
      <c r="PJ435" s="106"/>
      <c r="PK435" s="106"/>
      <c r="PL435" s="106"/>
      <c r="PM435" s="106"/>
      <c r="PN435" s="106"/>
      <c r="PO435" s="106"/>
      <c r="PP435" s="106"/>
      <c r="PQ435" s="106"/>
      <c r="PR435" s="106"/>
      <c r="PS435" s="106"/>
      <c r="PT435" s="106"/>
      <c r="PU435" s="106"/>
      <c r="PV435" s="106"/>
      <c r="PW435" s="106"/>
      <c r="PX435" s="106"/>
      <c r="PY435" s="106"/>
      <c r="PZ435" s="106"/>
      <c r="QA435" s="106"/>
      <c r="QB435" s="106"/>
      <c r="QC435" s="106"/>
      <c r="QD435" s="106"/>
      <c r="QE435" s="106"/>
      <c r="QF435" s="106"/>
      <c r="QG435" s="106"/>
      <c r="QH435" s="106"/>
      <c r="QI435" s="106"/>
      <c r="QJ435" s="106"/>
      <c r="QK435" s="106"/>
      <c r="QL435" s="106"/>
      <c r="QM435" s="106"/>
      <c r="QN435" s="106"/>
      <c r="QO435" s="106"/>
      <c r="QP435" s="106"/>
      <c r="QQ435" s="106"/>
      <c r="QR435" s="106"/>
      <c r="QS435" s="106"/>
      <c r="QT435" s="106"/>
      <c r="QU435" s="106"/>
      <c r="QV435" s="106"/>
      <c r="QW435" s="106"/>
      <c r="QX435" s="106"/>
      <c r="QY435" s="106"/>
      <c r="QZ435" s="106"/>
      <c r="RA435" s="106"/>
      <c r="RB435" s="106"/>
      <c r="RC435" s="106"/>
      <c r="RD435" s="106"/>
      <c r="RE435" s="106"/>
      <c r="RF435" s="106"/>
      <c r="RG435" s="106"/>
      <c r="RH435" s="106"/>
      <c r="RI435" s="106"/>
      <c r="RJ435" s="106"/>
      <c r="RK435" s="106"/>
      <c r="RL435" s="106"/>
      <c r="RM435" s="106"/>
      <c r="RN435" s="106"/>
      <c r="RO435" s="106"/>
      <c r="RP435" s="106"/>
      <c r="RQ435" s="106"/>
      <c r="RR435" s="106"/>
    </row>
    <row r="436" spans="1:486" x14ac:dyDescent="0.3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14"/>
      <c r="Q436" s="114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06"/>
      <c r="EZ436" s="106"/>
      <c r="FA436" s="106"/>
      <c r="FB436" s="106"/>
      <c r="FC436" s="106"/>
      <c r="FD436" s="106"/>
      <c r="FE436" s="106"/>
      <c r="FF436" s="106"/>
      <c r="FG436" s="106"/>
      <c r="FH436" s="106"/>
      <c r="FI436" s="106"/>
      <c r="FJ436" s="106"/>
      <c r="FK436" s="106"/>
      <c r="FL436" s="106"/>
      <c r="FM436" s="106"/>
      <c r="FN436" s="106"/>
      <c r="FO436" s="106"/>
      <c r="FP436" s="106"/>
      <c r="FQ436" s="106"/>
      <c r="FR436" s="106"/>
      <c r="FS436" s="106"/>
      <c r="FT436" s="106"/>
      <c r="FU436" s="106"/>
      <c r="FV436" s="106"/>
      <c r="FW436" s="106"/>
      <c r="FX436" s="106"/>
      <c r="FY436" s="106"/>
      <c r="FZ436" s="106"/>
      <c r="GA436" s="106"/>
      <c r="GB436" s="106"/>
      <c r="GC436" s="106"/>
      <c r="GD436" s="106"/>
      <c r="GE436" s="106"/>
      <c r="GF436" s="106"/>
      <c r="GG436" s="106"/>
      <c r="GH436" s="106"/>
      <c r="GI436" s="106"/>
      <c r="GJ436" s="106"/>
      <c r="GK436" s="106"/>
      <c r="GL436" s="106"/>
      <c r="GM436" s="106"/>
      <c r="GN436" s="106"/>
      <c r="GO436" s="106"/>
      <c r="GP436" s="106"/>
      <c r="GQ436" s="106"/>
      <c r="GR436" s="106"/>
      <c r="GS436" s="106"/>
      <c r="GT436" s="106"/>
      <c r="GU436" s="106"/>
      <c r="GV436" s="106"/>
      <c r="GW436" s="106"/>
      <c r="GX436" s="106"/>
      <c r="GY436" s="106"/>
      <c r="GZ436" s="106"/>
      <c r="HA436" s="106"/>
      <c r="HB436" s="106"/>
      <c r="HC436" s="106"/>
      <c r="HD436" s="106"/>
      <c r="HE436" s="106"/>
      <c r="HF436" s="106"/>
      <c r="HG436" s="106"/>
      <c r="HH436" s="106"/>
      <c r="HI436" s="106"/>
      <c r="HJ436" s="106"/>
      <c r="HK436" s="106"/>
      <c r="HL436" s="106"/>
      <c r="HM436" s="106"/>
      <c r="HN436" s="106"/>
      <c r="HO436" s="106"/>
      <c r="HP436" s="106"/>
      <c r="HQ436" s="106"/>
      <c r="HR436" s="106"/>
      <c r="HS436" s="106"/>
      <c r="HT436" s="106"/>
      <c r="HU436" s="106"/>
      <c r="HV436" s="106"/>
      <c r="HW436" s="106"/>
      <c r="HX436" s="106"/>
      <c r="HY436" s="106"/>
      <c r="HZ436" s="106"/>
      <c r="IA436" s="106"/>
      <c r="IB436" s="106"/>
      <c r="IC436" s="106"/>
      <c r="ID436" s="106"/>
      <c r="IE436" s="106"/>
      <c r="IF436" s="106"/>
      <c r="IG436" s="106"/>
      <c r="IH436" s="106"/>
      <c r="II436" s="106"/>
      <c r="IJ436" s="106"/>
      <c r="IK436" s="106"/>
      <c r="IL436" s="106"/>
      <c r="IM436" s="106"/>
      <c r="IN436" s="106"/>
      <c r="IO436" s="106"/>
      <c r="IP436" s="106"/>
      <c r="IQ436" s="106"/>
      <c r="IR436" s="106"/>
      <c r="IS436" s="106"/>
      <c r="IT436" s="106"/>
      <c r="IU436" s="106"/>
      <c r="IV436" s="106"/>
      <c r="IW436" s="106"/>
      <c r="IX436" s="106"/>
      <c r="IY436" s="106"/>
      <c r="IZ436" s="106"/>
      <c r="JA436" s="106"/>
      <c r="JB436" s="106"/>
      <c r="JC436" s="106"/>
      <c r="JD436" s="106"/>
      <c r="JE436" s="106"/>
      <c r="JF436" s="106"/>
      <c r="JG436" s="106"/>
      <c r="JH436" s="106"/>
      <c r="JI436" s="106"/>
      <c r="JJ436" s="106"/>
      <c r="JK436" s="106"/>
      <c r="JL436" s="106"/>
      <c r="JM436" s="106"/>
      <c r="JN436" s="106"/>
      <c r="JO436" s="106"/>
      <c r="JP436" s="106"/>
      <c r="JQ436" s="106"/>
      <c r="JR436" s="106"/>
      <c r="JS436" s="106"/>
      <c r="JT436" s="106"/>
      <c r="JU436" s="106"/>
      <c r="JV436" s="106"/>
      <c r="JW436" s="106"/>
      <c r="JX436" s="106"/>
      <c r="JY436" s="106"/>
      <c r="JZ436" s="106"/>
      <c r="KA436" s="106"/>
      <c r="KB436" s="106"/>
      <c r="KC436" s="106"/>
      <c r="KD436" s="106"/>
      <c r="KE436" s="106"/>
      <c r="KF436" s="106"/>
      <c r="KG436" s="106"/>
      <c r="KH436" s="106"/>
      <c r="KI436" s="106"/>
      <c r="KJ436" s="106"/>
      <c r="KK436" s="106"/>
      <c r="KL436" s="106"/>
      <c r="KM436" s="106"/>
      <c r="KN436" s="106"/>
      <c r="KO436" s="106"/>
      <c r="KP436" s="106"/>
      <c r="KQ436" s="106"/>
      <c r="KR436" s="106"/>
      <c r="KS436" s="106"/>
      <c r="KT436" s="106"/>
      <c r="KU436" s="106"/>
      <c r="KV436" s="106"/>
      <c r="KW436" s="106"/>
      <c r="KX436" s="106"/>
      <c r="KY436" s="106"/>
      <c r="KZ436" s="106"/>
      <c r="LA436" s="106"/>
      <c r="LB436" s="106"/>
      <c r="LC436" s="106"/>
      <c r="LD436" s="106"/>
      <c r="LE436" s="106"/>
      <c r="LF436" s="106"/>
      <c r="LG436" s="106"/>
      <c r="LH436" s="106"/>
      <c r="LI436" s="106"/>
      <c r="LJ436" s="106"/>
      <c r="LK436" s="106"/>
      <c r="LL436" s="106"/>
      <c r="LM436" s="106"/>
      <c r="LN436" s="106"/>
      <c r="LO436" s="106"/>
      <c r="LP436" s="106"/>
      <c r="LQ436" s="106"/>
      <c r="LR436" s="106"/>
      <c r="LS436" s="106"/>
      <c r="LT436" s="106"/>
      <c r="LU436" s="106"/>
      <c r="LV436" s="106"/>
      <c r="LW436" s="106"/>
      <c r="LX436" s="106"/>
      <c r="LY436" s="106"/>
      <c r="LZ436" s="106"/>
      <c r="MA436" s="106"/>
      <c r="MB436" s="106"/>
      <c r="MC436" s="106"/>
      <c r="MD436" s="106"/>
      <c r="ME436" s="106"/>
      <c r="MF436" s="106"/>
      <c r="MG436" s="106"/>
      <c r="MH436" s="106"/>
      <c r="MI436" s="106"/>
      <c r="MJ436" s="106"/>
      <c r="MK436" s="106"/>
      <c r="ML436" s="106"/>
      <c r="MM436" s="106"/>
      <c r="MN436" s="106"/>
      <c r="MO436" s="106"/>
      <c r="MP436" s="106"/>
      <c r="MQ436" s="106"/>
      <c r="MR436" s="106"/>
      <c r="MS436" s="106"/>
      <c r="MT436" s="106"/>
      <c r="MU436" s="106"/>
      <c r="MV436" s="106"/>
      <c r="MW436" s="106"/>
      <c r="MX436" s="106"/>
      <c r="MY436" s="106"/>
      <c r="MZ436" s="106"/>
      <c r="NA436" s="106"/>
      <c r="NB436" s="106"/>
      <c r="NC436" s="106"/>
      <c r="ND436" s="106"/>
      <c r="NE436" s="106"/>
      <c r="NF436" s="106"/>
      <c r="NG436" s="106"/>
      <c r="NH436" s="106"/>
      <c r="NI436" s="106"/>
      <c r="NJ436" s="106"/>
      <c r="NK436" s="106"/>
      <c r="NL436" s="106"/>
      <c r="NM436" s="106"/>
      <c r="NN436" s="106"/>
      <c r="NO436" s="106"/>
      <c r="NP436" s="106"/>
      <c r="NQ436" s="106"/>
      <c r="NR436" s="106"/>
      <c r="NS436" s="106"/>
      <c r="NT436" s="106"/>
      <c r="NU436" s="106"/>
      <c r="NV436" s="106"/>
      <c r="NW436" s="106"/>
      <c r="NX436" s="106"/>
      <c r="NY436" s="106"/>
      <c r="NZ436" s="106"/>
      <c r="OA436" s="106"/>
      <c r="OB436" s="106"/>
      <c r="OC436" s="106"/>
      <c r="OD436" s="106"/>
      <c r="OE436" s="106"/>
      <c r="OF436" s="106"/>
      <c r="OG436" s="106"/>
      <c r="OH436" s="106"/>
      <c r="OI436" s="106"/>
      <c r="OJ436" s="106"/>
      <c r="OK436" s="106"/>
      <c r="OL436" s="106"/>
      <c r="OM436" s="106"/>
      <c r="ON436" s="106"/>
      <c r="OO436" s="106"/>
      <c r="OP436" s="106"/>
      <c r="OQ436" s="106"/>
      <c r="OR436" s="106"/>
      <c r="OS436" s="106"/>
      <c r="OT436" s="106"/>
      <c r="OU436" s="106"/>
      <c r="OV436" s="106"/>
      <c r="OW436" s="106"/>
      <c r="OX436" s="106"/>
      <c r="OY436" s="106"/>
      <c r="OZ436" s="106"/>
      <c r="PA436" s="106"/>
      <c r="PB436" s="106"/>
      <c r="PC436" s="106"/>
      <c r="PD436" s="106"/>
      <c r="PE436" s="106"/>
      <c r="PF436" s="106"/>
      <c r="PG436" s="106"/>
      <c r="PH436" s="106"/>
      <c r="PI436" s="106"/>
      <c r="PJ436" s="106"/>
      <c r="PK436" s="106"/>
      <c r="PL436" s="106"/>
      <c r="PM436" s="106"/>
      <c r="PN436" s="106"/>
      <c r="PO436" s="106"/>
      <c r="PP436" s="106"/>
      <c r="PQ436" s="106"/>
      <c r="PR436" s="106"/>
      <c r="PS436" s="106"/>
      <c r="PT436" s="106"/>
      <c r="PU436" s="106"/>
      <c r="PV436" s="106"/>
      <c r="PW436" s="106"/>
      <c r="PX436" s="106"/>
      <c r="PY436" s="106"/>
      <c r="PZ436" s="106"/>
      <c r="QA436" s="106"/>
      <c r="QB436" s="106"/>
      <c r="QC436" s="106"/>
      <c r="QD436" s="106"/>
      <c r="QE436" s="106"/>
      <c r="QF436" s="106"/>
      <c r="QG436" s="106"/>
      <c r="QH436" s="106"/>
      <c r="QI436" s="106"/>
      <c r="QJ436" s="106"/>
      <c r="QK436" s="106"/>
      <c r="QL436" s="106"/>
      <c r="QM436" s="106"/>
      <c r="QN436" s="106"/>
      <c r="QO436" s="106"/>
      <c r="QP436" s="106"/>
      <c r="QQ436" s="106"/>
      <c r="QR436" s="106"/>
      <c r="QS436" s="106"/>
      <c r="QT436" s="106"/>
      <c r="QU436" s="106"/>
      <c r="QV436" s="106"/>
      <c r="QW436" s="106"/>
      <c r="QX436" s="106"/>
      <c r="QY436" s="106"/>
      <c r="QZ436" s="106"/>
      <c r="RA436" s="106"/>
      <c r="RB436" s="106"/>
      <c r="RC436" s="106"/>
      <c r="RD436" s="106"/>
      <c r="RE436" s="106"/>
      <c r="RF436" s="106"/>
      <c r="RG436" s="106"/>
      <c r="RH436" s="106"/>
      <c r="RI436" s="106"/>
      <c r="RJ436" s="106"/>
      <c r="RK436" s="106"/>
      <c r="RL436" s="106"/>
      <c r="RM436" s="106"/>
      <c r="RN436" s="106"/>
      <c r="RO436" s="106"/>
      <c r="RP436" s="106"/>
      <c r="RQ436" s="106"/>
      <c r="RR436" s="106"/>
    </row>
    <row r="437" spans="1:486" x14ac:dyDescent="0.3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14"/>
      <c r="Q437" s="114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06"/>
      <c r="EZ437" s="106"/>
      <c r="FA437" s="106"/>
      <c r="FB437" s="106"/>
      <c r="FC437" s="106"/>
      <c r="FD437" s="106"/>
      <c r="FE437" s="106"/>
      <c r="FF437" s="106"/>
      <c r="FG437" s="106"/>
      <c r="FH437" s="106"/>
      <c r="FI437" s="106"/>
      <c r="FJ437" s="106"/>
      <c r="FK437" s="106"/>
      <c r="FL437" s="106"/>
      <c r="FM437" s="106"/>
      <c r="FN437" s="106"/>
      <c r="FO437" s="106"/>
      <c r="FP437" s="106"/>
      <c r="FQ437" s="106"/>
      <c r="FR437" s="106"/>
      <c r="FS437" s="106"/>
      <c r="FT437" s="106"/>
      <c r="FU437" s="106"/>
      <c r="FV437" s="106"/>
      <c r="FW437" s="106"/>
      <c r="FX437" s="106"/>
      <c r="FY437" s="106"/>
      <c r="FZ437" s="106"/>
      <c r="GA437" s="106"/>
      <c r="GB437" s="106"/>
      <c r="GC437" s="106"/>
      <c r="GD437" s="106"/>
      <c r="GE437" s="106"/>
      <c r="GF437" s="106"/>
      <c r="GG437" s="106"/>
      <c r="GH437" s="106"/>
      <c r="GI437" s="106"/>
      <c r="GJ437" s="106"/>
      <c r="GK437" s="106"/>
      <c r="GL437" s="106"/>
      <c r="GM437" s="106"/>
      <c r="GN437" s="106"/>
      <c r="GO437" s="106"/>
      <c r="GP437" s="106"/>
      <c r="GQ437" s="106"/>
      <c r="GR437" s="106"/>
      <c r="GS437" s="106"/>
      <c r="GT437" s="106"/>
      <c r="GU437" s="106"/>
      <c r="GV437" s="106"/>
      <c r="GW437" s="106"/>
      <c r="GX437" s="106"/>
      <c r="GY437" s="106"/>
      <c r="GZ437" s="106"/>
      <c r="HA437" s="106"/>
      <c r="HB437" s="106"/>
      <c r="HC437" s="106"/>
      <c r="HD437" s="106"/>
      <c r="HE437" s="106"/>
      <c r="HF437" s="106"/>
      <c r="HG437" s="106"/>
      <c r="HH437" s="106"/>
      <c r="HI437" s="106"/>
      <c r="HJ437" s="106"/>
      <c r="HK437" s="106"/>
      <c r="HL437" s="106"/>
      <c r="HM437" s="106"/>
      <c r="HN437" s="106"/>
      <c r="HO437" s="106"/>
      <c r="HP437" s="106"/>
      <c r="HQ437" s="106"/>
      <c r="HR437" s="106"/>
      <c r="HS437" s="106"/>
      <c r="HT437" s="106"/>
      <c r="HU437" s="106"/>
      <c r="HV437" s="106"/>
      <c r="HW437" s="106"/>
      <c r="HX437" s="106"/>
      <c r="HY437" s="106"/>
      <c r="HZ437" s="106"/>
      <c r="IA437" s="106"/>
      <c r="IB437" s="106"/>
      <c r="IC437" s="106"/>
      <c r="ID437" s="106"/>
      <c r="IE437" s="106"/>
      <c r="IF437" s="106"/>
      <c r="IG437" s="106"/>
      <c r="IH437" s="106"/>
      <c r="II437" s="106"/>
      <c r="IJ437" s="106"/>
      <c r="IK437" s="106"/>
      <c r="IL437" s="106"/>
      <c r="IM437" s="106"/>
      <c r="IN437" s="106"/>
      <c r="IO437" s="106"/>
      <c r="IP437" s="106"/>
      <c r="IQ437" s="106"/>
      <c r="IR437" s="106"/>
      <c r="IS437" s="106"/>
      <c r="IT437" s="106"/>
      <c r="IU437" s="106"/>
      <c r="IV437" s="106"/>
      <c r="IW437" s="106"/>
      <c r="IX437" s="106"/>
      <c r="IY437" s="106"/>
      <c r="IZ437" s="106"/>
      <c r="JA437" s="106"/>
      <c r="JB437" s="106"/>
      <c r="JC437" s="106"/>
      <c r="JD437" s="106"/>
      <c r="JE437" s="106"/>
      <c r="JF437" s="106"/>
      <c r="JG437" s="106"/>
      <c r="JH437" s="106"/>
      <c r="JI437" s="106"/>
      <c r="JJ437" s="106"/>
      <c r="JK437" s="106"/>
      <c r="JL437" s="106"/>
      <c r="JM437" s="106"/>
      <c r="JN437" s="106"/>
      <c r="JO437" s="106"/>
      <c r="JP437" s="106"/>
      <c r="JQ437" s="106"/>
      <c r="JR437" s="106"/>
      <c r="JS437" s="106"/>
      <c r="JT437" s="106"/>
      <c r="JU437" s="106"/>
      <c r="JV437" s="106"/>
      <c r="JW437" s="106"/>
      <c r="JX437" s="106"/>
      <c r="JY437" s="106"/>
      <c r="JZ437" s="106"/>
      <c r="KA437" s="106"/>
      <c r="KB437" s="106"/>
      <c r="KC437" s="106"/>
      <c r="KD437" s="106"/>
      <c r="KE437" s="106"/>
      <c r="KF437" s="106"/>
      <c r="KG437" s="106"/>
      <c r="KH437" s="106"/>
      <c r="KI437" s="106"/>
      <c r="KJ437" s="106"/>
      <c r="KK437" s="106"/>
      <c r="KL437" s="106"/>
      <c r="KM437" s="106"/>
      <c r="KN437" s="106"/>
      <c r="KO437" s="106"/>
      <c r="KP437" s="106"/>
      <c r="KQ437" s="106"/>
      <c r="KR437" s="106"/>
      <c r="KS437" s="106"/>
      <c r="KT437" s="106"/>
      <c r="KU437" s="106"/>
      <c r="KV437" s="106"/>
      <c r="KW437" s="106"/>
      <c r="KX437" s="106"/>
      <c r="KY437" s="106"/>
      <c r="KZ437" s="106"/>
      <c r="LA437" s="106"/>
      <c r="LB437" s="106"/>
      <c r="LC437" s="106"/>
      <c r="LD437" s="106"/>
      <c r="LE437" s="106"/>
      <c r="LF437" s="106"/>
      <c r="LG437" s="106"/>
      <c r="LH437" s="106"/>
      <c r="LI437" s="106"/>
      <c r="LJ437" s="106"/>
      <c r="LK437" s="106"/>
      <c r="LL437" s="106"/>
      <c r="LM437" s="106"/>
      <c r="LN437" s="106"/>
      <c r="LO437" s="106"/>
      <c r="LP437" s="106"/>
      <c r="LQ437" s="106"/>
      <c r="LR437" s="106"/>
      <c r="LS437" s="106"/>
      <c r="LT437" s="106"/>
      <c r="LU437" s="106"/>
      <c r="LV437" s="106"/>
      <c r="LW437" s="106"/>
      <c r="LX437" s="106"/>
      <c r="LY437" s="106"/>
      <c r="LZ437" s="106"/>
      <c r="MA437" s="106"/>
      <c r="MB437" s="106"/>
      <c r="MC437" s="106"/>
      <c r="MD437" s="106"/>
      <c r="ME437" s="106"/>
      <c r="MF437" s="106"/>
      <c r="MG437" s="106"/>
      <c r="MH437" s="106"/>
      <c r="MI437" s="106"/>
      <c r="MJ437" s="106"/>
      <c r="MK437" s="106"/>
      <c r="ML437" s="106"/>
      <c r="MM437" s="106"/>
      <c r="MN437" s="106"/>
      <c r="MO437" s="106"/>
      <c r="MP437" s="106"/>
      <c r="MQ437" s="106"/>
      <c r="MR437" s="106"/>
      <c r="MS437" s="106"/>
      <c r="MT437" s="106"/>
      <c r="MU437" s="106"/>
      <c r="MV437" s="106"/>
      <c r="MW437" s="106"/>
      <c r="MX437" s="106"/>
      <c r="MY437" s="106"/>
      <c r="MZ437" s="106"/>
      <c r="NA437" s="106"/>
      <c r="NB437" s="106"/>
      <c r="NC437" s="106"/>
      <c r="ND437" s="106"/>
      <c r="NE437" s="106"/>
      <c r="NF437" s="106"/>
      <c r="NG437" s="106"/>
      <c r="NH437" s="106"/>
      <c r="NI437" s="106"/>
      <c r="NJ437" s="106"/>
      <c r="NK437" s="106"/>
      <c r="NL437" s="106"/>
      <c r="NM437" s="106"/>
      <c r="NN437" s="106"/>
      <c r="NO437" s="106"/>
      <c r="NP437" s="106"/>
      <c r="NQ437" s="106"/>
      <c r="NR437" s="106"/>
      <c r="NS437" s="106"/>
      <c r="NT437" s="106"/>
      <c r="NU437" s="106"/>
      <c r="NV437" s="106"/>
      <c r="NW437" s="106"/>
      <c r="NX437" s="106"/>
      <c r="NY437" s="106"/>
      <c r="NZ437" s="106"/>
      <c r="OA437" s="106"/>
      <c r="OB437" s="106"/>
      <c r="OC437" s="106"/>
      <c r="OD437" s="106"/>
      <c r="OE437" s="106"/>
      <c r="OF437" s="106"/>
      <c r="OG437" s="106"/>
      <c r="OH437" s="106"/>
      <c r="OI437" s="106"/>
      <c r="OJ437" s="106"/>
      <c r="OK437" s="106"/>
      <c r="OL437" s="106"/>
      <c r="OM437" s="106"/>
      <c r="ON437" s="106"/>
      <c r="OO437" s="106"/>
      <c r="OP437" s="106"/>
      <c r="OQ437" s="106"/>
      <c r="OR437" s="106"/>
      <c r="OS437" s="106"/>
      <c r="OT437" s="106"/>
      <c r="OU437" s="106"/>
      <c r="OV437" s="106"/>
      <c r="OW437" s="106"/>
      <c r="OX437" s="106"/>
      <c r="OY437" s="106"/>
      <c r="OZ437" s="106"/>
      <c r="PA437" s="106"/>
      <c r="PB437" s="106"/>
      <c r="PC437" s="106"/>
      <c r="PD437" s="106"/>
      <c r="PE437" s="106"/>
      <c r="PF437" s="106"/>
      <c r="PG437" s="106"/>
      <c r="PH437" s="106"/>
      <c r="PI437" s="106"/>
      <c r="PJ437" s="106"/>
      <c r="PK437" s="106"/>
      <c r="PL437" s="106"/>
      <c r="PM437" s="106"/>
      <c r="PN437" s="106"/>
      <c r="PO437" s="106"/>
      <c r="PP437" s="106"/>
      <c r="PQ437" s="106"/>
      <c r="PR437" s="106"/>
      <c r="PS437" s="106"/>
      <c r="PT437" s="106"/>
      <c r="PU437" s="106"/>
      <c r="PV437" s="106"/>
      <c r="PW437" s="106"/>
      <c r="PX437" s="106"/>
      <c r="PY437" s="106"/>
      <c r="PZ437" s="106"/>
      <c r="QA437" s="106"/>
      <c r="QB437" s="106"/>
      <c r="QC437" s="106"/>
      <c r="QD437" s="106"/>
      <c r="QE437" s="106"/>
      <c r="QF437" s="106"/>
      <c r="QG437" s="106"/>
      <c r="QH437" s="106"/>
      <c r="QI437" s="106"/>
      <c r="QJ437" s="106"/>
      <c r="QK437" s="106"/>
      <c r="QL437" s="106"/>
      <c r="QM437" s="106"/>
      <c r="QN437" s="106"/>
      <c r="QO437" s="106"/>
      <c r="QP437" s="106"/>
      <c r="QQ437" s="106"/>
      <c r="QR437" s="106"/>
      <c r="QS437" s="106"/>
      <c r="QT437" s="106"/>
      <c r="QU437" s="106"/>
      <c r="QV437" s="106"/>
      <c r="QW437" s="106"/>
      <c r="QX437" s="106"/>
      <c r="QY437" s="106"/>
      <c r="QZ437" s="106"/>
      <c r="RA437" s="106"/>
      <c r="RB437" s="106"/>
      <c r="RC437" s="106"/>
      <c r="RD437" s="106"/>
      <c r="RE437" s="106"/>
      <c r="RF437" s="106"/>
      <c r="RG437" s="106"/>
      <c r="RH437" s="106"/>
      <c r="RI437" s="106"/>
      <c r="RJ437" s="106"/>
      <c r="RK437" s="106"/>
      <c r="RL437" s="106"/>
      <c r="RM437" s="106"/>
      <c r="RN437" s="106"/>
      <c r="RO437" s="106"/>
      <c r="RP437" s="106"/>
      <c r="RQ437" s="106"/>
      <c r="RR437" s="106"/>
    </row>
    <row r="438" spans="1:486" x14ac:dyDescent="0.3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14"/>
      <c r="Q438" s="114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06"/>
      <c r="EZ438" s="106"/>
      <c r="FA438" s="106"/>
      <c r="FB438" s="106"/>
      <c r="FC438" s="106"/>
      <c r="FD438" s="106"/>
      <c r="FE438" s="106"/>
      <c r="FF438" s="106"/>
      <c r="FG438" s="106"/>
      <c r="FH438" s="106"/>
      <c r="FI438" s="106"/>
      <c r="FJ438" s="106"/>
      <c r="FK438" s="106"/>
      <c r="FL438" s="106"/>
      <c r="FM438" s="106"/>
      <c r="FN438" s="106"/>
      <c r="FO438" s="106"/>
      <c r="FP438" s="106"/>
      <c r="FQ438" s="106"/>
      <c r="FR438" s="106"/>
      <c r="FS438" s="106"/>
      <c r="FT438" s="106"/>
      <c r="FU438" s="106"/>
      <c r="FV438" s="106"/>
      <c r="FW438" s="106"/>
      <c r="FX438" s="106"/>
      <c r="FY438" s="106"/>
      <c r="FZ438" s="106"/>
      <c r="GA438" s="106"/>
      <c r="GB438" s="106"/>
      <c r="GC438" s="106"/>
      <c r="GD438" s="106"/>
      <c r="GE438" s="106"/>
      <c r="GF438" s="106"/>
      <c r="GG438" s="106"/>
      <c r="GH438" s="106"/>
      <c r="GI438" s="106"/>
      <c r="GJ438" s="106"/>
      <c r="GK438" s="106"/>
      <c r="GL438" s="106"/>
      <c r="GM438" s="106"/>
      <c r="GN438" s="106"/>
      <c r="GO438" s="106"/>
      <c r="GP438" s="106"/>
      <c r="GQ438" s="106"/>
      <c r="GR438" s="106"/>
      <c r="GS438" s="106"/>
      <c r="GT438" s="106"/>
      <c r="GU438" s="106"/>
      <c r="GV438" s="106"/>
      <c r="GW438" s="106"/>
      <c r="GX438" s="106"/>
      <c r="GY438" s="106"/>
      <c r="GZ438" s="106"/>
      <c r="HA438" s="106"/>
      <c r="HB438" s="106"/>
      <c r="HC438" s="106"/>
      <c r="HD438" s="106"/>
      <c r="HE438" s="106"/>
      <c r="HF438" s="106"/>
      <c r="HG438" s="106"/>
      <c r="HH438" s="106"/>
      <c r="HI438" s="106"/>
      <c r="HJ438" s="106"/>
      <c r="HK438" s="106"/>
      <c r="HL438" s="106"/>
      <c r="HM438" s="106"/>
      <c r="HN438" s="106"/>
      <c r="HO438" s="106"/>
      <c r="HP438" s="106"/>
      <c r="HQ438" s="106"/>
      <c r="HR438" s="106"/>
      <c r="HS438" s="106"/>
      <c r="HT438" s="106"/>
      <c r="HU438" s="106"/>
      <c r="HV438" s="106"/>
      <c r="HW438" s="106"/>
      <c r="HX438" s="106"/>
      <c r="HY438" s="106"/>
      <c r="HZ438" s="106"/>
      <c r="IA438" s="106"/>
      <c r="IB438" s="106"/>
      <c r="IC438" s="106"/>
      <c r="ID438" s="106"/>
      <c r="IE438" s="106"/>
      <c r="IF438" s="106"/>
      <c r="IG438" s="106"/>
      <c r="IH438" s="106"/>
      <c r="II438" s="106"/>
      <c r="IJ438" s="106"/>
      <c r="IK438" s="106"/>
      <c r="IL438" s="106"/>
      <c r="IM438" s="106"/>
      <c r="IN438" s="106"/>
      <c r="IO438" s="106"/>
      <c r="IP438" s="106"/>
      <c r="IQ438" s="106"/>
      <c r="IR438" s="106"/>
      <c r="IS438" s="106"/>
      <c r="IT438" s="106"/>
      <c r="IU438" s="106"/>
      <c r="IV438" s="106"/>
      <c r="IW438" s="106"/>
      <c r="IX438" s="106"/>
      <c r="IY438" s="106"/>
      <c r="IZ438" s="106"/>
      <c r="JA438" s="106"/>
      <c r="JB438" s="106"/>
      <c r="JC438" s="106"/>
      <c r="JD438" s="106"/>
      <c r="JE438" s="106"/>
      <c r="JF438" s="106"/>
      <c r="JG438" s="106"/>
      <c r="JH438" s="106"/>
      <c r="JI438" s="106"/>
      <c r="JJ438" s="106"/>
      <c r="JK438" s="106"/>
      <c r="JL438" s="106"/>
      <c r="JM438" s="106"/>
      <c r="JN438" s="106"/>
      <c r="JO438" s="106"/>
      <c r="JP438" s="106"/>
      <c r="JQ438" s="106"/>
      <c r="JR438" s="106"/>
      <c r="JS438" s="106"/>
      <c r="JT438" s="106"/>
      <c r="JU438" s="106"/>
      <c r="JV438" s="106"/>
      <c r="JW438" s="106"/>
      <c r="JX438" s="106"/>
      <c r="JY438" s="106"/>
      <c r="JZ438" s="106"/>
      <c r="KA438" s="106"/>
      <c r="KB438" s="106"/>
      <c r="KC438" s="106"/>
      <c r="KD438" s="106"/>
      <c r="KE438" s="106"/>
      <c r="KF438" s="106"/>
      <c r="KG438" s="106"/>
      <c r="KH438" s="106"/>
      <c r="KI438" s="106"/>
      <c r="KJ438" s="106"/>
      <c r="KK438" s="106"/>
      <c r="KL438" s="106"/>
      <c r="KM438" s="106"/>
      <c r="KN438" s="106"/>
      <c r="KO438" s="106"/>
      <c r="KP438" s="106"/>
      <c r="KQ438" s="106"/>
      <c r="KR438" s="106"/>
      <c r="KS438" s="106"/>
      <c r="KT438" s="106"/>
      <c r="KU438" s="106"/>
      <c r="KV438" s="106"/>
      <c r="KW438" s="106"/>
      <c r="KX438" s="106"/>
      <c r="KY438" s="106"/>
      <c r="KZ438" s="106"/>
      <c r="LA438" s="106"/>
      <c r="LB438" s="106"/>
      <c r="LC438" s="106"/>
      <c r="LD438" s="106"/>
      <c r="LE438" s="106"/>
      <c r="LF438" s="106"/>
      <c r="LG438" s="106"/>
      <c r="LH438" s="106"/>
      <c r="LI438" s="106"/>
      <c r="LJ438" s="106"/>
      <c r="LK438" s="106"/>
      <c r="LL438" s="106"/>
      <c r="LM438" s="106"/>
      <c r="LN438" s="106"/>
      <c r="LO438" s="106"/>
      <c r="LP438" s="106"/>
      <c r="LQ438" s="106"/>
      <c r="LR438" s="106"/>
      <c r="LS438" s="106"/>
      <c r="LT438" s="106"/>
      <c r="LU438" s="106"/>
      <c r="LV438" s="106"/>
      <c r="LW438" s="106"/>
      <c r="LX438" s="106"/>
      <c r="LY438" s="106"/>
      <c r="LZ438" s="106"/>
      <c r="MA438" s="106"/>
      <c r="MB438" s="106"/>
      <c r="MC438" s="106"/>
      <c r="MD438" s="106"/>
      <c r="ME438" s="106"/>
      <c r="MF438" s="106"/>
      <c r="MG438" s="106"/>
      <c r="MH438" s="106"/>
      <c r="MI438" s="106"/>
      <c r="MJ438" s="106"/>
      <c r="MK438" s="106"/>
      <c r="ML438" s="106"/>
      <c r="MM438" s="106"/>
      <c r="MN438" s="106"/>
      <c r="MO438" s="106"/>
      <c r="MP438" s="106"/>
      <c r="MQ438" s="106"/>
      <c r="MR438" s="106"/>
      <c r="MS438" s="106"/>
      <c r="MT438" s="106"/>
      <c r="MU438" s="106"/>
      <c r="MV438" s="106"/>
      <c r="MW438" s="106"/>
      <c r="MX438" s="106"/>
      <c r="MY438" s="106"/>
      <c r="MZ438" s="106"/>
      <c r="NA438" s="106"/>
      <c r="NB438" s="106"/>
      <c r="NC438" s="106"/>
      <c r="ND438" s="106"/>
      <c r="NE438" s="106"/>
      <c r="NF438" s="106"/>
      <c r="NG438" s="106"/>
      <c r="NH438" s="106"/>
      <c r="NI438" s="106"/>
      <c r="NJ438" s="106"/>
      <c r="NK438" s="106"/>
      <c r="NL438" s="106"/>
      <c r="NM438" s="106"/>
      <c r="NN438" s="106"/>
      <c r="NO438" s="106"/>
      <c r="NP438" s="106"/>
      <c r="NQ438" s="106"/>
      <c r="NR438" s="106"/>
      <c r="NS438" s="106"/>
      <c r="NT438" s="106"/>
      <c r="NU438" s="106"/>
      <c r="NV438" s="106"/>
      <c r="NW438" s="106"/>
      <c r="NX438" s="106"/>
      <c r="NY438" s="106"/>
      <c r="NZ438" s="106"/>
      <c r="OA438" s="106"/>
      <c r="OB438" s="106"/>
      <c r="OC438" s="106"/>
      <c r="OD438" s="106"/>
      <c r="OE438" s="106"/>
      <c r="OF438" s="106"/>
      <c r="OG438" s="106"/>
      <c r="OH438" s="106"/>
      <c r="OI438" s="106"/>
      <c r="OJ438" s="106"/>
      <c r="OK438" s="106"/>
      <c r="OL438" s="106"/>
      <c r="OM438" s="106"/>
      <c r="ON438" s="106"/>
      <c r="OO438" s="106"/>
      <c r="OP438" s="106"/>
      <c r="OQ438" s="106"/>
      <c r="OR438" s="106"/>
      <c r="OS438" s="106"/>
      <c r="OT438" s="106"/>
      <c r="OU438" s="106"/>
      <c r="OV438" s="106"/>
      <c r="OW438" s="106"/>
      <c r="OX438" s="106"/>
      <c r="OY438" s="106"/>
      <c r="OZ438" s="106"/>
      <c r="PA438" s="106"/>
      <c r="PB438" s="106"/>
      <c r="PC438" s="106"/>
      <c r="PD438" s="106"/>
      <c r="PE438" s="106"/>
      <c r="PF438" s="106"/>
      <c r="PG438" s="106"/>
      <c r="PH438" s="106"/>
      <c r="PI438" s="106"/>
      <c r="PJ438" s="106"/>
      <c r="PK438" s="106"/>
      <c r="PL438" s="106"/>
      <c r="PM438" s="106"/>
      <c r="PN438" s="106"/>
      <c r="PO438" s="106"/>
      <c r="PP438" s="106"/>
      <c r="PQ438" s="106"/>
      <c r="PR438" s="106"/>
      <c r="PS438" s="106"/>
      <c r="PT438" s="106"/>
      <c r="PU438" s="106"/>
      <c r="PV438" s="106"/>
      <c r="PW438" s="106"/>
      <c r="PX438" s="106"/>
      <c r="PY438" s="106"/>
      <c r="PZ438" s="106"/>
      <c r="QA438" s="106"/>
      <c r="QB438" s="106"/>
      <c r="QC438" s="106"/>
      <c r="QD438" s="106"/>
      <c r="QE438" s="106"/>
      <c r="QF438" s="106"/>
      <c r="QG438" s="106"/>
      <c r="QH438" s="106"/>
      <c r="QI438" s="106"/>
      <c r="QJ438" s="106"/>
      <c r="QK438" s="106"/>
      <c r="QL438" s="106"/>
      <c r="QM438" s="106"/>
      <c r="QN438" s="106"/>
      <c r="QO438" s="106"/>
      <c r="QP438" s="106"/>
      <c r="QQ438" s="106"/>
      <c r="QR438" s="106"/>
      <c r="QS438" s="106"/>
      <c r="QT438" s="106"/>
      <c r="QU438" s="106"/>
      <c r="QV438" s="106"/>
      <c r="QW438" s="106"/>
      <c r="QX438" s="106"/>
      <c r="QY438" s="106"/>
      <c r="QZ438" s="106"/>
      <c r="RA438" s="106"/>
      <c r="RB438" s="106"/>
      <c r="RC438" s="106"/>
      <c r="RD438" s="106"/>
      <c r="RE438" s="106"/>
      <c r="RF438" s="106"/>
      <c r="RG438" s="106"/>
      <c r="RH438" s="106"/>
      <c r="RI438" s="106"/>
      <c r="RJ438" s="106"/>
      <c r="RK438" s="106"/>
      <c r="RL438" s="106"/>
      <c r="RM438" s="106"/>
      <c r="RN438" s="106"/>
      <c r="RO438" s="106"/>
      <c r="RP438" s="106"/>
      <c r="RQ438" s="106"/>
      <c r="RR438" s="106"/>
    </row>
    <row r="439" spans="1:486" x14ac:dyDescent="0.3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14"/>
      <c r="Q439" s="114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06"/>
      <c r="EZ439" s="106"/>
      <c r="FA439" s="106"/>
      <c r="FB439" s="106"/>
      <c r="FC439" s="106"/>
      <c r="FD439" s="106"/>
      <c r="FE439" s="106"/>
      <c r="FF439" s="106"/>
      <c r="FG439" s="106"/>
      <c r="FH439" s="106"/>
      <c r="FI439" s="106"/>
      <c r="FJ439" s="106"/>
      <c r="FK439" s="106"/>
      <c r="FL439" s="106"/>
      <c r="FM439" s="106"/>
      <c r="FN439" s="106"/>
      <c r="FO439" s="106"/>
      <c r="FP439" s="106"/>
      <c r="FQ439" s="106"/>
      <c r="FR439" s="106"/>
      <c r="FS439" s="106"/>
      <c r="FT439" s="106"/>
      <c r="FU439" s="106"/>
      <c r="FV439" s="106"/>
      <c r="FW439" s="106"/>
      <c r="FX439" s="106"/>
      <c r="FY439" s="106"/>
      <c r="FZ439" s="106"/>
      <c r="GA439" s="106"/>
      <c r="GB439" s="106"/>
      <c r="GC439" s="106"/>
      <c r="GD439" s="106"/>
      <c r="GE439" s="106"/>
      <c r="GF439" s="106"/>
      <c r="GG439" s="106"/>
      <c r="GH439" s="106"/>
      <c r="GI439" s="106"/>
      <c r="GJ439" s="106"/>
      <c r="GK439" s="106"/>
      <c r="GL439" s="106"/>
      <c r="GM439" s="106"/>
      <c r="GN439" s="106"/>
      <c r="GO439" s="106"/>
      <c r="GP439" s="106"/>
      <c r="GQ439" s="106"/>
      <c r="GR439" s="106"/>
      <c r="GS439" s="106"/>
      <c r="GT439" s="106"/>
      <c r="GU439" s="106"/>
      <c r="GV439" s="106"/>
      <c r="GW439" s="106"/>
      <c r="GX439" s="106"/>
      <c r="GY439" s="106"/>
      <c r="GZ439" s="106"/>
      <c r="HA439" s="106"/>
      <c r="HB439" s="106"/>
      <c r="HC439" s="106"/>
      <c r="HD439" s="106"/>
      <c r="HE439" s="106"/>
      <c r="HF439" s="106"/>
      <c r="HG439" s="106"/>
      <c r="HH439" s="106"/>
      <c r="HI439" s="106"/>
      <c r="HJ439" s="106"/>
      <c r="HK439" s="106"/>
      <c r="HL439" s="106"/>
      <c r="HM439" s="106"/>
      <c r="HN439" s="106"/>
      <c r="HO439" s="106"/>
      <c r="HP439" s="106"/>
      <c r="HQ439" s="106"/>
      <c r="HR439" s="106"/>
      <c r="HS439" s="106"/>
      <c r="HT439" s="106"/>
      <c r="HU439" s="106"/>
      <c r="HV439" s="106"/>
      <c r="HW439" s="106"/>
      <c r="HX439" s="106"/>
      <c r="HY439" s="106"/>
      <c r="HZ439" s="106"/>
      <c r="IA439" s="106"/>
      <c r="IB439" s="106"/>
      <c r="IC439" s="106"/>
      <c r="ID439" s="106"/>
      <c r="IE439" s="106"/>
      <c r="IF439" s="106"/>
      <c r="IG439" s="106"/>
      <c r="IH439" s="106"/>
      <c r="II439" s="106"/>
      <c r="IJ439" s="106"/>
      <c r="IK439" s="106"/>
      <c r="IL439" s="106"/>
      <c r="IM439" s="106"/>
      <c r="IN439" s="106"/>
      <c r="IO439" s="106"/>
      <c r="IP439" s="106"/>
      <c r="IQ439" s="106"/>
      <c r="IR439" s="106"/>
      <c r="IS439" s="106"/>
      <c r="IT439" s="106"/>
      <c r="IU439" s="106"/>
      <c r="IV439" s="106"/>
      <c r="IW439" s="106"/>
      <c r="IX439" s="106"/>
      <c r="IY439" s="106"/>
      <c r="IZ439" s="106"/>
      <c r="JA439" s="106"/>
      <c r="JB439" s="106"/>
      <c r="JC439" s="106"/>
      <c r="JD439" s="106"/>
      <c r="JE439" s="106"/>
      <c r="JF439" s="106"/>
      <c r="JG439" s="106"/>
      <c r="JH439" s="106"/>
      <c r="JI439" s="106"/>
      <c r="JJ439" s="106"/>
      <c r="JK439" s="106"/>
      <c r="JL439" s="106"/>
      <c r="JM439" s="106"/>
      <c r="JN439" s="106"/>
      <c r="JO439" s="106"/>
      <c r="JP439" s="106"/>
      <c r="JQ439" s="106"/>
      <c r="JR439" s="106"/>
      <c r="JS439" s="106"/>
      <c r="JT439" s="106"/>
      <c r="JU439" s="106"/>
      <c r="JV439" s="106"/>
      <c r="JW439" s="106"/>
      <c r="JX439" s="106"/>
      <c r="JY439" s="106"/>
      <c r="JZ439" s="106"/>
      <c r="KA439" s="106"/>
      <c r="KB439" s="106"/>
      <c r="KC439" s="106"/>
      <c r="KD439" s="106"/>
      <c r="KE439" s="106"/>
      <c r="KF439" s="106"/>
      <c r="KG439" s="106"/>
      <c r="KH439" s="106"/>
      <c r="KI439" s="106"/>
      <c r="KJ439" s="106"/>
      <c r="KK439" s="106"/>
      <c r="KL439" s="106"/>
      <c r="KM439" s="106"/>
      <c r="KN439" s="106"/>
      <c r="KO439" s="106"/>
      <c r="KP439" s="106"/>
      <c r="KQ439" s="106"/>
      <c r="KR439" s="106"/>
      <c r="KS439" s="106"/>
      <c r="KT439" s="106"/>
      <c r="KU439" s="106"/>
      <c r="KV439" s="106"/>
      <c r="KW439" s="106"/>
      <c r="KX439" s="106"/>
      <c r="KY439" s="106"/>
      <c r="KZ439" s="106"/>
      <c r="LA439" s="106"/>
      <c r="LB439" s="106"/>
      <c r="LC439" s="106"/>
      <c r="LD439" s="106"/>
      <c r="LE439" s="106"/>
      <c r="LF439" s="106"/>
      <c r="LG439" s="106"/>
      <c r="LH439" s="106"/>
      <c r="LI439" s="106"/>
      <c r="LJ439" s="106"/>
      <c r="LK439" s="106"/>
      <c r="LL439" s="106"/>
      <c r="LM439" s="106"/>
      <c r="LN439" s="106"/>
      <c r="LO439" s="106"/>
      <c r="LP439" s="106"/>
      <c r="LQ439" s="106"/>
      <c r="LR439" s="106"/>
      <c r="LS439" s="106"/>
      <c r="LT439" s="106"/>
      <c r="LU439" s="106"/>
      <c r="LV439" s="106"/>
      <c r="LW439" s="106"/>
      <c r="LX439" s="106"/>
      <c r="LY439" s="106"/>
      <c r="LZ439" s="106"/>
      <c r="MA439" s="106"/>
      <c r="MB439" s="106"/>
      <c r="MC439" s="106"/>
      <c r="MD439" s="106"/>
      <c r="ME439" s="106"/>
      <c r="MF439" s="106"/>
      <c r="MG439" s="106"/>
      <c r="MH439" s="106"/>
      <c r="MI439" s="106"/>
      <c r="MJ439" s="106"/>
      <c r="MK439" s="106"/>
      <c r="ML439" s="106"/>
      <c r="MM439" s="106"/>
      <c r="MN439" s="106"/>
      <c r="MO439" s="106"/>
      <c r="MP439" s="106"/>
      <c r="MQ439" s="106"/>
      <c r="MR439" s="106"/>
      <c r="MS439" s="106"/>
      <c r="MT439" s="106"/>
      <c r="MU439" s="106"/>
      <c r="MV439" s="106"/>
      <c r="MW439" s="106"/>
      <c r="MX439" s="106"/>
      <c r="MY439" s="106"/>
      <c r="MZ439" s="106"/>
      <c r="NA439" s="106"/>
      <c r="NB439" s="106"/>
      <c r="NC439" s="106"/>
      <c r="ND439" s="106"/>
      <c r="NE439" s="106"/>
      <c r="NF439" s="106"/>
      <c r="NG439" s="106"/>
      <c r="NH439" s="106"/>
      <c r="NI439" s="106"/>
      <c r="NJ439" s="106"/>
      <c r="NK439" s="106"/>
      <c r="NL439" s="106"/>
      <c r="NM439" s="106"/>
      <c r="NN439" s="106"/>
      <c r="NO439" s="106"/>
      <c r="NP439" s="106"/>
      <c r="NQ439" s="106"/>
      <c r="NR439" s="106"/>
      <c r="NS439" s="106"/>
      <c r="NT439" s="106"/>
      <c r="NU439" s="106"/>
      <c r="NV439" s="106"/>
      <c r="NW439" s="106"/>
      <c r="NX439" s="106"/>
      <c r="NY439" s="106"/>
      <c r="NZ439" s="106"/>
      <c r="OA439" s="106"/>
      <c r="OB439" s="106"/>
      <c r="OC439" s="106"/>
      <c r="OD439" s="106"/>
      <c r="OE439" s="106"/>
      <c r="OF439" s="106"/>
      <c r="OG439" s="106"/>
      <c r="OH439" s="106"/>
      <c r="OI439" s="106"/>
      <c r="OJ439" s="106"/>
      <c r="OK439" s="106"/>
      <c r="OL439" s="106"/>
      <c r="OM439" s="106"/>
      <c r="ON439" s="106"/>
      <c r="OO439" s="106"/>
      <c r="OP439" s="106"/>
      <c r="OQ439" s="106"/>
      <c r="OR439" s="106"/>
      <c r="OS439" s="106"/>
      <c r="OT439" s="106"/>
      <c r="OU439" s="106"/>
      <c r="OV439" s="106"/>
      <c r="OW439" s="106"/>
      <c r="OX439" s="106"/>
      <c r="OY439" s="106"/>
      <c r="OZ439" s="106"/>
      <c r="PA439" s="106"/>
      <c r="PB439" s="106"/>
      <c r="PC439" s="106"/>
      <c r="PD439" s="106"/>
      <c r="PE439" s="106"/>
      <c r="PF439" s="106"/>
      <c r="PG439" s="106"/>
      <c r="PH439" s="106"/>
      <c r="PI439" s="106"/>
      <c r="PJ439" s="106"/>
      <c r="PK439" s="106"/>
      <c r="PL439" s="106"/>
      <c r="PM439" s="106"/>
      <c r="PN439" s="106"/>
      <c r="PO439" s="106"/>
      <c r="PP439" s="106"/>
      <c r="PQ439" s="106"/>
      <c r="PR439" s="106"/>
      <c r="PS439" s="106"/>
      <c r="PT439" s="106"/>
      <c r="PU439" s="106"/>
      <c r="PV439" s="106"/>
      <c r="PW439" s="106"/>
      <c r="PX439" s="106"/>
      <c r="PY439" s="106"/>
      <c r="PZ439" s="106"/>
      <c r="QA439" s="106"/>
      <c r="QB439" s="106"/>
      <c r="QC439" s="106"/>
      <c r="QD439" s="106"/>
      <c r="QE439" s="106"/>
      <c r="QF439" s="106"/>
      <c r="QG439" s="106"/>
      <c r="QH439" s="106"/>
      <c r="QI439" s="106"/>
      <c r="QJ439" s="106"/>
      <c r="QK439" s="106"/>
      <c r="QL439" s="106"/>
      <c r="QM439" s="106"/>
      <c r="QN439" s="106"/>
      <c r="QO439" s="106"/>
      <c r="QP439" s="106"/>
      <c r="QQ439" s="106"/>
      <c r="QR439" s="106"/>
      <c r="QS439" s="106"/>
      <c r="QT439" s="106"/>
      <c r="QU439" s="106"/>
      <c r="QV439" s="106"/>
      <c r="QW439" s="106"/>
      <c r="QX439" s="106"/>
      <c r="QY439" s="106"/>
      <c r="QZ439" s="106"/>
      <c r="RA439" s="106"/>
      <c r="RB439" s="106"/>
      <c r="RC439" s="106"/>
      <c r="RD439" s="106"/>
      <c r="RE439" s="106"/>
      <c r="RF439" s="106"/>
      <c r="RG439" s="106"/>
      <c r="RH439" s="106"/>
      <c r="RI439" s="106"/>
      <c r="RJ439" s="106"/>
      <c r="RK439" s="106"/>
      <c r="RL439" s="106"/>
      <c r="RM439" s="106"/>
      <c r="RN439" s="106"/>
      <c r="RO439" s="106"/>
      <c r="RP439" s="106"/>
      <c r="RQ439" s="106"/>
      <c r="RR439" s="106"/>
    </row>
    <row r="440" spans="1:486" x14ac:dyDescent="0.3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14"/>
      <c r="Q440" s="114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06"/>
      <c r="EZ440" s="106"/>
      <c r="FA440" s="106"/>
      <c r="FB440" s="106"/>
      <c r="FC440" s="106"/>
      <c r="FD440" s="106"/>
      <c r="FE440" s="106"/>
      <c r="FF440" s="106"/>
      <c r="FG440" s="106"/>
      <c r="FH440" s="106"/>
      <c r="FI440" s="106"/>
      <c r="FJ440" s="106"/>
      <c r="FK440" s="106"/>
      <c r="FL440" s="106"/>
      <c r="FM440" s="106"/>
      <c r="FN440" s="106"/>
      <c r="FO440" s="106"/>
      <c r="FP440" s="106"/>
      <c r="FQ440" s="106"/>
      <c r="FR440" s="106"/>
      <c r="FS440" s="106"/>
      <c r="FT440" s="106"/>
      <c r="FU440" s="106"/>
      <c r="FV440" s="106"/>
      <c r="FW440" s="106"/>
      <c r="FX440" s="106"/>
      <c r="FY440" s="106"/>
      <c r="FZ440" s="106"/>
      <c r="GA440" s="106"/>
      <c r="GB440" s="106"/>
      <c r="GC440" s="106"/>
      <c r="GD440" s="106"/>
      <c r="GE440" s="106"/>
      <c r="GF440" s="106"/>
      <c r="GG440" s="106"/>
      <c r="GH440" s="106"/>
      <c r="GI440" s="106"/>
      <c r="GJ440" s="106"/>
      <c r="GK440" s="106"/>
      <c r="GL440" s="106"/>
      <c r="GM440" s="106"/>
      <c r="GN440" s="106"/>
      <c r="GO440" s="106"/>
      <c r="GP440" s="106"/>
      <c r="GQ440" s="106"/>
      <c r="GR440" s="106"/>
      <c r="GS440" s="106"/>
      <c r="GT440" s="106"/>
      <c r="GU440" s="106"/>
      <c r="GV440" s="106"/>
      <c r="GW440" s="106"/>
      <c r="GX440" s="106"/>
      <c r="GY440" s="106"/>
      <c r="GZ440" s="106"/>
      <c r="HA440" s="106"/>
      <c r="HB440" s="106"/>
      <c r="HC440" s="106"/>
      <c r="HD440" s="106"/>
      <c r="HE440" s="106"/>
      <c r="HF440" s="106"/>
      <c r="HG440" s="106"/>
      <c r="HH440" s="106"/>
      <c r="HI440" s="106"/>
      <c r="HJ440" s="106"/>
      <c r="HK440" s="106"/>
      <c r="HL440" s="106"/>
      <c r="HM440" s="106"/>
      <c r="HN440" s="106"/>
      <c r="HO440" s="106"/>
      <c r="HP440" s="106"/>
      <c r="HQ440" s="106"/>
      <c r="HR440" s="106"/>
      <c r="HS440" s="106"/>
      <c r="HT440" s="106"/>
      <c r="HU440" s="106"/>
      <c r="HV440" s="106"/>
      <c r="HW440" s="106"/>
      <c r="HX440" s="106"/>
      <c r="HY440" s="106"/>
      <c r="HZ440" s="106"/>
      <c r="IA440" s="106"/>
      <c r="IB440" s="106"/>
      <c r="IC440" s="106"/>
      <c r="ID440" s="106"/>
      <c r="IE440" s="106"/>
      <c r="IF440" s="106"/>
      <c r="IG440" s="106"/>
      <c r="IH440" s="106"/>
      <c r="II440" s="106"/>
      <c r="IJ440" s="106"/>
      <c r="IK440" s="106"/>
      <c r="IL440" s="106"/>
      <c r="IM440" s="106"/>
      <c r="IN440" s="106"/>
      <c r="IO440" s="106"/>
      <c r="IP440" s="106"/>
      <c r="IQ440" s="106"/>
      <c r="IR440" s="106"/>
      <c r="IS440" s="106"/>
      <c r="IT440" s="106"/>
      <c r="IU440" s="106"/>
      <c r="IV440" s="106"/>
      <c r="IW440" s="106"/>
      <c r="IX440" s="106"/>
      <c r="IY440" s="106"/>
      <c r="IZ440" s="106"/>
      <c r="JA440" s="106"/>
      <c r="JB440" s="106"/>
      <c r="JC440" s="106"/>
      <c r="JD440" s="106"/>
      <c r="JE440" s="106"/>
      <c r="JF440" s="106"/>
      <c r="JG440" s="106"/>
      <c r="JH440" s="106"/>
      <c r="JI440" s="106"/>
      <c r="JJ440" s="106"/>
      <c r="JK440" s="106"/>
      <c r="JL440" s="106"/>
      <c r="JM440" s="106"/>
      <c r="JN440" s="106"/>
      <c r="JO440" s="106"/>
      <c r="JP440" s="106"/>
      <c r="JQ440" s="106"/>
      <c r="JR440" s="106"/>
      <c r="JS440" s="106"/>
      <c r="JT440" s="106"/>
      <c r="JU440" s="106"/>
      <c r="JV440" s="106"/>
      <c r="JW440" s="106"/>
      <c r="JX440" s="106"/>
      <c r="JY440" s="106"/>
      <c r="JZ440" s="106"/>
      <c r="KA440" s="106"/>
      <c r="KB440" s="106"/>
      <c r="KC440" s="106"/>
      <c r="KD440" s="106"/>
      <c r="KE440" s="106"/>
      <c r="KF440" s="106"/>
      <c r="KG440" s="106"/>
      <c r="KH440" s="106"/>
      <c r="KI440" s="106"/>
      <c r="KJ440" s="106"/>
      <c r="KK440" s="106"/>
      <c r="KL440" s="106"/>
      <c r="KM440" s="106"/>
      <c r="KN440" s="106"/>
      <c r="KO440" s="106"/>
      <c r="KP440" s="106"/>
      <c r="KQ440" s="106"/>
      <c r="KR440" s="106"/>
      <c r="KS440" s="106"/>
      <c r="KT440" s="106"/>
      <c r="KU440" s="106"/>
      <c r="KV440" s="106"/>
      <c r="KW440" s="106"/>
      <c r="KX440" s="106"/>
      <c r="KY440" s="106"/>
      <c r="KZ440" s="106"/>
      <c r="LA440" s="106"/>
      <c r="LB440" s="106"/>
      <c r="LC440" s="106"/>
      <c r="LD440" s="106"/>
      <c r="LE440" s="106"/>
      <c r="LF440" s="106"/>
      <c r="LG440" s="106"/>
      <c r="LH440" s="106"/>
      <c r="LI440" s="106"/>
      <c r="LJ440" s="106"/>
      <c r="LK440" s="106"/>
      <c r="LL440" s="106"/>
      <c r="LM440" s="106"/>
      <c r="LN440" s="106"/>
      <c r="LO440" s="106"/>
      <c r="LP440" s="106"/>
      <c r="LQ440" s="106"/>
      <c r="LR440" s="106"/>
      <c r="LS440" s="106"/>
      <c r="LT440" s="106"/>
      <c r="LU440" s="106"/>
      <c r="LV440" s="106"/>
      <c r="LW440" s="106"/>
      <c r="LX440" s="106"/>
      <c r="LY440" s="106"/>
      <c r="LZ440" s="106"/>
      <c r="MA440" s="106"/>
      <c r="MB440" s="106"/>
      <c r="MC440" s="106"/>
      <c r="MD440" s="106"/>
      <c r="ME440" s="106"/>
      <c r="MF440" s="106"/>
      <c r="MG440" s="106"/>
      <c r="MH440" s="106"/>
      <c r="MI440" s="106"/>
      <c r="MJ440" s="106"/>
      <c r="MK440" s="106"/>
      <c r="ML440" s="106"/>
      <c r="MM440" s="106"/>
      <c r="MN440" s="106"/>
      <c r="MO440" s="106"/>
      <c r="MP440" s="106"/>
      <c r="MQ440" s="106"/>
      <c r="MR440" s="106"/>
      <c r="MS440" s="106"/>
      <c r="MT440" s="106"/>
      <c r="MU440" s="106"/>
      <c r="MV440" s="106"/>
      <c r="MW440" s="106"/>
      <c r="MX440" s="106"/>
      <c r="MY440" s="106"/>
      <c r="MZ440" s="106"/>
      <c r="NA440" s="106"/>
      <c r="NB440" s="106"/>
      <c r="NC440" s="106"/>
      <c r="ND440" s="106"/>
      <c r="NE440" s="106"/>
      <c r="NF440" s="106"/>
      <c r="NG440" s="106"/>
      <c r="NH440" s="106"/>
      <c r="NI440" s="106"/>
      <c r="NJ440" s="106"/>
      <c r="NK440" s="106"/>
      <c r="NL440" s="106"/>
      <c r="NM440" s="106"/>
      <c r="NN440" s="106"/>
      <c r="NO440" s="106"/>
      <c r="NP440" s="106"/>
      <c r="NQ440" s="106"/>
      <c r="NR440" s="106"/>
      <c r="NS440" s="106"/>
      <c r="NT440" s="106"/>
      <c r="NU440" s="106"/>
      <c r="NV440" s="106"/>
      <c r="NW440" s="106"/>
      <c r="NX440" s="106"/>
      <c r="NY440" s="106"/>
      <c r="NZ440" s="106"/>
      <c r="OA440" s="106"/>
      <c r="OB440" s="106"/>
      <c r="OC440" s="106"/>
      <c r="OD440" s="106"/>
      <c r="OE440" s="106"/>
      <c r="OF440" s="106"/>
      <c r="OG440" s="106"/>
      <c r="OH440" s="106"/>
      <c r="OI440" s="106"/>
      <c r="OJ440" s="106"/>
      <c r="OK440" s="106"/>
      <c r="OL440" s="106"/>
      <c r="OM440" s="106"/>
      <c r="ON440" s="106"/>
      <c r="OO440" s="106"/>
      <c r="OP440" s="106"/>
      <c r="OQ440" s="106"/>
      <c r="OR440" s="106"/>
      <c r="OS440" s="106"/>
      <c r="OT440" s="106"/>
      <c r="OU440" s="106"/>
      <c r="OV440" s="106"/>
      <c r="OW440" s="106"/>
      <c r="OX440" s="106"/>
      <c r="OY440" s="106"/>
      <c r="OZ440" s="106"/>
      <c r="PA440" s="106"/>
      <c r="PB440" s="106"/>
      <c r="PC440" s="106"/>
      <c r="PD440" s="106"/>
      <c r="PE440" s="106"/>
      <c r="PF440" s="106"/>
      <c r="PG440" s="106"/>
      <c r="PH440" s="106"/>
      <c r="PI440" s="106"/>
      <c r="PJ440" s="106"/>
      <c r="PK440" s="106"/>
      <c r="PL440" s="106"/>
      <c r="PM440" s="106"/>
      <c r="PN440" s="106"/>
      <c r="PO440" s="106"/>
      <c r="PP440" s="106"/>
      <c r="PQ440" s="106"/>
      <c r="PR440" s="106"/>
      <c r="PS440" s="106"/>
      <c r="PT440" s="106"/>
      <c r="PU440" s="106"/>
      <c r="PV440" s="106"/>
      <c r="PW440" s="106"/>
      <c r="PX440" s="106"/>
      <c r="PY440" s="106"/>
      <c r="PZ440" s="106"/>
      <c r="QA440" s="106"/>
      <c r="QB440" s="106"/>
      <c r="QC440" s="106"/>
      <c r="QD440" s="106"/>
      <c r="QE440" s="106"/>
      <c r="QF440" s="106"/>
      <c r="QG440" s="106"/>
      <c r="QH440" s="106"/>
      <c r="QI440" s="106"/>
      <c r="QJ440" s="106"/>
      <c r="QK440" s="106"/>
      <c r="QL440" s="106"/>
      <c r="QM440" s="106"/>
      <c r="QN440" s="106"/>
      <c r="QO440" s="106"/>
      <c r="QP440" s="106"/>
      <c r="QQ440" s="106"/>
      <c r="QR440" s="106"/>
      <c r="QS440" s="106"/>
      <c r="QT440" s="106"/>
      <c r="QU440" s="106"/>
      <c r="QV440" s="106"/>
      <c r="QW440" s="106"/>
      <c r="QX440" s="106"/>
      <c r="QY440" s="106"/>
      <c r="QZ440" s="106"/>
      <c r="RA440" s="106"/>
      <c r="RB440" s="106"/>
      <c r="RC440" s="106"/>
      <c r="RD440" s="106"/>
      <c r="RE440" s="106"/>
      <c r="RF440" s="106"/>
      <c r="RG440" s="106"/>
      <c r="RH440" s="106"/>
      <c r="RI440" s="106"/>
      <c r="RJ440" s="106"/>
      <c r="RK440" s="106"/>
      <c r="RL440" s="106"/>
      <c r="RM440" s="106"/>
      <c r="RN440" s="106"/>
      <c r="RO440" s="106"/>
      <c r="RP440" s="106"/>
      <c r="RQ440" s="106"/>
      <c r="RR440" s="106"/>
    </row>
    <row r="441" spans="1:486" x14ac:dyDescent="0.3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14"/>
      <c r="Q441" s="114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06"/>
      <c r="EZ441" s="106"/>
      <c r="FA441" s="106"/>
      <c r="FB441" s="106"/>
      <c r="FC441" s="106"/>
      <c r="FD441" s="106"/>
      <c r="FE441" s="106"/>
      <c r="FF441" s="106"/>
      <c r="FG441" s="106"/>
      <c r="FH441" s="106"/>
      <c r="FI441" s="106"/>
      <c r="FJ441" s="106"/>
      <c r="FK441" s="106"/>
      <c r="FL441" s="106"/>
      <c r="FM441" s="106"/>
      <c r="FN441" s="106"/>
      <c r="FO441" s="106"/>
      <c r="FP441" s="106"/>
      <c r="FQ441" s="106"/>
      <c r="FR441" s="106"/>
      <c r="FS441" s="106"/>
      <c r="FT441" s="106"/>
      <c r="FU441" s="106"/>
      <c r="FV441" s="106"/>
      <c r="FW441" s="106"/>
      <c r="FX441" s="106"/>
      <c r="FY441" s="106"/>
      <c r="FZ441" s="106"/>
      <c r="GA441" s="106"/>
      <c r="GB441" s="106"/>
      <c r="GC441" s="106"/>
      <c r="GD441" s="106"/>
      <c r="GE441" s="106"/>
      <c r="GF441" s="106"/>
      <c r="GG441" s="106"/>
      <c r="GH441" s="106"/>
      <c r="GI441" s="106"/>
      <c r="GJ441" s="106"/>
      <c r="GK441" s="106"/>
      <c r="GL441" s="106"/>
      <c r="GM441" s="106"/>
      <c r="GN441" s="106"/>
      <c r="GO441" s="106"/>
      <c r="GP441" s="106"/>
      <c r="GQ441" s="106"/>
      <c r="GR441" s="106"/>
      <c r="GS441" s="106"/>
      <c r="GT441" s="106"/>
      <c r="GU441" s="106"/>
      <c r="GV441" s="106"/>
      <c r="GW441" s="106"/>
      <c r="GX441" s="106"/>
      <c r="GY441" s="106"/>
      <c r="GZ441" s="106"/>
      <c r="HA441" s="106"/>
      <c r="HB441" s="106"/>
      <c r="HC441" s="106"/>
      <c r="HD441" s="106"/>
      <c r="HE441" s="106"/>
      <c r="HF441" s="106"/>
      <c r="HG441" s="106"/>
      <c r="HH441" s="106"/>
      <c r="HI441" s="106"/>
      <c r="HJ441" s="106"/>
      <c r="HK441" s="106"/>
      <c r="HL441" s="106"/>
      <c r="HM441" s="106"/>
      <c r="HN441" s="106"/>
      <c r="HO441" s="106"/>
      <c r="HP441" s="106"/>
      <c r="HQ441" s="106"/>
      <c r="HR441" s="106"/>
      <c r="HS441" s="106"/>
      <c r="HT441" s="106"/>
      <c r="HU441" s="106"/>
      <c r="HV441" s="106"/>
      <c r="HW441" s="106"/>
      <c r="HX441" s="106"/>
      <c r="HY441" s="106"/>
      <c r="HZ441" s="106"/>
      <c r="IA441" s="106"/>
      <c r="IB441" s="106"/>
      <c r="IC441" s="106"/>
      <c r="ID441" s="106"/>
      <c r="IE441" s="106"/>
      <c r="IF441" s="106"/>
      <c r="IG441" s="106"/>
      <c r="IH441" s="106"/>
      <c r="II441" s="106"/>
      <c r="IJ441" s="106"/>
      <c r="IK441" s="106"/>
      <c r="IL441" s="106"/>
      <c r="IM441" s="106"/>
      <c r="IN441" s="106"/>
      <c r="IO441" s="106"/>
      <c r="IP441" s="106"/>
      <c r="IQ441" s="106"/>
      <c r="IR441" s="106"/>
      <c r="IS441" s="106"/>
      <c r="IT441" s="106"/>
      <c r="IU441" s="106"/>
      <c r="IV441" s="106"/>
      <c r="IW441" s="106"/>
      <c r="IX441" s="106"/>
      <c r="IY441" s="106"/>
      <c r="IZ441" s="106"/>
      <c r="JA441" s="106"/>
      <c r="JB441" s="106"/>
      <c r="JC441" s="106"/>
      <c r="JD441" s="106"/>
      <c r="JE441" s="106"/>
      <c r="JF441" s="106"/>
      <c r="JG441" s="106"/>
      <c r="JH441" s="106"/>
      <c r="JI441" s="106"/>
      <c r="JJ441" s="106"/>
      <c r="JK441" s="106"/>
      <c r="JL441" s="106"/>
      <c r="JM441" s="106"/>
      <c r="JN441" s="106"/>
      <c r="JO441" s="106"/>
      <c r="JP441" s="106"/>
      <c r="JQ441" s="106"/>
      <c r="JR441" s="106"/>
      <c r="JS441" s="106"/>
      <c r="JT441" s="106"/>
      <c r="JU441" s="106"/>
      <c r="JV441" s="106"/>
      <c r="JW441" s="106"/>
      <c r="JX441" s="106"/>
      <c r="JY441" s="106"/>
      <c r="JZ441" s="106"/>
      <c r="KA441" s="106"/>
      <c r="KB441" s="106"/>
      <c r="KC441" s="106"/>
      <c r="KD441" s="106"/>
      <c r="KE441" s="106"/>
      <c r="KF441" s="106"/>
      <c r="KG441" s="106"/>
      <c r="KH441" s="106"/>
      <c r="KI441" s="106"/>
      <c r="KJ441" s="106"/>
      <c r="KK441" s="106"/>
      <c r="KL441" s="106"/>
      <c r="KM441" s="106"/>
      <c r="KN441" s="106"/>
      <c r="KO441" s="106"/>
      <c r="KP441" s="106"/>
      <c r="KQ441" s="106"/>
      <c r="KR441" s="106"/>
      <c r="KS441" s="106"/>
      <c r="KT441" s="106"/>
      <c r="KU441" s="106"/>
      <c r="KV441" s="106"/>
      <c r="KW441" s="106"/>
      <c r="KX441" s="106"/>
      <c r="KY441" s="106"/>
      <c r="KZ441" s="106"/>
      <c r="LA441" s="106"/>
      <c r="LB441" s="106"/>
      <c r="LC441" s="106"/>
      <c r="LD441" s="106"/>
      <c r="LE441" s="106"/>
      <c r="LF441" s="106"/>
      <c r="LG441" s="106"/>
      <c r="LH441" s="106"/>
      <c r="LI441" s="106"/>
      <c r="LJ441" s="106"/>
      <c r="LK441" s="106"/>
      <c r="LL441" s="106"/>
      <c r="LM441" s="106"/>
      <c r="LN441" s="106"/>
      <c r="LO441" s="106"/>
      <c r="LP441" s="106"/>
      <c r="LQ441" s="106"/>
      <c r="LR441" s="106"/>
      <c r="LS441" s="106"/>
      <c r="LT441" s="106"/>
      <c r="LU441" s="106"/>
      <c r="LV441" s="106"/>
      <c r="LW441" s="106"/>
      <c r="LX441" s="106"/>
      <c r="LY441" s="106"/>
      <c r="LZ441" s="106"/>
      <c r="MA441" s="106"/>
      <c r="MB441" s="106"/>
      <c r="MC441" s="106"/>
      <c r="MD441" s="106"/>
      <c r="ME441" s="106"/>
      <c r="MF441" s="106"/>
      <c r="MG441" s="106"/>
      <c r="MH441" s="106"/>
      <c r="MI441" s="106"/>
      <c r="MJ441" s="106"/>
      <c r="MK441" s="106"/>
      <c r="ML441" s="106"/>
      <c r="MM441" s="106"/>
      <c r="MN441" s="106"/>
      <c r="MO441" s="106"/>
      <c r="MP441" s="106"/>
      <c r="MQ441" s="106"/>
      <c r="MR441" s="106"/>
      <c r="MS441" s="106"/>
      <c r="MT441" s="106"/>
      <c r="MU441" s="106"/>
      <c r="MV441" s="106"/>
      <c r="MW441" s="106"/>
      <c r="MX441" s="106"/>
      <c r="MY441" s="106"/>
      <c r="MZ441" s="106"/>
      <c r="NA441" s="106"/>
      <c r="NB441" s="106"/>
      <c r="NC441" s="106"/>
      <c r="ND441" s="106"/>
      <c r="NE441" s="106"/>
      <c r="NF441" s="106"/>
      <c r="NG441" s="106"/>
      <c r="NH441" s="106"/>
      <c r="NI441" s="106"/>
      <c r="NJ441" s="106"/>
      <c r="NK441" s="106"/>
      <c r="NL441" s="106"/>
      <c r="NM441" s="106"/>
      <c r="NN441" s="106"/>
      <c r="NO441" s="106"/>
      <c r="NP441" s="106"/>
      <c r="NQ441" s="106"/>
      <c r="NR441" s="106"/>
      <c r="NS441" s="106"/>
      <c r="NT441" s="106"/>
      <c r="NU441" s="106"/>
      <c r="NV441" s="106"/>
      <c r="NW441" s="106"/>
      <c r="NX441" s="106"/>
      <c r="NY441" s="106"/>
      <c r="NZ441" s="106"/>
      <c r="OA441" s="106"/>
      <c r="OB441" s="106"/>
      <c r="OC441" s="106"/>
      <c r="OD441" s="106"/>
      <c r="OE441" s="106"/>
      <c r="OF441" s="106"/>
      <c r="OG441" s="106"/>
      <c r="OH441" s="106"/>
      <c r="OI441" s="106"/>
      <c r="OJ441" s="106"/>
      <c r="OK441" s="106"/>
      <c r="OL441" s="106"/>
      <c r="OM441" s="106"/>
      <c r="ON441" s="106"/>
      <c r="OO441" s="106"/>
      <c r="OP441" s="106"/>
      <c r="OQ441" s="106"/>
      <c r="OR441" s="106"/>
      <c r="OS441" s="106"/>
      <c r="OT441" s="106"/>
      <c r="OU441" s="106"/>
      <c r="OV441" s="106"/>
      <c r="OW441" s="106"/>
      <c r="OX441" s="106"/>
      <c r="OY441" s="106"/>
      <c r="OZ441" s="106"/>
      <c r="PA441" s="106"/>
      <c r="PB441" s="106"/>
      <c r="PC441" s="106"/>
      <c r="PD441" s="106"/>
      <c r="PE441" s="106"/>
      <c r="PF441" s="106"/>
      <c r="PG441" s="106"/>
      <c r="PH441" s="106"/>
      <c r="PI441" s="106"/>
      <c r="PJ441" s="106"/>
      <c r="PK441" s="106"/>
      <c r="PL441" s="106"/>
      <c r="PM441" s="106"/>
      <c r="PN441" s="106"/>
      <c r="PO441" s="106"/>
      <c r="PP441" s="106"/>
      <c r="PQ441" s="106"/>
      <c r="PR441" s="106"/>
      <c r="PS441" s="106"/>
      <c r="PT441" s="106"/>
      <c r="PU441" s="106"/>
      <c r="PV441" s="106"/>
      <c r="PW441" s="106"/>
      <c r="PX441" s="106"/>
      <c r="PY441" s="106"/>
      <c r="PZ441" s="106"/>
      <c r="QA441" s="106"/>
      <c r="QB441" s="106"/>
      <c r="QC441" s="106"/>
      <c r="QD441" s="106"/>
      <c r="QE441" s="106"/>
      <c r="QF441" s="106"/>
      <c r="QG441" s="106"/>
      <c r="QH441" s="106"/>
      <c r="QI441" s="106"/>
      <c r="QJ441" s="106"/>
      <c r="QK441" s="106"/>
      <c r="QL441" s="106"/>
      <c r="QM441" s="106"/>
      <c r="QN441" s="106"/>
      <c r="QO441" s="106"/>
      <c r="QP441" s="106"/>
      <c r="QQ441" s="106"/>
      <c r="QR441" s="106"/>
      <c r="QS441" s="106"/>
      <c r="QT441" s="106"/>
      <c r="QU441" s="106"/>
      <c r="QV441" s="106"/>
      <c r="QW441" s="106"/>
      <c r="QX441" s="106"/>
      <c r="QY441" s="106"/>
      <c r="QZ441" s="106"/>
      <c r="RA441" s="106"/>
      <c r="RB441" s="106"/>
      <c r="RC441" s="106"/>
      <c r="RD441" s="106"/>
      <c r="RE441" s="106"/>
      <c r="RF441" s="106"/>
      <c r="RG441" s="106"/>
      <c r="RH441" s="106"/>
      <c r="RI441" s="106"/>
      <c r="RJ441" s="106"/>
      <c r="RK441" s="106"/>
      <c r="RL441" s="106"/>
      <c r="RM441" s="106"/>
      <c r="RN441" s="106"/>
      <c r="RO441" s="106"/>
      <c r="RP441" s="106"/>
      <c r="RQ441" s="106"/>
      <c r="RR441" s="106"/>
    </row>
    <row r="442" spans="1:486" x14ac:dyDescent="0.3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14"/>
      <c r="Q442" s="114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06"/>
      <c r="EZ442" s="106"/>
      <c r="FA442" s="106"/>
      <c r="FB442" s="106"/>
      <c r="FC442" s="106"/>
      <c r="FD442" s="106"/>
      <c r="FE442" s="106"/>
      <c r="FF442" s="106"/>
      <c r="FG442" s="106"/>
      <c r="FH442" s="106"/>
      <c r="FI442" s="106"/>
      <c r="FJ442" s="106"/>
      <c r="FK442" s="106"/>
      <c r="FL442" s="106"/>
      <c r="FM442" s="106"/>
      <c r="FN442" s="106"/>
      <c r="FO442" s="106"/>
      <c r="FP442" s="106"/>
      <c r="FQ442" s="106"/>
      <c r="FR442" s="106"/>
      <c r="FS442" s="106"/>
      <c r="FT442" s="106"/>
      <c r="FU442" s="106"/>
      <c r="FV442" s="106"/>
      <c r="FW442" s="106"/>
      <c r="FX442" s="106"/>
      <c r="FY442" s="106"/>
      <c r="FZ442" s="106"/>
      <c r="GA442" s="106"/>
      <c r="GB442" s="106"/>
      <c r="GC442" s="106"/>
      <c r="GD442" s="106"/>
      <c r="GE442" s="106"/>
      <c r="GF442" s="106"/>
      <c r="GG442" s="106"/>
      <c r="GH442" s="106"/>
      <c r="GI442" s="106"/>
      <c r="GJ442" s="106"/>
      <c r="GK442" s="106"/>
      <c r="GL442" s="106"/>
      <c r="GM442" s="106"/>
      <c r="GN442" s="106"/>
      <c r="GO442" s="106"/>
      <c r="GP442" s="106"/>
      <c r="GQ442" s="106"/>
      <c r="GR442" s="106"/>
      <c r="GS442" s="106"/>
      <c r="GT442" s="106"/>
      <c r="GU442" s="106"/>
      <c r="GV442" s="106"/>
      <c r="GW442" s="106"/>
      <c r="GX442" s="106"/>
      <c r="GY442" s="106"/>
      <c r="GZ442" s="106"/>
      <c r="HA442" s="106"/>
      <c r="HB442" s="106"/>
      <c r="HC442" s="106"/>
      <c r="HD442" s="106"/>
      <c r="HE442" s="106"/>
      <c r="HF442" s="106"/>
      <c r="HG442" s="106"/>
      <c r="HH442" s="106"/>
      <c r="HI442" s="106"/>
      <c r="HJ442" s="106"/>
      <c r="HK442" s="106"/>
      <c r="HL442" s="106"/>
      <c r="HM442" s="106"/>
      <c r="HN442" s="106"/>
      <c r="HO442" s="106"/>
      <c r="HP442" s="106"/>
      <c r="HQ442" s="106"/>
      <c r="HR442" s="106"/>
      <c r="HS442" s="106"/>
      <c r="HT442" s="106"/>
      <c r="HU442" s="106"/>
      <c r="HV442" s="106"/>
      <c r="HW442" s="106"/>
      <c r="HX442" s="106"/>
      <c r="HY442" s="106"/>
      <c r="HZ442" s="106"/>
      <c r="IA442" s="106"/>
      <c r="IB442" s="106"/>
      <c r="IC442" s="106"/>
      <c r="ID442" s="106"/>
      <c r="IE442" s="106"/>
      <c r="IF442" s="106"/>
      <c r="IG442" s="106"/>
      <c r="IH442" s="106"/>
      <c r="II442" s="106"/>
      <c r="IJ442" s="106"/>
      <c r="IK442" s="106"/>
      <c r="IL442" s="106"/>
      <c r="IM442" s="106"/>
      <c r="IN442" s="106"/>
      <c r="IO442" s="106"/>
      <c r="IP442" s="106"/>
      <c r="IQ442" s="106"/>
      <c r="IR442" s="106"/>
      <c r="IS442" s="106"/>
      <c r="IT442" s="106"/>
      <c r="IU442" s="106"/>
      <c r="IV442" s="106"/>
      <c r="IW442" s="106"/>
      <c r="IX442" s="106"/>
      <c r="IY442" s="106"/>
      <c r="IZ442" s="106"/>
      <c r="JA442" s="106"/>
      <c r="JB442" s="106"/>
      <c r="JC442" s="106"/>
      <c r="JD442" s="106"/>
      <c r="JE442" s="106"/>
      <c r="JF442" s="106"/>
      <c r="JG442" s="106"/>
      <c r="JH442" s="106"/>
      <c r="JI442" s="106"/>
      <c r="JJ442" s="106"/>
      <c r="JK442" s="106"/>
      <c r="JL442" s="106"/>
      <c r="JM442" s="106"/>
      <c r="JN442" s="106"/>
      <c r="JO442" s="106"/>
      <c r="JP442" s="106"/>
      <c r="JQ442" s="106"/>
      <c r="JR442" s="106"/>
      <c r="JS442" s="106"/>
      <c r="JT442" s="106"/>
      <c r="JU442" s="106"/>
      <c r="JV442" s="106"/>
      <c r="JW442" s="106"/>
      <c r="JX442" s="106"/>
      <c r="JY442" s="106"/>
      <c r="JZ442" s="106"/>
      <c r="KA442" s="106"/>
      <c r="KB442" s="106"/>
      <c r="KC442" s="106"/>
      <c r="KD442" s="106"/>
      <c r="KE442" s="106"/>
      <c r="KF442" s="106"/>
      <c r="KG442" s="106"/>
      <c r="KH442" s="106"/>
      <c r="KI442" s="106"/>
      <c r="KJ442" s="106"/>
      <c r="KK442" s="106"/>
      <c r="KL442" s="106"/>
      <c r="KM442" s="106"/>
      <c r="KN442" s="106"/>
      <c r="KO442" s="106"/>
      <c r="KP442" s="106"/>
      <c r="KQ442" s="106"/>
      <c r="KR442" s="106"/>
      <c r="KS442" s="106"/>
      <c r="KT442" s="106"/>
      <c r="KU442" s="106"/>
      <c r="KV442" s="106"/>
      <c r="KW442" s="106"/>
      <c r="KX442" s="106"/>
      <c r="KY442" s="106"/>
      <c r="KZ442" s="106"/>
      <c r="LA442" s="106"/>
      <c r="LB442" s="106"/>
      <c r="LC442" s="106"/>
      <c r="LD442" s="106"/>
      <c r="LE442" s="106"/>
      <c r="LF442" s="106"/>
      <c r="LG442" s="106"/>
      <c r="LH442" s="106"/>
      <c r="LI442" s="106"/>
      <c r="LJ442" s="106"/>
      <c r="LK442" s="106"/>
      <c r="LL442" s="106"/>
      <c r="LM442" s="106"/>
      <c r="LN442" s="106"/>
      <c r="LO442" s="106"/>
      <c r="LP442" s="106"/>
      <c r="LQ442" s="106"/>
      <c r="LR442" s="106"/>
      <c r="LS442" s="106"/>
      <c r="LT442" s="106"/>
      <c r="LU442" s="106"/>
      <c r="LV442" s="106"/>
      <c r="LW442" s="106"/>
      <c r="LX442" s="106"/>
      <c r="LY442" s="106"/>
      <c r="LZ442" s="106"/>
      <c r="MA442" s="106"/>
      <c r="MB442" s="106"/>
      <c r="MC442" s="106"/>
      <c r="MD442" s="106"/>
      <c r="ME442" s="106"/>
      <c r="MF442" s="106"/>
      <c r="MG442" s="106"/>
      <c r="MH442" s="106"/>
      <c r="MI442" s="106"/>
      <c r="MJ442" s="106"/>
      <c r="MK442" s="106"/>
      <c r="ML442" s="106"/>
      <c r="MM442" s="106"/>
      <c r="MN442" s="106"/>
      <c r="MO442" s="106"/>
      <c r="MP442" s="106"/>
      <c r="MQ442" s="106"/>
      <c r="MR442" s="106"/>
      <c r="MS442" s="106"/>
      <c r="MT442" s="106"/>
      <c r="MU442" s="106"/>
      <c r="MV442" s="106"/>
      <c r="MW442" s="106"/>
      <c r="MX442" s="106"/>
      <c r="MY442" s="106"/>
      <c r="MZ442" s="106"/>
      <c r="NA442" s="106"/>
      <c r="NB442" s="106"/>
      <c r="NC442" s="106"/>
      <c r="ND442" s="106"/>
      <c r="NE442" s="106"/>
      <c r="NF442" s="106"/>
      <c r="NG442" s="106"/>
      <c r="NH442" s="106"/>
      <c r="NI442" s="106"/>
      <c r="NJ442" s="106"/>
      <c r="NK442" s="106"/>
      <c r="NL442" s="106"/>
      <c r="NM442" s="106"/>
      <c r="NN442" s="106"/>
      <c r="NO442" s="106"/>
      <c r="NP442" s="106"/>
      <c r="NQ442" s="106"/>
      <c r="NR442" s="106"/>
      <c r="NS442" s="106"/>
      <c r="NT442" s="106"/>
      <c r="NU442" s="106"/>
      <c r="NV442" s="106"/>
      <c r="NW442" s="106"/>
      <c r="NX442" s="106"/>
      <c r="NY442" s="106"/>
      <c r="NZ442" s="106"/>
      <c r="OA442" s="106"/>
      <c r="OB442" s="106"/>
      <c r="OC442" s="106"/>
      <c r="OD442" s="106"/>
      <c r="OE442" s="106"/>
      <c r="OF442" s="106"/>
      <c r="OG442" s="106"/>
      <c r="OH442" s="106"/>
      <c r="OI442" s="106"/>
      <c r="OJ442" s="106"/>
      <c r="OK442" s="106"/>
      <c r="OL442" s="106"/>
      <c r="OM442" s="106"/>
      <c r="ON442" s="106"/>
      <c r="OO442" s="106"/>
      <c r="OP442" s="106"/>
      <c r="OQ442" s="106"/>
      <c r="OR442" s="106"/>
      <c r="OS442" s="106"/>
      <c r="OT442" s="106"/>
      <c r="OU442" s="106"/>
      <c r="OV442" s="106"/>
      <c r="OW442" s="106"/>
      <c r="OX442" s="106"/>
      <c r="OY442" s="106"/>
      <c r="OZ442" s="106"/>
      <c r="PA442" s="106"/>
      <c r="PB442" s="106"/>
      <c r="PC442" s="106"/>
      <c r="PD442" s="106"/>
      <c r="PE442" s="106"/>
      <c r="PF442" s="106"/>
      <c r="PG442" s="106"/>
      <c r="PH442" s="106"/>
      <c r="PI442" s="106"/>
      <c r="PJ442" s="106"/>
      <c r="PK442" s="106"/>
      <c r="PL442" s="106"/>
      <c r="PM442" s="106"/>
      <c r="PN442" s="106"/>
      <c r="PO442" s="106"/>
      <c r="PP442" s="106"/>
      <c r="PQ442" s="106"/>
      <c r="PR442" s="106"/>
      <c r="PS442" s="106"/>
      <c r="PT442" s="106"/>
      <c r="PU442" s="106"/>
      <c r="PV442" s="106"/>
      <c r="PW442" s="106"/>
      <c r="PX442" s="106"/>
      <c r="PY442" s="106"/>
      <c r="PZ442" s="106"/>
      <c r="QA442" s="106"/>
      <c r="QB442" s="106"/>
      <c r="QC442" s="106"/>
      <c r="QD442" s="106"/>
      <c r="QE442" s="106"/>
      <c r="QF442" s="106"/>
      <c r="QG442" s="106"/>
      <c r="QH442" s="106"/>
      <c r="QI442" s="106"/>
      <c r="QJ442" s="106"/>
      <c r="QK442" s="106"/>
      <c r="QL442" s="106"/>
      <c r="QM442" s="106"/>
      <c r="QN442" s="106"/>
      <c r="QO442" s="106"/>
      <c r="QP442" s="106"/>
      <c r="QQ442" s="106"/>
      <c r="QR442" s="106"/>
      <c r="QS442" s="106"/>
      <c r="QT442" s="106"/>
      <c r="QU442" s="106"/>
      <c r="QV442" s="106"/>
      <c r="QW442" s="106"/>
      <c r="QX442" s="106"/>
      <c r="QY442" s="106"/>
      <c r="QZ442" s="106"/>
      <c r="RA442" s="106"/>
      <c r="RB442" s="106"/>
      <c r="RC442" s="106"/>
      <c r="RD442" s="106"/>
      <c r="RE442" s="106"/>
      <c r="RF442" s="106"/>
      <c r="RG442" s="106"/>
      <c r="RH442" s="106"/>
      <c r="RI442" s="106"/>
      <c r="RJ442" s="106"/>
      <c r="RK442" s="106"/>
      <c r="RL442" s="106"/>
      <c r="RM442" s="106"/>
      <c r="RN442" s="106"/>
      <c r="RO442" s="106"/>
      <c r="RP442" s="106"/>
      <c r="RQ442" s="106"/>
      <c r="RR442" s="106"/>
    </row>
    <row r="443" spans="1:486" x14ac:dyDescent="0.3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14"/>
      <c r="Q443" s="114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06"/>
      <c r="EZ443" s="106"/>
      <c r="FA443" s="106"/>
      <c r="FB443" s="106"/>
      <c r="FC443" s="106"/>
      <c r="FD443" s="106"/>
      <c r="FE443" s="106"/>
      <c r="FF443" s="106"/>
      <c r="FG443" s="106"/>
      <c r="FH443" s="106"/>
      <c r="FI443" s="106"/>
      <c r="FJ443" s="106"/>
      <c r="FK443" s="106"/>
      <c r="FL443" s="106"/>
      <c r="FM443" s="106"/>
      <c r="FN443" s="106"/>
      <c r="FO443" s="106"/>
      <c r="FP443" s="106"/>
      <c r="FQ443" s="106"/>
      <c r="FR443" s="106"/>
      <c r="FS443" s="106"/>
      <c r="FT443" s="106"/>
      <c r="FU443" s="106"/>
      <c r="FV443" s="106"/>
      <c r="FW443" s="106"/>
      <c r="FX443" s="106"/>
      <c r="FY443" s="106"/>
      <c r="FZ443" s="106"/>
      <c r="GA443" s="106"/>
      <c r="GB443" s="106"/>
      <c r="GC443" s="106"/>
      <c r="GD443" s="106"/>
      <c r="GE443" s="106"/>
      <c r="GF443" s="106"/>
      <c r="GG443" s="106"/>
      <c r="GH443" s="106"/>
      <c r="GI443" s="106"/>
      <c r="GJ443" s="106"/>
      <c r="GK443" s="106"/>
      <c r="GL443" s="106"/>
      <c r="GM443" s="106"/>
      <c r="GN443" s="106"/>
      <c r="GO443" s="106"/>
      <c r="GP443" s="106"/>
      <c r="GQ443" s="106"/>
      <c r="GR443" s="106"/>
      <c r="GS443" s="106"/>
      <c r="GT443" s="106"/>
      <c r="GU443" s="106"/>
      <c r="GV443" s="106"/>
      <c r="GW443" s="106"/>
      <c r="GX443" s="106"/>
      <c r="GY443" s="106"/>
      <c r="GZ443" s="106"/>
      <c r="HA443" s="106"/>
      <c r="HB443" s="106"/>
      <c r="HC443" s="106"/>
      <c r="HD443" s="106"/>
      <c r="HE443" s="106"/>
      <c r="HF443" s="106"/>
      <c r="HG443" s="106"/>
      <c r="HH443" s="106"/>
      <c r="HI443" s="106"/>
      <c r="HJ443" s="106"/>
      <c r="HK443" s="106"/>
      <c r="HL443" s="106"/>
      <c r="HM443" s="106"/>
      <c r="HN443" s="106"/>
      <c r="HO443" s="106"/>
      <c r="HP443" s="106"/>
      <c r="HQ443" s="106"/>
      <c r="HR443" s="106"/>
      <c r="HS443" s="106"/>
      <c r="HT443" s="106"/>
      <c r="HU443" s="106"/>
      <c r="HV443" s="106"/>
      <c r="HW443" s="106"/>
      <c r="HX443" s="106"/>
      <c r="HY443" s="106"/>
      <c r="HZ443" s="106"/>
      <c r="IA443" s="106"/>
      <c r="IB443" s="106"/>
      <c r="IC443" s="106"/>
      <c r="ID443" s="106"/>
      <c r="IE443" s="106"/>
      <c r="IF443" s="106"/>
      <c r="IG443" s="106"/>
      <c r="IH443" s="106"/>
      <c r="II443" s="106"/>
      <c r="IJ443" s="106"/>
      <c r="IK443" s="106"/>
      <c r="IL443" s="106"/>
      <c r="IM443" s="106"/>
      <c r="IN443" s="106"/>
      <c r="IO443" s="106"/>
      <c r="IP443" s="106"/>
      <c r="IQ443" s="106"/>
      <c r="IR443" s="106"/>
      <c r="IS443" s="106"/>
      <c r="IT443" s="106"/>
      <c r="IU443" s="106"/>
      <c r="IV443" s="106"/>
      <c r="IW443" s="106"/>
      <c r="IX443" s="106"/>
      <c r="IY443" s="106"/>
      <c r="IZ443" s="106"/>
      <c r="JA443" s="106"/>
      <c r="JB443" s="106"/>
      <c r="JC443" s="106"/>
      <c r="JD443" s="106"/>
      <c r="JE443" s="106"/>
      <c r="JF443" s="106"/>
      <c r="JG443" s="106"/>
      <c r="JH443" s="106"/>
      <c r="JI443" s="106"/>
      <c r="JJ443" s="106"/>
      <c r="JK443" s="106"/>
      <c r="JL443" s="106"/>
      <c r="JM443" s="106"/>
      <c r="JN443" s="106"/>
      <c r="JO443" s="106"/>
      <c r="JP443" s="106"/>
      <c r="JQ443" s="106"/>
      <c r="JR443" s="106"/>
      <c r="JS443" s="106"/>
      <c r="JT443" s="106"/>
      <c r="JU443" s="106"/>
      <c r="JV443" s="106"/>
      <c r="JW443" s="106"/>
      <c r="JX443" s="106"/>
      <c r="JY443" s="106"/>
      <c r="JZ443" s="106"/>
      <c r="KA443" s="106"/>
      <c r="KB443" s="106"/>
      <c r="KC443" s="106"/>
      <c r="KD443" s="106"/>
      <c r="KE443" s="106"/>
      <c r="KF443" s="106"/>
      <c r="KG443" s="106"/>
      <c r="KH443" s="106"/>
      <c r="KI443" s="106"/>
      <c r="KJ443" s="106"/>
      <c r="KK443" s="106"/>
      <c r="KL443" s="106"/>
      <c r="KM443" s="106"/>
      <c r="KN443" s="106"/>
      <c r="KO443" s="106"/>
      <c r="KP443" s="106"/>
      <c r="KQ443" s="106"/>
      <c r="KR443" s="106"/>
      <c r="KS443" s="106"/>
      <c r="KT443" s="106"/>
      <c r="KU443" s="106"/>
      <c r="KV443" s="106"/>
      <c r="KW443" s="106"/>
      <c r="KX443" s="106"/>
      <c r="KY443" s="106"/>
      <c r="KZ443" s="106"/>
      <c r="LA443" s="106"/>
      <c r="LB443" s="106"/>
      <c r="LC443" s="106"/>
      <c r="LD443" s="106"/>
      <c r="LE443" s="106"/>
      <c r="LF443" s="106"/>
      <c r="LG443" s="106"/>
      <c r="LH443" s="106"/>
      <c r="LI443" s="106"/>
      <c r="LJ443" s="106"/>
      <c r="LK443" s="106"/>
      <c r="LL443" s="106"/>
      <c r="LM443" s="106"/>
      <c r="LN443" s="106"/>
      <c r="LO443" s="106"/>
      <c r="LP443" s="106"/>
      <c r="LQ443" s="106"/>
      <c r="LR443" s="106"/>
      <c r="LS443" s="106"/>
      <c r="LT443" s="106"/>
      <c r="LU443" s="106"/>
      <c r="LV443" s="106"/>
      <c r="LW443" s="106"/>
      <c r="LX443" s="106"/>
      <c r="LY443" s="106"/>
      <c r="LZ443" s="106"/>
      <c r="MA443" s="106"/>
      <c r="MB443" s="106"/>
      <c r="MC443" s="106"/>
      <c r="MD443" s="106"/>
      <c r="ME443" s="106"/>
      <c r="MF443" s="106"/>
      <c r="MG443" s="106"/>
      <c r="MH443" s="106"/>
      <c r="MI443" s="106"/>
      <c r="MJ443" s="106"/>
      <c r="MK443" s="106"/>
      <c r="ML443" s="106"/>
      <c r="MM443" s="106"/>
      <c r="MN443" s="106"/>
      <c r="MO443" s="106"/>
      <c r="MP443" s="106"/>
      <c r="MQ443" s="106"/>
      <c r="MR443" s="106"/>
      <c r="MS443" s="106"/>
      <c r="MT443" s="106"/>
      <c r="MU443" s="106"/>
      <c r="MV443" s="106"/>
      <c r="MW443" s="106"/>
      <c r="MX443" s="106"/>
      <c r="MY443" s="106"/>
      <c r="MZ443" s="106"/>
      <c r="NA443" s="106"/>
      <c r="NB443" s="106"/>
      <c r="NC443" s="106"/>
      <c r="ND443" s="106"/>
      <c r="NE443" s="106"/>
      <c r="NF443" s="106"/>
      <c r="NG443" s="106"/>
      <c r="NH443" s="106"/>
      <c r="NI443" s="106"/>
      <c r="NJ443" s="106"/>
      <c r="NK443" s="106"/>
      <c r="NL443" s="106"/>
      <c r="NM443" s="106"/>
      <c r="NN443" s="106"/>
      <c r="NO443" s="106"/>
      <c r="NP443" s="106"/>
      <c r="NQ443" s="106"/>
      <c r="NR443" s="106"/>
      <c r="NS443" s="106"/>
      <c r="NT443" s="106"/>
      <c r="NU443" s="106"/>
      <c r="NV443" s="106"/>
      <c r="NW443" s="106"/>
      <c r="NX443" s="106"/>
      <c r="NY443" s="106"/>
      <c r="NZ443" s="106"/>
      <c r="OA443" s="106"/>
      <c r="OB443" s="106"/>
      <c r="OC443" s="106"/>
      <c r="OD443" s="106"/>
      <c r="OE443" s="106"/>
      <c r="OF443" s="106"/>
      <c r="OG443" s="106"/>
      <c r="OH443" s="106"/>
      <c r="OI443" s="106"/>
      <c r="OJ443" s="106"/>
      <c r="OK443" s="106"/>
      <c r="OL443" s="106"/>
      <c r="OM443" s="106"/>
      <c r="ON443" s="106"/>
      <c r="OO443" s="106"/>
      <c r="OP443" s="106"/>
      <c r="OQ443" s="106"/>
      <c r="OR443" s="106"/>
      <c r="OS443" s="106"/>
      <c r="OT443" s="106"/>
      <c r="OU443" s="106"/>
      <c r="OV443" s="106"/>
      <c r="OW443" s="106"/>
      <c r="OX443" s="106"/>
      <c r="OY443" s="106"/>
      <c r="OZ443" s="106"/>
      <c r="PA443" s="106"/>
      <c r="PB443" s="106"/>
      <c r="PC443" s="106"/>
      <c r="PD443" s="106"/>
      <c r="PE443" s="106"/>
      <c r="PF443" s="106"/>
      <c r="PG443" s="106"/>
      <c r="PH443" s="106"/>
      <c r="PI443" s="106"/>
      <c r="PJ443" s="106"/>
      <c r="PK443" s="106"/>
      <c r="PL443" s="106"/>
      <c r="PM443" s="106"/>
      <c r="PN443" s="106"/>
      <c r="PO443" s="106"/>
      <c r="PP443" s="106"/>
      <c r="PQ443" s="106"/>
      <c r="PR443" s="106"/>
      <c r="PS443" s="106"/>
      <c r="PT443" s="106"/>
      <c r="PU443" s="106"/>
      <c r="PV443" s="106"/>
      <c r="PW443" s="106"/>
      <c r="PX443" s="106"/>
      <c r="PY443" s="106"/>
      <c r="PZ443" s="106"/>
      <c r="QA443" s="106"/>
      <c r="QB443" s="106"/>
      <c r="QC443" s="106"/>
      <c r="QD443" s="106"/>
      <c r="QE443" s="106"/>
      <c r="QF443" s="106"/>
      <c r="QG443" s="106"/>
      <c r="QH443" s="106"/>
      <c r="QI443" s="106"/>
      <c r="QJ443" s="106"/>
      <c r="QK443" s="106"/>
      <c r="QL443" s="106"/>
      <c r="QM443" s="106"/>
      <c r="QN443" s="106"/>
      <c r="QO443" s="106"/>
      <c r="QP443" s="106"/>
      <c r="QQ443" s="106"/>
      <c r="QR443" s="106"/>
      <c r="QS443" s="106"/>
      <c r="QT443" s="106"/>
      <c r="QU443" s="106"/>
      <c r="QV443" s="106"/>
      <c r="QW443" s="106"/>
      <c r="QX443" s="106"/>
      <c r="QY443" s="106"/>
      <c r="QZ443" s="106"/>
      <c r="RA443" s="106"/>
      <c r="RB443" s="106"/>
      <c r="RC443" s="106"/>
      <c r="RD443" s="106"/>
      <c r="RE443" s="106"/>
      <c r="RF443" s="106"/>
      <c r="RG443" s="106"/>
      <c r="RH443" s="106"/>
      <c r="RI443" s="106"/>
      <c r="RJ443" s="106"/>
      <c r="RK443" s="106"/>
      <c r="RL443" s="106"/>
      <c r="RM443" s="106"/>
      <c r="RN443" s="106"/>
      <c r="RO443" s="106"/>
      <c r="RP443" s="106"/>
      <c r="RQ443" s="106"/>
      <c r="RR443" s="106"/>
    </row>
    <row r="444" spans="1:486" x14ac:dyDescent="0.3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14"/>
      <c r="Q444" s="114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06"/>
      <c r="EZ444" s="106"/>
      <c r="FA444" s="106"/>
      <c r="FB444" s="106"/>
      <c r="FC444" s="106"/>
      <c r="FD444" s="106"/>
      <c r="FE444" s="106"/>
      <c r="FF444" s="106"/>
      <c r="FG444" s="106"/>
      <c r="FH444" s="106"/>
      <c r="FI444" s="106"/>
      <c r="FJ444" s="106"/>
      <c r="FK444" s="106"/>
      <c r="FL444" s="106"/>
      <c r="FM444" s="106"/>
      <c r="FN444" s="106"/>
      <c r="FO444" s="106"/>
      <c r="FP444" s="106"/>
      <c r="FQ444" s="106"/>
      <c r="FR444" s="106"/>
      <c r="FS444" s="106"/>
      <c r="FT444" s="106"/>
      <c r="FU444" s="106"/>
      <c r="FV444" s="106"/>
      <c r="FW444" s="106"/>
      <c r="FX444" s="106"/>
      <c r="FY444" s="106"/>
      <c r="FZ444" s="106"/>
      <c r="GA444" s="106"/>
      <c r="GB444" s="106"/>
      <c r="GC444" s="106"/>
      <c r="GD444" s="106"/>
      <c r="GE444" s="106"/>
      <c r="GF444" s="106"/>
      <c r="GG444" s="106"/>
      <c r="GH444" s="106"/>
      <c r="GI444" s="106"/>
      <c r="GJ444" s="106"/>
      <c r="GK444" s="106"/>
      <c r="GL444" s="106"/>
      <c r="GM444" s="106"/>
      <c r="GN444" s="106"/>
      <c r="GO444" s="106"/>
      <c r="GP444" s="106"/>
      <c r="GQ444" s="106"/>
      <c r="GR444" s="106"/>
      <c r="GS444" s="106"/>
      <c r="GT444" s="106"/>
      <c r="GU444" s="106"/>
      <c r="GV444" s="106"/>
      <c r="GW444" s="106"/>
      <c r="GX444" s="106"/>
      <c r="GY444" s="106"/>
      <c r="GZ444" s="106"/>
      <c r="HA444" s="106"/>
      <c r="HB444" s="106"/>
      <c r="HC444" s="106"/>
      <c r="HD444" s="106"/>
      <c r="HE444" s="106"/>
      <c r="HF444" s="106"/>
      <c r="HG444" s="106"/>
      <c r="HH444" s="106"/>
      <c r="HI444" s="106"/>
      <c r="HJ444" s="106"/>
      <c r="HK444" s="106"/>
      <c r="HL444" s="106"/>
      <c r="HM444" s="106"/>
      <c r="HN444" s="106"/>
      <c r="HO444" s="106"/>
      <c r="HP444" s="106"/>
      <c r="HQ444" s="106"/>
      <c r="HR444" s="106"/>
      <c r="HS444" s="106"/>
      <c r="HT444" s="106"/>
      <c r="HU444" s="106"/>
      <c r="HV444" s="106"/>
      <c r="HW444" s="106"/>
      <c r="HX444" s="106"/>
      <c r="HY444" s="106"/>
      <c r="HZ444" s="106"/>
      <c r="IA444" s="106"/>
      <c r="IB444" s="106"/>
      <c r="IC444" s="106"/>
      <c r="ID444" s="106"/>
      <c r="IE444" s="106"/>
      <c r="IF444" s="106"/>
      <c r="IG444" s="106"/>
      <c r="IH444" s="106"/>
      <c r="II444" s="106"/>
      <c r="IJ444" s="106"/>
      <c r="IK444" s="106"/>
      <c r="IL444" s="106"/>
      <c r="IM444" s="106"/>
      <c r="IN444" s="106"/>
      <c r="IO444" s="106"/>
      <c r="IP444" s="106"/>
      <c r="IQ444" s="106"/>
      <c r="IR444" s="106"/>
      <c r="IS444" s="106"/>
      <c r="IT444" s="106"/>
      <c r="IU444" s="106"/>
      <c r="IV444" s="106"/>
      <c r="IW444" s="106"/>
      <c r="IX444" s="106"/>
      <c r="IY444" s="106"/>
      <c r="IZ444" s="106"/>
      <c r="JA444" s="106"/>
      <c r="JB444" s="106"/>
      <c r="JC444" s="106"/>
      <c r="JD444" s="106"/>
      <c r="JE444" s="106"/>
      <c r="JF444" s="106"/>
      <c r="JG444" s="106"/>
      <c r="JH444" s="106"/>
      <c r="JI444" s="106"/>
      <c r="JJ444" s="106"/>
      <c r="JK444" s="106"/>
      <c r="JL444" s="106"/>
      <c r="JM444" s="106"/>
      <c r="JN444" s="106"/>
      <c r="JO444" s="106"/>
      <c r="JP444" s="106"/>
      <c r="JQ444" s="106"/>
      <c r="JR444" s="106"/>
      <c r="JS444" s="106"/>
      <c r="JT444" s="106"/>
      <c r="JU444" s="106"/>
      <c r="JV444" s="106"/>
      <c r="JW444" s="106"/>
      <c r="JX444" s="106"/>
      <c r="JY444" s="106"/>
      <c r="JZ444" s="106"/>
      <c r="KA444" s="106"/>
      <c r="KB444" s="106"/>
      <c r="KC444" s="106"/>
      <c r="KD444" s="106"/>
      <c r="KE444" s="106"/>
      <c r="KF444" s="106"/>
      <c r="KG444" s="106"/>
      <c r="KH444" s="106"/>
      <c r="KI444" s="106"/>
      <c r="KJ444" s="106"/>
      <c r="KK444" s="106"/>
      <c r="KL444" s="106"/>
      <c r="KM444" s="106"/>
      <c r="KN444" s="106"/>
      <c r="KO444" s="106"/>
      <c r="KP444" s="106"/>
      <c r="KQ444" s="106"/>
      <c r="KR444" s="106"/>
      <c r="KS444" s="106"/>
      <c r="KT444" s="106"/>
      <c r="KU444" s="106"/>
      <c r="KV444" s="106"/>
      <c r="KW444" s="106"/>
      <c r="KX444" s="106"/>
      <c r="KY444" s="106"/>
      <c r="KZ444" s="106"/>
      <c r="LA444" s="106"/>
      <c r="LB444" s="106"/>
      <c r="LC444" s="106"/>
      <c r="LD444" s="106"/>
      <c r="LE444" s="106"/>
      <c r="LF444" s="106"/>
      <c r="LG444" s="106"/>
      <c r="LH444" s="106"/>
      <c r="LI444" s="106"/>
      <c r="LJ444" s="106"/>
      <c r="LK444" s="106"/>
      <c r="LL444" s="106"/>
      <c r="LM444" s="106"/>
      <c r="LN444" s="106"/>
      <c r="LO444" s="106"/>
      <c r="LP444" s="106"/>
      <c r="LQ444" s="106"/>
      <c r="LR444" s="106"/>
      <c r="LS444" s="106"/>
      <c r="LT444" s="106"/>
      <c r="LU444" s="106"/>
      <c r="LV444" s="106"/>
      <c r="LW444" s="106"/>
      <c r="LX444" s="106"/>
      <c r="LY444" s="106"/>
      <c r="LZ444" s="106"/>
      <c r="MA444" s="106"/>
      <c r="MB444" s="106"/>
      <c r="MC444" s="106"/>
      <c r="MD444" s="106"/>
      <c r="ME444" s="106"/>
      <c r="MF444" s="106"/>
      <c r="MG444" s="106"/>
      <c r="MH444" s="106"/>
      <c r="MI444" s="106"/>
      <c r="MJ444" s="106"/>
      <c r="MK444" s="106"/>
      <c r="ML444" s="106"/>
      <c r="MM444" s="106"/>
      <c r="MN444" s="106"/>
      <c r="MO444" s="106"/>
      <c r="MP444" s="106"/>
      <c r="MQ444" s="106"/>
      <c r="MR444" s="106"/>
      <c r="MS444" s="106"/>
      <c r="MT444" s="106"/>
      <c r="MU444" s="106"/>
      <c r="MV444" s="106"/>
      <c r="MW444" s="106"/>
      <c r="MX444" s="106"/>
      <c r="MY444" s="106"/>
      <c r="MZ444" s="106"/>
      <c r="NA444" s="106"/>
      <c r="NB444" s="106"/>
      <c r="NC444" s="106"/>
      <c r="ND444" s="106"/>
      <c r="NE444" s="106"/>
      <c r="NF444" s="106"/>
      <c r="NG444" s="106"/>
      <c r="NH444" s="106"/>
      <c r="NI444" s="106"/>
      <c r="NJ444" s="106"/>
      <c r="NK444" s="106"/>
      <c r="NL444" s="106"/>
      <c r="NM444" s="106"/>
      <c r="NN444" s="106"/>
      <c r="NO444" s="106"/>
      <c r="NP444" s="106"/>
      <c r="NQ444" s="106"/>
      <c r="NR444" s="106"/>
      <c r="NS444" s="106"/>
      <c r="NT444" s="106"/>
      <c r="NU444" s="106"/>
      <c r="NV444" s="106"/>
      <c r="NW444" s="106"/>
      <c r="NX444" s="106"/>
      <c r="NY444" s="106"/>
      <c r="NZ444" s="106"/>
      <c r="OA444" s="106"/>
      <c r="OB444" s="106"/>
      <c r="OC444" s="106"/>
      <c r="OD444" s="106"/>
      <c r="OE444" s="106"/>
      <c r="OF444" s="106"/>
      <c r="OG444" s="106"/>
      <c r="OH444" s="106"/>
      <c r="OI444" s="106"/>
      <c r="OJ444" s="106"/>
      <c r="OK444" s="106"/>
      <c r="OL444" s="106"/>
      <c r="OM444" s="106"/>
      <c r="ON444" s="106"/>
      <c r="OO444" s="106"/>
      <c r="OP444" s="106"/>
      <c r="OQ444" s="106"/>
      <c r="OR444" s="106"/>
      <c r="OS444" s="106"/>
      <c r="OT444" s="106"/>
      <c r="OU444" s="106"/>
      <c r="OV444" s="106"/>
      <c r="OW444" s="106"/>
      <c r="OX444" s="106"/>
      <c r="OY444" s="106"/>
      <c r="OZ444" s="106"/>
      <c r="PA444" s="106"/>
      <c r="PB444" s="106"/>
      <c r="PC444" s="106"/>
      <c r="PD444" s="106"/>
      <c r="PE444" s="106"/>
      <c r="PF444" s="106"/>
      <c r="PG444" s="106"/>
      <c r="PH444" s="106"/>
      <c r="PI444" s="106"/>
      <c r="PJ444" s="106"/>
      <c r="PK444" s="106"/>
      <c r="PL444" s="106"/>
      <c r="PM444" s="106"/>
      <c r="PN444" s="106"/>
      <c r="PO444" s="106"/>
      <c r="PP444" s="106"/>
      <c r="PQ444" s="106"/>
      <c r="PR444" s="106"/>
      <c r="PS444" s="106"/>
      <c r="PT444" s="106"/>
      <c r="PU444" s="106"/>
      <c r="PV444" s="106"/>
      <c r="PW444" s="106"/>
      <c r="PX444" s="106"/>
      <c r="PY444" s="106"/>
      <c r="PZ444" s="106"/>
      <c r="QA444" s="106"/>
      <c r="QB444" s="106"/>
      <c r="QC444" s="106"/>
      <c r="QD444" s="106"/>
      <c r="QE444" s="106"/>
      <c r="QF444" s="106"/>
      <c r="QG444" s="106"/>
      <c r="QH444" s="106"/>
      <c r="QI444" s="106"/>
      <c r="QJ444" s="106"/>
      <c r="QK444" s="106"/>
      <c r="QL444" s="106"/>
      <c r="QM444" s="106"/>
      <c r="QN444" s="106"/>
      <c r="QO444" s="106"/>
      <c r="QP444" s="106"/>
      <c r="QQ444" s="106"/>
      <c r="QR444" s="106"/>
      <c r="QS444" s="106"/>
      <c r="QT444" s="106"/>
      <c r="QU444" s="106"/>
      <c r="QV444" s="106"/>
      <c r="QW444" s="106"/>
      <c r="QX444" s="106"/>
      <c r="QY444" s="106"/>
      <c r="QZ444" s="106"/>
      <c r="RA444" s="106"/>
      <c r="RB444" s="106"/>
      <c r="RC444" s="106"/>
      <c r="RD444" s="106"/>
      <c r="RE444" s="106"/>
      <c r="RF444" s="106"/>
      <c r="RG444" s="106"/>
      <c r="RH444" s="106"/>
      <c r="RI444" s="106"/>
      <c r="RJ444" s="106"/>
      <c r="RK444" s="106"/>
      <c r="RL444" s="106"/>
      <c r="RM444" s="106"/>
      <c r="RN444" s="106"/>
      <c r="RO444" s="106"/>
      <c r="RP444" s="106"/>
      <c r="RQ444" s="106"/>
      <c r="RR444" s="106"/>
    </row>
    <row r="445" spans="1:486" x14ac:dyDescent="0.3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14"/>
      <c r="Q445" s="114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06"/>
      <c r="EZ445" s="106"/>
      <c r="FA445" s="106"/>
      <c r="FB445" s="106"/>
      <c r="FC445" s="106"/>
      <c r="FD445" s="106"/>
      <c r="FE445" s="106"/>
      <c r="FF445" s="106"/>
      <c r="FG445" s="106"/>
      <c r="FH445" s="106"/>
      <c r="FI445" s="106"/>
      <c r="FJ445" s="106"/>
      <c r="FK445" s="106"/>
      <c r="FL445" s="106"/>
      <c r="FM445" s="106"/>
      <c r="FN445" s="106"/>
      <c r="FO445" s="106"/>
      <c r="FP445" s="106"/>
      <c r="FQ445" s="106"/>
      <c r="FR445" s="106"/>
      <c r="FS445" s="106"/>
      <c r="FT445" s="106"/>
      <c r="FU445" s="106"/>
      <c r="FV445" s="106"/>
      <c r="FW445" s="106"/>
      <c r="FX445" s="106"/>
      <c r="FY445" s="106"/>
      <c r="FZ445" s="106"/>
      <c r="GA445" s="106"/>
      <c r="GB445" s="106"/>
      <c r="GC445" s="106"/>
      <c r="GD445" s="106"/>
      <c r="GE445" s="106"/>
      <c r="GF445" s="106"/>
      <c r="GG445" s="106"/>
      <c r="GH445" s="106"/>
      <c r="GI445" s="106"/>
      <c r="GJ445" s="106"/>
      <c r="GK445" s="106"/>
      <c r="GL445" s="106"/>
      <c r="GM445" s="106"/>
      <c r="GN445" s="106"/>
      <c r="GO445" s="106"/>
      <c r="GP445" s="106"/>
      <c r="GQ445" s="106"/>
      <c r="GR445" s="106"/>
      <c r="GS445" s="106"/>
      <c r="GT445" s="106"/>
      <c r="GU445" s="106"/>
      <c r="GV445" s="106"/>
      <c r="GW445" s="106"/>
      <c r="GX445" s="106"/>
      <c r="GY445" s="106"/>
      <c r="GZ445" s="106"/>
      <c r="HA445" s="106"/>
      <c r="HB445" s="106"/>
      <c r="HC445" s="106"/>
      <c r="HD445" s="106"/>
      <c r="HE445" s="106"/>
      <c r="HF445" s="106"/>
      <c r="HG445" s="106"/>
      <c r="HH445" s="106"/>
      <c r="HI445" s="106"/>
      <c r="HJ445" s="106"/>
      <c r="HK445" s="106"/>
      <c r="HL445" s="106"/>
      <c r="HM445" s="106"/>
      <c r="HN445" s="106"/>
      <c r="HO445" s="106"/>
      <c r="HP445" s="106"/>
      <c r="HQ445" s="106"/>
      <c r="HR445" s="106"/>
      <c r="HS445" s="106"/>
      <c r="HT445" s="106"/>
      <c r="HU445" s="106"/>
      <c r="HV445" s="106"/>
      <c r="HW445" s="106"/>
      <c r="HX445" s="106"/>
      <c r="HY445" s="106"/>
      <c r="HZ445" s="106"/>
      <c r="IA445" s="106"/>
      <c r="IB445" s="106"/>
      <c r="IC445" s="106"/>
      <c r="ID445" s="106"/>
      <c r="IE445" s="106"/>
      <c r="IF445" s="106"/>
      <c r="IG445" s="106"/>
      <c r="IH445" s="106"/>
      <c r="II445" s="106"/>
      <c r="IJ445" s="106"/>
      <c r="IK445" s="106"/>
      <c r="IL445" s="106"/>
      <c r="IM445" s="106"/>
      <c r="IN445" s="106"/>
      <c r="IO445" s="106"/>
      <c r="IP445" s="106"/>
      <c r="IQ445" s="106"/>
      <c r="IR445" s="106"/>
      <c r="IS445" s="106"/>
      <c r="IT445" s="106"/>
      <c r="IU445" s="106"/>
      <c r="IV445" s="106"/>
      <c r="IW445" s="106"/>
      <c r="IX445" s="106"/>
      <c r="IY445" s="106"/>
      <c r="IZ445" s="106"/>
      <c r="JA445" s="106"/>
      <c r="JB445" s="106"/>
      <c r="JC445" s="106"/>
      <c r="JD445" s="106"/>
      <c r="JE445" s="106"/>
      <c r="JF445" s="106"/>
      <c r="JG445" s="106"/>
      <c r="JH445" s="106"/>
      <c r="JI445" s="106"/>
      <c r="JJ445" s="106"/>
      <c r="JK445" s="106"/>
      <c r="JL445" s="106"/>
      <c r="JM445" s="106"/>
      <c r="JN445" s="106"/>
      <c r="JO445" s="106"/>
      <c r="JP445" s="106"/>
      <c r="JQ445" s="106"/>
      <c r="JR445" s="106"/>
      <c r="JS445" s="106"/>
      <c r="JT445" s="106"/>
      <c r="JU445" s="106"/>
      <c r="JV445" s="106"/>
      <c r="JW445" s="106"/>
      <c r="JX445" s="106"/>
      <c r="JY445" s="106"/>
      <c r="JZ445" s="106"/>
      <c r="KA445" s="106"/>
      <c r="KB445" s="106"/>
      <c r="KC445" s="106"/>
      <c r="KD445" s="106"/>
      <c r="KE445" s="106"/>
      <c r="KF445" s="106"/>
      <c r="KG445" s="106"/>
      <c r="KH445" s="106"/>
      <c r="KI445" s="106"/>
      <c r="KJ445" s="106"/>
      <c r="KK445" s="106"/>
      <c r="KL445" s="106"/>
      <c r="KM445" s="106"/>
      <c r="KN445" s="106"/>
      <c r="KO445" s="106"/>
      <c r="KP445" s="106"/>
      <c r="KQ445" s="106"/>
      <c r="KR445" s="106"/>
      <c r="KS445" s="106"/>
      <c r="KT445" s="106"/>
      <c r="KU445" s="106"/>
      <c r="KV445" s="106"/>
      <c r="KW445" s="106"/>
      <c r="KX445" s="106"/>
      <c r="KY445" s="106"/>
      <c r="KZ445" s="106"/>
      <c r="LA445" s="106"/>
      <c r="LB445" s="106"/>
      <c r="LC445" s="106"/>
      <c r="LD445" s="106"/>
      <c r="LE445" s="106"/>
      <c r="LF445" s="106"/>
      <c r="LG445" s="106"/>
      <c r="LH445" s="106"/>
      <c r="LI445" s="106"/>
      <c r="LJ445" s="106"/>
      <c r="LK445" s="106"/>
      <c r="LL445" s="106"/>
      <c r="LM445" s="106"/>
      <c r="LN445" s="106"/>
      <c r="LO445" s="106"/>
      <c r="LP445" s="106"/>
      <c r="LQ445" s="106"/>
      <c r="LR445" s="106"/>
      <c r="LS445" s="106"/>
      <c r="LT445" s="106"/>
      <c r="LU445" s="106"/>
      <c r="LV445" s="106"/>
      <c r="LW445" s="106"/>
      <c r="LX445" s="106"/>
      <c r="LY445" s="106"/>
      <c r="LZ445" s="106"/>
      <c r="MA445" s="106"/>
      <c r="MB445" s="106"/>
      <c r="MC445" s="106"/>
      <c r="MD445" s="106"/>
      <c r="ME445" s="106"/>
      <c r="MF445" s="106"/>
      <c r="MG445" s="106"/>
      <c r="MH445" s="106"/>
      <c r="MI445" s="106"/>
      <c r="MJ445" s="106"/>
      <c r="MK445" s="106"/>
      <c r="ML445" s="106"/>
      <c r="MM445" s="106"/>
      <c r="MN445" s="106"/>
      <c r="MO445" s="106"/>
      <c r="MP445" s="106"/>
      <c r="MQ445" s="106"/>
      <c r="MR445" s="106"/>
      <c r="MS445" s="106"/>
      <c r="MT445" s="106"/>
      <c r="MU445" s="106"/>
      <c r="MV445" s="106"/>
      <c r="MW445" s="106"/>
      <c r="MX445" s="106"/>
      <c r="MY445" s="106"/>
      <c r="MZ445" s="106"/>
      <c r="NA445" s="106"/>
      <c r="NB445" s="106"/>
      <c r="NC445" s="106"/>
      <c r="ND445" s="106"/>
      <c r="NE445" s="106"/>
      <c r="NF445" s="106"/>
      <c r="NG445" s="106"/>
      <c r="NH445" s="106"/>
      <c r="NI445" s="106"/>
      <c r="NJ445" s="106"/>
      <c r="NK445" s="106"/>
      <c r="NL445" s="106"/>
      <c r="NM445" s="106"/>
      <c r="NN445" s="106"/>
      <c r="NO445" s="106"/>
      <c r="NP445" s="106"/>
      <c r="NQ445" s="106"/>
      <c r="NR445" s="106"/>
      <c r="NS445" s="106"/>
      <c r="NT445" s="106"/>
      <c r="NU445" s="106"/>
      <c r="NV445" s="106"/>
      <c r="NW445" s="106"/>
      <c r="NX445" s="106"/>
      <c r="NY445" s="106"/>
      <c r="NZ445" s="106"/>
      <c r="OA445" s="106"/>
      <c r="OB445" s="106"/>
      <c r="OC445" s="106"/>
      <c r="OD445" s="106"/>
      <c r="OE445" s="106"/>
      <c r="OF445" s="106"/>
      <c r="OG445" s="106"/>
      <c r="OH445" s="106"/>
      <c r="OI445" s="106"/>
      <c r="OJ445" s="106"/>
      <c r="OK445" s="106"/>
      <c r="OL445" s="106"/>
      <c r="OM445" s="106"/>
      <c r="ON445" s="106"/>
      <c r="OO445" s="106"/>
      <c r="OP445" s="106"/>
      <c r="OQ445" s="106"/>
      <c r="OR445" s="106"/>
      <c r="OS445" s="106"/>
      <c r="OT445" s="106"/>
      <c r="OU445" s="106"/>
      <c r="OV445" s="106"/>
      <c r="OW445" s="106"/>
      <c r="OX445" s="106"/>
      <c r="OY445" s="106"/>
      <c r="OZ445" s="106"/>
      <c r="PA445" s="106"/>
      <c r="PB445" s="106"/>
      <c r="PC445" s="106"/>
      <c r="PD445" s="106"/>
      <c r="PE445" s="106"/>
      <c r="PF445" s="106"/>
      <c r="PG445" s="106"/>
      <c r="PH445" s="106"/>
      <c r="PI445" s="106"/>
      <c r="PJ445" s="106"/>
      <c r="PK445" s="106"/>
      <c r="PL445" s="106"/>
      <c r="PM445" s="106"/>
      <c r="PN445" s="106"/>
      <c r="PO445" s="106"/>
      <c r="PP445" s="106"/>
      <c r="PQ445" s="106"/>
      <c r="PR445" s="106"/>
      <c r="PS445" s="106"/>
      <c r="PT445" s="106"/>
      <c r="PU445" s="106"/>
      <c r="PV445" s="106"/>
      <c r="PW445" s="106"/>
      <c r="PX445" s="106"/>
      <c r="PY445" s="106"/>
      <c r="PZ445" s="106"/>
      <c r="QA445" s="106"/>
      <c r="QB445" s="106"/>
      <c r="QC445" s="106"/>
      <c r="QD445" s="106"/>
      <c r="QE445" s="106"/>
      <c r="QF445" s="106"/>
      <c r="QG445" s="106"/>
      <c r="QH445" s="106"/>
      <c r="QI445" s="106"/>
      <c r="QJ445" s="106"/>
      <c r="QK445" s="106"/>
      <c r="QL445" s="106"/>
      <c r="QM445" s="106"/>
      <c r="QN445" s="106"/>
      <c r="QO445" s="106"/>
      <c r="QP445" s="106"/>
      <c r="QQ445" s="106"/>
      <c r="QR445" s="106"/>
      <c r="QS445" s="106"/>
      <c r="QT445" s="106"/>
      <c r="QU445" s="106"/>
      <c r="QV445" s="106"/>
      <c r="QW445" s="106"/>
      <c r="QX445" s="106"/>
      <c r="QY445" s="106"/>
      <c r="QZ445" s="106"/>
      <c r="RA445" s="106"/>
      <c r="RB445" s="106"/>
      <c r="RC445" s="106"/>
      <c r="RD445" s="106"/>
      <c r="RE445" s="106"/>
      <c r="RF445" s="106"/>
      <c r="RG445" s="106"/>
      <c r="RH445" s="106"/>
      <c r="RI445" s="106"/>
      <c r="RJ445" s="106"/>
      <c r="RK445" s="106"/>
      <c r="RL445" s="106"/>
      <c r="RM445" s="106"/>
      <c r="RN445" s="106"/>
      <c r="RO445" s="106"/>
      <c r="RP445" s="106"/>
      <c r="RQ445" s="106"/>
      <c r="RR445" s="106"/>
    </row>
    <row r="446" spans="1:486" x14ac:dyDescent="0.3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14"/>
      <c r="Q446" s="114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06"/>
      <c r="EZ446" s="106"/>
      <c r="FA446" s="106"/>
      <c r="FB446" s="106"/>
      <c r="FC446" s="106"/>
      <c r="FD446" s="106"/>
      <c r="FE446" s="106"/>
      <c r="FF446" s="106"/>
      <c r="FG446" s="106"/>
      <c r="FH446" s="106"/>
      <c r="FI446" s="106"/>
      <c r="FJ446" s="106"/>
      <c r="FK446" s="106"/>
      <c r="FL446" s="106"/>
      <c r="FM446" s="106"/>
      <c r="FN446" s="106"/>
      <c r="FO446" s="106"/>
      <c r="FP446" s="106"/>
      <c r="FQ446" s="106"/>
      <c r="FR446" s="106"/>
      <c r="FS446" s="106"/>
      <c r="FT446" s="106"/>
      <c r="FU446" s="106"/>
      <c r="FV446" s="106"/>
      <c r="FW446" s="106"/>
      <c r="FX446" s="106"/>
      <c r="FY446" s="106"/>
      <c r="FZ446" s="106"/>
      <c r="GA446" s="106"/>
      <c r="GB446" s="106"/>
      <c r="GC446" s="106"/>
      <c r="GD446" s="106"/>
      <c r="GE446" s="106"/>
      <c r="GF446" s="106"/>
      <c r="GG446" s="106"/>
      <c r="GH446" s="106"/>
      <c r="GI446" s="106"/>
      <c r="GJ446" s="106"/>
      <c r="GK446" s="106"/>
      <c r="GL446" s="106"/>
      <c r="GM446" s="106"/>
      <c r="GN446" s="106"/>
      <c r="GO446" s="106"/>
      <c r="GP446" s="106"/>
      <c r="GQ446" s="106"/>
      <c r="GR446" s="106"/>
      <c r="GS446" s="106"/>
      <c r="GT446" s="106"/>
      <c r="GU446" s="106"/>
      <c r="GV446" s="106"/>
      <c r="GW446" s="106"/>
      <c r="GX446" s="106"/>
      <c r="GY446" s="106"/>
      <c r="GZ446" s="106"/>
      <c r="HA446" s="106"/>
      <c r="HB446" s="106"/>
      <c r="HC446" s="106"/>
      <c r="HD446" s="106"/>
      <c r="HE446" s="106"/>
      <c r="HF446" s="106"/>
      <c r="HG446" s="106"/>
      <c r="HH446" s="106"/>
      <c r="HI446" s="106"/>
      <c r="HJ446" s="106"/>
      <c r="HK446" s="106"/>
      <c r="HL446" s="106"/>
      <c r="HM446" s="106"/>
      <c r="HN446" s="106"/>
      <c r="HO446" s="106"/>
      <c r="HP446" s="106"/>
      <c r="HQ446" s="106"/>
      <c r="HR446" s="106"/>
      <c r="HS446" s="106"/>
      <c r="HT446" s="106"/>
      <c r="HU446" s="106"/>
      <c r="HV446" s="106"/>
      <c r="HW446" s="106"/>
      <c r="HX446" s="106"/>
      <c r="HY446" s="106"/>
      <c r="HZ446" s="106"/>
      <c r="IA446" s="106"/>
      <c r="IB446" s="106"/>
      <c r="IC446" s="106"/>
      <c r="ID446" s="106"/>
      <c r="IE446" s="106"/>
      <c r="IF446" s="106"/>
      <c r="IG446" s="106"/>
      <c r="IH446" s="106"/>
      <c r="II446" s="106"/>
      <c r="IJ446" s="106"/>
      <c r="IK446" s="106"/>
      <c r="IL446" s="106"/>
      <c r="IM446" s="106"/>
      <c r="IN446" s="106"/>
      <c r="IO446" s="106"/>
      <c r="IP446" s="106"/>
      <c r="IQ446" s="106"/>
      <c r="IR446" s="106"/>
      <c r="IS446" s="106"/>
      <c r="IT446" s="106"/>
      <c r="IU446" s="106"/>
      <c r="IV446" s="106"/>
      <c r="IW446" s="106"/>
      <c r="IX446" s="106"/>
      <c r="IY446" s="106"/>
      <c r="IZ446" s="106"/>
      <c r="JA446" s="106"/>
      <c r="JB446" s="106"/>
      <c r="JC446" s="106"/>
      <c r="JD446" s="106"/>
      <c r="JE446" s="106"/>
      <c r="JF446" s="106"/>
      <c r="JG446" s="106"/>
      <c r="JH446" s="106"/>
      <c r="JI446" s="106"/>
      <c r="JJ446" s="106"/>
      <c r="JK446" s="106"/>
      <c r="JL446" s="106"/>
      <c r="JM446" s="106"/>
      <c r="JN446" s="106"/>
      <c r="JO446" s="106"/>
      <c r="JP446" s="106"/>
      <c r="JQ446" s="106"/>
      <c r="JR446" s="106"/>
      <c r="JS446" s="106"/>
      <c r="JT446" s="106"/>
      <c r="JU446" s="106"/>
      <c r="JV446" s="106"/>
      <c r="JW446" s="106"/>
      <c r="JX446" s="106"/>
      <c r="JY446" s="106"/>
      <c r="JZ446" s="106"/>
      <c r="KA446" s="106"/>
      <c r="KB446" s="106"/>
      <c r="KC446" s="106"/>
      <c r="KD446" s="106"/>
      <c r="KE446" s="106"/>
      <c r="KF446" s="106"/>
      <c r="KG446" s="106"/>
      <c r="KH446" s="106"/>
      <c r="KI446" s="106"/>
      <c r="KJ446" s="106"/>
      <c r="KK446" s="106"/>
      <c r="KL446" s="106"/>
      <c r="KM446" s="106"/>
      <c r="KN446" s="106"/>
      <c r="KO446" s="106"/>
      <c r="KP446" s="106"/>
      <c r="KQ446" s="106"/>
      <c r="KR446" s="106"/>
      <c r="KS446" s="106"/>
      <c r="KT446" s="106"/>
      <c r="KU446" s="106"/>
      <c r="KV446" s="106"/>
      <c r="KW446" s="106"/>
      <c r="KX446" s="106"/>
      <c r="KY446" s="106"/>
      <c r="KZ446" s="106"/>
      <c r="LA446" s="106"/>
      <c r="LB446" s="106"/>
      <c r="LC446" s="106"/>
      <c r="LD446" s="106"/>
      <c r="LE446" s="106"/>
      <c r="LF446" s="106"/>
      <c r="LG446" s="106"/>
      <c r="LH446" s="106"/>
      <c r="LI446" s="106"/>
      <c r="LJ446" s="106"/>
      <c r="LK446" s="106"/>
      <c r="LL446" s="106"/>
      <c r="LM446" s="106"/>
      <c r="LN446" s="106"/>
      <c r="LO446" s="106"/>
      <c r="LP446" s="106"/>
      <c r="LQ446" s="106"/>
      <c r="LR446" s="106"/>
      <c r="LS446" s="106"/>
      <c r="LT446" s="106"/>
      <c r="LU446" s="106"/>
      <c r="LV446" s="106"/>
      <c r="LW446" s="106"/>
      <c r="LX446" s="106"/>
      <c r="LY446" s="106"/>
      <c r="LZ446" s="106"/>
      <c r="MA446" s="106"/>
      <c r="MB446" s="106"/>
      <c r="MC446" s="106"/>
      <c r="MD446" s="106"/>
      <c r="ME446" s="106"/>
      <c r="MF446" s="106"/>
      <c r="MG446" s="106"/>
      <c r="MH446" s="106"/>
      <c r="MI446" s="106"/>
      <c r="MJ446" s="106"/>
      <c r="MK446" s="106"/>
      <c r="ML446" s="106"/>
      <c r="MM446" s="106"/>
      <c r="MN446" s="106"/>
      <c r="MO446" s="106"/>
      <c r="MP446" s="106"/>
      <c r="MQ446" s="106"/>
      <c r="MR446" s="106"/>
      <c r="MS446" s="106"/>
      <c r="MT446" s="106"/>
      <c r="MU446" s="106"/>
      <c r="MV446" s="106"/>
      <c r="MW446" s="106"/>
      <c r="MX446" s="106"/>
      <c r="MY446" s="106"/>
      <c r="MZ446" s="106"/>
      <c r="NA446" s="106"/>
      <c r="NB446" s="106"/>
      <c r="NC446" s="106"/>
      <c r="ND446" s="106"/>
      <c r="NE446" s="106"/>
      <c r="NF446" s="106"/>
      <c r="NG446" s="106"/>
      <c r="NH446" s="106"/>
      <c r="NI446" s="106"/>
      <c r="NJ446" s="106"/>
      <c r="NK446" s="106"/>
      <c r="NL446" s="106"/>
      <c r="NM446" s="106"/>
      <c r="NN446" s="106"/>
      <c r="NO446" s="106"/>
      <c r="NP446" s="106"/>
      <c r="NQ446" s="106"/>
      <c r="NR446" s="106"/>
      <c r="NS446" s="106"/>
      <c r="NT446" s="106"/>
      <c r="NU446" s="106"/>
      <c r="NV446" s="106"/>
      <c r="NW446" s="106"/>
      <c r="NX446" s="106"/>
      <c r="NY446" s="106"/>
      <c r="NZ446" s="106"/>
      <c r="OA446" s="106"/>
      <c r="OB446" s="106"/>
      <c r="OC446" s="106"/>
      <c r="OD446" s="106"/>
      <c r="OE446" s="106"/>
      <c r="OF446" s="106"/>
      <c r="OG446" s="106"/>
      <c r="OH446" s="106"/>
      <c r="OI446" s="106"/>
      <c r="OJ446" s="106"/>
      <c r="OK446" s="106"/>
      <c r="OL446" s="106"/>
      <c r="OM446" s="106"/>
      <c r="ON446" s="106"/>
      <c r="OO446" s="106"/>
      <c r="OP446" s="106"/>
      <c r="OQ446" s="106"/>
      <c r="OR446" s="106"/>
      <c r="OS446" s="106"/>
      <c r="OT446" s="106"/>
      <c r="OU446" s="106"/>
      <c r="OV446" s="106"/>
      <c r="OW446" s="106"/>
      <c r="OX446" s="106"/>
      <c r="OY446" s="106"/>
      <c r="OZ446" s="106"/>
      <c r="PA446" s="106"/>
      <c r="PB446" s="106"/>
      <c r="PC446" s="106"/>
      <c r="PD446" s="106"/>
      <c r="PE446" s="106"/>
      <c r="PF446" s="106"/>
      <c r="PG446" s="106"/>
      <c r="PH446" s="106"/>
      <c r="PI446" s="106"/>
      <c r="PJ446" s="106"/>
      <c r="PK446" s="106"/>
      <c r="PL446" s="106"/>
      <c r="PM446" s="106"/>
      <c r="PN446" s="106"/>
      <c r="PO446" s="106"/>
      <c r="PP446" s="106"/>
      <c r="PQ446" s="106"/>
      <c r="PR446" s="106"/>
      <c r="PS446" s="106"/>
      <c r="PT446" s="106"/>
      <c r="PU446" s="106"/>
      <c r="PV446" s="106"/>
      <c r="PW446" s="106"/>
      <c r="PX446" s="106"/>
      <c r="PY446" s="106"/>
      <c r="PZ446" s="106"/>
      <c r="QA446" s="106"/>
      <c r="QB446" s="106"/>
      <c r="QC446" s="106"/>
      <c r="QD446" s="106"/>
      <c r="QE446" s="106"/>
      <c r="QF446" s="106"/>
      <c r="QG446" s="106"/>
      <c r="QH446" s="106"/>
      <c r="QI446" s="106"/>
      <c r="QJ446" s="106"/>
      <c r="QK446" s="106"/>
      <c r="QL446" s="106"/>
      <c r="QM446" s="106"/>
      <c r="QN446" s="106"/>
      <c r="QO446" s="106"/>
      <c r="QP446" s="106"/>
      <c r="QQ446" s="106"/>
      <c r="QR446" s="106"/>
      <c r="QS446" s="106"/>
      <c r="QT446" s="106"/>
      <c r="QU446" s="106"/>
      <c r="QV446" s="106"/>
      <c r="QW446" s="106"/>
      <c r="QX446" s="106"/>
      <c r="QY446" s="106"/>
      <c r="QZ446" s="106"/>
      <c r="RA446" s="106"/>
      <c r="RB446" s="106"/>
      <c r="RC446" s="106"/>
      <c r="RD446" s="106"/>
      <c r="RE446" s="106"/>
      <c r="RF446" s="106"/>
      <c r="RG446" s="106"/>
      <c r="RH446" s="106"/>
      <c r="RI446" s="106"/>
      <c r="RJ446" s="106"/>
      <c r="RK446" s="106"/>
      <c r="RL446" s="106"/>
      <c r="RM446" s="106"/>
      <c r="RN446" s="106"/>
      <c r="RO446" s="106"/>
      <c r="RP446" s="106"/>
      <c r="RQ446" s="106"/>
      <c r="RR446" s="106"/>
    </row>
    <row r="447" spans="1:486" x14ac:dyDescent="0.3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14"/>
      <c r="Q447" s="114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06"/>
      <c r="EZ447" s="106"/>
      <c r="FA447" s="106"/>
      <c r="FB447" s="106"/>
      <c r="FC447" s="106"/>
      <c r="FD447" s="106"/>
      <c r="FE447" s="106"/>
      <c r="FF447" s="106"/>
      <c r="FG447" s="106"/>
      <c r="FH447" s="106"/>
      <c r="FI447" s="106"/>
      <c r="FJ447" s="106"/>
      <c r="FK447" s="106"/>
      <c r="FL447" s="106"/>
      <c r="FM447" s="106"/>
      <c r="FN447" s="106"/>
      <c r="FO447" s="106"/>
      <c r="FP447" s="106"/>
      <c r="FQ447" s="106"/>
      <c r="FR447" s="106"/>
      <c r="FS447" s="106"/>
      <c r="FT447" s="106"/>
      <c r="FU447" s="106"/>
      <c r="FV447" s="106"/>
      <c r="FW447" s="106"/>
      <c r="FX447" s="106"/>
      <c r="FY447" s="106"/>
      <c r="FZ447" s="106"/>
      <c r="GA447" s="106"/>
      <c r="GB447" s="106"/>
      <c r="GC447" s="106"/>
      <c r="GD447" s="106"/>
      <c r="GE447" s="106"/>
      <c r="GF447" s="106"/>
      <c r="GG447" s="106"/>
      <c r="GH447" s="106"/>
      <c r="GI447" s="106"/>
      <c r="GJ447" s="106"/>
      <c r="GK447" s="106"/>
      <c r="GL447" s="106"/>
      <c r="GM447" s="106"/>
      <c r="GN447" s="106"/>
      <c r="GO447" s="106"/>
      <c r="GP447" s="106"/>
      <c r="GQ447" s="106"/>
      <c r="GR447" s="106"/>
      <c r="GS447" s="106"/>
      <c r="GT447" s="106"/>
      <c r="GU447" s="106"/>
      <c r="GV447" s="106"/>
      <c r="GW447" s="106"/>
      <c r="GX447" s="106"/>
      <c r="GY447" s="106"/>
      <c r="GZ447" s="106"/>
      <c r="HA447" s="106"/>
      <c r="HB447" s="106"/>
      <c r="HC447" s="106"/>
      <c r="HD447" s="106"/>
      <c r="HE447" s="106"/>
      <c r="HF447" s="106"/>
      <c r="HG447" s="106"/>
      <c r="HH447" s="106"/>
      <c r="HI447" s="106"/>
      <c r="HJ447" s="106"/>
      <c r="HK447" s="106"/>
      <c r="HL447" s="106"/>
      <c r="HM447" s="106"/>
      <c r="HN447" s="106"/>
      <c r="HO447" s="106"/>
      <c r="HP447" s="106"/>
      <c r="HQ447" s="106"/>
      <c r="HR447" s="106"/>
      <c r="HS447" s="106"/>
      <c r="HT447" s="106"/>
      <c r="HU447" s="106"/>
      <c r="HV447" s="106"/>
      <c r="HW447" s="106"/>
      <c r="HX447" s="106"/>
      <c r="HY447" s="106"/>
      <c r="HZ447" s="106"/>
      <c r="IA447" s="106"/>
      <c r="IB447" s="106"/>
      <c r="IC447" s="106"/>
      <c r="ID447" s="106"/>
      <c r="IE447" s="106"/>
      <c r="IF447" s="106"/>
      <c r="IG447" s="106"/>
      <c r="IH447" s="106"/>
      <c r="II447" s="106"/>
      <c r="IJ447" s="106"/>
      <c r="IK447" s="106"/>
      <c r="IL447" s="106"/>
      <c r="IM447" s="106"/>
      <c r="IN447" s="106"/>
      <c r="IO447" s="106"/>
      <c r="IP447" s="106"/>
      <c r="IQ447" s="106"/>
      <c r="IR447" s="106"/>
      <c r="IS447" s="106"/>
      <c r="IT447" s="106"/>
      <c r="IU447" s="106"/>
      <c r="IV447" s="106"/>
      <c r="IW447" s="106"/>
      <c r="IX447" s="106"/>
      <c r="IY447" s="106"/>
      <c r="IZ447" s="106"/>
      <c r="JA447" s="106"/>
      <c r="JB447" s="106"/>
      <c r="JC447" s="106"/>
      <c r="JD447" s="106"/>
      <c r="JE447" s="106"/>
      <c r="JF447" s="106"/>
      <c r="JG447" s="106"/>
      <c r="JH447" s="106"/>
      <c r="JI447" s="106"/>
      <c r="JJ447" s="106"/>
      <c r="JK447" s="106"/>
      <c r="JL447" s="106"/>
      <c r="JM447" s="106"/>
      <c r="JN447" s="106"/>
      <c r="JO447" s="106"/>
      <c r="JP447" s="106"/>
      <c r="JQ447" s="106"/>
      <c r="JR447" s="106"/>
      <c r="JS447" s="106"/>
      <c r="JT447" s="106"/>
      <c r="JU447" s="106"/>
      <c r="JV447" s="106"/>
      <c r="JW447" s="106"/>
      <c r="JX447" s="106"/>
      <c r="JY447" s="106"/>
      <c r="JZ447" s="106"/>
      <c r="KA447" s="106"/>
      <c r="KB447" s="106"/>
      <c r="KC447" s="106"/>
      <c r="KD447" s="106"/>
      <c r="KE447" s="106"/>
      <c r="KF447" s="106"/>
      <c r="KG447" s="106"/>
      <c r="KH447" s="106"/>
      <c r="KI447" s="106"/>
      <c r="KJ447" s="106"/>
      <c r="KK447" s="106"/>
      <c r="KL447" s="106"/>
      <c r="KM447" s="106"/>
      <c r="KN447" s="106"/>
      <c r="KO447" s="106"/>
      <c r="KP447" s="106"/>
      <c r="KQ447" s="106"/>
      <c r="KR447" s="106"/>
      <c r="KS447" s="106"/>
      <c r="KT447" s="106"/>
      <c r="KU447" s="106"/>
      <c r="KV447" s="106"/>
      <c r="KW447" s="106"/>
      <c r="KX447" s="106"/>
      <c r="KY447" s="106"/>
      <c r="KZ447" s="106"/>
      <c r="LA447" s="106"/>
      <c r="LB447" s="106"/>
      <c r="LC447" s="106"/>
      <c r="LD447" s="106"/>
      <c r="LE447" s="106"/>
      <c r="LF447" s="106"/>
      <c r="LG447" s="106"/>
      <c r="LH447" s="106"/>
      <c r="LI447" s="106"/>
      <c r="LJ447" s="106"/>
      <c r="LK447" s="106"/>
      <c r="LL447" s="106"/>
      <c r="LM447" s="106"/>
      <c r="LN447" s="106"/>
      <c r="LO447" s="106"/>
      <c r="LP447" s="106"/>
      <c r="LQ447" s="106"/>
      <c r="LR447" s="106"/>
      <c r="LS447" s="106"/>
      <c r="LT447" s="106"/>
      <c r="LU447" s="106"/>
      <c r="LV447" s="106"/>
      <c r="LW447" s="106"/>
      <c r="LX447" s="106"/>
      <c r="LY447" s="106"/>
      <c r="LZ447" s="106"/>
      <c r="MA447" s="106"/>
      <c r="MB447" s="106"/>
      <c r="MC447" s="106"/>
      <c r="MD447" s="106"/>
      <c r="ME447" s="106"/>
      <c r="MF447" s="106"/>
      <c r="MG447" s="106"/>
      <c r="MH447" s="106"/>
      <c r="MI447" s="106"/>
      <c r="MJ447" s="106"/>
      <c r="MK447" s="106"/>
      <c r="ML447" s="106"/>
      <c r="MM447" s="106"/>
      <c r="MN447" s="106"/>
      <c r="MO447" s="106"/>
      <c r="MP447" s="106"/>
      <c r="MQ447" s="106"/>
      <c r="MR447" s="106"/>
      <c r="MS447" s="106"/>
      <c r="MT447" s="106"/>
      <c r="MU447" s="106"/>
      <c r="MV447" s="106"/>
      <c r="MW447" s="106"/>
      <c r="MX447" s="106"/>
      <c r="MY447" s="106"/>
      <c r="MZ447" s="106"/>
      <c r="NA447" s="106"/>
      <c r="NB447" s="106"/>
      <c r="NC447" s="106"/>
      <c r="ND447" s="106"/>
      <c r="NE447" s="106"/>
      <c r="NF447" s="106"/>
      <c r="NG447" s="106"/>
      <c r="NH447" s="106"/>
      <c r="NI447" s="106"/>
      <c r="NJ447" s="106"/>
      <c r="NK447" s="106"/>
      <c r="NL447" s="106"/>
      <c r="NM447" s="106"/>
      <c r="NN447" s="106"/>
      <c r="NO447" s="106"/>
      <c r="NP447" s="106"/>
      <c r="NQ447" s="106"/>
      <c r="NR447" s="106"/>
      <c r="NS447" s="106"/>
      <c r="NT447" s="106"/>
      <c r="NU447" s="106"/>
      <c r="NV447" s="106"/>
      <c r="NW447" s="106"/>
      <c r="NX447" s="106"/>
      <c r="NY447" s="106"/>
      <c r="NZ447" s="106"/>
      <c r="OA447" s="106"/>
      <c r="OB447" s="106"/>
      <c r="OC447" s="106"/>
      <c r="OD447" s="106"/>
      <c r="OE447" s="106"/>
      <c r="OF447" s="106"/>
      <c r="OG447" s="106"/>
      <c r="OH447" s="106"/>
      <c r="OI447" s="106"/>
      <c r="OJ447" s="106"/>
      <c r="OK447" s="106"/>
      <c r="OL447" s="106"/>
      <c r="OM447" s="106"/>
      <c r="ON447" s="106"/>
      <c r="OO447" s="106"/>
      <c r="OP447" s="106"/>
      <c r="OQ447" s="106"/>
      <c r="OR447" s="106"/>
      <c r="OS447" s="106"/>
      <c r="OT447" s="106"/>
      <c r="OU447" s="106"/>
      <c r="OV447" s="106"/>
      <c r="OW447" s="106"/>
      <c r="OX447" s="106"/>
      <c r="OY447" s="106"/>
      <c r="OZ447" s="106"/>
      <c r="PA447" s="106"/>
      <c r="PB447" s="106"/>
      <c r="PC447" s="106"/>
      <c r="PD447" s="106"/>
      <c r="PE447" s="106"/>
      <c r="PF447" s="106"/>
      <c r="PG447" s="106"/>
      <c r="PH447" s="106"/>
      <c r="PI447" s="106"/>
      <c r="PJ447" s="106"/>
      <c r="PK447" s="106"/>
      <c r="PL447" s="106"/>
      <c r="PM447" s="106"/>
      <c r="PN447" s="106"/>
      <c r="PO447" s="106"/>
      <c r="PP447" s="106"/>
      <c r="PQ447" s="106"/>
      <c r="PR447" s="106"/>
      <c r="PS447" s="106"/>
      <c r="PT447" s="106"/>
      <c r="PU447" s="106"/>
      <c r="PV447" s="106"/>
      <c r="PW447" s="106"/>
      <c r="PX447" s="106"/>
      <c r="PY447" s="106"/>
      <c r="PZ447" s="106"/>
      <c r="QA447" s="106"/>
      <c r="QB447" s="106"/>
      <c r="QC447" s="106"/>
      <c r="QD447" s="106"/>
      <c r="QE447" s="106"/>
      <c r="QF447" s="106"/>
      <c r="QG447" s="106"/>
      <c r="QH447" s="106"/>
      <c r="QI447" s="106"/>
      <c r="QJ447" s="106"/>
      <c r="QK447" s="106"/>
      <c r="QL447" s="106"/>
      <c r="QM447" s="106"/>
      <c r="QN447" s="106"/>
      <c r="QO447" s="106"/>
      <c r="QP447" s="106"/>
      <c r="QQ447" s="106"/>
      <c r="QR447" s="106"/>
      <c r="QS447" s="106"/>
      <c r="QT447" s="106"/>
      <c r="QU447" s="106"/>
      <c r="QV447" s="106"/>
      <c r="QW447" s="106"/>
      <c r="QX447" s="106"/>
      <c r="QY447" s="106"/>
      <c r="QZ447" s="106"/>
      <c r="RA447" s="106"/>
      <c r="RB447" s="106"/>
      <c r="RC447" s="106"/>
      <c r="RD447" s="106"/>
      <c r="RE447" s="106"/>
      <c r="RF447" s="106"/>
      <c r="RG447" s="106"/>
      <c r="RH447" s="106"/>
      <c r="RI447" s="106"/>
      <c r="RJ447" s="106"/>
      <c r="RK447" s="106"/>
      <c r="RL447" s="106"/>
      <c r="RM447" s="106"/>
      <c r="RN447" s="106"/>
      <c r="RO447" s="106"/>
      <c r="RP447" s="106"/>
      <c r="RQ447" s="106"/>
      <c r="RR447" s="106"/>
    </row>
    <row r="448" spans="1:486" x14ac:dyDescent="0.3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14"/>
      <c r="Q448" s="114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06"/>
      <c r="EZ448" s="106"/>
      <c r="FA448" s="106"/>
      <c r="FB448" s="106"/>
      <c r="FC448" s="106"/>
      <c r="FD448" s="106"/>
      <c r="FE448" s="106"/>
      <c r="FF448" s="106"/>
      <c r="FG448" s="106"/>
      <c r="FH448" s="106"/>
      <c r="FI448" s="106"/>
      <c r="FJ448" s="106"/>
      <c r="FK448" s="106"/>
      <c r="FL448" s="106"/>
      <c r="FM448" s="106"/>
      <c r="FN448" s="106"/>
      <c r="FO448" s="106"/>
      <c r="FP448" s="106"/>
      <c r="FQ448" s="106"/>
      <c r="FR448" s="106"/>
      <c r="FS448" s="106"/>
      <c r="FT448" s="106"/>
      <c r="FU448" s="106"/>
      <c r="FV448" s="106"/>
      <c r="FW448" s="106"/>
      <c r="FX448" s="106"/>
      <c r="FY448" s="106"/>
      <c r="FZ448" s="106"/>
      <c r="GA448" s="106"/>
      <c r="GB448" s="106"/>
      <c r="GC448" s="106"/>
      <c r="GD448" s="106"/>
      <c r="GE448" s="106"/>
      <c r="GF448" s="106"/>
      <c r="GG448" s="106"/>
      <c r="GH448" s="106"/>
      <c r="GI448" s="106"/>
      <c r="GJ448" s="106"/>
      <c r="GK448" s="106"/>
      <c r="GL448" s="106"/>
      <c r="GM448" s="106"/>
      <c r="GN448" s="106"/>
      <c r="GO448" s="106"/>
      <c r="GP448" s="106"/>
      <c r="GQ448" s="106"/>
      <c r="GR448" s="106"/>
      <c r="GS448" s="106"/>
      <c r="GT448" s="106"/>
      <c r="GU448" s="106"/>
      <c r="GV448" s="106"/>
      <c r="GW448" s="106"/>
      <c r="GX448" s="106"/>
      <c r="GY448" s="106"/>
      <c r="GZ448" s="106"/>
      <c r="HA448" s="106"/>
      <c r="HB448" s="106"/>
      <c r="HC448" s="106"/>
      <c r="HD448" s="106"/>
      <c r="HE448" s="106"/>
      <c r="HF448" s="106"/>
      <c r="HG448" s="106"/>
      <c r="HH448" s="106"/>
      <c r="HI448" s="106"/>
      <c r="HJ448" s="106"/>
      <c r="HK448" s="106"/>
      <c r="HL448" s="106"/>
      <c r="HM448" s="106"/>
      <c r="HN448" s="106"/>
      <c r="HO448" s="106"/>
      <c r="HP448" s="106"/>
      <c r="HQ448" s="106"/>
      <c r="HR448" s="106"/>
      <c r="HS448" s="106"/>
      <c r="HT448" s="106"/>
      <c r="HU448" s="106"/>
      <c r="HV448" s="106"/>
      <c r="HW448" s="106"/>
      <c r="HX448" s="106"/>
      <c r="HY448" s="106"/>
      <c r="HZ448" s="106"/>
      <c r="IA448" s="106"/>
      <c r="IB448" s="106"/>
      <c r="IC448" s="106"/>
      <c r="ID448" s="106"/>
      <c r="IE448" s="106"/>
      <c r="IF448" s="106"/>
      <c r="IG448" s="106"/>
      <c r="IH448" s="106"/>
      <c r="II448" s="106"/>
      <c r="IJ448" s="106"/>
      <c r="IK448" s="106"/>
      <c r="IL448" s="106"/>
      <c r="IM448" s="106"/>
      <c r="IN448" s="106"/>
      <c r="IO448" s="106"/>
      <c r="IP448" s="106"/>
      <c r="IQ448" s="106"/>
      <c r="IR448" s="106"/>
      <c r="IS448" s="106"/>
      <c r="IT448" s="106"/>
      <c r="IU448" s="106"/>
      <c r="IV448" s="106"/>
      <c r="IW448" s="106"/>
      <c r="IX448" s="106"/>
      <c r="IY448" s="106"/>
      <c r="IZ448" s="106"/>
      <c r="JA448" s="106"/>
      <c r="JB448" s="106"/>
      <c r="JC448" s="106"/>
      <c r="JD448" s="106"/>
      <c r="JE448" s="106"/>
      <c r="JF448" s="106"/>
      <c r="JG448" s="106"/>
      <c r="JH448" s="106"/>
      <c r="JI448" s="106"/>
      <c r="JJ448" s="106"/>
      <c r="JK448" s="106"/>
      <c r="JL448" s="106"/>
      <c r="JM448" s="106"/>
      <c r="JN448" s="106"/>
      <c r="JO448" s="106"/>
      <c r="JP448" s="106"/>
      <c r="JQ448" s="106"/>
      <c r="JR448" s="106"/>
      <c r="JS448" s="106"/>
      <c r="JT448" s="106"/>
      <c r="JU448" s="106"/>
      <c r="JV448" s="106"/>
      <c r="JW448" s="106"/>
      <c r="JX448" s="106"/>
      <c r="JY448" s="106"/>
      <c r="JZ448" s="106"/>
      <c r="KA448" s="106"/>
      <c r="KB448" s="106"/>
      <c r="KC448" s="106"/>
      <c r="KD448" s="106"/>
      <c r="KE448" s="106"/>
      <c r="KF448" s="106"/>
      <c r="KG448" s="106"/>
      <c r="KH448" s="106"/>
      <c r="KI448" s="106"/>
      <c r="KJ448" s="106"/>
      <c r="KK448" s="106"/>
      <c r="KL448" s="106"/>
      <c r="KM448" s="106"/>
      <c r="KN448" s="106"/>
      <c r="KO448" s="106"/>
      <c r="KP448" s="106"/>
      <c r="KQ448" s="106"/>
      <c r="KR448" s="106"/>
      <c r="KS448" s="106"/>
      <c r="KT448" s="106"/>
      <c r="KU448" s="106"/>
      <c r="KV448" s="106"/>
      <c r="KW448" s="106"/>
      <c r="KX448" s="106"/>
      <c r="KY448" s="106"/>
      <c r="KZ448" s="106"/>
      <c r="LA448" s="106"/>
      <c r="LB448" s="106"/>
      <c r="LC448" s="106"/>
      <c r="LD448" s="106"/>
      <c r="LE448" s="106"/>
      <c r="LF448" s="106"/>
      <c r="LG448" s="106"/>
      <c r="LH448" s="106"/>
      <c r="LI448" s="106"/>
      <c r="LJ448" s="106"/>
      <c r="LK448" s="106"/>
      <c r="LL448" s="106"/>
      <c r="LM448" s="106"/>
      <c r="LN448" s="106"/>
      <c r="LO448" s="106"/>
      <c r="LP448" s="106"/>
      <c r="LQ448" s="106"/>
      <c r="LR448" s="106"/>
      <c r="LS448" s="106"/>
      <c r="LT448" s="106"/>
      <c r="LU448" s="106"/>
      <c r="LV448" s="106"/>
      <c r="LW448" s="106"/>
      <c r="LX448" s="106"/>
      <c r="LY448" s="106"/>
      <c r="LZ448" s="106"/>
      <c r="MA448" s="106"/>
      <c r="MB448" s="106"/>
      <c r="MC448" s="106"/>
      <c r="MD448" s="106"/>
      <c r="ME448" s="106"/>
      <c r="MF448" s="106"/>
      <c r="MG448" s="106"/>
      <c r="MH448" s="106"/>
      <c r="MI448" s="106"/>
      <c r="MJ448" s="106"/>
      <c r="MK448" s="106"/>
      <c r="ML448" s="106"/>
      <c r="MM448" s="106"/>
      <c r="MN448" s="106"/>
      <c r="MO448" s="106"/>
      <c r="MP448" s="106"/>
      <c r="MQ448" s="106"/>
      <c r="MR448" s="106"/>
      <c r="MS448" s="106"/>
      <c r="MT448" s="106"/>
      <c r="MU448" s="106"/>
      <c r="MV448" s="106"/>
      <c r="MW448" s="106"/>
      <c r="MX448" s="106"/>
      <c r="MY448" s="106"/>
      <c r="MZ448" s="106"/>
      <c r="NA448" s="106"/>
      <c r="NB448" s="106"/>
      <c r="NC448" s="106"/>
      <c r="ND448" s="106"/>
      <c r="NE448" s="106"/>
      <c r="NF448" s="106"/>
      <c r="NG448" s="106"/>
      <c r="NH448" s="106"/>
      <c r="NI448" s="106"/>
      <c r="NJ448" s="106"/>
      <c r="NK448" s="106"/>
      <c r="NL448" s="106"/>
      <c r="NM448" s="106"/>
      <c r="NN448" s="106"/>
      <c r="NO448" s="106"/>
      <c r="NP448" s="106"/>
      <c r="NQ448" s="106"/>
      <c r="NR448" s="106"/>
      <c r="NS448" s="106"/>
      <c r="NT448" s="106"/>
      <c r="NU448" s="106"/>
      <c r="NV448" s="106"/>
      <c r="NW448" s="106"/>
      <c r="NX448" s="106"/>
      <c r="NY448" s="106"/>
      <c r="NZ448" s="106"/>
      <c r="OA448" s="106"/>
      <c r="OB448" s="106"/>
      <c r="OC448" s="106"/>
      <c r="OD448" s="106"/>
      <c r="OE448" s="106"/>
      <c r="OF448" s="106"/>
      <c r="OG448" s="106"/>
      <c r="OH448" s="106"/>
      <c r="OI448" s="106"/>
      <c r="OJ448" s="106"/>
      <c r="OK448" s="106"/>
      <c r="OL448" s="106"/>
      <c r="OM448" s="106"/>
      <c r="ON448" s="106"/>
      <c r="OO448" s="106"/>
      <c r="OP448" s="106"/>
      <c r="OQ448" s="106"/>
      <c r="OR448" s="106"/>
      <c r="OS448" s="106"/>
      <c r="OT448" s="106"/>
      <c r="OU448" s="106"/>
      <c r="OV448" s="106"/>
      <c r="OW448" s="106"/>
      <c r="OX448" s="106"/>
      <c r="OY448" s="106"/>
      <c r="OZ448" s="106"/>
      <c r="PA448" s="106"/>
      <c r="PB448" s="106"/>
      <c r="PC448" s="106"/>
      <c r="PD448" s="106"/>
      <c r="PE448" s="106"/>
      <c r="PF448" s="106"/>
      <c r="PG448" s="106"/>
      <c r="PH448" s="106"/>
      <c r="PI448" s="106"/>
      <c r="PJ448" s="106"/>
      <c r="PK448" s="106"/>
      <c r="PL448" s="106"/>
      <c r="PM448" s="106"/>
      <c r="PN448" s="106"/>
      <c r="PO448" s="106"/>
      <c r="PP448" s="106"/>
      <c r="PQ448" s="106"/>
      <c r="PR448" s="106"/>
      <c r="PS448" s="106"/>
      <c r="PT448" s="106"/>
      <c r="PU448" s="106"/>
      <c r="PV448" s="106"/>
      <c r="PW448" s="106"/>
      <c r="PX448" s="106"/>
      <c r="PY448" s="106"/>
      <c r="PZ448" s="106"/>
      <c r="QA448" s="106"/>
      <c r="QB448" s="106"/>
      <c r="QC448" s="106"/>
      <c r="QD448" s="106"/>
      <c r="QE448" s="106"/>
      <c r="QF448" s="106"/>
      <c r="QG448" s="106"/>
      <c r="QH448" s="106"/>
      <c r="QI448" s="106"/>
      <c r="QJ448" s="106"/>
      <c r="QK448" s="106"/>
      <c r="QL448" s="106"/>
      <c r="QM448" s="106"/>
      <c r="QN448" s="106"/>
      <c r="QO448" s="106"/>
      <c r="QP448" s="106"/>
      <c r="QQ448" s="106"/>
      <c r="QR448" s="106"/>
      <c r="QS448" s="106"/>
      <c r="QT448" s="106"/>
      <c r="QU448" s="106"/>
      <c r="QV448" s="106"/>
      <c r="QW448" s="106"/>
      <c r="QX448" s="106"/>
      <c r="QY448" s="106"/>
      <c r="QZ448" s="106"/>
      <c r="RA448" s="106"/>
      <c r="RB448" s="106"/>
      <c r="RC448" s="106"/>
      <c r="RD448" s="106"/>
      <c r="RE448" s="106"/>
      <c r="RF448" s="106"/>
      <c r="RG448" s="106"/>
      <c r="RH448" s="106"/>
      <c r="RI448" s="106"/>
      <c r="RJ448" s="106"/>
      <c r="RK448" s="106"/>
      <c r="RL448" s="106"/>
      <c r="RM448" s="106"/>
      <c r="RN448" s="106"/>
      <c r="RO448" s="106"/>
      <c r="RP448" s="106"/>
      <c r="RQ448" s="106"/>
      <c r="RR448" s="106"/>
    </row>
    <row r="449" spans="1:486" x14ac:dyDescent="0.3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14"/>
      <c r="Q449" s="114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06"/>
      <c r="EZ449" s="106"/>
      <c r="FA449" s="106"/>
      <c r="FB449" s="106"/>
      <c r="FC449" s="106"/>
      <c r="FD449" s="106"/>
      <c r="FE449" s="106"/>
      <c r="FF449" s="106"/>
      <c r="FG449" s="106"/>
      <c r="FH449" s="106"/>
      <c r="FI449" s="106"/>
      <c r="FJ449" s="106"/>
      <c r="FK449" s="106"/>
      <c r="FL449" s="106"/>
      <c r="FM449" s="106"/>
      <c r="FN449" s="106"/>
      <c r="FO449" s="106"/>
      <c r="FP449" s="106"/>
      <c r="FQ449" s="106"/>
      <c r="FR449" s="106"/>
      <c r="FS449" s="106"/>
      <c r="FT449" s="106"/>
      <c r="FU449" s="106"/>
      <c r="FV449" s="106"/>
      <c r="FW449" s="106"/>
      <c r="FX449" s="106"/>
      <c r="FY449" s="106"/>
      <c r="FZ449" s="106"/>
      <c r="GA449" s="106"/>
      <c r="GB449" s="106"/>
      <c r="GC449" s="106"/>
      <c r="GD449" s="106"/>
      <c r="GE449" s="106"/>
      <c r="GF449" s="106"/>
      <c r="GG449" s="106"/>
      <c r="GH449" s="106"/>
      <c r="GI449" s="106"/>
      <c r="GJ449" s="106"/>
      <c r="GK449" s="106"/>
      <c r="GL449" s="106"/>
      <c r="GM449" s="106"/>
      <c r="GN449" s="106"/>
      <c r="GO449" s="106"/>
      <c r="GP449" s="106"/>
      <c r="GQ449" s="106"/>
      <c r="GR449" s="106"/>
      <c r="GS449" s="106"/>
      <c r="GT449" s="106"/>
      <c r="GU449" s="106"/>
      <c r="GV449" s="106"/>
      <c r="GW449" s="106"/>
      <c r="GX449" s="106"/>
      <c r="GY449" s="106"/>
      <c r="GZ449" s="106"/>
      <c r="HA449" s="106"/>
      <c r="HB449" s="106"/>
      <c r="HC449" s="106"/>
      <c r="HD449" s="106"/>
      <c r="HE449" s="106"/>
      <c r="HF449" s="106"/>
      <c r="HG449" s="106"/>
      <c r="HH449" s="106"/>
      <c r="HI449" s="106"/>
      <c r="HJ449" s="106"/>
      <c r="HK449" s="106"/>
      <c r="HL449" s="106"/>
      <c r="HM449" s="106"/>
      <c r="HN449" s="106"/>
      <c r="HO449" s="106"/>
      <c r="HP449" s="106"/>
      <c r="HQ449" s="106"/>
      <c r="HR449" s="106"/>
      <c r="HS449" s="106"/>
      <c r="HT449" s="106"/>
      <c r="HU449" s="106"/>
      <c r="HV449" s="106"/>
      <c r="HW449" s="106"/>
      <c r="HX449" s="106"/>
      <c r="HY449" s="106"/>
      <c r="HZ449" s="106"/>
      <c r="IA449" s="106"/>
      <c r="IB449" s="106"/>
      <c r="IC449" s="106"/>
      <c r="ID449" s="106"/>
      <c r="IE449" s="106"/>
      <c r="IF449" s="106"/>
      <c r="IG449" s="106"/>
      <c r="IH449" s="106"/>
      <c r="II449" s="106"/>
      <c r="IJ449" s="106"/>
      <c r="IK449" s="106"/>
      <c r="IL449" s="106"/>
      <c r="IM449" s="106"/>
      <c r="IN449" s="106"/>
      <c r="IO449" s="106"/>
      <c r="IP449" s="106"/>
      <c r="IQ449" s="106"/>
      <c r="IR449" s="106"/>
      <c r="IS449" s="106"/>
      <c r="IT449" s="106"/>
      <c r="IU449" s="106"/>
      <c r="IV449" s="106"/>
      <c r="IW449" s="106"/>
      <c r="IX449" s="106"/>
      <c r="IY449" s="106"/>
      <c r="IZ449" s="106"/>
      <c r="JA449" s="106"/>
      <c r="JB449" s="106"/>
      <c r="JC449" s="106"/>
      <c r="JD449" s="106"/>
      <c r="JE449" s="106"/>
      <c r="JF449" s="106"/>
      <c r="JG449" s="106"/>
      <c r="JH449" s="106"/>
      <c r="JI449" s="106"/>
      <c r="JJ449" s="106"/>
      <c r="JK449" s="106"/>
      <c r="JL449" s="106"/>
      <c r="JM449" s="106"/>
      <c r="JN449" s="106"/>
      <c r="JO449" s="106"/>
      <c r="JP449" s="106"/>
      <c r="JQ449" s="106"/>
      <c r="JR449" s="106"/>
      <c r="JS449" s="106"/>
      <c r="JT449" s="106"/>
      <c r="JU449" s="106"/>
      <c r="JV449" s="106"/>
      <c r="JW449" s="106"/>
      <c r="JX449" s="106"/>
      <c r="JY449" s="106"/>
      <c r="JZ449" s="106"/>
      <c r="KA449" s="106"/>
      <c r="KB449" s="106"/>
      <c r="KC449" s="106"/>
      <c r="KD449" s="106"/>
      <c r="KE449" s="106"/>
      <c r="KF449" s="106"/>
      <c r="KG449" s="106"/>
      <c r="KH449" s="106"/>
      <c r="KI449" s="106"/>
      <c r="KJ449" s="106"/>
      <c r="KK449" s="106"/>
      <c r="KL449" s="106"/>
      <c r="KM449" s="106"/>
      <c r="KN449" s="106"/>
      <c r="KO449" s="106"/>
      <c r="KP449" s="106"/>
      <c r="KQ449" s="106"/>
      <c r="KR449" s="106"/>
      <c r="KS449" s="106"/>
      <c r="KT449" s="106"/>
      <c r="KU449" s="106"/>
      <c r="KV449" s="106"/>
      <c r="KW449" s="106"/>
      <c r="KX449" s="106"/>
      <c r="KY449" s="106"/>
      <c r="KZ449" s="106"/>
      <c r="LA449" s="106"/>
      <c r="LB449" s="106"/>
      <c r="LC449" s="106"/>
      <c r="LD449" s="106"/>
      <c r="LE449" s="106"/>
      <c r="LF449" s="106"/>
      <c r="LG449" s="106"/>
      <c r="LH449" s="106"/>
      <c r="LI449" s="106"/>
      <c r="LJ449" s="106"/>
      <c r="LK449" s="106"/>
      <c r="LL449" s="106"/>
      <c r="LM449" s="106"/>
      <c r="LN449" s="106"/>
      <c r="LO449" s="106"/>
      <c r="LP449" s="106"/>
      <c r="LQ449" s="106"/>
      <c r="LR449" s="106"/>
      <c r="LS449" s="106"/>
      <c r="LT449" s="106"/>
      <c r="LU449" s="106"/>
      <c r="LV449" s="106"/>
      <c r="LW449" s="106"/>
      <c r="LX449" s="106"/>
      <c r="LY449" s="106"/>
      <c r="LZ449" s="106"/>
      <c r="MA449" s="106"/>
      <c r="MB449" s="106"/>
      <c r="MC449" s="106"/>
      <c r="MD449" s="106"/>
      <c r="ME449" s="106"/>
      <c r="MF449" s="106"/>
      <c r="MG449" s="106"/>
      <c r="MH449" s="106"/>
      <c r="MI449" s="106"/>
      <c r="MJ449" s="106"/>
      <c r="MK449" s="106"/>
      <c r="ML449" s="106"/>
      <c r="MM449" s="106"/>
      <c r="MN449" s="106"/>
      <c r="MO449" s="106"/>
      <c r="MP449" s="106"/>
      <c r="MQ449" s="106"/>
      <c r="MR449" s="106"/>
      <c r="MS449" s="106"/>
      <c r="MT449" s="106"/>
      <c r="MU449" s="106"/>
      <c r="MV449" s="106"/>
      <c r="MW449" s="106"/>
      <c r="MX449" s="106"/>
      <c r="MY449" s="106"/>
      <c r="MZ449" s="106"/>
      <c r="NA449" s="106"/>
      <c r="NB449" s="106"/>
      <c r="NC449" s="106"/>
      <c r="ND449" s="106"/>
      <c r="NE449" s="106"/>
      <c r="NF449" s="106"/>
      <c r="NG449" s="106"/>
      <c r="NH449" s="106"/>
      <c r="NI449" s="106"/>
      <c r="NJ449" s="106"/>
      <c r="NK449" s="106"/>
      <c r="NL449" s="106"/>
      <c r="NM449" s="106"/>
      <c r="NN449" s="106"/>
      <c r="NO449" s="106"/>
      <c r="NP449" s="106"/>
      <c r="NQ449" s="106"/>
      <c r="NR449" s="106"/>
      <c r="NS449" s="106"/>
      <c r="NT449" s="106"/>
      <c r="NU449" s="106"/>
      <c r="NV449" s="106"/>
      <c r="NW449" s="106"/>
      <c r="NX449" s="106"/>
      <c r="NY449" s="106"/>
      <c r="NZ449" s="106"/>
      <c r="OA449" s="106"/>
      <c r="OB449" s="106"/>
      <c r="OC449" s="106"/>
      <c r="OD449" s="106"/>
      <c r="OE449" s="106"/>
      <c r="OF449" s="106"/>
      <c r="OG449" s="106"/>
      <c r="OH449" s="106"/>
      <c r="OI449" s="106"/>
      <c r="OJ449" s="106"/>
      <c r="OK449" s="106"/>
      <c r="OL449" s="106"/>
      <c r="OM449" s="106"/>
      <c r="ON449" s="106"/>
      <c r="OO449" s="106"/>
      <c r="OP449" s="106"/>
      <c r="OQ449" s="106"/>
      <c r="OR449" s="106"/>
      <c r="OS449" s="106"/>
      <c r="OT449" s="106"/>
      <c r="OU449" s="106"/>
      <c r="OV449" s="106"/>
      <c r="OW449" s="106"/>
      <c r="OX449" s="106"/>
      <c r="OY449" s="106"/>
      <c r="OZ449" s="106"/>
      <c r="PA449" s="106"/>
      <c r="PB449" s="106"/>
      <c r="PC449" s="106"/>
      <c r="PD449" s="106"/>
      <c r="PE449" s="106"/>
      <c r="PF449" s="106"/>
      <c r="PG449" s="106"/>
      <c r="PH449" s="106"/>
      <c r="PI449" s="106"/>
      <c r="PJ449" s="106"/>
      <c r="PK449" s="106"/>
      <c r="PL449" s="106"/>
      <c r="PM449" s="106"/>
      <c r="PN449" s="106"/>
      <c r="PO449" s="106"/>
      <c r="PP449" s="106"/>
      <c r="PQ449" s="106"/>
      <c r="PR449" s="106"/>
      <c r="PS449" s="106"/>
      <c r="PT449" s="106"/>
      <c r="PU449" s="106"/>
      <c r="PV449" s="106"/>
      <c r="PW449" s="106"/>
      <c r="PX449" s="106"/>
      <c r="PY449" s="106"/>
      <c r="PZ449" s="106"/>
      <c r="QA449" s="106"/>
      <c r="QB449" s="106"/>
      <c r="QC449" s="106"/>
      <c r="QD449" s="106"/>
      <c r="QE449" s="106"/>
      <c r="QF449" s="106"/>
      <c r="QG449" s="106"/>
      <c r="QH449" s="106"/>
      <c r="QI449" s="106"/>
      <c r="QJ449" s="106"/>
      <c r="QK449" s="106"/>
      <c r="QL449" s="106"/>
      <c r="QM449" s="106"/>
      <c r="QN449" s="106"/>
      <c r="QO449" s="106"/>
      <c r="QP449" s="106"/>
      <c r="QQ449" s="106"/>
      <c r="QR449" s="106"/>
      <c r="QS449" s="106"/>
      <c r="QT449" s="106"/>
      <c r="QU449" s="106"/>
      <c r="QV449" s="106"/>
      <c r="QW449" s="106"/>
      <c r="QX449" s="106"/>
      <c r="QY449" s="106"/>
      <c r="QZ449" s="106"/>
      <c r="RA449" s="106"/>
      <c r="RB449" s="106"/>
      <c r="RC449" s="106"/>
      <c r="RD449" s="106"/>
      <c r="RE449" s="106"/>
      <c r="RF449" s="106"/>
      <c r="RG449" s="106"/>
      <c r="RH449" s="106"/>
      <c r="RI449" s="106"/>
      <c r="RJ449" s="106"/>
      <c r="RK449" s="106"/>
      <c r="RL449" s="106"/>
      <c r="RM449" s="106"/>
      <c r="RN449" s="106"/>
      <c r="RO449" s="106"/>
      <c r="RP449" s="106"/>
      <c r="RQ449" s="106"/>
      <c r="RR449" s="106"/>
    </row>
    <row r="450" spans="1:486" x14ac:dyDescent="0.3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14"/>
      <c r="Q450" s="114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06"/>
      <c r="EZ450" s="106"/>
      <c r="FA450" s="106"/>
      <c r="FB450" s="106"/>
      <c r="FC450" s="106"/>
      <c r="FD450" s="106"/>
      <c r="FE450" s="106"/>
      <c r="FF450" s="106"/>
      <c r="FG450" s="106"/>
      <c r="FH450" s="106"/>
      <c r="FI450" s="106"/>
      <c r="FJ450" s="106"/>
      <c r="FK450" s="106"/>
      <c r="FL450" s="106"/>
      <c r="FM450" s="106"/>
      <c r="FN450" s="106"/>
      <c r="FO450" s="106"/>
      <c r="FP450" s="106"/>
      <c r="FQ450" s="106"/>
      <c r="FR450" s="106"/>
      <c r="FS450" s="106"/>
      <c r="FT450" s="106"/>
      <c r="FU450" s="106"/>
      <c r="FV450" s="106"/>
      <c r="FW450" s="106"/>
      <c r="FX450" s="106"/>
      <c r="FY450" s="106"/>
      <c r="FZ450" s="106"/>
      <c r="GA450" s="106"/>
      <c r="GB450" s="106"/>
      <c r="GC450" s="106"/>
      <c r="GD450" s="106"/>
      <c r="GE450" s="106"/>
      <c r="GF450" s="106"/>
      <c r="GG450" s="106"/>
      <c r="GH450" s="106"/>
      <c r="GI450" s="106"/>
      <c r="GJ450" s="106"/>
      <c r="GK450" s="106"/>
      <c r="GL450" s="106"/>
      <c r="GM450" s="106"/>
      <c r="GN450" s="106"/>
      <c r="GO450" s="106"/>
      <c r="GP450" s="106"/>
      <c r="GQ450" s="106"/>
      <c r="GR450" s="106"/>
      <c r="GS450" s="106"/>
      <c r="GT450" s="106"/>
      <c r="GU450" s="106"/>
      <c r="GV450" s="106"/>
      <c r="GW450" s="106"/>
      <c r="GX450" s="106"/>
      <c r="GY450" s="106"/>
      <c r="GZ450" s="106"/>
      <c r="HA450" s="106"/>
      <c r="HB450" s="106"/>
      <c r="HC450" s="106"/>
      <c r="HD450" s="106"/>
      <c r="HE450" s="106"/>
      <c r="HF450" s="106"/>
      <c r="HG450" s="106"/>
      <c r="HH450" s="106"/>
      <c r="HI450" s="106"/>
      <c r="HJ450" s="106"/>
      <c r="HK450" s="106"/>
      <c r="HL450" s="106"/>
      <c r="HM450" s="106"/>
      <c r="HN450" s="106"/>
      <c r="HO450" s="106"/>
      <c r="HP450" s="106"/>
      <c r="HQ450" s="106"/>
      <c r="HR450" s="106"/>
      <c r="HS450" s="106"/>
      <c r="HT450" s="106"/>
      <c r="HU450" s="106"/>
      <c r="HV450" s="106"/>
      <c r="HW450" s="106"/>
      <c r="HX450" s="106"/>
      <c r="HY450" s="106"/>
      <c r="HZ450" s="106"/>
      <c r="IA450" s="106"/>
      <c r="IB450" s="106"/>
      <c r="IC450" s="106"/>
      <c r="ID450" s="106"/>
      <c r="IE450" s="106"/>
      <c r="IF450" s="106"/>
      <c r="IG450" s="106"/>
      <c r="IH450" s="106"/>
      <c r="II450" s="106"/>
      <c r="IJ450" s="106"/>
      <c r="IK450" s="106"/>
      <c r="IL450" s="106"/>
      <c r="IM450" s="106"/>
      <c r="IN450" s="106"/>
      <c r="IO450" s="106"/>
      <c r="IP450" s="106"/>
      <c r="IQ450" s="106"/>
      <c r="IR450" s="106"/>
      <c r="IS450" s="106"/>
      <c r="IT450" s="106"/>
      <c r="IU450" s="106"/>
      <c r="IV450" s="106"/>
      <c r="IW450" s="106"/>
      <c r="IX450" s="106"/>
      <c r="IY450" s="106"/>
      <c r="IZ450" s="106"/>
      <c r="JA450" s="106"/>
      <c r="JB450" s="106"/>
      <c r="JC450" s="106"/>
      <c r="JD450" s="106"/>
      <c r="JE450" s="106"/>
      <c r="JF450" s="106"/>
      <c r="JG450" s="106"/>
      <c r="JH450" s="106"/>
      <c r="JI450" s="106"/>
      <c r="JJ450" s="106"/>
      <c r="JK450" s="106"/>
      <c r="JL450" s="106"/>
      <c r="JM450" s="106"/>
      <c r="JN450" s="106"/>
      <c r="JO450" s="106"/>
      <c r="JP450" s="106"/>
      <c r="JQ450" s="106"/>
      <c r="JR450" s="106"/>
      <c r="JS450" s="106"/>
      <c r="JT450" s="106"/>
      <c r="JU450" s="106"/>
      <c r="JV450" s="106"/>
      <c r="JW450" s="106"/>
      <c r="JX450" s="106"/>
      <c r="JY450" s="106"/>
      <c r="JZ450" s="106"/>
      <c r="KA450" s="106"/>
      <c r="KB450" s="106"/>
      <c r="KC450" s="106"/>
      <c r="KD450" s="106"/>
      <c r="KE450" s="106"/>
      <c r="KF450" s="106"/>
      <c r="KG450" s="106"/>
      <c r="KH450" s="106"/>
      <c r="KI450" s="106"/>
      <c r="KJ450" s="106"/>
      <c r="KK450" s="106"/>
      <c r="KL450" s="106"/>
      <c r="KM450" s="106"/>
      <c r="KN450" s="106"/>
      <c r="KO450" s="106"/>
      <c r="KP450" s="106"/>
      <c r="KQ450" s="106"/>
      <c r="KR450" s="106"/>
      <c r="KS450" s="106"/>
      <c r="KT450" s="106"/>
      <c r="KU450" s="106"/>
      <c r="KV450" s="106"/>
      <c r="KW450" s="106"/>
      <c r="KX450" s="106"/>
      <c r="KY450" s="106"/>
      <c r="KZ450" s="106"/>
      <c r="LA450" s="106"/>
      <c r="LB450" s="106"/>
      <c r="LC450" s="106"/>
      <c r="LD450" s="106"/>
      <c r="LE450" s="106"/>
      <c r="LF450" s="106"/>
      <c r="LG450" s="106"/>
      <c r="LH450" s="106"/>
      <c r="LI450" s="106"/>
      <c r="LJ450" s="106"/>
      <c r="LK450" s="106"/>
      <c r="LL450" s="106"/>
      <c r="LM450" s="106"/>
      <c r="LN450" s="106"/>
      <c r="LO450" s="106"/>
      <c r="LP450" s="106"/>
      <c r="LQ450" s="106"/>
      <c r="LR450" s="106"/>
      <c r="LS450" s="106"/>
      <c r="LT450" s="106"/>
      <c r="LU450" s="106"/>
      <c r="LV450" s="106"/>
      <c r="LW450" s="106"/>
      <c r="LX450" s="106"/>
      <c r="LY450" s="106"/>
      <c r="LZ450" s="106"/>
      <c r="MA450" s="106"/>
      <c r="MB450" s="106"/>
      <c r="MC450" s="106"/>
      <c r="MD450" s="106"/>
      <c r="ME450" s="106"/>
      <c r="MF450" s="106"/>
      <c r="MG450" s="106"/>
      <c r="MH450" s="106"/>
      <c r="MI450" s="106"/>
      <c r="MJ450" s="106"/>
      <c r="MK450" s="106"/>
      <c r="ML450" s="106"/>
      <c r="MM450" s="106"/>
      <c r="MN450" s="106"/>
      <c r="MO450" s="106"/>
      <c r="MP450" s="106"/>
      <c r="MQ450" s="106"/>
      <c r="MR450" s="106"/>
      <c r="MS450" s="106"/>
      <c r="MT450" s="106"/>
      <c r="MU450" s="106"/>
      <c r="MV450" s="106"/>
      <c r="MW450" s="106"/>
      <c r="MX450" s="106"/>
      <c r="MY450" s="106"/>
      <c r="MZ450" s="106"/>
      <c r="NA450" s="106"/>
      <c r="NB450" s="106"/>
      <c r="NC450" s="106"/>
      <c r="ND450" s="106"/>
      <c r="NE450" s="106"/>
      <c r="NF450" s="106"/>
      <c r="NG450" s="106"/>
      <c r="NH450" s="106"/>
      <c r="NI450" s="106"/>
      <c r="NJ450" s="106"/>
      <c r="NK450" s="106"/>
      <c r="NL450" s="106"/>
      <c r="NM450" s="106"/>
      <c r="NN450" s="106"/>
      <c r="NO450" s="106"/>
      <c r="NP450" s="106"/>
      <c r="NQ450" s="106"/>
      <c r="NR450" s="106"/>
      <c r="NS450" s="106"/>
      <c r="NT450" s="106"/>
      <c r="NU450" s="106"/>
      <c r="NV450" s="106"/>
      <c r="NW450" s="106"/>
      <c r="NX450" s="106"/>
      <c r="NY450" s="106"/>
      <c r="NZ450" s="106"/>
      <c r="OA450" s="106"/>
      <c r="OB450" s="106"/>
      <c r="OC450" s="106"/>
      <c r="OD450" s="106"/>
      <c r="OE450" s="106"/>
      <c r="OF450" s="106"/>
      <c r="OG450" s="106"/>
      <c r="OH450" s="106"/>
      <c r="OI450" s="106"/>
      <c r="OJ450" s="106"/>
      <c r="OK450" s="106"/>
      <c r="OL450" s="106"/>
      <c r="OM450" s="106"/>
      <c r="ON450" s="106"/>
      <c r="OO450" s="106"/>
      <c r="OP450" s="106"/>
      <c r="OQ450" s="106"/>
      <c r="OR450" s="106"/>
      <c r="OS450" s="106"/>
      <c r="OT450" s="106"/>
      <c r="OU450" s="106"/>
      <c r="OV450" s="106"/>
      <c r="OW450" s="106"/>
      <c r="OX450" s="106"/>
      <c r="OY450" s="106"/>
      <c r="OZ450" s="106"/>
      <c r="PA450" s="106"/>
      <c r="PB450" s="106"/>
      <c r="PC450" s="106"/>
      <c r="PD450" s="106"/>
      <c r="PE450" s="106"/>
      <c r="PF450" s="106"/>
      <c r="PG450" s="106"/>
      <c r="PH450" s="106"/>
      <c r="PI450" s="106"/>
      <c r="PJ450" s="106"/>
      <c r="PK450" s="106"/>
      <c r="PL450" s="106"/>
      <c r="PM450" s="106"/>
      <c r="PN450" s="106"/>
      <c r="PO450" s="106"/>
      <c r="PP450" s="106"/>
      <c r="PQ450" s="106"/>
      <c r="PR450" s="106"/>
      <c r="PS450" s="106"/>
      <c r="PT450" s="106"/>
      <c r="PU450" s="106"/>
      <c r="PV450" s="106"/>
      <c r="PW450" s="106"/>
      <c r="PX450" s="106"/>
      <c r="PY450" s="106"/>
      <c r="PZ450" s="106"/>
      <c r="QA450" s="106"/>
      <c r="QB450" s="106"/>
      <c r="QC450" s="106"/>
      <c r="QD450" s="106"/>
      <c r="QE450" s="106"/>
      <c r="QF450" s="106"/>
      <c r="QG450" s="106"/>
      <c r="QH450" s="106"/>
      <c r="QI450" s="106"/>
      <c r="QJ450" s="106"/>
      <c r="QK450" s="106"/>
      <c r="QL450" s="106"/>
      <c r="QM450" s="106"/>
      <c r="QN450" s="106"/>
      <c r="QO450" s="106"/>
      <c r="QP450" s="106"/>
      <c r="QQ450" s="106"/>
      <c r="QR450" s="106"/>
      <c r="QS450" s="106"/>
      <c r="QT450" s="106"/>
      <c r="QU450" s="106"/>
      <c r="QV450" s="106"/>
      <c r="QW450" s="106"/>
      <c r="QX450" s="106"/>
      <c r="QY450" s="106"/>
      <c r="QZ450" s="106"/>
      <c r="RA450" s="106"/>
      <c r="RB450" s="106"/>
      <c r="RC450" s="106"/>
      <c r="RD450" s="106"/>
      <c r="RE450" s="106"/>
      <c r="RF450" s="106"/>
      <c r="RG450" s="106"/>
      <c r="RH450" s="106"/>
      <c r="RI450" s="106"/>
      <c r="RJ450" s="106"/>
      <c r="RK450" s="106"/>
      <c r="RL450" s="106"/>
      <c r="RM450" s="106"/>
      <c r="RN450" s="106"/>
      <c r="RO450" s="106"/>
      <c r="RP450" s="106"/>
      <c r="RQ450" s="106"/>
      <c r="RR450" s="106"/>
    </row>
    <row r="451" spans="1:486" x14ac:dyDescent="0.3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14"/>
      <c r="Q451" s="114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06"/>
      <c r="EZ451" s="106"/>
      <c r="FA451" s="106"/>
      <c r="FB451" s="106"/>
      <c r="FC451" s="106"/>
      <c r="FD451" s="106"/>
      <c r="FE451" s="106"/>
      <c r="FF451" s="106"/>
      <c r="FG451" s="106"/>
      <c r="FH451" s="106"/>
      <c r="FI451" s="106"/>
      <c r="FJ451" s="106"/>
      <c r="FK451" s="106"/>
      <c r="FL451" s="106"/>
      <c r="FM451" s="106"/>
      <c r="FN451" s="106"/>
      <c r="FO451" s="106"/>
      <c r="FP451" s="106"/>
      <c r="FQ451" s="106"/>
      <c r="FR451" s="106"/>
      <c r="FS451" s="106"/>
      <c r="FT451" s="106"/>
      <c r="FU451" s="106"/>
      <c r="FV451" s="106"/>
      <c r="FW451" s="106"/>
      <c r="FX451" s="106"/>
      <c r="FY451" s="106"/>
      <c r="FZ451" s="106"/>
      <c r="GA451" s="106"/>
      <c r="GB451" s="106"/>
      <c r="GC451" s="106"/>
      <c r="GD451" s="106"/>
      <c r="GE451" s="106"/>
      <c r="GF451" s="106"/>
      <c r="GG451" s="106"/>
      <c r="GH451" s="106"/>
      <c r="GI451" s="106"/>
      <c r="GJ451" s="106"/>
      <c r="GK451" s="106"/>
      <c r="GL451" s="106"/>
      <c r="GM451" s="106"/>
      <c r="GN451" s="106"/>
      <c r="GO451" s="106"/>
      <c r="GP451" s="106"/>
      <c r="GQ451" s="106"/>
      <c r="GR451" s="106"/>
      <c r="GS451" s="106"/>
      <c r="GT451" s="106"/>
      <c r="GU451" s="106"/>
      <c r="GV451" s="106"/>
      <c r="GW451" s="106"/>
      <c r="GX451" s="106"/>
      <c r="GY451" s="106"/>
      <c r="GZ451" s="106"/>
      <c r="HA451" s="106"/>
      <c r="HB451" s="106"/>
      <c r="HC451" s="106"/>
      <c r="HD451" s="106"/>
      <c r="HE451" s="106"/>
      <c r="HF451" s="106"/>
      <c r="HG451" s="106"/>
      <c r="HH451" s="106"/>
      <c r="HI451" s="106"/>
      <c r="HJ451" s="106"/>
      <c r="HK451" s="106"/>
      <c r="HL451" s="106"/>
      <c r="HM451" s="106"/>
      <c r="HN451" s="106"/>
      <c r="HO451" s="106"/>
      <c r="HP451" s="106"/>
      <c r="HQ451" s="106"/>
      <c r="HR451" s="106"/>
      <c r="HS451" s="106"/>
      <c r="HT451" s="106"/>
      <c r="HU451" s="106"/>
      <c r="HV451" s="106"/>
      <c r="HW451" s="106"/>
      <c r="HX451" s="106"/>
      <c r="HY451" s="106"/>
      <c r="HZ451" s="106"/>
      <c r="IA451" s="106"/>
      <c r="IB451" s="106"/>
      <c r="IC451" s="106"/>
      <c r="ID451" s="106"/>
      <c r="IE451" s="106"/>
      <c r="IF451" s="106"/>
      <c r="IG451" s="106"/>
      <c r="IH451" s="106"/>
      <c r="II451" s="106"/>
      <c r="IJ451" s="106"/>
      <c r="IK451" s="106"/>
      <c r="IL451" s="106"/>
      <c r="IM451" s="106"/>
      <c r="IN451" s="106"/>
      <c r="IO451" s="106"/>
      <c r="IP451" s="106"/>
      <c r="IQ451" s="106"/>
      <c r="IR451" s="106"/>
      <c r="IS451" s="106"/>
      <c r="IT451" s="106"/>
      <c r="IU451" s="106"/>
      <c r="IV451" s="106"/>
      <c r="IW451" s="106"/>
      <c r="IX451" s="106"/>
      <c r="IY451" s="106"/>
      <c r="IZ451" s="106"/>
      <c r="JA451" s="106"/>
      <c r="JB451" s="106"/>
      <c r="JC451" s="106"/>
      <c r="JD451" s="106"/>
      <c r="JE451" s="106"/>
      <c r="JF451" s="106"/>
      <c r="JG451" s="106"/>
      <c r="JH451" s="106"/>
      <c r="JI451" s="106"/>
      <c r="JJ451" s="106"/>
      <c r="JK451" s="106"/>
      <c r="JL451" s="106"/>
      <c r="JM451" s="106"/>
      <c r="JN451" s="106"/>
      <c r="JO451" s="106"/>
      <c r="JP451" s="106"/>
      <c r="JQ451" s="106"/>
      <c r="JR451" s="106"/>
      <c r="JS451" s="106"/>
      <c r="JT451" s="106"/>
      <c r="JU451" s="106"/>
      <c r="JV451" s="106"/>
      <c r="JW451" s="106"/>
      <c r="JX451" s="106"/>
      <c r="JY451" s="106"/>
      <c r="JZ451" s="106"/>
      <c r="KA451" s="106"/>
      <c r="KB451" s="106"/>
      <c r="KC451" s="106"/>
      <c r="KD451" s="106"/>
      <c r="KE451" s="106"/>
      <c r="KF451" s="106"/>
      <c r="KG451" s="106"/>
      <c r="KH451" s="106"/>
      <c r="KI451" s="106"/>
      <c r="KJ451" s="106"/>
      <c r="KK451" s="106"/>
      <c r="KL451" s="106"/>
      <c r="KM451" s="106"/>
      <c r="KN451" s="106"/>
      <c r="KO451" s="106"/>
      <c r="KP451" s="106"/>
      <c r="KQ451" s="106"/>
      <c r="KR451" s="106"/>
      <c r="KS451" s="106"/>
      <c r="KT451" s="106"/>
      <c r="KU451" s="106"/>
      <c r="KV451" s="106"/>
      <c r="KW451" s="106"/>
      <c r="KX451" s="106"/>
      <c r="KY451" s="106"/>
      <c r="KZ451" s="106"/>
      <c r="LA451" s="106"/>
      <c r="LB451" s="106"/>
      <c r="LC451" s="106"/>
      <c r="LD451" s="106"/>
      <c r="LE451" s="106"/>
      <c r="LF451" s="106"/>
      <c r="LG451" s="106"/>
      <c r="LH451" s="106"/>
      <c r="LI451" s="106"/>
      <c r="LJ451" s="106"/>
      <c r="LK451" s="106"/>
      <c r="LL451" s="106"/>
      <c r="LM451" s="106"/>
      <c r="LN451" s="106"/>
      <c r="LO451" s="106"/>
      <c r="LP451" s="106"/>
      <c r="LQ451" s="106"/>
      <c r="LR451" s="106"/>
      <c r="LS451" s="106"/>
      <c r="LT451" s="106"/>
      <c r="LU451" s="106"/>
      <c r="LV451" s="106"/>
      <c r="LW451" s="106"/>
      <c r="LX451" s="106"/>
      <c r="LY451" s="106"/>
      <c r="LZ451" s="106"/>
      <c r="MA451" s="106"/>
      <c r="MB451" s="106"/>
      <c r="MC451" s="106"/>
      <c r="MD451" s="106"/>
      <c r="ME451" s="106"/>
      <c r="MF451" s="106"/>
      <c r="MG451" s="106"/>
      <c r="MH451" s="106"/>
      <c r="MI451" s="106"/>
      <c r="MJ451" s="106"/>
      <c r="MK451" s="106"/>
      <c r="ML451" s="106"/>
      <c r="MM451" s="106"/>
      <c r="MN451" s="106"/>
      <c r="MO451" s="106"/>
      <c r="MP451" s="106"/>
      <c r="MQ451" s="106"/>
      <c r="MR451" s="106"/>
      <c r="MS451" s="106"/>
      <c r="MT451" s="106"/>
      <c r="MU451" s="106"/>
      <c r="MV451" s="106"/>
      <c r="MW451" s="106"/>
      <c r="MX451" s="106"/>
      <c r="MY451" s="106"/>
      <c r="MZ451" s="106"/>
      <c r="NA451" s="106"/>
      <c r="NB451" s="106"/>
      <c r="NC451" s="106"/>
      <c r="ND451" s="106"/>
      <c r="NE451" s="106"/>
      <c r="NF451" s="106"/>
      <c r="NG451" s="106"/>
      <c r="NH451" s="106"/>
      <c r="NI451" s="106"/>
      <c r="NJ451" s="106"/>
      <c r="NK451" s="106"/>
      <c r="NL451" s="106"/>
      <c r="NM451" s="106"/>
      <c r="NN451" s="106"/>
      <c r="NO451" s="106"/>
      <c r="NP451" s="106"/>
      <c r="NQ451" s="106"/>
      <c r="NR451" s="106"/>
      <c r="NS451" s="106"/>
      <c r="NT451" s="106"/>
      <c r="NU451" s="106"/>
      <c r="NV451" s="106"/>
      <c r="NW451" s="106"/>
      <c r="NX451" s="106"/>
      <c r="NY451" s="106"/>
      <c r="NZ451" s="106"/>
      <c r="OA451" s="106"/>
      <c r="OB451" s="106"/>
      <c r="OC451" s="106"/>
      <c r="OD451" s="106"/>
      <c r="OE451" s="106"/>
      <c r="OF451" s="106"/>
      <c r="OG451" s="106"/>
      <c r="OH451" s="106"/>
      <c r="OI451" s="106"/>
      <c r="OJ451" s="106"/>
      <c r="OK451" s="106"/>
      <c r="OL451" s="106"/>
      <c r="OM451" s="106"/>
      <c r="ON451" s="106"/>
      <c r="OO451" s="106"/>
      <c r="OP451" s="106"/>
      <c r="OQ451" s="106"/>
      <c r="OR451" s="106"/>
      <c r="OS451" s="106"/>
      <c r="OT451" s="106"/>
      <c r="OU451" s="106"/>
      <c r="OV451" s="106"/>
      <c r="OW451" s="106"/>
      <c r="OX451" s="106"/>
      <c r="OY451" s="106"/>
      <c r="OZ451" s="106"/>
      <c r="PA451" s="106"/>
      <c r="PB451" s="106"/>
      <c r="PC451" s="106"/>
      <c r="PD451" s="106"/>
      <c r="PE451" s="106"/>
      <c r="PF451" s="106"/>
      <c r="PG451" s="106"/>
      <c r="PH451" s="106"/>
      <c r="PI451" s="106"/>
      <c r="PJ451" s="106"/>
      <c r="PK451" s="106"/>
      <c r="PL451" s="106"/>
      <c r="PM451" s="106"/>
      <c r="PN451" s="106"/>
      <c r="PO451" s="106"/>
      <c r="PP451" s="106"/>
      <c r="PQ451" s="106"/>
      <c r="PR451" s="106"/>
      <c r="PS451" s="106"/>
      <c r="PT451" s="106"/>
      <c r="PU451" s="106"/>
      <c r="PV451" s="106"/>
      <c r="PW451" s="106"/>
      <c r="PX451" s="106"/>
      <c r="PY451" s="106"/>
      <c r="PZ451" s="106"/>
      <c r="QA451" s="106"/>
      <c r="QB451" s="106"/>
      <c r="QC451" s="106"/>
      <c r="QD451" s="106"/>
      <c r="QE451" s="106"/>
      <c r="QF451" s="106"/>
      <c r="QG451" s="106"/>
      <c r="QH451" s="106"/>
      <c r="QI451" s="106"/>
      <c r="QJ451" s="106"/>
      <c r="QK451" s="106"/>
      <c r="QL451" s="106"/>
      <c r="QM451" s="106"/>
      <c r="QN451" s="106"/>
      <c r="QO451" s="106"/>
      <c r="QP451" s="106"/>
      <c r="QQ451" s="106"/>
      <c r="QR451" s="106"/>
      <c r="QS451" s="106"/>
      <c r="QT451" s="106"/>
      <c r="QU451" s="106"/>
      <c r="QV451" s="106"/>
      <c r="QW451" s="106"/>
      <c r="QX451" s="106"/>
      <c r="QY451" s="106"/>
      <c r="QZ451" s="106"/>
      <c r="RA451" s="106"/>
      <c r="RB451" s="106"/>
      <c r="RC451" s="106"/>
      <c r="RD451" s="106"/>
      <c r="RE451" s="106"/>
      <c r="RF451" s="106"/>
      <c r="RG451" s="106"/>
      <c r="RH451" s="106"/>
      <c r="RI451" s="106"/>
      <c r="RJ451" s="106"/>
      <c r="RK451" s="106"/>
      <c r="RL451" s="106"/>
      <c r="RM451" s="106"/>
      <c r="RN451" s="106"/>
      <c r="RO451" s="106"/>
      <c r="RP451" s="106"/>
      <c r="RQ451" s="106"/>
      <c r="RR451" s="106"/>
    </row>
    <row r="452" spans="1:486" x14ac:dyDescent="0.3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14"/>
      <c r="Q452" s="114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06"/>
      <c r="EZ452" s="106"/>
      <c r="FA452" s="106"/>
      <c r="FB452" s="106"/>
      <c r="FC452" s="106"/>
      <c r="FD452" s="106"/>
      <c r="FE452" s="106"/>
      <c r="FF452" s="106"/>
      <c r="FG452" s="106"/>
      <c r="FH452" s="106"/>
      <c r="FI452" s="106"/>
      <c r="FJ452" s="106"/>
      <c r="FK452" s="106"/>
      <c r="FL452" s="106"/>
      <c r="FM452" s="106"/>
      <c r="FN452" s="106"/>
      <c r="FO452" s="106"/>
      <c r="FP452" s="106"/>
      <c r="FQ452" s="106"/>
      <c r="FR452" s="106"/>
      <c r="FS452" s="106"/>
      <c r="FT452" s="106"/>
      <c r="FU452" s="106"/>
      <c r="FV452" s="106"/>
      <c r="FW452" s="106"/>
      <c r="FX452" s="106"/>
      <c r="FY452" s="106"/>
      <c r="FZ452" s="106"/>
      <c r="GA452" s="106"/>
      <c r="GB452" s="106"/>
      <c r="GC452" s="106"/>
      <c r="GD452" s="106"/>
      <c r="GE452" s="106"/>
      <c r="GF452" s="106"/>
      <c r="GG452" s="106"/>
      <c r="GH452" s="106"/>
      <c r="GI452" s="106"/>
      <c r="GJ452" s="106"/>
      <c r="GK452" s="106"/>
      <c r="GL452" s="106"/>
      <c r="GM452" s="106"/>
      <c r="GN452" s="106"/>
      <c r="GO452" s="106"/>
      <c r="GP452" s="106"/>
      <c r="GQ452" s="106"/>
      <c r="GR452" s="106"/>
      <c r="GS452" s="106"/>
      <c r="GT452" s="106"/>
      <c r="GU452" s="106"/>
      <c r="GV452" s="106"/>
      <c r="GW452" s="106"/>
      <c r="GX452" s="106"/>
      <c r="GY452" s="106"/>
      <c r="GZ452" s="106"/>
      <c r="HA452" s="106"/>
      <c r="HB452" s="106"/>
      <c r="HC452" s="106"/>
      <c r="HD452" s="106"/>
      <c r="HE452" s="106"/>
      <c r="HF452" s="106"/>
      <c r="HG452" s="106"/>
      <c r="HH452" s="106"/>
      <c r="HI452" s="106"/>
      <c r="HJ452" s="106"/>
      <c r="HK452" s="106"/>
      <c r="HL452" s="106"/>
      <c r="HM452" s="106"/>
      <c r="HN452" s="106"/>
      <c r="HO452" s="106"/>
      <c r="HP452" s="106"/>
      <c r="HQ452" s="106"/>
      <c r="HR452" s="106"/>
      <c r="HS452" s="106"/>
      <c r="HT452" s="106"/>
      <c r="HU452" s="106"/>
      <c r="HV452" s="106"/>
      <c r="HW452" s="106"/>
      <c r="HX452" s="106"/>
      <c r="HY452" s="106"/>
      <c r="HZ452" s="106"/>
      <c r="IA452" s="106"/>
      <c r="IB452" s="106"/>
      <c r="IC452" s="106"/>
      <c r="ID452" s="106"/>
      <c r="IE452" s="106"/>
      <c r="IF452" s="106"/>
      <c r="IG452" s="106"/>
      <c r="IH452" s="106"/>
      <c r="II452" s="106"/>
      <c r="IJ452" s="106"/>
      <c r="IK452" s="106"/>
      <c r="IL452" s="106"/>
      <c r="IM452" s="106"/>
      <c r="IN452" s="106"/>
      <c r="IO452" s="106"/>
      <c r="IP452" s="106"/>
      <c r="IQ452" s="106"/>
      <c r="IR452" s="106"/>
      <c r="IS452" s="106"/>
      <c r="IT452" s="106"/>
      <c r="IU452" s="106"/>
      <c r="IV452" s="106"/>
      <c r="IW452" s="106"/>
      <c r="IX452" s="106"/>
      <c r="IY452" s="106"/>
      <c r="IZ452" s="106"/>
      <c r="JA452" s="106"/>
      <c r="JB452" s="106"/>
      <c r="JC452" s="106"/>
      <c r="JD452" s="106"/>
      <c r="JE452" s="106"/>
      <c r="JF452" s="106"/>
      <c r="JG452" s="106"/>
      <c r="JH452" s="106"/>
      <c r="JI452" s="106"/>
      <c r="JJ452" s="106"/>
      <c r="JK452" s="106"/>
      <c r="JL452" s="106"/>
      <c r="JM452" s="106"/>
      <c r="JN452" s="106"/>
      <c r="JO452" s="106"/>
      <c r="JP452" s="106"/>
      <c r="JQ452" s="106"/>
      <c r="JR452" s="106"/>
      <c r="JS452" s="106"/>
      <c r="JT452" s="106"/>
      <c r="JU452" s="106"/>
      <c r="JV452" s="106"/>
      <c r="JW452" s="106"/>
      <c r="JX452" s="106"/>
      <c r="JY452" s="106"/>
      <c r="JZ452" s="106"/>
      <c r="KA452" s="106"/>
      <c r="KB452" s="106"/>
      <c r="KC452" s="106"/>
      <c r="KD452" s="106"/>
      <c r="KE452" s="106"/>
      <c r="KF452" s="106"/>
      <c r="KG452" s="106"/>
      <c r="KH452" s="106"/>
      <c r="KI452" s="106"/>
      <c r="KJ452" s="106"/>
      <c r="KK452" s="106"/>
      <c r="KL452" s="106"/>
      <c r="KM452" s="106"/>
      <c r="KN452" s="106"/>
      <c r="KO452" s="106"/>
      <c r="KP452" s="106"/>
      <c r="KQ452" s="106"/>
      <c r="KR452" s="106"/>
      <c r="KS452" s="106"/>
      <c r="KT452" s="106"/>
      <c r="KU452" s="106"/>
      <c r="KV452" s="106"/>
      <c r="KW452" s="106"/>
      <c r="KX452" s="106"/>
      <c r="KY452" s="106"/>
      <c r="KZ452" s="106"/>
      <c r="LA452" s="106"/>
      <c r="LB452" s="106"/>
      <c r="LC452" s="106"/>
      <c r="LD452" s="106"/>
      <c r="LE452" s="106"/>
      <c r="LF452" s="106"/>
      <c r="LG452" s="106"/>
      <c r="LH452" s="106"/>
      <c r="LI452" s="106"/>
      <c r="LJ452" s="106"/>
      <c r="LK452" s="106"/>
      <c r="LL452" s="106"/>
      <c r="LM452" s="106"/>
      <c r="LN452" s="106"/>
      <c r="LO452" s="106"/>
      <c r="LP452" s="106"/>
      <c r="LQ452" s="106"/>
      <c r="LR452" s="106"/>
      <c r="LS452" s="106"/>
      <c r="LT452" s="106"/>
      <c r="LU452" s="106"/>
      <c r="LV452" s="106"/>
      <c r="LW452" s="106"/>
      <c r="LX452" s="106"/>
      <c r="LY452" s="106"/>
      <c r="LZ452" s="106"/>
      <c r="MA452" s="106"/>
      <c r="MB452" s="106"/>
      <c r="MC452" s="106"/>
      <c r="MD452" s="106"/>
      <c r="ME452" s="106"/>
      <c r="MF452" s="106"/>
      <c r="MG452" s="106"/>
      <c r="MH452" s="106"/>
      <c r="MI452" s="106"/>
      <c r="MJ452" s="106"/>
      <c r="MK452" s="106"/>
      <c r="ML452" s="106"/>
      <c r="MM452" s="106"/>
      <c r="MN452" s="106"/>
      <c r="MO452" s="106"/>
      <c r="MP452" s="106"/>
      <c r="MQ452" s="106"/>
      <c r="MR452" s="106"/>
      <c r="MS452" s="106"/>
      <c r="MT452" s="106"/>
      <c r="MU452" s="106"/>
      <c r="MV452" s="106"/>
      <c r="MW452" s="106"/>
      <c r="MX452" s="106"/>
      <c r="MY452" s="106"/>
      <c r="MZ452" s="106"/>
      <c r="NA452" s="106"/>
      <c r="NB452" s="106"/>
      <c r="NC452" s="106"/>
      <c r="ND452" s="106"/>
      <c r="NE452" s="106"/>
      <c r="NF452" s="106"/>
      <c r="NG452" s="106"/>
      <c r="NH452" s="106"/>
      <c r="NI452" s="106"/>
      <c r="NJ452" s="106"/>
      <c r="NK452" s="106"/>
      <c r="NL452" s="106"/>
      <c r="NM452" s="106"/>
      <c r="NN452" s="106"/>
      <c r="NO452" s="106"/>
      <c r="NP452" s="106"/>
      <c r="NQ452" s="106"/>
      <c r="NR452" s="106"/>
      <c r="NS452" s="106"/>
      <c r="NT452" s="106"/>
      <c r="NU452" s="106"/>
      <c r="NV452" s="106"/>
      <c r="NW452" s="106"/>
      <c r="NX452" s="106"/>
      <c r="NY452" s="106"/>
      <c r="NZ452" s="106"/>
      <c r="OA452" s="106"/>
      <c r="OB452" s="106"/>
      <c r="OC452" s="106"/>
      <c r="OD452" s="106"/>
      <c r="OE452" s="106"/>
      <c r="OF452" s="106"/>
      <c r="OG452" s="106"/>
      <c r="OH452" s="106"/>
      <c r="OI452" s="106"/>
      <c r="OJ452" s="106"/>
      <c r="OK452" s="106"/>
      <c r="OL452" s="106"/>
      <c r="OM452" s="106"/>
      <c r="ON452" s="106"/>
      <c r="OO452" s="106"/>
      <c r="OP452" s="106"/>
      <c r="OQ452" s="106"/>
      <c r="OR452" s="106"/>
      <c r="OS452" s="106"/>
      <c r="OT452" s="106"/>
      <c r="OU452" s="106"/>
      <c r="OV452" s="106"/>
      <c r="OW452" s="106"/>
      <c r="OX452" s="106"/>
      <c r="OY452" s="106"/>
      <c r="OZ452" s="106"/>
      <c r="PA452" s="106"/>
      <c r="PB452" s="106"/>
      <c r="PC452" s="106"/>
      <c r="PD452" s="106"/>
      <c r="PE452" s="106"/>
      <c r="PF452" s="106"/>
      <c r="PG452" s="106"/>
      <c r="PH452" s="106"/>
      <c r="PI452" s="106"/>
      <c r="PJ452" s="106"/>
      <c r="PK452" s="106"/>
      <c r="PL452" s="106"/>
      <c r="PM452" s="106"/>
      <c r="PN452" s="106"/>
      <c r="PO452" s="106"/>
      <c r="PP452" s="106"/>
      <c r="PQ452" s="106"/>
      <c r="PR452" s="106"/>
      <c r="PS452" s="106"/>
      <c r="PT452" s="106"/>
      <c r="PU452" s="106"/>
      <c r="PV452" s="106"/>
      <c r="PW452" s="106"/>
      <c r="PX452" s="106"/>
      <c r="PY452" s="106"/>
      <c r="PZ452" s="106"/>
      <c r="QA452" s="106"/>
      <c r="QB452" s="106"/>
      <c r="QC452" s="106"/>
      <c r="QD452" s="106"/>
      <c r="QE452" s="106"/>
      <c r="QF452" s="106"/>
      <c r="QG452" s="106"/>
      <c r="QH452" s="106"/>
      <c r="QI452" s="106"/>
      <c r="QJ452" s="106"/>
      <c r="QK452" s="106"/>
      <c r="QL452" s="106"/>
      <c r="QM452" s="106"/>
      <c r="QN452" s="106"/>
      <c r="QO452" s="106"/>
      <c r="QP452" s="106"/>
      <c r="QQ452" s="106"/>
      <c r="QR452" s="106"/>
      <c r="QS452" s="106"/>
      <c r="QT452" s="106"/>
      <c r="QU452" s="106"/>
      <c r="QV452" s="106"/>
      <c r="QW452" s="106"/>
      <c r="QX452" s="106"/>
      <c r="QY452" s="106"/>
      <c r="QZ452" s="106"/>
      <c r="RA452" s="106"/>
      <c r="RB452" s="106"/>
      <c r="RC452" s="106"/>
      <c r="RD452" s="106"/>
      <c r="RE452" s="106"/>
      <c r="RF452" s="106"/>
      <c r="RG452" s="106"/>
      <c r="RH452" s="106"/>
      <c r="RI452" s="106"/>
      <c r="RJ452" s="106"/>
      <c r="RK452" s="106"/>
      <c r="RL452" s="106"/>
      <c r="RM452" s="106"/>
      <c r="RN452" s="106"/>
      <c r="RO452" s="106"/>
      <c r="RP452" s="106"/>
      <c r="RQ452" s="106"/>
      <c r="RR452" s="106"/>
    </row>
    <row r="453" spans="1:486" x14ac:dyDescent="0.3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14"/>
      <c r="Q453" s="114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06"/>
      <c r="EZ453" s="106"/>
      <c r="FA453" s="106"/>
      <c r="FB453" s="106"/>
      <c r="FC453" s="106"/>
      <c r="FD453" s="106"/>
      <c r="FE453" s="106"/>
      <c r="FF453" s="106"/>
      <c r="FG453" s="106"/>
      <c r="FH453" s="106"/>
      <c r="FI453" s="106"/>
      <c r="FJ453" s="106"/>
      <c r="FK453" s="106"/>
      <c r="FL453" s="106"/>
      <c r="FM453" s="106"/>
      <c r="FN453" s="106"/>
      <c r="FO453" s="106"/>
      <c r="FP453" s="106"/>
      <c r="FQ453" s="106"/>
      <c r="FR453" s="106"/>
      <c r="FS453" s="106"/>
      <c r="FT453" s="106"/>
      <c r="FU453" s="106"/>
      <c r="FV453" s="106"/>
      <c r="FW453" s="106"/>
      <c r="FX453" s="106"/>
      <c r="FY453" s="106"/>
      <c r="FZ453" s="106"/>
      <c r="GA453" s="106"/>
      <c r="GB453" s="106"/>
      <c r="GC453" s="106"/>
      <c r="GD453" s="106"/>
      <c r="GE453" s="106"/>
      <c r="GF453" s="106"/>
      <c r="GG453" s="106"/>
      <c r="GH453" s="106"/>
      <c r="GI453" s="106"/>
      <c r="GJ453" s="106"/>
      <c r="GK453" s="106"/>
      <c r="GL453" s="106"/>
      <c r="GM453" s="106"/>
      <c r="GN453" s="106"/>
      <c r="GO453" s="106"/>
      <c r="GP453" s="106"/>
      <c r="GQ453" s="106"/>
      <c r="GR453" s="106"/>
      <c r="GS453" s="106"/>
      <c r="GT453" s="106"/>
      <c r="GU453" s="106"/>
      <c r="GV453" s="106"/>
      <c r="GW453" s="106"/>
      <c r="GX453" s="106"/>
      <c r="GY453" s="106"/>
      <c r="GZ453" s="106"/>
      <c r="HA453" s="106"/>
      <c r="HB453" s="106"/>
      <c r="HC453" s="106"/>
      <c r="HD453" s="106"/>
      <c r="HE453" s="106"/>
      <c r="HF453" s="106"/>
      <c r="HG453" s="106"/>
      <c r="HH453" s="106"/>
      <c r="HI453" s="106"/>
      <c r="HJ453" s="106"/>
      <c r="HK453" s="106"/>
      <c r="HL453" s="106"/>
      <c r="HM453" s="106"/>
      <c r="HN453" s="106"/>
      <c r="HO453" s="106"/>
      <c r="HP453" s="106"/>
      <c r="HQ453" s="106"/>
      <c r="HR453" s="106"/>
      <c r="HS453" s="106"/>
      <c r="HT453" s="106"/>
      <c r="HU453" s="106"/>
      <c r="HV453" s="106"/>
      <c r="HW453" s="106"/>
      <c r="HX453" s="106"/>
      <c r="HY453" s="106"/>
      <c r="HZ453" s="106"/>
      <c r="IA453" s="106"/>
      <c r="IB453" s="106"/>
      <c r="IC453" s="106"/>
      <c r="ID453" s="106"/>
      <c r="IE453" s="106"/>
      <c r="IF453" s="106"/>
      <c r="IG453" s="106"/>
      <c r="IH453" s="106"/>
      <c r="II453" s="106"/>
      <c r="IJ453" s="106"/>
      <c r="IK453" s="106"/>
      <c r="IL453" s="106"/>
      <c r="IM453" s="106"/>
      <c r="IN453" s="106"/>
      <c r="IO453" s="106"/>
      <c r="IP453" s="106"/>
      <c r="IQ453" s="106"/>
      <c r="IR453" s="106"/>
      <c r="IS453" s="106"/>
      <c r="IT453" s="106"/>
      <c r="IU453" s="106"/>
      <c r="IV453" s="106"/>
      <c r="IW453" s="106"/>
      <c r="IX453" s="106"/>
      <c r="IY453" s="106"/>
      <c r="IZ453" s="106"/>
      <c r="JA453" s="106"/>
      <c r="JB453" s="106"/>
      <c r="JC453" s="106"/>
      <c r="JD453" s="106"/>
      <c r="JE453" s="106"/>
      <c r="JF453" s="106"/>
      <c r="JG453" s="106"/>
      <c r="JH453" s="106"/>
      <c r="JI453" s="106"/>
      <c r="JJ453" s="106"/>
      <c r="JK453" s="106"/>
      <c r="JL453" s="106"/>
      <c r="JM453" s="106"/>
      <c r="JN453" s="106"/>
      <c r="JO453" s="106"/>
      <c r="JP453" s="106"/>
      <c r="JQ453" s="106"/>
      <c r="JR453" s="106"/>
      <c r="JS453" s="106"/>
      <c r="JT453" s="106"/>
      <c r="JU453" s="106"/>
      <c r="JV453" s="106"/>
      <c r="JW453" s="106"/>
      <c r="JX453" s="106"/>
      <c r="JY453" s="106"/>
      <c r="JZ453" s="106"/>
      <c r="KA453" s="106"/>
      <c r="KB453" s="106"/>
      <c r="KC453" s="106"/>
      <c r="KD453" s="106"/>
      <c r="KE453" s="106"/>
      <c r="KF453" s="106"/>
      <c r="KG453" s="106"/>
      <c r="KH453" s="106"/>
      <c r="KI453" s="106"/>
      <c r="KJ453" s="106"/>
      <c r="KK453" s="106"/>
      <c r="KL453" s="106"/>
      <c r="KM453" s="106"/>
      <c r="KN453" s="106"/>
      <c r="KO453" s="106"/>
      <c r="KP453" s="106"/>
      <c r="KQ453" s="106"/>
      <c r="KR453" s="106"/>
      <c r="KS453" s="106"/>
      <c r="KT453" s="106"/>
      <c r="KU453" s="106"/>
      <c r="KV453" s="106"/>
      <c r="KW453" s="106"/>
      <c r="KX453" s="106"/>
      <c r="KY453" s="106"/>
      <c r="KZ453" s="106"/>
      <c r="LA453" s="106"/>
      <c r="LB453" s="106"/>
      <c r="LC453" s="106"/>
      <c r="LD453" s="106"/>
      <c r="LE453" s="106"/>
      <c r="LF453" s="106"/>
      <c r="LG453" s="106"/>
      <c r="LH453" s="106"/>
      <c r="LI453" s="106"/>
      <c r="LJ453" s="106"/>
      <c r="LK453" s="106"/>
      <c r="LL453" s="106"/>
      <c r="LM453" s="106"/>
      <c r="LN453" s="106"/>
      <c r="LO453" s="106"/>
      <c r="LP453" s="106"/>
      <c r="LQ453" s="106"/>
      <c r="LR453" s="106"/>
      <c r="LS453" s="106"/>
      <c r="LT453" s="106"/>
      <c r="LU453" s="106"/>
      <c r="LV453" s="106"/>
      <c r="LW453" s="106"/>
      <c r="LX453" s="106"/>
      <c r="LY453" s="106"/>
      <c r="LZ453" s="106"/>
      <c r="MA453" s="106"/>
      <c r="MB453" s="106"/>
      <c r="MC453" s="106"/>
      <c r="MD453" s="106"/>
      <c r="ME453" s="106"/>
      <c r="MF453" s="106"/>
      <c r="MG453" s="106"/>
      <c r="MH453" s="106"/>
      <c r="MI453" s="106"/>
      <c r="MJ453" s="106"/>
      <c r="MK453" s="106"/>
      <c r="ML453" s="106"/>
      <c r="MM453" s="106"/>
      <c r="MN453" s="106"/>
      <c r="MO453" s="106"/>
      <c r="MP453" s="106"/>
      <c r="MQ453" s="106"/>
      <c r="MR453" s="106"/>
      <c r="MS453" s="106"/>
      <c r="MT453" s="106"/>
      <c r="MU453" s="106"/>
      <c r="MV453" s="106"/>
      <c r="MW453" s="106"/>
      <c r="MX453" s="106"/>
      <c r="MY453" s="106"/>
      <c r="MZ453" s="106"/>
      <c r="NA453" s="106"/>
      <c r="NB453" s="106"/>
      <c r="NC453" s="106"/>
      <c r="ND453" s="106"/>
      <c r="NE453" s="106"/>
      <c r="NF453" s="106"/>
      <c r="NG453" s="106"/>
      <c r="NH453" s="106"/>
      <c r="NI453" s="106"/>
      <c r="NJ453" s="106"/>
      <c r="NK453" s="106"/>
      <c r="NL453" s="106"/>
      <c r="NM453" s="106"/>
      <c r="NN453" s="106"/>
      <c r="NO453" s="106"/>
      <c r="NP453" s="106"/>
      <c r="NQ453" s="106"/>
      <c r="NR453" s="106"/>
      <c r="NS453" s="106"/>
      <c r="NT453" s="106"/>
      <c r="NU453" s="106"/>
      <c r="NV453" s="106"/>
      <c r="NW453" s="106"/>
      <c r="NX453" s="106"/>
      <c r="NY453" s="106"/>
      <c r="NZ453" s="106"/>
      <c r="OA453" s="106"/>
      <c r="OB453" s="106"/>
      <c r="OC453" s="106"/>
      <c r="OD453" s="106"/>
      <c r="OE453" s="106"/>
      <c r="OF453" s="106"/>
      <c r="OG453" s="106"/>
      <c r="OH453" s="106"/>
      <c r="OI453" s="106"/>
      <c r="OJ453" s="106"/>
      <c r="OK453" s="106"/>
      <c r="OL453" s="106"/>
      <c r="OM453" s="106"/>
      <c r="ON453" s="106"/>
      <c r="OO453" s="106"/>
      <c r="OP453" s="106"/>
      <c r="OQ453" s="106"/>
      <c r="OR453" s="106"/>
      <c r="OS453" s="106"/>
      <c r="OT453" s="106"/>
      <c r="OU453" s="106"/>
      <c r="OV453" s="106"/>
      <c r="OW453" s="106"/>
      <c r="OX453" s="106"/>
      <c r="OY453" s="106"/>
      <c r="OZ453" s="106"/>
      <c r="PA453" s="106"/>
      <c r="PB453" s="106"/>
      <c r="PC453" s="106"/>
      <c r="PD453" s="106"/>
      <c r="PE453" s="106"/>
      <c r="PF453" s="106"/>
      <c r="PG453" s="106"/>
      <c r="PH453" s="106"/>
      <c r="PI453" s="106"/>
      <c r="PJ453" s="106"/>
      <c r="PK453" s="106"/>
      <c r="PL453" s="106"/>
      <c r="PM453" s="106"/>
      <c r="PN453" s="106"/>
      <c r="PO453" s="106"/>
      <c r="PP453" s="106"/>
      <c r="PQ453" s="106"/>
      <c r="PR453" s="106"/>
      <c r="PS453" s="106"/>
      <c r="PT453" s="106"/>
      <c r="PU453" s="106"/>
      <c r="PV453" s="106"/>
      <c r="PW453" s="106"/>
      <c r="PX453" s="106"/>
      <c r="PY453" s="106"/>
      <c r="PZ453" s="106"/>
      <c r="QA453" s="106"/>
      <c r="QB453" s="106"/>
      <c r="QC453" s="106"/>
      <c r="QD453" s="106"/>
      <c r="QE453" s="106"/>
      <c r="QF453" s="106"/>
      <c r="QG453" s="106"/>
      <c r="QH453" s="106"/>
      <c r="QI453" s="106"/>
      <c r="QJ453" s="106"/>
      <c r="QK453" s="106"/>
      <c r="QL453" s="106"/>
      <c r="QM453" s="106"/>
      <c r="QN453" s="106"/>
      <c r="QO453" s="106"/>
      <c r="QP453" s="106"/>
      <c r="QQ453" s="106"/>
      <c r="QR453" s="106"/>
      <c r="QS453" s="106"/>
      <c r="QT453" s="106"/>
      <c r="QU453" s="106"/>
      <c r="QV453" s="106"/>
      <c r="QW453" s="106"/>
      <c r="QX453" s="106"/>
      <c r="QY453" s="106"/>
      <c r="QZ453" s="106"/>
      <c r="RA453" s="106"/>
      <c r="RB453" s="106"/>
      <c r="RC453" s="106"/>
      <c r="RD453" s="106"/>
      <c r="RE453" s="106"/>
      <c r="RF453" s="106"/>
      <c r="RG453" s="106"/>
      <c r="RH453" s="106"/>
      <c r="RI453" s="106"/>
      <c r="RJ453" s="106"/>
      <c r="RK453" s="106"/>
      <c r="RL453" s="106"/>
      <c r="RM453" s="106"/>
      <c r="RN453" s="106"/>
      <c r="RO453" s="106"/>
      <c r="RP453" s="106"/>
      <c r="RQ453" s="106"/>
      <c r="RR453" s="106"/>
    </row>
    <row r="454" spans="1:486" x14ac:dyDescent="0.3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14"/>
      <c r="Q454" s="114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06"/>
      <c r="EZ454" s="106"/>
      <c r="FA454" s="106"/>
      <c r="FB454" s="106"/>
      <c r="FC454" s="106"/>
      <c r="FD454" s="106"/>
      <c r="FE454" s="106"/>
      <c r="FF454" s="106"/>
      <c r="FG454" s="106"/>
      <c r="FH454" s="106"/>
      <c r="FI454" s="106"/>
      <c r="FJ454" s="106"/>
      <c r="FK454" s="106"/>
      <c r="FL454" s="106"/>
      <c r="FM454" s="106"/>
      <c r="FN454" s="106"/>
      <c r="FO454" s="106"/>
      <c r="FP454" s="106"/>
      <c r="FQ454" s="106"/>
      <c r="FR454" s="106"/>
      <c r="FS454" s="106"/>
      <c r="FT454" s="106"/>
      <c r="FU454" s="106"/>
      <c r="FV454" s="106"/>
      <c r="FW454" s="106"/>
      <c r="FX454" s="106"/>
      <c r="FY454" s="106"/>
      <c r="FZ454" s="106"/>
      <c r="GA454" s="106"/>
      <c r="GB454" s="106"/>
      <c r="GC454" s="106"/>
      <c r="GD454" s="106"/>
      <c r="GE454" s="106"/>
      <c r="GF454" s="106"/>
      <c r="GG454" s="106"/>
      <c r="GH454" s="106"/>
      <c r="GI454" s="106"/>
      <c r="GJ454" s="106"/>
      <c r="GK454" s="106"/>
      <c r="GL454" s="106"/>
      <c r="GM454" s="106"/>
      <c r="GN454" s="106"/>
      <c r="GO454" s="106"/>
      <c r="GP454" s="106"/>
      <c r="GQ454" s="106"/>
      <c r="GR454" s="106"/>
      <c r="GS454" s="106"/>
      <c r="GT454" s="106"/>
      <c r="GU454" s="106"/>
      <c r="GV454" s="106"/>
      <c r="GW454" s="106"/>
      <c r="GX454" s="106"/>
      <c r="GY454" s="106"/>
      <c r="GZ454" s="106"/>
      <c r="HA454" s="106"/>
      <c r="HB454" s="106"/>
      <c r="HC454" s="106"/>
      <c r="HD454" s="106"/>
      <c r="HE454" s="106"/>
      <c r="HF454" s="106"/>
      <c r="HG454" s="106"/>
      <c r="HH454" s="106"/>
      <c r="HI454" s="106"/>
      <c r="HJ454" s="106"/>
      <c r="HK454" s="106"/>
      <c r="HL454" s="106"/>
      <c r="HM454" s="106"/>
      <c r="HN454" s="106"/>
      <c r="HO454" s="106"/>
      <c r="HP454" s="106"/>
      <c r="HQ454" s="106"/>
      <c r="HR454" s="106"/>
      <c r="HS454" s="106"/>
      <c r="HT454" s="106"/>
      <c r="HU454" s="106"/>
      <c r="HV454" s="106"/>
      <c r="HW454" s="106"/>
      <c r="HX454" s="106"/>
      <c r="HY454" s="106"/>
      <c r="HZ454" s="106"/>
      <c r="IA454" s="106"/>
      <c r="IB454" s="106"/>
      <c r="IC454" s="106"/>
      <c r="ID454" s="106"/>
      <c r="IE454" s="106"/>
      <c r="IF454" s="106"/>
      <c r="IG454" s="106"/>
      <c r="IH454" s="106"/>
      <c r="II454" s="106"/>
      <c r="IJ454" s="106"/>
      <c r="IK454" s="106"/>
      <c r="IL454" s="106"/>
      <c r="IM454" s="106"/>
      <c r="IN454" s="106"/>
      <c r="IO454" s="106"/>
      <c r="IP454" s="106"/>
      <c r="IQ454" s="106"/>
      <c r="IR454" s="106"/>
      <c r="IS454" s="106"/>
      <c r="IT454" s="106"/>
      <c r="IU454" s="106"/>
      <c r="IV454" s="106"/>
      <c r="IW454" s="106"/>
      <c r="IX454" s="106"/>
      <c r="IY454" s="106"/>
      <c r="IZ454" s="106"/>
      <c r="JA454" s="106"/>
      <c r="JB454" s="106"/>
      <c r="JC454" s="106"/>
      <c r="JD454" s="106"/>
      <c r="JE454" s="106"/>
      <c r="JF454" s="106"/>
      <c r="JG454" s="106"/>
      <c r="JH454" s="106"/>
      <c r="JI454" s="106"/>
      <c r="JJ454" s="106"/>
      <c r="JK454" s="106"/>
      <c r="JL454" s="106"/>
      <c r="JM454" s="106"/>
      <c r="JN454" s="106"/>
      <c r="JO454" s="106"/>
      <c r="JP454" s="106"/>
      <c r="JQ454" s="106"/>
      <c r="JR454" s="106"/>
      <c r="JS454" s="106"/>
      <c r="JT454" s="106"/>
      <c r="JU454" s="106"/>
      <c r="JV454" s="106"/>
      <c r="JW454" s="106"/>
      <c r="JX454" s="106"/>
      <c r="JY454" s="106"/>
      <c r="JZ454" s="106"/>
      <c r="KA454" s="106"/>
      <c r="KB454" s="106"/>
      <c r="KC454" s="106"/>
      <c r="KD454" s="106"/>
      <c r="KE454" s="106"/>
      <c r="KF454" s="106"/>
      <c r="KG454" s="106"/>
      <c r="KH454" s="106"/>
      <c r="KI454" s="106"/>
      <c r="KJ454" s="106"/>
      <c r="KK454" s="106"/>
      <c r="KL454" s="106"/>
      <c r="KM454" s="106"/>
      <c r="KN454" s="106"/>
      <c r="KO454" s="106"/>
      <c r="KP454" s="106"/>
      <c r="KQ454" s="106"/>
      <c r="KR454" s="106"/>
      <c r="KS454" s="106"/>
      <c r="KT454" s="106"/>
      <c r="KU454" s="106"/>
      <c r="KV454" s="106"/>
      <c r="KW454" s="106"/>
      <c r="KX454" s="106"/>
      <c r="KY454" s="106"/>
      <c r="KZ454" s="106"/>
      <c r="LA454" s="106"/>
      <c r="LB454" s="106"/>
      <c r="LC454" s="106"/>
      <c r="LD454" s="106"/>
      <c r="LE454" s="106"/>
      <c r="LF454" s="106"/>
      <c r="LG454" s="106"/>
      <c r="LH454" s="106"/>
      <c r="LI454" s="106"/>
      <c r="LJ454" s="106"/>
      <c r="LK454" s="106"/>
      <c r="LL454" s="106"/>
      <c r="LM454" s="106"/>
      <c r="LN454" s="106"/>
      <c r="LO454" s="106"/>
      <c r="LP454" s="106"/>
      <c r="LQ454" s="106"/>
      <c r="LR454" s="106"/>
      <c r="LS454" s="106"/>
      <c r="LT454" s="106"/>
      <c r="LU454" s="106"/>
      <c r="LV454" s="106"/>
      <c r="LW454" s="106"/>
      <c r="LX454" s="106"/>
      <c r="LY454" s="106"/>
      <c r="LZ454" s="106"/>
      <c r="MA454" s="106"/>
      <c r="MB454" s="106"/>
      <c r="MC454" s="106"/>
      <c r="MD454" s="106"/>
      <c r="ME454" s="106"/>
      <c r="MF454" s="106"/>
      <c r="MG454" s="106"/>
      <c r="MH454" s="106"/>
      <c r="MI454" s="106"/>
      <c r="MJ454" s="106"/>
      <c r="MK454" s="106"/>
      <c r="ML454" s="106"/>
      <c r="MM454" s="106"/>
      <c r="MN454" s="106"/>
      <c r="MO454" s="106"/>
      <c r="MP454" s="106"/>
      <c r="MQ454" s="106"/>
      <c r="MR454" s="106"/>
      <c r="MS454" s="106"/>
      <c r="MT454" s="106"/>
      <c r="MU454" s="106"/>
      <c r="MV454" s="106"/>
      <c r="MW454" s="106"/>
      <c r="MX454" s="106"/>
      <c r="MY454" s="106"/>
      <c r="MZ454" s="106"/>
      <c r="NA454" s="106"/>
      <c r="NB454" s="106"/>
      <c r="NC454" s="106"/>
      <c r="ND454" s="106"/>
      <c r="NE454" s="106"/>
      <c r="NF454" s="106"/>
      <c r="NG454" s="106"/>
      <c r="NH454" s="106"/>
      <c r="NI454" s="106"/>
      <c r="NJ454" s="106"/>
      <c r="NK454" s="106"/>
      <c r="NL454" s="106"/>
      <c r="NM454" s="106"/>
      <c r="NN454" s="106"/>
      <c r="NO454" s="106"/>
      <c r="NP454" s="106"/>
      <c r="NQ454" s="106"/>
      <c r="NR454" s="106"/>
      <c r="NS454" s="106"/>
      <c r="NT454" s="106"/>
      <c r="NU454" s="106"/>
      <c r="NV454" s="106"/>
      <c r="NW454" s="106"/>
      <c r="NX454" s="106"/>
      <c r="NY454" s="106"/>
      <c r="NZ454" s="106"/>
      <c r="OA454" s="106"/>
      <c r="OB454" s="106"/>
      <c r="OC454" s="106"/>
      <c r="OD454" s="106"/>
      <c r="OE454" s="106"/>
      <c r="OF454" s="106"/>
      <c r="OG454" s="106"/>
      <c r="OH454" s="106"/>
      <c r="OI454" s="106"/>
      <c r="OJ454" s="106"/>
      <c r="OK454" s="106"/>
      <c r="OL454" s="106"/>
      <c r="OM454" s="106"/>
      <c r="ON454" s="106"/>
      <c r="OO454" s="106"/>
      <c r="OP454" s="106"/>
      <c r="OQ454" s="106"/>
      <c r="OR454" s="106"/>
      <c r="OS454" s="106"/>
      <c r="OT454" s="106"/>
      <c r="OU454" s="106"/>
      <c r="OV454" s="106"/>
      <c r="OW454" s="106"/>
      <c r="OX454" s="106"/>
      <c r="OY454" s="106"/>
      <c r="OZ454" s="106"/>
      <c r="PA454" s="106"/>
      <c r="PB454" s="106"/>
      <c r="PC454" s="106"/>
      <c r="PD454" s="106"/>
      <c r="PE454" s="106"/>
      <c r="PF454" s="106"/>
      <c r="PG454" s="106"/>
      <c r="PH454" s="106"/>
      <c r="PI454" s="106"/>
      <c r="PJ454" s="106"/>
      <c r="PK454" s="106"/>
      <c r="PL454" s="106"/>
      <c r="PM454" s="106"/>
      <c r="PN454" s="106"/>
      <c r="PO454" s="106"/>
      <c r="PP454" s="106"/>
      <c r="PQ454" s="106"/>
      <c r="PR454" s="106"/>
      <c r="PS454" s="106"/>
      <c r="PT454" s="106"/>
      <c r="PU454" s="106"/>
      <c r="PV454" s="106"/>
      <c r="PW454" s="106"/>
      <c r="PX454" s="106"/>
      <c r="PY454" s="106"/>
      <c r="PZ454" s="106"/>
      <c r="QA454" s="106"/>
      <c r="QB454" s="106"/>
      <c r="QC454" s="106"/>
      <c r="QD454" s="106"/>
      <c r="QE454" s="106"/>
      <c r="QF454" s="106"/>
      <c r="QG454" s="106"/>
      <c r="QH454" s="106"/>
      <c r="QI454" s="106"/>
      <c r="QJ454" s="106"/>
      <c r="QK454" s="106"/>
      <c r="QL454" s="106"/>
      <c r="QM454" s="106"/>
      <c r="QN454" s="106"/>
      <c r="QO454" s="106"/>
      <c r="QP454" s="106"/>
      <c r="QQ454" s="106"/>
      <c r="QR454" s="106"/>
      <c r="QS454" s="106"/>
      <c r="QT454" s="106"/>
      <c r="QU454" s="106"/>
      <c r="QV454" s="106"/>
      <c r="QW454" s="106"/>
      <c r="QX454" s="106"/>
      <c r="QY454" s="106"/>
      <c r="QZ454" s="106"/>
      <c r="RA454" s="106"/>
      <c r="RB454" s="106"/>
      <c r="RC454" s="106"/>
      <c r="RD454" s="106"/>
      <c r="RE454" s="106"/>
      <c r="RF454" s="106"/>
      <c r="RG454" s="106"/>
      <c r="RH454" s="106"/>
      <c r="RI454" s="106"/>
      <c r="RJ454" s="106"/>
      <c r="RK454" s="106"/>
      <c r="RL454" s="106"/>
      <c r="RM454" s="106"/>
      <c r="RN454" s="106"/>
      <c r="RO454" s="106"/>
      <c r="RP454" s="106"/>
      <c r="RQ454" s="106"/>
      <c r="RR454" s="106"/>
    </row>
    <row r="455" spans="1:486" x14ac:dyDescent="0.3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14"/>
      <c r="Q455" s="114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06"/>
      <c r="EZ455" s="106"/>
      <c r="FA455" s="106"/>
      <c r="FB455" s="106"/>
      <c r="FC455" s="106"/>
      <c r="FD455" s="106"/>
      <c r="FE455" s="106"/>
      <c r="FF455" s="106"/>
      <c r="FG455" s="106"/>
      <c r="FH455" s="106"/>
      <c r="FI455" s="106"/>
      <c r="FJ455" s="106"/>
      <c r="FK455" s="106"/>
      <c r="FL455" s="106"/>
      <c r="FM455" s="106"/>
      <c r="FN455" s="106"/>
      <c r="FO455" s="106"/>
      <c r="FP455" s="106"/>
      <c r="FQ455" s="106"/>
      <c r="FR455" s="106"/>
      <c r="FS455" s="106"/>
      <c r="FT455" s="106"/>
      <c r="FU455" s="106"/>
      <c r="FV455" s="106"/>
      <c r="FW455" s="106"/>
      <c r="FX455" s="106"/>
      <c r="FY455" s="106"/>
      <c r="FZ455" s="106"/>
      <c r="GA455" s="106"/>
      <c r="GB455" s="106"/>
      <c r="GC455" s="106"/>
      <c r="GD455" s="106"/>
      <c r="GE455" s="106"/>
      <c r="GF455" s="106"/>
      <c r="GG455" s="106"/>
      <c r="GH455" s="106"/>
      <c r="GI455" s="106"/>
      <c r="GJ455" s="106"/>
      <c r="GK455" s="106"/>
      <c r="GL455" s="106"/>
      <c r="GM455" s="106"/>
      <c r="GN455" s="106"/>
      <c r="GO455" s="106"/>
      <c r="GP455" s="106"/>
      <c r="GQ455" s="106"/>
      <c r="GR455" s="106"/>
      <c r="GS455" s="106"/>
      <c r="GT455" s="106"/>
      <c r="GU455" s="106"/>
      <c r="GV455" s="106"/>
      <c r="GW455" s="106"/>
      <c r="GX455" s="106"/>
      <c r="GY455" s="106"/>
      <c r="GZ455" s="106"/>
      <c r="HA455" s="106"/>
      <c r="HB455" s="106"/>
      <c r="HC455" s="106"/>
      <c r="HD455" s="106"/>
      <c r="HE455" s="106"/>
      <c r="HF455" s="106"/>
      <c r="HG455" s="106"/>
      <c r="HH455" s="106"/>
      <c r="HI455" s="106"/>
      <c r="HJ455" s="106"/>
      <c r="HK455" s="106"/>
      <c r="HL455" s="106"/>
      <c r="HM455" s="106"/>
      <c r="HN455" s="106"/>
      <c r="HO455" s="106"/>
      <c r="HP455" s="106"/>
      <c r="HQ455" s="106"/>
      <c r="HR455" s="106"/>
      <c r="HS455" s="106"/>
      <c r="HT455" s="106"/>
      <c r="HU455" s="106"/>
      <c r="HV455" s="106"/>
      <c r="HW455" s="106"/>
      <c r="HX455" s="106"/>
      <c r="HY455" s="106"/>
      <c r="HZ455" s="106"/>
      <c r="IA455" s="106"/>
      <c r="IB455" s="106"/>
      <c r="IC455" s="106"/>
      <c r="ID455" s="106"/>
      <c r="IE455" s="106"/>
      <c r="IF455" s="106"/>
      <c r="IG455" s="106"/>
      <c r="IH455" s="106"/>
      <c r="II455" s="106"/>
      <c r="IJ455" s="106"/>
      <c r="IK455" s="106"/>
      <c r="IL455" s="106"/>
      <c r="IM455" s="106"/>
      <c r="IN455" s="106"/>
      <c r="IO455" s="106"/>
      <c r="IP455" s="106"/>
      <c r="IQ455" s="106"/>
      <c r="IR455" s="106"/>
      <c r="IS455" s="106"/>
      <c r="IT455" s="106"/>
      <c r="IU455" s="106"/>
      <c r="IV455" s="106"/>
      <c r="IW455" s="106"/>
      <c r="IX455" s="106"/>
      <c r="IY455" s="106"/>
      <c r="IZ455" s="106"/>
      <c r="JA455" s="106"/>
      <c r="JB455" s="106"/>
      <c r="JC455" s="106"/>
      <c r="JD455" s="106"/>
      <c r="JE455" s="106"/>
      <c r="JF455" s="106"/>
      <c r="JG455" s="106"/>
      <c r="JH455" s="106"/>
      <c r="JI455" s="106"/>
      <c r="JJ455" s="106"/>
      <c r="JK455" s="106"/>
      <c r="JL455" s="106"/>
      <c r="JM455" s="106"/>
      <c r="JN455" s="106"/>
      <c r="JO455" s="106"/>
      <c r="JP455" s="106"/>
      <c r="JQ455" s="106"/>
      <c r="JR455" s="106"/>
      <c r="JS455" s="106"/>
      <c r="JT455" s="106"/>
      <c r="JU455" s="106"/>
      <c r="JV455" s="106"/>
      <c r="JW455" s="106"/>
      <c r="JX455" s="106"/>
      <c r="JY455" s="106"/>
      <c r="JZ455" s="106"/>
      <c r="KA455" s="106"/>
      <c r="KB455" s="106"/>
      <c r="KC455" s="106"/>
      <c r="KD455" s="106"/>
      <c r="KE455" s="106"/>
      <c r="KF455" s="106"/>
      <c r="KG455" s="106"/>
      <c r="KH455" s="106"/>
      <c r="KI455" s="106"/>
      <c r="KJ455" s="106"/>
      <c r="KK455" s="106"/>
      <c r="KL455" s="106"/>
      <c r="KM455" s="106"/>
      <c r="KN455" s="106"/>
      <c r="KO455" s="106"/>
      <c r="KP455" s="106"/>
      <c r="KQ455" s="106"/>
      <c r="KR455" s="106"/>
      <c r="KS455" s="106"/>
      <c r="KT455" s="106"/>
      <c r="KU455" s="106"/>
      <c r="KV455" s="106"/>
      <c r="KW455" s="106"/>
      <c r="KX455" s="106"/>
      <c r="KY455" s="106"/>
      <c r="KZ455" s="106"/>
      <c r="LA455" s="106"/>
      <c r="LB455" s="106"/>
      <c r="LC455" s="106"/>
      <c r="LD455" s="106"/>
      <c r="LE455" s="106"/>
      <c r="LF455" s="106"/>
      <c r="LG455" s="106"/>
      <c r="LH455" s="106"/>
      <c r="LI455" s="106"/>
      <c r="LJ455" s="106"/>
      <c r="LK455" s="106"/>
      <c r="LL455" s="106"/>
      <c r="LM455" s="106"/>
      <c r="LN455" s="106"/>
      <c r="LO455" s="106"/>
      <c r="LP455" s="106"/>
      <c r="LQ455" s="106"/>
      <c r="LR455" s="106"/>
      <c r="LS455" s="106"/>
      <c r="LT455" s="106"/>
      <c r="LU455" s="106"/>
      <c r="LV455" s="106"/>
      <c r="LW455" s="106"/>
      <c r="LX455" s="106"/>
      <c r="LY455" s="106"/>
      <c r="LZ455" s="106"/>
      <c r="MA455" s="106"/>
      <c r="MB455" s="106"/>
      <c r="MC455" s="106"/>
      <c r="MD455" s="106"/>
      <c r="ME455" s="106"/>
      <c r="MF455" s="106"/>
      <c r="MG455" s="106"/>
      <c r="MH455" s="106"/>
      <c r="MI455" s="106"/>
      <c r="MJ455" s="106"/>
      <c r="MK455" s="106"/>
      <c r="ML455" s="106"/>
      <c r="MM455" s="106"/>
      <c r="MN455" s="106"/>
      <c r="MO455" s="106"/>
      <c r="MP455" s="106"/>
      <c r="MQ455" s="106"/>
      <c r="MR455" s="106"/>
      <c r="MS455" s="106"/>
      <c r="MT455" s="106"/>
      <c r="MU455" s="106"/>
      <c r="MV455" s="106"/>
      <c r="MW455" s="106"/>
      <c r="MX455" s="106"/>
      <c r="MY455" s="106"/>
      <c r="MZ455" s="106"/>
      <c r="NA455" s="106"/>
      <c r="NB455" s="106"/>
      <c r="NC455" s="106"/>
      <c r="ND455" s="106"/>
      <c r="NE455" s="106"/>
      <c r="NF455" s="106"/>
      <c r="NG455" s="106"/>
      <c r="NH455" s="106"/>
      <c r="NI455" s="106"/>
      <c r="NJ455" s="106"/>
      <c r="NK455" s="106"/>
      <c r="NL455" s="106"/>
      <c r="NM455" s="106"/>
      <c r="NN455" s="106"/>
      <c r="NO455" s="106"/>
      <c r="NP455" s="106"/>
      <c r="NQ455" s="106"/>
      <c r="NR455" s="106"/>
      <c r="NS455" s="106"/>
      <c r="NT455" s="106"/>
      <c r="NU455" s="106"/>
      <c r="NV455" s="106"/>
      <c r="NW455" s="106"/>
      <c r="NX455" s="106"/>
      <c r="NY455" s="106"/>
      <c r="NZ455" s="106"/>
      <c r="OA455" s="106"/>
      <c r="OB455" s="106"/>
      <c r="OC455" s="106"/>
      <c r="OD455" s="106"/>
      <c r="OE455" s="106"/>
      <c r="OF455" s="106"/>
      <c r="OG455" s="106"/>
      <c r="OH455" s="106"/>
      <c r="OI455" s="106"/>
      <c r="OJ455" s="106"/>
      <c r="OK455" s="106"/>
      <c r="OL455" s="106"/>
      <c r="OM455" s="106"/>
      <c r="ON455" s="106"/>
      <c r="OO455" s="106"/>
      <c r="OP455" s="106"/>
      <c r="OQ455" s="106"/>
      <c r="OR455" s="106"/>
      <c r="OS455" s="106"/>
      <c r="OT455" s="106"/>
      <c r="OU455" s="106"/>
      <c r="OV455" s="106"/>
      <c r="OW455" s="106"/>
      <c r="OX455" s="106"/>
      <c r="OY455" s="106"/>
      <c r="OZ455" s="106"/>
      <c r="PA455" s="106"/>
      <c r="PB455" s="106"/>
      <c r="PC455" s="106"/>
      <c r="PD455" s="106"/>
      <c r="PE455" s="106"/>
      <c r="PF455" s="106"/>
      <c r="PG455" s="106"/>
      <c r="PH455" s="106"/>
      <c r="PI455" s="106"/>
      <c r="PJ455" s="106"/>
      <c r="PK455" s="106"/>
      <c r="PL455" s="106"/>
      <c r="PM455" s="106"/>
      <c r="PN455" s="106"/>
      <c r="PO455" s="106"/>
      <c r="PP455" s="106"/>
      <c r="PQ455" s="106"/>
      <c r="PR455" s="106"/>
      <c r="PS455" s="106"/>
      <c r="PT455" s="106"/>
      <c r="PU455" s="106"/>
      <c r="PV455" s="106"/>
      <c r="PW455" s="106"/>
      <c r="PX455" s="106"/>
      <c r="PY455" s="106"/>
      <c r="PZ455" s="106"/>
      <c r="QA455" s="106"/>
      <c r="QB455" s="106"/>
      <c r="QC455" s="106"/>
      <c r="QD455" s="106"/>
      <c r="QE455" s="106"/>
      <c r="QF455" s="106"/>
      <c r="QG455" s="106"/>
      <c r="QH455" s="106"/>
      <c r="QI455" s="106"/>
      <c r="QJ455" s="106"/>
      <c r="QK455" s="106"/>
      <c r="QL455" s="106"/>
      <c r="QM455" s="106"/>
      <c r="QN455" s="106"/>
      <c r="QO455" s="106"/>
      <c r="QP455" s="106"/>
      <c r="QQ455" s="106"/>
      <c r="QR455" s="106"/>
      <c r="QS455" s="106"/>
      <c r="QT455" s="106"/>
      <c r="QU455" s="106"/>
      <c r="QV455" s="106"/>
      <c r="QW455" s="106"/>
      <c r="QX455" s="106"/>
      <c r="QY455" s="106"/>
      <c r="QZ455" s="106"/>
      <c r="RA455" s="106"/>
      <c r="RB455" s="106"/>
      <c r="RC455" s="106"/>
      <c r="RD455" s="106"/>
      <c r="RE455" s="106"/>
      <c r="RF455" s="106"/>
      <c r="RG455" s="106"/>
      <c r="RH455" s="106"/>
      <c r="RI455" s="106"/>
      <c r="RJ455" s="106"/>
      <c r="RK455" s="106"/>
      <c r="RL455" s="106"/>
      <c r="RM455" s="106"/>
      <c r="RN455" s="106"/>
      <c r="RO455" s="106"/>
      <c r="RP455" s="106"/>
      <c r="RQ455" s="106"/>
      <c r="RR455" s="106"/>
    </row>
    <row r="456" spans="1:486" x14ac:dyDescent="0.3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14"/>
      <c r="Q456" s="114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06"/>
      <c r="EZ456" s="106"/>
      <c r="FA456" s="106"/>
      <c r="FB456" s="106"/>
      <c r="FC456" s="106"/>
      <c r="FD456" s="106"/>
      <c r="FE456" s="106"/>
      <c r="FF456" s="106"/>
      <c r="FG456" s="106"/>
      <c r="FH456" s="106"/>
      <c r="FI456" s="106"/>
      <c r="FJ456" s="106"/>
      <c r="FK456" s="106"/>
      <c r="FL456" s="106"/>
      <c r="FM456" s="106"/>
      <c r="FN456" s="106"/>
      <c r="FO456" s="106"/>
      <c r="FP456" s="106"/>
      <c r="FQ456" s="106"/>
      <c r="FR456" s="106"/>
      <c r="FS456" s="106"/>
      <c r="FT456" s="106"/>
      <c r="FU456" s="106"/>
      <c r="FV456" s="106"/>
      <c r="FW456" s="106"/>
      <c r="FX456" s="106"/>
      <c r="FY456" s="106"/>
      <c r="FZ456" s="106"/>
      <c r="GA456" s="106"/>
      <c r="GB456" s="106"/>
      <c r="GC456" s="106"/>
      <c r="GD456" s="106"/>
      <c r="GE456" s="106"/>
      <c r="GF456" s="106"/>
      <c r="GG456" s="106"/>
      <c r="GH456" s="106"/>
      <c r="GI456" s="106"/>
      <c r="GJ456" s="106"/>
      <c r="GK456" s="106"/>
      <c r="GL456" s="106"/>
      <c r="GM456" s="106"/>
      <c r="GN456" s="106"/>
      <c r="GO456" s="106"/>
      <c r="GP456" s="106"/>
      <c r="GQ456" s="106"/>
      <c r="GR456" s="106"/>
      <c r="GS456" s="106"/>
      <c r="GT456" s="106"/>
      <c r="GU456" s="106"/>
      <c r="GV456" s="106"/>
      <c r="GW456" s="106"/>
      <c r="GX456" s="106"/>
      <c r="GY456" s="106"/>
      <c r="GZ456" s="106"/>
      <c r="HA456" s="106"/>
      <c r="HB456" s="106"/>
      <c r="HC456" s="106"/>
      <c r="HD456" s="106"/>
      <c r="HE456" s="106"/>
      <c r="HF456" s="106"/>
      <c r="HG456" s="106"/>
      <c r="HH456" s="106"/>
      <c r="HI456" s="106"/>
      <c r="HJ456" s="106"/>
      <c r="HK456" s="106"/>
      <c r="HL456" s="106"/>
      <c r="HM456" s="106"/>
      <c r="HN456" s="106"/>
      <c r="HO456" s="106"/>
      <c r="HP456" s="106"/>
      <c r="HQ456" s="106"/>
      <c r="HR456" s="106"/>
      <c r="HS456" s="106"/>
      <c r="HT456" s="106"/>
      <c r="HU456" s="106"/>
      <c r="HV456" s="106"/>
      <c r="HW456" s="106"/>
      <c r="HX456" s="106"/>
      <c r="HY456" s="106"/>
      <c r="HZ456" s="106"/>
      <c r="IA456" s="106"/>
      <c r="IB456" s="106"/>
      <c r="IC456" s="106"/>
      <c r="ID456" s="106"/>
      <c r="IE456" s="106"/>
      <c r="IF456" s="106"/>
      <c r="IG456" s="106"/>
      <c r="IH456" s="106"/>
      <c r="II456" s="106"/>
      <c r="IJ456" s="106"/>
      <c r="IK456" s="106"/>
      <c r="IL456" s="106"/>
      <c r="IM456" s="106"/>
      <c r="IN456" s="106"/>
      <c r="IO456" s="106"/>
      <c r="IP456" s="106"/>
      <c r="IQ456" s="106"/>
      <c r="IR456" s="106"/>
      <c r="IS456" s="106"/>
      <c r="IT456" s="106"/>
      <c r="IU456" s="106"/>
      <c r="IV456" s="106"/>
      <c r="IW456" s="106"/>
      <c r="IX456" s="106"/>
      <c r="IY456" s="106"/>
      <c r="IZ456" s="106"/>
      <c r="JA456" s="106"/>
      <c r="JB456" s="106"/>
      <c r="JC456" s="106"/>
      <c r="JD456" s="106"/>
      <c r="JE456" s="106"/>
      <c r="JF456" s="106"/>
      <c r="JG456" s="106"/>
      <c r="JH456" s="106"/>
      <c r="JI456" s="106"/>
      <c r="JJ456" s="106"/>
      <c r="JK456" s="106"/>
      <c r="JL456" s="106"/>
      <c r="JM456" s="106"/>
      <c r="JN456" s="106"/>
      <c r="JO456" s="106"/>
      <c r="JP456" s="106"/>
      <c r="JQ456" s="106"/>
      <c r="JR456" s="106"/>
      <c r="JS456" s="106"/>
      <c r="JT456" s="106"/>
      <c r="JU456" s="106"/>
      <c r="JV456" s="106"/>
      <c r="JW456" s="106"/>
      <c r="JX456" s="106"/>
      <c r="JY456" s="106"/>
      <c r="JZ456" s="106"/>
      <c r="KA456" s="106"/>
      <c r="KB456" s="106"/>
      <c r="KC456" s="106"/>
      <c r="KD456" s="106"/>
      <c r="KE456" s="106"/>
      <c r="KF456" s="106"/>
      <c r="KG456" s="106"/>
      <c r="KH456" s="106"/>
      <c r="KI456" s="106"/>
      <c r="KJ456" s="106"/>
      <c r="KK456" s="106"/>
      <c r="KL456" s="106"/>
      <c r="KM456" s="106"/>
      <c r="KN456" s="106"/>
      <c r="KO456" s="106"/>
      <c r="KP456" s="106"/>
      <c r="KQ456" s="106"/>
      <c r="KR456" s="106"/>
      <c r="KS456" s="106"/>
      <c r="KT456" s="106"/>
      <c r="KU456" s="106"/>
      <c r="KV456" s="106"/>
      <c r="KW456" s="106"/>
      <c r="KX456" s="106"/>
      <c r="KY456" s="106"/>
      <c r="KZ456" s="106"/>
      <c r="LA456" s="106"/>
      <c r="LB456" s="106"/>
      <c r="LC456" s="106"/>
      <c r="LD456" s="106"/>
      <c r="LE456" s="106"/>
      <c r="LF456" s="106"/>
      <c r="LG456" s="106"/>
      <c r="LH456" s="106"/>
      <c r="LI456" s="106"/>
      <c r="LJ456" s="106"/>
      <c r="LK456" s="106"/>
      <c r="LL456" s="106"/>
      <c r="LM456" s="106"/>
      <c r="LN456" s="106"/>
      <c r="LO456" s="106"/>
      <c r="LP456" s="106"/>
      <c r="LQ456" s="106"/>
      <c r="LR456" s="106"/>
      <c r="LS456" s="106"/>
      <c r="LT456" s="106"/>
      <c r="LU456" s="106"/>
      <c r="LV456" s="106"/>
      <c r="LW456" s="106"/>
      <c r="LX456" s="106"/>
      <c r="LY456" s="106"/>
      <c r="LZ456" s="106"/>
      <c r="MA456" s="106"/>
      <c r="MB456" s="106"/>
      <c r="MC456" s="106"/>
      <c r="MD456" s="106"/>
      <c r="ME456" s="106"/>
      <c r="MF456" s="106"/>
      <c r="MG456" s="106"/>
      <c r="MH456" s="106"/>
      <c r="MI456" s="106"/>
      <c r="MJ456" s="106"/>
      <c r="MK456" s="106"/>
      <c r="ML456" s="106"/>
      <c r="MM456" s="106"/>
      <c r="MN456" s="106"/>
      <c r="MO456" s="106"/>
      <c r="MP456" s="106"/>
      <c r="MQ456" s="106"/>
      <c r="MR456" s="106"/>
      <c r="MS456" s="106"/>
      <c r="MT456" s="106"/>
      <c r="MU456" s="106"/>
      <c r="MV456" s="106"/>
      <c r="MW456" s="106"/>
      <c r="MX456" s="106"/>
      <c r="MY456" s="106"/>
      <c r="MZ456" s="106"/>
      <c r="NA456" s="106"/>
      <c r="NB456" s="106"/>
      <c r="NC456" s="106"/>
      <c r="ND456" s="106"/>
      <c r="NE456" s="106"/>
      <c r="NF456" s="106"/>
      <c r="NG456" s="106"/>
      <c r="NH456" s="106"/>
      <c r="NI456" s="106"/>
      <c r="NJ456" s="106"/>
      <c r="NK456" s="106"/>
      <c r="NL456" s="106"/>
      <c r="NM456" s="106"/>
      <c r="NN456" s="106"/>
      <c r="NO456" s="106"/>
      <c r="NP456" s="106"/>
      <c r="NQ456" s="106"/>
      <c r="NR456" s="106"/>
      <c r="NS456" s="106"/>
      <c r="NT456" s="106"/>
      <c r="NU456" s="106"/>
      <c r="NV456" s="106"/>
      <c r="NW456" s="106"/>
      <c r="NX456" s="106"/>
      <c r="NY456" s="106"/>
      <c r="NZ456" s="106"/>
      <c r="OA456" s="106"/>
      <c r="OB456" s="106"/>
      <c r="OC456" s="106"/>
      <c r="OD456" s="106"/>
      <c r="OE456" s="106"/>
      <c r="OF456" s="106"/>
      <c r="OG456" s="106"/>
      <c r="OH456" s="106"/>
      <c r="OI456" s="106"/>
      <c r="OJ456" s="106"/>
      <c r="OK456" s="106"/>
      <c r="OL456" s="106"/>
      <c r="OM456" s="106"/>
      <c r="ON456" s="106"/>
      <c r="OO456" s="106"/>
      <c r="OP456" s="106"/>
      <c r="OQ456" s="106"/>
      <c r="OR456" s="106"/>
      <c r="OS456" s="106"/>
      <c r="OT456" s="106"/>
      <c r="OU456" s="106"/>
      <c r="OV456" s="106"/>
      <c r="OW456" s="106"/>
      <c r="OX456" s="106"/>
      <c r="OY456" s="106"/>
      <c r="OZ456" s="106"/>
      <c r="PA456" s="106"/>
      <c r="PB456" s="106"/>
      <c r="PC456" s="106"/>
      <c r="PD456" s="106"/>
      <c r="PE456" s="106"/>
      <c r="PF456" s="106"/>
      <c r="PG456" s="106"/>
      <c r="PH456" s="106"/>
      <c r="PI456" s="106"/>
      <c r="PJ456" s="106"/>
      <c r="PK456" s="106"/>
      <c r="PL456" s="106"/>
      <c r="PM456" s="106"/>
      <c r="PN456" s="106"/>
      <c r="PO456" s="106"/>
      <c r="PP456" s="106"/>
      <c r="PQ456" s="106"/>
      <c r="PR456" s="106"/>
      <c r="PS456" s="106"/>
      <c r="PT456" s="106"/>
      <c r="PU456" s="106"/>
      <c r="PV456" s="106"/>
      <c r="PW456" s="106"/>
      <c r="PX456" s="106"/>
      <c r="PY456" s="106"/>
      <c r="PZ456" s="106"/>
      <c r="QA456" s="106"/>
      <c r="QB456" s="106"/>
      <c r="QC456" s="106"/>
      <c r="QD456" s="106"/>
      <c r="QE456" s="106"/>
      <c r="QF456" s="106"/>
      <c r="QG456" s="106"/>
      <c r="QH456" s="106"/>
      <c r="QI456" s="106"/>
      <c r="QJ456" s="106"/>
      <c r="QK456" s="106"/>
      <c r="QL456" s="106"/>
      <c r="QM456" s="106"/>
      <c r="QN456" s="106"/>
      <c r="QO456" s="106"/>
      <c r="QP456" s="106"/>
      <c r="QQ456" s="106"/>
      <c r="QR456" s="106"/>
      <c r="QS456" s="106"/>
      <c r="QT456" s="106"/>
      <c r="QU456" s="106"/>
      <c r="QV456" s="106"/>
      <c r="QW456" s="106"/>
      <c r="QX456" s="106"/>
      <c r="QY456" s="106"/>
      <c r="QZ456" s="106"/>
      <c r="RA456" s="106"/>
      <c r="RB456" s="106"/>
      <c r="RC456" s="106"/>
      <c r="RD456" s="106"/>
      <c r="RE456" s="106"/>
      <c r="RF456" s="106"/>
      <c r="RG456" s="106"/>
      <c r="RH456" s="106"/>
      <c r="RI456" s="106"/>
      <c r="RJ456" s="106"/>
      <c r="RK456" s="106"/>
      <c r="RL456" s="106"/>
      <c r="RM456" s="106"/>
      <c r="RN456" s="106"/>
      <c r="RO456" s="106"/>
      <c r="RP456" s="106"/>
      <c r="RQ456" s="106"/>
      <c r="RR456" s="106"/>
    </row>
    <row r="457" spans="1:486" x14ac:dyDescent="0.3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14"/>
      <c r="Q457" s="114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06"/>
      <c r="EZ457" s="106"/>
      <c r="FA457" s="106"/>
      <c r="FB457" s="106"/>
      <c r="FC457" s="106"/>
      <c r="FD457" s="106"/>
      <c r="FE457" s="106"/>
      <c r="FF457" s="106"/>
      <c r="FG457" s="106"/>
      <c r="FH457" s="106"/>
      <c r="FI457" s="106"/>
      <c r="FJ457" s="106"/>
      <c r="FK457" s="106"/>
      <c r="FL457" s="106"/>
      <c r="FM457" s="106"/>
      <c r="FN457" s="106"/>
      <c r="FO457" s="106"/>
      <c r="FP457" s="106"/>
      <c r="FQ457" s="106"/>
      <c r="FR457" s="106"/>
      <c r="FS457" s="106"/>
      <c r="FT457" s="106"/>
      <c r="FU457" s="106"/>
      <c r="FV457" s="106"/>
      <c r="FW457" s="106"/>
      <c r="FX457" s="106"/>
      <c r="FY457" s="106"/>
      <c r="FZ457" s="106"/>
      <c r="GA457" s="106"/>
      <c r="GB457" s="106"/>
      <c r="GC457" s="106"/>
      <c r="GD457" s="106"/>
      <c r="GE457" s="106"/>
      <c r="GF457" s="106"/>
      <c r="GG457" s="106"/>
      <c r="GH457" s="106"/>
      <c r="GI457" s="106"/>
      <c r="GJ457" s="106"/>
      <c r="GK457" s="106"/>
      <c r="GL457" s="106"/>
      <c r="GM457" s="106"/>
      <c r="GN457" s="106"/>
      <c r="GO457" s="106"/>
      <c r="GP457" s="106"/>
      <c r="GQ457" s="106"/>
      <c r="GR457" s="106"/>
      <c r="GS457" s="106"/>
      <c r="GT457" s="106"/>
      <c r="GU457" s="106"/>
      <c r="GV457" s="106"/>
      <c r="GW457" s="106"/>
      <c r="GX457" s="106"/>
      <c r="GY457" s="106"/>
      <c r="GZ457" s="106"/>
      <c r="HA457" s="106"/>
      <c r="HB457" s="106"/>
      <c r="HC457" s="106"/>
      <c r="HD457" s="106"/>
      <c r="HE457" s="106"/>
      <c r="HF457" s="106"/>
      <c r="HG457" s="106"/>
      <c r="HH457" s="106"/>
      <c r="HI457" s="106"/>
      <c r="HJ457" s="106"/>
      <c r="HK457" s="106"/>
      <c r="HL457" s="106"/>
      <c r="HM457" s="106"/>
      <c r="HN457" s="106"/>
      <c r="HO457" s="106"/>
      <c r="HP457" s="106"/>
      <c r="HQ457" s="106"/>
      <c r="HR457" s="106"/>
      <c r="HS457" s="106"/>
      <c r="HT457" s="106"/>
      <c r="HU457" s="106"/>
      <c r="HV457" s="106"/>
      <c r="HW457" s="106"/>
      <c r="HX457" s="106"/>
      <c r="HY457" s="106"/>
      <c r="HZ457" s="106"/>
      <c r="IA457" s="106"/>
      <c r="IB457" s="106"/>
      <c r="IC457" s="106"/>
      <c r="ID457" s="106"/>
      <c r="IE457" s="106"/>
      <c r="IF457" s="106"/>
      <c r="IG457" s="106"/>
      <c r="IH457" s="106"/>
      <c r="II457" s="106"/>
      <c r="IJ457" s="106"/>
      <c r="IK457" s="106"/>
      <c r="IL457" s="106"/>
      <c r="IM457" s="106"/>
      <c r="IN457" s="106"/>
      <c r="IO457" s="106"/>
      <c r="IP457" s="106"/>
      <c r="IQ457" s="106"/>
      <c r="IR457" s="106"/>
      <c r="IS457" s="106"/>
      <c r="IT457" s="106"/>
      <c r="IU457" s="106"/>
      <c r="IV457" s="106"/>
      <c r="IW457" s="106"/>
      <c r="IX457" s="106"/>
      <c r="IY457" s="106"/>
      <c r="IZ457" s="106"/>
      <c r="JA457" s="106"/>
      <c r="JB457" s="106"/>
      <c r="JC457" s="106"/>
      <c r="JD457" s="106"/>
      <c r="JE457" s="106"/>
      <c r="JF457" s="106"/>
      <c r="JG457" s="106"/>
      <c r="JH457" s="106"/>
      <c r="JI457" s="106"/>
      <c r="JJ457" s="106"/>
      <c r="JK457" s="106"/>
      <c r="JL457" s="106"/>
      <c r="JM457" s="106"/>
      <c r="JN457" s="106"/>
      <c r="JO457" s="106"/>
      <c r="JP457" s="106"/>
      <c r="JQ457" s="106"/>
      <c r="JR457" s="106"/>
      <c r="JS457" s="106"/>
      <c r="JT457" s="106"/>
      <c r="JU457" s="106"/>
      <c r="JV457" s="106"/>
      <c r="JW457" s="106"/>
      <c r="JX457" s="106"/>
      <c r="JY457" s="106"/>
      <c r="JZ457" s="106"/>
      <c r="KA457" s="106"/>
      <c r="KB457" s="106"/>
      <c r="KC457" s="106"/>
      <c r="KD457" s="106"/>
      <c r="KE457" s="106"/>
      <c r="KF457" s="106"/>
      <c r="KG457" s="106"/>
      <c r="KH457" s="106"/>
      <c r="KI457" s="106"/>
      <c r="KJ457" s="106"/>
      <c r="KK457" s="106"/>
      <c r="KL457" s="106"/>
      <c r="KM457" s="106"/>
      <c r="KN457" s="106"/>
      <c r="KO457" s="106"/>
      <c r="KP457" s="106"/>
      <c r="KQ457" s="106"/>
      <c r="KR457" s="106"/>
      <c r="KS457" s="106"/>
      <c r="KT457" s="106"/>
      <c r="KU457" s="106"/>
      <c r="KV457" s="106"/>
      <c r="KW457" s="106"/>
      <c r="KX457" s="106"/>
      <c r="KY457" s="106"/>
      <c r="KZ457" s="106"/>
      <c r="LA457" s="106"/>
      <c r="LB457" s="106"/>
      <c r="LC457" s="106"/>
      <c r="LD457" s="106"/>
      <c r="LE457" s="106"/>
      <c r="LF457" s="106"/>
      <c r="LG457" s="106"/>
      <c r="LH457" s="106"/>
      <c r="LI457" s="106"/>
      <c r="LJ457" s="106"/>
      <c r="LK457" s="106"/>
      <c r="LL457" s="106"/>
      <c r="LM457" s="106"/>
      <c r="LN457" s="106"/>
      <c r="LO457" s="106"/>
      <c r="LP457" s="106"/>
      <c r="LQ457" s="106"/>
      <c r="LR457" s="106"/>
      <c r="LS457" s="106"/>
      <c r="LT457" s="106"/>
      <c r="LU457" s="106"/>
      <c r="LV457" s="106"/>
      <c r="LW457" s="106"/>
      <c r="LX457" s="106"/>
      <c r="LY457" s="106"/>
      <c r="LZ457" s="106"/>
      <c r="MA457" s="106"/>
      <c r="MB457" s="106"/>
      <c r="MC457" s="106"/>
      <c r="MD457" s="106"/>
      <c r="ME457" s="106"/>
      <c r="MF457" s="106"/>
      <c r="MG457" s="106"/>
      <c r="MH457" s="106"/>
      <c r="MI457" s="106"/>
      <c r="MJ457" s="106"/>
      <c r="MK457" s="106"/>
      <c r="ML457" s="106"/>
      <c r="MM457" s="106"/>
      <c r="MN457" s="106"/>
      <c r="MO457" s="106"/>
      <c r="MP457" s="106"/>
      <c r="MQ457" s="106"/>
      <c r="MR457" s="106"/>
      <c r="MS457" s="106"/>
      <c r="MT457" s="106"/>
      <c r="MU457" s="106"/>
      <c r="MV457" s="106"/>
      <c r="MW457" s="106"/>
      <c r="MX457" s="106"/>
      <c r="MY457" s="106"/>
      <c r="MZ457" s="106"/>
      <c r="NA457" s="106"/>
      <c r="NB457" s="106"/>
      <c r="NC457" s="106"/>
      <c r="ND457" s="106"/>
      <c r="NE457" s="106"/>
      <c r="NF457" s="106"/>
      <c r="NG457" s="106"/>
      <c r="NH457" s="106"/>
      <c r="NI457" s="106"/>
      <c r="NJ457" s="106"/>
      <c r="NK457" s="106"/>
      <c r="NL457" s="106"/>
      <c r="NM457" s="106"/>
      <c r="NN457" s="106"/>
      <c r="NO457" s="106"/>
      <c r="NP457" s="106"/>
      <c r="NQ457" s="106"/>
      <c r="NR457" s="106"/>
      <c r="NS457" s="106"/>
      <c r="NT457" s="106"/>
      <c r="NU457" s="106"/>
      <c r="NV457" s="106"/>
      <c r="NW457" s="106"/>
      <c r="NX457" s="106"/>
      <c r="NY457" s="106"/>
      <c r="NZ457" s="106"/>
      <c r="OA457" s="106"/>
      <c r="OB457" s="106"/>
      <c r="OC457" s="106"/>
      <c r="OD457" s="106"/>
      <c r="OE457" s="106"/>
      <c r="OF457" s="106"/>
      <c r="OG457" s="106"/>
      <c r="OH457" s="106"/>
      <c r="OI457" s="106"/>
      <c r="OJ457" s="106"/>
      <c r="OK457" s="106"/>
      <c r="OL457" s="106"/>
      <c r="OM457" s="106"/>
      <c r="ON457" s="106"/>
      <c r="OO457" s="106"/>
      <c r="OP457" s="106"/>
      <c r="OQ457" s="106"/>
      <c r="OR457" s="106"/>
      <c r="OS457" s="106"/>
      <c r="OT457" s="106"/>
      <c r="OU457" s="106"/>
      <c r="OV457" s="106"/>
      <c r="OW457" s="106"/>
      <c r="OX457" s="106"/>
      <c r="OY457" s="106"/>
      <c r="OZ457" s="106"/>
      <c r="PA457" s="106"/>
      <c r="PB457" s="106"/>
      <c r="PC457" s="106"/>
      <c r="PD457" s="106"/>
      <c r="PE457" s="106"/>
      <c r="PF457" s="106"/>
      <c r="PG457" s="106"/>
      <c r="PH457" s="106"/>
      <c r="PI457" s="106"/>
      <c r="PJ457" s="106"/>
      <c r="PK457" s="106"/>
      <c r="PL457" s="106"/>
      <c r="PM457" s="106"/>
      <c r="PN457" s="106"/>
      <c r="PO457" s="106"/>
      <c r="PP457" s="106"/>
      <c r="PQ457" s="106"/>
      <c r="PR457" s="106"/>
      <c r="PS457" s="106"/>
      <c r="PT457" s="106"/>
      <c r="PU457" s="106"/>
      <c r="PV457" s="106"/>
      <c r="PW457" s="106"/>
      <c r="PX457" s="106"/>
      <c r="PY457" s="106"/>
      <c r="PZ457" s="106"/>
      <c r="QA457" s="106"/>
      <c r="QB457" s="106"/>
      <c r="QC457" s="106"/>
      <c r="QD457" s="106"/>
      <c r="QE457" s="106"/>
      <c r="QF457" s="106"/>
      <c r="QG457" s="106"/>
      <c r="QH457" s="106"/>
      <c r="QI457" s="106"/>
      <c r="QJ457" s="106"/>
      <c r="QK457" s="106"/>
      <c r="QL457" s="106"/>
      <c r="QM457" s="106"/>
      <c r="QN457" s="106"/>
      <c r="QO457" s="106"/>
      <c r="QP457" s="106"/>
      <c r="QQ457" s="106"/>
      <c r="QR457" s="106"/>
      <c r="QS457" s="106"/>
      <c r="QT457" s="106"/>
      <c r="QU457" s="106"/>
      <c r="QV457" s="106"/>
      <c r="QW457" s="106"/>
      <c r="QX457" s="106"/>
      <c r="QY457" s="106"/>
      <c r="QZ457" s="106"/>
      <c r="RA457" s="106"/>
      <c r="RB457" s="106"/>
      <c r="RC457" s="106"/>
      <c r="RD457" s="106"/>
      <c r="RE457" s="106"/>
      <c r="RF457" s="106"/>
      <c r="RG457" s="106"/>
      <c r="RH457" s="106"/>
      <c r="RI457" s="106"/>
      <c r="RJ457" s="106"/>
      <c r="RK457" s="106"/>
      <c r="RL457" s="106"/>
      <c r="RM457" s="106"/>
      <c r="RN457" s="106"/>
      <c r="RO457" s="106"/>
      <c r="RP457" s="106"/>
      <c r="RQ457" s="106"/>
      <c r="RR457" s="106"/>
    </row>
    <row r="458" spans="1:486" x14ac:dyDescent="0.3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14"/>
      <c r="Q458" s="114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06"/>
      <c r="EZ458" s="106"/>
      <c r="FA458" s="106"/>
      <c r="FB458" s="106"/>
      <c r="FC458" s="106"/>
      <c r="FD458" s="106"/>
      <c r="FE458" s="106"/>
      <c r="FF458" s="106"/>
      <c r="FG458" s="106"/>
      <c r="FH458" s="106"/>
      <c r="FI458" s="106"/>
      <c r="FJ458" s="106"/>
      <c r="FK458" s="106"/>
      <c r="FL458" s="106"/>
      <c r="FM458" s="106"/>
      <c r="FN458" s="106"/>
      <c r="FO458" s="106"/>
      <c r="FP458" s="106"/>
      <c r="FQ458" s="106"/>
      <c r="FR458" s="106"/>
      <c r="FS458" s="106"/>
      <c r="FT458" s="106"/>
      <c r="FU458" s="106"/>
      <c r="FV458" s="106"/>
      <c r="FW458" s="106"/>
      <c r="FX458" s="106"/>
      <c r="FY458" s="106"/>
      <c r="FZ458" s="106"/>
      <c r="GA458" s="106"/>
      <c r="GB458" s="106"/>
      <c r="GC458" s="106"/>
      <c r="GD458" s="106"/>
      <c r="GE458" s="106"/>
      <c r="GF458" s="106"/>
      <c r="GG458" s="106"/>
      <c r="GH458" s="106"/>
      <c r="GI458" s="106"/>
      <c r="GJ458" s="106"/>
      <c r="GK458" s="106"/>
      <c r="GL458" s="106"/>
      <c r="GM458" s="106"/>
      <c r="GN458" s="106"/>
      <c r="GO458" s="106"/>
      <c r="GP458" s="106"/>
      <c r="GQ458" s="106"/>
      <c r="GR458" s="106"/>
      <c r="GS458" s="106"/>
      <c r="GT458" s="106"/>
      <c r="GU458" s="106"/>
      <c r="GV458" s="106"/>
      <c r="GW458" s="106"/>
      <c r="GX458" s="106"/>
      <c r="GY458" s="106"/>
      <c r="GZ458" s="106"/>
      <c r="HA458" s="106"/>
      <c r="HB458" s="106"/>
      <c r="HC458" s="106"/>
      <c r="HD458" s="106"/>
      <c r="HE458" s="106"/>
      <c r="HF458" s="106"/>
      <c r="HG458" s="106"/>
      <c r="HH458" s="106"/>
      <c r="HI458" s="106"/>
      <c r="HJ458" s="106"/>
      <c r="HK458" s="106"/>
      <c r="HL458" s="106"/>
      <c r="HM458" s="106"/>
      <c r="HN458" s="106"/>
      <c r="HO458" s="106"/>
      <c r="HP458" s="106"/>
      <c r="HQ458" s="106"/>
      <c r="HR458" s="106"/>
      <c r="HS458" s="106"/>
      <c r="HT458" s="106"/>
      <c r="HU458" s="106"/>
      <c r="HV458" s="106"/>
      <c r="HW458" s="106"/>
      <c r="HX458" s="106"/>
      <c r="HY458" s="106"/>
      <c r="HZ458" s="106"/>
      <c r="IA458" s="106"/>
      <c r="IB458" s="106"/>
      <c r="IC458" s="106"/>
      <c r="ID458" s="106"/>
      <c r="IE458" s="106"/>
      <c r="IF458" s="106"/>
      <c r="IG458" s="106"/>
      <c r="IH458" s="106"/>
      <c r="II458" s="106"/>
      <c r="IJ458" s="106"/>
      <c r="IK458" s="106"/>
      <c r="IL458" s="106"/>
      <c r="IM458" s="106"/>
      <c r="IN458" s="106"/>
      <c r="IO458" s="106"/>
      <c r="IP458" s="106"/>
      <c r="IQ458" s="106"/>
      <c r="IR458" s="106"/>
      <c r="IS458" s="106"/>
      <c r="IT458" s="106"/>
      <c r="IU458" s="106"/>
      <c r="IV458" s="106"/>
      <c r="IW458" s="106"/>
      <c r="IX458" s="106"/>
      <c r="IY458" s="106"/>
      <c r="IZ458" s="106"/>
      <c r="JA458" s="106"/>
      <c r="JB458" s="106"/>
      <c r="JC458" s="106"/>
      <c r="JD458" s="106"/>
      <c r="JE458" s="106"/>
      <c r="JF458" s="106"/>
      <c r="JG458" s="106"/>
      <c r="JH458" s="106"/>
      <c r="JI458" s="106"/>
      <c r="JJ458" s="106"/>
      <c r="JK458" s="106"/>
      <c r="JL458" s="106"/>
      <c r="JM458" s="106"/>
      <c r="JN458" s="106"/>
      <c r="JO458" s="106"/>
      <c r="JP458" s="106"/>
      <c r="JQ458" s="106"/>
      <c r="JR458" s="106"/>
      <c r="JS458" s="106"/>
      <c r="JT458" s="106"/>
      <c r="JU458" s="106"/>
      <c r="JV458" s="106"/>
      <c r="JW458" s="106"/>
      <c r="JX458" s="106"/>
      <c r="JY458" s="106"/>
      <c r="JZ458" s="106"/>
      <c r="KA458" s="106"/>
      <c r="KB458" s="106"/>
      <c r="KC458" s="106"/>
      <c r="KD458" s="106"/>
      <c r="KE458" s="106"/>
      <c r="KF458" s="106"/>
      <c r="KG458" s="106"/>
      <c r="KH458" s="106"/>
      <c r="KI458" s="106"/>
      <c r="KJ458" s="106"/>
      <c r="KK458" s="106"/>
      <c r="KL458" s="106"/>
      <c r="KM458" s="106"/>
      <c r="KN458" s="106"/>
      <c r="KO458" s="106"/>
      <c r="KP458" s="106"/>
      <c r="KQ458" s="106"/>
      <c r="KR458" s="106"/>
      <c r="KS458" s="106"/>
      <c r="KT458" s="106"/>
      <c r="KU458" s="106"/>
      <c r="KV458" s="106"/>
      <c r="KW458" s="106"/>
      <c r="KX458" s="106"/>
      <c r="KY458" s="106"/>
      <c r="KZ458" s="106"/>
      <c r="LA458" s="106"/>
      <c r="LB458" s="106"/>
      <c r="LC458" s="106"/>
      <c r="LD458" s="106"/>
      <c r="LE458" s="106"/>
      <c r="LF458" s="106"/>
      <c r="LG458" s="106"/>
      <c r="LH458" s="106"/>
      <c r="LI458" s="106"/>
      <c r="LJ458" s="106"/>
      <c r="LK458" s="106"/>
      <c r="LL458" s="106"/>
      <c r="LM458" s="106"/>
      <c r="LN458" s="106"/>
      <c r="LO458" s="106"/>
      <c r="LP458" s="106"/>
      <c r="LQ458" s="106"/>
      <c r="LR458" s="106"/>
      <c r="LS458" s="106"/>
      <c r="LT458" s="106"/>
      <c r="LU458" s="106"/>
      <c r="LV458" s="106"/>
      <c r="LW458" s="106"/>
      <c r="LX458" s="106"/>
      <c r="LY458" s="106"/>
      <c r="LZ458" s="106"/>
      <c r="MA458" s="106"/>
      <c r="MB458" s="106"/>
      <c r="MC458" s="106"/>
      <c r="MD458" s="106"/>
      <c r="ME458" s="106"/>
      <c r="MF458" s="106"/>
      <c r="MG458" s="106"/>
      <c r="MH458" s="106"/>
      <c r="MI458" s="106"/>
      <c r="MJ458" s="106"/>
      <c r="MK458" s="106"/>
      <c r="ML458" s="106"/>
      <c r="MM458" s="106"/>
      <c r="MN458" s="106"/>
      <c r="MO458" s="106"/>
      <c r="MP458" s="106"/>
      <c r="MQ458" s="106"/>
      <c r="MR458" s="106"/>
      <c r="MS458" s="106"/>
      <c r="MT458" s="106"/>
      <c r="MU458" s="106"/>
      <c r="MV458" s="106"/>
      <c r="MW458" s="106"/>
      <c r="MX458" s="106"/>
      <c r="MY458" s="106"/>
      <c r="MZ458" s="106"/>
      <c r="NA458" s="106"/>
      <c r="NB458" s="106"/>
      <c r="NC458" s="106"/>
      <c r="ND458" s="106"/>
      <c r="NE458" s="106"/>
      <c r="NF458" s="106"/>
      <c r="NG458" s="106"/>
      <c r="NH458" s="106"/>
      <c r="NI458" s="106"/>
      <c r="NJ458" s="106"/>
      <c r="NK458" s="106"/>
      <c r="NL458" s="106"/>
      <c r="NM458" s="106"/>
      <c r="NN458" s="106"/>
      <c r="NO458" s="106"/>
      <c r="NP458" s="106"/>
      <c r="NQ458" s="106"/>
      <c r="NR458" s="106"/>
      <c r="NS458" s="106"/>
      <c r="NT458" s="106"/>
      <c r="NU458" s="106"/>
      <c r="NV458" s="106"/>
      <c r="NW458" s="106"/>
      <c r="NX458" s="106"/>
      <c r="NY458" s="106"/>
      <c r="NZ458" s="106"/>
      <c r="OA458" s="106"/>
      <c r="OB458" s="106"/>
      <c r="OC458" s="106"/>
      <c r="OD458" s="106"/>
      <c r="OE458" s="106"/>
      <c r="OF458" s="106"/>
      <c r="OG458" s="106"/>
      <c r="OH458" s="106"/>
      <c r="OI458" s="106"/>
      <c r="OJ458" s="106"/>
      <c r="OK458" s="106"/>
      <c r="OL458" s="106"/>
      <c r="OM458" s="106"/>
      <c r="ON458" s="106"/>
      <c r="OO458" s="106"/>
      <c r="OP458" s="106"/>
      <c r="OQ458" s="106"/>
      <c r="OR458" s="106"/>
      <c r="OS458" s="106"/>
      <c r="OT458" s="106"/>
      <c r="OU458" s="106"/>
      <c r="OV458" s="106"/>
      <c r="OW458" s="106"/>
      <c r="OX458" s="106"/>
      <c r="OY458" s="106"/>
      <c r="OZ458" s="106"/>
      <c r="PA458" s="106"/>
      <c r="PB458" s="106"/>
      <c r="PC458" s="106"/>
      <c r="PD458" s="106"/>
      <c r="PE458" s="106"/>
      <c r="PF458" s="106"/>
      <c r="PG458" s="106"/>
      <c r="PH458" s="106"/>
      <c r="PI458" s="106"/>
      <c r="PJ458" s="106"/>
      <c r="PK458" s="106"/>
      <c r="PL458" s="106"/>
      <c r="PM458" s="106"/>
      <c r="PN458" s="106"/>
      <c r="PO458" s="106"/>
      <c r="PP458" s="106"/>
      <c r="PQ458" s="106"/>
      <c r="PR458" s="106"/>
      <c r="PS458" s="106"/>
      <c r="PT458" s="106"/>
      <c r="PU458" s="106"/>
      <c r="PV458" s="106"/>
      <c r="PW458" s="106"/>
      <c r="PX458" s="106"/>
      <c r="PY458" s="106"/>
      <c r="PZ458" s="106"/>
      <c r="QA458" s="106"/>
      <c r="QB458" s="106"/>
      <c r="QC458" s="106"/>
      <c r="QD458" s="106"/>
      <c r="QE458" s="106"/>
      <c r="QF458" s="106"/>
      <c r="QG458" s="106"/>
      <c r="QH458" s="106"/>
      <c r="QI458" s="106"/>
      <c r="QJ458" s="106"/>
      <c r="QK458" s="106"/>
      <c r="QL458" s="106"/>
      <c r="QM458" s="106"/>
      <c r="QN458" s="106"/>
      <c r="QO458" s="106"/>
      <c r="QP458" s="106"/>
      <c r="QQ458" s="106"/>
      <c r="QR458" s="106"/>
      <c r="QS458" s="106"/>
      <c r="QT458" s="106"/>
      <c r="QU458" s="106"/>
      <c r="QV458" s="106"/>
      <c r="QW458" s="106"/>
      <c r="QX458" s="106"/>
      <c r="QY458" s="106"/>
      <c r="QZ458" s="106"/>
      <c r="RA458" s="106"/>
      <c r="RB458" s="106"/>
      <c r="RC458" s="106"/>
      <c r="RD458" s="106"/>
      <c r="RE458" s="106"/>
      <c r="RF458" s="106"/>
      <c r="RG458" s="106"/>
      <c r="RH458" s="106"/>
      <c r="RI458" s="106"/>
      <c r="RJ458" s="106"/>
      <c r="RK458" s="106"/>
      <c r="RL458" s="106"/>
      <c r="RM458" s="106"/>
      <c r="RN458" s="106"/>
      <c r="RO458" s="106"/>
      <c r="RP458" s="106"/>
      <c r="RQ458" s="106"/>
      <c r="RR458" s="106"/>
    </row>
    <row r="459" spans="1:486" x14ac:dyDescent="0.3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14"/>
      <c r="Q459" s="114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06"/>
      <c r="EZ459" s="106"/>
      <c r="FA459" s="106"/>
      <c r="FB459" s="106"/>
      <c r="FC459" s="106"/>
      <c r="FD459" s="106"/>
      <c r="FE459" s="106"/>
      <c r="FF459" s="106"/>
      <c r="FG459" s="106"/>
      <c r="FH459" s="106"/>
      <c r="FI459" s="106"/>
      <c r="FJ459" s="106"/>
      <c r="FK459" s="106"/>
      <c r="FL459" s="106"/>
      <c r="FM459" s="106"/>
      <c r="FN459" s="106"/>
      <c r="FO459" s="106"/>
      <c r="FP459" s="106"/>
      <c r="FQ459" s="106"/>
      <c r="FR459" s="106"/>
      <c r="FS459" s="106"/>
      <c r="FT459" s="106"/>
      <c r="FU459" s="106"/>
      <c r="FV459" s="106"/>
      <c r="FW459" s="106"/>
      <c r="FX459" s="106"/>
      <c r="FY459" s="106"/>
      <c r="FZ459" s="106"/>
      <c r="GA459" s="106"/>
      <c r="GB459" s="106"/>
      <c r="GC459" s="106"/>
      <c r="GD459" s="106"/>
      <c r="GE459" s="106"/>
      <c r="GF459" s="106"/>
      <c r="GG459" s="106"/>
      <c r="GH459" s="106"/>
      <c r="GI459" s="106"/>
      <c r="GJ459" s="106"/>
      <c r="GK459" s="106"/>
      <c r="GL459" s="106"/>
      <c r="GM459" s="106"/>
      <c r="GN459" s="106"/>
      <c r="GO459" s="106"/>
      <c r="GP459" s="106"/>
      <c r="GQ459" s="106"/>
      <c r="GR459" s="106"/>
      <c r="GS459" s="106"/>
      <c r="GT459" s="106"/>
      <c r="GU459" s="106"/>
      <c r="GV459" s="106"/>
      <c r="GW459" s="106"/>
      <c r="GX459" s="106"/>
      <c r="GY459" s="106"/>
      <c r="GZ459" s="106"/>
      <c r="HA459" s="106"/>
      <c r="HB459" s="106"/>
      <c r="HC459" s="106"/>
      <c r="HD459" s="106"/>
      <c r="HE459" s="106"/>
      <c r="HF459" s="106"/>
      <c r="HG459" s="106"/>
      <c r="HH459" s="106"/>
      <c r="HI459" s="106"/>
      <c r="HJ459" s="106"/>
      <c r="HK459" s="106"/>
      <c r="HL459" s="106"/>
      <c r="HM459" s="106"/>
      <c r="HN459" s="106"/>
      <c r="HO459" s="106"/>
      <c r="HP459" s="106"/>
      <c r="HQ459" s="106"/>
      <c r="HR459" s="106"/>
      <c r="HS459" s="106"/>
      <c r="HT459" s="106"/>
      <c r="HU459" s="106"/>
      <c r="HV459" s="106"/>
      <c r="HW459" s="106"/>
      <c r="HX459" s="106"/>
      <c r="HY459" s="106"/>
      <c r="HZ459" s="106"/>
      <c r="IA459" s="106"/>
      <c r="IB459" s="106"/>
      <c r="IC459" s="106"/>
      <c r="ID459" s="106"/>
      <c r="IE459" s="106"/>
      <c r="IF459" s="106"/>
      <c r="IG459" s="106"/>
      <c r="IH459" s="106"/>
      <c r="II459" s="106"/>
      <c r="IJ459" s="106"/>
      <c r="IK459" s="106"/>
      <c r="IL459" s="106"/>
      <c r="IM459" s="106"/>
      <c r="IN459" s="106"/>
      <c r="IO459" s="106"/>
      <c r="IP459" s="106"/>
      <c r="IQ459" s="106"/>
      <c r="IR459" s="106"/>
      <c r="IS459" s="106"/>
      <c r="IT459" s="106"/>
      <c r="IU459" s="106"/>
      <c r="IV459" s="106"/>
      <c r="IW459" s="106"/>
      <c r="IX459" s="106"/>
      <c r="IY459" s="106"/>
      <c r="IZ459" s="106"/>
      <c r="JA459" s="106"/>
      <c r="JB459" s="106"/>
      <c r="JC459" s="106"/>
      <c r="JD459" s="106"/>
      <c r="JE459" s="106"/>
      <c r="JF459" s="106"/>
      <c r="JG459" s="106"/>
      <c r="JH459" s="106"/>
      <c r="JI459" s="106"/>
      <c r="JJ459" s="106"/>
      <c r="JK459" s="106"/>
      <c r="JL459" s="106"/>
      <c r="JM459" s="106"/>
      <c r="JN459" s="106"/>
      <c r="JO459" s="106"/>
      <c r="JP459" s="106"/>
      <c r="JQ459" s="106"/>
      <c r="JR459" s="106"/>
      <c r="JS459" s="106"/>
      <c r="JT459" s="106"/>
      <c r="JU459" s="106"/>
      <c r="JV459" s="106"/>
      <c r="JW459" s="106"/>
      <c r="JX459" s="106"/>
      <c r="JY459" s="106"/>
      <c r="JZ459" s="106"/>
      <c r="KA459" s="106"/>
      <c r="KB459" s="106"/>
      <c r="KC459" s="106"/>
      <c r="KD459" s="106"/>
      <c r="KE459" s="106"/>
      <c r="KF459" s="106"/>
      <c r="KG459" s="106"/>
      <c r="KH459" s="106"/>
      <c r="KI459" s="106"/>
      <c r="KJ459" s="106"/>
      <c r="KK459" s="106"/>
      <c r="KL459" s="106"/>
      <c r="KM459" s="106"/>
      <c r="KN459" s="106"/>
      <c r="KO459" s="106"/>
      <c r="KP459" s="106"/>
      <c r="KQ459" s="106"/>
      <c r="KR459" s="106"/>
      <c r="KS459" s="106"/>
      <c r="KT459" s="106"/>
      <c r="KU459" s="106"/>
      <c r="KV459" s="106"/>
      <c r="KW459" s="106"/>
      <c r="KX459" s="106"/>
      <c r="KY459" s="106"/>
      <c r="KZ459" s="106"/>
      <c r="LA459" s="106"/>
      <c r="LB459" s="106"/>
      <c r="LC459" s="106"/>
      <c r="LD459" s="106"/>
      <c r="LE459" s="106"/>
      <c r="LF459" s="106"/>
      <c r="LG459" s="106"/>
      <c r="LH459" s="106"/>
      <c r="LI459" s="106"/>
      <c r="LJ459" s="106"/>
      <c r="LK459" s="106"/>
      <c r="LL459" s="106"/>
      <c r="LM459" s="106"/>
      <c r="LN459" s="106"/>
      <c r="LO459" s="106"/>
      <c r="LP459" s="106"/>
      <c r="LQ459" s="106"/>
      <c r="LR459" s="106"/>
      <c r="LS459" s="106"/>
      <c r="LT459" s="106"/>
      <c r="LU459" s="106"/>
      <c r="LV459" s="106"/>
      <c r="LW459" s="106"/>
      <c r="LX459" s="106"/>
      <c r="LY459" s="106"/>
      <c r="LZ459" s="106"/>
      <c r="MA459" s="106"/>
      <c r="MB459" s="106"/>
      <c r="MC459" s="106"/>
      <c r="MD459" s="106"/>
      <c r="ME459" s="106"/>
      <c r="MF459" s="106"/>
      <c r="MG459" s="106"/>
      <c r="MH459" s="106"/>
      <c r="MI459" s="106"/>
      <c r="MJ459" s="106"/>
      <c r="MK459" s="106"/>
      <c r="ML459" s="106"/>
      <c r="MM459" s="106"/>
      <c r="MN459" s="106"/>
      <c r="MO459" s="106"/>
      <c r="MP459" s="106"/>
      <c r="MQ459" s="106"/>
      <c r="MR459" s="106"/>
      <c r="MS459" s="106"/>
      <c r="MT459" s="106"/>
      <c r="MU459" s="106"/>
      <c r="MV459" s="106"/>
      <c r="MW459" s="106"/>
      <c r="MX459" s="106"/>
      <c r="MY459" s="106"/>
      <c r="MZ459" s="106"/>
      <c r="NA459" s="106"/>
      <c r="NB459" s="106"/>
      <c r="NC459" s="106"/>
      <c r="ND459" s="106"/>
      <c r="NE459" s="106"/>
      <c r="NF459" s="106"/>
      <c r="NG459" s="106"/>
      <c r="NH459" s="106"/>
      <c r="NI459" s="106"/>
      <c r="NJ459" s="106"/>
      <c r="NK459" s="106"/>
      <c r="NL459" s="106"/>
      <c r="NM459" s="106"/>
      <c r="NN459" s="106"/>
      <c r="NO459" s="106"/>
      <c r="NP459" s="106"/>
      <c r="NQ459" s="106"/>
      <c r="NR459" s="106"/>
      <c r="NS459" s="106"/>
      <c r="NT459" s="106"/>
      <c r="NU459" s="106"/>
      <c r="NV459" s="106"/>
      <c r="NW459" s="106"/>
      <c r="NX459" s="106"/>
      <c r="NY459" s="106"/>
      <c r="NZ459" s="106"/>
      <c r="OA459" s="106"/>
      <c r="OB459" s="106"/>
      <c r="OC459" s="106"/>
      <c r="OD459" s="106"/>
      <c r="OE459" s="106"/>
      <c r="OF459" s="106"/>
      <c r="OG459" s="106"/>
      <c r="OH459" s="106"/>
      <c r="OI459" s="106"/>
      <c r="OJ459" s="106"/>
      <c r="OK459" s="106"/>
      <c r="OL459" s="106"/>
      <c r="OM459" s="106"/>
      <c r="ON459" s="106"/>
      <c r="OO459" s="106"/>
      <c r="OP459" s="106"/>
      <c r="OQ459" s="106"/>
      <c r="OR459" s="106"/>
      <c r="OS459" s="106"/>
      <c r="OT459" s="106"/>
      <c r="OU459" s="106"/>
      <c r="OV459" s="106"/>
      <c r="OW459" s="106"/>
      <c r="OX459" s="106"/>
      <c r="OY459" s="106"/>
      <c r="OZ459" s="106"/>
      <c r="PA459" s="106"/>
      <c r="PB459" s="106"/>
      <c r="PC459" s="106"/>
      <c r="PD459" s="106"/>
      <c r="PE459" s="106"/>
      <c r="PF459" s="106"/>
      <c r="PG459" s="106"/>
      <c r="PH459" s="106"/>
      <c r="PI459" s="106"/>
      <c r="PJ459" s="106"/>
      <c r="PK459" s="106"/>
      <c r="PL459" s="106"/>
      <c r="PM459" s="106"/>
      <c r="PN459" s="106"/>
      <c r="PO459" s="106"/>
      <c r="PP459" s="106"/>
      <c r="PQ459" s="106"/>
      <c r="PR459" s="106"/>
      <c r="PS459" s="106"/>
      <c r="PT459" s="106"/>
      <c r="PU459" s="106"/>
      <c r="PV459" s="106"/>
      <c r="PW459" s="106"/>
      <c r="PX459" s="106"/>
      <c r="PY459" s="106"/>
      <c r="PZ459" s="106"/>
      <c r="QA459" s="106"/>
      <c r="QB459" s="106"/>
      <c r="QC459" s="106"/>
      <c r="QD459" s="106"/>
      <c r="QE459" s="106"/>
      <c r="QF459" s="106"/>
      <c r="QG459" s="106"/>
      <c r="QH459" s="106"/>
      <c r="QI459" s="106"/>
      <c r="QJ459" s="106"/>
      <c r="QK459" s="106"/>
      <c r="QL459" s="106"/>
      <c r="QM459" s="106"/>
      <c r="QN459" s="106"/>
      <c r="QO459" s="106"/>
      <c r="QP459" s="106"/>
      <c r="QQ459" s="106"/>
      <c r="QR459" s="106"/>
      <c r="QS459" s="106"/>
      <c r="QT459" s="106"/>
      <c r="QU459" s="106"/>
      <c r="QV459" s="106"/>
      <c r="QW459" s="106"/>
      <c r="QX459" s="106"/>
      <c r="QY459" s="106"/>
      <c r="QZ459" s="106"/>
      <c r="RA459" s="106"/>
      <c r="RB459" s="106"/>
      <c r="RC459" s="106"/>
      <c r="RD459" s="106"/>
      <c r="RE459" s="106"/>
      <c r="RF459" s="106"/>
      <c r="RG459" s="106"/>
      <c r="RH459" s="106"/>
      <c r="RI459" s="106"/>
      <c r="RJ459" s="106"/>
      <c r="RK459" s="106"/>
      <c r="RL459" s="106"/>
      <c r="RM459" s="106"/>
      <c r="RN459" s="106"/>
      <c r="RO459" s="106"/>
      <c r="RP459" s="106"/>
      <c r="RQ459" s="106"/>
      <c r="RR459" s="106"/>
    </row>
    <row r="460" spans="1:486" x14ac:dyDescent="0.3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14"/>
      <c r="Q460" s="114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06"/>
      <c r="EZ460" s="106"/>
      <c r="FA460" s="106"/>
      <c r="FB460" s="106"/>
      <c r="FC460" s="106"/>
      <c r="FD460" s="106"/>
      <c r="FE460" s="106"/>
      <c r="FF460" s="106"/>
      <c r="FG460" s="106"/>
      <c r="FH460" s="106"/>
      <c r="FI460" s="106"/>
      <c r="FJ460" s="106"/>
      <c r="FK460" s="106"/>
      <c r="FL460" s="106"/>
      <c r="FM460" s="106"/>
      <c r="FN460" s="106"/>
      <c r="FO460" s="106"/>
      <c r="FP460" s="106"/>
      <c r="FQ460" s="106"/>
      <c r="FR460" s="106"/>
      <c r="FS460" s="106"/>
      <c r="FT460" s="106"/>
      <c r="FU460" s="106"/>
      <c r="FV460" s="106"/>
      <c r="FW460" s="106"/>
      <c r="FX460" s="106"/>
      <c r="FY460" s="106"/>
      <c r="FZ460" s="106"/>
      <c r="GA460" s="106"/>
      <c r="GB460" s="106"/>
      <c r="GC460" s="106"/>
      <c r="GD460" s="106"/>
      <c r="GE460" s="106"/>
      <c r="GF460" s="106"/>
      <c r="GG460" s="106"/>
      <c r="GH460" s="106"/>
      <c r="GI460" s="106"/>
      <c r="GJ460" s="106"/>
      <c r="GK460" s="106"/>
      <c r="GL460" s="106"/>
      <c r="GM460" s="106"/>
      <c r="GN460" s="106"/>
      <c r="GO460" s="106"/>
      <c r="GP460" s="106"/>
      <c r="GQ460" s="106"/>
      <c r="GR460" s="106"/>
      <c r="GS460" s="106"/>
      <c r="GT460" s="106"/>
      <c r="GU460" s="106"/>
      <c r="GV460" s="106"/>
      <c r="GW460" s="106"/>
      <c r="GX460" s="106"/>
      <c r="GY460" s="106"/>
      <c r="GZ460" s="106"/>
      <c r="HA460" s="106"/>
      <c r="HB460" s="106"/>
      <c r="HC460" s="106"/>
      <c r="HD460" s="106"/>
      <c r="HE460" s="106"/>
      <c r="HF460" s="106"/>
      <c r="HG460" s="106"/>
      <c r="HH460" s="106"/>
      <c r="HI460" s="106"/>
      <c r="HJ460" s="106"/>
      <c r="HK460" s="106"/>
      <c r="HL460" s="106"/>
      <c r="HM460" s="106"/>
      <c r="HN460" s="106"/>
      <c r="HO460" s="106"/>
      <c r="HP460" s="106"/>
      <c r="HQ460" s="106"/>
      <c r="HR460" s="106"/>
      <c r="HS460" s="106"/>
      <c r="HT460" s="106"/>
      <c r="HU460" s="106"/>
      <c r="HV460" s="106"/>
      <c r="HW460" s="106"/>
      <c r="HX460" s="106"/>
      <c r="HY460" s="106"/>
      <c r="HZ460" s="106"/>
      <c r="IA460" s="106"/>
      <c r="IB460" s="106"/>
      <c r="IC460" s="106"/>
      <c r="ID460" s="106"/>
      <c r="IE460" s="106"/>
      <c r="IF460" s="106"/>
      <c r="IG460" s="106"/>
      <c r="IH460" s="106"/>
      <c r="II460" s="106"/>
      <c r="IJ460" s="106"/>
      <c r="IK460" s="106"/>
      <c r="IL460" s="106"/>
      <c r="IM460" s="106"/>
      <c r="IN460" s="106"/>
      <c r="IO460" s="106"/>
      <c r="IP460" s="106"/>
      <c r="IQ460" s="106"/>
      <c r="IR460" s="106"/>
      <c r="IS460" s="106"/>
      <c r="IT460" s="106"/>
      <c r="IU460" s="106"/>
      <c r="IV460" s="106"/>
      <c r="IW460" s="106"/>
      <c r="IX460" s="106"/>
      <c r="IY460" s="106"/>
      <c r="IZ460" s="106"/>
      <c r="JA460" s="106"/>
      <c r="JB460" s="106"/>
      <c r="JC460" s="106"/>
      <c r="JD460" s="106"/>
      <c r="JE460" s="106"/>
      <c r="JF460" s="106"/>
      <c r="JG460" s="106"/>
      <c r="JH460" s="106"/>
      <c r="JI460" s="106"/>
      <c r="JJ460" s="106"/>
      <c r="JK460" s="106"/>
      <c r="JL460" s="106"/>
      <c r="JM460" s="106"/>
      <c r="JN460" s="106"/>
      <c r="JO460" s="106"/>
      <c r="JP460" s="106"/>
      <c r="JQ460" s="106"/>
      <c r="JR460" s="106"/>
      <c r="JS460" s="106"/>
      <c r="JT460" s="106"/>
      <c r="JU460" s="106"/>
      <c r="JV460" s="106"/>
      <c r="JW460" s="106"/>
      <c r="JX460" s="106"/>
      <c r="JY460" s="106"/>
      <c r="JZ460" s="106"/>
      <c r="KA460" s="106"/>
      <c r="KB460" s="106"/>
      <c r="KC460" s="106"/>
      <c r="KD460" s="106"/>
      <c r="KE460" s="106"/>
      <c r="KF460" s="106"/>
      <c r="KG460" s="106"/>
      <c r="KH460" s="106"/>
      <c r="KI460" s="106"/>
      <c r="KJ460" s="106"/>
      <c r="KK460" s="106"/>
      <c r="KL460" s="106"/>
      <c r="KM460" s="106"/>
      <c r="KN460" s="106"/>
      <c r="KO460" s="106"/>
      <c r="KP460" s="106"/>
      <c r="KQ460" s="106"/>
      <c r="KR460" s="106"/>
      <c r="KS460" s="106"/>
      <c r="KT460" s="106"/>
      <c r="KU460" s="106"/>
      <c r="KV460" s="106"/>
      <c r="KW460" s="106"/>
      <c r="KX460" s="106"/>
      <c r="KY460" s="106"/>
      <c r="KZ460" s="106"/>
      <c r="LA460" s="106"/>
      <c r="LB460" s="106"/>
      <c r="LC460" s="106"/>
      <c r="LD460" s="106"/>
      <c r="LE460" s="106"/>
      <c r="LF460" s="106"/>
      <c r="LG460" s="106"/>
      <c r="LH460" s="106"/>
      <c r="LI460" s="106"/>
      <c r="LJ460" s="106"/>
      <c r="LK460" s="106"/>
      <c r="LL460" s="106"/>
      <c r="LM460" s="106"/>
      <c r="LN460" s="106"/>
      <c r="LO460" s="106"/>
      <c r="LP460" s="106"/>
      <c r="LQ460" s="106"/>
      <c r="LR460" s="106"/>
      <c r="LS460" s="106"/>
      <c r="LT460" s="106"/>
      <c r="LU460" s="106"/>
      <c r="LV460" s="106"/>
      <c r="LW460" s="106"/>
      <c r="LX460" s="106"/>
      <c r="LY460" s="106"/>
      <c r="LZ460" s="106"/>
      <c r="MA460" s="106"/>
      <c r="MB460" s="106"/>
      <c r="MC460" s="106"/>
      <c r="MD460" s="106"/>
      <c r="ME460" s="106"/>
      <c r="MF460" s="106"/>
      <c r="MG460" s="106"/>
      <c r="MH460" s="106"/>
      <c r="MI460" s="106"/>
      <c r="MJ460" s="106"/>
      <c r="MK460" s="106"/>
      <c r="ML460" s="106"/>
      <c r="MM460" s="106"/>
      <c r="MN460" s="106"/>
      <c r="MO460" s="106"/>
      <c r="MP460" s="106"/>
      <c r="MQ460" s="106"/>
      <c r="MR460" s="106"/>
      <c r="MS460" s="106"/>
      <c r="MT460" s="106"/>
      <c r="MU460" s="106"/>
      <c r="MV460" s="106"/>
      <c r="MW460" s="106"/>
      <c r="MX460" s="106"/>
      <c r="MY460" s="106"/>
      <c r="MZ460" s="106"/>
      <c r="NA460" s="106"/>
      <c r="NB460" s="106"/>
      <c r="NC460" s="106"/>
      <c r="ND460" s="106"/>
      <c r="NE460" s="106"/>
      <c r="NF460" s="106"/>
      <c r="NG460" s="106"/>
      <c r="NH460" s="106"/>
      <c r="NI460" s="106"/>
      <c r="NJ460" s="106"/>
      <c r="NK460" s="106"/>
      <c r="NL460" s="106"/>
      <c r="NM460" s="106"/>
      <c r="NN460" s="106"/>
      <c r="NO460" s="106"/>
      <c r="NP460" s="106"/>
      <c r="NQ460" s="106"/>
      <c r="NR460" s="106"/>
      <c r="NS460" s="106"/>
      <c r="NT460" s="106"/>
      <c r="NU460" s="106"/>
      <c r="NV460" s="106"/>
      <c r="NW460" s="106"/>
      <c r="NX460" s="106"/>
      <c r="NY460" s="106"/>
      <c r="NZ460" s="106"/>
      <c r="OA460" s="106"/>
      <c r="OB460" s="106"/>
      <c r="OC460" s="106"/>
      <c r="OD460" s="106"/>
      <c r="OE460" s="106"/>
      <c r="OF460" s="106"/>
      <c r="OG460" s="106"/>
      <c r="OH460" s="106"/>
      <c r="OI460" s="106"/>
      <c r="OJ460" s="106"/>
      <c r="OK460" s="106"/>
      <c r="OL460" s="106"/>
      <c r="OM460" s="106"/>
      <c r="ON460" s="106"/>
      <c r="OO460" s="106"/>
      <c r="OP460" s="106"/>
      <c r="OQ460" s="106"/>
      <c r="OR460" s="106"/>
      <c r="OS460" s="106"/>
      <c r="OT460" s="106"/>
      <c r="OU460" s="106"/>
      <c r="OV460" s="106"/>
      <c r="OW460" s="106"/>
      <c r="OX460" s="106"/>
      <c r="OY460" s="106"/>
      <c r="OZ460" s="106"/>
      <c r="PA460" s="106"/>
      <c r="PB460" s="106"/>
      <c r="PC460" s="106"/>
      <c r="PD460" s="106"/>
      <c r="PE460" s="106"/>
      <c r="PF460" s="106"/>
      <c r="PG460" s="106"/>
      <c r="PH460" s="106"/>
      <c r="PI460" s="106"/>
      <c r="PJ460" s="106"/>
      <c r="PK460" s="106"/>
      <c r="PL460" s="106"/>
      <c r="PM460" s="106"/>
      <c r="PN460" s="106"/>
      <c r="PO460" s="106"/>
      <c r="PP460" s="106"/>
      <c r="PQ460" s="106"/>
      <c r="PR460" s="106"/>
      <c r="PS460" s="106"/>
      <c r="PT460" s="106"/>
      <c r="PU460" s="106"/>
      <c r="PV460" s="106"/>
      <c r="PW460" s="106"/>
      <c r="PX460" s="106"/>
      <c r="PY460" s="106"/>
      <c r="PZ460" s="106"/>
      <c r="QA460" s="106"/>
      <c r="QB460" s="106"/>
      <c r="QC460" s="106"/>
      <c r="QD460" s="106"/>
      <c r="QE460" s="106"/>
      <c r="QF460" s="106"/>
      <c r="QG460" s="106"/>
      <c r="QH460" s="106"/>
      <c r="QI460" s="106"/>
      <c r="QJ460" s="106"/>
      <c r="QK460" s="106"/>
      <c r="QL460" s="106"/>
      <c r="QM460" s="106"/>
      <c r="QN460" s="106"/>
      <c r="QO460" s="106"/>
      <c r="QP460" s="106"/>
      <c r="QQ460" s="106"/>
      <c r="QR460" s="106"/>
      <c r="QS460" s="106"/>
      <c r="QT460" s="106"/>
      <c r="QU460" s="106"/>
      <c r="QV460" s="106"/>
      <c r="QW460" s="106"/>
      <c r="QX460" s="106"/>
      <c r="QY460" s="106"/>
      <c r="QZ460" s="106"/>
      <c r="RA460" s="106"/>
      <c r="RB460" s="106"/>
      <c r="RC460" s="106"/>
      <c r="RD460" s="106"/>
      <c r="RE460" s="106"/>
      <c r="RF460" s="106"/>
      <c r="RG460" s="106"/>
      <c r="RH460" s="106"/>
      <c r="RI460" s="106"/>
      <c r="RJ460" s="106"/>
      <c r="RK460" s="106"/>
      <c r="RL460" s="106"/>
      <c r="RM460" s="106"/>
      <c r="RN460" s="106"/>
      <c r="RO460" s="106"/>
      <c r="RP460" s="106"/>
      <c r="RQ460" s="106"/>
      <c r="RR460" s="106"/>
    </row>
    <row r="461" spans="1:486" x14ac:dyDescent="0.3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14"/>
      <c r="Q461" s="114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06"/>
      <c r="EZ461" s="106"/>
      <c r="FA461" s="106"/>
      <c r="FB461" s="106"/>
      <c r="FC461" s="106"/>
      <c r="FD461" s="106"/>
      <c r="FE461" s="106"/>
      <c r="FF461" s="106"/>
      <c r="FG461" s="106"/>
      <c r="FH461" s="106"/>
      <c r="FI461" s="106"/>
      <c r="FJ461" s="106"/>
      <c r="FK461" s="106"/>
      <c r="FL461" s="106"/>
      <c r="FM461" s="106"/>
      <c r="FN461" s="106"/>
      <c r="FO461" s="106"/>
      <c r="FP461" s="106"/>
      <c r="FQ461" s="106"/>
      <c r="FR461" s="106"/>
      <c r="FS461" s="106"/>
      <c r="FT461" s="106"/>
      <c r="FU461" s="106"/>
      <c r="FV461" s="106"/>
      <c r="FW461" s="106"/>
      <c r="FX461" s="106"/>
      <c r="FY461" s="106"/>
      <c r="FZ461" s="106"/>
      <c r="GA461" s="106"/>
      <c r="GB461" s="106"/>
      <c r="GC461" s="106"/>
      <c r="GD461" s="106"/>
      <c r="GE461" s="106"/>
      <c r="GF461" s="106"/>
      <c r="GG461" s="106"/>
      <c r="GH461" s="106"/>
      <c r="GI461" s="106"/>
      <c r="GJ461" s="106"/>
      <c r="GK461" s="106"/>
      <c r="GL461" s="106"/>
      <c r="GM461" s="106"/>
      <c r="GN461" s="106"/>
      <c r="GO461" s="106"/>
      <c r="GP461" s="106"/>
      <c r="GQ461" s="106"/>
      <c r="GR461" s="106"/>
      <c r="GS461" s="106"/>
      <c r="GT461" s="106"/>
      <c r="GU461" s="106"/>
      <c r="GV461" s="106"/>
      <c r="GW461" s="106"/>
      <c r="GX461" s="106"/>
      <c r="GY461" s="106"/>
      <c r="GZ461" s="106"/>
      <c r="HA461" s="106"/>
      <c r="HB461" s="106"/>
      <c r="HC461" s="106"/>
      <c r="HD461" s="106"/>
      <c r="HE461" s="106"/>
      <c r="HF461" s="106"/>
      <c r="HG461" s="106"/>
      <c r="HH461" s="106"/>
      <c r="HI461" s="106"/>
      <c r="HJ461" s="106"/>
      <c r="HK461" s="106"/>
      <c r="HL461" s="106"/>
      <c r="HM461" s="106"/>
      <c r="HN461" s="106"/>
      <c r="HO461" s="106"/>
      <c r="HP461" s="106"/>
      <c r="HQ461" s="106"/>
      <c r="HR461" s="106"/>
      <c r="HS461" s="106"/>
      <c r="HT461" s="106"/>
      <c r="HU461" s="106"/>
      <c r="HV461" s="106"/>
      <c r="HW461" s="106"/>
      <c r="HX461" s="106"/>
      <c r="HY461" s="106"/>
      <c r="HZ461" s="106"/>
      <c r="IA461" s="106"/>
      <c r="IB461" s="106"/>
      <c r="IC461" s="106"/>
      <c r="ID461" s="106"/>
      <c r="IE461" s="106"/>
      <c r="IF461" s="106"/>
      <c r="IG461" s="106"/>
      <c r="IH461" s="106"/>
      <c r="II461" s="106"/>
      <c r="IJ461" s="106"/>
      <c r="IK461" s="106"/>
      <c r="IL461" s="106"/>
      <c r="IM461" s="106"/>
      <c r="IN461" s="106"/>
      <c r="IO461" s="106"/>
      <c r="IP461" s="106"/>
      <c r="IQ461" s="106"/>
      <c r="IR461" s="106"/>
      <c r="IS461" s="106"/>
      <c r="IT461" s="106"/>
      <c r="IU461" s="106"/>
      <c r="IV461" s="106"/>
      <c r="IW461" s="106"/>
      <c r="IX461" s="106"/>
      <c r="IY461" s="106"/>
      <c r="IZ461" s="106"/>
      <c r="JA461" s="106"/>
      <c r="JB461" s="106"/>
      <c r="JC461" s="106"/>
      <c r="JD461" s="106"/>
      <c r="JE461" s="106"/>
      <c r="JF461" s="106"/>
      <c r="JG461" s="106"/>
      <c r="JH461" s="106"/>
      <c r="JI461" s="106"/>
      <c r="JJ461" s="106"/>
      <c r="JK461" s="106"/>
      <c r="JL461" s="106"/>
      <c r="JM461" s="106"/>
      <c r="JN461" s="106"/>
      <c r="JO461" s="106"/>
      <c r="JP461" s="106"/>
      <c r="JQ461" s="106"/>
      <c r="JR461" s="106"/>
      <c r="JS461" s="106"/>
      <c r="JT461" s="106"/>
      <c r="JU461" s="106"/>
      <c r="JV461" s="106"/>
      <c r="JW461" s="106"/>
      <c r="JX461" s="106"/>
      <c r="JY461" s="106"/>
      <c r="JZ461" s="106"/>
      <c r="KA461" s="106"/>
      <c r="KB461" s="106"/>
      <c r="KC461" s="106"/>
      <c r="KD461" s="106"/>
      <c r="KE461" s="106"/>
      <c r="KF461" s="106"/>
      <c r="KG461" s="106"/>
      <c r="KH461" s="106"/>
      <c r="KI461" s="106"/>
      <c r="KJ461" s="106"/>
      <c r="KK461" s="106"/>
      <c r="KL461" s="106"/>
      <c r="KM461" s="106"/>
      <c r="KN461" s="106"/>
      <c r="KO461" s="106"/>
      <c r="KP461" s="106"/>
      <c r="KQ461" s="106"/>
      <c r="KR461" s="106"/>
      <c r="KS461" s="106"/>
      <c r="KT461" s="106"/>
      <c r="KU461" s="106"/>
      <c r="KV461" s="106"/>
      <c r="KW461" s="106"/>
      <c r="KX461" s="106"/>
      <c r="KY461" s="106"/>
      <c r="KZ461" s="106"/>
      <c r="LA461" s="106"/>
      <c r="LB461" s="106"/>
      <c r="LC461" s="106"/>
      <c r="LD461" s="106"/>
      <c r="LE461" s="106"/>
      <c r="LF461" s="106"/>
      <c r="LG461" s="106"/>
      <c r="LH461" s="106"/>
      <c r="LI461" s="106"/>
      <c r="LJ461" s="106"/>
      <c r="LK461" s="106"/>
      <c r="LL461" s="106"/>
      <c r="LM461" s="106"/>
      <c r="LN461" s="106"/>
      <c r="LO461" s="106"/>
      <c r="LP461" s="106"/>
      <c r="LQ461" s="106"/>
      <c r="LR461" s="106"/>
      <c r="LS461" s="106"/>
      <c r="LT461" s="106"/>
      <c r="LU461" s="106"/>
      <c r="LV461" s="106"/>
      <c r="LW461" s="106"/>
      <c r="LX461" s="106"/>
      <c r="LY461" s="106"/>
      <c r="LZ461" s="106"/>
      <c r="MA461" s="106"/>
      <c r="MB461" s="106"/>
      <c r="MC461" s="106"/>
      <c r="MD461" s="106"/>
      <c r="ME461" s="106"/>
      <c r="MF461" s="106"/>
      <c r="MG461" s="106"/>
      <c r="MH461" s="106"/>
      <c r="MI461" s="106"/>
      <c r="MJ461" s="106"/>
      <c r="MK461" s="106"/>
      <c r="ML461" s="106"/>
      <c r="MM461" s="106"/>
      <c r="MN461" s="106"/>
      <c r="MO461" s="106"/>
      <c r="MP461" s="106"/>
      <c r="MQ461" s="106"/>
      <c r="MR461" s="106"/>
      <c r="MS461" s="106"/>
      <c r="MT461" s="106"/>
      <c r="MU461" s="106"/>
      <c r="MV461" s="106"/>
      <c r="MW461" s="106"/>
      <c r="MX461" s="106"/>
      <c r="MY461" s="106"/>
      <c r="MZ461" s="106"/>
      <c r="NA461" s="106"/>
      <c r="NB461" s="106"/>
      <c r="NC461" s="106"/>
      <c r="ND461" s="106"/>
      <c r="NE461" s="106"/>
      <c r="NF461" s="106"/>
      <c r="NG461" s="106"/>
      <c r="NH461" s="106"/>
      <c r="NI461" s="106"/>
      <c r="NJ461" s="106"/>
      <c r="NK461" s="106"/>
      <c r="NL461" s="106"/>
      <c r="NM461" s="106"/>
      <c r="NN461" s="106"/>
      <c r="NO461" s="106"/>
      <c r="NP461" s="106"/>
      <c r="NQ461" s="106"/>
      <c r="NR461" s="106"/>
      <c r="NS461" s="106"/>
      <c r="NT461" s="106"/>
      <c r="NU461" s="106"/>
      <c r="NV461" s="106"/>
      <c r="NW461" s="106"/>
      <c r="NX461" s="106"/>
      <c r="NY461" s="106"/>
      <c r="NZ461" s="106"/>
      <c r="OA461" s="106"/>
      <c r="OB461" s="106"/>
      <c r="OC461" s="106"/>
      <c r="OD461" s="106"/>
      <c r="OE461" s="106"/>
      <c r="OF461" s="106"/>
      <c r="OG461" s="106"/>
      <c r="OH461" s="106"/>
      <c r="OI461" s="106"/>
      <c r="OJ461" s="106"/>
      <c r="OK461" s="106"/>
      <c r="OL461" s="106"/>
      <c r="OM461" s="106"/>
      <c r="ON461" s="106"/>
      <c r="OO461" s="106"/>
      <c r="OP461" s="106"/>
      <c r="OQ461" s="106"/>
      <c r="OR461" s="106"/>
      <c r="OS461" s="106"/>
      <c r="OT461" s="106"/>
      <c r="OU461" s="106"/>
      <c r="OV461" s="106"/>
      <c r="OW461" s="106"/>
      <c r="OX461" s="106"/>
      <c r="OY461" s="106"/>
      <c r="OZ461" s="106"/>
      <c r="PA461" s="106"/>
      <c r="PB461" s="106"/>
      <c r="PC461" s="106"/>
      <c r="PD461" s="106"/>
      <c r="PE461" s="106"/>
      <c r="PF461" s="106"/>
      <c r="PG461" s="106"/>
      <c r="PH461" s="106"/>
      <c r="PI461" s="106"/>
      <c r="PJ461" s="106"/>
      <c r="PK461" s="106"/>
      <c r="PL461" s="106"/>
      <c r="PM461" s="106"/>
      <c r="PN461" s="106"/>
      <c r="PO461" s="106"/>
      <c r="PP461" s="106"/>
      <c r="PQ461" s="106"/>
      <c r="PR461" s="106"/>
      <c r="PS461" s="106"/>
      <c r="PT461" s="106"/>
      <c r="PU461" s="106"/>
      <c r="PV461" s="106"/>
      <c r="PW461" s="106"/>
      <c r="PX461" s="106"/>
      <c r="PY461" s="106"/>
      <c r="PZ461" s="106"/>
      <c r="QA461" s="106"/>
      <c r="QB461" s="106"/>
      <c r="QC461" s="106"/>
      <c r="QD461" s="106"/>
      <c r="QE461" s="106"/>
      <c r="QF461" s="106"/>
      <c r="QG461" s="106"/>
      <c r="QH461" s="106"/>
      <c r="QI461" s="106"/>
      <c r="QJ461" s="106"/>
      <c r="QK461" s="106"/>
      <c r="QL461" s="106"/>
      <c r="QM461" s="106"/>
      <c r="QN461" s="106"/>
      <c r="QO461" s="106"/>
      <c r="QP461" s="106"/>
      <c r="QQ461" s="106"/>
      <c r="QR461" s="106"/>
      <c r="QS461" s="106"/>
      <c r="QT461" s="106"/>
      <c r="QU461" s="106"/>
      <c r="QV461" s="106"/>
      <c r="QW461" s="106"/>
      <c r="QX461" s="106"/>
      <c r="QY461" s="106"/>
      <c r="QZ461" s="106"/>
      <c r="RA461" s="106"/>
      <c r="RB461" s="106"/>
      <c r="RC461" s="106"/>
      <c r="RD461" s="106"/>
      <c r="RE461" s="106"/>
      <c r="RF461" s="106"/>
      <c r="RG461" s="106"/>
      <c r="RH461" s="106"/>
      <c r="RI461" s="106"/>
      <c r="RJ461" s="106"/>
      <c r="RK461" s="106"/>
      <c r="RL461" s="106"/>
      <c r="RM461" s="106"/>
      <c r="RN461" s="106"/>
      <c r="RO461" s="106"/>
      <c r="RP461" s="106"/>
      <c r="RQ461" s="106"/>
      <c r="RR461" s="106"/>
    </row>
    <row r="462" spans="1:486" x14ac:dyDescent="0.3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14"/>
      <c r="Q462" s="114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06"/>
      <c r="EZ462" s="106"/>
      <c r="FA462" s="106"/>
      <c r="FB462" s="106"/>
      <c r="FC462" s="106"/>
      <c r="FD462" s="106"/>
      <c r="FE462" s="106"/>
      <c r="FF462" s="106"/>
      <c r="FG462" s="106"/>
      <c r="FH462" s="106"/>
      <c r="FI462" s="106"/>
      <c r="FJ462" s="106"/>
      <c r="FK462" s="106"/>
      <c r="FL462" s="106"/>
      <c r="FM462" s="106"/>
      <c r="FN462" s="106"/>
      <c r="FO462" s="106"/>
      <c r="FP462" s="106"/>
      <c r="FQ462" s="106"/>
      <c r="FR462" s="106"/>
      <c r="FS462" s="106"/>
      <c r="FT462" s="106"/>
      <c r="FU462" s="106"/>
      <c r="FV462" s="106"/>
      <c r="FW462" s="106"/>
      <c r="FX462" s="106"/>
      <c r="FY462" s="106"/>
      <c r="FZ462" s="106"/>
      <c r="GA462" s="106"/>
      <c r="GB462" s="106"/>
      <c r="GC462" s="106"/>
      <c r="GD462" s="106"/>
      <c r="GE462" s="106"/>
      <c r="GF462" s="106"/>
      <c r="GG462" s="106"/>
      <c r="GH462" s="106"/>
      <c r="GI462" s="106"/>
      <c r="GJ462" s="106"/>
      <c r="GK462" s="106"/>
      <c r="GL462" s="106"/>
      <c r="GM462" s="106"/>
      <c r="GN462" s="106"/>
      <c r="GO462" s="106"/>
      <c r="GP462" s="106"/>
      <c r="GQ462" s="106"/>
      <c r="GR462" s="106"/>
      <c r="GS462" s="106"/>
      <c r="GT462" s="106"/>
      <c r="GU462" s="106"/>
      <c r="GV462" s="106"/>
      <c r="GW462" s="106"/>
      <c r="GX462" s="106"/>
      <c r="GY462" s="106"/>
      <c r="GZ462" s="106"/>
      <c r="HA462" s="106"/>
      <c r="HB462" s="106"/>
      <c r="HC462" s="106"/>
      <c r="HD462" s="106"/>
      <c r="HE462" s="106"/>
      <c r="HF462" s="106"/>
      <c r="HG462" s="106"/>
      <c r="HH462" s="106"/>
      <c r="HI462" s="106"/>
      <c r="HJ462" s="106"/>
      <c r="HK462" s="106"/>
      <c r="HL462" s="106"/>
      <c r="HM462" s="106"/>
      <c r="HN462" s="106"/>
      <c r="HO462" s="106"/>
      <c r="HP462" s="106"/>
      <c r="HQ462" s="106"/>
      <c r="HR462" s="106"/>
      <c r="HS462" s="106"/>
      <c r="HT462" s="106"/>
      <c r="HU462" s="106"/>
      <c r="HV462" s="106"/>
      <c r="HW462" s="106"/>
      <c r="HX462" s="106"/>
      <c r="HY462" s="106"/>
      <c r="HZ462" s="106"/>
      <c r="IA462" s="106"/>
      <c r="IB462" s="106"/>
      <c r="IC462" s="106"/>
      <c r="ID462" s="106"/>
      <c r="IE462" s="106"/>
      <c r="IF462" s="106"/>
      <c r="IG462" s="106"/>
      <c r="IH462" s="106"/>
      <c r="II462" s="106"/>
      <c r="IJ462" s="106"/>
      <c r="IK462" s="106"/>
      <c r="IL462" s="106"/>
      <c r="IM462" s="106"/>
      <c r="IN462" s="106"/>
      <c r="IO462" s="106"/>
      <c r="IP462" s="106"/>
      <c r="IQ462" s="106"/>
      <c r="IR462" s="106"/>
      <c r="IS462" s="106"/>
      <c r="IT462" s="106"/>
      <c r="IU462" s="106"/>
      <c r="IV462" s="106"/>
      <c r="IW462" s="106"/>
      <c r="IX462" s="106"/>
      <c r="IY462" s="106"/>
      <c r="IZ462" s="106"/>
      <c r="JA462" s="106"/>
      <c r="JB462" s="106"/>
      <c r="JC462" s="106"/>
      <c r="JD462" s="106"/>
      <c r="JE462" s="106"/>
      <c r="JF462" s="106"/>
      <c r="JG462" s="106"/>
      <c r="JH462" s="106"/>
      <c r="JI462" s="106"/>
      <c r="JJ462" s="106"/>
      <c r="JK462" s="106"/>
      <c r="JL462" s="106"/>
      <c r="JM462" s="106"/>
      <c r="JN462" s="106"/>
      <c r="JO462" s="106"/>
      <c r="JP462" s="106"/>
      <c r="JQ462" s="106"/>
      <c r="JR462" s="106"/>
      <c r="JS462" s="106"/>
      <c r="JT462" s="106"/>
      <c r="JU462" s="106"/>
      <c r="JV462" s="106"/>
      <c r="JW462" s="106"/>
      <c r="JX462" s="106"/>
      <c r="JY462" s="106"/>
      <c r="JZ462" s="106"/>
      <c r="KA462" s="106"/>
      <c r="KB462" s="106"/>
      <c r="KC462" s="106"/>
      <c r="KD462" s="106"/>
      <c r="KE462" s="106"/>
      <c r="KF462" s="106"/>
      <c r="KG462" s="106"/>
      <c r="KH462" s="106"/>
      <c r="KI462" s="106"/>
      <c r="KJ462" s="106"/>
      <c r="KK462" s="106"/>
      <c r="KL462" s="106"/>
      <c r="KM462" s="106"/>
      <c r="KN462" s="106"/>
      <c r="KO462" s="106"/>
      <c r="KP462" s="106"/>
      <c r="KQ462" s="106"/>
      <c r="KR462" s="106"/>
      <c r="KS462" s="106"/>
      <c r="KT462" s="106"/>
      <c r="KU462" s="106"/>
      <c r="KV462" s="106"/>
      <c r="KW462" s="106"/>
      <c r="KX462" s="106"/>
      <c r="KY462" s="106"/>
      <c r="KZ462" s="106"/>
      <c r="LA462" s="106"/>
      <c r="LB462" s="106"/>
      <c r="LC462" s="106"/>
      <c r="LD462" s="106"/>
      <c r="LE462" s="106"/>
      <c r="LF462" s="106"/>
      <c r="LG462" s="106"/>
      <c r="LH462" s="106"/>
      <c r="LI462" s="106"/>
      <c r="LJ462" s="106"/>
      <c r="LK462" s="106"/>
      <c r="LL462" s="106"/>
      <c r="LM462" s="106"/>
      <c r="LN462" s="106"/>
      <c r="LO462" s="106"/>
      <c r="LP462" s="106"/>
      <c r="LQ462" s="106"/>
      <c r="LR462" s="106"/>
      <c r="LS462" s="106"/>
      <c r="LT462" s="106"/>
      <c r="LU462" s="106"/>
      <c r="LV462" s="106"/>
      <c r="LW462" s="106"/>
      <c r="LX462" s="106"/>
      <c r="LY462" s="106"/>
      <c r="LZ462" s="106"/>
      <c r="MA462" s="106"/>
      <c r="MB462" s="106"/>
      <c r="MC462" s="106"/>
      <c r="MD462" s="106"/>
      <c r="ME462" s="106"/>
      <c r="MF462" s="106"/>
      <c r="MG462" s="106"/>
      <c r="MH462" s="106"/>
      <c r="MI462" s="106"/>
      <c r="MJ462" s="106"/>
      <c r="MK462" s="106"/>
      <c r="ML462" s="106"/>
      <c r="MM462" s="106"/>
      <c r="MN462" s="106"/>
      <c r="MO462" s="106"/>
      <c r="MP462" s="106"/>
      <c r="MQ462" s="106"/>
      <c r="MR462" s="106"/>
      <c r="MS462" s="106"/>
      <c r="MT462" s="106"/>
      <c r="MU462" s="106"/>
      <c r="MV462" s="106"/>
      <c r="MW462" s="106"/>
      <c r="MX462" s="106"/>
      <c r="MY462" s="106"/>
      <c r="MZ462" s="106"/>
      <c r="NA462" s="106"/>
      <c r="NB462" s="106"/>
      <c r="NC462" s="106"/>
      <c r="ND462" s="106"/>
      <c r="NE462" s="106"/>
      <c r="NF462" s="106"/>
      <c r="NG462" s="106"/>
      <c r="NH462" s="106"/>
      <c r="NI462" s="106"/>
      <c r="NJ462" s="106"/>
      <c r="NK462" s="106"/>
      <c r="NL462" s="106"/>
      <c r="NM462" s="106"/>
      <c r="NN462" s="106"/>
      <c r="NO462" s="106"/>
      <c r="NP462" s="106"/>
      <c r="NQ462" s="106"/>
      <c r="NR462" s="106"/>
      <c r="NS462" s="106"/>
      <c r="NT462" s="106"/>
      <c r="NU462" s="106"/>
      <c r="NV462" s="106"/>
      <c r="NW462" s="106"/>
      <c r="NX462" s="106"/>
      <c r="NY462" s="106"/>
      <c r="NZ462" s="106"/>
      <c r="OA462" s="106"/>
      <c r="OB462" s="106"/>
      <c r="OC462" s="106"/>
      <c r="OD462" s="106"/>
      <c r="OE462" s="106"/>
      <c r="OF462" s="106"/>
      <c r="OG462" s="106"/>
      <c r="OH462" s="106"/>
      <c r="OI462" s="106"/>
      <c r="OJ462" s="106"/>
      <c r="OK462" s="106"/>
      <c r="OL462" s="106"/>
      <c r="OM462" s="106"/>
      <c r="ON462" s="106"/>
      <c r="OO462" s="106"/>
      <c r="OP462" s="106"/>
      <c r="OQ462" s="106"/>
      <c r="OR462" s="106"/>
      <c r="OS462" s="106"/>
      <c r="OT462" s="106"/>
      <c r="OU462" s="106"/>
      <c r="OV462" s="106"/>
      <c r="OW462" s="106"/>
      <c r="OX462" s="106"/>
      <c r="OY462" s="106"/>
      <c r="OZ462" s="106"/>
      <c r="PA462" s="106"/>
      <c r="PB462" s="106"/>
      <c r="PC462" s="106"/>
      <c r="PD462" s="106"/>
      <c r="PE462" s="106"/>
      <c r="PF462" s="106"/>
      <c r="PG462" s="106"/>
      <c r="PH462" s="106"/>
      <c r="PI462" s="106"/>
      <c r="PJ462" s="106"/>
      <c r="PK462" s="106"/>
      <c r="PL462" s="106"/>
      <c r="PM462" s="106"/>
      <c r="PN462" s="106"/>
      <c r="PO462" s="106"/>
      <c r="PP462" s="106"/>
      <c r="PQ462" s="106"/>
      <c r="PR462" s="106"/>
      <c r="PS462" s="106"/>
      <c r="PT462" s="106"/>
      <c r="PU462" s="106"/>
      <c r="PV462" s="106"/>
      <c r="PW462" s="106"/>
      <c r="PX462" s="106"/>
      <c r="PY462" s="106"/>
      <c r="PZ462" s="106"/>
      <c r="QA462" s="106"/>
      <c r="QB462" s="106"/>
      <c r="QC462" s="106"/>
      <c r="QD462" s="106"/>
      <c r="QE462" s="106"/>
      <c r="QF462" s="106"/>
      <c r="QG462" s="106"/>
      <c r="QH462" s="106"/>
      <c r="QI462" s="106"/>
      <c r="QJ462" s="106"/>
      <c r="QK462" s="106"/>
      <c r="QL462" s="106"/>
      <c r="QM462" s="106"/>
      <c r="QN462" s="106"/>
      <c r="QO462" s="106"/>
      <c r="QP462" s="106"/>
      <c r="QQ462" s="106"/>
      <c r="QR462" s="106"/>
      <c r="QS462" s="106"/>
      <c r="QT462" s="106"/>
      <c r="QU462" s="106"/>
      <c r="QV462" s="106"/>
      <c r="QW462" s="106"/>
      <c r="QX462" s="106"/>
      <c r="QY462" s="106"/>
      <c r="QZ462" s="106"/>
      <c r="RA462" s="106"/>
      <c r="RB462" s="106"/>
      <c r="RC462" s="106"/>
      <c r="RD462" s="106"/>
      <c r="RE462" s="106"/>
      <c r="RF462" s="106"/>
      <c r="RG462" s="106"/>
      <c r="RH462" s="106"/>
      <c r="RI462" s="106"/>
      <c r="RJ462" s="106"/>
      <c r="RK462" s="106"/>
      <c r="RL462" s="106"/>
      <c r="RM462" s="106"/>
      <c r="RN462" s="106"/>
      <c r="RO462" s="106"/>
      <c r="RP462" s="106"/>
      <c r="RQ462" s="106"/>
      <c r="RR462" s="106"/>
    </row>
    <row r="463" spans="1:486" x14ac:dyDescent="0.3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14"/>
      <c r="Q463" s="114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06"/>
      <c r="EZ463" s="106"/>
      <c r="FA463" s="106"/>
      <c r="FB463" s="106"/>
      <c r="FC463" s="106"/>
      <c r="FD463" s="106"/>
      <c r="FE463" s="106"/>
      <c r="FF463" s="106"/>
      <c r="FG463" s="106"/>
      <c r="FH463" s="106"/>
      <c r="FI463" s="106"/>
      <c r="FJ463" s="106"/>
      <c r="FK463" s="106"/>
      <c r="FL463" s="106"/>
      <c r="FM463" s="106"/>
      <c r="FN463" s="106"/>
      <c r="FO463" s="106"/>
      <c r="FP463" s="106"/>
      <c r="FQ463" s="106"/>
      <c r="FR463" s="106"/>
      <c r="FS463" s="106"/>
      <c r="FT463" s="106"/>
      <c r="FU463" s="106"/>
      <c r="FV463" s="106"/>
      <c r="FW463" s="106"/>
      <c r="FX463" s="106"/>
      <c r="FY463" s="106"/>
      <c r="FZ463" s="106"/>
      <c r="GA463" s="106"/>
      <c r="GB463" s="106"/>
      <c r="GC463" s="106"/>
      <c r="GD463" s="106"/>
      <c r="GE463" s="106"/>
      <c r="GF463" s="106"/>
      <c r="GG463" s="106"/>
      <c r="GH463" s="106"/>
      <c r="GI463" s="106"/>
      <c r="GJ463" s="106"/>
      <c r="GK463" s="106"/>
      <c r="GL463" s="106"/>
      <c r="GM463" s="106"/>
      <c r="GN463" s="106"/>
      <c r="GO463" s="106"/>
      <c r="GP463" s="106"/>
      <c r="GQ463" s="106"/>
      <c r="GR463" s="106"/>
      <c r="GS463" s="106"/>
      <c r="GT463" s="106"/>
      <c r="GU463" s="106"/>
      <c r="GV463" s="106"/>
      <c r="GW463" s="106"/>
      <c r="GX463" s="106"/>
      <c r="GY463" s="106"/>
      <c r="GZ463" s="106"/>
      <c r="HA463" s="106"/>
      <c r="HB463" s="106"/>
      <c r="HC463" s="106"/>
      <c r="HD463" s="106"/>
      <c r="HE463" s="106"/>
      <c r="HF463" s="106"/>
      <c r="HG463" s="106"/>
      <c r="HH463" s="106"/>
      <c r="HI463" s="106"/>
      <c r="HJ463" s="106"/>
      <c r="HK463" s="106"/>
      <c r="HL463" s="106"/>
      <c r="HM463" s="106"/>
      <c r="HN463" s="106"/>
      <c r="HO463" s="106"/>
      <c r="HP463" s="106"/>
      <c r="HQ463" s="106"/>
      <c r="HR463" s="106"/>
      <c r="HS463" s="106"/>
      <c r="HT463" s="106"/>
      <c r="HU463" s="106"/>
      <c r="HV463" s="106"/>
      <c r="HW463" s="106"/>
      <c r="HX463" s="106"/>
      <c r="HY463" s="106"/>
      <c r="HZ463" s="106"/>
      <c r="IA463" s="106"/>
      <c r="IB463" s="106"/>
      <c r="IC463" s="106"/>
      <c r="ID463" s="106"/>
      <c r="IE463" s="106"/>
      <c r="IF463" s="106"/>
      <c r="IG463" s="106"/>
      <c r="IH463" s="106"/>
      <c r="II463" s="106"/>
      <c r="IJ463" s="106"/>
      <c r="IK463" s="106"/>
      <c r="IL463" s="106"/>
      <c r="IM463" s="106"/>
      <c r="IN463" s="106"/>
      <c r="IO463" s="106"/>
      <c r="IP463" s="106"/>
      <c r="IQ463" s="106"/>
      <c r="IR463" s="106"/>
      <c r="IS463" s="106"/>
      <c r="IT463" s="106"/>
      <c r="IU463" s="106"/>
      <c r="IV463" s="106"/>
      <c r="IW463" s="106"/>
      <c r="IX463" s="106"/>
      <c r="IY463" s="106"/>
      <c r="IZ463" s="106"/>
      <c r="JA463" s="106"/>
      <c r="JB463" s="106"/>
      <c r="JC463" s="106"/>
      <c r="JD463" s="106"/>
      <c r="JE463" s="106"/>
      <c r="JF463" s="106"/>
      <c r="JG463" s="106"/>
      <c r="JH463" s="106"/>
      <c r="JI463" s="106"/>
      <c r="JJ463" s="106"/>
      <c r="JK463" s="106"/>
      <c r="JL463" s="106"/>
      <c r="JM463" s="106"/>
      <c r="JN463" s="106"/>
      <c r="JO463" s="106"/>
      <c r="JP463" s="106"/>
      <c r="JQ463" s="106"/>
      <c r="JR463" s="106"/>
      <c r="JS463" s="106"/>
      <c r="JT463" s="106"/>
      <c r="JU463" s="106"/>
      <c r="JV463" s="106"/>
      <c r="JW463" s="106"/>
      <c r="JX463" s="106"/>
      <c r="JY463" s="106"/>
      <c r="JZ463" s="106"/>
      <c r="KA463" s="106"/>
      <c r="KB463" s="106"/>
      <c r="KC463" s="106"/>
      <c r="KD463" s="106"/>
      <c r="KE463" s="106"/>
      <c r="KF463" s="106"/>
      <c r="KG463" s="106"/>
      <c r="KH463" s="106"/>
      <c r="KI463" s="106"/>
      <c r="KJ463" s="106"/>
      <c r="KK463" s="106"/>
      <c r="KL463" s="106"/>
      <c r="KM463" s="106"/>
      <c r="KN463" s="106"/>
      <c r="KO463" s="106"/>
      <c r="KP463" s="106"/>
      <c r="KQ463" s="106"/>
      <c r="KR463" s="106"/>
      <c r="KS463" s="106"/>
      <c r="KT463" s="106"/>
      <c r="KU463" s="106"/>
      <c r="KV463" s="106"/>
      <c r="KW463" s="106"/>
      <c r="KX463" s="106"/>
      <c r="KY463" s="106"/>
      <c r="KZ463" s="106"/>
      <c r="LA463" s="106"/>
      <c r="LB463" s="106"/>
      <c r="LC463" s="106"/>
      <c r="LD463" s="106"/>
      <c r="LE463" s="106"/>
      <c r="LF463" s="106"/>
      <c r="LG463" s="106"/>
      <c r="LH463" s="106"/>
      <c r="LI463" s="106"/>
      <c r="LJ463" s="106"/>
      <c r="LK463" s="106"/>
      <c r="LL463" s="106"/>
      <c r="LM463" s="106"/>
      <c r="LN463" s="106"/>
      <c r="LO463" s="106"/>
      <c r="LP463" s="106"/>
      <c r="LQ463" s="106"/>
      <c r="LR463" s="106"/>
      <c r="LS463" s="106"/>
      <c r="LT463" s="106"/>
      <c r="LU463" s="106"/>
      <c r="LV463" s="106"/>
      <c r="LW463" s="106"/>
      <c r="LX463" s="106"/>
      <c r="LY463" s="106"/>
      <c r="LZ463" s="106"/>
      <c r="MA463" s="106"/>
      <c r="MB463" s="106"/>
      <c r="MC463" s="106"/>
      <c r="MD463" s="106"/>
      <c r="ME463" s="106"/>
      <c r="MF463" s="106"/>
      <c r="MG463" s="106"/>
      <c r="MH463" s="106"/>
      <c r="MI463" s="106"/>
      <c r="MJ463" s="106"/>
      <c r="MK463" s="106"/>
      <c r="ML463" s="106"/>
      <c r="MM463" s="106"/>
      <c r="MN463" s="106"/>
      <c r="MO463" s="106"/>
      <c r="MP463" s="106"/>
      <c r="MQ463" s="106"/>
      <c r="MR463" s="106"/>
      <c r="MS463" s="106"/>
      <c r="MT463" s="106"/>
      <c r="MU463" s="106"/>
      <c r="MV463" s="106"/>
      <c r="MW463" s="106"/>
      <c r="MX463" s="106"/>
      <c r="MY463" s="106"/>
      <c r="MZ463" s="106"/>
      <c r="NA463" s="106"/>
      <c r="NB463" s="106"/>
      <c r="NC463" s="106"/>
      <c r="ND463" s="106"/>
      <c r="NE463" s="106"/>
      <c r="NF463" s="106"/>
      <c r="NG463" s="106"/>
      <c r="NH463" s="106"/>
      <c r="NI463" s="106"/>
      <c r="NJ463" s="106"/>
      <c r="NK463" s="106"/>
      <c r="NL463" s="106"/>
      <c r="NM463" s="106"/>
      <c r="NN463" s="106"/>
      <c r="NO463" s="106"/>
      <c r="NP463" s="106"/>
      <c r="NQ463" s="106"/>
      <c r="NR463" s="106"/>
      <c r="NS463" s="106"/>
      <c r="NT463" s="106"/>
      <c r="NU463" s="106"/>
      <c r="NV463" s="106"/>
      <c r="NW463" s="106"/>
      <c r="NX463" s="106"/>
      <c r="NY463" s="106"/>
      <c r="NZ463" s="106"/>
      <c r="OA463" s="106"/>
      <c r="OB463" s="106"/>
      <c r="OC463" s="106"/>
      <c r="OD463" s="106"/>
      <c r="OE463" s="106"/>
      <c r="OF463" s="106"/>
      <c r="OG463" s="106"/>
      <c r="OH463" s="106"/>
      <c r="OI463" s="106"/>
      <c r="OJ463" s="106"/>
      <c r="OK463" s="106"/>
      <c r="OL463" s="106"/>
      <c r="OM463" s="106"/>
      <c r="ON463" s="106"/>
      <c r="OO463" s="106"/>
      <c r="OP463" s="106"/>
      <c r="OQ463" s="106"/>
      <c r="OR463" s="106"/>
      <c r="OS463" s="106"/>
      <c r="OT463" s="106"/>
      <c r="OU463" s="106"/>
      <c r="OV463" s="106"/>
      <c r="OW463" s="106"/>
      <c r="OX463" s="106"/>
      <c r="OY463" s="106"/>
      <c r="OZ463" s="106"/>
      <c r="PA463" s="106"/>
      <c r="PB463" s="106"/>
      <c r="PC463" s="106"/>
      <c r="PD463" s="106"/>
      <c r="PE463" s="106"/>
      <c r="PF463" s="106"/>
      <c r="PG463" s="106"/>
      <c r="PH463" s="106"/>
      <c r="PI463" s="106"/>
      <c r="PJ463" s="106"/>
      <c r="PK463" s="106"/>
      <c r="PL463" s="106"/>
      <c r="PM463" s="106"/>
      <c r="PN463" s="106"/>
      <c r="PO463" s="106"/>
      <c r="PP463" s="106"/>
      <c r="PQ463" s="106"/>
      <c r="PR463" s="106"/>
      <c r="PS463" s="106"/>
      <c r="PT463" s="106"/>
      <c r="PU463" s="106"/>
      <c r="PV463" s="106"/>
      <c r="PW463" s="106"/>
      <c r="PX463" s="106"/>
      <c r="PY463" s="106"/>
      <c r="PZ463" s="106"/>
      <c r="QA463" s="106"/>
      <c r="QB463" s="106"/>
      <c r="QC463" s="106"/>
      <c r="QD463" s="106"/>
      <c r="QE463" s="106"/>
      <c r="QF463" s="106"/>
      <c r="QG463" s="106"/>
      <c r="QH463" s="106"/>
      <c r="QI463" s="106"/>
      <c r="QJ463" s="106"/>
      <c r="QK463" s="106"/>
      <c r="QL463" s="106"/>
      <c r="QM463" s="106"/>
      <c r="QN463" s="106"/>
      <c r="QO463" s="106"/>
      <c r="QP463" s="106"/>
      <c r="QQ463" s="106"/>
      <c r="QR463" s="106"/>
      <c r="QS463" s="106"/>
      <c r="QT463" s="106"/>
      <c r="QU463" s="106"/>
      <c r="QV463" s="106"/>
      <c r="QW463" s="106"/>
      <c r="QX463" s="106"/>
      <c r="QY463" s="106"/>
      <c r="QZ463" s="106"/>
      <c r="RA463" s="106"/>
      <c r="RB463" s="106"/>
      <c r="RC463" s="106"/>
      <c r="RD463" s="106"/>
      <c r="RE463" s="106"/>
      <c r="RF463" s="106"/>
      <c r="RG463" s="106"/>
      <c r="RH463" s="106"/>
      <c r="RI463" s="106"/>
      <c r="RJ463" s="106"/>
      <c r="RK463" s="106"/>
      <c r="RL463" s="106"/>
      <c r="RM463" s="106"/>
      <c r="RN463" s="106"/>
      <c r="RO463" s="106"/>
      <c r="RP463" s="106"/>
      <c r="RQ463" s="106"/>
      <c r="RR463" s="106"/>
    </row>
    <row r="464" spans="1:486" x14ac:dyDescent="0.3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14"/>
      <c r="Q464" s="114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06"/>
      <c r="EZ464" s="106"/>
      <c r="FA464" s="106"/>
      <c r="FB464" s="106"/>
      <c r="FC464" s="106"/>
      <c r="FD464" s="106"/>
      <c r="FE464" s="106"/>
      <c r="FF464" s="106"/>
      <c r="FG464" s="106"/>
      <c r="FH464" s="106"/>
      <c r="FI464" s="106"/>
      <c r="FJ464" s="106"/>
      <c r="FK464" s="106"/>
      <c r="FL464" s="106"/>
      <c r="FM464" s="106"/>
      <c r="FN464" s="106"/>
      <c r="FO464" s="106"/>
      <c r="FP464" s="106"/>
      <c r="FQ464" s="106"/>
      <c r="FR464" s="106"/>
      <c r="FS464" s="106"/>
      <c r="FT464" s="106"/>
      <c r="FU464" s="106"/>
      <c r="FV464" s="106"/>
      <c r="FW464" s="106"/>
      <c r="FX464" s="106"/>
      <c r="FY464" s="106"/>
      <c r="FZ464" s="106"/>
      <c r="GA464" s="106"/>
      <c r="GB464" s="106"/>
      <c r="GC464" s="106"/>
      <c r="GD464" s="106"/>
      <c r="GE464" s="106"/>
      <c r="GF464" s="106"/>
      <c r="GG464" s="106"/>
      <c r="GH464" s="106"/>
      <c r="GI464" s="106"/>
      <c r="GJ464" s="106"/>
      <c r="GK464" s="106"/>
      <c r="GL464" s="106"/>
      <c r="GM464" s="106"/>
      <c r="GN464" s="106"/>
      <c r="GO464" s="106"/>
      <c r="GP464" s="106"/>
      <c r="GQ464" s="106"/>
      <c r="GR464" s="106"/>
      <c r="GS464" s="106"/>
      <c r="GT464" s="106"/>
      <c r="GU464" s="106"/>
      <c r="GV464" s="106"/>
      <c r="GW464" s="106"/>
      <c r="GX464" s="106"/>
      <c r="GY464" s="106"/>
      <c r="GZ464" s="106"/>
      <c r="HA464" s="106"/>
      <c r="HB464" s="106"/>
      <c r="HC464" s="106"/>
      <c r="HD464" s="106"/>
      <c r="HE464" s="106"/>
      <c r="HF464" s="106"/>
      <c r="HG464" s="106"/>
      <c r="HH464" s="106"/>
      <c r="HI464" s="106"/>
      <c r="HJ464" s="106"/>
      <c r="HK464" s="106"/>
      <c r="HL464" s="106"/>
      <c r="HM464" s="106"/>
      <c r="HN464" s="106"/>
      <c r="HO464" s="106"/>
      <c r="HP464" s="106"/>
      <c r="HQ464" s="106"/>
      <c r="HR464" s="106"/>
      <c r="HS464" s="106"/>
      <c r="HT464" s="106"/>
      <c r="HU464" s="106"/>
      <c r="HV464" s="106"/>
      <c r="HW464" s="106"/>
      <c r="HX464" s="106"/>
      <c r="HY464" s="106"/>
      <c r="HZ464" s="106"/>
      <c r="IA464" s="106"/>
      <c r="IB464" s="106"/>
      <c r="IC464" s="106"/>
      <c r="ID464" s="106"/>
      <c r="IE464" s="106"/>
      <c r="IF464" s="106"/>
      <c r="IG464" s="106"/>
      <c r="IH464" s="106"/>
      <c r="II464" s="106"/>
      <c r="IJ464" s="106"/>
      <c r="IK464" s="106"/>
      <c r="IL464" s="106"/>
      <c r="IM464" s="106"/>
      <c r="IN464" s="106"/>
      <c r="IO464" s="106"/>
      <c r="IP464" s="106"/>
      <c r="IQ464" s="106"/>
      <c r="IR464" s="106"/>
      <c r="IS464" s="106"/>
      <c r="IT464" s="106"/>
      <c r="IU464" s="106"/>
      <c r="IV464" s="106"/>
      <c r="IW464" s="106"/>
      <c r="IX464" s="106"/>
      <c r="IY464" s="106"/>
      <c r="IZ464" s="106"/>
      <c r="JA464" s="106"/>
      <c r="JB464" s="106"/>
      <c r="JC464" s="106"/>
      <c r="JD464" s="106"/>
      <c r="JE464" s="106"/>
      <c r="JF464" s="106"/>
      <c r="JG464" s="106"/>
      <c r="JH464" s="106"/>
      <c r="JI464" s="106"/>
      <c r="JJ464" s="106"/>
      <c r="JK464" s="106"/>
      <c r="JL464" s="106"/>
      <c r="JM464" s="106"/>
      <c r="JN464" s="106"/>
      <c r="JO464" s="106"/>
      <c r="JP464" s="106"/>
      <c r="JQ464" s="106"/>
      <c r="JR464" s="106"/>
      <c r="JS464" s="106"/>
      <c r="JT464" s="106"/>
      <c r="JU464" s="106"/>
      <c r="JV464" s="106"/>
      <c r="JW464" s="106"/>
      <c r="JX464" s="106"/>
      <c r="JY464" s="106"/>
      <c r="JZ464" s="106"/>
      <c r="KA464" s="106"/>
      <c r="KB464" s="106"/>
      <c r="KC464" s="106"/>
      <c r="KD464" s="106"/>
      <c r="KE464" s="106"/>
      <c r="KF464" s="106"/>
      <c r="KG464" s="106"/>
      <c r="KH464" s="106"/>
      <c r="KI464" s="106"/>
      <c r="KJ464" s="106"/>
      <c r="KK464" s="106"/>
      <c r="KL464" s="106"/>
      <c r="KM464" s="106"/>
      <c r="KN464" s="106"/>
      <c r="KO464" s="106"/>
      <c r="KP464" s="106"/>
      <c r="KQ464" s="106"/>
      <c r="KR464" s="106"/>
      <c r="KS464" s="106"/>
      <c r="KT464" s="106"/>
      <c r="KU464" s="106"/>
      <c r="KV464" s="106"/>
      <c r="KW464" s="106"/>
      <c r="KX464" s="106"/>
      <c r="KY464" s="106"/>
      <c r="KZ464" s="106"/>
      <c r="LA464" s="106"/>
      <c r="LB464" s="106"/>
      <c r="LC464" s="106"/>
      <c r="LD464" s="106"/>
      <c r="LE464" s="106"/>
      <c r="LF464" s="106"/>
      <c r="LG464" s="106"/>
      <c r="LH464" s="106"/>
      <c r="LI464" s="106"/>
      <c r="LJ464" s="106"/>
      <c r="LK464" s="106"/>
      <c r="LL464" s="106"/>
      <c r="LM464" s="106"/>
      <c r="LN464" s="106"/>
      <c r="LO464" s="106"/>
      <c r="LP464" s="106"/>
      <c r="LQ464" s="106"/>
      <c r="LR464" s="106"/>
      <c r="LS464" s="106"/>
      <c r="LT464" s="106"/>
      <c r="LU464" s="106"/>
      <c r="LV464" s="106"/>
      <c r="LW464" s="106"/>
      <c r="LX464" s="106"/>
      <c r="LY464" s="106"/>
      <c r="LZ464" s="106"/>
      <c r="MA464" s="106"/>
      <c r="MB464" s="106"/>
      <c r="MC464" s="106"/>
      <c r="MD464" s="106"/>
      <c r="ME464" s="106"/>
      <c r="MF464" s="106"/>
      <c r="MG464" s="106"/>
      <c r="MH464" s="106"/>
      <c r="MI464" s="106"/>
      <c r="MJ464" s="106"/>
      <c r="MK464" s="106"/>
      <c r="ML464" s="106"/>
      <c r="MM464" s="106"/>
      <c r="MN464" s="106"/>
      <c r="MO464" s="106"/>
      <c r="MP464" s="106"/>
      <c r="MQ464" s="106"/>
      <c r="MR464" s="106"/>
      <c r="MS464" s="106"/>
      <c r="MT464" s="106"/>
      <c r="MU464" s="106"/>
      <c r="MV464" s="106"/>
      <c r="MW464" s="106"/>
      <c r="MX464" s="106"/>
      <c r="MY464" s="106"/>
      <c r="MZ464" s="106"/>
      <c r="NA464" s="106"/>
      <c r="NB464" s="106"/>
      <c r="NC464" s="106"/>
      <c r="ND464" s="106"/>
      <c r="NE464" s="106"/>
      <c r="NF464" s="106"/>
      <c r="NG464" s="106"/>
      <c r="NH464" s="106"/>
      <c r="NI464" s="106"/>
      <c r="NJ464" s="106"/>
      <c r="NK464" s="106"/>
      <c r="NL464" s="106"/>
      <c r="NM464" s="106"/>
      <c r="NN464" s="106"/>
      <c r="NO464" s="106"/>
      <c r="NP464" s="106"/>
      <c r="NQ464" s="106"/>
      <c r="NR464" s="106"/>
      <c r="NS464" s="106"/>
      <c r="NT464" s="106"/>
      <c r="NU464" s="106"/>
      <c r="NV464" s="106"/>
      <c r="NW464" s="106"/>
      <c r="NX464" s="106"/>
      <c r="NY464" s="106"/>
      <c r="NZ464" s="106"/>
      <c r="OA464" s="106"/>
      <c r="OB464" s="106"/>
      <c r="OC464" s="106"/>
      <c r="OD464" s="106"/>
      <c r="OE464" s="106"/>
      <c r="OF464" s="106"/>
      <c r="OG464" s="106"/>
      <c r="OH464" s="106"/>
      <c r="OI464" s="106"/>
      <c r="OJ464" s="106"/>
      <c r="OK464" s="106"/>
      <c r="OL464" s="106"/>
      <c r="OM464" s="106"/>
      <c r="ON464" s="106"/>
      <c r="OO464" s="106"/>
      <c r="OP464" s="106"/>
      <c r="OQ464" s="106"/>
      <c r="OR464" s="106"/>
      <c r="OS464" s="106"/>
      <c r="OT464" s="106"/>
      <c r="OU464" s="106"/>
      <c r="OV464" s="106"/>
      <c r="OW464" s="106"/>
      <c r="OX464" s="106"/>
      <c r="OY464" s="106"/>
      <c r="OZ464" s="106"/>
      <c r="PA464" s="106"/>
      <c r="PB464" s="106"/>
      <c r="PC464" s="106"/>
      <c r="PD464" s="106"/>
      <c r="PE464" s="106"/>
      <c r="PF464" s="106"/>
      <c r="PG464" s="106"/>
      <c r="PH464" s="106"/>
      <c r="PI464" s="106"/>
      <c r="PJ464" s="106"/>
      <c r="PK464" s="106"/>
      <c r="PL464" s="106"/>
      <c r="PM464" s="106"/>
      <c r="PN464" s="106"/>
      <c r="PO464" s="106"/>
      <c r="PP464" s="106"/>
      <c r="PQ464" s="106"/>
      <c r="PR464" s="106"/>
      <c r="PS464" s="106"/>
      <c r="PT464" s="106"/>
      <c r="PU464" s="106"/>
      <c r="PV464" s="106"/>
      <c r="PW464" s="106"/>
      <c r="PX464" s="106"/>
      <c r="PY464" s="106"/>
      <c r="PZ464" s="106"/>
      <c r="QA464" s="106"/>
      <c r="QB464" s="106"/>
      <c r="QC464" s="106"/>
      <c r="QD464" s="106"/>
      <c r="QE464" s="106"/>
      <c r="QF464" s="106"/>
      <c r="QG464" s="106"/>
      <c r="QH464" s="106"/>
      <c r="QI464" s="106"/>
      <c r="QJ464" s="106"/>
      <c r="QK464" s="106"/>
      <c r="QL464" s="106"/>
      <c r="QM464" s="106"/>
      <c r="QN464" s="106"/>
      <c r="QO464" s="106"/>
      <c r="QP464" s="106"/>
      <c r="QQ464" s="106"/>
      <c r="QR464" s="106"/>
      <c r="QS464" s="106"/>
      <c r="QT464" s="106"/>
      <c r="QU464" s="106"/>
      <c r="QV464" s="106"/>
      <c r="QW464" s="106"/>
      <c r="QX464" s="106"/>
      <c r="QY464" s="106"/>
      <c r="QZ464" s="106"/>
      <c r="RA464" s="106"/>
      <c r="RB464" s="106"/>
      <c r="RC464" s="106"/>
      <c r="RD464" s="106"/>
      <c r="RE464" s="106"/>
      <c r="RF464" s="106"/>
      <c r="RG464" s="106"/>
      <c r="RH464" s="106"/>
      <c r="RI464" s="106"/>
      <c r="RJ464" s="106"/>
      <c r="RK464" s="106"/>
      <c r="RL464" s="106"/>
      <c r="RM464" s="106"/>
      <c r="RN464" s="106"/>
      <c r="RO464" s="106"/>
      <c r="RP464" s="106"/>
      <c r="RQ464" s="106"/>
      <c r="RR464" s="106"/>
    </row>
    <row r="465" spans="1:486" x14ac:dyDescent="0.3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14"/>
      <c r="Q465" s="114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06"/>
      <c r="EZ465" s="106"/>
      <c r="FA465" s="106"/>
      <c r="FB465" s="106"/>
      <c r="FC465" s="106"/>
      <c r="FD465" s="106"/>
      <c r="FE465" s="106"/>
      <c r="FF465" s="106"/>
      <c r="FG465" s="106"/>
      <c r="FH465" s="106"/>
      <c r="FI465" s="106"/>
      <c r="FJ465" s="106"/>
      <c r="FK465" s="106"/>
      <c r="FL465" s="106"/>
      <c r="FM465" s="106"/>
      <c r="FN465" s="106"/>
      <c r="FO465" s="106"/>
      <c r="FP465" s="106"/>
      <c r="FQ465" s="106"/>
      <c r="FR465" s="106"/>
      <c r="FS465" s="106"/>
      <c r="FT465" s="106"/>
      <c r="FU465" s="106"/>
      <c r="FV465" s="106"/>
      <c r="FW465" s="106"/>
      <c r="FX465" s="106"/>
      <c r="FY465" s="106"/>
      <c r="FZ465" s="106"/>
      <c r="GA465" s="106"/>
      <c r="GB465" s="106"/>
      <c r="GC465" s="106"/>
      <c r="GD465" s="106"/>
      <c r="GE465" s="106"/>
      <c r="GF465" s="106"/>
      <c r="GG465" s="106"/>
      <c r="GH465" s="106"/>
      <c r="GI465" s="106"/>
      <c r="GJ465" s="106"/>
      <c r="GK465" s="106"/>
      <c r="GL465" s="106"/>
      <c r="GM465" s="106"/>
      <c r="GN465" s="106"/>
      <c r="GO465" s="106"/>
      <c r="GP465" s="106"/>
      <c r="GQ465" s="106"/>
      <c r="GR465" s="106"/>
      <c r="GS465" s="106"/>
      <c r="GT465" s="106"/>
      <c r="GU465" s="106"/>
      <c r="GV465" s="106"/>
      <c r="GW465" s="106"/>
      <c r="GX465" s="106"/>
      <c r="GY465" s="106"/>
      <c r="GZ465" s="106"/>
      <c r="HA465" s="106"/>
      <c r="HB465" s="106"/>
      <c r="HC465" s="106"/>
      <c r="HD465" s="106"/>
      <c r="HE465" s="106"/>
      <c r="HF465" s="106"/>
      <c r="HG465" s="106"/>
      <c r="HH465" s="106"/>
      <c r="HI465" s="106"/>
      <c r="HJ465" s="106"/>
      <c r="HK465" s="106"/>
      <c r="HL465" s="106"/>
      <c r="HM465" s="106"/>
      <c r="HN465" s="106"/>
      <c r="HO465" s="106"/>
      <c r="HP465" s="106"/>
      <c r="HQ465" s="106"/>
      <c r="HR465" s="106"/>
      <c r="HS465" s="106"/>
      <c r="HT465" s="106"/>
      <c r="HU465" s="106"/>
      <c r="HV465" s="106"/>
      <c r="HW465" s="106"/>
      <c r="HX465" s="106"/>
      <c r="HY465" s="106"/>
      <c r="HZ465" s="106"/>
      <c r="IA465" s="106"/>
      <c r="IB465" s="106"/>
      <c r="IC465" s="106"/>
      <c r="ID465" s="106"/>
      <c r="IE465" s="106"/>
      <c r="IF465" s="106"/>
      <c r="IG465" s="106"/>
      <c r="IH465" s="106"/>
      <c r="II465" s="106"/>
      <c r="IJ465" s="106"/>
      <c r="IK465" s="106"/>
      <c r="IL465" s="106"/>
      <c r="IM465" s="106"/>
      <c r="IN465" s="106"/>
      <c r="IO465" s="106"/>
      <c r="IP465" s="106"/>
      <c r="IQ465" s="106"/>
      <c r="IR465" s="106"/>
      <c r="IS465" s="106"/>
      <c r="IT465" s="106"/>
      <c r="IU465" s="106"/>
      <c r="IV465" s="106"/>
      <c r="IW465" s="106"/>
      <c r="IX465" s="106"/>
      <c r="IY465" s="106"/>
      <c r="IZ465" s="106"/>
      <c r="JA465" s="106"/>
      <c r="JB465" s="106"/>
      <c r="JC465" s="106"/>
      <c r="JD465" s="106"/>
      <c r="JE465" s="106"/>
      <c r="JF465" s="106"/>
      <c r="JG465" s="106"/>
      <c r="JH465" s="106"/>
      <c r="JI465" s="106"/>
      <c r="JJ465" s="106"/>
      <c r="JK465" s="106"/>
      <c r="JL465" s="106"/>
      <c r="JM465" s="106"/>
      <c r="JN465" s="106"/>
      <c r="JO465" s="106"/>
      <c r="JP465" s="106"/>
      <c r="JQ465" s="106"/>
      <c r="JR465" s="106"/>
      <c r="JS465" s="106"/>
      <c r="JT465" s="106"/>
      <c r="JU465" s="106"/>
      <c r="JV465" s="106"/>
      <c r="JW465" s="106"/>
      <c r="JX465" s="106"/>
      <c r="JY465" s="106"/>
      <c r="JZ465" s="106"/>
      <c r="KA465" s="106"/>
      <c r="KB465" s="106"/>
      <c r="KC465" s="106"/>
      <c r="KD465" s="106"/>
      <c r="KE465" s="106"/>
      <c r="KF465" s="106"/>
      <c r="KG465" s="106"/>
      <c r="KH465" s="106"/>
      <c r="KI465" s="106"/>
      <c r="KJ465" s="106"/>
      <c r="KK465" s="106"/>
      <c r="KL465" s="106"/>
      <c r="KM465" s="106"/>
      <c r="KN465" s="106"/>
      <c r="KO465" s="106"/>
      <c r="KP465" s="106"/>
      <c r="KQ465" s="106"/>
      <c r="KR465" s="106"/>
      <c r="KS465" s="106"/>
      <c r="KT465" s="106"/>
      <c r="KU465" s="106"/>
      <c r="KV465" s="106"/>
      <c r="KW465" s="106"/>
      <c r="KX465" s="106"/>
      <c r="KY465" s="106"/>
      <c r="KZ465" s="106"/>
      <c r="LA465" s="106"/>
      <c r="LB465" s="106"/>
      <c r="LC465" s="106"/>
      <c r="LD465" s="106"/>
      <c r="LE465" s="106"/>
      <c r="LF465" s="106"/>
      <c r="LG465" s="106"/>
      <c r="LH465" s="106"/>
      <c r="LI465" s="106"/>
      <c r="LJ465" s="106"/>
      <c r="LK465" s="106"/>
      <c r="LL465" s="106"/>
      <c r="LM465" s="106"/>
      <c r="LN465" s="106"/>
      <c r="LO465" s="106"/>
      <c r="LP465" s="106"/>
      <c r="LQ465" s="106"/>
      <c r="LR465" s="106"/>
      <c r="LS465" s="106"/>
      <c r="LT465" s="106"/>
      <c r="LU465" s="106"/>
      <c r="LV465" s="106"/>
      <c r="LW465" s="106"/>
      <c r="LX465" s="106"/>
      <c r="LY465" s="106"/>
      <c r="LZ465" s="106"/>
      <c r="MA465" s="106"/>
      <c r="MB465" s="106"/>
      <c r="MC465" s="106"/>
      <c r="MD465" s="106"/>
      <c r="ME465" s="106"/>
      <c r="MF465" s="106"/>
      <c r="MG465" s="106"/>
      <c r="MH465" s="106"/>
      <c r="MI465" s="106"/>
      <c r="MJ465" s="106"/>
      <c r="MK465" s="106"/>
      <c r="ML465" s="106"/>
      <c r="MM465" s="106"/>
      <c r="MN465" s="106"/>
      <c r="MO465" s="106"/>
      <c r="MP465" s="106"/>
      <c r="MQ465" s="106"/>
      <c r="MR465" s="106"/>
      <c r="MS465" s="106"/>
      <c r="MT465" s="106"/>
      <c r="MU465" s="106"/>
      <c r="MV465" s="106"/>
      <c r="MW465" s="106"/>
      <c r="MX465" s="106"/>
      <c r="MY465" s="106"/>
      <c r="MZ465" s="106"/>
      <c r="NA465" s="106"/>
      <c r="NB465" s="106"/>
      <c r="NC465" s="106"/>
      <c r="ND465" s="106"/>
      <c r="NE465" s="106"/>
      <c r="NF465" s="106"/>
      <c r="NG465" s="106"/>
      <c r="NH465" s="106"/>
      <c r="NI465" s="106"/>
      <c r="NJ465" s="106"/>
      <c r="NK465" s="106"/>
      <c r="NL465" s="106"/>
      <c r="NM465" s="106"/>
      <c r="NN465" s="106"/>
      <c r="NO465" s="106"/>
      <c r="NP465" s="106"/>
      <c r="NQ465" s="106"/>
      <c r="NR465" s="106"/>
      <c r="NS465" s="106"/>
      <c r="NT465" s="106"/>
      <c r="NU465" s="106"/>
      <c r="NV465" s="106"/>
      <c r="NW465" s="106"/>
      <c r="NX465" s="106"/>
      <c r="NY465" s="106"/>
      <c r="NZ465" s="106"/>
      <c r="OA465" s="106"/>
      <c r="OB465" s="106"/>
      <c r="OC465" s="106"/>
      <c r="OD465" s="106"/>
      <c r="OE465" s="106"/>
      <c r="OF465" s="106"/>
      <c r="OG465" s="106"/>
      <c r="OH465" s="106"/>
      <c r="OI465" s="106"/>
      <c r="OJ465" s="106"/>
      <c r="OK465" s="106"/>
      <c r="OL465" s="106"/>
      <c r="OM465" s="106"/>
      <c r="ON465" s="106"/>
      <c r="OO465" s="106"/>
      <c r="OP465" s="106"/>
      <c r="OQ465" s="106"/>
      <c r="OR465" s="106"/>
      <c r="OS465" s="106"/>
      <c r="OT465" s="106"/>
      <c r="OU465" s="106"/>
      <c r="OV465" s="106"/>
      <c r="OW465" s="106"/>
      <c r="OX465" s="106"/>
      <c r="OY465" s="106"/>
      <c r="OZ465" s="106"/>
      <c r="PA465" s="106"/>
      <c r="PB465" s="106"/>
      <c r="PC465" s="106"/>
      <c r="PD465" s="106"/>
      <c r="PE465" s="106"/>
      <c r="PF465" s="106"/>
      <c r="PG465" s="106"/>
      <c r="PH465" s="106"/>
      <c r="PI465" s="106"/>
      <c r="PJ465" s="106"/>
      <c r="PK465" s="106"/>
      <c r="PL465" s="106"/>
      <c r="PM465" s="106"/>
      <c r="PN465" s="106"/>
      <c r="PO465" s="106"/>
      <c r="PP465" s="106"/>
      <c r="PQ465" s="106"/>
      <c r="PR465" s="106"/>
      <c r="PS465" s="106"/>
      <c r="PT465" s="106"/>
      <c r="PU465" s="106"/>
      <c r="PV465" s="106"/>
      <c r="PW465" s="106"/>
      <c r="PX465" s="106"/>
      <c r="PY465" s="106"/>
      <c r="PZ465" s="106"/>
      <c r="QA465" s="106"/>
      <c r="QB465" s="106"/>
      <c r="QC465" s="106"/>
      <c r="QD465" s="106"/>
      <c r="QE465" s="106"/>
      <c r="QF465" s="106"/>
      <c r="QG465" s="106"/>
      <c r="QH465" s="106"/>
      <c r="QI465" s="106"/>
      <c r="QJ465" s="106"/>
      <c r="QK465" s="106"/>
      <c r="QL465" s="106"/>
      <c r="QM465" s="106"/>
      <c r="QN465" s="106"/>
      <c r="QO465" s="106"/>
      <c r="QP465" s="106"/>
      <c r="QQ465" s="106"/>
      <c r="QR465" s="106"/>
      <c r="QS465" s="106"/>
      <c r="QT465" s="106"/>
      <c r="QU465" s="106"/>
      <c r="QV465" s="106"/>
      <c r="QW465" s="106"/>
      <c r="QX465" s="106"/>
      <c r="QY465" s="106"/>
      <c r="QZ465" s="106"/>
      <c r="RA465" s="106"/>
      <c r="RB465" s="106"/>
      <c r="RC465" s="106"/>
      <c r="RD465" s="106"/>
      <c r="RE465" s="106"/>
      <c r="RF465" s="106"/>
      <c r="RG465" s="106"/>
      <c r="RH465" s="106"/>
      <c r="RI465" s="106"/>
      <c r="RJ465" s="106"/>
      <c r="RK465" s="106"/>
      <c r="RL465" s="106"/>
      <c r="RM465" s="106"/>
      <c r="RN465" s="106"/>
      <c r="RO465" s="106"/>
      <c r="RP465" s="106"/>
      <c r="RQ465" s="106"/>
      <c r="RR465" s="106"/>
    </row>
    <row r="466" spans="1:486" x14ac:dyDescent="0.3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14"/>
      <c r="Q466" s="114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06"/>
      <c r="EZ466" s="106"/>
      <c r="FA466" s="106"/>
      <c r="FB466" s="106"/>
      <c r="FC466" s="106"/>
      <c r="FD466" s="106"/>
      <c r="FE466" s="106"/>
      <c r="FF466" s="106"/>
      <c r="FG466" s="106"/>
      <c r="FH466" s="106"/>
      <c r="FI466" s="106"/>
      <c r="FJ466" s="106"/>
      <c r="FK466" s="106"/>
      <c r="FL466" s="106"/>
      <c r="FM466" s="106"/>
      <c r="FN466" s="106"/>
      <c r="FO466" s="106"/>
      <c r="FP466" s="106"/>
      <c r="FQ466" s="106"/>
      <c r="FR466" s="106"/>
      <c r="FS466" s="106"/>
      <c r="FT466" s="106"/>
      <c r="FU466" s="106"/>
      <c r="FV466" s="106"/>
      <c r="FW466" s="106"/>
      <c r="FX466" s="106"/>
      <c r="FY466" s="106"/>
      <c r="FZ466" s="106"/>
      <c r="GA466" s="106"/>
      <c r="GB466" s="106"/>
      <c r="GC466" s="106"/>
      <c r="GD466" s="106"/>
      <c r="GE466" s="106"/>
      <c r="GF466" s="106"/>
      <c r="GG466" s="106"/>
      <c r="GH466" s="106"/>
      <c r="GI466" s="106"/>
      <c r="GJ466" s="106"/>
      <c r="GK466" s="106"/>
      <c r="GL466" s="106"/>
      <c r="GM466" s="106"/>
      <c r="GN466" s="106"/>
      <c r="GO466" s="106"/>
      <c r="GP466" s="106"/>
      <c r="GQ466" s="106"/>
      <c r="GR466" s="106"/>
      <c r="GS466" s="106"/>
      <c r="GT466" s="106"/>
      <c r="GU466" s="106"/>
      <c r="GV466" s="106"/>
      <c r="GW466" s="106"/>
      <c r="GX466" s="106"/>
      <c r="GY466" s="106"/>
      <c r="GZ466" s="106"/>
      <c r="HA466" s="106"/>
      <c r="HB466" s="106"/>
      <c r="HC466" s="106"/>
      <c r="HD466" s="106"/>
      <c r="HE466" s="106"/>
      <c r="HF466" s="106"/>
      <c r="HG466" s="106"/>
      <c r="HH466" s="106"/>
      <c r="HI466" s="106"/>
      <c r="HJ466" s="106"/>
      <c r="HK466" s="106"/>
      <c r="HL466" s="106"/>
      <c r="HM466" s="106"/>
      <c r="HN466" s="106"/>
      <c r="HO466" s="106"/>
      <c r="HP466" s="106"/>
      <c r="HQ466" s="106"/>
      <c r="HR466" s="106"/>
      <c r="HS466" s="106"/>
      <c r="HT466" s="106"/>
      <c r="HU466" s="106"/>
      <c r="HV466" s="106"/>
      <c r="HW466" s="106"/>
      <c r="HX466" s="106"/>
      <c r="HY466" s="106"/>
      <c r="HZ466" s="106"/>
      <c r="IA466" s="106"/>
      <c r="IB466" s="106"/>
      <c r="IC466" s="106"/>
      <c r="ID466" s="106"/>
      <c r="IE466" s="106"/>
      <c r="IF466" s="106"/>
      <c r="IG466" s="106"/>
      <c r="IH466" s="106"/>
      <c r="II466" s="106"/>
      <c r="IJ466" s="106"/>
      <c r="IK466" s="106"/>
      <c r="IL466" s="106"/>
      <c r="IM466" s="106"/>
      <c r="IN466" s="106"/>
      <c r="IO466" s="106"/>
      <c r="IP466" s="106"/>
      <c r="IQ466" s="106"/>
      <c r="IR466" s="106"/>
      <c r="IS466" s="106"/>
      <c r="IT466" s="106"/>
      <c r="IU466" s="106"/>
      <c r="IV466" s="106"/>
      <c r="IW466" s="106"/>
      <c r="IX466" s="106"/>
      <c r="IY466" s="106"/>
      <c r="IZ466" s="106"/>
      <c r="JA466" s="106"/>
      <c r="JB466" s="106"/>
      <c r="JC466" s="106"/>
      <c r="JD466" s="106"/>
      <c r="JE466" s="106"/>
      <c r="JF466" s="106"/>
      <c r="JG466" s="106"/>
      <c r="JH466" s="106"/>
      <c r="JI466" s="106"/>
      <c r="JJ466" s="106"/>
      <c r="JK466" s="106"/>
      <c r="JL466" s="106"/>
      <c r="JM466" s="106"/>
      <c r="JN466" s="106"/>
      <c r="JO466" s="106"/>
      <c r="JP466" s="106"/>
      <c r="JQ466" s="106"/>
      <c r="JR466" s="106"/>
      <c r="JS466" s="106"/>
      <c r="JT466" s="106"/>
      <c r="JU466" s="106"/>
      <c r="JV466" s="106"/>
      <c r="JW466" s="106"/>
      <c r="JX466" s="106"/>
      <c r="JY466" s="106"/>
      <c r="JZ466" s="106"/>
      <c r="KA466" s="106"/>
      <c r="KB466" s="106"/>
      <c r="KC466" s="106"/>
      <c r="KD466" s="106"/>
      <c r="KE466" s="106"/>
      <c r="KF466" s="106"/>
      <c r="KG466" s="106"/>
      <c r="KH466" s="106"/>
      <c r="KI466" s="106"/>
      <c r="KJ466" s="106"/>
      <c r="KK466" s="106"/>
      <c r="KL466" s="106"/>
      <c r="KM466" s="106"/>
      <c r="KN466" s="106"/>
      <c r="KO466" s="106"/>
      <c r="KP466" s="106"/>
      <c r="KQ466" s="106"/>
      <c r="KR466" s="106"/>
      <c r="KS466" s="106"/>
      <c r="KT466" s="106"/>
      <c r="KU466" s="106"/>
      <c r="KV466" s="106"/>
      <c r="KW466" s="106"/>
      <c r="KX466" s="106"/>
      <c r="KY466" s="106"/>
      <c r="KZ466" s="106"/>
      <c r="LA466" s="106"/>
      <c r="LB466" s="106"/>
      <c r="LC466" s="106"/>
      <c r="LD466" s="106"/>
      <c r="LE466" s="106"/>
      <c r="LF466" s="106"/>
      <c r="LG466" s="106"/>
      <c r="LH466" s="106"/>
      <c r="LI466" s="106"/>
      <c r="LJ466" s="106"/>
      <c r="LK466" s="106"/>
      <c r="LL466" s="106"/>
      <c r="LM466" s="106"/>
      <c r="LN466" s="106"/>
      <c r="LO466" s="106"/>
      <c r="LP466" s="106"/>
      <c r="LQ466" s="106"/>
      <c r="LR466" s="106"/>
      <c r="LS466" s="106"/>
      <c r="LT466" s="106"/>
      <c r="LU466" s="106"/>
      <c r="LV466" s="106"/>
      <c r="LW466" s="106"/>
      <c r="LX466" s="106"/>
      <c r="LY466" s="106"/>
      <c r="LZ466" s="106"/>
      <c r="MA466" s="106"/>
      <c r="MB466" s="106"/>
      <c r="MC466" s="106"/>
      <c r="MD466" s="106"/>
      <c r="ME466" s="106"/>
      <c r="MF466" s="106"/>
      <c r="MG466" s="106"/>
      <c r="MH466" s="106"/>
      <c r="MI466" s="106"/>
      <c r="MJ466" s="106"/>
      <c r="MK466" s="106"/>
      <c r="ML466" s="106"/>
      <c r="MM466" s="106"/>
      <c r="MN466" s="106"/>
      <c r="MO466" s="106"/>
      <c r="MP466" s="106"/>
      <c r="MQ466" s="106"/>
      <c r="MR466" s="106"/>
      <c r="MS466" s="106"/>
      <c r="MT466" s="106"/>
      <c r="MU466" s="106"/>
      <c r="MV466" s="106"/>
      <c r="MW466" s="106"/>
      <c r="MX466" s="106"/>
      <c r="MY466" s="106"/>
      <c r="MZ466" s="106"/>
      <c r="NA466" s="106"/>
      <c r="NB466" s="106"/>
      <c r="NC466" s="106"/>
      <c r="ND466" s="106"/>
      <c r="NE466" s="106"/>
      <c r="NF466" s="106"/>
      <c r="NG466" s="106"/>
      <c r="NH466" s="106"/>
      <c r="NI466" s="106"/>
      <c r="NJ466" s="106"/>
      <c r="NK466" s="106"/>
      <c r="NL466" s="106"/>
      <c r="NM466" s="106"/>
      <c r="NN466" s="106"/>
      <c r="NO466" s="106"/>
      <c r="NP466" s="106"/>
      <c r="NQ466" s="106"/>
      <c r="NR466" s="106"/>
      <c r="NS466" s="106"/>
      <c r="NT466" s="106"/>
      <c r="NU466" s="106"/>
      <c r="NV466" s="106"/>
      <c r="NW466" s="106"/>
      <c r="NX466" s="106"/>
      <c r="NY466" s="106"/>
      <c r="NZ466" s="106"/>
      <c r="OA466" s="106"/>
      <c r="OB466" s="106"/>
      <c r="OC466" s="106"/>
      <c r="OD466" s="106"/>
      <c r="OE466" s="106"/>
      <c r="OF466" s="106"/>
      <c r="OG466" s="106"/>
      <c r="OH466" s="106"/>
      <c r="OI466" s="106"/>
      <c r="OJ466" s="106"/>
      <c r="OK466" s="106"/>
      <c r="OL466" s="106"/>
      <c r="OM466" s="106"/>
      <c r="ON466" s="106"/>
      <c r="OO466" s="106"/>
      <c r="OP466" s="106"/>
      <c r="OQ466" s="106"/>
      <c r="OR466" s="106"/>
      <c r="OS466" s="106"/>
      <c r="OT466" s="106"/>
      <c r="OU466" s="106"/>
      <c r="OV466" s="106"/>
      <c r="OW466" s="106"/>
      <c r="OX466" s="106"/>
      <c r="OY466" s="106"/>
      <c r="OZ466" s="106"/>
      <c r="PA466" s="106"/>
      <c r="PB466" s="106"/>
      <c r="PC466" s="106"/>
      <c r="PD466" s="106"/>
      <c r="PE466" s="106"/>
      <c r="PF466" s="106"/>
      <c r="PG466" s="106"/>
      <c r="PH466" s="106"/>
      <c r="PI466" s="106"/>
      <c r="PJ466" s="106"/>
      <c r="PK466" s="106"/>
      <c r="PL466" s="106"/>
      <c r="PM466" s="106"/>
      <c r="PN466" s="106"/>
      <c r="PO466" s="106"/>
      <c r="PP466" s="106"/>
      <c r="PQ466" s="106"/>
      <c r="PR466" s="106"/>
      <c r="PS466" s="106"/>
      <c r="PT466" s="106"/>
      <c r="PU466" s="106"/>
      <c r="PV466" s="106"/>
      <c r="PW466" s="106"/>
      <c r="PX466" s="106"/>
      <c r="PY466" s="106"/>
      <c r="PZ466" s="106"/>
      <c r="QA466" s="106"/>
      <c r="QB466" s="106"/>
      <c r="QC466" s="106"/>
      <c r="QD466" s="106"/>
      <c r="QE466" s="106"/>
      <c r="QF466" s="106"/>
      <c r="QG466" s="106"/>
      <c r="QH466" s="106"/>
      <c r="QI466" s="106"/>
      <c r="QJ466" s="106"/>
      <c r="QK466" s="106"/>
      <c r="QL466" s="106"/>
      <c r="QM466" s="106"/>
      <c r="QN466" s="106"/>
      <c r="QO466" s="106"/>
      <c r="QP466" s="106"/>
      <c r="QQ466" s="106"/>
      <c r="QR466" s="106"/>
      <c r="QS466" s="106"/>
      <c r="QT466" s="106"/>
      <c r="QU466" s="106"/>
      <c r="QV466" s="106"/>
      <c r="QW466" s="106"/>
      <c r="QX466" s="106"/>
      <c r="QY466" s="106"/>
      <c r="QZ466" s="106"/>
      <c r="RA466" s="106"/>
      <c r="RB466" s="106"/>
      <c r="RC466" s="106"/>
      <c r="RD466" s="106"/>
      <c r="RE466" s="106"/>
      <c r="RF466" s="106"/>
      <c r="RG466" s="106"/>
      <c r="RH466" s="106"/>
      <c r="RI466" s="106"/>
      <c r="RJ466" s="106"/>
      <c r="RK466" s="106"/>
      <c r="RL466" s="106"/>
      <c r="RM466" s="106"/>
      <c r="RN466" s="106"/>
      <c r="RO466" s="106"/>
      <c r="RP466" s="106"/>
      <c r="RQ466" s="106"/>
      <c r="RR466" s="106"/>
    </row>
    <row r="467" spans="1:486" x14ac:dyDescent="0.3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14"/>
      <c r="Q467" s="114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06"/>
      <c r="EZ467" s="106"/>
      <c r="FA467" s="106"/>
      <c r="FB467" s="106"/>
      <c r="FC467" s="106"/>
      <c r="FD467" s="106"/>
      <c r="FE467" s="106"/>
      <c r="FF467" s="106"/>
      <c r="FG467" s="106"/>
      <c r="FH467" s="106"/>
      <c r="FI467" s="106"/>
      <c r="FJ467" s="106"/>
      <c r="FK467" s="106"/>
      <c r="FL467" s="106"/>
      <c r="FM467" s="106"/>
      <c r="FN467" s="106"/>
      <c r="FO467" s="106"/>
      <c r="FP467" s="106"/>
      <c r="FQ467" s="106"/>
      <c r="FR467" s="106"/>
      <c r="FS467" s="106"/>
      <c r="FT467" s="106"/>
      <c r="FU467" s="106"/>
      <c r="FV467" s="106"/>
      <c r="FW467" s="106"/>
      <c r="FX467" s="106"/>
      <c r="FY467" s="106"/>
      <c r="FZ467" s="106"/>
      <c r="GA467" s="106"/>
      <c r="GB467" s="106"/>
      <c r="GC467" s="106"/>
      <c r="GD467" s="106"/>
      <c r="GE467" s="106"/>
      <c r="GF467" s="106"/>
      <c r="GG467" s="106"/>
      <c r="GH467" s="106"/>
      <c r="GI467" s="106"/>
      <c r="GJ467" s="106"/>
      <c r="GK467" s="106"/>
      <c r="GL467" s="106"/>
      <c r="GM467" s="106"/>
      <c r="GN467" s="106"/>
      <c r="GO467" s="106"/>
      <c r="GP467" s="106"/>
      <c r="GQ467" s="106"/>
      <c r="GR467" s="106"/>
      <c r="GS467" s="106"/>
      <c r="GT467" s="106"/>
      <c r="GU467" s="106"/>
      <c r="GV467" s="106"/>
      <c r="GW467" s="106"/>
      <c r="GX467" s="106"/>
      <c r="GY467" s="106"/>
      <c r="GZ467" s="106"/>
      <c r="HA467" s="106"/>
      <c r="HB467" s="106"/>
      <c r="HC467" s="106"/>
      <c r="HD467" s="106"/>
      <c r="HE467" s="106"/>
      <c r="HF467" s="106"/>
      <c r="HG467" s="106"/>
      <c r="HH467" s="106"/>
      <c r="HI467" s="106"/>
      <c r="HJ467" s="106"/>
      <c r="HK467" s="106"/>
      <c r="HL467" s="106"/>
      <c r="HM467" s="106"/>
      <c r="HN467" s="106"/>
      <c r="HO467" s="106"/>
      <c r="HP467" s="106"/>
      <c r="HQ467" s="106"/>
      <c r="HR467" s="106"/>
      <c r="HS467" s="106"/>
      <c r="HT467" s="106"/>
      <c r="HU467" s="106"/>
      <c r="HV467" s="106"/>
      <c r="HW467" s="106"/>
      <c r="HX467" s="106"/>
      <c r="HY467" s="106"/>
      <c r="HZ467" s="106"/>
      <c r="IA467" s="106"/>
      <c r="IB467" s="106"/>
      <c r="IC467" s="106"/>
      <c r="ID467" s="106"/>
      <c r="IE467" s="106"/>
      <c r="IF467" s="106"/>
      <c r="IG467" s="106"/>
      <c r="IH467" s="106"/>
      <c r="II467" s="106"/>
      <c r="IJ467" s="106"/>
      <c r="IK467" s="106"/>
      <c r="IL467" s="106"/>
      <c r="IM467" s="106"/>
      <c r="IN467" s="106"/>
      <c r="IO467" s="106"/>
      <c r="IP467" s="106"/>
      <c r="IQ467" s="106"/>
      <c r="IR467" s="106"/>
      <c r="IS467" s="106"/>
      <c r="IT467" s="106"/>
      <c r="IU467" s="106"/>
      <c r="IV467" s="106"/>
      <c r="IW467" s="106"/>
      <c r="IX467" s="106"/>
      <c r="IY467" s="106"/>
      <c r="IZ467" s="106"/>
      <c r="JA467" s="106"/>
      <c r="JB467" s="106"/>
      <c r="JC467" s="106"/>
      <c r="JD467" s="106"/>
      <c r="JE467" s="106"/>
      <c r="JF467" s="106"/>
      <c r="JG467" s="106"/>
      <c r="JH467" s="106"/>
      <c r="JI467" s="106"/>
      <c r="JJ467" s="106"/>
      <c r="JK467" s="106"/>
      <c r="JL467" s="106"/>
      <c r="JM467" s="106"/>
      <c r="JN467" s="106"/>
      <c r="JO467" s="106"/>
      <c r="JP467" s="106"/>
      <c r="JQ467" s="106"/>
      <c r="JR467" s="106"/>
      <c r="JS467" s="106"/>
      <c r="JT467" s="106"/>
      <c r="JU467" s="106"/>
      <c r="JV467" s="106"/>
      <c r="JW467" s="106"/>
      <c r="JX467" s="106"/>
      <c r="JY467" s="106"/>
      <c r="JZ467" s="106"/>
      <c r="KA467" s="106"/>
      <c r="KB467" s="106"/>
      <c r="KC467" s="106"/>
      <c r="KD467" s="106"/>
      <c r="KE467" s="106"/>
      <c r="KF467" s="106"/>
      <c r="KG467" s="106"/>
      <c r="KH467" s="106"/>
      <c r="KI467" s="106"/>
      <c r="KJ467" s="106"/>
      <c r="KK467" s="106"/>
      <c r="KL467" s="106"/>
      <c r="KM467" s="106"/>
      <c r="KN467" s="106"/>
      <c r="KO467" s="106"/>
      <c r="KP467" s="106"/>
      <c r="KQ467" s="106"/>
      <c r="KR467" s="106"/>
      <c r="KS467" s="106"/>
      <c r="KT467" s="106"/>
      <c r="KU467" s="106"/>
      <c r="KV467" s="106"/>
      <c r="KW467" s="106"/>
      <c r="KX467" s="106"/>
      <c r="KY467" s="106"/>
      <c r="KZ467" s="106"/>
      <c r="LA467" s="106"/>
      <c r="LB467" s="106"/>
      <c r="LC467" s="106"/>
      <c r="LD467" s="106"/>
      <c r="LE467" s="106"/>
      <c r="LF467" s="106"/>
      <c r="LG467" s="106"/>
      <c r="LH467" s="106"/>
      <c r="LI467" s="106"/>
      <c r="LJ467" s="106"/>
      <c r="LK467" s="106"/>
      <c r="LL467" s="106"/>
      <c r="LM467" s="106"/>
      <c r="LN467" s="106"/>
      <c r="LO467" s="106"/>
      <c r="LP467" s="106"/>
      <c r="LQ467" s="106"/>
      <c r="LR467" s="106"/>
      <c r="LS467" s="106"/>
      <c r="LT467" s="106"/>
      <c r="LU467" s="106"/>
      <c r="LV467" s="106"/>
      <c r="LW467" s="106"/>
      <c r="LX467" s="106"/>
      <c r="LY467" s="106"/>
      <c r="LZ467" s="106"/>
      <c r="MA467" s="106"/>
      <c r="MB467" s="106"/>
      <c r="MC467" s="106"/>
      <c r="MD467" s="106"/>
      <c r="ME467" s="106"/>
      <c r="MF467" s="106"/>
      <c r="MG467" s="106"/>
      <c r="MH467" s="106"/>
      <c r="MI467" s="106"/>
      <c r="MJ467" s="106"/>
      <c r="MK467" s="106"/>
      <c r="ML467" s="106"/>
      <c r="MM467" s="106"/>
      <c r="MN467" s="106"/>
      <c r="MO467" s="106"/>
      <c r="MP467" s="106"/>
      <c r="MQ467" s="106"/>
      <c r="MR467" s="106"/>
      <c r="MS467" s="106"/>
      <c r="MT467" s="106"/>
      <c r="MU467" s="106"/>
      <c r="MV467" s="106"/>
      <c r="MW467" s="106"/>
      <c r="MX467" s="106"/>
      <c r="MY467" s="106"/>
      <c r="MZ467" s="106"/>
      <c r="NA467" s="106"/>
      <c r="NB467" s="106"/>
      <c r="NC467" s="106"/>
      <c r="ND467" s="106"/>
      <c r="NE467" s="106"/>
      <c r="NF467" s="106"/>
      <c r="NG467" s="106"/>
      <c r="NH467" s="106"/>
      <c r="NI467" s="106"/>
      <c r="NJ467" s="106"/>
      <c r="NK467" s="106"/>
      <c r="NL467" s="106"/>
      <c r="NM467" s="106"/>
      <c r="NN467" s="106"/>
      <c r="NO467" s="106"/>
      <c r="NP467" s="106"/>
      <c r="NQ467" s="106"/>
      <c r="NR467" s="106"/>
      <c r="NS467" s="106"/>
      <c r="NT467" s="106"/>
      <c r="NU467" s="106"/>
      <c r="NV467" s="106"/>
      <c r="NW467" s="106"/>
      <c r="NX467" s="106"/>
      <c r="NY467" s="106"/>
      <c r="NZ467" s="106"/>
      <c r="OA467" s="106"/>
      <c r="OB467" s="106"/>
      <c r="OC467" s="106"/>
      <c r="OD467" s="106"/>
      <c r="OE467" s="106"/>
      <c r="OF467" s="106"/>
      <c r="OG467" s="106"/>
      <c r="OH467" s="106"/>
      <c r="OI467" s="106"/>
      <c r="OJ467" s="106"/>
      <c r="OK467" s="106"/>
      <c r="OL467" s="106"/>
      <c r="OM467" s="106"/>
      <c r="ON467" s="106"/>
      <c r="OO467" s="106"/>
      <c r="OP467" s="106"/>
      <c r="OQ467" s="106"/>
      <c r="OR467" s="106"/>
      <c r="OS467" s="106"/>
      <c r="OT467" s="106"/>
      <c r="OU467" s="106"/>
      <c r="OV467" s="106"/>
      <c r="OW467" s="106"/>
      <c r="OX467" s="106"/>
      <c r="OY467" s="106"/>
      <c r="OZ467" s="106"/>
      <c r="PA467" s="106"/>
      <c r="PB467" s="106"/>
      <c r="PC467" s="106"/>
      <c r="PD467" s="106"/>
      <c r="PE467" s="106"/>
      <c r="PF467" s="106"/>
      <c r="PG467" s="106"/>
      <c r="PH467" s="106"/>
      <c r="PI467" s="106"/>
      <c r="PJ467" s="106"/>
      <c r="PK467" s="106"/>
      <c r="PL467" s="106"/>
      <c r="PM467" s="106"/>
      <c r="PN467" s="106"/>
      <c r="PO467" s="106"/>
      <c r="PP467" s="106"/>
      <c r="PQ467" s="106"/>
      <c r="PR467" s="106"/>
      <c r="PS467" s="106"/>
      <c r="PT467" s="106"/>
      <c r="PU467" s="106"/>
      <c r="PV467" s="106"/>
      <c r="PW467" s="106"/>
      <c r="PX467" s="106"/>
      <c r="PY467" s="106"/>
      <c r="PZ467" s="106"/>
      <c r="QA467" s="106"/>
      <c r="QB467" s="106"/>
      <c r="QC467" s="106"/>
      <c r="QD467" s="106"/>
      <c r="QE467" s="106"/>
      <c r="QF467" s="106"/>
      <c r="QG467" s="106"/>
      <c r="QH467" s="106"/>
      <c r="QI467" s="106"/>
      <c r="QJ467" s="106"/>
      <c r="QK467" s="106"/>
      <c r="QL467" s="106"/>
      <c r="QM467" s="106"/>
      <c r="QN467" s="106"/>
      <c r="QO467" s="106"/>
      <c r="QP467" s="106"/>
      <c r="QQ467" s="106"/>
      <c r="QR467" s="106"/>
      <c r="QS467" s="106"/>
      <c r="QT467" s="106"/>
      <c r="QU467" s="106"/>
      <c r="QV467" s="106"/>
      <c r="QW467" s="106"/>
      <c r="QX467" s="106"/>
      <c r="QY467" s="106"/>
      <c r="QZ467" s="106"/>
      <c r="RA467" s="106"/>
      <c r="RB467" s="106"/>
      <c r="RC467" s="106"/>
      <c r="RD467" s="106"/>
      <c r="RE467" s="106"/>
      <c r="RF467" s="106"/>
      <c r="RG467" s="106"/>
      <c r="RH467" s="106"/>
      <c r="RI467" s="106"/>
      <c r="RJ467" s="106"/>
      <c r="RK467" s="106"/>
      <c r="RL467" s="106"/>
      <c r="RM467" s="106"/>
      <c r="RN467" s="106"/>
      <c r="RO467" s="106"/>
      <c r="RP467" s="106"/>
      <c r="RQ467" s="106"/>
      <c r="RR467" s="106"/>
    </row>
    <row r="468" spans="1:486" x14ac:dyDescent="0.3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14"/>
      <c r="Q468" s="114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06"/>
      <c r="EZ468" s="106"/>
      <c r="FA468" s="106"/>
      <c r="FB468" s="106"/>
      <c r="FC468" s="106"/>
      <c r="FD468" s="106"/>
      <c r="FE468" s="106"/>
      <c r="FF468" s="106"/>
      <c r="FG468" s="106"/>
      <c r="FH468" s="106"/>
      <c r="FI468" s="106"/>
      <c r="FJ468" s="106"/>
      <c r="FK468" s="106"/>
      <c r="FL468" s="106"/>
      <c r="FM468" s="106"/>
      <c r="FN468" s="106"/>
      <c r="FO468" s="106"/>
      <c r="FP468" s="106"/>
      <c r="FQ468" s="106"/>
      <c r="FR468" s="106"/>
      <c r="FS468" s="106"/>
      <c r="FT468" s="106"/>
      <c r="FU468" s="106"/>
      <c r="FV468" s="106"/>
      <c r="FW468" s="106"/>
      <c r="FX468" s="106"/>
      <c r="FY468" s="106"/>
      <c r="FZ468" s="106"/>
      <c r="GA468" s="106"/>
      <c r="GB468" s="106"/>
      <c r="GC468" s="106"/>
      <c r="GD468" s="106"/>
      <c r="GE468" s="106"/>
      <c r="GF468" s="106"/>
      <c r="GG468" s="106"/>
      <c r="GH468" s="106"/>
      <c r="GI468" s="106"/>
      <c r="GJ468" s="106"/>
      <c r="GK468" s="106"/>
      <c r="GL468" s="106"/>
      <c r="GM468" s="106"/>
      <c r="GN468" s="106"/>
      <c r="GO468" s="106"/>
      <c r="GP468" s="106"/>
      <c r="GQ468" s="106"/>
      <c r="GR468" s="106"/>
      <c r="GS468" s="106"/>
      <c r="GT468" s="106"/>
      <c r="GU468" s="106"/>
      <c r="GV468" s="106"/>
      <c r="GW468" s="106"/>
      <c r="GX468" s="106"/>
      <c r="GY468" s="106"/>
      <c r="GZ468" s="106"/>
      <c r="HA468" s="106"/>
      <c r="HB468" s="106"/>
      <c r="HC468" s="106"/>
      <c r="HD468" s="106"/>
      <c r="HE468" s="106"/>
      <c r="HF468" s="106"/>
      <c r="HG468" s="106"/>
      <c r="HH468" s="106"/>
      <c r="HI468" s="106"/>
      <c r="HJ468" s="106"/>
      <c r="HK468" s="106"/>
      <c r="HL468" s="106"/>
      <c r="HM468" s="106"/>
      <c r="HN468" s="106"/>
      <c r="HO468" s="106"/>
      <c r="HP468" s="106"/>
      <c r="HQ468" s="106"/>
      <c r="HR468" s="106"/>
      <c r="HS468" s="106"/>
      <c r="HT468" s="106"/>
      <c r="HU468" s="106"/>
      <c r="HV468" s="106"/>
      <c r="HW468" s="106"/>
      <c r="HX468" s="106"/>
      <c r="HY468" s="106"/>
      <c r="HZ468" s="106"/>
      <c r="IA468" s="106"/>
      <c r="IB468" s="106"/>
      <c r="IC468" s="106"/>
      <c r="ID468" s="106"/>
      <c r="IE468" s="106"/>
      <c r="IF468" s="106"/>
      <c r="IG468" s="106"/>
      <c r="IH468" s="106"/>
      <c r="II468" s="106"/>
      <c r="IJ468" s="106"/>
      <c r="IK468" s="106"/>
      <c r="IL468" s="106"/>
      <c r="IM468" s="106"/>
      <c r="IN468" s="106"/>
      <c r="IO468" s="106"/>
      <c r="IP468" s="106"/>
      <c r="IQ468" s="106"/>
      <c r="IR468" s="106"/>
      <c r="IS468" s="106"/>
      <c r="IT468" s="106"/>
      <c r="IU468" s="106"/>
      <c r="IV468" s="106"/>
      <c r="IW468" s="106"/>
      <c r="IX468" s="106"/>
      <c r="IY468" s="106"/>
      <c r="IZ468" s="106"/>
      <c r="JA468" s="106"/>
      <c r="JB468" s="106"/>
      <c r="JC468" s="106"/>
      <c r="JD468" s="106"/>
      <c r="JE468" s="106"/>
      <c r="JF468" s="106"/>
      <c r="JG468" s="106"/>
      <c r="JH468" s="106"/>
      <c r="JI468" s="106"/>
      <c r="JJ468" s="106"/>
      <c r="JK468" s="106"/>
      <c r="JL468" s="106"/>
      <c r="JM468" s="106"/>
      <c r="JN468" s="106"/>
      <c r="JO468" s="106"/>
      <c r="JP468" s="106"/>
      <c r="JQ468" s="106"/>
      <c r="JR468" s="106"/>
      <c r="JS468" s="106"/>
      <c r="JT468" s="106"/>
      <c r="JU468" s="106"/>
      <c r="JV468" s="106"/>
      <c r="JW468" s="106"/>
      <c r="JX468" s="106"/>
      <c r="JY468" s="106"/>
      <c r="JZ468" s="106"/>
      <c r="KA468" s="106"/>
      <c r="KB468" s="106"/>
      <c r="KC468" s="106"/>
      <c r="KD468" s="106"/>
      <c r="KE468" s="106"/>
      <c r="KF468" s="106"/>
      <c r="KG468" s="106"/>
      <c r="KH468" s="106"/>
      <c r="KI468" s="106"/>
      <c r="KJ468" s="106"/>
      <c r="KK468" s="106"/>
      <c r="KL468" s="106"/>
      <c r="KM468" s="106"/>
      <c r="KN468" s="106"/>
      <c r="KO468" s="106"/>
      <c r="KP468" s="106"/>
      <c r="KQ468" s="106"/>
      <c r="KR468" s="106"/>
      <c r="KS468" s="106"/>
      <c r="KT468" s="106"/>
      <c r="KU468" s="106"/>
      <c r="KV468" s="106"/>
      <c r="KW468" s="106"/>
      <c r="KX468" s="106"/>
      <c r="KY468" s="106"/>
      <c r="KZ468" s="106"/>
      <c r="LA468" s="106"/>
      <c r="LB468" s="106"/>
      <c r="LC468" s="106"/>
      <c r="LD468" s="106"/>
      <c r="LE468" s="106"/>
      <c r="LF468" s="106"/>
      <c r="LG468" s="106"/>
      <c r="LH468" s="106"/>
      <c r="LI468" s="106"/>
      <c r="LJ468" s="106"/>
      <c r="LK468" s="106"/>
      <c r="LL468" s="106"/>
      <c r="LM468" s="106"/>
      <c r="LN468" s="106"/>
      <c r="LO468" s="106"/>
      <c r="LP468" s="106"/>
      <c r="LQ468" s="106"/>
      <c r="LR468" s="106"/>
      <c r="LS468" s="106"/>
      <c r="LT468" s="106"/>
      <c r="LU468" s="106"/>
      <c r="LV468" s="106"/>
      <c r="LW468" s="106"/>
      <c r="LX468" s="106"/>
      <c r="LY468" s="106"/>
      <c r="LZ468" s="106"/>
      <c r="MA468" s="106"/>
      <c r="MB468" s="106"/>
      <c r="MC468" s="106"/>
      <c r="MD468" s="106"/>
      <c r="ME468" s="106"/>
      <c r="MF468" s="106"/>
      <c r="MG468" s="106"/>
      <c r="MH468" s="106"/>
      <c r="MI468" s="106"/>
      <c r="MJ468" s="106"/>
      <c r="MK468" s="106"/>
      <c r="ML468" s="106"/>
      <c r="MM468" s="106"/>
      <c r="MN468" s="106"/>
      <c r="MO468" s="106"/>
      <c r="MP468" s="106"/>
      <c r="MQ468" s="106"/>
      <c r="MR468" s="106"/>
      <c r="MS468" s="106"/>
      <c r="MT468" s="106"/>
      <c r="MU468" s="106"/>
      <c r="MV468" s="106"/>
      <c r="MW468" s="106"/>
      <c r="MX468" s="106"/>
      <c r="MY468" s="106"/>
      <c r="MZ468" s="106"/>
      <c r="NA468" s="106"/>
      <c r="NB468" s="106"/>
      <c r="NC468" s="106"/>
      <c r="ND468" s="106"/>
      <c r="NE468" s="106"/>
      <c r="NF468" s="106"/>
      <c r="NG468" s="106"/>
      <c r="NH468" s="106"/>
      <c r="NI468" s="106"/>
      <c r="NJ468" s="106"/>
      <c r="NK468" s="106"/>
      <c r="NL468" s="106"/>
      <c r="NM468" s="106"/>
      <c r="NN468" s="106"/>
      <c r="NO468" s="106"/>
      <c r="NP468" s="106"/>
      <c r="NQ468" s="106"/>
      <c r="NR468" s="106"/>
      <c r="NS468" s="106"/>
      <c r="NT468" s="106"/>
      <c r="NU468" s="106"/>
      <c r="NV468" s="106"/>
      <c r="NW468" s="106"/>
      <c r="NX468" s="106"/>
      <c r="NY468" s="106"/>
      <c r="NZ468" s="106"/>
      <c r="OA468" s="106"/>
      <c r="OB468" s="106"/>
      <c r="OC468" s="106"/>
      <c r="OD468" s="106"/>
      <c r="OE468" s="106"/>
      <c r="OF468" s="106"/>
      <c r="OG468" s="106"/>
      <c r="OH468" s="106"/>
      <c r="OI468" s="106"/>
      <c r="OJ468" s="106"/>
      <c r="OK468" s="106"/>
      <c r="OL468" s="106"/>
      <c r="OM468" s="106"/>
      <c r="ON468" s="106"/>
      <c r="OO468" s="106"/>
      <c r="OP468" s="106"/>
      <c r="OQ468" s="106"/>
      <c r="OR468" s="106"/>
      <c r="OS468" s="106"/>
      <c r="OT468" s="106"/>
      <c r="OU468" s="106"/>
      <c r="OV468" s="106"/>
      <c r="OW468" s="106"/>
      <c r="OX468" s="106"/>
      <c r="OY468" s="106"/>
      <c r="OZ468" s="106"/>
      <c r="PA468" s="106"/>
      <c r="PB468" s="106"/>
      <c r="PC468" s="106"/>
      <c r="PD468" s="106"/>
      <c r="PE468" s="106"/>
      <c r="PF468" s="106"/>
      <c r="PG468" s="106"/>
      <c r="PH468" s="106"/>
      <c r="PI468" s="106"/>
      <c r="PJ468" s="106"/>
      <c r="PK468" s="106"/>
      <c r="PL468" s="106"/>
      <c r="PM468" s="106"/>
      <c r="PN468" s="106"/>
      <c r="PO468" s="106"/>
      <c r="PP468" s="106"/>
      <c r="PQ468" s="106"/>
      <c r="PR468" s="106"/>
      <c r="PS468" s="106"/>
      <c r="PT468" s="106"/>
      <c r="PU468" s="106"/>
      <c r="PV468" s="106"/>
      <c r="PW468" s="106"/>
      <c r="PX468" s="106"/>
      <c r="PY468" s="106"/>
      <c r="PZ468" s="106"/>
      <c r="QA468" s="106"/>
      <c r="QB468" s="106"/>
      <c r="QC468" s="106"/>
      <c r="QD468" s="106"/>
      <c r="QE468" s="106"/>
      <c r="QF468" s="106"/>
      <c r="QG468" s="106"/>
      <c r="QH468" s="106"/>
      <c r="QI468" s="106"/>
      <c r="QJ468" s="106"/>
      <c r="QK468" s="106"/>
      <c r="QL468" s="106"/>
      <c r="QM468" s="106"/>
      <c r="QN468" s="106"/>
      <c r="QO468" s="106"/>
      <c r="QP468" s="106"/>
      <c r="QQ468" s="106"/>
      <c r="QR468" s="106"/>
      <c r="QS468" s="106"/>
      <c r="QT468" s="106"/>
      <c r="QU468" s="106"/>
      <c r="QV468" s="106"/>
      <c r="QW468" s="106"/>
      <c r="QX468" s="106"/>
      <c r="QY468" s="106"/>
      <c r="QZ468" s="106"/>
      <c r="RA468" s="106"/>
      <c r="RB468" s="106"/>
      <c r="RC468" s="106"/>
      <c r="RD468" s="106"/>
      <c r="RE468" s="106"/>
      <c r="RF468" s="106"/>
      <c r="RG468" s="106"/>
      <c r="RH468" s="106"/>
      <c r="RI468" s="106"/>
      <c r="RJ468" s="106"/>
      <c r="RK468" s="106"/>
      <c r="RL468" s="106"/>
      <c r="RM468" s="106"/>
      <c r="RN468" s="106"/>
      <c r="RO468" s="106"/>
      <c r="RP468" s="106"/>
      <c r="RQ468" s="106"/>
      <c r="RR468" s="106"/>
    </row>
    <row r="469" spans="1:486" x14ac:dyDescent="0.3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14"/>
      <c r="Q469" s="114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06"/>
      <c r="EZ469" s="106"/>
      <c r="FA469" s="106"/>
      <c r="FB469" s="106"/>
      <c r="FC469" s="106"/>
      <c r="FD469" s="106"/>
      <c r="FE469" s="106"/>
      <c r="FF469" s="106"/>
      <c r="FG469" s="106"/>
      <c r="FH469" s="106"/>
      <c r="FI469" s="106"/>
      <c r="FJ469" s="106"/>
      <c r="FK469" s="106"/>
      <c r="FL469" s="106"/>
      <c r="FM469" s="106"/>
      <c r="FN469" s="106"/>
      <c r="FO469" s="106"/>
      <c r="FP469" s="106"/>
      <c r="FQ469" s="106"/>
      <c r="FR469" s="106"/>
      <c r="FS469" s="106"/>
      <c r="FT469" s="106"/>
      <c r="FU469" s="106"/>
      <c r="FV469" s="106"/>
      <c r="FW469" s="106"/>
      <c r="FX469" s="106"/>
      <c r="FY469" s="106"/>
      <c r="FZ469" s="106"/>
      <c r="GA469" s="106"/>
      <c r="GB469" s="106"/>
      <c r="GC469" s="106"/>
      <c r="GD469" s="106"/>
      <c r="GE469" s="106"/>
      <c r="GF469" s="106"/>
      <c r="GG469" s="106"/>
      <c r="GH469" s="106"/>
      <c r="GI469" s="106"/>
      <c r="GJ469" s="106"/>
      <c r="GK469" s="106"/>
      <c r="GL469" s="106"/>
      <c r="GM469" s="106"/>
      <c r="GN469" s="106"/>
      <c r="GO469" s="106"/>
      <c r="GP469" s="106"/>
      <c r="GQ469" s="106"/>
      <c r="GR469" s="106"/>
      <c r="GS469" s="106"/>
      <c r="GT469" s="106"/>
      <c r="GU469" s="106"/>
      <c r="GV469" s="106"/>
      <c r="GW469" s="106"/>
      <c r="GX469" s="106"/>
      <c r="GY469" s="106"/>
      <c r="GZ469" s="106"/>
      <c r="HA469" s="106"/>
      <c r="HB469" s="106"/>
      <c r="HC469" s="106"/>
      <c r="HD469" s="106"/>
      <c r="HE469" s="106"/>
      <c r="HF469" s="106"/>
      <c r="HG469" s="106"/>
      <c r="HH469" s="106"/>
      <c r="HI469" s="106"/>
      <c r="HJ469" s="106"/>
      <c r="HK469" s="106"/>
      <c r="HL469" s="106"/>
      <c r="HM469" s="106"/>
      <c r="HN469" s="106"/>
      <c r="HO469" s="106"/>
      <c r="HP469" s="106"/>
      <c r="HQ469" s="106"/>
      <c r="HR469" s="106"/>
      <c r="HS469" s="106"/>
      <c r="HT469" s="106"/>
      <c r="HU469" s="106"/>
      <c r="HV469" s="106"/>
      <c r="HW469" s="106"/>
      <c r="HX469" s="106"/>
      <c r="HY469" s="106"/>
      <c r="HZ469" s="106"/>
      <c r="IA469" s="106"/>
      <c r="IB469" s="106"/>
      <c r="IC469" s="106"/>
      <c r="ID469" s="106"/>
      <c r="IE469" s="106"/>
      <c r="IF469" s="106"/>
      <c r="IG469" s="106"/>
      <c r="IH469" s="106"/>
      <c r="II469" s="106"/>
      <c r="IJ469" s="106"/>
      <c r="IK469" s="106"/>
      <c r="IL469" s="106"/>
      <c r="IM469" s="106"/>
      <c r="IN469" s="106"/>
      <c r="IO469" s="106"/>
      <c r="IP469" s="106"/>
      <c r="IQ469" s="106"/>
      <c r="IR469" s="106"/>
      <c r="IS469" s="106"/>
      <c r="IT469" s="106"/>
      <c r="IU469" s="106"/>
      <c r="IV469" s="106"/>
      <c r="IW469" s="106"/>
      <c r="IX469" s="106"/>
      <c r="IY469" s="106"/>
      <c r="IZ469" s="106"/>
      <c r="JA469" s="106"/>
      <c r="JB469" s="106"/>
      <c r="JC469" s="106"/>
      <c r="JD469" s="106"/>
      <c r="JE469" s="106"/>
      <c r="JF469" s="106"/>
      <c r="JG469" s="106"/>
      <c r="JH469" s="106"/>
      <c r="JI469" s="106"/>
      <c r="JJ469" s="106"/>
      <c r="JK469" s="106"/>
      <c r="JL469" s="106"/>
      <c r="JM469" s="106"/>
      <c r="JN469" s="106"/>
      <c r="JO469" s="106"/>
      <c r="JP469" s="106"/>
      <c r="JQ469" s="106"/>
      <c r="JR469" s="106"/>
      <c r="JS469" s="106"/>
      <c r="JT469" s="106"/>
      <c r="JU469" s="106"/>
      <c r="JV469" s="106"/>
      <c r="JW469" s="106"/>
      <c r="JX469" s="106"/>
      <c r="JY469" s="106"/>
      <c r="JZ469" s="106"/>
      <c r="KA469" s="106"/>
      <c r="KB469" s="106"/>
      <c r="KC469" s="106"/>
      <c r="KD469" s="106"/>
      <c r="KE469" s="106"/>
      <c r="KF469" s="106"/>
      <c r="KG469" s="106"/>
      <c r="KH469" s="106"/>
      <c r="KI469" s="106"/>
      <c r="KJ469" s="106"/>
      <c r="KK469" s="106"/>
      <c r="KL469" s="106"/>
      <c r="KM469" s="106"/>
      <c r="KN469" s="106"/>
      <c r="KO469" s="106"/>
      <c r="KP469" s="106"/>
      <c r="KQ469" s="106"/>
      <c r="KR469" s="106"/>
      <c r="KS469" s="106"/>
      <c r="KT469" s="106"/>
      <c r="KU469" s="106"/>
      <c r="KV469" s="106"/>
      <c r="KW469" s="106"/>
      <c r="KX469" s="106"/>
      <c r="KY469" s="106"/>
      <c r="KZ469" s="106"/>
      <c r="LA469" s="106"/>
      <c r="LB469" s="106"/>
      <c r="LC469" s="106"/>
      <c r="LD469" s="106"/>
      <c r="LE469" s="106"/>
      <c r="LF469" s="106"/>
      <c r="LG469" s="106"/>
      <c r="LH469" s="106"/>
      <c r="LI469" s="106"/>
      <c r="LJ469" s="106"/>
      <c r="LK469" s="106"/>
      <c r="LL469" s="106"/>
      <c r="LM469" s="106"/>
      <c r="LN469" s="106"/>
      <c r="LO469" s="106"/>
      <c r="LP469" s="106"/>
      <c r="LQ469" s="106"/>
      <c r="LR469" s="106"/>
      <c r="LS469" s="106"/>
      <c r="LT469" s="106"/>
      <c r="LU469" s="106"/>
      <c r="LV469" s="106"/>
      <c r="LW469" s="106"/>
      <c r="LX469" s="106"/>
      <c r="LY469" s="106"/>
      <c r="LZ469" s="106"/>
      <c r="MA469" s="106"/>
      <c r="MB469" s="106"/>
      <c r="MC469" s="106"/>
      <c r="MD469" s="106"/>
      <c r="ME469" s="106"/>
      <c r="MF469" s="106"/>
      <c r="MG469" s="106"/>
      <c r="MH469" s="106"/>
      <c r="MI469" s="106"/>
      <c r="MJ469" s="106"/>
      <c r="MK469" s="106"/>
      <c r="ML469" s="106"/>
      <c r="MM469" s="106"/>
      <c r="MN469" s="106"/>
      <c r="MO469" s="106"/>
      <c r="MP469" s="106"/>
      <c r="MQ469" s="106"/>
      <c r="MR469" s="106"/>
      <c r="MS469" s="106"/>
      <c r="MT469" s="106"/>
      <c r="MU469" s="106"/>
      <c r="MV469" s="106"/>
      <c r="MW469" s="106"/>
      <c r="MX469" s="106"/>
      <c r="MY469" s="106"/>
      <c r="MZ469" s="106"/>
      <c r="NA469" s="106"/>
      <c r="NB469" s="106"/>
      <c r="NC469" s="106"/>
      <c r="ND469" s="106"/>
      <c r="NE469" s="106"/>
      <c r="NF469" s="106"/>
      <c r="NG469" s="106"/>
      <c r="NH469" s="106"/>
      <c r="NI469" s="106"/>
      <c r="NJ469" s="106"/>
      <c r="NK469" s="106"/>
      <c r="NL469" s="106"/>
      <c r="NM469" s="106"/>
      <c r="NN469" s="106"/>
      <c r="NO469" s="106"/>
      <c r="NP469" s="106"/>
      <c r="NQ469" s="106"/>
      <c r="NR469" s="106"/>
      <c r="NS469" s="106"/>
      <c r="NT469" s="106"/>
      <c r="NU469" s="106"/>
      <c r="NV469" s="106"/>
      <c r="NW469" s="106"/>
      <c r="NX469" s="106"/>
      <c r="NY469" s="106"/>
      <c r="NZ469" s="106"/>
      <c r="OA469" s="106"/>
      <c r="OB469" s="106"/>
      <c r="OC469" s="106"/>
      <c r="OD469" s="106"/>
      <c r="OE469" s="106"/>
      <c r="OF469" s="106"/>
      <c r="OG469" s="106"/>
      <c r="OH469" s="106"/>
      <c r="OI469" s="106"/>
      <c r="OJ469" s="106"/>
      <c r="OK469" s="106"/>
      <c r="OL469" s="106"/>
      <c r="OM469" s="106"/>
      <c r="ON469" s="106"/>
      <c r="OO469" s="106"/>
      <c r="OP469" s="106"/>
      <c r="OQ469" s="106"/>
      <c r="OR469" s="106"/>
      <c r="OS469" s="106"/>
      <c r="OT469" s="106"/>
      <c r="OU469" s="106"/>
      <c r="OV469" s="106"/>
      <c r="OW469" s="106"/>
      <c r="OX469" s="106"/>
      <c r="OY469" s="106"/>
      <c r="OZ469" s="106"/>
      <c r="PA469" s="106"/>
      <c r="PB469" s="106"/>
      <c r="PC469" s="106"/>
      <c r="PD469" s="106"/>
      <c r="PE469" s="106"/>
      <c r="PF469" s="106"/>
      <c r="PG469" s="106"/>
      <c r="PH469" s="106"/>
      <c r="PI469" s="106"/>
      <c r="PJ469" s="106"/>
      <c r="PK469" s="106"/>
      <c r="PL469" s="106"/>
      <c r="PM469" s="106"/>
      <c r="PN469" s="106"/>
      <c r="PO469" s="106"/>
      <c r="PP469" s="106"/>
      <c r="PQ469" s="106"/>
      <c r="PR469" s="106"/>
      <c r="PS469" s="106"/>
      <c r="PT469" s="106"/>
      <c r="PU469" s="106"/>
      <c r="PV469" s="106"/>
      <c r="PW469" s="106"/>
      <c r="PX469" s="106"/>
      <c r="PY469" s="106"/>
      <c r="PZ469" s="106"/>
      <c r="QA469" s="106"/>
      <c r="QB469" s="106"/>
      <c r="QC469" s="106"/>
      <c r="QD469" s="106"/>
      <c r="QE469" s="106"/>
      <c r="QF469" s="106"/>
      <c r="QG469" s="106"/>
      <c r="QH469" s="106"/>
      <c r="QI469" s="106"/>
      <c r="QJ469" s="106"/>
      <c r="QK469" s="106"/>
      <c r="QL469" s="106"/>
      <c r="QM469" s="106"/>
      <c r="QN469" s="106"/>
      <c r="QO469" s="106"/>
      <c r="QP469" s="106"/>
      <c r="QQ469" s="106"/>
      <c r="QR469" s="106"/>
      <c r="QS469" s="106"/>
      <c r="QT469" s="106"/>
      <c r="QU469" s="106"/>
      <c r="QV469" s="106"/>
      <c r="QW469" s="106"/>
      <c r="QX469" s="106"/>
      <c r="QY469" s="106"/>
      <c r="QZ469" s="106"/>
      <c r="RA469" s="106"/>
      <c r="RB469" s="106"/>
      <c r="RC469" s="106"/>
      <c r="RD469" s="106"/>
      <c r="RE469" s="106"/>
      <c r="RF469" s="106"/>
      <c r="RG469" s="106"/>
      <c r="RH469" s="106"/>
      <c r="RI469" s="106"/>
      <c r="RJ469" s="106"/>
      <c r="RK469" s="106"/>
      <c r="RL469" s="106"/>
      <c r="RM469" s="106"/>
      <c r="RN469" s="106"/>
      <c r="RO469" s="106"/>
      <c r="RP469" s="106"/>
      <c r="RQ469" s="106"/>
      <c r="RR469" s="106"/>
    </row>
    <row r="470" spans="1:486" x14ac:dyDescent="0.3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14"/>
      <c r="Q470" s="114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06"/>
      <c r="EZ470" s="106"/>
      <c r="FA470" s="106"/>
      <c r="FB470" s="106"/>
      <c r="FC470" s="106"/>
      <c r="FD470" s="106"/>
      <c r="FE470" s="106"/>
      <c r="FF470" s="106"/>
      <c r="FG470" s="106"/>
      <c r="FH470" s="106"/>
      <c r="FI470" s="106"/>
      <c r="FJ470" s="106"/>
      <c r="FK470" s="106"/>
      <c r="FL470" s="106"/>
      <c r="FM470" s="106"/>
      <c r="FN470" s="106"/>
      <c r="FO470" s="106"/>
      <c r="FP470" s="106"/>
      <c r="FQ470" s="106"/>
      <c r="FR470" s="106"/>
      <c r="FS470" s="106"/>
      <c r="FT470" s="106"/>
      <c r="FU470" s="106"/>
      <c r="FV470" s="106"/>
      <c r="FW470" s="106"/>
      <c r="FX470" s="106"/>
      <c r="FY470" s="106"/>
      <c r="FZ470" s="106"/>
      <c r="GA470" s="106"/>
      <c r="GB470" s="106"/>
      <c r="GC470" s="106"/>
      <c r="GD470" s="106"/>
      <c r="GE470" s="106"/>
      <c r="GF470" s="106"/>
      <c r="GG470" s="106"/>
      <c r="GH470" s="106"/>
      <c r="GI470" s="106"/>
      <c r="GJ470" s="106"/>
      <c r="GK470" s="106"/>
      <c r="GL470" s="106"/>
      <c r="GM470" s="106"/>
      <c r="GN470" s="106"/>
      <c r="GO470" s="106"/>
      <c r="GP470" s="106"/>
      <c r="GQ470" s="106"/>
      <c r="GR470" s="106"/>
      <c r="GS470" s="106"/>
      <c r="GT470" s="106"/>
      <c r="GU470" s="106"/>
      <c r="GV470" s="106"/>
      <c r="GW470" s="106"/>
      <c r="GX470" s="106"/>
      <c r="GY470" s="106"/>
      <c r="GZ470" s="106"/>
      <c r="HA470" s="106"/>
      <c r="HB470" s="106"/>
      <c r="HC470" s="106"/>
      <c r="HD470" s="106"/>
      <c r="HE470" s="106"/>
      <c r="HF470" s="106"/>
      <c r="HG470" s="106"/>
      <c r="HH470" s="106"/>
      <c r="HI470" s="106"/>
      <c r="HJ470" s="106"/>
      <c r="HK470" s="106"/>
      <c r="HL470" s="106"/>
      <c r="HM470" s="106"/>
      <c r="HN470" s="106"/>
      <c r="HO470" s="106"/>
      <c r="HP470" s="106"/>
      <c r="HQ470" s="106"/>
      <c r="HR470" s="106"/>
      <c r="HS470" s="106"/>
      <c r="HT470" s="106"/>
      <c r="HU470" s="106"/>
      <c r="HV470" s="106"/>
      <c r="HW470" s="106"/>
      <c r="HX470" s="106"/>
      <c r="HY470" s="106"/>
      <c r="HZ470" s="106"/>
      <c r="IA470" s="106"/>
      <c r="IB470" s="106"/>
      <c r="IC470" s="106"/>
      <c r="ID470" s="106"/>
      <c r="IE470" s="106"/>
      <c r="IF470" s="106"/>
      <c r="IG470" s="106"/>
      <c r="IH470" s="106"/>
      <c r="II470" s="106"/>
      <c r="IJ470" s="106"/>
      <c r="IK470" s="106"/>
      <c r="IL470" s="106"/>
      <c r="IM470" s="106"/>
      <c r="IN470" s="106"/>
      <c r="IO470" s="106"/>
      <c r="IP470" s="106"/>
      <c r="IQ470" s="106"/>
      <c r="IR470" s="106"/>
      <c r="IS470" s="106"/>
      <c r="IT470" s="106"/>
      <c r="IU470" s="106"/>
      <c r="IV470" s="106"/>
      <c r="IW470" s="106"/>
      <c r="IX470" s="106"/>
      <c r="IY470" s="106"/>
      <c r="IZ470" s="106"/>
      <c r="JA470" s="106"/>
      <c r="JB470" s="106"/>
      <c r="JC470" s="106"/>
      <c r="JD470" s="106"/>
      <c r="JE470" s="106"/>
      <c r="JF470" s="106"/>
      <c r="JG470" s="106"/>
      <c r="JH470" s="106"/>
      <c r="JI470" s="106"/>
      <c r="JJ470" s="106"/>
      <c r="JK470" s="106"/>
      <c r="JL470" s="106"/>
      <c r="JM470" s="106"/>
      <c r="JN470" s="106"/>
      <c r="JO470" s="106"/>
      <c r="JP470" s="106"/>
      <c r="JQ470" s="106"/>
      <c r="JR470" s="106"/>
      <c r="JS470" s="106"/>
      <c r="JT470" s="106"/>
      <c r="JU470" s="106"/>
      <c r="JV470" s="106"/>
      <c r="JW470" s="106"/>
      <c r="JX470" s="106"/>
      <c r="JY470" s="106"/>
      <c r="JZ470" s="106"/>
      <c r="KA470" s="106"/>
      <c r="KB470" s="106"/>
      <c r="KC470" s="106"/>
      <c r="KD470" s="106"/>
      <c r="KE470" s="106"/>
      <c r="KF470" s="106"/>
      <c r="KG470" s="106"/>
      <c r="KH470" s="106"/>
      <c r="KI470" s="106"/>
      <c r="KJ470" s="106"/>
      <c r="KK470" s="106"/>
      <c r="KL470" s="106"/>
      <c r="KM470" s="106"/>
      <c r="KN470" s="106"/>
      <c r="KO470" s="106"/>
      <c r="KP470" s="106"/>
      <c r="KQ470" s="106"/>
      <c r="KR470" s="106"/>
      <c r="KS470" s="106"/>
      <c r="KT470" s="106"/>
      <c r="KU470" s="106"/>
      <c r="KV470" s="106"/>
      <c r="KW470" s="106"/>
      <c r="KX470" s="106"/>
      <c r="KY470" s="106"/>
      <c r="KZ470" s="106"/>
      <c r="LA470" s="106"/>
      <c r="LB470" s="106"/>
      <c r="LC470" s="106"/>
      <c r="LD470" s="106"/>
      <c r="LE470" s="106"/>
      <c r="LF470" s="106"/>
      <c r="LG470" s="106"/>
      <c r="LH470" s="106"/>
      <c r="LI470" s="106"/>
      <c r="LJ470" s="106"/>
      <c r="LK470" s="106"/>
      <c r="LL470" s="106"/>
      <c r="LM470" s="106"/>
      <c r="LN470" s="106"/>
      <c r="LO470" s="106"/>
      <c r="LP470" s="106"/>
      <c r="LQ470" s="106"/>
      <c r="LR470" s="106"/>
      <c r="LS470" s="106"/>
      <c r="LT470" s="106"/>
      <c r="LU470" s="106"/>
      <c r="LV470" s="106"/>
      <c r="LW470" s="106"/>
      <c r="LX470" s="106"/>
      <c r="LY470" s="106"/>
      <c r="LZ470" s="106"/>
      <c r="MA470" s="106"/>
      <c r="MB470" s="106"/>
      <c r="MC470" s="106"/>
      <c r="MD470" s="106"/>
      <c r="ME470" s="106"/>
      <c r="MF470" s="106"/>
      <c r="MG470" s="106"/>
      <c r="MH470" s="106"/>
      <c r="MI470" s="106"/>
      <c r="MJ470" s="106"/>
      <c r="MK470" s="106"/>
      <c r="ML470" s="106"/>
      <c r="MM470" s="106"/>
      <c r="MN470" s="106"/>
      <c r="MO470" s="106"/>
      <c r="MP470" s="106"/>
      <c r="MQ470" s="106"/>
      <c r="MR470" s="106"/>
      <c r="MS470" s="106"/>
      <c r="MT470" s="106"/>
      <c r="MU470" s="106"/>
      <c r="MV470" s="106"/>
      <c r="MW470" s="106"/>
      <c r="MX470" s="106"/>
      <c r="MY470" s="106"/>
      <c r="MZ470" s="106"/>
      <c r="NA470" s="106"/>
      <c r="NB470" s="106"/>
      <c r="NC470" s="106"/>
      <c r="ND470" s="106"/>
      <c r="NE470" s="106"/>
      <c r="NF470" s="106"/>
      <c r="NG470" s="106"/>
      <c r="NH470" s="106"/>
      <c r="NI470" s="106"/>
      <c r="NJ470" s="106"/>
      <c r="NK470" s="106"/>
      <c r="NL470" s="106"/>
      <c r="NM470" s="106"/>
      <c r="NN470" s="106"/>
      <c r="NO470" s="106"/>
      <c r="NP470" s="106"/>
      <c r="NQ470" s="106"/>
      <c r="NR470" s="106"/>
      <c r="NS470" s="106"/>
      <c r="NT470" s="106"/>
      <c r="NU470" s="106"/>
      <c r="NV470" s="106"/>
      <c r="NW470" s="106"/>
      <c r="NX470" s="106"/>
      <c r="NY470" s="106"/>
      <c r="NZ470" s="106"/>
      <c r="OA470" s="106"/>
      <c r="OB470" s="106"/>
      <c r="OC470" s="106"/>
      <c r="OD470" s="106"/>
      <c r="OE470" s="106"/>
      <c r="OF470" s="106"/>
      <c r="OG470" s="106"/>
      <c r="OH470" s="106"/>
      <c r="OI470" s="106"/>
      <c r="OJ470" s="106"/>
      <c r="OK470" s="106"/>
      <c r="OL470" s="106"/>
      <c r="OM470" s="106"/>
      <c r="ON470" s="106"/>
      <c r="OO470" s="106"/>
      <c r="OP470" s="106"/>
      <c r="OQ470" s="106"/>
      <c r="OR470" s="106"/>
      <c r="OS470" s="106"/>
      <c r="OT470" s="106"/>
      <c r="OU470" s="106"/>
      <c r="OV470" s="106"/>
      <c r="OW470" s="106"/>
      <c r="OX470" s="106"/>
      <c r="OY470" s="106"/>
      <c r="OZ470" s="106"/>
      <c r="PA470" s="106"/>
      <c r="PB470" s="106"/>
      <c r="PC470" s="106"/>
      <c r="PD470" s="106"/>
      <c r="PE470" s="106"/>
      <c r="PF470" s="106"/>
      <c r="PG470" s="106"/>
      <c r="PH470" s="106"/>
      <c r="PI470" s="106"/>
      <c r="PJ470" s="106"/>
      <c r="PK470" s="106"/>
      <c r="PL470" s="106"/>
      <c r="PM470" s="106"/>
      <c r="PN470" s="106"/>
      <c r="PO470" s="106"/>
      <c r="PP470" s="106"/>
      <c r="PQ470" s="106"/>
      <c r="PR470" s="106"/>
      <c r="PS470" s="106"/>
      <c r="PT470" s="106"/>
      <c r="PU470" s="106"/>
      <c r="PV470" s="106"/>
      <c r="PW470" s="106"/>
      <c r="PX470" s="106"/>
      <c r="PY470" s="106"/>
      <c r="PZ470" s="106"/>
      <c r="QA470" s="106"/>
      <c r="QB470" s="106"/>
      <c r="QC470" s="106"/>
      <c r="QD470" s="106"/>
      <c r="QE470" s="106"/>
      <c r="QF470" s="106"/>
      <c r="QG470" s="106"/>
      <c r="QH470" s="106"/>
      <c r="QI470" s="106"/>
      <c r="QJ470" s="106"/>
      <c r="QK470" s="106"/>
      <c r="QL470" s="106"/>
      <c r="QM470" s="106"/>
      <c r="QN470" s="106"/>
      <c r="QO470" s="106"/>
      <c r="QP470" s="106"/>
      <c r="QQ470" s="106"/>
      <c r="QR470" s="106"/>
      <c r="QS470" s="106"/>
      <c r="QT470" s="106"/>
      <c r="QU470" s="106"/>
      <c r="QV470" s="106"/>
      <c r="QW470" s="106"/>
      <c r="QX470" s="106"/>
      <c r="QY470" s="106"/>
      <c r="QZ470" s="106"/>
      <c r="RA470" s="106"/>
      <c r="RB470" s="106"/>
      <c r="RC470" s="106"/>
      <c r="RD470" s="106"/>
      <c r="RE470" s="106"/>
      <c r="RF470" s="106"/>
      <c r="RG470" s="106"/>
      <c r="RH470" s="106"/>
      <c r="RI470" s="106"/>
      <c r="RJ470" s="106"/>
      <c r="RK470" s="106"/>
      <c r="RL470" s="106"/>
      <c r="RM470" s="106"/>
      <c r="RN470" s="106"/>
      <c r="RO470" s="106"/>
      <c r="RP470" s="106"/>
      <c r="RQ470" s="106"/>
      <c r="RR470" s="106"/>
    </row>
    <row r="471" spans="1:486" x14ac:dyDescent="0.3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14"/>
      <c r="Q471" s="114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06"/>
      <c r="EZ471" s="106"/>
      <c r="FA471" s="106"/>
      <c r="FB471" s="106"/>
      <c r="FC471" s="106"/>
      <c r="FD471" s="106"/>
      <c r="FE471" s="106"/>
      <c r="FF471" s="106"/>
      <c r="FG471" s="106"/>
      <c r="FH471" s="106"/>
      <c r="FI471" s="106"/>
      <c r="FJ471" s="106"/>
      <c r="FK471" s="106"/>
      <c r="FL471" s="106"/>
      <c r="FM471" s="106"/>
      <c r="FN471" s="106"/>
      <c r="FO471" s="106"/>
      <c r="FP471" s="106"/>
      <c r="FQ471" s="106"/>
      <c r="FR471" s="106"/>
      <c r="FS471" s="106"/>
      <c r="FT471" s="106"/>
      <c r="FU471" s="106"/>
      <c r="FV471" s="106"/>
      <c r="FW471" s="106"/>
      <c r="FX471" s="106"/>
      <c r="FY471" s="106"/>
      <c r="FZ471" s="106"/>
      <c r="GA471" s="106"/>
      <c r="GB471" s="106"/>
      <c r="GC471" s="106"/>
      <c r="GD471" s="106"/>
      <c r="GE471" s="106"/>
      <c r="GF471" s="106"/>
      <c r="GG471" s="106"/>
      <c r="GH471" s="106"/>
      <c r="GI471" s="106"/>
      <c r="GJ471" s="106"/>
      <c r="GK471" s="106"/>
      <c r="GL471" s="106"/>
      <c r="GM471" s="106"/>
      <c r="GN471" s="106"/>
      <c r="GO471" s="106"/>
      <c r="GP471" s="106"/>
      <c r="GQ471" s="106"/>
      <c r="GR471" s="106"/>
      <c r="GS471" s="106"/>
      <c r="GT471" s="106"/>
      <c r="GU471" s="106"/>
      <c r="GV471" s="106"/>
      <c r="GW471" s="106"/>
      <c r="GX471" s="106"/>
      <c r="GY471" s="106"/>
      <c r="GZ471" s="106"/>
      <c r="HA471" s="106"/>
      <c r="HB471" s="106"/>
      <c r="HC471" s="106"/>
      <c r="HD471" s="106"/>
      <c r="HE471" s="106"/>
      <c r="HF471" s="106"/>
      <c r="HG471" s="106"/>
      <c r="HH471" s="106"/>
      <c r="HI471" s="106"/>
      <c r="HJ471" s="106"/>
      <c r="HK471" s="106"/>
      <c r="HL471" s="106"/>
      <c r="HM471" s="106"/>
      <c r="HN471" s="106"/>
      <c r="HO471" s="106"/>
      <c r="HP471" s="106"/>
      <c r="HQ471" s="106"/>
      <c r="HR471" s="106"/>
      <c r="HS471" s="106"/>
      <c r="HT471" s="106"/>
      <c r="HU471" s="106"/>
      <c r="HV471" s="106"/>
      <c r="HW471" s="106"/>
      <c r="HX471" s="106"/>
      <c r="HY471" s="106"/>
      <c r="HZ471" s="106"/>
      <c r="IA471" s="106"/>
      <c r="IB471" s="106"/>
      <c r="IC471" s="106"/>
      <c r="ID471" s="106"/>
      <c r="IE471" s="106"/>
      <c r="IF471" s="106"/>
      <c r="IG471" s="106"/>
      <c r="IH471" s="106"/>
      <c r="II471" s="106"/>
      <c r="IJ471" s="106"/>
      <c r="IK471" s="106"/>
      <c r="IL471" s="106"/>
      <c r="IM471" s="106"/>
      <c r="IN471" s="106"/>
      <c r="IO471" s="106"/>
      <c r="IP471" s="106"/>
      <c r="IQ471" s="106"/>
      <c r="IR471" s="106"/>
      <c r="IS471" s="106"/>
      <c r="IT471" s="106"/>
      <c r="IU471" s="106"/>
      <c r="IV471" s="106"/>
      <c r="IW471" s="106"/>
      <c r="IX471" s="106"/>
      <c r="IY471" s="106"/>
      <c r="IZ471" s="106"/>
      <c r="JA471" s="106"/>
      <c r="JB471" s="106"/>
      <c r="JC471" s="106"/>
      <c r="JD471" s="106"/>
      <c r="JE471" s="106"/>
      <c r="JF471" s="106"/>
      <c r="JG471" s="106"/>
      <c r="JH471" s="106"/>
      <c r="JI471" s="106"/>
      <c r="JJ471" s="106"/>
      <c r="JK471" s="106"/>
      <c r="JL471" s="106"/>
      <c r="JM471" s="106"/>
      <c r="JN471" s="106"/>
      <c r="JO471" s="106"/>
      <c r="JP471" s="106"/>
      <c r="JQ471" s="106"/>
      <c r="JR471" s="106"/>
      <c r="JS471" s="106"/>
      <c r="JT471" s="106"/>
      <c r="JU471" s="106"/>
      <c r="JV471" s="106"/>
      <c r="JW471" s="106"/>
      <c r="JX471" s="106"/>
      <c r="JY471" s="106"/>
      <c r="JZ471" s="106"/>
      <c r="KA471" s="106"/>
      <c r="KB471" s="106"/>
      <c r="KC471" s="106"/>
      <c r="KD471" s="106"/>
      <c r="KE471" s="106"/>
      <c r="KF471" s="106"/>
      <c r="KG471" s="106"/>
      <c r="KH471" s="106"/>
      <c r="KI471" s="106"/>
      <c r="KJ471" s="106"/>
      <c r="KK471" s="106"/>
      <c r="KL471" s="106"/>
      <c r="KM471" s="106"/>
      <c r="KN471" s="106"/>
      <c r="KO471" s="106"/>
      <c r="KP471" s="106"/>
      <c r="KQ471" s="106"/>
      <c r="KR471" s="106"/>
      <c r="KS471" s="106"/>
      <c r="KT471" s="106"/>
      <c r="KU471" s="106"/>
      <c r="KV471" s="106"/>
      <c r="KW471" s="106"/>
      <c r="KX471" s="106"/>
      <c r="KY471" s="106"/>
      <c r="KZ471" s="106"/>
      <c r="LA471" s="106"/>
      <c r="LB471" s="106"/>
      <c r="LC471" s="106"/>
      <c r="LD471" s="106"/>
      <c r="LE471" s="106"/>
      <c r="LF471" s="106"/>
      <c r="LG471" s="106"/>
      <c r="LH471" s="106"/>
      <c r="LI471" s="106"/>
      <c r="LJ471" s="106"/>
      <c r="LK471" s="106"/>
      <c r="LL471" s="106"/>
      <c r="LM471" s="106"/>
      <c r="LN471" s="106"/>
      <c r="LO471" s="106"/>
      <c r="LP471" s="106"/>
      <c r="LQ471" s="106"/>
      <c r="LR471" s="106"/>
      <c r="LS471" s="106"/>
      <c r="LT471" s="106"/>
      <c r="LU471" s="106"/>
      <c r="LV471" s="106"/>
      <c r="LW471" s="106"/>
      <c r="LX471" s="106"/>
      <c r="LY471" s="106"/>
      <c r="LZ471" s="106"/>
      <c r="MA471" s="106"/>
      <c r="MB471" s="106"/>
      <c r="MC471" s="106"/>
      <c r="MD471" s="106"/>
      <c r="ME471" s="106"/>
      <c r="MF471" s="106"/>
      <c r="MG471" s="106"/>
      <c r="MH471" s="106"/>
      <c r="MI471" s="106"/>
      <c r="MJ471" s="106"/>
      <c r="MK471" s="106"/>
      <c r="ML471" s="106"/>
      <c r="MM471" s="106"/>
      <c r="MN471" s="106"/>
      <c r="MO471" s="106"/>
      <c r="MP471" s="106"/>
      <c r="MQ471" s="106"/>
      <c r="MR471" s="106"/>
      <c r="MS471" s="106"/>
      <c r="MT471" s="106"/>
      <c r="MU471" s="106"/>
      <c r="MV471" s="106"/>
      <c r="MW471" s="106"/>
      <c r="MX471" s="106"/>
      <c r="MY471" s="106"/>
      <c r="MZ471" s="106"/>
      <c r="NA471" s="106"/>
      <c r="NB471" s="106"/>
      <c r="NC471" s="106"/>
      <c r="ND471" s="106"/>
      <c r="NE471" s="106"/>
      <c r="NF471" s="106"/>
      <c r="NG471" s="106"/>
      <c r="NH471" s="106"/>
      <c r="NI471" s="106"/>
      <c r="NJ471" s="106"/>
      <c r="NK471" s="106"/>
      <c r="NL471" s="106"/>
      <c r="NM471" s="106"/>
      <c r="NN471" s="106"/>
      <c r="NO471" s="106"/>
      <c r="NP471" s="106"/>
      <c r="NQ471" s="106"/>
      <c r="NR471" s="106"/>
      <c r="NS471" s="106"/>
      <c r="NT471" s="106"/>
      <c r="NU471" s="106"/>
      <c r="NV471" s="106"/>
      <c r="NW471" s="106"/>
      <c r="NX471" s="106"/>
      <c r="NY471" s="106"/>
      <c r="NZ471" s="106"/>
      <c r="OA471" s="106"/>
      <c r="OB471" s="106"/>
      <c r="OC471" s="106"/>
      <c r="OD471" s="106"/>
      <c r="OE471" s="106"/>
      <c r="OF471" s="106"/>
      <c r="OG471" s="106"/>
      <c r="OH471" s="106"/>
      <c r="OI471" s="106"/>
      <c r="OJ471" s="106"/>
      <c r="OK471" s="106"/>
      <c r="OL471" s="106"/>
      <c r="OM471" s="106"/>
      <c r="ON471" s="106"/>
      <c r="OO471" s="106"/>
      <c r="OP471" s="106"/>
      <c r="OQ471" s="106"/>
      <c r="OR471" s="106"/>
      <c r="OS471" s="106"/>
      <c r="OT471" s="106"/>
      <c r="OU471" s="106"/>
      <c r="OV471" s="106"/>
      <c r="OW471" s="106"/>
      <c r="OX471" s="106"/>
      <c r="OY471" s="106"/>
      <c r="OZ471" s="106"/>
      <c r="PA471" s="106"/>
      <c r="PB471" s="106"/>
      <c r="PC471" s="106"/>
      <c r="PD471" s="106"/>
      <c r="PE471" s="106"/>
      <c r="PF471" s="106"/>
      <c r="PG471" s="106"/>
      <c r="PH471" s="106"/>
      <c r="PI471" s="106"/>
      <c r="PJ471" s="106"/>
      <c r="PK471" s="106"/>
      <c r="PL471" s="106"/>
      <c r="PM471" s="106"/>
      <c r="PN471" s="106"/>
      <c r="PO471" s="106"/>
      <c r="PP471" s="106"/>
      <c r="PQ471" s="106"/>
      <c r="PR471" s="106"/>
      <c r="PS471" s="106"/>
      <c r="PT471" s="106"/>
      <c r="PU471" s="106"/>
      <c r="PV471" s="106"/>
      <c r="PW471" s="106"/>
      <c r="PX471" s="106"/>
      <c r="PY471" s="106"/>
      <c r="PZ471" s="106"/>
      <c r="QA471" s="106"/>
      <c r="QB471" s="106"/>
      <c r="QC471" s="106"/>
      <c r="QD471" s="106"/>
      <c r="QE471" s="106"/>
      <c r="QF471" s="106"/>
      <c r="QG471" s="106"/>
      <c r="QH471" s="106"/>
      <c r="QI471" s="106"/>
      <c r="QJ471" s="106"/>
      <c r="QK471" s="106"/>
      <c r="QL471" s="106"/>
      <c r="QM471" s="106"/>
      <c r="QN471" s="106"/>
      <c r="QO471" s="106"/>
      <c r="QP471" s="106"/>
      <c r="QQ471" s="106"/>
      <c r="QR471" s="106"/>
      <c r="QS471" s="106"/>
      <c r="QT471" s="106"/>
      <c r="QU471" s="106"/>
      <c r="QV471" s="106"/>
      <c r="QW471" s="106"/>
      <c r="QX471" s="106"/>
      <c r="QY471" s="106"/>
      <c r="QZ471" s="106"/>
      <c r="RA471" s="106"/>
      <c r="RB471" s="106"/>
      <c r="RC471" s="106"/>
      <c r="RD471" s="106"/>
      <c r="RE471" s="106"/>
      <c r="RF471" s="106"/>
      <c r="RG471" s="106"/>
      <c r="RH471" s="106"/>
      <c r="RI471" s="106"/>
      <c r="RJ471" s="106"/>
      <c r="RK471" s="106"/>
      <c r="RL471" s="106"/>
      <c r="RM471" s="106"/>
      <c r="RN471" s="106"/>
      <c r="RO471" s="106"/>
      <c r="RP471" s="106"/>
      <c r="RQ471" s="106"/>
      <c r="RR471" s="106"/>
    </row>
    <row r="472" spans="1:486" x14ac:dyDescent="0.3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14"/>
      <c r="Q472" s="114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06"/>
      <c r="EZ472" s="106"/>
      <c r="FA472" s="106"/>
      <c r="FB472" s="106"/>
      <c r="FC472" s="106"/>
      <c r="FD472" s="106"/>
      <c r="FE472" s="106"/>
      <c r="FF472" s="106"/>
      <c r="FG472" s="106"/>
      <c r="FH472" s="106"/>
      <c r="FI472" s="106"/>
      <c r="FJ472" s="106"/>
      <c r="FK472" s="106"/>
      <c r="FL472" s="106"/>
      <c r="FM472" s="106"/>
      <c r="FN472" s="106"/>
      <c r="FO472" s="106"/>
      <c r="FP472" s="106"/>
      <c r="FQ472" s="106"/>
      <c r="FR472" s="106"/>
      <c r="FS472" s="106"/>
      <c r="FT472" s="106"/>
      <c r="FU472" s="106"/>
      <c r="FV472" s="106"/>
      <c r="FW472" s="106"/>
      <c r="FX472" s="106"/>
      <c r="FY472" s="106"/>
      <c r="FZ472" s="106"/>
      <c r="GA472" s="106"/>
      <c r="GB472" s="106"/>
      <c r="GC472" s="106"/>
      <c r="GD472" s="106"/>
      <c r="GE472" s="106"/>
      <c r="GF472" s="106"/>
      <c r="GG472" s="106"/>
      <c r="GH472" s="106"/>
      <c r="GI472" s="106"/>
      <c r="GJ472" s="106"/>
      <c r="GK472" s="106"/>
      <c r="GL472" s="106"/>
      <c r="GM472" s="106"/>
      <c r="GN472" s="106"/>
      <c r="GO472" s="106"/>
      <c r="GP472" s="106"/>
      <c r="GQ472" s="106"/>
      <c r="GR472" s="106"/>
      <c r="GS472" s="106"/>
      <c r="GT472" s="106"/>
      <c r="GU472" s="106"/>
      <c r="GV472" s="106"/>
      <c r="GW472" s="106"/>
      <c r="GX472" s="106"/>
      <c r="GY472" s="106"/>
      <c r="GZ472" s="106"/>
      <c r="HA472" s="106"/>
      <c r="HB472" s="106"/>
      <c r="HC472" s="106"/>
      <c r="HD472" s="106"/>
      <c r="HE472" s="106"/>
      <c r="HF472" s="106"/>
      <c r="HG472" s="106"/>
      <c r="HH472" s="106"/>
      <c r="HI472" s="106"/>
      <c r="HJ472" s="106"/>
      <c r="HK472" s="106"/>
      <c r="HL472" s="106"/>
      <c r="HM472" s="106"/>
      <c r="HN472" s="106"/>
      <c r="HO472" s="106"/>
      <c r="HP472" s="106"/>
      <c r="HQ472" s="106"/>
      <c r="HR472" s="106"/>
      <c r="HS472" s="106"/>
      <c r="HT472" s="106"/>
      <c r="HU472" s="106"/>
      <c r="HV472" s="106"/>
      <c r="HW472" s="106"/>
      <c r="HX472" s="106"/>
      <c r="HY472" s="106"/>
      <c r="HZ472" s="106"/>
      <c r="IA472" s="106"/>
      <c r="IB472" s="106"/>
      <c r="IC472" s="106"/>
      <c r="ID472" s="106"/>
      <c r="IE472" s="106"/>
      <c r="IF472" s="106"/>
      <c r="IG472" s="106"/>
      <c r="IH472" s="106"/>
      <c r="II472" s="106"/>
      <c r="IJ472" s="106"/>
      <c r="IK472" s="106"/>
      <c r="IL472" s="106"/>
      <c r="IM472" s="106"/>
      <c r="IN472" s="106"/>
      <c r="IO472" s="106"/>
      <c r="IP472" s="106"/>
      <c r="IQ472" s="106"/>
      <c r="IR472" s="106"/>
      <c r="IS472" s="106"/>
      <c r="IT472" s="106"/>
      <c r="IU472" s="106"/>
      <c r="IV472" s="106"/>
      <c r="IW472" s="106"/>
      <c r="IX472" s="106"/>
      <c r="IY472" s="106"/>
      <c r="IZ472" s="106"/>
      <c r="JA472" s="106"/>
      <c r="JB472" s="106"/>
      <c r="JC472" s="106"/>
      <c r="JD472" s="106"/>
      <c r="JE472" s="106"/>
      <c r="JF472" s="106"/>
      <c r="JG472" s="106"/>
      <c r="JH472" s="106"/>
      <c r="JI472" s="106"/>
      <c r="JJ472" s="106"/>
      <c r="JK472" s="106"/>
      <c r="JL472" s="106"/>
      <c r="JM472" s="106"/>
      <c r="JN472" s="106"/>
      <c r="JO472" s="106"/>
      <c r="JP472" s="106"/>
      <c r="JQ472" s="106"/>
      <c r="JR472" s="106"/>
      <c r="JS472" s="106"/>
      <c r="JT472" s="106"/>
      <c r="JU472" s="106"/>
      <c r="JV472" s="106"/>
      <c r="JW472" s="106"/>
      <c r="JX472" s="106"/>
      <c r="JY472" s="106"/>
      <c r="JZ472" s="106"/>
      <c r="KA472" s="106"/>
      <c r="KB472" s="106"/>
      <c r="KC472" s="106"/>
      <c r="KD472" s="106"/>
      <c r="KE472" s="106"/>
      <c r="KF472" s="106"/>
      <c r="KG472" s="106"/>
      <c r="KH472" s="106"/>
      <c r="KI472" s="106"/>
      <c r="KJ472" s="106"/>
      <c r="KK472" s="106"/>
      <c r="KL472" s="106"/>
      <c r="KM472" s="106"/>
      <c r="KN472" s="106"/>
      <c r="KO472" s="106"/>
      <c r="KP472" s="106"/>
      <c r="KQ472" s="106"/>
      <c r="KR472" s="106"/>
      <c r="KS472" s="106"/>
      <c r="KT472" s="106"/>
      <c r="KU472" s="106"/>
      <c r="KV472" s="106"/>
      <c r="KW472" s="106"/>
      <c r="KX472" s="106"/>
      <c r="KY472" s="106"/>
      <c r="KZ472" s="106"/>
      <c r="LA472" s="106"/>
      <c r="LB472" s="106"/>
      <c r="LC472" s="106"/>
      <c r="LD472" s="106"/>
      <c r="LE472" s="106"/>
      <c r="LF472" s="106"/>
      <c r="LG472" s="106"/>
      <c r="LH472" s="106"/>
      <c r="LI472" s="106"/>
      <c r="LJ472" s="106"/>
      <c r="LK472" s="106"/>
      <c r="LL472" s="106"/>
      <c r="LM472" s="106"/>
      <c r="LN472" s="106"/>
      <c r="LO472" s="106"/>
      <c r="LP472" s="106"/>
      <c r="LQ472" s="106"/>
      <c r="LR472" s="106"/>
      <c r="LS472" s="106"/>
      <c r="LT472" s="106"/>
      <c r="LU472" s="106"/>
      <c r="LV472" s="106"/>
      <c r="LW472" s="106"/>
      <c r="LX472" s="106"/>
      <c r="LY472" s="106"/>
      <c r="LZ472" s="106"/>
      <c r="MA472" s="106"/>
      <c r="MB472" s="106"/>
      <c r="MC472" s="106"/>
      <c r="MD472" s="106"/>
      <c r="ME472" s="106"/>
      <c r="MF472" s="106"/>
      <c r="MG472" s="106"/>
      <c r="MH472" s="106"/>
      <c r="MI472" s="106"/>
      <c r="MJ472" s="106"/>
      <c r="MK472" s="106"/>
      <c r="ML472" s="106"/>
      <c r="MM472" s="106"/>
      <c r="MN472" s="106"/>
      <c r="MO472" s="106"/>
      <c r="MP472" s="106"/>
      <c r="MQ472" s="106"/>
      <c r="MR472" s="106"/>
      <c r="MS472" s="106"/>
      <c r="MT472" s="106"/>
      <c r="MU472" s="106"/>
      <c r="MV472" s="106"/>
      <c r="MW472" s="106"/>
      <c r="MX472" s="106"/>
      <c r="MY472" s="106"/>
      <c r="MZ472" s="106"/>
      <c r="NA472" s="106"/>
      <c r="NB472" s="106"/>
      <c r="NC472" s="106"/>
      <c r="ND472" s="106"/>
      <c r="NE472" s="106"/>
      <c r="NF472" s="106"/>
      <c r="NG472" s="106"/>
      <c r="NH472" s="106"/>
      <c r="NI472" s="106"/>
      <c r="NJ472" s="106"/>
      <c r="NK472" s="106"/>
      <c r="NL472" s="106"/>
      <c r="NM472" s="106"/>
      <c r="NN472" s="106"/>
      <c r="NO472" s="106"/>
      <c r="NP472" s="106"/>
      <c r="NQ472" s="106"/>
      <c r="NR472" s="106"/>
      <c r="NS472" s="106"/>
      <c r="NT472" s="106"/>
      <c r="NU472" s="106"/>
      <c r="NV472" s="106"/>
      <c r="NW472" s="106"/>
      <c r="NX472" s="106"/>
      <c r="NY472" s="106"/>
      <c r="NZ472" s="106"/>
      <c r="OA472" s="106"/>
      <c r="OB472" s="106"/>
      <c r="OC472" s="106"/>
      <c r="OD472" s="106"/>
      <c r="OE472" s="106"/>
      <c r="OF472" s="106"/>
      <c r="OG472" s="106"/>
      <c r="OH472" s="106"/>
      <c r="OI472" s="106"/>
      <c r="OJ472" s="106"/>
      <c r="OK472" s="106"/>
      <c r="OL472" s="106"/>
      <c r="OM472" s="106"/>
      <c r="ON472" s="106"/>
      <c r="OO472" s="106"/>
      <c r="OP472" s="106"/>
      <c r="OQ472" s="106"/>
      <c r="OR472" s="106"/>
      <c r="OS472" s="106"/>
      <c r="OT472" s="106"/>
      <c r="OU472" s="106"/>
      <c r="OV472" s="106"/>
      <c r="OW472" s="106"/>
      <c r="OX472" s="106"/>
      <c r="OY472" s="106"/>
      <c r="OZ472" s="106"/>
      <c r="PA472" s="106"/>
      <c r="PB472" s="106"/>
      <c r="PC472" s="106"/>
      <c r="PD472" s="106"/>
      <c r="PE472" s="106"/>
      <c r="PF472" s="106"/>
      <c r="PG472" s="106"/>
      <c r="PH472" s="106"/>
      <c r="PI472" s="106"/>
      <c r="PJ472" s="106"/>
      <c r="PK472" s="106"/>
      <c r="PL472" s="106"/>
      <c r="PM472" s="106"/>
      <c r="PN472" s="106"/>
      <c r="PO472" s="106"/>
      <c r="PP472" s="106"/>
      <c r="PQ472" s="106"/>
      <c r="PR472" s="106"/>
      <c r="PS472" s="106"/>
      <c r="PT472" s="106"/>
      <c r="PU472" s="106"/>
      <c r="PV472" s="106"/>
      <c r="PW472" s="106"/>
      <c r="PX472" s="106"/>
      <c r="PY472" s="106"/>
      <c r="PZ472" s="106"/>
      <c r="QA472" s="106"/>
      <c r="QB472" s="106"/>
      <c r="QC472" s="106"/>
      <c r="QD472" s="106"/>
      <c r="QE472" s="106"/>
      <c r="QF472" s="106"/>
      <c r="QG472" s="106"/>
      <c r="QH472" s="106"/>
      <c r="QI472" s="106"/>
      <c r="QJ472" s="106"/>
      <c r="QK472" s="106"/>
      <c r="QL472" s="106"/>
      <c r="QM472" s="106"/>
      <c r="QN472" s="106"/>
      <c r="QO472" s="106"/>
      <c r="QP472" s="106"/>
      <c r="QQ472" s="106"/>
      <c r="QR472" s="106"/>
      <c r="QS472" s="106"/>
      <c r="QT472" s="106"/>
      <c r="QU472" s="106"/>
      <c r="QV472" s="106"/>
      <c r="QW472" s="106"/>
      <c r="QX472" s="106"/>
      <c r="QY472" s="106"/>
      <c r="QZ472" s="106"/>
      <c r="RA472" s="106"/>
      <c r="RB472" s="106"/>
      <c r="RC472" s="106"/>
      <c r="RD472" s="106"/>
      <c r="RE472" s="106"/>
      <c r="RF472" s="106"/>
      <c r="RG472" s="106"/>
      <c r="RH472" s="106"/>
      <c r="RI472" s="106"/>
      <c r="RJ472" s="106"/>
      <c r="RK472" s="106"/>
      <c r="RL472" s="106"/>
      <c r="RM472" s="106"/>
      <c r="RN472" s="106"/>
      <c r="RO472" s="106"/>
      <c r="RP472" s="106"/>
      <c r="RQ472" s="106"/>
      <c r="RR472" s="106"/>
    </row>
    <row r="473" spans="1:486" x14ac:dyDescent="0.3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14"/>
      <c r="Q473" s="114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06"/>
      <c r="EZ473" s="106"/>
      <c r="FA473" s="106"/>
      <c r="FB473" s="106"/>
      <c r="FC473" s="106"/>
      <c r="FD473" s="106"/>
      <c r="FE473" s="106"/>
      <c r="FF473" s="106"/>
      <c r="FG473" s="106"/>
      <c r="FH473" s="106"/>
      <c r="FI473" s="106"/>
      <c r="FJ473" s="106"/>
      <c r="FK473" s="106"/>
      <c r="FL473" s="106"/>
      <c r="FM473" s="106"/>
      <c r="FN473" s="106"/>
      <c r="FO473" s="106"/>
      <c r="FP473" s="106"/>
      <c r="FQ473" s="106"/>
      <c r="FR473" s="106"/>
      <c r="FS473" s="106"/>
      <c r="FT473" s="106"/>
      <c r="FU473" s="106"/>
      <c r="FV473" s="106"/>
      <c r="FW473" s="106"/>
      <c r="FX473" s="106"/>
      <c r="FY473" s="106"/>
      <c r="FZ473" s="106"/>
      <c r="GA473" s="106"/>
      <c r="GB473" s="106"/>
      <c r="GC473" s="106"/>
      <c r="GD473" s="106"/>
      <c r="GE473" s="106"/>
      <c r="GF473" s="106"/>
      <c r="GG473" s="106"/>
      <c r="GH473" s="106"/>
      <c r="GI473" s="106"/>
      <c r="GJ473" s="106"/>
      <c r="GK473" s="106"/>
      <c r="GL473" s="106"/>
      <c r="GM473" s="106"/>
      <c r="GN473" s="106"/>
      <c r="GO473" s="106"/>
      <c r="GP473" s="106"/>
      <c r="GQ473" s="106"/>
      <c r="GR473" s="106"/>
      <c r="GS473" s="106"/>
      <c r="GT473" s="106"/>
      <c r="GU473" s="106"/>
      <c r="GV473" s="106"/>
      <c r="GW473" s="106"/>
      <c r="GX473" s="106"/>
      <c r="GY473" s="106"/>
      <c r="GZ473" s="106"/>
      <c r="HA473" s="106"/>
      <c r="HB473" s="106"/>
      <c r="HC473" s="106"/>
      <c r="HD473" s="106"/>
      <c r="HE473" s="106"/>
      <c r="HF473" s="106"/>
      <c r="HG473" s="106"/>
      <c r="HH473" s="106"/>
      <c r="HI473" s="106"/>
      <c r="HJ473" s="106"/>
      <c r="HK473" s="106"/>
      <c r="HL473" s="106"/>
      <c r="HM473" s="106"/>
      <c r="HN473" s="106"/>
      <c r="HO473" s="106"/>
      <c r="HP473" s="106"/>
      <c r="HQ473" s="106"/>
      <c r="HR473" s="106"/>
      <c r="HS473" s="106"/>
      <c r="HT473" s="106"/>
      <c r="HU473" s="106"/>
      <c r="HV473" s="106"/>
      <c r="HW473" s="106"/>
      <c r="HX473" s="106"/>
      <c r="HY473" s="106"/>
      <c r="HZ473" s="106"/>
      <c r="IA473" s="106"/>
      <c r="IB473" s="106"/>
      <c r="IC473" s="106"/>
      <c r="ID473" s="106"/>
      <c r="IE473" s="106"/>
      <c r="IF473" s="106"/>
      <c r="IG473" s="106"/>
      <c r="IH473" s="106"/>
      <c r="II473" s="106"/>
      <c r="IJ473" s="106"/>
      <c r="IK473" s="106"/>
      <c r="IL473" s="106"/>
      <c r="IM473" s="106"/>
      <c r="IN473" s="106"/>
      <c r="IO473" s="106"/>
      <c r="IP473" s="106"/>
      <c r="IQ473" s="106"/>
      <c r="IR473" s="106"/>
      <c r="IS473" s="106"/>
      <c r="IT473" s="106"/>
      <c r="IU473" s="106"/>
      <c r="IV473" s="106"/>
      <c r="IW473" s="106"/>
      <c r="IX473" s="106"/>
      <c r="IY473" s="106"/>
      <c r="IZ473" s="106"/>
      <c r="JA473" s="106"/>
      <c r="JB473" s="106"/>
      <c r="JC473" s="106"/>
      <c r="JD473" s="106"/>
      <c r="JE473" s="106"/>
      <c r="JF473" s="106"/>
      <c r="JG473" s="106"/>
      <c r="JH473" s="106"/>
      <c r="JI473" s="106"/>
      <c r="JJ473" s="106"/>
      <c r="JK473" s="106"/>
      <c r="JL473" s="106"/>
      <c r="JM473" s="106"/>
      <c r="JN473" s="106"/>
      <c r="JO473" s="106"/>
      <c r="JP473" s="106"/>
      <c r="JQ473" s="106"/>
      <c r="JR473" s="106"/>
      <c r="JS473" s="106"/>
      <c r="JT473" s="106"/>
      <c r="JU473" s="106"/>
      <c r="JV473" s="106"/>
      <c r="JW473" s="106"/>
      <c r="JX473" s="106"/>
      <c r="JY473" s="106"/>
      <c r="JZ473" s="106"/>
      <c r="KA473" s="106"/>
      <c r="KB473" s="106"/>
      <c r="KC473" s="106"/>
      <c r="KD473" s="106"/>
      <c r="KE473" s="106"/>
      <c r="KF473" s="106"/>
      <c r="KG473" s="106"/>
      <c r="KH473" s="106"/>
      <c r="KI473" s="106"/>
      <c r="KJ473" s="106"/>
      <c r="KK473" s="106"/>
      <c r="KL473" s="106"/>
      <c r="KM473" s="106"/>
      <c r="KN473" s="106"/>
      <c r="KO473" s="106"/>
      <c r="KP473" s="106"/>
      <c r="KQ473" s="106"/>
      <c r="KR473" s="106"/>
      <c r="KS473" s="106"/>
      <c r="KT473" s="106"/>
      <c r="KU473" s="106"/>
      <c r="KV473" s="106"/>
      <c r="KW473" s="106"/>
      <c r="KX473" s="106"/>
      <c r="KY473" s="106"/>
      <c r="KZ473" s="106"/>
      <c r="LA473" s="106"/>
      <c r="LB473" s="106"/>
      <c r="LC473" s="106"/>
      <c r="LD473" s="106"/>
      <c r="LE473" s="106"/>
      <c r="LF473" s="106"/>
      <c r="LG473" s="106"/>
      <c r="LH473" s="106"/>
      <c r="LI473" s="106"/>
      <c r="LJ473" s="106"/>
      <c r="LK473" s="106"/>
      <c r="LL473" s="106"/>
      <c r="LM473" s="106"/>
      <c r="LN473" s="106"/>
      <c r="LO473" s="106"/>
      <c r="LP473" s="106"/>
      <c r="LQ473" s="106"/>
      <c r="LR473" s="106"/>
      <c r="LS473" s="106"/>
      <c r="LT473" s="106"/>
      <c r="LU473" s="106"/>
      <c r="LV473" s="106"/>
      <c r="LW473" s="106"/>
      <c r="LX473" s="106"/>
      <c r="LY473" s="106"/>
      <c r="LZ473" s="106"/>
      <c r="MA473" s="106"/>
      <c r="MB473" s="106"/>
      <c r="MC473" s="106"/>
      <c r="MD473" s="106"/>
      <c r="ME473" s="106"/>
      <c r="MF473" s="106"/>
      <c r="MG473" s="106"/>
      <c r="MH473" s="106"/>
      <c r="MI473" s="106"/>
      <c r="MJ473" s="106"/>
      <c r="MK473" s="106"/>
      <c r="ML473" s="106"/>
      <c r="MM473" s="106"/>
      <c r="MN473" s="106"/>
      <c r="MO473" s="106"/>
      <c r="MP473" s="106"/>
      <c r="MQ473" s="106"/>
      <c r="MR473" s="106"/>
      <c r="MS473" s="106"/>
      <c r="MT473" s="106"/>
      <c r="MU473" s="106"/>
      <c r="MV473" s="106"/>
      <c r="MW473" s="106"/>
      <c r="MX473" s="106"/>
      <c r="MY473" s="106"/>
      <c r="MZ473" s="106"/>
      <c r="NA473" s="106"/>
      <c r="NB473" s="106"/>
      <c r="NC473" s="106"/>
      <c r="ND473" s="106"/>
      <c r="NE473" s="106"/>
      <c r="NF473" s="106"/>
      <c r="NG473" s="106"/>
      <c r="NH473" s="106"/>
      <c r="NI473" s="106"/>
      <c r="NJ473" s="106"/>
      <c r="NK473" s="106"/>
      <c r="NL473" s="106"/>
      <c r="NM473" s="106"/>
      <c r="NN473" s="106"/>
      <c r="NO473" s="106"/>
      <c r="NP473" s="106"/>
      <c r="NQ473" s="106"/>
      <c r="NR473" s="106"/>
      <c r="NS473" s="106"/>
      <c r="NT473" s="106"/>
      <c r="NU473" s="106"/>
      <c r="NV473" s="106"/>
      <c r="NW473" s="106"/>
      <c r="NX473" s="106"/>
      <c r="NY473" s="106"/>
      <c r="NZ473" s="106"/>
      <c r="OA473" s="106"/>
      <c r="OB473" s="106"/>
      <c r="OC473" s="106"/>
      <c r="OD473" s="106"/>
      <c r="OE473" s="106"/>
      <c r="OF473" s="106"/>
      <c r="OG473" s="106"/>
      <c r="OH473" s="106"/>
      <c r="OI473" s="106"/>
      <c r="OJ473" s="106"/>
      <c r="OK473" s="106"/>
      <c r="OL473" s="106"/>
      <c r="OM473" s="106"/>
      <c r="ON473" s="106"/>
      <c r="OO473" s="106"/>
      <c r="OP473" s="106"/>
      <c r="OQ473" s="106"/>
      <c r="OR473" s="106"/>
      <c r="OS473" s="106"/>
      <c r="OT473" s="106"/>
      <c r="OU473" s="106"/>
      <c r="OV473" s="106"/>
      <c r="OW473" s="106"/>
      <c r="OX473" s="106"/>
      <c r="OY473" s="106"/>
      <c r="OZ473" s="106"/>
      <c r="PA473" s="106"/>
      <c r="PB473" s="106"/>
      <c r="PC473" s="106"/>
      <c r="PD473" s="106"/>
      <c r="PE473" s="106"/>
      <c r="PF473" s="106"/>
      <c r="PG473" s="106"/>
      <c r="PH473" s="106"/>
      <c r="PI473" s="106"/>
      <c r="PJ473" s="106"/>
      <c r="PK473" s="106"/>
      <c r="PL473" s="106"/>
      <c r="PM473" s="106"/>
      <c r="PN473" s="106"/>
      <c r="PO473" s="106"/>
      <c r="PP473" s="106"/>
      <c r="PQ473" s="106"/>
      <c r="PR473" s="106"/>
      <c r="PS473" s="106"/>
      <c r="PT473" s="106"/>
      <c r="PU473" s="106"/>
      <c r="PV473" s="106"/>
      <c r="PW473" s="106"/>
      <c r="PX473" s="106"/>
      <c r="PY473" s="106"/>
      <c r="PZ473" s="106"/>
      <c r="QA473" s="106"/>
      <c r="QB473" s="106"/>
      <c r="QC473" s="106"/>
      <c r="QD473" s="106"/>
      <c r="QE473" s="106"/>
      <c r="QF473" s="106"/>
      <c r="QG473" s="106"/>
      <c r="QH473" s="106"/>
      <c r="QI473" s="106"/>
      <c r="QJ473" s="106"/>
      <c r="QK473" s="106"/>
      <c r="QL473" s="106"/>
      <c r="QM473" s="106"/>
      <c r="QN473" s="106"/>
      <c r="QO473" s="106"/>
      <c r="QP473" s="106"/>
      <c r="QQ473" s="106"/>
      <c r="QR473" s="106"/>
      <c r="QS473" s="106"/>
      <c r="QT473" s="106"/>
      <c r="QU473" s="106"/>
      <c r="QV473" s="106"/>
      <c r="QW473" s="106"/>
      <c r="QX473" s="106"/>
      <c r="QY473" s="106"/>
      <c r="QZ473" s="106"/>
      <c r="RA473" s="106"/>
      <c r="RB473" s="106"/>
      <c r="RC473" s="106"/>
      <c r="RD473" s="106"/>
      <c r="RE473" s="106"/>
      <c r="RF473" s="106"/>
      <c r="RG473" s="106"/>
      <c r="RH473" s="106"/>
      <c r="RI473" s="106"/>
      <c r="RJ473" s="106"/>
      <c r="RK473" s="106"/>
      <c r="RL473" s="106"/>
      <c r="RM473" s="106"/>
      <c r="RN473" s="106"/>
      <c r="RO473" s="106"/>
      <c r="RP473" s="106"/>
      <c r="RQ473" s="106"/>
      <c r="RR473" s="106"/>
    </row>
    <row r="474" spans="1:486" x14ac:dyDescent="0.3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14"/>
      <c r="Q474" s="114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06"/>
      <c r="EZ474" s="106"/>
      <c r="FA474" s="106"/>
      <c r="FB474" s="106"/>
      <c r="FC474" s="106"/>
      <c r="FD474" s="106"/>
      <c r="FE474" s="106"/>
      <c r="FF474" s="106"/>
      <c r="FG474" s="106"/>
      <c r="FH474" s="106"/>
      <c r="FI474" s="106"/>
      <c r="FJ474" s="106"/>
      <c r="FK474" s="106"/>
      <c r="FL474" s="106"/>
      <c r="FM474" s="106"/>
      <c r="FN474" s="106"/>
      <c r="FO474" s="106"/>
      <c r="FP474" s="106"/>
      <c r="FQ474" s="106"/>
      <c r="FR474" s="106"/>
      <c r="FS474" s="106"/>
      <c r="FT474" s="106"/>
      <c r="FU474" s="106"/>
      <c r="FV474" s="106"/>
      <c r="FW474" s="106"/>
      <c r="FX474" s="106"/>
      <c r="FY474" s="106"/>
      <c r="FZ474" s="106"/>
      <c r="GA474" s="106"/>
      <c r="GB474" s="106"/>
      <c r="GC474" s="106"/>
      <c r="GD474" s="106"/>
      <c r="GE474" s="106"/>
      <c r="GF474" s="106"/>
      <c r="GG474" s="106"/>
      <c r="GH474" s="106"/>
      <c r="GI474" s="106"/>
      <c r="GJ474" s="106"/>
      <c r="GK474" s="106"/>
      <c r="GL474" s="106"/>
      <c r="GM474" s="106"/>
      <c r="GN474" s="106"/>
      <c r="GO474" s="106"/>
      <c r="GP474" s="106"/>
      <c r="GQ474" s="106"/>
      <c r="GR474" s="106"/>
      <c r="GS474" s="106"/>
      <c r="GT474" s="106"/>
      <c r="GU474" s="106"/>
      <c r="GV474" s="106"/>
      <c r="GW474" s="106"/>
      <c r="GX474" s="106"/>
      <c r="GY474" s="106"/>
      <c r="GZ474" s="106"/>
      <c r="HA474" s="106"/>
      <c r="HB474" s="106"/>
      <c r="HC474" s="106"/>
      <c r="HD474" s="106"/>
      <c r="HE474" s="106"/>
      <c r="HF474" s="106"/>
      <c r="HG474" s="106"/>
      <c r="HH474" s="106"/>
      <c r="HI474" s="106"/>
      <c r="HJ474" s="106"/>
      <c r="HK474" s="106"/>
      <c r="HL474" s="106"/>
      <c r="HM474" s="106"/>
      <c r="HN474" s="106"/>
      <c r="HO474" s="106"/>
      <c r="HP474" s="106"/>
      <c r="HQ474" s="106"/>
      <c r="HR474" s="106"/>
      <c r="HS474" s="106"/>
      <c r="HT474" s="106"/>
      <c r="HU474" s="106"/>
      <c r="HV474" s="106"/>
      <c r="HW474" s="106"/>
      <c r="HX474" s="106"/>
      <c r="HY474" s="106"/>
      <c r="HZ474" s="106"/>
      <c r="IA474" s="106"/>
      <c r="IB474" s="106"/>
      <c r="IC474" s="106"/>
      <c r="ID474" s="106"/>
      <c r="IE474" s="106"/>
      <c r="IF474" s="106"/>
      <c r="IG474" s="106"/>
      <c r="IH474" s="106"/>
      <c r="II474" s="106"/>
      <c r="IJ474" s="106"/>
      <c r="IK474" s="106"/>
      <c r="IL474" s="106"/>
      <c r="IM474" s="106"/>
      <c r="IN474" s="106"/>
      <c r="IO474" s="106"/>
      <c r="IP474" s="106"/>
      <c r="IQ474" s="106"/>
      <c r="IR474" s="106"/>
      <c r="IS474" s="106"/>
      <c r="IT474" s="106"/>
      <c r="IU474" s="106"/>
      <c r="IV474" s="106"/>
      <c r="IW474" s="106"/>
      <c r="IX474" s="106"/>
      <c r="IY474" s="106"/>
      <c r="IZ474" s="106"/>
      <c r="JA474" s="106"/>
      <c r="JB474" s="106"/>
      <c r="JC474" s="106"/>
      <c r="JD474" s="106"/>
      <c r="JE474" s="106"/>
      <c r="JF474" s="106"/>
      <c r="JG474" s="106"/>
      <c r="JH474" s="106"/>
      <c r="JI474" s="106"/>
      <c r="JJ474" s="106"/>
      <c r="JK474" s="106"/>
      <c r="JL474" s="106"/>
      <c r="JM474" s="106"/>
      <c r="JN474" s="106"/>
      <c r="JO474" s="106"/>
      <c r="JP474" s="106"/>
      <c r="JQ474" s="106"/>
      <c r="JR474" s="106"/>
      <c r="JS474" s="106"/>
      <c r="JT474" s="106"/>
      <c r="JU474" s="106"/>
      <c r="JV474" s="106"/>
      <c r="JW474" s="106"/>
      <c r="JX474" s="106"/>
      <c r="JY474" s="106"/>
      <c r="JZ474" s="106"/>
      <c r="KA474" s="106"/>
      <c r="KB474" s="106"/>
      <c r="KC474" s="106"/>
      <c r="KD474" s="106"/>
      <c r="KE474" s="106"/>
      <c r="KF474" s="106"/>
      <c r="KG474" s="106"/>
      <c r="KH474" s="106"/>
      <c r="KI474" s="106"/>
      <c r="KJ474" s="106"/>
      <c r="KK474" s="106"/>
      <c r="KL474" s="106"/>
      <c r="KM474" s="106"/>
      <c r="KN474" s="106"/>
      <c r="KO474" s="106"/>
      <c r="KP474" s="106"/>
      <c r="KQ474" s="106"/>
      <c r="KR474" s="106"/>
      <c r="KS474" s="106"/>
      <c r="KT474" s="106"/>
      <c r="KU474" s="106"/>
      <c r="KV474" s="106"/>
      <c r="KW474" s="106"/>
      <c r="KX474" s="106"/>
      <c r="KY474" s="106"/>
      <c r="KZ474" s="106"/>
      <c r="LA474" s="106"/>
      <c r="LB474" s="106"/>
      <c r="LC474" s="106"/>
      <c r="LD474" s="106"/>
      <c r="LE474" s="106"/>
      <c r="LF474" s="106"/>
      <c r="LG474" s="106"/>
      <c r="LH474" s="106"/>
      <c r="LI474" s="106"/>
      <c r="LJ474" s="106"/>
      <c r="LK474" s="106"/>
      <c r="LL474" s="106"/>
      <c r="LM474" s="106"/>
      <c r="LN474" s="106"/>
      <c r="LO474" s="106"/>
      <c r="LP474" s="106"/>
      <c r="LQ474" s="106"/>
      <c r="LR474" s="106"/>
      <c r="LS474" s="106"/>
      <c r="LT474" s="106"/>
      <c r="LU474" s="106"/>
      <c r="LV474" s="106"/>
      <c r="LW474" s="106"/>
      <c r="LX474" s="106"/>
      <c r="LY474" s="106"/>
      <c r="LZ474" s="106"/>
      <c r="MA474" s="106"/>
      <c r="MB474" s="106"/>
      <c r="MC474" s="106"/>
      <c r="MD474" s="106"/>
      <c r="ME474" s="106"/>
      <c r="MF474" s="106"/>
      <c r="MG474" s="106"/>
      <c r="MH474" s="106"/>
      <c r="MI474" s="106"/>
      <c r="MJ474" s="106"/>
      <c r="MK474" s="106"/>
      <c r="ML474" s="106"/>
      <c r="MM474" s="106"/>
      <c r="MN474" s="106"/>
      <c r="MO474" s="106"/>
      <c r="MP474" s="106"/>
      <c r="MQ474" s="106"/>
      <c r="MR474" s="106"/>
      <c r="MS474" s="106"/>
      <c r="MT474" s="106"/>
      <c r="MU474" s="106"/>
      <c r="MV474" s="106"/>
      <c r="MW474" s="106"/>
      <c r="MX474" s="106"/>
      <c r="MY474" s="106"/>
      <c r="MZ474" s="106"/>
      <c r="NA474" s="106"/>
      <c r="NB474" s="106"/>
      <c r="NC474" s="106"/>
      <c r="ND474" s="106"/>
      <c r="NE474" s="106"/>
      <c r="NF474" s="106"/>
      <c r="NG474" s="106"/>
      <c r="NH474" s="106"/>
      <c r="NI474" s="106"/>
      <c r="NJ474" s="106"/>
      <c r="NK474" s="106"/>
      <c r="NL474" s="106"/>
      <c r="NM474" s="106"/>
      <c r="NN474" s="106"/>
      <c r="NO474" s="106"/>
      <c r="NP474" s="106"/>
      <c r="NQ474" s="106"/>
      <c r="NR474" s="106"/>
      <c r="NS474" s="106"/>
      <c r="NT474" s="106"/>
      <c r="NU474" s="106"/>
      <c r="NV474" s="106"/>
      <c r="NW474" s="106"/>
      <c r="NX474" s="106"/>
      <c r="NY474" s="106"/>
      <c r="NZ474" s="106"/>
      <c r="OA474" s="106"/>
      <c r="OB474" s="106"/>
      <c r="OC474" s="106"/>
      <c r="OD474" s="106"/>
      <c r="OE474" s="106"/>
      <c r="OF474" s="106"/>
      <c r="OG474" s="106"/>
      <c r="OH474" s="106"/>
      <c r="OI474" s="106"/>
      <c r="OJ474" s="106"/>
      <c r="OK474" s="106"/>
      <c r="OL474" s="106"/>
      <c r="OM474" s="106"/>
      <c r="ON474" s="106"/>
      <c r="OO474" s="106"/>
      <c r="OP474" s="106"/>
      <c r="OQ474" s="106"/>
      <c r="OR474" s="106"/>
      <c r="OS474" s="106"/>
      <c r="OT474" s="106"/>
      <c r="OU474" s="106"/>
      <c r="OV474" s="106"/>
      <c r="OW474" s="106"/>
      <c r="OX474" s="106"/>
      <c r="OY474" s="106"/>
      <c r="OZ474" s="106"/>
      <c r="PA474" s="106"/>
      <c r="PB474" s="106"/>
      <c r="PC474" s="106"/>
      <c r="PD474" s="106"/>
      <c r="PE474" s="106"/>
      <c r="PF474" s="106"/>
      <c r="PG474" s="106"/>
      <c r="PH474" s="106"/>
      <c r="PI474" s="106"/>
      <c r="PJ474" s="106"/>
      <c r="PK474" s="106"/>
      <c r="PL474" s="106"/>
      <c r="PM474" s="106"/>
      <c r="PN474" s="106"/>
      <c r="PO474" s="106"/>
      <c r="PP474" s="106"/>
      <c r="PQ474" s="106"/>
      <c r="PR474" s="106"/>
      <c r="PS474" s="106"/>
      <c r="PT474" s="106"/>
      <c r="PU474" s="106"/>
      <c r="PV474" s="106"/>
      <c r="PW474" s="106"/>
      <c r="PX474" s="106"/>
      <c r="PY474" s="106"/>
      <c r="PZ474" s="106"/>
      <c r="QA474" s="106"/>
      <c r="QB474" s="106"/>
      <c r="QC474" s="106"/>
      <c r="QD474" s="106"/>
      <c r="QE474" s="106"/>
      <c r="QF474" s="106"/>
      <c r="QG474" s="106"/>
      <c r="QH474" s="106"/>
      <c r="QI474" s="106"/>
      <c r="QJ474" s="106"/>
      <c r="QK474" s="106"/>
      <c r="QL474" s="106"/>
      <c r="QM474" s="106"/>
      <c r="QN474" s="106"/>
      <c r="QO474" s="106"/>
      <c r="QP474" s="106"/>
      <c r="QQ474" s="106"/>
      <c r="QR474" s="106"/>
      <c r="QS474" s="106"/>
      <c r="QT474" s="106"/>
      <c r="QU474" s="106"/>
      <c r="QV474" s="106"/>
      <c r="QW474" s="106"/>
      <c r="QX474" s="106"/>
      <c r="QY474" s="106"/>
      <c r="QZ474" s="106"/>
      <c r="RA474" s="106"/>
      <c r="RB474" s="106"/>
      <c r="RC474" s="106"/>
      <c r="RD474" s="106"/>
      <c r="RE474" s="106"/>
      <c r="RF474" s="106"/>
      <c r="RG474" s="106"/>
      <c r="RH474" s="106"/>
      <c r="RI474" s="106"/>
      <c r="RJ474" s="106"/>
      <c r="RK474" s="106"/>
      <c r="RL474" s="106"/>
      <c r="RM474" s="106"/>
      <c r="RN474" s="106"/>
      <c r="RO474" s="106"/>
      <c r="RP474" s="106"/>
      <c r="RQ474" s="106"/>
      <c r="RR474" s="106"/>
    </row>
    <row r="475" spans="1:486" x14ac:dyDescent="0.3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14"/>
      <c r="Q475" s="114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06"/>
      <c r="EZ475" s="106"/>
      <c r="FA475" s="106"/>
      <c r="FB475" s="106"/>
      <c r="FC475" s="106"/>
      <c r="FD475" s="106"/>
      <c r="FE475" s="106"/>
      <c r="FF475" s="106"/>
      <c r="FG475" s="106"/>
      <c r="FH475" s="106"/>
      <c r="FI475" s="106"/>
      <c r="FJ475" s="106"/>
      <c r="FK475" s="106"/>
      <c r="FL475" s="106"/>
      <c r="FM475" s="106"/>
      <c r="FN475" s="106"/>
      <c r="FO475" s="106"/>
      <c r="FP475" s="106"/>
      <c r="FQ475" s="106"/>
      <c r="FR475" s="106"/>
      <c r="FS475" s="106"/>
      <c r="FT475" s="106"/>
      <c r="FU475" s="106"/>
      <c r="FV475" s="106"/>
      <c r="FW475" s="106"/>
      <c r="FX475" s="106"/>
      <c r="FY475" s="106"/>
      <c r="FZ475" s="106"/>
      <c r="GA475" s="106"/>
      <c r="GB475" s="106"/>
      <c r="GC475" s="106"/>
      <c r="GD475" s="106"/>
      <c r="GE475" s="106"/>
      <c r="GF475" s="106"/>
      <c r="GG475" s="106"/>
      <c r="GH475" s="106"/>
      <c r="GI475" s="106"/>
      <c r="GJ475" s="106"/>
      <c r="GK475" s="106"/>
      <c r="GL475" s="106"/>
      <c r="GM475" s="106"/>
      <c r="GN475" s="106"/>
      <c r="GO475" s="106"/>
      <c r="GP475" s="106"/>
      <c r="GQ475" s="106"/>
      <c r="GR475" s="106"/>
      <c r="GS475" s="106"/>
      <c r="GT475" s="106"/>
      <c r="GU475" s="106"/>
      <c r="GV475" s="106"/>
      <c r="GW475" s="106"/>
      <c r="GX475" s="106"/>
      <c r="GY475" s="106"/>
      <c r="GZ475" s="106"/>
      <c r="HA475" s="106"/>
      <c r="HB475" s="106"/>
      <c r="HC475" s="106"/>
      <c r="HD475" s="106"/>
      <c r="HE475" s="106"/>
      <c r="HF475" s="106"/>
      <c r="HG475" s="106"/>
      <c r="HH475" s="106"/>
      <c r="HI475" s="106"/>
      <c r="HJ475" s="106"/>
      <c r="HK475" s="106"/>
      <c r="HL475" s="106"/>
      <c r="HM475" s="106"/>
      <c r="HN475" s="106"/>
      <c r="HO475" s="106"/>
      <c r="HP475" s="106"/>
      <c r="HQ475" s="106"/>
      <c r="HR475" s="106"/>
      <c r="HS475" s="106"/>
      <c r="HT475" s="106"/>
      <c r="HU475" s="106"/>
      <c r="HV475" s="106"/>
      <c r="HW475" s="106"/>
      <c r="HX475" s="106"/>
      <c r="HY475" s="106"/>
      <c r="HZ475" s="106"/>
      <c r="IA475" s="106"/>
      <c r="IB475" s="106"/>
      <c r="IC475" s="106"/>
      <c r="ID475" s="106"/>
      <c r="IE475" s="106"/>
      <c r="IF475" s="106"/>
      <c r="IG475" s="106"/>
      <c r="IH475" s="106"/>
      <c r="II475" s="106"/>
      <c r="IJ475" s="106"/>
      <c r="IK475" s="106"/>
      <c r="IL475" s="106"/>
      <c r="IM475" s="106"/>
      <c r="IN475" s="106"/>
      <c r="IO475" s="106"/>
      <c r="IP475" s="106"/>
      <c r="IQ475" s="106"/>
      <c r="IR475" s="106"/>
      <c r="IS475" s="106"/>
      <c r="IT475" s="106"/>
      <c r="IU475" s="106"/>
      <c r="IV475" s="106"/>
      <c r="IW475" s="106"/>
      <c r="IX475" s="106"/>
      <c r="IY475" s="106"/>
      <c r="IZ475" s="106"/>
      <c r="JA475" s="106"/>
      <c r="JB475" s="106"/>
      <c r="JC475" s="106"/>
      <c r="JD475" s="106"/>
      <c r="JE475" s="106"/>
      <c r="JF475" s="106"/>
      <c r="JG475" s="106"/>
      <c r="JH475" s="106"/>
      <c r="JI475" s="106"/>
      <c r="JJ475" s="106"/>
      <c r="JK475" s="106"/>
      <c r="JL475" s="106"/>
      <c r="JM475" s="106"/>
      <c r="JN475" s="106"/>
      <c r="JO475" s="106"/>
      <c r="JP475" s="106"/>
      <c r="JQ475" s="106"/>
      <c r="JR475" s="106"/>
      <c r="JS475" s="106"/>
      <c r="JT475" s="106"/>
      <c r="JU475" s="106"/>
      <c r="JV475" s="106"/>
      <c r="JW475" s="106"/>
      <c r="JX475" s="106"/>
      <c r="JY475" s="106"/>
      <c r="JZ475" s="106"/>
      <c r="KA475" s="106"/>
      <c r="KB475" s="106"/>
      <c r="KC475" s="106"/>
      <c r="KD475" s="106"/>
      <c r="KE475" s="106"/>
      <c r="KF475" s="106"/>
      <c r="KG475" s="106"/>
      <c r="KH475" s="106"/>
      <c r="KI475" s="106"/>
      <c r="KJ475" s="106"/>
      <c r="KK475" s="106"/>
      <c r="KL475" s="106"/>
      <c r="KM475" s="106"/>
      <c r="KN475" s="106"/>
      <c r="KO475" s="106"/>
      <c r="KP475" s="106"/>
      <c r="KQ475" s="106"/>
      <c r="KR475" s="106"/>
      <c r="KS475" s="106"/>
      <c r="KT475" s="106"/>
      <c r="KU475" s="106"/>
      <c r="KV475" s="106"/>
      <c r="KW475" s="106"/>
      <c r="KX475" s="106"/>
      <c r="KY475" s="106"/>
      <c r="KZ475" s="106"/>
      <c r="LA475" s="106"/>
      <c r="LB475" s="106"/>
      <c r="LC475" s="106"/>
      <c r="LD475" s="106"/>
      <c r="LE475" s="106"/>
      <c r="LF475" s="106"/>
      <c r="LG475" s="106"/>
      <c r="LH475" s="106"/>
      <c r="LI475" s="106"/>
      <c r="LJ475" s="106"/>
      <c r="LK475" s="106"/>
      <c r="LL475" s="106"/>
      <c r="LM475" s="106"/>
      <c r="LN475" s="106"/>
      <c r="LO475" s="106"/>
      <c r="LP475" s="106"/>
      <c r="LQ475" s="106"/>
      <c r="LR475" s="106"/>
      <c r="LS475" s="106"/>
      <c r="LT475" s="106"/>
      <c r="LU475" s="106"/>
      <c r="LV475" s="106"/>
      <c r="LW475" s="106"/>
      <c r="LX475" s="106"/>
      <c r="LY475" s="106"/>
      <c r="LZ475" s="106"/>
      <c r="MA475" s="106"/>
      <c r="MB475" s="106"/>
      <c r="MC475" s="106"/>
      <c r="MD475" s="106"/>
      <c r="ME475" s="106"/>
      <c r="MF475" s="106"/>
      <c r="MG475" s="106"/>
      <c r="MH475" s="106"/>
      <c r="MI475" s="106"/>
      <c r="MJ475" s="106"/>
      <c r="MK475" s="106"/>
      <c r="ML475" s="106"/>
      <c r="MM475" s="106"/>
      <c r="MN475" s="106"/>
      <c r="MO475" s="106"/>
      <c r="MP475" s="106"/>
      <c r="MQ475" s="106"/>
      <c r="MR475" s="106"/>
      <c r="MS475" s="106"/>
      <c r="MT475" s="106"/>
      <c r="MU475" s="106"/>
      <c r="MV475" s="106"/>
      <c r="MW475" s="106"/>
      <c r="MX475" s="106"/>
      <c r="MY475" s="106"/>
      <c r="MZ475" s="106"/>
      <c r="NA475" s="106"/>
      <c r="NB475" s="106"/>
      <c r="NC475" s="106"/>
      <c r="ND475" s="106"/>
      <c r="NE475" s="106"/>
      <c r="NF475" s="106"/>
      <c r="NG475" s="106"/>
      <c r="NH475" s="106"/>
      <c r="NI475" s="106"/>
      <c r="NJ475" s="106"/>
      <c r="NK475" s="106"/>
      <c r="NL475" s="106"/>
      <c r="NM475" s="106"/>
      <c r="NN475" s="106"/>
      <c r="NO475" s="106"/>
      <c r="NP475" s="106"/>
      <c r="NQ475" s="106"/>
      <c r="NR475" s="106"/>
      <c r="NS475" s="106"/>
      <c r="NT475" s="106"/>
      <c r="NU475" s="106"/>
      <c r="NV475" s="106"/>
      <c r="NW475" s="106"/>
      <c r="NX475" s="106"/>
      <c r="NY475" s="106"/>
      <c r="NZ475" s="106"/>
      <c r="OA475" s="106"/>
      <c r="OB475" s="106"/>
      <c r="OC475" s="106"/>
      <c r="OD475" s="106"/>
      <c r="OE475" s="106"/>
      <c r="OF475" s="106"/>
      <c r="OG475" s="106"/>
      <c r="OH475" s="106"/>
      <c r="OI475" s="106"/>
      <c r="OJ475" s="106"/>
      <c r="OK475" s="106"/>
      <c r="OL475" s="106"/>
      <c r="OM475" s="106"/>
      <c r="ON475" s="106"/>
      <c r="OO475" s="106"/>
      <c r="OP475" s="106"/>
      <c r="OQ475" s="106"/>
      <c r="OR475" s="106"/>
      <c r="OS475" s="106"/>
      <c r="OT475" s="106"/>
      <c r="OU475" s="106"/>
      <c r="OV475" s="106"/>
      <c r="OW475" s="106"/>
      <c r="OX475" s="106"/>
      <c r="OY475" s="106"/>
      <c r="OZ475" s="106"/>
      <c r="PA475" s="106"/>
      <c r="PB475" s="106"/>
      <c r="PC475" s="106"/>
      <c r="PD475" s="106"/>
      <c r="PE475" s="106"/>
      <c r="PF475" s="106"/>
      <c r="PG475" s="106"/>
      <c r="PH475" s="106"/>
      <c r="PI475" s="106"/>
      <c r="PJ475" s="106"/>
      <c r="PK475" s="106"/>
      <c r="PL475" s="106"/>
      <c r="PM475" s="106"/>
      <c r="PN475" s="106"/>
      <c r="PO475" s="106"/>
      <c r="PP475" s="106"/>
      <c r="PQ475" s="106"/>
      <c r="PR475" s="106"/>
      <c r="PS475" s="106"/>
      <c r="PT475" s="106"/>
      <c r="PU475" s="106"/>
      <c r="PV475" s="106"/>
      <c r="PW475" s="106"/>
      <c r="PX475" s="106"/>
      <c r="PY475" s="106"/>
      <c r="PZ475" s="106"/>
      <c r="QA475" s="106"/>
      <c r="QB475" s="106"/>
      <c r="QC475" s="106"/>
      <c r="QD475" s="106"/>
      <c r="QE475" s="106"/>
      <c r="QF475" s="106"/>
      <c r="QG475" s="106"/>
      <c r="QH475" s="106"/>
      <c r="QI475" s="106"/>
      <c r="QJ475" s="106"/>
      <c r="QK475" s="106"/>
      <c r="QL475" s="106"/>
      <c r="QM475" s="106"/>
      <c r="QN475" s="106"/>
      <c r="QO475" s="106"/>
      <c r="QP475" s="106"/>
      <c r="QQ475" s="106"/>
      <c r="QR475" s="106"/>
      <c r="QS475" s="106"/>
      <c r="QT475" s="106"/>
      <c r="QU475" s="106"/>
      <c r="QV475" s="106"/>
      <c r="QW475" s="106"/>
      <c r="QX475" s="106"/>
      <c r="QY475" s="106"/>
      <c r="QZ475" s="106"/>
      <c r="RA475" s="106"/>
      <c r="RB475" s="106"/>
      <c r="RC475" s="106"/>
      <c r="RD475" s="106"/>
      <c r="RE475" s="106"/>
      <c r="RF475" s="106"/>
      <c r="RG475" s="106"/>
      <c r="RH475" s="106"/>
      <c r="RI475" s="106"/>
      <c r="RJ475" s="106"/>
      <c r="RK475" s="106"/>
      <c r="RL475" s="106"/>
      <c r="RM475" s="106"/>
      <c r="RN475" s="106"/>
      <c r="RO475" s="106"/>
      <c r="RP475" s="106"/>
      <c r="RQ475" s="106"/>
      <c r="RR475" s="106"/>
    </row>
    <row r="476" spans="1:486" x14ac:dyDescent="0.3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14"/>
      <c r="Q476" s="114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06"/>
      <c r="EZ476" s="106"/>
      <c r="FA476" s="106"/>
      <c r="FB476" s="106"/>
      <c r="FC476" s="106"/>
      <c r="FD476" s="106"/>
      <c r="FE476" s="106"/>
      <c r="FF476" s="106"/>
      <c r="FG476" s="106"/>
      <c r="FH476" s="106"/>
      <c r="FI476" s="106"/>
      <c r="FJ476" s="106"/>
      <c r="FK476" s="106"/>
      <c r="FL476" s="106"/>
      <c r="FM476" s="106"/>
      <c r="FN476" s="106"/>
      <c r="FO476" s="106"/>
      <c r="FP476" s="106"/>
      <c r="FQ476" s="106"/>
      <c r="FR476" s="106"/>
      <c r="FS476" s="106"/>
      <c r="FT476" s="106"/>
      <c r="FU476" s="106"/>
      <c r="FV476" s="106"/>
      <c r="FW476" s="106"/>
      <c r="FX476" s="106"/>
      <c r="FY476" s="106"/>
      <c r="FZ476" s="106"/>
      <c r="GA476" s="106"/>
      <c r="GB476" s="106"/>
      <c r="GC476" s="106"/>
      <c r="GD476" s="106"/>
      <c r="GE476" s="106"/>
      <c r="GF476" s="106"/>
      <c r="GG476" s="106"/>
      <c r="GH476" s="106"/>
      <c r="GI476" s="106"/>
      <c r="GJ476" s="106"/>
      <c r="GK476" s="106"/>
      <c r="GL476" s="106"/>
      <c r="GM476" s="106"/>
      <c r="GN476" s="106"/>
      <c r="GO476" s="106"/>
      <c r="GP476" s="106"/>
      <c r="GQ476" s="106"/>
      <c r="GR476" s="106"/>
      <c r="GS476" s="106"/>
      <c r="GT476" s="106"/>
      <c r="GU476" s="106"/>
      <c r="GV476" s="106"/>
      <c r="GW476" s="106"/>
      <c r="GX476" s="106"/>
      <c r="GY476" s="106"/>
      <c r="GZ476" s="106"/>
      <c r="HA476" s="106"/>
      <c r="HB476" s="106"/>
      <c r="HC476" s="106"/>
      <c r="HD476" s="106"/>
      <c r="HE476" s="106"/>
      <c r="HF476" s="106"/>
      <c r="HG476" s="106"/>
      <c r="HH476" s="106"/>
      <c r="HI476" s="106"/>
      <c r="HJ476" s="106"/>
      <c r="HK476" s="106"/>
      <c r="HL476" s="106"/>
      <c r="HM476" s="106"/>
      <c r="HN476" s="106"/>
      <c r="HO476" s="106"/>
      <c r="HP476" s="106"/>
      <c r="HQ476" s="106"/>
      <c r="HR476" s="106"/>
      <c r="HS476" s="106"/>
      <c r="HT476" s="106"/>
      <c r="HU476" s="106"/>
      <c r="HV476" s="106"/>
      <c r="HW476" s="106"/>
      <c r="HX476" s="106"/>
      <c r="HY476" s="106"/>
      <c r="HZ476" s="106"/>
      <c r="IA476" s="106"/>
      <c r="IB476" s="106"/>
      <c r="IC476" s="106"/>
      <c r="ID476" s="106"/>
      <c r="IE476" s="106"/>
      <c r="IF476" s="106"/>
      <c r="IG476" s="106"/>
      <c r="IH476" s="106"/>
      <c r="II476" s="106"/>
      <c r="IJ476" s="106"/>
      <c r="IK476" s="106"/>
      <c r="IL476" s="106"/>
      <c r="IM476" s="106"/>
      <c r="IN476" s="106"/>
      <c r="IO476" s="106"/>
      <c r="IP476" s="106"/>
      <c r="IQ476" s="106"/>
      <c r="IR476" s="106"/>
      <c r="IS476" s="106"/>
      <c r="IT476" s="106"/>
      <c r="IU476" s="106"/>
      <c r="IV476" s="106"/>
      <c r="IW476" s="106"/>
      <c r="IX476" s="106"/>
      <c r="IY476" s="106"/>
      <c r="IZ476" s="106"/>
      <c r="JA476" s="106"/>
      <c r="JB476" s="106"/>
      <c r="JC476" s="106"/>
      <c r="JD476" s="106"/>
      <c r="JE476" s="106"/>
      <c r="JF476" s="106"/>
      <c r="JG476" s="106"/>
      <c r="JH476" s="106"/>
      <c r="JI476" s="106"/>
      <c r="JJ476" s="106"/>
      <c r="JK476" s="106"/>
      <c r="JL476" s="106"/>
      <c r="JM476" s="106"/>
      <c r="JN476" s="106"/>
      <c r="JO476" s="106"/>
      <c r="JP476" s="106"/>
      <c r="JQ476" s="106"/>
      <c r="JR476" s="106"/>
      <c r="JS476" s="106"/>
      <c r="JT476" s="106"/>
      <c r="JU476" s="106"/>
      <c r="JV476" s="106"/>
      <c r="JW476" s="106"/>
      <c r="JX476" s="106"/>
      <c r="JY476" s="106"/>
      <c r="JZ476" s="106"/>
      <c r="KA476" s="106"/>
      <c r="KB476" s="106"/>
      <c r="KC476" s="106"/>
      <c r="KD476" s="106"/>
      <c r="KE476" s="106"/>
      <c r="KF476" s="106"/>
      <c r="KG476" s="106"/>
      <c r="KH476" s="106"/>
      <c r="KI476" s="106"/>
      <c r="KJ476" s="106"/>
      <c r="KK476" s="106"/>
      <c r="KL476" s="106"/>
      <c r="KM476" s="106"/>
      <c r="KN476" s="106"/>
      <c r="KO476" s="106"/>
      <c r="KP476" s="106"/>
      <c r="KQ476" s="106"/>
      <c r="KR476" s="106"/>
      <c r="KS476" s="106"/>
      <c r="KT476" s="106"/>
      <c r="KU476" s="106"/>
      <c r="KV476" s="106"/>
      <c r="KW476" s="106"/>
      <c r="KX476" s="106"/>
      <c r="KY476" s="106"/>
      <c r="KZ476" s="106"/>
      <c r="LA476" s="106"/>
      <c r="LB476" s="106"/>
      <c r="LC476" s="106"/>
      <c r="LD476" s="106"/>
      <c r="LE476" s="106"/>
      <c r="LF476" s="106"/>
      <c r="LG476" s="106"/>
      <c r="LH476" s="106"/>
      <c r="LI476" s="106"/>
      <c r="LJ476" s="106"/>
      <c r="LK476" s="106"/>
      <c r="LL476" s="106"/>
      <c r="LM476" s="106"/>
      <c r="LN476" s="106"/>
      <c r="LO476" s="106"/>
      <c r="LP476" s="106"/>
      <c r="LQ476" s="106"/>
      <c r="LR476" s="106"/>
      <c r="LS476" s="106"/>
      <c r="LT476" s="106"/>
      <c r="LU476" s="106"/>
      <c r="LV476" s="106"/>
      <c r="LW476" s="106"/>
      <c r="LX476" s="106"/>
      <c r="LY476" s="106"/>
      <c r="LZ476" s="106"/>
      <c r="MA476" s="106"/>
      <c r="MB476" s="106"/>
      <c r="MC476" s="106"/>
      <c r="MD476" s="106"/>
      <c r="ME476" s="106"/>
      <c r="MF476" s="106"/>
      <c r="MG476" s="106"/>
      <c r="MH476" s="106"/>
      <c r="MI476" s="106"/>
      <c r="MJ476" s="106"/>
      <c r="MK476" s="106"/>
      <c r="ML476" s="106"/>
      <c r="MM476" s="106"/>
      <c r="MN476" s="106"/>
      <c r="MO476" s="106"/>
      <c r="MP476" s="106"/>
      <c r="MQ476" s="106"/>
      <c r="MR476" s="106"/>
      <c r="MS476" s="106"/>
      <c r="MT476" s="106"/>
      <c r="MU476" s="106"/>
      <c r="MV476" s="106"/>
      <c r="MW476" s="106"/>
      <c r="MX476" s="106"/>
      <c r="MY476" s="106"/>
      <c r="MZ476" s="106"/>
      <c r="NA476" s="106"/>
      <c r="NB476" s="106"/>
      <c r="NC476" s="106"/>
      <c r="ND476" s="106"/>
      <c r="NE476" s="106"/>
      <c r="NF476" s="106"/>
      <c r="NG476" s="106"/>
      <c r="NH476" s="106"/>
      <c r="NI476" s="106"/>
      <c r="NJ476" s="106"/>
      <c r="NK476" s="106"/>
      <c r="NL476" s="106"/>
      <c r="NM476" s="106"/>
      <c r="NN476" s="106"/>
      <c r="NO476" s="106"/>
      <c r="NP476" s="106"/>
      <c r="NQ476" s="106"/>
      <c r="NR476" s="106"/>
      <c r="NS476" s="106"/>
      <c r="NT476" s="106"/>
      <c r="NU476" s="106"/>
      <c r="NV476" s="106"/>
      <c r="NW476" s="106"/>
      <c r="NX476" s="106"/>
      <c r="NY476" s="106"/>
      <c r="NZ476" s="106"/>
      <c r="OA476" s="106"/>
      <c r="OB476" s="106"/>
      <c r="OC476" s="106"/>
      <c r="OD476" s="106"/>
      <c r="OE476" s="106"/>
      <c r="OF476" s="106"/>
      <c r="OG476" s="106"/>
      <c r="OH476" s="106"/>
      <c r="OI476" s="106"/>
      <c r="OJ476" s="106"/>
      <c r="OK476" s="106"/>
      <c r="OL476" s="106"/>
      <c r="OM476" s="106"/>
      <c r="ON476" s="106"/>
      <c r="OO476" s="106"/>
      <c r="OP476" s="106"/>
      <c r="OQ476" s="106"/>
      <c r="OR476" s="106"/>
      <c r="OS476" s="106"/>
      <c r="OT476" s="106"/>
      <c r="OU476" s="106"/>
      <c r="OV476" s="106"/>
      <c r="OW476" s="106"/>
      <c r="OX476" s="106"/>
      <c r="OY476" s="106"/>
      <c r="OZ476" s="106"/>
      <c r="PA476" s="106"/>
      <c r="PB476" s="106"/>
      <c r="PC476" s="106"/>
      <c r="PD476" s="106"/>
      <c r="PE476" s="106"/>
      <c r="PF476" s="106"/>
      <c r="PG476" s="106"/>
      <c r="PH476" s="106"/>
      <c r="PI476" s="106"/>
      <c r="PJ476" s="106"/>
      <c r="PK476" s="106"/>
      <c r="PL476" s="106"/>
      <c r="PM476" s="106"/>
      <c r="PN476" s="106"/>
      <c r="PO476" s="106"/>
      <c r="PP476" s="106"/>
      <c r="PQ476" s="106"/>
      <c r="PR476" s="106"/>
      <c r="PS476" s="106"/>
      <c r="PT476" s="106"/>
      <c r="PU476" s="106"/>
      <c r="PV476" s="106"/>
      <c r="PW476" s="106"/>
      <c r="PX476" s="106"/>
      <c r="PY476" s="106"/>
      <c r="PZ476" s="106"/>
      <c r="QA476" s="106"/>
      <c r="QB476" s="106"/>
      <c r="QC476" s="106"/>
      <c r="QD476" s="106"/>
      <c r="QE476" s="106"/>
      <c r="QF476" s="106"/>
      <c r="QG476" s="106"/>
      <c r="QH476" s="106"/>
      <c r="QI476" s="106"/>
      <c r="QJ476" s="106"/>
      <c r="QK476" s="106"/>
      <c r="QL476" s="106"/>
      <c r="QM476" s="106"/>
      <c r="QN476" s="106"/>
      <c r="QO476" s="106"/>
      <c r="QP476" s="106"/>
      <c r="QQ476" s="106"/>
      <c r="QR476" s="106"/>
      <c r="QS476" s="106"/>
      <c r="QT476" s="106"/>
      <c r="QU476" s="106"/>
      <c r="QV476" s="106"/>
      <c r="QW476" s="106"/>
      <c r="QX476" s="106"/>
      <c r="QY476" s="106"/>
      <c r="QZ476" s="106"/>
      <c r="RA476" s="106"/>
      <c r="RB476" s="106"/>
      <c r="RC476" s="106"/>
      <c r="RD476" s="106"/>
      <c r="RE476" s="106"/>
      <c r="RF476" s="106"/>
      <c r="RG476" s="106"/>
      <c r="RH476" s="106"/>
      <c r="RI476" s="106"/>
      <c r="RJ476" s="106"/>
      <c r="RK476" s="106"/>
      <c r="RL476" s="106"/>
      <c r="RM476" s="106"/>
      <c r="RN476" s="106"/>
      <c r="RO476" s="106"/>
      <c r="RP476" s="106"/>
      <c r="RQ476" s="106"/>
      <c r="RR476" s="106"/>
    </row>
    <row r="477" spans="1:486" x14ac:dyDescent="0.3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14"/>
      <c r="Q477" s="114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06"/>
      <c r="EZ477" s="106"/>
      <c r="FA477" s="106"/>
      <c r="FB477" s="106"/>
      <c r="FC477" s="106"/>
      <c r="FD477" s="106"/>
      <c r="FE477" s="106"/>
      <c r="FF477" s="106"/>
      <c r="FG477" s="106"/>
      <c r="FH477" s="106"/>
      <c r="FI477" s="106"/>
      <c r="FJ477" s="106"/>
      <c r="FK477" s="106"/>
      <c r="FL477" s="106"/>
      <c r="FM477" s="106"/>
      <c r="FN477" s="106"/>
      <c r="FO477" s="106"/>
      <c r="FP477" s="106"/>
      <c r="FQ477" s="106"/>
      <c r="FR477" s="106"/>
      <c r="FS477" s="106"/>
      <c r="FT477" s="106"/>
      <c r="FU477" s="106"/>
      <c r="FV477" s="106"/>
      <c r="FW477" s="106"/>
      <c r="FX477" s="106"/>
      <c r="FY477" s="106"/>
      <c r="FZ477" s="106"/>
      <c r="GA477" s="106"/>
      <c r="GB477" s="106"/>
      <c r="GC477" s="106"/>
      <c r="GD477" s="106"/>
      <c r="GE477" s="106"/>
      <c r="GF477" s="106"/>
      <c r="GG477" s="106"/>
      <c r="GH477" s="106"/>
      <c r="GI477" s="106"/>
      <c r="GJ477" s="106"/>
      <c r="GK477" s="106"/>
      <c r="GL477" s="106"/>
      <c r="GM477" s="106"/>
      <c r="GN477" s="106"/>
      <c r="GO477" s="106"/>
      <c r="GP477" s="106"/>
      <c r="GQ477" s="106"/>
      <c r="GR477" s="106"/>
      <c r="GS477" s="106"/>
      <c r="GT477" s="106"/>
      <c r="GU477" s="106"/>
      <c r="GV477" s="106"/>
      <c r="GW477" s="106"/>
      <c r="GX477" s="106"/>
      <c r="GY477" s="106"/>
      <c r="GZ477" s="106"/>
      <c r="HA477" s="106"/>
      <c r="HB477" s="106"/>
      <c r="HC477" s="106"/>
      <c r="HD477" s="106"/>
      <c r="HE477" s="106"/>
      <c r="HF477" s="106"/>
      <c r="HG477" s="106"/>
      <c r="HH477" s="106"/>
      <c r="HI477" s="106"/>
      <c r="HJ477" s="106"/>
      <c r="HK477" s="106"/>
      <c r="HL477" s="106"/>
      <c r="HM477" s="106"/>
      <c r="HN477" s="106"/>
      <c r="HO477" s="106"/>
      <c r="HP477" s="106"/>
      <c r="HQ477" s="106"/>
      <c r="HR477" s="106"/>
      <c r="HS477" s="106"/>
      <c r="HT477" s="106"/>
      <c r="HU477" s="106"/>
      <c r="HV477" s="106"/>
      <c r="HW477" s="106"/>
      <c r="HX477" s="106"/>
      <c r="HY477" s="106"/>
      <c r="HZ477" s="106"/>
      <c r="IA477" s="106"/>
      <c r="IB477" s="106"/>
      <c r="IC477" s="106"/>
      <c r="ID477" s="106"/>
      <c r="IE477" s="106"/>
      <c r="IF477" s="106"/>
      <c r="IG477" s="106"/>
      <c r="IH477" s="106"/>
      <c r="II477" s="106"/>
      <c r="IJ477" s="106"/>
      <c r="IK477" s="106"/>
      <c r="IL477" s="106"/>
      <c r="IM477" s="106"/>
      <c r="IN477" s="106"/>
      <c r="IO477" s="106"/>
      <c r="IP477" s="106"/>
      <c r="IQ477" s="106"/>
      <c r="IR477" s="106"/>
      <c r="IS477" s="106"/>
      <c r="IT477" s="106"/>
      <c r="IU477" s="106"/>
      <c r="IV477" s="106"/>
      <c r="IW477" s="106"/>
      <c r="IX477" s="106"/>
      <c r="IY477" s="106"/>
      <c r="IZ477" s="106"/>
      <c r="JA477" s="106"/>
      <c r="JB477" s="106"/>
      <c r="JC477" s="106"/>
      <c r="JD477" s="106"/>
      <c r="JE477" s="106"/>
      <c r="JF477" s="106"/>
      <c r="JG477" s="106"/>
      <c r="JH477" s="106"/>
      <c r="JI477" s="106"/>
      <c r="JJ477" s="106"/>
      <c r="JK477" s="106"/>
      <c r="JL477" s="106"/>
      <c r="JM477" s="106"/>
      <c r="JN477" s="106"/>
      <c r="JO477" s="106"/>
      <c r="JP477" s="106"/>
      <c r="JQ477" s="106"/>
      <c r="JR477" s="106"/>
      <c r="JS477" s="106"/>
      <c r="JT477" s="106"/>
      <c r="JU477" s="106"/>
      <c r="JV477" s="106"/>
      <c r="JW477" s="106"/>
      <c r="JX477" s="106"/>
      <c r="JY477" s="106"/>
      <c r="JZ477" s="106"/>
      <c r="KA477" s="106"/>
      <c r="KB477" s="106"/>
      <c r="KC477" s="106"/>
      <c r="KD477" s="106"/>
      <c r="KE477" s="106"/>
      <c r="KF477" s="106"/>
      <c r="KG477" s="106"/>
      <c r="KH477" s="106"/>
      <c r="KI477" s="106"/>
      <c r="KJ477" s="106"/>
      <c r="KK477" s="106"/>
      <c r="KL477" s="106"/>
      <c r="KM477" s="106"/>
      <c r="KN477" s="106"/>
      <c r="KO477" s="106"/>
      <c r="KP477" s="106"/>
      <c r="KQ477" s="106"/>
      <c r="KR477" s="106"/>
      <c r="KS477" s="106"/>
      <c r="KT477" s="106"/>
      <c r="KU477" s="106"/>
      <c r="KV477" s="106"/>
      <c r="KW477" s="106"/>
      <c r="KX477" s="106"/>
      <c r="KY477" s="106"/>
      <c r="KZ477" s="106"/>
      <c r="LA477" s="106"/>
      <c r="LB477" s="106"/>
      <c r="LC477" s="106"/>
      <c r="LD477" s="106"/>
      <c r="LE477" s="106"/>
      <c r="LF477" s="106"/>
      <c r="LG477" s="106"/>
      <c r="LH477" s="106"/>
      <c r="LI477" s="106"/>
      <c r="LJ477" s="106"/>
      <c r="LK477" s="106"/>
      <c r="LL477" s="106"/>
      <c r="LM477" s="106"/>
      <c r="LN477" s="106"/>
      <c r="LO477" s="106"/>
      <c r="LP477" s="106"/>
      <c r="LQ477" s="106"/>
      <c r="LR477" s="106"/>
      <c r="LS477" s="106"/>
      <c r="LT477" s="106"/>
      <c r="LU477" s="106"/>
      <c r="LV477" s="106"/>
      <c r="LW477" s="106"/>
      <c r="LX477" s="106"/>
      <c r="LY477" s="106"/>
      <c r="LZ477" s="106"/>
      <c r="MA477" s="106"/>
      <c r="MB477" s="106"/>
      <c r="MC477" s="106"/>
      <c r="MD477" s="106"/>
      <c r="ME477" s="106"/>
      <c r="MF477" s="106"/>
      <c r="MG477" s="106"/>
      <c r="MH477" s="106"/>
      <c r="MI477" s="106"/>
      <c r="MJ477" s="106"/>
      <c r="MK477" s="106"/>
      <c r="ML477" s="106"/>
      <c r="MM477" s="106"/>
      <c r="MN477" s="106"/>
      <c r="MO477" s="106"/>
      <c r="MP477" s="106"/>
      <c r="MQ477" s="106"/>
      <c r="MR477" s="106"/>
      <c r="MS477" s="106"/>
      <c r="MT477" s="106"/>
      <c r="MU477" s="106"/>
      <c r="MV477" s="106"/>
      <c r="MW477" s="106"/>
      <c r="MX477" s="106"/>
      <c r="MY477" s="106"/>
      <c r="MZ477" s="106"/>
      <c r="NA477" s="106"/>
      <c r="NB477" s="106"/>
      <c r="NC477" s="106"/>
      <c r="ND477" s="106"/>
      <c r="NE477" s="106"/>
      <c r="NF477" s="106"/>
      <c r="NG477" s="106"/>
      <c r="NH477" s="106"/>
      <c r="NI477" s="106"/>
      <c r="NJ477" s="106"/>
      <c r="NK477" s="106"/>
      <c r="NL477" s="106"/>
      <c r="NM477" s="106"/>
      <c r="NN477" s="106"/>
      <c r="NO477" s="106"/>
      <c r="NP477" s="106"/>
      <c r="NQ477" s="106"/>
      <c r="NR477" s="106"/>
      <c r="NS477" s="106"/>
      <c r="NT477" s="106"/>
      <c r="NU477" s="106"/>
      <c r="NV477" s="106"/>
      <c r="NW477" s="106"/>
      <c r="NX477" s="106"/>
      <c r="NY477" s="106"/>
      <c r="NZ477" s="106"/>
      <c r="OA477" s="106"/>
      <c r="OB477" s="106"/>
      <c r="OC477" s="106"/>
      <c r="OD477" s="106"/>
      <c r="OE477" s="106"/>
      <c r="OF477" s="106"/>
      <c r="OG477" s="106"/>
      <c r="OH477" s="106"/>
      <c r="OI477" s="106"/>
      <c r="OJ477" s="106"/>
      <c r="OK477" s="106"/>
      <c r="OL477" s="106"/>
      <c r="OM477" s="106"/>
      <c r="ON477" s="106"/>
      <c r="OO477" s="106"/>
      <c r="OP477" s="106"/>
      <c r="OQ477" s="106"/>
      <c r="OR477" s="106"/>
      <c r="OS477" s="106"/>
      <c r="OT477" s="106"/>
      <c r="OU477" s="106"/>
      <c r="OV477" s="106"/>
      <c r="OW477" s="106"/>
      <c r="OX477" s="106"/>
      <c r="OY477" s="106"/>
      <c r="OZ477" s="106"/>
      <c r="PA477" s="106"/>
      <c r="PB477" s="106"/>
      <c r="PC477" s="106"/>
      <c r="PD477" s="106"/>
      <c r="PE477" s="106"/>
      <c r="PF477" s="106"/>
      <c r="PG477" s="106"/>
      <c r="PH477" s="106"/>
      <c r="PI477" s="106"/>
      <c r="PJ477" s="106"/>
      <c r="PK477" s="106"/>
      <c r="PL477" s="106"/>
      <c r="PM477" s="106"/>
      <c r="PN477" s="106"/>
      <c r="PO477" s="106"/>
      <c r="PP477" s="106"/>
      <c r="PQ477" s="106"/>
      <c r="PR477" s="106"/>
      <c r="PS477" s="106"/>
      <c r="PT477" s="106"/>
      <c r="PU477" s="106"/>
      <c r="PV477" s="106"/>
      <c r="PW477" s="106"/>
      <c r="PX477" s="106"/>
      <c r="PY477" s="106"/>
      <c r="PZ477" s="106"/>
      <c r="QA477" s="106"/>
      <c r="QB477" s="106"/>
      <c r="QC477" s="106"/>
      <c r="QD477" s="106"/>
      <c r="QE477" s="106"/>
      <c r="QF477" s="106"/>
      <c r="QG477" s="106"/>
      <c r="QH477" s="106"/>
      <c r="QI477" s="106"/>
      <c r="QJ477" s="106"/>
      <c r="QK477" s="106"/>
      <c r="QL477" s="106"/>
      <c r="QM477" s="106"/>
      <c r="QN477" s="106"/>
      <c r="QO477" s="106"/>
      <c r="QP477" s="106"/>
      <c r="QQ477" s="106"/>
      <c r="QR477" s="106"/>
      <c r="QS477" s="106"/>
      <c r="QT477" s="106"/>
      <c r="QU477" s="106"/>
      <c r="QV477" s="106"/>
      <c r="QW477" s="106"/>
      <c r="QX477" s="106"/>
      <c r="QY477" s="106"/>
      <c r="QZ477" s="106"/>
      <c r="RA477" s="106"/>
      <c r="RB477" s="106"/>
      <c r="RC477" s="106"/>
      <c r="RD477" s="106"/>
      <c r="RE477" s="106"/>
      <c r="RF477" s="106"/>
      <c r="RG477" s="106"/>
      <c r="RH477" s="106"/>
      <c r="RI477" s="106"/>
      <c r="RJ477" s="106"/>
      <c r="RK477" s="106"/>
      <c r="RL477" s="106"/>
      <c r="RM477" s="106"/>
      <c r="RN477" s="106"/>
      <c r="RO477" s="106"/>
      <c r="RP477" s="106"/>
      <c r="RQ477" s="106"/>
      <c r="RR477" s="106"/>
    </row>
    <row r="478" spans="1:486" x14ac:dyDescent="0.3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14"/>
      <c r="Q478" s="114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06"/>
      <c r="EZ478" s="106"/>
      <c r="FA478" s="106"/>
      <c r="FB478" s="106"/>
      <c r="FC478" s="106"/>
      <c r="FD478" s="106"/>
      <c r="FE478" s="106"/>
      <c r="FF478" s="106"/>
      <c r="FG478" s="106"/>
      <c r="FH478" s="106"/>
      <c r="FI478" s="106"/>
      <c r="FJ478" s="106"/>
      <c r="FK478" s="106"/>
      <c r="FL478" s="106"/>
      <c r="FM478" s="106"/>
      <c r="FN478" s="106"/>
      <c r="FO478" s="106"/>
      <c r="FP478" s="106"/>
      <c r="FQ478" s="106"/>
      <c r="FR478" s="106"/>
      <c r="FS478" s="106"/>
      <c r="FT478" s="106"/>
      <c r="FU478" s="106"/>
      <c r="FV478" s="106"/>
      <c r="FW478" s="106"/>
      <c r="FX478" s="106"/>
      <c r="FY478" s="106"/>
      <c r="FZ478" s="106"/>
      <c r="GA478" s="106"/>
      <c r="GB478" s="106"/>
      <c r="GC478" s="106"/>
      <c r="GD478" s="106"/>
      <c r="GE478" s="106"/>
      <c r="GF478" s="106"/>
      <c r="GG478" s="106"/>
      <c r="GH478" s="106"/>
      <c r="GI478" s="106"/>
      <c r="GJ478" s="106"/>
      <c r="GK478" s="106"/>
      <c r="GL478" s="106"/>
      <c r="GM478" s="106"/>
      <c r="GN478" s="106"/>
      <c r="GO478" s="106"/>
      <c r="GP478" s="106"/>
      <c r="GQ478" s="106"/>
      <c r="GR478" s="106"/>
      <c r="GS478" s="106"/>
      <c r="GT478" s="106"/>
      <c r="GU478" s="106"/>
      <c r="GV478" s="106"/>
      <c r="GW478" s="106"/>
      <c r="GX478" s="106"/>
      <c r="GY478" s="106"/>
      <c r="GZ478" s="106"/>
      <c r="HA478" s="106"/>
      <c r="HB478" s="106"/>
      <c r="HC478" s="106"/>
      <c r="HD478" s="106"/>
      <c r="HE478" s="106"/>
      <c r="HF478" s="106"/>
      <c r="HG478" s="106"/>
      <c r="HH478" s="106"/>
      <c r="HI478" s="106"/>
      <c r="HJ478" s="106"/>
      <c r="HK478" s="106"/>
      <c r="HL478" s="106"/>
      <c r="HM478" s="106"/>
      <c r="HN478" s="106"/>
      <c r="HO478" s="106"/>
      <c r="HP478" s="106"/>
      <c r="HQ478" s="106"/>
      <c r="HR478" s="106"/>
      <c r="HS478" s="106"/>
      <c r="HT478" s="106"/>
      <c r="HU478" s="106"/>
      <c r="HV478" s="106"/>
      <c r="HW478" s="106"/>
      <c r="HX478" s="106"/>
      <c r="HY478" s="106"/>
      <c r="HZ478" s="106"/>
      <c r="IA478" s="106"/>
      <c r="IB478" s="106"/>
      <c r="IC478" s="106"/>
      <c r="ID478" s="106"/>
      <c r="IE478" s="106"/>
      <c r="IF478" s="106"/>
      <c r="IG478" s="106"/>
      <c r="IH478" s="106"/>
      <c r="II478" s="106"/>
      <c r="IJ478" s="106"/>
      <c r="IK478" s="106"/>
      <c r="IL478" s="106"/>
      <c r="IM478" s="106"/>
      <c r="IN478" s="106"/>
      <c r="IO478" s="106"/>
      <c r="IP478" s="106"/>
      <c r="IQ478" s="106"/>
      <c r="IR478" s="106"/>
      <c r="IS478" s="106"/>
      <c r="IT478" s="106"/>
      <c r="IU478" s="106"/>
      <c r="IV478" s="106"/>
      <c r="IW478" s="106"/>
      <c r="IX478" s="106"/>
      <c r="IY478" s="106"/>
      <c r="IZ478" s="106"/>
      <c r="JA478" s="106"/>
      <c r="JB478" s="106"/>
      <c r="JC478" s="106"/>
      <c r="JD478" s="106"/>
      <c r="JE478" s="106"/>
      <c r="JF478" s="106"/>
      <c r="JG478" s="106"/>
      <c r="JH478" s="106"/>
      <c r="JI478" s="106"/>
      <c r="JJ478" s="106"/>
      <c r="JK478" s="106"/>
      <c r="JL478" s="106"/>
      <c r="JM478" s="106"/>
      <c r="JN478" s="106"/>
      <c r="JO478" s="106"/>
      <c r="JP478" s="106"/>
      <c r="JQ478" s="106"/>
      <c r="JR478" s="106"/>
      <c r="JS478" s="106"/>
      <c r="JT478" s="106"/>
      <c r="JU478" s="106"/>
      <c r="JV478" s="106"/>
      <c r="JW478" s="106"/>
      <c r="JX478" s="106"/>
      <c r="JY478" s="106"/>
      <c r="JZ478" s="106"/>
      <c r="KA478" s="106"/>
      <c r="KB478" s="106"/>
      <c r="KC478" s="106"/>
      <c r="KD478" s="106"/>
      <c r="KE478" s="106"/>
      <c r="KF478" s="106"/>
      <c r="KG478" s="106"/>
      <c r="KH478" s="106"/>
      <c r="KI478" s="106"/>
      <c r="KJ478" s="106"/>
      <c r="KK478" s="106"/>
      <c r="KL478" s="106"/>
      <c r="KM478" s="106"/>
      <c r="KN478" s="106"/>
      <c r="KO478" s="106"/>
      <c r="KP478" s="106"/>
      <c r="KQ478" s="106"/>
      <c r="KR478" s="106"/>
      <c r="KS478" s="106"/>
      <c r="KT478" s="106"/>
      <c r="KU478" s="106"/>
      <c r="KV478" s="106"/>
      <c r="KW478" s="106"/>
      <c r="KX478" s="106"/>
      <c r="KY478" s="106"/>
      <c r="KZ478" s="106"/>
      <c r="LA478" s="106"/>
      <c r="LB478" s="106"/>
      <c r="LC478" s="106"/>
      <c r="LD478" s="106"/>
      <c r="LE478" s="106"/>
      <c r="LF478" s="106"/>
      <c r="LG478" s="106"/>
      <c r="LH478" s="106"/>
      <c r="LI478" s="106"/>
      <c r="LJ478" s="106"/>
      <c r="LK478" s="106"/>
      <c r="LL478" s="106"/>
      <c r="LM478" s="106"/>
      <c r="LN478" s="106"/>
      <c r="LO478" s="106"/>
      <c r="LP478" s="106"/>
      <c r="LQ478" s="106"/>
      <c r="LR478" s="106"/>
      <c r="LS478" s="106"/>
      <c r="LT478" s="106"/>
      <c r="LU478" s="106"/>
      <c r="LV478" s="106"/>
      <c r="LW478" s="106"/>
      <c r="LX478" s="106"/>
      <c r="LY478" s="106"/>
      <c r="LZ478" s="106"/>
      <c r="MA478" s="106"/>
      <c r="MB478" s="106"/>
      <c r="MC478" s="106"/>
      <c r="MD478" s="106"/>
      <c r="ME478" s="106"/>
      <c r="MF478" s="106"/>
      <c r="MG478" s="106"/>
      <c r="MH478" s="106"/>
      <c r="MI478" s="106"/>
      <c r="MJ478" s="106"/>
      <c r="MK478" s="106"/>
      <c r="ML478" s="106"/>
      <c r="MM478" s="106"/>
      <c r="MN478" s="106"/>
      <c r="MO478" s="106"/>
      <c r="MP478" s="106"/>
      <c r="MQ478" s="106"/>
      <c r="MR478" s="106"/>
      <c r="MS478" s="106"/>
      <c r="MT478" s="106"/>
      <c r="MU478" s="106"/>
      <c r="MV478" s="106"/>
      <c r="MW478" s="106"/>
      <c r="MX478" s="106"/>
      <c r="MY478" s="106"/>
      <c r="MZ478" s="106"/>
      <c r="NA478" s="106"/>
      <c r="NB478" s="106"/>
      <c r="NC478" s="106"/>
      <c r="ND478" s="106"/>
      <c r="NE478" s="106"/>
      <c r="NF478" s="106"/>
      <c r="NG478" s="106"/>
      <c r="NH478" s="106"/>
      <c r="NI478" s="106"/>
      <c r="NJ478" s="106"/>
      <c r="NK478" s="106"/>
      <c r="NL478" s="106"/>
      <c r="NM478" s="106"/>
      <c r="NN478" s="106"/>
      <c r="NO478" s="106"/>
      <c r="NP478" s="106"/>
      <c r="NQ478" s="106"/>
      <c r="NR478" s="106"/>
      <c r="NS478" s="106"/>
      <c r="NT478" s="106"/>
      <c r="NU478" s="106"/>
      <c r="NV478" s="106"/>
      <c r="NW478" s="106"/>
      <c r="NX478" s="106"/>
      <c r="NY478" s="106"/>
      <c r="NZ478" s="106"/>
      <c r="OA478" s="106"/>
      <c r="OB478" s="106"/>
      <c r="OC478" s="106"/>
      <c r="OD478" s="106"/>
      <c r="OE478" s="106"/>
      <c r="OF478" s="106"/>
      <c r="OG478" s="106"/>
      <c r="OH478" s="106"/>
      <c r="OI478" s="106"/>
      <c r="OJ478" s="106"/>
      <c r="OK478" s="106"/>
      <c r="OL478" s="106"/>
      <c r="OM478" s="106"/>
      <c r="ON478" s="106"/>
      <c r="OO478" s="106"/>
      <c r="OP478" s="106"/>
      <c r="OQ478" s="106"/>
      <c r="OR478" s="106"/>
      <c r="OS478" s="106"/>
      <c r="OT478" s="106"/>
      <c r="OU478" s="106"/>
      <c r="OV478" s="106"/>
      <c r="OW478" s="106"/>
      <c r="OX478" s="106"/>
      <c r="OY478" s="106"/>
      <c r="OZ478" s="106"/>
      <c r="PA478" s="106"/>
      <c r="PB478" s="106"/>
      <c r="PC478" s="106"/>
      <c r="PD478" s="106"/>
      <c r="PE478" s="106"/>
      <c r="PF478" s="106"/>
      <c r="PG478" s="106"/>
      <c r="PH478" s="106"/>
      <c r="PI478" s="106"/>
      <c r="PJ478" s="106"/>
      <c r="PK478" s="106"/>
      <c r="PL478" s="106"/>
      <c r="PM478" s="106"/>
      <c r="PN478" s="106"/>
      <c r="PO478" s="106"/>
      <c r="PP478" s="106"/>
      <c r="PQ478" s="106"/>
      <c r="PR478" s="106"/>
      <c r="PS478" s="106"/>
      <c r="PT478" s="106"/>
      <c r="PU478" s="106"/>
      <c r="PV478" s="106"/>
      <c r="PW478" s="106"/>
      <c r="PX478" s="106"/>
      <c r="PY478" s="106"/>
      <c r="PZ478" s="106"/>
      <c r="QA478" s="106"/>
      <c r="QB478" s="106"/>
      <c r="QC478" s="106"/>
      <c r="QD478" s="106"/>
      <c r="QE478" s="106"/>
      <c r="QF478" s="106"/>
      <c r="QG478" s="106"/>
      <c r="QH478" s="106"/>
      <c r="QI478" s="106"/>
      <c r="QJ478" s="106"/>
      <c r="QK478" s="106"/>
      <c r="QL478" s="106"/>
      <c r="QM478" s="106"/>
      <c r="QN478" s="106"/>
      <c r="QO478" s="106"/>
      <c r="QP478" s="106"/>
      <c r="QQ478" s="106"/>
      <c r="QR478" s="106"/>
      <c r="QS478" s="106"/>
      <c r="QT478" s="106"/>
      <c r="QU478" s="106"/>
      <c r="QV478" s="106"/>
      <c r="QW478" s="106"/>
      <c r="QX478" s="106"/>
      <c r="QY478" s="106"/>
      <c r="QZ478" s="106"/>
      <c r="RA478" s="106"/>
      <c r="RB478" s="106"/>
      <c r="RC478" s="106"/>
      <c r="RD478" s="106"/>
      <c r="RE478" s="106"/>
      <c r="RF478" s="106"/>
      <c r="RG478" s="106"/>
      <c r="RH478" s="106"/>
      <c r="RI478" s="106"/>
      <c r="RJ478" s="106"/>
      <c r="RK478" s="106"/>
      <c r="RL478" s="106"/>
      <c r="RM478" s="106"/>
      <c r="RN478" s="106"/>
      <c r="RO478" s="106"/>
      <c r="RP478" s="106"/>
      <c r="RQ478" s="106"/>
      <c r="RR478" s="106"/>
    </row>
    <row r="479" spans="1:486" x14ac:dyDescent="0.3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14"/>
      <c r="Q479" s="114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06"/>
      <c r="EZ479" s="106"/>
      <c r="FA479" s="106"/>
      <c r="FB479" s="106"/>
      <c r="FC479" s="106"/>
      <c r="FD479" s="106"/>
      <c r="FE479" s="106"/>
      <c r="FF479" s="106"/>
      <c r="FG479" s="106"/>
      <c r="FH479" s="106"/>
      <c r="FI479" s="106"/>
      <c r="FJ479" s="106"/>
      <c r="FK479" s="106"/>
      <c r="FL479" s="106"/>
      <c r="FM479" s="106"/>
      <c r="FN479" s="106"/>
      <c r="FO479" s="106"/>
      <c r="FP479" s="106"/>
      <c r="FQ479" s="106"/>
      <c r="FR479" s="106"/>
      <c r="FS479" s="106"/>
      <c r="FT479" s="106"/>
      <c r="FU479" s="106"/>
      <c r="FV479" s="106"/>
      <c r="FW479" s="106"/>
      <c r="FX479" s="106"/>
      <c r="FY479" s="106"/>
      <c r="FZ479" s="106"/>
      <c r="GA479" s="106"/>
      <c r="GB479" s="106"/>
      <c r="GC479" s="106"/>
      <c r="GD479" s="106"/>
      <c r="GE479" s="106"/>
      <c r="GF479" s="106"/>
      <c r="GG479" s="106"/>
      <c r="GH479" s="106"/>
      <c r="GI479" s="106"/>
      <c r="GJ479" s="106"/>
      <c r="GK479" s="106"/>
      <c r="GL479" s="106"/>
      <c r="GM479" s="106"/>
      <c r="GN479" s="106"/>
      <c r="GO479" s="106"/>
      <c r="GP479" s="106"/>
      <c r="GQ479" s="106"/>
      <c r="GR479" s="106"/>
      <c r="GS479" s="106"/>
      <c r="GT479" s="106"/>
      <c r="GU479" s="106"/>
      <c r="GV479" s="106"/>
      <c r="GW479" s="106"/>
      <c r="GX479" s="106"/>
      <c r="GY479" s="106"/>
      <c r="GZ479" s="106"/>
      <c r="HA479" s="106"/>
      <c r="HB479" s="106"/>
      <c r="HC479" s="106"/>
      <c r="HD479" s="106"/>
      <c r="HE479" s="106"/>
      <c r="HF479" s="106"/>
      <c r="HG479" s="106"/>
      <c r="HH479" s="106"/>
      <c r="HI479" s="106"/>
      <c r="HJ479" s="106"/>
      <c r="HK479" s="106"/>
      <c r="HL479" s="106"/>
      <c r="HM479" s="106"/>
      <c r="HN479" s="106"/>
      <c r="HO479" s="106"/>
      <c r="HP479" s="106"/>
      <c r="HQ479" s="106"/>
      <c r="HR479" s="106"/>
      <c r="HS479" s="106"/>
      <c r="HT479" s="106"/>
      <c r="HU479" s="106"/>
      <c r="HV479" s="106"/>
      <c r="HW479" s="106"/>
      <c r="HX479" s="106"/>
      <c r="HY479" s="106"/>
      <c r="HZ479" s="106"/>
      <c r="IA479" s="106"/>
      <c r="IB479" s="106"/>
      <c r="IC479" s="106"/>
      <c r="ID479" s="106"/>
      <c r="IE479" s="106"/>
      <c r="IF479" s="106"/>
      <c r="IG479" s="106"/>
      <c r="IH479" s="106"/>
      <c r="II479" s="106"/>
      <c r="IJ479" s="106"/>
      <c r="IK479" s="106"/>
      <c r="IL479" s="106"/>
      <c r="IM479" s="106"/>
      <c r="IN479" s="106"/>
      <c r="IO479" s="106"/>
      <c r="IP479" s="106"/>
      <c r="IQ479" s="106"/>
      <c r="IR479" s="106"/>
      <c r="IS479" s="106"/>
      <c r="IT479" s="106"/>
      <c r="IU479" s="106"/>
      <c r="IV479" s="106"/>
      <c r="IW479" s="106"/>
      <c r="IX479" s="106"/>
      <c r="IY479" s="106"/>
      <c r="IZ479" s="106"/>
      <c r="JA479" s="106"/>
      <c r="JB479" s="106"/>
      <c r="JC479" s="106"/>
      <c r="JD479" s="106"/>
      <c r="JE479" s="106"/>
      <c r="JF479" s="106"/>
      <c r="JG479" s="106"/>
      <c r="JH479" s="106"/>
      <c r="JI479" s="106"/>
      <c r="JJ479" s="106"/>
      <c r="JK479" s="106"/>
      <c r="JL479" s="106"/>
      <c r="JM479" s="106"/>
      <c r="JN479" s="106"/>
      <c r="JO479" s="106"/>
      <c r="JP479" s="106"/>
      <c r="JQ479" s="106"/>
      <c r="JR479" s="106"/>
      <c r="JS479" s="106"/>
      <c r="JT479" s="106"/>
      <c r="JU479" s="106"/>
      <c r="JV479" s="106"/>
      <c r="JW479" s="106"/>
      <c r="JX479" s="106"/>
      <c r="JY479" s="106"/>
      <c r="JZ479" s="106"/>
      <c r="KA479" s="106"/>
      <c r="KB479" s="106"/>
      <c r="KC479" s="106"/>
      <c r="KD479" s="106"/>
      <c r="KE479" s="106"/>
      <c r="KF479" s="106"/>
      <c r="KG479" s="106"/>
      <c r="KH479" s="106"/>
      <c r="KI479" s="106"/>
      <c r="KJ479" s="106"/>
      <c r="KK479" s="106"/>
      <c r="KL479" s="106"/>
      <c r="KM479" s="106"/>
      <c r="KN479" s="106"/>
      <c r="KO479" s="106"/>
      <c r="KP479" s="106"/>
      <c r="KQ479" s="106"/>
      <c r="KR479" s="106"/>
      <c r="KS479" s="106"/>
      <c r="KT479" s="106"/>
      <c r="KU479" s="106"/>
      <c r="KV479" s="106"/>
      <c r="KW479" s="106"/>
      <c r="KX479" s="106"/>
      <c r="KY479" s="106"/>
      <c r="KZ479" s="106"/>
      <c r="LA479" s="106"/>
      <c r="LB479" s="106"/>
      <c r="LC479" s="106"/>
      <c r="LD479" s="106"/>
      <c r="LE479" s="106"/>
      <c r="LF479" s="106"/>
      <c r="LG479" s="106"/>
      <c r="LH479" s="106"/>
      <c r="LI479" s="106"/>
      <c r="LJ479" s="106"/>
      <c r="LK479" s="106"/>
      <c r="LL479" s="106"/>
      <c r="LM479" s="106"/>
      <c r="LN479" s="106"/>
      <c r="LO479" s="106"/>
      <c r="LP479" s="106"/>
      <c r="LQ479" s="106"/>
      <c r="LR479" s="106"/>
      <c r="LS479" s="106"/>
      <c r="LT479" s="106"/>
      <c r="LU479" s="106"/>
      <c r="LV479" s="106"/>
      <c r="LW479" s="106"/>
      <c r="LX479" s="106"/>
      <c r="LY479" s="106"/>
      <c r="LZ479" s="106"/>
      <c r="MA479" s="106"/>
      <c r="MB479" s="106"/>
      <c r="MC479" s="106"/>
      <c r="MD479" s="106"/>
      <c r="ME479" s="106"/>
      <c r="MF479" s="106"/>
      <c r="MG479" s="106"/>
      <c r="MH479" s="106"/>
      <c r="MI479" s="106"/>
      <c r="MJ479" s="106"/>
      <c r="MK479" s="106"/>
      <c r="ML479" s="106"/>
      <c r="MM479" s="106"/>
      <c r="MN479" s="106"/>
      <c r="MO479" s="106"/>
      <c r="MP479" s="106"/>
      <c r="MQ479" s="106"/>
      <c r="MR479" s="106"/>
      <c r="MS479" s="106"/>
      <c r="MT479" s="106"/>
      <c r="MU479" s="106"/>
      <c r="MV479" s="106"/>
      <c r="MW479" s="106"/>
      <c r="MX479" s="106"/>
      <c r="MY479" s="106"/>
      <c r="MZ479" s="106"/>
      <c r="NA479" s="106"/>
      <c r="NB479" s="106"/>
      <c r="NC479" s="106"/>
      <c r="ND479" s="106"/>
      <c r="NE479" s="106"/>
      <c r="NF479" s="106"/>
      <c r="NG479" s="106"/>
      <c r="NH479" s="106"/>
      <c r="NI479" s="106"/>
      <c r="NJ479" s="106"/>
      <c r="NK479" s="106"/>
      <c r="NL479" s="106"/>
      <c r="NM479" s="106"/>
      <c r="NN479" s="106"/>
      <c r="NO479" s="106"/>
      <c r="NP479" s="106"/>
      <c r="NQ479" s="106"/>
      <c r="NR479" s="106"/>
      <c r="NS479" s="106"/>
      <c r="NT479" s="106"/>
      <c r="NU479" s="106"/>
      <c r="NV479" s="106"/>
      <c r="NW479" s="106"/>
      <c r="NX479" s="106"/>
      <c r="NY479" s="106"/>
      <c r="NZ479" s="106"/>
      <c r="OA479" s="106"/>
      <c r="OB479" s="106"/>
      <c r="OC479" s="106"/>
      <c r="OD479" s="106"/>
      <c r="OE479" s="106"/>
      <c r="OF479" s="106"/>
      <c r="OG479" s="106"/>
      <c r="OH479" s="106"/>
      <c r="OI479" s="106"/>
      <c r="OJ479" s="106"/>
      <c r="OK479" s="106"/>
      <c r="OL479" s="106"/>
      <c r="OM479" s="106"/>
      <c r="ON479" s="106"/>
      <c r="OO479" s="106"/>
      <c r="OP479" s="106"/>
      <c r="OQ479" s="106"/>
      <c r="OR479" s="106"/>
      <c r="OS479" s="106"/>
      <c r="OT479" s="106"/>
      <c r="OU479" s="106"/>
      <c r="OV479" s="106"/>
      <c r="OW479" s="106"/>
      <c r="OX479" s="106"/>
      <c r="OY479" s="106"/>
      <c r="OZ479" s="106"/>
      <c r="PA479" s="106"/>
      <c r="PB479" s="106"/>
      <c r="PC479" s="106"/>
      <c r="PD479" s="106"/>
      <c r="PE479" s="106"/>
      <c r="PF479" s="106"/>
      <c r="PG479" s="106"/>
      <c r="PH479" s="106"/>
      <c r="PI479" s="106"/>
      <c r="PJ479" s="106"/>
      <c r="PK479" s="106"/>
      <c r="PL479" s="106"/>
      <c r="PM479" s="106"/>
      <c r="PN479" s="106"/>
      <c r="PO479" s="106"/>
      <c r="PP479" s="106"/>
      <c r="PQ479" s="106"/>
      <c r="PR479" s="106"/>
      <c r="PS479" s="106"/>
      <c r="PT479" s="106"/>
      <c r="PU479" s="106"/>
      <c r="PV479" s="106"/>
      <c r="PW479" s="106"/>
      <c r="PX479" s="106"/>
      <c r="PY479" s="106"/>
      <c r="PZ479" s="106"/>
      <c r="QA479" s="106"/>
      <c r="QB479" s="106"/>
      <c r="QC479" s="106"/>
      <c r="QD479" s="106"/>
      <c r="QE479" s="106"/>
      <c r="QF479" s="106"/>
      <c r="QG479" s="106"/>
      <c r="QH479" s="106"/>
      <c r="QI479" s="106"/>
      <c r="QJ479" s="106"/>
      <c r="QK479" s="106"/>
      <c r="QL479" s="106"/>
      <c r="QM479" s="106"/>
      <c r="QN479" s="106"/>
      <c r="QO479" s="106"/>
      <c r="QP479" s="106"/>
      <c r="QQ479" s="106"/>
      <c r="QR479" s="106"/>
      <c r="QS479" s="106"/>
      <c r="QT479" s="106"/>
      <c r="QU479" s="106"/>
      <c r="QV479" s="106"/>
      <c r="QW479" s="106"/>
      <c r="QX479" s="106"/>
      <c r="QY479" s="106"/>
      <c r="QZ479" s="106"/>
      <c r="RA479" s="106"/>
      <c r="RB479" s="106"/>
      <c r="RC479" s="106"/>
      <c r="RD479" s="106"/>
      <c r="RE479" s="106"/>
      <c r="RF479" s="106"/>
      <c r="RG479" s="106"/>
      <c r="RH479" s="106"/>
      <c r="RI479" s="106"/>
      <c r="RJ479" s="106"/>
      <c r="RK479" s="106"/>
      <c r="RL479" s="106"/>
      <c r="RM479" s="106"/>
      <c r="RN479" s="106"/>
      <c r="RO479" s="106"/>
      <c r="RP479" s="106"/>
      <c r="RQ479" s="106"/>
      <c r="RR479" s="106"/>
    </row>
    <row r="480" spans="1:486" x14ac:dyDescent="0.3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14"/>
      <c r="Q480" s="114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06"/>
      <c r="EZ480" s="106"/>
      <c r="FA480" s="106"/>
      <c r="FB480" s="106"/>
      <c r="FC480" s="106"/>
      <c r="FD480" s="106"/>
      <c r="FE480" s="106"/>
      <c r="FF480" s="106"/>
      <c r="FG480" s="106"/>
      <c r="FH480" s="106"/>
      <c r="FI480" s="106"/>
      <c r="FJ480" s="106"/>
      <c r="FK480" s="106"/>
      <c r="FL480" s="106"/>
      <c r="FM480" s="106"/>
      <c r="FN480" s="106"/>
      <c r="FO480" s="106"/>
      <c r="FP480" s="106"/>
      <c r="FQ480" s="106"/>
      <c r="FR480" s="106"/>
      <c r="FS480" s="106"/>
      <c r="FT480" s="106"/>
      <c r="FU480" s="106"/>
      <c r="FV480" s="106"/>
      <c r="FW480" s="106"/>
      <c r="FX480" s="106"/>
      <c r="FY480" s="106"/>
      <c r="FZ480" s="106"/>
      <c r="GA480" s="106"/>
      <c r="GB480" s="106"/>
      <c r="GC480" s="106"/>
      <c r="GD480" s="106"/>
      <c r="GE480" s="106"/>
      <c r="GF480" s="106"/>
      <c r="GG480" s="106"/>
      <c r="GH480" s="106"/>
      <c r="GI480" s="106"/>
      <c r="GJ480" s="106"/>
      <c r="GK480" s="106"/>
      <c r="GL480" s="106"/>
      <c r="GM480" s="106"/>
      <c r="GN480" s="106"/>
      <c r="GO480" s="106"/>
      <c r="GP480" s="106"/>
      <c r="GQ480" s="106"/>
      <c r="GR480" s="106"/>
      <c r="GS480" s="106"/>
      <c r="GT480" s="106"/>
      <c r="GU480" s="106"/>
      <c r="GV480" s="106"/>
      <c r="GW480" s="106"/>
      <c r="GX480" s="106"/>
      <c r="GY480" s="106"/>
      <c r="GZ480" s="106"/>
      <c r="HA480" s="106"/>
      <c r="HB480" s="106"/>
      <c r="HC480" s="106"/>
      <c r="HD480" s="106"/>
      <c r="HE480" s="106"/>
      <c r="HF480" s="106"/>
      <c r="HG480" s="106"/>
      <c r="HH480" s="106"/>
      <c r="HI480" s="106"/>
      <c r="HJ480" s="106"/>
      <c r="HK480" s="106"/>
      <c r="HL480" s="106"/>
      <c r="HM480" s="106"/>
      <c r="HN480" s="106"/>
      <c r="HO480" s="106"/>
      <c r="HP480" s="106"/>
      <c r="HQ480" s="106"/>
      <c r="HR480" s="106"/>
      <c r="HS480" s="106"/>
      <c r="HT480" s="106"/>
      <c r="HU480" s="106"/>
      <c r="HV480" s="106"/>
      <c r="HW480" s="106"/>
      <c r="HX480" s="106"/>
      <c r="HY480" s="106"/>
      <c r="HZ480" s="106"/>
      <c r="IA480" s="106"/>
      <c r="IB480" s="106"/>
      <c r="IC480" s="106"/>
      <c r="ID480" s="106"/>
      <c r="IE480" s="106"/>
      <c r="IF480" s="106"/>
      <c r="IG480" s="106"/>
      <c r="IH480" s="106"/>
      <c r="II480" s="106"/>
      <c r="IJ480" s="106"/>
      <c r="IK480" s="106"/>
      <c r="IL480" s="106"/>
      <c r="IM480" s="106"/>
      <c r="IN480" s="106"/>
      <c r="IO480" s="106"/>
      <c r="IP480" s="106"/>
      <c r="IQ480" s="106"/>
      <c r="IR480" s="106"/>
      <c r="IS480" s="106"/>
      <c r="IT480" s="106"/>
      <c r="IU480" s="106"/>
      <c r="IV480" s="106"/>
      <c r="IW480" s="106"/>
      <c r="IX480" s="106"/>
      <c r="IY480" s="106"/>
      <c r="IZ480" s="106"/>
      <c r="JA480" s="106"/>
      <c r="JB480" s="106"/>
      <c r="JC480" s="106"/>
      <c r="JD480" s="106"/>
      <c r="JE480" s="106"/>
      <c r="JF480" s="106"/>
      <c r="JG480" s="106"/>
      <c r="JH480" s="106"/>
      <c r="JI480" s="106"/>
      <c r="JJ480" s="106"/>
      <c r="JK480" s="106"/>
      <c r="JL480" s="106"/>
      <c r="JM480" s="106"/>
      <c r="JN480" s="106"/>
      <c r="JO480" s="106"/>
      <c r="JP480" s="106"/>
      <c r="JQ480" s="106"/>
      <c r="JR480" s="106"/>
      <c r="JS480" s="106"/>
      <c r="JT480" s="106"/>
      <c r="JU480" s="106"/>
      <c r="JV480" s="106"/>
      <c r="JW480" s="106"/>
      <c r="JX480" s="106"/>
      <c r="JY480" s="106"/>
      <c r="JZ480" s="106"/>
      <c r="KA480" s="106"/>
      <c r="KB480" s="106"/>
      <c r="KC480" s="106"/>
      <c r="KD480" s="106"/>
      <c r="KE480" s="106"/>
      <c r="KF480" s="106"/>
      <c r="KG480" s="106"/>
      <c r="KH480" s="106"/>
      <c r="KI480" s="106"/>
      <c r="KJ480" s="106"/>
      <c r="KK480" s="106"/>
      <c r="KL480" s="106"/>
      <c r="KM480" s="106"/>
      <c r="KN480" s="106"/>
      <c r="KO480" s="106"/>
      <c r="KP480" s="106"/>
      <c r="KQ480" s="106"/>
      <c r="KR480" s="106"/>
      <c r="KS480" s="106"/>
      <c r="KT480" s="106"/>
      <c r="KU480" s="106"/>
      <c r="KV480" s="106"/>
      <c r="KW480" s="106"/>
      <c r="KX480" s="106"/>
      <c r="KY480" s="106"/>
      <c r="KZ480" s="106"/>
      <c r="LA480" s="106"/>
      <c r="LB480" s="106"/>
      <c r="LC480" s="106"/>
      <c r="LD480" s="106"/>
      <c r="LE480" s="106"/>
      <c r="LF480" s="106"/>
      <c r="LG480" s="106"/>
      <c r="LH480" s="106"/>
      <c r="LI480" s="106"/>
      <c r="LJ480" s="106"/>
      <c r="LK480" s="106"/>
      <c r="LL480" s="106"/>
      <c r="LM480" s="106"/>
      <c r="LN480" s="106"/>
      <c r="LO480" s="106"/>
      <c r="LP480" s="106"/>
      <c r="LQ480" s="106"/>
      <c r="LR480" s="106"/>
      <c r="LS480" s="106"/>
      <c r="LT480" s="106"/>
      <c r="LU480" s="106"/>
      <c r="LV480" s="106"/>
      <c r="LW480" s="106"/>
      <c r="LX480" s="106"/>
      <c r="LY480" s="106"/>
      <c r="LZ480" s="106"/>
      <c r="MA480" s="106"/>
      <c r="MB480" s="106"/>
      <c r="MC480" s="106"/>
      <c r="MD480" s="106"/>
      <c r="ME480" s="106"/>
      <c r="MF480" s="106"/>
      <c r="MG480" s="106"/>
      <c r="MH480" s="106"/>
      <c r="MI480" s="106"/>
      <c r="MJ480" s="106"/>
      <c r="MK480" s="106"/>
      <c r="ML480" s="106"/>
      <c r="MM480" s="106"/>
      <c r="MN480" s="106"/>
      <c r="MO480" s="106"/>
      <c r="MP480" s="106"/>
      <c r="MQ480" s="106"/>
      <c r="MR480" s="106"/>
      <c r="MS480" s="106"/>
      <c r="MT480" s="106"/>
      <c r="MU480" s="106"/>
      <c r="MV480" s="106"/>
      <c r="MW480" s="106"/>
      <c r="MX480" s="106"/>
      <c r="MY480" s="106"/>
      <c r="MZ480" s="106"/>
      <c r="NA480" s="106"/>
      <c r="NB480" s="106"/>
      <c r="NC480" s="106"/>
      <c r="ND480" s="106"/>
      <c r="NE480" s="106"/>
      <c r="NF480" s="106"/>
      <c r="NG480" s="106"/>
      <c r="NH480" s="106"/>
      <c r="NI480" s="106"/>
      <c r="NJ480" s="106"/>
      <c r="NK480" s="106"/>
      <c r="NL480" s="106"/>
      <c r="NM480" s="106"/>
      <c r="NN480" s="106"/>
      <c r="NO480" s="106"/>
      <c r="NP480" s="106"/>
      <c r="NQ480" s="106"/>
      <c r="NR480" s="106"/>
      <c r="NS480" s="106"/>
      <c r="NT480" s="106"/>
      <c r="NU480" s="106"/>
      <c r="NV480" s="106"/>
      <c r="NW480" s="106"/>
      <c r="NX480" s="106"/>
      <c r="NY480" s="106"/>
      <c r="NZ480" s="106"/>
      <c r="OA480" s="106"/>
      <c r="OB480" s="106"/>
      <c r="OC480" s="106"/>
      <c r="OD480" s="106"/>
      <c r="OE480" s="106"/>
      <c r="OF480" s="106"/>
      <c r="OG480" s="106"/>
      <c r="OH480" s="106"/>
      <c r="OI480" s="106"/>
      <c r="OJ480" s="106"/>
      <c r="OK480" s="106"/>
      <c r="OL480" s="106"/>
      <c r="OM480" s="106"/>
      <c r="ON480" s="106"/>
      <c r="OO480" s="106"/>
      <c r="OP480" s="106"/>
      <c r="OQ480" s="106"/>
      <c r="OR480" s="106"/>
      <c r="OS480" s="106"/>
      <c r="OT480" s="106"/>
      <c r="OU480" s="106"/>
      <c r="OV480" s="106"/>
      <c r="OW480" s="106"/>
      <c r="OX480" s="106"/>
      <c r="OY480" s="106"/>
      <c r="OZ480" s="106"/>
      <c r="PA480" s="106"/>
      <c r="PB480" s="106"/>
      <c r="PC480" s="106"/>
      <c r="PD480" s="106"/>
      <c r="PE480" s="106"/>
      <c r="PF480" s="106"/>
      <c r="PG480" s="106"/>
      <c r="PH480" s="106"/>
      <c r="PI480" s="106"/>
      <c r="PJ480" s="106"/>
      <c r="PK480" s="106"/>
      <c r="PL480" s="106"/>
      <c r="PM480" s="106"/>
      <c r="PN480" s="106"/>
      <c r="PO480" s="106"/>
      <c r="PP480" s="106"/>
      <c r="PQ480" s="106"/>
      <c r="PR480" s="106"/>
      <c r="PS480" s="106"/>
      <c r="PT480" s="106"/>
      <c r="PU480" s="106"/>
      <c r="PV480" s="106"/>
      <c r="PW480" s="106"/>
      <c r="PX480" s="106"/>
      <c r="PY480" s="106"/>
      <c r="PZ480" s="106"/>
      <c r="QA480" s="106"/>
      <c r="QB480" s="106"/>
      <c r="QC480" s="106"/>
      <c r="QD480" s="106"/>
      <c r="QE480" s="106"/>
      <c r="QF480" s="106"/>
      <c r="QG480" s="106"/>
      <c r="QH480" s="106"/>
      <c r="QI480" s="106"/>
      <c r="QJ480" s="106"/>
      <c r="QK480" s="106"/>
      <c r="QL480" s="106"/>
      <c r="QM480" s="106"/>
      <c r="QN480" s="106"/>
      <c r="QO480" s="106"/>
      <c r="QP480" s="106"/>
      <c r="QQ480" s="106"/>
      <c r="QR480" s="106"/>
      <c r="QS480" s="106"/>
      <c r="QT480" s="106"/>
      <c r="QU480" s="106"/>
      <c r="QV480" s="106"/>
      <c r="QW480" s="106"/>
      <c r="QX480" s="106"/>
      <c r="QY480" s="106"/>
      <c r="QZ480" s="106"/>
      <c r="RA480" s="106"/>
      <c r="RB480" s="106"/>
      <c r="RC480" s="106"/>
      <c r="RD480" s="106"/>
      <c r="RE480" s="106"/>
      <c r="RF480" s="106"/>
      <c r="RG480" s="106"/>
      <c r="RH480" s="106"/>
      <c r="RI480" s="106"/>
      <c r="RJ480" s="106"/>
      <c r="RK480" s="106"/>
      <c r="RL480" s="106"/>
      <c r="RM480" s="106"/>
      <c r="RN480" s="106"/>
      <c r="RO480" s="106"/>
      <c r="RP480" s="106"/>
      <c r="RQ480" s="106"/>
      <c r="RR480" s="106"/>
    </row>
    <row r="481" spans="1:486" x14ac:dyDescent="0.3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14"/>
      <c r="Q481" s="114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06"/>
      <c r="EZ481" s="106"/>
      <c r="FA481" s="106"/>
      <c r="FB481" s="106"/>
      <c r="FC481" s="106"/>
      <c r="FD481" s="106"/>
      <c r="FE481" s="106"/>
      <c r="FF481" s="106"/>
      <c r="FG481" s="106"/>
      <c r="FH481" s="106"/>
      <c r="FI481" s="106"/>
      <c r="FJ481" s="106"/>
      <c r="FK481" s="106"/>
      <c r="FL481" s="106"/>
      <c r="FM481" s="106"/>
      <c r="FN481" s="106"/>
      <c r="FO481" s="106"/>
      <c r="FP481" s="106"/>
      <c r="FQ481" s="106"/>
      <c r="FR481" s="106"/>
      <c r="FS481" s="106"/>
      <c r="FT481" s="106"/>
      <c r="FU481" s="106"/>
      <c r="FV481" s="106"/>
      <c r="FW481" s="106"/>
      <c r="FX481" s="106"/>
      <c r="FY481" s="106"/>
      <c r="FZ481" s="106"/>
      <c r="GA481" s="106"/>
      <c r="GB481" s="106"/>
      <c r="GC481" s="106"/>
      <c r="GD481" s="106"/>
      <c r="GE481" s="106"/>
      <c r="GF481" s="106"/>
      <c r="GG481" s="106"/>
      <c r="GH481" s="106"/>
      <c r="GI481" s="106"/>
      <c r="GJ481" s="106"/>
      <c r="GK481" s="106"/>
      <c r="GL481" s="106"/>
      <c r="GM481" s="106"/>
      <c r="GN481" s="106"/>
      <c r="GO481" s="106"/>
      <c r="GP481" s="106"/>
      <c r="GQ481" s="106"/>
      <c r="GR481" s="106"/>
      <c r="GS481" s="106"/>
      <c r="GT481" s="106"/>
      <c r="GU481" s="106"/>
      <c r="GV481" s="106"/>
      <c r="GW481" s="106"/>
      <c r="GX481" s="106"/>
      <c r="GY481" s="106"/>
      <c r="GZ481" s="106"/>
      <c r="HA481" s="106"/>
      <c r="HB481" s="106"/>
      <c r="HC481" s="106"/>
      <c r="HD481" s="106"/>
      <c r="HE481" s="106"/>
      <c r="HF481" s="106"/>
      <c r="HG481" s="106"/>
      <c r="HH481" s="106"/>
      <c r="HI481" s="106"/>
      <c r="HJ481" s="106"/>
      <c r="HK481" s="106"/>
      <c r="HL481" s="106"/>
      <c r="HM481" s="106"/>
      <c r="HN481" s="106"/>
      <c r="HO481" s="106"/>
      <c r="HP481" s="106"/>
      <c r="HQ481" s="106"/>
      <c r="HR481" s="106"/>
      <c r="HS481" s="106"/>
      <c r="HT481" s="106"/>
      <c r="HU481" s="106"/>
      <c r="HV481" s="106"/>
      <c r="HW481" s="106"/>
      <c r="HX481" s="106"/>
      <c r="HY481" s="106"/>
      <c r="HZ481" s="106"/>
      <c r="IA481" s="106"/>
      <c r="IB481" s="106"/>
      <c r="IC481" s="106"/>
      <c r="ID481" s="106"/>
      <c r="IE481" s="106"/>
      <c r="IF481" s="106"/>
      <c r="IG481" s="106"/>
      <c r="IH481" s="106"/>
      <c r="II481" s="106"/>
      <c r="IJ481" s="106"/>
      <c r="IK481" s="106"/>
      <c r="IL481" s="106"/>
      <c r="IM481" s="106"/>
      <c r="IN481" s="106"/>
      <c r="IO481" s="106"/>
      <c r="IP481" s="106"/>
      <c r="IQ481" s="106"/>
      <c r="IR481" s="106"/>
      <c r="IS481" s="106"/>
      <c r="IT481" s="106"/>
      <c r="IU481" s="106"/>
      <c r="IV481" s="106"/>
      <c r="IW481" s="106"/>
      <c r="IX481" s="106"/>
      <c r="IY481" s="106"/>
      <c r="IZ481" s="106"/>
      <c r="JA481" s="106"/>
      <c r="JB481" s="106"/>
      <c r="JC481" s="106"/>
      <c r="JD481" s="106"/>
      <c r="JE481" s="106"/>
      <c r="JF481" s="106"/>
      <c r="JG481" s="106"/>
      <c r="JH481" s="106"/>
      <c r="JI481" s="106"/>
      <c r="JJ481" s="106"/>
      <c r="JK481" s="106"/>
      <c r="JL481" s="106"/>
      <c r="JM481" s="106"/>
      <c r="JN481" s="106"/>
      <c r="JO481" s="106"/>
      <c r="JP481" s="106"/>
      <c r="JQ481" s="106"/>
      <c r="JR481" s="106"/>
      <c r="JS481" s="106"/>
      <c r="JT481" s="106"/>
      <c r="JU481" s="106"/>
      <c r="JV481" s="106"/>
      <c r="JW481" s="106"/>
      <c r="JX481" s="106"/>
      <c r="JY481" s="106"/>
      <c r="JZ481" s="106"/>
      <c r="KA481" s="106"/>
      <c r="KB481" s="106"/>
      <c r="KC481" s="106"/>
      <c r="KD481" s="106"/>
      <c r="KE481" s="106"/>
      <c r="KF481" s="106"/>
      <c r="KG481" s="106"/>
      <c r="KH481" s="106"/>
      <c r="KI481" s="106"/>
      <c r="KJ481" s="106"/>
      <c r="KK481" s="106"/>
      <c r="KL481" s="106"/>
      <c r="KM481" s="106"/>
      <c r="KN481" s="106"/>
      <c r="KO481" s="106"/>
      <c r="KP481" s="106"/>
      <c r="KQ481" s="106"/>
      <c r="KR481" s="106"/>
      <c r="KS481" s="106"/>
      <c r="KT481" s="106"/>
      <c r="KU481" s="106"/>
      <c r="KV481" s="106"/>
      <c r="KW481" s="106"/>
      <c r="KX481" s="106"/>
      <c r="KY481" s="106"/>
      <c r="KZ481" s="106"/>
      <c r="LA481" s="106"/>
      <c r="LB481" s="106"/>
      <c r="LC481" s="106"/>
      <c r="LD481" s="106"/>
      <c r="LE481" s="106"/>
      <c r="LF481" s="106"/>
      <c r="LG481" s="106"/>
      <c r="LH481" s="106"/>
      <c r="LI481" s="106"/>
      <c r="LJ481" s="106"/>
      <c r="LK481" s="106"/>
      <c r="LL481" s="106"/>
      <c r="LM481" s="106"/>
      <c r="LN481" s="106"/>
      <c r="LO481" s="106"/>
      <c r="LP481" s="106"/>
      <c r="LQ481" s="106"/>
      <c r="LR481" s="106"/>
      <c r="LS481" s="106"/>
      <c r="LT481" s="106"/>
      <c r="LU481" s="106"/>
      <c r="LV481" s="106"/>
      <c r="LW481" s="106"/>
      <c r="LX481" s="106"/>
      <c r="LY481" s="106"/>
      <c r="LZ481" s="106"/>
      <c r="MA481" s="106"/>
      <c r="MB481" s="106"/>
      <c r="MC481" s="106"/>
      <c r="MD481" s="106"/>
      <c r="ME481" s="106"/>
      <c r="MF481" s="106"/>
      <c r="MG481" s="106"/>
      <c r="MH481" s="106"/>
      <c r="MI481" s="106"/>
      <c r="MJ481" s="106"/>
      <c r="MK481" s="106"/>
      <c r="ML481" s="106"/>
      <c r="MM481" s="106"/>
      <c r="MN481" s="106"/>
      <c r="MO481" s="106"/>
      <c r="MP481" s="106"/>
      <c r="MQ481" s="106"/>
      <c r="MR481" s="106"/>
      <c r="MS481" s="106"/>
      <c r="MT481" s="106"/>
      <c r="MU481" s="106"/>
      <c r="MV481" s="106"/>
      <c r="MW481" s="106"/>
      <c r="MX481" s="106"/>
      <c r="MY481" s="106"/>
      <c r="MZ481" s="106"/>
      <c r="NA481" s="106"/>
      <c r="NB481" s="106"/>
      <c r="NC481" s="106"/>
      <c r="ND481" s="106"/>
      <c r="NE481" s="106"/>
      <c r="NF481" s="106"/>
      <c r="NG481" s="106"/>
      <c r="NH481" s="106"/>
      <c r="NI481" s="106"/>
      <c r="NJ481" s="106"/>
      <c r="NK481" s="106"/>
      <c r="NL481" s="106"/>
      <c r="NM481" s="106"/>
      <c r="NN481" s="106"/>
      <c r="NO481" s="106"/>
      <c r="NP481" s="106"/>
      <c r="NQ481" s="106"/>
      <c r="NR481" s="106"/>
      <c r="NS481" s="106"/>
      <c r="NT481" s="106"/>
      <c r="NU481" s="106"/>
      <c r="NV481" s="106"/>
      <c r="NW481" s="106"/>
      <c r="NX481" s="106"/>
      <c r="NY481" s="106"/>
      <c r="NZ481" s="106"/>
      <c r="OA481" s="106"/>
      <c r="OB481" s="106"/>
      <c r="OC481" s="106"/>
      <c r="OD481" s="106"/>
      <c r="OE481" s="106"/>
      <c r="OF481" s="106"/>
      <c r="OG481" s="106"/>
      <c r="OH481" s="106"/>
      <c r="OI481" s="106"/>
      <c r="OJ481" s="106"/>
      <c r="OK481" s="106"/>
      <c r="OL481" s="106"/>
      <c r="OM481" s="106"/>
      <c r="ON481" s="106"/>
      <c r="OO481" s="106"/>
      <c r="OP481" s="106"/>
      <c r="OQ481" s="106"/>
      <c r="OR481" s="106"/>
      <c r="OS481" s="106"/>
      <c r="OT481" s="106"/>
      <c r="OU481" s="106"/>
      <c r="OV481" s="106"/>
      <c r="OW481" s="106"/>
      <c r="OX481" s="106"/>
      <c r="OY481" s="106"/>
      <c r="OZ481" s="106"/>
      <c r="PA481" s="106"/>
      <c r="PB481" s="106"/>
      <c r="PC481" s="106"/>
      <c r="PD481" s="106"/>
      <c r="PE481" s="106"/>
      <c r="PF481" s="106"/>
      <c r="PG481" s="106"/>
      <c r="PH481" s="106"/>
      <c r="PI481" s="106"/>
      <c r="PJ481" s="106"/>
      <c r="PK481" s="106"/>
      <c r="PL481" s="106"/>
      <c r="PM481" s="106"/>
      <c r="PN481" s="106"/>
      <c r="PO481" s="106"/>
      <c r="PP481" s="106"/>
      <c r="PQ481" s="106"/>
      <c r="PR481" s="106"/>
      <c r="PS481" s="106"/>
      <c r="PT481" s="106"/>
      <c r="PU481" s="106"/>
      <c r="PV481" s="106"/>
      <c r="PW481" s="106"/>
      <c r="PX481" s="106"/>
      <c r="PY481" s="106"/>
      <c r="PZ481" s="106"/>
      <c r="QA481" s="106"/>
      <c r="QB481" s="106"/>
      <c r="QC481" s="106"/>
      <c r="QD481" s="106"/>
      <c r="QE481" s="106"/>
      <c r="QF481" s="106"/>
      <c r="QG481" s="106"/>
      <c r="QH481" s="106"/>
      <c r="QI481" s="106"/>
      <c r="QJ481" s="106"/>
      <c r="QK481" s="106"/>
      <c r="QL481" s="106"/>
      <c r="QM481" s="106"/>
      <c r="QN481" s="106"/>
      <c r="QO481" s="106"/>
      <c r="QP481" s="106"/>
      <c r="QQ481" s="106"/>
      <c r="QR481" s="106"/>
      <c r="QS481" s="106"/>
      <c r="QT481" s="106"/>
      <c r="QU481" s="106"/>
      <c r="QV481" s="106"/>
      <c r="QW481" s="106"/>
      <c r="QX481" s="106"/>
      <c r="QY481" s="106"/>
      <c r="QZ481" s="106"/>
      <c r="RA481" s="106"/>
      <c r="RB481" s="106"/>
      <c r="RC481" s="106"/>
      <c r="RD481" s="106"/>
      <c r="RE481" s="106"/>
      <c r="RF481" s="106"/>
      <c r="RG481" s="106"/>
      <c r="RH481" s="106"/>
      <c r="RI481" s="106"/>
      <c r="RJ481" s="106"/>
      <c r="RK481" s="106"/>
      <c r="RL481" s="106"/>
      <c r="RM481" s="106"/>
      <c r="RN481" s="106"/>
      <c r="RO481" s="106"/>
      <c r="RP481" s="106"/>
      <c r="RQ481" s="106"/>
      <c r="RR481" s="106"/>
    </row>
    <row r="482" spans="1:486" x14ac:dyDescent="0.3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14"/>
      <c r="Q482" s="114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06"/>
      <c r="EZ482" s="106"/>
      <c r="FA482" s="106"/>
      <c r="FB482" s="106"/>
      <c r="FC482" s="106"/>
      <c r="FD482" s="106"/>
      <c r="FE482" s="106"/>
      <c r="FF482" s="106"/>
      <c r="FG482" s="106"/>
      <c r="FH482" s="106"/>
      <c r="FI482" s="106"/>
      <c r="FJ482" s="106"/>
      <c r="FK482" s="106"/>
      <c r="FL482" s="106"/>
      <c r="FM482" s="106"/>
      <c r="FN482" s="106"/>
      <c r="FO482" s="106"/>
      <c r="FP482" s="106"/>
      <c r="FQ482" s="106"/>
      <c r="FR482" s="106"/>
      <c r="FS482" s="106"/>
      <c r="FT482" s="106"/>
      <c r="FU482" s="106"/>
      <c r="FV482" s="106"/>
      <c r="FW482" s="106"/>
      <c r="FX482" s="106"/>
      <c r="FY482" s="106"/>
      <c r="FZ482" s="106"/>
      <c r="GA482" s="106"/>
      <c r="GB482" s="106"/>
      <c r="GC482" s="106"/>
      <c r="GD482" s="106"/>
      <c r="GE482" s="106"/>
      <c r="GF482" s="106"/>
      <c r="GG482" s="106"/>
      <c r="GH482" s="106"/>
      <c r="GI482" s="106"/>
      <c r="GJ482" s="106"/>
      <c r="GK482" s="106"/>
      <c r="GL482" s="106"/>
      <c r="GM482" s="106"/>
      <c r="GN482" s="106"/>
      <c r="GO482" s="106"/>
      <c r="GP482" s="106"/>
      <c r="GQ482" s="106"/>
      <c r="GR482" s="106"/>
      <c r="GS482" s="106"/>
      <c r="GT482" s="106"/>
      <c r="GU482" s="106"/>
      <c r="GV482" s="106"/>
      <c r="GW482" s="106"/>
      <c r="GX482" s="106"/>
      <c r="GY482" s="106"/>
      <c r="GZ482" s="106"/>
      <c r="HA482" s="106"/>
      <c r="HB482" s="106"/>
      <c r="HC482" s="106"/>
      <c r="HD482" s="106"/>
      <c r="HE482" s="106"/>
      <c r="HF482" s="106"/>
      <c r="HG482" s="106"/>
      <c r="HH482" s="106"/>
      <c r="HI482" s="106"/>
      <c r="HJ482" s="106"/>
      <c r="HK482" s="106"/>
      <c r="HL482" s="106"/>
      <c r="HM482" s="106"/>
      <c r="HN482" s="106"/>
      <c r="HO482" s="106"/>
      <c r="HP482" s="106"/>
      <c r="HQ482" s="106"/>
      <c r="HR482" s="106"/>
      <c r="HS482" s="106"/>
      <c r="HT482" s="106"/>
      <c r="HU482" s="106"/>
      <c r="HV482" s="106"/>
      <c r="HW482" s="106"/>
      <c r="HX482" s="106"/>
      <c r="HY482" s="106"/>
      <c r="HZ482" s="106"/>
      <c r="IA482" s="106"/>
      <c r="IB482" s="106"/>
      <c r="IC482" s="106"/>
      <c r="ID482" s="106"/>
      <c r="IE482" s="106"/>
      <c r="IF482" s="106"/>
      <c r="IG482" s="106"/>
      <c r="IH482" s="106"/>
      <c r="II482" s="106"/>
      <c r="IJ482" s="106"/>
      <c r="IK482" s="106"/>
      <c r="IL482" s="106"/>
      <c r="IM482" s="106"/>
      <c r="IN482" s="106"/>
      <c r="IO482" s="106"/>
      <c r="IP482" s="106"/>
      <c r="IQ482" s="106"/>
      <c r="IR482" s="106"/>
      <c r="IS482" s="106"/>
      <c r="IT482" s="106"/>
      <c r="IU482" s="106"/>
      <c r="IV482" s="106"/>
      <c r="IW482" s="106"/>
      <c r="IX482" s="106"/>
      <c r="IY482" s="106"/>
      <c r="IZ482" s="106"/>
      <c r="JA482" s="106"/>
      <c r="JB482" s="106"/>
      <c r="JC482" s="106"/>
      <c r="JD482" s="106"/>
      <c r="JE482" s="106"/>
      <c r="JF482" s="106"/>
      <c r="JG482" s="106"/>
      <c r="JH482" s="106"/>
      <c r="JI482" s="106"/>
      <c r="JJ482" s="106"/>
      <c r="JK482" s="106"/>
      <c r="JL482" s="106"/>
      <c r="JM482" s="106"/>
      <c r="JN482" s="106"/>
      <c r="JO482" s="106"/>
      <c r="JP482" s="106"/>
      <c r="JQ482" s="106"/>
      <c r="JR482" s="106"/>
      <c r="JS482" s="106"/>
      <c r="JT482" s="106"/>
      <c r="JU482" s="106"/>
      <c r="JV482" s="106"/>
      <c r="JW482" s="106"/>
      <c r="JX482" s="106"/>
      <c r="JY482" s="106"/>
      <c r="JZ482" s="106"/>
      <c r="KA482" s="106"/>
      <c r="KB482" s="106"/>
      <c r="KC482" s="106"/>
      <c r="KD482" s="106"/>
      <c r="KE482" s="106"/>
      <c r="KF482" s="106"/>
      <c r="KG482" s="106"/>
      <c r="KH482" s="106"/>
      <c r="KI482" s="106"/>
      <c r="KJ482" s="106"/>
      <c r="KK482" s="106"/>
      <c r="KL482" s="106"/>
      <c r="KM482" s="106"/>
      <c r="KN482" s="106"/>
      <c r="KO482" s="106"/>
      <c r="KP482" s="106"/>
      <c r="KQ482" s="106"/>
      <c r="KR482" s="106"/>
      <c r="KS482" s="106"/>
      <c r="KT482" s="106"/>
      <c r="KU482" s="106"/>
      <c r="KV482" s="106"/>
      <c r="KW482" s="106"/>
      <c r="KX482" s="106"/>
      <c r="KY482" s="106"/>
      <c r="KZ482" s="106"/>
      <c r="LA482" s="106"/>
      <c r="LB482" s="106"/>
      <c r="LC482" s="106"/>
      <c r="LD482" s="106"/>
      <c r="LE482" s="106"/>
      <c r="LF482" s="106"/>
      <c r="LG482" s="106"/>
      <c r="LH482" s="106"/>
      <c r="LI482" s="106"/>
      <c r="LJ482" s="106"/>
      <c r="LK482" s="106"/>
      <c r="LL482" s="106"/>
      <c r="LM482" s="106"/>
      <c r="LN482" s="106"/>
      <c r="LO482" s="106"/>
      <c r="LP482" s="106"/>
      <c r="LQ482" s="106"/>
      <c r="LR482" s="106"/>
      <c r="LS482" s="106"/>
      <c r="LT482" s="106"/>
      <c r="LU482" s="106"/>
      <c r="LV482" s="106"/>
      <c r="LW482" s="106"/>
      <c r="LX482" s="106"/>
      <c r="LY482" s="106"/>
      <c r="LZ482" s="106"/>
      <c r="MA482" s="106"/>
      <c r="MB482" s="106"/>
      <c r="MC482" s="106"/>
      <c r="MD482" s="106"/>
      <c r="ME482" s="106"/>
      <c r="MF482" s="106"/>
      <c r="MG482" s="106"/>
      <c r="MH482" s="106"/>
      <c r="MI482" s="106"/>
      <c r="MJ482" s="106"/>
      <c r="MK482" s="106"/>
      <c r="ML482" s="106"/>
      <c r="MM482" s="106"/>
      <c r="MN482" s="106"/>
      <c r="MO482" s="106"/>
      <c r="MP482" s="106"/>
      <c r="MQ482" s="106"/>
      <c r="MR482" s="106"/>
      <c r="MS482" s="106"/>
      <c r="MT482" s="106"/>
      <c r="MU482" s="106"/>
      <c r="MV482" s="106"/>
      <c r="MW482" s="106"/>
      <c r="MX482" s="106"/>
      <c r="MY482" s="106"/>
      <c r="MZ482" s="106"/>
      <c r="NA482" s="106"/>
      <c r="NB482" s="106"/>
      <c r="NC482" s="106"/>
      <c r="ND482" s="106"/>
      <c r="NE482" s="106"/>
      <c r="NF482" s="106"/>
      <c r="NG482" s="106"/>
      <c r="NH482" s="106"/>
      <c r="NI482" s="106"/>
      <c r="NJ482" s="106"/>
      <c r="NK482" s="106"/>
      <c r="NL482" s="106"/>
      <c r="NM482" s="106"/>
      <c r="NN482" s="106"/>
      <c r="NO482" s="106"/>
      <c r="NP482" s="106"/>
      <c r="NQ482" s="106"/>
      <c r="NR482" s="106"/>
      <c r="NS482" s="106"/>
      <c r="NT482" s="106"/>
      <c r="NU482" s="106"/>
      <c r="NV482" s="106"/>
      <c r="NW482" s="106"/>
      <c r="NX482" s="106"/>
      <c r="NY482" s="106"/>
      <c r="NZ482" s="106"/>
      <c r="OA482" s="106"/>
      <c r="OB482" s="106"/>
      <c r="OC482" s="106"/>
      <c r="OD482" s="106"/>
      <c r="OE482" s="106"/>
      <c r="OF482" s="106"/>
      <c r="OG482" s="106"/>
      <c r="OH482" s="106"/>
      <c r="OI482" s="106"/>
      <c r="OJ482" s="106"/>
      <c r="OK482" s="106"/>
      <c r="OL482" s="106"/>
      <c r="OM482" s="106"/>
      <c r="ON482" s="106"/>
      <c r="OO482" s="106"/>
      <c r="OP482" s="106"/>
      <c r="OQ482" s="106"/>
      <c r="OR482" s="106"/>
      <c r="OS482" s="106"/>
      <c r="OT482" s="106"/>
      <c r="OU482" s="106"/>
      <c r="OV482" s="106"/>
      <c r="OW482" s="106"/>
      <c r="OX482" s="106"/>
      <c r="OY482" s="106"/>
      <c r="OZ482" s="106"/>
      <c r="PA482" s="106"/>
      <c r="PB482" s="106"/>
      <c r="PC482" s="106"/>
      <c r="PD482" s="106"/>
      <c r="PE482" s="106"/>
      <c r="PF482" s="106"/>
      <c r="PG482" s="106"/>
      <c r="PH482" s="106"/>
      <c r="PI482" s="106"/>
      <c r="PJ482" s="106"/>
      <c r="PK482" s="106"/>
      <c r="PL482" s="106"/>
      <c r="PM482" s="106"/>
      <c r="PN482" s="106"/>
      <c r="PO482" s="106"/>
      <c r="PP482" s="106"/>
      <c r="PQ482" s="106"/>
      <c r="PR482" s="106"/>
      <c r="PS482" s="106"/>
      <c r="PT482" s="106"/>
      <c r="PU482" s="106"/>
      <c r="PV482" s="106"/>
      <c r="PW482" s="106"/>
      <c r="PX482" s="106"/>
      <c r="PY482" s="106"/>
      <c r="PZ482" s="106"/>
      <c r="QA482" s="106"/>
      <c r="QB482" s="106"/>
      <c r="QC482" s="106"/>
      <c r="QD482" s="106"/>
      <c r="QE482" s="106"/>
      <c r="QF482" s="106"/>
      <c r="QG482" s="106"/>
      <c r="QH482" s="106"/>
      <c r="QI482" s="106"/>
      <c r="QJ482" s="106"/>
      <c r="QK482" s="106"/>
      <c r="QL482" s="106"/>
      <c r="QM482" s="106"/>
      <c r="QN482" s="106"/>
      <c r="QO482" s="106"/>
      <c r="QP482" s="106"/>
      <c r="QQ482" s="106"/>
      <c r="QR482" s="106"/>
      <c r="QS482" s="106"/>
      <c r="QT482" s="106"/>
      <c r="QU482" s="106"/>
      <c r="QV482" s="106"/>
      <c r="QW482" s="106"/>
      <c r="QX482" s="106"/>
      <c r="QY482" s="106"/>
      <c r="QZ482" s="106"/>
      <c r="RA482" s="106"/>
      <c r="RB482" s="106"/>
      <c r="RC482" s="106"/>
      <c r="RD482" s="106"/>
      <c r="RE482" s="106"/>
      <c r="RF482" s="106"/>
      <c r="RG482" s="106"/>
      <c r="RH482" s="106"/>
      <c r="RI482" s="106"/>
      <c r="RJ482" s="106"/>
      <c r="RK482" s="106"/>
      <c r="RL482" s="106"/>
      <c r="RM482" s="106"/>
      <c r="RN482" s="106"/>
      <c r="RO482" s="106"/>
      <c r="RP482" s="106"/>
      <c r="RQ482" s="106"/>
      <c r="RR482" s="106"/>
    </row>
    <row r="483" spans="1:486" x14ac:dyDescent="0.3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14"/>
      <c r="Q483" s="114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06"/>
      <c r="EZ483" s="106"/>
      <c r="FA483" s="106"/>
      <c r="FB483" s="106"/>
      <c r="FC483" s="106"/>
      <c r="FD483" s="106"/>
      <c r="FE483" s="106"/>
      <c r="FF483" s="106"/>
      <c r="FG483" s="106"/>
      <c r="FH483" s="106"/>
      <c r="FI483" s="106"/>
      <c r="FJ483" s="106"/>
      <c r="FK483" s="106"/>
      <c r="FL483" s="106"/>
      <c r="FM483" s="106"/>
      <c r="FN483" s="106"/>
      <c r="FO483" s="106"/>
      <c r="FP483" s="106"/>
      <c r="FQ483" s="106"/>
      <c r="FR483" s="106"/>
      <c r="FS483" s="106"/>
      <c r="FT483" s="106"/>
      <c r="FU483" s="106"/>
      <c r="FV483" s="106"/>
      <c r="FW483" s="106"/>
      <c r="FX483" s="106"/>
      <c r="FY483" s="106"/>
      <c r="FZ483" s="106"/>
      <c r="GA483" s="106"/>
      <c r="GB483" s="106"/>
      <c r="GC483" s="106"/>
      <c r="GD483" s="106"/>
      <c r="GE483" s="106"/>
      <c r="GF483" s="106"/>
      <c r="GG483" s="106"/>
      <c r="GH483" s="106"/>
      <c r="GI483" s="106"/>
      <c r="GJ483" s="106"/>
      <c r="GK483" s="106"/>
      <c r="GL483" s="106"/>
      <c r="GM483" s="106"/>
      <c r="GN483" s="106"/>
      <c r="GO483" s="106"/>
      <c r="GP483" s="106"/>
      <c r="GQ483" s="106"/>
      <c r="GR483" s="106"/>
      <c r="GS483" s="106"/>
      <c r="GT483" s="106"/>
      <c r="GU483" s="106"/>
      <c r="GV483" s="106"/>
      <c r="GW483" s="106"/>
      <c r="GX483" s="106"/>
      <c r="GY483" s="106"/>
      <c r="GZ483" s="106"/>
      <c r="HA483" s="106"/>
      <c r="HB483" s="106"/>
      <c r="HC483" s="106"/>
      <c r="HD483" s="106"/>
      <c r="HE483" s="106"/>
      <c r="HF483" s="106"/>
      <c r="HG483" s="106"/>
      <c r="HH483" s="106"/>
      <c r="HI483" s="106"/>
      <c r="HJ483" s="106"/>
      <c r="HK483" s="106"/>
      <c r="HL483" s="106"/>
      <c r="HM483" s="106"/>
      <c r="HN483" s="106"/>
      <c r="HO483" s="106"/>
      <c r="HP483" s="106"/>
      <c r="HQ483" s="106"/>
      <c r="HR483" s="106"/>
      <c r="HS483" s="106"/>
      <c r="HT483" s="106"/>
      <c r="HU483" s="106"/>
      <c r="HV483" s="106"/>
      <c r="HW483" s="106"/>
      <c r="HX483" s="106"/>
      <c r="HY483" s="106"/>
      <c r="HZ483" s="106"/>
      <c r="IA483" s="106"/>
      <c r="IB483" s="106"/>
      <c r="IC483" s="106"/>
      <c r="ID483" s="106"/>
      <c r="IE483" s="106"/>
      <c r="IF483" s="106"/>
      <c r="IG483" s="106"/>
      <c r="IH483" s="106"/>
      <c r="II483" s="106"/>
      <c r="IJ483" s="106"/>
      <c r="IK483" s="106"/>
      <c r="IL483" s="106"/>
      <c r="IM483" s="106"/>
      <c r="IN483" s="106"/>
      <c r="IO483" s="106"/>
      <c r="IP483" s="106"/>
      <c r="IQ483" s="106"/>
      <c r="IR483" s="106"/>
      <c r="IS483" s="106"/>
      <c r="IT483" s="106"/>
      <c r="IU483" s="106"/>
      <c r="IV483" s="106"/>
      <c r="IW483" s="106"/>
      <c r="IX483" s="106"/>
      <c r="IY483" s="106"/>
      <c r="IZ483" s="106"/>
      <c r="JA483" s="106"/>
      <c r="JB483" s="106"/>
      <c r="JC483" s="106"/>
      <c r="JD483" s="106"/>
      <c r="JE483" s="106"/>
      <c r="JF483" s="106"/>
      <c r="JG483" s="106"/>
      <c r="JH483" s="106"/>
      <c r="JI483" s="106"/>
      <c r="JJ483" s="106"/>
      <c r="JK483" s="106"/>
      <c r="JL483" s="106"/>
      <c r="JM483" s="106"/>
      <c r="JN483" s="106"/>
      <c r="JO483" s="106"/>
      <c r="JP483" s="106"/>
      <c r="JQ483" s="106"/>
      <c r="JR483" s="106"/>
      <c r="JS483" s="106"/>
      <c r="JT483" s="106"/>
      <c r="JU483" s="106"/>
      <c r="JV483" s="106"/>
      <c r="JW483" s="106"/>
      <c r="JX483" s="106"/>
      <c r="JY483" s="106"/>
      <c r="JZ483" s="106"/>
      <c r="KA483" s="106"/>
      <c r="KB483" s="106"/>
      <c r="KC483" s="106"/>
      <c r="KD483" s="106"/>
      <c r="KE483" s="106"/>
      <c r="KF483" s="106"/>
      <c r="KG483" s="106"/>
      <c r="KH483" s="106"/>
      <c r="KI483" s="106"/>
      <c r="KJ483" s="106"/>
      <c r="KK483" s="106"/>
      <c r="KL483" s="106"/>
      <c r="KM483" s="106"/>
      <c r="KN483" s="106"/>
      <c r="KO483" s="106"/>
      <c r="KP483" s="106"/>
      <c r="KQ483" s="106"/>
      <c r="KR483" s="106"/>
      <c r="KS483" s="106"/>
      <c r="KT483" s="106"/>
      <c r="KU483" s="106"/>
      <c r="KV483" s="106"/>
      <c r="KW483" s="106"/>
      <c r="KX483" s="106"/>
      <c r="KY483" s="106"/>
      <c r="KZ483" s="106"/>
      <c r="LA483" s="106"/>
      <c r="LB483" s="106"/>
      <c r="LC483" s="106"/>
      <c r="LD483" s="106"/>
      <c r="LE483" s="106"/>
      <c r="LF483" s="106"/>
      <c r="LG483" s="106"/>
      <c r="LH483" s="106"/>
      <c r="LI483" s="106"/>
      <c r="LJ483" s="106"/>
      <c r="LK483" s="106"/>
      <c r="LL483" s="106"/>
      <c r="LM483" s="106"/>
      <c r="LN483" s="106"/>
      <c r="LO483" s="106"/>
      <c r="LP483" s="106"/>
      <c r="LQ483" s="106"/>
      <c r="LR483" s="106"/>
      <c r="LS483" s="106"/>
      <c r="LT483" s="106"/>
      <c r="LU483" s="106"/>
      <c r="LV483" s="106"/>
      <c r="LW483" s="106"/>
      <c r="LX483" s="106"/>
      <c r="LY483" s="106"/>
      <c r="LZ483" s="106"/>
      <c r="MA483" s="106"/>
      <c r="MB483" s="106"/>
      <c r="MC483" s="106"/>
      <c r="MD483" s="106"/>
      <c r="ME483" s="106"/>
      <c r="MF483" s="106"/>
      <c r="MG483" s="106"/>
      <c r="MH483" s="106"/>
      <c r="MI483" s="106"/>
      <c r="MJ483" s="106"/>
      <c r="MK483" s="106"/>
      <c r="ML483" s="106"/>
      <c r="MM483" s="106"/>
      <c r="MN483" s="106"/>
      <c r="MO483" s="106"/>
      <c r="MP483" s="106"/>
      <c r="MQ483" s="106"/>
      <c r="MR483" s="106"/>
      <c r="MS483" s="106"/>
      <c r="MT483" s="106"/>
      <c r="MU483" s="106"/>
      <c r="MV483" s="106"/>
      <c r="MW483" s="106"/>
      <c r="MX483" s="106"/>
      <c r="MY483" s="106"/>
      <c r="MZ483" s="106"/>
      <c r="NA483" s="106"/>
      <c r="NB483" s="106"/>
      <c r="NC483" s="106"/>
      <c r="ND483" s="106"/>
      <c r="NE483" s="106"/>
      <c r="NF483" s="106"/>
      <c r="NG483" s="106"/>
      <c r="NH483" s="106"/>
      <c r="NI483" s="106"/>
      <c r="NJ483" s="106"/>
      <c r="NK483" s="106"/>
      <c r="NL483" s="106"/>
      <c r="NM483" s="106"/>
      <c r="NN483" s="106"/>
      <c r="NO483" s="106"/>
      <c r="NP483" s="106"/>
      <c r="NQ483" s="106"/>
      <c r="NR483" s="106"/>
      <c r="NS483" s="106"/>
      <c r="NT483" s="106"/>
      <c r="NU483" s="106"/>
      <c r="NV483" s="106"/>
      <c r="NW483" s="106"/>
      <c r="NX483" s="106"/>
      <c r="NY483" s="106"/>
      <c r="NZ483" s="106"/>
      <c r="OA483" s="106"/>
      <c r="OB483" s="106"/>
      <c r="OC483" s="106"/>
      <c r="OD483" s="106"/>
      <c r="OE483" s="106"/>
      <c r="OF483" s="106"/>
      <c r="OG483" s="106"/>
      <c r="OH483" s="106"/>
      <c r="OI483" s="106"/>
      <c r="OJ483" s="106"/>
      <c r="OK483" s="106"/>
      <c r="OL483" s="106"/>
      <c r="OM483" s="106"/>
      <c r="ON483" s="106"/>
      <c r="OO483" s="106"/>
      <c r="OP483" s="106"/>
      <c r="OQ483" s="106"/>
      <c r="OR483" s="106"/>
      <c r="OS483" s="106"/>
      <c r="OT483" s="106"/>
      <c r="OU483" s="106"/>
      <c r="OV483" s="106"/>
      <c r="OW483" s="106"/>
      <c r="OX483" s="106"/>
      <c r="OY483" s="106"/>
      <c r="OZ483" s="106"/>
      <c r="PA483" s="106"/>
      <c r="PB483" s="106"/>
      <c r="PC483" s="106"/>
      <c r="PD483" s="106"/>
      <c r="PE483" s="106"/>
      <c r="PF483" s="106"/>
      <c r="PG483" s="106"/>
      <c r="PH483" s="106"/>
      <c r="PI483" s="106"/>
      <c r="PJ483" s="106"/>
      <c r="PK483" s="106"/>
      <c r="PL483" s="106"/>
      <c r="PM483" s="106"/>
      <c r="PN483" s="106"/>
      <c r="PO483" s="106"/>
      <c r="PP483" s="106"/>
      <c r="PQ483" s="106"/>
      <c r="PR483" s="106"/>
      <c r="PS483" s="106"/>
      <c r="PT483" s="106"/>
      <c r="PU483" s="106"/>
      <c r="PV483" s="106"/>
      <c r="PW483" s="106"/>
      <c r="PX483" s="106"/>
      <c r="PY483" s="106"/>
      <c r="PZ483" s="106"/>
      <c r="QA483" s="106"/>
      <c r="QB483" s="106"/>
      <c r="QC483" s="106"/>
      <c r="QD483" s="106"/>
      <c r="QE483" s="106"/>
      <c r="QF483" s="106"/>
      <c r="QG483" s="106"/>
      <c r="QH483" s="106"/>
      <c r="QI483" s="106"/>
      <c r="QJ483" s="106"/>
      <c r="QK483" s="106"/>
      <c r="QL483" s="106"/>
      <c r="QM483" s="106"/>
      <c r="QN483" s="106"/>
      <c r="QO483" s="106"/>
      <c r="QP483" s="106"/>
      <c r="QQ483" s="106"/>
      <c r="QR483" s="106"/>
      <c r="QS483" s="106"/>
      <c r="QT483" s="106"/>
      <c r="QU483" s="106"/>
      <c r="QV483" s="106"/>
      <c r="QW483" s="106"/>
      <c r="QX483" s="106"/>
      <c r="QY483" s="106"/>
      <c r="QZ483" s="106"/>
      <c r="RA483" s="106"/>
      <c r="RB483" s="106"/>
      <c r="RC483" s="106"/>
      <c r="RD483" s="106"/>
      <c r="RE483" s="106"/>
      <c r="RF483" s="106"/>
      <c r="RG483" s="106"/>
      <c r="RH483" s="106"/>
      <c r="RI483" s="106"/>
      <c r="RJ483" s="106"/>
      <c r="RK483" s="106"/>
      <c r="RL483" s="106"/>
      <c r="RM483" s="106"/>
      <c r="RN483" s="106"/>
      <c r="RO483" s="106"/>
      <c r="RP483" s="106"/>
      <c r="RQ483" s="106"/>
      <c r="RR483" s="106"/>
    </row>
    <row r="484" spans="1:486" x14ac:dyDescent="0.3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14"/>
      <c r="Q484" s="114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06"/>
      <c r="EZ484" s="106"/>
      <c r="FA484" s="106"/>
      <c r="FB484" s="106"/>
      <c r="FC484" s="106"/>
      <c r="FD484" s="106"/>
      <c r="FE484" s="106"/>
      <c r="FF484" s="106"/>
      <c r="FG484" s="106"/>
      <c r="FH484" s="106"/>
      <c r="FI484" s="106"/>
      <c r="FJ484" s="106"/>
      <c r="FK484" s="106"/>
      <c r="FL484" s="106"/>
      <c r="FM484" s="106"/>
      <c r="FN484" s="106"/>
      <c r="FO484" s="106"/>
      <c r="FP484" s="106"/>
      <c r="FQ484" s="106"/>
      <c r="FR484" s="106"/>
      <c r="FS484" s="106"/>
      <c r="FT484" s="106"/>
      <c r="FU484" s="106"/>
      <c r="FV484" s="106"/>
      <c r="FW484" s="106"/>
      <c r="FX484" s="106"/>
      <c r="FY484" s="106"/>
      <c r="FZ484" s="106"/>
      <c r="GA484" s="106"/>
      <c r="GB484" s="106"/>
      <c r="GC484" s="106"/>
      <c r="GD484" s="106"/>
      <c r="GE484" s="106"/>
      <c r="GF484" s="106"/>
      <c r="GG484" s="106"/>
      <c r="GH484" s="106"/>
      <c r="GI484" s="106"/>
      <c r="GJ484" s="106"/>
      <c r="GK484" s="106"/>
      <c r="GL484" s="106"/>
      <c r="GM484" s="106"/>
      <c r="GN484" s="106"/>
      <c r="GO484" s="106"/>
      <c r="GP484" s="106"/>
      <c r="GQ484" s="106"/>
      <c r="GR484" s="106"/>
      <c r="GS484" s="106"/>
      <c r="GT484" s="106"/>
      <c r="GU484" s="106"/>
      <c r="GV484" s="106"/>
      <c r="GW484" s="106"/>
      <c r="GX484" s="106"/>
      <c r="GY484" s="106"/>
      <c r="GZ484" s="106"/>
      <c r="HA484" s="106"/>
      <c r="HB484" s="106"/>
      <c r="HC484" s="106"/>
      <c r="HD484" s="106"/>
      <c r="HE484" s="106"/>
      <c r="HF484" s="106"/>
      <c r="HG484" s="106"/>
      <c r="HH484" s="106"/>
      <c r="HI484" s="106"/>
      <c r="HJ484" s="106"/>
      <c r="HK484" s="106"/>
      <c r="HL484" s="106"/>
      <c r="HM484" s="106"/>
      <c r="HN484" s="106"/>
      <c r="HO484" s="106"/>
      <c r="HP484" s="106"/>
      <c r="HQ484" s="106"/>
      <c r="HR484" s="106"/>
      <c r="HS484" s="106"/>
      <c r="HT484" s="106"/>
      <c r="HU484" s="106"/>
      <c r="HV484" s="106"/>
      <c r="HW484" s="106"/>
      <c r="HX484" s="106"/>
      <c r="HY484" s="106"/>
      <c r="HZ484" s="106"/>
      <c r="IA484" s="106"/>
      <c r="IB484" s="106"/>
      <c r="IC484" s="106"/>
      <c r="ID484" s="106"/>
      <c r="IE484" s="106"/>
      <c r="IF484" s="106"/>
      <c r="IG484" s="106"/>
      <c r="IH484" s="106"/>
      <c r="II484" s="106"/>
      <c r="IJ484" s="106"/>
      <c r="IK484" s="106"/>
      <c r="IL484" s="106"/>
      <c r="IM484" s="106"/>
      <c r="IN484" s="106"/>
      <c r="IO484" s="106"/>
      <c r="IP484" s="106"/>
      <c r="IQ484" s="106"/>
      <c r="IR484" s="106"/>
      <c r="IS484" s="106"/>
      <c r="IT484" s="106"/>
      <c r="IU484" s="106"/>
      <c r="IV484" s="106"/>
      <c r="IW484" s="106"/>
      <c r="IX484" s="106"/>
      <c r="IY484" s="106"/>
      <c r="IZ484" s="106"/>
      <c r="JA484" s="106"/>
      <c r="JB484" s="106"/>
      <c r="JC484" s="106"/>
      <c r="JD484" s="106"/>
      <c r="JE484" s="106"/>
      <c r="JF484" s="106"/>
      <c r="JG484" s="106"/>
      <c r="JH484" s="106"/>
      <c r="JI484" s="106"/>
      <c r="JJ484" s="106"/>
      <c r="JK484" s="106"/>
      <c r="JL484" s="106"/>
      <c r="JM484" s="106"/>
      <c r="JN484" s="106"/>
      <c r="JO484" s="106"/>
      <c r="JP484" s="106"/>
      <c r="JQ484" s="106"/>
      <c r="JR484" s="106"/>
      <c r="JS484" s="106"/>
      <c r="JT484" s="106"/>
      <c r="JU484" s="106"/>
      <c r="JV484" s="106"/>
      <c r="JW484" s="106"/>
      <c r="JX484" s="106"/>
      <c r="JY484" s="106"/>
      <c r="JZ484" s="106"/>
      <c r="KA484" s="106"/>
      <c r="KB484" s="106"/>
      <c r="KC484" s="106"/>
      <c r="KD484" s="106"/>
      <c r="KE484" s="106"/>
      <c r="KF484" s="106"/>
      <c r="KG484" s="106"/>
      <c r="KH484" s="106"/>
      <c r="KI484" s="106"/>
      <c r="KJ484" s="106"/>
      <c r="KK484" s="106"/>
      <c r="KL484" s="106"/>
      <c r="KM484" s="106"/>
      <c r="KN484" s="106"/>
      <c r="KO484" s="106"/>
      <c r="KP484" s="106"/>
      <c r="KQ484" s="106"/>
      <c r="KR484" s="106"/>
      <c r="KS484" s="106"/>
      <c r="KT484" s="106"/>
      <c r="KU484" s="106"/>
      <c r="KV484" s="106"/>
      <c r="KW484" s="106"/>
      <c r="KX484" s="106"/>
      <c r="KY484" s="106"/>
      <c r="KZ484" s="106"/>
      <c r="LA484" s="106"/>
      <c r="LB484" s="106"/>
      <c r="LC484" s="106"/>
      <c r="LD484" s="106"/>
      <c r="LE484" s="106"/>
      <c r="LF484" s="106"/>
      <c r="LG484" s="106"/>
      <c r="LH484" s="106"/>
      <c r="LI484" s="106"/>
      <c r="LJ484" s="106"/>
      <c r="LK484" s="106"/>
      <c r="LL484" s="106"/>
      <c r="LM484" s="106"/>
      <c r="LN484" s="106"/>
      <c r="LO484" s="106"/>
      <c r="LP484" s="106"/>
      <c r="LQ484" s="106"/>
      <c r="LR484" s="106"/>
      <c r="LS484" s="106"/>
      <c r="LT484" s="106"/>
      <c r="LU484" s="106"/>
      <c r="LV484" s="106"/>
      <c r="LW484" s="106"/>
      <c r="LX484" s="106"/>
      <c r="LY484" s="106"/>
      <c r="LZ484" s="106"/>
      <c r="MA484" s="106"/>
      <c r="MB484" s="106"/>
      <c r="MC484" s="106"/>
      <c r="MD484" s="106"/>
      <c r="ME484" s="106"/>
      <c r="MF484" s="106"/>
      <c r="MG484" s="106"/>
      <c r="MH484" s="106"/>
      <c r="MI484" s="106"/>
      <c r="MJ484" s="106"/>
      <c r="MK484" s="106"/>
      <c r="ML484" s="106"/>
      <c r="MM484" s="106"/>
      <c r="MN484" s="106"/>
      <c r="MO484" s="106"/>
      <c r="MP484" s="106"/>
      <c r="MQ484" s="106"/>
      <c r="MR484" s="106"/>
      <c r="MS484" s="106"/>
      <c r="MT484" s="106"/>
      <c r="MU484" s="106"/>
      <c r="MV484" s="106"/>
      <c r="MW484" s="106"/>
      <c r="MX484" s="106"/>
      <c r="MY484" s="106"/>
      <c r="MZ484" s="106"/>
      <c r="NA484" s="106"/>
      <c r="NB484" s="106"/>
      <c r="NC484" s="106"/>
      <c r="ND484" s="106"/>
      <c r="NE484" s="106"/>
      <c r="NF484" s="106"/>
      <c r="NG484" s="106"/>
      <c r="NH484" s="106"/>
      <c r="NI484" s="106"/>
      <c r="NJ484" s="106"/>
      <c r="NK484" s="106"/>
      <c r="NL484" s="106"/>
      <c r="NM484" s="106"/>
      <c r="NN484" s="106"/>
      <c r="NO484" s="106"/>
      <c r="NP484" s="106"/>
      <c r="NQ484" s="106"/>
      <c r="NR484" s="106"/>
      <c r="NS484" s="106"/>
      <c r="NT484" s="106"/>
      <c r="NU484" s="106"/>
      <c r="NV484" s="106"/>
      <c r="NW484" s="106"/>
      <c r="NX484" s="106"/>
      <c r="NY484" s="106"/>
      <c r="NZ484" s="106"/>
      <c r="OA484" s="106"/>
      <c r="OB484" s="106"/>
      <c r="OC484" s="106"/>
      <c r="OD484" s="106"/>
      <c r="OE484" s="106"/>
      <c r="OF484" s="106"/>
      <c r="OG484" s="106"/>
      <c r="OH484" s="106"/>
      <c r="OI484" s="106"/>
      <c r="OJ484" s="106"/>
      <c r="OK484" s="106"/>
      <c r="OL484" s="106"/>
      <c r="OM484" s="106"/>
      <c r="ON484" s="106"/>
      <c r="OO484" s="106"/>
      <c r="OP484" s="106"/>
      <c r="OQ484" s="106"/>
      <c r="OR484" s="106"/>
      <c r="OS484" s="106"/>
      <c r="OT484" s="106"/>
      <c r="OU484" s="106"/>
      <c r="OV484" s="106"/>
      <c r="OW484" s="106"/>
      <c r="OX484" s="106"/>
      <c r="OY484" s="106"/>
      <c r="OZ484" s="106"/>
      <c r="PA484" s="106"/>
      <c r="PB484" s="106"/>
      <c r="PC484" s="106"/>
      <c r="PD484" s="106"/>
      <c r="PE484" s="106"/>
      <c r="PF484" s="106"/>
      <c r="PG484" s="106"/>
      <c r="PH484" s="106"/>
      <c r="PI484" s="106"/>
      <c r="PJ484" s="106"/>
      <c r="PK484" s="106"/>
      <c r="PL484" s="106"/>
      <c r="PM484" s="106"/>
      <c r="PN484" s="106"/>
      <c r="PO484" s="106"/>
      <c r="PP484" s="106"/>
      <c r="PQ484" s="106"/>
      <c r="PR484" s="106"/>
      <c r="PS484" s="106"/>
      <c r="PT484" s="106"/>
      <c r="PU484" s="106"/>
      <c r="PV484" s="106"/>
      <c r="PW484" s="106"/>
      <c r="PX484" s="106"/>
      <c r="PY484" s="106"/>
      <c r="PZ484" s="106"/>
      <c r="QA484" s="106"/>
      <c r="QB484" s="106"/>
      <c r="QC484" s="106"/>
      <c r="QD484" s="106"/>
      <c r="QE484" s="106"/>
      <c r="QF484" s="106"/>
      <c r="QG484" s="106"/>
      <c r="QH484" s="106"/>
      <c r="QI484" s="106"/>
      <c r="QJ484" s="106"/>
      <c r="QK484" s="106"/>
      <c r="QL484" s="106"/>
      <c r="QM484" s="106"/>
      <c r="QN484" s="106"/>
      <c r="QO484" s="106"/>
      <c r="QP484" s="106"/>
      <c r="QQ484" s="106"/>
      <c r="QR484" s="106"/>
      <c r="QS484" s="106"/>
      <c r="QT484" s="106"/>
      <c r="QU484" s="106"/>
      <c r="QV484" s="106"/>
      <c r="QW484" s="106"/>
      <c r="QX484" s="106"/>
      <c r="QY484" s="106"/>
      <c r="QZ484" s="106"/>
      <c r="RA484" s="106"/>
      <c r="RB484" s="106"/>
      <c r="RC484" s="106"/>
      <c r="RD484" s="106"/>
      <c r="RE484" s="106"/>
      <c r="RF484" s="106"/>
      <c r="RG484" s="106"/>
      <c r="RH484" s="106"/>
      <c r="RI484" s="106"/>
      <c r="RJ484" s="106"/>
      <c r="RK484" s="106"/>
      <c r="RL484" s="106"/>
      <c r="RM484" s="106"/>
      <c r="RN484" s="106"/>
      <c r="RO484" s="106"/>
      <c r="RP484" s="106"/>
      <c r="RQ484" s="106"/>
      <c r="RR484" s="106"/>
    </row>
    <row r="485" spans="1:486" x14ac:dyDescent="0.3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14"/>
      <c r="Q485" s="114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06"/>
      <c r="EZ485" s="106"/>
      <c r="FA485" s="106"/>
      <c r="FB485" s="106"/>
      <c r="FC485" s="106"/>
      <c r="FD485" s="106"/>
      <c r="FE485" s="106"/>
      <c r="FF485" s="106"/>
      <c r="FG485" s="106"/>
      <c r="FH485" s="106"/>
      <c r="FI485" s="106"/>
      <c r="FJ485" s="106"/>
      <c r="FK485" s="106"/>
      <c r="FL485" s="106"/>
      <c r="FM485" s="106"/>
      <c r="FN485" s="106"/>
      <c r="FO485" s="106"/>
      <c r="FP485" s="106"/>
      <c r="FQ485" s="106"/>
      <c r="FR485" s="106"/>
      <c r="FS485" s="106"/>
      <c r="FT485" s="106"/>
      <c r="FU485" s="106"/>
      <c r="FV485" s="106"/>
      <c r="FW485" s="106"/>
      <c r="FX485" s="106"/>
      <c r="FY485" s="106"/>
      <c r="FZ485" s="106"/>
      <c r="GA485" s="106"/>
      <c r="GB485" s="106"/>
      <c r="GC485" s="106"/>
      <c r="GD485" s="106"/>
      <c r="GE485" s="106"/>
      <c r="GF485" s="106"/>
      <c r="GG485" s="106"/>
      <c r="GH485" s="106"/>
      <c r="GI485" s="106"/>
      <c r="GJ485" s="106"/>
      <c r="GK485" s="106"/>
      <c r="GL485" s="106"/>
      <c r="GM485" s="106"/>
      <c r="GN485" s="106"/>
      <c r="GO485" s="106"/>
      <c r="GP485" s="106"/>
      <c r="GQ485" s="106"/>
      <c r="GR485" s="106"/>
      <c r="GS485" s="106"/>
      <c r="GT485" s="106"/>
      <c r="GU485" s="106"/>
      <c r="GV485" s="106"/>
      <c r="GW485" s="106"/>
      <c r="GX485" s="106"/>
      <c r="GY485" s="106"/>
      <c r="GZ485" s="106"/>
      <c r="HA485" s="106"/>
      <c r="HB485" s="106"/>
      <c r="HC485" s="106"/>
      <c r="HD485" s="106"/>
      <c r="HE485" s="106"/>
      <c r="HF485" s="106"/>
      <c r="HG485" s="106"/>
      <c r="HH485" s="106"/>
      <c r="HI485" s="106"/>
      <c r="HJ485" s="106"/>
      <c r="HK485" s="106"/>
      <c r="HL485" s="106"/>
      <c r="HM485" s="106"/>
      <c r="HN485" s="106"/>
      <c r="HO485" s="106"/>
      <c r="HP485" s="106"/>
      <c r="HQ485" s="106"/>
      <c r="HR485" s="106"/>
      <c r="HS485" s="106"/>
      <c r="HT485" s="106"/>
      <c r="HU485" s="106"/>
      <c r="HV485" s="106"/>
      <c r="HW485" s="106"/>
      <c r="HX485" s="106"/>
      <c r="HY485" s="106"/>
      <c r="HZ485" s="106"/>
      <c r="IA485" s="106"/>
      <c r="IB485" s="106"/>
      <c r="IC485" s="106"/>
      <c r="ID485" s="106"/>
      <c r="IE485" s="106"/>
      <c r="IF485" s="106"/>
      <c r="IG485" s="106"/>
      <c r="IH485" s="106"/>
      <c r="II485" s="106"/>
      <c r="IJ485" s="106"/>
      <c r="IK485" s="106"/>
      <c r="IL485" s="106"/>
      <c r="IM485" s="106"/>
      <c r="IN485" s="106"/>
      <c r="IO485" s="106"/>
      <c r="IP485" s="106"/>
      <c r="IQ485" s="106"/>
      <c r="IR485" s="106"/>
      <c r="IS485" s="106"/>
      <c r="IT485" s="106"/>
      <c r="IU485" s="106"/>
      <c r="IV485" s="106"/>
      <c r="IW485" s="106"/>
      <c r="IX485" s="106"/>
      <c r="IY485" s="106"/>
      <c r="IZ485" s="106"/>
      <c r="JA485" s="106"/>
      <c r="JB485" s="106"/>
      <c r="JC485" s="106"/>
      <c r="JD485" s="106"/>
      <c r="JE485" s="106"/>
      <c r="JF485" s="106"/>
      <c r="JG485" s="106"/>
      <c r="JH485" s="106"/>
      <c r="JI485" s="106"/>
      <c r="JJ485" s="106"/>
      <c r="JK485" s="106"/>
      <c r="JL485" s="106"/>
      <c r="JM485" s="106"/>
      <c r="JN485" s="106"/>
      <c r="JO485" s="106"/>
      <c r="JP485" s="106"/>
      <c r="JQ485" s="106"/>
      <c r="JR485" s="106"/>
      <c r="JS485" s="106"/>
      <c r="JT485" s="106"/>
      <c r="JU485" s="106"/>
      <c r="JV485" s="106"/>
      <c r="JW485" s="106"/>
      <c r="JX485" s="106"/>
      <c r="JY485" s="106"/>
      <c r="JZ485" s="106"/>
      <c r="KA485" s="106"/>
      <c r="KB485" s="106"/>
      <c r="KC485" s="106"/>
      <c r="KD485" s="106"/>
      <c r="KE485" s="106"/>
      <c r="KF485" s="106"/>
      <c r="KG485" s="106"/>
      <c r="KH485" s="106"/>
      <c r="KI485" s="106"/>
      <c r="KJ485" s="106"/>
      <c r="KK485" s="106"/>
      <c r="KL485" s="106"/>
      <c r="KM485" s="106"/>
      <c r="KN485" s="106"/>
      <c r="KO485" s="106"/>
      <c r="KP485" s="106"/>
      <c r="KQ485" s="106"/>
      <c r="KR485" s="106"/>
      <c r="KS485" s="106"/>
      <c r="KT485" s="106"/>
      <c r="KU485" s="106"/>
      <c r="KV485" s="106"/>
      <c r="KW485" s="106"/>
      <c r="KX485" s="106"/>
      <c r="KY485" s="106"/>
      <c r="KZ485" s="106"/>
      <c r="LA485" s="106"/>
      <c r="LB485" s="106"/>
      <c r="LC485" s="106"/>
      <c r="LD485" s="106"/>
      <c r="LE485" s="106"/>
      <c r="LF485" s="106"/>
      <c r="LG485" s="106"/>
      <c r="LH485" s="106"/>
      <c r="LI485" s="106"/>
      <c r="LJ485" s="106"/>
      <c r="LK485" s="106"/>
      <c r="LL485" s="106"/>
      <c r="LM485" s="106"/>
      <c r="LN485" s="106"/>
      <c r="LO485" s="106"/>
      <c r="LP485" s="106"/>
      <c r="LQ485" s="106"/>
      <c r="LR485" s="106"/>
      <c r="LS485" s="106"/>
      <c r="LT485" s="106"/>
      <c r="LU485" s="106"/>
      <c r="LV485" s="106"/>
      <c r="LW485" s="106"/>
      <c r="LX485" s="106"/>
      <c r="LY485" s="106"/>
      <c r="LZ485" s="106"/>
      <c r="MA485" s="106"/>
      <c r="MB485" s="106"/>
      <c r="MC485" s="106"/>
      <c r="MD485" s="106"/>
      <c r="ME485" s="106"/>
      <c r="MF485" s="106"/>
      <c r="MG485" s="106"/>
      <c r="MH485" s="106"/>
      <c r="MI485" s="106"/>
      <c r="MJ485" s="106"/>
      <c r="MK485" s="106"/>
      <c r="ML485" s="106"/>
      <c r="MM485" s="106"/>
      <c r="MN485" s="106"/>
      <c r="MO485" s="106"/>
      <c r="MP485" s="106"/>
      <c r="MQ485" s="106"/>
      <c r="MR485" s="106"/>
      <c r="MS485" s="106"/>
      <c r="MT485" s="106"/>
      <c r="MU485" s="106"/>
      <c r="MV485" s="106"/>
      <c r="MW485" s="106"/>
      <c r="MX485" s="106"/>
      <c r="MY485" s="106"/>
      <c r="MZ485" s="106"/>
      <c r="NA485" s="106"/>
      <c r="NB485" s="106"/>
      <c r="NC485" s="106"/>
      <c r="ND485" s="106"/>
      <c r="NE485" s="106"/>
      <c r="NF485" s="106"/>
      <c r="NG485" s="106"/>
      <c r="NH485" s="106"/>
      <c r="NI485" s="106"/>
      <c r="NJ485" s="106"/>
      <c r="NK485" s="106"/>
      <c r="NL485" s="106"/>
      <c r="NM485" s="106"/>
      <c r="NN485" s="106"/>
      <c r="NO485" s="106"/>
      <c r="NP485" s="106"/>
      <c r="NQ485" s="106"/>
      <c r="NR485" s="106"/>
      <c r="NS485" s="106"/>
      <c r="NT485" s="106"/>
      <c r="NU485" s="106"/>
      <c r="NV485" s="106"/>
      <c r="NW485" s="106"/>
      <c r="NX485" s="106"/>
      <c r="NY485" s="106"/>
      <c r="NZ485" s="106"/>
      <c r="OA485" s="106"/>
      <c r="OB485" s="106"/>
      <c r="OC485" s="106"/>
      <c r="OD485" s="106"/>
      <c r="OE485" s="106"/>
      <c r="OF485" s="106"/>
      <c r="OG485" s="106"/>
      <c r="OH485" s="106"/>
      <c r="OI485" s="106"/>
      <c r="OJ485" s="106"/>
      <c r="OK485" s="106"/>
      <c r="OL485" s="106"/>
      <c r="OM485" s="106"/>
      <c r="ON485" s="106"/>
      <c r="OO485" s="106"/>
      <c r="OP485" s="106"/>
      <c r="OQ485" s="106"/>
      <c r="OR485" s="106"/>
      <c r="OS485" s="106"/>
      <c r="OT485" s="106"/>
      <c r="OU485" s="106"/>
      <c r="OV485" s="106"/>
      <c r="OW485" s="106"/>
      <c r="OX485" s="106"/>
      <c r="OY485" s="106"/>
      <c r="OZ485" s="106"/>
      <c r="PA485" s="106"/>
      <c r="PB485" s="106"/>
      <c r="PC485" s="106"/>
      <c r="PD485" s="106"/>
      <c r="PE485" s="106"/>
      <c r="PF485" s="106"/>
      <c r="PG485" s="106"/>
      <c r="PH485" s="106"/>
      <c r="PI485" s="106"/>
      <c r="PJ485" s="106"/>
      <c r="PK485" s="106"/>
      <c r="PL485" s="106"/>
      <c r="PM485" s="106"/>
      <c r="PN485" s="106"/>
      <c r="PO485" s="106"/>
      <c r="PP485" s="106"/>
      <c r="PQ485" s="106"/>
      <c r="PR485" s="106"/>
      <c r="PS485" s="106"/>
      <c r="PT485" s="106"/>
      <c r="PU485" s="106"/>
      <c r="PV485" s="106"/>
      <c r="PW485" s="106"/>
      <c r="PX485" s="106"/>
      <c r="PY485" s="106"/>
      <c r="PZ485" s="106"/>
      <c r="QA485" s="106"/>
      <c r="QB485" s="106"/>
      <c r="QC485" s="106"/>
      <c r="QD485" s="106"/>
      <c r="QE485" s="106"/>
      <c r="QF485" s="106"/>
      <c r="QG485" s="106"/>
      <c r="QH485" s="106"/>
      <c r="QI485" s="106"/>
      <c r="QJ485" s="106"/>
      <c r="QK485" s="106"/>
      <c r="QL485" s="106"/>
      <c r="QM485" s="106"/>
      <c r="QN485" s="106"/>
      <c r="QO485" s="106"/>
      <c r="QP485" s="106"/>
      <c r="QQ485" s="106"/>
      <c r="QR485" s="106"/>
      <c r="QS485" s="106"/>
      <c r="QT485" s="106"/>
      <c r="QU485" s="106"/>
      <c r="QV485" s="106"/>
      <c r="QW485" s="106"/>
      <c r="QX485" s="106"/>
      <c r="QY485" s="106"/>
      <c r="QZ485" s="106"/>
      <c r="RA485" s="106"/>
      <c r="RB485" s="106"/>
      <c r="RC485" s="106"/>
      <c r="RD485" s="106"/>
      <c r="RE485" s="106"/>
      <c r="RF485" s="106"/>
      <c r="RG485" s="106"/>
      <c r="RH485" s="106"/>
      <c r="RI485" s="106"/>
      <c r="RJ485" s="106"/>
      <c r="RK485" s="106"/>
      <c r="RL485" s="106"/>
      <c r="RM485" s="106"/>
      <c r="RN485" s="106"/>
      <c r="RO485" s="106"/>
      <c r="RP485" s="106"/>
      <c r="RQ485" s="106"/>
      <c r="RR485" s="106"/>
    </row>
    <row r="486" spans="1:486" x14ac:dyDescent="0.3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14"/>
      <c r="Q486" s="114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06"/>
      <c r="EZ486" s="106"/>
      <c r="FA486" s="106"/>
      <c r="FB486" s="106"/>
      <c r="FC486" s="106"/>
      <c r="FD486" s="106"/>
      <c r="FE486" s="106"/>
      <c r="FF486" s="106"/>
      <c r="FG486" s="106"/>
      <c r="FH486" s="106"/>
      <c r="FI486" s="106"/>
      <c r="FJ486" s="106"/>
      <c r="FK486" s="106"/>
      <c r="FL486" s="106"/>
      <c r="FM486" s="106"/>
      <c r="FN486" s="106"/>
      <c r="FO486" s="106"/>
      <c r="FP486" s="106"/>
      <c r="FQ486" s="106"/>
      <c r="FR486" s="106"/>
      <c r="FS486" s="106"/>
      <c r="FT486" s="106"/>
      <c r="FU486" s="106"/>
      <c r="FV486" s="106"/>
      <c r="FW486" s="106"/>
      <c r="FX486" s="106"/>
      <c r="FY486" s="106"/>
      <c r="FZ486" s="106"/>
      <c r="GA486" s="106"/>
      <c r="GB486" s="106"/>
      <c r="GC486" s="106"/>
      <c r="GD486" s="106"/>
      <c r="GE486" s="106"/>
      <c r="GF486" s="106"/>
      <c r="GG486" s="106"/>
      <c r="GH486" s="106"/>
      <c r="GI486" s="106"/>
      <c r="GJ486" s="106"/>
      <c r="GK486" s="106"/>
      <c r="GL486" s="106"/>
      <c r="GM486" s="106"/>
      <c r="GN486" s="106"/>
      <c r="GO486" s="106"/>
      <c r="GP486" s="106"/>
      <c r="GQ486" s="106"/>
      <c r="GR486" s="106"/>
      <c r="GS486" s="106"/>
      <c r="GT486" s="106"/>
      <c r="GU486" s="106"/>
      <c r="GV486" s="106"/>
      <c r="GW486" s="106"/>
      <c r="GX486" s="106"/>
      <c r="GY486" s="106"/>
      <c r="GZ486" s="106"/>
      <c r="HA486" s="106"/>
      <c r="HB486" s="106"/>
      <c r="HC486" s="106"/>
      <c r="HD486" s="106"/>
      <c r="HE486" s="106"/>
      <c r="HF486" s="106"/>
      <c r="HG486" s="106"/>
      <c r="HH486" s="106"/>
      <c r="HI486" s="106"/>
      <c r="HJ486" s="106"/>
      <c r="HK486" s="106"/>
      <c r="HL486" s="106"/>
      <c r="HM486" s="106"/>
      <c r="HN486" s="106"/>
      <c r="HO486" s="106"/>
      <c r="HP486" s="106"/>
      <c r="HQ486" s="106"/>
      <c r="HR486" s="106"/>
      <c r="HS486" s="106"/>
      <c r="HT486" s="106"/>
      <c r="HU486" s="106"/>
      <c r="HV486" s="106"/>
      <c r="HW486" s="106"/>
      <c r="HX486" s="106"/>
      <c r="HY486" s="106"/>
      <c r="HZ486" s="106"/>
      <c r="IA486" s="106"/>
      <c r="IB486" s="106"/>
      <c r="IC486" s="106"/>
      <c r="ID486" s="106"/>
      <c r="IE486" s="106"/>
      <c r="IF486" s="106"/>
      <c r="IG486" s="106"/>
      <c r="IH486" s="106"/>
      <c r="II486" s="106"/>
      <c r="IJ486" s="106"/>
      <c r="IK486" s="106"/>
      <c r="IL486" s="106"/>
      <c r="IM486" s="106"/>
      <c r="IN486" s="106"/>
      <c r="IO486" s="106"/>
      <c r="IP486" s="106"/>
      <c r="IQ486" s="106"/>
      <c r="IR486" s="106"/>
      <c r="IS486" s="106"/>
      <c r="IT486" s="106"/>
      <c r="IU486" s="106"/>
      <c r="IV486" s="106"/>
      <c r="IW486" s="106"/>
      <c r="IX486" s="106"/>
      <c r="IY486" s="106"/>
      <c r="IZ486" s="106"/>
      <c r="JA486" s="106"/>
      <c r="JB486" s="106"/>
      <c r="JC486" s="106"/>
      <c r="JD486" s="106"/>
      <c r="JE486" s="106"/>
      <c r="JF486" s="106"/>
      <c r="JG486" s="106"/>
      <c r="JH486" s="106"/>
      <c r="JI486" s="106"/>
      <c r="JJ486" s="106"/>
      <c r="JK486" s="106"/>
      <c r="JL486" s="106"/>
      <c r="JM486" s="106"/>
      <c r="JN486" s="106"/>
      <c r="JO486" s="106"/>
      <c r="JP486" s="106"/>
      <c r="JQ486" s="106"/>
      <c r="JR486" s="106"/>
      <c r="JS486" s="106"/>
      <c r="JT486" s="106"/>
      <c r="JU486" s="106"/>
      <c r="JV486" s="106"/>
      <c r="JW486" s="106"/>
      <c r="JX486" s="106"/>
      <c r="JY486" s="106"/>
      <c r="JZ486" s="106"/>
      <c r="KA486" s="106"/>
      <c r="KB486" s="106"/>
      <c r="KC486" s="106"/>
      <c r="KD486" s="106"/>
      <c r="KE486" s="106"/>
      <c r="KF486" s="106"/>
      <c r="KG486" s="106"/>
      <c r="KH486" s="106"/>
      <c r="KI486" s="106"/>
      <c r="KJ486" s="106"/>
      <c r="KK486" s="106"/>
      <c r="KL486" s="106"/>
      <c r="KM486" s="106"/>
      <c r="KN486" s="106"/>
      <c r="KO486" s="106"/>
      <c r="KP486" s="106"/>
      <c r="KQ486" s="106"/>
      <c r="KR486" s="106"/>
      <c r="KS486" s="106"/>
      <c r="KT486" s="106"/>
      <c r="KU486" s="106"/>
      <c r="KV486" s="106"/>
      <c r="KW486" s="106"/>
      <c r="KX486" s="106"/>
      <c r="KY486" s="106"/>
      <c r="KZ486" s="106"/>
      <c r="LA486" s="106"/>
      <c r="LB486" s="106"/>
      <c r="LC486" s="106"/>
      <c r="LD486" s="106"/>
      <c r="LE486" s="106"/>
      <c r="LF486" s="106"/>
      <c r="LG486" s="106"/>
      <c r="LH486" s="106"/>
      <c r="LI486" s="106"/>
      <c r="LJ486" s="106"/>
      <c r="LK486" s="106"/>
      <c r="LL486" s="106"/>
      <c r="LM486" s="106"/>
      <c r="LN486" s="106"/>
      <c r="LO486" s="106"/>
      <c r="LP486" s="106"/>
      <c r="LQ486" s="106"/>
      <c r="LR486" s="106"/>
      <c r="LS486" s="106"/>
      <c r="LT486" s="106"/>
      <c r="LU486" s="106"/>
      <c r="LV486" s="106"/>
      <c r="LW486" s="106"/>
      <c r="LX486" s="106"/>
      <c r="LY486" s="106"/>
      <c r="LZ486" s="106"/>
      <c r="MA486" s="106"/>
      <c r="MB486" s="106"/>
      <c r="MC486" s="106"/>
      <c r="MD486" s="106"/>
      <c r="ME486" s="106"/>
      <c r="MF486" s="106"/>
      <c r="MG486" s="106"/>
      <c r="MH486" s="106"/>
      <c r="MI486" s="106"/>
      <c r="MJ486" s="106"/>
      <c r="MK486" s="106"/>
      <c r="ML486" s="106"/>
      <c r="MM486" s="106"/>
      <c r="MN486" s="106"/>
      <c r="MO486" s="106"/>
      <c r="MP486" s="106"/>
      <c r="MQ486" s="106"/>
      <c r="MR486" s="106"/>
      <c r="MS486" s="106"/>
      <c r="MT486" s="106"/>
      <c r="MU486" s="106"/>
      <c r="MV486" s="106"/>
      <c r="MW486" s="106"/>
      <c r="MX486" s="106"/>
      <c r="MY486" s="106"/>
      <c r="MZ486" s="106"/>
      <c r="NA486" s="106"/>
      <c r="NB486" s="106"/>
      <c r="NC486" s="106"/>
      <c r="ND486" s="106"/>
      <c r="NE486" s="106"/>
      <c r="NF486" s="106"/>
      <c r="NG486" s="106"/>
      <c r="NH486" s="106"/>
      <c r="NI486" s="106"/>
      <c r="NJ486" s="106"/>
      <c r="NK486" s="106"/>
      <c r="NL486" s="106"/>
      <c r="NM486" s="106"/>
      <c r="NN486" s="106"/>
      <c r="NO486" s="106"/>
      <c r="NP486" s="106"/>
      <c r="NQ486" s="106"/>
      <c r="NR486" s="106"/>
      <c r="NS486" s="106"/>
      <c r="NT486" s="106"/>
      <c r="NU486" s="106"/>
      <c r="NV486" s="106"/>
      <c r="NW486" s="106"/>
      <c r="NX486" s="106"/>
      <c r="NY486" s="106"/>
      <c r="NZ486" s="106"/>
      <c r="OA486" s="106"/>
      <c r="OB486" s="106"/>
      <c r="OC486" s="106"/>
      <c r="OD486" s="106"/>
      <c r="OE486" s="106"/>
      <c r="OF486" s="106"/>
      <c r="OG486" s="106"/>
      <c r="OH486" s="106"/>
      <c r="OI486" s="106"/>
      <c r="OJ486" s="106"/>
      <c r="OK486" s="106"/>
      <c r="OL486" s="106"/>
      <c r="OM486" s="106"/>
      <c r="ON486" s="106"/>
      <c r="OO486" s="106"/>
      <c r="OP486" s="106"/>
      <c r="OQ486" s="106"/>
      <c r="OR486" s="106"/>
      <c r="OS486" s="106"/>
      <c r="OT486" s="106"/>
      <c r="OU486" s="106"/>
      <c r="OV486" s="106"/>
      <c r="OW486" s="106"/>
      <c r="OX486" s="106"/>
      <c r="OY486" s="106"/>
      <c r="OZ486" s="106"/>
      <c r="PA486" s="106"/>
      <c r="PB486" s="106"/>
      <c r="PC486" s="106"/>
      <c r="PD486" s="106"/>
      <c r="PE486" s="106"/>
      <c r="PF486" s="106"/>
      <c r="PG486" s="106"/>
      <c r="PH486" s="106"/>
      <c r="PI486" s="106"/>
      <c r="PJ486" s="106"/>
      <c r="PK486" s="106"/>
      <c r="PL486" s="106"/>
      <c r="PM486" s="106"/>
      <c r="PN486" s="106"/>
      <c r="PO486" s="106"/>
      <c r="PP486" s="106"/>
      <c r="PQ486" s="106"/>
      <c r="PR486" s="106"/>
      <c r="PS486" s="106"/>
      <c r="PT486" s="106"/>
      <c r="PU486" s="106"/>
      <c r="PV486" s="106"/>
      <c r="PW486" s="106"/>
      <c r="PX486" s="106"/>
      <c r="PY486" s="106"/>
      <c r="PZ486" s="106"/>
      <c r="QA486" s="106"/>
      <c r="QB486" s="106"/>
      <c r="QC486" s="106"/>
      <c r="QD486" s="106"/>
      <c r="QE486" s="106"/>
      <c r="QF486" s="106"/>
      <c r="QG486" s="106"/>
      <c r="QH486" s="106"/>
      <c r="QI486" s="106"/>
      <c r="QJ486" s="106"/>
      <c r="QK486" s="106"/>
      <c r="QL486" s="106"/>
      <c r="QM486" s="106"/>
      <c r="QN486" s="106"/>
      <c r="QO486" s="106"/>
      <c r="QP486" s="106"/>
      <c r="QQ486" s="106"/>
      <c r="QR486" s="106"/>
      <c r="QS486" s="106"/>
      <c r="QT486" s="106"/>
      <c r="QU486" s="106"/>
      <c r="QV486" s="106"/>
      <c r="QW486" s="106"/>
      <c r="QX486" s="106"/>
      <c r="QY486" s="106"/>
      <c r="QZ486" s="106"/>
      <c r="RA486" s="106"/>
      <c r="RB486" s="106"/>
      <c r="RC486" s="106"/>
      <c r="RD486" s="106"/>
      <c r="RE486" s="106"/>
      <c r="RF486" s="106"/>
      <c r="RG486" s="106"/>
      <c r="RH486" s="106"/>
      <c r="RI486" s="106"/>
      <c r="RJ486" s="106"/>
      <c r="RK486" s="106"/>
      <c r="RL486" s="106"/>
      <c r="RM486" s="106"/>
      <c r="RN486" s="106"/>
      <c r="RO486" s="106"/>
      <c r="RP486" s="106"/>
      <c r="RQ486" s="106"/>
      <c r="RR486" s="106"/>
    </row>
    <row r="487" spans="1:486" x14ac:dyDescent="0.3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14"/>
      <c r="Q487" s="114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06"/>
      <c r="EZ487" s="106"/>
      <c r="FA487" s="106"/>
      <c r="FB487" s="106"/>
      <c r="FC487" s="106"/>
      <c r="FD487" s="106"/>
      <c r="FE487" s="106"/>
      <c r="FF487" s="106"/>
      <c r="FG487" s="106"/>
      <c r="FH487" s="106"/>
      <c r="FI487" s="106"/>
      <c r="FJ487" s="106"/>
      <c r="FK487" s="106"/>
      <c r="FL487" s="106"/>
      <c r="FM487" s="106"/>
      <c r="FN487" s="106"/>
      <c r="FO487" s="106"/>
      <c r="FP487" s="106"/>
      <c r="FQ487" s="106"/>
      <c r="FR487" s="106"/>
      <c r="FS487" s="106"/>
      <c r="FT487" s="106"/>
      <c r="FU487" s="106"/>
      <c r="FV487" s="106"/>
      <c r="FW487" s="106"/>
      <c r="FX487" s="106"/>
      <c r="FY487" s="106"/>
      <c r="FZ487" s="106"/>
      <c r="GA487" s="106"/>
      <c r="GB487" s="106"/>
      <c r="GC487" s="106"/>
      <c r="GD487" s="106"/>
      <c r="GE487" s="106"/>
      <c r="GF487" s="106"/>
      <c r="GG487" s="106"/>
      <c r="GH487" s="106"/>
      <c r="GI487" s="106"/>
      <c r="GJ487" s="106"/>
      <c r="GK487" s="106"/>
      <c r="GL487" s="106"/>
      <c r="GM487" s="106"/>
      <c r="GN487" s="106"/>
      <c r="GO487" s="106"/>
      <c r="GP487" s="106"/>
      <c r="GQ487" s="106"/>
      <c r="GR487" s="106"/>
      <c r="GS487" s="106"/>
      <c r="GT487" s="106"/>
      <c r="GU487" s="106"/>
      <c r="GV487" s="106"/>
      <c r="GW487" s="106"/>
      <c r="GX487" s="106"/>
      <c r="GY487" s="106"/>
      <c r="GZ487" s="106"/>
      <c r="HA487" s="106"/>
      <c r="HB487" s="106"/>
      <c r="HC487" s="106"/>
      <c r="HD487" s="106"/>
      <c r="HE487" s="106"/>
      <c r="HF487" s="106"/>
      <c r="HG487" s="106"/>
      <c r="HH487" s="106"/>
      <c r="HI487" s="106"/>
      <c r="HJ487" s="106"/>
      <c r="HK487" s="106"/>
      <c r="HL487" s="106"/>
      <c r="HM487" s="106"/>
      <c r="HN487" s="106"/>
      <c r="HO487" s="106"/>
      <c r="HP487" s="106"/>
      <c r="HQ487" s="106"/>
      <c r="HR487" s="106"/>
      <c r="HS487" s="106"/>
      <c r="HT487" s="106"/>
      <c r="HU487" s="106"/>
      <c r="HV487" s="106"/>
      <c r="HW487" s="106"/>
      <c r="HX487" s="106"/>
      <c r="HY487" s="106"/>
      <c r="HZ487" s="106"/>
      <c r="IA487" s="106"/>
      <c r="IB487" s="106"/>
      <c r="IC487" s="106"/>
      <c r="ID487" s="106"/>
      <c r="IE487" s="106"/>
      <c r="IF487" s="106"/>
      <c r="IG487" s="106"/>
      <c r="IH487" s="106"/>
      <c r="II487" s="106"/>
      <c r="IJ487" s="106"/>
      <c r="IK487" s="106"/>
      <c r="IL487" s="106"/>
      <c r="IM487" s="106"/>
      <c r="IN487" s="106"/>
      <c r="IO487" s="106"/>
      <c r="IP487" s="106"/>
      <c r="IQ487" s="106"/>
      <c r="IR487" s="106"/>
      <c r="IS487" s="106"/>
      <c r="IT487" s="106"/>
      <c r="IU487" s="106"/>
      <c r="IV487" s="106"/>
      <c r="IW487" s="106"/>
      <c r="IX487" s="106"/>
      <c r="IY487" s="106"/>
      <c r="IZ487" s="106"/>
      <c r="JA487" s="106"/>
      <c r="JB487" s="106"/>
      <c r="JC487" s="106"/>
      <c r="JD487" s="106"/>
      <c r="JE487" s="106"/>
      <c r="JF487" s="106"/>
      <c r="JG487" s="106"/>
      <c r="JH487" s="106"/>
      <c r="JI487" s="106"/>
      <c r="JJ487" s="106"/>
      <c r="JK487" s="106"/>
      <c r="JL487" s="106"/>
      <c r="JM487" s="106"/>
      <c r="JN487" s="106"/>
      <c r="JO487" s="106"/>
      <c r="JP487" s="106"/>
      <c r="JQ487" s="106"/>
      <c r="JR487" s="106"/>
      <c r="JS487" s="106"/>
      <c r="JT487" s="106"/>
      <c r="JU487" s="106"/>
      <c r="JV487" s="106"/>
      <c r="JW487" s="106"/>
      <c r="JX487" s="106"/>
      <c r="JY487" s="106"/>
      <c r="JZ487" s="106"/>
      <c r="KA487" s="106"/>
      <c r="KB487" s="106"/>
      <c r="KC487" s="106"/>
      <c r="KD487" s="106"/>
      <c r="KE487" s="106"/>
      <c r="KF487" s="106"/>
      <c r="KG487" s="106"/>
      <c r="KH487" s="106"/>
      <c r="KI487" s="106"/>
      <c r="KJ487" s="106"/>
      <c r="KK487" s="106"/>
      <c r="KL487" s="106"/>
      <c r="KM487" s="106"/>
      <c r="KN487" s="106"/>
      <c r="KO487" s="106"/>
      <c r="KP487" s="106"/>
      <c r="KQ487" s="106"/>
      <c r="KR487" s="106"/>
      <c r="KS487" s="106"/>
      <c r="KT487" s="106"/>
      <c r="KU487" s="106"/>
      <c r="KV487" s="106"/>
      <c r="KW487" s="106"/>
      <c r="KX487" s="106"/>
      <c r="KY487" s="106"/>
      <c r="KZ487" s="106"/>
      <c r="LA487" s="106"/>
      <c r="LB487" s="106"/>
      <c r="LC487" s="106"/>
      <c r="LD487" s="106"/>
      <c r="LE487" s="106"/>
      <c r="LF487" s="106"/>
      <c r="LG487" s="106"/>
      <c r="LH487" s="106"/>
      <c r="LI487" s="106"/>
      <c r="LJ487" s="106"/>
      <c r="LK487" s="106"/>
      <c r="LL487" s="106"/>
      <c r="LM487" s="106"/>
      <c r="LN487" s="106"/>
      <c r="LO487" s="106"/>
      <c r="LP487" s="106"/>
      <c r="LQ487" s="106"/>
      <c r="LR487" s="106"/>
      <c r="LS487" s="106"/>
      <c r="LT487" s="106"/>
      <c r="LU487" s="106"/>
      <c r="LV487" s="106"/>
      <c r="LW487" s="106"/>
      <c r="LX487" s="106"/>
      <c r="LY487" s="106"/>
      <c r="LZ487" s="106"/>
      <c r="MA487" s="106"/>
      <c r="MB487" s="106"/>
      <c r="MC487" s="106"/>
      <c r="MD487" s="106"/>
      <c r="ME487" s="106"/>
      <c r="MF487" s="106"/>
      <c r="MG487" s="106"/>
      <c r="MH487" s="106"/>
      <c r="MI487" s="106"/>
      <c r="MJ487" s="106"/>
      <c r="MK487" s="106"/>
      <c r="ML487" s="106"/>
      <c r="MM487" s="106"/>
      <c r="MN487" s="106"/>
      <c r="MO487" s="106"/>
      <c r="MP487" s="106"/>
      <c r="MQ487" s="106"/>
      <c r="MR487" s="106"/>
      <c r="MS487" s="106"/>
      <c r="MT487" s="106"/>
      <c r="MU487" s="106"/>
      <c r="MV487" s="106"/>
      <c r="MW487" s="106"/>
      <c r="MX487" s="106"/>
      <c r="MY487" s="106"/>
      <c r="MZ487" s="106"/>
      <c r="NA487" s="106"/>
      <c r="NB487" s="106"/>
      <c r="NC487" s="106"/>
      <c r="ND487" s="106"/>
      <c r="NE487" s="106"/>
      <c r="NF487" s="106"/>
      <c r="NG487" s="106"/>
      <c r="NH487" s="106"/>
      <c r="NI487" s="106"/>
      <c r="NJ487" s="106"/>
      <c r="NK487" s="106"/>
      <c r="NL487" s="106"/>
      <c r="NM487" s="106"/>
      <c r="NN487" s="106"/>
      <c r="NO487" s="106"/>
      <c r="NP487" s="106"/>
      <c r="NQ487" s="106"/>
      <c r="NR487" s="106"/>
      <c r="NS487" s="106"/>
      <c r="NT487" s="106"/>
      <c r="NU487" s="106"/>
      <c r="NV487" s="106"/>
      <c r="NW487" s="106"/>
      <c r="NX487" s="106"/>
      <c r="NY487" s="106"/>
      <c r="NZ487" s="106"/>
      <c r="OA487" s="106"/>
      <c r="OB487" s="106"/>
      <c r="OC487" s="106"/>
      <c r="OD487" s="106"/>
      <c r="OE487" s="106"/>
      <c r="OF487" s="106"/>
      <c r="OG487" s="106"/>
      <c r="OH487" s="106"/>
      <c r="OI487" s="106"/>
      <c r="OJ487" s="106"/>
      <c r="OK487" s="106"/>
      <c r="OL487" s="106"/>
      <c r="OM487" s="106"/>
      <c r="ON487" s="106"/>
      <c r="OO487" s="106"/>
      <c r="OP487" s="106"/>
      <c r="OQ487" s="106"/>
      <c r="OR487" s="106"/>
      <c r="OS487" s="106"/>
      <c r="OT487" s="106"/>
      <c r="OU487" s="106"/>
      <c r="OV487" s="106"/>
      <c r="OW487" s="106"/>
      <c r="OX487" s="106"/>
      <c r="OY487" s="106"/>
      <c r="OZ487" s="106"/>
      <c r="PA487" s="106"/>
      <c r="PB487" s="106"/>
      <c r="PC487" s="106"/>
      <c r="PD487" s="106"/>
      <c r="PE487" s="106"/>
      <c r="PF487" s="106"/>
      <c r="PG487" s="106"/>
      <c r="PH487" s="106"/>
      <c r="PI487" s="106"/>
      <c r="PJ487" s="106"/>
      <c r="PK487" s="106"/>
      <c r="PL487" s="106"/>
      <c r="PM487" s="106"/>
      <c r="PN487" s="106"/>
      <c r="PO487" s="106"/>
      <c r="PP487" s="106"/>
      <c r="PQ487" s="106"/>
      <c r="PR487" s="106"/>
      <c r="PS487" s="106"/>
      <c r="PT487" s="106"/>
      <c r="PU487" s="106"/>
      <c r="PV487" s="106"/>
      <c r="PW487" s="106"/>
      <c r="PX487" s="106"/>
      <c r="PY487" s="106"/>
      <c r="PZ487" s="106"/>
      <c r="QA487" s="106"/>
      <c r="QB487" s="106"/>
      <c r="QC487" s="106"/>
      <c r="QD487" s="106"/>
      <c r="QE487" s="106"/>
      <c r="QF487" s="106"/>
      <c r="QG487" s="106"/>
      <c r="QH487" s="106"/>
      <c r="QI487" s="106"/>
      <c r="QJ487" s="106"/>
      <c r="QK487" s="106"/>
      <c r="QL487" s="106"/>
      <c r="QM487" s="106"/>
      <c r="QN487" s="106"/>
      <c r="QO487" s="106"/>
      <c r="QP487" s="106"/>
      <c r="QQ487" s="106"/>
      <c r="QR487" s="106"/>
      <c r="QS487" s="106"/>
      <c r="QT487" s="106"/>
      <c r="QU487" s="106"/>
      <c r="QV487" s="106"/>
      <c r="QW487" s="106"/>
      <c r="QX487" s="106"/>
      <c r="QY487" s="106"/>
      <c r="QZ487" s="106"/>
      <c r="RA487" s="106"/>
      <c r="RB487" s="106"/>
      <c r="RC487" s="106"/>
      <c r="RD487" s="106"/>
      <c r="RE487" s="106"/>
      <c r="RF487" s="106"/>
      <c r="RG487" s="106"/>
      <c r="RH487" s="106"/>
      <c r="RI487" s="106"/>
      <c r="RJ487" s="106"/>
      <c r="RK487" s="106"/>
      <c r="RL487" s="106"/>
      <c r="RM487" s="106"/>
      <c r="RN487" s="106"/>
      <c r="RO487" s="106"/>
      <c r="RP487" s="106"/>
      <c r="RQ487" s="106"/>
      <c r="RR487" s="106"/>
    </row>
    <row r="488" spans="1:486" x14ac:dyDescent="0.3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14"/>
      <c r="Q488" s="114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06"/>
      <c r="EZ488" s="106"/>
      <c r="FA488" s="106"/>
      <c r="FB488" s="106"/>
      <c r="FC488" s="106"/>
      <c r="FD488" s="106"/>
      <c r="FE488" s="106"/>
      <c r="FF488" s="106"/>
      <c r="FG488" s="106"/>
      <c r="FH488" s="106"/>
      <c r="FI488" s="106"/>
      <c r="FJ488" s="106"/>
      <c r="FK488" s="106"/>
      <c r="FL488" s="106"/>
      <c r="FM488" s="106"/>
      <c r="FN488" s="106"/>
      <c r="FO488" s="106"/>
      <c r="FP488" s="106"/>
      <c r="FQ488" s="106"/>
      <c r="FR488" s="106"/>
      <c r="FS488" s="106"/>
      <c r="FT488" s="106"/>
      <c r="FU488" s="106"/>
      <c r="FV488" s="106"/>
      <c r="FW488" s="106"/>
      <c r="FX488" s="106"/>
      <c r="FY488" s="106"/>
      <c r="FZ488" s="106"/>
      <c r="GA488" s="106"/>
      <c r="GB488" s="106"/>
      <c r="GC488" s="106"/>
      <c r="GD488" s="106"/>
      <c r="GE488" s="106"/>
      <c r="GF488" s="106"/>
      <c r="GG488" s="106"/>
      <c r="GH488" s="106"/>
      <c r="GI488" s="106"/>
      <c r="GJ488" s="106"/>
      <c r="GK488" s="106"/>
      <c r="GL488" s="106"/>
      <c r="GM488" s="106"/>
      <c r="GN488" s="106"/>
      <c r="GO488" s="106"/>
      <c r="GP488" s="106"/>
      <c r="GQ488" s="106"/>
      <c r="GR488" s="106"/>
      <c r="GS488" s="106"/>
      <c r="GT488" s="106"/>
      <c r="GU488" s="106"/>
      <c r="GV488" s="106"/>
      <c r="GW488" s="106"/>
      <c r="GX488" s="106"/>
      <c r="GY488" s="106"/>
      <c r="GZ488" s="106"/>
      <c r="HA488" s="106"/>
      <c r="HB488" s="106"/>
      <c r="HC488" s="106"/>
      <c r="HD488" s="106"/>
      <c r="HE488" s="106"/>
      <c r="HF488" s="106"/>
      <c r="HG488" s="106"/>
      <c r="HH488" s="106"/>
      <c r="HI488" s="106"/>
      <c r="HJ488" s="106"/>
      <c r="HK488" s="106"/>
      <c r="HL488" s="106"/>
      <c r="HM488" s="106"/>
      <c r="HN488" s="106"/>
      <c r="HO488" s="106"/>
      <c r="HP488" s="106"/>
      <c r="HQ488" s="106"/>
      <c r="HR488" s="106"/>
      <c r="HS488" s="106"/>
      <c r="HT488" s="106"/>
      <c r="HU488" s="106"/>
      <c r="HV488" s="106"/>
      <c r="HW488" s="106"/>
      <c r="HX488" s="106"/>
      <c r="HY488" s="106"/>
      <c r="HZ488" s="106"/>
      <c r="IA488" s="106"/>
      <c r="IB488" s="106"/>
      <c r="IC488" s="106"/>
      <c r="ID488" s="106"/>
      <c r="IE488" s="106"/>
      <c r="IF488" s="106"/>
      <c r="IG488" s="106"/>
      <c r="IH488" s="106"/>
      <c r="II488" s="106"/>
      <c r="IJ488" s="106"/>
      <c r="IK488" s="106"/>
      <c r="IL488" s="106"/>
      <c r="IM488" s="106"/>
      <c r="IN488" s="106"/>
      <c r="IO488" s="106"/>
      <c r="IP488" s="106"/>
      <c r="IQ488" s="106"/>
      <c r="IR488" s="106"/>
      <c r="IS488" s="106"/>
      <c r="IT488" s="106"/>
      <c r="IU488" s="106"/>
      <c r="IV488" s="106"/>
      <c r="IW488" s="106"/>
      <c r="IX488" s="106"/>
      <c r="IY488" s="106"/>
      <c r="IZ488" s="106"/>
      <c r="JA488" s="106"/>
      <c r="JB488" s="106"/>
      <c r="JC488" s="106"/>
      <c r="JD488" s="106"/>
      <c r="JE488" s="106"/>
      <c r="JF488" s="106"/>
      <c r="JG488" s="106"/>
      <c r="JH488" s="106"/>
      <c r="JI488" s="106"/>
      <c r="JJ488" s="106"/>
      <c r="JK488" s="106"/>
      <c r="JL488" s="106"/>
      <c r="JM488" s="106"/>
      <c r="JN488" s="106"/>
      <c r="JO488" s="106"/>
      <c r="JP488" s="106"/>
      <c r="JQ488" s="106"/>
      <c r="JR488" s="106"/>
      <c r="JS488" s="106"/>
      <c r="JT488" s="106"/>
      <c r="JU488" s="106"/>
      <c r="JV488" s="106"/>
      <c r="JW488" s="106"/>
      <c r="JX488" s="106"/>
      <c r="JY488" s="106"/>
      <c r="JZ488" s="106"/>
      <c r="KA488" s="106"/>
      <c r="KB488" s="106"/>
      <c r="KC488" s="106"/>
      <c r="KD488" s="106"/>
      <c r="KE488" s="106"/>
      <c r="KF488" s="106"/>
      <c r="KG488" s="106"/>
      <c r="KH488" s="106"/>
      <c r="KI488" s="106"/>
      <c r="KJ488" s="106"/>
      <c r="KK488" s="106"/>
      <c r="KL488" s="106"/>
      <c r="KM488" s="106"/>
      <c r="KN488" s="106"/>
      <c r="KO488" s="106"/>
      <c r="KP488" s="106"/>
      <c r="KQ488" s="106"/>
      <c r="KR488" s="106"/>
      <c r="KS488" s="106"/>
      <c r="KT488" s="106"/>
      <c r="KU488" s="106"/>
      <c r="KV488" s="106"/>
      <c r="KW488" s="106"/>
      <c r="KX488" s="106"/>
      <c r="KY488" s="106"/>
      <c r="KZ488" s="106"/>
      <c r="LA488" s="106"/>
      <c r="LB488" s="106"/>
      <c r="LC488" s="106"/>
      <c r="LD488" s="106"/>
      <c r="LE488" s="106"/>
      <c r="LF488" s="106"/>
      <c r="LG488" s="106"/>
      <c r="LH488" s="106"/>
      <c r="LI488" s="106"/>
      <c r="LJ488" s="106"/>
      <c r="LK488" s="106"/>
      <c r="LL488" s="106"/>
      <c r="LM488" s="106"/>
      <c r="LN488" s="106"/>
      <c r="LO488" s="106"/>
      <c r="LP488" s="106"/>
      <c r="LQ488" s="106"/>
      <c r="LR488" s="106"/>
      <c r="LS488" s="106"/>
      <c r="LT488" s="106"/>
      <c r="LU488" s="106"/>
      <c r="LV488" s="106"/>
      <c r="LW488" s="106"/>
      <c r="LX488" s="106"/>
      <c r="LY488" s="106"/>
      <c r="LZ488" s="106"/>
      <c r="MA488" s="106"/>
      <c r="MB488" s="106"/>
      <c r="MC488" s="106"/>
      <c r="MD488" s="106"/>
      <c r="ME488" s="106"/>
      <c r="MF488" s="106"/>
      <c r="MG488" s="106"/>
      <c r="MH488" s="106"/>
      <c r="MI488" s="106"/>
      <c r="MJ488" s="106"/>
      <c r="MK488" s="106"/>
      <c r="ML488" s="106"/>
      <c r="MM488" s="106"/>
      <c r="MN488" s="106"/>
      <c r="MO488" s="106"/>
      <c r="MP488" s="106"/>
      <c r="MQ488" s="106"/>
      <c r="MR488" s="106"/>
      <c r="MS488" s="106"/>
      <c r="MT488" s="106"/>
      <c r="MU488" s="106"/>
      <c r="MV488" s="106"/>
      <c r="MW488" s="106"/>
      <c r="MX488" s="106"/>
      <c r="MY488" s="106"/>
      <c r="MZ488" s="106"/>
      <c r="NA488" s="106"/>
      <c r="NB488" s="106"/>
      <c r="NC488" s="106"/>
      <c r="ND488" s="106"/>
      <c r="NE488" s="106"/>
      <c r="NF488" s="106"/>
      <c r="NG488" s="106"/>
      <c r="NH488" s="106"/>
      <c r="NI488" s="106"/>
      <c r="NJ488" s="106"/>
      <c r="NK488" s="106"/>
      <c r="NL488" s="106"/>
      <c r="NM488" s="106"/>
      <c r="NN488" s="106"/>
      <c r="NO488" s="106"/>
      <c r="NP488" s="106"/>
      <c r="NQ488" s="106"/>
      <c r="NR488" s="106"/>
      <c r="NS488" s="106"/>
      <c r="NT488" s="106"/>
      <c r="NU488" s="106"/>
      <c r="NV488" s="106"/>
      <c r="NW488" s="106"/>
      <c r="NX488" s="106"/>
      <c r="NY488" s="106"/>
      <c r="NZ488" s="106"/>
      <c r="OA488" s="106"/>
      <c r="OB488" s="106"/>
      <c r="OC488" s="106"/>
      <c r="OD488" s="106"/>
      <c r="OE488" s="106"/>
      <c r="OF488" s="106"/>
      <c r="OG488" s="106"/>
      <c r="OH488" s="106"/>
      <c r="OI488" s="106"/>
      <c r="OJ488" s="106"/>
      <c r="OK488" s="106"/>
      <c r="OL488" s="106"/>
      <c r="OM488" s="106"/>
      <c r="ON488" s="106"/>
      <c r="OO488" s="106"/>
      <c r="OP488" s="106"/>
      <c r="OQ488" s="106"/>
      <c r="OR488" s="106"/>
      <c r="OS488" s="106"/>
      <c r="OT488" s="106"/>
      <c r="OU488" s="106"/>
      <c r="OV488" s="106"/>
      <c r="OW488" s="106"/>
      <c r="OX488" s="106"/>
      <c r="OY488" s="106"/>
      <c r="OZ488" s="106"/>
      <c r="PA488" s="106"/>
      <c r="PB488" s="106"/>
      <c r="PC488" s="106"/>
      <c r="PD488" s="106"/>
      <c r="PE488" s="106"/>
      <c r="PF488" s="106"/>
      <c r="PG488" s="106"/>
      <c r="PH488" s="106"/>
      <c r="PI488" s="106"/>
      <c r="PJ488" s="106"/>
      <c r="PK488" s="106"/>
      <c r="PL488" s="106"/>
      <c r="PM488" s="106"/>
      <c r="PN488" s="106"/>
      <c r="PO488" s="106"/>
      <c r="PP488" s="106"/>
      <c r="PQ488" s="106"/>
      <c r="PR488" s="106"/>
      <c r="PS488" s="106"/>
      <c r="PT488" s="106"/>
      <c r="PU488" s="106"/>
      <c r="PV488" s="106"/>
      <c r="PW488" s="106"/>
      <c r="PX488" s="106"/>
      <c r="PY488" s="106"/>
      <c r="PZ488" s="106"/>
      <c r="QA488" s="106"/>
      <c r="QB488" s="106"/>
      <c r="QC488" s="106"/>
      <c r="QD488" s="106"/>
      <c r="QE488" s="106"/>
      <c r="QF488" s="106"/>
      <c r="QG488" s="106"/>
      <c r="QH488" s="106"/>
      <c r="QI488" s="106"/>
      <c r="QJ488" s="106"/>
      <c r="QK488" s="106"/>
      <c r="QL488" s="106"/>
      <c r="QM488" s="106"/>
      <c r="QN488" s="106"/>
      <c r="QO488" s="106"/>
      <c r="QP488" s="106"/>
      <c r="QQ488" s="106"/>
      <c r="QR488" s="106"/>
      <c r="QS488" s="106"/>
      <c r="QT488" s="106"/>
      <c r="QU488" s="106"/>
      <c r="QV488" s="106"/>
      <c r="QW488" s="106"/>
      <c r="QX488" s="106"/>
      <c r="QY488" s="106"/>
      <c r="QZ488" s="106"/>
      <c r="RA488" s="106"/>
      <c r="RB488" s="106"/>
      <c r="RC488" s="106"/>
      <c r="RD488" s="106"/>
      <c r="RE488" s="106"/>
      <c r="RF488" s="106"/>
      <c r="RG488" s="106"/>
      <c r="RH488" s="106"/>
      <c r="RI488" s="106"/>
      <c r="RJ488" s="106"/>
      <c r="RK488" s="106"/>
      <c r="RL488" s="106"/>
      <c r="RM488" s="106"/>
      <c r="RN488" s="106"/>
      <c r="RO488" s="106"/>
      <c r="RP488" s="106"/>
      <c r="RQ488" s="106"/>
      <c r="RR488" s="106"/>
    </row>
    <row r="489" spans="1:486" x14ac:dyDescent="0.3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14"/>
      <c r="Q489" s="114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06"/>
      <c r="EZ489" s="106"/>
      <c r="FA489" s="106"/>
      <c r="FB489" s="106"/>
      <c r="FC489" s="106"/>
      <c r="FD489" s="106"/>
      <c r="FE489" s="106"/>
      <c r="FF489" s="106"/>
      <c r="FG489" s="106"/>
      <c r="FH489" s="106"/>
      <c r="FI489" s="106"/>
      <c r="FJ489" s="106"/>
      <c r="FK489" s="106"/>
      <c r="FL489" s="106"/>
      <c r="FM489" s="106"/>
      <c r="FN489" s="106"/>
      <c r="FO489" s="106"/>
      <c r="FP489" s="106"/>
      <c r="FQ489" s="106"/>
      <c r="FR489" s="106"/>
      <c r="FS489" s="106"/>
      <c r="FT489" s="106"/>
      <c r="FU489" s="106"/>
      <c r="FV489" s="106"/>
      <c r="FW489" s="106"/>
      <c r="FX489" s="106"/>
      <c r="FY489" s="106"/>
      <c r="FZ489" s="106"/>
      <c r="GA489" s="106"/>
      <c r="GB489" s="106"/>
      <c r="GC489" s="106"/>
      <c r="GD489" s="106"/>
      <c r="GE489" s="106"/>
      <c r="GF489" s="106"/>
      <c r="GG489" s="106"/>
      <c r="GH489" s="106"/>
      <c r="GI489" s="106"/>
      <c r="GJ489" s="106"/>
      <c r="GK489" s="106"/>
      <c r="GL489" s="106"/>
      <c r="GM489" s="106"/>
      <c r="GN489" s="106"/>
      <c r="GO489" s="106"/>
      <c r="GP489" s="106"/>
      <c r="GQ489" s="106"/>
      <c r="GR489" s="106"/>
      <c r="GS489" s="106"/>
      <c r="GT489" s="106"/>
      <c r="GU489" s="106"/>
      <c r="GV489" s="106"/>
      <c r="GW489" s="106"/>
      <c r="GX489" s="106"/>
      <c r="GY489" s="106"/>
      <c r="GZ489" s="106"/>
      <c r="HA489" s="106"/>
      <c r="HB489" s="106"/>
      <c r="HC489" s="106"/>
      <c r="HD489" s="106"/>
      <c r="HE489" s="106"/>
      <c r="HF489" s="106"/>
      <c r="HG489" s="106"/>
      <c r="HH489" s="106"/>
      <c r="HI489" s="106"/>
      <c r="HJ489" s="106"/>
      <c r="HK489" s="106"/>
      <c r="HL489" s="106"/>
      <c r="HM489" s="106"/>
      <c r="HN489" s="106"/>
      <c r="HO489" s="106"/>
      <c r="HP489" s="106"/>
      <c r="HQ489" s="106"/>
      <c r="HR489" s="106"/>
      <c r="HS489" s="106"/>
      <c r="HT489" s="106"/>
      <c r="HU489" s="106"/>
      <c r="HV489" s="106"/>
      <c r="HW489" s="106"/>
      <c r="HX489" s="106"/>
      <c r="HY489" s="106"/>
      <c r="HZ489" s="106"/>
      <c r="IA489" s="106"/>
      <c r="IB489" s="106"/>
      <c r="IC489" s="106"/>
      <c r="ID489" s="106"/>
      <c r="IE489" s="106"/>
      <c r="IF489" s="106"/>
      <c r="IG489" s="106"/>
      <c r="IH489" s="106"/>
      <c r="II489" s="106"/>
      <c r="IJ489" s="106"/>
      <c r="IK489" s="106"/>
      <c r="IL489" s="106"/>
      <c r="IM489" s="106"/>
      <c r="IN489" s="106"/>
      <c r="IO489" s="106"/>
      <c r="IP489" s="106"/>
      <c r="IQ489" s="106"/>
      <c r="IR489" s="106"/>
      <c r="IS489" s="106"/>
      <c r="IT489" s="106"/>
      <c r="IU489" s="106"/>
      <c r="IV489" s="106"/>
      <c r="IW489" s="106"/>
      <c r="IX489" s="106"/>
      <c r="IY489" s="106"/>
      <c r="IZ489" s="106"/>
      <c r="JA489" s="106"/>
      <c r="JB489" s="106"/>
      <c r="JC489" s="106"/>
      <c r="JD489" s="106"/>
      <c r="JE489" s="106"/>
      <c r="JF489" s="106"/>
      <c r="JG489" s="106"/>
      <c r="JH489" s="106"/>
      <c r="JI489" s="106"/>
      <c r="JJ489" s="106"/>
      <c r="JK489" s="106"/>
      <c r="JL489" s="106"/>
      <c r="JM489" s="106"/>
      <c r="JN489" s="106"/>
      <c r="JO489" s="106"/>
      <c r="JP489" s="106"/>
      <c r="JQ489" s="106"/>
      <c r="JR489" s="106"/>
      <c r="JS489" s="106"/>
      <c r="JT489" s="106"/>
      <c r="JU489" s="106"/>
      <c r="JV489" s="106"/>
      <c r="JW489" s="106"/>
      <c r="JX489" s="106"/>
      <c r="JY489" s="106"/>
      <c r="JZ489" s="106"/>
      <c r="KA489" s="106"/>
      <c r="KB489" s="106"/>
      <c r="KC489" s="106"/>
      <c r="KD489" s="106"/>
      <c r="KE489" s="106"/>
      <c r="KF489" s="106"/>
      <c r="KG489" s="106"/>
      <c r="KH489" s="106"/>
      <c r="KI489" s="106"/>
      <c r="KJ489" s="106"/>
      <c r="KK489" s="106"/>
      <c r="KL489" s="106"/>
      <c r="KM489" s="106"/>
      <c r="KN489" s="106"/>
      <c r="KO489" s="106"/>
      <c r="KP489" s="106"/>
      <c r="KQ489" s="106"/>
      <c r="KR489" s="106"/>
      <c r="KS489" s="106"/>
      <c r="KT489" s="106"/>
      <c r="KU489" s="106"/>
      <c r="KV489" s="106"/>
      <c r="KW489" s="106"/>
      <c r="KX489" s="106"/>
      <c r="KY489" s="106"/>
      <c r="KZ489" s="106"/>
      <c r="LA489" s="106"/>
      <c r="LB489" s="106"/>
      <c r="LC489" s="106"/>
      <c r="LD489" s="106"/>
      <c r="LE489" s="106"/>
      <c r="LF489" s="106"/>
      <c r="LG489" s="106"/>
      <c r="LH489" s="106"/>
      <c r="LI489" s="106"/>
      <c r="LJ489" s="106"/>
      <c r="LK489" s="106"/>
      <c r="LL489" s="106"/>
      <c r="LM489" s="106"/>
      <c r="LN489" s="106"/>
      <c r="LO489" s="106"/>
      <c r="LP489" s="106"/>
      <c r="LQ489" s="106"/>
      <c r="LR489" s="106"/>
      <c r="LS489" s="106"/>
      <c r="LT489" s="106"/>
      <c r="LU489" s="106"/>
      <c r="LV489" s="106"/>
      <c r="LW489" s="106"/>
      <c r="LX489" s="106"/>
      <c r="LY489" s="106"/>
      <c r="LZ489" s="106"/>
      <c r="MA489" s="106"/>
      <c r="MB489" s="106"/>
      <c r="MC489" s="106"/>
      <c r="MD489" s="106"/>
      <c r="ME489" s="106"/>
      <c r="MF489" s="106"/>
      <c r="MG489" s="106"/>
      <c r="MH489" s="106"/>
      <c r="MI489" s="106"/>
      <c r="MJ489" s="106"/>
      <c r="MK489" s="106"/>
      <c r="ML489" s="106"/>
      <c r="MM489" s="106"/>
      <c r="MN489" s="106"/>
      <c r="MO489" s="106"/>
      <c r="MP489" s="106"/>
      <c r="MQ489" s="106"/>
      <c r="MR489" s="106"/>
      <c r="MS489" s="106"/>
      <c r="MT489" s="106"/>
      <c r="MU489" s="106"/>
      <c r="MV489" s="106"/>
      <c r="MW489" s="106"/>
      <c r="MX489" s="106"/>
      <c r="MY489" s="106"/>
      <c r="MZ489" s="106"/>
      <c r="NA489" s="106"/>
      <c r="NB489" s="106"/>
      <c r="NC489" s="106"/>
      <c r="ND489" s="106"/>
      <c r="NE489" s="106"/>
      <c r="NF489" s="106"/>
      <c r="NG489" s="106"/>
      <c r="NH489" s="106"/>
      <c r="NI489" s="106"/>
      <c r="NJ489" s="106"/>
      <c r="NK489" s="106"/>
      <c r="NL489" s="106"/>
      <c r="NM489" s="106"/>
      <c r="NN489" s="106"/>
      <c r="NO489" s="106"/>
      <c r="NP489" s="106"/>
      <c r="NQ489" s="106"/>
      <c r="NR489" s="106"/>
      <c r="NS489" s="106"/>
      <c r="NT489" s="106"/>
      <c r="NU489" s="106"/>
      <c r="NV489" s="106"/>
      <c r="NW489" s="106"/>
      <c r="NX489" s="106"/>
      <c r="NY489" s="106"/>
      <c r="NZ489" s="106"/>
      <c r="OA489" s="106"/>
      <c r="OB489" s="106"/>
      <c r="OC489" s="106"/>
      <c r="OD489" s="106"/>
      <c r="OE489" s="106"/>
      <c r="OF489" s="106"/>
      <c r="OG489" s="106"/>
      <c r="OH489" s="106"/>
      <c r="OI489" s="106"/>
      <c r="OJ489" s="106"/>
      <c r="OK489" s="106"/>
      <c r="OL489" s="106"/>
      <c r="OM489" s="106"/>
      <c r="ON489" s="106"/>
      <c r="OO489" s="106"/>
      <c r="OP489" s="106"/>
      <c r="OQ489" s="106"/>
      <c r="OR489" s="106"/>
      <c r="OS489" s="106"/>
      <c r="OT489" s="106"/>
      <c r="OU489" s="106"/>
      <c r="OV489" s="106"/>
      <c r="OW489" s="106"/>
      <c r="OX489" s="106"/>
      <c r="OY489" s="106"/>
      <c r="OZ489" s="106"/>
      <c r="PA489" s="106"/>
      <c r="PB489" s="106"/>
      <c r="PC489" s="106"/>
      <c r="PD489" s="106"/>
      <c r="PE489" s="106"/>
      <c r="PF489" s="106"/>
      <c r="PG489" s="106"/>
      <c r="PH489" s="106"/>
      <c r="PI489" s="106"/>
      <c r="PJ489" s="106"/>
      <c r="PK489" s="106"/>
      <c r="PL489" s="106"/>
      <c r="PM489" s="106"/>
      <c r="PN489" s="106"/>
      <c r="PO489" s="106"/>
      <c r="PP489" s="106"/>
      <c r="PQ489" s="106"/>
      <c r="PR489" s="106"/>
      <c r="PS489" s="106"/>
      <c r="PT489" s="106"/>
      <c r="PU489" s="106"/>
      <c r="PV489" s="106"/>
      <c r="PW489" s="106"/>
      <c r="PX489" s="106"/>
      <c r="PY489" s="106"/>
      <c r="PZ489" s="106"/>
      <c r="QA489" s="106"/>
      <c r="QB489" s="106"/>
      <c r="QC489" s="106"/>
      <c r="QD489" s="106"/>
      <c r="QE489" s="106"/>
      <c r="QF489" s="106"/>
      <c r="QG489" s="106"/>
      <c r="QH489" s="106"/>
      <c r="QI489" s="106"/>
      <c r="QJ489" s="106"/>
      <c r="QK489" s="106"/>
      <c r="QL489" s="106"/>
      <c r="QM489" s="106"/>
      <c r="QN489" s="106"/>
      <c r="QO489" s="106"/>
      <c r="QP489" s="106"/>
      <c r="QQ489" s="106"/>
      <c r="QR489" s="106"/>
      <c r="QS489" s="106"/>
      <c r="QT489" s="106"/>
      <c r="QU489" s="106"/>
      <c r="QV489" s="106"/>
      <c r="QW489" s="106"/>
      <c r="QX489" s="106"/>
      <c r="QY489" s="106"/>
      <c r="QZ489" s="106"/>
      <c r="RA489" s="106"/>
      <c r="RB489" s="106"/>
      <c r="RC489" s="106"/>
      <c r="RD489" s="106"/>
      <c r="RE489" s="106"/>
      <c r="RF489" s="106"/>
      <c r="RG489" s="106"/>
      <c r="RH489" s="106"/>
      <c r="RI489" s="106"/>
      <c r="RJ489" s="106"/>
      <c r="RK489" s="106"/>
      <c r="RL489" s="106"/>
      <c r="RM489" s="106"/>
      <c r="RN489" s="106"/>
      <c r="RO489" s="106"/>
      <c r="RP489" s="106"/>
      <c r="RQ489" s="106"/>
      <c r="RR489" s="106"/>
    </row>
    <row r="490" spans="1:486" x14ac:dyDescent="0.3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14"/>
      <c r="Q490" s="114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06"/>
      <c r="EZ490" s="106"/>
      <c r="FA490" s="106"/>
      <c r="FB490" s="106"/>
      <c r="FC490" s="106"/>
      <c r="FD490" s="106"/>
      <c r="FE490" s="106"/>
      <c r="FF490" s="106"/>
      <c r="FG490" s="106"/>
      <c r="FH490" s="106"/>
      <c r="FI490" s="106"/>
      <c r="FJ490" s="106"/>
      <c r="FK490" s="106"/>
      <c r="FL490" s="106"/>
      <c r="FM490" s="106"/>
      <c r="FN490" s="106"/>
      <c r="FO490" s="106"/>
      <c r="FP490" s="106"/>
      <c r="FQ490" s="106"/>
      <c r="FR490" s="106"/>
      <c r="FS490" s="106"/>
      <c r="FT490" s="106"/>
      <c r="FU490" s="106"/>
      <c r="FV490" s="106"/>
      <c r="FW490" s="106"/>
      <c r="FX490" s="106"/>
      <c r="FY490" s="106"/>
      <c r="FZ490" s="106"/>
      <c r="GA490" s="106"/>
      <c r="GB490" s="106"/>
      <c r="GC490" s="106"/>
      <c r="GD490" s="106"/>
      <c r="GE490" s="106"/>
      <c r="GF490" s="106"/>
      <c r="GG490" s="106"/>
      <c r="GH490" s="106"/>
      <c r="GI490" s="106"/>
      <c r="GJ490" s="106"/>
      <c r="GK490" s="106"/>
      <c r="GL490" s="106"/>
      <c r="GM490" s="106"/>
      <c r="GN490" s="106"/>
      <c r="GO490" s="106"/>
      <c r="GP490" s="106"/>
      <c r="GQ490" s="106"/>
      <c r="GR490" s="106"/>
      <c r="GS490" s="106"/>
      <c r="GT490" s="106"/>
      <c r="GU490" s="106"/>
      <c r="GV490" s="106"/>
      <c r="GW490" s="106"/>
      <c r="GX490" s="106"/>
      <c r="GY490" s="106"/>
      <c r="GZ490" s="106"/>
      <c r="HA490" s="106"/>
      <c r="HB490" s="106"/>
      <c r="HC490" s="106"/>
      <c r="HD490" s="106"/>
      <c r="HE490" s="106"/>
      <c r="HF490" s="106"/>
      <c r="HG490" s="106"/>
      <c r="HH490" s="106"/>
      <c r="HI490" s="106"/>
      <c r="HJ490" s="106"/>
      <c r="HK490" s="106"/>
      <c r="HL490" s="106"/>
      <c r="HM490" s="106"/>
      <c r="HN490" s="106"/>
      <c r="HO490" s="106"/>
      <c r="HP490" s="106"/>
      <c r="HQ490" s="106"/>
      <c r="HR490" s="106"/>
      <c r="HS490" s="106"/>
      <c r="HT490" s="106"/>
      <c r="HU490" s="106"/>
      <c r="HV490" s="106"/>
      <c r="HW490" s="106"/>
      <c r="HX490" s="106"/>
      <c r="HY490" s="106"/>
      <c r="HZ490" s="106"/>
      <c r="IA490" s="106"/>
      <c r="IB490" s="106"/>
      <c r="IC490" s="106"/>
      <c r="ID490" s="106"/>
      <c r="IE490" s="106"/>
      <c r="IF490" s="106"/>
      <c r="IG490" s="106"/>
      <c r="IH490" s="106"/>
      <c r="II490" s="106"/>
      <c r="IJ490" s="106"/>
      <c r="IK490" s="106"/>
      <c r="IL490" s="106"/>
      <c r="IM490" s="106"/>
      <c r="IN490" s="106"/>
      <c r="IO490" s="106"/>
      <c r="IP490" s="106"/>
      <c r="IQ490" s="106"/>
      <c r="IR490" s="106"/>
      <c r="IS490" s="106"/>
      <c r="IT490" s="106"/>
      <c r="IU490" s="106"/>
      <c r="IV490" s="106"/>
      <c r="IW490" s="106"/>
      <c r="IX490" s="106"/>
      <c r="IY490" s="106"/>
      <c r="IZ490" s="106"/>
      <c r="JA490" s="106"/>
      <c r="JB490" s="106"/>
      <c r="JC490" s="106"/>
      <c r="JD490" s="106"/>
      <c r="JE490" s="106"/>
      <c r="JF490" s="106"/>
      <c r="JG490" s="106"/>
      <c r="JH490" s="106"/>
      <c r="JI490" s="106"/>
      <c r="JJ490" s="106"/>
      <c r="JK490" s="106"/>
      <c r="JL490" s="106"/>
      <c r="JM490" s="106"/>
      <c r="JN490" s="106"/>
      <c r="JO490" s="106"/>
      <c r="JP490" s="106"/>
      <c r="JQ490" s="106"/>
      <c r="JR490" s="106"/>
      <c r="JS490" s="106"/>
      <c r="JT490" s="106"/>
      <c r="JU490" s="106"/>
      <c r="JV490" s="106"/>
      <c r="JW490" s="106"/>
      <c r="JX490" s="106"/>
      <c r="JY490" s="106"/>
      <c r="JZ490" s="106"/>
      <c r="KA490" s="106"/>
      <c r="KB490" s="106"/>
      <c r="KC490" s="106"/>
      <c r="KD490" s="106"/>
      <c r="KE490" s="106"/>
      <c r="KF490" s="106"/>
      <c r="KG490" s="106"/>
      <c r="KH490" s="106"/>
      <c r="KI490" s="106"/>
      <c r="KJ490" s="106"/>
      <c r="KK490" s="106"/>
      <c r="KL490" s="106"/>
      <c r="KM490" s="106"/>
      <c r="KN490" s="106"/>
      <c r="KO490" s="106"/>
      <c r="KP490" s="106"/>
      <c r="KQ490" s="106"/>
      <c r="KR490" s="106"/>
      <c r="KS490" s="106"/>
      <c r="KT490" s="106"/>
      <c r="KU490" s="106"/>
      <c r="KV490" s="106"/>
      <c r="KW490" s="106"/>
      <c r="KX490" s="106"/>
      <c r="KY490" s="106"/>
      <c r="KZ490" s="106"/>
      <c r="LA490" s="106"/>
      <c r="LB490" s="106"/>
      <c r="LC490" s="106"/>
      <c r="LD490" s="106"/>
      <c r="LE490" s="106"/>
      <c r="LF490" s="106"/>
      <c r="LG490" s="106"/>
      <c r="LH490" s="106"/>
      <c r="LI490" s="106"/>
      <c r="LJ490" s="106"/>
      <c r="LK490" s="106"/>
      <c r="LL490" s="106"/>
      <c r="LM490" s="106"/>
      <c r="LN490" s="106"/>
      <c r="LO490" s="106"/>
      <c r="LP490" s="106"/>
      <c r="LQ490" s="106"/>
      <c r="LR490" s="106"/>
      <c r="LS490" s="106"/>
      <c r="LT490" s="106"/>
      <c r="LU490" s="106"/>
      <c r="LV490" s="106"/>
      <c r="LW490" s="106"/>
      <c r="LX490" s="106"/>
      <c r="LY490" s="106"/>
      <c r="LZ490" s="106"/>
      <c r="MA490" s="106"/>
      <c r="MB490" s="106"/>
      <c r="MC490" s="106"/>
      <c r="MD490" s="106"/>
      <c r="ME490" s="106"/>
      <c r="MF490" s="106"/>
      <c r="MG490" s="106"/>
      <c r="MH490" s="106"/>
      <c r="MI490" s="106"/>
      <c r="MJ490" s="106"/>
      <c r="MK490" s="106"/>
      <c r="ML490" s="106"/>
      <c r="MM490" s="106"/>
      <c r="MN490" s="106"/>
      <c r="MO490" s="106"/>
      <c r="MP490" s="106"/>
      <c r="MQ490" s="106"/>
      <c r="MR490" s="106"/>
      <c r="MS490" s="106"/>
      <c r="MT490" s="106"/>
      <c r="MU490" s="106"/>
      <c r="MV490" s="106"/>
      <c r="MW490" s="106"/>
      <c r="MX490" s="106"/>
      <c r="MY490" s="106"/>
      <c r="MZ490" s="106"/>
      <c r="NA490" s="106"/>
      <c r="NB490" s="106"/>
      <c r="NC490" s="106"/>
      <c r="ND490" s="106"/>
      <c r="NE490" s="106"/>
      <c r="NF490" s="106"/>
      <c r="NG490" s="106"/>
      <c r="NH490" s="106"/>
      <c r="NI490" s="106"/>
      <c r="NJ490" s="106"/>
      <c r="NK490" s="106"/>
      <c r="NL490" s="106"/>
      <c r="NM490" s="106"/>
      <c r="NN490" s="106"/>
      <c r="NO490" s="106"/>
      <c r="NP490" s="106"/>
      <c r="NQ490" s="106"/>
      <c r="NR490" s="106"/>
      <c r="NS490" s="106"/>
      <c r="NT490" s="106"/>
      <c r="NU490" s="106"/>
      <c r="NV490" s="106"/>
      <c r="NW490" s="106"/>
      <c r="NX490" s="106"/>
      <c r="NY490" s="106"/>
      <c r="NZ490" s="106"/>
      <c r="OA490" s="106"/>
      <c r="OB490" s="106"/>
      <c r="OC490" s="106"/>
      <c r="OD490" s="106"/>
      <c r="OE490" s="106"/>
      <c r="OF490" s="106"/>
      <c r="OG490" s="106"/>
      <c r="OH490" s="106"/>
      <c r="OI490" s="106"/>
      <c r="OJ490" s="106"/>
      <c r="OK490" s="106"/>
      <c r="OL490" s="106"/>
      <c r="OM490" s="106"/>
      <c r="ON490" s="106"/>
      <c r="OO490" s="106"/>
      <c r="OP490" s="106"/>
      <c r="OQ490" s="106"/>
      <c r="OR490" s="106"/>
      <c r="OS490" s="106"/>
      <c r="OT490" s="106"/>
      <c r="OU490" s="106"/>
      <c r="OV490" s="106"/>
      <c r="OW490" s="106"/>
      <c r="OX490" s="106"/>
      <c r="OY490" s="106"/>
      <c r="OZ490" s="106"/>
      <c r="PA490" s="106"/>
      <c r="PB490" s="106"/>
      <c r="PC490" s="106"/>
      <c r="PD490" s="106"/>
      <c r="PE490" s="106"/>
      <c r="PF490" s="106"/>
      <c r="PG490" s="106"/>
      <c r="PH490" s="106"/>
      <c r="PI490" s="106"/>
      <c r="PJ490" s="106"/>
      <c r="PK490" s="106"/>
      <c r="PL490" s="106"/>
      <c r="PM490" s="106"/>
      <c r="PN490" s="106"/>
      <c r="PO490" s="106"/>
      <c r="PP490" s="106"/>
      <c r="PQ490" s="106"/>
      <c r="PR490" s="106"/>
      <c r="PS490" s="106"/>
      <c r="PT490" s="106"/>
      <c r="PU490" s="106"/>
      <c r="PV490" s="106"/>
      <c r="PW490" s="106"/>
      <c r="PX490" s="106"/>
      <c r="PY490" s="106"/>
      <c r="PZ490" s="106"/>
      <c r="QA490" s="106"/>
      <c r="QB490" s="106"/>
      <c r="QC490" s="106"/>
      <c r="QD490" s="106"/>
      <c r="QE490" s="106"/>
      <c r="QF490" s="106"/>
      <c r="QG490" s="106"/>
      <c r="QH490" s="106"/>
      <c r="QI490" s="106"/>
      <c r="QJ490" s="106"/>
      <c r="QK490" s="106"/>
      <c r="QL490" s="106"/>
      <c r="QM490" s="106"/>
      <c r="QN490" s="106"/>
      <c r="QO490" s="106"/>
      <c r="QP490" s="106"/>
      <c r="QQ490" s="106"/>
      <c r="QR490" s="106"/>
      <c r="QS490" s="106"/>
      <c r="QT490" s="106"/>
      <c r="QU490" s="106"/>
      <c r="QV490" s="106"/>
      <c r="QW490" s="106"/>
      <c r="QX490" s="106"/>
      <c r="QY490" s="106"/>
      <c r="QZ490" s="106"/>
      <c r="RA490" s="106"/>
      <c r="RB490" s="106"/>
      <c r="RC490" s="106"/>
      <c r="RD490" s="106"/>
      <c r="RE490" s="106"/>
      <c r="RF490" s="106"/>
      <c r="RG490" s="106"/>
      <c r="RH490" s="106"/>
      <c r="RI490" s="106"/>
      <c r="RJ490" s="106"/>
      <c r="RK490" s="106"/>
      <c r="RL490" s="106"/>
      <c r="RM490" s="106"/>
      <c r="RN490" s="106"/>
      <c r="RO490" s="106"/>
      <c r="RP490" s="106"/>
      <c r="RQ490" s="106"/>
      <c r="RR490" s="106"/>
    </row>
    <row r="491" spans="1:486" x14ac:dyDescent="0.3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14"/>
      <c r="Q491" s="114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06"/>
      <c r="EZ491" s="106"/>
      <c r="FA491" s="106"/>
      <c r="FB491" s="106"/>
      <c r="FC491" s="106"/>
      <c r="FD491" s="106"/>
      <c r="FE491" s="106"/>
      <c r="FF491" s="106"/>
      <c r="FG491" s="106"/>
      <c r="FH491" s="106"/>
      <c r="FI491" s="106"/>
      <c r="FJ491" s="106"/>
      <c r="FK491" s="106"/>
      <c r="FL491" s="106"/>
      <c r="FM491" s="106"/>
      <c r="FN491" s="106"/>
      <c r="FO491" s="106"/>
      <c r="FP491" s="106"/>
      <c r="FQ491" s="106"/>
      <c r="FR491" s="106"/>
      <c r="FS491" s="106"/>
      <c r="FT491" s="106"/>
      <c r="FU491" s="106"/>
      <c r="FV491" s="106"/>
      <c r="FW491" s="106"/>
      <c r="FX491" s="106"/>
      <c r="FY491" s="106"/>
      <c r="FZ491" s="106"/>
      <c r="GA491" s="106"/>
      <c r="GB491" s="106"/>
      <c r="GC491" s="106"/>
      <c r="GD491" s="106"/>
      <c r="GE491" s="106"/>
      <c r="GF491" s="106"/>
      <c r="GG491" s="106"/>
      <c r="GH491" s="106"/>
      <c r="GI491" s="106"/>
      <c r="GJ491" s="106"/>
      <c r="GK491" s="106"/>
      <c r="GL491" s="106"/>
      <c r="GM491" s="106"/>
      <c r="GN491" s="106"/>
      <c r="GO491" s="106"/>
      <c r="GP491" s="106"/>
      <c r="GQ491" s="106"/>
      <c r="GR491" s="106"/>
      <c r="GS491" s="106"/>
      <c r="GT491" s="106"/>
      <c r="GU491" s="106"/>
      <c r="GV491" s="106"/>
      <c r="GW491" s="106"/>
      <c r="GX491" s="106"/>
      <c r="GY491" s="106"/>
      <c r="GZ491" s="106"/>
      <c r="HA491" s="106"/>
      <c r="HB491" s="106"/>
      <c r="HC491" s="106"/>
      <c r="HD491" s="106"/>
      <c r="HE491" s="106"/>
      <c r="HF491" s="106"/>
      <c r="HG491" s="106"/>
      <c r="HH491" s="106"/>
      <c r="HI491" s="106"/>
      <c r="HJ491" s="106"/>
      <c r="HK491" s="106"/>
      <c r="HL491" s="106"/>
      <c r="HM491" s="106"/>
      <c r="HN491" s="106"/>
      <c r="HO491" s="106"/>
      <c r="HP491" s="106"/>
      <c r="HQ491" s="106"/>
      <c r="HR491" s="106"/>
      <c r="HS491" s="106"/>
      <c r="HT491" s="106"/>
      <c r="HU491" s="106"/>
      <c r="HV491" s="106"/>
      <c r="HW491" s="106"/>
      <c r="HX491" s="106"/>
      <c r="HY491" s="106"/>
      <c r="HZ491" s="106"/>
      <c r="IA491" s="106"/>
      <c r="IB491" s="106"/>
      <c r="IC491" s="106"/>
      <c r="ID491" s="106"/>
      <c r="IE491" s="106"/>
      <c r="IF491" s="106"/>
      <c r="IG491" s="106"/>
      <c r="IH491" s="106"/>
      <c r="II491" s="106"/>
      <c r="IJ491" s="106"/>
      <c r="IK491" s="106"/>
      <c r="IL491" s="106"/>
      <c r="IM491" s="106"/>
      <c r="IN491" s="106"/>
      <c r="IO491" s="106"/>
      <c r="IP491" s="106"/>
      <c r="IQ491" s="106"/>
      <c r="IR491" s="106"/>
      <c r="IS491" s="106"/>
      <c r="IT491" s="106"/>
      <c r="IU491" s="106"/>
      <c r="IV491" s="106"/>
      <c r="IW491" s="106"/>
      <c r="IX491" s="106"/>
      <c r="IY491" s="106"/>
      <c r="IZ491" s="106"/>
      <c r="JA491" s="106"/>
      <c r="JB491" s="106"/>
      <c r="JC491" s="106"/>
      <c r="JD491" s="106"/>
      <c r="JE491" s="106"/>
      <c r="JF491" s="106"/>
      <c r="JG491" s="106"/>
      <c r="JH491" s="106"/>
      <c r="JI491" s="106"/>
      <c r="JJ491" s="106"/>
      <c r="JK491" s="106"/>
      <c r="JL491" s="106"/>
      <c r="JM491" s="106"/>
      <c r="JN491" s="106"/>
      <c r="JO491" s="106"/>
      <c r="JP491" s="106"/>
      <c r="JQ491" s="106"/>
      <c r="JR491" s="106"/>
      <c r="JS491" s="106"/>
      <c r="JT491" s="106"/>
      <c r="JU491" s="106"/>
      <c r="JV491" s="106"/>
      <c r="JW491" s="106"/>
      <c r="JX491" s="106"/>
      <c r="JY491" s="106"/>
      <c r="JZ491" s="106"/>
      <c r="KA491" s="106"/>
      <c r="KB491" s="106"/>
      <c r="KC491" s="106"/>
      <c r="KD491" s="106"/>
      <c r="KE491" s="106"/>
      <c r="KF491" s="106"/>
      <c r="KG491" s="106"/>
      <c r="KH491" s="106"/>
      <c r="KI491" s="106"/>
      <c r="KJ491" s="106"/>
      <c r="KK491" s="106"/>
      <c r="KL491" s="106"/>
      <c r="KM491" s="106"/>
      <c r="KN491" s="106"/>
      <c r="KO491" s="106"/>
      <c r="KP491" s="106"/>
      <c r="KQ491" s="106"/>
      <c r="KR491" s="106"/>
      <c r="KS491" s="106"/>
      <c r="KT491" s="106"/>
      <c r="KU491" s="106"/>
      <c r="KV491" s="106"/>
      <c r="KW491" s="106"/>
      <c r="KX491" s="106"/>
      <c r="KY491" s="106"/>
      <c r="KZ491" s="106"/>
      <c r="LA491" s="106"/>
      <c r="LB491" s="106"/>
      <c r="LC491" s="106"/>
      <c r="LD491" s="106"/>
      <c r="LE491" s="106"/>
      <c r="LF491" s="106"/>
      <c r="LG491" s="106"/>
      <c r="LH491" s="106"/>
      <c r="LI491" s="106"/>
      <c r="LJ491" s="106"/>
      <c r="LK491" s="106"/>
      <c r="LL491" s="106"/>
      <c r="LM491" s="106"/>
      <c r="LN491" s="106"/>
      <c r="LO491" s="106"/>
      <c r="LP491" s="106"/>
      <c r="LQ491" s="106"/>
      <c r="LR491" s="106"/>
      <c r="LS491" s="106"/>
      <c r="LT491" s="106"/>
      <c r="LU491" s="106"/>
      <c r="LV491" s="106"/>
      <c r="LW491" s="106"/>
      <c r="LX491" s="106"/>
      <c r="LY491" s="106"/>
      <c r="LZ491" s="106"/>
      <c r="MA491" s="106"/>
      <c r="MB491" s="106"/>
      <c r="MC491" s="106"/>
      <c r="MD491" s="106"/>
      <c r="ME491" s="106"/>
      <c r="MF491" s="106"/>
      <c r="MG491" s="106"/>
      <c r="MH491" s="106"/>
      <c r="MI491" s="106"/>
      <c r="MJ491" s="106"/>
      <c r="MK491" s="106"/>
      <c r="ML491" s="106"/>
      <c r="MM491" s="106"/>
      <c r="MN491" s="106"/>
      <c r="MO491" s="106"/>
      <c r="MP491" s="106"/>
      <c r="MQ491" s="106"/>
      <c r="MR491" s="106"/>
      <c r="MS491" s="106"/>
      <c r="MT491" s="106"/>
      <c r="MU491" s="106"/>
      <c r="MV491" s="106"/>
      <c r="MW491" s="106"/>
      <c r="MX491" s="106"/>
      <c r="MY491" s="106"/>
      <c r="MZ491" s="106"/>
      <c r="NA491" s="106"/>
      <c r="NB491" s="106"/>
      <c r="NC491" s="106"/>
      <c r="ND491" s="106"/>
      <c r="NE491" s="106"/>
      <c r="NF491" s="106"/>
      <c r="NG491" s="106"/>
      <c r="NH491" s="106"/>
      <c r="NI491" s="106"/>
      <c r="NJ491" s="106"/>
      <c r="NK491" s="106"/>
      <c r="NL491" s="106"/>
      <c r="NM491" s="106"/>
      <c r="NN491" s="106"/>
      <c r="NO491" s="106"/>
      <c r="NP491" s="106"/>
      <c r="NQ491" s="106"/>
      <c r="NR491" s="106"/>
      <c r="NS491" s="106"/>
      <c r="NT491" s="106"/>
      <c r="NU491" s="106"/>
      <c r="NV491" s="106"/>
      <c r="NW491" s="106"/>
      <c r="NX491" s="106"/>
      <c r="NY491" s="106"/>
      <c r="NZ491" s="106"/>
      <c r="OA491" s="106"/>
      <c r="OB491" s="106"/>
      <c r="OC491" s="106"/>
      <c r="OD491" s="106"/>
      <c r="OE491" s="106"/>
      <c r="OF491" s="106"/>
      <c r="OG491" s="106"/>
      <c r="OH491" s="106"/>
      <c r="OI491" s="106"/>
      <c r="OJ491" s="106"/>
      <c r="OK491" s="106"/>
      <c r="OL491" s="106"/>
      <c r="OM491" s="106"/>
      <c r="ON491" s="106"/>
      <c r="OO491" s="106"/>
      <c r="OP491" s="106"/>
      <c r="OQ491" s="106"/>
      <c r="OR491" s="106"/>
      <c r="OS491" s="106"/>
      <c r="OT491" s="106"/>
      <c r="OU491" s="106"/>
      <c r="OV491" s="106"/>
      <c r="OW491" s="106"/>
      <c r="OX491" s="106"/>
      <c r="OY491" s="106"/>
      <c r="OZ491" s="106"/>
      <c r="PA491" s="106"/>
      <c r="PB491" s="106"/>
      <c r="PC491" s="106"/>
      <c r="PD491" s="106"/>
      <c r="PE491" s="106"/>
      <c r="PF491" s="106"/>
      <c r="PG491" s="106"/>
      <c r="PH491" s="106"/>
      <c r="PI491" s="106"/>
      <c r="PJ491" s="106"/>
      <c r="PK491" s="106"/>
      <c r="PL491" s="106"/>
      <c r="PM491" s="106"/>
      <c r="PN491" s="106"/>
      <c r="PO491" s="106"/>
      <c r="PP491" s="106"/>
      <c r="PQ491" s="106"/>
      <c r="PR491" s="106"/>
      <c r="PS491" s="106"/>
      <c r="PT491" s="106"/>
      <c r="PU491" s="106"/>
      <c r="PV491" s="106"/>
      <c r="PW491" s="106"/>
      <c r="PX491" s="106"/>
      <c r="PY491" s="106"/>
      <c r="PZ491" s="106"/>
      <c r="QA491" s="106"/>
      <c r="QB491" s="106"/>
      <c r="QC491" s="106"/>
      <c r="QD491" s="106"/>
      <c r="QE491" s="106"/>
      <c r="QF491" s="106"/>
      <c r="QG491" s="106"/>
      <c r="QH491" s="106"/>
      <c r="QI491" s="106"/>
      <c r="QJ491" s="106"/>
      <c r="QK491" s="106"/>
      <c r="QL491" s="106"/>
      <c r="QM491" s="106"/>
      <c r="QN491" s="106"/>
      <c r="QO491" s="106"/>
      <c r="QP491" s="106"/>
      <c r="QQ491" s="106"/>
      <c r="QR491" s="106"/>
      <c r="QS491" s="106"/>
      <c r="QT491" s="106"/>
      <c r="QU491" s="106"/>
      <c r="QV491" s="106"/>
      <c r="QW491" s="106"/>
      <c r="QX491" s="106"/>
      <c r="QY491" s="106"/>
      <c r="QZ491" s="106"/>
      <c r="RA491" s="106"/>
      <c r="RB491" s="106"/>
      <c r="RC491" s="106"/>
      <c r="RD491" s="106"/>
      <c r="RE491" s="106"/>
      <c r="RF491" s="106"/>
      <c r="RG491" s="106"/>
      <c r="RH491" s="106"/>
      <c r="RI491" s="106"/>
      <c r="RJ491" s="106"/>
      <c r="RK491" s="106"/>
      <c r="RL491" s="106"/>
      <c r="RM491" s="106"/>
      <c r="RN491" s="106"/>
      <c r="RO491" s="106"/>
      <c r="RP491" s="106"/>
      <c r="RQ491" s="106"/>
      <c r="RR491" s="106"/>
    </row>
    <row r="492" spans="1:486" x14ac:dyDescent="0.3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14"/>
      <c r="Q492" s="114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06"/>
      <c r="EZ492" s="106"/>
      <c r="FA492" s="106"/>
      <c r="FB492" s="106"/>
      <c r="FC492" s="106"/>
      <c r="FD492" s="106"/>
      <c r="FE492" s="106"/>
      <c r="FF492" s="106"/>
      <c r="FG492" s="106"/>
      <c r="FH492" s="106"/>
      <c r="FI492" s="106"/>
      <c r="FJ492" s="106"/>
      <c r="FK492" s="106"/>
      <c r="FL492" s="106"/>
      <c r="FM492" s="106"/>
      <c r="FN492" s="106"/>
      <c r="FO492" s="106"/>
      <c r="FP492" s="106"/>
      <c r="FQ492" s="106"/>
      <c r="FR492" s="106"/>
      <c r="FS492" s="106"/>
      <c r="FT492" s="106"/>
      <c r="FU492" s="106"/>
      <c r="FV492" s="106"/>
      <c r="FW492" s="106"/>
      <c r="FX492" s="106"/>
      <c r="FY492" s="106"/>
      <c r="FZ492" s="106"/>
      <c r="GA492" s="106"/>
      <c r="GB492" s="106"/>
      <c r="GC492" s="106"/>
      <c r="GD492" s="106"/>
      <c r="GE492" s="106"/>
      <c r="GF492" s="106"/>
      <c r="GG492" s="106"/>
      <c r="GH492" s="106"/>
      <c r="GI492" s="106"/>
      <c r="GJ492" s="106"/>
      <c r="GK492" s="106"/>
      <c r="GL492" s="106"/>
      <c r="GM492" s="106"/>
      <c r="GN492" s="106"/>
      <c r="GO492" s="106"/>
      <c r="GP492" s="106"/>
      <c r="GQ492" s="106"/>
      <c r="GR492" s="106"/>
      <c r="GS492" s="106"/>
      <c r="GT492" s="106"/>
      <c r="GU492" s="106"/>
      <c r="GV492" s="106"/>
      <c r="GW492" s="106"/>
      <c r="GX492" s="106"/>
      <c r="GY492" s="106"/>
      <c r="GZ492" s="106"/>
      <c r="HA492" s="106"/>
      <c r="HB492" s="106"/>
      <c r="HC492" s="106"/>
      <c r="HD492" s="106"/>
      <c r="HE492" s="106"/>
      <c r="HF492" s="106"/>
      <c r="HG492" s="106"/>
      <c r="HH492" s="106"/>
      <c r="HI492" s="106"/>
      <c r="HJ492" s="106"/>
      <c r="HK492" s="106"/>
      <c r="HL492" s="106"/>
      <c r="HM492" s="106"/>
      <c r="HN492" s="106"/>
      <c r="HO492" s="106"/>
      <c r="HP492" s="106"/>
      <c r="HQ492" s="106"/>
      <c r="HR492" s="106"/>
      <c r="HS492" s="106"/>
      <c r="HT492" s="106"/>
      <c r="HU492" s="106"/>
      <c r="HV492" s="106"/>
      <c r="HW492" s="106"/>
      <c r="HX492" s="106"/>
      <c r="HY492" s="106"/>
      <c r="HZ492" s="106"/>
      <c r="IA492" s="106"/>
      <c r="IB492" s="106"/>
      <c r="IC492" s="106"/>
      <c r="ID492" s="106"/>
      <c r="IE492" s="106"/>
      <c r="IF492" s="106"/>
      <c r="IG492" s="106"/>
      <c r="IH492" s="106"/>
      <c r="II492" s="106"/>
      <c r="IJ492" s="106"/>
      <c r="IK492" s="106"/>
      <c r="IL492" s="106"/>
      <c r="IM492" s="106"/>
      <c r="IN492" s="106"/>
      <c r="IO492" s="106"/>
      <c r="IP492" s="106"/>
      <c r="IQ492" s="106"/>
      <c r="IR492" s="106"/>
      <c r="IS492" s="106"/>
      <c r="IT492" s="106"/>
      <c r="IU492" s="106"/>
      <c r="IV492" s="106"/>
      <c r="IW492" s="106"/>
      <c r="IX492" s="106"/>
      <c r="IY492" s="106"/>
      <c r="IZ492" s="106"/>
      <c r="JA492" s="106"/>
      <c r="JB492" s="106"/>
      <c r="JC492" s="106"/>
      <c r="JD492" s="106"/>
      <c r="JE492" s="106"/>
      <c r="JF492" s="106"/>
      <c r="JG492" s="106"/>
      <c r="JH492" s="106"/>
      <c r="JI492" s="106"/>
      <c r="JJ492" s="106"/>
      <c r="JK492" s="106"/>
      <c r="JL492" s="106"/>
      <c r="JM492" s="106"/>
      <c r="JN492" s="106"/>
      <c r="JO492" s="106"/>
      <c r="JP492" s="106"/>
      <c r="JQ492" s="106"/>
      <c r="JR492" s="106"/>
      <c r="JS492" s="106"/>
      <c r="JT492" s="106"/>
      <c r="JU492" s="106"/>
      <c r="JV492" s="106"/>
      <c r="JW492" s="106"/>
      <c r="JX492" s="106"/>
      <c r="JY492" s="106"/>
      <c r="JZ492" s="106"/>
      <c r="KA492" s="106"/>
      <c r="KB492" s="106"/>
      <c r="KC492" s="106"/>
      <c r="KD492" s="106"/>
      <c r="KE492" s="106"/>
      <c r="KF492" s="106"/>
      <c r="KG492" s="106"/>
      <c r="KH492" s="106"/>
      <c r="KI492" s="106"/>
      <c r="KJ492" s="106"/>
      <c r="KK492" s="106"/>
      <c r="KL492" s="106"/>
      <c r="KM492" s="106"/>
      <c r="KN492" s="106"/>
      <c r="KO492" s="106"/>
      <c r="KP492" s="106"/>
      <c r="KQ492" s="106"/>
      <c r="KR492" s="106"/>
      <c r="KS492" s="106"/>
      <c r="KT492" s="106"/>
      <c r="KU492" s="106"/>
      <c r="KV492" s="106"/>
      <c r="KW492" s="106"/>
      <c r="KX492" s="106"/>
      <c r="KY492" s="106"/>
      <c r="KZ492" s="106"/>
      <c r="LA492" s="106"/>
      <c r="LB492" s="106"/>
      <c r="LC492" s="106"/>
      <c r="LD492" s="106"/>
      <c r="LE492" s="106"/>
      <c r="LF492" s="106"/>
      <c r="LG492" s="106"/>
      <c r="LH492" s="106"/>
      <c r="LI492" s="106"/>
      <c r="LJ492" s="106"/>
      <c r="LK492" s="106"/>
      <c r="LL492" s="106"/>
      <c r="LM492" s="106"/>
      <c r="LN492" s="106"/>
      <c r="LO492" s="106"/>
      <c r="LP492" s="106"/>
      <c r="LQ492" s="106"/>
      <c r="LR492" s="106"/>
      <c r="LS492" s="106"/>
      <c r="LT492" s="106"/>
      <c r="LU492" s="106"/>
      <c r="LV492" s="106"/>
      <c r="LW492" s="106"/>
      <c r="LX492" s="106"/>
      <c r="LY492" s="106"/>
      <c r="LZ492" s="106"/>
      <c r="MA492" s="106"/>
      <c r="MB492" s="106"/>
      <c r="MC492" s="106"/>
      <c r="MD492" s="106"/>
      <c r="ME492" s="106"/>
      <c r="MF492" s="106"/>
      <c r="MG492" s="106"/>
      <c r="MH492" s="106"/>
      <c r="MI492" s="106"/>
      <c r="MJ492" s="106"/>
      <c r="MK492" s="106"/>
      <c r="ML492" s="106"/>
      <c r="MM492" s="106"/>
      <c r="MN492" s="106"/>
      <c r="MO492" s="106"/>
      <c r="MP492" s="106"/>
      <c r="MQ492" s="106"/>
      <c r="MR492" s="106"/>
      <c r="MS492" s="106"/>
      <c r="MT492" s="106"/>
      <c r="MU492" s="106"/>
      <c r="MV492" s="106"/>
      <c r="MW492" s="106"/>
      <c r="MX492" s="106"/>
      <c r="MY492" s="106"/>
      <c r="MZ492" s="106"/>
      <c r="NA492" s="106"/>
      <c r="NB492" s="106"/>
      <c r="NC492" s="106"/>
      <c r="ND492" s="106"/>
      <c r="NE492" s="106"/>
      <c r="NF492" s="106"/>
      <c r="NG492" s="106"/>
      <c r="NH492" s="106"/>
      <c r="NI492" s="106"/>
      <c r="NJ492" s="106"/>
      <c r="NK492" s="106"/>
      <c r="NL492" s="106"/>
      <c r="NM492" s="106"/>
      <c r="NN492" s="106"/>
      <c r="NO492" s="106"/>
      <c r="NP492" s="106"/>
      <c r="NQ492" s="106"/>
      <c r="NR492" s="106"/>
      <c r="NS492" s="106"/>
      <c r="NT492" s="106"/>
      <c r="NU492" s="106"/>
      <c r="NV492" s="106"/>
      <c r="NW492" s="106"/>
      <c r="NX492" s="106"/>
      <c r="NY492" s="106"/>
      <c r="NZ492" s="106"/>
      <c r="OA492" s="106"/>
      <c r="OB492" s="106"/>
      <c r="OC492" s="106"/>
      <c r="OD492" s="106"/>
      <c r="OE492" s="106"/>
      <c r="OF492" s="106"/>
      <c r="OG492" s="106"/>
      <c r="OH492" s="106"/>
      <c r="OI492" s="106"/>
      <c r="OJ492" s="106"/>
      <c r="OK492" s="106"/>
      <c r="OL492" s="106"/>
      <c r="OM492" s="106"/>
      <c r="ON492" s="106"/>
      <c r="OO492" s="106"/>
      <c r="OP492" s="106"/>
      <c r="OQ492" s="106"/>
      <c r="OR492" s="106"/>
      <c r="OS492" s="106"/>
      <c r="OT492" s="106"/>
      <c r="OU492" s="106"/>
      <c r="OV492" s="106"/>
      <c r="OW492" s="106"/>
      <c r="OX492" s="106"/>
      <c r="OY492" s="106"/>
      <c r="OZ492" s="106"/>
      <c r="PA492" s="106"/>
      <c r="PB492" s="106"/>
      <c r="PC492" s="106"/>
      <c r="PD492" s="106"/>
      <c r="PE492" s="106"/>
      <c r="PF492" s="106"/>
      <c r="PG492" s="106"/>
      <c r="PH492" s="106"/>
      <c r="PI492" s="106"/>
      <c r="PJ492" s="106"/>
      <c r="PK492" s="106"/>
      <c r="PL492" s="106"/>
      <c r="PM492" s="106"/>
      <c r="PN492" s="106"/>
      <c r="PO492" s="106"/>
      <c r="PP492" s="106"/>
      <c r="PQ492" s="106"/>
      <c r="PR492" s="106"/>
      <c r="PS492" s="106"/>
      <c r="PT492" s="106"/>
      <c r="PU492" s="106"/>
      <c r="PV492" s="106"/>
      <c r="PW492" s="106"/>
      <c r="PX492" s="106"/>
      <c r="PY492" s="106"/>
      <c r="PZ492" s="106"/>
      <c r="QA492" s="106"/>
      <c r="QB492" s="106"/>
      <c r="QC492" s="106"/>
      <c r="QD492" s="106"/>
      <c r="QE492" s="106"/>
      <c r="QF492" s="106"/>
      <c r="QG492" s="106"/>
      <c r="QH492" s="106"/>
      <c r="QI492" s="106"/>
      <c r="QJ492" s="106"/>
      <c r="QK492" s="106"/>
      <c r="QL492" s="106"/>
      <c r="QM492" s="106"/>
      <c r="QN492" s="106"/>
      <c r="QO492" s="106"/>
      <c r="QP492" s="106"/>
      <c r="QQ492" s="106"/>
      <c r="QR492" s="106"/>
      <c r="QS492" s="106"/>
      <c r="QT492" s="106"/>
      <c r="QU492" s="106"/>
      <c r="QV492" s="106"/>
      <c r="QW492" s="106"/>
      <c r="QX492" s="106"/>
      <c r="QY492" s="106"/>
      <c r="QZ492" s="106"/>
      <c r="RA492" s="106"/>
      <c r="RB492" s="106"/>
      <c r="RC492" s="106"/>
      <c r="RD492" s="106"/>
      <c r="RE492" s="106"/>
      <c r="RF492" s="106"/>
      <c r="RG492" s="106"/>
      <c r="RH492" s="106"/>
      <c r="RI492" s="106"/>
      <c r="RJ492" s="106"/>
      <c r="RK492" s="106"/>
      <c r="RL492" s="106"/>
      <c r="RM492" s="106"/>
      <c r="RN492" s="106"/>
      <c r="RO492" s="106"/>
      <c r="RP492" s="106"/>
      <c r="RQ492" s="106"/>
      <c r="RR492" s="106"/>
    </row>
    <row r="493" spans="1:486" x14ac:dyDescent="0.3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14"/>
      <c r="Q493" s="114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06"/>
      <c r="EZ493" s="106"/>
      <c r="FA493" s="106"/>
      <c r="FB493" s="106"/>
      <c r="FC493" s="106"/>
      <c r="FD493" s="106"/>
      <c r="FE493" s="106"/>
      <c r="FF493" s="106"/>
      <c r="FG493" s="106"/>
      <c r="FH493" s="106"/>
      <c r="FI493" s="106"/>
      <c r="FJ493" s="106"/>
      <c r="FK493" s="106"/>
      <c r="FL493" s="106"/>
      <c r="FM493" s="106"/>
      <c r="FN493" s="106"/>
      <c r="FO493" s="106"/>
      <c r="FP493" s="106"/>
      <c r="FQ493" s="106"/>
      <c r="FR493" s="106"/>
      <c r="FS493" s="106"/>
      <c r="FT493" s="106"/>
      <c r="FU493" s="106"/>
      <c r="FV493" s="106"/>
      <c r="FW493" s="106"/>
      <c r="FX493" s="106"/>
      <c r="FY493" s="106"/>
      <c r="FZ493" s="106"/>
      <c r="GA493" s="106"/>
      <c r="GB493" s="106"/>
      <c r="GC493" s="106"/>
      <c r="GD493" s="106"/>
      <c r="GE493" s="106"/>
      <c r="GF493" s="106"/>
      <c r="GG493" s="106"/>
      <c r="GH493" s="106"/>
      <c r="GI493" s="106"/>
      <c r="GJ493" s="106"/>
      <c r="GK493" s="106"/>
      <c r="GL493" s="106"/>
      <c r="GM493" s="106"/>
      <c r="GN493" s="106"/>
      <c r="GO493" s="106"/>
      <c r="GP493" s="106"/>
      <c r="GQ493" s="106"/>
      <c r="GR493" s="106"/>
      <c r="GS493" s="106"/>
      <c r="GT493" s="106"/>
      <c r="GU493" s="106"/>
      <c r="GV493" s="106"/>
      <c r="GW493" s="106"/>
      <c r="GX493" s="106"/>
      <c r="GY493" s="106"/>
      <c r="GZ493" s="106"/>
      <c r="HA493" s="106"/>
      <c r="HB493" s="106"/>
      <c r="HC493" s="106"/>
      <c r="HD493" s="106"/>
      <c r="HE493" s="106"/>
      <c r="HF493" s="106"/>
      <c r="HG493" s="106"/>
      <c r="HH493" s="106"/>
      <c r="HI493" s="106"/>
      <c r="HJ493" s="106"/>
      <c r="HK493" s="106"/>
      <c r="HL493" s="106"/>
      <c r="HM493" s="106"/>
      <c r="HN493" s="106"/>
      <c r="HO493" s="106"/>
      <c r="HP493" s="106"/>
      <c r="HQ493" s="106"/>
      <c r="HR493" s="106"/>
      <c r="HS493" s="106"/>
      <c r="HT493" s="106"/>
      <c r="HU493" s="106"/>
      <c r="HV493" s="106"/>
      <c r="HW493" s="106"/>
      <c r="HX493" s="106"/>
      <c r="HY493" s="106"/>
      <c r="HZ493" s="106"/>
      <c r="IA493" s="106"/>
      <c r="IB493" s="106"/>
      <c r="IC493" s="106"/>
      <c r="ID493" s="106"/>
      <c r="IE493" s="106"/>
      <c r="IF493" s="106"/>
      <c r="IG493" s="106"/>
      <c r="IH493" s="106"/>
      <c r="II493" s="106"/>
      <c r="IJ493" s="106"/>
      <c r="IK493" s="106"/>
      <c r="IL493" s="106"/>
      <c r="IM493" s="106"/>
      <c r="IN493" s="106"/>
      <c r="IO493" s="106"/>
      <c r="IP493" s="106"/>
      <c r="IQ493" s="106"/>
      <c r="IR493" s="106"/>
      <c r="IS493" s="106"/>
      <c r="IT493" s="106"/>
      <c r="IU493" s="106"/>
      <c r="IV493" s="106"/>
      <c r="IW493" s="106"/>
      <c r="IX493" s="106"/>
      <c r="IY493" s="106"/>
      <c r="IZ493" s="106"/>
      <c r="JA493" s="106"/>
      <c r="JB493" s="106"/>
      <c r="JC493" s="106"/>
      <c r="JD493" s="106"/>
      <c r="JE493" s="106"/>
      <c r="JF493" s="106"/>
      <c r="JG493" s="106"/>
      <c r="JH493" s="106"/>
      <c r="JI493" s="106"/>
      <c r="JJ493" s="106"/>
      <c r="JK493" s="106"/>
      <c r="JL493" s="106"/>
      <c r="JM493" s="106"/>
      <c r="JN493" s="106"/>
      <c r="JO493" s="106"/>
      <c r="JP493" s="106"/>
      <c r="JQ493" s="106"/>
      <c r="JR493" s="106"/>
      <c r="JS493" s="106"/>
      <c r="JT493" s="106"/>
      <c r="JU493" s="106"/>
      <c r="JV493" s="106"/>
      <c r="JW493" s="106"/>
      <c r="JX493" s="106"/>
      <c r="JY493" s="106"/>
      <c r="JZ493" s="106"/>
      <c r="KA493" s="106"/>
      <c r="KB493" s="106"/>
      <c r="KC493" s="106"/>
      <c r="KD493" s="106"/>
      <c r="KE493" s="106"/>
      <c r="KF493" s="106"/>
      <c r="KG493" s="106"/>
      <c r="KH493" s="106"/>
      <c r="KI493" s="106"/>
      <c r="KJ493" s="106"/>
      <c r="KK493" s="106"/>
      <c r="KL493" s="106"/>
      <c r="KM493" s="106"/>
      <c r="KN493" s="106"/>
      <c r="KO493" s="106"/>
      <c r="KP493" s="106"/>
      <c r="KQ493" s="106"/>
      <c r="KR493" s="106"/>
      <c r="KS493" s="106"/>
      <c r="KT493" s="106"/>
      <c r="KU493" s="106"/>
      <c r="KV493" s="106"/>
      <c r="KW493" s="106"/>
      <c r="KX493" s="106"/>
      <c r="KY493" s="106"/>
      <c r="KZ493" s="106"/>
      <c r="LA493" s="106"/>
      <c r="LB493" s="106"/>
      <c r="LC493" s="106"/>
      <c r="LD493" s="106"/>
      <c r="LE493" s="106"/>
      <c r="LF493" s="106"/>
      <c r="LG493" s="106"/>
      <c r="LH493" s="106"/>
      <c r="LI493" s="106"/>
      <c r="LJ493" s="106"/>
      <c r="LK493" s="106"/>
      <c r="LL493" s="106"/>
      <c r="LM493" s="106"/>
      <c r="LN493" s="106"/>
      <c r="LO493" s="106"/>
      <c r="LP493" s="106"/>
      <c r="LQ493" s="106"/>
      <c r="LR493" s="106"/>
      <c r="LS493" s="106"/>
      <c r="LT493" s="106"/>
      <c r="LU493" s="106"/>
      <c r="LV493" s="106"/>
      <c r="LW493" s="106"/>
      <c r="LX493" s="106"/>
      <c r="LY493" s="106"/>
      <c r="LZ493" s="106"/>
      <c r="MA493" s="106"/>
      <c r="MB493" s="106"/>
      <c r="MC493" s="106"/>
      <c r="MD493" s="106"/>
      <c r="ME493" s="106"/>
      <c r="MF493" s="106"/>
      <c r="MG493" s="106"/>
      <c r="MH493" s="106"/>
      <c r="MI493" s="106"/>
      <c r="MJ493" s="106"/>
      <c r="MK493" s="106"/>
      <c r="ML493" s="106"/>
      <c r="MM493" s="106"/>
      <c r="MN493" s="106"/>
      <c r="MO493" s="106"/>
      <c r="MP493" s="106"/>
      <c r="MQ493" s="106"/>
      <c r="MR493" s="106"/>
      <c r="MS493" s="106"/>
      <c r="MT493" s="106"/>
      <c r="MU493" s="106"/>
      <c r="MV493" s="106"/>
      <c r="MW493" s="106"/>
      <c r="MX493" s="106"/>
      <c r="MY493" s="106"/>
      <c r="MZ493" s="106"/>
      <c r="NA493" s="106"/>
      <c r="NB493" s="106"/>
      <c r="NC493" s="106"/>
      <c r="ND493" s="106"/>
      <c r="NE493" s="106"/>
      <c r="NF493" s="106"/>
      <c r="NG493" s="106"/>
      <c r="NH493" s="106"/>
      <c r="NI493" s="106"/>
      <c r="NJ493" s="106"/>
      <c r="NK493" s="106"/>
      <c r="NL493" s="106"/>
      <c r="NM493" s="106"/>
      <c r="NN493" s="106"/>
      <c r="NO493" s="106"/>
      <c r="NP493" s="106"/>
      <c r="NQ493" s="106"/>
      <c r="NR493" s="106"/>
      <c r="NS493" s="106"/>
      <c r="NT493" s="106"/>
      <c r="NU493" s="106"/>
      <c r="NV493" s="106"/>
      <c r="NW493" s="106"/>
      <c r="NX493" s="106"/>
      <c r="NY493" s="106"/>
      <c r="NZ493" s="106"/>
      <c r="OA493" s="106"/>
      <c r="OB493" s="106"/>
      <c r="OC493" s="106"/>
      <c r="OD493" s="106"/>
      <c r="OE493" s="106"/>
      <c r="OF493" s="106"/>
      <c r="OG493" s="106"/>
      <c r="OH493" s="106"/>
      <c r="OI493" s="106"/>
      <c r="OJ493" s="106"/>
      <c r="OK493" s="106"/>
      <c r="OL493" s="106"/>
      <c r="OM493" s="106"/>
      <c r="ON493" s="106"/>
      <c r="OO493" s="106"/>
      <c r="OP493" s="106"/>
      <c r="OQ493" s="106"/>
      <c r="OR493" s="106"/>
      <c r="OS493" s="106"/>
      <c r="OT493" s="106"/>
      <c r="OU493" s="106"/>
      <c r="OV493" s="106"/>
      <c r="OW493" s="106"/>
      <c r="OX493" s="106"/>
      <c r="OY493" s="106"/>
      <c r="OZ493" s="106"/>
      <c r="PA493" s="106"/>
      <c r="PB493" s="106"/>
      <c r="PC493" s="106"/>
      <c r="PD493" s="106"/>
      <c r="PE493" s="106"/>
      <c r="PF493" s="106"/>
      <c r="PG493" s="106"/>
      <c r="PH493" s="106"/>
      <c r="PI493" s="106"/>
      <c r="PJ493" s="106"/>
      <c r="PK493" s="106"/>
      <c r="PL493" s="106"/>
      <c r="PM493" s="106"/>
      <c r="PN493" s="106"/>
      <c r="PO493" s="106"/>
      <c r="PP493" s="106"/>
      <c r="PQ493" s="106"/>
      <c r="PR493" s="106"/>
      <c r="PS493" s="106"/>
      <c r="PT493" s="106"/>
      <c r="PU493" s="106"/>
      <c r="PV493" s="106"/>
      <c r="PW493" s="106"/>
      <c r="PX493" s="106"/>
      <c r="PY493" s="106"/>
      <c r="PZ493" s="106"/>
      <c r="QA493" s="106"/>
      <c r="QB493" s="106"/>
      <c r="QC493" s="106"/>
      <c r="QD493" s="106"/>
      <c r="QE493" s="106"/>
      <c r="QF493" s="106"/>
      <c r="QG493" s="106"/>
      <c r="QH493" s="106"/>
      <c r="QI493" s="106"/>
      <c r="QJ493" s="106"/>
      <c r="QK493" s="106"/>
      <c r="QL493" s="106"/>
      <c r="QM493" s="106"/>
      <c r="QN493" s="106"/>
      <c r="QO493" s="106"/>
      <c r="QP493" s="106"/>
      <c r="QQ493" s="106"/>
      <c r="QR493" s="106"/>
      <c r="QS493" s="106"/>
      <c r="QT493" s="106"/>
      <c r="QU493" s="106"/>
      <c r="QV493" s="106"/>
      <c r="QW493" s="106"/>
      <c r="QX493" s="106"/>
      <c r="QY493" s="106"/>
      <c r="QZ493" s="106"/>
      <c r="RA493" s="106"/>
      <c r="RB493" s="106"/>
      <c r="RC493" s="106"/>
      <c r="RD493" s="106"/>
      <c r="RE493" s="106"/>
      <c r="RF493" s="106"/>
      <c r="RG493" s="106"/>
      <c r="RH493" s="106"/>
      <c r="RI493" s="106"/>
      <c r="RJ493" s="106"/>
      <c r="RK493" s="106"/>
      <c r="RL493" s="106"/>
      <c r="RM493" s="106"/>
      <c r="RN493" s="106"/>
      <c r="RO493" s="106"/>
      <c r="RP493" s="106"/>
      <c r="RQ493" s="106"/>
      <c r="RR493" s="106"/>
    </row>
    <row r="494" spans="1:486" x14ac:dyDescent="0.3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14"/>
      <c r="Q494" s="114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06"/>
      <c r="EZ494" s="106"/>
      <c r="FA494" s="106"/>
      <c r="FB494" s="106"/>
      <c r="FC494" s="106"/>
      <c r="FD494" s="106"/>
      <c r="FE494" s="106"/>
      <c r="FF494" s="106"/>
      <c r="FG494" s="106"/>
      <c r="FH494" s="106"/>
      <c r="FI494" s="106"/>
      <c r="FJ494" s="106"/>
      <c r="FK494" s="106"/>
      <c r="FL494" s="106"/>
      <c r="FM494" s="106"/>
      <c r="FN494" s="106"/>
      <c r="FO494" s="106"/>
      <c r="FP494" s="106"/>
      <c r="FQ494" s="106"/>
      <c r="FR494" s="106"/>
      <c r="FS494" s="106"/>
      <c r="FT494" s="106"/>
      <c r="FU494" s="106"/>
      <c r="FV494" s="106"/>
      <c r="FW494" s="106"/>
      <c r="FX494" s="106"/>
      <c r="FY494" s="106"/>
      <c r="FZ494" s="106"/>
      <c r="GA494" s="106"/>
      <c r="GB494" s="106"/>
      <c r="GC494" s="106"/>
      <c r="GD494" s="106"/>
      <c r="GE494" s="106"/>
      <c r="GF494" s="106"/>
      <c r="GG494" s="106"/>
      <c r="GH494" s="106"/>
      <c r="GI494" s="106"/>
      <c r="GJ494" s="106"/>
      <c r="GK494" s="106"/>
      <c r="GL494" s="106"/>
      <c r="GM494" s="106"/>
      <c r="GN494" s="106"/>
      <c r="GO494" s="106"/>
      <c r="GP494" s="106"/>
      <c r="GQ494" s="106"/>
      <c r="GR494" s="106"/>
      <c r="GS494" s="106"/>
      <c r="GT494" s="106"/>
      <c r="GU494" s="106"/>
      <c r="GV494" s="106"/>
      <c r="GW494" s="106"/>
      <c r="GX494" s="106"/>
      <c r="GY494" s="106"/>
      <c r="GZ494" s="106"/>
      <c r="HA494" s="106"/>
      <c r="HB494" s="106"/>
      <c r="HC494" s="106"/>
      <c r="HD494" s="106"/>
      <c r="HE494" s="106"/>
      <c r="HF494" s="106"/>
      <c r="HG494" s="106"/>
      <c r="HH494" s="106"/>
      <c r="HI494" s="106"/>
      <c r="HJ494" s="106"/>
      <c r="HK494" s="106"/>
      <c r="HL494" s="106"/>
      <c r="HM494" s="106"/>
      <c r="HN494" s="106"/>
      <c r="HO494" s="106"/>
      <c r="HP494" s="106"/>
      <c r="HQ494" s="106"/>
      <c r="HR494" s="106"/>
      <c r="HS494" s="106"/>
      <c r="HT494" s="106"/>
      <c r="HU494" s="106"/>
      <c r="HV494" s="106"/>
      <c r="HW494" s="106"/>
      <c r="HX494" s="106"/>
      <c r="HY494" s="106"/>
      <c r="HZ494" s="106"/>
      <c r="IA494" s="106"/>
      <c r="IB494" s="106"/>
      <c r="IC494" s="106"/>
      <c r="ID494" s="106"/>
      <c r="IE494" s="106"/>
      <c r="IF494" s="106"/>
      <c r="IG494" s="106"/>
      <c r="IH494" s="106"/>
      <c r="II494" s="106"/>
      <c r="IJ494" s="106"/>
      <c r="IK494" s="106"/>
      <c r="IL494" s="106"/>
      <c r="IM494" s="106"/>
      <c r="IN494" s="106"/>
      <c r="IO494" s="106"/>
      <c r="IP494" s="106"/>
      <c r="IQ494" s="106"/>
      <c r="IR494" s="106"/>
      <c r="IS494" s="106"/>
      <c r="IT494" s="106"/>
      <c r="IU494" s="106"/>
      <c r="IV494" s="106"/>
      <c r="IW494" s="106"/>
      <c r="IX494" s="106"/>
      <c r="IY494" s="106"/>
      <c r="IZ494" s="106"/>
      <c r="JA494" s="106"/>
      <c r="JB494" s="106"/>
      <c r="JC494" s="106"/>
      <c r="JD494" s="106"/>
      <c r="JE494" s="106"/>
      <c r="JF494" s="106"/>
      <c r="JG494" s="106"/>
      <c r="JH494" s="106"/>
      <c r="JI494" s="106"/>
      <c r="JJ494" s="106"/>
      <c r="JK494" s="106"/>
      <c r="JL494" s="106"/>
      <c r="JM494" s="106"/>
      <c r="JN494" s="106"/>
      <c r="JO494" s="106"/>
      <c r="JP494" s="106"/>
      <c r="JQ494" s="106"/>
      <c r="JR494" s="106"/>
      <c r="JS494" s="106"/>
      <c r="JT494" s="106"/>
      <c r="JU494" s="106"/>
      <c r="JV494" s="106"/>
      <c r="JW494" s="106"/>
      <c r="JX494" s="106"/>
      <c r="JY494" s="106"/>
      <c r="JZ494" s="106"/>
      <c r="KA494" s="106"/>
      <c r="KB494" s="106"/>
      <c r="KC494" s="106"/>
      <c r="KD494" s="106"/>
      <c r="KE494" s="106"/>
      <c r="KF494" s="106"/>
      <c r="KG494" s="106"/>
      <c r="KH494" s="106"/>
      <c r="KI494" s="106"/>
      <c r="KJ494" s="106"/>
      <c r="KK494" s="106"/>
      <c r="KL494" s="106"/>
      <c r="KM494" s="106"/>
      <c r="KN494" s="106"/>
      <c r="KO494" s="106"/>
      <c r="KP494" s="106"/>
      <c r="KQ494" s="106"/>
      <c r="KR494" s="106"/>
      <c r="KS494" s="106"/>
      <c r="KT494" s="106"/>
      <c r="KU494" s="106"/>
      <c r="KV494" s="106"/>
      <c r="KW494" s="106"/>
      <c r="KX494" s="106"/>
      <c r="KY494" s="106"/>
      <c r="KZ494" s="106"/>
      <c r="LA494" s="106"/>
      <c r="LB494" s="106"/>
      <c r="LC494" s="106"/>
      <c r="LD494" s="106"/>
      <c r="LE494" s="106"/>
      <c r="LF494" s="106"/>
      <c r="LG494" s="106"/>
      <c r="LH494" s="106"/>
      <c r="LI494" s="106"/>
      <c r="LJ494" s="106"/>
      <c r="LK494" s="106"/>
      <c r="LL494" s="106"/>
      <c r="LM494" s="106"/>
      <c r="LN494" s="106"/>
      <c r="LO494" s="106"/>
      <c r="LP494" s="106"/>
      <c r="LQ494" s="106"/>
      <c r="LR494" s="106"/>
      <c r="LS494" s="106"/>
      <c r="LT494" s="106"/>
      <c r="LU494" s="106"/>
      <c r="LV494" s="106"/>
      <c r="LW494" s="106"/>
      <c r="LX494" s="106"/>
      <c r="LY494" s="106"/>
      <c r="LZ494" s="106"/>
      <c r="MA494" s="106"/>
      <c r="MB494" s="106"/>
      <c r="MC494" s="106"/>
      <c r="MD494" s="106"/>
      <c r="ME494" s="106"/>
      <c r="MF494" s="106"/>
      <c r="MG494" s="106"/>
      <c r="MH494" s="106"/>
      <c r="MI494" s="106"/>
      <c r="MJ494" s="106"/>
      <c r="MK494" s="106"/>
      <c r="ML494" s="106"/>
      <c r="MM494" s="106"/>
      <c r="MN494" s="106"/>
      <c r="MO494" s="106"/>
      <c r="MP494" s="106"/>
      <c r="MQ494" s="106"/>
      <c r="MR494" s="106"/>
      <c r="MS494" s="106"/>
      <c r="MT494" s="106"/>
      <c r="MU494" s="106"/>
      <c r="MV494" s="106"/>
      <c r="MW494" s="106"/>
      <c r="MX494" s="106"/>
      <c r="MY494" s="106"/>
      <c r="MZ494" s="106"/>
      <c r="NA494" s="106"/>
      <c r="NB494" s="106"/>
      <c r="NC494" s="106"/>
      <c r="ND494" s="106"/>
      <c r="NE494" s="106"/>
      <c r="NF494" s="106"/>
      <c r="NG494" s="106"/>
      <c r="NH494" s="106"/>
      <c r="NI494" s="106"/>
      <c r="NJ494" s="106"/>
      <c r="NK494" s="106"/>
      <c r="NL494" s="106"/>
      <c r="NM494" s="106"/>
      <c r="NN494" s="106"/>
      <c r="NO494" s="106"/>
      <c r="NP494" s="106"/>
      <c r="NQ494" s="106"/>
      <c r="NR494" s="106"/>
      <c r="NS494" s="106"/>
      <c r="NT494" s="106"/>
      <c r="NU494" s="106"/>
      <c r="NV494" s="106"/>
      <c r="NW494" s="106"/>
      <c r="NX494" s="106"/>
      <c r="NY494" s="106"/>
      <c r="NZ494" s="106"/>
      <c r="OA494" s="106"/>
      <c r="OB494" s="106"/>
      <c r="OC494" s="106"/>
      <c r="OD494" s="106"/>
      <c r="OE494" s="106"/>
      <c r="OF494" s="106"/>
      <c r="OG494" s="106"/>
      <c r="OH494" s="106"/>
      <c r="OI494" s="106"/>
      <c r="OJ494" s="106"/>
      <c r="OK494" s="106"/>
      <c r="OL494" s="106"/>
      <c r="OM494" s="106"/>
      <c r="ON494" s="106"/>
      <c r="OO494" s="106"/>
      <c r="OP494" s="106"/>
      <c r="OQ494" s="106"/>
      <c r="OR494" s="106"/>
      <c r="OS494" s="106"/>
      <c r="OT494" s="106"/>
      <c r="OU494" s="106"/>
      <c r="OV494" s="106"/>
      <c r="OW494" s="106"/>
      <c r="OX494" s="106"/>
      <c r="OY494" s="106"/>
      <c r="OZ494" s="106"/>
      <c r="PA494" s="106"/>
      <c r="PB494" s="106"/>
      <c r="PC494" s="106"/>
      <c r="PD494" s="106"/>
      <c r="PE494" s="106"/>
      <c r="PF494" s="106"/>
      <c r="PG494" s="106"/>
      <c r="PH494" s="106"/>
      <c r="PI494" s="106"/>
      <c r="PJ494" s="106"/>
      <c r="PK494" s="106"/>
      <c r="PL494" s="106"/>
      <c r="PM494" s="106"/>
      <c r="PN494" s="106"/>
      <c r="PO494" s="106"/>
      <c r="PP494" s="106"/>
      <c r="PQ494" s="106"/>
      <c r="PR494" s="106"/>
      <c r="PS494" s="106"/>
      <c r="PT494" s="106"/>
      <c r="PU494" s="106"/>
      <c r="PV494" s="106"/>
      <c r="PW494" s="106"/>
      <c r="PX494" s="106"/>
      <c r="PY494" s="106"/>
      <c r="PZ494" s="106"/>
      <c r="QA494" s="106"/>
      <c r="QB494" s="106"/>
      <c r="QC494" s="106"/>
      <c r="QD494" s="106"/>
      <c r="QE494" s="106"/>
      <c r="QF494" s="106"/>
      <c r="QG494" s="106"/>
      <c r="QH494" s="106"/>
      <c r="QI494" s="106"/>
      <c r="QJ494" s="106"/>
      <c r="QK494" s="106"/>
      <c r="QL494" s="106"/>
      <c r="QM494" s="106"/>
      <c r="QN494" s="106"/>
      <c r="QO494" s="106"/>
      <c r="QP494" s="106"/>
      <c r="QQ494" s="106"/>
      <c r="QR494" s="106"/>
      <c r="QS494" s="106"/>
      <c r="QT494" s="106"/>
      <c r="QU494" s="106"/>
      <c r="QV494" s="106"/>
      <c r="QW494" s="106"/>
      <c r="QX494" s="106"/>
      <c r="QY494" s="106"/>
      <c r="QZ494" s="106"/>
      <c r="RA494" s="106"/>
      <c r="RB494" s="106"/>
      <c r="RC494" s="106"/>
      <c r="RD494" s="106"/>
      <c r="RE494" s="106"/>
      <c r="RF494" s="106"/>
      <c r="RG494" s="106"/>
      <c r="RH494" s="106"/>
      <c r="RI494" s="106"/>
      <c r="RJ494" s="106"/>
      <c r="RK494" s="106"/>
      <c r="RL494" s="106"/>
      <c r="RM494" s="106"/>
      <c r="RN494" s="106"/>
      <c r="RO494" s="106"/>
      <c r="RP494" s="106"/>
      <c r="RQ494" s="106"/>
      <c r="RR494" s="106"/>
    </row>
    <row r="495" spans="1:486" x14ac:dyDescent="0.3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14"/>
      <c r="Q495" s="114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06"/>
      <c r="EZ495" s="106"/>
      <c r="FA495" s="106"/>
      <c r="FB495" s="106"/>
      <c r="FC495" s="106"/>
      <c r="FD495" s="106"/>
      <c r="FE495" s="106"/>
      <c r="FF495" s="106"/>
      <c r="FG495" s="106"/>
      <c r="FH495" s="106"/>
      <c r="FI495" s="106"/>
      <c r="FJ495" s="106"/>
      <c r="FK495" s="106"/>
      <c r="FL495" s="106"/>
      <c r="FM495" s="106"/>
      <c r="FN495" s="106"/>
      <c r="FO495" s="106"/>
      <c r="FP495" s="106"/>
      <c r="FQ495" s="106"/>
      <c r="FR495" s="106"/>
      <c r="FS495" s="106"/>
      <c r="FT495" s="106"/>
      <c r="FU495" s="106"/>
      <c r="FV495" s="106"/>
      <c r="FW495" s="106"/>
      <c r="FX495" s="106"/>
      <c r="FY495" s="106"/>
      <c r="FZ495" s="106"/>
      <c r="GA495" s="106"/>
      <c r="GB495" s="106"/>
      <c r="GC495" s="106"/>
      <c r="GD495" s="106"/>
      <c r="GE495" s="106"/>
      <c r="GF495" s="106"/>
      <c r="GG495" s="106"/>
      <c r="GH495" s="106"/>
      <c r="GI495" s="106"/>
      <c r="GJ495" s="106"/>
      <c r="GK495" s="106"/>
      <c r="GL495" s="106"/>
      <c r="GM495" s="106"/>
      <c r="GN495" s="106"/>
      <c r="GO495" s="106"/>
      <c r="GP495" s="106"/>
      <c r="GQ495" s="106"/>
      <c r="GR495" s="106"/>
      <c r="GS495" s="106"/>
      <c r="GT495" s="106"/>
      <c r="GU495" s="106"/>
      <c r="GV495" s="106"/>
      <c r="GW495" s="106"/>
      <c r="GX495" s="106"/>
      <c r="GY495" s="106"/>
      <c r="GZ495" s="106"/>
      <c r="HA495" s="106"/>
      <c r="HB495" s="106"/>
      <c r="HC495" s="106"/>
      <c r="HD495" s="106"/>
      <c r="HE495" s="106"/>
      <c r="HF495" s="106"/>
      <c r="HG495" s="106"/>
      <c r="HH495" s="106"/>
      <c r="HI495" s="106"/>
      <c r="HJ495" s="106"/>
      <c r="HK495" s="106"/>
      <c r="HL495" s="106"/>
      <c r="HM495" s="106"/>
      <c r="HN495" s="106"/>
      <c r="HO495" s="106"/>
      <c r="HP495" s="106"/>
      <c r="HQ495" s="106"/>
      <c r="HR495" s="106"/>
      <c r="HS495" s="106"/>
      <c r="HT495" s="106"/>
      <c r="HU495" s="106"/>
      <c r="HV495" s="106"/>
      <c r="HW495" s="106"/>
      <c r="HX495" s="106"/>
      <c r="HY495" s="106"/>
      <c r="HZ495" s="106"/>
      <c r="IA495" s="106"/>
      <c r="IB495" s="106"/>
      <c r="IC495" s="106"/>
      <c r="ID495" s="106"/>
      <c r="IE495" s="106"/>
      <c r="IF495" s="106"/>
      <c r="IG495" s="106"/>
      <c r="IH495" s="106"/>
      <c r="II495" s="106"/>
      <c r="IJ495" s="106"/>
      <c r="IK495" s="106"/>
      <c r="IL495" s="106"/>
      <c r="IM495" s="106"/>
      <c r="IN495" s="106"/>
      <c r="IO495" s="106"/>
      <c r="IP495" s="106"/>
      <c r="IQ495" s="106"/>
      <c r="IR495" s="106"/>
      <c r="IS495" s="106"/>
      <c r="IT495" s="106"/>
      <c r="IU495" s="106"/>
      <c r="IV495" s="106"/>
      <c r="IW495" s="106"/>
      <c r="IX495" s="106"/>
      <c r="IY495" s="106"/>
      <c r="IZ495" s="106"/>
      <c r="JA495" s="106"/>
      <c r="JB495" s="106"/>
      <c r="JC495" s="106"/>
      <c r="JD495" s="106"/>
      <c r="JE495" s="106"/>
      <c r="JF495" s="106"/>
      <c r="JG495" s="106"/>
      <c r="JH495" s="106"/>
      <c r="JI495" s="106"/>
      <c r="JJ495" s="106"/>
      <c r="JK495" s="106"/>
      <c r="JL495" s="106"/>
      <c r="JM495" s="106"/>
      <c r="JN495" s="106"/>
      <c r="JO495" s="106"/>
      <c r="JP495" s="106"/>
      <c r="JQ495" s="106"/>
      <c r="JR495" s="106"/>
      <c r="JS495" s="106"/>
      <c r="JT495" s="106"/>
      <c r="JU495" s="106"/>
      <c r="JV495" s="106"/>
      <c r="JW495" s="106"/>
      <c r="JX495" s="106"/>
      <c r="JY495" s="106"/>
      <c r="JZ495" s="106"/>
      <c r="KA495" s="106"/>
      <c r="KB495" s="106"/>
      <c r="KC495" s="106"/>
      <c r="KD495" s="106"/>
      <c r="KE495" s="106"/>
      <c r="KF495" s="106"/>
      <c r="KG495" s="106"/>
      <c r="KH495" s="106"/>
      <c r="KI495" s="106"/>
      <c r="KJ495" s="106"/>
      <c r="KK495" s="106"/>
      <c r="KL495" s="106"/>
      <c r="KM495" s="106"/>
      <c r="KN495" s="106"/>
      <c r="KO495" s="106"/>
      <c r="KP495" s="106"/>
      <c r="KQ495" s="106"/>
      <c r="KR495" s="106"/>
      <c r="KS495" s="106"/>
      <c r="KT495" s="106"/>
      <c r="KU495" s="106"/>
      <c r="KV495" s="106"/>
      <c r="KW495" s="106"/>
      <c r="KX495" s="106"/>
      <c r="KY495" s="106"/>
      <c r="KZ495" s="106"/>
      <c r="LA495" s="106"/>
      <c r="LB495" s="106"/>
      <c r="LC495" s="106"/>
      <c r="LD495" s="106"/>
      <c r="LE495" s="106"/>
      <c r="LF495" s="106"/>
      <c r="LG495" s="106"/>
      <c r="LH495" s="106"/>
      <c r="LI495" s="106"/>
      <c r="LJ495" s="106"/>
      <c r="LK495" s="106"/>
      <c r="LL495" s="106"/>
      <c r="LM495" s="106"/>
      <c r="LN495" s="106"/>
      <c r="LO495" s="106"/>
      <c r="LP495" s="106"/>
      <c r="LQ495" s="106"/>
      <c r="LR495" s="106"/>
      <c r="LS495" s="106"/>
      <c r="LT495" s="106"/>
      <c r="LU495" s="106"/>
      <c r="LV495" s="106"/>
      <c r="LW495" s="106"/>
      <c r="LX495" s="106"/>
      <c r="LY495" s="106"/>
      <c r="LZ495" s="106"/>
      <c r="MA495" s="106"/>
      <c r="MB495" s="106"/>
      <c r="MC495" s="106"/>
      <c r="MD495" s="106"/>
      <c r="ME495" s="106"/>
      <c r="MF495" s="106"/>
      <c r="MG495" s="106"/>
      <c r="MH495" s="106"/>
      <c r="MI495" s="106"/>
      <c r="MJ495" s="106"/>
      <c r="MK495" s="106"/>
      <c r="ML495" s="106"/>
      <c r="MM495" s="106"/>
      <c r="MN495" s="106"/>
      <c r="MO495" s="106"/>
      <c r="MP495" s="106"/>
      <c r="MQ495" s="106"/>
      <c r="MR495" s="106"/>
      <c r="MS495" s="106"/>
      <c r="MT495" s="106"/>
      <c r="MU495" s="106"/>
      <c r="MV495" s="106"/>
      <c r="MW495" s="106"/>
      <c r="MX495" s="106"/>
      <c r="MY495" s="106"/>
      <c r="MZ495" s="106"/>
      <c r="NA495" s="106"/>
      <c r="NB495" s="106"/>
      <c r="NC495" s="106"/>
      <c r="ND495" s="106"/>
      <c r="NE495" s="106"/>
      <c r="NF495" s="106"/>
      <c r="NG495" s="106"/>
      <c r="NH495" s="106"/>
      <c r="NI495" s="106"/>
      <c r="NJ495" s="106"/>
      <c r="NK495" s="106"/>
      <c r="NL495" s="106"/>
      <c r="NM495" s="106"/>
      <c r="NN495" s="106"/>
      <c r="NO495" s="106"/>
      <c r="NP495" s="106"/>
      <c r="NQ495" s="106"/>
      <c r="NR495" s="106"/>
      <c r="NS495" s="106"/>
      <c r="NT495" s="106"/>
      <c r="NU495" s="106"/>
      <c r="NV495" s="106"/>
      <c r="NW495" s="106"/>
      <c r="NX495" s="106"/>
      <c r="NY495" s="106"/>
      <c r="NZ495" s="106"/>
      <c r="OA495" s="106"/>
      <c r="OB495" s="106"/>
      <c r="OC495" s="106"/>
      <c r="OD495" s="106"/>
      <c r="OE495" s="106"/>
      <c r="OF495" s="106"/>
      <c r="OG495" s="106"/>
      <c r="OH495" s="106"/>
      <c r="OI495" s="106"/>
      <c r="OJ495" s="106"/>
      <c r="OK495" s="106"/>
      <c r="OL495" s="106"/>
      <c r="OM495" s="106"/>
      <c r="ON495" s="106"/>
      <c r="OO495" s="106"/>
      <c r="OP495" s="106"/>
      <c r="OQ495" s="106"/>
      <c r="OR495" s="106"/>
      <c r="OS495" s="106"/>
      <c r="OT495" s="106"/>
      <c r="OU495" s="106"/>
      <c r="OV495" s="106"/>
      <c r="OW495" s="106"/>
      <c r="OX495" s="106"/>
      <c r="OY495" s="106"/>
      <c r="OZ495" s="106"/>
      <c r="PA495" s="106"/>
      <c r="PB495" s="106"/>
      <c r="PC495" s="106"/>
      <c r="PD495" s="106"/>
      <c r="PE495" s="106"/>
      <c r="PF495" s="106"/>
      <c r="PG495" s="106"/>
      <c r="PH495" s="106"/>
      <c r="PI495" s="106"/>
      <c r="PJ495" s="106"/>
      <c r="PK495" s="106"/>
      <c r="PL495" s="106"/>
      <c r="PM495" s="106"/>
      <c r="PN495" s="106"/>
      <c r="PO495" s="106"/>
      <c r="PP495" s="106"/>
      <c r="PQ495" s="106"/>
      <c r="PR495" s="106"/>
      <c r="PS495" s="106"/>
      <c r="PT495" s="106"/>
      <c r="PU495" s="106"/>
      <c r="PV495" s="106"/>
      <c r="PW495" s="106"/>
      <c r="PX495" s="106"/>
      <c r="PY495" s="106"/>
      <c r="PZ495" s="106"/>
      <c r="QA495" s="106"/>
      <c r="QB495" s="106"/>
      <c r="QC495" s="106"/>
      <c r="QD495" s="106"/>
      <c r="QE495" s="106"/>
      <c r="QF495" s="106"/>
      <c r="QG495" s="106"/>
      <c r="QH495" s="106"/>
      <c r="QI495" s="106"/>
      <c r="QJ495" s="106"/>
      <c r="QK495" s="106"/>
      <c r="QL495" s="106"/>
      <c r="QM495" s="106"/>
      <c r="QN495" s="106"/>
      <c r="QO495" s="106"/>
      <c r="QP495" s="106"/>
      <c r="QQ495" s="106"/>
      <c r="QR495" s="106"/>
      <c r="QS495" s="106"/>
      <c r="QT495" s="106"/>
      <c r="QU495" s="106"/>
      <c r="QV495" s="106"/>
      <c r="QW495" s="106"/>
      <c r="QX495" s="106"/>
      <c r="QY495" s="106"/>
      <c r="QZ495" s="106"/>
      <c r="RA495" s="106"/>
      <c r="RB495" s="106"/>
      <c r="RC495" s="106"/>
      <c r="RD495" s="106"/>
      <c r="RE495" s="106"/>
      <c r="RF495" s="106"/>
      <c r="RG495" s="106"/>
      <c r="RH495" s="106"/>
      <c r="RI495" s="106"/>
      <c r="RJ495" s="106"/>
      <c r="RK495" s="106"/>
      <c r="RL495" s="106"/>
      <c r="RM495" s="106"/>
      <c r="RN495" s="106"/>
      <c r="RO495" s="106"/>
      <c r="RP495" s="106"/>
      <c r="RQ495" s="106"/>
      <c r="RR495" s="106"/>
    </row>
    <row r="496" spans="1:486" x14ac:dyDescent="0.3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14"/>
      <c r="Q496" s="114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06"/>
      <c r="EZ496" s="106"/>
      <c r="FA496" s="106"/>
      <c r="FB496" s="106"/>
      <c r="FC496" s="106"/>
      <c r="FD496" s="106"/>
      <c r="FE496" s="106"/>
      <c r="FF496" s="106"/>
      <c r="FG496" s="106"/>
      <c r="FH496" s="106"/>
      <c r="FI496" s="106"/>
      <c r="FJ496" s="106"/>
      <c r="FK496" s="106"/>
      <c r="FL496" s="106"/>
      <c r="FM496" s="106"/>
      <c r="FN496" s="106"/>
      <c r="FO496" s="106"/>
      <c r="FP496" s="106"/>
      <c r="FQ496" s="106"/>
      <c r="FR496" s="106"/>
      <c r="FS496" s="106"/>
      <c r="FT496" s="106"/>
      <c r="FU496" s="106"/>
      <c r="FV496" s="106"/>
      <c r="FW496" s="106"/>
      <c r="FX496" s="106"/>
      <c r="FY496" s="106"/>
      <c r="FZ496" s="106"/>
      <c r="GA496" s="106"/>
      <c r="GB496" s="106"/>
      <c r="GC496" s="106"/>
      <c r="GD496" s="106"/>
      <c r="GE496" s="106"/>
      <c r="GF496" s="106"/>
      <c r="GG496" s="106"/>
      <c r="GH496" s="106"/>
      <c r="GI496" s="106"/>
      <c r="GJ496" s="106"/>
      <c r="GK496" s="106"/>
      <c r="GL496" s="106"/>
      <c r="GM496" s="106"/>
      <c r="GN496" s="106"/>
      <c r="GO496" s="106"/>
      <c r="GP496" s="106"/>
      <c r="GQ496" s="106"/>
      <c r="GR496" s="106"/>
      <c r="GS496" s="106"/>
      <c r="GT496" s="106"/>
      <c r="GU496" s="106"/>
      <c r="GV496" s="106"/>
      <c r="GW496" s="106"/>
      <c r="GX496" s="106"/>
      <c r="GY496" s="106"/>
      <c r="GZ496" s="106"/>
      <c r="HA496" s="106"/>
      <c r="HB496" s="106"/>
      <c r="HC496" s="106"/>
      <c r="HD496" s="106"/>
      <c r="HE496" s="106"/>
      <c r="HF496" s="106"/>
      <c r="HG496" s="106"/>
      <c r="HH496" s="106"/>
      <c r="HI496" s="106"/>
      <c r="HJ496" s="106"/>
      <c r="HK496" s="106"/>
      <c r="HL496" s="106"/>
      <c r="HM496" s="106"/>
      <c r="HN496" s="106"/>
      <c r="HO496" s="106"/>
      <c r="HP496" s="106"/>
      <c r="HQ496" s="106"/>
      <c r="HR496" s="106"/>
      <c r="HS496" s="106"/>
      <c r="HT496" s="106"/>
      <c r="HU496" s="106"/>
      <c r="HV496" s="106"/>
      <c r="HW496" s="106"/>
      <c r="HX496" s="106"/>
      <c r="HY496" s="106"/>
      <c r="HZ496" s="106"/>
      <c r="IA496" s="106"/>
      <c r="IB496" s="106"/>
      <c r="IC496" s="106"/>
      <c r="ID496" s="106"/>
      <c r="IE496" s="106"/>
      <c r="IF496" s="106"/>
      <c r="IG496" s="106"/>
      <c r="IH496" s="106"/>
      <c r="II496" s="106"/>
      <c r="IJ496" s="106"/>
      <c r="IK496" s="106"/>
      <c r="IL496" s="106"/>
      <c r="IM496" s="106"/>
      <c r="IN496" s="106"/>
      <c r="IO496" s="106"/>
      <c r="IP496" s="106"/>
      <c r="IQ496" s="106"/>
      <c r="IR496" s="106"/>
      <c r="IS496" s="106"/>
      <c r="IT496" s="106"/>
      <c r="IU496" s="106"/>
      <c r="IV496" s="106"/>
      <c r="IW496" s="106"/>
      <c r="IX496" s="106"/>
      <c r="IY496" s="106"/>
      <c r="IZ496" s="106"/>
      <c r="JA496" s="106"/>
      <c r="JB496" s="106"/>
      <c r="JC496" s="106"/>
      <c r="JD496" s="106"/>
      <c r="JE496" s="106"/>
      <c r="JF496" s="106"/>
      <c r="JG496" s="106"/>
      <c r="JH496" s="106"/>
      <c r="JI496" s="106"/>
      <c r="JJ496" s="106"/>
      <c r="JK496" s="106"/>
      <c r="JL496" s="106"/>
      <c r="JM496" s="106"/>
      <c r="JN496" s="106"/>
      <c r="JO496" s="106"/>
      <c r="JP496" s="106"/>
      <c r="JQ496" s="106"/>
      <c r="JR496" s="106"/>
      <c r="JS496" s="106"/>
      <c r="JT496" s="106"/>
      <c r="JU496" s="106"/>
      <c r="JV496" s="106"/>
      <c r="JW496" s="106"/>
      <c r="JX496" s="106"/>
      <c r="JY496" s="106"/>
      <c r="JZ496" s="106"/>
      <c r="KA496" s="106"/>
      <c r="KB496" s="106"/>
      <c r="KC496" s="106"/>
      <c r="KD496" s="106"/>
      <c r="KE496" s="106"/>
      <c r="KF496" s="106"/>
      <c r="KG496" s="106"/>
      <c r="KH496" s="106"/>
      <c r="KI496" s="106"/>
      <c r="KJ496" s="106"/>
      <c r="KK496" s="106"/>
      <c r="KL496" s="106"/>
      <c r="KM496" s="106"/>
      <c r="KN496" s="106"/>
      <c r="KO496" s="106"/>
      <c r="KP496" s="106"/>
      <c r="KQ496" s="106"/>
      <c r="KR496" s="106"/>
      <c r="KS496" s="106"/>
      <c r="KT496" s="106"/>
      <c r="KU496" s="106"/>
      <c r="KV496" s="106"/>
      <c r="KW496" s="106"/>
      <c r="KX496" s="106"/>
      <c r="KY496" s="106"/>
      <c r="KZ496" s="106"/>
      <c r="LA496" s="106"/>
      <c r="LB496" s="106"/>
      <c r="LC496" s="106"/>
      <c r="LD496" s="106"/>
      <c r="LE496" s="106"/>
      <c r="LF496" s="106"/>
      <c r="LG496" s="106"/>
      <c r="LH496" s="106"/>
      <c r="LI496" s="106"/>
      <c r="LJ496" s="106"/>
      <c r="LK496" s="106"/>
      <c r="LL496" s="106"/>
      <c r="LM496" s="106"/>
      <c r="LN496" s="106"/>
      <c r="LO496" s="106"/>
      <c r="LP496" s="106"/>
      <c r="LQ496" s="106"/>
      <c r="LR496" s="106"/>
      <c r="LS496" s="106"/>
      <c r="LT496" s="106"/>
      <c r="LU496" s="106"/>
      <c r="LV496" s="106"/>
      <c r="LW496" s="106"/>
      <c r="LX496" s="106"/>
      <c r="LY496" s="106"/>
      <c r="LZ496" s="106"/>
      <c r="MA496" s="106"/>
      <c r="MB496" s="106"/>
      <c r="MC496" s="106"/>
      <c r="MD496" s="106"/>
      <c r="ME496" s="106"/>
      <c r="MF496" s="106"/>
      <c r="MG496" s="106"/>
      <c r="MH496" s="106"/>
      <c r="MI496" s="106"/>
      <c r="MJ496" s="106"/>
      <c r="MK496" s="106"/>
      <c r="ML496" s="106"/>
      <c r="MM496" s="106"/>
      <c r="MN496" s="106"/>
      <c r="MO496" s="106"/>
      <c r="MP496" s="106"/>
      <c r="MQ496" s="106"/>
      <c r="MR496" s="106"/>
      <c r="MS496" s="106"/>
      <c r="MT496" s="106"/>
      <c r="MU496" s="106"/>
      <c r="MV496" s="106"/>
      <c r="MW496" s="106"/>
      <c r="MX496" s="106"/>
      <c r="MY496" s="106"/>
      <c r="MZ496" s="106"/>
      <c r="NA496" s="106"/>
      <c r="NB496" s="106"/>
      <c r="NC496" s="106"/>
      <c r="ND496" s="106"/>
      <c r="NE496" s="106"/>
      <c r="NF496" s="106"/>
      <c r="NG496" s="106"/>
      <c r="NH496" s="106"/>
      <c r="NI496" s="106"/>
      <c r="NJ496" s="106"/>
      <c r="NK496" s="106"/>
      <c r="NL496" s="106"/>
      <c r="NM496" s="106"/>
      <c r="NN496" s="106"/>
      <c r="NO496" s="106"/>
      <c r="NP496" s="106"/>
      <c r="NQ496" s="106"/>
      <c r="NR496" s="106"/>
      <c r="NS496" s="106"/>
      <c r="NT496" s="106"/>
      <c r="NU496" s="106"/>
      <c r="NV496" s="106"/>
      <c r="NW496" s="106"/>
      <c r="NX496" s="106"/>
      <c r="NY496" s="106"/>
      <c r="NZ496" s="106"/>
      <c r="OA496" s="106"/>
      <c r="OB496" s="106"/>
      <c r="OC496" s="106"/>
      <c r="OD496" s="106"/>
      <c r="OE496" s="106"/>
      <c r="OF496" s="106"/>
      <c r="OG496" s="106"/>
      <c r="OH496" s="106"/>
      <c r="OI496" s="106"/>
      <c r="OJ496" s="106"/>
      <c r="OK496" s="106"/>
      <c r="OL496" s="106"/>
      <c r="OM496" s="106"/>
      <c r="ON496" s="106"/>
      <c r="OO496" s="106"/>
      <c r="OP496" s="106"/>
      <c r="OQ496" s="106"/>
      <c r="OR496" s="106"/>
      <c r="OS496" s="106"/>
      <c r="OT496" s="106"/>
      <c r="OU496" s="106"/>
      <c r="OV496" s="106"/>
      <c r="OW496" s="106"/>
      <c r="OX496" s="106"/>
      <c r="OY496" s="106"/>
      <c r="OZ496" s="106"/>
      <c r="PA496" s="106"/>
      <c r="PB496" s="106"/>
      <c r="PC496" s="106"/>
      <c r="PD496" s="106"/>
      <c r="PE496" s="106"/>
      <c r="PF496" s="106"/>
      <c r="PG496" s="106"/>
      <c r="PH496" s="106"/>
      <c r="PI496" s="106"/>
      <c r="PJ496" s="106"/>
      <c r="PK496" s="106"/>
      <c r="PL496" s="106"/>
      <c r="PM496" s="106"/>
      <c r="PN496" s="106"/>
      <c r="PO496" s="106"/>
      <c r="PP496" s="106"/>
      <c r="PQ496" s="106"/>
      <c r="PR496" s="106"/>
      <c r="PS496" s="106"/>
      <c r="PT496" s="106"/>
      <c r="PU496" s="106"/>
      <c r="PV496" s="106"/>
      <c r="PW496" s="106"/>
      <c r="PX496" s="106"/>
      <c r="PY496" s="106"/>
      <c r="PZ496" s="106"/>
      <c r="QA496" s="106"/>
      <c r="QB496" s="106"/>
      <c r="QC496" s="106"/>
      <c r="QD496" s="106"/>
      <c r="QE496" s="106"/>
      <c r="QF496" s="106"/>
      <c r="QG496" s="106"/>
      <c r="QH496" s="106"/>
      <c r="QI496" s="106"/>
      <c r="QJ496" s="106"/>
      <c r="QK496" s="106"/>
      <c r="QL496" s="106"/>
      <c r="QM496" s="106"/>
      <c r="QN496" s="106"/>
      <c r="QO496" s="106"/>
      <c r="QP496" s="106"/>
      <c r="QQ496" s="106"/>
      <c r="QR496" s="106"/>
      <c r="QS496" s="106"/>
      <c r="QT496" s="106"/>
      <c r="QU496" s="106"/>
      <c r="QV496" s="106"/>
      <c r="QW496" s="106"/>
      <c r="QX496" s="106"/>
      <c r="QY496" s="106"/>
      <c r="QZ496" s="106"/>
      <c r="RA496" s="106"/>
      <c r="RB496" s="106"/>
      <c r="RC496" s="106"/>
      <c r="RD496" s="106"/>
      <c r="RE496" s="106"/>
      <c r="RF496" s="106"/>
      <c r="RG496" s="106"/>
      <c r="RH496" s="106"/>
      <c r="RI496" s="106"/>
      <c r="RJ496" s="106"/>
      <c r="RK496" s="106"/>
      <c r="RL496" s="106"/>
      <c r="RM496" s="106"/>
      <c r="RN496" s="106"/>
      <c r="RO496" s="106"/>
      <c r="RP496" s="106"/>
      <c r="RQ496" s="106"/>
      <c r="RR496" s="106"/>
    </row>
    <row r="497" spans="1:486" x14ac:dyDescent="0.3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14"/>
      <c r="Q497" s="114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06"/>
      <c r="EZ497" s="106"/>
      <c r="FA497" s="106"/>
      <c r="FB497" s="106"/>
      <c r="FC497" s="106"/>
      <c r="FD497" s="106"/>
      <c r="FE497" s="106"/>
      <c r="FF497" s="106"/>
      <c r="FG497" s="106"/>
      <c r="FH497" s="106"/>
      <c r="FI497" s="106"/>
      <c r="FJ497" s="106"/>
      <c r="FK497" s="106"/>
      <c r="FL497" s="106"/>
      <c r="FM497" s="106"/>
      <c r="FN497" s="106"/>
      <c r="FO497" s="106"/>
      <c r="FP497" s="106"/>
      <c r="FQ497" s="106"/>
      <c r="FR497" s="106"/>
      <c r="FS497" s="106"/>
      <c r="FT497" s="106"/>
      <c r="FU497" s="106"/>
      <c r="FV497" s="106"/>
      <c r="FW497" s="106"/>
      <c r="FX497" s="106"/>
      <c r="FY497" s="106"/>
      <c r="FZ497" s="106"/>
      <c r="GA497" s="106"/>
      <c r="GB497" s="106"/>
      <c r="GC497" s="106"/>
      <c r="GD497" s="106"/>
      <c r="GE497" s="106"/>
      <c r="GF497" s="106"/>
      <c r="GG497" s="106"/>
      <c r="GH497" s="106"/>
      <c r="GI497" s="106"/>
      <c r="GJ497" s="106"/>
      <c r="GK497" s="106"/>
      <c r="GL497" s="106"/>
      <c r="GM497" s="106"/>
      <c r="GN497" s="106"/>
      <c r="GO497" s="106"/>
      <c r="GP497" s="106"/>
      <c r="GQ497" s="106"/>
      <c r="GR497" s="106"/>
      <c r="GS497" s="106"/>
      <c r="GT497" s="106"/>
      <c r="GU497" s="106"/>
      <c r="GV497" s="106"/>
      <c r="GW497" s="106"/>
      <c r="GX497" s="106"/>
      <c r="GY497" s="106"/>
      <c r="GZ497" s="106"/>
      <c r="HA497" s="106"/>
      <c r="HB497" s="106"/>
      <c r="HC497" s="106"/>
      <c r="HD497" s="106"/>
      <c r="HE497" s="106"/>
      <c r="HF497" s="106"/>
      <c r="HG497" s="106"/>
      <c r="HH497" s="106"/>
      <c r="HI497" s="106"/>
      <c r="HJ497" s="106"/>
      <c r="HK497" s="106"/>
      <c r="HL497" s="106"/>
      <c r="HM497" s="106"/>
      <c r="HN497" s="106"/>
      <c r="HO497" s="106"/>
      <c r="HP497" s="106"/>
      <c r="HQ497" s="106"/>
      <c r="HR497" s="106"/>
      <c r="HS497" s="106"/>
      <c r="HT497" s="106"/>
      <c r="HU497" s="106"/>
      <c r="HV497" s="106"/>
      <c r="HW497" s="106"/>
      <c r="HX497" s="106"/>
      <c r="HY497" s="106"/>
      <c r="HZ497" s="106"/>
      <c r="IA497" s="106"/>
      <c r="IB497" s="106"/>
      <c r="IC497" s="106"/>
      <c r="ID497" s="106"/>
      <c r="IE497" s="106"/>
      <c r="IF497" s="106"/>
      <c r="IG497" s="106"/>
      <c r="IH497" s="106"/>
      <c r="II497" s="106"/>
      <c r="IJ497" s="106"/>
      <c r="IK497" s="106"/>
      <c r="IL497" s="106"/>
      <c r="IM497" s="106"/>
      <c r="IN497" s="106"/>
      <c r="IO497" s="106"/>
      <c r="IP497" s="106"/>
      <c r="IQ497" s="106"/>
      <c r="IR497" s="106"/>
      <c r="IS497" s="106"/>
      <c r="IT497" s="106"/>
      <c r="IU497" s="106"/>
      <c r="IV497" s="106"/>
      <c r="IW497" s="106"/>
      <c r="IX497" s="106"/>
      <c r="IY497" s="106"/>
      <c r="IZ497" s="106"/>
      <c r="JA497" s="106"/>
      <c r="JB497" s="106"/>
      <c r="JC497" s="106"/>
      <c r="JD497" s="106"/>
      <c r="JE497" s="106"/>
      <c r="JF497" s="106"/>
      <c r="JG497" s="106"/>
      <c r="JH497" s="106"/>
      <c r="JI497" s="106"/>
      <c r="JJ497" s="106"/>
      <c r="JK497" s="106"/>
      <c r="JL497" s="106"/>
      <c r="JM497" s="106"/>
      <c r="JN497" s="106"/>
      <c r="JO497" s="106"/>
      <c r="JP497" s="106"/>
      <c r="JQ497" s="106"/>
      <c r="JR497" s="106"/>
      <c r="JS497" s="106"/>
      <c r="JT497" s="106"/>
      <c r="JU497" s="106"/>
      <c r="JV497" s="106"/>
      <c r="JW497" s="106"/>
      <c r="JX497" s="106"/>
      <c r="JY497" s="106"/>
      <c r="JZ497" s="106"/>
      <c r="KA497" s="106"/>
      <c r="KB497" s="106"/>
      <c r="KC497" s="106"/>
      <c r="KD497" s="106"/>
      <c r="KE497" s="106"/>
      <c r="KF497" s="106"/>
      <c r="KG497" s="106"/>
      <c r="KH497" s="106"/>
      <c r="KI497" s="106"/>
      <c r="KJ497" s="106"/>
      <c r="KK497" s="106"/>
      <c r="KL497" s="106"/>
      <c r="KM497" s="106"/>
      <c r="KN497" s="106"/>
      <c r="KO497" s="106"/>
      <c r="KP497" s="106"/>
      <c r="KQ497" s="106"/>
      <c r="KR497" s="106"/>
      <c r="KS497" s="106"/>
      <c r="KT497" s="106"/>
      <c r="KU497" s="106"/>
      <c r="KV497" s="106"/>
      <c r="KW497" s="106"/>
      <c r="KX497" s="106"/>
      <c r="KY497" s="106"/>
      <c r="KZ497" s="106"/>
      <c r="LA497" s="106"/>
      <c r="LB497" s="106"/>
      <c r="LC497" s="106"/>
      <c r="LD497" s="106"/>
      <c r="LE497" s="106"/>
      <c r="LF497" s="106"/>
      <c r="LG497" s="106"/>
      <c r="LH497" s="106"/>
      <c r="LI497" s="106"/>
      <c r="LJ497" s="106"/>
      <c r="LK497" s="106"/>
      <c r="LL497" s="106"/>
      <c r="LM497" s="106"/>
      <c r="LN497" s="106"/>
      <c r="LO497" s="106"/>
      <c r="LP497" s="106"/>
      <c r="LQ497" s="106"/>
      <c r="LR497" s="106"/>
      <c r="LS497" s="106"/>
      <c r="LT497" s="106"/>
      <c r="LU497" s="106"/>
      <c r="LV497" s="106"/>
      <c r="LW497" s="106"/>
      <c r="LX497" s="106"/>
      <c r="LY497" s="106"/>
      <c r="LZ497" s="106"/>
      <c r="MA497" s="106"/>
      <c r="MB497" s="106"/>
      <c r="MC497" s="106"/>
      <c r="MD497" s="106"/>
      <c r="ME497" s="106"/>
      <c r="MF497" s="106"/>
      <c r="MG497" s="106"/>
      <c r="MH497" s="106"/>
      <c r="MI497" s="106"/>
      <c r="MJ497" s="106"/>
      <c r="MK497" s="106"/>
      <c r="ML497" s="106"/>
      <c r="MM497" s="106"/>
      <c r="MN497" s="106"/>
      <c r="MO497" s="106"/>
      <c r="MP497" s="106"/>
      <c r="MQ497" s="106"/>
      <c r="MR497" s="106"/>
      <c r="MS497" s="106"/>
      <c r="MT497" s="106"/>
      <c r="MU497" s="106"/>
      <c r="MV497" s="106"/>
      <c r="MW497" s="106"/>
      <c r="MX497" s="106"/>
      <c r="MY497" s="106"/>
      <c r="MZ497" s="106"/>
      <c r="NA497" s="106"/>
      <c r="NB497" s="106"/>
      <c r="NC497" s="106"/>
      <c r="ND497" s="106"/>
      <c r="NE497" s="106"/>
      <c r="NF497" s="106"/>
      <c r="NG497" s="106"/>
      <c r="NH497" s="106"/>
      <c r="NI497" s="106"/>
      <c r="NJ497" s="106"/>
      <c r="NK497" s="106"/>
      <c r="NL497" s="106"/>
      <c r="NM497" s="106"/>
      <c r="NN497" s="106"/>
      <c r="NO497" s="106"/>
      <c r="NP497" s="106"/>
      <c r="NQ497" s="106"/>
      <c r="NR497" s="106"/>
      <c r="NS497" s="106"/>
      <c r="NT497" s="106"/>
      <c r="NU497" s="106"/>
      <c r="NV497" s="106"/>
      <c r="NW497" s="106"/>
      <c r="NX497" s="106"/>
      <c r="NY497" s="106"/>
      <c r="NZ497" s="106"/>
      <c r="OA497" s="106"/>
      <c r="OB497" s="106"/>
      <c r="OC497" s="106"/>
      <c r="OD497" s="106"/>
      <c r="OE497" s="106"/>
      <c r="OF497" s="106"/>
      <c r="OG497" s="106"/>
      <c r="OH497" s="106"/>
      <c r="OI497" s="106"/>
      <c r="OJ497" s="106"/>
      <c r="OK497" s="106"/>
      <c r="OL497" s="106"/>
      <c r="OM497" s="106"/>
      <c r="ON497" s="106"/>
      <c r="OO497" s="106"/>
      <c r="OP497" s="106"/>
      <c r="OQ497" s="106"/>
      <c r="OR497" s="106"/>
      <c r="OS497" s="106"/>
      <c r="OT497" s="106"/>
      <c r="OU497" s="106"/>
      <c r="OV497" s="106"/>
      <c r="OW497" s="106"/>
      <c r="OX497" s="106"/>
      <c r="OY497" s="106"/>
      <c r="OZ497" s="106"/>
      <c r="PA497" s="106"/>
      <c r="PB497" s="106"/>
      <c r="PC497" s="106"/>
      <c r="PD497" s="106"/>
      <c r="PE497" s="106"/>
      <c r="PF497" s="106"/>
      <c r="PG497" s="106"/>
      <c r="PH497" s="106"/>
      <c r="PI497" s="106"/>
      <c r="PJ497" s="106"/>
      <c r="PK497" s="106"/>
      <c r="PL497" s="106"/>
      <c r="PM497" s="106"/>
      <c r="PN497" s="106"/>
      <c r="PO497" s="106"/>
      <c r="PP497" s="106"/>
      <c r="PQ497" s="106"/>
      <c r="PR497" s="106"/>
      <c r="PS497" s="106"/>
      <c r="PT497" s="106"/>
      <c r="PU497" s="106"/>
      <c r="PV497" s="106"/>
      <c r="PW497" s="106"/>
      <c r="PX497" s="106"/>
      <c r="PY497" s="106"/>
      <c r="PZ497" s="106"/>
      <c r="QA497" s="106"/>
      <c r="QB497" s="106"/>
      <c r="QC497" s="106"/>
      <c r="QD497" s="106"/>
      <c r="QE497" s="106"/>
      <c r="QF497" s="106"/>
      <c r="QG497" s="106"/>
      <c r="QH497" s="106"/>
      <c r="QI497" s="106"/>
      <c r="QJ497" s="106"/>
      <c r="QK497" s="106"/>
      <c r="QL497" s="106"/>
      <c r="QM497" s="106"/>
      <c r="QN497" s="106"/>
      <c r="QO497" s="106"/>
      <c r="QP497" s="106"/>
      <c r="QQ497" s="106"/>
      <c r="QR497" s="106"/>
      <c r="QS497" s="106"/>
      <c r="QT497" s="106"/>
      <c r="QU497" s="106"/>
      <c r="QV497" s="106"/>
      <c r="QW497" s="106"/>
      <c r="QX497" s="106"/>
      <c r="QY497" s="106"/>
      <c r="QZ497" s="106"/>
      <c r="RA497" s="106"/>
      <c r="RB497" s="106"/>
      <c r="RC497" s="106"/>
      <c r="RD497" s="106"/>
      <c r="RE497" s="106"/>
      <c r="RF497" s="106"/>
      <c r="RG497" s="106"/>
      <c r="RH497" s="106"/>
      <c r="RI497" s="106"/>
      <c r="RJ497" s="106"/>
      <c r="RK497" s="106"/>
      <c r="RL497" s="106"/>
      <c r="RM497" s="106"/>
      <c r="RN497" s="106"/>
      <c r="RO497" s="106"/>
      <c r="RP497" s="106"/>
      <c r="RQ497" s="106"/>
      <c r="RR497" s="106"/>
    </row>
    <row r="498" spans="1:486" x14ac:dyDescent="0.3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14"/>
      <c r="Q498" s="114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06"/>
      <c r="EZ498" s="106"/>
      <c r="FA498" s="106"/>
      <c r="FB498" s="106"/>
      <c r="FC498" s="106"/>
      <c r="FD498" s="106"/>
      <c r="FE498" s="106"/>
      <c r="FF498" s="106"/>
      <c r="FG498" s="106"/>
      <c r="FH498" s="106"/>
      <c r="FI498" s="106"/>
      <c r="FJ498" s="106"/>
      <c r="FK498" s="106"/>
      <c r="FL498" s="106"/>
      <c r="FM498" s="106"/>
      <c r="FN498" s="106"/>
      <c r="FO498" s="106"/>
      <c r="FP498" s="106"/>
      <c r="FQ498" s="106"/>
      <c r="FR498" s="106"/>
      <c r="FS498" s="106"/>
      <c r="FT498" s="106"/>
      <c r="FU498" s="106"/>
      <c r="FV498" s="106"/>
      <c r="FW498" s="106"/>
      <c r="FX498" s="106"/>
      <c r="FY498" s="106"/>
      <c r="FZ498" s="106"/>
      <c r="GA498" s="106"/>
      <c r="GB498" s="106"/>
      <c r="GC498" s="106"/>
      <c r="GD498" s="106"/>
      <c r="GE498" s="106"/>
      <c r="GF498" s="106"/>
      <c r="GG498" s="106"/>
      <c r="GH498" s="106"/>
      <c r="GI498" s="106"/>
      <c r="GJ498" s="106"/>
      <c r="GK498" s="106"/>
      <c r="GL498" s="106"/>
      <c r="GM498" s="106"/>
      <c r="GN498" s="106"/>
      <c r="GO498" s="106"/>
      <c r="GP498" s="106"/>
      <c r="GQ498" s="106"/>
      <c r="GR498" s="106"/>
      <c r="GS498" s="106"/>
      <c r="GT498" s="106"/>
      <c r="GU498" s="106"/>
      <c r="GV498" s="106"/>
      <c r="GW498" s="106"/>
      <c r="GX498" s="106"/>
      <c r="GY498" s="106"/>
      <c r="GZ498" s="106"/>
      <c r="HA498" s="106"/>
      <c r="HB498" s="106"/>
      <c r="HC498" s="106"/>
      <c r="HD498" s="106"/>
      <c r="HE498" s="106"/>
      <c r="HF498" s="106"/>
      <c r="HG498" s="106"/>
      <c r="HH498" s="106"/>
      <c r="HI498" s="106"/>
      <c r="HJ498" s="106"/>
      <c r="HK498" s="106"/>
      <c r="HL498" s="106"/>
      <c r="HM498" s="106"/>
      <c r="HN498" s="106"/>
      <c r="HO498" s="106"/>
      <c r="HP498" s="106"/>
      <c r="HQ498" s="106"/>
      <c r="HR498" s="106"/>
      <c r="HS498" s="106"/>
      <c r="HT498" s="106"/>
      <c r="HU498" s="106"/>
      <c r="HV498" s="106"/>
      <c r="HW498" s="106"/>
      <c r="HX498" s="106"/>
      <c r="HY498" s="106"/>
      <c r="HZ498" s="106"/>
      <c r="IA498" s="106"/>
      <c r="IB498" s="106"/>
      <c r="IC498" s="106"/>
      <c r="ID498" s="106"/>
      <c r="IE498" s="106"/>
      <c r="IF498" s="106"/>
      <c r="IG498" s="106"/>
      <c r="IH498" s="106"/>
      <c r="II498" s="106"/>
      <c r="IJ498" s="106"/>
      <c r="IK498" s="106"/>
      <c r="IL498" s="106"/>
      <c r="IM498" s="106"/>
      <c r="IN498" s="106"/>
      <c r="IO498" s="106"/>
      <c r="IP498" s="106"/>
      <c r="IQ498" s="106"/>
      <c r="IR498" s="106"/>
      <c r="IS498" s="106"/>
      <c r="IT498" s="106"/>
      <c r="IU498" s="106"/>
      <c r="IV498" s="106"/>
      <c r="IW498" s="106"/>
      <c r="IX498" s="106"/>
      <c r="IY498" s="106"/>
      <c r="IZ498" s="106"/>
      <c r="JA498" s="106"/>
      <c r="JB498" s="106"/>
      <c r="JC498" s="106"/>
      <c r="JD498" s="106"/>
      <c r="JE498" s="106"/>
      <c r="JF498" s="106"/>
      <c r="JG498" s="106"/>
      <c r="JH498" s="106"/>
      <c r="JI498" s="106"/>
      <c r="JJ498" s="106"/>
      <c r="JK498" s="106"/>
      <c r="JL498" s="106"/>
      <c r="JM498" s="106"/>
      <c r="JN498" s="106"/>
      <c r="JO498" s="106"/>
      <c r="JP498" s="106"/>
      <c r="JQ498" s="106"/>
      <c r="JR498" s="106"/>
      <c r="JS498" s="106"/>
      <c r="JT498" s="106"/>
      <c r="JU498" s="106"/>
      <c r="JV498" s="106"/>
      <c r="JW498" s="106"/>
      <c r="JX498" s="106"/>
      <c r="JY498" s="106"/>
      <c r="JZ498" s="106"/>
      <c r="KA498" s="106"/>
      <c r="KB498" s="106"/>
      <c r="KC498" s="106"/>
      <c r="KD498" s="106"/>
      <c r="KE498" s="106"/>
      <c r="KF498" s="106"/>
      <c r="KG498" s="106"/>
      <c r="KH498" s="106"/>
      <c r="KI498" s="106"/>
      <c r="KJ498" s="106"/>
      <c r="KK498" s="106"/>
      <c r="KL498" s="106"/>
      <c r="KM498" s="106"/>
      <c r="KN498" s="106"/>
      <c r="KO498" s="106"/>
      <c r="KP498" s="106"/>
      <c r="KQ498" s="106"/>
      <c r="KR498" s="106"/>
      <c r="KS498" s="106"/>
      <c r="KT498" s="106"/>
      <c r="KU498" s="106"/>
      <c r="KV498" s="106"/>
      <c r="KW498" s="106"/>
      <c r="KX498" s="106"/>
      <c r="KY498" s="106"/>
      <c r="KZ498" s="106"/>
      <c r="LA498" s="106"/>
      <c r="LB498" s="106"/>
      <c r="LC498" s="106"/>
      <c r="LD498" s="106"/>
      <c r="LE498" s="106"/>
      <c r="LF498" s="106"/>
      <c r="LG498" s="106"/>
      <c r="LH498" s="106"/>
      <c r="LI498" s="106"/>
      <c r="LJ498" s="106"/>
      <c r="LK498" s="106"/>
      <c r="LL498" s="106"/>
      <c r="LM498" s="106"/>
      <c r="LN498" s="106"/>
      <c r="LO498" s="106"/>
      <c r="LP498" s="106"/>
      <c r="LQ498" s="106"/>
      <c r="LR498" s="106"/>
      <c r="LS498" s="106"/>
      <c r="LT498" s="106"/>
      <c r="LU498" s="106"/>
      <c r="LV498" s="106"/>
      <c r="LW498" s="106"/>
      <c r="LX498" s="106"/>
      <c r="LY498" s="106"/>
      <c r="LZ498" s="106"/>
      <c r="MA498" s="106"/>
      <c r="MB498" s="106"/>
      <c r="MC498" s="106"/>
      <c r="MD498" s="106"/>
      <c r="ME498" s="106"/>
      <c r="MF498" s="106"/>
      <c r="MG498" s="106"/>
      <c r="MH498" s="106"/>
      <c r="MI498" s="106"/>
      <c r="MJ498" s="106"/>
      <c r="MK498" s="106"/>
      <c r="ML498" s="106"/>
      <c r="MM498" s="106"/>
      <c r="MN498" s="106"/>
      <c r="MO498" s="106"/>
      <c r="MP498" s="106"/>
      <c r="MQ498" s="106"/>
      <c r="MR498" s="106"/>
      <c r="MS498" s="106"/>
      <c r="MT498" s="106"/>
      <c r="MU498" s="106"/>
      <c r="MV498" s="106"/>
      <c r="MW498" s="106"/>
      <c r="MX498" s="106"/>
      <c r="MY498" s="106"/>
      <c r="MZ498" s="106"/>
      <c r="NA498" s="106"/>
      <c r="NB498" s="106"/>
      <c r="NC498" s="106"/>
      <c r="ND498" s="106"/>
      <c r="NE498" s="106"/>
      <c r="NF498" s="106"/>
      <c r="NG498" s="106"/>
      <c r="NH498" s="106"/>
      <c r="NI498" s="106"/>
      <c r="NJ498" s="106"/>
      <c r="NK498" s="106"/>
      <c r="NL498" s="106"/>
      <c r="NM498" s="106"/>
      <c r="NN498" s="106"/>
      <c r="NO498" s="106"/>
      <c r="NP498" s="106"/>
      <c r="NQ498" s="106"/>
      <c r="NR498" s="106"/>
      <c r="NS498" s="106"/>
      <c r="NT498" s="106"/>
      <c r="NU498" s="106"/>
      <c r="NV498" s="106"/>
      <c r="NW498" s="106"/>
      <c r="NX498" s="106"/>
      <c r="NY498" s="106"/>
      <c r="NZ498" s="106"/>
      <c r="OA498" s="106"/>
      <c r="OB498" s="106"/>
      <c r="OC498" s="106"/>
      <c r="OD498" s="106"/>
      <c r="OE498" s="106"/>
      <c r="OF498" s="106"/>
      <c r="OG498" s="106"/>
      <c r="OH498" s="106"/>
      <c r="OI498" s="106"/>
      <c r="OJ498" s="106"/>
      <c r="OK498" s="106"/>
      <c r="OL498" s="106"/>
      <c r="OM498" s="106"/>
      <c r="ON498" s="106"/>
      <c r="OO498" s="106"/>
      <c r="OP498" s="106"/>
      <c r="OQ498" s="106"/>
      <c r="OR498" s="106"/>
      <c r="OS498" s="106"/>
      <c r="OT498" s="106"/>
      <c r="OU498" s="106"/>
      <c r="OV498" s="106"/>
      <c r="OW498" s="106"/>
      <c r="OX498" s="106"/>
      <c r="OY498" s="106"/>
      <c r="OZ498" s="106"/>
      <c r="PA498" s="106"/>
      <c r="PB498" s="106"/>
      <c r="PC498" s="106"/>
      <c r="PD498" s="106"/>
      <c r="PE498" s="106"/>
      <c r="PF498" s="106"/>
      <c r="PG498" s="106"/>
      <c r="PH498" s="106"/>
      <c r="PI498" s="106"/>
      <c r="PJ498" s="106"/>
      <c r="PK498" s="106"/>
      <c r="PL498" s="106"/>
      <c r="PM498" s="106"/>
      <c r="PN498" s="106"/>
      <c r="PO498" s="106"/>
      <c r="PP498" s="106"/>
      <c r="PQ498" s="106"/>
      <c r="PR498" s="106"/>
      <c r="PS498" s="106"/>
      <c r="PT498" s="106"/>
      <c r="PU498" s="106"/>
      <c r="PV498" s="106"/>
      <c r="PW498" s="106"/>
      <c r="PX498" s="106"/>
      <c r="PY498" s="106"/>
      <c r="PZ498" s="106"/>
      <c r="QA498" s="106"/>
      <c r="QB498" s="106"/>
      <c r="QC498" s="106"/>
      <c r="QD498" s="106"/>
      <c r="QE498" s="106"/>
      <c r="QF498" s="106"/>
      <c r="QG498" s="106"/>
      <c r="QH498" s="106"/>
      <c r="QI498" s="106"/>
      <c r="QJ498" s="106"/>
      <c r="QK498" s="106"/>
      <c r="QL498" s="106"/>
      <c r="QM498" s="106"/>
      <c r="QN498" s="106"/>
      <c r="QO498" s="106"/>
      <c r="QP498" s="106"/>
      <c r="QQ498" s="106"/>
      <c r="QR498" s="106"/>
      <c r="QS498" s="106"/>
      <c r="QT498" s="106"/>
      <c r="QU498" s="106"/>
      <c r="QV498" s="106"/>
      <c r="QW498" s="106"/>
      <c r="QX498" s="106"/>
      <c r="QY498" s="106"/>
      <c r="QZ498" s="106"/>
      <c r="RA498" s="106"/>
      <c r="RB498" s="106"/>
      <c r="RC498" s="106"/>
      <c r="RD498" s="106"/>
      <c r="RE498" s="106"/>
      <c r="RF498" s="106"/>
      <c r="RG498" s="106"/>
      <c r="RH498" s="106"/>
      <c r="RI498" s="106"/>
      <c r="RJ498" s="106"/>
      <c r="RK498" s="106"/>
      <c r="RL498" s="106"/>
      <c r="RM498" s="106"/>
      <c r="RN498" s="106"/>
      <c r="RO498" s="106"/>
      <c r="RP498" s="106"/>
      <c r="RQ498" s="106"/>
      <c r="RR498" s="106"/>
    </row>
    <row r="499" spans="1:486" x14ac:dyDescent="0.3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14"/>
      <c r="Q499" s="114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06"/>
      <c r="EZ499" s="106"/>
      <c r="FA499" s="106"/>
      <c r="FB499" s="106"/>
      <c r="FC499" s="106"/>
      <c r="FD499" s="106"/>
      <c r="FE499" s="106"/>
      <c r="FF499" s="106"/>
      <c r="FG499" s="106"/>
      <c r="FH499" s="106"/>
      <c r="FI499" s="106"/>
      <c r="FJ499" s="106"/>
      <c r="FK499" s="106"/>
      <c r="FL499" s="106"/>
      <c r="FM499" s="106"/>
      <c r="FN499" s="106"/>
      <c r="FO499" s="106"/>
      <c r="FP499" s="106"/>
      <c r="FQ499" s="106"/>
      <c r="FR499" s="106"/>
      <c r="FS499" s="106"/>
      <c r="FT499" s="106"/>
      <c r="FU499" s="106"/>
      <c r="FV499" s="106"/>
      <c r="FW499" s="106"/>
      <c r="FX499" s="106"/>
      <c r="FY499" s="106"/>
      <c r="FZ499" s="106"/>
      <c r="GA499" s="106"/>
      <c r="GB499" s="106"/>
      <c r="GC499" s="106"/>
      <c r="GD499" s="106"/>
      <c r="GE499" s="106"/>
      <c r="GF499" s="106"/>
      <c r="GG499" s="106"/>
      <c r="GH499" s="106"/>
      <c r="GI499" s="106"/>
      <c r="GJ499" s="106"/>
      <c r="GK499" s="106"/>
      <c r="GL499" s="106"/>
      <c r="GM499" s="106"/>
      <c r="GN499" s="106"/>
      <c r="GO499" s="106"/>
      <c r="GP499" s="106"/>
      <c r="GQ499" s="106"/>
      <c r="GR499" s="106"/>
      <c r="GS499" s="106"/>
      <c r="GT499" s="106"/>
      <c r="GU499" s="106"/>
      <c r="GV499" s="106"/>
      <c r="GW499" s="106"/>
      <c r="GX499" s="106"/>
      <c r="GY499" s="106"/>
      <c r="GZ499" s="106"/>
      <c r="HA499" s="106"/>
      <c r="HB499" s="106"/>
      <c r="HC499" s="106"/>
      <c r="HD499" s="106"/>
      <c r="HE499" s="106"/>
      <c r="HF499" s="106"/>
      <c r="HG499" s="106"/>
      <c r="HH499" s="106"/>
      <c r="HI499" s="106"/>
      <c r="HJ499" s="106"/>
      <c r="HK499" s="106"/>
      <c r="HL499" s="106"/>
      <c r="HM499" s="106"/>
      <c r="HN499" s="106"/>
      <c r="HO499" s="106"/>
      <c r="HP499" s="106"/>
      <c r="HQ499" s="106"/>
      <c r="HR499" s="106"/>
      <c r="HS499" s="106"/>
      <c r="HT499" s="106"/>
      <c r="HU499" s="106"/>
      <c r="HV499" s="106"/>
      <c r="HW499" s="106"/>
      <c r="HX499" s="106"/>
      <c r="HY499" s="106"/>
      <c r="HZ499" s="106"/>
      <c r="IA499" s="106"/>
      <c r="IB499" s="106"/>
      <c r="IC499" s="106"/>
      <c r="ID499" s="106"/>
      <c r="IE499" s="106"/>
      <c r="IF499" s="106"/>
      <c r="IG499" s="106"/>
      <c r="IH499" s="106"/>
      <c r="II499" s="106"/>
      <c r="IJ499" s="106"/>
      <c r="IK499" s="106"/>
      <c r="IL499" s="106"/>
      <c r="IM499" s="106"/>
      <c r="IN499" s="106"/>
      <c r="IO499" s="106"/>
      <c r="IP499" s="106"/>
      <c r="IQ499" s="106"/>
      <c r="IR499" s="106"/>
      <c r="IS499" s="106"/>
      <c r="IT499" s="106"/>
      <c r="IU499" s="106"/>
      <c r="IV499" s="106"/>
      <c r="IW499" s="106"/>
      <c r="IX499" s="106"/>
      <c r="IY499" s="106"/>
      <c r="IZ499" s="106"/>
      <c r="JA499" s="106"/>
      <c r="JB499" s="106"/>
      <c r="JC499" s="106"/>
      <c r="JD499" s="106"/>
      <c r="JE499" s="106"/>
      <c r="JF499" s="106"/>
      <c r="JG499" s="106"/>
      <c r="JH499" s="106"/>
      <c r="JI499" s="106"/>
      <c r="JJ499" s="106"/>
      <c r="JK499" s="106"/>
      <c r="JL499" s="106"/>
      <c r="JM499" s="106"/>
      <c r="JN499" s="106"/>
      <c r="JO499" s="106"/>
      <c r="JP499" s="106"/>
      <c r="JQ499" s="106"/>
      <c r="JR499" s="106"/>
      <c r="JS499" s="106"/>
      <c r="JT499" s="106"/>
      <c r="JU499" s="106"/>
      <c r="JV499" s="106"/>
      <c r="JW499" s="106"/>
      <c r="JX499" s="106"/>
      <c r="JY499" s="106"/>
      <c r="JZ499" s="106"/>
      <c r="KA499" s="106"/>
      <c r="KB499" s="106"/>
      <c r="KC499" s="106"/>
      <c r="KD499" s="106"/>
      <c r="KE499" s="106"/>
      <c r="KF499" s="106"/>
      <c r="KG499" s="106"/>
      <c r="KH499" s="106"/>
      <c r="KI499" s="106"/>
      <c r="KJ499" s="106"/>
      <c r="KK499" s="106"/>
      <c r="KL499" s="106"/>
      <c r="KM499" s="106"/>
      <c r="KN499" s="106"/>
      <c r="KO499" s="106"/>
      <c r="KP499" s="106"/>
      <c r="KQ499" s="106"/>
      <c r="KR499" s="106"/>
      <c r="KS499" s="106"/>
      <c r="KT499" s="106"/>
      <c r="KU499" s="106"/>
      <c r="KV499" s="106"/>
      <c r="KW499" s="106"/>
      <c r="KX499" s="106"/>
      <c r="KY499" s="106"/>
      <c r="KZ499" s="106"/>
      <c r="LA499" s="106"/>
      <c r="LB499" s="106"/>
      <c r="LC499" s="106"/>
      <c r="LD499" s="106"/>
      <c r="LE499" s="106"/>
      <c r="LF499" s="106"/>
      <c r="LG499" s="106"/>
      <c r="LH499" s="106"/>
      <c r="LI499" s="106"/>
      <c r="LJ499" s="106"/>
      <c r="LK499" s="106"/>
      <c r="LL499" s="106"/>
      <c r="LM499" s="106"/>
      <c r="LN499" s="106"/>
      <c r="LO499" s="106"/>
      <c r="LP499" s="106"/>
      <c r="LQ499" s="106"/>
      <c r="LR499" s="106"/>
      <c r="LS499" s="106"/>
      <c r="LT499" s="106"/>
      <c r="LU499" s="106"/>
      <c r="LV499" s="106"/>
      <c r="LW499" s="106"/>
      <c r="LX499" s="106"/>
      <c r="LY499" s="106"/>
      <c r="LZ499" s="106"/>
      <c r="MA499" s="106"/>
      <c r="MB499" s="106"/>
      <c r="MC499" s="106"/>
      <c r="MD499" s="106"/>
      <c r="ME499" s="106"/>
      <c r="MF499" s="106"/>
      <c r="MG499" s="106"/>
      <c r="MH499" s="106"/>
      <c r="MI499" s="106"/>
      <c r="MJ499" s="106"/>
      <c r="MK499" s="106"/>
      <c r="ML499" s="106"/>
      <c r="MM499" s="106"/>
      <c r="MN499" s="106"/>
      <c r="MO499" s="106"/>
      <c r="MP499" s="106"/>
      <c r="MQ499" s="106"/>
      <c r="MR499" s="106"/>
      <c r="MS499" s="106"/>
      <c r="MT499" s="106"/>
      <c r="MU499" s="106"/>
      <c r="MV499" s="106"/>
      <c r="MW499" s="106"/>
      <c r="MX499" s="106"/>
      <c r="MY499" s="106"/>
      <c r="MZ499" s="106"/>
      <c r="NA499" s="106"/>
      <c r="NB499" s="106"/>
      <c r="NC499" s="106"/>
      <c r="ND499" s="106"/>
      <c r="NE499" s="106"/>
      <c r="NF499" s="106"/>
      <c r="NG499" s="106"/>
      <c r="NH499" s="106"/>
      <c r="NI499" s="106"/>
      <c r="NJ499" s="106"/>
      <c r="NK499" s="106"/>
      <c r="NL499" s="106"/>
      <c r="NM499" s="106"/>
      <c r="NN499" s="106"/>
      <c r="NO499" s="106"/>
      <c r="NP499" s="106"/>
      <c r="NQ499" s="106"/>
      <c r="NR499" s="106"/>
      <c r="NS499" s="106"/>
      <c r="NT499" s="106"/>
      <c r="NU499" s="106"/>
      <c r="NV499" s="106"/>
      <c r="NW499" s="106"/>
      <c r="NX499" s="106"/>
      <c r="NY499" s="106"/>
      <c r="NZ499" s="106"/>
      <c r="OA499" s="106"/>
      <c r="OB499" s="106"/>
      <c r="OC499" s="106"/>
      <c r="OD499" s="106"/>
      <c r="OE499" s="106"/>
      <c r="OF499" s="106"/>
      <c r="OG499" s="106"/>
      <c r="OH499" s="106"/>
      <c r="OI499" s="106"/>
      <c r="OJ499" s="106"/>
      <c r="OK499" s="106"/>
      <c r="OL499" s="106"/>
      <c r="OM499" s="106"/>
      <c r="ON499" s="106"/>
      <c r="OO499" s="106"/>
      <c r="OP499" s="106"/>
      <c r="OQ499" s="106"/>
      <c r="OR499" s="106"/>
      <c r="OS499" s="106"/>
      <c r="OT499" s="106"/>
      <c r="OU499" s="106"/>
      <c r="OV499" s="106"/>
      <c r="OW499" s="106"/>
      <c r="OX499" s="106"/>
      <c r="OY499" s="106"/>
      <c r="OZ499" s="106"/>
      <c r="PA499" s="106"/>
      <c r="PB499" s="106"/>
      <c r="PC499" s="106"/>
      <c r="PD499" s="106"/>
      <c r="PE499" s="106"/>
      <c r="PF499" s="106"/>
      <c r="PG499" s="106"/>
      <c r="PH499" s="106"/>
      <c r="PI499" s="106"/>
      <c r="PJ499" s="106"/>
      <c r="PK499" s="106"/>
      <c r="PL499" s="106"/>
      <c r="PM499" s="106"/>
      <c r="PN499" s="106"/>
      <c r="PO499" s="106"/>
      <c r="PP499" s="106"/>
      <c r="PQ499" s="106"/>
      <c r="PR499" s="106"/>
      <c r="PS499" s="106"/>
      <c r="PT499" s="106"/>
      <c r="PU499" s="106"/>
      <c r="PV499" s="106"/>
      <c r="PW499" s="106"/>
      <c r="PX499" s="106"/>
      <c r="PY499" s="106"/>
      <c r="PZ499" s="106"/>
      <c r="QA499" s="106"/>
      <c r="QB499" s="106"/>
      <c r="QC499" s="106"/>
      <c r="QD499" s="106"/>
      <c r="QE499" s="106"/>
      <c r="QF499" s="106"/>
      <c r="QG499" s="106"/>
      <c r="QH499" s="106"/>
      <c r="QI499" s="106"/>
      <c r="QJ499" s="106"/>
      <c r="QK499" s="106"/>
      <c r="QL499" s="106"/>
      <c r="QM499" s="106"/>
      <c r="QN499" s="106"/>
      <c r="QO499" s="106"/>
      <c r="QP499" s="106"/>
      <c r="QQ499" s="106"/>
      <c r="QR499" s="106"/>
      <c r="QS499" s="106"/>
      <c r="QT499" s="106"/>
      <c r="QU499" s="106"/>
      <c r="QV499" s="106"/>
      <c r="QW499" s="106"/>
      <c r="QX499" s="106"/>
      <c r="QY499" s="106"/>
      <c r="QZ499" s="106"/>
      <c r="RA499" s="106"/>
      <c r="RB499" s="106"/>
      <c r="RC499" s="106"/>
      <c r="RD499" s="106"/>
      <c r="RE499" s="106"/>
      <c r="RF499" s="106"/>
      <c r="RG499" s="106"/>
      <c r="RH499" s="106"/>
      <c r="RI499" s="106"/>
      <c r="RJ499" s="106"/>
      <c r="RK499" s="106"/>
      <c r="RL499" s="106"/>
      <c r="RM499" s="106"/>
      <c r="RN499" s="106"/>
      <c r="RO499" s="106"/>
      <c r="RP499" s="106"/>
      <c r="RQ499" s="106"/>
      <c r="RR499" s="106"/>
    </row>
    <row r="500" spans="1:486" x14ac:dyDescent="0.3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14"/>
      <c r="Q500" s="114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06"/>
      <c r="EZ500" s="106"/>
      <c r="FA500" s="106"/>
      <c r="FB500" s="106"/>
      <c r="FC500" s="106"/>
      <c r="FD500" s="106"/>
      <c r="FE500" s="106"/>
      <c r="FF500" s="106"/>
      <c r="FG500" s="106"/>
      <c r="FH500" s="106"/>
      <c r="FI500" s="106"/>
      <c r="FJ500" s="106"/>
      <c r="FK500" s="106"/>
      <c r="FL500" s="106"/>
      <c r="FM500" s="106"/>
      <c r="FN500" s="106"/>
      <c r="FO500" s="106"/>
      <c r="FP500" s="106"/>
      <c r="FQ500" s="106"/>
      <c r="FR500" s="106"/>
      <c r="FS500" s="106"/>
      <c r="FT500" s="106"/>
      <c r="FU500" s="106"/>
      <c r="FV500" s="106"/>
      <c r="FW500" s="106"/>
      <c r="FX500" s="106"/>
      <c r="FY500" s="106"/>
      <c r="FZ500" s="106"/>
      <c r="GA500" s="106"/>
      <c r="GB500" s="106"/>
      <c r="GC500" s="106"/>
      <c r="GD500" s="106"/>
      <c r="GE500" s="106"/>
      <c r="GF500" s="106"/>
      <c r="GG500" s="106"/>
      <c r="GH500" s="106"/>
      <c r="GI500" s="106"/>
      <c r="GJ500" s="106"/>
      <c r="GK500" s="106"/>
      <c r="GL500" s="106"/>
      <c r="GM500" s="106"/>
      <c r="GN500" s="106"/>
      <c r="GO500" s="106"/>
      <c r="GP500" s="106"/>
      <c r="GQ500" s="106"/>
      <c r="GR500" s="106"/>
      <c r="GS500" s="106"/>
      <c r="GT500" s="106"/>
      <c r="GU500" s="106"/>
      <c r="GV500" s="106"/>
      <c r="GW500" s="106"/>
      <c r="GX500" s="106"/>
      <c r="GY500" s="106"/>
      <c r="GZ500" s="106"/>
      <c r="HA500" s="106"/>
      <c r="HB500" s="106"/>
      <c r="HC500" s="106"/>
      <c r="HD500" s="106"/>
      <c r="HE500" s="106"/>
      <c r="HF500" s="106"/>
      <c r="HG500" s="106"/>
      <c r="HH500" s="106"/>
      <c r="HI500" s="106"/>
      <c r="HJ500" s="106"/>
      <c r="HK500" s="106"/>
      <c r="HL500" s="106"/>
      <c r="HM500" s="106"/>
      <c r="HN500" s="106"/>
      <c r="HO500" s="106"/>
      <c r="HP500" s="106"/>
      <c r="HQ500" s="106"/>
      <c r="HR500" s="106"/>
      <c r="HS500" s="106"/>
      <c r="HT500" s="106"/>
      <c r="HU500" s="106"/>
      <c r="HV500" s="106"/>
      <c r="HW500" s="106"/>
      <c r="HX500" s="106"/>
      <c r="HY500" s="106"/>
      <c r="HZ500" s="106"/>
      <c r="IA500" s="106"/>
      <c r="IB500" s="106"/>
      <c r="IC500" s="106"/>
      <c r="ID500" s="106"/>
      <c r="IE500" s="106"/>
      <c r="IF500" s="106"/>
      <c r="IG500" s="106"/>
      <c r="IH500" s="106"/>
      <c r="II500" s="106"/>
      <c r="IJ500" s="106"/>
      <c r="IK500" s="106"/>
      <c r="IL500" s="106"/>
      <c r="IM500" s="106"/>
      <c r="IN500" s="106"/>
      <c r="IO500" s="106"/>
      <c r="IP500" s="106"/>
      <c r="IQ500" s="106"/>
      <c r="IR500" s="106"/>
      <c r="IS500" s="106"/>
      <c r="IT500" s="106"/>
      <c r="IU500" s="106"/>
      <c r="IV500" s="106"/>
      <c r="IW500" s="106"/>
      <c r="IX500" s="106"/>
      <c r="IY500" s="106"/>
      <c r="IZ500" s="106"/>
      <c r="JA500" s="106"/>
      <c r="JB500" s="106"/>
      <c r="JC500" s="106"/>
      <c r="JD500" s="106"/>
      <c r="JE500" s="106"/>
      <c r="JF500" s="106"/>
      <c r="JG500" s="106"/>
      <c r="JH500" s="106"/>
      <c r="JI500" s="106"/>
      <c r="JJ500" s="106"/>
      <c r="JK500" s="106"/>
      <c r="JL500" s="106"/>
      <c r="JM500" s="106"/>
      <c r="JN500" s="106"/>
      <c r="JO500" s="106"/>
      <c r="JP500" s="106"/>
      <c r="JQ500" s="106"/>
      <c r="JR500" s="106"/>
      <c r="JS500" s="106"/>
      <c r="JT500" s="106"/>
      <c r="JU500" s="106"/>
      <c r="JV500" s="106"/>
      <c r="JW500" s="106"/>
      <c r="JX500" s="106"/>
      <c r="JY500" s="106"/>
      <c r="JZ500" s="106"/>
      <c r="KA500" s="106"/>
      <c r="KB500" s="106"/>
      <c r="KC500" s="106"/>
      <c r="KD500" s="106"/>
      <c r="KE500" s="106"/>
      <c r="KF500" s="106"/>
      <c r="KG500" s="106"/>
      <c r="KH500" s="106"/>
      <c r="KI500" s="106"/>
      <c r="KJ500" s="106"/>
      <c r="KK500" s="106"/>
      <c r="KL500" s="106"/>
      <c r="KM500" s="106"/>
      <c r="KN500" s="106"/>
      <c r="KO500" s="106"/>
      <c r="KP500" s="106"/>
      <c r="KQ500" s="106"/>
      <c r="KR500" s="106"/>
      <c r="KS500" s="106"/>
      <c r="KT500" s="106"/>
      <c r="KU500" s="106"/>
      <c r="KV500" s="106"/>
      <c r="KW500" s="106"/>
      <c r="KX500" s="106"/>
      <c r="KY500" s="106"/>
      <c r="KZ500" s="106"/>
      <c r="LA500" s="106"/>
      <c r="LB500" s="106"/>
      <c r="LC500" s="106"/>
      <c r="LD500" s="106"/>
      <c r="LE500" s="106"/>
      <c r="LF500" s="106"/>
      <c r="LG500" s="106"/>
      <c r="LH500" s="106"/>
      <c r="LI500" s="106"/>
      <c r="LJ500" s="106"/>
      <c r="LK500" s="106"/>
      <c r="LL500" s="106"/>
      <c r="LM500" s="106"/>
      <c r="LN500" s="106"/>
      <c r="LO500" s="106"/>
      <c r="LP500" s="106"/>
      <c r="LQ500" s="106"/>
      <c r="LR500" s="106"/>
      <c r="LS500" s="106"/>
      <c r="LT500" s="106"/>
      <c r="LU500" s="106"/>
      <c r="LV500" s="106"/>
      <c r="LW500" s="106"/>
      <c r="LX500" s="106"/>
      <c r="LY500" s="106"/>
      <c r="LZ500" s="106"/>
      <c r="MA500" s="106"/>
      <c r="MB500" s="106"/>
      <c r="MC500" s="106"/>
      <c r="MD500" s="106"/>
      <c r="ME500" s="106"/>
      <c r="MF500" s="106"/>
      <c r="MG500" s="106"/>
      <c r="MH500" s="106"/>
      <c r="MI500" s="106"/>
      <c r="MJ500" s="106"/>
      <c r="MK500" s="106"/>
      <c r="ML500" s="106"/>
      <c r="MM500" s="106"/>
      <c r="MN500" s="106"/>
      <c r="MO500" s="106"/>
      <c r="MP500" s="106"/>
      <c r="MQ500" s="106"/>
      <c r="MR500" s="106"/>
      <c r="MS500" s="106"/>
      <c r="MT500" s="106"/>
      <c r="MU500" s="106"/>
      <c r="MV500" s="106"/>
      <c r="MW500" s="106"/>
      <c r="MX500" s="106"/>
      <c r="MY500" s="106"/>
      <c r="MZ500" s="106"/>
      <c r="NA500" s="106"/>
      <c r="NB500" s="106"/>
      <c r="NC500" s="106"/>
      <c r="ND500" s="106"/>
      <c r="NE500" s="106"/>
      <c r="NF500" s="106"/>
      <c r="NG500" s="106"/>
      <c r="NH500" s="106"/>
      <c r="NI500" s="106"/>
      <c r="NJ500" s="106"/>
      <c r="NK500" s="106"/>
      <c r="NL500" s="106"/>
      <c r="NM500" s="106"/>
      <c r="NN500" s="106"/>
      <c r="NO500" s="106"/>
      <c r="NP500" s="106"/>
      <c r="NQ500" s="106"/>
      <c r="NR500" s="106"/>
      <c r="NS500" s="106"/>
      <c r="NT500" s="106"/>
      <c r="NU500" s="106"/>
      <c r="NV500" s="106"/>
      <c r="NW500" s="106"/>
      <c r="NX500" s="106"/>
      <c r="NY500" s="106"/>
      <c r="NZ500" s="106"/>
      <c r="OA500" s="106"/>
      <c r="OB500" s="106"/>
      <c r="OC500" s="106"/>
      <c r="OD500" s="106"/>
      <c r="OE500" s="106"/>
      <c r="OF500" s="106"/>
      <c r="OG500" s="106"/>
      <c r="OH500" s="106"/>
      <c r="OI500" s="106"/>
      <c r="OJ500" s="106"/>
      <c r="OK500" s="106"/>
      <c r="OL500" s="106"/>
      <c r="OM500" s="106"/>
      <c r="ON500" s="106"/>
      <c r="OO500" s="106"/>
      <c r="OP500" s="106"/>
      <c r="OQ500" s="106"/>
      <c r="OR500" s="106"/>
      <c r="OS500" s="106"/>
      <c r="OT500" s="106"/>
      <c r="OU500" s="106"/>
      <c r="OV500" s="106"/>
      <c r="OW500" s="106"/>
      <c r="OX500" s="106"/>
      <c r="OY500" s="106"/>
      <c r="OZ500" s="106"/>
      <c r="PA500" s="106"/>
      <c r="PB500" s="106"/>
      <c r="PC500" s="106"/>
      <c r="PD500" s="106"/>
      <c r="PE500" s="106"/>
      <c r="PF500" s="106"/>
      <c r="PG500" s="106"/>
      <c r="PH500" s="106"/>
      <c r="PI500" s="106"/>
      <c r="PJ500" s="106"/>
      <c r="PK500" s="106"/>
      <c r="PL500" s="106"/>
      <c r="PM500" s="106"/>
      <c r="PN500" s="106"/>
      <c r="PO500" s="106"/>
      <c r="PP500" s="106"/>
      <c r="PQ500" s="106"/>
      <c r="PR500" s="106"/>
      <c r="PS500" s="106"/>
      <c r="PT500" s="106"/>
      <c r="PU500" s="106"/>
      <c r="PV500" s="106"/>
      <c r="PW500" s="106"/>
      <c r="PX500" s="106"/>
      <c r="PY500" s="106"/>
      <c r="PZ500" s="106"/>
      <c r="QA500" s="106"/>
      <c r="QB500" s="106"/>
      <c r="QC500" s="106"/>
      <c r="QD500" s="106"/>
      <c r="QE500" s="106"/>
      <c r="QF500" s="106"/>
      <c r="QG500" s="106"/>
      <c r="QH500" s="106"/>
      <c r="QI500" s="106"/>
      <c r="QJ500" s="106"/>
      <c r="QK500" s="106"/>
      <c r="QL500" s="106"/>
      <c r="QM500" s="106"/>
      <c r="QN500" s="106"/>
      <c r="QO500" s="106"/>
      <c r="QP500" s="106"/>
      <c r="QQ500" s="106"/>
      <c r="QR500" s="106"/>
      <c r="QS500" s="106"/>
      <c r="QT500" s="106"/>
      <c r="QU500" s="106"/>
      <c r="QV500" s="106"/>
      <c r="QW500" s="106"/>
      <c r="QX500" s="106"/>
      <c r="QY500" s="106"/>
      <c r="QZ500" s="106"/>
      <c r="RA500" s="106"/>
      <c r="RB500" s="106"/>
      <c r="RC500" s="106"/>
      <c r="RD500" s="106"/>
      <c r="RE500" s="106"/>
      <c r="RF500" s="106"/>
      <c r="RG500" s="106"/>
      <c r="RH500" s="106"/>
      <c r="RI500" s="106"/>
      <c r="RJ500" s="106"/>
      <c r="RK500" s="106"/>
      <c r="RL500" s="106"/>
      <c r="RM500" s="106"/>
      <c r="RN500" s="106"/>
      <c r="RO500" s="106"/>
      <c r="RP500" s="106"/>
      <c r="RQ500" s="106"/>
      <c r="RR500" s="106"/>
    </row>
    <row r="501" spans="1:486" x14ac:dyDescent="0.3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14"/>
      <c r="Q501" s="114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06"/>
      <c r="EZ501" s="106"/>
      <c r="FA501" s="106"/>
      <c r="FB501" s="106"/>
      <c r="FC501" s="106"/>
      <c r="FD501" s="106"/>
      <c r="FE501" s="106"/>
      <c r="FF501" s="106"/>
      <c r="FG501" s="106"/>
      <c r="FH501" s="106"/>
      <c r="FI501" s="106"/>
      <c r="FJ501" s="106"/>
      <c r="FK501" s="106"/>
      <c r="FL501" s="106"/>
      <c r="FM501" s="106"/>
      <c r="FN501" s="106"/>
      <c r="FO501" s="106"/>
      <c r="FP501" s="106"/>
      <c r="FQ501" s="106"/>
      <c r="FR501" s="106"/>
      <c r="FS501" s="106"/>
      <c r="FT501" s="106"/>
      <c r="FU501" s="106"/>
      <c r="FV501" s="106"/>
      <c r="FW501" s="106"/>
      <c r="FX501" s="106"/>
      <c r="FY501" s="106"/>
      <c r="FZ501" s="106"/>
      <c r="GA501" s="106"/>
      <c r="GB501" s="106"/>
      <c r="GC501" s="106"/>
      <c r="GD501" s="106"/>
      <c r="GE501" s="106"/>
      <c r="GF501" s="106"/>
      <c r="GG501" s="106"/>
      <c r="GH501" s="106"/>
      <c r="GI501" s="106"/>
      <c r="GJ501" s="106"/>
      <c r="GK501" s="106"/>
      <c r="GL501" s="106"/>
      <c r="GM501" s="106"/>
      <c r="GN501" s="106"/>
      <c r="GO501" s="106"/>
      <c r="GP501" s="106"/>
      <c r="GQ501" s="106"/>
      <c r="GR501" s="106"/>
      <c r="GS501" s="106"/>
      <c r="GT501" s="106"/>
      <c r="GU501" s="106"/>
      <c r="GV501" s="106"/>
      <c r="GW501" s="106"/>
      <c r="GX501" s="106"/>
      <c r="GY501" s="106"/>
      <c r="GZ501" s="106"/>
      <c r="HA501" s="106"/>
      <c r="HB501" s="106"/>
      <c r="HC501" s="106"/>
      <c r="HD501" s="106"/>
      <c r="HE501" s="106"/>
      <c r="HF501" s="106"/>
      <c r="HG501" s="106"/>
      <c r="HH501" s="106"/>
      <c r="HI501" s="106"/>
      <c r="HJ501" s="106"/>
      <c r="HK501" s="106"/>
      <c r="HL501" s="106"/>
      <c r="HM501" s="106"/>
      <c r="HN501" s="106"/>
      <c r="HO501" s="106"/>
      <c r="HP501" s="106"/>
      <c r="HQ501" s="106"/>
      <c r="HR501" s="106"/>
      <c r="HS501" s="106"/>
      <c r="HT501" s="106"/>
      <c r="HU501" s="106"/>
      <c r="HV501" s="106"/>
      <c r="HW501" s="106"/>
      <c r="HX501" s="106"/>
      <c r="HY501" s="106"/>
      <c r="HZ501" s="106"/>
      <c r="IA501" s="106"/>
      <c r="IB501" s="106"/>
      <c r="IC501" s="106"/>
      <c r="ID501" s="106"/>
      <c r="IE501" s="106"/>
      <c r="IF501" s="106"/>
      <c r="IG501" s="106"/>
      <c r="IH501" s="106"/>
      <c r="II501" s="106"/>
      <c r="IJ501" s="106"/>
      <c r="IK501" s="106"/>
      <c r="IL501" s="106"/>
      <c r="IM501" s="106"/>
      <c r="IN501" s="106"/>
      <c r="IO501" s="106"/>
      <c r="IP501" s="106"/>
      <c r="IQ501" s="106"/>
      <c r="IR501" s="106"/>
      <c r="IS501" s="106"/>
      <c r="IT501" s="106"/>
      <c r="IU501" s="106"/>
      <c r="IV501" s="106"/>
      <c r="IW501" s="106"/>
      <c r="IX501" s="106"/>
      <c r="IY501" s="106"/>
      <c r="IZ501" s="106"/>
      <c r="JA501" s="106"/>
      <c r="JB501" s="106"/>
      <c r="JC501" s="106"/>
      <c r="JD501" s="106"/>
      <c r="JE501" s="106"/>
      <c r="JF501" s="106"/>
      <c r="JG501" s="106"/>
      <c r="JH501" s="106"/>
      <c r="JI501" s="106"/>
      <c r="JJ501" s="106"/>
      <c r="JK501" s="106"/>
      <c r="JL501" s="106"/>
      <c r="JM501" s="106"/>
      <c r="JN501" s="106"/>
      <c r="JO501" s="106"/>
      <c r="JP501" s="106"/>
      <c r="JQ501" s="106"/>
      <c r="JR501" s="106"/>
      <c r="JS501" s="106"/>
      <c r="JT501" s="106"/>
      <c r="JU501" s="106"/>
      <c r="JV501" s="106"/>
      <c r="JW501" s="106"/>
      <c r="JX501" s="106"/>
      <c r="JY501" s="106"/>
      <c r="JZ501" s="106"/>
      <c r="KA501" s="106"/>
      <c r="KB501" s="106"/>
      <c r="KC501" s="106"/>
      <c r="KD501" s="106"/>
      <c r="KE501" s="106"/>
      <c r="KF501" s="106"/>
      <c r="KG501" s="106"/>
      <c r="KH501" s="106"/>
      <c r="KI501" s="106"/>
      <c r="KJ501" s="106"/>
      <c r="KK501" s="106"/>
      <c r="KL501" s="106"/>
      <c r="KM501" s="106"/>
      <c r="KN501" s="106"/>
      <c r="KO501" s="106"/>
      <c r="KP501" s="106"/>
      <c r="KQ501" s="106"/>
      <c r="KR501" s="106"/>
      <c r="KS501" s="106"/>
      <c r="KT501" s="106"/>
      <c r="KU501" s="106"/>
      <c r="KV501" s="106"/>
      <c r="KW501" s="106"/>
      <c r="KX501" s="106"/>
      <c r="KY501" s="106"/>
      <c r="KZ501" s="106"/>
      <c r="LA501" s="106"/>
      <c r="LB501" s="106"/>
      <c r="LC501" s="106"/>
      <c r="LD501" s="106"/>
      <c r="LE501" s="106"/>
      <c r="LF501" s="106"/>
      <c r="LG501" s="106"/>
      <c r="LH501" s="106"/>
      <c r="LI501" s="106"/>
      <c r="LJ501" s="106"/>
      <c r="LK501" s="106"/>
      <c r="LL501" s="106"/>
      <c r="LM501" s="106"/>
      <c r="LN501" s="106"/>
      <c r="LO501" s="106"/>
      <c r="LP501" s="106"/>
      <c r="LQ501" s="106"/>
      <c r="LR501" s="106"/>
      <c r="LS501" s="106"/>
      <c r="LT501" s="106"/>
      <c r="LU501" s="106"/>
      <c r="LV501" s="106"/>
      <c r="LW501" s="106"/>
      <c r="LX501" s="106"/>
      <c r="LY501" s="106"/>
      <c r="LZ501" s="106"/>
      <c r="MA501" s="106"/>
      <c r="MB501" s="106"/>
      <c r="MC501" s="106"/>
      <c r="MD501" s="106"/>
      <c r="ME501" s="106"/>
      <c r="MF501" s="106"/>
      <c r="MG501" s="106"/>
      <c r="MH501" s="106"/>
      <c r="MI501" s="106"/>
      <c r="MJ501" s="106"/>
      <c r="MK501" s="106"/>
      <c r="ML501" s="106"/>
      <c r="MM501" s="106"/>
      <c r="MN501" s="106"/>
      <c r="MO501" s="106"/>
      <c r="MP501" s="106"/>
      <c r="MQ501" s="106"/>
      <c r="MR501" s="106"/>
      <c r="MS501" s="106"/>
      <c r="MT501" s="106"/>
      <c r="MU501" s="106"/>
      <c r="MV501" s="106"/>
      <c r="MW501" s="106"/>
      <c r="MX501" s="106"/>
      <c r="MY501" s="106"/>
      <c r="MZ501" s="106"/>
      <c r="NA501" s="106"/>
      <c r="NB501" s="106"/>
      <c r="NC501" s="106"/>
      <c r="ND501" s="106"/>
      <c r="NE501" s="106"/>
      <c r="NF501" s="106"/>
      <c r="NG501" s="106"/>
      <c r="NH501" s="106"/>
      <c r="NI501" s="106"/>
      <c r="NJ501" s="106"/>
      <c r="NK501" s="106"/>
      <c r="NL501" s="106"/>
      <c r="NM501" s="106"/>
      <c r="NN501" s="106"/>
      <c r="NO501" s="106"/>
      <c r="NP501" s="106"/>
      <c r="NQ501" s="106"/>
      <c r="NR501" s="106"/>
      <c r="NS501" s="106"/>
      <c r="NT501" s="106"/>
      <c r="NU501" s="106"/>
      <c r="NV501" s="106"/>
      <c r="NW501" s="106"/>
      <c r="NX501" s="106"/>
      <c r="NY501" s="106"/>
      <c r="NZ501" s="106"/>
      <c r="OA501" s="106"/>
      <c r="OB501" s="106"/>
      <c r="OC501" s="106"/>
      <c r="OD501" s="106"/>
      <c r="OE501" s="106"/>
      <c r="OF501" s="106"/>
      <c r="OG501" s="106"/>
      <c r="OH501" s="106"/>
      <c r="OI501" s="106"/>
      <c r="OJ501" s="106"/>
      <c r="OK501" s="106"/>
      <c r="OL501" s="106"/>
      <c r="OM501" s="106"/>
      <c r="ON501" s="106"/>
      <c r="OO501" s="106"/>
      <c r="OP501" s="106"/>
      <c r="OQ501" s="106"/>
      <c r="OR501" s="106"/>
      <c r="OS501" s="106"/>
      <c r="OT501" s="106"/>
      <c r="OU501" s="106"/>
      <c r="OV501" s="106"/>
      <c r="OW501" s="106"/>
      <c r="OX501" s="106"/>
      <c r="OY501" s="106"/>
      <c r="OZ501" s="106"/>
      <c r="PA501" s="106"/>
      <c r="PB501" s="106"/>
      <c r="PC501" s="106"/>
      <c r="PD501" s="106"/>
      <c r="PE501" s="106"/>
      <c r="PF501" s="106"/>
      <c r="PG501" s="106"/>
      <c r="PH501" s="106"/>
      <c r="PI501" s="106"/>
      <c r="PJ501" s="106"/>
      <c r="PK501" s="106"/>
      <c r="PL501" s="106"/>
      <c r="PM501" s="106"/>
      <c r="PN501" s="106"/>
      <c r="PO501" s="106"/>
      <c r="PP501" s="106"/>
      <c r="PQ501" s="106"/>
      <c r="PR501" s="106"/>
      <c r="PS501" s="106"/>
      <c r="PT501" s="106"/>
      <c r="PU501" s="106"/>
      <c r="PV501" s="106"/>
      <c r="PW501" s="106"/>
      <c r="PX501" s="106"/>
      <c r="PY501" s="106"/>
      <c r="PZ501" s="106"/>
      <c r="QA501" s="106"/>
      <c r="QB501" s="106"/>
      <c r="QC501" s="106"/>
      <c r="QD501" s="106"/>
      <c r="QE501" s="106"/>
      <c r="QF501" s="106"/>
      <c r="QG501" s="106"/>
      <c r="QH501" s="106"/>
      <c r="QI501" s="106"/>
      <c r="QJ501" s="106"/>
      <c r="QK501" s="106"/>
      <c r="QL501" s="106"/>
      <c r="QM501" s="106"/>
      <c r="QN501" s="106"/>
      <c r="QO501" s="106"/>
      <c r="QP501" s="106"/>
      <c r="QQ501" s="106"/>
      <c r="QR501" s="106"/>
      <c r="QS501" s="106"/>
      <c r="QT501" s="106"/>
      <c r="QU501" s="106"/>
      <c r="QV501" s="106"/>
      <c r="QW501" s="106"/>
      <c r="QX501" s="106"/>
      <c r="QY501" s="106"/>
      <c r="QZ501" s="106"/>
      <c r="RA501" s="106"/>
      <c r="RB501" s="106"/>
      <c r="RC501" s="106"/>
      <c r="RD501" s="106"/>
      <c r="RE501" s="106"/>
      <c r="RF501" s="106"/>
      <c r="RG501" s="106"/>
      <c r="RH501" s="106"/>
      <c r="RI501" s="106"/>
      <c r="RJ501" s="106"/>
      <c r="RK501" s="106"/>
      <c r="RL501" s="106"/>
      <c r="RM501" s="106"/>
      <c r="RN501" s="106"/>
      <c r="RO501" s="106"/>
      <c r="RP501" s="106"/>
      <c r="RQ501" s="106"/>
      <c r="RR501" s="106"/>
    </row>
    <row r="502" spans="1:486" x14ac:dyDescent="0.3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14"/>
      <c r="Q502" s="114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06"/>
      <c r="EZ502" s="106"/>
      <c r="FA502" s="106"/>
      <c r="FB502" s="106"/>
      <c r="FC502" s="106"/>
      <c r="FD502" s="106"/>
      <c r="FE502" s="106"/>
      <c r="FF502" s="106"/>
      <c r="FG502" s="106"/>
      <c r="FH502" s="106"/>
      <c r="FI502" s="106"/>
      <c r="FJ502" s="106"/>
      <c r="FK502" s="106"/>
      <c r="FL502" s="106"/>
      <c r="FM502" s="106"/>
      <c r="FN502" s="106"/>
      <c r="FO502" s="106"/>
      <c r="FP502" s="106"/>
      <c r="FQ502" s="106"/>
      <c r="FR502" s="106"/>
      <c r="FS502" s="106"/>
      <c r="FT502" s="106"/>
      <c r="FU502" s="106"/>
      <c r="FV502" s="106"/>
      <c r="FW502" s="106"/>
      <c r="FX502" s="106"/>
      <c r="FY502" s="106"/>
      <c r="FZ502" s="106"/>
      <c r="GA502" s="106"/>
      <c r="GB502" s="106"/>
      <c r="GC502" s="106"/>
      <c r="GD502" s="106"/>
      <c r="GE502" s="106"/>
      <c r="GF502" s="106"/>
      <c r="GG502" s="106"/>
      <c r="GH502" s="106"/>
      <c r="GI502" s="106"/>
      <c r="GJ502" s="106"/>
      <c r="GK502" s="106"/>
      <c r="GL502" s="106"/>
      <c r="GM502" s="106"/>
      <c r="GN502" s="106"/>
      <c r="GO502" s="106"/>
      <c r="GP502" s="106"/>
      <c r="GQ502" s="106"/>
      <c r="GR502" s="106"/>
      <c r="GS502" s="106"/>
      <c r="GT502" s="106"/>
      <c r="GU502" s="106"/>
      <c r="GV502" s="106"/>
      <c r="GW502" s="106"/>
      <c r="GX502" s="106"/>
      <c r="GY502" s="106"/>
      <c r="GZ502" s="106"/>
      <c r="HA502" s="106"/>
      <c r="HB502" s="106"/>
      <c r="HC502" s="106"/>
      <c r="HD502" s="106"/>
      <c r="HE502" s="106"/>
      <c r="HF502" s="106"/>
      <c r="HG502" s="106"/>
      <c r="HH502" s="106"/>
      <c r="HI502" s="106"/>
      <c r="HJ502" s="106"/>
      <c r="HK502" s="106"/>
      <c r="HL502" s="106"/>
      <c r="HM502" s="106"/>
      <c r="HN502" s="106"/>
      <c r="HO502" s="106"/>
      <c r="HP502" s="106"/>
      <c r="HQ502" s="106"/>
      <c r="HR502" s="106"/>
      <c r="HS502" s="106"/>
      <c r="HT502" s="106"/>
      <c r="HU502" s="106"/>
      <c r="HV502" s="106"/>
      <c r="HW502" s="106"/>
      <c r="HX502" s="106"/>
      <c r="HY502" s="106"/>
      <c r="HZ502" s="106"/>
      <c r="IA502" s="106"/>
      <c r="IB502" s="106"/>
      <c r="IC502" s="106"/>
      <c r="ID502" s="106"/>
      <c r="IE502" s="106"/>
      <c r="IF502" s="106"/>
      <c r="IG502" s="106"/>
      <c r="IH502" s="106"/>
      <c r="II502" s="106"/>
      <c r="IJ502" s="106"/>
      <c r="IK502" s="106"/>
      <c r="IL502" s="106"/>
      <c r="IM502" s="106"/>
      <c r="IN502" s="106"/>
      <c r="IO502" s="106"/>
      <c r="IP502" s="106"/>
      <c r="IQ502" s="106"/>
      <c r="IR502" s="106"/>
      <c r="IS502" s="106"/>
      <c r="IT502" s="106"/>
      <c r="IU502" s="106"/>
      <c r="IV502" s="106"/>
      <c r="IW502" s="106"/>
      <c r="IX502" s="106"/>
      <c r="IY502" s="106"/>
      <c r="IZ502" s="106"/>
      <c r="JA502" s="106"/>
      <c r="JB502" s="106"/>
      <c r="JC502" s="106"/>
      <c r="JD502" s="106"/>
      <c r="JE502" s="106"/>
      <c r="JF502" s="106"/>
      <c r="JG502" s="106"/>
      <c r="JH502" s="106"/>
      <c r="JI502" s="106"/>
      <c r="JJ502" s="106"/>
      <c r="JK502" s="106"/>
      <c r="JL502" s="106"/>
      <c r="JM502" s="106"/>
      <c r="JN502" s="106"/>
      <c r="JO502" s="106"/>
      <c r="JP502" s="106"/>
      <c r="JQ502" s="106"/>
      <c r="JR502" s="106"/>
      <c r="JS502" s="106"/>
      <c r="JT502" s="106"/>
      <c r="JU502" s="106"/>
      <c r="JV502" s="106"/>
      <c r="JW502" s="106"/>
      <c r="JX502" s="106"/>
      <c r="JY502" s="106"/>
      <c r="JZ502" s="106"/>
      <c r="KA502" s="106"/>
      <c r="KB502" s="106"/>
      <c r="KC502" s="106"/>
      <c r="KD502" s="106"/>
      <c r="KE502" s="106"/>
      <c r="KF502" s="106"/>
      <c r="KG502" s="106"/>
      <c r="KH502" s="106"/>
      <c r="KI502" s="106"/>
      <c r="KJ502" s="106"/>
      <c r="KK502" s="106"/>
      <c r="KL502" s="106"/>
      <c r="KM502" s="106"/>
      <c r="KN502" s="106"/>
      <c r="KO502" s="106"/>
      <c r="KP502" s="106"/>
      <c r="KQ502" s="106"/>
      <c r="KR502" s="106"/>
      <c r="KS502" s="106"/>
      <c r="KT502" s="106"/>
      <c r="KU502" s="106"/>
      <c r="KV502" s="106"/>
      <c r="KW502" s="106"/>
      <c r="KX502" s="106"/>
      <c r="KY502" s="106"/>
      <c r="KZ502" s="106"/>
      <c r="LA502" s="106"/>
      <c r="LB502" s="106"/>
      <c r="LC502" s="106"/>
      <c r="LD502" s="106"/>
      <c r="LE502" s="106"/>
      <c r="LF502" s="106"/>
      <c r="LG502" s="106"/>
      <c r="LH502" s="106"/>
      <c r="LI502" s="106"/>
      <c r="LJ502" s="106"/>
      <c r="LK502" s="106"/>
      <c r="LL502" s="106"/>
      <c r="LM502" s="106"/>
      <c r="LN502" s="106"/>
      <c r="LO502" s="106"/>
      <c r="LP502" s="106"/>
      <c r="LQ502" s="106"/>
      <c r="LR502" s="106"/>
      <c r="LS502" s="106"/>
      <c r="LT502" s="106"/>
      <c r="LU502" s="106"/>
      <c r="LV502" s="106"/>
      <c r="LW502" s="106"/>
      <c r="LX502" s="106"/>
      <c r="LY502" s="106"/>
      <c r="LZ502" s="106"/>
      <c r="MA502" s="106"/>
      <c r="MB502" s="106"/>
      <c r="MC502" s="106"/>
      <c r="MD502" s="106"/>
      <c r="ME502" s="106"/>
      <c r="MF502" s="106"/>
      <c r="MG502" s="106"/>
      <c r="MH502" s="106"/>
      <c r="MI502" s="106"/>
      <c r="MJ502" s="106"/>
      <c r="MK502" s="106"/>
      <c r="ML502" s="106"/>
      <c r="MM502" s="106"/>
      <c r="MN502" s="106"/>
      <c r="MO502" s="106"/>
      <c r="MP502" s="106"/>
      <c r="MQ502" s="106"/>
      <c r="MR502" s="106"/>
      <c r="MS502" s="106"/>
      <c r="MT502" s="106"/>
      <c r="MU502" s="106"/>
      <c r="MV502" s="106"/>
      <c r="MW502" s="106"/>
      <c r="MX502" s="106"/>
      <c r="MY502" s="106"/>
      <c r="MZ502" s="106"/>
      <c r="NA502" s="106"/>
      <c r="NB502" s="106"/>
      <c r="NC502" s="106"/>
      <c r="ND502" s="106"/>
      <c r="NE502" s="106"/>
      <c r="NF502" s="106"/>
      <c r="NG502" s="106"/>
      <c r="NH502" s="106"/>
      <c r="NI502" s="106"/>
      <c r="NJ502" s="106"/>
      <c r="NK502" s="106"/>
      <c r="NL502" s="106"/>
      <c r="NM502" s="106"/>
      <c r="NN502" s="106"/>
      <c r="NO502" s="106"/>
      <c r="NP502" s="106"/>
      <c r="NQ502" s="106"/>
      <c r="NR502" s="106"/>
      <c r="NS502" s="106"/>
      <c r="NT502" s="106"/>
      <c r="NU502" s="106"/>
      <c r="NV502" s="106"/>
      <c r="NW502" s="106"/>
      <c r="NX502" s="106"/>
      <c r="NY502" s="106"/>
      <c r="NZ502" s="106"/>
      <c r="OA502" s="106"/>
      <c r="OB502" s="106"/>
      <c r="OC502" s="106"/>
      <c r="OD502" s="106"/>
      <c r="OE502" s="106"/>
      <c r="OF502" s="106"/>
      <c r="OG502" s="106"/>
      <c r="OH502" s="106"/>
      <c r="OI502" s="106"/>
      <c r="OJ502" s="106"/>
      <c r="OK502" s="106"/>
      <c r="OL502" s="106"/>
      <c r="OM502" s="106"/>
      <c r="ON502" s="106"/>
      <c r="OO502" s="106"/>
      <c r="OP502" s="106"/>
      <c r="OQ502" s="106"/>
      <c r="OR502" s="106"/>
      <c r="OS502" s="106"/>
      <c r="OT502" s="106"/>
      <c r="OU502" s="106"/>
      <c r="OV502" s="106"/>
      <c r="OW502" s="106"/>
      <c r="OX502" s="106"/>
      <c r="OY502" s="106"/>
      <c r="OZ502" s="106"/>
      <c r="PA502" s="106"/>
      <c r="PB502" s="106"/>
      <c r="PC502" s="106"/>
      <c r="PD502" s="106"/>
      <c r="PE502" s="106"/>
      <c r="PF502" s="106"/>
      <c r="PG502" s="106"/>
      <c r="PH502" s="106"/>
      <c r="PI502" s="106"/>
      <c r="PJ502" s="106"/>
      <c r="PK502" s="106"/>
      <c r="PL502" s="106"/>
      <c r="PM502" s="106"/>
      <c r="PN502" s="106"/>
      <c r="PO502" s="106"/>
      <c r="PP502" s="106"/>
      <c r="PQ502" s="106"/>
      <c r="PR502" s="106"/>
      <c r="PS502" s="106"/>
      <c r="PT502" s="106"/>
      <c r="PU502" s="106"/>
      <c r="PV502" s="106"/>
      <c r="PW502" s="106"/>
      <c r="PX502" s="106"/>
      <c r="PY502" s="106"/>
      <c r="PZ502" s="106"/>
      <c r="QA502" s="106"/>
      <c r="QB502" s="106"/>
      <c r="QC502" s="106"/>
      <c r="QD502" s="106"/>
      <c r="QE502" s="106"/>
      <c r="QF502" s="106"/>
      <c r="QG502" s="106"/>
      <c r="QH502" s="106"/>
      <c r="QI502" s="106"/>
      <c r="QJ502" s="106"/>
      <c r="QK502" s="106"/>
      <c r="QL502" s="106"/>
      <c r="QM502" s="106"/>
      <c r="QN502" s="106"/>
      <c r="QO502" s="106"/>
      <c r="QP502" s="106"/>
      <c r="QQ502" s="106"/>
      <c r="QR502" s="106"/>
      <c r="QS502" s="106"/>
      <c r="QT502" s="106"/>
      <c r="QU502" s="106"/>
      <c r="QV502" s="106"/>
      <c r="QW502" s="106"/>
      <c r="QX502" s="106"/>
      <c r="QY502" s="106"/>
      <c r="QZ502" s="106"/>
      <c r="RA502" s="106"/>
      <c r="RB502" s="106"/>
      <c r="RC502" s="106"/>
      <c r="RD502" s="106"/>
      <c r="RE502" s="106"/>
      <c r="RF502" s="106"/>
      <c r="RG502" s="106"/>
      <c r="RH502" s="106"/>
      <c r="RI502" s="106"/>
      <c r="RJ502" s="106"/>
      <c r="RK502" s="106"/>
      <c r="RL502" s="106"/>
      <c r="RM502" s="106"/>
      <c r="RN502" s="106"/>
      <c r="RO502" s="106"/>
      <c r="RP502" s="106"/>
      <c r="RQ502" s="106"/>
      <c r="RR502" s="106"/>
    </row>
    <row r="503" spans="1:486" x14ac:dyDescent="0.3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14"/>
      <c r="Q503" s="114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06"/>
      <c r="EZ503" s="106"/>
      <c r="FA503" s="106"/>
      <c r="FB503" s="106"/>
      <c r="FC503" s="106"/>
      <c r="FD503" s="106"/>
      <c r="FE503" s="106"/>
      <c r="FF503" s="106"/>
      <c r="FG503" s="106"/>
      <c r="FH503" s="106"/>
      <c r="FI503" s="106"/>
      <c r="FJ503" s="106"/>
      <c r="FK503" s="106"/>
      <c r="FL503" s="106"/>
      <c r="FM503" s="106"/>
      <c r="FN503" s="106"/>
      <c r="FO503" s="106"/>
      <c r="FP503" s="106"/>
      <c r="FQ503" s="106"/>
      <c r="FR503" s="106"/>
      <c r="FS503" s="106"/>
      <c r="FT503" s="106"/>
      <c r="FU503" s="106"/>
      <c r="FV503" s="106"/>
      <c r="FW503" s="106"/>
      <c r="FX503" s="106"/>
      <c r="FY503" s="106"/>
      <c r="FZ503" s="106"/>
      <c r="GA503" s="106"/>
      <c r="GB503" s="106"/>
      <c r="GC503" s="106"/>
      <c r="GD503" s="106"/>
      <c r="GE503" s="106"/>
      <c r="GF503" s="106"/>
      <c r="GG503" s="106"/>
      <c r="GH503" s="106"/>
      <c r="GI503" s="106"/>
      <c r="GJ503" s="106"/>
      <c r="GK503" s="106"/>
      <c r="GL503" s="106"/>
      <c r="GM503" s="106"/>
      <c r="GN503" s="106"/>
      <c r="GO503" s="106"/>
      <c r="GP503" s="106"/>
      <c r="GQ503" s="106"/>
      <c r="GR503" s="106"/>
      <c r="GS503" s="106"/>
      <c r="GT503" s="106"/>
      <c r="GU503" s="106"/>
      <c r="GV503" s="106"/>
      <c r="GW503" s="106"/>
      <c r="GX503" s="106"/>
      <c r="GY503" s="106"/>
      <c r="GZ503" s="106"/>
      <c r="HA503" s="106"/>
      <c r="HB503" s="106"/>
      <c r="HC503" s="106"/>
      <c r="HD503" s="106"/>
      <c r="HE503" s="106"/>
      <c r="HF503" s="106"/>
      <c r="HG503" s="106"/>
      <c r="HH503" s="106"/>
      <c r="HI503" s="106"/>
      <c r="HJ503" s="106"/>
      <c r="HK503" s="106"/>
      <c r="HL503" s="106"/>
      <c r="HM503" s="106"/>
      <c r="HN503" s="106"/>
      <c r="HO503" s="106"/>
      <c r="HP503" s="106"/>
      <c r="HQ503" s="106"/>
      <c r="HR503" s="106"/>
      <c r="HS503" s="106"/>
      <c r="HT503" s="106"/>
      <c r="HU503" s="106"/>
      <c r="HV503" s="106"/>
      <c r="HW503" s="106"/>
      <c r="HX503" s="106"/>
      <c r="HY503" s="106"/>
      <c r="HZ503" s="106"/>
      <c r="IA503" s="106"/>
      <c r="IB503" s="106"/>
      <c r="IC503" s="106"/>
      <c r="ID503" s="106"/>
      <c r="IE503" s="106"/>
      <c r="IF503" s="106"/>
      <c r="IG503" s="106"/>
      <c r="IH503" s="106"/>
      <c r="II503" s="106"/>
      <c r="IJ503" s="106"/>
      <c r="IK503" s="106"/>
      <c r="IL503" s="106"/>
      <c r="IM503" s="106"/>
      <c r="IN503" s="106"/>
      <c r="IO503" s="106"/>
      <c r="IP503" s="106"/>
      <c r="IQ503" s="106"/>
      <c r="IR503" s="106"/>
      <c r="IS503" s="106"/>
      <c r="IT503" s="106"/>
      <c r="IU503" s="106"/>
      <c r="IV503" s="106"/>
      <c r="IW503" s="106"/>
      <c r="IX503" s="106"/>
      <c r="IY503" s="106"/>
      <c r="IZ503" s="106"/>
      <c r="JA503" s="106"/>
      <c r="JB503" s="106"/>
      <c r="JC503" s="106"/>
      <c r="JD503" s="106"/>
      <c r="JE503" s="106"/>
      <c r="JF503" s="106"/>
      <c r="JG503" s="106"/>
      <c r="JH503" s="106"/>
      <c r="JI503" s="106"/>
      <c r="JJ503" s="106"/>
      <c r="JK503" s="106"/>
      <c r="JL503" s="106"/>
      <c r="JM503" s="106"/>
      <c r="JN503" s="106"/>
      <c r="JO503" s="106"/>
      <c r="JP503" s="106"/>
      <c r="JQ503" s="106"/>
      <c r="JR503" s="106"/>
      <c r="JS503" s="106"/>
      <c r="JT503" s="106"/>
      <c r="JU503" s="106"/>
      <c r="JV503" s="106"/>
      <c r="JW503" s="106"/>
      <c r="JX503" s="106"/>
      <c r="JY503" s="106"/>
      <c r="JZ503" s="106"/>
      <c r="KA503" s="106"/>
      <c r="KB503" s="106"/>
      <c r="KC503" s="106"/>
      <c r="KD503" s="106"/>
      <c r="KE503" s="106"/>
      <c r="KF503" s="106"/>
      <c r="KG503" s="106"/>
      <c r="KH503" s="106"/>
      <c r="KI503" s="106"/>
      <c r="KJ503" s="106"/>
      <c r="KK503" s="106"/>
      <c r="KL503" s="106"/>
      <c r="KM503" s="106"/>
      <c r="KN503" s="106"/>
      <c r="KO503" s="106"/>
      <c r="KP503" s="106"/>
      <c r="KQ503" s="106"/>
      <c r="KR503" s="106"/>
      <c r="KS503" s="106"/>
      <c r="KT503" s="106"/>
      <c r="KU503" s="106"/>
      <c r="KV503" s="106"/>
      <c r="KW503" s="106"/>
      <c r="KX503" s="106"/>
      <c r="KY503" s="106"/>
      <c r="KZ503" s="106"/>
      <c r="LA503" s="106"/>
      <c r="LB503" s="106"/>
      <c r="LC503" s="106"/>
      <c r="LD503" s="106"/>
      <c r="LE503" s="106"/>
      <c r="LF503" s="106"/>
      <c r="LG503" s="106"/>
      <c r="LH503" s="106"/>
      <c r="LI503" s="106"/>
      <c r="LJ503" s="106"/>
      <c r="LK503" s="106"/>
      <c r="LL503" s="106"/>
      <c r="LM503" s="106"/>
      <c r="LN503" s="106"/>
      <c r="LO503" s="106"/>
      <c r="LP503" s="106"/>
      <c r="LQ503" s="106"/>
      <c r="LR503" s="106"/>
      <c r="LS503" s="106"/>
      <c r="LT503" s="106"/>
      <c r="LU503" s="106"/>
      <c r="LV503" s="106"/>
      <c r="LW503" s="106"/>
      <c r="LX503" s="106"/>
      <c r="LY503" s="106"/>
      <c r="LZ503" s="106"/>
      <c r="MA503" s="106"/>
      <c r="MB503" s="106"/>
      <c r="MC503" s="106"/>
      <c r="MD503" s="106"/>
      <c r="ME503" s="106"/>
      <c r="MF503" s="106"/>
      <c r="MG503" s="106"/>
      <c r="MH503" s="106"/>
      <c r="MI503" s="106"/>
      <c r="MJ503" s="106"/>
      <c r="MK503" s="106"/>
      <c r="ML503" s="106"/>
      <c r="MM503" s="106"/>
      <c r="MN503" s="106"/>
      <c r="MO503" s="106"/>
      <c r="MP503" s="106"/>
      <c r="MQ503" s="106"/>
      <c r="MR503" s="106"/>
      <c r="MS503" s="106"/>
      <c r="MT503" s="106"/>
      <c r="MU503" s="106"/>
      <c r="MV503" s="106"/>
      <c r="MW503" s="106"/>
      <c r="MX503" s="106"/>
      <c r="MY503" s="106"/>
      <c r="MZ503" s="106"/>
      <c r="NA503" s="106"/>
      <c r="NB503" s="106"/>
      <c r="NC503" s="106"/>
      <c r="ND503" s="106"/>
      <c r="NE503" s="106"/>
      <c r="NF503" s="106"/>
      <c r="NG503" s="106"/>
      <c r="NH503" s="106"/>
      <c r="NI503" s="106"/>
      <c r="NJ503" s="106"/>
      <c r="NK503" s="106"/>
      <c r="NL503" s="106"/>
      <c r="NM503" s="106"/>
      <c r="NN503" s="106"/>
      <c r="NO503" s="106"/>
      <c r="NP503" s="106"/>
      <c r="NQ503" s="106"/>
      <c r="NR503" s="106"/>
      <c r="NS503" s="106"/>
      <c r="NT503" s="106"/>
      <c r="NU503" s="106"/>
      <c r="NV503" s="106"/>
      <c r="NW503" s="106"/>
      <c r="NX503" s="106"/>
      <c r="NY503" s="106"/>
      <c r="NZ503" s="106"/>
      <c r="OA503" s="106"/>
      <c r="OB503" s="106"/>
      <c r="OC503" s="106"/>
      <c r="OD503" s="106"/>
      <c r="OE503" s="106"/>
      <c r="OF503" s="106"/>
      <c r="OG503" s="106"/>
      <c r="OH503" s="106"/>
      <c r="OI503" s="106"/>
      <c r="OJ503" s="106"/>
      <c r="OK503" s="106"/>
      <c r="OL503" s="106"/>
      <c r="OM503" s="106"/>
      <c r="ON503" s="106"/>
      <c r="OO503" s="106"/>
      <c r="OP503" s="106"/>
      <c r="OQ503" s="106"/>
      <c r="OR503" s="106"/>
      <c r="OS503" s="106"/>
      <c r="OT503" s="106"/>
      <c r="OU503" s="106"/>
      <c r="OV503" s="106"/>
      <c r="OW503" s="106"/>
      <c r="OX503" s="106"/>
      <c r="OY503" s="106"/>
      <c r="OZ503" s="106"/>
      <c r="PA503" s="106"/>
      <c r="PB503" s="106"/>
      <c r="PC503" s="106"/>
      <c r="PD503" s="106"/>
      <c r="PE503" s="106"/>
      <c r="PF503" s="106"/>
      <c r="PG503" s="106"/>
      <c r="PH503" s="106"/>
      <c r="PI503" s="106"/>
      <c r="PJ503" s="106"/>
      <c r="PK503" s="106"/>
      <c r="PL503" s="106"/>
      <c r="PM503" s="106"/>
      <c r="PN503" s="106"/>
      <c r="PO503" s="106"/>
      <c r="PP503" s="106"/>
      <c r="PQ503" s="106"/>
      <c r="PR503" s="106"/>
      <c r="PS503" s="106"/>
      <c r="PT503" s="106"/>
      <c r="PU503" s="106"/>
      <c r="PV503" s="106"/>
      <c r="PW503" s="106"/>
      <c r="PX503" s="106"/>
      <c r="PY503" s="106"/>
      <c r="PZ503" s="106"/>
      <c r="QA503" s="106"/>
      <c r="QB503" s="106"/>
      <c r="QC503" s="106"/>
      <c r="QD503" s="106"/>
      <c r="QE503" s="106"/>
      <c r="QF503" s="106"/>
      <c r="QG503" s="106"/>
      <c r="QH503" s="106"/>
      <c r="QI503" s="106"/>
      <c r="QJ503" s="106"/>
      <c r="QK503" s="106"/>
      <c r="QL503" s="106"/>
      <c r="QM503" s="106"/>
      <c r="QN503" s="106"/>
      <c r="QO503" s="106"/>
      <c r="QP503" s="106"/>
      <c r="QQ503" s="106"/>
      <c r="QR503" s="106"/>
      <c r="QS503" s="106"/>
      <c r="QT503" s="106"/>
      <c r="QU503" s="106"/>
      <c r="QV503" s="106"/>
      <c r="QW503" s="106"/>
      <c r="QX503" s="106"/>
      <c r="QY503" s="106"/>
      <c r="QZ503" s="106"/>
      <c r="RA503" s="106"/>
      <c r="RB503" s="106"/>
      <c r="RC503" s="106"/>
      <c r="RD503" s="106"/>
      <c r="RE503" s="106"/>
      <c r="RF503" s="106"/>
      <c r="RG503" s="106"/>
      <c r="RH503" s="106"/>
      <c r="RI503" s="106"/>
      <c r="RJ503" s="106"/>
      <c r="RK503" s="106"/>
      <c r="RL503" s="106"/>
      <c r="RM503" s="106"/>
      <c r="RN503" s="106"/>
      <c r="RO503" s="106"/>
      <c r="RP503" s="106"/>
      <c r="RQ503" s="106"/>
      <c r="RR503" s="106"/>
    </row>
    <row r="504" spans="1:486" x14ac:dyDescent="0.3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14"/>
      <c r="Q504" s="114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06"/>
      <c r="EZ504" s="106"/>
      <c r="FA504" s="106"/>
      <c r="FB504" s="106"/>
      <c r="FC504" s="106"/>
      <c r="FD504" s="106"/>
      <c r="FE504" s="106"/>
      <c r="FF504" s="106"/>
      <c r="FG504" s="106"/>
      <c r="FH504" s="106"/>
      <c r="FI504" s="106"/>
      <c r="FJ504" s="106"/>
      <c r="FK504" s="106"/>
      <c r="FL504" s="106"/>
      <c r="FM504" s="106"/>
      <c r="FN504" s="106"/>
      <c r="FO504" s="106"/>
      <c r="FP504" s="106"/>
      <c r="FQ504" s="106"/>
      <c r="FR504" s="106"/>
      <c r="FS504" s="106"/>
      <c r="FT504" s="106"/>
      <c r="FU504" s="106"/>
      <c r="FV504" s="106"/>
      <c r="FW504" s="106"/>
      <c r="FX504" s="106"/>
      <c r="FY504" s="106"/>
      <c r="FZ504" s="106"/>
      <c r="GA504" s="106"/>
      <c r="GB504" s="106"/>
      <c r="GC504" s="106"/>
      <c r="GD504" s="106"/>
      <c r="GE504" s="106"/>
      <c r="GF504" s="106"/>
      <c r="GG504" s="106"/>
      <c r="GH504" s="106"/>
      <c r="GI504" s="106"/>
      <c r="GJ504" s="106"/>
      <c r="GK504" s="106"/>
      <c r="GL504" s="106"/>
      <c r="GM504" s="106"/>
      <c r="GN504" s="106"/>
      <c r="GO504" s="106"/>
      <c r="GP504" s="106"/>
      <c r="GQ504" s="106"/>
      <c r="GR504" s="106"/>
      <c r="GS504" s="106"/>
      <c r="GT504" s="106"/>
      <c r="GU504" s="106"/>
      <c r="GV504" s="106"/>
      <c r="GW504" s="106"/>
      <c r="GX504" s="106"/>
      <c r="GY504" s="106"/>
      <c r="GZ504" s="106"/>
      <c r="HA504" s="106"/>
      <c r="HB504" s="106"/>
      <c r="HC504" s="106"/>
      <c r="HD504" s="106"/>
      <c r="HE504" s="106"/>
      <c r="HF504" s="106"/>
      <c r="HG504" s="106"/>
      <c r="HH504" s="106"/>
      <c r="HI504" s="106"/>
      <c r="HJ504" s="106"/>
      <c r="HK504" s="106"/>
      <c r="HL504" s="106"/>
      <c r="HM504" s="106"/>
      <c r="HN504" s="106"/>
      <c r="HO504" s="106"/>
      <c r="HP504" s="106"/>
      <c r="HQ504" s="106"/>
      <c r="HR504" s="106"/>
      <c r="HS504" s="106"/>
      <c r="HT504" s="106"/>
      <c r="HU504" s="106"/>
      <c r="HV504" s="106"/>
      <c r="HW504" s="106"/>
      <c r="HX504" s="106"/>
      <c r="HY504" s="106"/>
      <c r="HZ504" s="106"/>
      <c r="IA504" s="106"/>
      <c r="IB504" s="106"/>
      <c r="IC504" s="106"/>
      <c r="ID504" s="106"/>
      <c r="IE504" s="106"/>
      <c r="IF504" s="106"/>
      <c r="IG504" s="106"/>
      <c r="IH504" s="106"/>
      <c r="II504" s="106"/>
      <c r="IJ504" s="106"/>
      <c r="IK504" s="106"/>
      <c r="IL504" s="106"/>
      <c r="IM504" s="106"/>
      <c r="IN504" s="106"/>
      <c r="IO504" s="106"/>
      <c r="IP504" s="106"/>
      <c r="IQ504" s="106"/>
      <c r="IR504" s="106"/>
      <c r="IS504" s="106"/>
      <c r="IT504" s="106"/>
      <c r="IU504" s="106"/>
      <c r="IV504" s="106"/>
      <c r="IW504" s="106"/>
      <c r="IX504" s="106"/>
      <c r="IY504" s="106"/>
      <c r="IZ504" s="106"/>
      <c r="JA504" s="106"/>
      <c r="JB504" s="106"/>
      <c r="JC504" s="106"/>
      <c r="JD504" s="106"/>
      <c r="JE504" s="106"/>
      <c r="JF504" s="106"/>
      <c r="JG504" s="106"/>
      <c r="JH504" s="106"/>
      <c r="JI504" s="106"/>
      <c r="JJ504" s="106"/>
      <c r="JK504" s="106"/>
      <c r="JL504" s="106"/>
      <c r="JM504" s="106"/>
      <c r="JN504" s="106"/>
      <c r="JO504" s="106"/>
      <c r="JP504" s="106"/>
      <c r="JQ504" s="106"/>
      <c r="JR504" s="106"/>
      <c r="JS504" s="106"/>
      <c r="JT504" s="106"/>
      <c r="JU504" s="106"/>
      <c r="JV504" s="106"/>
      <c r="JW504" s="106"/>
      <c r="JX504" s="106"/>
      <c r="JY504" s="106"/>
      <c r="JZ504" s="106"/>
      <c r="KA504" s="106"/>
      <c r="KB504" s="106"/>
      <c r="KC504" s="106"/>
      <c r="KD504" s="106"/>
      <c r="KE504" s="106"/>
      <c r="KF504" s="106"/>
      <c r="KG504" s="106"/>
      <c r="KH504" s="106"/>
      <c r="KI504" s="106"/>
      <c r="KJ504" s="106"/>
      <c r="KK504" s="106"/>
      <c r="KL504" s="106"/>
      <c r="KM504" s="106"/>
      <c r="KN504" s="106"/>
      <c r="KO504" s="106"/>
      <c r="KP504" s="106"/>
      <c r="KQ504" s="106"/>
      <c r="KR504" s="106"/>
      <c r="KS504" s="106"/>
      <c r="KT504" s="106"/>
      <c r="KU504" s="106"/>
      <c r="KV504" s="106"/>
      <c r="KW504" s="106"/>
      <c r="KX504" s="106"/>
      <c r="KY504" s="106"/>
      <c r="KZ504" s="106"/>
      <c r="LA504" s="106"/>
      <c r="LB504" s="106"/>
      <c r="LC504" s="106"/>
      <c r="LD504" s="106"/>
      <c r="LE504" s="106"/>
      <c r="LF504" s="106"/>
      <c r="LG504" s="106"/>
      <c r="LH504" s="106"/>
      <c r="LI504" s="106"/>
      <c r="LJ504" s="106"/>
      <c r="LK504" s="106"/>
      <c r="LL504" s="106"/>
      <c r="LM504" s="106"/>
      <c r="LN504" s="106"/>
      <c r="LO504" s="106"/>
      <c r="LP504" s="106"/>
      <c r="LQ504" s="106"/>
      <c r="LR504" s="106"/>
      <c r="LS504" s="106"/>
      <c r="LT504" s="106"/>
      <c r="LU504" s="106"/>
      <c r="LV504" s="106"/>
      <c r="LW504" s="106"/>
      <c r="LX504" s="106"/>
      <c r="LY504" s="106"/>
      <c r="LZ504" s="106"/>
      <c r="MA504" s="106"/>
      <c r="MB504" s="106"/>
      <c r="MC504" s="106"/>
      <c r="MD504" s="106"/>
      <c r="ME504" s="106"/>
      <c r="MF504" s="106"/>
      <c r="MG504" s="106"/>
      <c r="MH504" s="106"/>
      <c r="MI504" s="106"/>
      <c r="MJ504" s="106"/>
      <c r="MK504" s="106"/>
      <c r="ML504" s="106"/>
      <c r="MM504" s="106"/>
      <c r="MN504" s="106"/>
      <c r="MO504" s="106"/>
      <c r="MP504" s="106"/>
      <c r="MQ504" s="106"/>
      <c r="MR504" s="106"/>
      <c r="MS504" s="106"/>
      <c r="MT504" s="106"/>
      <c r="MU504" s="106"/>
      <c r="MV504" s="106"/>
      <c r="MW504" s="106"/>
      <c r="MX504" s="106"/>
      <c r="MY504" s="106"/>
      <c r="MZ504" s="106"/>
      <c r="NA504" s="106"/>
      <c r="NB504" s="106"/>
      <c r="NC504" s="106"/>
      <c r="ND504" s="106"/>
      <c r="NE504" s="106"/>
      <c r="NF504" s="106"/>
      <c r="NG504" s="106"/>
      <c r="NH504" s="106"/>
      <c r="NI504" s="106"/>
      <c r="NJ504" s="106"/>
      <c r="NK504" s="106"/>
      <c r="NL504" s="106"/>
      <c r="NM504" s="106"/>
      <c r="NN504" s="106"/>
      <c r="NO504" s="106"/>
      <c r="NP504" s="106"/>
      <c r="NQ504" s="106"/>
      <c r="NR504" s="106"/>
      <c r="NS504" s="106"/>
      <c r="NT504" s="106"/>
      <c r="NU504" s="106"/>
      <c r="NV504" s="106"/>
      <c r="NW504" s="106"/>
      <c r="NX504" s="106"/>
      <c r="NY504" s="106"/>
      <c r="NZ504" s="106"/>
      <c r="OA504" s="106"/>
      <c r="OB504" s="106"/>
      <c r="OC504" s="106"/>
      <c r="OD504" s="106"/>
      <c r="OE504" s="106"/>
      <c r="OF504" s="106"/>
      <c r="OG504" s="106"/>
      <c r="OH504" s="106"/>
      <c r="OI504" s="106"/>
      <c r="OJ504" s="106"/>
      <c r="OK504" s="106"/>
      <c r="OL504" s="106"/>
      <c r="OM504" s="106"/>
      <c r="ON504" s="106"/>
      <c r="OO504" s="106"/>
      <c r="OP504" s="106"/>
      <c r="OQ504" s="106"/>
      <c r="OR504" s="106"/>
      <c r="OS504" s="106"/>
      <c r="OT504" s="106"/>
      <c r="OU504" s="106"/>
      <c r="OV504" s="106"/>
      <c r="OW504" s="106"/>
      <c r="OX504" s="106"/>
      <c r="OY504" s="106"/>
      <c r="OZ504" s="106"/>
      <c r="PA504" s="106"/>
      <c r="PB504" s="106"/>
      <c r="PC504" s="106"/>
      <c r="PD504" s="106"/>
      <c r="PE504" s="106"/>
      <c r="PF504" s="106"/>
      <c r="PG504" s="106"/>
      <c r="PH504" s="106"/>
      <c r="PI504" s="106"/>
      <c r="PJ504" s="106"/>
      <c r="PK504" s="106"/>
      <c r="PL504" s="106"/>
      <c r="PM504" s="106"/>
      <c r="PN504" s="106"/>
      <c r="PO504" s="106"/>
      <c r="PP504" s="106"/>
      <c r="PQ504" s="106"/>
      <c r="PR504" s="106"/>
      <c r="PS504" s="106"/>
      <c r="PT504" s="106"/>
      <c r="PU504" s="106"/>
      <c r="PV504" s="106"/>
      <c r="PW504" s="106"/>
      <c r="PX504" s="106"/>
      <c r="PY504" s="106"/>
      <c r="PZ504" s="106"/>
      <c r="QA504" s="106"/>
      <c r="QB504" s="106"/>
      <c r="QC504" s="106"/>
      <c r="QD504" s="106"/>
      <c r="QE504" s="106"/>
      <c r="QF504" s="106"/>
      <c r="QG504" s="106"/>
      <c r="QH504" s="106"/>
      <c r="QI504" s="106"/>
      <c r="QJ504" s="106"/>
      <c r="QK504" s="106"/>
      <c r="QL504" s="106"/>
      <c r="QM504" s="106"/>
      <c r="QN504" s="106"/>
      <c r="QO504" s="106"/>
      <c r="QP504" s="106"/>
      <c r="QQ504" s="106"/>
      <c r="QR504" s="106"/>
      <c r="QS504" s="106"/>
      <c r="QT504" s="106"/>
      <c r="QU504" s="106"/>
      <c r="QV504" s="106"/>
      <c r="QW504" s="106"/>
      <c r="QX504" s="106"/>
      <c r="QY504" s="106"/>
      <c r="QZ504" s="106"/>
      <c r="RA504" s="106"/>
      <c r="RB504" s="106"/>
      <c r="RC504" s="106"/>
      <c r="RD504" s="106"/>
      <c r="RE504" s="106"/>
      <c r="RF504" s="106"/>
      <c r="RG504" s="106"/>
      <c r="RH504" s="106"/>
      <c r="RI504" s="106"/>
      <c r="RJ504" s="106"/>
      <c r="RK504" s="106"/>
      <c r="RL504" s="106"/>
      <c r="RM504" s="106"/>
      <c r="RN504" s="106"/>
      <c r="RO504" s="106"/>
      <c r="RP504" s="106"/>
      <c r="RQ504" s="106"/>
      <c r="RR504" s="106"/>
    </row>
    <row r="505" spans="1:486" x14ac:dyDescent="0.3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14"/>
      <c r="Q505" s="114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06"/>
      <c r="EZ505" s="106"/>
      <c r="FA505" s="106"/>
      <c r="FB505" s="106"/>
      <c r="FC505" s="106"/>
      <c r="FD505" s="106"/>
      <c r="FE505" s="106"/>
      <c r="FF505" s="106"/>
      <c r="FG505" s="106"/>
      <c r="FH505" s="106"/>
      <c r="FI505" s="106"/>
      <c r="FJ505" s="106"/>
      <c r="FK505" s="106"/>
      <c r="FL505" s="106"/>
      <c r="FM505" s="106"/>
      <c r="FN505" s="106"/>
      <c r="FO505" s="106"/>
      <c r="FP505" s="106"/>
      <c r="FQ505" s="106"/>
      <c r="FR505" s="106"/>
      <c r="FS505" s="106"/>
      <c r="FT505" s="106"/>
      <c r="FU505" s="106"/>
      <c r="FV505" s="106"/>
      <c r="FW505" s="106"/>
      <c r="FX505" s="106"/>
      <c r="FY505" s="106"/>
      <c r="FZ505" s="106"/>
      <c r="GA505" s="106"/>
      <c r="GB505" s="106"/>
      <c r="GC505" s="106"/>
      <c r="GD505" s="106"/>
      <c r="GE505" s="106"/>
      <c r="GF505" s="106"/>
      <c r="GG505" s="106"/>
      <c r="GH505" s="106"/>
      <c r="GI505" s="106"/>
      <c r="GJ505" s="106"/>
      <c r="GK505" s="106"/>
      <c r="GL505" s="106"/>
      <c r="GM505" s="106"/>
      <c r="GN505" s="106"/>
      <c r="GO505" s="106"/>
      <c r="GP505" s="106"/>
      <c r="GQ505" s="106"/>
      <c r="GR505" s="106"/>
      <c r="GS505" s="106"/>
      <c r="GT505" s="106"/>
      <c r="GU505" s="106"/>
      <c r="GV505" s="106"/>
      <c r="GW505" s="106"/>
      <c r="GX505" s="106"/>
      <c r="GY505" s="106"/>
      <c r="GZ505" s="106"/>
      <c r="HA505" s="106"/>
      <c r="HB505" s="106"/>
      <c r="HC505" s="106"/>
      <c r="HD505" s="106"/>
      <c r="HE505" s="106"/>
      <c r="HF505" s="106"/>
      <c r="HG505" s="106"/>
      <c r="HH505" s="106"/>
      <c r="HI505" s="106"/>
      <c r="HJ505" s="106"/>
      <c r="HK505" s="106"/>
      <c r="HL505" s="106"/>
      <c r="HM505" s="106"/>
      <c r="HN505" s="106"/>
      <c r="HO505" s="106"/>
      <c r="HP505" s="106"/>
      <c r="HQ505" s="106"/>
      <c r="HR505" s="106"/>
      <c r="HS505" s="106"/>
      <c r="HT505" s="106"/>
      <c r="HU505" s="106"/>
      <c r="HV505" s="106"/>
      <c r="HW505" s="106"/>
      <c r="HX505" s="106"/>
      <c r="HY505" s="106"/>
      <c r="HZ505" s="106"/>
      <c r="IA505" s="106"/>
      <c r="IB505" s="106"/>
      <c r="IC505" s="106"/>
      <c r="ID505" s="106"/>
      <c r="IE505" s="106"/>
      <c r="IF505" s="106"/>
      <c r="IG505" s="106"/>
      <c r="IH505" s="106"/>
      <c r="II505" s="106"/>
      <c r="IJ505" s="106"/>
      <c r="IK505" s="106"/>
      <c r="IL505" s="106"/>
      <c r="IM505" s="106"/>
      <c r="IN505" s="106"/>
      <c r="IO505" s="106"/>
      <c r="IP505" s="106"/>
      <c r="IQ505" s="106"/>
      <c r="IR505" s="106"/>
      <c r="IS505" s="106"/>
      <c r="IT505" s="106"/>
      <c r="IU505" s="106"/>
      <c r="IV505" s="106"/>
      <c r="IW505" s="106"/>
      <c r="IX505" s="106"/>
      <c r="IY505" s="106"/>
      <c r="IZ505" s="106"/>
      <c r="JA505" s="106"/>
      <c r="JB505" s="106"/>
      <c r="JC505" s="106"/>
      <c r="JD505" s="106"/>
      <c r="JE505" s="106"/>
      <c r="JF505" s="106"/>
      <c r="JG505" s="106"/>
      <c r="JH505" s="106"/>
      <c r="JI505" s="106"/>
      <c r="JJ505" s="106"/>
      <c r="JK505" s="106"/>
      <c r="JL505" s="106"/>
      <c r="JM505" s="106"/>
      <c r="JN505" s="106"/>
      <c r="JO505" s="106"/>
      <c r="JP505" s="106"/>
      <c r="JQ505" s="106"/>
      <c r="JR505" s="106"/>
      <c r="JS505" s="106"/>
      <c r="JT505" s="106"/>
      <c r="JU505" s="106"/>
      <c r="JV505" s="106"/>
      <c r="JW505" s="106"/>
      <c r="JX505" s="106"/>
      <c r="JY505" s="106"/>
      <c r="JZ505" s="106"/>
      <c r="KA505" s="106"/>
      <c r="KB505" s="106"/>
      <c r="KC505" s="106"/>
      <c r="KD505" s="106"/>
      <c r="KE505" s="106"/>
      <c r="KF505" s="106"/>
      <c r="KG505" s="106"/>
      <c r="KH505" s="106"/>
      <c r="KI505" s="106"/>
      <c r="KJ505" s="106"/>
      <c r="KK505" s="106"/>
      <c r="KL505" s="106"/>
      <c r="KM505" s="106"/>
      <c r="KN505" s="106"/>
      <c r="KO505" s="106"/>
      <c r="KP505" s="106"/>
      <c r="KQ505" s="106"/>
      <c r="KR505" s="106"/>
      <c r="KS505" s="106"/>
      <c r="KT505" s="106"/>
      <c r="KU505" s="106"/>
      <c r="KV505" s="106"/>
      <c r="KW505" s="106"/>
      <c r="KX505" s="106"/>
      <c r="KY505" s="106"/>
      <c r="KZ505" s="106"/>
      <c r="LA505" s="106"/>
      <c r="LB505" s="106"/>
      <c r="LC505" s="106"/>
      <c r="LD505" s="106"/>
      <c r="LE505" s="106"/>
      <c r="LF505" s="106"/>
      <c r="LG505" s="106"/>
      <c r="LH505" s="106"/>
      <c r="LI505" s="106"/>
      <c r="LJ505" s="106"/>
      <c r="LK505" s="106"/>
      <c r="LL505" s="106"/>
      <c r="LM505" s="106"/>
      <c r="LN505" s="106"/>
      <c r="LO505" s="106"/>
      <c r="LP505" s="106"/>
      <c r="LQ505" s="106"/>
      <c r="LR505" s="106"/>
      <c r="LS505" s="106"/>
      <c r="LT505" s="106"/>
      <c r="LU505" s="106"/>
      <c r="LV505" s="106"/>
      <c r="LW505" s="106"/>
      <c r="LX505" s="106"/>
      <c r="LY505" s="106"/>
      <c r="LZ505" s="106"/>
      <c r="MA505" s="106"/>
      <c r="MB505" s="106"/>
      <c r="MC505" s="106"/>
      <c r="MD505" s="106"/>
      <c r="ME505" s="106"/>
      <c r="MF505" s="106"/>
      <c r="MG505" s="106"/>
      <c r="MH505" s="106"/>
      <c r="MI505" s="106"/>
      <c r="MJ505" s="106"/>
      <c r="MK505" s="106"/>
      <c r="ML505" s="106"/>
      <c r="MM505" s="106"/>
      <c r="MN505" s="106"/>
      <c r="MO505" s="106"/>
      <c r="MP505" s="106"/>
      <c r="MQ505" s="106"/>
      <c r="MR505" s="106"/>
      <c r="MS505" s="106"/>
      <c r="MT505" s="106"/>
      <c r="MU505" s="106"/>
      <c r="MV505" s="106"/>
      <c r="MW505" s="106"/>
      <c r="MX505" s="106"/>
      <c r="MY505" s="106"/>
      <c r="MZ505" s="106"/>
      <c r="NA505" s="106"/>
      <c r="NB505" s="106"/>
      <c r="NC505" s="106"/>
      <c r="ND505" s="106"/>
      <c r="NE505" s="106"/>
      <c r="NF505" s="106"/>
      <c r="NG505" s="106"/>
      <c r="NH505" s="106"/>
      <c r="NI505" s="106"/>
      <c r="NJ505" s="106"/>
      <c r="NK505" s="106"/>
      <c r="NL505" s="106"/>
      <c r="NM505" s="106"/>
      <c r="NN505" s="106"/>
      <c r="NO505" s="106"/>
      <c r="NP505" s="106"/>
      <c r="NQ505" s="106"/>
      <c r="NR505" s="106"/>
      <c r="NS505" s="106"/>
      <c r="NT505" s="106"/>
      <c r="NU505" s="106"/>
      <c r="NV505" s="106"/>
      <c r="NW505" s="106"/>
      <c r="NX505" s="106"/>
      <c r="NY505" s="106"/>
      <c r="NZ505" s="106"/>
      <c r="OA505" s="106"/>
      <c r="OB505" s="106"/>
      <c r="OC505" s="106"/>
      <c r="OD505" s="106"/>
      <c r="OE505" s="106"/>
      <c r="OF505" s="106"/>
      <c r="OG505" s="106"/>
      <c r="OH505" s="106"/>
      <c r="OI505" s="106"/>
      <c r="OJ505" s="106"/>
      <c r="OK505" s="106"/>
      <c r="OL505" s="106"/>
      <c r="OM505" s="106"/>
      <c r="ON505" s="106"/>
      <c r="OO505" s="106"/>
      <c r="OP505" s="106"/>
      <c r="OQ505" s="106"/>
      <c r="OR505" s="106"/>
      <c r="OS505" s="106"/>
      <c r="OT505" s="106"/>
      <c r="OU505" s="106"/>
      <c r="OV505" s="106"/>
      <c r="OW505" s="106"/>
      <c r="OX505" s="106"/>
      <c r="OY505" s="106"/>
      <c r="OZ505" s="106"/>
      <c r="PA505" s="106"/>
      <c r="PB505" s="106"/>
      <c r="PC505" s="106"/>
      <c r="PD505" s="106"/>
      <c r="PE505" s="106"/>
      <c r="PF505" s="106"/>
      <c r="PG505" s="106"/>
      <c r="PH505" s="106"/>
      <c r="PI505" s="106"/>
      <c r="PJ505" s="106"/>
      <c r="PK505" s="106"/>
      <c r="PL505" s="106"/>
      <c r="PM505" s="106"/>
      <c r="PN505" s="106"/>
      <c r="PO505" s="106"/>
      <c r="PP505" s="106"/>
      <c r="PQ505" s="106"/>
      <c r="PR505" s="106"/>
      <c r="PS505" s="106"/>
      <c r="PT505" s="106"/>
      <c r="PU505" s="106"/>
      <c r="PV505" s="106"/>
      <c r="PW505" s="106"/>
      <c r="PX505" s="106"/>
      <c r="PY505" s="106"/>
      <c r="PZ505" s="106"/>
      <c r="QA505" s="106"/>
      <c r="QB505" s="106"/>
      <c r="QC505" s="106"/>
      <c r="QD505" s="106"/>
      <c r="QE505" s="106"/>
      <c r="QF505" s="106"/>
      <c r="QG505" s="106"/>
      <c r="QH505" s="106"/>
      <c r="QI505" s="106"/>
      <c r="QJ505" s="106"/>
      <c r="QK505" s="106"/>
      <c r="QL505" s="106"/>
      <c r="QM505" s="106"/>
      <c r="QN505" s="106"/>
      <c r="QO505" s="106"/>
      <c r="QP505" s="106"/>
      <c r="QQ505" s="106"/>
      <c r="QR505" s="106"/>
      <c r="QS505" s="106"/>
      <c r="QT505" s="106"/>
      <c r="QU505" s="106"/>
      <c r="QV505" s="106"/>
      <c r="QW505" s="106"/>
      <c r="QX505" s="106"/>
      <c r="QY505" s="106"/>
      <c r="QZ505" s="106"/>
      <c r="RA505" s="106"/>
      <c r="RB505" s="106"/>
      <c r="RC505" s="106"/>
      <c r="RD505" s="106"/>
      <c r="RE505" s="106"/>
      <c r="RF505" s="106"/>
      <c r="RG505" s="106"/>
      <c r="RH505" s="106"/>
      <c r="RI505" s="106"/>
      <c r="RJ505" s="106"/>
      <c r="RK505" s="106"/>
      <c r="RL505" s="106"/>
      <c r="RM505" s="106"/>
      <c r="RN505" s="106"/>
      <c r="RO505" s="106"/>
      <c r="RP505" s="106"/>
      <c r="RQ505" s="106"/>
      <c r="RR505" s="106"/>
    </row>
    <row r="506" spans="1:486" x14ac:dyDescent="0.3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14"/>
      <c r="Q506" s="114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06"/>
      <c r="EZ506" s="106"/>
      <c r="FA506" s="106"/>
      <c r="FB506" s="106"/>
      <c r="FC506" s="106"/>
      <c r="FD506" s="106"/>
      <c r="FE506" s="106"/>
      <c r="FF506" s="106"/>
      <c r="FG506" s="106"/>
      <c r="FH506" s="106"/>
      <c r="FI506" s="106"/>
      <c r="FJ506" s="106"/>
      <c r="FK506" s="106"/>
      <c r="FL506" s="106"/>
      <c r="FM506" s="106"/>
      <c r="FN506" s="106"/>
      <c r="FO506" s="106"/>
      <c r="FP506" s="106"/>
      <c r="FQ506" s="106"/>
      <c r="FR506" s="106"/>
      <c r="FS506" s="106"/>
      <c r="FT506" s="106"/>
      <c r="FU506" s="106"/>
      <c r="FV506" s="106"/>
      <c r="FW506" s="106"/>
      <c r="FX506" s="106"/>
      <c r="FY506" s="106"/>
      <c r="FZ506" s="106"/>
      <c r="GA506" s="106"/>
      <c r="GB506" s="106"/>
      <c r="GC506" s="106"/>
      <c r="GD506" s="106"/>
      <c r="GE506" s="106"/>
      <c r="GF506" s="106"/>
      <c r="GG506" s="106"/>
      <c r="GH506" s="106"/>
      <c r="GI506" s="106"/>
      <c r="GJ506" s="106"/>
      <c r="GK506" s="106"/>
      <c r="GL506" s="106"/>
      <c r="GM506" s="106"/>
      <c r="GN506" s="106"/>
      <c r="GO506" s="106"/>
      <c r="GP506" s="106"/>
      <c r="GQ506" s="106"/>
      <c r="GR506" s="106"/>
      <c r="GS506" s="106"/>
      <c r="GT506" s="106"/>
      <c r="GU506" s="106"/>
      <c r="GV506" s="106"/>
      <c r="GW506" s="106"/>
      <c r="GX506" s="106"/>
      <c r="GY506" s="106"/>
      <c r="GZ506" s="106"/>
      <c r="HA506" s="106"/>
      <c r="HB506" s="106"/>
      <c r="HC506" s="106"/>
      <c r="HD506" s="106"/>
      <c r="HE506" s="106"/>
      <c r="HF506" s="106"/>
      <c r="HG506" s="106"/>
      <c r="HH506" s="106"/>
      <c r="HI506" s="106"/>
      <c r="HJ506" s="106"/>
      <c r="HK506" s="106"/>
      <c r="HL506" s="106"/>
      <c r="HM506" s="106"/>
      <c r="HN506" s="106"/>
      <c r="HO506" s="106"/>
      <c r="HP506" s="106"/>
      <c r="HQ506" s="106"/>
      <c r="HR506" s="106"/>
      <c r="HS506" s="106"/>
      <c r="HT506" s="106"/>
      <c r="HU506" s="106"/>
      <c r="HV506" s="106"/>
      <c r="HW506" s="106"/>
      <c r="HX506" s="106"/>
      <c r="HY506" s="106"/>
      <c r="HZ506" s="106"/>
      <c r="IA506" s="106"/>
      <c r="IB506" s="106"/>
      <c r="IC506" s="106"/>
      <c r="ID506" s="106"/>
      <c r="IE506" s="106"/>
      <c r="IF506" s="106"/>
      <c r="IG506" s="106"/>
      <c r="IH506" s="106"/>
      <c r="II506" s="106"/>
      <c r="IJ506" s="106"/>
      <c r="IK506" s="106"/>
      <c r="IL506" s="106"/>
      <c r="IM506" s="106"/>
      <c r="IN506" s="106"/>
      <c r="IO506" s="106"/>
      <c r="IP506" s="106"/>
      <c r="IQ506" s="106"/>
      <c r="IR506" s="106"/>
      <c r="IS506" s="106"/>
      <c r="IT506" s="106"/>
      <c r="IU506" s="106"/>
      <c r="IV506" s="106"/>
      <c r="IW506" s="106"/>
      <c r="IX506" s="106"/>
      <c r="IY506" s="106"/>
      <c r="IZ506" s="106"/>
      <c r="JA506" s="106"/>
      <c r="JB506" s="106"/>
      <c r="JC506" s="106"/>
      <c r="JD506" s="106"/>
      <c r="JE506" s="106"/>
      <c r="JF506" s="106"/>
      <c r="JG506" s="106"/>
      <c r="JH506" s="106"/>
      <c r="JI506" s="106"/>
      <c r="JJ506" s="106"/>
      <c r="JK506" s="106"/>
      <c r="JL506" s="106"/>
      <c r="JM506" s="106"/>
      <c r="JN506" s="106"/>
      <c r="JO506" s="106"/>
      <c r="JP506" s="106"/>
      <c r="JQ506" s="106"/>
      <c r="JR506" s="106"/>
      <c r="JS506" s="106"/>
      <c r="JT506" s="106"/>
      <c r="JU506" s="106"/>
      <c r="JV506" s="106"/>
      <c r="JW506" s="106"/>
      <c r="JX506" s="106"/>
      <c r="JY506" s="106"/>
      <c r="JZ506" s="106"/>
      <c r="KA506" s="106"/>
      <c r="KB506" s="106"/>
      <c r="KC506" s="106"/>
      <c r="KD506" s="106"/>
      <c r="KE506" s="106"/>
      <c r="KF506" s="106"/>
      <c r="KG506" s="106"/>
      <c r="KH506" s="106"/>
      <c r="KI506" s="106"/>
      <c r="KJ506" s="106"/>
      <c r="KK506" s="106"/>
      <c r="KL506" s="106"/>
      <c r="KM506" s="106"/>
      <c r="KN506" s="106"/>
      <c r="KO506" s="106"/>
      <c r="KP506" s="106"/>
      <c r="KQ506" s="106"/>
      <c r="KR506" s="106"/>
      <c r="KS506" s="106"/>
      <c r="KT506" s="106"/>
      <c r="KU506" s="106"/>
      <c r="KV506" s="106"/>
      <c r="KW506" s="106"/>
      <c r="KX506" s="106"/>
      <c r="KY506" s="106"/>
      <c r="KZ506" s="106"/>
      <c r="LA506" s="106"/>
      <c r="LB506" s="106"/>
      <c r="LC506" s="106"/>
      <c r="LD506" s="106"/>
      <c r="LE506" s="106"/>
      <c r="LF506" s="106"/>
      <c r="LG506" s="106"/>
      <c r="LH506" s="106"/>
      <c r="LI506" s="106"/>
      <c r="LJ506" s="106"/>
      <c r="LK506" s="106"/>
      <c r="LL506" s="106"/>
      <c r="LM506" s="106"/>
      <c r="LN506" s="106"/>
      <c r="LO506" s="106"/>
      <c r="LP506" s="106"/>
      <c r="LQ506" s="106"/>
      <c r="LR506" s="106"/>
      <c r="LS506" s="106"/>
      <c r="LT506" s="106"/>
      <c r="LU506" s="106"/>
      <c r="LV506" s="106"/>
      <c r="LW506" s="106"/>
      <c r="LX506" s="106"/>
      <c r="LY506" s="106"/>
      <c r="LZ506" s="106"/>
      <c r="MA506" s="106"/>
      <c r="MB506" s="106"/>
      <c r="MC506" s="106"/>
      <c r="MD506" s="106"/>
      <c r="ME506" s="106"/>
      <c r="MF506" s="106"/>
      <c r="MG506" s="106"/>
      <c r="MH506" s="106"/>
      <c r="MI506" s="106"/>
      <c r="MJ506" s="106"/>
      <c r="MK506" s="106"/>
      <c r="ML506" s="106"/>
      <c r="MM506" s="106"/>
      <c r="MN506" s="106"/>
      <c r="MO506" s="106"/>
      <c r="MP506" s="106"/>
      <c r="MQ506" s="106"/>
      <c r="MR506" s="106"/>
      <c r="MS506" s="106"/>
      <c r="MT506" s="106"/>
      <c r="MU506" s="106"/>
      <c r="MV506" s="106"/>
      <c r="MW506" s="106"/>
      <c r="MX506" s="106"/>
      <c r="MY506" s="106"/>
      <c r="MZ506" s="106"/>
      <c r="NA506" s="106"/>
      <c r="NB506" s="106"/>
      <c r="NC506" s="106"/>
      <c r="ND506" s="106"/>
      <c r="NE506" s="106"/>
      <c r="NF506" s="106"/>
      <c r="NG506" s="106"/>
      <c r="NH506" s="106"/>
      <c r="NI506" s="106"/>
      <c r="NJ506" s="106"/>
      <c r="NK506" s="106"/>
      <c r="NL506" s="106"/>
      <c r="NM506" s="106"/>
      <c r="NN506" s="106"/>
      <c r="NO506" s="106"/>
      <c r="NP506" s="106"/>
      <c r="NQ506" s="106"/>
      <c r="NR506" s="106"/>
      <c r="NS506" s="106"/>
      <c r="NT506" s="106"/>
      <c r="NU506" s="106"/>
      <c r="NV506" s="106"/>
      <c r="NW506" s="106"/>
      <c r="NX506" s="106"/>
      <c r="NY506" s="106"/>
      <c r="NZ506" s="106"/>
      <c r="OA506" s="106"/>
      <c r="OB506" s="106"/>
      <c r="OC506" s="106"/>
      <c r="OD506" s="106"/>
      <c r="OE506" s="106"/>
      <c r="OF506" s="106"/>
      <c r="OG506" s="106"/>
      <c r="OH506" s="106"/>
      <c r="OI506" s="106"/>
      <c r="OJ506" s="106"/>
      <c r="OK506" s="106"/>
      <c r="OL506" s="106"/>
      <c r="OM506" s="106"/>
      <c r="ON506" s="106"/>
      <c r="OO506" s="106"/>
      <c r="OP506" s="106"/>
      <c r="OQ506" s="106"/>
      <c r="OR506" s="106"/>
      <c r="OS506" s="106"/>
      <c r="OT506" s="106"/>
      <c r="OU506" s="106"/>
      <c r="OV506" s="106"/>
      <c r="OW506" s="106"/>
      <c r="OX506" s="106"/>
      <c r="OY506" s="106"/>
      <c r="OZ506" s="106"/>
      <c r="PA506" s="106"/>
      <c r="PB506" s="106"/>
      <c r="PC506" s="106"/>
      <c r="PD506" s="106"/>
      <c r="PE506" s="106"/>
      <c r="PF506" s="106"/>
      <c r="PG506" s="106"/>
      <c r="PH506" s="106"/>
      <c r="PI506" s="106"/>
      <c r="PJ506" s="106"/>
      <c r="PK506" s="106"/>
      <c r="PL506" s="106"/>
      <c r="PM506" s="106"/>
      <c r="PN506" s="106"/>
      <c r="PO506" s="106"/>
      <c r="PP506" s="106"/>
      <c r="PQ506" s="106"/>
      <c r="PR506" s="106"/>
      <c r="PS506" s="106"/>
      <c r="PT506" s="106"/>
      <c r="PU506" s="106"/>
      <c r="PV506" s="106"/>
      <c r="PW506" s="106"/>
      <c r="PX506" s="106"/>
      <c r="PY506" s="106"/>
      <c r="PZ506" s="106"/>
      <c r="QA506" s="106"/>
      <c r="QB506" s="106"/>
      <c r="QC506" s="106"/>
      <c r="QD506" s="106"/>
      <c r="QE506" s="106"/>
      <c r="QF506" s="106"/>
      <c r="QG506" s="106"/>
      <c r="QH506" s="106"/>
      <c r="QI506" s="106"/>
      <c r="QJ506" s="106"/>
      <c r="QK506" s="106"/>
      <c r="QL506" s="106"/>
      <c r="QM506" s="106"/>
      <c r="QN506" s="106"/>
      <c r="QO506" s="106"/>
      <c r="QP506" s="106"/>
      <c r="QQ506" s="106"/>
      <c r="QR506" s="106"/>
      <c r="QS506" s="106"/>
      <c r="QT506" s="106"/>
      <c r="QU506" s="106"/>
      <c r="QV506" s="106"/>
      <c r="QW506" s="106"/>
      <c r="QX506" s="106"/>
      <c r="QY506" s="106"/>
      <c r="QZ506" s="106"/>
      <c r="RA506" s="106"/>
      <c r="RB506" s="106"/>
      <c r="RC506" s="106"/>
      <c r="RD506" s="106"/>
      <c r="RE506" s="106"/>
      <c r="RF506" s="106"/>
      <c r="RG506" s="106"/>
      <c r="RH506" s="106"/>
      <c r="RI506" s="106"/>
      <c r="RJ506" s="106"/>
      <c r="RK506" s="106"/>
      <c r="RL506" s="106"/>
      <c r="RM506" s="106"/>
      <c r="RN506" s="106"/>
      <c r="RO506" s="106"/>
      <c r="RP506" s="106"/>
      <c r="RQ506" s="106"/>
      <c r="RR506" s="106"/>
    </row>
    <row r="507" spans="1:486" x14ac:dyDescent="0.3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14"/>
      <c r="Q507" s="114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06"/>
      <c r="EZ507" s="106"/>
      <c r="FA507" s="106"/>
      <c r="FB507" s="106"/>
      <c r="FC507" s="106"/>
      <c r="FD507" s="106"/>
      <c r="FE507" s="106"/>
      <c r="FF507" s="106"/>
      <c r="FG507" s="106"/>
      <c r="FH507" s="106"/>
      <c r="FI507" s="106"/>
      <c r="FJ507" s="106"/>
      <c r="FK507" s="106"/>
      <c r="FL507" s="106"/>
      <c r="FM507" s="106"/>
      <c r="FN507" s="106"/>
      <c r="FO507" s="106"/>
      <c r="FP507" s="106"/>
      <c r="FQ507" s="106"/>
      <c r="FR507" s="106"/>
      <c r="FS507" s="106"/>
      <c r="FT507" s="106"/>
      <c r="FU507" s="106"/>
      <c r="FV507" s="106"/>
      <c r="FW507" s="106"/>
      <c r="FX507" s="106"/>
      <c r="FY507" s="106"/>
      <c r="FZ507" s="106"/>
      <c r="GA507" s="106"/>
      <c r="GB507" s="106"/>
      <c r="GC507" s="106"/>
      <c r="GD507" s="106"/>
      <c r="GE507" s="106"/>
      <c r="GF507" s="106"/>
      <c r="GG507" s="106"/>
      <c r="GH507" s="106"/>
      <c r="GI507" s="106"/>
      <c r="GJ507" s="106"/>
      <c r="GK507" s="106"/>
      <c r="GL507" s="106"/>
      <c r="GM507" s="106"/>
      <c r="GN507" s="106"/>
      <c r="GO507" s="106"/>
      <c r="GP507" s="106"/>
      <c r="GQ507" s="106"/>
      <c r="GR507" s="106"/>
      <c r="GS507" s="106"/>
      <c r="GT507" s="106"/>
      <c r="GU507" s="106"/>
      <c r="GV507" s="106"/>
      <c r="GW507" s="106"/>
      <c r="GX507" s="106"/>
      <c r="GY507" s="106"/>
      <c r="GZ507" s="106"/>
      <c r="HA507" s="106"/>
      <c r="HB507" s="106"/>
      <c r="HC507" s="106"/>
      <c r="HD507" s="106"/>
      <c r="HE507" s="106"/>
      <c r="HF507" s="106"/>
      <c r="HG507" s="106"/>
      <c r="HH507" s="106"/>
      <c r="HI507" s="106"/>
      <c r="HJ507" s="106"/>
      <c r="HK507" s="106"/>
      <c r="HL507" s="106"/>
      <c r="HM507" s="106"/>
      <c r="HN507" s="106"/>
      <c r="HO507" s="106"/>
      <c r="HP507" s="106"/>
      <c r="HQ507" s="106"/>
      <c r="HR507" s="106"/>
      <c r="HS507" s="106"/>
      <c r="HT507" s="106"/>
      <c r="HU507" s="106"/>
      <c r="HV507" s="106"/>
      <c r="HW507" s="106"/>
      <c r="HX507" s="106"/>
      <c r="HY507" s="106"/>
      <c r="HZ507" s="106"/>
      <c r="IA507" s="106"/>
      <c r="IB507" s="106"/>
      <c r="IC507" s="106"/>
      <c r="ID507" s="106"/>
      <c r="IE507" s="106"/>
      <c r="IF507" s="106"/>
      <c r="IG507" s="106"/>
      <c r="IH507" s="106"/>
      <c r="II507" s="106"/>
      <c r="IJ507" s="106"/>
      <c r="IK507" s="106"/>
      <c r="IL507" s="106"/>
      <c r="IM507" s="106"/>
      <c r="IN507" s="106"/>
      <c r="IO507" s="106"/>
      <c r="IP507" s="106"/>
      <c r="IQ507" s="106"/>
      <c r="IR507" s="106"/>
      <c r="IS507" s="106"/>
      <c r="IT507" s="106"/>
      <c r="IU507" s="106"/>
      <c r="IV507" s="106"/>
      <c r="IW507" s="106"/>
      <c r="IX507" s="106"/>
      <c r="IY507" s="106"/>
      <c r="IZ507" s="106"/>
      <c r="JA507" s="106"/>
      <c r="JB507" s="106"/>
      <c r="JC507" s="106"/>
      <c r="JD507" s="106"/>
      <c r="JE507" s="106"/>
      <c r="JF507" s="106"/>
      <c r="JG507" s="106"/>
      <c r="JH507" s="106"/>
      <c r="JI507" s="106"/>
      <c r="JJ507" s="106"/>
      <c r="JK507" s="106"/>
      <c r="JL507" s="106"/>
      <c r="JM507" s="106"/>
      <c r="JN507" s="106"/>
      <c r="JO507" s="106"/>
      <c r="JP507" s="106"/>
      <c r="JQ507" s="106"/>
      <c r="JR507" s="106"/>
      <c r="JS507" s="106"/>
      <c r="JT507" s="106"/>
      <c r="JU507" s="106"/>
      <c r="JV507" s="106"/>
      <c r="JW507" s="106"/>
      <c r="JX507" s="106"/>
      <c r="JY507" s="106"/>
      <c r="JZ507" s="106"/>
      <c r="KA507" s="106"/>
      <c r="KB507" s="106"/>
      <c r="KC507" s="106"/>
      <c r="KD507" s="106"/>
      <c r="KE507" s="106"/>
      <c r="KF507" s="106"/>
      <c r="KG507" s="106"/>
      <c r="KH507" s="106"/>
      <c r="KI507" s="106"/>
      <c r="KJ507" s="106"/>
      <c r="KK507" s="106"/>
      <c r="KL507" s="106"/>
      <c r="KM507" s="106"/>
      <c r="KN507" s="106"/>
      <c r="KO507" s="106"/>
      <c r="KP507" s="106"/>
      <c r="KQ507" s="106"/>
      <c r="KR507" s="106"/>
      <c r="KS507" s="106"/>
      <c r="KT507" s="106"/>
      <c r="KU507" s="106"/>
      <c r="KV507" s="106"/>
      <c r="KW507" s="106"/>
      <c r="KX507" s="106"/>
      <c r="KY507" s="106"/>
      <c r="KZ507" s="106"/>
      <c r="LA507" s="106"/>
      <c r="LB507" s="106"/>
      <c r="LC507" s="106"/>
      <c r="LD507" s="106"/>
      <c r="LE507" s="106"/>
      <c r="LF507" s="106"/>
      <c r="LG507" s="106"/>
      <c r="LH507" s="106"/>
      <c r="LI507" s="106"/>
      <c r="LJ507" s="106"/>
      <c r="LK507" s="106"/>
      <c r="LL507" s="106"/>
      <c r="LM507" s="106"/>
      <c r="LN507" s="106"/>
      <c r="LO507" s="106"/>
      <c r="LP507" s="106"/>
      <c r="LQ507" s="106"/>
      <c r="LR507" s="106"/>
      <c r="LS507" s="106"/>
      <c r="LT507" s="106"/>
      <c r="LU507" s="106"/>
      <c r="LV507" s="106"/>
      <c r="LW507" s="106"/>
      <c r="LX507" s="106"/>
      <c r="LY507" s="106"/>
      <c r="LZ507" s="106"/>
      <c r="MA507" s="106"/>
      <c r="MB507" s="106"/>
      <c r="MC507" s="106"/>
      <c r="MD507" s="106"/>
      <c r="ME507" s="106"/>
      <c r="MF507" s="106"/>
      <c r="MG507" s="106"/>
      <c r="MH507" s="106"/>
      <c r="MI507" s="106"/>
      <c r="MJ507" s="106"/>
      <c r="MK507" s="106"/>
      <c r="ML507" s="106"/>
      <c r="MM507" s="106"/>
      <c r="MN507" s="106"/>
      <c r="MO507" s="106"/>
      <c r="MP507" s="106"/>
      <c r="MQ507" s="106"/>
      <c r="MR507" s="106"/>
      <c r="MS507" s="106"/>
      <c r="MT507" s="106"/>
      <c r="MU507" s="106"/>
      <c r="MV507" s="106"/>
      <c r="MW507" s="106"/>
      <c r="MX507" s="106"/>
      <c r="MY507" s="106"/>
      <c r="MZ507" s="106"/>
      <c r="NA507" s="106"/>
      <c r="NB507" s="106"/>
      <c r="NC507" s="106"/>
      <c r="ND507" s="106"/>
      <c r="NE507" s="106"/>
      <c r="NF507" s="106"/>
      <c r="NG507" s="106"/>
      <c r="NH507" s="106"/>
      <c r="NI507" s="106"/>
      <c r="NJ507" s="106"/>
      <c r="NK507" s="106"/>
      <c r="NL507" s="106"/>
      <c r="NM507" s="106"/>
      <c r="NN507" s="106"/>
      <c r="NO507" s="106"/>
      <c r="NP507" s="106"/>
      <c r="NQ507" s="106"/>
      <c r="NR507" s="106"/>
      <c r="NS507" s="106"/>
      <c r="NT507" s="106"/>
      <c r="NU507" s="106"/>
      <c r="NV507" s="106"/>
      <c r="NW507" s="106"/>
      <c r="NX507" s="106"/>
      <c r="NY507" s="106"/>
      <c r="NZ507" s="106"/>
      <c r="OA507" s="106"/>
      <c r="OB507" s="106"/>
      <c r="OC507" s="106"/>
      <c r="OD507" s="106"/>
      <c r="OE507" s="106"/>
      <c r="OF507" s="106"/>
      <c r="OG507" s="106"/>
      <c r="OH507" s="106"/>
      <c r="OI507" s="106"/>
      <c r="OJ507" s="106"/>
      <c r="OK507" s="106"/>
      <c r="OL507" s="106"/>
      <c r="OM507" s="106"/>
      <c r="ON507" s="106"/>
      <c r="OO507" s="106"/>
      <c r="OP507" s="106"/>
      <c r="OQ507" s="106"/>
      <c r="OR507" s="106"/>
      <c r="OS507" s="106"/>
      <c r="OT507" s="106"/>
      <c r="OU507" s="106"/>
      <c r="OV507" s="106"/>
      <c r="OW507" s="106"/>
      <c r="OX507" s="106"/>
      <c r="OY507" s="106"/>
      <c r="OZ507" s="106"/>
      <c r="PA507" s="106"/>
      <c r="PB507" s="106"/>
      <c r="PC507" s="106"/>
      <c r="PD507" s="106"/>
      <c r="PE507" s="106"/>
      <c r="PF507" s="106"/>
      <c r="PG507" s="106"/>
      <c r="PH507" s="106"/>
      <c r="PI507" s="106"/>
      <c r="PJ507" s="106"/>
      <c r="PK507" s="106"/>
      <c r="PL507" s="106"/>
      <c r="PM507" s="106"/>
      <c r="PN507" s="106"/>
      <c r="PO507" s="106"/>
      <c r="PP507" s="106"/>
      <c r="PQ507" s="106"/>
      <c r="PR507" s="106"/>
      <c r="PS507" s="106"/>
      <c r="PT507" s="106"/>
      <c r="PU507" s="106"/>
      <c r="PV507" s="106"/>
      <c r="PW507" s="106"/>
      <c r="PX507" s="106"/>
      <c r="PY507" s="106"/>
      <c r="PZ507" s="106"/>
      <c r="QA507" s="106"/>
      <c r="QB507" s="106"/>
      <c r="QC507" s="106"/>
      <c r="QD507" s="106"/>
      <c r="QE507" s="106"/>
      <c r="QF507" s="106"/>
      <c r="QG507" s="106"/>
      <c r="QH507" s="106"/>
      <c r="QI507" s="106"/>
      <c r="QJ507" s="106"/>
      <c r="QK507" s="106"/>
      <c r="QL507" s="106"/>
      <c r="QM507" s="106"/>
      <c r="QN507" s="106"/>
      <c r="QO507" s="106"/>
      <c r="QP507" s="106"/>
      <c r="QQ507" s="106"/>
      <c r="QR507" s="106"/>
      <c r="QS507" s="106"/>
      <c r="QT507" s="106"/>
      <c r="QU507" s="106"/>
      <c r="QV507" s="106"/>
      <c r="QW507" s="106"/>
      <c r="QX507" s="106"/>
      <c r="QY507" s="106"/>
      <c r="QZ507" s="106"/>
      <c r="RA507" s="106"/>
      <c r="RB507" s="106"/>
      <c r="RC507" s="106"/>
      <c r="RD507" s="106"/>
      <c r="RE507" s="106"/>
      <c r="RF507" s="106"/>
      <c r="RG507" s="106"/>
      <c r="RH507" s="106"/>
      <c r="RI507" s="106"/>
      <c r="RJ507" s="106"/>
      <c r="RK507" s="106"/>
      <c r="RL507" s="106"/>
      <c r="RM507" s="106"/>
      <c r="RN507" s="106"/>
      <c r="RO507" s="106"/>
      <c r="RP507" s="106"/>
      <c r="RQ507" s="106"/>
      <c r="RR507" s="106"/>
    </row>
    <row r="508" spans="1:486" x14ac:dyDescent="0.3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14"/>
      <c r="Q508" s="114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06"/>
      <c r="EZ508" s="106"/>
      <c r="FA508" s="106"/>
      <c r="FB508" s="106"/>
      <c r="FC508" s="106"/>
      <c r="FD508" s="106"/>
      <c r="FE508" s="106"/>
      <c r="FF508" s="106"/>
      <c r="FG508" s="106"/>
      <c r="FH508" s="106"/>
      <c r="FI508" s="106"/>
      <c r="FJ508" s="106"/>
      <c r="FK508" s="106"/>
      <c r="FL508" s="106"/>
      <c r="FM508" s="106"/>
      <c r="FN508" s="106"/>
      <c r="FO508" s="106"/>
      <c r="FP508" s="106"/>
      <c r="FQ508" s="106"/>
      <c r="FR508" s="106"/>
      <c r="FS508" s="106"/>
      <c r="FT508" s="106"/>
      <c r="FU508" s="106"/>
      <c r="FV508" s="106"/>
      <c r="FW508" s="106"/>
      <c r="FX508" s="106"/>
      <c r="FY508" s="106"/>
      <c r="FZ508" s="106"/>
      <c r="GA508" s="106"/>
      <c r="GB508" s="106"/>
      <c r="GC508" s="106"/>
      <c r="GD508" s="106"/>
      <c r="GE508" s="106"/>
      <c r="GF508" s="106"/>
      <c r="GG508" s="106"/>
      <c r="GH508" s="106"/>
      <c r="GI508" s="106"/>
      <c r="GJ508" s="106"/>
      <c r="GK508" s="106"/>
      <c r="GL508" s="106"/>
      <c r="GM508" s="106"/>
      <c r="GN508" s="106"/>
      <c r="GO508" s="106"/>
      <c r="GP508" s="106"/>
      <c r="GQ508" s="106"/>
      <c r="GR508" s="106"/>
      <c r="GS508" s="106"/>
      <c r="GT508" s="106"/>
      <c r="GU508" s="106"/>
      <c r="GV508" s="106"/>
      <c r="GW508" s="106"/>
      <c r="GX508" s="106"/>
      <c r="GY508" s="106"/>
      <c r="GZ508" s="106"/>
      <c r="HA508" s="106"/>
      <c r="HB508" s="106"/>
      <c r="HC508" s="106"/>
      <c r="HD508" s="106"/>
      <c r="HE508" s="106"/>
      <c r="HF508" s="106"/>
      <c r="HG508" s="106"/>
      <c r="HH508" s="106"/>
      <c r="HI508" s="106"/>
      <c r="HJ508" s="106"/>
      <c r="HK508" s="106"/>
      <c r="HL508" s="106"/>
      <c r="HM508" s="106"/>
      <c r="HN508" s="106"/>
      <c r="HO508" s="106"/>
      <c r="HP508" s="106"/>
      <c r="HQ508" s="106"/>
      <c r="HR508" s="106"/>
      <c r="HS508" s="106"/>
      <c r="HT508" s="106"/>
      <c r="HU508" s="106"/>
      <c r="HV508" s="106"/>
      <c r="HW508" s="106"/>
      <c r="HX508" s="106"/>
      <c r="HY508" s="106"/>
      <c r="HZ508" s="106"/>
      <c r="IA508" s="106"/>
      <c r="IB508" s="106"/>
      <c r="IC508" s="106"/>
      <c r="ID508" s="106"/>
      <c r="IE508" s="106"/>
      <c r="IF508" s="106"/>
      <c r="IG508" s="106"/>
      <c r="IH508" s="106"/>
      <c r="II508" s="106"/>
      <c r="IJ508" s="106"/>
      <c r="IK508" s="106"/>
      <c r="IL508" s="106"/>
      <c r="IM508" s="106"/>
      <c r="IN508" s="106"/>
      <c r="IO508" s="106"/>
      <c r="IP508" s="106"/>
      <c r="IQ508" s="106"/>
      <c r="IR508" s="106"/>
      <c r="IS508" s="106"/>
      <c r="IT508" s="106"/>
      <c r="IU508" s="106"/>
      <c r="IV508" s="106"/>
      <c r="IW508" s="106"/>
      <c r="IX508" s="106"/>
      <c r="IY508" s="106"/>
      <c r="IZ508" s="106"/>
      <c r="JA508" s="106"/>
      <c r="JB508" s="106"/>
      <c r="JC508" s="106"/>
      <c r="JD508" s="106"/>
      <c r="JE508" s="106"/>
      <c r="JF508" s="106"/>
      <c r="JG508" s="106"/>
      <c r="JH508" s="106"/>
      <c r="JI508" s="106"/>
      <c r="JJ508" s="106"/>
      <c r="JK508" s="106"/>
      <c r="JL508" s="106"/>
      <c r="JM508" s="106"/>
      <c r="JN508" s="106"/>
      <c r="JO508" s="106"/>
      <c r="JP508" s="106"/>
      <c r="JQ508" s="106"/>
      <c r="JR508" s="106"/>
      <c r="JS508" s="106"/>
      <c r="JT508" s="106"/>
      <c r="JU508" s="106"/>
      <c r="JV508" s="106"/>
      <c r="JW508" s="106"/>
      <c r="JX508" s="106"/>
      <c r="JY508" s="106"/>
      <c r="JZ508" s="106"/>
      <c r="KA508" s="106"/>
      <c r="KB508" s="106"/>
      <c r="KC508" s="106"/>
      <c r="KD508" s="106"/>
      <c r="KE508" s="106"/>
      <c r="KF508" s="106"/>
      <c r="KG508" s="106"/>
      <c r="KH508" s="106"/>
      <c r="KI508" s="106"/>
      <c r="KJ508" s="106"/>
      <c r="KK508" s="106"/>
      <c r="KL508" s="106"/>
      <c r="KM508" s="106"/>
      <c r="KN508" s="106"/>
      <c r="KO508" s="106"/>
      <c r="KP508" s="106"/>
      <c r="KQ508" s="106"/>
      <c r="KR508" s="106"/>
      <c r="KS508" s="106"/>
      <c r="KT508" s="106"/>
      <c r="KU508" s="106"/>
      <c r="KV508" s="106"/>
      <c r="KW508" s="106"/>
      <c r="KX508" s="106"/>
      <c r="KY508" s="106"/>
      <c r="KZ508" s="106"/>
      <c r="LA508" s="106"/>
      <c r="LB508" s="106"/>
      <c r="LC508" s="106"/>
      <c r="LD508" s="106"/>
      <c r="LE508" s="106"/>
      <c r="LF508" s="106"/>
      <c r="LG508" s="106"/>
      <c r="LH508" s="106"/>
      <c r="LI508" s="106"/>
      <c r="LJ508" s="106"/>
      <c r="LK508" s="106"/>
      <c r="LL508" s="106"/>
      <c r="LM508" s="106"/>
      <c r="LN508" s="106"/>
      <c r="LO508" s="106"/>
      <c r="LP508" s="106"/>
      <c r="LQ508" s="106"/>
      <c r="LR508" s="106"/>
      <c r="LS508" s="106"/>
      <c r="LT508" s="106"/>
      <c r="LU508" s="106"/>
      <c r="LV508" s="106"/>
      <c r="LW508" s="106"/>
      <c r="LX508" s="106"/>
      <c r="LY508" s="106"/>
      <c r="LZ508" s="106"/>
      <c r="MA508" s="106"/>
      <c r="MB508" s="106"/>
      <c r="MC508" s="106"/>
      <c r="MD508" s="106"/>
      <c r="ME508" s="106"/>
      <c r="MF508" s="106"/>
      <c r="MG508" s="106"/>
      <c r="MH508" s="106"/>
      <c r="MI508" s="106"/>
      <c r="MJ508" s="106"/>
      <c r="MK508" s="106"/>
      <c r="ML508" s="106"/>
      <c r="MM508" s="106"/>
      <c r="MN508" s="106"/>
      <c r="MO508" s="106"/>
      <c r="MP508" s="106"/>
      <c r="MQ508" s="106"/>
      <c r="MR508" s="106"/>
      <c r="MS508" s="106"/>
      <c r="MT508" s="106"/>
      <c r="MU508" s="106"/>
      <c r="MV508" s="106"/>
      <c r="MW508" s="106"/>
      <c r="MX508" s="106"/>
      <c r="MY508" s="106"/>
      <c r="MZ508" s="106"/>
      <c r="NA508" s="106"/>
      <c r="NB508" s="106"/>
      <c r="NC508" s="106"/>
      <c r="ND508" s="106"/>
      <c r="NE508" s="106"/>
      <c r="NF508" s="106"/>
      <c r="NG508" s="106"/>
      <c r="NH508" s="106"/>
      <c r="NI508" s="106"/>
      <c r="NJ508" s="106"/>
      <c r="NK508" s="106"/>
      <c r="NL508" s="106"/>
      <c r="NM508" s="106"/>
      <c r="NN508" s="106"/>
      <c r="NO508" s="106"/>
      <c r="NP508" s="106"/>
      <c r="NQ508" s="106"/>
      <c r="NR508" s="106"/>
      <c r="NS508" s="106"/>
      <c r="NT508" s="106"/>
      <c r="NU508" s="106"/>
      <c r="NV508" s="106"/>
      <c r="NW508" s="106"/>
      <c r="NX508" s="106"/>
      <c r="NY508" s="106"/>
      <c r="NZ508" s="106"/>
      <c r="OA508" s="106"/>
      <c r="OB508" s="106"/>
      <c r="OC508" s="106"/>
      <c r="OD508" s="106"/>
      <c r="OE508" s="106"/>
      <c r="OF508" s="106"/>
      <c r="OG508" s="106"/>
      <c r="OH508" s="106"/>
      <c r="OI508" s="106"/>
      <c r="OJ508" s="106"/>
      <c r="OK508" s="106"/>
      <c r="OL508" s="106"/>
      <c r="OM508" s="106"/>
      <c r="ON508" s="106"/>
      <c r="OO508" s="106"/>
      <c r="OP508" s="106"/>
      <c r="OQ508" s="106"/>
      <c r="OR508" s="106"/>
      <c r="OS508" s="106"/>
      <c r="OT508" s="106"/>
      <c r="OU508" s="106"/>
      <c r="OV508" s="106"/>
      <c r="OW508" s="106"/>
      <c r="OX508" s="106"/>
      <c r="OY508" s="106"/>
      <c r="OZ508" s="106"/>
      <c r="PA508" s="106"/>
      <c r="PB508" s="106"/>
      <c r="PC508" s="106"/>
      <c r="PD508" s="106"/>
      <c r="PE508" s="106"/>
      <c r="PF508" s="106"/>
      <c r="PG508" s="106"/>
      <c r="PH508" s="106"/>
      <c r="PI508" s="106"/>
      <c r="PJ508" s="106"/>
      <c r="PK508" s="106"/>
      <c r="PL508" s="106"/>
      <c r="PM508" s="106"/>
      <c r="PN508" s="106"/>
      <c r="PO508" s="106"/>
      <c r="PP508" s="106"/>
      <c r="PQ508" s="106"/>
      <c r="PR508" s="106"/>
      <c r="PS508" s="106"/>
      <c r="PT508" s="106"/>
      <c r="PU508" s="106"/>
      <c r="PV508" s="106"/>
      <c r="PW508" s="106"/>
      <c r="PX508" s="106"/>
      <c r="PY508" s="106"/>
      <c r="PZ508" s="106"/>
      <c r="QA508" s="106"/>
      <c r="QB508" s="106"/>
      <c r="QC508" s="106"/>
      <c r="QD508" s="106"/>
      <c r="QE508" s="106"/>
      <c r="QF508" s="106"/>
      <c r="QG508" s="106"/>
      <c r="QH508" s="106"/>
      <c r="QI508" s="106"/>
      <c r="QJ508" s="106"/>
      <c r="QK508" s="106"/>
      <c r="QL508" s="106"/>
      <c r="QM508" s="106"/>
      <c r="QN508" s="106"/>
      <c r="QO508" s="106"/>
      <c r="QP508" s="106"/>
      <c r="QQ508" s="106"/>
      <c r="QR508" s="106"/>
      <c r="QS508" s="106"/>
      <c r="QT508" s="106"/>
      <c r="QU508" s="106"/>
      <c r="QV508" s="106"/>
      <c r="QW508" s="106"/>
      <c r="QX508" s="106"/>
      <c r="QY508" s="106"/>
      <c r="QZ508" s="106"/>
      <c r="RA508" s="106"/>
      <c r="RB508" s="106"/>
      <c r="RC508" s="106"/>
      <c r="RD508" s="106"/>
      <c r="RE508" s="106"/>
      <c r="RF508" s="106"/>
      <c r="RG508" s="106"/>
      <c r="RH508" s="106"/>
      <c r="RI508" s="106"/>
      <c r="RJ508" s="106"/>
      <c r="RK508" s="106"/>
      <c r="RL508" s="106"/>
      <c r="RM508" s="106"/>
      <c r="RN508" s="106"/>
      <c r="RO508" s="106"/>
      <c r="RP508" s="106"/>
      <c r="RQ508" s="106"/>
      <c r="RR508" s="106"/>
    </row>
    <row r="509" spans="1:486" x14ac:dyDescent="0.3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14"/>
      <c r="Q509" s="114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06"/>
      <c r="EZ509" s="106"/>
      <c r="FA509" s="106"/>
      <c r="FB509" s="106"/>
      <c r="FC509" s="106"/>
      <c r="FD509" s="106"/>
      <c r="FE509" s="106"/>
      <c r="FF509" s="106"/>
      <c r="FG509" s="106"/>
      <c r="FH509" s="106"/>
      <c r="FI509" s="106"/>
      <c r="FJ509" s="106"/>
      <c r="FK509" s="106"/>
      <c r="FL509" s="106"/>
      <c r="FM509" s="106"/>
      <c r="FN509" s="106"/>
      <c r="FO509" s="106"/>
      <c r="FP509" s="106"/>
      <c r="FQ509" s="106"/>
      <c r="FR509" s="106"/>
      <c r="FS509" s="106"/>
      <c r="FT509" s="106"/>
      <c r="FU509" s="106"/>
      <c r="FV509" s="106"/>
      <c r="FW509" s="106"/>
      <c r="FX509" s="106"/>
      <c r="FY509" s="106"/>
      <c r="FZ509" s="106"/>
      <c r="GA509" s="106"/>
      <c r="GB509" s="106"/>
      <c r="GC509" s="106"/>
      <c r="GD509" s="106"/>
      <c r="GE509" s="106"/>
      <c r="GF509" s="106"/>
      <c r="GG509" s="106"/>
      <c r="GH509" s="106"/>
      <c r="GI509" s="106"/>
      <c r="GJ509" s="106"/>
      <c r="GK509" s="106"/>
      <c r="GL509" s="106"/>
      <c r="GM509" s="106"/>
      <c r="GN509" s="106"/>
      <c r="GO509" s="106"/>
      <c r="GP509" s="106"/>
      <c r="GQ509" s="106"/>
      <c r="GR509" s="106"/>
      <c r="GS509" s="106"/>
      <c r="GT509" s="106"/>
      <c r="GU509" s="106"/>
      <c r="GV509" s="106"/>
      <c r="GW509" s="106"/>
      <c r="GX509" s="106"/>
      <c r="GY509" s="106"/>
      <c r="GZ509" s="106"/>
      <c r="HA509" s="106"/>
      <c r="HB509" s="106"/>
      <c r="HC509" s="106"/>
      <c r="HD509" s="106"/>
      <c r="HE509" s="106"/>
      <c r="HF509" s="106"/>
      <c r="HG509" s="106"/>
      <c r="HH509" s="106"/>
      <c r="HI509" s="106"/>
      <c r="HJ509" s="106"/>
      <c r="HK509" s="106"/>
      <c r="HL509" s="106"/>
      <c r="HM509" s="106"/>
      <c r="HN509" s="106"/>
      <c r="HO509" s="106"/>
      <c r="HP509" s="106"/>
      <c r="HQ509" s="106"/>
      <c r="HR509" s="106"/>
      <c r="HS509" s="106"/>
      <c r="HT509" s="106"/>
      <c r="HU509" s="106"/>
      <c r="HV509" s="106"/>
      <c r="HW509" s="106"/>
      <c r="HX509" s="106"/>
      <c r="HY509" s="106"/>
      <c r="HZ509" s="106"/>
      <c r="IA509" s="106"/>
      <c r="IB509" s="106"/>
      <c r="IC509" s="106"/>
      <c r="ID509" s="106"/>
      <c r="IE509" s="106"/>
      <c r="IF509" s="106"/>
      <c r="IG509" s="106"/>
      <c r="IH509" s="106"/>
      <c r="II509" s="106"/>
      <c r="IJ509" s="106"/>
      <c r="IK509" s="106"/>
      <c r="IL509" s="106"/>
      <c r="IM509" s="106"/>
      <c r="IN509" s="106"/>
      <c r="IO509" s="106"/>
      <c r="IP509" s="106"/>
      <c r="IQ509" s="106"/>
      <c r="IR509" s="106"/>
      <c r="IS509" s="106"/>
      <c r="IT509" s="106"/>
      <c r="IU509" s="106"/>
      <c r="IV509" s="106"/>
      <c r="IW509" s="106"/>
      <c r="IX509" s="106"/>
      <c r="IY509" s="106"/>
      <c r="IZ509" s="106"/>
      <c r="JA509" s="106"/>
      <c r="JB509" s="106"/>
      <c r="JC509" s="106"/>
      <c r="JD509" s="106"/>
      <c r="JE509" s="106"/>
      <c r="JF509" s="106"/>
      <c r="JG509" s="106"/>
      <c r="JH509" s="106"/>
      <c r="JI509" s="106"/>
      <c r="JJ509" s="106"/>
      <c r="JK509" s="106"/>
      <c r="JL509" s="106"/>
      <c r="JM509" s="106"/>
      <c r="JN509" s="106"/>
      <c r="JO509" s="106"/>
      <c r="JP509" s="106"/>
      <c r="JQ509" s="106"/>
      <c r="JR509" s="106"/>
      <c r="JS509" s="106"/>
      <c r="JT509" s="106"/>
      <c r="JU509" s="106"/>
      <c r="JV509" s="106"/>
      <c r="JW509" s="106"/>
      <c r="JX509" s="106"/>
      <c r="JY509" s="106"/>
      <c r="JZ509" s="106"/>
      <c r="KA509" s="106"/>
      <c r="KB509" s="106"/>
      <c r="KC509" s="106"/>
      <c r="KD509" s="106"/>
      <c r="KE509" s="106"/>
      <c r="KF509" s="106"/>
      <c r="KG509" s="106"/>
      <c r="KH509" s="106"/>
      <c r="KI509" s="106"/>
      <c r="KJ509" s="106"/>
      <c r="KK509" s="106"/>
      <c r="KL509" s="106"/>
      <c r="KM509" s="106"/>
      <c r="KN509" s="106"/>
      <c r="KO509" s="106"/>
      <c r="KP509" s="106"/>
      <c r="KQ509" s="106"/>
      <c r="KR509" s="106"/>
      <c r="KS509" s="106"/>
      <c r="KT509" s="106"/>
      <c r="KU509" s="106"/>
      <c r="KV509" s="106"/>
      <c r="KW509" s="106"/>
      <c r="KX509" s="106"/>
      <c r="KY509" s="106"/>
      <c r="KZ509" s="106"/>
      <c r="LA509" s="106"/>
      <c r="LB509" s="106"/>
      <c r="LC509" s="106"/>
      <c r="LD509" s="106"/>
      <c r="LE509" s="106"/>
      <c r="LF509" s="106"/>
      <c r="LG509" s="106"/>
      <c r="LH509" s="106"/>
      <c r="LI509" s="106"/>
      <c r="LJ509" s="106"/>
      <c r="LK509" s="106"/>
      <c r="LL509" s="106"/>
      <c r="LM509" s="106"/>
      <c r="LN509" s="106"/>
      <c r="LO509" s="106"/>
      <c r="LP509" s="106"/>
      <c r="LQ509" s="106"/>
      <c r="LR509" s="106"/>
      <c r="LS509" s="106"/>
      <c r="LT509" s="106"/>
      <c r="LU509" s="106"/>
      <c r="LV509" s="106"/>
      <c r="LW509" s="106"/>
      <c r="LX509" s="106"/>
      <c r="LY509" s="106"/>
      <c r="LZ509" s="106"/>
      <c r="MA509" s="106"/>
      <c r="MB509" s="106"/>
      <c r="MC509" s="106"/>
      <c r="MD509" s="106"/>
      <c r="ME509" s="106"/>
      <c r="MF509" s="106"/>
      <c r="MG509" s="106"/>
      <c r="MH509" s="106"/>
      <c r="MI509" s="106"/>
      <c r="MJ509" s="106"/>
      <c r="MK509" s="106"/>
      <c r="ML509" s="106"/>
      <c r="MM509" s="106"/>
      <c r="MN509" s="106"/>
      <c r="MO509" s="106"/>
      <c r="MP509" s="106"/>
      <c r="MQ509" s="106"/>
      <c r="MR509" s="106"/>
      <c r="MS509" s="106"/>
      <c r="MT509" s="106"/>
      <c r="MU509" s="106"/>
      <c r="MV509" s="106"/>
      <c r="MW509" s="106"/>
      <c r="MX509" s="106"/>
      <c r="MY509" s="106"/>
      <c r="MZ509" s="106"/>
      <c r="NA509" s="106"/>
      <c r="NB509" s="106"/>
      <c r="NC509" s="106"/>
      <c r="ND509" s="106"/>
      <c r="NE509" s="106"/>
      <c r="NF509" s="106"/>
      <c r="NG509" s="106"/>
      <c r="NH509" s="106"/>
      <c r="NI509" s="106"/>
      <c r="NJ509" s="106"/>
      <c r="NK509" s="106"/>
      <c r="NL509" s="106"/>
      <c r="NM509" s="106"/>
      <c r="NN509" s="106"/>
      <c r="NO509" s="106"/>
      <c r="NP509" s="106"/>
      <c r="NQ509" s="106"/>
      <c r="NR509" s="106"/>
      <c r="NS509" s="106"/>
      <c r="NT509" s="106"/>
      <c r="NU509" s="106"/>
      <c r="NV509" s="106"/>
      <c r="NW509" s="106"/>
      <c r="NX509" s="106"/>
      <c r="NY509" s="106"/>
      <c r="NZ509" s="106"/>
      <c r="OA509" s="106"/>
      <c r="OB509" s="106"/>
      <c r="OC509" s="106"/>
      <c r="OD509" s="106"/>
      <c r="OE509" s="106"/>
      <c r="OF509" s="106"/>
      <c r="OG509" s="106"/>
      <c r="OH509" s="106"/>
      <c r="OI509" s="106"/>
      <c r="OJ509" s="106"/>
      <c r="OK509" s="106"/>
      <c r="OL509" s="106"/>
      <c r="OM509" s="106"/>
      <c r="ON509" s="106"/>
      <c r="OO509" s="106"/>
      <c r="OP509" s="106"/>
      <c r="OQ509" s="106"/>
      <c r="OR509" s="106"/>
      <c r="OS509" s="106"/>
      <c r="OT509" s="106"/>
      <c r="OU509" s="106"/>
      <c r="OV509" s="106"/>
      <c r="OW509" s="106"/>
      <c r="OX509" s="106"/>
      <c r="OY509" s="106"/>
      <c r="OZ509" s="106"/>
      <c r="PA509" s="106"/>
      <c r="PB509" s="106"/>
      <c r="PC509" s="106"/>
      <c r="PD509" s="106"/>
      <c r="PE509" s="106"/>
      <c r="PF509" s="106"/>
      <c r="PG509" s="106"/>
      <c r="PH509" s="106"/>
      <c r="PI509" s="106"/>
      <c r="PJ509" s="106"/>
      <c r="PK509" s="106"/>
      <c r="PL509" s="106"/>
      <c r="PM509" s="106"/>
      <c r="PN509" s="106"/>
      <c r="PO509" s="106"/>
      <c r="PP509" s="106"/>
      <c r="PQ509" s="106"/>
      <c r="PR509" s="106"/>
      <c r="PS509" s="106"/>
      <c r="PT509" s="106"/>
      <c r="PU509" s="106"/>
      <c r="PV509" s="106"/>
      <c r="PW509" s="106"/>
      <c r="PX509" s="106"/>
      <c r="PY509" s="106"/>
      <c r="PZ509" s="106"/>
      <c r="QA509" s="106"/>
      <c r="QB509" s="106"/>
      <c r="QC509" s="106"/>
      <c r="QD509" s="106"/>
      <c r="QE509" s="106"/>
      <c r="QF509" s="106"/>
      <c r="QG509" s="106"/>
      <c r="QH509" s="106"/>
      <c r="QI509" s="106"/>
      <c r="QJ509" s="106"/>
      <c r="QK509" s="106"/>
      <c r="QL509" s="106"/>
      <c r="QM509" s="106"/>
      <c r="QN509" s="106"/>
      <c r="QO509" s="106"/>
      <c r="QP509" s="106"/>
      <c r="QQ509" s="106"/>
      <c r="QR509" s="106"/>
      <c r="QS509" s="106"/>
      <c r="QT509" s="106"/>
      <c r="QU509" s="106"/>
      <c r="QV509" s="106"/>
      <c r="QW509" s="106"/>
      <c r="QX509" s="106"/>
      <c r="QY509" s="106"/>
      <c r="QZ509" s="106"/>
      <c r="RA509" s="106"/>
      <c r="RB509" s="106"/>
      <c r="RC509" s="106"/>
      <c r="RD509" s="106"/>
      <c r="RE509" s="106"/>
      <c r="RF509" s="106"/>
      <c r="RG509" s="106"/>
      <c r="RH509" s="106"/>
      <c r="RI509" s="106"/>
      <c r="RJ509" s="106"/>
      <c r="RK509" s="106"/>
      <c r="RL509" s="106"/>
      <c r="RM509" s="106"/>
      <c r="RN509" s="106"/>
      <c r="RO509" s="106"/>
      <c r="RP509" s="106"/>
      <c r="RQ509" s="106"/>
      <c r="RR509" s="106"/>
    </row>
    <row r="510" spans="1:486" x14ac:dyDescent="0.3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14"/>
      <c r="Q510" s="114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06"/>
      <c r="EZ510" s="106"/>
      <c r="FA510" s="106"/>
      <c r="FB510" s="106"/>
      <c r="FC510" s="106"/>
      <c r="FD510" s="106"/>
      <c r="FE510" s="106"/>
      <c r="FF510" s="106"/>
      <c r="FG510" s="106"/>
      <c r="FH510" s="106"/>
      <c r="FI510" s="106"/>
      <c r="FJ510" s="106"/>
      <c r="FK510" s="106"/>
      <c r="FL510" s="106"/>
      <c r="FM510" s="106"/>
      <c r="FN510" s="106"/>
      <c r="FO510" s="106"/>
      <c r="FP510" s="106"/>
      <c r="FQ510" s="106"/>
      <c r="FR510" s="106"/>
      <c r="FS510" s="106"/>
      <c r="FT510" s="106"/>
      <c r="FU510" s="106"/>
      <c r="FV510" s="106"/>
      <c r="FW510" s="106"/>
      <c r="FX510" s="106"/>
      <c r="FY510" s="106"/>
      <c r="FZ510" s="106"/>
      <c r="GA510" s="106"/>
      <c r="GB510" s="106"/>
      <c r="GC510" s="106"/>
      <c r="GD510" s="106"/>
      <c r="GE510" s="106"/>
      <c r="GF510" s="106"/>
      <c r="GG510" s="106"/>
      <c r="GH510" s="106"/>
      <c r="GI510" s="106"/>
      <c r="GJ510" s="106"/>
      <c r="GK510" s="106"/>
      <c r="GL510" s="106"/>
      <c r="GM510" s="106"/>
      <c r="GN510" s="106"/>
      <c r="GO510" s="106"/>
      <c r="GP510" s="106"/>
      <c r="GQ510" s="106"/>
      <c r="GR510" s="106"/>
      <c r="GS510" s="106"/>
      <c r="GT510" s="106"/>
      <c r="GU510" s="106"/>
      <c r="GV510" s="106"/>
      <c r="GW510" s="106"/>
      <c r="GX510" s="106"/>
      <c r="GY510" s="106"/>
      <c r="GZ510" s="106"/>
      <c r="HA510" s="106"/>
      <c r="HB510" s="106"/>
      <c r="HC510" s="106"/>
      <c r="HD510" s="106"/>
      <c r="HE510" s="106"/>
      <c r="HF510" s="106"/>
      <c r="HG510" s="106"/>
      <c r="HH510" s="106"/>
      <c r="HI510" s="106"/>
      <c r="HJ510" s="106"/>
      <c r="HK510" s="106"/>
      <c r="HL510" s="106"/>
      <c r="HM510" s="106"/>
      <c r="HN510" s="106"/>
      <c r="HO510" s="106"/>
      <c r="HP510" s="106"/>
      <c r="HQ510" s="106"/>
      <c r="HR510" s="106"/>
      <c r="HS510" s="106"/>
      <c r="HT510" s="106"/>
      <c r="HU510" s="106"/>
      <c r="HV510" s="106"/>
      <c r="HW510" s="106"/>
      <c r="HX510" s="106"/>
      <c r="HY510" s="106"/>
      <c r="HZ510" s="106"/>
      <c r="IA510" s="106"/>
      <c r="IB510" s="106"/>
      <c r="IC510" s="106"/>
      <c r="ID510" s="106"/>
      <c r="IE510" s="106"/>
      <c r="IF510" s="106"/>
      <c r="IG510" s="106"/>
      <c r="IH510" s="106"/>
      <c r="II510" s="106"/>
      <c r="IJ510" s="106"/>
      <c r="IK510" s="106"/>
      <c r="IL510" s="106"/>
      <c r="IM510" s="106"/>
      <c r="IN510" s="106"/>
      <c r="IO510" s="106"/>
      <c r="IP510" s="106"/>
      <c r="IQ510" s="106"/>
      <c r="IR510" s="106"/>
      <c r="IS510" s="106"/>
      <c r="IT510" s="106"/>
      <c r="IU510" s="106"/>
      <c r="IV510" s="106"/>
      <c r="IW510" s="106"/>
      <c r="IX510" s="106"/>
      <c r="IY510" s="106"/>
      <c r="IZ510" s="106"/>
      <c r="JA510" s="106"/>
      <c r="JB510" s="106"/>
      <c r="JC510" s="106"/>
      <c r="JD510" s="106"/>
      <c r="JE510" s="106"/>
      <c r="JF510" s="106"/>
      <c r="JG510" s="106"/>
      <c r="JH510" s="106"/>
      <c r="JI510" s="106"/>
      <c r="JJ510" s="106"/>
      <c r="JK510" s="106"/>
      <c r="JL510" s="106"/>
      <c r="JM510" s="106"/>
      <c r="JN510" s="106"/>
      <c r="JO510" s="106"/>
      <c r="JP510" s="106"/>
      <c r="JQ510" s="106"/>
      <c r="JR510" s="106"/>
      <c r="JS510" s="106"/>
      <c r="JT510" s="106"/>
      <c r="JU510" s="106"/>
      <c r="JV510" s="106"/>
      <c r="JW510" s="106"/>
      <c r="JX510" s="106"/>
      <c r="JY510" s="106"/>
      <c r="JZ510" s="106"/>
      <c r="KA510" s="106"/>
      <c r="KB510" s="106"/>
      <c r="KC510" s="106"/>
      <c r="KD510" s="106"/>
      <c r="KE510" s="106"/>
      <c r="KF510" s="106"/>
      <c r="KG510" s="106"/>
      <c r="KH510" s="106"/>
      <c r="KI510" s="106"/>
      <c r="KJ510" s="106"/>
      <c r="KK510" s="106"/>
      <c r="KL510" s="106"/>
      <c r="KM510" s="106"/>
      <c r="KN510" s="106"/>
      <c r="KO510" s="106"/>
      <c r="KP510" s="106"/>
      <c r="KQ510" s="106"/>
      <c r="KR510" s="106"/>
      <c r="KS510" s="106"/>
      <c r="KT510" s="106"/>
      <c r="KU510" s="106"/>
      <c r="KV510" s="106"/>
      <c r="KW510" s="106"/>
      <c r="KX510" s="106"/>
      <c r="KY510" s="106"/>
      <c r="KZ510" s="106"/>
      <c r="LA510" s="106"/>
      <c r="LB510" s="106"/>
      <c r="LC510" s="106"/>
      <c r="LD510" s="106"/>
      <c r="LE510" s="106"/>
      <c r="LF510" s="106"/>
      <c r="LG510" s="106"/>
      <c r="LH510" s="106"/>
      <c r="LI510" s="106"/>
      <c r="LJ510" s="106"/>
      <c r="LK510" s="106"/>
      <c r="LL510" s="106"/>
      <c r="LM510" s="106"/>
      <c r="LN510" s="106"/>
      <c r="LO510" s="106"/>
      <c r="LP510" s="106"/>
      <c r="LQ510" s="106"/>
      <c r="LR510" s="106"/>
      <c r="LS510" s="106"/>
      <c r="LT510" s="106"/>
      <c r="LU510" s="106"/>
      <c r="LV510" s="106"/>
      <c r="LW510" s="106"/>
      <c r="LX510" s="106"/>
      <c r="LY510" s="106"/>
      <c r="LZ510" s="106"/>
      <c r="MA510" s="106"/>
      <c r="MB510" s="106"/>
      <c r="MC510" s="106"/>
      <c r="MD510" s="106"/>
      <c r="ME510" s="106"/>
      <c r="MF510" s="106"/>
      <c r="MG510" s="106"/>
      <c r="MH510" s="106"/>
      <c r="MI510" s="106"/>
      <c r="MJ510" s="106"/>
      <c r="MK510" s="106"/>
      <c r="ML510" s="106"/>
      <c r="MM510" s="106"/>
      <c r="MN510" s="106"/>
      <c r="MO510" s="106"/>
      <c r="MP510" s="106"/>
      <c r="MQ510" s="106"/>
      <c r="MR510" s="106"/>
      <c r="MS510" s="106"/>
      <c r="MT510" s="106"/>
      <c r="MU510" s="106"/>
      <c r="MV510" s="106"/>
      <c r="MW510" s="106"/>
      <c r="MX510" s="106"/>
      <c r="MY510" s="106"/>
      <c r="MZ510" s="106"/>
      <c r="NA510" s="106"/>
      <c r="NB510" s="106"/>
      <c r="NC510" s="106"/>
      <c r="ND510" s="106"/>
      <c r="NE510" s="106"/>
      <c r="NF510" s="106"/>
      <c r="NG510" s="106"/>
      <c r="NH510" s="106"/>
      <c r="NI510" s="106"/>
      <c r="NJ510" s="106"/>
      <c r="NK510" s="106"/>
      <c r="NL510" s="106"/>
      <c r="NM510" s="106"/>
      <c r="NN510" s="106"/>
      <c r="NO510" s="106"/>
      <c r="NP510" s="106"/>
      <c r="NQ510" s="106"/>
      <c r="NR510" s="106"/>
      <c r="NS510" s="106"/>
      <c r="NT510" s="106"/>
      <c r="NU510" s="106"/>
      <c r="NV510" s="106"/>
      <c r="NW510" s="106"/>
      <c r="NX510" s="106"/>
      <c r="NY510" s="106"/>
      <c r="NZ510" s="106"/>
      <c r="OA510" s="106"/>
      <c r="OB510" s="106"/>
      <c r="OC510" s="106"/>
      <c r="OD510" s="106"/>
      <c r="OE510" s="106"/>
      <c r="OF510" s="106"/>
      <c r="OG510" s="106"/>
      <c r="OH510" s="106"/>
      <c r="OI510" s="106"/>
      <c r="OJ510" s="106"/>
      <c r="OK510" s="106"/>
      <c r="OL510" s="106"/>
      <c r="OM510" s="106"/>
      <c r="ON510" s="106"/>
      <c r="OO510" s="106"/>
      <c r="OP510" s="106"/>
      <c r="OQ510" s="106"/>
      <c r="OR510" s="106"/>
      <c r="OS510" s="106"/>
      <c r="OT510" s="106"/>
      <c r="OU510" s="106"/>
      <c r="OV510" s="106"/>
      <c r="OW510" s="106"/>
      <c r="OX510" s="106"/>
      <c r="OY510" s="106"/>
      <c r="OZ510" s="106"/>
      <c r="PA510" s="106"/>
      <c r="PB510" s="106"/>
      <c r="PC510" s="106"/>
      <c r="PD510" s="106"/>
      <c r="PE510" s="106"/>
      <c r="PF510" s="106"/>
      <c r="PG510" s="106"/>
      <c r="PH510" s="106"/>
      <c r="PI510" s="106"/>
      <c r="PJ510" s="106"/>
      <c r="PK510" s="106"/>
      <c r="PL510" s="106"/>
      <c r="PM510" s="106"/>
      <c r="PN510" s="106"/>
      <c r="PO510" s="106"/>
      <c r="PP510" s="106"/>
      <c r="PQ510" s="106"/>
      <c r="PR510" s="106"/>
      <c r="PS510" s="106"/>
      <c r="PT510" s="106"/>
      <c r="PU510" s="106"/>
      <c r="PV510" s="106"/>
      <c r="PW510" s="106"/>
      <c r="PX510" s="106"/>
      <c r="PY510" s="106"/>
      <c r="PZ510" s="106"/>
      <c r="QA510" s="106"/>
      <c r="QB510" s="106"/>
      <c r="QC510" s="106"/>
      <c r="QD510" s="106"/>
      <c r="QE510" s="106"/>
      <c r="QF510" s="106"/>
      <c r="QG510" s="106"/>
      <c r="QH510" s="106"/>
      <c r="QI510" s="106"/>
      <c r="QJ510" s="106"/>
      <c r="QK510" s="106"/>
      <c r="QL510" s="106"/>
      <c r="QM510" s="106"/>
      <c r="QN510" s="106"/>
      <c r="QO510" s="106"/>
      <c r="QP510" s="106"/>
      <c r="QQ510" s="106"/>
      <c r="QR510" s="106"/>
      <c r="QS510" s="106"/>
      <c r="QT510" s="106"/>
      <c r="QU510" s="106"/>
      <c r="QV510" s="106"/>
      <c r="QW510" s="106"/>
      <c r="QX510" s="106"/>
      <c r="QY510" s="106"/>
      <c r="QZ510" s="106"/>
      <c r="RA510" s="106"/>
      <c r="RB510" s="106"/>
      <c r="RC510" s="106"/>
      <c r="RD510" s="106"/>
      <c r="RE510" s="106"/>
      <c r="RF510" s="106"/>
      <c r="RG510" s="106"/>
      <c r="RH510" s="106"/>
      <c r="RI510" s="106"/>
      <c r="RJ510" s="106"/>
      <c r="RK510" s="106"/>
      <c r="RL510" s="106"/>
      <c r="RM510" s="106"/>
      <c r="RN510" s="106"/>
      <c r="RO510" s="106"/>
      <c r="RP510" s="106"/>
      <c r="RQ510" s="106"/>
      <c r="RR510" s="106"/>
    </row>
    <row r="511" spans="1:486" x14ac:dyDescent="0.3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14"/>
      <c r="Q511" s="114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06"/>
      <c r="EZ511" s="106"/>
      <c r="FA511" s="106"/>
      <c r="FB511" s="106"/>
      <c r="FC511" s="106"/>
      <c r="FD511" s="106"/>
      <c r="FE511" s="106"/>
      <c r="FF511" s="106"/>
      <c r="FG511" s="106"/>
      <c r="FH511" s="106"/>
      <c r="FI511" s="106"/>
      <c r="FJ511" s="106"/>
      <c r="FK511" s="106"/>
      <c r="FL511" s="106"/>
      <c r="FM511" s="106"/>
      <c r="FN511" s="106"/>
      <c r="FO511" s="106"/>
      <c r="FP511" s="106"/>
      <c r="FQ511" s="106"/>
      <c r="FR511" s="106"/>
      <c r="FS511" s="106"/>
      <c r="FT511" s="106"/>
      <c r="FU511" s="106"/>
      <c r="FV511" s="106"/>
      <c r="FW511" s="106"/>
      <c r="FX511" s="106"/>
      <c r="FY511" s="106"/>
      <c r="FZ511" s="106"/>
      <c r="GA511" s="106"/>
      <c r="GB511" s="106"/>
      <c r="GC511" s="106"/>
      <c r="GD511" s="106"/>
      <c r="GE511" s="106"/>
      <c r="GF511" s="106"/>
      <c r="GG511" s="106"/>
      <c r="GH511" s="106"/>
      <c r="GI511" s="106"/>
      <c r="GJ511" s="106"/>
      <c r="GK511" s="106"/>
      <c r="GL511" s="106"/>
      <c r="GM511" s="106"/>
      <c r="GN511" s="106"/>
      <c r="GO511" s="106"/>
      <c r="GP511" s="106"/>
      <c r="GQ511" s="106"/>
      <c r="GR511" s="106"/>
      <c r="GS511" s="106"/>
      <c r="GT511" s="106"/>
      <c r="GU511" s="106"/>
      <c r="GV511" s="106"/>
      <c r="GW511" s="106"/>
      <c r="GX511" s="106"/>
      <c r="GY511" s="106"/>
      <c r="GZ511" s="106"/>
      <c r="HA511" s="106"/>
      <c r="HB511" s="106"/>
      <c r="HC511" s="106"/>
      <c r="HD511" s="106"/>
      <c r="HE511" s="106"/>
      <c r="HF511" s="106"/>
      <c r="HG511" s="106"/>
      <c r="HH511" s="106"/>
      <c r="HI511" s="106"/>
      <c r="HJ511" s="106"/>
      <c r="HK511" s="106"/>
      <c r="HL511" s="106"/>
      <c r="HM511" s="106"/>
      <c r="HN511" s="106"/>
      <c r="HO511" s="106"/>
      <c r="HP511" s="106"/>
      <c r="HQ511" s="106"/>
      <c r="HR511" s="106"/>
      <c r="HS511" s="106"/>
      <c r="HT511" s="106"/>
      <c r="HU511" s="106"/>
      <c r="HV511" s="106"/>
      <c r="HW511" s="106"/>
      <c r="HX511" s="106"/>
      <c r="HY511" s="106"/>
      <c r="HZ511" s="106"/>
      <c r="IA511" s="106"/>
      <c r="IB511" s="106"/>
      <c r="IC511" s="106"/>
      <c r="ID511" s="106"/>
      <c r="IE511" s="106"/>
      <c r="IF511" s="106"/>
      <c r="IG511" s="106"/>
      <c r="IH511" s="106"/>
      <c r="II511" s="106"/>
      <c r="IJ511" s="106"/>
      <c r="IK511" s="106"/>
      <c r="IL511" s="106"/>
      <c r="IM511" s="106"/>
      <c r="IN511" s="106"/>
      <c r="IO511" s="106"/>
      <c r="IP511" s="106"/>
      <c r="IQ511" s="106"/>
      <c r="IR511" s="106"/>
      <c r="IS511" s="106"/>
      <c r="IT511" s="106"/>
      <c r="IU511" s="106"/>
      <c r="IV511" s="106"/>
      <c r="IW511" s="106"/>
      <c r="IX511" s="106"/>
      <c r="IY511" s="106"/>
      <c r="IZ511" s="106"/>
      <c r="JA511" s="106"/>
      <c r="JB511" s="106"/>
      <c r="JC511" s="106"/>
      <c r="JD511" s="106"/>
      <c r="JE511" s="106"/>
      <c r="JF511" s="106"/>
      <c r="JG511" s="106"/>
      <c r="JH511" s="106"/>
      <c r="JI511" s="106"/>
      <c r="JJ511" s="106"/>
      <c r="JK511" s="106"/>
      <c r="JL511" s="106"/>
      <c r="JM511" s="106"/>
      <c r="JN511" s="106"/>
      <c r="JO511" s="106"/>
      <c r="JP511" s="106"/>
      <c r="JQ511" s="106"/>
      <c r="JR511" s="106"/>
      <c r="JS511" s="106"/>
      <c r="JT511" s="106"/>
      <c r="JU511" s="106"/>
      <c r="JV511" s="106"/>
      <c r="JW511" s="106"/>
      <c r="JX511" s="106"/>
      <c r="JY511" s="106"/>
      <c r="JZ511" s="106"/>
      <c r="KA511" s="106"/>
      <c r="KB511" s="106"/>
      <c r="KC511" s="106"/>
      <c r="KD511" s="106"/>
      <c r="KE511" s="106"/>
      <c r="KF511" s="106"/>
      <c r="KG511" s="106"/>
      <c r="KH511" s="106"/>
      <c r="KI511" s="106"/>
      <c r="KJ511" s="106"/>
      <c r="KK511" s="106"/>
      <c r="KL511" s="106"/>
      <c r="KM511" s="106"/>
      <c r="KN511" s="106"/>
      <c r="KO511" s="106"/>
      <c r="KP511" s="106"/>
      <c r="KQ511" s="106"/>
      <c r="KR511" s="106"/>
      <c r="KS511" s="106"/>
      <c r="KT511" s="106"/>
      <c r="KU511" s="106"/>
      <c r="KV511" s="106"/>
      <c r="KW511" s="106"/>
      <c r="KX511" s="106"/>
      <c r="KY511" s="106"/>
      <c r="KZ511" s="106"/>
      <c r="LA511" s="106"/>
      <c r="LB511" s="106"/>
      <c r="LC511" s="106"/>
      <c r="LD511" s="106"/>
      <c r="LE511" s="106"/>
      <c r="LF511" s="106"/>
      <c r="LG511" s="106"/>
      <c r="LH511" s="106"/>
      <c r="LI511" s="106"/>
      <c r="LJ511" s="106"/>
      <c r="LK511" s="106"/>
      <c r="LL511" s="106"/>
      <c r="LM511" s="106"/>
      <c r="LN511" s="106"/>
      <c r="LO511" s="106"/>
      <c r="LP511" s="106"/>
      <c r="LQ511" s="106"/>
      <c r="LR511" s="106"/>
      <c r="LS511" s="106"/>
      <c r="LT511" s="106"/>
      <c r="LU511" s="106"/>
      <c r="LV511" s="106"/>
      <c r="LW511" s="106"/>
      <c r="LX511" s="106"/>
      <c r="LY511" s="106"/>
      <c r="LZ511" s="106"/>
      <c r="MA511" s="106"/>
      <c r="MB511" s="106"/>
      <c r="MC511" s="106"/>
      <c r="MD511" s="106"/>
      <c r="ME511" s="106"/>
      <c r="MF511" s="106"/>
      <c r="MG511" s="106"/>
      <c r="MH511" s="106"/>
      <c r="MI511" s="106"/>
      <c r="MJ511" s="106"/>
      <c r="MK511" s="106"/>
      <c r="ML511" s="106"/>
      <c r="MM511" s="106"/>
      <c r="MN511" s="106"/>
      <c r="MO511" s="106"/>
      <c r="MP511" s="106"/>
      <c r="MQ511" s="106"/>
      <c r="MR511" s="106"/>
      <c r="MS511" s="106"/>
      <c r="MT511" s="106"/>
      <c r="MU511" s="106"/>
      <c r="MV511" s="106"/>
      <c r="MW511" s="106"/>
      <c r="MX511" s="106"/>
      <c r="MY511" s="106"/>
      <c r="MZ511" s="106"/>
      <c r="NA511" s="106"/>
      <c r="NB511" s="106"/>
      <c r="NC511" s="106"/>
      <c r="ND511" s="106"/>
      <c r="NE511" s="106"/>
      <c r="NF511" s="106"/>
      <c r="NG511" s="106"/>
      <c r="NH511" s="106"/>
      <c r="NI511" s="106"/>
      <c r="NJ511" s="106"/>
      <c r="NK511" s="106"/>
      <c r="NL511" s="106"/>
      <c r="NM511" s="106"/>
      <c r="NN511" s="106"/>
      <c r="NO511" s="106"/>
      <c r="NP511" s="106"/>
      <c r="NQ511" s="106"/>
      <c r="NR511" s="106"/>
      <c r="NS511" s="106"/>
      <c r="NT511" s="106"/>
      <c r="NU511" s="106"/>
      <c r="NV511" s="106"/>
      <c r="NW511" s="106"/>
      <c r="NX511" s="106"/>
      <c r="NY511" s="106"/>
      <c r="NZ511" s="106"/>
      <c r="OA511" s="106"/>
      <c r="OB511" s="106"/>
      <c r="OC511" s="106"/>
      <c r="OD511" s="106"/>
      <c r="OE511" s="106"/>
      <c r="OF511" s="106"/>
      <c r="OG511" s="106"/>
      <c r="OH511" s="106"/>
      <c r="OI511" s="106"/>
      <c r="OJ511" s="106"/>
      <c r="OK511" s="106"/>
      <c r="OL511" s="106"/>
      <c r="OM511" s="106"/>
      <c r="ON511" s="106"/>
      <c r="OO511" s="106"/>
      <c r="OP511" s="106"/>
      <c r="OQ511" s="106"/>
      <c r="OR511" s="106"/>
      <c r="OS511" s="106"/>
      <c r="OT511" s="106"/>
      <c r="OU511" s="106"/>
      <c r="OV511" s="106"/>
      <c r="OW511" s="106"/>
      <c r="OX511" s="106"/>
      <c r="OY511" s="106"/>
      <c r="OZ511" s="106"/>
      <c r="PA511" s="106"/>
      <c r="PB511" s="106"/>
      <c r="PC511" s="106"/>
      <c r="PD511" s="106"/>
      <c r="PE511" s="106"/>
      <c r="PF511" s="106"/>
      <c r="PG511" s="106"/>
      <c r="PH511" s="106"/>
      <c r="PI511" s="106"/>
      <c r="PJ511" s="106"/>
      <c r="PK511" s="106"/>
      <c r="PL511" s="106"/>
      <c r="PM511" s="106"/>
      <c r="PN511" s="106"/>
      <c r="PO511" s="106"/>
      <c r="PP511" s="106"/>
      <c r="PQ511" s="106"/>
      <c r="PR511" s="106"/>
      <c r="PS511" s="106"/>
      <c r="PT511" s="106"/>
      <c r="PU511" s="106"/>
      <c r="PV511" s="106"/>
      <c r="PW511" s="106"/>
      <c r="PX511" s="106"/>
      <c r="PY511" s="106"/>
      <c r="PZ511" s="106"/>
      <c r="QA511" s="106"/>
      <c r="QB511" s="106"/>
      <c r="QC511" s="106"/>
      <c r="QD511" s="106"/>
      <c r="QE511" s="106"/>
      <c r="QF511" s="106"/>
      <c r="QG511" s="106"/>
      <c r="QH511" s="106"/>
      <c r="QI511" s="106"/>
      <c r="QJ511" s="106"/>
      <c r="QK511" s="106"/>
      <c r="QL511" s="106"/>
      <c r="QM511" s="106"/>
      <c r="QN511" s="106"/>
      <c r="QO511" s="106"/>
      <c r="QP511" s="106"/>
      <c r="QQ511" s="106"/>
      <c r="QR511" s="106"/>
      <c r="QS511" s="106"/>
      <c r="QT511" s="106"/>
      <c r="QU511" s="106"/>
      <c r="QV511" s="106"/>
      <c r="QW511" s="106"/>
      <c r="QX511" s="106"/>
      <c r="QY511" s="106"/>
      <c r="QZ511" s="106"/>
      <c r="RA511" s="106"/>
      <c r="RB511" s="106"/>
      <c r="RC511" s="106"/>
      <c r="RD511" s="106"/>
      <c r="RE511" s="106"/>
      <c r="RF511" s="106"/>
      <c r="RG511" s="106"/>
      <c r="RH511" s="106"/>
      <c r="RI511" s="106"/>
      <c r="RJ511" s="106"/>
      <c r="RK511" s="106"/>
      <c r="RL511" s="106"/>
      <c r="RM511" s="106"/>
      <c r="RN511" s="106"/>
      <c r="RO511" s="106"/>
      <c r="RP511" s="106"/>
      <c r="RQ511" s="106"/>
      <c r="RR511" s="106"/>
    </row>
    <row r="512" spans="1:486" x14ac:dyDescent="0.3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14"/>
      <c r="Q512" s="114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06"/>
      <c r="EZ512" s="106"/>
      <c r="FA512" s="106"/>
      <c r="FB512" s="106"/>
      <c r="FC512" s="106"/>
      <c r="FD512" s="106"/>
      <c r="FE512" s="106"/>
      <c r="FF512" s="106"/>
      <c r="FG512" s="106"/>
      <c r="FH512" s="106"/>
      <c r="FI512" s="106"/>
      <c r="FJ512" s="106"/>
      <c r="FK512" s="106"/>
      <c r="FL512" s="106"/>
      <c r="FM512" s="106"/>
      <c r="FN512" s="106"/>
      <c r="FO512" s="106"/>
      <c r="FP512" s="106"/>
      <c r="FQ512" s="106"/>
      <c r="FR512" s="106"/>
      <c r="FS512" s="106"/>
      <c r="FT512" s="106"/>
      <c r="FU512" s="106"/>
      <c r="FV512" s="106"/>
      <c r="FW512" s="106"/>
      <c r="FX512" s="106"/>
      <c r="FY512" s="106"/>
      <c r="FZ512" s="106"/>
      <c r="GA512" s="106"/>
      <c r="GB512" s="106"/>
      <c r="GC512" s="106"/>
      <c r="GD512" s="106"/>
      <c r="GE512" s="106"/>
      <c r="GF512" s="106"/>
      <c r="GG512" s="106"/>
      <c r="GH512" s="106"/>
      <c r="GI512" s="106"/>
      <c r="GJ512" s="106"/>
      <c r="GK512" s="106"/>
      <c r="GL512" s="106"/>
      <c r="GM512" s="106"/>
      <c r="GN512" s="106"/>
      <c r="GO512" s="106"/>
      <c r="GP512" s="106"/>
      <c r="GQ512" s="106"/>
      <c r="GR512" s="106"/>
      <c r="GS512" s="106"/>
      <c r="GT512" s="106"/>
      <c r="GU512" s="106"/>
      <c r="GV512" s="106"/>
      <c r="GW512" s="106"/>
      <c r="GX512" s="106"/>
      <c r="GY512" s="106"/>
      <c r="GZ512" s="106"/>
      <c r="HA512" s="106"/>
      <c r="HB512" s="106"/>
      <c r="HC512" s="106"/>
      <c r="HD512" s="106"/>
      <c r="HE512" s="106"/>
      <c r="HF512" s="106"/>
      <c r="HG512" s="106"/>
      <c r="HH512" s="106"/>
      <c r="HI512" s="106"/>
      <c r="HJ512" s="106"/>
      <c r="HK512" s="106"/>
      <c r="HL512" s="106"/>
      <c r="HM512" s="106"/>
      <c r="HN512" s="106"/>
      <c r="HO512" s="106"/>
      <c r="HP512" s="106"/>
      <c r="HQ512" s="106"/>
      <c r="HR512" s="106"/>
      <c r="HS512" s="106"/>
      <c r="HT512" s="106"/>
      <c r="HU512" s="106"/>
      <c r="HV512" s="106"/>
      <c r="HW512" s="106"/>
      <c r="HX512" s="106"/>
      <c r="HY512" s="106"/>
      <c r="HZ512" s="106"/>
      <c r="IA512" s="106"/>
      <c r="IB512" s="106"/>
      <c r="IC512" s="106"/>
      <c r="ID512" s="106"/>
      <c r="IE512" s="106"/>
      <c r="IF512" s="106"/>
      <c r="IG512" s="106"/>
      <c r="IH512" s="106"/>
      <c r="II512" s="106"/>
      <c r="IJ512" s="106"/>
      <c r="IK512" s="106"/>
      <c r="IL512" s="106"/>
      <c r="IM512" s="106"/>
      <c r="IN512" s="106"/>
      <c r="IO512" s="106"/>
      <c r="IP512" s="106"/>
      <c r="IQ512" s="106"/>
      <c r="IR512" s="106"/>
      <c r="IS512" s="106"/>
      <c r="IT512" s="106"/>
      <c r="IU512" s="106"/>
      <c r="IV512" s="106"/>
      <c r="IW512" s="106"/>
      <c r="IX512" s="106"/>
      <c r="IY512" s="106"/>
      <c r="IZ512" s="106"/>
      <c r="JA512" s="106"/>
      <c r="JB512" s="106"/>
      <c r="JC512" s="106"/>
      <c r="JD512" s="106"/>
      <c r="JE512" s="106"/>
      <c r="JF512" s="106"/>
      <c r="JG512" s="106"/>
      <c r="JH512" s="106"/>
      <c r="JI512" s="106"/>
      <c r="JJ512" s="106"/>
      <c r="JK512" s="106"/>
      <c r="JL512" s="106"/>
      <c r="JM512" s="106"/>
      <c r="JN512" s="106"/>
      <c r="JO512" s="106"/>
      <c r="JP512" s="106"/>
      <c r="JQ512" s="106"/>
      <c r="JR512" s="106"/>
      <c r="JS512" s="106"/>
      <c r="JT512" s="106"/>
      <c r="JU512" s="106"/>
      <c r="JV512" s="106"/>
      <c r="JW512" s="106"/>
      <c r="JX512" s="106"/>
      <c r="JY512" s="106"/>
      <c r="JZ512" s="106"/>
      <c r="KA512" s="106"/>
      <c r="KB512" s="106"/>
      <c r="KC512" s="106"/>
      <c r="KD512" s="106"/>
      <c r="KE512" s="106"/>
      <c r="KF512" s="106"/>
      <c r="KG512" s="106"/>
      <c r="KH512" s="106"/>
      <c r="KI512" s="106"/>
      <c r="KJ512" s="106"/>
      <c r="KK512" s="106"/>
      <c r="KL512" s="106"/>
      <c r="KM512" s="106"/>
      <c r="KN512" s="106"/>
      <c r="KO512" s="106"/>
      <c r="KP512" s="106"/>
      <c r="KQ512" s="106"/>
      <c r="KR512" s="106"/>
      <c r="KS512" s="106"/>
      <c r="KT512" s="106"/>
      <c r="KU512" s="106"/>
      <c r="KV512" s="106"/>
      <c r="KW512" s="106"/>
      <c r="KX512" s="106"/>
      <c r="KY512" s="106"/>
      <c r="KZ512" s="106"/>
      <c r="LA512" s="106"/>
      <c r="LB512" s="106"/>
      <c r="LC512" s="106"/>
      <c r="LD512" s="106"/>
      <c r="LE512" s="106"/>
      <c r="LF512" s="106"/>
      <c r="LG512" s="106"/>
      <c r="LH512" s="106"/>
      <c r="LI512" s="106"/>
      <c r="LJ512" s="106"/>
      <c r="LK512" s="106"/>
      <c r="LL512" s="106"/>
      <c r="LM512" s="106"/>
      <c r="LN512" s="106"/>
      <c r="LO512" s="106"/>
      <c r="LP512" s="106"/>
      <c r="LQ512" s="106"/>
      <c r="LR512" s="106"/>
      <c r="LS512" s="106"/>
      <c r="LT512" s="106"/>
      <c r="LU512" s="106"/>
      <c r="LV512" s="106"/>
      <c r="LW512" s="106"/>
      <c r="LX512" s="106"/>
      <c r="LY512" s="106"/>
      <c r="LZ512" s="106"/>
      <c r="MA512" s="106"/>
      <c r="MB512" s="106"/>
      <c r="MC512" s="106"/>
      <c r="MD512" s="106"/>
      <c r="ME512" s="106"/>
      <c r="MF512" s="106"/>
      <c r="MG512" s="106"/>
      <c r="MH512" s="106"/>
      <c r="MI512" s="106"/>
      <c r="MJ512" s="106"/>
      <c r="MK512" s="106"/>
      <c r="ML512" s="106"/>
      <c r="MM512" s="106"/>
      <c r="MN512" s="106"/>
      <c r="MO512" s="106"/>
      <c r="MP512" s="106"/>
      <c r="MQ512" s="106"/>
      <c r="MR512" s="106"/>
      <c r="MS512" s="106"/>
      <c r="MT512" s="106"/>
      <c r="MU512" s="106"/>
      <c r="MV512" s="106"/>
      <c r="MW512" s="106"/>
      <c r="MX512" s="106"/>
      <c r="MY512" s="106"/>
      <c r="MZ512" s="106"/>
      <c r="NA512" s="106"/>
      <c r="NB512" s="106"/>
      <c r="NC512" s="106"/>
      <c r="ND512" s="106"/>
      <c r="NE512" s="106"/>
      <c r="NF512" s="106"/>
      <c r="NG512" s="106"/>
      <c r="NH512" s="106"/>
      <c r="NI512" s="106"/>
      <c r="NJ512" s="106"/>
      <c r="NK512" s="106"/>
      <c r="NL512" s="106"/>
      <c r="NM512" s="106"/>
      <c r="NN512" s="106"/>
      <c r="NO512" s="106"/>
      <c r="NP512" s="106"/>
      <c r="NQ512" s="106"/>
      <c r="NR512" s="106"/>
      <c r="NS512" s="106"/>
      <c r="NT512" s="106"/>
      <c r="NU512" s="106"/>
      <c r="NV512" s="106"/>
      <c r="NW512" s="106"/>
      <c r="NX512" s="106"/>
      <c r="NY512" s="106"/>
      <c r="NZ512" s="106"/>
      <c r="OA512" s="106"/>
      <c r="OB512" s="106"/>
      <c r="OC512" s="106"/>
      <c r="OD512" s="106"/>
      <c r="OE512" s="106"/>
      <c r="OF512" s="106"/>
      <c r="OG512" s="106"/>
      <c r="OH512" s="106"/>
      <c r="OI512" s="106"/>
      <c r="OJ512" s="106"/>
      <c r="OK512" s="106"/>
      <c r="OL512" s="106"/>
      <c r="OM512" s="106"/>
      <c r="ON512" s="106"/>
      <c r="OO512" s="106"/>
      <c r="OP512" s="106"/>
      <c r="OQ512" s="106"/>
      <c r="OR512" s="106"/>
      <c r="OS512" s="106"/>
      <c r="OT512" s="106"/>
      <c r="OU512" s="106"/>
      <c r="OV512" s="106"/>
      <c r="OW512" s="106"/>
      <c r="OX512" s="106"/>
      <c r="OY512" s="106"/>
      <c r="OZ512" s="106"/>
      <c r="PA512" s="106"/>
      <c r="PB512" s="106"/>
      <c r="PC512" s="106"/>
      <c r="PD512" s="106"/>
      <c r="PE512" s="106"/>
      <c r="PF512" s="106"/>
      <c r="PG512" s="106"/>
      <c r="PH512" s="106"/>
      <c r="PI512" s="106"/>
      <c r="PJ512" s="106"/>
      <c r="PK512" s="106"/>
      <c r="PL512" s="106"/>
      <c r="PM512" s="106"/>
      <c r="PN512" s="106"/>
      <c r="PO512" s="106"/>
      <c r="PP512" s="106"/>
      <c r="PQ512" s="106"/>
      <c r="PR512" s="106"/>
      <c r="PS512" s="106"/>
      <c r="PT512" s="106"/>
      <c r="PU512" s="106"/>
      <c r="PV512" s="106"/>
      <c r="PW512" s="106"/>
      <c r="PX512" s="106"/>
      <c r="PY512" s="106"/>
      <c r="PZ512" s="106"/>
      <c r="QA512" s="106"/>
      <c r="QB512" s="106"/>
      <c r="QC512" s="106"/>
      <c r="QD512" s="106"/>
      <c r="QE512" s="106"/>
      <c r="QF512" s="106"/>
      <c r="QG512" s="106"/>
      <c r="QH512" s="106"/>
      <c r="QI512" s="106"/>
      <c r="QJ512" s="106"/>
      <c r="QK512" s="106"/>
      <c r="QL512" s="106"/>
      <c r="QM512" s="106"/>
      <c r="QN512" s="106"/>
      <c r="QO512" s="106"/>
      <c r="QP512" s="106"/>
      <c r="QQ512" s="106"/>
      <c r="QR512" s="106"/>
      <c r="QS512" s="106"/>
      <c r="QT512" s="106"/>
      <c r="QU512" s="106"/>
      <c r="QV512" s="106"/>
      <c r="QW512" s="106"/>
      <c r="QX512" s="106"/>
      <c r="QY512" s="106"/>
      <c r="QZ512" s="106"/>
      <c r="RA512" s="106"/>
      <c r="RB512" s="106"/>
      <c r="RC512" s="106"/>
      <c r="RD512" s="106"/>
      <c r="RE512" s="106"/>
      <c r="RF512" s="106"/>
      <c r="RG512" s="106"/>
      <c r="RH512" s="106"/>
      <c r="RI512" s="106"/>
      <c r="RJ512" s="106"/>
      <c r="RK512" s="106"/>
      <c r="RL512" s="106"/>
      <c r="RM512" s="106"/>
      <c r="RN512" s="106"/>
      <c r="RO512" s="106"/>
      <c r="RP512" s="106"/>
      <c r="RQ512" s="106"/>
      <c r="RR512" s="106"/>
    </row>
    <row r="513" spans="1:486" x14ac:dyDescent="0.3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14"/>
      <c r="Q513" s="114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06"/>
      <c r="EZ513" s="106"/>
      <c r="FA513" s="106"/>
      <c r="FB513" s="106"/>
      <c r="FC513" s="106"/>
      <c r="FD513" s="106"/>
      <c r="FE513" s="106"/>
      <c r="FF513" s="106"/>
      <c r="FG513" s="106"/>
      <c r="FH513" s="106"/>
      <c r="FI513" s="106"/>
      <c r="FJ513" s="106"/>
      <c r="FK513" s="106"/>
      <c r="FL513" s="106"/>
      <c r="FM513" s="106"/>
      <c r="FN513" s="106"/>
      <c r="FO513" s="106"/>
      <c r="FP513" s="106"/>
      <c r="FQ513" s="106"/>
      <c r="FR513" s="106"/>
      <c r="FS513" s="106"/>
      <c r="FT513" s="106"/>
      <c r="FU513" s="106"/>
      <c r="FV513" s="106"/>
      <c r="FW513" s="106"/>
      <c r="FX513" s="106"/>
      <c r="FY513" s="106"/>
      <c r="FZ513" s="106"/>
      <c r="GA513" s="106"/>
      <c r="GB513" s="106"/>
      <c r="GC513" s="106"/>
      <c r="GD513" s="106"/>
      <c r="GE513" s="106"/>
      <c r="GF513" s="106"/>
      <c r="GG513" s="106"/>
      <c r="GH513" s="106"/>
      <c r="GI513" s="106"/>
      <c r="GJ513" s="106"/>
      <c r="GK513" s="106"/>
      <c r="GL513" s="106"/>
      <c r="GM513" s="106"/>
      <c r="GN513" s="106"/>
      <c r="GO513" s="106"/>
      <c r="GP513" s="106"/>
      <c r="GQ513" s="106"/>
      <c r="GR513" s="106"/>
      <c r="GS513" s="106"/>
      <c r="GT513" s="106"/>
      <c r="GU513" s="106"/>
      <c r="GV513" s="106"/>
      <c r="GW513" s="106"/>
      <c r="GX513" s="106"/>
      <c r="GY513" s="106"/>
      <c r="GZ513" s="106"/>
      <c r="HA513" s="106"/>
      <c r="HB513" s="106"/>
      <c r="HC513" s="106"/>
      <c r="HD513" s="106"/>
      <c r="HE513" s="106"/>
      <c r="HF513" s="106"/>
      <c r="HG513" s="106"/>
      <c r="HH513" s="106"/>
      <c r="HI513" s="106"/>
      <c r="HJ513" s="106"/>
      <c r="HK513" s="106"/>
      <c r="HL513" s="106"/>
      <c r="HM513" s="106"/>
      <c r="HN513" s="106"/>
      <c r="HO513" s="106"/>
      <c r="HP513" s="106"/>
      <c r="HQ513" s="106"/>
      <c r="HR513" s="106"/>
      <c r="HS513" s="106"/>
      <c r="HT513" s="106"/>
      <c r="HU513" s="106"/>
      <c r="HV513" s="106"/>
      <c r="HW513" s="106"/>
      <c r="HX513" s="106"/>
      <c r="HY513" s="106"/>
      <c r="HZ513" s="106"/>
      <c r="IA513" s="106"/>
      <c r="IB513" s="106"/>
      <c r="IC513" s="106"/>
      <c r="ID513" s="106"/>
      <c r="IE513" s="106"/>
      <c r="IF513" s="106"/>
      <c r="IG513" s="106"/>
      <c r="IH513" s="106"/>
      <c r="II513" s="106"/>
      <c r="IJ513" s="106"/>
      <c r="IK513" s="106"/>
      <c r="IL513" s="106"/>
      <c r="IM513" s="106"/>
      <c r="IN513" s="106"/>
      <c r="IO513" s="106"/>
      <c r="IP513" s="106"/>
      <c r="IQ513" s="106"/>
      <c r="IR513" s="106"/>
      <c r="IS513" s="106"/>
      <c r="IT513" s="106"/>
      <c r="IU513" s="106"/>
      <c r="IV513" s="106"/>
      <c r="IW513" s="106"/>
      <c r="IX513" s="106"/>
      <c r="IY513" s="106"/>
      <c r="IZ513" s="106"/>
      <c r="JA513" s="106"/>
      <c r="JB513" s="106"/>
      <c r="JC513" s="106"/>
      <c r="JD513" s="106"/>
      <c r="JE513" s="106"/>
      <c r="JF513" s="106"/>
      <c r="JG513" s="106"/>
      <c r="JH513" s="106"/>
      <c r="JI513" s="106"/>
      <c r="JJ513" s="106"/>
      <c r="JK513" s="106"/>
      <c r="JL513" s="106"/>
      <c r="JM513" s="106"/>
      <c r="JN513" s="106"/>
      <c r="JO513" s="106"/>
      <c r="JP513" s="106"/>
      <c r="JQ513" s="106"/>
      <c r="JR513" s="106"/>
      <c r="JS513" s="106"/>
      <c r="JT513" s="106"/>
      <c r="JU513" s="106"/>
      <c r="JV513" s="106"/>
      <c r="JW513" s="106"/>
      <c r="JX513" s="106"/>
      <c r="JY513" s="106"/>
      <c r="JZ513" s="106"/>
      <c r="KA513" s="106"/>
      <c r="KB513" s="106"/>
      <c r="KC513" s="106"/>
      <c r="KD513" s="106"/>
      <c r="KE513" s="106"/>
      <c r="KF513" s="106"/>
      <c r="KG513" s="106"/>
      <c r="KH513" s="106"/>
      <c r="KI513" s="106"/>
      <c r="KJ513" s="106"/>
      <c r="KK513" s="106"/>
      <c r="KL513" s="106"/>
      <c r="KM513" s="106"/>
      <c r="KN513" s="106"/>
      <c r="KO513" s="106"/>
      <c r="KP513" s="106"/>
      <c r="KQ513" s="106"/>
      <c r="KR513" s="106"/>
      <c r="KS513" s="106"/>
      <c r="KT513" s="106"/>
      <c r="KU513" s="106"/>
      <c r="KV513" s="106"/>
      <c r="KW513" s="106"/>
      <c r="KX513" s="106"/>
      <c r="KY513" s="106"/>
      <c r="KZ513" s="106"/>
      <c r="LA513" s="106"/>
      <c r="LB513" s="106"/>
      <c r="LC513" s="106"/>
      <c r="LD513" s="106"/>
      <c r="LE513" s="106"/>
      <c r="LF513" s="106"/>
      <c r="LG513" s="106"/>
      <c r="LH513" s="106"/>
      <c r="LI513" s="106"/>
      <c r="LJ513" s="106"/>
      <c r="LK513" s="106"/>
      <c r="LL513" s="106"/>
      <c r="LM513" s="106"/>
      <c r="LN513" s="106"/>
      <c r="LO513" s="106"/>
      <c r="LP513" s="106"/>
      <c r="LQ513" s="106"/>
      <c r="LR513" s="106"/>
      <c r="LS513" s="106"/>
      <c r="LT513" s="106"/>
      <c r="LU513" s="106"/>
      <c r="LV513" s="106"/>
      <c r="LW513" s="106"/>
      <c r="LX513" s="106"/>
      <c r="LY513" s="106"/>
      <c r="LZ513" s="106"/>
      <c r="MA513" s="106"/>
      <c r="MB513" s="106"/>
      <c r="MC513" s="106"/>
      <c r="MD513" s="106"/>
      <c r="ME513" s="106"/>
      <c r="MF513" s="106"/>
      <c r="MG513" s="106"/>
      <c r="MH513" s="106"/>
      <c r="MI513" s="106"/>
      <c r="MJ513" s="106"/>
      <c r="MK513" s="106"/>
      <c r="ML513" s="106"/>
      <c r="MM513" s="106"/>
      <c r="MN513" s="106"/>
      <c r="MO513" s="106"/>
      <c r="MP513" s="106"/>
      <c r="MQ513" s="106"/>
      <c r="MR513" s="106"/>
      <c r="MS513" s="106"/>
      <c r="MT513" s="106"/>
      <c r="MU513" s="106"/>
      <c r="MV513" s="106"/>
      <c r="MW513" s="106"/>
      <c r="MX513" s="106"/>
      <c r="MY513" s="106"/>
      <c r="MZ513" s="106"/>
      <c r="NA513" s="106"/>
      <c r="NB513" s="106"/>
      <c r="NC513" s="106"/>
      <c r="ND513" s="106"/>
      <c r="NE513" s="106"/>
      <c r="NF513" s="106"/>
      <c r="NG513" s="106"/>
      <c r="NH513" s="106"/>
      <c r="NI513" s="106"/>
      <c r="NJ513" s="106"/>
      <c r="NK513" s="106"/>
      <c r="NL513" s="106"/>
      <c r="NM513" s="106"/>
      <c r="NN513" s="106"/>
      <c r="NO513" s="106"/>
      <c r="NP513" s="106"/>
      <c r="NQ513" s="106"/>
      <c r="NR513" s="106"/>
      <c r="NS513" s="106"/>
      <c r="NT513" s="106"/>
      <c r="NU513" s="106"/>
      <c r="NV513" s="106"/>
      <c r="NW513" s="106"/>
      <c r="NX513" s="106"/>
      <c r="NY513" s="106"/>
      <c r="NZ513" s="106"/>
      <c r="OA513" s="106"/>
      <c r="OB513" s="106"/>
      <c r="OC513" s="106"/>
      <c r="OD513" s="106"/>
      <c r="OE513" s="106"/>
      <c r="OF513" s="106"/>
      <c r="OG513" s="106"/>
      <c r="OH513" s="106"/>
      <c r="OI513" s="106"/>
      <c r="OJ513" s="106"/>
      <c r="OK513" s="106"/>
      <c r="OL513" s="106"/>
      <c r="OM513" s="106"/>
      <c r="ON513" s="106"/>
      <c r="OO513" s="106"/>
      <c r="OP513" s="106"/>
      <c r="OQ513" s="106"/>
      <c r="OR513" s="106"/>
      <c r="OS513" s="106"/>
      <c r="OT513" s="106"/>
      <c r="OU513" s="106"/>
      <c r="OV513" s="106"/>
      <c r="OW513" s="106"/>
      <c r="OX513" s="106"/>
      <c r="OY513" s="106"/>
      <c r="OZ513" s="106"/>
      <c r="PA513" s="106"/>
      <c r="PB513" s="106"/>
      <c r="PC513" s="106"/>
      <c r="PD513" s="106"/>
      <c r="PE513" s="106"/>
      <c r="PF513" s="106"/>
      <c r="PG513" s="106"/>
      <c r="PH513" s="106"/>
      <c r="PI513" s="106"/>
      <c r="PJ513" s="106"/>
      <c r="PK513" s="106"/>
      <c r="PL513" s="106"/>
      <c r="PM513" s="106"/>
      <c r="PN513" s="106"/>
      <c r="PO513" s="106"/>
      <c r="PP513" s="106"/>
      <c r="PQ513" s="106"/>
      <c r="PR513" s="106"/>
      <c r="PS513" s="106"/>
      <c r="PT513" s="106"/>
      <c r="PU513" s="106"/>
      <c r="PV513" s="106"/>
      <c r="PW513" s="106"/>
      <c r="PX513" s="106"/>
      <c r="PY513" s="106"/>
      <c r="PZ513" s="106"/>
      <c r="QA513" s="106"/>
      <c r="QB513" s="106"/>
      <c r="QC513" s="106"/>
      <c r="QD513" s="106"/>
      <c r="QE513" s="106"/>
      <c r="QF513" s="106"/>
      <c r="QG513" s="106"/>
      <c r="QH513" s="106"/>
      <c r="QI513" s="106"/>
      <c r="QJ513" s="106"/>
      <c r="QK513" s="106"/>
      <c r="QL513" s="106"/>
      <c r="QM513" s="106"/>
      <c r="QN513" s="106"/>
      <c r="QO513" s="106"/>
      <c r="QP513" s="106"/>
      <c r="QQ513" s="106"/>
      <c r="QR513" s="106"/>
      <c r="QS513" s="106"/>
      <c r="QT513" s="106"/>
      <c r="QU513" s="106"/>
      <c r="QV513" s="106"/>
      <c r="QW513" s="106"/>
      <c r="QX513" s="106"/>
      <c r="QY513" s="106"/>
      <c r="QZ513" s="106"/>
      <c r="RA513" s="106"/>
      <c r="RB513" s="106"/>
      <c r="RC513" s="106"/>
      <c r="RD513" s="106"/>
      <c r="RE513" s="106"/>
      <c r="RF513" s="106"/>
      <c r="RG513" s="106"/>
      <c r="RH513" s="106"/>
      <c r="RI513" s="106"/>
      <c r="RJ513" s="106"/>
      <c r="RK513" s="106"/>
      <c r="RL513" s="106"/>
      <c r="RM513" s="106"/>
      <c r="RN513" s="106"/>
      <c r="RO513" s="106"/>
      <c r="RP513" s="106"/>
      <c r="RQ513" s="106"/>
      <c r="RR513" s="106"/>
    </row>
    <row r="514" spans="1:486" x14ac:dyDescent="0.3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14"/>
      <c r="Q514" s="114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06"/>
      <c r="EZ514" s="106"/>
      <c r="FA514" s="106"/>
      <c r="FB514" s="106"/>
      <c r="FC514" s="106"/>
      <c r="FD514" s="106"/>
      <c r="FE514" s="106"/>
      <c r="FF514" s="106"/>
      <c r="FG514" s="106"/>
      <c r="FH514" s="106"/>
      <c r="FI514" s="106"/>
      <c r="FJ514" s="106"/>
      <c r="FK514" s="106"/>
      <c r="FL514" s="106"/>
      <c r="FM514" s="106"/>
      <c r="FN514" s="106"/>
      <c r="FO514" s="106"/>
      <c r="FP514" s="106"/>
      <c r="FQ514" s="106"/>
      <c r="FR514" s="106"/>
      <c r="FS514" s="106"/>
      <c r="FT514" s="106"/>
      <c r="FU514" s="106"/>
      <c r="FV514" s="106"/>
      <c r="FW514" s="106"/>
      <c r="FX514" s="106"/>
      <c r="FY514" s="106"/>
      <c r="FZ514" s="106"/>
      <c r="GA514" s="106"/>
      <c r="GB514" s="106"/>
      <c r="GC514" s="106"/>
      <c r="GD514" s="106"/>
      <c r="GE514" s="106"/>
      <c r="GF514" s="106"/>
      <c r="GG514" s="106"/>
      <c r="GH514" s="106"/>
      <c r="GI514" s="106"/>
      <c r="GJ514" s="106"/>
      <c r="GK514" s="106"/>
      <c r="GL514" s="106"/>
      <c r="GM514" s="106"/>
      <c r="GN514" s="106"/>
      <c r="GO514" s="106"/>
      <c r="GP514" s="106"/>
      <c r="GQ514" s="106"/>
      <c r="GR514" s="106"/>
      <c r="GS514" s="106"/>
      <c r="GT514" s="106"/>
      <c r="GU514" s="106"/>
      <c r="GV514" s="106"/>
      <c r="GW514" s="106"/>
      <c r="GX514" s="106"/>
      <c r="GY514" s="106"/>
      <c r="GZ514" s="106"/>
      <c r="HA514" s="106"/>
      <c r="HB514" s="106"/>
      <c r="HC514" s="106"/>
      <c r="HD514" s="106"/>
      <c r="HE514" s="106"/>
      <c r="HF514" s="106"/>
      <c r="HG514" s="106"/>
      <c r="HH514" s="106"/>
      <c r="HI514" s="106"/>
      <c r="HJ514" s="106"/>
      <c r="HK514" s="106"/>
      <c r="HL514" s="106"/>
      <c r="HM514" s="106"/>
      <c r="HN514" s="106"/>
      <c r="HO514" s="106"/>
      <c r="HP514" s="106"/>
      <c r="HQ514" s="106"/>
      <c r="HR514" s="106"/>
      <c r="HS514" s="106"/>
      <c r="HT514" s="106"/>
      <c r="HU514" s="106"/>
      <c r="HV514" s="106"/>
      <c r="HW514" s="106"/>
      <c r="HX514" s="106"/>
      <c r="HY514" s="106"/>
      <c r="HZ514" s="106"/>
      <c r="IA514" s="106"/>
      <c r="IB514" s="106"/>
      <c r="IC514" s="106"/>
      <c r="ID514" s="106"/>
      <c r="IE514" s="106"/>
      <c r="IF514" s="106"/>
      <c r="IG514" s="106"/>
      <c r="IH514" s="106"/>
      <c r="II514" s="106"/>
      <c r="IJ514" s="106"/>
      <c r="IK514" s="106"/>
      <c r="IL514" s="106"/>
      <c r="IM514" s="106"/>
      <c r="IN514" s="106"/>
      <c r="IO514" s="106"/>
      <c r="IP514" s="106"/>
      <c r="IQ514" s="106"/>
      <c r="IR514" s="106"/>
      <c r="IS514" s="106"/>
      <c r="IT514" s="106"/>
      <c r="IU514" s="106"/>
      <c r="IV514" s="106"/>
      <c r="IW514" s="106"/>
      <c r="IX514" s="106"/>
      <c r="IY514" s="106"/>
      <c r="IZ514" s="106"/>
      <c r="JA514" s="106"/>
      <c r="JB514" s="106"/>
      <c r="JC514" s="106"/>
      <c r="JD514" s="106"/>
      <c r="JE514" s="106"/>
      <c r="JF514" s="106"/>
      <c r="JG514" s="106"/>
      <c r="JH514" s="106"/>
      <c r="JI514" s="106"/>
      <c r="JJ514" s="106"/>
      <c r="JK514" s="106"/>
      <c r="JL514" s="106"/>
      <c r="JM514" s="106"/>
      <c r="JN514" s="106"/>
      <c r="JO514" s="106"/>
      <c r="JP514" s="106"/>
      <c r="JQ514" s="106"/>
      <c r="JR514" s="106"/>
      <c r="JS514" s="106"/>
      <c r="JT514" s="106"/>
      <c r="JU514" s="106"/>
      <c r="JV514" s="106"/>
      <c r="JW514" s="106"/>
      <c r="JX514" s="106"/>
      <c r="JY514" s="106"/>
      <c r="JZ514" s="106"/>
      <c r="KA514" s="106"/>
      <c r="KB514" s="106"/>
      <c r="KC514" s="106"/>
      <c r="KD514" s="106"/>
      <c r="KE514" s="106"/>
      <c r="KF514" s="106"/>
      <c r="KG514" s="106"/>
      <c r="KH514" s="106"/>
      <c r="KI514" s="106"/>
      <c r="KJ514" s="106"/>
      <c r="KK514" s="106"/>
      <c r="KL514" s="106"/>
      <c r="KM514" s="106"/>
      <c r="KN514" s="106"/>
      <c r="KO514" s="106"/>
      <c r="KP514" s="106"/>
      <c r="KQ514" s="106"/>
      <c r="KR514" s="106"/>
      <c r="KS514" s="106"/>
      <c r="KT514" s="106"/>
      <c r="KU514" s="106"/>
      <c r="KV514" s="106"/>
      <c r="KW514" s="106"/>
      <c r="KX514" s="106"/>
      <c r="KY514" s="106"/>
      <c r="KZ514" s="106"/>
      <c r="LA514" s="106"/>
      <c r="LB514" s="106"/>
      <c r="LC514" s="106"/>
      <c r="LD514" s="106"/>
      <c r="LE514" s="106"/>
      <c r="LF514" s="106"/>
      <c r="LG514" s="106"/>
      <c r="LH514" s="106"/>
      <c r="LI514" s="106"/>
      <c r="LJ514" s="106"/>
      <c r="LK514" s="106"/>
      <c r="LL514" s="106"/>
      <c r="LM514" s="106"/>
      <c r="LN514" s="106"/>
      <c r="LO514" s="106"/>
      <c r="LP514" s="106"/>
      <c r="LQ514" s="106"/>
      <c r="LR514" s="106"/>
      <c r="LS514" s="106"/>
      <c r="LT514" s="106"/>
      <c r="LU514" s="106"/>
      <c r="LV514" s="106"/>
      <c r="LW514" s="106"/>
      <c r="LX514" s="106"/>
      <c r="LY514" s="106"/>
      <c r="LZ514" s="106"/>
      <c r="MA514" s="106"/>
      <c r="MB514" s="106"/>
      <c r="MC514" s="106"/>
      <c r="MD514" s="106"/>
      <c r="ME514" s="106"/>
      <c r="MF514" s="106"/>
      <c r="MG514" s="106"/>
      <c r="MH514" s="106"/>
      <c r="MI514" s="106"/>
      <c r="MJ514" s="106"/>
      <c r="MK514" s="106"/>
      <c r="ML514" s="106"/>
      <c r="MM514" s="106"/>
      <c r="MN514" s="106"/>
      <c r="MO514" s="106"/>
      <c r="MP514" s="106"/>
      <c r="MQ514" s="106"/>
      <c r="MR514" s="106"/>
      <c r="MS514" s="106"/>
      <c r="MT514" s="106"/>
      <c r="MU514" s="106"/>
      <c r="MV514" s="106"/>
      <c r="MW514" s="106"/>
      <c r="MX514" s="106"/>
      <c r="MY514" s="106"/>
      <c r="MZ514" s="106"/>
      <c r="NA514" s="106"/>
      <c r="NB514" s="106"/>
      <c r="NC514" s="106"/>
      <c r="ND514" s="106"/>
      <c r="NE514" s="106"/>
      <c r="NF514" s="106"/>
      <c r="NG514" s="106"/>
      <c r="NH514" s="106"/>
      <c r="NI514" s="106"/>
      <c r="NJ514" s="106"/>
      <c r="NK514" s="106"/>
      <c r="NL514" s="106"/>
      <c r="NM514" s="106"/>
      <c r="NN514" s="106"/>
      <c r="NO514" s="106"/>
      <c r="NP514" s="106"/>
      <c r="NQ514" s="106"/>
      <c r="NR514" s="106"/>
      <c r="NS514" s="106"/>
      <c r="NT514" s="106"/>
      <c r="NU514" s="106"/>
      <c r="NV514" s="106"/>
      <c r="NW514" s="106"/>
      <c r="NX514" s="106"/>
      <c r="NY514" s="106"/>
      <c r="NZ514" s="106"/>
      <c r="OA514" s="106"/>
      <c r="OB514" s="106"/>
      <c r="OC514" s="106"/>
      <c r="OD514" s="106"/>
      <c r="OE514" s="106"/>
      <c r="OF514" s="106"/>
      <c r="OG514" s="106"/>
      <c r="OH514" s="106"/>
      <c r="OI514" s="106"/>
      <c r="OJ514" s="106"/>
      <c r="OK514" s="106"/>
      <c r="OL514" s="106"/>
      <c r="OM514" s="106"/>
      <c r="ON514" s="106"/>
      <c r="OO514" s="106"/>
      <c r="OP514" s="106"/>
      <c r="OQ514" s="106"/>
      <c r="OR514" s="106"/>
      <c r="OS514" s="106"/>
      <c r="OT514" s="106"/>
      <c r="OU514" s="106"/>
      <c r="OV514" s="106"/>
      <c r="OW514" s="106"/>
      <c r="OX514" s="106"/>
      <c r="OY514" s="106"/>
      <c r="OZ514" s="106"/>
      <c r="PA514" s="106"/>
      <c r="PB514" s="106"/>
      <c r="PC514" s="106"/>
      <c r="PD514" s="106"/>
      <c r="PE514" s="106"/>
      <c r="PF514" s="106"/>
      <c r="PG514" s="106"/>
      <c r="PH514" s="106"/>
      <c r="PI514" s="106"/>
      <c r="PJ514" s="106"/>
      <c r="PK514" s="106"/>
      <c r="PL514" s="106"/>
      <c r="PM514" s="106"/>
      <c r="PN514" s="106"/>
      <c r="PO514" s="106"/>
      <c r="PP514" s="106"/>
      <c r="PQ514" s="106"/>
      <c r="PR514" s="106"/>
      <c r="PS514" s="106"/>
      <c r="PT514" s="106"/>
      <c r="PU514" s="106"/>
      <c r="PV514" s="106"/>
      <c r="PW514" s="106"/>
      <c r="PX514" s="106"/>
      <c r="PY514" s="106"/>
      <c r="PZ514" s="106"/>
      <c r="QA514" s="106"/>
      <c r="QB514" s="106"/>
      <c r="QC514" s="106"/>
      <c r="QD514" s="106"/>
      <c r="QE514" s="106"/>
      <c r="QF514" s="106"/>
      <c r="QG514" s="106"/>
      <c r="QH514" s="106"/>
      <c r="QI514" s="106"/>
      <c r="QJ514" s="106"/>
      <c r="QK514" s="106"/>
      <c r="QL514" s="106"/>
      <c r="QM514" s="106"/>
      <c r="QN514" s="106"/>
      <c r="QO514" s="106"/>
      <c r="QP514" s="106"/>
      <c r="QQ514" s="106"/>
      <c r="QR514" s="106"/>
      <c r="QS514" s="106"/>
      <c r="QT514" s="106"/>
      <c r="QU514" s="106"/>
      <c r="QV514" s="106"/>
      <c r="QW514" s="106"/>
      <c r="QX514" s="106"/>
      <c r="QY514" s="106"/>
      <c r="QZ514" s="106"/>
      <c r="RA514" s="106"/>
      <c r="RB514" s="106"/>
      <c r="RC514" s="106"/>
      <c r="RD514" s="106"/>
      <c r="RE514" s="106"/>
      <c r="RF514" s="106"/>
      <c r="RG514" s="106"/>
      <c r="RH514" s="106"/>
      <c r="RI514" s="106"/>
      <c r="RJ514" s="106"/>
      <c r="RK514" s="106"/>
      <c r="RL514" s="106"/>
      <c r="RM514" s="106"/>
      <c r="RN514" s="106"/>
      <c r="RO514" s="106"/>
      <c r="RP514" s="106"/>
      <c r="RQ514" s="106"/>
      <c r="RR514" s="106"/>
    </row>
    <row r="515" spans="1:486" x14ac:dyDescent="0.3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14"/>
      <c r="Q515" s="114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06"/>
      <c r="EZ515" s="106"/>
      <c r="FA515" s="106"/>
      <c r="FB515" s="106"/>
      <c r="FC515" s="106"/>
      <c r="FD515" s="106"/>
      <c r="FE515" s="106"/>
      <c r="FF515" s="106"/>
      <c r="FG515" s="106"/>
      <c r="FH515" s="106"/>
      <c r="FI515" s="106"/>
      <c r="FJ515" s="106"/>
      <c r="FK515" s="106"/>
      <c r="FL515" s="106"/>
      <c r="FM515" s="106"/>
      <c r="FN515" s="106"/>
      <c r="FO515" s="106"/>
      <c r="FP515" s="106"/>
      <c r="FQ515" s="106"/>
      <c r="FR515" s="106"/>
      <c r="FS515" s="106"/>
      <c r="FT515" s="106"/>
      <c r="FU515" s="106"/>
      <c r="FV515" s="106"/>
      <c r="FW515" s="106"/>
      <c r="FX515" s="106"/>
      <c r="FY515" s="106"/>
      <c r="FZ515" s="106"/>
      <c r="GA515" s="106"/>
      <c r="GB515" s="106"/>
      <c r="GC515" s="106"/>
      <c r="GD515" s="106"/>
      <c r="GE515" s="106"/>
      <c r="GF515" s="106"/>
      <c r="GG515" s="106"/>
      <c r="GH515" s="106"/>
      <c r="GI515" s="106"/>
      <c r="GJ515" s="106"/>
      <c r="GK515" s="106"/>
      <c r="GL515" s="106"/>
      <c r="GM515" s="106"/>
      <c r="GN515" s="106"/>
      <c r="GO515" s="106"/>
      <c r="GP515" s="106"/>
      <c r="GQ515" s="106"/>
      <c r="GR515" s="106"/>
      <c r="GS515" s="106"/>
      <c r="GT515" s="106"/>
      <c r="GU515" s="106"/>
      <c r="GV515" s="106"/>
      <c r="GW515" s="106"/>
      <c r="GX515" s="106"/>
      <c r="GY515" s="106"/>
      <c r="GZ515" s="106"/>
      <c r="HA515" s="106"/>
      <c r="HB515" s="106"/>
      <c r="HC515" s="106"/>
      <c r="HD515" s="106"/>
      <c r="HE515" s="106"/>
      <c r="HF515" s="106"/>
      <c r="HG515" s="106"/>
      <c r="HH515" s="106"/>
      <c r="HI515" s="106"/>
      <c r="HJ515" s="106"/>
      <c r="HK515" s="106"/>
      <c r="HL515" s="106"/>
      <c r="HM515" s="106"/>
      <c r="HN515" s="106"/>
      <c r="HO515" s="106"/>
      <c r="HP515" s="106"/>
      <c r="HQ515" s="106"/>
      <c r="HR515" s="106"/>
      <c r="HS515" s="106"/>
      <c r="HT515" s="106"/>
      <c r="HU515" s="106"/>
      <c r="HV515" s="106"/>
      <c r="HW515" s="106"/>
      <c r="HX515" s="106"/>
      <c r="HY515" s="106"/>
      <c r="HZ515" s="106"/>
      <c r="IA515" s="106"/>
      <c r="IB515" s="106"/>
      <c r="IC515" s="106"/>
      <c r="ID515" s="106"/>
      <c r="IE515" s="106"/>
      <c r="IF515" s="106"/>
      <c r="IG515" s="106"/>
      <c r="IH515" s="106"/>
      <c r="II515" s="106"/>
      <c r="IJ515" s="106"/>
      <c r="IK515" s="106"/>
      <c r="IL515" s="106"/>
      <c r="IM515" s="106"/>
      <c r="IN515" s="106"/>
      <c r="IO515" s="106"/>
      <c r="IP515" s="106"/>
      <c r="IQ515" s="106"/>
      <c r="IR515" s="106"/>
      <c r="IS515" s="106"/>
      <c r="IT515" s="106"/>
      <c r="IU515" s="106"/>
      <c r="IV515" s="106"/>
      <c r="IW515" s="106"/>
      <c r="IX515" s="106"/>
      <c r="IY515" s="106"/>
      <c r="IZ515" s="106"/>
      <c r="JA515" s="106"/>
      <c r="JB515" s="106"/>
      <c r="JC515" s="106"/>
      <c r="JD515" s="106"/>
      <c r="JE515" s="106"/>
      <c r="JF515" s="106"/>
      <c r="JG515" s="106"/>
      <c r="JH515" s="106"/>
      <c r="JI515" s="106"/>
      <c r="JJ515" s="106"/>
      <c r="JK515" s="106"/>
      <c r="JL515" s="106"/>
      <c r="JM515" s="106"/>
      <c r="JN515" s="106"/>
      <c r="JO515" s="106"/>
      <c r="JP515" s="106"/>
      <c r="JQ515" s="106"/>
      <c r="JR515" s="106"/>
      <c r="JS515" s="106"/>
      <c r="JT515" s="106"/>
      <c r="JU515" s="106"/>
      <c r="JV515" s="106"/>
      <c r="JW515" s="106"/>
      <c r="JX515" s="106"/>
      <c r="JY515" s="106"/>
      <c r="JZ515" s="106"/>
      <c r="KA515" s="106"/>
      <c r="KB515" s="106"/>
      <c r="KC515" s="106"/>
      <c r="KD515" s="106"/>
      <c r="KE515" s="106"/>
      <c r="KF515" s="106"/>
      <c r="KG515" s="106"/>
      <c r="KH515" s="106"/>
      <c r="KI515" s="106"/>
      <c r="KJ515" s="106"/>
      <c r="KK515" s="106"/>
      <c r="KL515" s="106"/>
      <c r="KM515" s="106"/>
      <c r="KN515" s="106"/>
      <c r="KO515" s="106"/>
      <c r="KP515" s="106"/>
      <c r="KQ515" s="106"/>
      <c r="KR515" s="106"/>
      <c r="KS515" s="106"/>
      <c r="KT515" s="106"/>
      <c r="KU515" s="106"/>
      <c r="KV515" s="106"/>
      <c r="KW515" s="106"/>
      <c r="KX515" s="106"/>
      <c r="KY515" s="106"/>
      <c r="KZ515" s="106"/>
      <c r="LA515" s="106"/>
      <c r="LB515" s="106"/>
      <c r="LC515" s="106"/>
      <c r="LD515" s="106"/>
      <c r="LE515" s="106"/>
      <c r="LF515" s="106"/>
      <c r="LG515" s="106"/>
      <c r="LH515" s="106"/>
      <c r="LI515" s="106"/>
      <c r="LJ515" s="106"/>
      <c r="LK515" s="106"/>
      <c r="LL515" s="106"/>
      <c r="LM515" s="106"/>
      <c r="LN515" s="106"/>
      <c r="LO515" s="106"/>
      <c r="LP515" s="106"/>
      <c r="LQ515" s="106"/>
      <c r="LR515" s="106"/>
      <c r="LS515" s="106"/>
      <c r="LT515" s="106"/>
      <c r="LU515" s="106"/>
      <c r="LV515" s="106"/>
      <c r="LW515" s="106"/>
      <c r="LX515" s="106"/>
      <c r="LY515" s="106"/>
      <c r="LZ515" s="106"/>
      <c r="MA515" s="106"/>
      <c r="MB515" s="106"/>
      <c r="MC515" s="106"/>
      <c r="MD515" s="106"/>
      <c r="ME515" s="106"/>
      <c r="MF515" s="106"/>
      <c r="MG515" s="106"/>
      <c r="MH515" s="106"/>
      <c r="MI515" s="106"/>
      <c r="MJ515" s="106"/>
      <c r="MK515" s="106"/>
      <c r="ML515" s="106"/>
      <c r="MM515" s="106"/>
      <c r="MN515" s="106"/>
      <c r="MO515" s="106"/>
      <c r="MP515" s="106"/>
      <c r="MQ515" s="106"/>
      <c r="MR515" s="106"/>
      <c r="MS515" s="106"/>
      <c r="MT515" s="106"/>
      <c r="MU515" s="106"/>
      <c r="MV515" s="106"/>
      <c r="MW515" s="106"/>
      <c r="MX515" s="106"/>
      <c r="MY515" s="106"/>
      <c r="MZ515" s="106"/>
      <c r="NA515" s="106"/>
      <c r="NB515" s="106"/>
      <c r="NC515" s="106"/>
      <c r="ND515" s="106"/>
      <c r="NE515" s="106"/>
      <c r="NF515" s="106"/>
      <c r="NG515" s="106"/>
      <c r="NH515" s="106"/>
      <c r="NI515" s="106"/>
      <c r="NJ515" s="106"/>
      <c r="NK515" s="106"/>
      <c r="NL515" s="106"/>
      <c r="NM515" s="106"/>
      <c r="NN515" s="106"/>
      <c r="NO515" s="106"/>
      <c r="NP515" s="106"/>
      <c r="NQ515" s="106"/>
      <c r="NR515" s="106"/>
      <c r="NS515" s="106"/>
      <c r="NT515" s="106"/>
      <c r="NU515" s="106"/>
      <c r="NV515" s="106"/>
      <c r="NW515" s="106"/>
      <c r="NX515" s="106"/>
      <c r="NY515" s="106"/>
      <c r="NZ515" s="106"/>
      <c r="OA515" s="106"/>
      <c r="OB515" s="106"/>
      <c r="OC515" s="106"/>
      <c r="OD515" s="106"/>
      <c r="OE515" s="106"/>
      <c r="OF515" s="106"/>
      <c r="OG515" s="106"/>
      <c r="OH515" s="106"/>
      <c r="OI515" s="106"/>
      <c r="OJ515" s="106"/>
      <c r="OK515" s="106"/>
      <c r="OL515" s="106"/>
      <c r="OM515" s="106"/>
      <c r="ON515" s="106"/>
      <c r="OO515" s="106"/>
      <c r="OP515" s="106"/>
      <c r="OQ515" s="106"/>
      <c r="OR515" s="106"/>
      <c r="OS515" s="106"/>
      <c r="OT515" s="106"/>
      <c r="OU515" s="106"/>
      <c r="OV515" s="106"/>
      <c r="OW515" s="106"/>
      <c r="OX515" s="106"/>
      <c r="OY515" s="106"/>
      <c r="OZ515" s="106"/>
      <c r="PA515" s="106"/>
      <c r="PB515" s="106"/>
      <c r="PC515" s="106"/>
      <c r="PD515" s="106"/>
      <c r="PE515" s="106"/>
      <c r="PF515" s="106"/>
      <c r="PG515" s="106"/>
      <c r="PH515" s="106"/>
      <c r="PI515" s="106"/>
      <c r="PJ515" s="106"/>
      <c r="PK515" s="106"/>
      <c r="PL515" s="106"/>
      <c r="PM515" s="106"/>
      <c r="PN515" s="106"/>
      <c r="PO515" s="106"/>
      <c r="PP515" s="106"/>
      <c r="PQ515" s="106"/>
      <c r="PR515" s="106"/>
      <c r="PS515" s="106"/>
      <c r="PT515" s="106"/>
      <c r="PU515" s="106"/>
      <c r="PV515" s="106"/>
      <c r="PW515" s="106"/>
      <c r="PX515" s="106"/>
      <c r="PY515" s="106"/>
      <c r="PZ515" s="106"/>
      <c r="QA515" s="106"/>
      <c r="QB515" s="106"/>
      <c r="QC515" s="106"/>
      <c r="QD515" s="106"/>
      <c r="QE515" s="106"/>
      <c r="QF515" s="106"/>
      <c r="QG515" s="106"/>
      <c r="QH515" s="106"/>
      <c r="QI515" s="106"/>
      <c r="QJ515" s="106"/>
      <c r="QK515" s="106"/>
      <c r="QL515" s="106"/>
      <c r="QM515" s="106"/>
      <c r="QN515" s="106"/>
      <c r="QO515" s="106"/>
      <c r="QP515" s="106"/>
      <c r="QQ515" s="106"/>
      <c r="QR515" s="106"/>
      <c r="QS515" s="106"/>
      <c r="QT515" s="106"/>
      <c r="QU515" s="106"/>
      <c r="QV515" s="106"/>
      <c r="QW515" s="106"/>
      <c r="QX515" s="106"/>
      <c r="QY515" s="106"/>
      <c r="QZ515" s="106"/>
      <c r="RA515" s="106"/>
      <c r="RB515" s="106"/>
      <c r="RC515" s="106"/>
      <c r="RD515" s="106"/>
      <c r="RE515" s="106"/>
      <c r="RF515" s="106"/>
      <c r="RG515" s="106"/>
      <c r="RH515" s="106"/>
      <c r="RI515" s="106"/>
      <c r="RJ515" s="106"/>
      <c r="RK515" s="106"/>
      <c r="RL515" s="106"/>
      <c r="RM515" s="106"/>
      <c r="RN515" s="106"/>
      <c r="RO515" s="106"/>
      <c r="RP515" s="106"/>
      <c r="RQ515" s="106"/>
      <c r="RR515" s="106"/>
    </row>
    <row r="516" spans="1:486" x14ac:dyDescent="0.3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14"/>
      <c r="Q516" s="114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06"/>
      <c r="EZ516" s="106"/>
      <c r="FA516" s="106"/>
      <c r="FB516" s="106"/>
      <c r="FC516" s="106"/>
      <c r="FD516" s="106"/>
      <c r="FE516" s="106"/>
      <c r="FF516" s="106"/>
      <c r="FG516" s="106"/>
      <c r="FH516" s="106"/>
      <c r="FI516" s="106"/>
      <c r="FJ516" s="106"/>
      <c r="FK516" s="106"/>
      <c r="FL516" s="106"/>
      <c r="FM516" s="106"/>
      <c r="FN516" s="106"/>
      <c r="FO516" s="106"/>
      <c r="FP516" s="106"/>
      <c r="FQ516" s="106"/>
      <c r="FR516" s="106"/>
      <c r="FS516" s="106"/>
      <c r="FT516" s="106"/>
      <c r="FU516" s="106"/>
      <c r="FV516" s="106"/>
      <c r="FW516" s="106"/>
      <c r="FX516" s="106"/>
      <c r="FY516" s="106"/>
      <c r="FZ516" s="106"/>
      <c r="GA516" s="106"/>
      <c r="GB516" s="106"/>
      <c r="GC516" s="106"/>
      <c r="GD516" s="106"/>
      <c r="GE516" s="106"/>
      <c r="GF516" s="106"/>
      <c r="GG516" s="106"/>
      <c r="GH516" s="106"/>
      <c r="GI516" s="106"/>
      <c r="GJ516" s="106"/>
      <c r="GK516" s="106"/>
      <c r="GL516" s="106"/>
      <c r="GM516" s="106"/>
      <c r="GN516" s="106"/>
      <c r="GO516" s="106"/>
      <c r="GP516" s="106"/>
      <c r="GQ516" s="106"/>
      <c r="GR516" s="106"/>
      <c r="GS516" s="106"/>
      <c r="GT516" s="106"/>
      <c r="GU516" s="106"/>
      <c r="GV516" s="106"/>
      <c r="GW516" s="106"/>
      <c r="GX516" s="106"/>
      <c r="GY516" s="106"/>
      <c r="GZ516" s="106"/>
      <c r="HA516" s="106"/>
      <c r="HB516" s="106"/>
      <c r="HC516" s="106"/>
      <c r="HD516" s="106"/>
      <c r="HE516" s="106"/>
      <c r="HF516" s="106"/>
      <c r="HG516" s="106"/>
      <c r="HH516" s="106"/>
      <c r="HI516" s="106"/>
      <c r="HJ516" s="106"/>
      <c r="HK516" s="106"/>
      <c r="HL516" s="106"/>
      <c r="HM516" s="106"/>
      <c r="HN516" s="106"/>
      <c r="HO516" s="106"/>
      <c r="HP516" s="106"/>
      <c r="HQ516" s="106"/>
      <c r="HR516" s="106"/>
      <c r="HS516" s="106"/>
      <c r="HT516" s="106"/>
      <c r="HU516" s="106"/>
      <c r="HV516" s="106"/>
      <c r="HW516" s="106"/>
      <c r="HX516" s="106"/>
      <c r="HY516" s="106"/>
      <c r="HZ516" s="106"/>
      <c r="IA516" s="106"/>
      <c r="IB516" s="106"/>
      <c r="IC516" s="106"/>
      <c r="ID516" s="106"/>
      <c r="IE516" s="106"/>
      <c r="IF516" s="106"/>
      <c r="IG516" s="106"/>
      <c r="IH516" s="106"/>
      <c r="II516" s="106"/>
      <c r="IJ516" s="106"/>
      <c r="IK516" s="106"/>
      <c r="IL516" s="106"/>
      <c r="IM516" s="106"/>
      <c r="IN516" s="106"/>
      <c r="IO516" s="106"/>
      <c r="IP516" s="106"/>
      <c r="IQ516" s="106"/>
      <c r="IR516" s="106"/>
      <c r="IS516" s="106"/>
      <c r="IT516" s="106"/>
      <c r="IU516" s="106"/>
      <c r="IV516" s="106"/>
      <c r="IW516" s="106"/>
      <c r="IX516" s="106"/>
      <c r="IY516" s="106"/>
      <c r="IZ516" s="106"/>
      <c r="JA516" s="106"/>
      <c r="JB516" s="106"/>
      <c r="JC516" s="106"/>
      <c r="JD516" s="106"/>
      <c r="JE516" s="106"/>
      <c r="JF516" s="106"/>
      <c r="JG516" s="106"/>
      <c r="JH516" s="106"/>
      <c r="JI516" s="106"/>
      <c r="JJ516" s="106"/>
      <c r="JK516" s="106"/>
      <c r="JL516" s="106"/>
      <c r="JM516" s="106"/>
      <c r="JN516" s="106"/>
      <c r="JO516" s="106"/>
      <c r="JP516" s="106"/>
      <c r="JQ516" s="106"/>
      <c r="JR516" s="106"/>
      <c r="JS516" s="106"/>
      <c r="JT516" s="106"/>
      <c r="JU516" s="106"/>
      <c r="JV516" s="106"/>
      <c r="JW516" s="106"/>
      <c r="JX516" s="106"/>
      <c r="JY516" s="106"/>
      <c r="JZ516" s="106"/>
      <c r="KA516" s="106"/>
      <c r="KB516" s="106"/>
      <c r="KC516" s="106"/>
      <c r="KD516" s="106"/>
      <c r="KE516" s="106"/>
      <c r="KF516" s="106"/>
      <c r="KG516" s="106"/>
      <c r="KH516" s="106"/>
      <c r="KI516" s="106"/>
      <c r="KJ516" s="106"/>
      <c r="KK516" s="106"/>
      <c r="KL516" s="106"/>
      <c r="KM516" s="106"/>
      <c r="KN516" s="106"/>
      <c r="KO516" s="106"/>
      <c r="KP516" s="106"/>
      <c r="KQ516" s="106"/>
      <c r="KR516" s="106"/>
      <c r="KS516" s="106"/>
      <c r="KT516" s="106"/>
      <c r="KU516" s="106"/>
      <c r="KV516" s="106"/>
      <c r="KW516" s="106"/>
      <c r="KX516" s="106"/>
      <c r="KY516" s="106"/>
      <c r="KZ516" s="106"/>
      <c r="LA516" s="106"/>
      <c r="LB516" s="106"/>
      <c r="LC516" s="106"/>
      <c r="LD516" s="106"/>
      <c r="LE516" s="106"/>
      <c r="LF516" s="106"/>
      <c r="LG516" s="106"/>
      <c r="LH516" s="106"/>
      <c r="LI516" s="106"/>
      <c r="LJ516" s="106"/>
      <c r="LK516" s="106"/>
      <c r="LL516" s="106"/>
      <c r="LM516" s="106"/>
      <c r="LN516" s="106"/>
      <c r="LO516" s="106"/>
      <c r="LP516" s="106"/>
      <c r="LQ516" s="106"/>
      <c r="LR516" s="106"/>
      <c r="LS516" s="106"/>
      <c r="LT516" s="106"/>
      <c r="LU516" s="106"/>
      <c r="LV516" s="106"/>
      <c r="LW516" s="106"/>
      <c r="LX516" s="106"/>
      <c r="LY516" s="106"/>
      <c r="LZ516" s="106"/>
      <c r="MA516" s="106"/>
      <c r="MB516" s="106"/>
      <c r="MC516" s="106"/>
      <c r="MD516" s="106"/>
      <c r="ME516" s="106"/>
      <c r="MF516" s="106"/>
      <c r="MG516" s="106"/>
      <c r="MH516" s="106"/>
      <c r="MI516" s="106"/>
      <c r="MJ516" s="106"/>
      <c r="MK516" s="106"/>
      <c r="ML516" s="106"/>
      <c r="MM516" s="106"/>
      <c r="MN516" s="106"/>
      <c r="MO516" s="106"/>
      <c r="MP516" s="106"/>
      <c r="MQ516" s="106"/>
      <c r="MR516" s="106"/>
      <c r="MS516" s="106"/>
      <c r="MT516" s="106"/>
      <c r="MU516" s="106"/>
      <c r="MV516" s="106"/>
      <c r="MW516" s="106"/>
      <c r="MX516" s="106"/>
      <c r="MY516" s="106"/>
      <c r="MZ516" s="106"/>
      <c r="NA516" s="106"/>
      <c r="NB516" s="106"/>
      <c r="NC516" s="106"/>
      <c r="ND516" s="106"/>
      <c r="NE516" s="106"/>
      <c r="NF516" s="106"/>
      <c r="NG516" s="106"/>
      <c r="NH516" s="106"/>
      <c r="NI516" s="106"/>
      <c r="NJ516" s="106"/>
      <c r="NK516" s="106"/>
      <c r="NL516" s="106"/>
      <c r="NM516" s="106"/>
      <c r="NN516" s="106"/>
      <c r="NO516" s="106"/>
      <c r="NP516" s="106"/>
      <c r="NQ516" s="106"/>
      <c r="NR516" s="106"/>
      <c r="NS516" s="106"/>
      <c r="NT516" s="106"/>
      <c r="NU516" s="106"/>
      <c r="NV516" s="106"/>
      <c r="NW516" s="106"/>
      <c r="NX516" s="106"/>
      <c r="NY516" s="106"/>
      <c r="NZ516" s="106"/>
      <c r="OA516" s="106"/>
      <c r="OB516" s="106"/>
      <c r="OC516" s="106"/>
      <c r="OD516" s="106"/>
      <c r="OE516" s="106"/>
      <c r="OF516" s="106"/>
      <c r="OG516" s="106"/>
      <c r="OH516" s="106"/>
      <c r="OI516" s="106"/>
      <c r="OJ516" s="106"/>
      <c r="OK516" s="106"/>
      <c r="OL516" s="106"/>
      <c r="OM516" s="106"/>
      <c r="ON516" s="106"/>
      <c r="OO516" s="106"/>
      <c r="OP516" s="106"/>
      <c r="OQ516" s="106"/>
      <c r="OR516" s="106"/>
      <c r="OS516" s="106"/>
      <c r="OT516" s="106"/>
      <c r="OU516" s="106"/>
      <c r="OV516" s="106"/>
      <c r="OW516" s="106"/>
      <c r="OX516" s="106"/>
      <c r="OY516" s="106"/>
      <c r="OZ516" s="106"/>
      <c r="PA516" s="106"/>
      <c r="PB516" s="106"/>
      <c r="PC516" s="106"/>
      <c r="PD516" s="106"/>
      <c r="PE516" s="106"/>
      <c r="PF516" s="106"/>
      <c r="PG516" s="106"/>
      <c r="PH516" s="106"/>
      <c r="PI516" s="106"/>
      <c r="PJ516" s="106"/>
      <c r="PK516" s="106"/>
      <c r="PL516" s="106"/>
      <c r="PM516" s="106"/>
      <c r="PN516" s="106"/>
      <c r="PO516" s="106"/>
      <c r="PP516" s="106"/>
      <c r="PQ516" s="106"/>
      <c r="PR516" s="106"/>
      <c r="PS516" s="106"/>
      <c r="PT516" s="106"/>
      <c r="PU516" s="106"/>
      <c r="PV516" s="106"/>
      <c r="PW516" s="106"/>
      <c r="PX516" s="106"/>
      <c r="PY516" s="106"/>
      <c r="PZ516" s="106"/>
      <c r="QA516" s="106"/>
      <c r="QB516" s="106"/>
      <c r="QC516" s="106"/>
      <c r="QD516" s="106"/>
      <c r="QE516" s="106"/>
      <c r="QF516" s="106"/>
      <c r="QG516" s="106"/>
      <c r="QH516" s="106"/>
      <c r="QI516" s="106"/>
      <c r="QJ516" s="106"/>
      <c r="QK516" s="106"/>
      <c r="QL516" s="106"/>
      <c r="QM516" s="106"/>
      <c r="QN516" s="106"/>
      <c r="QO516" s="106"/>
      <c r="QP516" s="106"/>
      <c r="QQ516" s="106"/>
      <c r="QR516" s="106"/>
      <c r="QS516" s="106"/>
      <c r="QT516" s="106"/>
      <c r="QU516" s="106"/>
      <c r="QV516" s="106"/>
      <c r="QW516" s="106"/>
      <c r="QX516" s="106"/>
      <c r="QY516" s="106"/>
      <c r="QZ516" s="106"/>
      <c r="RA516" s="106"/>
      <c r="RB516" s="106"/>
      <c r="RC516" s="106"/>
      <c r="RD516" s="106"/>
      <c r="RE516" s="106"/>
      <c r="RF516" s="106"/>
      <c r="RG516" s="106"/>
      <c r="RH516" s="106"/>
      <c r="RI516" s="106"/>
      <c r="RJ516" s="106"/>
      <c r="RK516" s="106"/>
      <c r="RL516" s="106"/>
      <c r="RM516" s="106"/>
      <c r="RN516" s="106"/>
      <c r="RO516" s="106"/>
      <c r="RP516" s="106"/>
      <c r="RQ516" s="106"/>
      <c r="RR516" s="106"/>
    </row>
    <row r="517" spans="1:486" x14ac:dyDescent="0.3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14"/>
      <c r="Q517" s="114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06"/>
      <c r="EZ517" s="106"/>
      <c r="FA517" s="106"/>
      <c r="FB517" s="106"/>
      <c r="FC517" s="106"/>
      <c r="FD517" s="106"/>
      <c r="FE517" s="106"/>
      <c r="FF517" s="106"/>
      <c r="FG517" s="106"/>
      <c r="FH517" s="106"/>
      <c r="FI517" s="106"/>
      <c r="FJ517" s="106"/>
      <c r="FK517" s="106"/>
      <c r="FL517" s="106"/>
      <c r="FM517" s="106"/>
      <c r="FN517" s="106"/>
      <c r="FO517" s="106"/>
      <c r="FP517" s="106"/>
      <c r="FQ517" s="106"/>
      <c r="FR517" s="106"/>
      <c r="FS517" s="106"/>
      <c r="FT517" s="106"/>
      <c r="FU517" s="106"/>
      <c r="FV517" s="106"/>
      <c r="FW517" s="106"/>
      <c r="FX517" s="106"/>
      <c r="FY517" s="106"/>
      <c r="FZ517" s="106"/>
      <c r="GA517" s="106"/>
      <c r="GB517" s="106"/>
      <c r="GC517" s="106"/>
      <c r="GD517" s="106"/>
      <c r="GE517" s="106"/>
      <c r="GF517" s="106"/>
      <c r="GG517" s="106"/>
      <c r="GH517" s="106"/>
      <c r="GI517" s="106"/>
      <c r="GJ517" s="106"/>
      <c r="GK517" s="106"/>
      <c r="GL517" s="106"/>
      <c r="GM517" s="106"/>
      <c r="GN517" s="106"/>
      <c r="GO517" s="106"/>
      <c r="GP517" s="106"/>
      <c r="GQ517" s="106"/>
      <c r="GR517" s="106"/>
      <c r="GS517" s="106"/>
      <c r="GT517" s="106"/>
      <c r="GU517" s="106"/>
      <c r="GV517" s="106"/>
      <c r="GW517" s="106"/>
      <c r="GX517" s="106"/>
      <c r="GY517" s="106"/>
      <c r="GZ517" s="106"/>
      <c r="HA517" s="106"/>
      <c r="HB517" s="106"/>
      <c r="HC517" s="106"/>
      <c r="HD517" s="106"/>
      <c r="HE517" s="106"/>
      <c r="HF517" s="106"/>
      <c r="HG517" s="106"/>
      <c r="HH517" s="106"/>
      <c r="HI517" s="106"/>
      <c r="HJ517" s="106"/>
      <c r="HK517" s="106"/>
      <c r="HL517" s="106"/>
      <c r="HM517" s="106"/>
      <c r="HN517" s="106"/>
      <c r="HO517" s="106"/>
      <c r="HP517" s="106"/>
      <c r="HQ517" s="106"/>
      <c r="HR517" s="106"/>
      <c r="HS517" s="106"/>
      <c r="HT517" s="106"/>
      <c r="HU517" s="106"/>
      <c r="HV517" s="106"/>
      <c r="HW517" s="106"/>
      <c r="HX517" s="106"/>
      <c r="HY517" s="106"/>
      <c r="HZ517" s="106"/>
      <c r="IA517" s="106"/>
      <c r="IB517" s="106"/>
      <c r="IC517" s="106"/>
      <c r="ID517" s="106"/>
      <c r="IE517" s="106"/>
      <c r="IF517" s="106"/>
      <c r="IG517" s="106"/>
      <c r="IH517" s="106"/>
      <c r="II517" s="106"/>
      <c r="IJ517" s="106"/>
      <c r="IK517" s="106"/>
      <c r="IL517" s="106"/>
      <c r="IM517" s="106"/>
      <c r="IN517" s="106"/>
      <c r="IO517" s="106"/>
      <c r="IP517" s="106"/>
      <c r="IQ517" s="106"/>
      <c r="IR517" s="106"/>
      <c r="IS517" s="106"/>
      <c r="IT517" s="106"/>
      <c r="IU517" s="106"/>
      <c r="IV517" s="106"/>
      <c r="IW517" s="106"/>
      <c r="IX517" s="106"/>
      <c r="IY517" s="106"/>
      <c r="IZ517" s="106"/>
      <c r="JA517" s="106"/>
      <c r="JB517" s="106"/>
      <c r="JC517" s="106"/>
      <c r="JD517" s="106"/>
      <c r="JE517" s="106"/>
      <c r="JF517" s="106"/>
      <c r="JG517" s="106"/>
      <c r="JH517" s="106"/>
      <c r="JI517" s="106"/>
      <c r="JJ517" s="106"/>
      <c r="JK517" s="106"/>
      <c r="JL517" s="106"/>
      <c r="JM517" s="106"/>
      <c r="JN517" s="106"/>
      <c r="JO517" s="106"/>
      <c r="JP517" s="106"/>
      <c r="JQ517" s="106"/>
      <c r="JR517" s="106"/>
      <c r="JS517" s="106"/>
      <c r="JT517" s="106"/>
      <c r="JU517" s="106"/>
      <c r="JV517" s="106"/>
      <c r="JW517" s="106"/>
      <c r="JX517" s="106"/>
      <c r="JY517" s="106"/>
      <c r="JZ517" s="106"/>
      <c r="KA517" s="106"/>
      <c r="KB517" s="106"/>
      <c r="KC517" s="106"/>
      <c r="KD517" s="106"/>
      <c r="KE517" s="106"/>
      <c r="KF517" s="106"/>
      <c r="KG517" s="106"/>
      <c r="KH517" s="106"/>
      <c r="KI517" s="106"/>
      <c r="KJ517" s="106"/>
      <c r="KK517" s="106"/>
      <c r="KL517" s="106"/>
      <c r="KM517" s="106"/>
      <c r="KN517" s="106"/>
      <c r="KO517" s="106"/>
      <c r="KP517" s="106"/>
      <c r="KQ517" s="106"/>
      <c r="KR517" s="106"/>
      <c r="KS517" s="106"/>
      <c r="KT517" s="106"/>
      <c r="KU517" s="106"/>
      <c r="KV517" s="106"/>
      <c r="KW517" s="106"/>
      <c r="KX517" s="106"/>
      <c r="KY517" s="106"/>
      <c r="KZ517" s="106"/>
      <c r="LA517" s="106"/>
      <c r="LB517" s="106"/>
      <c r="LC517" s="106"/>
      <c r="LD517" s="106"/>
      <c r="LE517" s="106"/>
      <c r="LF517" s="106"/>
      <c r="LG517" s="106"/>
      <c r="LH517" s="106"/>
      <c r="LI517" s="106"/>
      <c r="LJ517" s="106"/>
      <c r="LK517" s="106"/>
      <c r="LL517" s="106"/>
      <c r="LM517" s="106"/>
      <c r="LN517" s="106"/>
      <c r="LO517" s="106"/>
      <c r="LP517" s="106"/>
      <c r="LQ517" s="106"/>
      <c r="LR517" s="106"/>
      <c r="LS517" s="106"/>
      <c r="LT517" s="106"/>
      <c r="LU517" s="106"/>
      <c r="LV517" s="106"/>
      <c r="LW517" s="106"/>
      <c r="LX517" s="106"/>
      <c r="LY517" s="106"/>
      <c r="LZ517" s="106"/>
      <c r="MA517" s="106"/>
      <c r="MB517" s="106"/>
      <c r="MC517" s="106"/>
      <c r="MD517" s="106"/>
      <c r="ME517" s="106"/>
      <c r="MF517" s="106"/>
      <c r="MG517" s="106"/>
      <c r="MH517" s="106"/>
      <c r="MI517" s="106"/>
      <c r="MJ517" s="106"/>
      <c r="MK517" s="106"/>
      <c r="ML517" s="106"/>
      <c r="MM517" s="106"/>
      <c r="MN517" s="106"/>
      <c r="MO517" s="106"/>
      <c r="MP517" s="106"/>
      <c r="MQ517" s="106"/>
      <c r="MR517" s="106"/>
      <c r="MS517" s="106"/>
      <c r="MT517" s="106"/>
      <c r="MU517" s="106"/>
      <c r="MV517" s="106"/>
      <c r="MW517" s="106"/>
      <c r="MX517" s="106"/>
      <c r="MY517" s="106"/>
      <c r="MZ517" s="106"/>
      <c r="NA517" s="106"/>
      <c r="NB517" s="106"/>
      <c r="NC517" s="106"/>
      <c r="ND517" s="106"/>
      <c r="NE517" s="106"/>
      <c r="NF517" s="106"/>
      <c r="NG517" s="106"/>
      <c r="NH517" s="106"/>
      <c r="NI517" s="106"/>
      <c r="NJ517" s="106"/>
      <c r="NK517" s="106"/>
      <c r="NL517" s="106"/>
      <c r="NM517" s="106"/>
      <c r="NN517" s="106"/>
      <c r="NO517" s="106"/>
      <c r="NP517" s="106"/>
      <c r="NQ517" s="106"/>
      <c r="NR517" s="106"/>
      <c r="NS517" s="106"/>
      <c r="NT517" s="106"/>
      <c r="NU517" s="106"/>
      <c r="NV517" s="106"/>
      <c r="NW517" s="106"/>
      <c r="NX517" s="106"/>
      <c r="NY517" s="106"/>
      <c r="NZ517" s="106"/>
      <c r="OA517" s="106"/>
      <c r="OB517" s="106"/>
      <c r="OC517" s="106"/>
      <c r="OD517" s="106"/>
      <c r="OE517" s="106"/>
      <c r="OF517" s="106"/>
      <c r="OG517" s="106"/>
      <c r="OH517" s="106"/>
      <c r="OI517" s="106"/>
      <c r="OJ517" s="106"/>
      <c r="OK517" s="106"/>
      <c r="OL517" s="106"/>
      <c r="OM517" s="106"/>
      <c r="ON517" s="106"/>
      <c r="OO517" s="106"/>
      <c r="OP517" s="106"/>
      <c r="OQ517" s="106"/>
      <c r="OR517" s="106"/>
      <c r="OS517" s="106"/>
      <c r="OT517" s="106"/>
      <c r="OU517" s="106"/>
      <c r="OV517" s="106"/>
      <c r="OW517" s="106"/>
      <c r="OX517" s="106"/>
      <c r="OY517" s="106"/>
      <c r="OZ517" s="106"/>
      <c r="PA517" s="106"/>
      <c r="PB517" s="106"/>
      <c r="PC517" s="106"/>
      <c r="PD517" s="106"/>
      <c r="PE517" s="106"/>
      <c r="PF517" s="106"/>
      <c r="PG517" s="106"/>
      <c r="PH517" s="106"/>
      <c r="PI517" s="106"/>
      <c r="PJ517" s="106"/>
      <c r="PK517" s="106"/>
      <c r="PL517" s="106"/>
      <c r="PM517" s="106"/>
      <c r="PN517" s="106"/>
      <c r="PO517" s="106"/>
      <c r="PP517" s="106"/>
      <c r="PQ517" s="106"/>
      <c r="PR517" s="106"/>
      <c r="PS517" s="106"/>
      <c r="PT517" s="106"/>
      <c r="PU517" s="106"/>
      <c r="PV517" s="106"/>
      <c r="PW517" s="106"/>
      <c r="PX517" s="106"/>
      <c r="PY517" s="106"/>
      <c r="PZ517" s="106"/>
      <c r="QA517" s="106"/>
      <c r="QB517" s="106"/>
      <c r="QC517" s="106"/>
      <c r="QD517" s="106"/>
      <c r="QE517" s="106"/>
      <c r="QF517" s="106"/>
      <c r="QG517" s="106"/>
      <c r="QH517" s="106"/>
      <c r="QI517" s="106"/>
      <c r="QJ517" s="106"/>
      <c r="QK517" s="106"/>
      <c r="QL517" s="106"/>
      <c r="QM517" s="106"/>
      <c r="QN517" s="106"/>
      <c r="QO517" s="106"/>
      <c r="QP517" s="106"/>
      <c r="QQ517" s="106"/>
      <c r="QR517" s="106"/>
      <c r="QS517" s="106"/>
      <c r="QT517" s="106"/>
      <c r="QU517" s="106"/>
      <c r="QV517" s="106"/>
      <c r="QW517" s="106"/>
      <c r="QX517" s="106"/>
      <c r="QY517" s="106"/>
      <c r="QZ517" s="106"/>
      <c r="RA517" s="106"/>
      <c r="RB517" s="106"/>
      <c r="RC517" s="106"/>
      <c r="RD517" s="106"/>
      <c r="RE517" s="106"/>
      <c r="RF517" s="106"/>
      <c r="RG517" s="106"/>
      <c r="RH517" s="106"/>
      <c r="RI517" s="106"/>
      <c r="RJ517" s="106"/>
      <c r="RK517" s="106"/>
      <c r="RL517" s="106"/>
      <c r="RM517" s="106"/>
      <c r="RN517" s="106"/>
      <c r="RO517" s="106"/>
      <c r="RP517" s="106"/>
      <c r="RQ517" s="106"/>
      <c r="RR517" s="106"/>
    </row>
    <row r="518" spans="1:486" x14ac:dyDescent="0.3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14"/>
      <c r="Q518" s="114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06"/>
      <c r="EZ518" s="106"/>
      <c r="FA518" s="106"/>
      <c r="FB518" s="106"/>
      <c r="FC518" s="106"/>
      <c r="FD518" s="106"/>
      <c r="FE518" s="106"/>
      <c r="FF518" s="106"/>
      <c r="FG518" s="106"/>
      <c r="FH518" s="106"/>
      <c r="FI518" s="106"/>
      <c r="FJ518" s="106"/>
      <c r="FK518" s="106"/>
      <c r="FL518" s="106"/>
      <c r="FM518" s="106"/>
      <c r="FN518" s="106"/>
      <c r="FO518" s="106"/>
      <c r="FP518" s="106"/>
      <c r="FQ518" s="106"/>
      <c r="FR518" s="106"/>
      <c r="FS518" s="106"/>
      <c r="FT518" s="106"/>
      <c r="FU518" s="106"/>
      <c r="FV518" s="106"/>
      <c r="FW518" s="106"/>
      <c r="FX518" s="106"/>
      <c r="FY518" s="106"/>
      <c r="FZ518" s="106"/>
      <c r="GA518" s="106"/>
      <c r="GB518" s="106"/>
      <c r="GC518" s="106"/>
      <c r="GD518" s="106"/>
      <c r="GE518" s="106"/>
      <c r="GF518" s="106"/>
      <c r="GG518" s="106"/>
      <c r="GH518" s="106"/>
      <c r="GI518" s="106"/>
      <c r="GJ518" s="106"/>
      <c r="GK518" s="106"/>
      <c r="GL518" s="106"/>
      <c r="GM518" s="106"/>
      <c r="GN518" s="106"/>
      <c r="GO518" s="106"/>
      <c r="GP518" s="106"/>
      <c r="GQ518" s="106"/>
      <c r="GR518" s="106"/>
      <c r="GS518" s="106"/>
      <c r="GT518" s="106"/>
      <c r="GU518" s="106"/>
      <c r="GV518" s="106"/>
      <c r="GW518" s="106"/>
      <c r="GX518" s="106"/>
      <c r="GY518" s="106"/>
      <c r="GZ518" s="106"/>
      <c r="HA518" s="106"/>
      <c r="HB518" s="106"/>
      <c r="HC518" s="106"/>
      <c r="HD518" s="106"/>
      <c r="HE518" s="106"/>
      <c r="HF518" s="106"/>
      <c r="HG518" s="106"/>
      <c r="HH518" s="106"/>
      <c r="HI518" s="106"/>
      <c r="HJ518" s="106"/>
      <c r="HK518" s="106"/>
      <c r="HL518" s="106"/>
      <c r="HM518" s="106"/>
      <c r="HN518" s="106"/>
      <c r="HO518" s="106"/>
      <c r="HP518" s="106"/>
      <c r="HQ518" s="106"/>
      <c r="HR518" s="106"/>
      <c r="HS518" s="106"/>
      <c r="HT518" s="106"/>
      <c r="HU518" s="106"/>
      <c r="HV518" s="106"/>
      <c r="HW518" s="106"/>
      <c r="HX518" s="106"/>
      <c r="HY518" s="106"/>
      <c r="HZ518" s="106"/>
      <c r="IA518" s="106"/>
      <c r="IB518" s="106"/>
      <c r="IC518" s="106"/>
      <c r="ID518" s="106"/>
      <c r="IE518" s="106"/>
      <c r="IF518" s="106"/>
      <c r="IG518" s="106"/>
      <c r="IH518" s="106"/>
      <c r="II518" s="106"/>
      <c r="IJ518" s="106"/>
      <c r="IK518" s="106"/>
      <c r="IL518" s="106"/>
      <c r="IM518" s="106"/>
      <c r="IN518" s="106"/>
      <c r="IO518" s="106"/>
      <c r="IP518" s="106"/>
      <c r="IQ518" s="106"/>
      <c r="IR518" s="106"/>
      <c r="IS518" s="106"/>
      <c r="IT518" s="106"/>
      <c r="IU518" s="106"/>
      <c r="IV518" s="106"/>
      <c r="IW518" s="106"/>
      <c r="IX518" s="106"/>
      <c r="IY518" s="106"/>
      <c r="IZ518" s="106"/>
      <c r="JA518" s="106"/>
      <c r="JB518" s="106"/>
      <c r="JC518" s="106"/>
      <c r="JD518" s="106"/>
      <c r="JE518" s="106"/>
      <c r="JF518" s="106"/>
      <c r="JG518" s="106"/>
      <c r="JH518" s="106"/>
      <c r="JI518" s="106"/>
      <c r="JJ518" s="106"/>
      <c r="JK518" s="106"/>
      <c r="JL518" s="106"/>
      <c r="JM518" s="106"/>
      <c r="JN518" s="106"/>
      <c r="JO518" s="106"/>
      <c r="JP518" s="106"/>
      <c r="JQ518" s="106"/>
      <c r="JR518" s="106"/>
      <c r="JS518" s="106"/>
      <c r="JT518" s="106"/>
      <c r="JU518" s="106"/>
      <c r="JV518" s="106"/>
      <c r="JW518" s="106"/>
      <c r="JX518" s="106"/>
      <c r="JY518" s="106"/>
      <c r="JZ518" s="106"/>
      <c r="KA518" s="106"/>
      <c r="KB518" s="106"/>
      <c r="KC518" s="106"/>
      <c r="KD518" s="106"/>
      <c r="KE518" s="106"/>
      <c r="KF518" s="106"/>
      <c r="KG518" s="106"/>
      <c r="KH518" s="106"/>
      <c r="KI518" s="106"/>
      <c r="KJ518" s="106"/>
      <c r="KK518" s="106"/>
      <c r="KL518" s="106"/>
      <c r="KM518" s="106"/>
      <c r="KN518" s="106"/>
      <c r="KO518" s="106"/>
      <c r="KP518" s="106"/>
      <c r="KQ518" s="106"/>
      <c r="KR518" s="106"/>
      <c r="KS518" s="106"/>
      <c r="KT518" s="106"/>
      <c r="KU518" s="106"/>
      <c r="KV518" s="106"/>
      <c r="KW518" s="106"/>
      <c r="KX518" s="106"/>
      <c r="KY518" s="106"/>
      <c r="KZ518" s="106"/>
      <c r="LA518" s="106"/>
      <c r="LB518" s="106"/>
      <c r="LC518" s="106"/>
      <c r="LD518" s="106"/>
      <c r="LE518" s="106"/>
      <c r="LF518" s="106"/>
      <c r="LG518" s="106"/>
      <c r="LH518" s="106"/>
      <c r="LI518" s="106"/>
      <c r="LJ518" s="106"/>
      <c r="LK518" s="106"/>
      <c r="LL518" s="106"/>
      <c r="LM518" s="106"/>
      <c r="LN518" s="106"/>
      <c r="LO518" s="106"/>
      <c r="LP518" s="106"/>
      <c r="LQ518" s="106"/>
      <c r="LR518" s="106"/>
      <c r="LS518" s="106"/>
      <c r="LT518" s="106"/>
      <c r="LU518" s="106"/>
      <c r="LV518" s="106"/>
      <c r="LW518" s="106"/>
      <c r="LX518" s="106"/>
      <c r="LY518" s="106"/>
      <c r="LZ518" s="106"/>
      <c r="MA518" s="106"/>
      <c r="MB518" s="106"/>
      <c r="MC518" s="106"/>
      <c r="MD518" s="106"/>
      <c r="ME518" s="106"/>
      <c r="MF518" s="106"/>
      <c r="MG518" s="106"/>
      <c r="MH518" s="106"/>
      <c r="MI518" s="106"/>
      <c r="MJ518" s="106"/>
      <c r="MK518" s="106"/>
      <c r="ML518" s="106"/>
      <c r="MM518" s="106"/>
      <c r="MN518" s="106"/>
      <c r="MO518" s="106"/>
      <c r="MP518" s="106"/>
      <c r="MQ518" s="106"/>
      <c r="MR518" s="106"/>
      <c r="MS518" s="106"/>
      <c r="MT518" s="106"/>
      <c r="MU518" s="106"/>
      <c r="MV518" s="106"/>
      <c r="MW518" s="106"/>
      <c r="MX518" s="106"/>
      <c r="MY518" s="106"/>
      <c r="MZ518" s="106"/>
      <c r="NA518" s="106"/>
      <c r="NB518" s="106"/>
      <c r="NC518" s="106"/>
      <c r="ND518" s="106"/>
      <c r="NE518" s="106"/>
      <c r="NF518" s="106"/>
      <c r="NG518" s="106"/>
      <c r="NH518" s="106"/>
      <c r="NI518" s="106"/>
      <c r="NJ518" s="106"/>
      <c r="NK518" s="106"/>
      <c r="NL518" s="106"/>
      <c r="NM518" s="106"/>
      <c r="NN518" s="106"/>
      <c r="NO518" s="106"/>
      <c r="NP518" s="106"/>
      <c r="NQ518" s="106"/>
      <c r="NR518" s="106"/>
      <c r="NS518" s="106"/>
      <c r="NT518" s="106"/>
      <c r="NU518" s="106"/>
      <c r="NV518" s="106"/>
      <c r="NW518" s="106"/>
      <c r="NX518" s="106"/>
      <c r="NY518" s="106"/>
      <c r="NZ518" s="106"/>
      <c r="OA518" s="106"/>
      <c r="OB518" s="106"/>
      <c r="OC518" s="106"/>
      <c r="OD518" s="106"/>
      <c r="OE518" s="106"/>
      <c r="OF518" s="106"/>
      <c r="OG518" s="106"/>
      <c r="OH518" s="106"/>
      <c r="OI518" s="106"/>
      <c r="OJ518" s="106"/>
      <c r="OK518" s="106"/>
      <c r="OL518" s="106"/>
      <c r="OM518" s="106"/>
      <c r="ON518" s="106"/>
      <c r="OO518" s="106"/>
      <c r="OP518" s="106"/>
      <c r="OQ518" s="106"/>
      <c r="OR518" s="106"/>
      <c r="OS518" s="106"/>
      <c r="OT518" s="106"/>
      <c r="OU518" s="106"/>
      <c r="OV518" s="106"/>
      <c r="OW518" s="106"/>
      <c r="OX518" s="106"/>
      <c r="OY518" s="106"/>
      <c r="OZ518" s="106"/>
      <c r="PA518" s="106"/>
      <c r="PB518" s="106"/>
      <c r="PC518" s="106"/>
      <c r="PD518" s="106"/>
      <c r="PE518" s="106"/>
      <c r="PF518" s="106"/>
      <c r="PG518" s="106"/>
      <c r="PH518" s="106"/>
      <c r="PI518" s="106"/>
      <c r="PJ518" s="106"/>
      <c r="PK518" s="106"/>
      <c r="PL518" s="106"/>
      <c r="PM518" s="106"/>
      <c r="PN518" s="106"/>
      <c r="PO518" s="106"/>
      <c r="PP518" s="106"/>
      <c r="PQ518" s="106"/>
      <c r="PR518" s="106"/>
      <c r="PS518" s="106"/>
      <c r="PT518" s="106"/>
      <c r="PU518" s="106"/>
      <c r="PV518" s="106"/>
      <c r="PW518" s="106"/>
      <c r="PX518" s="106"/>
      <c r="PY518" s="106"/>
      <c r="PZ518" s="106"/>
      <c r="QA518" s="106"/>
      <c r="QB518" s="106"/>
      <c r="QC518" s="106"/>
      <c r="QD518" s="106"/>
      <c r="QE518" s="106"/>
      <c r="QF518" s="106"/>
      <c r="QG518" s="106"/>
      <c r="QH518" s="106"/>
      <c r="QI518" s="106"/>
      <c r="QJ518" s="106"/>
      <c r="QK518" s="106"/>
      <c r="QL518" s="106"/>
      <c r="QM518" s="106"/>
      <c r="QN518" s="106"/>
      <c r="QO518" s="106"/>
      <c r="QP518" s="106"/>
      <c r="QQ518" s="106"/>
      <c r="QR518" s="106"/>
      <c r="QS518" s="106"/>
      <c r="QT518" s="106"/>
      <c r="QU518" s="106"/>
      <c r="QV518" s="106"/>
      <c r="QW518" s="106"/>
      <c r="QX518" s="106"/>
      <c r="QY518" s="106"/>
      <c r="QZ518" s="106"/>
      <c r="RA518" s="106"/>
      <c r="RB518" s="106"/>
      <c r="RC518" s="106"/>
      <c r="RD518" s="106"/>
      <c r="RE518" s="106"/>
      <c r="RF518" s="106"/>
      <c r="RG518" s="106"/>
      <c r="RH518" s="106"/>
      <c r="RI518" s="106"/>
      <c r="RJ518" s="106"/>
      <c r="RK518" s="106"/>
      <c r="RL518" s="106"/>
      <c r="RM518" s="106"/>
      <c r="RN518" s="106"/>
      <c r="RO518" s="106"/>
      <c r="RP518" s="106"/>
      <c r="RQ518" s="106"/>
      <c r="RR518" s="106"/>
    </row>
    <row r="519" spans="1:486" x14ac:dyDescent="0.3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14"/>
      <c r="Q519" s="114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06"/>
      <c r="EZ519" s="106"/>
      <c r="FA519" s="106"/>
      <c r="FB519" s="106"/>
      <c r="FC519" s="106"/>
      <c r="FD519" s="106"/>
      <c r="FE519" s="106"/>
      <c r="FF519" s="106"/>
      <c r="FG519" s="106"/>
      <c r="FH519" s="106"/>
      <c r="FI519" s="106"/>
      <c r="FJ519" s="106"/>
      <c r="FK519" s="106"/>
      <c r="FL519" s="106"/>
      <c r="FM519" s="106"/>
      <c r="FN519" s="106"/>
      <c r="FO519" s="106"/>
      <c r="FP519" s="106"/>
      <c r="FQ519" s="106"/>
      <c r="FR519" s="106"/>
      <c r="FS519" s="106"/>
      <c r="FT519" s="106"/>
      <c r="FU519" s="106"/>
      <c r="FV519" s="106"/>
      <c r="FW519" s="106"/>
      <c r="FX519" s="106"/>
      <c r="FY519" s="106"/>
      <c r="FZ519" s="106"/>
      <c r="GA519" s="106"/>
      <c r="GB519" s="106"/>
      <c r="GC519" s="106"/>
      <c r="GD519" s="106"/>
      <c r="GE519" s="106"/>
      <c r="GF519" s="106"/>
      <c r="GG519" s="106"/>
      <c r="GH519" s="106"/>
      <c r="GI519" s="106"/>
      <c r="GJ519" s="106"/>
      <c r="GK519" s="106"/>
      <c r="GL519" s="106"/>
      <c r="GM519" s="106"/>
      <c r="GN519" s="106"/>
      <c r="GO519" s="106"/>
      <c r="GP519" s="106"/>
      <c r="GQ519" s="106"/>
      <c r="GR519" s="106"/>
      <c r="GS519" s="106"/>
      <c r="GT519" s="106"/>
      <c r="GU519" s="106"/>
      <c r="GV519" s="106"/>
      <c r="GW519" s="106"/>
      <c r="GX519" s="106"/>
      <c r="GY519" s="106"/>
      <c r="GZ519" s="106"/>
      <c r="HA519" s="106"/>
      <c r="HB519" s="106"/>
      <c r="HC519" s="106"/>
      <c r="HD519" s="106"/>
      <c r="HE519" s="106"/>
      <c r="HF519" s="106"/>
      <c r="HG519" s="106"/>
      <c r="HH519" s="106"/>
      <c r="HI519" s="106"/>
      <c r="HJ519" s="106"/>
      <c r="HK519" s="106"/>
      <c r="HL519" s="106"/>
      <c r="HM519" s="106"/>
      <c r="HN519" s="106"/>
      <c r="HO519" s="106"/>
      <c r="HP519" s="106"/>
      <c r="HQ519" s="106"/>
      <c r="HR519" s="106"/>
      <c r="HS519" s="106"/>
      <c r="HT519" s="106"/>
      <c r="HU519" s="106"/>
      <c r="HV519" s="106"/>
      <c r="HW519" s="106"/>
      <c r="HX519" s="106"/>
      <c r="HY519" s="106"/>
      <c r="HZ519" s="106"/>
      <c r="IA519" s="106"/>
      <c r="IB519" s="106"/>
      <c r="IC519" s="106"/>
      <c r="ID519" s="106"/>
      <c r="IE519" s="106"/>
      <c r="IF519" s="106"/>
      <c r="IG519" s="106"/>
      <c r="IH519" s="106"/>
      <c r="II519" s="106"/>
      <c r="IJ519" s="106"/>
      <c r="IK519" s="106"/>
      <c r="IL519" s="106"/>
      <c r="IM519" s="106"/>
      <c r="IN519" s="106"/>
      <c r="IO519" s="106"/>
      <c r="IP519" s="106"/>
      <c r="IQ519" s="106"/>
      <c r="IR519" s="106"/>
      <c r="IS519" s="106"/>
      <c r="IT519" s="106"/>
      <c r="IU519" s="106"/>
      <c r="IV519" s="106"/>
      <c r="IW519" s="106"/>
      <c r="IX519" s="106"/>
      <c r="IY519" s="106"/>
      <c r="IZ519" s="106"/>
      <c r="JA519" s="106"/>
      <c r="JB519" s="106"/>
      <c r="JC519" s="106"/>
      <c r="JD519" s="106"/>
      <c r="JE519" s="106"/>
      <c r="JF519" s="106"/>
      <c r="JG519" s="106"/>
      <c r="JH519" s="106"/>
      <c r="JI519" s="106"/>
      <c r="JJ519" s="106"/>
      <c r="JK519" s="106"/>
      <c r="JL519" s="106"/>
      <c r="JM519" s="106"/>
      <c r="JN519" s="106"/>
      <c r="JO519" s="106"/>
      <c r="JP519" s="106"/>
      <c r="JQ519" s="106"/>
      <c r="JR519" s="106"/>
      <c r="JS519" s="106"/>
      <c r="JT519" s="106"/>
      <c r="JU519" s="106"/>
      <c r="JV519" s="106"/>
      <c r="JW519" s="106"/>
      <c r="JX519" s="106"/>
      <c r="JY519" s="106"/>
      <c r="JZ519" s="106"/>
      <c r="KA519" s="106"/>
      <c r="KB519" s="106"/>
      <c r="KC519" s="106"/>
      <c r="KD519" s="106"/>
      <c r="KE519" s="106"/>
      <c r="KF519" s="106"/>
      <c r="KG519" s="106"/>
      <c r="KH519" s="106"/>
      <c r="KI519" s="106"/>
      <c r="KJ519" s="106"/>
      <c r="KK519" s="106"/>
      <c r="KL519" s="106"/>
      <c r="KM519" s="106"/>
      <c r="KN519" s="106"/>
      <c r="KO519" s="106"/>
      <c r="KP519" s="106"/>
      <c r="KQ519" s="106"/>
      <c r="KR519" s="106"/>
      <c r="KS519" s="106"/>
      <c r="KT519" s="106"/>
      <c r="KU519" s="106"/>
      <c r="KV519" s="106"/>
      <c r="KW519" s="106"/>
      <c r="KX519" s="106"/>
      <c r="KY519" s="106"/>
      <c r="KZ519" s="106"/>
      <c r="LA519" s="106"/>
      <c r="LB519" s="106"/>
      <c r="LC519" s="106"/>
      <c r="LD519" s="106"/>
      <c r="LE519" s="106"/>
      <c r="LF519" s="106"/>
      <c r="LG519" s="106"/>
      <c r="LH519" s="106"/>
      <c r="LI519" s="106"/>
      <c r="LJ519" s="106"/>
      <c r="LK519" s="106"/>
      <c r="LL519" s="106"/>
      <c r="LM519" s="106"/>
      <c r="LN519" s="106"/>
      <c r="LO519" s="106"/>
      <c r="LP519" s="106"/>
      <c r="LQ519" s="106"/>
      <c r="LR519" s="106"/>
      <c r="LS519" s="106"/>
      <c r="LT519" s="106"/>
      <c r="LU519" s="106"/>
      <c r="LV519" s="106"/>
      <c r="LW519" s="106"/>
      <c r="LX519" s="106"/>
      <c r="LY519" s="106"/>
      <c r="LZ519" s="106"/>
      <c r="MA519" s="106"/>
      <c r="MB519" s="106"/>
      <c r="MC519" s="106"/>
      <c r="MD519" s="106"/>
      <c r="ME519" s="106"/>
      <c r="MF519" s="106"/>
      <c r="MG519" s="106"/>
      <c r="MH519" s="106"/>
      <c r="MI519" s="106"/>
      <c r="MJ519" s="106"/>
      <c r="MK519" s="106"/>
      <c r="ML519" s="106"/>
      <c r="MM519" s="106"/>
      <c r="MN519" s="106"/>
      <c r="MO519" s="106"/>
      <c r="MP519" s="106"/>
      <c r="MQ519" s="106"/>
      <c r="MR519" s="106"/>
      <c r="MS519" s="106"/>
      <c r="MT519" s="106"/>
      <c r="MU519" s="106"/>
      <c r="MV519" s="106"/>
      <c r="MW519" s="106"/>
      <c r="MX519" s="106"/>
      <c r="MY519" s="106"/>
      <c r="MZ519" s="106"/>
      <c r="NA519" s="106"/>
      <c r="NB519" s="106"/>
      <c r="NC519" s="106"/>
      <c r="ND519" s="106"/>
      <c r="NE519" s="106"/>
      <c r="NF519" s="106"/>
      <c r="NG519" s="106"/>
      <c r="NH519" s="106"/>
      <c r="NI519" s="106"/>
      <c r="NJ519" s="106"/>
      <c r="NK519" s="106"/>
      <c r="NL519" s="106"/>
      <c r="NM519" s="106"/>
      <c r="NN519" s="106"/>
      <c r="NO519" s="106"/>
      <c r="NP519" s="106"/>
      <c r="NQ519" s="106"/>
      <c r="NR519" s="106"/>
      <c r="NS519" s="106"/>
      <c r="NT519" s="106"/>
      <c r="NU519" s="106"/>
      <c r="NV519" s="106"/>
      <c r="NW519" s="106"/>
      <c r="NX519" s="106"/>
      <c r="NY519" s="106"/>
      <c r="NZ519" s="106"/>
      <c r="OA519" s="106"/>
      <c r="OB519" s="106"/>
      <c r="OC519" s="106"/>
      <c r="OD519" s="106"/>
      <c r="OE519" s="106"/>
      <c r="OF519" s="106"/>
      <c r="OG519" s="106"/>
      <c r="OH519" s="106"/>
      <c r="OI519" s="106"/>
      <c r="OJ519" s="106"/>
      <c r="OK519" s="106"/>
      <c r="OL519" s="106"/>
      <c r="OM519" s="106"/>
      <c r="ON519" s="106"/>
      <c r="OO519" s="106"/>
      <c r="OP519" s="106"/>
      <c r="OQ519" s="106"/>
      <c r="OR519" s="106"/>
      <c r="OS519" s="106"/>
      <c r="OT519" s="106"/>
      <c r="OU519" s="106"/>
      <c r="OV519" s="106"/>
      <c r="OW519" s="106"/>
      <c r="OX519" s="106"/>
      <c r="OY519" s="106"/>
      <c r="OZ519" s="106"/>
      <c r="PA519" s="106"/>
      <c r="PB519" s="106"/>
      <c r="PC519" s="106"/>
      <c r="PD519" s="106"/>
      <c r="PE519" s="106"/>
      <c r="PF519" s="106"/>
      <c r="PG519" s="106"/>
      <c r="PH519" s="106"/>
      <c r="PI519" s="106"/>
      <c r="PJ519" s="106"/>
      <c r="PK519" s="106"/>
      <c r="PL519" s="106"/>
      <c r="PM519" s="106"/>
      <c r="PN519" s="106"/>
      <c r="PO519" s="106"/>
      <c r="PP519" s="106"/>
      <c r="PQ519" s="106"/>
      <c r="PR519" s="106"/>
      <c r="PS519" s="106"/>
      <c r="PT519" s="106"/>
      <c r="PU519" s="106"/>
      <c r="PV519" s="106"/>
      <c r="PW519" s="106"/>
      <c r="PX519" s="106"/>
      <c r="PY519" s="106"/>
      <c r="PZ519" s="106"/>
      <c r="QA519" s="106"/>
      <c r="QB519" s="106"/>
      <c r="QC519" s="106"/>
      <c r="QD519" s="106"/>
      <c r="QE519" s="106"/>
      <c r="QF519" s="106"/>
      <c r="QG519" s="106"/>
      <c r="QH519" s="106"/>
      <c r="QI519" s="106"/>
      <c r="QJ519" s="106"/>
      <c r="QK519" s="106"/>
      <c r="QL519" s="106"/>
      <c r="QM519" s="106"/>
      <c r="QN519" s="106"/>
      <c r="QO519" s="106"/>
      <c r="QP519" s="106"/>
      <c r="QQ519" s="106"/>
      <c r="QR519" s="106"/>
      <c r="QS519" s="106"/>
      <c r="QT519" s="106"/>
      <c r="QU519" s="106"/>
      <c r="QV519" s="106"/>
      <c r="QW519" s="106"/>
      <c r="QX519" s="106"/>
      <c r="QY519" s="106"/>
      <c r="QZ519" s="106"/>
      <c r="RA519" s="106"/>
      <c r="RB519" s="106"/>
      <c r="RC519" s="106"/>
      <c r="RD519" s="106"/>
      <c r="RE519" s="106"/>
      <c r="RF519" s="106"/>
      <c r="RG519" s="106"/>
      <c r="RH519" s="106"/>
      <c r="RI519" s="106"/>
      <c r="RJ519" s="106"/>
      <c r="RK519" s="106"/>
      <c r="RL519" s="106"/>
      <c r="RM519" s="106"/>
      <c r="RN519" s="106"/>
      <c r="RO519" s="106"/>
      <c r="RP519" s="106"/>
      <c r="RQ519" s="106"/>
      <c r="RR519" s="106"/>
    </row>
    <row r="520" spans="1:486" x14ac:dyDescent="0.3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14"/>
      <c r="Q520" s="114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06"/>
      <c r="EZ520" s="106"/>
      <c r="FA520" s="106"/>
      <c r="FB520" s="106"/>
      <c r="FC520" s="106"/>
      <c r="FD520" s="106"/>
      <c r="FE520" s="106"/>
      <c r="FF520" s="106"/>
      <c r="FG520" s="106"/>
      <c r="FH520" s="106"/>
      <c r="FI520" s="106"/>
      <c r="FJ520" s="106"/>
      <c r="FK520" s="106"/>
      <c r="FL520" s="106"/>
      <c r="FM520" s="106"/>
      <c r="FN520" s="106"/>
      <c r="FO520" s="106"/>
      <c r="FP520" s="106"/>
      <c r="FQ520" s="106"/>
      <c r="FR520" s="106"/>
      <c r="FS520" s="106"/>
      <c r="FT520" s="106"/>
      <c r="FU520" s="106"/>
      <c r="FV520" s="106"/>
      <c r="FW520" s="106"/>
      <c r="FX520" s="106"/>
      <c r="FY520" s="106"/>
      <c r="FZ520" s="106"/>
      <c r="GA520" s="106"/>
      <c r="GB520" s="106"/>
      <c r="GC520" s="106"/>
      <c r="GD520" s="106"/>
      <c r="GE520" s="106"/>
      <c r="GF520" s="106"/>
      <c r="GG520" s="106"/>
      <c r="GH520" s="106"/>
      <c r="GI520" s="106"/>
      <c r="GJ520" s="106"/>
      <c r="GK520" s="106"/>
      <c r="GL520" s="106"/>
      <c r="GM520" s="106"/>
      <c r="GN520" s="106"/>
      <c r="GO520" s="106"/>
      <c r="GP520" s="106"/>
      <c r="GQ520" s="106"/>
      <c r="GR520" s="106"/>
      <c r="GS520" s="106"/>
      <c r="GT520" s="106"/>
      <c r="GU520" s="106"/>
      <c r="GV520" s="106"/>
      <c r="GW520" s="106"/>
      <c r="GX520" s="106"/>
      <c r="GY520" s="106"/>
      <c r="GZ520" s="106"/>
      <c r="HA520" s="106"/>
      <c r="HB520" s="106"/>
      <c r="HC520" s="106"/>
      <c r="HD520" s="106"/>
      <c r="HE520" s="106"/>
      <c r="HF520" s="106"/>
      <c r="HG520" s="106"/>
      <c r="HH520" s="106"/>
      <c r="HI520" s="106"/>
      <c r="HJ520" s="106"/>
      <c r="HK520" s="106"/>
      <c r="HL520" s="106"/>
      <c r="HM520" s="106"/>
      <c r="HN520" s="106"/>
      <c r="HO520" s="106"/>
      <c r="HP520" s="106"/>
      <c r="HQ520" s="106"/>
      <c r="HR520" s="106"/>
      <c r="HS520" s="106"/>
      <c r="HT520" s="106"/>
      <c r="HU520" s="106"/>
      <c r="HV520" s="106"/>
      <c r="HW520" s="106"/>
      <c r="HX520" s="106"/>
      <c r="HY520" s="106"/>
      <c r="HZ520" s="106"/>
      <c r="IA520" s="106"/>
      <c r="IB520" s="106"/>
      <c r="IC520" s="106"/>
      <c r="ID520" s="106"/>
      <c r="IE520" s="106"/>
      <c r="IF520" s="106"/>
      <c r="IG520" s="106"/>
      <c r="IH520" s="106"/>
      <c r="II520" s="106"/>
      <c r="IJ520" s="106"/>
      <c r="IK520" s="106"/>
      <c r="IL520" s="106"/>
      <c r="IM520" s="106"/>
      <c r="IN520" s="106"/>
      <c r="IO520" s="106"/>
      <c r="IP520" s="106"/>
      <c r="IQ520" s="106"/>
      <c r="IR520" s="106"/>
      <c r="IS520" s="106"/>
      <c r="IT520" s="106"/>
      <c r="IU520" s="106"/>
      <c r="IV520" s="106"/>
      <c r="IW520" s="106"/>
      <c r="IX520" s="106"/>
      <c r="IY520" s="106"/>
      <c r="IZ520" s="106"/>
      <c r="JA520" s="106"/>
      <c r="JB520" s="106"/>
      <c r="JC520" s="106"/>
      <c r="JD520" s="106"/>
      <c r="JE520" s="106"/>
      <c r="JF520" s="106"/>
      <c r="JG520" s="106"/>
      <c r="JH520" s="106"/>
      <c r="JI520" s="106"/>
      <c r="JJ520" s="106"/>
      <c r="JK520" s="106"/>
      <c r="JL520" s="106"/>
      <c r="JM520" s="106"/>
      <c r="JN520" s="106"/>
      <c r="JO520" s="106"/>
      <c r="JP520" s="106"/>
      <c r="JQ520" s="106"/>
      <c r="JR520" s="106"/>
      <c r="JS520" s="106"/>
      <c r="JT520" s="106"/>
      <c r="JU520" s="106"/>
      <c r="JV520" s="106"/>
      <c r="JW520" s="106"/>
      <c r="JX520" s="106"/>
      <c r="JY520" s="106"/>
      <c r="JZ520" s="106"/>
      <c r="KA520" s="106"/>
      <c r="KB520" s="106"/>
      <c r="KC520" s="106"/>
      <c r="KD520" s="106"/>
      <c r="KE520" s="106"/>
      <c r="KF520" s="106"/>
      <c r="KG520" s="106"/>
      <c r="KH520" s="106"/>
      <c r="KI520" s="106"/>
      <c r="KJ520" s="106"/>
      <c r="KK520" s="106"/>
      <c r="KL520" s="106"/>
      <c r="KM520" s="106"/>
      <c r="KN520" s="106"/>
      <c r="KO520" s="106"/>
      <c r="KP520" s="106"/>
      <c r="KQ520" s="106"/>
      <c r="KR520" s="106"/>
      <c r="KS520" s="106"/>
      <c r="KT520" s="106"/>
      <c r="KU520" s="106"/>
      <c r="KV520" s="106"/>
      <c r="KW520" s="106"/>
      <c r="KX520" s="106"/>
      <c r="KY520" s="106"/>
      <c r="KZ520" s="106"/>
      <c r="LA520" s="106"/>
      <c r="LB520" s="106"/>
      <c r="LC520" s="106"/>
      <c r="LD520" s="106"/>
      <c r="LE520" s="106"/>
      <c r="LF520" s="106"/>
      <c r="LG520" s="106"/>
      <c r="LH520" s="106"/>
      <c r="LI520" s="106"/>
      <c r="LJ520" s="106"/>
      <c r="LK520" s="106"/>
      <c r="LL520" s="106"/>
      <c r="LM520" s="106"/>
      <c r="LN520" s="106"/>
      <c r="LO520" s="106"/>
      <c r="LP520" s="106"/>
      <c r="LQ520" s="106"/>
      <c r="LR520" s="106"/>
      <c r="LS520" s="106"/>
      <c r="LT520" s="106"/>
      <c r="LU520" s="106"/>
      <c r="LV520" s="106"/>
      <c r="LW520" s="106"/>
      <c r="LX520" s="106"/>
      <c r="LY520" s="106"/>
      <c r="LZ520" s="106"/>
      <c r="MA520" s="106"/>
      <c r="MB520" s="106"/>
      <c r="MC520" s="106"/>
      <c r="MD520" s="106"/>
      <c r="ME520" s="106"/>
      <c r="MF520" s="106"/>
      <c r="MG520" s="106"/>
      <c r="MH520" s="106"/>
      <c r="MI520" s="106"/>
      <c r="MJ520" s="106"/>
      <c r="MK520" s="106"/>
      <c r="ML520" s="106"/>
      <c r="MM520" s="106"/>
      <c r="MN520" s="106"/>
      <c r="MO520" s="106"/>
      <c r="MP520" s="106"/>
      <c r="MQ520" s="106"/>
      <c r="MR520" s="106"/>
      <c r="MS520" s="106"/>
      <c r="MT520" s="106"/>
      <c r="MU520" s="106"/>
      <c r="MV520" s="106"/>
      <c r="MW520" s="106"/>
      <c r="MX520" s="106"/>
      <c r="MY520" s="106"/>
      <c r="MZ520" s="106"/>
      <c r="NA520" s="106"/>
      <c r="NB520" s="106"/>
      <c r="NC520" s="106"/>
      <c r="ND520" s="106"/>
      <c r="NE520" s="106"/>
      <c r="NF520" s="106"/>
      <c r="NG520" s="106"/>
      <c r="NH520" s="106"/>
      <c r="NI520" s="106"/>
      <c r="NJ520" s="106"/>
      <c r="NK520" s="106"/>
      <c r="NL520" s="106"/>
      <c r="NM520" s="106"/>
      <c r="NN520" s="106"/>
      <c r="NO520" s="106"/>
      <c r="NP520" s="106"/>
      <c r="NQ520" s="106"/>
      <c r="NR520" s="106"/>
      <c r="NS520" s="106"/>
      <c r="NT520" s="106"/>
      <c r="NU520" s="106"/>
      <c r="NV520" s="106"/>
      <c r="NW520" s="106"/>
      <c r="NX520" s="106"/>
      <c r="NY520" s="106"/>
      <c r="NZ520" s="106"/>
      <c r="OA520" s="106"/>
      <c r="OB520" s="106"/>
      <c r="OC520" s="106"/>
      <c r="OD520" s="106"/>
      <c r="OE520" s="106"/>
      <c r="OF520" s="106"/>
      <c r="OG520" s="106"/>
      <c r="OH520" s="106"/>
      <c r="OI520" s="106"/>
      <c r="OJ520" s="106"/>
      <c r="OK520" s="106"/>
      <c r="OL520" s="106"/>
      <c r="OM520" s="106"/>
      <c r="ON520" s="106"/>
      <c r="OO520" s="106"/>
      <c r="OP520" s="106"/>
      <c r="OQ520" s="106"/>
      <c r="OR520" s="106"/>
      <c r="OS520" s="106"/>
      <c r="OT520" s="106"/>
      <c r="OU520" s="106"/>
      <c r="OV520" s="106"/>
      <c r="OW520" s="106"/>
      <c r="OX520" s="106"/>
      <c r="OY520" s="106"/>
      <c r="OZ520" s="106"/>
      <c r="PA520" s="106"/>
      <c r="PB520" s="106"/>
      <c r="PC520" s="106"/>
      <c r="PD520" s="106"/>
      <c r="PE520" s="106"/>
      <c r="PF520" s="106"/>
      <c r="PG520" s="106"/>
      <c r="PH520" s="106"/>
      <c r="PI520" s="106"/>
      <c r="PJ520" s="106"/>
      <c r="PK520" s="106"/>
      <c r="PL520" s="106"/>
      <c r="PM520" s="106"/>
      <c r="PN520" s="106"/>
      <c r="PO520" s="106"/>
      <c r="PP520" s="106"/>
      <c r="PQ520" s="106"/>
      <c r="PR520" s="106"/>
      <c r="PS520" s="106"/>
      <c r="PT520" s="106"/>
      <c r="PU520" s="106"/>
      <c r="PV520" s="106"/>
      <c r="PW520" s="106"/>
      <c r="PX520" s="106"/>
      <c r="PY520" s="106"/>
      <c r="PZ520" s="106"/>
      <c r="QA520" s="106"/>
      <c r="QB520" s="106"/>
      <c r="QC520" s="106"/>
      <c r="QD520" s="106"/>
      <c r="QE520" s="106"/>
      <c r="QF520" s="106"/>
      <c r="QG520" s="106"/>
      <c r="QH520" s="106"/>
      <c r="QI520" s="106"/>
      <c r="QJ520" s="106"/>
      <c r="QK520" s="106"/>
      <c r="QL520" s="106"/>
      <c r="QM520" s="106"/>
      <c r="QN520" s="106"/>
      <c r="QO520" s="106"/>
      <c r="QP520" s="106"/>
      <c r="QQ520" s="106"/>
      <c r="QR520" s="106"/>
      <c r="QS520" s="106"/>
      <c r="QT520" s="106"/>
      <c r="QU520" s="106"/>
      <c r="QV520" s="106"/>
      <c r="QW520" s="106"/>
      <c r="QX520" s="106"/>
      <c r="QY520" s="106"/>
      <c r="QZ520" s="106"/>
      <c r="RA520" s="106"/>
      <c r="RB520" s="106"/>
      <c r="RC520" s="106"/>
      <c r="RD520" s="106"/>
      <c r="RE520" s="106"/>
      <c r="RF520" s="106"/>
      <c r="RG520" s="106"/>
      <c r="RH520" s="106"/>
      <c r="RI520" s="106"/>
      <c r="RJ520" s="106"/>
      <c r="RK520" s="106"/>
      <c r="RL520" s="106"/>
      <c r="RM520" s="106"/>
      <c r="RN520" s="106"/>
      <c r="RO520" s="106"/>
      <c r="RP520" s="106"/>
      <c r="RQ520" s="106"/>
      <c r="RR520" s="106"/>
    </row>
    <row r="521" spans="1:486" x14ac:dyDescent="0.3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14"/>
      <c r="Q521" s="114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06"/>
      <c r="EZ521" s="106"/>
      <c r="FA521" s="106"/>
      <c r="FB521" s="106"/>
      <c r="FC521" s="106"/>
      <c r="FD521" s="106"/>
      <c r="FE521" s="106"/>
      <c r="FF521" s="106"/>
      <c r="FG521" s="106"/>
      <c r="FH521" s="106"/>
      <c r="FI521" s="106"/>
      <c r="FJ521" s="106"/>
      <c r="FK521" s="106"/>
      <c r="FL521" s="106"/>
      <c r="FM521" s="106"/>
      <c r="FN521" s="106"/>
      <c r="FO521" s="106"/>
      <c r="FP521" s="106"/>
      <c r="FQ521" s="106"/>
      <c r="FR521" s="106"/>
      <c r="FS521" s="106"/>
      <c r="FT521" s="106"/>
      <c r="FU521" s="106"/>
      <c r="FV521" s="106"/>
      <c r="FW521" s="106"/>
      <c r="FX521" s="106"/>
      <c r="FY521" s="106"/>
      <c r="FZ521" s="106"/>
      <c r="GA521" s="106"/>
      <c r="GB521" s="106"/>
      <c r="GC521" s="106"/>
      <c r="GD521" s="106"/>
      <c r="GE521" s="106"/>
      <c r="GF521" s="106"/>
      <c r="GG521" s="106"/>
      <c r="GH521" s="106"/>
      <c r="GI521" s="106"/>
      <c r="GJ521" s="106"/>
      <c r="GK521" s="106"/>
      <c r="GL521" s="106"/>
      <c r="GM521" s="106"/>
      <c r="GN521" s="106"/>
      <c r="GO521" s="106"/>
      <c r="GP521" s="106"/>
      <c r="GQ521" s="106"/>
      <c r="GR521" s="106"/>
      <c r="GS521" s="106"/>
      <c r="GT521" s="106"/>
      <c r="GU521" s="106"/>
      <c r="GV521" s="106"/>
      <c r="GW521" s="106"/>
      <c r="GX521" s="106"/>
      <c r="GY521" s="106"/>
      <c r="GZ521" s="106"/>
      <c r="HA521" s="106"/>
      <c r="HB521" s="106"/>
      <c r="HC521" s="106"/>
      <c r="HD521" s="106"/>
      <c r="HE521" s="106"/>
      <c r="HF521" s="106"/>
      <c r="HG521" s="106"/>
      <c r="HH521" s="106"/>
      <c r="HI521" s="106"/>
      <c r="HJ521" s="106"/>
      <c r="HK521" s="106"/>
      <c r="HL521" s="106"/>
      <c r="HM521" s="106"/>
      <c r="HN521" s="106"/>
      <c r="HO521" s="106"/>
      <c r="HP521" s="106"/>
      <c r="HQ521" s="106"/>
      <c r="HR521" s="106"/>
      <c r="HS521" s="106"/>
      <c r="HT521" s="106"/>
      <c r="HU521" s="106"/>
      <c r="HV521" s="106"/>
      <c r="HW521" s="106"/>
      <c r="HX521" s="106"/>
      <c r="HY521" s="106"/>
      <c r="HZ521" s="106"/>
      <c r="IA521" s="106"/>
      <c r="IB521" s="106"/>
      <c r="IC521" s="106"/>
      <c r="ID521" s="106"/>
      <c r="IE521" s="106"/>
      <c r="IF521" s="106"/>
      <c r="IG521" s="106"/>
      <c r="IH521" s="106"/>
      <c r="II521" s="106"/>
      <c r="IJ521" s="106"/>
      <c r="IK521" s="106"/>
      <c r="IL521" s="106"/>
      <c r="IM521" s="106"/>
      <c r="IN521" s="106"/>
      <c r="IO521" s="106"/>
      <c r="IP521" s="106"/>
      <c r="IQ521" s="106"/>
      <c r="IR521" s="106"/>
      <c r="IS521" s="106"/>
      <c r="IT521" s="106"/>
      <c r="IU521" s="106"/>
      <c r="IV521" s="106"/>
      <c r="IW521" s="106"/>
      <c r="IX521" s="106"/>
      <c r="IY521" s="106"/>
      <c r="IZ521" s="106"/>
      <c r="JA521" s="106"/>
      <c r="JB521" s="106"/>
      <c r="JC521" s="106"/>
      <c r="JD521" s="106"/>
      <c r="JE521" s="106"/>
      <c r="JF521" s="106"/>
      <c r="JG521" s="106"/>
      <c r="JH521" s="106"/>
      <c r="JI521" s="106"/>
      <c r="JJ521" s="106"/>
      <c r="JK521" s="106"/>
      <c r="JL521" s="106"/>
      <c r="JM521" s="106"/>
      <c r="JN521" s="106"/>
      <c r="JO521" s="106"/>
      <c r="JP521" s="106"/>
      <c r="JQ521" s="106"/>
      <c r="JR521" s="106"/>
      <c r="JS521" s="106"/>
      <c r="JT521" s="106"/>
      <c r="JU521" s="106"/>
      <c r="JV521" s="106"/>
      <c r="JW521" s="106"/>
      <c r="JX521" s="106"/>
      <c r="JY521" s="106"/>
      <c r="JZ521" s="106"/>
      <c r="KA521" s="106"/>
      <c r="KB521" s="106"/>
      <c r="KC521" s="106"/>
      <c r="KD521" s="106"/>
      <c r="KE521" s="106"/>
      <c r="KF521" s="106"/>
      <c r="KG521" s="106"/>
      <c r="KH521" s="106"/>
      <c r="KI521" s="106"/>
      <c r="KJ521" s="106"/>
      <c r="KK521" s="106"/>
      <c r="KL521" s="106"/>
      <c r="KM521" s="106"/>
      <c r="KN521" s="106"/>
      <c r="KO521" s="106"/>
      <c r="KP521" s="106"/>
      <c r="KQ521" s="106"/>
      <c r="KR521" s="106"/>
      <c r="KS521" s="106"/>
      <c r="KT521" s="106"/>
      <c r="KU521" s="106"/>
      <c r="KV521" s="106"/>
      <c r="KW521" s="106"/>
      <c r="KX521" s="106"/>
      <c r="KY521" s="106"/>
      <c r="KZ521" s="106"/>
      <c r="LA521" s="106"/>
      <c r="LB521" s="106"/>
      <c r="LC521" s="106"/>
      <c r="LD521" s="106"/>
      <c r="LE521" s="106"/>
      <c r="LF521" s="106"/>
      <c r="LG521" s="106"/>
      <c r="LH521" s="106"/>
      <c r="LI521" s="106"/>
      <c r="LJ521" s="106"/>
      <c r="LK521" s="106"/>
      <c r="LL521" s="106"/>
      <c r="LM521" s="106"/>
      <c r="LN521" s="106"/>
      <c r="LO521" s="106"/>
      <c r="LP521" s="106"/>
      <c r="LQ521" s="106"/>
      <c r="LR521" s="106"/>
      <c r="LS521" s="106"/>
      <c r="LT521" s="106"/>
      <c r="LU521" s="106"/>
      <c r="LV521" s="106"/>
      <c r="LW521" s="106"/>
      <c r="LX521" s="106"/>
      <c r="LY521" s="106"/>
      <c r="LZ521" s="106"/>
      <c r="MA521" s="106"/>
      <c r="MB521" s="106"/>
      <c r="MC521" s="106"/>
      <c r="MD521" s="106"/>
      <c r="ME521" s="106"/>
      <c r="MF521" s="106"/>
      <c r="MG521" s="106"/>
      <c r="MH521" s="106"/>
      <c r="MI521" s="106"/>
      <c r="MJ521" s="106"/>
      <c r="MK521" s="106"/>
      <c r="ML521" s="106"/>
      <c r="MM521" s="106"/>
      <c r="MN521" s="106"/>
      <c r="MO521" s="106"/>
      <c r="MP521" s="106"/>
      <c r="MQ521" s="106"/>
      <c r="MR521" s="106"/>
      <c r="MS521" s="106"/>
      <c r="MT521" s="106"/>
      <c r="MU521" s="106"/>
      <c r="MV521" s="106"/>
      <c r="MW521" s="106"/>
      <c r="MX521" s="106"/>
      <c r="MY521" s="106"/>
      <c r="MZ521" s="106"/>
      <c r="NA521" s="106"/>
      <c r="NB521" s="106"/>
      <c r="NC521" s="106"/>
      <c r="ND521" s="106"/>
      <c r="NE521" s="106"/>
      <c r="NF521" s="106"/>
      <c r="NG521" s="106"/>
      <c r="NH521" s="106"/>
      <c r="NI521" s="106"/>
      <c r="NJ521" s="106"/>
      <c r="NK521" s="106"/>
      <c r="NL521" s="106"/>
      <c r="NM521" s="106"/>
      <c r="NN521" s="106"/>
      <c r="NO521" s="106"/>
      <c r="NP521" s="106"/>
      <c r="NQ521" s="106"/>
      <c r="NR521" s="106"/>
      <c r="NS521" s="106"/>
      <c r="NT521" s="106"/>
      <c r="NU521" s="106"/>
      <c r="NV521" s="106"/>
      <c r="NW521" s="106"/>
      <c r="NX521" s="106"/>
      <c r="NY521" s="106"/>
      <c r="NZ521" s="106"/>
      <c r="OA521" s="106"/>
      <c r="OB521" s="106"/>
      <c r="OC521" s="106"/>
      <c r="OD521" s="106"/>
      <c r="OE521" s="106"/>
      <c r="OF521" s="106"/>
      <c r="OG521" s="106"/>
      <c r="OH521" s="106"/>
      <c r="OI521" s="106"/>
      <c r="OJ521" s="106"/>
      <c r="OK521" s="106"/>
      <c r="OL521" s="106"/>
      <c r="OM521" s="106"/>
      <c r="ON521" s="106"/>
      <c r="OO521" s="106"/>
      <c r="OP521" s="106"/>
      <c r="OQ521" s="106"/>
      <c r="OR521" s="106"/>
      <c r="OS521" s="106"/>
      <c r="OT521" s="106"/>
      <c r="OU521" s="106"/>
      <c r="OV521" s="106"/>
      <c r="OW521" s="106"/>
      <c r="OX521" s="106"/>
      <c r="OY521" s="106"/>
      <c r="OZ521" s="106"/>
      <c r="PA521" s="106"/>
      <c r="PB521" s="106"/>
      <c r="PC521" s="106"/>
      <c r="PD521" s="106"/>
      <c r="PE521" s="106"/>
      <c r="PF521" s="106"/>
      <c r="PG521" s="106"/>
      <c r="PH521" s="106"/>
      <c r="PI521" s="106"/>
      <c r="PJ521" s="106"/>
      <c r="PK521" s="106"/>
      <c r="PL521" s="106"/>
      <c r="PM521" s="106"/>
      <c r="PN521" s="106"/>
      <c r="PO521" s="106"/>
      <c r="PP521" s="106"/>
      <c r="PQ521" s="106"/>
      <c r="PR521" s="106"/>
      <c r="PS521" s="106"/>
      <c r="PT521" s="106"/>
      <c r="PU521" s="106"/>
      <c r="PV521" s="106"/>
      <c r="PW521" s="106"/>
      <c r="PX521" s="106"/>
      <c r="PY521" s="106"/>
      <c r="PZ521" s="106"/>
      <c r="QA521" s="106"/>
      <c r="QB521" s="106"/>
      <c r="QC521" s="106"/>
      <c r="QD521" s="106"/>
      <c r="QE521" s="106"/>
      <c r="QF521" s="106"/>
      <c r="QG521" s="106"/>
      <c r="QH521" s="106"/>
      <c r="QI521" s="106"/>
      <c r="QJ521" s="106"/>
      <c r="QK521" s="106"/>
      <c r="QL521" s="106"/>
      <c r="QM521" s="106"/>
      <c r="QN521" s="106"/>
      <c r="QO521" s="106"/>
      <c r="QP521" s="106"/>
      <c r="QQ521" s="106"/>
      <c r="QR521" s="106"/>
      <c r="QS521" s="106"/>
      <c r="QT521" s="106"/>
      <c r="QU521" s="106"/>
      <c r="QV521" s="106"/>
      <c r="QW521" s="106"/>
      <c r="QX521" s="106"/>
      <c r="QY521" s="106"/>
      <c r="QZ521" s="106"/>
      <c r="RA521" s="106"/>
      <c r="RB521" s="106"/>
      <c r="RC521" s="106"/>
      <c r="RD521" s="106"/>
      <c r="RE521" s="106"/>
      <c r="RF521" s="106"/>
      <c r="RG521" s="106"/>
      <c r="RH521" s="106"/>
      <c r="RI521" s="106"/>
      <c r="RJ521" s="106"/>
      <c r="RK521" s="106"/>
      <c r="RL521" s="106"/>
      <c r="RM521" s="106"/>
      <c r="RN521" s="106"/>
      <c r="RO521" s="106"/>
      <c r="RP521" s="106"/>
      <c r="RQ521" s="106"/>
      <c r="RR521" s="106"/>
    </row>
    <row r="522" spans="1:486" x14ac:dyDescent="0.3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14"/>
      <c r="Q522" s="114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06"/>
      <c r="EZ522" s="106"/>
      <c r="FA522" s="106"/>
      <c r="FB522" s="106"/>
      <c r="FC522" s="106"/>
      <c r="FD522" s="106"/>
      <c r="FE522" s="106"/>
      <c r="FF522" s="106"/>
      <c r="FG522" s="106"/>
      <c r="FH522" s="106"/>
      <c r="FI522" s="106"/>
      <c r="FJ522" s="106"/>
      <c r="FK522" s="106"/>
      <c r="FL522" s="106"/>
      <c r="FM522" s="106"/>
      <c r="FN522" s="106"/>
      <c r="FO522" s="106"/>
      <c r="FP522" s="106"/>
      <c r="FQ522" s="106"/>
      <c r="FR522" s="106"/>
      <c r="FS522" s="106"/>
      <c r="FT522" s="106"/>
      <c r="FU522" s="106"/>
      <c r="FV522" s="106"/>
      <c r="FW522" s="106"/>
      <c r="FX522" s="106"/>
      <c r="FY522" s="106"/>
      <c r="FZ522" s="106"/>
      <c r="GA522" s="106"/>
      <c r="GB522" s="106"/>
      <c r="GC522" s="106"/>
      <c r="GD522" s="106"/>
      <c r="GE522" s="106"/>
      <c r="GF522" s="106"/>
      <c r="GG522" s="106"/>
      <c r="GH522" s="106"/>
      <c r="GI522" s="106"/>
      <c r="GJ522" s="106"/>
      <c r="GK522" s="106"/>
      <c r="GL522" s="106"/>
      <c r="GM522" s="106"/>
      <c r="GN522" s="106"/>
      <c r="GO522" s="106"/>
      <c r="GP522" s="106"/>
      <c r="GQ522" s="106"/>
      <c r="GR522" s="106"/>
      <c r="GS522" s="106"/>
      <c r="GT522" s="106"/>
      <c r="GU522" s="106"/>
      <c r="GV522" s="106"/>
      <c r="GW522" s="106"/>
      <c r="GX522" s="106"/>
      <c r="GY522" s="106"/>
      <c r="GZ522" s="106"/>
      <c r="HA522" s="106"/>
      <c r="HB522" s="106"/>
      <c r="HC522" s="106"/>
      <c r="HD522" s="106"/>
      <c r="HE522" s="106"/>
      <c r="HF522" s="106"/>
      <c r="HG522" s="106"/>
      <c r="HH522" s="106"/>
      <c r="HI522" s="106"/>
      <c r="HJ522" s="106"/>
      <c r="HK522" s="106"/>
      <c r="HL522" s="106"/>
      <c r="HM522" s="106"/>
      <c r="HN522" s="106"/>
      <c r="HO522" s="106"/>
      <c r="HP522" s="106"/>
      <c r="HQ522" s="106"/>
      <c r="HR522" s="106"/>
      <c r="HS522" s="106"/>
      <c r="HT522" s="106"/>
      <c r="HU522" s="106"/>
      <c r="HV522" s="106"/>
      <c r="HW522" s="106"/>
      <c r="HX522" s="106"/>
      <c r="HY522" s="106"/>
      <c r="HZ522" s="106"/>
      <c r="IA522" s="106"/>
      <c r="IB522" s="106"/>
      <c r="IC522" s="106"/>
      <c r="ID522" s="106"/>
      <c r="IE522" s="106"/>
      <c r="IF522" s="106"/>
      <c r="IG522" s="106"/>
      <c r="IH522" s="106"/>
      <c r="II522" s="106"/>
      <c r="IJ522" s="106"/>
      <c r="IK522" s="106"/>
      <c r="IL522" s="106"/>
      <c r="IM522" s="106"/>
      <c r="IN522" s="106"/>
      <c r="IO522" s="106"/>
      <c r="IP522" s="106"/>
      <c r="IQ522" s="106"/>
      <c r="IR522" s="106"/>
      <c r="IS522" s="106"/>
      <c r="IT522" s="106"/>
      <c r="IU522" s="106"/>
      <c r="IV522" s="106"/>
      <c r="IW522" s="106"/>
      <c r="IX522" s="106"/>
      <c r="IY522" s="106"/>
      <c r="IZ522" s="106"/>
      <c r="JA522" s="106"/>
      <c r="JB522" s="106"/>
      <c r="JC522" s="106"/>
      <c r="JD522" s="106"/>
      <c r="JE522" s="106"/>
      <c r="JF522" s="106"/>
      <c r="JG522" s="106"/>
      <c r="JH522" s="106"/>
      <c r="JI522" s="106"/>
      <c r="JJ522" s="106"/>
      <c r="JK522" s="106"/>
      <c r="JL522" s="106"/>
      <c r="JM522" s="106"/>
      <c r="JN522" s="106"/>
      <c r="JO522" s="106"/>
      <c r="JP522" s="106"/>
      <c r="JQ522" s="106"/>
      <c r="JR522" s="106"/>
      <c r="JS522" s="106"/>
      <c r="JT522" s="106"/>
      <c r="JU522" s="106"/>
      <c r="JV522" s="106"/>
      <c r="JW522" s="106"/>
      <c r="JX522" s="106"/>
      <c r="JY522" s="106"/>
      <c r="JZ522" s="106"/>
      <c r="KA522" s="106"/>
      <c r="KB522" s="106"/>
      <c r="KC522" s="106"/>
      <c r="KD522" s="106"/>
      <c r="KE522" s="106"/>
      <c r="KF522" s="106"/>
      <c r="KG522" s="106"/>
      <c r="KH522" s="106"/>
      <c r="KI522" s="106"/>
      <c r="KJ522" s="106"/>
      <c r="KK522" s="106"/>
      <c r="KL522" s="106"/>
      <c r="KM522" s="106"/>
      <c r="KN522" s="106"/>
      <c r="KO522" s="106"/>
      <c r="KP522" s="106"/>
      <c r="KQ522" s="106"/>
      <c r="KR522" s="106"/>
      <c r="KS522" s="106"/>
      <c r="KT522" s="106"/>
      <c r="KU522" s="106"/>
      <c r="KV522" s="106"/>
      <c r="KW522" s="106"/>
      <c r="KX522" s="106"/>
      <c r="KY522" s="106"/>
      <c r="KZ522" s="106"/>
      <c r="LA522" s="106"/>
      <c r="LB522" s="106"/>
      <c r="LC522" s="106"/>
      <c r="LD522" s="106"/>
      <c r="LE522" s="106"/>
      <c r="LF522" s="106"/>
      <c r="LG522" s="106"/>
      <c r="LH522" s="106"/>
      <c r="LI522" s="106"/>
      <c r="LJ522" s="106"/>
      <c r="LK522" s="106"/>
      <c r="LL522" s="106"/>
      <c r="LM522" s="106"/>
      <c r="LN522" s="106"/>
      <c r="LO522" s="106"/>
      <c r="LP522" s="106"/>
      <c r="LQ522" s="106"/>
      <c r="LR522" s="106"/>
      <c r="LS522" s="106"/>
      <c r="LT522" s="106"/>
      <c r="LU522" s="106"/>
      <c r="LV522" s="106"/>
      <c r="LW522" s="106"/>
      <c r="LX522" s="106"/>
      <c r="LY522" s="106"/>
      <c r="LZ522" s="106"/>
      <c r="MA522" s="106"/>
      <c r="MB522" s="106"/>
      <c r="MC522" s="106"/>
      <c r="MD522" s="106"/>
      <c r="ME522" s="106"/>
      <c r="MF522" s="106"/>
      <c r="MG522" s="106"/>
      <c r="MH522" s="106"/>
      <c r="MI522" s="106"/>
      <c r="MJ522" s="106"/>
      <c r="MK522" s="106"/>
      <c r="ML522" s="106"/>
      <c r="MM522" s="106"/>
      <c r="MN522" s="106"/>
      <c r="MO522" s="106"/>
      <c r="MP522" s="106"/>
      <c r="MQ522" s="106"/>
      <c r="MR522" s="106"/>
      <c r="MS522" s="106"/>
      <c r="MT522" s="106"/>
      <c r="MU522" s="106"/>
      <c r="MV522" s="106"/>
      <c r="MW522" s="106"/>
      <c r="MX522" s="106"/>
      <c r="MY522" s="106"/>
      <c r="MZ522" s="106"/>
      <c r="NA522" s="106"/>
      <c r="NB522" s="106"/>
      <c r="NC522" s="106"/>
      <c r="ND522" s="106"/>
      <c r="NE522" s="106"/>
      <c r="NF522" s="106"/>
      <c r="NG522" s="106"/>
      <c r="NH522" s="106"/>
      <c r="NI522" s="106"/>
      <c r="NJ522" s="106"/>
      <c r="NK522" s="106"/>
      <c r="NL522" s="106"/>
      <c r="NM522" s="106"/>
      <c r="NN522" s="106"/>
      <c r="NO522" s="106"/>
      <c r="NP522" s="106"/>
      <c r="NQ522" s="106"/>
      <c r="NR522" s="106"/>
      <c r="NS522" s="106"/>
      <c r="NT522" s="106"/>
      <c r="NU522" s="106"/>
      <c r="NV522" s="106"/>
      <c r="NW522" s="106"/>
      <c r="NX522" s="106"/>
      <c r="NY522" s="106"/>
      <c r="NZ522" s="106"/>
      <c r="OA522" s="106"/>
      <c r="OB522" s="106"/>
      <c r="OC522" s="106"/>
      <c r="OD522" s="106"/>
      <c r="OE522" s="106"/>
      <c r="OF522" s="106"/>
      <c r="OG522" s="106"/>
      <c r="OH522" s="106"/>
      <c r="OI522" s="106"/>
      <c r="OJ522" s="106"/>
      <c r="OK522" s="106"/>
      <c r="OL522" s="106"/>
      <c r="OM522" s="106"/>
      <c r="ON522" s="106"/>
      <c r="OO522" s="106"/>
      <c r="OP522" s="106"/>
      <c r="OQ522" s="106"/>
      <c r="OR522" s="106"/>
      <c r="OS522" s="106"/>
      <c r="OT522" s="106"/>
      <c r="OU522" s="106"/>
      <c r="OV522" s="106"/>
      <c r="OW522" s="106"/>
      <c r="OX522" s="106"/>
      <c r="OY522" s="106"/>
      <c r="OZ522" s="106"/>
      <c r="PA522" s="106"/>
      <c r="PB522" s="106"/>
      <c r="PC522" s="106"/>
      <c r="PD522" s="106"/>
      <c r="PE522" s="106"/>
      <c r="PF522" s="106"/>
      <c r="PG522" s="106"/>
      <c r="PH522" s="106"/>
      <c r="PI522" s="106"/>
      <c r="PJ522" s="106"/>
      <c r="PK522" s="106"/>
      <c r="PL522" s="106"/>
      <c r="PM522" s="106"/>
      <c r="PN522" s="106"/>
      <c r="PO522" s="106"/>
      <c r="PP522" s="106"/>
      <c r="PQ522" s="106"/>
      <c r="PR522" s="106"/>
      <c r="PS522" s="106"/>
      <c r="PT522" s="106"/>
      <c r="PU522" s="106"/>
      <c r="PV522" s="106"/>
      <c r="PW522" s="106"/>
      <c r="PX522" s="106"/>
      <c r="PY522" s="106"/>
      <c r="PZ522" s="106"/>
      <c r="QA522" s="106"/>
      <c r="QB522" s="106"/>
      <c r="QC522" s="106"/>
      <c r="QD522" s="106"/>
      <c r="QE522" s="106"/>
      <c r="QF522" s="106"/>
      <c r="QG522" s="106"/>
      <c r="QH522" s="106"/>
      <c r="QI522" s="106"/>
      <c r="QJ522" s="106"/>
      <c r="QK522" s="106"/>
      <c r="QL522" s="106"/>
      <c r="QM522" s="106"/>
      <c r="QN522" s="106"/>
      <c r="QO522" s="106"/>
      <c r="QP522" s="106"/>
      <c r="QQ522" s="106"/>
      <c r="QR522" s="106"/>
      <c r="QS522" s="106"/>
      <c r="QT522" s="106"/>
      <c r="QU522" s="106"/>
      <c r="QV522" s="106"/>
      <c r="QW522" s="106"/>
      <c r="QX522" s="106"/>
      <c r="QY522" s="106"/>
      <c r="QZ522" s="106"/>
      <c r="RA522" s="106"/>
      <c r="RB522" s="106"/>
      <c r="RC522" s="106"/>
      <c r="RD522" s="106"/>
      <c r="RE522" s="106"/>
      <c r="RF522" s="106"/>
      <c r="RG522" s="106"/>
      <c r="RH522" s="106"/>
      <c r="RI522" s="106"/>
      <c r="RJ522" s="106"/>
      <c r="RK522" s="106"/>
      <c r="RL522" s="106"/>
      <c r="RM522" s="106"/>
      <c r="RN522" s="106"/>
      <c r="RO522" s="106"/>
      <c r="RP522" s="106"/>
      <c r="RQ522" s="106"/>
      <c r="RR522" s="106"/>
    </row>
    <row r="523" spans="1:486" x14ac:dyDescent="0.3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14"/>
      <c r="Q523" s="114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06"/>
      <c r="EZ523" s="106"/>
      <c r="FA523" s="106"/>
      <c r="FB523" s="106"/>
      <c r="FC523" s="106"/>
      <c r="FD523" s="106"/>
      <c r="FE523" s="106"/>
      <c r="FF523" s="106"/>
      <c r="FG523" s="106"/>
      <c r="FH523" s="106"/>
      <c r="FI523" s="106"/>
      <c r="FJ523" s="106"/>
      <c r="FK523" s="106"/>
      <c r="FL523" s="106"/>
      <c r="FM523" s="106"/>
      <c r="FN523" s="106"/>
      <c r="FO523" s="106"/>
      <c r="FP523" s="106"/>
      <c r="FQ523" s="106"/>
      <c r="FR523" s="106"/>
      <c r="FS523" s="106"/>
      <c r="FT523" s="106"/>
      <c r="FU523" s="106"/>
      <c r="FV523" s="106"/>
      <c r="FW523" s="106"/>
      <c r="FX523" s="106"/>
      <c r="FY523" s="106"/>
      <c r="FZ523" s="106"/>
      <c r="GA523" s="106"/>
      <c r="GB523" s="106"/>
      <c r="GC523" s="106"/>
      <c r="GD523" s="106"/>
      <c r="GE523" s="106"/>
      <c r="GF523" s="106"/>
      <c r="GG523" s="106"/>
      <c r="GH523" s="106"/>
      <c r="GI523" s="106"/>
      <c r="GJ523" s="106"/>
      <c r="GK523" s="106"/>
      <c r="GL523" s="106"/>
      <c r="GM523" s="106"/>
      <c r="GN523" s="106"/>
      <c r="GO523" s="106"/>
      <c r="GP523" s="106"/>
      <c r="GQ523" s="106"/>
      <c r="GR523" s="106"/>
      <c r="GS523" s="106"/>
      <c r="GT523" s="106"/>
      <c r="GU523" s="106"/>
      <c r="GV523" s="106"/>
      <c r="GW523" s="106"/>
      <c r="GX523" s="106"/>
      <c r="GY523" s="106"/>
      <c r="GZ523" s="106"/>
      <c r="HA523" s="106"/>
      <c r="HB523" s="106"/>
      <c r="HC523" s="106"/>
      <c r="HD523" s="106"/>
      <c r="HE523" s="106"/>
      <c r="HF523" s="106"/>
      <c r="HG523" s="106"/>
      <c r="HH523" s="106"/>
      <c r="HI523" s="106"/>
      <c r="HJ523" s="106"/>
      <c r="HK523" s="106"/>
      <c r="HL523" s="106"/>
      <c r="HM523" s="106"/>
      <c r="HN523" s="106"/>
      <c r="HO523" s="106"/>
      <c r="HP523" s="106"/>
      <c r="HQ523" s="106"/>
      <c r="HR523" s="106"/>
      <c r="HS523" s="106"/>
      <c r="HT523" s="106"/>
      <c r="HU523" s="106"/>
      <c r="HV523" s="106"/>
      <c r="HW523" s="106"/>
      <c r="HX523" s="106"/>
      <c r="HY523" s="106"/>
      <c r="HZ523" s="106"/>
      <c r="IA523" s="106"/>
      <c r="IB523" s="106"/>
      <c r="IC523" s="106"/>
      <c r="ID523" s="106"/>
      <c r="IE523" s="106"/>
      <c r="IF523" s="106"/>
      <c r="IG523" s="106"/>
      <c r="IH523" s="106"/>
      <c r="II523" s="106"/>
      <c r="IJ523" s="106"/>
      <c r="IK523" s="106"/>
      <c r="IL523" s="106"/>
      <c r="IM523" s="106"/>
      <c r="IN523" s="106"/>
      <c r="IO523" s="106"/>
      <c r="IP523" s="106"/>
      <c r="IQ523" s="106"/>
      <c r="IR523" s="106"/>
      <c r="IS523" s="106"/>
      <c r="IT523" s="106"/>
      <c r="IU523" s="106"/>
      <c r="IV523" s="106"/>
      <c r="IW523" s="106"/>
      <c r="IX523" s="106"/>
      <c r="IY523" s="106"/>
      <c r="IZ523" s="106"/>
      <c r="JA523" s="106"/>
      <c r="JB523" s="106"/>
      <c r="JC523" s="106"/>
      <c r="JD523" s="106"/>
      <c r="JE523" s="106"/>
      <c r="JF523" s="106"/>
      <c r="JG523" s="106"/>
      <c r="JH523" s="106"/>
      <c r="JI523" s="106"/>
      <c r="JJ523" s="106"/>
      <c r="JK523" s="106"/>
      <c r="JL523" s="106"/>
      <c r="JM523" s="106"/>
      <c r="JN523" s="106"/>
      <c r="JO523" s="106"/>
      <c r="JP523" s="106"/>
      <c r="JQ523" s="106"/>
      <c r="JR523" s="106"/>
      <c r="JS523" s="106"/>
      <c r="JT523" s="106"/>
      <c r="JU523" s="106"/>
      <c r="JV523" s="106"/>
      <c r="JW523" s="106"/>
      <c r="JX523" s="106"/>
      <c r="JY523" s="106"/>
      <c r="JZ523" s="106"/>
      <c r="KA523" s="106"/>
      <c r="KB523" s="106"/>
      <c r="KC523" s="106"/>
      <c r="KD523" s="106"/>
      <c r="KE523" s="106"/>
      <c r="KF523" s="106"/>
      <c r="KG523" s="106"/>
      <c r="KH523" s="106"/>
      <c r="KI523" s="106"/>
      <c r="KJ523" s="106"/>
      <c r="KK523" s="106"/>
      <c r="KL523" s="106"/>
      <c r="KM523" s="106"/>
      <c r="KN523" s="106"/>
      <c r="KO523" s="106"/>
      <c r="KP523" s="106"/>
      <c r="KQ523" s="106"/>
      <c r="KR523" s="106"/>
      <c r="KS523" s="106"/>
      <c r="KT523" s="106"/>
      <c r="KU523" s="106"/>
      <c r="KV523" s="106"/>
      <c r="KW523" s="106"/>
      <c r="KX523" s="106"/>
      <c r="KY523" s="106"/>
      <c r="KZ523" s="106"/>
      <c r="LA523" s="106"/>
      <c r="LB523" s="106"/>
      <c r="LC523" s="106"/>
      <c r="LD523" s="106"/>
      <c r="LE523" s="106"/>
      <c r="LF523" s="106"/>
      <c r="LG523" s="106"/>
      <c r="LH523" s="106"/>
      <c r="LI523" s="106"/>
      <c r="LJ523" s="106"/>
      <c r="LK523" s="106"/>
      <c r="LL523" s="106"/>
      <c r="LM523" s="106"/>
      <c r="LN523" s="106"/>
      <c r="LO523" s="106"/>
      <c r="LP523" s="106"/>
      <c r="LQ523" s="106"/>
      <c r="LR523" s="106"/>
      <c r="LS523" s="106"/>
      <c r="LT523" s="106"/>
      <c r="LU523" s="106"/>
      <c r="LV523" s="106"/>
      <c r="LW523" s="106"/>
      <c r="LX523" s="106"/>
      <c r="LY523" s="106"/>
      <c r="LZ523" s="106"/>
      <c r="MA523" s="106"/>
      <c r="MB523" s="106"/>
      <c r="MC523" s="106"/>
      <c r="MD523" s="106"/>
      <c r="ME523" s="106"/>
      <c r="MF523" s="106"/>
      <c r="MG523" s="106"/>
      <c r="MH523" s="106"/>
      <c r="MI523" s="106"/>
      <c r="MJ523" s="106"/>
      <c r="MK523" s="106"/>
      <c r="ML523" s="106"/>
      <c r="MM523" s="106"/>
      <c r="MN523" s="106"/>
      <c r="MO523" s="106"/>
      <c r="MP523" s="106"/>
      <c r="MQ523" s="106"/>
      <c r="MR523" s="106"/>
      <c r="MS523" s="106"/>
      <c r="MT523" s="106"/>
      <c r="MU523" s="106"/>
      <c r="MV523" s="106"/>
      <c r="MW523" s="106"/>
      <c r="MX523" s="106"/>
      <c r="MY523" s="106"/>
      <c r="MZ523" s="106"/>
      <c r="NA523" s="106"/>
      <c r="NB523" s="106"/>
      <c r="NC523" s="106"/>
      <c r="ND523" s="106"/>
      <c r="NE523" s="106"/>
      <c r="NF523" s="106"/>
      <c r="NG523" s="106"/>
      <c r="NH523" s="106"/>
      <c r="NI523" s="106"/>
      <c r="NJ523" s="106"/>
      <c r="NK523" s="106"/>
      <c r="NL523" s="106"/>
      <c r="NM523" s="106"/>
      <c r="NN523" s="106"/>
      <c r="NO523" s="106"/>
      <c r="NP523" s="106"/>
      <c r="NQ523" s="106"/>
      <c r="NR523" s="106"/>
      <c r="NS523" s="106"/>
      <c r="NT523" s="106"/>
      <c r="NU523" s="106"/>
      <c r="NV523" s="106"/>
      <c r="NW523" s="106"/>
      <c r="NX523" s="106"/>
      <c r="NY523" s="106"/>
      <c r="NZ523" s="106"/>
      <c r="OA523" s="106"/>
      <c r="OB523" s="106"/>
      <c r="OC523" s="106"/>
      <c r="OD523" s="106"/>
      <c r="OE523" s="106"/>
      <c r="OF523" s="106"/>
      <c r="OG523" s="106"/>
      <c r="OH523" s="106"/>
      <c r="OI523" s="106"/>
      <c r="OJ523" s="106"/>
      <c r="OK523" s="106"/>
      <c r="OL523" s="106"/>
      <c r="OM523" s="106"/>
      <c r="ON523" s="106"/>
      <c r="OO523" s="106"/>
      <c r="OP523" s="106"/>
      <c r="OQ523" s="106"/>
      <c r="OR523" s="106"/>
      <c r="OS523" s="106"/>
      <c r="OT523" s="106"/>
      <c r="OU523" s="106"/>
      <c r="OV523" s="106"/>
      <c r="OW523" s="106"/>
      <c r="OX523" s="106"/>
      <c r="OY523" s="106"/>
      <c r="OZ523" s="106"/>
      <c r="PA523" s="106"/>
      <c r="PB523" s="106"/>
      <c r="PC523" s="106"/>
      <c r="PD523" s="106"/>
      <c r="PE523" s="106"/>
      <c r="PF523" s="106"/>
      <c r="PG523" s="106"/>
      <c r="PH523" s="106"/>
      <c r="PI523" s="106"/>
      <c r="PJ523" s="106"/>
      <c r="PK523" s="106"/>
      <c r="PL523" s="106"/>
      <c r="PM523" s="106"/>
      <c r="PN523" s="106"/>
      <c r="PO523" s="106"/>
      <c r="PP523" s="106"/>
      <c r="PQ523" s="106"/>
      <c r="PR523" s="106"/>
      <c r="PS523" s="106"/>
      <c r="PT523" s="106"/>
      <c r="PU523" s="106"/>
      <c r="PV523" s="106"/>
      <c r="PW523" s="106"/>
      <c r="PX523" s="106"/>
      <c r="PY523" s="106"/>
      <c r="PZ523" s="106"/>
      <c r="QA523" s="106"/>
      <c r="QB523" s="106"/>
      <c r="QC523" s="106"/>
      <c r="QD523" s="106"/>
      <c r="QE523" s="106"/>
      <c r="QF523" s="106"/>
      <c r="QG523" s="106"/>
      <c r="QH523" s="106"/>
      <c r="QI523" s="106"/>
      <c r="QJ523" s="106"/>
      <c r="QK523" s="106"/>
      <c r="QL523" s="106"/>
      <c r="QM523" s="106"/>
      <c r="QN523" s="106"/>
      <c r="QO523" s="106"/>
      <c r="QP523" s="106"/>
      <c r="QQ523" s="106"/>
      <c r="QR523" s="106"/>
      <c r="QS523" s="106"/>
      <c r="QT523" s="106"/>
      <c r="QU523" s="106"/>
      <c r="QV523" s="106"/>
      <c r="QW523" s="106"/>
      <c r="QX523" s="106"/>
      <c r="QY523" s="106"/>
      <c r="QZ523" s="106"/>
      <c r="RA523" s="106"/>
      <c r="RB523" s="106"/>
      <c r="RC523" s="106"/>
      <c r="RD523" s="106"/>
      <c r="RE523" s="106"/>
      <c r="RF523" s="106"/>
      <c r="RG523" s="106"/>
      <c r="RH523" s="106"/>
      <c r="RI523" s="106"/>
      <c r="RJ523" s="106"/>
      <c r="RK523" s="106"/>
      <c r="RL523" s="106"/>
      <c r="RM523" s="106"/>
      <c r="RN523" s="106"/>
      <c r="RO523" s="106"/>
      <c r="RP523" s="106"/>
      <c r="RQ523" s="106"/>
      <c r="RR523" s="106"/>
    </row>
    <row r="524" spans="1:486" x14ac:dyDescent="0.3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14"/>
      <c r="Q524" s="114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06"/>
      <c r="EZ524" s="106"/>
      <c r="FA524" s="106"/>
      <c r="FB524" s="106"/>
      <c r="FC524" s="106"/>
      <c r="FD524" s="106"/>
      <c r="FE524" s="106"/>
      <c r="FF524" s="106"/>
      <c r="FG524" s="106"/>
      <c r="FH524" s="106"/>
      <c r="FI524" s="106"/>
      <c r="FJ524" s="106"/>
      <c r="FK524" s="106"/>
      <c r="FL524" s="106"/>
      <c r="FM524" s="106"/>
      <c r="FN524" s="106"/>
      <c r="FO524" s="106"/>
      <c r="FP524" s="106"/>
      <c r="FQ524" s="106"/>
      <c r="FR524" s="106"/>
      <c r="FS524" s="106"/>
      <c r="FT524" s="106"/>
      <c r="FU524" s="106"/>
      <c r="FV524" s="106"/>
      <c r="FW524" s="106"/>
      <c r="FX524" s="106"/>
      <c r="FY524" s="106"/>
      <c r="FZ524" s="106"/>
      <c r="GA524" s="106"/>
      <c r="GB524" s="106"/>
      <c r="GC524" s="106"/>
      <c r="GD524" s="106"/>
      <c r="GE524" s="106"/>
      <c r="GF524" s="106"/>
      <c r="GG524" s="106"/>
      <c r="GH524" s="106"/>
      <c r="GI524" s="106"/>
      <c r="GJ524" s="106"/>
      <c r="GK524" s="106"/>
      <c r="GL524" s="106"/>
      <c r="GM524" s="106"/>
      <c r="GN524" s="106"/>
      <c r="GO524" s="106"/>
      <c r="GP524" s="106"/>
      <c r="GQ524" s="106"/>
      <c r="GR524" s="106"/>
      <c r="GS524" s="106"/>
      <c r="GT524" s="106"/>
      <c r="GU524" s="106"/>
      <c r="GV524" s="106"/>
      <c r="GW524" s="106"/>
      <c r="GX524" s="106"/>
      <c r="GY524" s="106"/>
      <c r="GZ524" s="106"/>
      <c r="HA524" s="106"/>
      <c r="HB524" s="106"/>
      <c r="HC524" s="106"/>
      <c r="HD524" s="106"/>
      <c r="HE524" s="106"/>
      <c r="HF524" s="106"/>
      <c r="HG524" s="106"/>
      <c r="HH524" s="106"/>
      <c r="HI524" s="106"/>
      <c r="HJ524" s="106"/>
      <c r="HK524" s="106"/>
      <c r="HL524" s="106"/>
      <c r="HM524" s="106"/>
      <c r="HN524" s="106"/>
      <c r="HO524" s="106"/>
      <c r="HP524" s="106"/>
      <c r="HQ524" s="106"/>
      <c r="HR524" s="106"/>
      <c r="HS524" s="106"/>
      <c r="HT524" s="106"/>
      <c r="HU524" s="106"/>
      <c r="HV524" s="106"/>
      <c r="HW524" s="106"/>
      <c r="HX524" s="106"/>
      <c r="HY524" s="106"/>
      <c r="HZ524" s="106"/>
      <c r="IA524" s="106"/>
      <c r="IB524" s="106"/>
      <c r="IC524" s="106"/>
      <c r="ID524" s="106"/>
      <c r="IE524" s="106"/>
      <c r="IF524" s="106"/>
      <c r="IG524" s="106"/>
      <c r="IH524" s="106"/>
      <c r="II524" s="106"/>
      <c r="IJ524" s="106"/>
      <c r="IK524" s="106"/>
      <c r="IL524" s="106"/>
      <c r="IM524" s="106"/>
      <c r="IN524" s="106"/>
      <c r="IO524" s="106"/>
      <c r="IP524" s="106"/>
      <c r="IQ524" s="106"/>
      <c r="IR524" s="106"/>
      <c r="IS524" s="106"/>
      <c r="IT524" s="106"/>
      <c r="IU524" s="106"/>
      <c r="IV524" s="106"/>
      <c r="IW524" s="106"/>
      <c r="IX524" s="106"/>
      <c r="IY524" s="106"/>
      <c r="IZ524" s="106"/>
      <c r="JA524" s="106"/>
      <c r="JB524" s="106"/>
      <c r="JC524" s="106"/>
      <c r="JD524" s="106"/>
      <c r="JE524" s="106"/>
      <c r="JF524" s="106"/>
      <c r="JG524" s="106"/>
      <c r="JH524" s="106"/>
      <c r="JI524" s="106"/>
      <c r="JJ524" s="106"/>
      <c r="JK524" s="106"/>
      <c r="JL524" s="106"/>
      <c r="JM524" s="106"/>
      <c r="JN524" s="106"/>
      <c r="JO524" s="106"/>
      <c r="JP524" s="106"/>
      <c r="JQ524" s="106"/>
      <c r="JR524" s="106"/>
      <c r="JS524" s="106"/>
      <c r="JT524" s="106"/>
      <c r="JU524" s="106"/>
      <c r="JV524" s="106"/>
      <c r="JW524" s="106"/>
      <c r="JX524" s="106"/>
      <c r="JY524" s="106"/>
      <c r="JZ524" s="106"/>
      <c r="KA524" s="106"/>
      <c r="KB524" s="106"/>
      <c r="KC524" s="106"/>
      <c r="KD524" s="106"/>
      <c r="KE524" s="106"/>
      <c r="KF524" s="106"/>
      <c r="KG524" s="106"/>
      <c r="KH524" s="106"/>
      <c r="KI524" s="106"/>
      <c r="KJ524" s="106"/>
      <c r="KK524" s="106"/>
      <c r="KL524" s="106"/>
      <c r="KM524" s="106"/>
      <c r="KN524" s="106"/>
      <c r="KO524" s="106"/>
      <c r="KP524" s="106"/>
      <c r="KQ524" s="106"/>
      <c r="KR524" s="106"/>
      <c r="KS524" s="106"/>
      <c r="KT524" s="106"/>
      <c r="KU524" s="106"/>
      <c r="KV524" s="106"/>
      <c r="KW524" s="106"/>
      <c r="KX524" s="106"/>
      <c r="KY524" s="106"/>
      <c r="KZ524" s="106"/>
      <c r="LA524" s="106"/>
      <c r="LB524" s="106"/>
      <c r="LC524" s="106"/>
      <c r="LD524" s="106"/>
      <c r="LE524" s="106"/>
      <c r="LF524" s="106"/>
      <c r="LG524" s="106"/>
      <c r="LH524" s="106"/>
      <c r="LI524" s="106"/>
      <c r="LJ524" s="106"/>
      <c r="LK524" s="106"/>
      <c r="LL524" s="106"/>
      <c r="LM524" s="106"/>
      <c r="LN524" s="106"/>
      <c r="LO524" s="106"/>
      <c r="LP524" s="106"/>
      <c r="LQ524" s="106"/>
      <c r="LR524" s="106"/>
      <c r="LS524" s="106"/>
      <c r="LT524" s="106"/>
      <c r="LU524" s="106"/>
      <c r="LV524" s="106"/>
      <c r="LW524" s="106"/>
      <c r="LX524" s="106"/>
      <c r="LY524" s="106"/>
      <c r="LZ524" s="106"/>
      <c r="MA524" s="106"/>
      <c r="MB524" s="106"/>
      <c r="MC524" s="106"/>
      <c r="MD524" s="106"/>
      <c r="ME524" s="106"/>
      <c r="MF524" s="106"/>
      <c r="MG524" s="106"/>
      <c r="MH524" s="106"/>
      <c r="MI524" s="106"/>
      <c r="MJ524" s="106"/>
      <c r="MK524" s="106"/>
      <c r="ML524" s="106"/>
      <c r="MM524" s="106"/>
      <c r="MN524" s="106"/>
      <c r="MO524" s="106"/>
      <c r="MP524" s="106"/>
      <c r="MQ524" s="106"/>
      <c r="MR524" s="106"/>
      <c r="MS524" s="106"/>
      <c r="MT524" s="106"/>
      <c r="MU524" s="106"/>
      <c r="MV524" s="106"/>
      <c r="MW524" s="106"/>
      <c r="MX524" s="106"/>
      <c r="MY524" s="106"/>
      <c r="MZ524" s="106"/>
      <c r="NA524" s="106"/>
      <c r="NB524" s="106"/>
      <c r="NC524" s="106"/>
      <c r="ND524" s="106"/>
      <c r="NE524" s="106"/>
      <c r="NF524" s="106"/>
      <c r="NG524" s="106"/>
      <c r="NH524" s="106"/>
      <c r="NI524" s="106"/>
      <c r="NJ524" s="106"/>
      <c r="NK524" s="106"/>
      <c r="NL524" s="106"/>
      <c r="NM524" s="106"/>
      <c r="NN524" s="106"/>
      <c r="NO524" s="106"/>
      <c r="NP524" s="106"/>
      <c r="NQ524" s="106"/>
      <c r="NR524" s="106"/>
      <c r="NS524" s="106"/>
      <c r="NT524" s="106"/>
      <c r="NU524" s="106"/>
      <c r="NV524" s="106"/>
      <c r="NW524" s="106"/>
      <c r="NX524" s="106"/>
      <c r="NY524" s="106"/>
      <c r="NZ524" s="106"/>
      <c r="OA524" s="106"/>
      <c r="OB524" s="106"/>
      <c r="OC524" s="106"/>
      <c r="OD524" s="106"/>
      <c r="OE524" s="106"/>
      <c r="OF524" s="106"/>
      <c r="OG524" s="106"/>
      <c r="OH524" s="106"/>
      <c r="OI524" s="106"/>
      <c r="OJ524" s="106"/>
      <c r="OK524" s="106"/>
      <c r="OL524" s="106"/>
      <c r="OM524" s="106"/>
      <c r="ON524" s="106"/>
      <c r="OO524" s="106"/>
      <c r="OP524" s="106"/>
      <c r="OQ524" s="106"/>
      <c r="OR524" s="106"/>
      <c r="OS524" s="106"/>
      <c r="OT524" s="106"/>
      <c r="OU524" s="106"/>
      <c r="OV524" s="106"/>
      <c r="OW524" s="106"/>
      <c r="OX524" s="106"/>
      <c r="OY524" s="106"/>
      <c r="OZ524" s="106"/>
      <c r="PA524" s="106"/>
      <c r="PB524" s="106"/>
      <c r="PC524" s="106"/>
      <c r="PD524" s="106"/>
      <c r="PE524" s="106"/>
      <c r="PF524" s="106"/>
      <c r="PG524" s="106"/>
      <c r="PH524" s="106"/>
      <c r="PI524" s="106"/>
      <c r="PJ524" s="106"/>
      <c r="PK524" s="106"/>
      <c r="PL524" s="106"/>
      <c r="PM524" s="106"/>
      <c r="PN524" s="106"/>
      <c r="PO524" s="106"/>
      <c r="PP524" s="106"/>
      <c r="PQ524" s="106"/>
      <c r="PR524" s="106"/>
      <c r="PS524" s="106"/>
      <c r="PT524" s="106"/>
      <c r="PU524" s="106"/>
      <c r="PV524" s="106"/>
      <c r="PW524" s="106"/>
      <c r="PX524" s="106"/>
      <c r="PY524" s="106"/>
      <c r="PZ524" s="106"/>
      <c r="QA524" s="106"/>
      <c r="QB524" s="106"/>
      <c r="QC524" s="106"/>
      <c r="QD524" s="106"/>
      <c r="QE524" s="106"/>
      <c r="QF524" s="106"/>
      <c r="QG524" s="106"/>
      <c r="QH524" s="106"/>
      <c r="QI524" s="106"/>
      <c r="QJ524" s="106"/>
      <c r="QK524" s="106"/>
      <c r="QL524" s="106"/>
      <c r="QM524" s="106"/>
      <c r="QN524" s="106"/>
      <c r="QO524" s="106"/>
      <c r="QP524" s="106"/>
      <c r="QQ524" s="106"/>
      <c r="QR524" s="106"/>
      <c r="QS524" s="106"/>
      <c r="QT524" s="106"/>
      <c r="QU524" s="106"/>
      <c r="QV524" s="106"/>
      <c r="QW524" s="106"/>
      <c r="QX524" s="106"/>
      <c r="QY524" s="106"/>
      <c r="QZ524" s="106"/>
      <c r="RA524" s="106"/>
      <c r="RB524" s="106"/>
      <c r="RC524" s="106"/>
      <c r="RD524" s="106"/>
      <c r="RE524" s="106"/>
      <c r="RF524" s="106"/>
      <c r="RG524" s="106"/>
      <c r="RH524" s="106"/>
      <c r="RI524" s="106"/>
      <c r="RJ524" s="106"/>
      <c r="RK524" s="106"/>
      <c r="RL524" s="106"/>
      <c r="RM524" s="106"/>
      <c r="RN524" s="106"/>
      <c r="RO524" s="106"/>
      <c r="RP524" s="106"/>
      <c r="RQ524" s="106"/>
      <c r="RR524" s="106"/>
    </row>
    <row r="525" spans="1:486" x14ac:dyDescent="0.3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14"/>
      <c r="Q525" s="114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06"/>
      <c r="EZ525" s="106"/>
      <c r="FA525" s="106"/>
      <c r="FB525" s="106"/>
      <c r="FC525" s="106"/>
      <c r="FD525" s="106"/>
      <c r="FE525" s="106"/>
      <c r="FF525" s="106"/>
      <c r="FG525" s="106"/>
      <c r="FH525" s="106"/>
      <c r="FI525" s="106"/>
      <c r="FJ525" s="106"/>
      <c r="FK525" s="106"/>
      <c r="FL525" s="106"/>
      <c r="FM525" s="106"/>
      <c r="FN525" s="106"/>
      <c r="FO525" s="106"/>
      <c r="FP525" s="106"/>
      <c r="FQ525" s="106"/>
      <c r="FR525" s="106"/>
      <c r="FS525" s="106"/>
      <c r="FT525" s="106"/>
      <c r="FU525" s="106"/>
      <c r="FV525" s="106"/>
      <c r="FW525" s="106"/>
      <c r="FX525" s="106"/>
      <c r="FY525" s="106"/>
      <c r="FZ525" s="106"/>
      <c r="GA525" s="106"/>
      <c r="GB525" s="106"/>
      <c r="GC525" s="106"/>
      <c r="GD525" s="106"/>
      <c r="GE525" s="106"/>
      <c r="GF525" s="106"/>
      <c r="GG525" s="106"/>
      <c r="GH525" s="106"/>
      <c r="GI525" s="106"/>
      <c r="GJ525" s="106"/>
      <c r="GK525" s="106"/>
      <c r="GL525" s="106"/>
      <c r="GM525" s="106"/>
      <c r="GN525" s="106"/>
      <c r="GO525" s="106"/>
      <c r="GP525" s="106"/>
      <c r="GQ525" s="106"/>
      <c r="GR525" s="106"/>
      <c r="GS525" s="106"/>
      <c r="GT525" s="106"/>
      <c r="GU525" s="106"/>
      <c r="GV525" s="106"/>
      <c r="GW525" s="106"/>
      <c r="GX525" s="106"/>
      <c r="GY525" s="106"/>
      <c r="GZ525" s="106"/>
      <c r="HA525" s="106"/>
      <c r="HB525" s="106"/>
      <c r="HC525" s="106"/>
      <c r="HD525" s="106"/>
      <c r="HE525" s="106"/>
      <c r="HF525" s="106"/>
      <c r="HG525" s="106"/>
      <c r="HH525" s="106"/>
      <c r="HI525" s="106"/>
      <c r="HJ525" s="106"/>
      <c r="HK525" s="106"/>
      <c r="HL525" s="106"/>
      <c r="HM525" s="106"/>
      <c r="HN525" s="106"/>
      <c r="HO525" s="106"/>
      <c r="HP525" s="106"/>
      <c r="HQ525" s="106"/>
      <c r="HR525" s="106"/>
      <c r="HS525" s="106"/>
      <c r="HT525" s="106"/>
      <c r="HU525" s="106"/>
      <c r="HV525" s="106"/>
      <c r="HW525" s="106"/>
      <c r="HX525" s="106"/>
      <c r="HY525" s="106"/>
      <c r="HZ525" s="106"/>
      <c r="IA525" s="106"/>
      <c r="IB525" s="106"/>
      <c r="IC525" s="106"/>
      <c r="ID525" s="106"/>
      <c r="IE525" s="106"/>
      <c r="IF525" s="106"/>
      <c r="IG525" s="106"/>
      <c r="IH525" s="106"/>
      <c r="II525" s="106"/>
      <c r="IJ525" s="106"/>
      <c r="IK525" s="106"/>
      <c r="IL525" s="106"/>
      <c r="IM525" s="106"/>
      <c r="IN525" s="106"/>
      <c r="IO525" s="106"/>
      <c r="IP525" s="106"/>
      <c r="IQ525" s="106"/>
      <c r="IR525" s="106"/>
      <c r="IS525" s="106"/>
      <c r="IT525" s="106"/>
      <c r="IU525" s="106"/>
      <c r="IV525" s="106"/>
      <c r="IW525" s="106"/>
      <c r="IX525" s="106"/>
      <c r="IY525" s="106"/>
      <c r="IZ525" s="106"/>
      <c r="JA525" s="106"/>
      <c r="JB525" s="106"/>
      <c r="JC525" s="106"/>
      <c r="JD525" s="106"/>
      <c r="JE525" s="106"/>
      <c r="JF525" s="106"/>
      <c r="JG525" s="106"/>
      <c r="JH525" s="106"/>
      <c r="JI525" s="106"/>
      <c r="JJ525" s="106"/>
      <c r="JK525" s="106"/>
      <c r="JL525" s="106"/>
      <c r="JM525" s="106"/>
      <c r="JN525" s="106"/>
      <c r="JO525" s="106"/>
      <c r="JP525" s="106"/>
      <c r="JQ525" s="106"/>
      <c r="JR525" s="106"/>
      <c r="JS525" s="106"/>
      <c r="JT525" s="106"/>
      <c r="JU525" s="106"/>
      <c r="JV525" s="106"/>
      <c r="JW525" s="106"/>
      <c r="JX525" s="106"/>
      <c r="JY525" s="106"/>
      <c r="JZ525" s="106"/>
      <c r="KA525" s="106"/>
      <c r="KB525" s="106"/>
      <c r="KC525" s="106"/>
      <c r="KD525" s="106"/>
      <c r="KE525" s="106"/>
      <c r="KF525" s="106"/>
      <c r="KG525" s="106"/>
      <c r="KH525" s="106"/>
      <c r="KI525" s="106"/>
      <c r="KJ525" s="106"/>
      <c r="KK525" s="106"/>
      <c r="KL525" s="106"/>
      <c r="KM525" s="106"/>
      <c r="KN525" s="106"/>
      <c r="KO525" s="106"/>
      <c r="KP525" s="106"/>
      <c r="KQ525" s="106"/>
      <c r="KR525" s="106"/>
      <c r="KS525" s="106"/>
      <c r="KT525" s="106"/>
      <c r="KU525" s="106"/>
      <c r="KV525" s="106"/>
      <c r="KW525" s="106"/>
      <c r="KX525" s="106"/>
      <c r="KY525" s="106"/>
      <c r="KZ525" s="106"/>
      <c r="LA525" s="106"/>
      <c r="LB525" s="106"/>
      <c r="LC525" s="106"/>
      <c r="LD525" s="106"/>
      <c r="LE525" s="106"/>
      <c r="LF525" s="106"/>
      <c r="LG525" s="106"/>
      <c r="LH525" s="106"/>
      <c r="LI525" s="106"/>
      <c r="LJ525" s="106"/>
      <c r="LK525" s="106"/>
      <c r="LL525" s="106"/>
      <c r="LM525" s="106"/>
      <c r="LN525" s="106"/>
      <c r="LO525" s="106"/>
      <c r="LP525" s="106"/>
      <c r="LQ525" s="106"/>
      <c r="LR525" s="106"/>
      <c r="LS525" s="106"/>
      <c r="LT525" s="106"/>
      <c r="LU525" s="106"/>
      <c r="LV525" s="106"/>
      <c r="LW525" s="106"/>
      <c r="LX525" s="106"/>
      <c r="LY525" s="106"/>
      <c r="LZ525" s="106"/>
      <c r="MA525" s="106"/>
      <c r="MB525" s="106"/>
      <c r="MC525" s="106"/>
      <c r="MD525" s="106"/>
      <c r="ME525" s="106"/>
      <c r="MF525" s="106"/>
      <c r="MG525" s="106"/>
      <c r="MH525" s="106"/>
      <c r="MI525" s="106"/>
      <c r="MJ525" s="106"/>
      <c r="MK525" s="106"/>
      <c r="ML525" s="106"/>
      <c r="MM525" s="106"/>
      <c r="MN525" s="106"/>
      <c r="MO525" s="106"/>
      <c r="MP525" s="106"/>
      <c r="MQ525" s="106"/>
      <c r="MR525" s="106"/>
      <c r="MS525" s="106"/>
      <c r="MT525" s="106"/>
      <c r="MU525" s="106"/>
      <c r="MV525" s="106"/>
      <c r="MW525" s="106"/>
      <c r="MX525" s="106"/>
      <c r="MY525" s="106"/>
      <c r="MZ525" s="106"/>
      <c r="NA525" s="106"/>
      <c r="NB525" s="106"/>
      <c r="NC525" s="106"/>
      <c r="ND525" s="106"/>
      <c r="NE525" s="106"/>
      <c r="NF525" s="106"/>
      <c r="NG525" s="106"/>
      <c r="NH525" s="106"/>
      <c r="NI525" s="106"/>
      <c r="NJ525" s="106"/>
      <c r="NK525" s="106"/>
      <c r="NL525" s="106"/>
      <c r="NM525" s="106"/>
      <c r="NN525" s="106"/>
      <c r="NO525" s="106"/>
      <c r="NP525" s="106"/>
      <c r="NQ525" s="106"/>
      <c r="NR525" s="106"/>
      <c r="NS525" s="106"/>
      <c r="NT525" s="106"/>
      <c r="NU525" s="106"/>
      <c r="NV525" s="106"/>
      <c r="NW525" s="106"/>
      <c r="NX525" s="106"/>
      <c r="NY525" s="106"/>
      <c r="NZ525" s="106"/>
      <c r="OA525" s="106"/>
      <c r="OB525" s="106"/>
      <c r="OC525" s="106"/>
      <c r="OD525" s="106"/>
      <c r="OE525" s="106"/>
      <c r="OF525" s="106"/>
      <c r="OG525" s="106"/>
      <c r="OH525" s="106"/>
      <c r="OI525" s="106"/>
      <c r="OJ525" s="106"/>
      <c r="OK525" s="106"/>
      <c r="OL525" s="106"/>
      <c r="OM525" s="106"/>
      <c r="ON525" s="106"/>
      <c r="OO525" s="106"/>
      <c r="OP525" s="106"/>
      <c r="OQ525" s="106"/>
      <c r="OR525" s="106"/>
      <c r="OS525" s="106"/>
      <c r="OT525" s="106"/>
      <c r="OU525" s="106"/>
      <c r="OV525" s="106"/>
      <c r="OW525" s="106"/>
      <c r="OX525" s="106"/>
      <c r="OY525" s="106"/>
      <c r="OZ525" s="106"/>
      <c r="PA525" s="106"/>
      <c r="PB525" s="106"/>
      <c r="PC525" s="106"/>
      <c r="PD525" s="106"/>
      <c r="PE525" s="106"/>
      <c r="PF525" s="106"/>
      <c r="PG525" s="106"/>
      <c r="PH525" s="106"/>
      <c r="PI525" s="106"/>
      <c r="PJ525" s="106"/>
      <c r="PK525" s="106"/>
      <c r="PL525" s="106"/>
      <c r="PM525" s="106"/>
      <c r="PN525" s="106"/>
      <c r="PO525" s="106"/>
      <c r="PP525" s="106"/>
      <c r="PQ525" s="106"/>
      <c r="PR525" s="106"/>
      <c r="PS525" s="106"/>
      <c r="PT525" s="106"/>
      <c r="PU525" s="106"/>
      <c r="PV525" s="106"/>
      <c r="PW525" s="106"/>
      <c r="PX525" s="106"/>
      <c r="PY525" s="106"/>
      <c r="PZ525" s="106"/>
      <c r="QA525" s="106"/>
      <c r="QB525" s="106"/>
      <c r="QC525" s="106"/>
      <c r="QD525" s="106"/>
      <c r="QE525" s="106"/>
      <c r="QF525" s="106"/>
      <c r="QG525" s="106"/>
      <c r="QH525" s="106"/>
      <c r="QI525" s="106"/>
      <c r="QJ525" s="106"/>
      <c r="QK525" s="106"/>
      <c r="QL525" s="106"/>
      <c r="QM525" s="106"/>
      <c r="QN525" s="106"/>
      <c r="QO525" s="106"/>
      <c r="QP525" s="106"/>
      <c r="QQ525" s="106"/>
      <c r="QR525" s="106"/>
      <c r="QS525" s="106"/>
      <c r="QT525" s="106"/>
      <c r="QU525" s="106"/>
      <c r="QV525" s="106"/>
      <c r="QW525" s="106"/>
      <c r="QX525" s="106"/>
      <c r="QY525" s="106"/>
      <c r="QZ525" s="106"/>
      <c r="RA525" s="106"/>
      <c r="RB525" s="106"/>
      <c r="RC525" s="106"/>
      <c r="RD525" s="106"/>
      <c r="RE525" s="106"/>
      <c r="RF525" s="106"/>
      <c r="RG525" s="106"/>
      <c r="RH525" s="106"/>
      <c r="RI525" s="106"/>
      <c r="RJ525" s="106"/>
      <c r="RK525" s="106"/>
      <c r="RL525" s="106"/>
      <c r="RM525" s="106"/>
      <c r="RN525" s="106"/>
      <c r="RO525" s="106"/>
      <c r="RP525" s="106"/>
      <c r="RQ525" s="106"/>
      <c r="RR525" s="106"/>
    </row>
    <row r="526" spans="1:486" x14ac:dyDescent="0.3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14"/>
      <c r="Q526" s="114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06"/>
      <c r="EZ526" s="106"/>
      <c r="FA526" s="106"/>
      <c r="FB526" s="106"/>
      <c r="FC526" s="106"/>
      <c r="FD526" s="106"/>
      <c r="FE526" s="106"/>
      <c r="FF526" s="106"/>
      <c r="FG526" s="106"/>
      <c r="FH526" s="106"/>
      <c r="FI526" s="106"/>
      <c r="FJ526" s="106"/>
      <c r="FK526" s="106"/>
      <c r="FL526" s="106"/>
      <c r="FM526" s="106"/>
      <c r="FN526" s="106"/>
      <c r="FO526" s="106"/>
      <c r="FP526" s="106"/>
      <c r="FQ526" s="106"/>
      <c r="FR526" s="106"/>
      <c r="FS526" s="106"/>
      <c r="FT526" s="106"/>
      <c r="FU526" s="106"/>
      <c r="FV526" s="106"/>
      <c r="FW526" s="106"/>
      <c r="FX526" s="106"/>
      <c r="FY526" s="106"/>
      <c r="FZ526" s="106"/>
      <c r="GA526" s="106"/>
      <c r="GB526" s="106"/>
      <c r="GC526" s="106"/>
      <c r="GD526" s="106"/>
      <c r="GE526" s="106"/>
      <c r="GF526" s="106"/>
      <c r="GG526" s="106"/>
      <c r="GH526" s="106"/>
      <c r="GI526" s="106"/>
      <c r="GJ526" s="106"/>
      <c r="GK526" s="106"/>
      <c r="GL526" s="106"/>
      <c r="GM526" s="106"/>
      <c r="GN526" s="106"/>
      <c r="GO526" s="106"/>
      <c r="GP526" s="106"/>
      <c r="GQ526" s="106"/>
      <c r="GR526" s="106"/>
      <c r="GS526" s="106"/>
      <c r="GT526" s="106"/>
      <c r="GU526" s="106"/>
      <c r="GV526" s="106"/>
      <c r="GW526" s="106"/>
      <c r="GX526" s="106"/>
      <c r="GY526" s="106"/>
      <c r="GZ526" s="106"/>
      <c r="HA526" s="106"/>
      <c r="HB526" s="106"/>
      <c r="HC526" s="106"/>
      <c r="HD526" s="106"/>
      <c r="HE526" s="106"/>
      <c r="HF526" s="106"/>
      <c r="HG526" s="106"/>
      <c r="HH526" s="106"/>
      <c r="HI526" s="106"/>
      <c r="HJ526" s="106"/>
      <c r="HK526" s="106"/>
      <c r="HL526" s="106"/>
      <c r="HM526" s="106"/>
      <c r="HN526" s="106"/>
      <c r="HO526" s="106"/>
      <c r="HP526" s="106"/>
      <c r="HQ526" s="106"/>
      <c r="HR526" s="106"/>
      <c r="HS526" s="106"/>
      <c r="HT526" s="106"/>
      <c r="HU526" s="106"/>
      <c r="HV526" s="106"/>
      <c r="HW526" s="106"/>
      <c r="HX526" s="106"/>
      <c r="HY526" s="106"/>
      <c r="HZ526" s="106"/>
      <c r="IA526" s="106"/>
      <c r="IB526" s="106"/>
      <c r="IC526" s="106"/>
      <c r="ID526" s="106"/>
      <c r="IE526" s="106"/>
      <c r="IF526" s="106"/>
      <c r="IG526" s="106"/>
      <c r="IH526" s="106"/>
      <c r="II526" s="106"/>
      <c r="IJ526" s="106"/>
      <c r="IK526" s="106"/>
      <c r="IL526" s="106"/>
      <c r="IM526" s="106"/>
      <c r="IN526" s="106"/>
      <c r="IO526" s="106"/>
      <c r="IP526" s="106"/>
      <c r="IQ526" s="106"/>
      <c r="IR526" s="106"/>
      <c r="IS526" s="106"/>
      <c r="IT526" s="106"/>
      <c r="IU526" s="106"/>
      <c r="IV526" s="106"/>
      <c r="IW526" s="106"/>
      <c r="IX526" s="106"/>
      <c r="IY526" s="106"/>
      <c r="IZ526" s="106"/>
      <c r="JA526" s="106"/>
      <c r="JB526" s="106"/>
      <c r="JC526" s="106"/>
      <c r="JD526" s="106"/>
      <c r="JE526" s="106"/>
      <c r="JF526" s="106"/>
      <c r="JG526" s="106"/>
      <c r="JH526" s="106"/>
      <c r="JI526" s="106"/>
      <c r="JJ526" s="106"/>
      <c r="JK526" s="106"/>
      <c r="JL526" s="106"/>
      <c r="JM526" s="106"/>
      <c r="JN526" s="106"/>
      <c r="JO526" s="106"/>
      <c r="JP526" s="106"/>
      <c r="JQ526" s="106"/>
      <c r="JR526" s="106"/>
      <c r="JS526" s="106"/>
      <c r="JT526" s="106"/>
      <c r="JU526" s="106"/>
      <c r="JV526" s="106"/>
      <c r="JW526" s="106"/>
      <c r="JX526" s="106"/>
      <c r="JY526" s="106"/>
      <c r="JZ526" s="106"/>
      <c r="KA526" s="106"/>
      <c r="KB526" s="106"/>
      <c r="KC526" s="106"/>
      <c r="KD526" s="106"/>
      <c r="KE526" s="106"/>
      <c r="KF526" s="106"/>
      <c r="KG526" s="106"/>
      <c r="KH526" s="106"/>
      <c r="KI526" s="106"/>
      <c r="KJ526" s="106"/>
      <c r="KK526" s="106"/>
      <c r="KL526" s="106"/>
      <c r="KM526" s="106"/>
      <c r="KN526" s="106"/>
      <c r="KO526" s="106"/>
      <c r="KP526" s="106"/>
      <c r="KQ526" s="106"/>
      <c r="KR526" s="106"/>
      <c r="KS526" s="106"/>
      <c r="KT526" s="106"/>
      <c r="KU526" s="106"/>
      <c r="KV526" s="106"/>
      <c r="KW526" s="106"/>
      <c r="KX526" s="106"/>
      <c r="KY526" s="106"/>
      <c r="KZ526" s="106"/>
      <c r="LA526" s="106"/>
      <c r="LB526" s="106"/>
      <c r="LC526" s="106"/>
      <c r="LD526" s="106"/>
      <c r="LE526" s="106"/>
      <c r="LF526" s="106"/>
      <c r="LG526" s="106"/>
      <c r="LH526" s="106"/>
      <c r="LI526" s="106"/>
      <c r="LJ526" s="106"/>
      <c r="LK526" s="106"/>
      <c r="LL526" s="106"/>
      <c r="LM526" s="106"/>
      <c r="LN526" s="106"/>
      <c r="LO526" s="106"/>
      <c r="LP526" s="106"/>
      <c r="LQ526" s="106"/>
      <c r="LR526" s="106"/>
      <c r="LS526" s="106"/>
      <c r="LT526" s="106"/>
      <c r="LU526" s="106"/>
      <c r="LV526" s="106"/>
      <c r="LW526" s="106"/>
      <c r="LX526" s="106"/>
      <c r="LY526" s="106"/>
      <c r="LZ526" s="106"/>
      <c r="MA526" s="106"/>
      <c r="MB526" s="106"/>
      <c r="MC526" s="106"/>
      <c r="MD526" s="106"/>
      <c r="ME526" s="106"/>
      <c r="MF526" s="106"/>
      <c r="MG526" s="106"/>
      <c r="MH526" s="106"/>
      <c r="MI526" s="106"/>
      <c r="MJ526" s="106"/>
      <c r="MK526" s="106"/>
      <c r="ML526" s="106"/>
      <c r="MM526" s="106"/>
      <c r="MN526" s="106"/>
      <c r="MO526" s="106"/>
      <c r="MP526" s="106"/>
      <c r="MQ526" s="106"/>
      <c r="MR526" s="106"/>
      <c r="MS526" s="106"/>
      <c r="MT526" s="106"/>
      <c r="MU526" s="106"/>
      <c r="MV526" s="106"/>
      <c r="MW526" s="106"/>
      <c r="MX526" s="106"/>
      <c r="MY526" s="106"/>
      <c r="MZ526" s="106"/>
      <c r="NA526" s="106"/>
      <c r="NB526" s="106"/>
      <c r="NC526" s="106"/>
      <c r="ND526" s="106"/>
      <c r="NE526" s="106"/>
      <c r="NF526" s="106"/>
      <c r="NG526" s="106"/>
      <c r="NH526" s="106"/>
      <c r="NI526" s="106"/>
      <c r="NJ526" s="106"/>
      <c r="NK526" s="106"/>
      <c r="NL526" s="106"/>
      <c r="NM526" s="106"/>
      <c r="NN526" s="106"/>
      <c r="NO526" s="106"/>
      <c r="NP526" s="106"/>
      <c r="NQ526" s="106"/>
      <c r="NR526" s="106"/>
      <c r="NS526" s="106"/>
      <c r="NT526" s="106"/>
      <c r="NU526" s="106"/>
      <c r="NV526" s="106"/>
      <c r="NW526" s="106"/>
      <c r="NX526" s="106"/>
      <c r="NY526" s="106"/>
      <c r="NZ526" s="106"/>
      <c r="OA526" s="106"/>
      <c r="OB526" s="106"/>
      <c r="OC526" s="106"/>
      <c r="OD526" s="106"/>
      <c r="OE526" s="106"/>
      <c r="OF526" s="106"/>
      <c r="OG526" s="106"/>
      <c r="OH526" s="106"/>
      <c r="OI526" s="106"/>
      <c r="OJ526" s="106"/>
      <c r="OK526" s="106"/>
      <c r="OL526" s="106"/>
      <c r="OM526" s="106"/>
      <c r="ON526" s="106"/>
      <c r="OO526" s="106"/>
      <c r="OP526" s="106"/>
      <c r="OQ526" s="106"/>
      <c r="OR526" s="106"/>
      <c r="OS526" s="106"/>
      <c r="OT526" s="106"/>
      <c r="OU526" s="106"/>
      <c r="OV526" s="106"/>
      <c r="OW526" s="106"/>
      <c r="OX526" s="106"/>
      <c r="OY526" s="106"/>
      <c r="OZ526" s="106"/>
      <c r="PA526" s="106"/>
      <c r="PB526" s="106"/>
      <c r="PC526" s="106"/>
      <c r="PD526" s="106"/>
      <c r="PE526" s="106"/>
      <c r="PF526" s="106"/>
      <c r="PG526" s="106"/>
      <c r="PH526" s="106"/>
      <c r="PI526" s="106"/>
      <c r="PJ526" s="106"/>
      <c r="PK526" s="106"/>
      <c r="PL526" s="106"/>
      <c r="PM526" s="106"/>
      <c r="PN526" s="106"/>
      <c r="PO526" s="106"/>
      <c r="PP526" s="106"/>
      <c r="PQ526" s="106"/>
      <c r="PR526" s="106"/>
      <c r="PS526" s="106"/>
      <c r="PT526" s="106"/>
      <c r="PU526" s="106"/>
      <c r="PV526" s="106"/>
      <c r="PW526" s="106"/>
      <c r="PX526" s="106"/>
      <c r="PY526" s="106"/>
      <c r="PZ526" s="106"/>
      <c r="QA526" s="106"/>
      <c r="QB526" s="106"/>
      <c r="QC526" s="106"/>
      <c r="QD526" s="106"/>
      <c r="QE526" s="106"/>
      <c r="QF526" s="106"/>
      <c r="QG526" s="106"/>
      <c r="QH526" s="106"/>
      <c r="QI526" s="106"/>
      <c r="QJ526" s="106"/>
      <c r="QK526" s="106"/>
      <c r="QL526" s="106"/>
      <c r="QM526" s="106"/>
      <c r="QN526" s="106"/>
      <c r="QO526" s="106"/>
      <c r="QP526" s="106"/>
      <c r="QQ526" s="106"/>
      <c r="QR526" s="106"/>
      <c r="QS526" s="106"/>
      <c r="QT526" s="106"/>
      <c r="QU526" s="106"/>
      <c r="QV526" s="106"/>
      <c r="QW526" s="106"/>
      <c r="QX526" s="106"/>
      <c r="QY526" s="106"/>
      <c r="QZ526" s="106"/>
      <c r="RA526" s="106"/>
      <c r="RB526" s="106"/>
      <c r="RC526" s="106"/>
      <c r="RD526" s="106"/>
      <c r="RE526" s="106"/>
      <c r="RF526" s="106"/>
      <c r="RG526" s="106"/>
      <c r="RH526" s="106"/>
      <c r="RI526" s="106"/>
      <c r="RJ526" s="106"/>
      <c r="RK526" s="106"/>
      <c r="RL526" s="106"/>
      <c r="RM526" s="106"/>
      <c r="RN526" s="106"/>
      <c r="RO526" s="106"/>
      <c r="RP526" s="106"/>
      <c r="RQ526" s="106"/>
      <c r="RR526" s="106"/>
    </row>
    <row r="527" spans="1:486" x14ac:dyDescent="0.3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14"/>
      <c r="Q527" s="114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06"/>
      <c r="EZ527" s="106"/>
      <c r="FA527" s="106"/>
      <c r="FB527" s="106"/>
      <c r="FC527" s="106"/>
      <c r="FD527" s="106"/>
      <c r="FE527" s="106"/>
      <c r="FF527" s="106"/>
      <c r="FG527" s="106"/>
      <c r="FH527" s="106"/>
      <c r="FI527" s="106"/>
      <c r="FJ527" s="106"/>
      <c r="FK527" s="106"/>
      <c r="FL527" s="106"/>
      <c r="FM527" s="106"/>
      <c r="FN527" s="106"/>
      <c r="FO527" s="106"/>
      <c r="FP527" s="106"/>
      <c r="FQ527" s="106"/>
      <c r="FR527" s="106"/>
      <c r="FS527" s="106"/>
      <c r="FT527" s="106"/>
      <c r="FU527" s="106"/>
      <c r="FV527" s="106"/>
      <c r="FW527" s="106"/>
      <c r="FX527" s="106"/>
      <c r="FY527" s="106"/>
      <c r="FZ527" s="106"/>
      <c r="GA527" s="106"/>
      <c r="GB527" s="106"/>
      <c r="GC527" s="106"/>
      <c r="GD527" s="106"/>
      <c r="GE527" s="106"/>
      <c r="GF527" s="106"/>
      <c r="GG527" s="106"/>
      <c r="GH527" s="106"/>
      <c r="GI527" s="106"/>
      <c r="GJ527" s="106"/>
      <c r="GK527" s="106"/>
      <c r="GL527" s="106"/>
      <c r="GM527" s="106"/>
      <c r="GN527" s="106"/>
      <c r="GO527" s="106"/>
      <c r="GP527" s="106"/>
      <c r="GQ527" s="106"/>
      <c r="GR527" s="106"/>
      <c r="GS527" s="106"/>
      <c r="GT527" s="106"/>
      <c r="GU527" s="106"/>
      <c r="GV527" s="106"/>
      <c r="GW527" s="106"/>
      <c r="GX527" s="106"/>
      <c r="GY527" s="106"/>
      <c r="GZ527" s="106"/>
      <c r="HA527" s="106"/>
      <c r="HB527" s="106"/>
      <c r="HC527" s="106"/>
      <c r="HD527" s="106"/>
      <c r="HE527" s="106"/>
      <c r="HF527" s="106"/>
      <c r="HG527" s="106"/>
      <c r="HH527" s="106"/>
      <c r="HI527" s="106"/>
      <c r="HJ527" s="106"/>
      <c r="HK527" s="106"/>
      <c r="HL527" s="106"/>
      <c r="HM527" s="106"/>
      <c r="HN527" s="106"/>
      <c r="HO527" s="106"/>
      <c r="HP527" s="106"/>
      <c r="HQ527" s="106"/>
      <c r="HR527" s="106"/>
      <c r="HS527" s="106"/>
      <c r="HT527" s="106"/>
      <c r="HU527" s="106"/>
      <c r="HV527" s="106"/>
      <c r="HW527" s="106"/>
      <c r="HX527" s="106"/>
      <c r="HY527" s="106"/>
      <c r="HZ527" s="106"/>
      <c r="IA527" s="106"/>
      <c r="IB527" s="106"/>
      <c r="IC527" s="106"/>
      <c r="ID527" s="106"/>
      <c r="IE527" s="106"/>
      <c r="IF527" s="106"/>
      <c r="IG527" s="106"/>
      <c r="IH527" s="106"/>
      <c r="II527" s="106"/>
      <c r="IJ527" s="106"/>
      <c r="IK527" s="106"/>
      <c r="IL527" s="106"/>
      <c r="IM527" s="106"/>
      <c r="IN527" s="106"/>
      <c r="IO527" s="106"/>
      <c r="IP527" s="106"/>
      <c r="IQ527" s="106"/>
      <c r="IR527" s="106"/>
      <c r="IS527" s="106"/>
      <c r="IT527" s="106"/>
      <c r="IU527" s="106"/>
      <c r="IV527" s="106"/>
      <c r="IW527" s="106"/>
      <c r="IX527" s="106"/>
      <c r="IY527" s="106"/>
      <c r="IZ527" s="106"/>
      <c r="JA527" s="106"/>
      <c r="JB527" s="106"/>
      <c r="JC527" s="106"/>
      <c r="JD527" s="106"/>
      <c r="JE527" s="106"/>
      <c r="JF527" s="106"/>
      <c r="JG527" s="106"/>
      <c r="JH527" s="106"/>
      <c r="JI527" s="106"/>
      <c r="JJ527" s="106"/>
      <c r="JK527" s="106"/>
      <c r="JL527" s="106"/>
      <c r="JM527" s="106"/>
      <c r="JN527" s="106"/>
      <c r="JO527" s="106"/>
      <c r="JP527" s="106"/>
      <c r="JQ527" s="106"/>
      <c r="JR527" s="106"/>
      <c r="JS527" s="106"/>
      <c r="JT527" s="106"/>
      <c r="JU527" s="106"/>
      <c r="JV527" s="106"/>
      <c r="JW527" s="106"/>
      <c r="JX527" s="106"/>
      <c r="JY527" s="106"/>
      <c r="JZ527" s="106"/>
      <c r="KA527" s="106"/>
      <c r="KB527" s="106"/>
      <c r="KC527" s="106"/>
      <c r="KD527" s="106"/>
      <c r="KE527" s="106"/>
      <c r="KF527" s="106"/>
      <c r="KG527" s="106"/>
      <c r="KH527" s="106"/>
      <c r="KI527" s="106"/>
      <c r="KJ527" s="106"/>
      <c r="KK527" s="106"/>
      <c r="KL527" s="106"/>
      <c r="KM527" s="106"/>
      <c r="KN527" s="106"/>
      <c r="KO527" s="106"/>
      <c r="KP527" s="106"/>
      <c r="KQ527" s="106"/>
      <c r="KR527" s="106"/>
      <c r="KS527" s="106"/>
      <c r="KT527" s="106"/>
      <c r="KU527" s="106"/>
      <c r="KV527" s="106"/>
      <c r="KW527" s="106"/>
      <c r="KX527" s="106"/>
      <c r="KY527" s="106"/>
      <c r="KZ527" s="106"/>
      <c r="LA527" s="106"/>
      <c r="LB527" s="106"/>
      <c r="LC527" s="106"/>
      <c r="LD527" s="106"/>
      <c r="LE527" s="106"/>
      <c r="LF527" s="106"/>
      <c r="LG527" s="106"/>
      <c r="LH527" s="106"/>
      <c r="LI527" s="106"/>
      <c r="LJ527" s="106"/>
      <c r="LK527" s="106"/>
      <c r="LL527" s="106"/>
      <c r="LM527" s="106"/>
      <c r="LN527" s="106"/>
      <c r="LO527" s="106"/>
      <c r="LP527" s="106"/>
      <c r="LQ527" s="106"/>
      <c r="LR527" s="106"/>
      <c r="LS527" s="106"/>
      <c r="LT527" s="106"/>
      <c r="LU527" s="106"/>
      <c r="LV527" s="106"/>
      <c r="LW527" s="106"/>
      <c r="LX527" s="106"/>
      <c r="LY527" s="106"/>
      <c r="LZ527" s="106"/>
      <c r="MA527" s="106"/>
      <c r="MB527" s="106"/>
      <c r="MC527" s="106"/>
      <c r="MD527" s="106"/>
      <c r="ME527" s="106"/>
      <c r="MF527" s="106"/>
      <c r="MG527" s="106"/>
      <c r="MH527" s="106"/>
      <c r="MI527" s="106"/>
      <c r="MJ527" s="106"/>
      <c r="MK527" s="106"/>
      <c r="ML527" s="106"/>
      <c r="MM527" s="106"/>
      <c r="MN527" s="106"/>
      <c r="MO527" s="106"/>
      <c r="MP527" s="106"/>
      <c r="MQ527" s="106"/>
      <c r="MR527" s="106"/>
      <c r="MS527" s="106"/>
      <c r="MT527" s="106"/>
      <c r="MU527" s="106"/>
      <c r="MV527" s="106"/>
      <c r="MW527" s="106"/>
      <c r="MX527" s="106"/>
      <c r="MY527" s="106"/>
      <c r="MZ527" s="106"/>
      <c r="NA527" s="106"/>
      <c r="NB527" s="106"/>
      <c r="NC527" s="106"/>
      <c r="ND527" s="106"/>
      <c r="NE527" s="106"/>
      <c r="NF527" s="106"/>
      <c r="NG527" s="106"/>
      <c r="NH527" s="106"/>
      <c r="NI527" s="106"/>
      <c r="NJ527" s="106"/>
      <c r="NK527" s="106"/>
      <c r="NL527" s="106"/>
      <c r="NM527" s="106"/>
      <c r="NN527" s="106"/>
      <c r="NO527" s="106"/>
      <c r="NP527" s="106"/>
      <c r="NQ527" s="106"/>
      <c r="NR527" s="106"/>
      <c r="NS527" s="106"/>
      <c r="NT527" s="106"/>
      <c r="NU527" s="106"/>
      <c r="NV527" s="106"/>
      <c r="NW527" s="106"/>
      <c r="NX527" s="106"/>
      <c r="NY527" s="106"/>
      <c r="NZ527" s="106"/>
      <c r="OA527" s="106"/>
      <c r="OB527" s="106"/>
      <c r="OC527" s="106"/>
      <c r="OD527" s="106"/>
      <c r="OE527" s="106"/>
      <c r="OF527" s="106"/>
      <c r="OG527" s="106"/>
      <c r="OH527" s="106"/>
      <c r="OI527" s="106"/>
      <c r="OJ527" s="106"/>
      <c r="OK527" s="106"/>
      <c r="OL527" s="106"/>
      <c r="OM527" s="106"/>
      <c r="ON527" s="106"/>
      <c r="OO527" s="106"/>
      <c r="OP527" s="106"/>
      <c r="OQ527" s="106"/>
      <c r="OR527" s="106"/>
      <c r="OS527" s="106"/>
      <c r="OT527" s="106"/>
      <c r="OU527" s="106"/>
      <c r="OV527" s="106"/>
      <c r="OW527" s="106"/>
      <c r="OX527" s="106"/>
      <c r="OY527" s="106"/>
      <c r="OZ527" s="106"/>
      <c r="PA527" s="106"/>
      <c r="PB527" s="106"/>
      <c r="PC527" s="106"/>
      <c r="PD527" s="106"/>
      <c r="PE527" s="106"/>
      <c r="PF527" s="106"/>
      <c r="PG527" s="106"/>
      <c r="PH527" s="106"/>
      <c r="PI527" s="106"/>
      <c r="PJ527" s="106"/>
      <c r="PK527" s="106"/>
      <c r="PL527" s="106"/>
      <c r="PM527" s="106"/>
      <c r="PN527" s="106"/>
      <c r="PO527" s="106"/>
      <c r="PP527" s="106"/>
      <c r="PQ527" s="106"/>
      <c r="PR527" s="106"/>
      <c r="PS527" s="106"/>
      <c r="PT527" s="106"/>
      <c r="PU527" s="106"/>
      <c r="PV527" s="106"/>
      <c r="PW527" s="106"/>
      <c r="PX527" s="106"/>
      <c r="PY527" s="106"/>
      <c r="PZ527" s="106"/>
      <c r="QA527" s="106"/>
      <c r="QB527" s="106"/>
      <c r="QC527" s="106"/>
      <c r="QD527" s="106"/>
      <c r="QE527" s="106"/>
      <c r="QF527" s="106"/>
      <c r="QG527" s="106"/>
      <c r="QH527" s="106"/>
      <c r="QI527" s="106"/>
      <c r="QJ527" s="106"/>
      <c r="QK527" s="106"/>
      <c r="QL527" s="106"/>
      <c r="QM527" s="106"/>
      <c r="QN527" s="106"/>
      <c r="QO527" s="106"/>
      <c r="QP527" s="106"/>
      <c r="QQ527" s="106"/>
      <c r="QR527" s="106"/>
      <c r="QS527" s="106"/>
      <c r="QT527" s="106"/>
      <c r="QU527" s="106"/>
      <c r="QV527" s="106"/>
      <c r="QW527" s="106"/>
      <c r="QX527" s="106"/>
      <c r="QY527" s="106"/>
      <c r="QZ527" s="106"/>
      <c r="RA527" s="106"/>
      <c r="RB527" s="106"/>
      <c r="RC527" s="106"/>
      <c r="RD527" s="106"/>
      <c r="RE527" s="106"/>
      <c r="RF527" s="106"/>
      <c r="RG527" s="106"/>
      <c r="RH527" s="106"/>
      <c r="RI527" s="106"/>
      <c r="RJ527" s="106"/>
      <c r="RK527" s="106"/>
      <c r="RL527" s="106"/>
      <c r="RM527" s="106"/>
      <c r="RN527" s="106"/>
      <c r="RO527" s="106"/>
      <c r="RP527" s="106"/>
      <c r="RQ527" s="106"/>
      <c r="RR527" s="106"/>
    </row>
    <row r="528" spans="1:486" x14ac:dyDescent="0.3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14"/>
      <c r="Q528" s="114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06"/>
      <c r="EZ528" s="106"/>
      <c r="FA528" s="106"/>
      <c r="FB528" s="106"/>
      <c r="FC528" s="106"/>
      <c r="FD528" s="106"/>
      <c r="FE528" s="106"/>
      <c r="FF528" s="106"/>
      <c r="FG528" s="106"/>
      <c r="FH528" s="106"/>
      <c r="FI528" s="106"/>
      <c r="FJ528" s="106"/>
      <c r="FK528" s="106"/>
      <c r="FL528" s="106"/>
      <c r="FM528" s="106"/>
      <c r="FN528" s="106"/>
      <c r="FO528" s="106"/>
      <c r="FP528" s="106"/>
      <c r="FQ528" s="106"/>
      <c r="FR528" s="106"/>
      <c r="FS528" s="106"/>
      <c r="FT528" s="106"/>
      <c r="FU528" s="106"/>
      <c r="FV528" s="106"/>
      <c r="FW528" s="106"/>
      <c r="FX528" s="106"/>
      <c r="FY528" s="106"/>
      <c r="FZ528" s="106"/>
      <c r="GA528" s="106"/>
      <c r="GB528" s="106"/>
      <c r="GC528" s="106"/>
      <c r="GD528" s="106"/>
      <c r="GE528" s="106"/>
      <c r="GF528" s="106"/>
      <c r="GG528" s="106"/>
      <c r="GH528" s="106"/>
      <c r="GI528" s="106"/>
      <c r="GJ528" s="106"/>
      <c r="GK528" s="106"/>
      <c r="GL528" s="106"/>
      <c r="GM528" s="106"/>
      <c r="GN528" s="106"/>
      <c r="GO528" s="106"/>
      <c r="GP528" s="106"/>
      <c r="GQ528" s="106"/>
      <c r="GR528" s="106"/>
      <c r="GS528" s="106"/>
      <c r="GT528" s="106"/>
      <c r="GU528" s="106"/>
      <c r="GV528" s="106"/>
      <c r="GW528" s="106"/>
      <c r="GX528" s="106"/>
      <c r="GY528" s="106"/>
      <c r="GZ528" s="106"/>
      <c r="HA528" s="106"/>
      <c r="HB528" s="106"/>
      <c r="HC528" s="106"/>
      <c r="HD528" s="106"/>
      <c r="HE528" s="106"/>
      <c r="HF528" s="106"/>
      <c r="HG528" s="106"/>
      <c r="HH528" s="106"/>
      <c r="HI528" s="106"/>
      <c r="HJ528" s="106"/>
      <c r="HK528" s="106"/>
      <c r="HL528" s="106"/>
      <c r="HM528" s="106"/>
      <c r="HN528" s="106"/>
      <c r="HO528" s="106"/>
      <c r="HP528" s="106"/>
      <c r="HQ528" s="106"/>
      <c r="HR528" s="106"/>
      <c r="HS528" s="106"/>
      <c r="HT528" s="106"/>
      <c r="HU528" s="106"/>
      <c r="HV528" s="106"/>
      <c r="HW528" s="106"/>
      <c r="HX528" s="106"/>
      <c r="HY528" s="106"/>
      <c r="HZ528" s="106"/>
      <c r="IA528" s="106"/>
      <c r="IB528" s="106"/>
      <c r="IC528" s="106"/>
      <c r="ID528" s="106"/>
      <c r="IE528" s="106"/>
      <c r="IF528" s="106"/>
      <c r="IG528" s="106"/>
      <c r="IH528" s="106"/>
      <c r="II528" s="106"/>
      <c r="IJ528" s="106"/>
      <c r="IK528" s="106"/>
      <c r="IL528" s="106"/>
      <c r="IM528" s="106"/>
      <c r="IN528" s="106"/>
      <c r="IO528" s="106"/>
      <c r="IP528" s="106"/>
      <c r="IQ528" s="106"/>
      <c r="IR528" s="106"/>
      <c r="IS528" s="106"/>
      <c r="IT528" s="106"/>
      <c r="IU528" s="106"/>
      <c r="IV528" s="106"/>
      <c r="IW528" s="106"/>
      <c r="IX528" s="106"/>
      <c r="IY528" s="106"/>
      <c r="IZ528" s="106"/>
      <c r="JA528" s="106"/>
      <c r="JB528" s="106"/>
      <c r="JC528" s="106"/>
      <c r="JD528" s="106"/>
      <c r="JE528" s="106"/>
      <c r="JF528" s="106"/>
      <c r="JG528" s="106"/>
      <c r="JH528" s="106"/>
      <c r="JI528" s="106"/>
      <c r="JJ528" s="106"/>
      <c r="JK528" s="106"/>
      <c r="JL528" s="106"/>
      <c r="JM528" s="106"/>
      <c r="JN528" s="106"/>
      <c r="JO528" s="106"/>
      <c r="JP528" s="106"/>
      <c r="JQ528" s="106"/>
      <c r="JR528" s="106"/>
      <c r="JS528" s="106"/>
      <c r="JT528" s="106"/>
      <c r="JU528" s="106"/>
      <c r="JV528" s="106"/>
      <c r="JW528" s="106"/>
      <c r="JX528" s="106"/>
      <c r="JY528" s="106"/>
      <c r="JZ528" s="106"/>
      <c r="KA528" s="106"/>
      <c r="KB528" s="106"/>
      <c r="KC528" s="106"/>
      <c r="KD528" s="106"/>
      <c r="KE528" s="106"/>
      <c r="KF528" s="106"/>
      <c r="KG528" s="106"/>
      <c r="KH528" s="106"/>
      <c r="KI528" s="106"/>
      <c r="KJ528" s="106"/>
      <c r="KK528" s="106"/>
      <c r="KL528" s="106"/>
      <c r="KM528" s="106"/>
      <c r="KN528" s="106"/>
      <c r="KO528" s="106"/>
      <c r="KP528" s="106"/>
      <c r="KQ528" s="106"/>
      <c r="KR528" s="106"/>
      <c r="KS528" s="106"/>
      <c r="KT528" s="106"/>
      <c r="KU528" s="106"/>
      <c r="KV528" s="106"/>
      <c r="KW528" s="106"/>
      <c r="KX528" s="106"/>
      <c r="KY528" s="106"/>
      <c r="KZ528" s="106"/>
      <c r="LA528" s="106"/>
      <c r="LB528" s="106"/>
      <c r="LC528" s="106"/>
      <c r="LD528" s="106"/>
      <c r="LE528" s="106"/>
      <c r="LF528" s="106"/>
      <c r="LG528" s="106"/>
      <c r="LH528" s="106"/>
      <c r="LI528" s="106"/>
      <c r="LJ528" s="106"/>
      <c r="LK528" s="106"/>
      <c r="LL528" s="106"/>
      <c r="LM528" s="106"/>
      <c r="LN528" s="106"/>
      <c r="LO528" s="106"/>
      <c r="LP528" s="106"/>
      <c r="LQ528" s="106"/>
      <c r="LR528" s="106"/>
      <c r="LS528" s="106"/>
      <c r="LT528" s="106"/>
      <c r="LU528" s="106"/>
      <c r="LV528" s="106"/>
      <c r="LW528" s="106"/>
      <c r="LX528" s="106"/>
      <c r="LY528" s="106"/>
      <c r="LZ528" s="106"/>
      <c r="MA528" s="106"/>
      <c r="MB528" s="106"/>
      <c r="MC528" s="106"/>
      <c r="MD528" s="106"/>
      <c r="ME528" s="106"/>
      <c r="MF528" s="106"/>
      <c r="MG528" s="106"/>
      <c r="MH528" s="106"/>
      <c r="MI528" s="106"/>
      <c r="MJ528" s="106"/>
      <c r="MK528" s="106"/>
      <c r="ML528" s="106"/>
      <c r="MM528" s="106"/>
      <c r="MN528" s="106"/>
      <c r="MO528" s="106"/>
      <c r="MP528" s="106"/>
      <c r="MQ528" s="106"/>
      <c r="MR528" s="106"/>
      <c r="MS528" s="106"/>
      <c r="MT528" s="106"/>
      <c r="MU528" s="106"/>
      <c r="MV528" s="106"/>
      <c r="MW528" s="106"/>
      <c r="MX528" s="106"/>
      <c r="MY528" s="106"/>
      <c r="MZ528" s="106"/>
      <c r="NA528" s="106"/>
      <c r="NB528" s="106"/>
      <c r="NC528" s="106"/>
      <c r="ND528" s="106"/>
      <c r="NE528" s="106"/>
      <c r="NF528" s="106"/>
      <c r="NG528" s="106"/>
      <c r="NH528" s="106"/>
      <c r="NI528" s="106"/>
      <c r="NJ528" s="106"/>
      <c r="NK528" s="106"/>
      <c r="NL528" s="106"/>
      <c r="NM528" s="106"/>
      <c r="NN528" s="106"/>
      <c r="NO528" s="106"/>
      <c r="NP528" s="106"/>
      <c r="NQ528" s="106"/>
      <c r="NR528" s="106"/>
      <c r="NS528" s="106"/>
      <c r="NT528" s="106"/>
      <c r="NU528" s="106"/>
      <c r="NV528" s="106"/>
      <c r="NW528" s="106"/>
      <c r="NX528" s="106"/>
      <c r="NY528" s="106"/>
      <c r="NZ528" s="106"/>
      <c r="OA528" s="106"/>
      <c r="OB528" s="106"/>
      <c r="OC528" s="106"/>
      <c r="OD528" s="106"/>
      <c r="OE528" s="106"/>
      <c r="OF528" s="106"/>
      <c r="OG528" s="106"/>
      <c r="OH528" s="106"/>
      <c r="OI528" s="106"/>
      <c r="OJ528" s="106"/>
      <c r="OK528" s="106"/>
      <c r="OL528" s="106"/>
      <c r="OM528" s="106"/>
      <c r="ON528" s="106"/>
      <c r="OO528" s="106"/>
      <c r="OP528" s="106"/>
      <c r="OQ528" s="106"/>
      <c r="OR528" s="106"/>
      <c r="OS528" s="106"/>
      <c r="OT528" s="106"/>
      <c r="OU528" s="106"/>
      <c r="OV528" s="106"/>
      <c r="OW528" s="106"/>
      <c r="OX528" s="106"/>
      <c r="OY528" s="106"/>
      <c r="OZ528" s="106"/>
      <c r="PA528" s="106"/>
      <c r="PB528" s="106"/>
      <c r="PC528" s="106"/>
      <c r="PD528" s="106"/>
      <c r="PE528" s="106"/>
      <c r="PF528" s="106"/>
      <c r="PG528" s="106"/>
      <c r="PH528" s="106"/>
      <c r="PI528" s="106"/>
      <c r="PJ528" s="106"/>
      <c r="PK528" s="106"/>
      <c r="PL528" s="106"/>
      <c r="PM528" s="106"/>
      <c r="PN528" s="106"/>
      <c r="PO528" s="106"/>
      <c r="PP528" s="106"/>
      <c r="PQ528" s="106"/>
      <c r="PR528" s="106"/>
      <c r="PS528" s="106"/>
      <c r="PT528" s="106"/>
      <c r="PU528" s="106"/>
      <c r="PV528" s="106"/>
      <c r="PW528" s="106"/>
      <c r="PX528" s="106"/>
      <c r="PY528" s="106"/>
      <c r="PZ528" s="106"/>
      <c r="QA528" s="106"/>
      <c r="QB528" s="106"/>
      <c r="QC528" s="106"/>
      <c r="QD528" s="106"/>
      <c r="QE528" s="106"/>
      <c r="QF528" s="106"/>
      <c r="QG528" s="106"/>
      <c r="QH528" s="106"/>
      <c r="QI528" s="106"/>
      <c r="QJ528" s="106"/>
      <c r="QK528" s="106"/>
      <c r="QL528" s="106"/>
      <c r="QM528" s="106"/>
      <c r="QN528" s="106"/>
      <c r="QO528" s="106"/>
      <c r="QP528" s="106"/>
      <c r="QQ528" s="106"/>
      <c r="QR528" s="106"/>
      <c r="QS528" s="106"/>
      <c r="QT528" s="106"/>
      <c r="QU528" s="106"/>
      <c r="QV528" s="106"/>
      <c r="QW528" s="106"/>
      <c r="QX528" s="106"/>
      <c r="QY528" s="106"/>
      <c r="QZ528" s="106"/>
      <c r="RA528" s="106"/>
      <c r="RB528" s="106"/>
      <c r="RC528" s="106"/>
      <c r="RD528" s="106"/>
      <c r="RE528" s="106"/>
      <c r="RF528" s="106"/>
      <c r="RG528" s="106"/>
      <c r="RH528" s="106"/>
      <c r="RI528" s="106"/>
      <c r="RJ528" s="106"/>
      <c r="RK528" s="106"/>
      <c r="RL528" s="106"/>
      <c r="RM528" s="106"/>
      <c r="RN528" s="106"/>
      <c r="RO528" s="106"/>
      <c r="RP528" s="106"/>
      <c r="RQ528" s="106"/>
      <c r="RR528" s="106"/>
    </row>
    <row r="529" spans="1:486" x14ac:dyDescent="0.3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14"/>
      <c r="Q529" s="114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06"/>
      <c r="EZ529" s="106"/>
      <c r="FA529" s="106"/>
      <c r="FB529" s="106"/>
      <c r="FC529" s="106"/>
      <c r="FD529" s="106"/>
      <c r="FE529" s="106"/>
      <c r="FF529" s="106"/>
      <c r="FG529" s="106"/>
      <c r="FH529" s="106"/>
      <c r="FI529" s="106"/>
      <c r="FJ529" s="106"/>
      <c r="FK529" s="106"/>
      <c r="FL529" s="106"/>
      <c r="FM529" s="106"/>
      <c r="FN529" s="106"/>
      <c r="FO529" s="106"/>
      <c r="FP529" s="106"/>
      <c r="FQ529" s="106"/>
      <c r="FR529" s="106"/>
      <c r="FS529" s="106"/>
      <c r="FT529" s="106"/>
      <c r="FU529" s="106"/>
      <c r="FV529" s="106"/>
      <c r="FW529" s="106"/>
      <c r="FX529" s="106"/>
      <c r="FY529" s="106"/>
      <c r="FZ529" s="106"/>
      <c r="GA529" s="106"/>
      <c r="GB529" s="106"/>
      <c r="GC529" s="106"/>
      <c r="GD529" s="106"/>
      <c r="GE529" s="106"/>
      <c r="GF529" s="106"/>
      <c r="GG529" s="106"/>
      <c r="GH529" s="106"/>
      <c r="GI529" s="106"/>
      <c r="GJ529" s="106"/>
      <c r="GK529" s="106"/>
      <c r="GL529" s="106"/>
      <c r="GM529" s="106"/>
      <c r="GN529" s="106"/>
      <c r="GO529" s="106"/>
      <c r="GP529" s="106"/>
      <c r="GQ529" s="106"/>
      <c r="GR529" s="106"/>
      <c r="GS529" s="106"/>
      <c r="GT529" s="106"/>
      <c r="GU529" s="106"/>
      <c r="GV529" s="106"/>
      <c r="GW529" s="106"/>
      <c r="GX529" s="106"/>
      <c r="GY529" s="106"/>
      <c r="GZ529" s="106"/>
      <c r="HA529" s="106"/>
      <c r="HB529" s="106"/>
      <c r="HC529" s="106"/>
      <c r="HD529" s="106"/>
      <c r="HE529" s="106"/>
      <c r="HF529" s="106"/>
      <c r="HG529" s="106"/>
      <c r="HH529" s="106"/>
      <c r="HI529" s="106"/>
      <c r="HJ529" s="106"/>
      <c r="HK529" s="106"/>
      <c r="HL529" s="106"/>
      <c r="HM529" s="106"/>
      <c r="HN529" s="106"/>
      <c r="HO529" s="106"/>
      <c r="HP529" s="106"/>
      <c r="HQ529" s="106"/>
      <c r="HR529" s="106"/>
      <c r="HS529" s="106"/>
      <c r="HT529" s="106"/>
      <c r="HU529" s="106"/>
      <c r="HV529" s="106"/>
      <c r="HW529" s="106"/>
      <c r="HX529" s="106"/>
      <c r="HY529" s="106"/>
      <c r="HZ529" s="106"/>
      <c r="IA529" s="106"/>
      <c r="IB529" s="106"/>
      <c r="IC529" s="106"/>
      <c r="ID529" s="106"/>
      <c r="IE529" s="106"/>
      <c r="IF529" s="106"/>
      <c r="IG529" s="106"/>
      <c r="IH529" s="106"/>
      <c r="II529" s="106"/>
      <c r="IJ529" s="106"/>
      <c r="IK529" s="106"/>
      <c r="IL529" s="106"/>
      <c r="IM529" s="106"/>
      <c r="IN529" s="106"/>
      <c r="IO529" s="106"/>
      <c r="IP529" s="106"/>
      <c r="IQ529" s="106"/>
      <c r="IR529" s="106"/>
      <c r="IS529" s="106"/>
      <c r="IT529" s="106"/>
      <c r="IU529" s="106"/>
      <c r="IV529" s="106"/>
      <c r="IW529" s="106"/>
      <c r="IX529" s="106"/>
      <c r="IY529" s="106"/>
      <c r="IZ529" s="106"/>
      <c r="JA529" s="106"/>
      <c r="JB529" s="106"/>
      <c r="JC529" s="106"/>
      <c r="JD529" s="106"/>
      <c r="JE529" s="106"/>
      <c r="JF529" s="106"/>
      <c r="JG529" s="106"/>
      <c r="JH529" s="106"/>
      <c r="JI529" s="106"/>
      <c r="JJ529" s="106"/>
      <c r="JK529" s="106"/>
      <c r="JL529" s="106"/>
      <c r="JM529" s="106"/>
      <c r="JN529" s="106"/>
      <c r="JO529" s="106"/>
      <c r="JP529" s="106"/>
      <c r="JQ529" s="106"/>
      <c r="JR529" s="106"/>
      <c r="JS529" s="106"/>
      <c r="JT529" s="106"/>
      <c r="JU529" s="106"/>
      <c r="JV529" s="106"/>
      <c r="JW529" s="106"/>
      <c r="JX529" s="106"/>
      <c r="JY529" s="106"/>
      <c r="JZ529" s="106"/>
      <c r="KA529" s="106"/>
      <c r="KB529" s="106"/>
      <c r="KC529" s="106"/>
      <c r="KD529" s="106"/>
      <c r="KE529" s="106"/>
      <c r="KF529" s="106"/>
      <c r="KG529" s="106"/>
      <c r="KH529" s="106"/>
      <c r="KI529" s="106"/>
      <c r="KJ529" s="106"/>
      <c r="KK529" s="106"/>
      <c r="KL529" s="106"/>
      <c r="KM529" s="106"/>
      <c r="KN529" s="106"/>
      <c r="KO529" s="106"/>
      <c r="KP529" s="106"/>
      <c r="KQ529" s="106"/>
      <c r="KR529" s="106"/>
      <c r="KS529" s="106"/>
      <c r="KT529" s="106"/>
      <c r="KU529" s="106"/>
      <c r="KV529" s="106"/>
      <c r="KW529" s="106"/>
      <c r="KX529" s="106"/>
      <c r="KY529" s="106"/>
      <c r="KZ529" s="106"/>
      <c r="LA529" s="106"/>
      <c r="LB529" s="106"/>
      <c r="LC529" s="106"/>
      <c r="LD529" s="106"/>
      <c r="LE529" s="106"/>
      <c r="LF529" s="106"/>
      <c r="LG529" s="106"/>
      <c r="LH529" s="106"/>
      <c r="LI529" s="106"/>
      <c r="LJ529" s="106"/>
      <c r="LK529" s="106"/>
      <c r="LL529" s="106"/>
      <c r="LM529" s="106"/>
      <c r="LN529" s="106"/>
      <c r="LO529" s="106"/>
      <c r="LP529" s="106"/>
      <c r="LQ529" s="106"/>
      <c r="LR529" s="106"/>
      <c r="LS529" s="106"/>
      <c r="LT529" s="106"/>
      <c r="LU529" s="106"/>
      <c r="LV529" s="106"/>
      <c r="LW529" s="106"/>
      <c r="LX529" s="106"/>
      <c r="LY529" s="106"/>
      <c r="LZ529" s="106"/>
      <c r="MA529" s="106"/>
      <c r="MB529" s="106"/>
      <c r="MC529" s="106"/>
      <c r="MD529" s="106"/>
      <c r="ME529" s="106"/>
      <c r="MF529" s="106"/>
      <c r="MG529" s="106"/>
      <c r="MH529" s="106"/>
      <c r="MI529" s="106"/>
      <c r="MJ529" s="106"/>
      <c r="MK529" s="106"/>
      <c r="ML529" s="106"/>
      <c r="MM529" s="106"/>
      <c r="MN529" s="106"/>
      <c r="MO529" s="106"/>
      <c r="MP529" s="106"/>
      <c r="MQ529" s="106"/>
      <c r="MR529" s="106"/>
      <c r="MS529" s="106"/>
      <c r="MT529" s="106"/>
      <c r="MU529" s="106"/>
      <c r="MV529" s="106"/>
      <c r="MW529" s="106"/>
      <c r="MX529" s="106"/>
      <c r="MY529" s="106"/>
      <c r="MZ529" s="106"/>
      <c r="NA529" s="106"/>
      <c r="NB529" s="106"/>
      <c r="NC529" s="106"/>
      <c r="ND529" s="106"/>
      <c r="NE529" s="106"/>
      <c r="NF529" s="106"/>
      <c r="NG529" s="106"/>
      <c r="NH529" s="106"/>
      <c r="NI529" s="106"/>
      <c r="NJ529" s="106"/>
      <c r="NK529" s="106"/>
      <c r="NL529" s="106"/>
      <c r="NM529" s="106"/>
      <c r="NN529" s="106"/>
      <c r="NO529" s="106"/>
      <c r="NP529" s="106"/>
      <c r="NQ529" s="106"/>
      <c r="NR529" s="106"/>
      <c r="NS529" s="106"/>
      <c r="NT529" s="106"/>
      <c r="NU529" s="106"/>
      <c r="NV529" s="106"/>
      <c r="NW529" s="106"/>
      <c r="NX529" s="106"/>
      <c r="NY529" s="106"/>
      <c r="NZ529" s="106"/>
      <c r="OA529" s="106"/>
      <c r="OB529" s="106"/>
      <c r="OC529" s="106"/>
      <c r="OD529" s="106"/>
      <c r="OE529" s="106"/>
      <c r="OF529" s="106"/>
      <c r="OG529" s="106"/>
      <c r="OH529" s="106"/>
      <c r="OI529" s="106"/>
      <c r="OJ529" s="106"/>
      <c r="OK529" s="106"/>
      <c r="OL529" s="106"/>
      <c r="OM529" s="106"/>
      <c r="ON529" s="106"/>
      <c r="OO529" s="106"/>
      <c r="OP529" s="106"/>
      <c r="OQ529" s="106"/>
      <c r="OR529" s="106"/>
      <c r="OS529" s="106"/>
      <c r="OT529" s="106"/>
      <c r="OU529" s="106"/>
      <c r="OV529" s="106"/>
      <c r="OW529" s="106"/>
      <c r="OX529" s="106"/>
      <c r="OY529" s="106"/>
      <c r="OZ529" s="106"/>
      <c r="PA529" s="106"/>
      <c r="PB529" s="106"/>
      <c r="PC529" s="106"/>
      <c r="PD529" s="106"/>
      <c r="PE529" s="106"/>
      <c r="PF529" s="106"/>
      <c r="PG529" s="106"/>
      <c r="PH529" s="106"/>
      <c r="PI529" s="106"/>
      <c r="PJ529" s="106"/>
      <c r="PK529" s="106"/>
      <c r="PL529" s="106"/>
      <c r="PM529" s="106"/>
      <c r="PN529" s="106"/>
      <c r="PO529" s="106"/>
      <c r="PP529" s="106"/>
      <c r="PQ529" s="106"/>
      <c r="PR529" s="106"/>
      <c r="PS529" s="106"/>
      <c r="PT529" s="106"/>
      <c r="PU529" s="106"/>
      <c r="PV529" s="106"/>
      <c r="PW529" s="106"/>
      <c r="PX529" s="106"/>
      <c r="PY529" s="106"/>
      <c r="PZ529" s="106"/>
      <c r="QA529" s="106"/>
      <c r="QB529" s="106"/>
      <c r="QC529" s="106"/>
      <c r="QD529" s="106"/>
      <c r="QE529" s="106"/>
      <c r="QF529" s="106"/>
      <c r="QG529" s="106"/>
      <c r="QH529" s="106"/>
      <c r="QI529" s="106"/>
      <c r="QJ529" s="106"/>
      <c r="QK529" s="106"/>
      <c r="QL529" s="106"/>
      <c r="QM529" s="106"/>
      <c r="QN529" s="106"/>
      <c r="QO529" s="106"/>
      <c r="QP529" s="106"/>
      <c r="QQ529" s="106"/>
      <c r="QR529" s="106"/>
      <c r="QS529" s="106"/>
      <c r="QT529" s="106"/>
      <c r="QU529" s="106"/>
      <c r="QV529" s="106"/>
      <c r="QW529" s="106"/>
      <c r="QX529" s="106"/>
      <c r="QY529" s="106"/>
      <c r="QZ529" s="106"/>
      <c r="RA529" s="106"/>
      <c r="RB529" s="106"/>
      <c r="RC529" s="106"/>
      <c r="RD529" s="106"/>
      <c r="RE529" s="106"/>
      <c r="RF529" s="106"/>
      <c r="RG529" s="106"/>
      <c r="RH529" s="106"/>
      <c r="RI529" s="106"/>
      <c r="RJ529" s="106"/>
      <c r="RK529" s="106"/>
      <c r="RL529" s="106"/>
      <c r="RM529" s="106"/>
      <c r="RN529" s="106"/>
      <c r="RO529" s="106"/>
      <c r="RP529" s="106"/>
      <c r="RQ529" s="106"/>
      <c r="RR529" s="106"/>
    </row>
    <row r="530" spans="1:486" x14ac:dyDescent="0.3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14"/>
      <c r="Q530" s="114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06"/>
      <c r="EZ530" s="106"/>
      <c r="FA530" s="106"/>
      <c r="FB530" s="106"/>
      <c r="FC530" s="106"/>
      <c r="FD530" s="106"/>
      <c r="FE530" s="106"/>
      <c r="FF530" s="106"/>
      <c r="FG530" s="106"/>
      <c r="FH530" s="106"/>
      <c r="FI530" s="106"/>
      <c r="FJ530" s="106"/>
      <c r="FK530" s="106"/>
      <c r="FL530" s="106"/>
      <c r="FM530" s="106"/>
      <c r="FN530" s="106"/>
      <c r="FO530" s="106"/>
      <c r="FP530" s="106"/>
      <c r="FQ530" s="106"/>
      <c r="FR530" s="106"/>
      <c r="FS530" s="106"/>
      <c r="FT530" s="106"/>
      <c r="FU530" s="106"/>
      <c r="FV530" s="106"/>
      <c r="FW530" s="106"/>
      <c r="FX530" s="106"/>
      <c r="FY530" s="106"/>
      <c r="FZ530" s="106"/>
      <c r="GA530" s="106"/>
      <c r="GB530" s="106"/>
      <c r="GC530" s="106"/>
      <c r="GD530" s="106"/>
      <c r="GE530" s="106"/>
      <c r="GF530" s="106"/>
      <c r="GG530" s="106"/>
      <c r="GH530" s="106"/>
      <c r="GI530" s="106"/>
      <c r="GJ530" s="106"/>
      <c r="GK530" s="106"/>
      <c r="GL530" s="106"/>
      <c r="GM530" s="106"/>
      <c r="GN530" s="106"/>
      <c r="GO530" s="106"/>
      <c r="GP530" s="106"/>
      <c r="GQ530" s="106"/>
      <c r="GR530" s="106"/>
      <c r="GS530" s="106"/>
      <c r="GT530" s="106"/>
      <c r="GU530" s="106"/>
      <c r="GV530" s="106"/>
      <c r="GW530" s="106"/>
      <c r="GX530" s="106"/>
      <c r="GY530" s="106"/>
      <c r="GZ530" s="106"/>
      <c r="HA530" s="106"/>
      <c r="HB530" s="106"/>
      <c r="HC530" s="106"/>
      <c r="HD530" s="106"/>
      <c r="HE530" s="106"/>
      <c r="HF530" s="106"/>
      <c r="HG530" s="106"/>
      <c r="HH530" s="106"/>
      <c r="HI530" s="106"/>
      <c r="HJ530" s="106"/>
      <c r="HK530" s="106"/>
      <c r="HL530" s="106"/>
      <c r="HM530" s="106"/>
      <c r="HN530" s="106"/>
      <c r="HO530" s="106"/>
      <c r="HP530" s="106"/>
      <c r="HQ530" s="106"/>
      <c r="HR530" s="106"/>
      <c r="HS530" s="106"/>
      <c r="HT530" s="106"/>
      <c r="HU530" s="106"/>
      <c r="HV530" s="106"/>
      <c r="HW530" s="106"/>
      <c r="HX530" s="106"/>
      <c r="HY530" s="106"/>
      <c r="HZ530" s="106"/>
      <c r="IA530" s="106"/>
      <c r="IB530" s="106"/>
      <c r="IC530" s="106"/>
      <c r="ID530" s="106"/>
      <c r="IE530" s="106"/>
      <c r="IF530" s="106"/>
      <c r="IG530" s="106"/>
      <c r="IH530" s="106"/>
      <c r="II530" s="106"/>
      <c r="IJ530" s="106"/>
      <c r="IK530" s="106"/>
      <c r="IL530" s="106"/>
      <c r="IM530" s="106"/>
      <c r="IN530" s="106"/>
      <c r="IO530" s="106"/>
      <c r="IP530" s="106"/>
      <c r="IQ530" s="106"/>
      <c r="IR530" s="106"/>
      <c r="IS530" s="106"/>
      <c r="IT530" s="106"/>
      <c r="IU530" s="106"/>
      <c r="IV530" s="106"/>
      <c r="IW530" s="106"/>
      <c r="IX530" s="106"/>
      <c r="IY530" s="106"/>
      <c r="IZ530" s="106"/>
      <c r="JA530" s="106"/>
      <c r="JB530" s="106"/>
      <c r="JC530" s="106"/>
      <c r="JD530" s="106"/>
      <c r="JE530" s="106"/>
      <c r="JF530" s="106"/>
      <c r="JG530" s="106"/>
      <c r="JH530" s="106"/>
      <c r="JI530" s="106"/>
      <c r="JJ530" s="106"/>
      <c r="JK530" s="106"/>
      <c r="JL530" s="106"/>
      <c r="JM530" s="106"/>
      <c r="JN530" s="106"/>
      <c r="JO530" s="106"/>
      <c r="JP530" s="106"/>
      <c r="JQ530" s="106"/>
      <c r="JR530" s="106"/>
      <c r="JS530" s="106"/>
      <c r="JT530" s="106"/>
      <c r="JU530" s="106"/>
      <c r="JV530" s="106"/>
      <c r="JW530" s="106"/>
      <c r="JX530" s="106"/>
      <c r="JY530" s="106"/>
      <c r="JZ530" s="106"/>
      <c r="KA530" s="106"/>
      <c r="KB530" s="106"/>
      <c r="KC530" s="106"/>
      <c r="KD530" s="106"/>
      <c r="KE530" s="106"/>
      <c r="KF530" s="106"/>
      <c r="KG530" s="106"/>
      <c r="KH530" s="106"/>
      <c r="KI530" s="106"/>
      <c r="KJ530" s="106"/>
      <c r="KK530" s="106"/>
      <c r="KL530" s="106"/>
      <c r="KM530" s="106"/>
      <c r="KN530" s="106"/>
      <c r="KO530" s="106"/>
      <c r="KP530" s="106"/>
      <c r="KQ530" s="106"/>
      <c r="KR530" s="106"/>
      <c r="KS530" s="106"/>
      <c r="KT530" s="106"/>
      <c r="KU530" s="106"/>
      <c r="KV530" s="106"/>
      <c r="KW530" s="106"/>
      <c r="KX530" s="106"/>
      <c r="KY530" s="106"/>
      <c r="KZ530" s="106"/>
      <c r="LA530" s="106"/>
      <c r="LB530" s="106"/>
      <c r="LC530" s="106"/>
      <c r="LD530" s="106"/>
      <c r="LE530" s="106"/>
      <c r="LF530" s="106"/>
      <c r="LG530" s="106"/>
      <c r="LH530" s="106"/>
      <c r="LI530" s="106"/>
      <c r="LJ530" s="106"/>
      <c r="LK530" s="106"/>
      <c r="LL530" s="106"/>
      <c r="LM530" s="106"/>
      <c r="LN530" s="106"/>
      <c r="LO530" s="106"/>
      <c r="LP530" s="106"/>
      <c r="LQ530" s="106"/>
      <c r="LR530" s="106"/>
      <c r="LS530" s="106"/>
      <c r="LT530" s="106"/>
      <c r="LU530" s="106"/>
      <c r="LV530" s="106"/>
      <c r="LW530" s="106"/>
      <c r="LX530" s="106"/>
      <c r="LY530" s="106"/>
      <c r="LZ530" s="106"/>
      <c r="MA530" s="106"/>
      <c r="MB530" s="106"/>
      <c r="MC530" s="106"/>
      <c r="MD530" s="106"/>
      <c r="ME530" s="106"/>
      <c r="MF530" s="106"/>
      <c r="MG530" s="106"/>
      <c r="MH530" s="106"/>
      <c r="MI530" s="106"/>
      <c r="MJ530" s="106"/>
      <c r="MK530" s="106"/>
      <c r="ML530" s="106"/>
      <c r="MM530" s="106"/>
      <c r="MN530" s="106"/>
      <c r="MO530" s="106"/>
      <c r="MP530" s="106"/>
      <c r="MQ530" s="106"/>
      <c r="MR530" s="106"/>
      <c r="MS530" s="106"/>
      <c r="MT530" s="106"/>
      <c r="MU530" s="106"/>
      <c r="MV530" s="106"/>
      <c r="MW530" s="106"/>
      <c r="MX530" s="106"/>
      <c r="MY530" s="106"/>
      <c r="MZ530" s="106"/>
      <c r="NA530" s="106"/>
      <c r="NB530" s="106"/>
      <c r="NC530" s="106"/>
      <c r="ND530" s="106"/>
      <c r="NE530" s="106"/>
      <c r="NF530" s="106"/>
      <c r="NG530" s="106"/>
      <c r="NH530" s="106"/>
      <c r="NI530" s="106"/>
      <c r="NJ530" s="106"/>
      <c r="NK530" s="106"/>
      <c r="NL530" s="106"/>
      <c r="NM530" s="106"/>
      <c r="NN530" s="106"/>
      <c r="NO530" s="106"/>
      <c r="NP530" s="106"/>
      <c r="NQ530" s="106"/>
      <c r="NR530" s="106"/>
      <c r="NS530" s="106"/>
      <c r="NT530" s="106"/>
      <c r="NU530" s="106"/>
      <c r="NV530" s="106"/>
      <c r="NW530" s="106"/>
      <c r="NX530" s="106"/>
      <c r="NY530" s="106"/>
      <c r="NZ530" s="106"/>
      <c r="OA530" s="106"/>
      <c r="OB530" s="106"/>
      <c r="OC530" s="106"/>
      <c r="OD530" s="106"/>
      <c r="OE530" s="106"/>
      <c r="OF530" s="106"/>
      <c r="OG530" s="106"/>
      <c r="OH530" s="106"/>
      <c r="OI530" s="106"/>
      <c r="OJ530" s="106"/>
      <c r="OK530" s="106"/>
      <c r="OL530" s="106"/>
      <c r="OM530" s="106"/>
      <c r="ON530" s="106"/>
      <c r="OO530" s="106"/>
      <c r="OP530" s="106"/>
      <c r="OQ530" s="106"/>
      <c r="OR530" s="106"/>
      <c r="OS530" s="106"/>
      <c r="OT530" s="106"/>
      <c r="OU530" s="106"/>
      <c r="OV530" s="106"/>
      <c r="OW530" s="106"/>
      <c r="OX530" s="106"/>
      <c r="OY530" s="106"/>
      <c r="OZ530" s="106"/>
      <c r="PA530" s="106"/>
      <c r="PB530" s="106"/>
      <c r="PC530" s="106"/>
      <c r="PD530" s="106"/>
      <c r="PE530" s="106"/>
      <c r="PF530" s="106"/>
      <c r="PG530" s="106"/>
      <c r="PH530" s="106"/>
      <c r="PI530" s="106"/>
      <c r="PJ530" s="106"/>
      <c r="PK530" s="106"/>
      <c r="PL530" s="106"/>
      <c r="PM530" s="106"/>
      <c r="PN530" s="106"/>
      <c r="PO530" s="106"/>
      <c r="PP530" s="106"/>
      <c r="PQ530" s="106"/>
      <c r="PR530" s="106"/>
      <c r="PS530" s="106"/>
      <c r="PT530" s="106"/>
      <c r="PU530" s="106"/>
      <c r="PV530" s="106"/>
      <c r="PW530" s="106"/>
      <c r="PX530" s="106"/>
      <c r="PY530" s="106"/>
      <c r="PZ530" s="106"/>
      <c r="QA530" s="106"/>
      <c r="QB530" s="106"/>
      <c r="QC530" s="106"/>
      <c r="QD530" s="106"/>
      <c r="QE530" s="106"/>
      <c r="QF530" s="106"/>
      <c r="QG530" s="106"/>
      <c r="QH530" s="106"/>
      <c r="QI530" s="106"/>
      <c r="QJ530" s="106"/>
      <c r="QK530" s="106"/>
      <c r="QL530" s="106"/>
      <c r="QM530" s="106"/>
      <c r="QN530" s="106"/>
      <c r="QO530" s="106"/>
      <c r="QP530" s="106"/>
      <c r="QQ530" s="106"/>
      <c r="QR530" s="106"/>
      <c r="QS530" s="106"/>
      <c r="QT530" s="106"/>
      <c r="QU530" s="106"/>
      <c r="QV530" s="106"/>
      <c r="QW530" s="106"/>
      <c r="QX530" s="106"/>
      <c r="QY530" s="106"/>
      <c r="QZ530" s="106"/>
      <c r="RA530" s="106"/>
      <c r="RB530" s="106"/>
      <c r="RC530" s="106"/>
      <c r="RD530" s="106"/>
      <c r="RE530" s="106"/>
      <c r="RF530" s="106"/>
      <c r="RG530" s="106"/>
      <c r="RH530" s="106"/>
      <c r="RI530" s="106"/>
      <c r="RJ530" s="106"/>
      <c r="RK530" s="106"/>
      <c r="RL530" s="106"/>
      <c r="RM530" s="106"/>
      <c r="RN530" s="106"/>
      <c r="RO530" s="106"/>
      <c r="RP530" s="106"/>
      <c r="RQ530" s="106"/>
      <c r="RR530" s="106"/>
    </row>
    <row r="531" spans="1:486" x14ac:dyDescent="0.3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14"/>
      <c r="Q531" s="114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06"/>
      <c r="EZ531" s="106"/>
      <c r="FA531" s="106"/>
      <c r="FB531" s="106"/>
      <c r="FC531" s="106"/>
      <c r="FD531" s="106"/>
      <c r="FE531" s="106"/>
      <c r="FF531" s="106"/>
      <c r="FG531" s="106"/>
      <c r="FH531" s="106"/>
      <c r="FI531" s="106"/>
      <c r="FJ531" s="106"/>
      <c r="FK531" s="106"/>
      <c r="FL531" s="106"/>
      <c r="FM531" s="106"/>
      <c r="FN531" s="106"/>
      <c r="FO531" s="106"/>
      <c r="FP531" s="106"/>
      <c r="FQ531" s="106"/>
      <c r="FR531" s="106"/>
      <c r="FS531" s="106"/>
      <c r="FT531" s="106"/>
      <c r="FU531" s="106"/>
      <c r="FV531" s="106"/>
      <c r="FW531" s="106"/>
      <c r="FX531" s="106"/>
      <c r="FY531" s="106"/>
      <c r="FZ531" s="106"/>
      <c r="GA531" s="106"/>
      <c r="GB531" s="106"/>
      <c r="GC531" s="106"/>
      <c r="GD531" s="106"/>
      <c r="GE531" s="106"/>
      <c r="GF531" s="106"/>
      <c r="GG531" s="106"/>
      <c r="GH531" s="106"/>
      <c r="GI531" s="106"/>
      <c r="GJ531" s="106"/>
      <c r="GK531" s="106"/>
      <c r="GL531" s="106"/>
      <c r="GM531" s="106"/>
      <c r="GN531" s="106"/>
      <c r="GO531" s="106"/>
      <c r="GP531" s="106"/>
      <c r="GQ531" s="106"/>
      <c r="GR531" s="106"/>
      <c r="GS531" s="106"/>
      <c r="GT531" s="106"/>
      <c r="GU531" s="106"/>
      <c r="GV531" s="106"/>
      <c r="GW531" s="106"/>
      <c r="GX531" s="106"/>
      <c r="GY531" s="106"/>
      <c r="GZ531" s="106"/>
      <c r="HA531" s="106"/>
      <c r="HB531" s="106"/>
      <c r="HC531" s="106"/>
      <c r="HD531" s="106"/>
      <c r="HE531" s="106"/>
      <c r="HF531" s="106"/>
      <c r="HG531" s="106"/>
      <c r="HH531" s="106"/>
      <c r="HI531" s="106"/>
      <c r="HJ531" s="106"/>
      <c r="HK531" s="106"/>
      <c r="HL531" s="106"/>
      <c r="HM531" s="106"/>
      <c r="HN531" s="106"/>
      <c r="HO531" s="106"/>
      <c r="HP531" s="106"/>
      <c r="HQ531" s="106"/>
      <c r="HR531" s="106"/>
      <c r="HS531" s="106"/>
      <c r="HT531" s="106"/>
      <c r="HU531" s="106"/>
      <c r="HV531" s="106"/>
      <c r="HW531" s="106"/>
      <c r="HX531" s="106"/>
      <c r="HY531" s="106"/>
      <c r="HZ531" s="106"/>
      <c r="IA531" s="106"/>
      <c r="IB531" s="106"/>
      <c r="IC531" s="106"/>
      <c r="ID531" s="106"/>
      <c r="IE531" s="106"/>
      <c r="IF531" s="106"/>
      <c r="IG531" s="106"/>
      <c r="IH531" s="106"/>
      <c r="II531" s="106"/>
      <c r="IJ531" s="106"/>
      <c r="IK531" s="106"/>
      <c r="IL531" s="106"/>
      <c r="IM531" s="106"/>
      <c r="IN531" s="106"/>
      <c r="IO531" s="106"/>
      <c r="IP531" s="106"/>
      <c r="IQ531" s="106"/>
      <c r="IR531" s="106"/>
      <c r="IS531" s="106"/>
      <c r="IT531" s="106"/>
      <c r="IU531" s="106"/>
      <c r="IV531" s="106"/>
      <c r="IW531" s="106"/>
      <c r="IX531" s="106"/>
      <c r="IY531" s="106"/>
      <c r="IZ531" s="106"/>
      <c r="JA531" s="106"/>
      <c r="JB531" s="106"/>
      <c r="JC531" s="106"/>
      <c r="JD531" s="106"/>
      <c r="JE531" s="106"/>
      <c r="JF531" s="106"/>
      <c r="JG531" s="106"/>
      <c r="JH531" s="106"/>
      <c r="JI531" s="106"/>
      <c r="JJ531" s="106"/>
      <c r="JK531" s="106"/>
      <c r="JL531" s="106"/>
      <c r="JM531" s="106"/>
      <c r="JN531" s="106"/>
      <c r="JO531" s="106"/>
      <c r="JP531" s="106"/>
      <c r="JQ531" s="106"/>
      <c r="JR531" s="106"/>
      <c r="JS531" s="106"/>
      <c r="JT531" s="106"/>
      <c r="JU531" s="106"/>
      <c r="JV531" s="106"/>
      <c r="JW531" s="106"/>
      <c r="JX531" s="106"/>
      <c r="JY531" s="106"/>
      <c r="JZ531" s="106"/>
      <c r="KA531" s="106"/>
      <c r="KB531" s="106"/>
      <c r="KC531" s="106"/>
      <c r="KD531" s="106"/>
      <c r="KE531" s="106"/>
      <c r="KF531" s="106"/>
      <c r="KG531" s="106"/>
      <c r="KH531" s="106"/>
      <c r="KI531" s="106"/>
      <c r="KJ531" s="106"/>
      <c r="KK531" s="106"/>
      <c r="KL531" s="106"/>
      <c r="KM531" s="106"/>
      <c r="KN531" s="106"/>
      <c r="KO531" s="106"/>
      <c r="KP531" s="106"/>
      <c r="KQ531" s="106"/>
      <c r="KR531" s="106"/>
      <c r="KS531" s="106"/>
      <c r="KT531" s="106"/>
      <c r="KU531" s="106"/>
      <c r="KV531" s="106"/>
      <c r="KW531" s="106"/>
      <c r="KX531" s="106"/>
      <c r="KY531" s="106"/>
      <c r="KZ531" s="106"/>
      <c r="LA531" s="106"/>
      <c r="LB531" s="106"/>
      <c r="LC531" s="106"/>
      <c r="LD531" s="106"/>
      <c r="LE531" s="106"/>
      <c r="LF531" s="106"/>
      <c r="LG531" s="106"/>
      <c r="LH531" s="106"/>
      <c r="LI531" s="106"/>
      <c r="LJ531" s="106"/>
      <c r="LK531" s="106"/>
      <c r="LL531" s="106"/>
      <c r="LM531" s="106"/>
      <c r="LN531" s="106"/>
      <c r="LO531" s="106"/>
      <c r="LP531" s="106"/>
      <c r="LQ531" s="106"/>
      <c r="LR531" s="106"/>
      <c r="LS531" s="106"/>
      <c r="LT531" s="106"/>
      <c r="LU531" s="106"/>
      <c r="LV531" s="106"/>
      <c r="LW531" s="106"/>
      <c r="LX531" s="106"/>
      <c r="LY531" s="106"/>
      <c r="LZ531" s="106"/>
      <c r="MA531" s="106"/>
      <c r="MB531" s="106"/>
      <c r="MC531" s="106"/>
      <c r="MD531" s="106"/>
      <c r="ME531" s="106"/>
      <c r="MF531" s="106"/>
      <c r="MG531" s="106"/>
      <c r="MH531" s="106"/>
      <c r="MI531" s="106"/>
      <c r="MJ531" s="106"/>
      <c r="MK531" s="106"/>
      <c r="ML531" s="106"/>
      <c r="MM531" s="106"/>
      <c r="MN531" s="106"/>
      <c r="MO531" s="106"/>
      <c r="MP531" s="106"/>
      <c r="MQ531" s="106"/>
      <c r="MR531" s="106"/>
      <c r="MS531" s="106"/>
      <c r="MT531" s="106"/>
      <c r="MU531" s="106"/>
      <c r="MV531" s="106"/>
      <c r="MW531" s="106"/>
      <c r="MX531" s="106"/>
      <c r="MY531" s="106"/>
      <c r="MZ531" s="106"/>
      <c r="NA531" s="106"/>
      <c r="NB531" s="106"/>
      <c r="NC531" s="106"/>
      <c r="ND531" s="106"/>
      <c r="NE531" s="106"/>
      <c r="NF531" s="106"/>
      <c r="NG531" s="106"/>
      <c r="NH531" s="106"/>
      <c r="NI531" s="106"/>
      <c r="NJ531" s="106"/>
      <c r="NK531" s="106"/>
      <c r="NL531" s="106"/>
      <c r="NM531" s="106"/>
      <c r="NN531" s="106"/>
      <c r="NO531" s="106"/>
      <c r="NP531" s="106"/>
      <c r="NQ531" s="106"/>
      <c r="NR531" s="106"/>
      <c r="NS531" s="106"/>
      <c r="NT531" s="106"/>
      <c r="NU531" s="106"/>
      <c r="NV531" s="106"/>
      <c r="NW531" s="106"/>
      <c r="NX531" s="106"/>
      <c r="NY531" s="106"/>
      <c r="NZ531" s="106"/>
      <c r="OA531" s="106"/>
      <c r="OB531" s="106"/>
      <c r="OC531" s="106"/>
      <c r="OD531" s="106"/>
      <c r="OE531" s="106"/>
      <c r="OF531" s="106"/>
      <c r="OG531" s="106"/>
      <c r="OH531" s="106"/>
      <c r="OI531" s="106"/>
      <c r="OJ531" s="106"/>
      <c r="OK531" s="106"/>
      <c r="OL531" s="106"/>
      <c r="OM531" s="106"/>
      <c r="ON531" s="106"/>
      <c r="OO531" s="106"/>
      <c r="OP531" s="106"/>
      <c r="OQ531" s="106"/>
      <c r="OR531" s="106"/>
      <c r="OS531" s="106"/>
      <c r="OT531" s="106"/>
      <c r="OU531" s="106"/>
      <c r="OV531" s="106"/>
      <c r="OW531" s="106"/>
      <c r="OX531" s="106"/>
      <c r="OY531" s="106"/>
      <c r="OZ531" s="106"/>
      <c r="PA531" s="106"/>
      <c r="PB531" s="106"/>
      <c r="PC531" s="106"/>
      <c r="PD531" s="106"/>
      <c r="PE531" s="106"/>
      <c r="PF531" s="106"/>
      <c r="PG531" s="106"/>
      <c r="PH531" s="106"/>
      <c r="PI531" s="106"/>
      <c r="PJ531" s="106"/>
      <c r="PK531" s="106"/>
      <c r="PL531" s="106"/>
      <c r="PM531" s="106"/>
      <c r="PN531" s="106"/>
      <c r="PO531" s="106"/>
      <c r="PP531" s="106"/>
      <c r="PQ531" s="106"/>
      <c r="PR531" s="106"/>
      <c r="PS531" s="106"/>
      <c r="PT531" s="106"/>
      <c r="PU531" s="106"/>
      <c r="PV531" s="106"/>
      <c r="PW531" s="106"/>
      <c r="PX531" s="106"/>
      <c r="PY531" s="106"/>
      <c r="PZ531" s="106"/>
      <c r="QA531" s="106"/>
      <c r="QB531" s="106"/>
      <c r="QC531" s="106"/>
      <c r="QD531" s="106"/>
      <c r="QE531" s="106"/>
      <c r="QF531" s="106"/>
      <c r="QG531" s="106"/>
      <c r="QH531" s="106"/>
      <c r="QI531" s="106"/>
      <c r="QJ531" s="106"/>
      <c r="QK531" s="106"/>
      <c r="QL531" s="106"/>
      <c r="QM531" s="106"/>
      <c r="QN531" s="106"/>
      <c r="QO531" s="106"/>
      <c r="QP531" s="106"/>
      <c r="QQ531" s="106"/>
      <c r="QR531" s="106"/>
      <c r="QS531" s="106"/>
      <c r="QT531" s="106"/>
      <c r="QU531" s="106"/>
      <c r="QV531" s="106"/>
      <c r="QW531" s="106"/>
      <c r="QX531" s="106"/>
      <c r="QY531" s="106"/>
      <c r="QZ531" s="106"/>
      <c r="RA531" s="106"/>
      <c r="RB531" s="106"/>
      <c r="RC531" s="106"/>
      <c r="RD531" s="106"/>
      <c r="RE531" s="106"/>
      <c r="RF531" s="106"/>
      <c r="RG531" s="106"/>
      <c r="RH531" s="106"/>
      <c r="RI531" s="106"/>
      <c r="RJ531" s="106"/>
      <c r="RK531" s="106"/>
      <c r="RL531" s="106"/>
      <c r="RM531" s="106"/>
      <c r="RN531" s="106"/>
      <c r="RO531" s="106"/>
      <c r="RP531" s="106"/>
      <c r="RQ531" s="106"/>
      <c r="RR531" s="106"/>
    </row>
    <row r="532" spans="1:486" x14ac:dyDescent="0.3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14"/>
      <c r="Q532" s="114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06"/>
      <c r="EZ532" s="106"/>
      <c r="FA532" s="106"/>
      <c r="FB532" s="106"/>
      <c r="FC532" s="106"/>
      <c r="FD532" s="106"/>
      <c r="FE532" s="106"/>
      <c r="FF532" s="106"/>
      <c r="FG532" s="106"/>
      <c r="FH532" s="106"/>
      <c r="FI532" s="106"/>
      <c r="FJ532" s="106"/>
      <c r="FK532" s="106"/>
      <c r="FL532" s="106"/>
      <c r="FM532" s="106"/>
      <c r="FN532" s="106"/>
      <c r="FO532" s="106"/>
      <c r="FP532" s="106"/>
      <c r="FQ532" s="106"/>
      <c r="FR532" s="106"/>
      <c r="FS532" s="106"/>
      <c r="FT532" s="106"/>
      <c r="FU532" s="106"/>
      <c r="FV532" s="106"/>
      <c r="FW532" s="106"/>
      <c r="FX532" s="106"/>
      <c r="FY532" s="106"/>
      <c r="FZ532" s="106"/>
      <c r="GA532" s="106"/>
      <c r="GB532" s="106"/>
      <c r="GC532" s="106"/>
      <c r="GD532" s="106"/>
      <c r="GE532" s="106"/>
      <c r="GF532" s="106"/>
      <c r="GG532" s="106"/>
      <c r="GH532" s="106"/>
      <c r="GI532" s="106"/>
      <c r="GJ532" s="106"/>
      <c r="GK532" s="106"/>
      <c r="GL532" s="106"/>
      <c r="GM532" s="106"/>
      <c r="GN532" s="106"/>
      <c r="GO532" s="106"/>
      <c r="GP532" s="106"/>
      <c r="GQ532" s="106"/>
      <c r="GR532" s="106"/>
      <c r="GS532" s="106"/>
      <c r="GT532" s="106"/>
      <c r="GU532" s="106"/>
      <c r="GV532" s="106"/>
      <c r="GW532" s="106"/>
      <c r="GX532" s="106"/>
      <c r="GY532" s="106"/>
      <c r="GZ532" s="106"/>
      <c r="HA532" s="106"/>
      <c r="HB532" s="106"/>
      <c r="HC532" s="106"/>
      <c r="HD532" s="106"/>
      <c r="HE532" s="106"/>
      <c r="HF532" s="106"/>
      <c r="HG532" s="106"/>
      <c r="HH532" s="106"/>
      <c r="HI532" s="106"/>
      <c r="HJ532" s="106"/>
      <c r="HK532" s="106"/>
      <c r="HL532" s="106"/>
      <c r="HM532" s="106"/>
      <c r="HN532" s="106"/>
      <c r="HO532" s="106"/>
      <c r="HP532" s="106"/>
      <c r="HQ532" s="106"/>
      <c r="HR532" s="106"/>
      <c r="HS532" s="106"/>
      <c r="HT532" s="106"/>
      <c r="HU532" s="106"/>
      <c r="HV532" s="106"/>
      <c r="HW532" s="106"/>
      <c r="HX532" s="106"/>
      <c r="HY532" s="106"/>
      <c r="HZ532" s="106"/>
      <c r="IA532" s="106"/>
      <c r="IB532" s="106"/>
      <c r="IC532" s="106"/>
      <c r="ID532" s="106"/>
      <c r="IE532" s="106"/>
      <c r="IF532" s="106"/>
      <c r="IG532" s="106"/>
      <c r="IH532" s="106"/>
      <c r="II532" s="106"/>
      <c r="IJ532" s="106"/>
      <c r="IK532" s="106"/>
      <c r="IL532" s="106"/>
      <c r="IM532" s="106"/>
      <c r="IN532" s="106"/>
      <c r="IO532" s="106"/>
      <c r="IP532" s="106"/>
      <c r="IQ532" s="106"/>
      <c r="IR532" s="106"/>
      <c r="IS532" s="106"/>
      <c r="IT532" s="106"/>
      <c r="IU532" s="106"/>
      <c r="IV532" s="106"/>
      <c r="IW532" s="106"/>
      <c r="IX532" s="106"/>
      <c r="IY532" s="106"/>
      <c r="IZ532" s="106"/>
      <c r="JA532" s="106"/>
      <c r="JB532" s="106"/>
      <c r="JC532" s="106"/>
      <c r="JD532" s="106"/>
      <c r="JE532" s="106"/>
      <c r="JF532" s="106"/>
      <c r="JG532" s="106"/>
      <c r="JH532" s="106"/>
      <c r="JI532" s="106"/>
      <c r="JJ532" s="106"/>
      <c r="JK532" s="106"/>
      <c r="JL532" s="106"/>
      <c r="JM532" s="106"/>
      <c r="JN532" s="106"/>
      <c r="JO532" s="106"/>
      <c r="JP532" s="106"/>
      <c r="JQ532" s="106"/>
      <c r="JR532" s="106"/>
      <c r="JS532" s="106"/>
      <c r="JT532" s="106"/>
      <c r="JU532" s="106"/>
      <c r="JV532" s="106"/>
      <c r="JW532" s="106"/>
      <c r="JX532" s="106"/>
      <c r="JY532" s="106"/>
      <c r="JZ532" s="106"/>
      <c r="KA532" s="106"/>
      <c r="KB532" s="106"/>
      <c r="KC532" s="106"/>
      <c r="KD532" s="106"/>
      <c r="KE532" s="106"/>
      <c r="KF532" s="106"/>
      <c r="KG532" s="106"/>
      <c r="KH532" s="106"/>
      <c r="KI532" s="106"/>
      <c r="KJ532" s="106"/>
      <c r="KK532" s="106"/>
      <c r="KL532" s="106"/>
      <c r="KM532" s="106"/>
      <c r="KN532" s="106"/>
      <c r="KO532" s="106"/>
      <c r="KP532" s="106"/>
      <c r="KQ532" s="106"/>
      <c r="KR532" s="106"/>
      <c r="KS532" s="106"/>
      <c r="KT532" s="106"/>
      <c r="KU532" s="106"/>
      <c r="KV532" s="106"/>
      <c r="KW532" s="106"/>
      <c r="KX532" s="106"/>
      <c r="KY532" s="106"/>
      <c r="KZ532" s="106"/>
      <c r="LA532" s="106"/>
      <c r="LB532" s="106"/>
      <c r="LC532" s="106"/>
      <c r="LD532" s="106"/>
      <c r="LE532" s="106"/>
      <c r="LF532" s="106"/>
      <c r="LG532" s="106"/>
      <c r="LH532" s="106"/>
      <c r="LI532" s="106"/>
      <c r="LJ532" s="106"/>
      <c r="LK532" s="106"/>
      <c r="LL532" s="106"/>
      <c r="LM532" s="106"/>
      <c r="LN532" s="106"/>
      <c r="LO532" s="106"/>
      <c r="LP532" s="106"/>
      <c r="LQ532" s="106"/>
      <c r="LR532" s="106"/>
      <c r="LS532" s="106"/>
      <c r="LT532" s="106"/>
      <c r="LU532" s="106"/>
      <c r="LV532" s="106"/>
      <c r="LW532" s="106"/>
      <c r="LX532" s="106"/>
      <c r="LY532" s="106"/>
      <c r="LZ532" s="106"/>
      <c r="MA532" s="106"/>
      <c r="MB532" s="106"/>
      <c r="MC532" s="106"/>
      <c r="MD532" s="106"/>
      <c r="ME532" s="106"/>
      <c r="MF532" s="106"/>
      <c r="MG532" s="106"/>
      <c r="MH532" s="106"/>
      <c r="MI532" s="106"/>
      <c r="MJ532" s="106"/>
      <c r="MK532" s="106"/>
      <c r="ML532" s="106"/>
      <c r="MM532" s="106"/>
      <c r="MN532" s="106"/>
      <c r="MO532" s="106"/>
      <c r="MP532" s="106"/>
      <c r="MQ532" s="106"/>
      <c r="MR532" s="106"/>
      <c r="MS532" s="106"/>
      <c r="MT532" s="106"/>
      <c r="MU532" s="106"/>
      <c r="MV532" s="106"/>
      <c r="MW532" s="106"/>
      <c r="MX532" s="106"/>
      <c r="MY532" s="106"/>
      <c r="MZ532" s="106"/>
      <c r="NA532" s="106"/>
      <c r="NB532" s="106"/>
      <c r="NC532" s="106"/>
      <c r="ND532" s="106"/>
      <c r="NE532" s="106"/>
      <c r="NF532" s="106"/>
      <c r="NG532" s="106"/>
      <c r="NH532" s="106"/>
      <c r="NI532" s="106"/>
      <c r="NJ532" s="106"/>
      <c r="NK532" s="106"/>
      <c r="NL532" s="106"/>
      <c r="NM532" s="106"/>
      <c r="NN532" s="106"/>
      <c r="NO532" s="106"/>
      <c r="NP532" s="106"/>
      <c r="NQ532" s="106"/>
      <c r="NR532" s="106"/>
      <c r="NS532" s="106"/>
      <c r="NT532" s="106"/>
      <c r="NU532" s="106"/>
      <c r="NV532" s="106"/>
      <c r="NW532" s="106"/>
      <c r="NX532" s="106"/>
      <c r="NY532" s="106"/>
      <c r="NZ532" s="106"/>
      <c r="OA532" s="106"/>
      <c r="OB532" s="106"/>
      <c r="OC532" s="106"/>
      <c r="OD532" s="106"/>
      <c r="OE532" s="106"/>
      <c r="OF532" s="106"/>
      <c r="OG532" s="106"/>
      <c r="OH532" s="106"/>
      <c r="OI532" s="106"/>
      <c r="OJ532" s="106"/>
      <c r="OK532" s="106"/>
      <c r="OL532" s="106"/>
      <c r="OM532" s="106"/>
      <c r="ON532" s="106"/>
      <c r="OO532" s="106"/>
      <c r="OP532" s="106"/>
      <c r="OQ532" s="106"/>
      <c r="OR532" s="106"/>
      <c r="OS532" s="106"/>
      <c r="OT532" s="106"/>
      <c r="OU532" s="106"/>
      <c r="OV532" s="106"/>
      <c r="OW532" s="106"/>
      <c r="OX532" s="106"/>
      <c r="OY532" s="106"/>
      <c r="OZ532" s="106"/>
      <c r="PA532" s="106"/>
      <c r="PB532" s="106"/>
      <c r="PC532" s="106"/>
      <c r="PD532" s="106"/>
      <c r="PE532" s="106"/>
      <c r="PF532" s="106"/>
      <c r="PG532" s="106"/>
      <c r="PH532" s="106"/>
      <c r="PI532" s="106"/>
      <c r="PJ532" s="106"/>
      <c r="PK532" s="106"/>
      <c r="PL532" s="106"/>
      <c r="PM532" s="106"/>
      <c r="PN532" s="106"/>
      <c r="PO532" s="106"/>
      <c r="PP532" s="106"/>
      <c r="PQ532" s="106"/>
      <c r="PR532" s="106"/>
      <c r="PS532" s="106"/>
      <c r="PT532" s="106"/>
      <c r="PU532" s="106"/>
      <c r="PV532" s="106"/>
      <c r="PW532" s="106"/>
      <c r="PX532" s="106"/>
      <c r="PY532" s="106"/>
      <c r="PZ532" s="106"/>
      <c r="QA532" s="106"/>
      <c r="QB532" s="106"/>
      <c r="QC532" s="106"/>
      <c r="QD532" s="106"/>
      <c r="QE532" s="106"/>
      <c r="QF532" s="106"/>
      <c r="QG532" s="106"/>
      <c r="QH532" s="106"/>
      <c r="QI532" s="106"/>
      <c r="QJ532" s="106"/>
      <c r="QK532" s="106"/>
      <c r="QL532" s="106"/>
      <c r="QM532" s="106"/>
      <c r="QN532" s="106"/>
      <c r="QO532" s="106"/>
      <c r="QP532" s="106"/>
      <c r="QQ532" s="106"/>
      <c r="QR532" s="106"/>
      <c r="QS532" s="106"/>
      <c r="QT532" s="106"/>
      <c r="QU532" s="106"/>
      <c r="QV532" s="106"/>
      <c r="QW532" s="106"/>
      <c r="QX532" s="106"/>
      <c r="QY532" s="106"/>
      <c r="QZ532" s="106"/>
      <c r="RA532" s="106"/>
      <c r="RB532" s="106"/>
      <c r="RC532" s="106"/>
      <c r="RD532" s="106"/>
      <c r="RE532" s="106"/>
      <c r="RF532" s="106"/>
      <c r="RG532" s="106"/>
      <c r="RH532" s="106"/>
      <c r="RI532" s="106"/>
      <c r="RJ532" s="106"/>
      <c r="RK532" s="106"/>
      <c r="RL532" s="106"/>
      <c r="RM532" s="106"/>
      <c r="RN532" s="106"/>
      <c r="RO532" s="106"/>
      <c r="RP532" s="106"/>
      <c r="RQ532" s="106"/>
      <c r="RR532" s="106"/>
    </row>
    <row r="533" spans="1:486" x14ac:dyDescent="0.3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14"/>
      <c r="Q533" s="114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06"/>
      <c r="EZ533" s="106"/>
      <c r="FA533" s="106"/>
      <c r="FB533" s="106"/>
      <c r="FC533" s="106"/>
      <c r="FD533" s="106"/>
      <c r="FE533" s="106"/>
      <c r="FF533" s="106"/>
      <c r="FG533" s="106"/>
      <c r="FH533" s="106"/>
      <c r="FI533" s="106"/>
      <c r="FJ533" s="106"/>
      <c r="FK533" s="106"/>
      <c r="FL533" s="106"/>
      <c r="FM533" s="106"/>
      <c r="FN533" s="106"/>
      <c r="FO533" s="106"/>
      <c r="FP533" s="106"/>
      <c r="FQ533" s="106"/>
      <c r="FR533" s="106"/>
      <c r="FS533" s="106"/>
      <c r="FT533" s="106"/>
      <c r="FU533" s="106"/>
      <c r="FV533" s="106"/>
      <c r="FW533" s="106"/>
      <c r="FX533" s="106"/>
      <c r="FY533" s="106"/>
      <c r="FZ533" s="106"/>
      <c r="GA533" s="106"/>
      <c r="GB533" s="106"/>
      <c r="GC533" s="106"/>
      <c r="GD533" s="106"/>
      <c r="GE533" s="106"/>
      <c r="GF533" s="106"/>
      <c r="GG533" s="106"/>
      <c r="GH533" s="106"/>
      <c r="GI533" s="106"/>
      <c r="GJ533" s="106"/>
      <c r="GK533" s="106"/>
      <c r="GL533" s="106"/>
      <c r="GM533" s="106"/>
      <c r="GN533" s="106"/>
      <c r="GO533" s="106"/>
      <c r="GP533" s="106"/>
      <c r="GQ533" s="106"/>
      <c r="GR533" s="106"/>
      <c r="GS533" s="106"/>
      <c r="GT533" s="106"/>
      <c r="GU533" s="106"/>
      <c r="GV533" s="106"/>
      <c r="GW533" s="106"/>
      <c r="GX533" s="106"/>
      <c r="GY533" s="106"/>
      <c r="GZ533" s="106"/>
      <c r="HA533" s="106"/>
      <c r="HB533" s="106"/>
      <c r="HC533" s="106"/>
      <c r="HD533" s="106"/>
      <c r="HE533" s="106"/>
      <c r="HF533" s="106"/>
      <c r="HG533" s="106"/>
      <c r="HH533" s="106"/>
      <c r="HI533" s="106"/>
      <c r="HJ533" s="106"/>
      <c r="HK533" s="106"/>
      <c r="HL533" s="106"/>
      <c r="HM533" s="106"/>
      <c r="HN533" s="106"/>
      <c r="HO533" s="106"/>
      <c r="HP533" s="106"/>
      <c r="HQ533" s="106"/>
      <c r="HR533" s="106"/>
      <c r="HS533" s="106"/>
      <c r="HT533" s="106"/>
      <c r="HU533" s="106"/>
      <c r="HV533" s="106"/>
      <c r="HW533" s="106"/>
      <c r="HX533" s="106"/>
      <c r="HY533" s="106"/>
      <c r="HZ533" s="106"/>
      <c r="IA533" s="106"/>
      <c r="IB533" s="106"/>
      <c r="IC533" s="106"/>
      <c r="ID533" s="106"/>
      <c r="IE533" s="106"/>
      <c r="IF533" s="106"/>
      <c r="IG533" s="106"/>
      <c r="IH533" s="106"/>
      <c r="II533" s="106"/>
      <c r="IJ533" s="106"/>
      <c r="IK533" s="106"/>
      <c r="IL533" s="106"/>
      <c r="IM533" s="106"/>
      <c r="IN533" s="106"/>
      <c r="IO533" s="106"/>
      <c r="IP533" s="106"/>
      <c r="IQ533" s="106"/>
      <c r="IR533" s="106"/>
      <c r="IS533" s="106"/>
      <c r="IT533" s="106"/>
      <c r="IU533" s="106"/>
      <c r="IV533" s="106"/>
      <c r="IW533" s="106"/>
      <c r="IX533" s="106"/>
      <c r="IY533" s="106"/>
      <c r="IZ533" s="106"/>
      <c r="JA533" s="106"/>
      <c r="JB533" s="106"/>
      <c r="JC533" s="106"/>
      <c r="JD533" s="106"/>
      <c r="JE533" s="106"/>
      <c r="JF533" s="106"/>
      <c r="JG533" s="106"/>
      <c r="JH533" s="106"/>
      <c r="JI533" s="106"/>
      <c r="JJ533" s="106"/>
      <c r="JK533" s="106"/>
      <c r="JL533" s="106"/>
      <c r="JM533" s="106"/>
      <c r="JN533" s="106"/>
      <c r="JO533" s="106"/>
      <c r="JP533" s="106"/>
      <c r="JQ533" s="106"/>
      <c r="JR533" s="106"/>
      <c r="JS533" s="106"/>
      <c r="JT533" s="106"/>
      <c r="JU533" s="106"/>
      <c r="JV533" s="106"/>
      <c r="JW533" s="106"/>
      <c r="JX533" s="106"/>
      <c r="JY533" s="106"/>
      <c r="JZ533" s="106"/>
      <c r="KA533" s="106"/>
      <c r="KB533" s="106"/>
      <c r="KC533" s="106"/>
      <c r="KD533" s="106"/>
      <c r="KE533" s="106"/>
      <c r="KF533" s="106"/>
      <c r="KG533" s="106"/>
      <c r="KH533" s="106"/>
      <c r="KI533" s="106"/>
      <c r="KJ533" s="106"/>
      <c r="KK533" s="106"/>
      <c r="KL533" s="106"/>
      <c r="KM533" s="106"/>
      <c r="KN533" s="106"/>
      <c r="KO533" s="106"/>
      <c r="KP533" s="106"/>
      <c r="KQ533" s="106"/>
      <c r="KR533" s="106"/>
      <c r="KS533" s="106"/>
      <c r="KT533" s="106"/>
      <c r="KU533" s="106"/>
      <c r="KV533" s="106"/>
      <c r="KW533" s="106"/>
      <c r="KX533" s="106"/>
      <c r="KY533" s="106"/>
      <c r="KZ533" s="106"/>
      <c r="LA533" s="106"/>
      <c r="LB533" s="106"/>
      <c r="LC533" s="106"/>
      <c r="LD533" s="106"/>
      <c r="LE533" s="106"/>
      <c r="LF533" s="106"/>
      <c r="LG533" s="106"/>
      <c r="LH533" s="106"/>
      <c r="LI533" s="106"/>
      <c r="LJ533" s="106"/>
      <c r="LK533" s="106"/>
      <c r="LL533" s="106"/>
      <c r="LM533" s="106"/>
      <c r="LN533" s="106"/>
      <c r="LO533" s="106"/>
      <c r="LP533" s="106"/>
      <c r="LQ533" s="106"/>
      <c r="LR533" s="106"/>
      <c r="LS533" s="106"/>
      <c r="LT533" s="106"/>
      <c r="LU533" s="106"/>
      <c r="LV533" s="106"/>
      <c r="LW533" s="106"/>
      <c r="LX533" s="106"/>
      <c r="LY533" s="106"/>
      <c r="LZ533" s="106"/>
      <c r="MA533" s="106"/>
      <c r="MB533" s="106"/>
      <c r="MC533" s="106"/>
      <c r="MD533" s="106"/>
      <c r="ME533" s="106"/>
      <c r="MF533" s="106"/>
      <c r="MG533" s="106"/>
      <c r="MH533" s="106"/>
      <c r="MI533" s="106"/>
      <c r="MJ533" s="106"/>
      <c r="MK533" s="106"/>
      <c r="ML533" s="106"/>
      <c r="MM533" s="106"/>
      <c r="MN533" s="106"/>
      <c r="MO533" s="106"/>
      <c r="MP533" s="106"/>
      <c r="MQ533" s="106"/>
      <c r="MR533" s="106"/>
      <c r="MS533" s="106"/>
      <c r="MT533" s="106"/>
      <c r="MU533" s="106"/>
      <c r="MV533" s="106"/>
      <c r="MW533" s="106"/>
      <c r="MX533" s="106"/>
      <c r="MY533" s="106"/>
      <c r="MZ533" s="106"/>
      <c r="NA533" s="106"/>
      <c r="NB533" s="106"/>
      <c r="NC533" s="106"/>
      <c r="ND533" s="106"/>
      <c r="NE533" s="106"/>
      <c r="NF533" s="106"/>
      <c r="NG533" s="106"/>
      <c r="NH533" s="106"/>
      <c r="NI533" s="106"/>
      <c r="NJ533" s="106"/>
      <c r="NK533" s="106"/>
      <c r="NL533" s="106"/>
      <c r="NM533" s="106"/>
      <c r="NN533" s="106"/>
      <c r="NO533" s="106"/>
      <c r="NP533" s="106"/>
      <c r="NQ533" s="106"/>
      <c r="NR533" s="106"/>
      <c r="NS533" s="106"/>
      <c r="NT533" s="106"/>
      <c r="NU533" s="106"/>
      <c r="NV533" s="106"/>
      <c r="NW533" s="106"/>
      <c r="NX533" s="106"/>
      <c r="NY533" s="106"/>
      <c r="NZ533" s="106"/>
      <c r="OA533" s="106"/>
      <c r="OB533" s="106"/>
      <c r="OC533" s="106"/>
      <c r="OD533" s="106"/>
      <c r="OE533" s="106"/>
      <c r="OF533" s="106"/>
      <c r="OG533" s="106"/>
      <c r="OH533" s="106"/>
      <c r="OI533" s="106"/>
      <c r="OJ533" s="106"/>
      <c r="OK533" s="106"/>
      <c r="OL533" s="106"/>
      <c r="OM533" s="106"/>
      <c r="ON533" s="106"/>
      <c r="OO533" s="106"/>
      <c r="OP533" s="106"/>
      <c r="OQ533" s="106"/>
      <c r="OR533" s="106"/>
      <c r="OS533" s="106"/>
      <c r="OT533" s="106"/>
      <c r="OU533" s="106"/>
      <c r="OV533" s="106"/>
      <c r="OW533" s="106"/>
      <c r="OX533" s="106"/>
      <c r="OY533" s="106"/>
      <c r="OZ533" s="106"/>
      <c r="PA533" s="106"/>
      <c r="PB533" s="106"/>
      <c r="PC533" s="106"/>
      <c r="PD533" s="106"/>
      <c r="PE533" s="106"/>
      <c r="PF533" s="106"/>
      <c r="PG533" s="106"/>
      <c r="PH533" s="106"/>
      <c r="PI533" s="106"/>
      <c r="PJ533" s="106"/>
      <c r="PK533" s="106"/>
      <c r="PL533" s="106"/>
      <c r="PM533" s="106"/>
      <c r="PN533" s="106"/>
      <c r="PO533" s="106"/>
      <c r="PP533" s="106"/>
      <c r="PQ533" s="106"/>
      <c r="PR533" s="106"/>
      <c r="PS533" s="106"/>
      <c r="PT533" s="106"/>
      <c r="PU533" s="106"/>
      <c r="PV533" s="106"/>
      <c r="PW533" s="106"/>
      <c r="PX533" s="106"/>
      <c r="PY533" s="106"/>
      <c r="PZ533" s="106"/>
      <c r="QA533" s="106"/>
      <c r="QB533" s="106"/>
      <c r="QC533" s="106"/>
      <c r="QD533" s="106"/>
      <c r="QE533" s="106"/>
      <c r="QF533" s="106"/>
      <c r="QG533" s="106"/>
      <c r="QH533" s="106"/>
      <c r="QI533" s="106"/>
      <c r="QJ533" s="106"/>
      <c r="QK533" s="106"/>
      <c r="QL533" s="106"/>
      <c r="QM533" s="106"/>
      <c r="QN533" s="106"/>
      <c r="QO533" s="106"/>
      <c r="QP533" s="106"/>
      <c r="QQ533" s="106"/>
      <c r="QR533" s="106"/>
      <c r="QS533" s="106"/>
      <c r="QT533" s="106"/>
      <c r="QU533" s="106"/>
      <c r="QV533" s="106"/>
      <c r="QW533" s="106"/>
      <c r="QX533" s="106"/>
      <c r="QY533" s="106"/>
      <c r="QZ533" s="106"/>
      <c r="RA533" s="106"/>
      <c r="RB533" s="106"/>
      <c r="RC533" s="106"/>
      <c r="RD533" s="106"/>
      <c r="RE533" s="106"/>
      <c r="RF533" s="106"/>
      <c r="RG533" s="106"/>
      <c r="RH533" s="106"/>
      <c r="RI533" s="106"/>
      <c r="RJ533" s="106"/>
      <c r="RK533" s="106"/>
      <c r="RL533" s="106"/>
      <c r="RM533" s="106"/>
      <c r="RN533" s="106"/>
      <c r="RO533" s="106"/>
      <c r="RP533" s="106"/>
      <c r="RQ533" s="106"/>
      <c r="RR533" s="106"/>
    </row>
    <row r="534" spans="1:486" x14ac:dyDescent="0.3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14"/>
      <c r="Q534" s="114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06"/>
      <c r="EZ534" s="106"/>
      <c r="FA534" s="106"/>
      <c r="FB534" s="106"/>
      <c r="FC534" s="106"/>
      <c r="FD534" s="106"/>
      <c r="FE534" s="106"/>
      <c r="FF534" s="106"/>
      <c r="FG534" s="106"/>
      <c r="FH534" s="106"/>
      <c r="FI534" s="106"/>
      <c r="FJ534" s="106"/>
      <c r="FK534" s="106"/>
      <c r="FL534" s="106"/>
      <c r="FM534" s="106"/>
      <c r="FN534" s="106"/>
      <c r="FO534" s="106"/>
      <c r="FP534" s="106"/>
      <c r="FQ534" s="106"/>
      <c r="FR534" s="106"/>
      <c r="FS534" s="106"/>
      <c r="FT534" s="106"/>
      <c r="FU534" s="106"/>
      <c r="FV534" s="106"/>
      <c r="FW534" s="106"/>
      <c r="FX534" s="106"/>
      <c r="FY534" s="106"/>
      <c r="FZ534" s="106"/>
      <c r="GA534" s="106"/>
      <c r="GB534" s="106"/>
      <c r="GC534" s="106"/>
      <c r="GD534" s="106"/>
      <c r="GE534" s="106"/>
      <c r="GF534" s="106"/>
      <c r="GG534" s="106"/>
      <c r="GH534" s="106"/>
      <c r="GI534" s="106"/>
      <c r="GJ534" s="106"/>
      <c r="GK534" s="106"/>
      <c r="GL534" s="106"/>
      <c r="GM534" s="106"/>
      <c r="GN534" s="106"/>
      <c r="GO534" s="106"/>
      <c r="GP534" s="106"/>
      <c r="GQ534" s="106"/>
      <c r="GR534" s="106"/>
      <c r="GS534" s="106"/>
      <c r="GT534" s="106"/>
      <c r="GU534" s="106"/>
      <c r="GV534" s="106"/>
      <c r="GW534" s="106"/>
      <c r="GX534" s="106"/>
      <c r="GY534" s="106"/>
      <c r="GZ534" s="106"/>
      <c r="HA534" s="106"/>
      <c r="HB534" s="106"/>
      <c r="HC534" s="106"/>
      <c r="HD534" s="106"/>
      <c r="HE534" s="106"/>
      <c r="HF534" s="106"/>
      <c r="HG534" s="106"/>
      <c r="HH534" s="106"/>
      <c r="HI534" s="106"/>
      <c r="HJ534" s="106"/>
      <c r="HK534" s="106"/>
      <c r="HL534" s="106"/>
      <c r="HM534" s="106"/>
      <c r="HN534" s="106"/>
      <c r="HO534" s="106"/>
      <c r="HP534" s="106"/>
      <c r="HQ534" s="106"/>
      <c r="HR534" s="106"/>
      <c r="HS534" s="106"/>
      <c r="HT534" s="106"/>
      <c r="HU534" s="106"/>
      <c r="HV534" s="106"/>
      <c r="HW534" s="106"/>
      <c r="HX534" s="106"/>
      <c r="HY534" s="106"/>
      <c r="HZ534" s="106"/>
      <c r="IA534" s="106"/>
      <c r="IB534" s="106"/>
      <c r="IC534" s="106"/>
      <c r="ID534" s="106"/>
      <c r="IE534" s="106"/>
      <c r="IF534" s="106"/>
      <c r="IG534" s="106"/>
      <c r="IH534" s="106"/>
      <c r="II534" s="106"/>
      <c r="IJ534" s="106"/>
      <c r="IK534" s="106"/>
      <c r="IL534" s="106"/>
      <c r="IM534" s="106"/>
      <c r="IN534" s="106"/>
      <c r="IO534" s="106"/>
      <c r="IP534" s="106"/>
      <c r="IQ534" s="106"/>
      <c r="IR534" s="106"/>
      <c r="IS534" s="106"/>
      <c r="IT534" s="106"/>
      <c r="IU534" s="106"/>
      <c r="IV534" s="106"/>
      <c r="IW534" s="106"/>
      <c r="IX534" s="106"/>
      <c r="IY534" s="106"/>
      <c r="IZ534" s="106"/>
      <c r="JA534" s="106"/>
      <c r="JB534" s="106"/>
      <c r="JC534" s="106"/>
      <c r="JD534" s="106"/>
      <c r="JE534" s="106"/>
      <c r="JF534" s="106"/>
      <c r="JG534" s="106"/>
      <c r="JH534" s="106"/>
      <c r="JI534" s="106"/>
      <c r="JJ534" s="106"/>
      <c r="JK534" s="106"/>
      <c r="JL534" s="106"/>
      <c r="JM534" s="106"/>
      <c r="JN534" s="106"/>
      <c r="JO534" s="106"/>
      <c r="JP534" s="106"/>
      <c r="JQ534" s="106"/>
      <c r="JR534" s="106"/>
      <c r="JS534" s="106"/>
      <c r="JT534" s="106"/>
      <c r="JU534" s="106"/>
      <c r="JV534" s="106"/>
      <c r="JW534" s="106"/>
      <c r="JX534" s="106"/>
      <c r="JY534" s="106"/>
      <c r="JZ534" s="106"/>
      <c r="KA534" s="106"/>
      <c r="KB534" s="106"/>
      <c r="KC534" s="106"/>
      <c r="KD534" s="106"/>
      <c r="KE534" s="106"/>
      <c r="KF534" s="106"/>
      <c r="KG534" s="106"/>
      <c r="KH534" s="106"/>
      <c r="KI534" s="106"/>
      <c r="KJ534" s="106"/>
      <c r="KK534" s="106"/>
      <c r="KL534" s="106"/>
      <c r="KM534" s="106"/>
      <c r="KN534" s="106"/>
      <c r="KO534" s="106"/>
      <c r="KP534" s="106"/>
      <c r="KQ534" s="106"/>
      <c r="KR534" s="106"/>
      <c r="KS534" s="106"/>
      <c r="KT534" s="106"/>
      <c r="KU534" s="106"/>
      <c r="KV534" s="106"/>
      <c r="KW534" s="106"/>
      <c r="KX534" s="106"/>
      <c r="KY534" s="106"/>
      <c r="KZ534" s="106"/>
      <c r="LA534" s="106"/>
      <c r="LB534" s="106"/>
      <c r="LC534" s="106"/>
      <c r="LD534" s="106"/>
      <c r="LE534" s="106"/>
      <c r="LF534" s="106"/>
      <c r="LG534" s="106"/>
      <c r="LH534" s="106"/>
      <c r="LI534" s="106"/>
      <c r="LJ534" s="106"/>
      <c r="LK534" s="106"/>
      <c r="LL534" s="106"/>
      <c r="LM534" s="106"/>
      <c r="LN534" s="106"/>
      <c r="LO534" s="106"/>
      <c r="LP534" s="106"/>
      <c r="LQ534" s="106"/>
      <c r="LR534" s="106"/>
      <c r="LS534" s="106"/>
      <c r="LT534" s="106"/>
      <c r="LU534" s="106"/>
      <c r="LV534" s="106"/>
      <c r="LW534" s="106"/>
      <c r="LX534" s="106"/>
      <c r="LY534" s="106"/>
      <c r="LZ534" s="106"/>
      <c r="MA534" s="106"/>
      <c r="MB534" s="106"/>
      <c r="MC534" s="106"/>
      <c r="MD534" s="106"/>
      <c r="ME534" s="106"/>
      <c r="MF534" s="106"/>
      <c r="MG534" s="106"/>
      <c r="MH534" s="106"/>
      <c r="MI534" s="106"/>
      <c r="MJ534" s="106"/>
      <c r="MK534" s="106"/>
      <c r="ML534" s="106"/>
      <c r="MM534" s="106"/>
      <c r="MN534" s="106"/>
      <c r="MO534" s="106"/>
      <c r="MP534" s="106"/>
      <c r="MQ534" s="106"/>
      <c r="MR534" s="106"/>
      <c r="MS534" s="106"/>
      <c r="MT534" s="106"/>
      <c r="MU534" s="106"/>
      <c r="MV534" s="106"/>
      <c r="MW534" s="106"/>
      <c r="MX534" s="106"/>
      <c r="MY534" s="106"/>
      <c r="MZ534" s="106"/>
      <c r="NA534" s="106"/>
      <c r="NB534" s="106"/>
      <c r="NC534" s="106"/>
      <c r="ND534" s="106"/>
      <c r="NE534" s="106"/>
      <c r="NF534" s="106"/>
      <c r="NG534" s="106"/>
      <c r="NH534" s="106"/>
      <c r="NI534" s="106"/>
      <c r="NJ534" s="106"/>
      <c r="NK534" s="106"/>
      <c r="NL534" s="106"/>
      <c r="NM534" s="106"/>
      <c r="NN534" s="106"/>
      <c r="NO534" s="106"/>
      <c r="NP534" s="106"/>
      <c r="NQ534" s="106"/>
      <c r="NR534" s="106"/>
      <c r="NS534" s="106"/>
      <c r="NT534" s="106"/>
      <c r="NU534" s="106"/>
      <c r="NV534" s="106"/>
      <c r="NW534" s="106"/>
      <c r="NX534" s="106"/>
      <c r="NY534" s="106"/>
      <c r="NZ534" s="106"/>
      <c r="OA534" s="106"/>
      <c r="OB534" s="106"/>
      <c r="OC534" s="106"/>
      <c r="OD534" s="106"/>
      <c r="OE534" s="106"/>
      <c r="OF534" s="106"/>
      <c r="OG534" s="106"/>
      <c r="OH534" s="106"/>
      <c r="OI534" s="106"/>
      <c r="OJ534" s="106"/>
      <c r="OK534" s="106"/>
      <c r="OL534" s="106"/>
      <c r="OM534" s="106"/>
      <c r="ON534" s="106"/>
      <c r="OO534" s="106"/>
      <c r="OP534" s="106"/>
      <c r="OQ534" s="106"/>
      <c r="OR534" s="106"/>
      <c r="OS534" s="106"/>
      <c r="OT534" s="106"/>
      <c r="OU534" s="106"/>
      <c r="OV534" s="106"/>
      <c r="OW534" s="106"/>
      <c r="OX534" s="106"/>
      <c r="OY534" s="106"/>
      <c r="OZ534" s="106"/>
      <c r="PA534" s="106"/>
      <c r="PB534" s="106"/>
      <c r="PC534" s="106"/>
      <c r="PD534" s="106"/>
      <c r="PE534" s="106"/>
      <c r="PF534" s="106"/>
      <c r="PG534" s="106"/>
      <c r="PH534" s="106"/>
      <c r="PI534" s="106"/>
      <c r="PJ534" s="106"/>
      <c r="PK534" s="106"/>
      <c r="PL534" s="106"/>
      <c r="PM534" s="106"/>
      <c r="PN534" s="106"/>
      <c r="PO534" s="106"/>
      <c r="PP534" s="106"/>
      <c r="PQ534" s="106"/>
      <c r="PR534" s="106"/>
      <c r="PS534" s="106"/>
      <c r="PT534" s="106"/>
      <c r="PU534" s="106"/>
      <c r="PV534" s="106"/>
      <c r="PW534" s="106"/>
      <c r="PX534" s="106"/>
      <c r="PY534" s="106"/>
      <c r="PZ534" s="106"/>
      <c r="QA534" s="106"/>
      <c r="QB534" s="106"/>
      <c r="QC534" s="106"/>
      <c r="QD534" s="106"/>
      <c r="QE534" s="106"/>
      <c r="QF534" s="106"/>
      <c r="QG534" s="106"/>
      <c r="QH534" s="106"/>
      <c r="QI534" s="106"/>
      <c r="QJ534" s="106"/>
      <c r="QK534" s="106"/>
      <c r="QL534" s="106"/>
      <c r="QM534" s="106"/>
      <c r="QN534" s="106"/>
      <c r="QO534" s="106"/>
      <c r="QP534" s="106"/>
      <c r="QQ534" s="106"/>
      <c r="QR534" s="106"/>
      <c r="QS534" s="106"/>
      <c r="QT534" s="106"/>
      <c r="QU534" s="106"/>
      <c r="QV534" s="106"/>
      <c r="QW534" s="106"/>
      <c r="QX534" s="106"/>
      <c r="QY534" s="106"/>
      <c r="QZ534" s="106"/>
      <c r="RA534" s="106"/>
      <c r="RB534" s="106"/>
      <c r="RC534" s="106"/>
      <c r="RD534" s="106"/>
      <c r="RE534" s="106"/>
      <c r="RF534" s="106"/>
      <c r="RG534" s="106"/>
      <c r="RH534" s="106"/>
      <c r="RI534" s="106"/>
      <c r="RJ534" s="106"/>
      <c r="RK534" s="106"/>
      <c r="RL534" s="106"/>
      <c r="RM534" s="106"/>
      <c r="RN534" s="106"/>
      <c r="RO534" s="106"/>
      <c r="RP534" s="106"/>
      <c r="RQ534" s="106"/>
      <c r="RR534" s="106"/>
    </row>
    <row r="535" spans="1:486" x14ac:dyDescent="0.3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14"/>
      <c r="Q535" s="114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06"/>
      <c r="EZ535" s="106"/>
      <c r="FA535" s="106"/>
      <c r="FB535" s="106"/>
      <c r="FC535" s="106"/>
      <c r="FD535" s="106"/>
      <c r="FE535" s="106"/>
      <c r="FF535" s="106"/>
      <c r="FG535" s="106"/>
      <c r="FH535" s="106"/>
      <c r="FI535" s="106"/>
      <c r="FJ535" s="106"/>
      <c r="FK535" s="106"/>
      <c r="FL535" s="106"/>
      <c r="FM535" s="106"/>
      <c r="FN535" s="106"/>
      <c r="FO535" s="106"/>
      <c r="FP535" s="106"/>
      <c r="FQ535" s="106"/>
      <c r="FR535" s="106"/>
      <c r="FS535" s="106"/>
      <c r="FT535" s="106"/>
      <c r="FU535" s="106"/>
      <c r="FV535" s="106"/>
      <c r="FW535" s="106"/>
      <c r="FX535" s="106"/>
      <c r="FY535" s="106"/>
      <c r="FZ535" s="106"/>
      <c r="GA535" s="106"/>
      <c r="GB535" s="106"/>
      <c r="GC535" s="106"/>
      <c r="GD535" s="106"/>
      <c r="GE535" s="106"/>
      <c r="GF535" s="106"/>
      <c r="GG535" s="106"/>
      <c r="GH535" s="106"/>
      <c r="GI535" s="106"/>
      <c r="GJ535" s="106"/>
      <c r="GK535" s="106"/>
      <c r="GL535" s="106"/>
      <c r="GM535" s="106"/>
      <c r="GN535" s="106"/>
      <c r="GO535" s="106"/>
      <c r="GP535" s="106"/>
      <c r="GQ535" s="106"/>
      <c r="GR535" s="106"/>
      <c r="GS535" s="106"/>
      <c r="GT535" s="106"/>
      <c r="GU535" s="106"/>
      <c r="GV535" s="106"/>
      <c r="GW535" s="106"/>
      <c r="GX535" s="106"/>
      <c r="GY535" s="106"/>
      <c r="GZ535" s="106"/>
      <c r="HA535" s="106"/>
      <c r="HB535" s="106"/>
      <c r="HC535" s="106"/>
      <c r="HD535" s="106"/>
      <c r="HE535" s="106"/>
      <c r="HF535" s="106"/>
      <c r="HG535" s="106"/>
      <c r="HH535" s="106"/>
      <c r="HI535" s="106"/>
      <c r="HJ535" s="106"/>
      <c r="HK535" s="106"/>
      <c r="HL535" s="106"/>
      <c r="HM535" s="106"/>
      <c r="HN535" s="106"/>
      <c r="HO535" s="106"/>
      <c r="HP535" s="106"/>
      <c r="HQ535" s="106"/>
      <c r="HR535" s="106"/>
      <c r="HS535" s="106"/>
      <c r="HT535" s="106"/>
      <c r="HU535" s="106"/>
      <c r="HV535" s="106"/>
      <c r="HW535" s="106"/>
      <c r="HX535" s="106"/>
      <c r="HY535" s="106"/>
      <c r="HZ535" s="106"/>
      <c r="IA535" s="106"/>
      <c r="IB535" s="106"/>
      <c r="IC535" s="106"/>
      <c r="ID535" s="106"/>
      <c r="IE535" s="106"/>
      <c r="IF535" s="106"/>
      <c r="IG535" s="106"/>
      <c r="IH535" s="106"/>
      <c r="II535" s="106"/>
      <c r="IJ535" s="106"/>
      <c r="IK535" s="106"/>
      <c r="IL535" s="106"/>
      <c r="IM535" s="106"/>
      <c r="IN535" s="106"/>
      <c r="IO535" s="106"/>
      <c r="IP535" s="106"/>
      <c r="IQ535" s="106"/>
      <c r="IR535" s="106"/>
      <c r="IS535" s="106"/>
      <c r="IT535" s="106"/>
      <c r="IU535" s="106"/>
      <c r="IV535" s="106"/>
      <c r="IW535" s="106"/>
      <c r="IX535" s="106"/>
      <c r="IY535" s="106"/>
      <c r="IZ535" s="106"/>
      <c r="JA535" s="106"/>
      <c r="JB535" s="106"/>
      <c r="JC535" s="106"/>
      <c r="JD535" s="106"/>
      <c r="JE535" s="106"/>
      <c r="JF535" s="106"/>
      <c r="JG535" s="106"/>
      <c r="JH535" s="106"/>
      <c r="JI535" s="106"/>
      <c r="JJ535" s="106"/>
      <c r="JK535" s="106"/>
      <c r="JL535" s="106"/>
      <c r="JM535" s="106"/>
      <c r="JN535" s="106"/>
      <c r="JO535" s="106"/>
      <c r="JP535" s="106"/>
      <c r="JQ535" s="106"/>
      <c r="JR535" s="106"/>
      <c r="JS535" s="106"/>
      <c r="JT535" s="106"/>
      <c r="JU535" s="106"/>
      <c r="JV535" s="106"/>
      <c r="JW535" s="106"/>
      <c r="JX535" s="106"/>
      <c r="JY535" s="106"/>
      <c r="JZ535" s="106"/>
      <c r="KA535" s="106"/>
      <c r="KB535" s="106"/>
      <c r="KC535" s="106"/>
      <c r="KD535" s="106"/>
      <c r="KE535" s="106"/>
      <c r="KF535" s="106"/>
      <c r="KG535" s="106"/>
      <c r="KH535" s="106"/>
      <c r="KI535" s="106"/>
      <c r="KJ535" s="106"/>
      <c r="KK535" s="106"/>
      <c r="KL535" s="106"/>
      <c r="KM535" s="106"/>
      <c r="KN535" s="106"/>
      <c r="KO535" s="106"/>
      <c r="KP535" s="106"/>
      <c r="KQ535" s="106"/>
      <c r="KR535" s="106"/>
      <c r="KS535" s="106"/>
      <c r="KT535" s="106"/>
      <c r="KU535" s="106"/>
      <c r="KV535" s="106"/>
      <c r="KW535" s="106"/>
      <c r="KX535" s="106"/>
      <c r="KY535" s="106"/>
      <c r="KZ535" s="106"/>
      <c r="LA535" s="106"/>
      <c r="LB535" s="106"/>
      <c r="LC535" s="106"/>
      <c r="LD535" s="106"/>
      <c r="LE535" s="106"/>
      <c r="LF535" s="106"/>
      <c r="LG535" s="106"/>
      <c r="LH535" s="106"/>
      <c r="LI535" s="106"/>
      <c r="LJ535" s="106"/>
      <c r="LK535" s="106"/>
      <c r="LL535" s="106"/>
      <c r="LM535" s="106"/>
      <c r="LN535" s="106"/>
      <c r="LO535" s="106"/>
      <c r="LP535" s="106"/>
      <c r="LQ535" s="106"/>
      <c r="LR535" s="106"/>
      <c r="LS535" s="106"/>
      <c r="LT535" s="106"/>
      <c r="LU535" s="106"/>
      <c r="LV535" s="106"/>
      <c r="LW535" s="106"/>
      <c r="LX535" s="106"/>
      <c r="LY535" s="106"/>
      <c r="LZ535" s="106"/>
      <c r="MA535" s="106"/>
      <c r="MB535" s="106"/>
      <c r="MC535" s="106"/>
      <c r="MD535" s="106"/>
      <c r="ME535" s="106"/>
      <c r="MF535" s="106"/>
      <c r="MG535" s="106"/>
      <c r="MH535" s="106"/>
      <c r="MI535" s="106"/>
      <c r="MJ535" s="106"/>
      <c r="MK535" s="106"/>
      <c r="ML535" s="106"/>
      <c r="MM535" s="106"/>
      <c r="MN535" s="106"/>
      <c r="MO535" s="106"/>
      <c r="MP535" s="106"/>
      <c r="MQ535" s="106"/>
      <c r="MR535" s="106"/>
      <c r="MS535" s="106"/>
      <c r="MT535" s="106"/>
      <c r="MU535" s="106"/>
      <c r="MV535" s="106"/>
      <c r="MW535" s="106"/>
      <c r="MX535" s="106"/>
      <c r="MY535" s="106"/>
      <c r="MZ535" s="106"/>
      <c r="NA535" s="106"/>
      <c r="NB535" s="106"/>
      <c r="NC535" s="106"/>
      <c r="ND535" s="106"/>
      <c r="NE535" s="106"/>
      <c r="NF535" s="106"/>
      <c r="NG535" s="106"/>
      <c r="NH535" s="106"/>
      <c r="NI535" s="106"/>
      <c r="NJ535" s="106"/>
      <c r="NK535" s="106"/>
      <c r="NL535" s="106"/>
      <c r="NM535" s="106"/>
      <c r="NN535" s="106"/>
      <c r="NO535" s="106"/>
      <c r="NP535" s="106"/>
      <c r="NQ535" s="106"/>
      <c r="NR535" s="106"/>
      <c r="NS535" s="106"/>
      <c r="NT535" s="106"/>
      <c r="NU535" s="106"/>
      <c r="NV535" s="106"/>
      <c r="NW535" s="106"/>
      <c r="NX535" s="106"/>
      <c r="NY535" s="106"/>
      <c r="NZ535" s="106"/>
      <c r="OA535" s="106"/>
      <c r="OB535" s="106"/>
      <c r="OC535" s="106"/>
      <c r="OD535" s="106"/>
      <c r="OE535" s="106"/>
      <c r="OF535" s="106"/>
      <c r="OG535" s="106"/>
      <c r="OH535" s="106"/>
      <c r="OI535" s="106"/>
      <c r="OJ535" s="106"/>
      <c r="OK535" s="106"/>
      <c r="OL535" s="106"/>
      <c r="OM535" s="106"/>
      <c r="ON535" s="106"/>
      <c r="OO535" s="106"/>
      <c r="OP535" s="106"/>
      <c r="OQ535" s="106"/>
      <c r="OR535" s="106"/>
      <c r="OS535" s="106"/>
      <c r="OT535" s="106"/>
      <c r="OU535" s="106"/>
      <c r="OV535" s="106"/>
      <c r="OW535" s="106"/>
      <c r="OX535" s="106"/>
      <c r="OY535" s="106"/>
      <c r="OZ535" s="106"/>
      <c r="PA535" s="106"/>
      <c r="PB535" s="106"/>
      <c r="PC535" s="106"/>
      <c r="PD535" s="106"/>
      <c r="PE535" s="106"/>
      <c r="PF535" s="106"/>
      <c r="PG535" s="106"/>
      <c r="PH535" s="106"/>
      <c r="PI535" s="106"/>
      <c r="PJ535" s="106"/>
      <c r="PK535" s="106"/>
      <c r="PL535" s="106"/>
      <c r="PM535" s="106"/>
      <c r="PN535" s="106"/>
      <c r="PO535" s="106"/>
      <c r="PP535" s="106"/>
      <c r="PQ535" s="106"/>
      <c r="PR535" s="106"/>
      <c r="PS535" s="106"/>
      <c r="PT535" s="106"/>
      <c r="PU535" s="106"/>
      <c r="PV535" s="106"/>
      <c r="PW535" s="106"/>
      <c r="PX535" s="106"/>
      <c r="PY535" s="106"/>
      <c r="PZ535" s="106"/>
      <c r="QA535" s="106"/>
      <c r="QB535" s="106"/>
      <c r="QC535" s="106"/>
      <c r="QD535" s="106"/>
      <c r="QE535" s="106"/>
      <c r="QF535" s="106"/>
      <c r="QG535" s="106"/>
      <c r="QH535" s="106"/>
      <c r="QI535" s="106"/>
      <c r="QJ535" s="106"/>
      <c r="QK535" s="106"/>
      <c r="QL535" s="106"/>
      <c r="QM535" s="106"/>
      <c r="QN535" s="106"/>
      <c r="QO535" s="106"/>
      <c r="QP535" s="106"/>
      <c r="QQ535" s="106"/>
      <c r="QR535" s="106"/>
      <c r="QS535" s="106"/>
      <c r="QT535" s="106"/>
      <c r="QU535" s="106"/>
      <c r="QV535" s="106"/>
      <c r="QW535" s="106"/>
      <c r="QX535" s="106"/>
      <c r="QY535" s="106"/>
      <c r="QZ535" s="106"/>
      <c r="RA535" s="106"/>
      <c r="RB535" s="106"/>
      <c r="RC535" s="106"/>
      <c r="RD535" s="106"/>
      <c r="RE535" s="106"/>
      <c r="RF535" s="106"/>
      <c r="RG535" s="106"/>
      <c r="RH535" s="106"/>
      <c r="RI535" s="106"/>
      <c r="RJ535" s="106"/>
      <c r="RK535" s="106"/>
      <c r="RL535" s="106"/>
      <c r="RM535" s="106"/>
      <c r="RN535" s="106"/>
      <c r="RO535" s="106"/>
      <c r="RP535" s="106"/>
      <c r="RQ535" s="106"/>
      <c r="RR535" s="106"/>
    </row>
    <row r="536" spans="1:486" x14ac:dyDescent="0.3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14"/>
      <c r="Q536" s="114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06"/>
      <c r="EZ536" s="106"/>
      <c r="FA536" s="106"/>
      <c r="FB536" s="106"/>
      <c r="FC536" s="106"/>
      <c r="FD536" s="106"/>
      <c r="FE536" s="106"/>
      <c r="FF536" s="106"/>
      <c r="FG536" s="106"/>
      <c r="FH536" s="106"/>
      <c r="FI536" s="106"/>
      <c r="FJ536" s="106"/>
      <c r="FK536" s="106"/>
      <c r="FL536" s="106"/>
      <c r="FM536" s="106"/>
      <c r="FN536" s="106"/>
      <c r="FO536" s="106"/>
      <c r="FP536" s="106"/>
      <c r="FQ536" s="106"/>
      <c r="FR536" s="106"/>
      <c r="FS536" s="106"/>
      <c r="FT536" s="106"/>
      <c r="FU536" s="106"/>
      <c r="FV536" s="106"/>
      <c r="FW536" s="106"/>
      <c r="FX536" s="106"/>
      <c r="FY536" s="106"/>
      <c r="FZ536" s="106"/>
      <c r="GA536" s="106"/>
      <c r="GB536" s="106"/>
      <c r="GC536" s="106"/>
      <c r="GD536" s="106"/>
      <c r="GE536" s="106"/>
      <c r="GF536" s="106"/>
      <c r="GG536" s="106"/>
      <c r="GH536" s="106"/>
      <c r="GI536" s="106"/>
      <c r="GJ536" s="106"/>
      <c r="GK536" s="106"/>
      <c r="GL536" s="106"/>
      <c r="GM536" s="106"/>
      <c r="GN536" s="106"/>
      <c r="GO536" s="106"/>
      <c r="GP536" s="106"/>
      <c r="GQ536" s="106"/>
      <c r="GR536" s="106"/>
      <c r="GS536" s="106"/>
      <c r="GT536" s="106"/>
      <c r="GU536" s="106"/>
      <c r="GV536" s="106"/>
      <c r="GW536" s="106"/>
      <c r="GX536" s="106"/>
      <c r="GY536" s="106"/>
      <c r="GZ536" s="106"/>
      <c r="HA536" s="106"/>
      <c r="HB536" s="106"/>
      <c r="HC536" s="106"/>
      <c r="HD536" s="106"/>
      <c r="HE536" s="106"/>
      <c r="HF536" s="106"/>
      <c r="HG536" s="106"/>
      <c r="HH536" s="106"/>
      <c r="HI536" s="106"/>
      <c r="HJ536" s="106"/>
      <c r="HK536" s="106"/>
      <c r="HL536" s="106"/>
      <c r="HM536" s="106"/>
      <c r="HN536" s="106"/>
      <c r="HO536" s="106"/>
      <c r="HP536" s="106"/>
      <c r="HQ536" s="106"/>
      <c r="HR536" s="106"/>
      <c r="HS536" s="106"/>
      <c r="HT536" s="106"/>
      <c r="HU536" s="106"/>
      <c r="HV536" s="106"/>
      <c r="HW536" s="106"/>
      <c r="HX536" s="106"/>
      <c r="HY536" s="106"/>
      <c r="HZ536" s="106"/>
      <c r="IA536" s="106"/>
      <c r="IB536" s="106"/>
      <c r="IC536" s="106"/>
      <c r="ID536" s="106"/>
      <c r="IE536" s="106"/>
      <c r="IF536" s="106"/>
      <c r="IG536" s="106"/>
      <c r="IH536" s="106"/>
      <c r="II536" s="106"/>
      <c r="IJ536" s="106"/>
      <c r="IK536" s="106"/>
      <c r="IL536" s="106"/>
      <c r="IM536" s="106"/>
      <c r="IN536" s="106"/>
      <c r="IO536" s="106"/>
      <c r="IP536" s="106"/>
      <c r="IQ536" s="106"/>
      <c r="IR536" s="106"/>
      <c r="IS536" s="106"/>
      <c r="IT536" s="106"/>
      <c r="IU536" s="106"/>
      <c r="IV536" s="106"/>
      <c r="IW536" s="106"/>
      <c r="IX536" s="106"/>
      <c r="IY536" s="106"/>
      <c r="IZ536" s="106"/>
      <c r="JA536" s="106"/>
      <c r="JB536" s="106"/>
      <c r="JC536" s="106"/>
      <c r="JD536" s="106"/>
      <c r="JE536" s="106"/>
      <c r="JF536" s="106"/>
      <c r="JG536" s="106"/>
      <c r="JH536" s="106"/>
      <c r="JI536" s="106"/>
      <c r="JJ536" s="106"/>
      <c r="JK536" s="106"/>
      <c r="JL536" s="106"/>
      <c r="JM536" s="106"/>
      <c r="JN536" s="106"/>
      <c r="JO536" s="106"/>
      <c r="JP536" s="106"/>
      <c r="JQ536" s="106"/>
      <c r="JR536" s="106"/>
      <c r="JS536" s="106"/>
      <c r="JT536" s="106"/>
      <c r="JU536" s="106"/>
      <c r="JV536" s="106"/>
      <c r="JW536" s="106"/>
      <c r="JX536" s="106"/>
      <c r="JY536" s="106"/>
      <c r="JZ536" s="106"/>
      <c r="KA536" s="106"/>
      <c r="KB536" s="106"/>
      <c r="KC536" s="106"/>
      <c r="KD536" s="106"/>
      <c r="KE536" s="106"/>
      <c r="KF536" s="106"/>
      <c r="KG536" s="106"/>
      <c r="KH536" s="106"/>
      <c r="KI536" s="106"/>
      <c r="KJ536" s="106"/>
      <c r="KK536" s="106"/>
      <c r="KL536" s="106"/>
      <c r="KM536" s="106"/>
      <c r="KN536" s="106"/>
      <c r="KO536" s="106"/>
      <c r="KP536" s="106"/>
      <c r="KQ536" s="106"/>
      <c r="KR536" s="106"/>
      <c r="KS536" s="106"/>
      <c r="KT536" s="106"/>
      <c r="KU536" s="106"/>
      <c r="KV536" s="106"/>
      <c r="KW536" s="106"/>
      <c r="KX536" s="106"/>
      <c r="KY536" s="106"/>
      <c r="KZ536" s="106"/>
      <c r="LA536" s="106"/>
      <c r="LB536" s="106"/>
      <c r="LC536" s="106"/>
      <c r="LD536" s="106"/>
      <c r="LE536" s="106"/>
      <c r="LF536" s="106"/>
      <c r="LG536" s="106"/>
      <c r="LH536" s="106"/>
      <c r="LI536" s="106"/>
      <c r="LJ536" s="106"/>
      <c r="LK536" s="106"/>
      <c r="LL536" s="106"/>
      <c r="LM536" s="106"/>
      <c r="LN536" s="106"/>
      <c r="LO536" s="106"/>
      <c r="LP536" s="106"/>
      <c r="LQ536" s="106"/>
      <c r="LR536" s="106"/>
      <c r="LS536" s="106"/>
      <c r="LT536" s="106"/>
      <c r="LU536" s="106"/>
      <c r="LV536" s="106"/>
      <c r="LW536" s="106"/>
      <c r="LX536" s="106"/>
      <c r="LY536" s="106"/>
      <c r="LZ536" s="106"/>
      <c r="MA536" s="106"/>
      <c r="MB536" s="106"/>
      <c r="MC536" s="106"/>
      <c r="MD536" s="106"/>
      <c r="ME536" s="106"/>
      <c r="MF536" s="106"/>
      <c r="MG536" s="106"/>
      <c r="MH536" s="106"/>
      <c r="MI536" s="106"/>
      <c r="MJ536" s="106"/>
      <c r="MK536" s="106"/>
      <c r="ML536" s="106"/>
      <c r="MM536" s="106"/>
      <c r="MN536" s="106"/>
      <c r="MO536" s="106"/>
      <c r="MP536" s="106"/>
      <c r="MQ536" s="106"/>
      <c r="MR536" s="106"/>
      <c r="MS536" s="106"/>
      <c r="MT536" s="106"/>
      <c r="MU536" s="106"/>
      <c r="MV536" s="106"/>
      <c r="MW536" s="106"/>
      <c r="MX536" s="106"/>
      <c r="MY536" s="106"/>
      <c r="MZ536" s="106"/>
      <c r="NA536" s="106"/>
      <c r="NB536" s="106"/>
      <c r="NC536" s="106"/>
      <c r="ND536" s="106"/>
      <c r="NE536" s="106"/>
      <c r="NF536" s="106"/>
      <c r="NG536" s="106"/>
      <c r="NH536" s="106"/>
      <c r="NI536" s="106"/>
      <c r="NJ536" s="106"/>
      <c r="NK536" s="106"/>
      <c r="NL536" s="106"/>
      <c r="NM536" s="106"/>
      <c r="NN536" s="106"/>
      <c r="NO536" s="106"/>
      <c r="NP536" s="106"/>
      <c r="NQ536" s="106"/>
      <c r="NR536" s="106"/>
      <c r="NS536" s="106"/>
      <c r="NT536" s="106"/>
      <c r="NU536" s="106"/>
      <c r="NV536" s="106"/>
      <c r="NW536" s="106"/>
      <c r="NX536" s="106"/>
      <c r="NY536" s="106"/>
      <c r="NZ536" s="106"/>
      <c r="OA536" s="106"/>
      <c r="OB536" s="106"/>
      <c r="OC536" s="106"/>
      <c r="OD536" s="106"/>
      <c r="OE536" s="106"/>
      <c r="OF536" s="106"/>
      <c r="OG536" s="106"/>
      <c r="OH536" s="106"/>
      <c r="OI536" s="106"/>
      <c r="OJ536" s="106"/>
      <c r="OK536" s="106"/>
      <c r="OL536" s="106"/>
      <c r="OM536" s="106"/>
      <c r="ON536" s="106"/>
      <c r="OO536" s="106"/>
      <c r="OP536" s="106"/>
      <c r="OQ536" s="106"/>
      <c r="OR536" s="106"/>
      <c r="OS536" s="106"/>
      <c r="OT536" s="106"/>
      <c r="OU536" s="106"/>
      <c r="OV536" s="106"/>
      <c r="OW536" s="106"/>
      <c r="OX536" s="106"/>
      <c r="OY536" s="106"/>
      <c r="OZ536" s="106"/>
      <c r="PA536" s="106"/>
      <c r="PB536" s="106"/>
      <c r="PC536" s="106"/>
      <c r="PD536" s="106"/>
      <c r="PE536" s="106"/>
      <c r="PF536" s="106"/>
      <c r="PG536" s="106"/>
      <c r="PH536" s="106"/>
      <c r="PI536" s="106"/>
      <c r="PJ536" s="106"/>
      <c r="PK536" s="106"/>
      <c r="PL536" s="106"/>
      <c r="PM536" s="106"/>
      <c r="PN536" s="106"/>
      <c r="PO536" s="106"/>
      <c r="PP536" s="106"/>
      <c r="PQ536" s="106"/>
      <c r="PR536" s="106"/>
      <c r="PS536" s="106"/>
      <c r="PT536" s="106"/>
      <c r="PU536" s="106"/>
      <c r="PV536" s="106"/>
      <c r="PW536" s="106"/>
      <c r="PX536" s="106"/>
      <c r="PY536" s="106"/>
      <c r="PZ536" s="106"/>
      <c r="QA536" s="106"/>
      <c r="QB536" s="106"/>
      <c r="QC536" s="106"/>
      <c r="QD536" s="106"/>
      <c r="QE536" s="106"/>
      <c r="QF536" s="106"/>
      <c r="QG536" s="106"/>
      <c r="QH536" s="106"/>
      <c r="QI536" s="106"/>
      <c r="QJ536" s="106"/>
      <c r="QK536" s="106"/>
      <c r="QL536" s="106"/>
      <c r="QM536" s="106"/>
      <c r="QN536" s="106"/>
      <c r="QO536" s="106"/>
      <c r="QP536" s="106"/>
      <c r="QQ536" s="106"/>
      <c r="QR536" s="106"/>
      <c r="QS536" s="106"/>
      <c r="QT536" s="106"/>
      <c r="QU536" s="106"/>
      <c r="QV536" s="106"/>
      <c r="QW536" s="106"/>
      <c r="QX536" s="106"/>
      <c r="QY536" s="106"/>
      <c r="QZ536" s="106"/>
      <c r="RA536" s="106"/>
      <c r="RB536" s="106"/>
      <c r="RC536" s="106"/>
      <c r="RD536" s="106"/>
      <c r="RE536" s="106"/>
      <c r="RF536" s="106"/>
      <c r="RG536" s="106"/>
      <c r="RH536" s="106"/>
      <c r="RI536" s="106"/>
      <c r="RJ536" s="106"/>
      <c r="RK536" s="106"/>
      <c r="RL536" s="106"/>
      <c r="RM536" s="106"/>
      <c r="RN536" s="106"/>
      <c r="RO536" s="106"/>
      <c r="RP536" s="106"/>
      <c r="RQ536" s="106"/>
      <c r="RR536" s="106"/>
    </row>
    <row r="537" spans="1:486" x14ac:dyDescent="0.3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14"/>
      <c r="Q537" s="114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06"/>
      <c r="EZ537" s="106"/>
      <c r="FA537" s="106"/>
      <c r="FB537" s="106"/>
      <c r="FC537" s="106"/>
      <c r="FD537" s="106"/>
      <c r="FE537" s="106"/>
      <c r="FF537" s="106"/>
      <c r="FG537" s="106"/>
      <c r="FH537" s="106"/>
      <c r="FI537" s="106"/>
      <c r="FJ537" s="106"/>
      <c r="FK537" s="106"/>
      <c r="FL537" s="106"/>
      <c r="FM537" s="106"/>
      <c r="FN537" s="106"/>
      <c r="FO537" s="106"/>
      <c r="FP537" s="106"/>
      <c r="FQ537" s="106"/>
      <c r="FR537" s="106"/>
      <c r="FS537" s="106"/>
      <c r="FT537" s="106"/>
      <c r="FU537" s="106"/>
      <c r="FV537" s="106"/>
      <c r="FW537" s="106"/>
      <c r="FX537" s="106"/>
      <c r="FY537" s="106"/>
      <c r="FZ537" s="106"/>
      <c r="GA537" s="106"/>
      <c r="GB537" s="106"/>
      <c r="GC537" s="106"/>
      <c r="GD537" s="106"/>
      <c r="GE537" s="106"/>
      <c r="GF537" s="106"/>
      <c r="GG537" s="106"/>
      <c r="GH537" s="106"/>
      <c r="GI537" s="106"/>
      <c r="GJ537" s="106"/>
      <c r="GK537" s="106"/>
      <c r="GL537" s="106"/>
      <c r="GM537" s="106"/>
      <c r="GN537" s="106"/>
      <c r="GO537" s="106"/>
      <c r="GP537" s="106"/>
      <c r="GQ537" s="106"/>
      <c r="GR537" s="106"/>
      <c r="GS537" s="106"/>
      <c r="GT537" s="106"/>
      <c r="GU537" s="106"/>
      <c r="GV537" s="106"/>
      <c r="GW537" s="106"/>
      <c r="GX537" s="106"/>
      <c r="GY537" s="106"/>
      <c r="GZ537" s="106"/>
      <c r="HA537" s="106"/>
      <c r="HB537" s="106"/>
      <c r="HC537" s="106"/>
      <c r="HD537" s="106"/>
      <c r="HE537" s="106"/>
      <c r="HF537" s="106"/>
      <c r="HG537" s="106"/>
      <c r="HH537" s="106"/>
      <c r="HI537" s="106"/>
      <c r="HJ537" s="106"/>
      <c r="HK537" s="106"/>
      <c r="HL537" s="106"/>
      <c r="HM537" s="106"/>
      <c r="HN537" s="106"/>
      <c r="HO537" s="106"/>
      <c r="HP537" s="106"/>
      <c r="HQ537" s="106"/>
      <c r="HR537" s="106"/>
      <c r="HS537" s="106"/>
      <c r="HT537" s="106"/>
      <c r="HU537" s="106"/>
      <c r="HV537" s="106"/>
      <c r="HW537" s="106"/>
      <c r="HX537" s="106"/>
      <c r="HY537" s="106"/>
      <c r="HZ537" s="106"/>
      <c r="IA537" s="106"/>
      <c r="IB537" s="106"/>
      <c r="IC537" s="106"/>
      <c r="ID537" s="106"/>
      <c r="IE537" s="106"/>
      <c r="IF537" s="106"/>
      <c r="IG537" s="106"/>
      <c r="IH537" s="106"/>
      <c r="II537" s="106"/>
      <c r="IJ537" s="106"/>
      <c r="IK537" s="106"/>
      <c r="IL537" s="106"/>
      <c r="IM537" s="106"/>
      <c r="IN537" s="106"/>
      <c r="IO537" s="106"/>
      <c r="IP537" s="106"/>
      <c r="IQ537" s="106"/>
      <c r="IR537" s="106"/>
      <c r="IS537" s="106"/>
      <c r="IT537" s="106"/>
      <c r="IU537" s="106"/>
      <c r="IV537" s="106"/>
      <c r="IW537" s="106"/>
      <c r="IX537" s="106"/>
      <c r="IY537" s="106"/>
      <c r="IZ537" s="106"/>
      <c r="JA537" s="106"/>
      <c r="JB537" s="106"/>
      <c r="JC537" s="106"/>
      <c r="JD537" s="106"/>
      <c r="JE537" s="106"/>
      <c r="JF537" s="106"/>
      <c r="JG537" s="106"/>
      <c r="JH537" s="106"/>
      <c r="JI537" s="106"/>
      <c r="JJ537" s="106"/>
      <c r="JK537" s="106"/>
      <c r="JL537" s="106"/>
      <c r="JM537" s="106"/>
      <c r="JN537" s="106"/>
      <c r="JO537" s="106"/>
      <c r="JP537" s="106"/>
      <c r="JQ537" s="106"/>
      <c r="JR537" s="106"/>
      <c r="JS537" s="106"/>
      <c r="JT537" s="106"/>
      <c r="JU537" s="106"/>
      <c r="JV537" s="106"/>
      <c r="JW537" s="106"/>
      <c r="JX537" s="106"/>
      <c r="JY537" s="106"/>
      <c r="JZ537" s="106"/>
      <c r="KA537" s="106"/>
      <c r="KB537" s="106"/>
      <c r="KC537" s="106"/>
      <c r="KD537" s="106"/>
      <c r="KE537" s="106"/>
      <c r="KF537" s="106"/>
      <c r="KG537" s="106"/>
      <c r="KH537" s="106"/>
      <c r="KI537" s="106"/>
      <c r="KJ537" s="106"/>
      <c r="KK537" s="106"/>
      <c r="KL537" s="106"/>
      <c r="KM537" s="106"/>
      <c r="KN537" s="106"/>
      <c r="KO537" s="106"/>
      <c r="KP537" s="106"/>
      <c r="KQ537" s="106"/>
      <c r="KR537" s="106"/>
      <c r="KS537" s="106"/>
      <c r="KT537" s="106"/>
      <c r="KU537" s="106"/>
      <c r="KV537" s="106"/>
      <c r="KW537" s="106"/>
      <c r="KX537" s="106"/>
      <c r="KY537" s="106"/>
      <c r="KZ537" s="106"/>
      <c r="LA537" s="106"/>
      <c r="LB537" s="106"/>
      <c r="LC537" s="106"/>
      <c r="LD537" s="106"/>
      <c r="LE537" s="106"/>
      <c r="LF537" s="106"/>
      <c r="LG537" s="106"/>
      <c r="LH537" s="106"/>
      <c r="LI537" s="106"/>
      <c r="LJ537" s="106"/>
      <c r="LK537" s="106"/>
      <c r="LL537" s="106"/>
      <c r="LM537" s="106"/>
      <c r="LN537" s="106"/>
      <c r="LO537" s="106"/>
      <c r="LP537" s="106"/>
      <c r="LQ537" s="106"/>
      <c r="LR537" s="106"/>
      <c r="LS537" s="106"/>
      <c r="LT537" s="106"/>
      <c r="LU537" s="106"/>
      <c r="LV537" s="106"/>
      <c r="LW537" s="106"/>
      <c r="LX537" s="106"/>
      <c r="LY537" s="106"/>
      <c r="LZ537" s="106"/>
      <c r="MA537" s="106"/>
      <c r="MB537" s="106"/>
      <c r="MC537" s="106"/>
      <c r="MD537" s="106"/>
      <c r="ME537" s="106"/>
      <c r="MF537" s="106"/>
      <c r="MG537" s="106"/>
      <c r="MH537" s="106"/>
      <c r="MI537" s="106"/>
      <c r="MJ537" s="106"/>
      <c r="MK537" s="106"/>
      <c r="ML537" s="106"/>
      <c r="MM537" s="106"/>
      <c r="MN537" s="106"/>
      <c r="MO537" s="106"/>
      <c r="MP537" s="106"/>
      <c r="MQ537" s="106"/>
      <c r="MR537" s="106"/>
      <c r="MS537" s="106"/>
      <c r="MT537" s="106"/>
      <c r="MU537" s="106"/>
      <c r="MV537" s="106"/>
      <c r="MW537" s="106"/>
      <c r="MX537" s="106"/>
      <c r="MY537" s="106"/>
      <c r="MZ537" s="106"/>
      <c r="NA537" s="106"/>
      <c r="NB537" s="106"/>
      <c r="NC537" s="106"/>
      <c r="ND537" s="106"/>
      <c r="NE537" s="106"/>
      <c r="NF537" s="106"/>
      <c r="NG537" s="106"/>
      <c r="NH537" s="106"/>
      <c r="NI537" s="106"/>
      <c r="NJ537" s="106"/>
      <c r="NK537" s="106"/>
      <c r="NL537" s="106"/>
      <c r="NM537" s="106"/>
      <c r="NN537" s="106"/>
      <c r="NO537" s="106"/>
      <c r="NP537" s="106"/>
      <c r="NQ537" s="106"/>
      <c r="NR537" s="106"/>
      <c r="NS537" s="106"/>
      <c r="NT537" s="106"/>
      <c r="NU537" s="106"/>
      <c r="NV537" s="106"/>
      <c r="NW537" s="106"/>
      <c r="NX537" s="106"/>
      <c r="NY537" s="106"/>
      <c r="NZ537" s="106"/>
      <c r="OA537" s="106"/>
      <c r="OB537" s="106"/>
      <c r="OC537" s="106"/>
      <c r="OD537" s="106"/>
      <c r="OE537" s="106"/>
      <c r="OF537" s="106"/>
      <c r="OG537" s="106"/>
      <c r="OH537" s="106"/>
      <c r="OI537" s="106"/>
      <c r="OJ537" s="106"/>
      <c r="OK537" s="106"/>
      <c r="OL537" s="106"/>
      <c r="OM537" s="106"/>
      <c r="ON537" s="106"/>
      <c r="OO537" s="106"/>
      <c r="OP537" s="106"/>
      <c r="OQ537" s="106"/>
      <c r="OR537" s="106"/>
      <c r="OS537" s="106"/>
      <c r="OT537" s="106"/>
      <c r="OU537" s="106"/>
      <c r="OV537" s="106"/>
      <c r="OW537" s="106"/>
      <c r="OX537" s="106"/>
      <c r="OY537" s="106"/>
      <c r="OZ537" s="106"/>
      <c r="PA537" s="106"/>
      <c r="PB537" s="106"/>
      <c r="PC537" s="106"/>
      <c r="PD537" s="106"/>
      <c r="PE537" s="106"/>
      <c r="PF537" s="106"/>
      <c r="PG537" s="106"/>
      <c r="PH537" s="106"/>
      <c r="PI537" s="106"/>
      <c r="PJ537" s="106"/>
      <c r="PK537" s="106"/>
      <c r="PL537" s="106"/>
      <c r="PM537" s="106"/>
      <c r="PN537" s="106"/>
      <c r="PO537" s="106"/>
      <c r="PP537" s="106"/>
      <c r="PQ537" s="106"/>
      <c r="PR537" s="106"/>
      <c r="PS537" s="106"/>
      <c r="PT537" s="106"/>
      <c r="PU537" s="106"/>
      <c r="PV537" s="106"/>
      <c r="PW537" s="106"/>
      <c r="PX537" s="106"/>
      <c r="PY537" s="106"/>
      <c r="PZ537" s="106"/>
      <c r="QA537" s="106"/>
      <c r="QB537" s="106"/>
      <c r="QC537" s="106"/>
      <c r="QD537" s="106"/>
      <c r="QE537" s="106"/>
      <c r="QF537" s="106"/>
      <c r="QG537" s="106"/>
      <c r="QH537" s="106"/>
      <c r="QI537" s="106"/>
      <c r="QJ537" s="106"/>
      <c r="QK537" s="106"/>
      <c r="QL537" s="106"/>
      <c r="QM537" s="106"/>
      <c r="QN537" s="106"/>
      <c r="QO537" s="106"/>
      <c r="QP537" s="106"/>
      <c r="QQ537" s="106"/>
      <c r="QR537" s="106"/>
      <c r="QS537" s="106"/>
      <c r="QT537" s="106"/>
      <c r="QU537" s="106"/>
      <c r="QV537" s="106"/>
      <c r="QW537" s="106"/>
      <c r="QX537" s="106"/>
      <c r="QY537" s="106"/>
      <c r="QZ537" s="106"/>
      <c r="RA537" s="106"/>
      <c r="RB537" s="106"/>
      <c r="RC537" s="106"/>
      <c r="RD537" s="106"/>
      <c r="RE537" s="106"/>
      <c r="RF537" s="106"/>
      <c r="RG537" s="106"/>
      <c r="RH537" s="106"/>
      <c r="RI537" s="106"/>
      <c r="RJ537" s="106"/>
      <c r="RK537" s="106"/>
      <c r="RL537" s="106"/>
      <c r="RM537" s="106"/>
      <c r="RN537" s="106"/>
      <c r="RO537" s="106"/>
      <c r="RP537" s="106"/>
      <c r="RQ537" s="106"/>
      <c r="RR537" s="106"/>
    </row>
    <row r="538" spans="1:486" x14ac:dyDescent="0.3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14"/>
      <c r="Q538" s="114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06"/>
      <c r="EZ538" s="106"/>
      <c r="FA538" s="106"/>
      <c r="FB538" s="106"/>
      <c r="FC538" s="106"/>
      <c r="FD538" s="106"/>
      <c r="FE538" s="106"/>
      <c r="FF538" s="106"/>
      <c r="FG538" s="106"/>
      <c r="FH538" s="106"/>
      <c r="FI538" s="106"/>
      <c r="FJ538" s="106"/>
      <c r="FK538" s="106"/>
      <c r="FL538" s="106"/>
      <c r="FM538" s="106"/>
      <c r="FN538" s="106"/>
      <c r="FO538" s="106"/>
      <c r="FP538" s="106"/>
      <c r="FQ538" s="106"/>
      <c r="FR538" s="106"/>
      <c r="FS538" s="106"/>
      <c r="FT538" s="106"/>
      <c r="FU538" s="106"/>
      <c r="FV538" s="106"/>
      <c r="FW538" s="106"/>
      <c r="FX538" s="106"/>
      <c r="FY538" s="106"/>
      <c r="FZ538" s="106"/>
      <c r="GA538" s="106"/>
      <c r="GB538" s="106"/>
      <c r="GC538" s="106"/>
      <c r="GD538" s="106"/>
      <c r="GE538" s="106"/>
      <c r="GF538" s="106"/>
      <c r="GG538" s="106"/>
      <c r="GH538" s="106"/>
      <c r="GI538" s="106"/>
      <c r="GJ538" s="106"/>
      <c r="GK538" s="106"/>
      <c r="GL538" s="106"/>
      <c r="GM538" s="106"/>
      <c r="GN538" s="106"/>
      <c r="GO538" s="106"/>
      <c r="GP538" s="106"/>
      <c r="GQ538" s="106"/>
      <c r="GR538" s="106"/>
      <c r="GS538" s="106"/>
      <c r="GT538" s="106"/>
      <c r="GU538" s="106"/>
      <c r="GV538" s="106"/>
      <c r="GW538" s="106"/>
      <c r="GX538" s="106"/>
      <c r="GY538" s="106"/>
      <c r="GZ538" s="106"/>
      <c r="HA538" s="106"/>
      <c r="HB538" s="106"/>
      <c r="HC538" s="106"/>
      <c r="HD538" s="106"/>
      <c r="HE538" s="106"/>
      <c r="HF538" s="106"/>
      <c r="HG538" s="106"/>
      <c r="HH538" s="106"/>
      <c r="HI538" s="106"/>
      <c r="HJ538" s="106"/>
      <c r="HK538" s="106"/>
      <c r="HL538" s="106"/>
      <c r="HM538" s="106"/>
      <c r="HN538" s="106"/>
      <c r="HO538" s="106"/>
      <c r="HP538" s="106"/>
      <c r="HQ538" s="106"/>
      <c r="HR538" s="106"/>
      <c r="HS538" s="106"/>
      <c r="HT538" s="106"/>
      <c r="HU538" s="106"/>
      <c r="HV538" s="106"/>
      <c r="HW538" s="106"/>
      <c r="HX538" s="106"/>
      <c r="HY538" s="106"/>
      <c r="HZ538" s="106"/>
      <c r="IA538" s="106"/>
      <c r="IB538" s="106"/>
      <c r="IC538" s="106"/>
      <c r="ID538" s="106"/>
      <c r="IE538" s="106"/>
      <c r="IF538" s="106"/>
      <c r="IG538" s="106"/>
      <c r="IH538" s="106"/>
      <c r="II538" s="106"/>
      <c r="IJ538" s="106"/>
      <c r="IK538" s="106"/>
      <c r="IL538" s="106"/>
      <c r="IM538" s="106"/>
      <c r="IN538" s="106"/>
      <c r="IO538" s="106"/>
      <c r="IP538" s="106"/>
      <c r="IQ538" s="106"/>
      <c r="IR538" s="106"/>
      <c r="IS538" s="106"/>
      <c r="IT538" s="106"/>
      <c r="IU538" s="106"/>
      <c r="IV538" s="106"/>
      <c r="IW538" s="106"/>
      <c r="IX538" s="106"/>
      <c r="IY538" s="106"/>
      <c r="IZ538" s="106"/>
      <c r="JA538" s="106"/>
      <c r="JB538" s="106"/>
      <c r="JC538" s="106"/>
      <c r="JD538" s="106"/>
      <c r="JE538" s="106"/>
      <c r="JF538" s="106"/>
      <c r="JG538" s="106"/>
      <c r="JH538" s="106"/>
      <c r="JI538" s="106"/>
      <c r="JJ538" s="106"/>
      <c r="JK538" s="106"/>
      <c r="JL538" s="106"/>
      <c r="JM538" s="106"/>
      <c r="JN538" s="106"/>
      <c r="JO538" s="106"/>
      <c r="JP538" s="106"/>
      <c r="JQ538" s="106"/>
      <c r="JR538" s="106"/>
      <c r="JS538" s="106"/>
      <c r="JT538" s="106"/>
      <c r="JU538" s="106"/>
      <c r="JV538" s="106"/>
      <c r="JW538" s="106"/>
      <c r="JX538" s="106"/>
      <c r="JY538" s="106"/>
      <c r="JZ538" s="106"/>
      <c r="KA538" s="106"/>
      <c r="KB538" s="106"/>
      <c r="KC538" s="106"/>
      <c r="KD538" s="106"/>
      <c r="KE538" s="106"/>
      <c r="KF538" s="106"/>
      <c r="KG538" s="106"/>
      <c r="KH538" s="106"/>
      <c r="KI538" s="106"/>
      <c r="KJ538" s="106"/>
      <c r="KK538" s="106"/>
      <c r="KL538" s="106"/>
      <c r="KM538" s="106"/>
      <c r="KN538" s="106"/>
      <c r="KO538" s="106"/>
      <c r="KP538" s="106"/>
      <c r="KQ538" s="106"/>
      <c r="KR538" s="106"/>
      <c r="KS538" s="106"/>
      <c r="KT538" s="106"/>
      <c r="KU538" s="106"/>
      <c r="KV538" s="106"/>
      <c r="KW538" s="106"/>
      <c r="KX538" s="106"/>
      <c r="KY538" s="106"/>
      <c r="KZ538" s="106"/>
      <c r="LA538" s="106"/>
      <c r="LB538" s="106"/>
      <c r="LC538" s="106"/>
      <c r="LD538" s="106"/>
      <c r="LE538" s="106"/>
      <c r="LF538" s="106"/>
      <c r="LG538" s="106"/>
      <c r="LH538" s="106"/>
      <c r="LI538" s="106"/>
      <c r="LJ538" s="106"/>
      <c r="LK538" s="106"/>
      <c r="LL538" s="106"/>
      <c r="LM538" s="106"/>
      <c r="LN538" s="106"/>
      <c r="LO538" s="106"/>
      <c r="LP538" s="106"/>
      <c r="LQ538" s="106"/>
      <c r="LR538" s="106"/>
      <c r="LS538" s="106"/>
      <c r="LT538" s="106"/>
      <c r="LU538" s="106"/>
      <c r="LV538" s="106"/>
      <c r="LW538" s="106"/>
      <c r="LX538" s="106"/>
      <c r="LY538" s="106"/>
      <c r="LZ538" s="106"/>
      <c r="MA538" s="106"/>
      <c r="MB538" s="106"/>
      <c r="MC538" s="106"/>
      <c r="MD538" s="106"/>
      <c r="ME538" s="106"/>
      <c r="MF538" s="106"/>
      <c r="MG538" s="106"/>
      <c r="MH538" s="106"/>
      <c r="MI538" s="106"/>
      <c r="MJ538" s="106"/>
      <c r="MK538" s="106"/>
      <c r="ML538" s="106"/>
      <c r="MM538" s="106"/>
      <c r="MN538" s="106"/>
      <c r="MO538" s="106"/>
      <c r="MP538" s="106"/>
      <c r="MQ538" s="106"/>
      <c r="MR538" s="106"/>
      <c r="MS538" s="106"/>
      <c r="MT538" s="106"/>
      <c r="MU538" s="106"/>
      <c r="MV538" s="106"/>
      <c r="MW538" s="106"/>
      <c r="MX538" s="106"/>
      <c r="MY538" s="106"/>
      <c r="MZ538" s="106"/>
      <c r="NA538" s="106"/>
      <c r="NB538" s="106"/>
      <c r="NC538" s="106"/>
      <c r="ND538" s="106"/>
      <c r="NE538" s="106"/>
      <c r="NF538" s="106"/>
      <c r="NG538" s="106"/>
      <c r="NH538" s="106"/>
      <c r="NI538" s="106"/>
      <c r="NJ538" s="106"/>
      <c r="NK538" s="106"/>
      <c r="NL538" s="106"/>
      <c r="NM538" s="106"/>
      <c r="NN538" s="106"/>
      <c r="NO538" s="106"/>
      <c r="NP538" s="106"/>
      <c r="NQ538" s="106"/>
      <c r="NR538" s="106"/>
      <c r="NS538" s="106"/>
      <c r="NT538" s="106"/>
      <c r="NU538" s="106"/>
      <c r="NV538" s="106"/>
      <c r="NW538" s="106"/>
      <c r="NX538" s="106"/>
      <c r="NY538" s="106"/>
      <c r="NZ538" s="106"/>
      <c r="OA538" s="106"/>
      <c r="OB538" s="106"/>
      <c r="OC538" s="106"/>
      <c r="OD538" s="106"/>
      <c r="OE538" s="106"/>
      <c r="OF538" s="106"/>
      <c r="OG538" s="106"/>
      <c r="OH538" s="106"/>
      <c r="OI538" s="106"/>
      <c r="OJ538" s="106"/>
      <c r="OK538" s="106"/>
      <c r="OL538" s="106"/>
      <c r="OM538" s="106"/>
      <c r="ON538" s="106"/>
      <c r="OO538" s="106"/>
      <c r="OP538" s="106"/>
      <c r="OQ538" s="106"/>
      <c r="OR538" s="106"/>
      <c r="OS538" s="106"/>
      <c r="OT538" s="106"/>
      <c r="OU538" s="106"/>
      <c r="OV538" s="106"/>
      <c r="OW538" s="106"/>
      <c r="OX538" s="106"/>
      <c r="OY538" s="106"/>
      <c r="OZ538" s="106"/>
      <c r="PA538" s="106"/>
      <c r="PB538" s="106"/>
      <c r="PC538" s="106"/>
      <c r="PD538" s="106"/>
      <c r="PE538" s="106"/>
      <c r="PF538" s="106"/>
      <c r="PG538" s="106"/>
      <c r="PH538" s="106"/>
      <c r="PI538" s="106"/>
      <c r="PJ538" s="106"/>
      <c r="PK538" s="106"/>
      <c r="PL538" s="106"/>
      <c r="PM538" s="106"/>
      <c r="PN538" s="106"/>
      <c r="PO538" s="106"/>
      <c r="PP538" s="106"/>
      <c r="PQ538" s="106"/>
      <c r="PR538" s="106"/>
      <c r="PS538" s="106"/>
      <c r="PT538" s="106"/>
      <c r="PU538" s="106"/>
      <c r="PV538" s="106"/>
      <c r="PW538" s="106"/>
      <c r="PX538" s="106"/>
      <c r="PY538" s="106"/>
      <c r="PZ538" s="106"/>
      <c r="QA538" s="106"/>
      <c r="QB538" s="106"/>
      <c r="QC538" s="106"/>
      <c r="QD538" s="106"/>
      <c r="QE538" s="106"/>
      <c r="QF538" s="106"/>
      <c r="QG538" s="106"/>
      <c r="QH538" s="106"/>
      <c r="QI538" s="106"/>
      <c r="QJ538" s="106"/>
      <c r="QK538" s="106"/>
      <c r="QL538" s="106"/>
      <c r="QM538" s="106"/>
      <c r="QN538" s="106"/>
      <c r="QO538" s="106"/>
      <c r="QP538" s="106"/>
      <c r="QQ538" s="106"/>
      <c r="QR538" s="106"/>
      <c r="QS538" s="106"/>
      <c r="QT538" s="106"/>
      <c r="QU538" s="106"/>
      <c r="QV538" s="106"/>
      <c r="QW538" s="106"/>
      <c r="QX538" s="106"/>
      <c r="QY538" s="106"/>
      <c r="QZ538" s="106"/>
      <c r="RA538" s="106"/>
      <c r="RB538" s="106"/>
      <c r="RC538" s="106"/>
      <c r="RD538" s="106"/>
      <c r="RE538" s="106"/>
      <c r="RF538" s="106"/>
      <c r="RG538" s="106"/>
      <c r="RH538" s="106"/>
      <c r="RI538" s="106"/>
      <c r="RJ538" s="106"/>
      <c r="RK538" s="106"/>
      <c r="RL538" s="106"/>
      <c r="RM538" s="106"/>
      <c r="RN538" s="106"/>
      <c r="RO538" s="106"/>
      <c r="RP538" s="106"/>
      <c r="RQ538" s="106"/>
      <c r="RR538" s="106"/>
    </row>
    <row r="539" spans="1:486" x14ac:dyDescent="0.3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14"/>
      <c r="Q539" s="114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06"/>
      <c r="EZ539" s="106"/>
      <c r="FA539" s="106"/>
      <c r="FB539" s="106"/>
      <c r="FC539" s="106"/>
      <c r="FD539" s="106"/>
      <c r="FE539" s="106"/>
      <c r="FF539" s="106"/>
      <c r="FG539" s="106"/>
      <c r="FH539" s="106"/>
      <c r="FI539" s="106"/>
      <c r="FJ539" s="106"/>
      <c r="FK539" s="106"/>
      <c r="FL539" s="106"/>
      <c r="FM539" s="106"/>
      <c r="FN539" s="106"/>
      <c r="FO539" s="106"/>
      <c r="FP539" s="106"/>
      <c r="FQ539" s="106"/>
      <c r="FR539" s="106"/>
      <c r="FS539" s="106"/>
      <c r="FT539" s="106"/>
      <c r="FU539" s="106"/>
      <c r="FV539" s="106"/>
      <c r="FW539" s="106"/>
      <c r="FX539" s="106"/>
      <c r="FY539" s="106"/>
      <c r="FZ539" s="106"/>
      <c r="GA539" s="106"/>
      <c r="GB539" s="106"/>
      <c r="GC539" s="106"/>
      <c r="GD539" s="106"/>
      <c r="GE539" s="106"/>
      <c r="GF539" s="106"/>
      <c r="GG539" s="106"/>
      <c r="GH539" s="106"/>
      <c r="GI539" s="106"/>
      <c r="GJ539" s="106"/>
      <c r="GK539" s="106"/>
      <c r="GL539" s="106"/>
      <c r="GM539" s="106"/>
      <c r="GN539" s="106"/>
      <c r="GO539" s="106"/>
      <c r="GP539" s="106"/>
      <c r="GQ539" s="106"/>
      <c r="GR539" s="106"/>
      <c r="GS539" s="106"/>
      <c r="GT539" s="106"/>
      <c r="GU539" s="106"/>
      <c r="GV539" s="106"/>
      <c r="GW539" s="106"/>
      <c r="GX539" s="106"/>
      <c r="GY539" s="106"/>
      <c r="GZ539" s="106"/>
      <c r="HA539" s="106"/>
      <c r="HB539" s="106"/>
      <c r="HC539" s="106"/>
      <c r="HD539" s="106"/>
      <c r="HE539" s="106"/>
      <c r="HF539" s="106"/>
      <c r="HG539" s="106"/>
      <c r="HH539" s="106"/>
      <c r="HI539" s="106"/>
      <c r="HJ539" s="106"/>
      <c r="HK539" s="106"/>
      <c r="HL539" s="106"/>
      <c r="HM539" s="106"/>
      <c r="HN539" s="106"/>
      <c r="HO539" s="106"/>
      <c r="HP539" s="106"/>
      <c r="HQ539" s="106"/>
      <c r="HR539" s="106"/>
      <c r="HS539" s="106"/>
      <c r="HT539" s="106"/>
      <c r="HU539" s="106"/>
      <c r="HV539" s="106"/>
      <c r="HW539" s="106"/>
      <c r="HX539" s="106"/>
      <c r="HY539" s="106"/>
      <c r="HZ539" s="106"/>
      <c r="IA539" s="106"/>
      <c r="IB539" s="106"/>
      <c r="IC539" s="106"/>
      <c r="ID539" s="106"/>
      <c r="IE539" s="106"/>
      <c r="IF539" s="106"/>
      <c r="IG539" s="106"/>
      <c r="IH539" s="106"/>
      <c r="II539" s="106"/>
      <c r="IJ539" s="106"/>
      <c r="IK539" s="106"/>
      <c r="IL539" s="106"/>
      <c r="IM539" s="106"/>
      <c r="IN539" s="106"/>
      <c r="IO539" s="106"/>
      <c r="IP539" s="106"/>
      <c r="IQ539" s="106"/>
      <c r="IR539" s="106"/>
      <c r="IS539" s="106"/>
      <c r="IT539" s="106"/>
      <c r="IU539" s="106"/>
      <c r="IV539" s="106"/>
      <c r="IW539" s="106"/>
      <c r="IX539" s="106"/>
      <c r="IY539" s="106"/>
      <c r="IZ539" s="106"/>
      <c r="JA539" s="106"/>
      <c r="JB539" s="106"/>
      <c r="JC539" s="106"/>
      <c r="JD539" s="106"/>
      <c r="JE539" s="106"/>
      <c r="JF539" s="106"/>
      <c r="JG539" s="106"/>
      <c r="JH539" s="106"/>
      <c r="JI539" s="106"/>
      <c r="JJ539" s="106"/>
      <c r="JK539" s="106"/>
      <c r="JL539" s="106"/>
      <c r="JM539" s="106"/>
      <c r="JN539" s="106"/>
      <c r="JO539" s="106"/>
      <c r="JP539" s="106"/>
      <c r="JQ539" s="106"/>
      <c r="JR539" s="106"/>
      <c r="JS539" s="106"/>
      <c r="JT539" s="106"/>
      <c r="JU539" s="106"/>
      <c r="JV539" s="106"/>
      <c r="JW539" s="106"/>
      <c r="JX539" s="106"/>
      <c r="JY539" s="106"/>
      <c r="JZ539" s="106"/>
      <c r="KA539" s="106"/>
      <c r="KB539" s="106"/>
      <c r="KC539" s="106"/>
      <c r="KD539" s="106"/>
      <c r="KE539" s="106"/>
      <c r="KF539" s="106"/>
      <c r="KG539" s="106"/>
      <c r="KH539" s="106"/>
      <c r="KI539" s="106"/>
      <c r="KJ539" s="106"/>
      <c r="KK539" s="106"/>
      <c r="KL539" s="106"/>
      <c r="KM539" s="106"/>
      <c r="KN539" s="106"/>
      <c r="KO539" s="106"/>
      <c r="KP539" s="106"/>
      <c r="KQ539" s="106"/>
      <c r="KR539" s="106"/>
      <c r="KS539" s="106"/>
      <c r="KT539" s="106"/>
      <c r="KU539" s="106"/>
      <c r="KV539" s="106"/>
      <c r="KW539" s="106"/>
      <c r="KX539" s="106"/>
      <c r="KY539" s="106"/>
      <c r="KZ539" s="106"/>
      <c r="LA539" s="106"/>
      <c r="LB539" s="106"/>
      <c r="LC539" s="106"/>
      <c r="LD539" s="106"/>
      <c r="LE539" s="106"/>
      <c r="LF539" s="106"/>
      <c r="LG539" s="106"/>
      <c r="LH539" s="106"/>
      <c r="LI539" s="106"/>
      <c r="LJ539" s="106"/>
      <c r="LK539" s="106"/>
      <c r="LL539" s="106"/>
      <c r="LM539" s="106"/>
      <c r="LN539" s="106"/>
      <c r="LO539" s="106"/>
      <c r="LP539" s="106"/>
      <c r="LQ539" s="106"/>
      <c r="LR539" s="106"/>
      <c r="LS539" s="106"/>
      <c r="LT539" s="106"/>
      <c r="LU539" s="106"/>
      <c r="LV539" s="106"/>
      <c r="LW539" s="106"/>
      <c r="LX539" s="106"/>
      <c r="LY539" s="106"/>
      <c r="LZ539" s="106"/>
      <c r="MA539" s="106"/>
      <c r="MB539" s="106"/>
      <c r="MC539" s="106"/>
      <c r="MD539" s="106"/>
      <c r="ME539" s="106"/>
      <c r="MF539" s="106"/>
      <c r="MG539" s="106"/>
      <c r="MH539" s="106"/>
      <c r="MI539" s="106"/>
      <c r="MJ539" s="106"/>
      <c r="MK539" s="106"/>
      <c r="ML539" s="106"/>
      <c r="MM539" s="106"/>
      <c r="MN539" s="106"/>
      <c r="MO539" s="106"/>
      <c r="MP539" s="106"/>
      <c r="MQ539" s="106"/>
      <c r="MR539" s="106"/>
      <c r="MS539" s="106"/>
      <c r="MT539" s="106"/>
      <c r="MU539" s="106"/>
      <c r="MV539" s="106"/>
      <c r="MW539" s="106"/>
      <c r="MX539" s="106"/>
      <c r="MY539" s="106"/>
      <c r="MZ539" s="106"/>
      <c r="NA539" s="106"/>
      <c r="NB539" s="106"/>
      <c r="NC539" s="106"/>
      <c r="ND539" s="106"/>
      <c r="NE539" s="106"/>
      <c r="NF539" s="106"/>
      <c r="NG539" s="106"/>
      <c r="NH539" s="106"/>
      <c r="NI539" s="106"/>
      <c r="NJ539" s="106"/>
      <c r="NK539" s="106"/>
      <c r="NL539" s="106"/>
      <c r="NM539" s="106"/>
      <c r="NN539" s="106"/>
      <c r="NO539" s="106"/>
      <c r="NP539" s="106"/>
      <c r="NQ539" s="106"/>
      <c r="NR539" s="106"/>
      <c r="NS539" s="106"/>
      <c r="NT539" s="106"/>
      <c r="NU539" s="106"/>
      <c r="NV539" s="106"/>
      <c r="NW539" s="106"/>
      <c r="NX539" s="106"/>
      <c r="NY539" s="106"/>
      <c r="NZ539" s="106"/>
      <c r="OA539" s="106"/>
      <c r="OB539" s="106"/>
      <c r="OC539" s="106"/>
      <c r="OD539" s="106"/>
      <c r="OE539" s="106"/>
      <c r="OF539" s="106"/>
      <c r="OG539" s="106"/>
      <c r="OH539" s="106"/>
      <c r="OI539" s="106"/>
      <c r="OJ539" s="106"/>
      <c r="OK539" s="106"/>
      <c r="OL539" s="106"/>
      <c r="OM539" s="106"/>
      <c r="ON539" s="106"/>
      <c r="OO539" s="106"/>
      <c r="OP539" s="106"/>
      <c r="OQ539" s="106"/>
      <c r="OR539" s="106"/>
      <c r="OS539" s="106"/>
      <c r="OT539" s="106"/>
      <c r="OU539" s="106"/>
      <c r="OV539" s="106"/>
      <c r="OW539" s="106"/>
      <c r="OX539" s="106"/>
      <c r="OY539" s="106"/>
      <c r="OZ539" s="106"/>
      <c r="PA539" s="106"/>
      <c r="PB539" s="106"/>
      <c r="PC539" s="106"/>
      <c r="PD539" s="106"/>
      <c r="PE539" s="106"/>
      <c r="PF539" s="106"/>
      <c r="PG539" s="106"/>
      <c r="PH539" s="106"/>
      <c r="PI539" s="106"/>
      <c r="PJ539" s="106"/>
      <c r="PK539" s="106"/>
      <c r="PL539" s="106"/>
      <c r="PM539" s="106"/>
      <c r="PN539" s="106"/>
      <c r="PO539" s="106"/>
      <c r="PP539" s="106"/>
      <c r="PQ539" s="106"/>
      <c r="PR539" s="106"/>
      <c r="PS539" s="106"/>
      <c r="PT539" s="106"/>
      <c r="PU539" s="106"/>
      <c r="PV539" s="106"/>
      <c r="PW539" s="106"/>
      <c r="PX539" s="106"/>
      <c r="PY539" s="106"/>
      <c r="PZ539" s="106"/>
      <c r="QA539" s="106"/>
      <c r="QB539" s="106"/>
      <c r="QC539" s="106"/>
      <c r="QD539" s="106"/>
      <c r="QE539" s="106"/>
      <c r="QF539" s="106"/>
      <c r="QG539" s="106"/>
      <c r="QH539" s="106"/>
      <c r="QI539" s="106"/>
      <c r="QJ539" s="106"/>
      <c r="QK539" s="106"/>
      <c r="QL539" s="106"/>
      <c r="QM539" s="106"/>
      <c r="QN539" s="106"/>
      <c r="QO539" s="106"/>
      <c r="QP539" s="106"/>
      <c r="QQ539" s="106"/>
      <c r="QR539" s="106"/>
      <c r="QS539" s="106"/>
      <c r="QT539" s="106"/>
      <c r="QU539" s="106"/>
      <c r="QV539" s="106"/>
      <c r="QW539" s="106"/>
      <c r="QX539" s="106"/>
      <c r="QY539" s="106"/>
      <c r="QZ539" s="106"/>
      <c r="RA539" s="106"/>
      <c r="RB539" s="106"/>
      <c r="RC539" s="106"/>
      <c r="RD539" s="106"/>
      <c r="RE539" s="106"/>
      <c r="RF539" s="106"/>
      <c r="RG539" s="106"/>
      <c r="RH539" s="106"/>
      <c r="RI539" s="106"/>
      <c r="RJ539" s="106"/>
      <c r="RK539" s="106"/>
      <c r="RL539" s="106"/>
      <c r="RM539" s="106"/>
      <c r="RN539" s="106"/>
      <c r="RO539" s="106"/>
      <c r="RP539" s="106"/>
      <c r="RQ539" s="106"/>
      <c r="RR539" s="106"/>
    </row>
    <row r="540" spans="1:486" x14ac:dyDescent="0.3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14"/>
      <c r="Q540" s="114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06"/>
      <c r="EZ540" s="106"/>
      <c r="FA540" s="106"/>
      <c r="FB540" s="106"/>
      <c r="FC540" s="106"/>
      <c r="FD540" s="106"/>
      <c r="FE540" s="106"/>
      <c r="FF540" s="106"/>
      <c r="FG540" s="106"/>
      <c r="FH540" s="106"/>
      <c r="FI540" s="106"/>
      <c r="FJ540" s="106"/>
      <c r="FK540" s="106"/>
      <c r="FL540" s="106"/>
      <c r="FM540" s="106"/>
      <c r="FN540" s="106"/>
      <c r="FO540" s="106"/>
      <c r="FP540" s="106"/>
      <c r="FQ540" s="106"/>
      <c r="FR540" s="106"/>
      <c r="FS540" s="106"/>
      <c r="FT540" s="106"/>
      <c r="FU540" s="106"/>
      <c r="FV540" s="106"/>
      <c r="FW540" s="106"/>
      <c r="FX540" s="106"/>
      <c r="FY540" s="106"/>
      <c r="FZ540" s="106"/>
      <c r="GA540" s="106"/>
      <c r="GB540" s="106"/>
      <c r="GC540" s="106"/>
      <c r="GD540" s="106"/>
      <c r="GE540" s="106"/>
      <c r="GF540" s="106"/>
      <c r="GG540" s="106"/>
      <c r="GH540" s="106"/>
      <c r="GI540" s="106"/>
      <c r="GJ540" s="106"/>
      <c r="GK540" s="106"/>
      <c r="GL540" s="106"/>
      <c r="GM540" s="106"/>
      <c r="GN540" s="106"/>
      <c r="GO540" s="106"/>
      <c r="GP540" s="106"/>
      <c r="GQ540" s="106"/>
      <c r="GR540" s="106"/>
      <c r="GS540" s="106"/>
      <c r="GT540" s="106"/>
      <c r="GU540" s="106"/>
      <c r="GV540" s="106"/>
      <c r="GW540" s="106"/>
      <c r="GX540" s="106"/>
      <c r="GY540" s="106"/>
      <c r="GZ540" s="106"/>
      <c r="HA540" s="106"/>
      <c r="HB540" s="106"/>
      <c r="HC540" s="106"/>
      <c r="HD540" s="106"/>
      <c r="HE540" s="106"/>
      <c r="HF540" s="106"/>
      <c r="HG540" s="106"/>
      <c r="HH540" s="106"/>
      <c r="HI540" s="106"/>
      <c r="HJ540" s="106"/>
      <c r="HK540" s="106"/>
      <c r="HL540" s="106"/>
      <c r="HM540" s="106"/>
      <c r="HN540" s="106"/>
      <c r="HO540" s="106"/>
      <c r="HP540" s="106"/>
      <c r="HQ540" s="106"/>
      <c r="HR540" s="106"/>
      <c r="HS540" s="106"/>
      <c r="HT540" s="106"/>
      <c r="HU540" s="106"/>
      <c r="HV540" s="106"/>
      <c r="HW540" s="106"/>
      <c r="HX540" s="106"/>
      <c r="HY540" s="106"/>
      <c r="HZ540" s="106"/>
      <c r="IA540" s="106"/>
      <c r="IB540" s="106"/>
      <c r="IC540" s="106"/>
      <c r="ID540" s="106"/>
      <c r="IE540" s="106"/>
      <c r="IF540" s="106"/>
      <c r="IG540" s="106"/>
      <c r="IH540" s="106"/>
      <c r="II540" s="106"/>
      <c r="IJ540" s="106"/>
      <c r="IK540" s="106"/>
      <c r="IL540" s="106"/>
      <c r="IM540" s="106"/>
      <c r="IN540" s="106"/>
      <c r="IO540" s="106"/>
      <c r="IP540" s="106"/>
      <c r="IQ540" s="106"/>
      <c r="IR540" s="106"/>
      <c r="IS540" s="106"/>
      <c r="IT540" s="106"/>
      <c r="IU540" s="106"/>
      <c r="IV540" s="106"/>
      <c r="IW540" s="106"/>
      <c r="IX540" s="106"/>
      <c r="IY540" s="106"/>
      <c r="IZ540" s="106"/>
      <c r="JA540" s="106"/>
      <c r="JB540" s="106"/>
      <c r="JC540" s="106"/>
      <c r="JD540" s="106"/>
      <c r="JE540" s="106"/>
      <c r="JF540" s="106"/>
      <c r="JG540" s="106"/>
      <c r="JH540" s="106"/>
      <c r="JI540" s="106"/>
      <c r="JJ540" s="106"/>
      <c r="JK540" s="106"/>
      <c r="JL540" s="106"/>
      <c r="JM540" s="106"/>
      <c r="JN540" s="106"/>
      <c r="JO540" s="106"/>
      <c r="JP540" s="106"/>
      <c r="JQ540" s="106"/>
      <c r="JR540" s="106"/>
      <c r="JS540" s="106"/>
      <c r="JT540" s="106"/>
      <c r="JU540" s="106"/>
      <c r="JV540" s="106"/>
      <c r="JW540" s="106"/>
      <c r="JX540" s="106"/>
      <c r="JY540" s="106"/>
      <c r="JZ540" s="106"/>
      <c r="KA540" s="106"/>
      <c r="KB540" s="106"/>
      <c r="KC540" s="106"/>
      <c r="KD540" s="106"/>
      <c r="KE540" s="106"/>
      <c r="KF540" s="106"/>
      <c r="KG540" s="106"/>
      <c r="KH540" s="106"/>
      <c r="KI540" s="106"/>
      <c r="KJ540" s="106"/>
      <c r="KK540" s="106"/>
      <c r="KL540" s="106"/>
      <c r="KM540" s="106"/>
      <c r="KN540" s="106"/>
      <c r="KO540" s="106"/>
      <c r="KP540" s="106"/>
      <c r="KQ540" s="106"/>
      <c r="KR540" s="106"/>
      <c r="KS540" s="106"/>
      <c r="KT540" s="106"/>
      <c r="KU540" s="106"/>
      <c r="KV540" s="106"/>
      <c r="KW540" s="106"/>
      <c r="KX540" s="106"/>
      <c r="KY540" s="106"/>
      <c r="KZ540" s="106"/>
      <c r="LA540" s="106"/>
      <c r="LB540" s="106"/>
      <c r="LC540" s="106"/>
      <c r="LD540" s="106"/>
      <c r="LE540" s="106"/>
      <c r="LF540" s="106"/>
      <c r="LG540" s="106"/>
      <c r="LH540" s="106"/>
      <c r="LI540" s="106"/>
      <c r="LJ540" s="106"/>
      <c r="LK540" s="106"/>
      <c r="LL540" s="106"/>
      <c r="LM540" s="106"/>
      <c r="LN540" s="106"/>
      <c r="LO540" s="106"/>
      <c r="LP540" s="106"/>
      <c r="LQ540" s="106"/>
      <c r="LR540" s="106"/>
      <c r="LS540" s="106"/>
      <c r="LT540" s="106"/>
      <c r="LU540" s="106"/>
      <c r="LV540" s="106"/>
      <c r="LW540" s="106"/>
      <c r="LX540" s="106"/>
      <c r="LY540" s="106"/>
      <c r="LZ540" s="106"/>
      <c r="MA540" s="106"/>
      <c r="MB540" s="106"/>
      <c r="MC540" s="106"/>
      <c r="MD540" s="106"/>
      <c r="ME540" s="106"/>
      <c r="MF540" s="106"/>
      <c r="MG540" s="106"/>
      <c r="MH540" s="106"/>
      <c r="MI540" s="106"/>
      <c r="MJ540" s="106"/>
      <c r="MK540" s="106"/>
      <c r="ML540" s="106"/>
      <c r="MM540" s="106"/>
      <c r="MN540" s="106"/>
      <c r="MO540" s="106"/>
      <c r="MP540" s="106"/>
      <c r="MQ540" s="106"/>
      <c r="MR540" s="106"/>
      <c r="MS540" s="106"/>
      <c r="MT540" s="106"/>
      <c r="MU540" s="106"/>
      <c r="MV540" s="106"/>
      <c r="MW540" s="106"/>
      <c r="MX540" s="106"/>
      <c r="MY540" s="106"/>
      <c r="MZ540" s="106"/>
      <c r="NA540" s="106"/>
      <c r="NB540" s="106"/>
      <c r="NC540" s="106"/>
      <c r="ND540" s="106"/>
      <c r="NE540" s="106"/>
      <c r="NF540" s="106"/>
      <c r="NG540" s="106"/>
      <c r="NH540" s="106"/>
      <c r="NI540" s="106"/>
      <c r="NJ540" s="106"/>
      <c r="NK540" s="106"/>
      <c r="NL540" s="106"/>
      <c r="NM540" s="106"/>
      <c r="NN540" s="106"/>
      <c r="NO540" s="106"/>
      <c r="NP540" s="106"/>
      <c r="NQ540" s="106"/>
      <c r="NR540" s="106"/>
      <c r="NS540" s="106"/>
      <c r="NT540" s="106"/>
      <c r="NU540" s="106"/>
      <c r="NV540" s="106"/>
      <c r="NW540" s="106"/>
      <c r="NX540" s="106"/>
      <c r="NY540" s="106"/>
      <c r="NZ540" s="106"/>
      <c r="OA540" s="106"/>
      <c r="OB540" s="106"/>
      <c r="OC540" s="106"/>
      <c r="OD540" s="106"/>
      <c r="OE540" s="106"/>
      <c r="OF540" s="106"/>
      <c r="OG540" s="106"/>
      <c r="OH540" s="106"/>
      <c r="OI540" s="106"/>
      <c r="OJ540" s="106"/>
      <c r="OK540" s="106"/>
      <c r="OL540" s="106"/>
      <c r="OM540" s="106"/>
      <c r="ON540" s="106"/>
      <c r="OO540" s="106"/>
      <c r="OP540" s="106"/>
      <c r="OQ540" s="106"/>
      <c r="OR540" s="106"/>
      <c r="OS540" s="106"/>
      <c r="OT540" s="106"/>
      <c r="OU540" s="106"/>
      <c r="OV540" s="106"/>
      <c r="OW540" s="106"/>
      <c r="OX540" s="106"/>
      <c r="OY540" s="106"/>
      <c r="OZ540" s="106"/>
      <c r="PA540" s="106"/>
      <c r="PB540" s="106"/>
      <c r="PC540" s="106"/>
      <c r="PD540" s="106"/>
      <c r="PE540" s="106"/>
      <c r="PF540" s="106"/>
      <c r="PG540" s="106"/>
      <c r="PH540" s="106"/>
      <c r="PI540" s="106"/>
      <c r="PJ540" s="106"/>
      <c r="PK540" s="106"/>
      <c r="PL540" s="106"/>
      <c r="PM540" s="106"/>
      <c r="PN540" s="106"/>
      <c r="PO540" s="106"/>
      <c r="PP540" s="106"/>
      <c r="PQ540" s="106"/>
      <c r="PR540" s="106"/>
      <c r="PS540" s="106"/>
      <c r="PT540" s="106"/>
      <c r="PU540" s="106"/>
      <c r="PV540" s="106"/>
      <c r="PW540" s="106"/>
      <c r="PX540" s="106"/>
      <c r="PY540" s="106"/>
      <c r="PZ540" s="106"/>
      <c r="QA540" s="106"/>
      <c r="QB540" s="106"/>
      <c r="QC540" s="106"/>
      <c r="QD540" s="106"/>
      <c r="QE540" s="106"/>
      <c r="QF540" s="106"/>
      <c r="QG540" s="106"/>
      <c r="QH540" s="106"/>
      <c r="QI540" s="106"/>
      <c r="QJ540" s="106"/>
      <c r="QK540" s="106"/>
      <c r="QL540" s="106"/>
      <c r="QM540" s="106"/>
      <c r="QN540" s="106"/>
      <c r="QO540" s="106"/>
      <c r="QP540" s="106"/>
      <c r="QQ540" s="106"/>
      <c r="QR540" s="106"/>
      <c r="QS540" s="106"/>
      <c r="QT540" s="106"/>
      <c r="QU540" s="106"/>
      <c r="QV540" s="106"/>
      <c r="QW540" s="106"/>
      <c r="QX540" s="106"/>
      <c r="QY540" s="106"/>
      <c r="QZ540" s="106"/>
      <c r="RA540" s="106"/>
      <c r="RB540" s="106"/>
      <c r="RC540" s="106"/>
      <c r="RD540" s="106"/>
      <c r="RE540" s="106"/>
      <c r="RF540" s="106"/>
      <c r="RG540" s="106"/>
      <c r="RH540" s="106"/>
      <c r="RI540" s="106"/>
      <c r="RJ540" s="106"/>
      <c r="RK540" s="106"/>
      <c r="RL540" s="106"/>
      <c r="RM540" s="106"/>
      <c r="RN540" s="106"/>
      <c r="RO540" s="106"/>
      <c r="RP540" s="106"/>
      <c r="RQ540" s="106"/>
      <c r="RR540" s="106"/>
    </row>
    <row r="541" spans="1:486" x14ac:dyDescent="0.3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14"/>
      <c r="Q541" s="114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06"/>
      <c r="EZ541" s="106"/>
      <c r="FA541" s="106"/>
      <c r="FB541" s="106"/>
      <c r="FC541" s="106"/>
      <c r="FD541" s="106"/>
      <c r="FE541" s="106"/>
      <c r="FF541" s="106"/>
      <c r="FG541" s="106"/>
      <c r="FH541" s="106"/>
      <c r="FI541" s="106"/>
      <c r="FJ541" s="106"/>
      <c r="FK541" s="106"/>
      <c r="FL541" s="106"/>
      <c r="FM541" s="106"/>
      <c r="FN541" s="106"/>
      <c r="FO541" s="106"/>
      <c r="FP541" s="106"/>
      <c r="FQ541" s="106"/>
      <c r="FR541" s="106"/>
      <c r="FS541" s="106"/>
      <c r="FT541" s="106"/>
      <c r="FU541" s="106"/>
      <c r="FV541" s="106"/>
      <c r="FW541" s="106"/>
      <c r="FX541" s="106"/>
      <c r="FY541" s="106"/>
      <c r="FZ541" s="106"/>
      <c r="GA541" s="106"/>
      <c r="GB541" s="106"/>
      <c r="GC541" s="106"/>
      <c r="GD541" s="106"/>
      <c r="GE541" s="106"/>
      <c r="GF541" s="106"/>
      <c r="GG541" s="106"/>
      <c r="GH541" s="106"/>
      <c r="GI541" s="106"/>
      <c r="GJ541" s="106"/>
      <c r="GK541" s="106"/>
      <c r="GL541" s="106"/>
      <c r="GM541" s="106"/>
      <c r="GN541" s="106"/>
      <c r="GO541" s="106"/>
      <c r="GP541" s="106"/>
      <c r="GQ541" s="106"/>
      <c r="GR541" s="106"/>
      <c r="GS541" s="106"/>
      <c r="GT541" s="106"/>
      <c r="GU541" s="106"/>
      <c r="GV541" s="106"/>
      <c r="GW541" s="106"/>
      <c r="GX541" s="106"/>
      <c r="GY541" s="106"/>
      <c r="GZ541" s="106"/>
      <c r="HA541" s="106"/>
      <c r="HB541" s="106"/>
      <c r="HC541" s="106"/>
      <c r="HD541" s="106"/>
      <c r="HE541" s="106"/>
      <c r="HF541" s="106"/>
      <c r="HG541" s="106"/>
      <c r="HH541" s="106"/>
      <c r="HI541" s="106"/>
      <c r="HJ541" s="106"/>
      <c r="HK541" s="106"/>
      <c r="HL541" s="106"/>
      <c r="HM541" s="106"/>
      <c r="HN541" s="106"/>
      <c r="HO541" s="106"/>
      <c r="HP541" s="106"/>
      <c r="HQ541" s="106"/>
      <c r="HR541" s="106"/>
      <c r="HS541" s="106"/>
      <c r="HT541" s="106"/>
      <c r="HU541" s="106"/>
      <c r="HV541" s="106"/>
      <c r="HW541" s="106"/>
      <c r="HX541" s="106"/>
      <c r="HY541" s="106"/>
      <c r="HZ541" s="106"/>
      <c r="IA541" s="106"/>
      <c r="IB541" s="106"/>
      <c r="IC541" s="106"/>
      <c r="ID541" s="106"/>
      <c r="IE541" s="106"/>
      <c r="IF541" s="106"/>
      <c r="IG541" s="106"/>
      <c r="IH541" s="106"/>
      <c r="II541" s="106"/>
      <c r="IJ541" s="106"/>
      <c r="IK541" s="106"/>
      <c r="IL541" s="106"/>
      <c r="IM541" s="106"/>
      <c r="IN541" s="106"/>
      <c r="IO541" s="106"/>
      <c r="IP541" s="106"/>
      <c r="IQ541" s="106"/>
      <c r="IR541" s="106"/>
      <c r="IS541" s="106"/>
      <c r="IT541" s="106"/>
      <c r="IU541" s="106"/>
      <c r="IV541" s="106"/>
      <c r="IW541" s="106"/>
      <c r="IX541" s="106"/>
      <c r="IY541" s="106"/>
      <c r="IZ541" s="106"/>
      <c r="JA541" s="106"/>
      <c r="JB541" s="106"/>
      <c r="JC541" s="106"/>
      <c r="JD541" s="106"/>
      <c r="JE541" s="106"/>
      <c r="JF541" s="106"/>
      <c r="JG541" s="106"/>
      <c r="JH541" s="106"/>
      <c r="JI541" s="106"/>
      <c r="JJ541" s="106"/>
      <c r="JK541" s="106"/>
      <c r="JL541" s="106"/>
      <c r="JM541" s="106"/>
      <c r="JN541" s="106"/>
      <c r="JO541" s="106"/>
      <c r="JP541" s="106"/>
      <c r="JQ541" s="106"/>
      <c r="JR541" s="106"/>
      <c r="JS541" s="106"/>
      <c r="JT541" s="106"/>
      <c r="JU541" s="106"/>
      <c r="JV541" s="106"/>
      <c r="JW541" s="106"/>
      <c r="JX541" s="106"/>
      <c r="JY541" s="106"/>
      <c r="JZ541" s="106"/>
      <c r="KA541" s="106"/>
      <c r="KB541" s="106"/>
      <c r="KC541" s="106"/>
      <c r="KD541" s="106"/>
      <c r="KE541" s="106"/>
      <c r="KF541" s="106"/>
      <c r="KG541" s="106"/>
      <c r="KH541" s="106"/>
      <c r="KI541" s="106"/>
      <c r="KJ541" s="106"/>
      <c r="KK541" s="106"/>
      <c r="KL541" s="106"/>
      <c r="KM541" s="106"/>
      <c r="KN541" s="106"/>
      <c r="KO541" s="106"/>
      <c r="KP541" s="106"/>
      <c r="KQ541" s="106"/>
      <c r="KR541" s="106"/>
      <c r="KS541" s="106"/>
      <c r="KT541" s="106"/>
      <c r="KU541" s="106"/>
      <c r="KV541" s="106"/>
      <c r="KW541" s="106"/>
      <c r="KX541" s="106"/>
      <c r="KY541" s="106"/>
      <c r="KZ541" s="106"/>
      <c r="LA541" s="106"/>
      <c r="LB541" s="106"/>
      <c r="LC541" s="106"/>
      <c r="LD541" s="106"/>
      <c r="LE541" s="106"/>
      <c r="LF541" s="106"/>
      <c r="LG541" s="106"/>
      <c r="LH541" s="106"/>
      <c r="LI541" s="106"/>
      <c r="LJ541" s="106"/>
      <c r="LK541" s="106"/>
      <c r="LL541" s="106"/>
      <c r="LM541" s="106"/>
      <c r="LN541" s="106"/>
      <c r="LO541" s="106"/>
      <c r="LP541" s="106"/>
      <c r="LQ541" s="106"/>
      <c r="LR541" s="106"/>
      <c r="LS541" s="106"/>
      <c r="LT541" s="106"/>
      <c r="LU541" s="106"/>
      <c r="LV541" s="106"/>
      <c r="LW541" s="106"/>
      <c r="LX541" s="106"/>
      <c r="LY541" s="106"/>
      <c r="LZ541" s="106"/>
      <c r="MA541" s="106"/>
      <c r="MB541" s="106"/>
      <c r="MC541" s="106"/>
      <c r="MD541" s="106"/>
      <c r="ME541" s="106"/>
      <c r="MF541" s="106"/>
      <c r="MG541" s="106"/>
      <c r="MH541" s="106"/>
      <c r="MI541" s="106"/>
      <c r="MJ541" s="106"/>
      <c r="MK541" s="106"/>
      <c r="ML541" s="106"/>
      <c r="MM541" s="106"/>
      <c r="MN541" s="106"/>
      <c r="MO541" s="106"/>
      <c r="MP541" s="106"/>
      <c r="MQ541" s="106"/>
      <c r="MR541" s="106"/>
      <c r="MS541" s="106"/>
      <c r="MT541" s="106"/>
      <c r="MU541" s="106"/>
      <c r="MV541" s="106"/>
      <c r="MW541" s="106"/>
      <c r="MX541" s="106"/>
      <c r="MY541" s="106"/>
      <c r="MZ541" s="106"/>
      <c r="NA541" s="106"/>
      <c r="NB541" s="106"/>
      <c r="NC541" s="106"/>
      <c r="ND541" s="106"/>
      <c r="NE541" s="106"/>
      <c r="NF541" s="106"/>
      <c r="NG541" s="106"/>
      <c r="NH541" s="106"/>
      <c r="NI541" s="106"/>
      <c r="NJ541" s="106"/>
      <c r="NK541" s="106"/>
      <c r="NL541" s="106"/>
      <c r="NM541" s="106"/>
      <c r="NN541" s="106"/>
      <c r="NO541" s="106"/>
      <c r="NP541" s="106"/>
      <c r="NQ541" s="106"/>
      <c r="NR541" s="106"/>
      <c r="NS541" s="106"/>
      <c r="NT541" s="106"/>
      <c r="NU541" s="106"/>
      <c r="NV541" s="106"/>
      <c r="NW541" s="106"/>
      <c r="NX541" s="106"/>
      <c r="NY541" s="106"/>
      <c r="NZ541" s="106"/>
      <c r="OA541" s="106"/>
      <c r="OB541" s="106"/>
      <c r="OC541" s="106"/>
      <c r="OD541" s="106"/>
      <c r="OE541" s="106"/>
      <c r="OF541" s="106"/>
      <c r="OG541" s="106"/>
      <c r="OH541" s="106"/>
      <c r="OI541" s="106"/>
      <c r="OJ541" s="106"/>
      <c r="OK541" s="106"/>
      <c r="OL541" s="106"/>
      <c r="OM541" s="106"/>
      <c r="ON541" s="106"/>
      <c r="OO541" s="106"/>
      <c r="OP541" s="106"/>
      <c r="OQ541" s="106"/>
      <c r="OR541" s="106"/>
      <c r="OS541" s="106"/>
      <c r="OT541" s="106"/>
      <c r="OU541" s="106"/>
      <c r="OV541" s="106"/>
      <c r="OW541" s="106"/>
      <c r="OX541" s="106"/>
      <c r="OY541" s="106"/>
      <c r="OZ541" s="106"/>
      <c r="PA541" s="106"/>
      <c r="PB541" s="106"/>
      <c r="PC541" s="106"/>
      <c r="PD541" s="106"/>
      <c r="PE541" s="106"/>
      <c r="PF541" s="106"/>
      <c r="PG541" s="106"/>
      <c r="PH541" s="106"/>
      <c r="PI541" s="106"/>
      <c r="PJ541" s="106"/>
      <c r="PK541" s="106"/>
      <c r="PL541" s="106"/>
      <c r="PM541" s="106"/>
      <c r="PN541" s="106"/>
      <c r="PO541" s="106"/>
      <c r="PP541" s="106"/>
      <c r="PQ541" s="106"/>
      <c r="PR541" s="106"/>
      <c r="PS541" s="106"/>
      <c r="PT541" s="106"/>
      <c r="PU541" s="106"/>
      <c r="PV541" s="106"/>
      <c r="PW541" s="106"/>
      <c r="PX541" s="106"/>
      <c r="PY541" s="106"/>
      <c r="PZ541" s="106"/>
      <c r="QA541" s="106"/>
      <c r="QB541" s="106"/>
      <c r="QC541" s="106"/>
      <c r="QD541" s="106"/>
      <c r="QE541" s="106"/>
      <c r="QF541" s="106"/>
      <c r="QG541" s="106"/>
      <c r="QH541" s="106"/>
      <c r="QI541" s="106"/>
      <c r="QJ541" s="106"/>
      <c r="QK541" s="106"/>
      <c r="QL541" s="106"/>
      <c r="QM541" s="106"/>
      <c r="QN541" s="106"/>
      <c r="QO541" s="106"/>
      <c r="QP541" s="106"/>
      <c r="QQ541" s="106"/>
      <c r="QR541" s="106"/>
      <c r="QS541" s="106"/>
      <c r="QT541" s="106"/>
      <c r="QU541" s="106"/>
      <c r="QV541" s="106"/>
      <c r="QW541" s="106"/>
      <c r="QX541" s="106"/>
      <c r="QY541" s="106"/>
      <c r="QZ541" s="106"/>
      <c r="RA541" s="106"/>
      <c r="RB541" s="106"/>
      <c r="RC541" s="106"/>
      <c r="RD541" s="106"/>
      <c r="RE541" s="106"/>
      <c r="RF541" s="106"/>
      <c r="RG541" s="106"/>
      <c r="RH541" s="106"/>
      <c r="RI541" s="106"/>
      <c r="RJ541" s="106"/>
      <c r="RK541" s="106"/>
      <c r="RL541" s="106"/>
      <c r="RM541" s="106"/>
      <c r="RN541" s="106"/>
      <c r="RO541" s="106"/>
      <c r="RP541" s="106"/>
      <c r="RQ541" s="106"/>
      <c r="RR541" s="106"/>
    </row>
    <row r="542" spans="1:486" x14ac:dyDescent="0.3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14"/>
      <c r="Q542" s="114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06"/>
      <c r="EZ542" s="106"/>
      <c r="FA542" s="106"/>
      <c r="FB542" s="106"/>
      <c r="FC542" s="106"/>
      <c r="FD542" s="106"/>
      <c r="FE542" s="106"/>
      <c r="FF542" s="106"/>
      <c r="FG542" s="106"/>
      <c r="FH542" s="106"/>
      <c r="FI542" s="106"/>
      <c r="FJ542" s="106"/>
      <c r="FK542" s="106"/>
      <c r="FL542" s="106"/>
      <c r="FM542" s="106"/>
      <c r="FN542" s="106"/>
      <c r="FO542" s="106"/>
      <c r="FP542" s="106"/>
      <c r="FQ542" s="106"/>
      <c r="FR542" s="106"/>
      <c r="FS542" s="106"/>
      <c r="FT542" s="106"/>
      <c r="FU542" s="106"/>
      <c r="FV542" s="106"/>
      <c r="FW542" s="106"/>
      <c r="FX542" s="106"/>
      <c r="FY542" s="106"/>
      <c r="FZ542" s="106"/>
      <c r="GA542" s="106"/>
      <c r="GB542" s="106"/>
      <c r="GC542" s="106"/>
      <c r="GD542" s="106"/>
      <c r="GE542" s="106"/>
      <c r="GF542" s="106"/>
      <c r="GG542" s="106"/>
      <c r="GH542" s="106"/>
      <c r="GI542" s="106"/>
      <c r="GJ542" s="106"/>
      <c r="GK542" s="106"/>
      <c r="GL542" s="106"/>
      <c r="GM542" s="106"/>
      <c r="GN542" s="106"/>
      <c r="GO542" s="106"/>
      <c r="GP542" s="106"/>
      <c r="GQ542" s="106"/>
      <c r="GR542" s="106"/>
      <c r="GS542" s="106"/>
      <c r="GT542" s="106"/>
      <c r="GU542" s="106"/>
      <c r="GV542" s="106"/>
      <c r="GW542" s="106"/>
      <c r="GX542" s="106"/>
      <c r="GY542" s="106"/>
      <c r="GZ542" s="106"/>
      <c r="HA542" s="106"/>
      <c r="HB542" s="106"/>
      <c r="HC542" s="106"/>
      <c r="HD542" s="106"/>
      <c r="HE542" s="106"/>
      <c r="HF542" s="106"/>
      <c r="HG542" s="106"/>
      <c r="HH542" s="106"/>
      <c r="HI542" s="106"/>
      <c r="HJ542" s="106"/>
      <c r="HK542" s="106"/>
      <c r="HL542" s="106"/>
      <c r="HM542" s="106"/>
      <c r="HN542" s="106"/>
      <c r="HO542" s="106"/>
      <c r="HP542" s="106"/>
      <c r="HQ542" s="106"/>
      <c r="HR542" s="106"/>
      <c r="HS542" s="106"/>
      <c r="HT542" s="106"/>
      <c r="HU542" s="106"/>
      <c r="HV542" s="106"/>
      <c r="HW542" s="106"/>
      <c r="HX542" s="106"/>
      <c r="HY542" s="106"/>
      <c r="HZ542" s="106"/>
      <c r="IA542" s="106"/>
      <c r="IB542" s="106"/>
      <c r="IC542" s="106"/>
      <c r="ID542" s="106"/>
      <c r="IE542" s="106"/>
      <c r="IF542" s="106"/>
      <c r="IG542" s="106"/>
      <c r="IH542" s="106"/>
      <c r="II542" s="106"/>
      <c r="IJ542" s="106"/>
      <c r="IK542" s="106"/>
      <c r="IL542" s="106"/>
      <c r="IM542" s="106"/>
      <c r="IN542" s="106"/>
      <c r="IO542" s="106"/>
      <c r="IP542" s="106"/>
      <c r="IQ542" s="106"/>
      <c r="IR542" s="106"/>
      <c r="IS542" s="106"/>
      <c r="IT542" s="106"/>
      <c r="IU542" s="106"/>
      <c r="IV542" s="106"/>
      <c r="IW542" s="106"/>
      <c r="IX542" s="106"/>
      <c r="IY542" s="106"/>
      <c r="IZ542" s="106"/>
      <c r="JA542" s="106"/>
      <c r="JB542" s="106"/>
      <c r="JC542" s="106"/>
      <c r="JD542" s="106"/>
      <c r="JE542" s="106"/>
      <c r="JF542" s="106"/>
      <c r="JG542" s="106"/>
      <c r="JH542" s="106"/>
      <c r="JI542" s="106"/>
      <c r="JJ542" s="106"/>
      <c r="JK542" s="106"/>
      <c r="JL542" s="106"/>
      <c r="JM542" s="106"/>
      <c r="JN542" s="106"/>
      <c r="JO542" s="106"/>
      <c r="JP542" s="106"/>
      <c r="JQ542" s="106"/>
      <c r="JR542" s="106"/>
      <c r="JS542" s="106"/>
      <c r="JT542" s="106"/>
      <c r="JU542" s="106"/>
      <c r="JV542" s="106"/>
      <c r="JW542" s="106"/>
      <c r="JX542" s="106"/>
      <c r="JY542" s="106"/>
      <c r="JZ542" s="106"/>
      <c r="KA542" s="106"/>
      <c r="KB542" s="106"/>
      <c r="KC542" s="106"/>
      <c r="KD542" s="106"/>
      <c r="KE542" s="106"/>
      <c r="KF542" s="106"/>
      <c r="KG542" s="106"/>
      <c r="KH542" s="106"/>
      <c r="KI542" s="106"/>
      <c r="KJ542" s="106"/>
      <c r="KK542" s="106"/>
      <c r="KL542" s="106"/>
      <c r="KM542" s="106"/>
      <c r="KN542" s="106"/>
      <c r="KO542" s="106"/>
      <c r="KP542" s="106"/>
      <c r="KQ542" s="106"/>
      <c r="KR542" s="106"/>
      <c r="KS542" s="106"/>
      <c r="KT542" s="106"/>
      <c r="KU542" s="106"/>
      <c r="KV542" s="106"/>
      <c r="KW542" s="106"/>
      <c r="KX542" s="106"/>
      <c r="KY542" s="106"/>
      <c r="KZ542" s="106"/>
      <c r="LA542" s="106"/>
      <c r="LB542" s="106"/>
      <c r="LC542" s="106"/>
      <c r="LD542" s="106"/>
      <c r="LE542" s="106"/>
      <c r="LF542" s="106"/>
      <c r="LG542" s="106"/>
      <c r="LH542" s="106"/>
      <c r="LI542" s="106"/>
      <c r="LJ542" s="106"/>
      <c r="LK542" s="106"/>
      <c r="LL542" s="106"/>
      <c r="LM542" s="106"/>
      <c r="LN542" s="106"/>
      <c r="LO542" s="106"/>
      <c r="LP542" s="106"/>
      <c r="LQ542" s="106"/>
      <c r="LR542" s="106"/>
      <c r="LS542" s="106"/>
      <c r="LT542" s="106"/>
      <c r="LU542" s="106"/>
      <c r="LV542" s="106"/>
      <c r="LW542" s="106"/>
      <c r="LX542" s="106"/>
      <c r="LY542" s="106"/>
      <c r="LZ542" s="106"/>
      <c r="MA542" s="106"/>
      <c r="MB542" s="106"/>
      <c r="MC542" s="106"/>
      <c r="MD542" s="106"/>
      <c r="ME542" s="106"/>
      <c r="MF542" s="106"/>
      <c r="MG542" s="106"/>
      <c r="MH542" s="106"/>
      <c r="MI542" s="106"/>
      <c r="MJ542" s="106"/>
      <c r="MK542" s="106"/>
      <c r="ML542" s="106"/>
      <c r="MM542" s="106"/>
      <c r="MN542" s="106"/>
      <c r="MO542" s="106"/>
      <c r="MP542" s="106"/>
      <c r="MQ542" s="106"/>
      <c r="MR542" s="106"/>
      <c r="MS542" s="106"/>
      <c r="MT542" s="106"/>
      <c r="MU542" s="106"/>
      <c r="MV542" s="106"/>
      <c r="MW542" s="106"/>
      <c r="MX542" s="106"/>
      <c r="MY542" s="106"/>
      <c r="MZ542" s="106"/>
      <c r="NA542" s="106"/>
      <c r="NB542" s="106"/>
      <c r="NC542" s="106"/>
      <c r="ND542" s="106"/>
      <c r="NE542" s="106"/>
      <c r="NF542" s="106"/>
      <c r="NG542" s="106"/>
      <c r="NH542" s="106"/>
      <c r="NI542" s="106"/>
      <c r="NJ542" s="106"/>
      <c r="NK542" s="106"/>
      <c r="NL542" s="106"/>
      <c r="NM542" s="106"/>
      <c r="NN542" s="106"/>
      <c r="NO542" s="106"/>
      <c r="NP542" s="106"/>
      <c r="NQ542" s="106"/>
      <c r="NR542" s="106"/>
      <c r="NS542" s="106"/>
      <c r="NT542" s="106"/>
      <c r="NU542" s="106"/>
      <c r="NV542" s="106"/>
      <c r="NW542" s="106"/>
      <c r="NX542" s="106"/>
      <c r="NY542" s="106"/>
      <c r="NZ542" s="106"/>
      <c r="OA542" s="106"/>
      <c r="OB542" s="106"/>
      <c r="OC542" s="106"/>
      <c r="OD542" s="106"/>
      <c r="OE542" s="106"/>
      <c r="OF542" s="106"/>
      <c r="OG542" s="106"/>
      <c r="OH542" s="106"/>
      <c r="OI542" s="106"/>
      <c r="OJ542" s="106"/>
      <c r="OK542" s="106"/>
      <c r="OL542" s="106"/>
      <c r="OM542" s="106"/>
      <c r="ON542" s="106"/>
      <c r="OO542" s="106"/>
      <c r="OP542" s="106"/>
      <c r="OQ542" s="106"/>
      <c r="OR542" s="106"/>
      <c r="OS542" s="106"/>
      <c r="OT542" s="106"/>
      <c r="OU542" s="106"/>
      <c r="OV542" s="106"/>
      <c r="OW542" s="106"/>
      <c r="OX542" s="106"/>
      <c r="OY542" s="106"/>
      <c r="OZ542" s="106"/>
      <c r="PA542" s="106"/>
      <c r="PB542" s="106"/>
      <c r="PC542" s="106"/>
      <c r="PD542" s="106"/>
      <c r="PE542" s="106"/>
      <c r="PF542" s="106"/>
      <c r="PG542" s="106"/>
      <c r="PH542" s="106"/>
      <c r="PI542" s="106"/>
      <c r="PJ542" s="106"/>
      <c r="PK542" s="106"/>
      <c r="PL542" s="106"/>
      <c r="PM542" s="106"/>
      <c r="PN542" s="106"/>
      <c r="PO542" s="106"/>
      <c r="PP542" s="106"/>
      <c r="PQ542" s="106"/>
      <c r="PR542" s="106"/>
      <c r="PS542" s="106"/>
      <c r="PT542" s="106"/>
      <c r="PU542" s="106"/>
      <c r="PV542" s="106"/>
      <c r="PW542" s="106"/>
      <c r="PX542" s="106"/>
      <c r="PY542" s="106"/>
      <c r="PZ542" s="106"/>
      <c r="QA542" s="106"/>
      <c r="QB542" s="106"/>
      <c r="QC542" s="106"/>
      <c r="QD542" s="106"/>
      <c r="QE542" s="106"/>
      <c r="QF542" s="106"/>
      <c r="QG542" s="106"/>
      <c r="QH542" s="106"/>
      <c r="QI542" s="106"/>
      <c r="QJ542" s="106"/>
      <c r="QK542" s="106"/>
      <c r="QL542" s="106"/>
      <c r="QM542" s="106"/>
      <c r="QN542" s="106"/>
      <c r="QO542" s="106"/>
      <c r="QP542" s="106"/>
      <c r="QQ542" s="106"/>
      <c r="QR542" s="106"/>
      <c r="QS542" s="106"/>
      <c r="QT542" s="106"/>
      <c r="QU542" s="106"/>
      <c r="QV542" s="106"/>
      <c r="QW542" s="106"/>
      <c r="QX542" s="106"/>
      <c r="QY542" s="106"/>
      <c r="QZ542" s="106"/>
      <c r="RA542" s="106"/>
      <c r="RB542" s="106"/>
      <c r="RC542" s="106"/>
      <c r="RD542" s="106"/>
      <c r="RE542" s="106"/>
      <c r="RF542" s="106"/>
      <c r="RG542" s="106"/>
      <c r="RH542" s="106"/>
      <c r="RI542" s="106"/>
      <c r="RJ542" s="106"/>
      <c r="RK542" s="106"/>
      <c r="RL542" s="106"/>
      <c r="RM542" s="106"/>
      <c r="RN542" s="106"/>
      <c r="RO542" s="106"/>
      <c r="RP542" s="106"/>
      <c r="RQ542" s="106"/>
      <c r="RR542" s="106"/>
    </row>
    <row r="543" spans="1:486" x14ac:dyDescent="0.3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14"/>
      <c r="Q543" s="114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06"/>
      <c r="EZ543" s="106"/>
      <c r="FA543" s="106"/>
      <c r="FB543" s="106"/>
      <c r="FC543" s="106"/>
      <c r="FD543" s="106"/>
      <c r="FE543" s="106"/>
      <c r="FF543" s="106"/>
      <c r="FG543" s="106"/>
      <c r="FH543" s="106"/>
      <c r="FI543" s="106"/>
      <c r="FJ543" s="106"/>
      <c r="FK543" s="106"/>
      <c r="FL543" s="106"/>
      <c r="FM543" s="106"/>
      <c r="FN543" s="106"/>
      <c r="FO543" s="106"/>
      <c r="FP543" s="106"/>
      <c r="FQ543" s="106"/>
      <c r="FR543" s="106"/>
      <c r="FS543" s="106"/>
      <c r="FT543" s="106"/>
      <c r="FU543" s="106"/>
      <c r="FV543" s="106"/>
      <c r="FW543" s="106"/>
      <c r="FX543" s="106"/>
      <c r="FY543" s="106"/>
      <c r="FZ543" s="106"/>
      <c r="GA543" s="106"/>
      <c r="GB543" s="106"/>
      <c r="GC543" s="106"/>
      <c r="GD543" s="106"/>
      <c r="GE543" s="106"/>
      <c r="GF543" s="106"/>
      <c r="GG543" s="106"/>
      <c r="GH543" s="106"/>
      <c r="GI543" s="106"/>
      <c r="GJ543" s="106"/>
      <c r="GK543" s="106"/>
      <c r="GL543" s="106"/>
      <c r="GM543" s="106"/>
      <c r="GN543" s="106"/>
      <c r="GO543" s="106"/>
      <c r="GP543" s="106"/>
      <c r="GQ543" s="106"/>
      <c r="GR543" s="106"/>
      <c r="GS543" s="106"/>
      <c r="GT543" s="106"/>
      <c r="GU543" s="106"/>
      <c r="GV543" s="106"/>
      <c r="GW543" s="106"/>
      <c r="GX543" s="106"/>
      <c r="GY543" s="106"/>
      <c r="GZ543" s="106"/>
      <c r="HA543" s="106"/>
      <c r="HB543" s="106"/>
      <c r="HC543" s="106"/>
      <c r="HD543" s="106"/>
      <c r="HE543" s="106"/>
      <c r="HF543" s="106"/>
      <c r="HG543" s="106"/>
      <c r="HH543" s="106"/>
      <c r="HI543" s="106"/>
      <c r="HJ543" s="106"/>
      <c r="HK543" s="106"/>
      <c r="HL543" s="106"/>
      <c r="HM543" s="106"/>
      <c r="HN543" s="106"/>
      <c r="HO543" s="106"/>
      <c r="HP543" s="106"/>
      <c r="HQ543" s="106"/>
      <c r="HR543" s="106"/>
      <c r="HS543" s="106"/>
      <c r="HT543" s="106"/>
      <c r="HU543" s="106"/>
      <c r="HV543" s="106"/>
      <c r="HW543" s="106"/>
      <c r="HX543" s="106"/>
      <c r="HY543" s="106"/>
      <c r="HZ543" s="106"/>
      <c r="IA543" s="106"/>
      <c r="IB543" s="106"/>
      <c r="IC543" s="106"/>
      <c r="ID543" s="106"/>
      <c r="IE543" s="106"/>
      <c r="IF543" s="106"/>
      <c r="IG543" s="106"/>
      <c r="IH543" s="106"/>
      <c r="II543" s="106"/>
      <c r="IJ543" s="106"/>
      <c r="IK543" s="106"/>
      <c r="IL543" s="106"/>
      <c r="IM543" s="106"/>
      <c r="IN543" s="106"/>
      <c r="IO543" s="106"/>
      <c r="IP543" s="106"/>
      <c r="IQ543" s="106"/>
      <c r="IR543" s="106"/>
      <c r="IS543" s="106"/>
      <c r="IT543" s="106"/>
      <c r="IU543" s="106"/>
      <c r="IV543" s="106"/>
      <c r="IW543" s="106"/>
      <c r="IX543" s="106"/>
      <c r="IY543" s="106"/>
      <c r="IZ543" s="106"/>
      <c r="JA543" s="106"/>
      <c r="JB543" s="106"/>
      <c r="JC543" s="106"/>
      <c r="JD543" s="106"/>
      <c r="JE543" s="106"/>
      <c r="JF543" s="106"/>
      <c r="JG543" s="106"/>
      <c r="JH543" s="106"/>
      <c r="JI543" s="106"/>
      <c r="JJ543" s="106"/>
      <c r="JK543" s="106"/>
      <c r="JL543" s="106"/>
      <c r="JM543" s="106"/>
      <c r="JN543" s="106"/>
      <c r="JO543" s="106"/>
      <c r="JP543" s="106"/>
      <c r="JQ543" s="106"/>
      <c r="JR543" s="106"/>
      <c r="JS543" s="106"/>
      <c r="JT543" s="106"/>
      <c r="JU543" s="106"/>
      <c r="JV543" s="106"/>
      <c r="JW543" s="106"/>
      <c r="JX543" s="106"/>
      <c r="JY543" s="106"/>
      <c r="JZ543" s="106"/>
      <c r="KA543" s="106"/>
      <c r="KB543" s="106"/>
      <c r="KC543" s="106"/>
      <c r="KD543" s="106"/>
      <c r="KE543" s="106"/>
      <c r="KF543" s="106"/>
      <c r="KG543" s="106"/>
      <c r="KH543" s="106"/>
      <c r="KI543" s="106"/>
      <c r="KJ543" s="106"/>
      <c r="KK543" s="106"/>
      <c r="KL543" s="106"/>
      <c r="KM543" s="106"/>
      <c r="KN543" s="106"/>
      <c r="KO543" s="106"/>
      <c r="KP543" s="106"/>
      <c r="KQ543" s="106"/>
      <c r="KR543" s="106"/>
      <c r="KS543" s="106"/>
      <c r="KT543" s="106"/>
      <c r="KU543" s="106"/>
      <c r="KV543" s="106"/>
      <c r="KW543" s="106"/>
      <c r="KX543" s="106"/>
      <c r="KY543" s="106"/>
      <c r="KZ543" s="106"/>
      <c r="LA543" s="106"/>
      <c r="LB543" s="106"/>
      <c r="LC543" s="106"/>
      <c r="LD543" s="106"/>
      <c r="LE543" s="106"/>
      <c r="LF543" s="106"/>
      <c r="LG543" s="106"/>
      <c r="LH543" s="106"/>
      <c r="LI543" s="106"/>
      <c r="LJ543" s="106"/>
      <c r="LK543" s="106"/>
      <c r="LL543" s="106"/>
      <c r="LM543" s="106"/>
      <c r="LN543" s="106"/>
      <c r="LO543" s="106"/>
      <c r="LP543" s="106"/>
      <c r="LQ543" s="106"/>
      <c r="LR543" s="106"/>
      <c r="LS543" s="106"/>
      <c r="LT543" s="106"/>
      <c r="LU543" s="106"/>
      <c r="LV543" s="106"/>
      <c r="LW543" s="106"/>
      <c r="LX543" s="106"/>
      <c r="LY543" s="106"/>
      <c r="LZ543" s="106"/>
      <c r="MA543" s="106"/>
      <c r="MB543" s="106"/>
      <c r="MC543" s="106"/>
      <c r="MD543" s="106"/>
      <c r="ME543" s="106"/>
      <c r="MF543" s="106"/>
      <c r="MG543" s="106"/>
      <c r="MH543" s="106"/>
      <c r="MI543" s="106"/>
      <c r="MJ543" s="106"/>
      <c r="MK543" s="106"/>
      <c r="ML543" s="106"/>
      <c r="MM543" s="106"/>
      <c r="MN543" s="106"/>
      <c r="MO543" s="106"/>
      <c r="MP543" s="106"/>
      <c r="MQ543" s="106"/>
      <c r="MR543" s="106"/>
      <c r="MS543" s="106"/>
      <c r="MT543" s="106"/>
      <c r="MU543" s="106"/>
      <c r="MV543" s="106"/>
      <c r="MW543" s="106"/>
      <c r="MX543" s="106"/>
      <c r="MY543" s="106"/>
      <c r="MZ543" s="106"/>
      <c r="NA543" s="106"/>
      <c r="NB543" s="106"/>
      <c r="NC543" s="106"/>
      <c r="ND543" s="106"/>
      <c r="NE543" s="106"/>
      <c r="NF543" s="106"/>
      <c r="NG543" s="106"/>
      <c r="NH543" s="106"/>
      <c r="NI543" s="106"/>
      <c r="NJ543" s="106"/>
      <c r="NK543" s="106"/>
      <c r="NL543" s="106"/>
      <c r="NM543" s="106"/>
      <c r="NN543" s="106"/>
      <c r="NO543" s="106"/>
      <c r="NP543" s="106"/>
      <c r="NQ543" s="106"/>
      <c r="NR543" s="106"/>
      <c r="NS543" s="106"/>
      <c r="NT543" s="106"/>
      <c r="NU543" s="106"/>
      <c r="NV543" s="106"/>
      <c r="NW543" s="106"/>
      <c r="NX543" s="106"/>
      <c r="NY543" s="106"/>
      <c r="NZ543" s="106"/>
      <c r="OA543" s="106"/>
      <c r="OB543" s="106"/>
      <c r="OC543" s="106"/>
      <c r="OD543" s="106"/>
      <c r="OE543" s="106"/>
      <c r="OF543" s="106"/>
      <c r="OG543" s="106"/>
      <c r="OH543" s="106"/>
      <c r="OI543" s="106"/>
      <c r="OJ543" s="106"/>
      <c r="OK543" s="106"/>
      <c r="OL543" s="106"/>
      <c r="OM543" s="106"/>
      <c r="ON543" s="106"/>
      <c r="OO543" s="106"/>
      <c r="OP543" s="106"/>
      <c r="OQ543" s="106"/>
      <c r="OR543" s="106"/>
      <c r="OS543" s="106"/>
      <c r="OT543" s="106"/>
      <c r="OU543" s="106"/>
      <c r="OV543" s="106"/>
      <c r="OW543" s="106"/>
      <c r="OX543" s="106"/>
      <c r="OY543" s="106"/>
      <c r="OZ543" s="106"/>
      <c r="PA543" s="106"/>
      <c r="PB543" s="106"/>
      <c r="PC543" s="106"/>
      <c r="PD543" s="106"/>
      <c r="PE543" s="106"/>
      <c r="PF543" s="106"/>
      <c r="PG543" s="106"/>
      <c r="PH543" s="106"/>
      <c r="PI543" s="106"/>
      <c r="PJ543" s="106"/>
      <c r="PK543" s="106"/>
      <c r="PL543" s="106"/>
      <c r="PM543" s="106"/>
      <c r="PN543" s="106"/>
      <c r="PO543" s="106"/>
      <c r="PP543" s="106"/>
      <c r="PQ543" s="106"/>
      <c r="PR543" s="106"/>
      <c r="PS543" s="106"/>
      <c r="PT543" s="106"/>
      <c r="PU543" s="106"/>
      <c r="PV543" s="106"/>
      <c r="PW543" s="106"/>
      <c r="PX543" s="106"/>
      <c r="PY543" s="106"/>
      <c r="PZ543" s="106"/>
      <c r="QA543" s="106"/>
      <c r="QB543" s="106"/>
      <c r="QC543" s="106"/>
      <c r="QD543" s="106"/>
      <c r="QE543" s="106"/>
      <c r="QF543" s="106"/>
      <c r="QG543" s="106"/>
      <c r="QH543" s="106"/>
      <c r="QI543" s="106"/>
      <c r="QJ543" s="106"/>
      <c r="QK543" s="106"/>
      <c r="QL543" s="106"/>
      <c r="QM543" s="106"/>
      <c r="QN543" s="106"/>
      <c r="QO543" s="106"/>
      <c r="QP543" s="106"/>
      <c r="QQ543" s="106"/>
      <c r="QR543" s="106"/>
      <c r="QS543" s="106"/>
      <c r="QT543" s="106"/>
      <c r="QU543" s="106"/>
      <c r="QV543" s="106"/>
      <c r="QW543" s="106"/>
      <c r="QX543" s="106"/>
      <c r="QY543" s="106"/>
      <c r="QZ543" s="106"/>
      <c r="RA543" s="106"/>
      <c r="RB543" s="106"/>
      <c r="RC543" s="106"/>
      <c r="RD543" s="106"/>
      <c r="RE543" s="106"/>
      <c r="RF543" s="106"/>
      <c r="RG543" s="106"/>
      <c r="RH543" s="106"/>
      <c r="RI543" s="106"/>
      <c r="RJ543" s="106"/>
      <c r="RK543" s="106"/>
      <c r="RL543" s="106"/>
      <c r="RM543" s="106"/>
      <c r="RN543" s="106"/>
      <c r="RO543" s="106"/>
      <c r="RP543" s="106"/>
      <c r="RQ543" s="106"/>
      <c r="RR543" s="106"/>
    </row>
    <row r="544" spans="1:486" x14ac:dyDescent="0.3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14"/>
      <c r="Q544" s="114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06"/>
      <c r="EZ544" s="106"/>
      <c r="FA544" s="106"/>
      <c r="FB544" s="106"/>
      <c r="FC544" s="106"/>
      <c r="FD544" s="106"/>
      <c r="FE544" s="106"/>
      <c r="FF544" s="106"/>
      <c r="FG544" s="106"/>
      <c r="FH544" s="106"/>
      <c r="FI544" s="106"/>
      <c r="FJ544" s="106"/>
      <c r="FK544" s="106"/>
      <c r="FL544" s="106"/>
      <c r="FM544" s="106"/>
      <c r="FN544" s="106"/>
      <c r="FO544" s="106"/>
      <c r="FP544" s="106"/>
      <c r="FQ544" s="106"/>
      <c r="FR544" s="106"/>
      <c r="FS544" s="106"/>
      <c r="FT544" s="106"/>
      <c r="FU544" s="106"/>
      <c r="FV544" s="106"/>
      <c r="FW544" s="106"/>
      <c r="FX544" s="106"/>
      <c r="FY544" s="106"/>
      <c r="FZ544" s="106"/>
      <c r="GA544" s="106"/>
      <c r="GB544" s="106"/>
      <c r="GC544" s="106"/>
      <c r="GD544" s="106"/>
      <c r="GE544" s="106"/>
      <c r="GF544" s="106"/>
      <c r="GG544" s="106"/>
      <c r="GH544" s="106"/>
      <c r="GI544" s="106"/>
      <c r="GJ544" s="106"/>
      <c r="GK544" s="106"/>
      <c r="GL544" s="106"/>
      <c r="GM544" s="106"/>
      <c r="GN544" s="106"/>
      <c r="GO544" s="106"/>
      <c r="GP544" s="106"/>
      <c r="GQ544" s="106"/>
      <c r="GR544" s="106"/>
      <c r="GS544" s="106"/>
      <c r="GT544" s="106"/>
      <c r="GU544" s="106"/>
      <c r="GV544" s="106"/>
      <c r="GW544" s="106"/>
      <c r="GX544" s="106"/>
      <c r="GY544" s="106"/>
      <c r="GZ544" s="106"/>
      <c r="HA544" s="106"/>
      <c r="HB544" s="106"/>
      <c r="HC544" s="106"/>
      <c r="HD544" s="106"/>
      <c r="HE544" s="106"/>
      <c r="HF544" s="106"/>
      <c r="HG544" s="106"/>
      <c r="HH544" s="106"/>
      <c r="HI544" s="106"/>
      <c r="HJ544" s="106"/>
      <c r="HK544" s="106"/>
      <c r="HL544" s="106"/>
      <c r="HM544" s="106"/>
      <c r="HN544" s="106"/>
      <c r="HO544" s="106"/>
      <c r="HP544" s="106"/>
      <c r="HQ544" s="106"/>
      <c r="HR544" s="106"/>
      <c r="HS544" s="106"/>
      <c r="HT544" s="106"/>
      <c r="HU544" s="106"/>
      <c r="HV544" s="106"/>
      <c r="HW544" s="106"/>
      <c r="HX544" s="106"/>
      <c r="HY544" s="106"/>
      <c r="HZ544" s="106"/>
      <c r="IA544" s="106"/>
      <c r="IB544" s="106"/>
      <c r="IC544" s="106"/>
      <c r="ID544" s="106"/>
      <c r="IE544" s="106"/>
      <c r="IF544" s="106"/>
      <c r="IG544" s="106"/>
      <c r="IH544" s="106"/>
      <c r="II544" s="106"/>
      <c r="IJ544" s="106"/>
      <c r="IK544" s="106"/>
      <c r="IL544" s="106"/>
      <c r="IM544" s="106"/>
      <c r="IN544" s="106"/>
      <c r="IO544" s="106"/>
      <c r="IP544" s="106"/>
      <c r="IQ544" s="106"/>
      <c r="IR544" s="106"/>
      <c r="IS544" s="106"/>
      <c r="IT544" s="106"/>
      <c r="IU544" s="106"/>
      <c r="IV544" s="106"/>
      <c r="IW544" s="106"/>
      <c r="IX544" s="106"/>
      <c r="IY544" s="106"/>
      <c r="IZ544" s="106"/>
      <c r="JA544" s="106"/>
      <c r="JB544" s="106"/>
      <c r="JC544" s="106"/>
      <c r="JD544" s="106"/>
      <c r="JE544" s="106"/>
      <c r="JF544" s="106"/>
      <c r="JG544" s="106"/>
      <c r="JH544" s="106"/>
      <c r="JI544" s="106"/>
      <c r="JJ544" s="106"/>
      <c r="JK544" s="106"/>
      <c r="JL544" s="106"/>
      <c r="JM544" s="106"/>
      <c r="JN544" s="106"/>
      <c r="JO544" s="106"/>
      <c r="JP544" s="106"/>
      <c r="JQ544" s="106"/>
      <c r="JR544" s="106"/>
      <c r="JS544" s="106"/>
      <c r="JT544" s="106"/>
      <c r="JU544" s="106"/>
      <c r="JV544" s="106"/>
      <c r="JW544" s="106"/>
      <c r="JX544" s="106"/>
      <c r="JY544" s="106"/>
      <c r="JZ544" s="106"/>
      <c r="KA544" s="106"/>
      <c r="KB544" s="106"/>
      <c r="KC544" s="106"/>
      <c r="KD544" s="106"/>
      <c r="KE544" s="106"/>
      <c r="KF544" s="106"/>
      <c r="KG544" s="106"/>
      <c r="KH544" s="106"/>
      <c r="KI544" s="106"/>
      <c r="KJ544" s="106"/>
      <c r="KK544" s="106"/>
      <c r="KL544" s="106"/>
      <c r="KM544" s="106"/>
      <c r="KN544" s="106"/>
      <c r="KO544" s="106"/>
      <c r="KP544" s="106"/>
      <c r="KQ544" s="106"/>
      <c r="KR544" s="106"/>
      <c r="KS544" s="106"/>
      <c r="KT544" s="106"/>
      <c r="KU544" s="106"/>
      <c r="KV544" s="106"/>
      <c r="KW544" s="106"/>
      <c r="KX544" s="106"/>
      <c r="KY544" s="106"/>
      <c r="KZ544" s="106"/>
      <c r="LA544" s="106"/>
      <c r="LB544" s="106"/>
      <c r="LC544" s="106"/>
      <c r="LD544" s="106"/>
      <c r="LE544" s="106"/>
      <c r="LF544" s="106"/>
      <c r="LG544" s="106"/>
      <c r="LH544" s="106"/>
      <c r="LI544" s="106"/>
      <c r="LJ544" s="106"/>
      <c r="LK544" s="106"/>
      <c r="LL544" s="106"/>
      <c r="LM544" s="106"/>
      <c r="LN544" s="106"/>
      <c r="LO544" s="106"/>
      <c r="LP544" s="106"/>
      <c r="LQ544" s="106"/>
      <c r="LR544" s="106"/>
      <c r="LS544" s="106"/>
      <c r="LT544" s="106"/>
      <c r="LU544" s="106"/>
      <c r="LV544" s="106"/>
      <c r="LW544" s="106"/>
      <c r="LX544" s="106"/>
      <c r="LY544" s="106"/>
      <c r="LZ544" s="106"/>
      <c r="MA544" s="106"/>
      <c r="MB544" s="106"/>
      <c r="MC544" s="106"/>
      <c r="MD544" s="106"/>
      <c r="ME544" s="106"/>
      <c r="MF544" s="106"/>
      <c r="MG544" s="106"/>
      <c r="MH544" s="106"/>
      <c r="MI544" s="106"/>
      <c r="MJ544" s="106"/>
      <c r="MK544" s="106"/>
      <c r="ML544" s="106"/>
      <c r="MM544" s="106"/>
      <c r="MN544" s="106"/>
      <c r="MO544" s="106"/>
      <c r="MP544" s="106"/>
      <c r="MQ544" s="106"/>
      <c r="MR544" s="106"/>
      <c r="MS544" s="106"/>
      <c r="MT544" s="106"/>
      <c r="MU544" s="106"/>
      <c r="MV544" s="106"/>
      <c r="MW544" s="106"/>
      <c r="MX544" s="106"/>
      <c r="MY544" s="106"/>
      <c r="MZ544" s="106"/>
      <c r="NA544" s="106"/>
      <c r="NB544" s="106"/>
      <c r="NC544" s="106"/>
      <c r="ND544" s="106"/>
      <c r="NE544" s="106"/>
      <c r="NF544" s="106"/>
      <c r="NG544" s="106"/>
      <c r="NH544" s="106"/>
      <c r="NI544" s="106"/>
      <c r="NJ544" s="106"/>
      <c r="NK544" s="106"/>
      <c r="NL544" s="106"/>
      <c r="NM544" s="106"/>
      <c r="NN544" s="106"/>
      <c r="NO544" s="106"/>
      <c r="NP544" s="106"/>
      <c r="NQ544" s="106"/>
      <c r="NR544" s="106"/>
      <c r="NS544" s="106"/>
      <c r="NT544" s="106"/>
      <c r="NU544" s="106"/>
      <c r="NV544" s="106"/>
      <c r="NW544" s="106"/>
      <c r="NX544" s="106"/>
      <c r="NY544" s="106"/>
      <c r="NZ544" s="106"/>
      <c r="OA544" s="106"/>
      <c r="OB544" s="106"/>
      <c r="OC544" s="106"/>
      <c r="OD544" s="106"/>
      <c r="OE544" s="106"/>
      <c r="OF544" s="106"/>
      <c r="OG544" s="106"/>
      <c r="OH544" s="106"/>
      <c r="OI544" s="106"/>
      <c r="OJ544" s="106"/>
      <c r="OK544" s="106"/>
      <c r="OL544" s="106"/>
      <c r="OM544" s="106"/>
      <c r="ON544" s="106"/>
      <c r="OO544" s="106"/>
      <c r="OP544" s="106"/>
      <c r="OQ544" s="106"/>
      <c r="OR544" s="106"/>
      <c r="OS544" s="106"/>
      <c r="OT544" s="106"/>
      <c r="OU544" s="106"/>
      <c r="OV544" s="106"/>
      <c r="OW544" s="106"/>
      <c r="OX544" s="106"/>
      <c r="OY544" s="106"/>
      <c r="OZ544" s="106"/>
      <c r="PA544" s="106"/>
      <c r="PB544" s="106"/>
      <c r="PC544" s="106"/>
      <c r="PD544" s="106"/>
      <c r="PE544" s="106"/>
      <c r="PF544" s="106"/>
      <c r="PG544" s="106"/>
      <c r="PH544" s="106"/>
      <c r="PI544" s="106"/>
      <c r="PJ544" s="106"/>
      <c r="PK544" s="106"/>
      <c r="PL544" s="106"/>
      <c r="PM544" s="106"/>
      <c r="PN544" s="106"/>
      <c r="PO544" s="106"/>
      <c r="PP544" s="106"/>
      <c r="PQ544" s="106"/>
      <c r="PR544" s="106"/>
      <c r="PS544" s="106"/>
      <c r="PT544" s="106"/>
      <c r="PU544" s="106"/>
      <c r="PV544" s="106"/>
      <c r="PW544" s="106"/>
      <c r="PX544" s="106"/>
      <c r="PY544" s="106"/>
      <c r="PZ544" s="106"/>
      <c r="QA544" s="106"/>
      <c r="QB544" s="106"/>
      <c r="QC544" s="106"/>
      <c r="QD544" s="106"/>
      <c r="QE544" s="106"/>
      <c r="QF544" s="106"/>
      <c r="QG544" s="106"/>
      <c r="QH544" s="106"/>
      <c r="QI544" s="106"/>
      <c r="QJ544" s="106"/>
      <c r="QK544" s="106"/>
      <c r="QL544" s="106"/>
      <c r="QM544" s="106"/>
      <c r="QN544" s="106"/>
      <c r="QO544" s="106"/>
      <c r="QP544" s="106"/>
      <c r="QQ544" s="106"/>
      <c r="QR544" s="106"/>
      <c r="QS544" s="106"/>
      <c r="QT544" s="106"/>
      <c r="QU544" s="106"/>
      <c r="QV544" s="106"/>
      <c r="QW544" s="106"/>
      <c r="QX544" s="106"/>
      <c r="QY544" s="106"/>
      <c r="QZ544" s="106"/>
      <c r="RA544" s="106"/>
      <c r="RB544" s="106"/>
      <c r="RC544" s="106"/>
      <c r="RD544" s="106"/>
      <c r="RE544" s="106"/>
      <c r="RF544" s="106"/>
      <c r="RG544" s="106"/>
      <c r="RH544" s="106"/>
      <c r="RI544" s="106"/>
      <c r="RJ544" s="106"/>
      <c r="RK544" s="106"/>
      <c r="RL544" s="106"/>
      <c r="RM544" s="106"/>
      <c r="RN544" s="106"/>
      <c r="RO544" s="106"/>
      <c r="RP544" s="106"/>
      <c r="RQ544" s="106"/>
      <c r="RR544" s="106"/>
    </row>
    <row r="545" spans="1:486" x14ac:dyDescent="0.3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14"/>
      <c r="Q545" s="114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06"/>
      <c r="EZ545" s="106"/>
      <c r="FA545" s="106"/>
      <c r="FB545" s="106"/>
      <c r="FC545" s="106"/>
      <c r="FD545" s="106"/>
      <c r="FE545" s="106"/>
      <c r="FF545" s="106"/>
      <c r="FG545" s="106"/>
      <c r="FH545" s="106"/>
      <c r="FI545" s="106"/>
      <c r="FJ545" s="106"/>
      <c r="FK545" s="106"/>
      <c r="FL545" s="106"/>
      <c r="FM545" s="106"/>
      <c r="FN545" s="106"/>
      <c r="FO545" s="106"/>
      <c r="FP545" s="106"/>
      <c r="FQ545" s="106"/>
      <c r="FR545" s="106"/>
      <c r="FS545" s="106"/>
      <c r="FT545" s="106"/>
      <c r="FU545" s="106"/>
      <c r="FV545" s="106"/>
      <c r="FW545" s="106"/>
      <c r="FX545" s="106"/>
      <c r="FY545" s="106"/>
      <c r="FZ545" s="106"/>
      <c r="GA545" s="106"/>
      <c r="GB545" s="106"/>
      <c r="GC545" s="106"/>
      <c r="GD545" s="106"/>
      <c r="GE545" s="106"/>
      <c r="GF545" s="106"/>
      <c r="GG545" s="106"/>
      <c r="GH545" s="106"/>
      <c r="GI545" s="106"/>
      <c r="GJ545" s="106"/>
      <c r="GK545" s="106"/>
      <c r="GL545" s="106"/>
      <c r="GM545" s="106"/>
      <c r="GN545" s="106"/>
      <c r="GO545" s="106"/>
      <c r="GP545" s="106"/>
      <c r="GQ545" s="106"/>
      <c r="GR545" s="106"/>
      <c r="GS545" s="106"/>
      <c r="GT545" s="106"/>
      <c r="GU545" s="106"/>
      <c r="GV545" s="106"/>
      <c r="GW545" s="106"/>
      <c r="GX545" s="106"/>
      <c r="GY545" s="106"/>
      <c r="GZ545" s="106"/>
      <c r="HA545" s="106"/>
      <c r="HB545" s="106"/>
      <c r="HC545" s="106"/>
      <c r="HD545" s="106"/>
      <c r="HE545" s="106"/>
      <c r="HF545" s="106"/>
      <c r="HG545" s="106"/>
      <c r="HH545" s="106"/>
      <c r="HI545" s="106"/>
      <c r="HJ545" s="106"/>
      <c r="HK545" s="106"/>
      <c r="HL545" s="106"/>
      <c r="HM545" s="106"/>
      <c r="HN545" s="106"/>
      <c r="HO545" s="106"/>
      <c r="HP545" s="106"/>
      <c r="HQ545" s="106"/>
      <c r="HR545" s="106"/>
      <c r="HS545" s="106"/>
      <c r="HT545" s="106"/>
      <c r="HU545" s="106"/>
      <c r="HV545" s="106"/>
      <c r="HW545" s="106"/>
      <c r="HX545" s="106"/>
      <c r="HY545" s="106"/>
      <c r="HZ545" s="106"/>
      <c r="IA545" s="106"/>
      <c r="IB545" s="106"/>
      <c r="IC545" s="106"/>
      <c r="ID545" s="106"/>
      <c r="IE545" s="106"/>
      <c r="IF545" s="106"/>
      <c r="IG545" s="106"/>
      <c r="IH545" s="106"/>
      <c r="II545" s="106"/>
      <c r="IJ545" s="106"/>
      <c r="IK545" s="106"/>
      <c r="IL545" s="106"/>
      <c r="IM545" s="106"/>
      <c r="IN545" s="106"/>
      <c r="IO545" s="106"/>
      <c r="IP545" s="106"/>
      <c r="IQ545" s="106"/>
      <c r="IR545" s="106"/>
      <c r="IS545" s="106"/>
      <c r="IT545" s="106"/>
      <c r="IU545" s="106"/>
      <c r="IV545" s="106"/>
      <c r="IW545" s="106"/>
      <c r="IX545" s="106"/>
      <c r="IY545" s="106"/>
      <c r="IZ545" s="106"/>
      <c r="JA545" s="106"/>
      <c r="JB545" s="106"/>
      <c r="JC545" s="106"/>
      <c r="JD545" s="106"/>
      <c r="JE545" s="106"/>
      <c r="JF545" s="106"/>
      <c r="JG545" s="106"/>
      <c r="JH545" s="106"/>
      <c r="JI545" s="106"/>
      <c r="JJ545" s="106"/>
      <c r="JK545" s="106"/>
      <c r="JL545" s="106"/>
      <c r="JM545" s="106"/>
      <c r="JN545" s="106"/>
      <c r="JO545" s="106"/>
      <c r="JP545" s="106"/>
      <c r="JQ545" s="106"/>
      <c r="JR545" s="106"/>
      <c r="JS545" s="106"/>
      <c r="JT545" s="106"/>
      <c r="JU545" s="106"/>
      <c r="JV545" s="106"/>
      <c r="JW545" s="106"/>
      <c r="JX545" s="106"/>
      <c r="JY545" s="106"/>
      <c r="JZ545" s="106"/>
      <c r="KA545" s="106"/>
      <c r="KB545" s="106"/>
      <c r="KC545" s="106"/>
      <c r="KD545" s="106"/>
      <c r="KE545" s="106"/>
      <c r="KF545" s="106"/>
      <c r="KG545" s="106"/>
      <c r="KH545" s="106"/>
      <c r="KI545" s="106"/>
      <c r="KJ545" s="106"/>
      <c r="KK545" s="106"/>
      <c r="KL545" s="106"/>
      <c r="KM545" s="106"/>
      <c r="KN545" s="106"/>
      <c r="KO545" s="106"/>
      <c r="KP545" s="106"/>
      <c r="KQ545" s="106"/>
      <c r="KR545" s="106"/>
      <c r="KS545" s="106"/>
      <c r="KT545" s="106"/>
      <c r="KU545" s="106"/>
      <c r="KV545" s="106"/>
      <c r="KW545" s="106"/>
      <c r="KX545" s="106"/>
      <c r="KY545" s="106"/>
      <c r="KZ545" s="106"/>
      <c r="LA545" s="106"/>
      <c r="LB545" s="106"/>
      <c r="LC545" s="106"/>
      <c r="LD545" s="106"/>
      <c r="LE545" s="106"/>
      <c r="LF545" s="106"/>
      <c r="LG545" s="106"/>
      <c r="LH545" s="106"/>
      <c r="LI545" s="106"/>
      <c r="LJ545" s="106"/>
      <c r="LK545" s="106"/>
      <c r="LL545" s="106"/>
      <c r="LM545" s="106"/>
      <c r="LN545" s="106"/>
      <c r="LO545" s="106"/>
      <c r="LP545" s="106"/>
      <c r="LQ545" s="106"/>
      <c r="LR545" s="106"/>
      <c r="LS545" s="106"/>
      <c r="LT545" s="106"/>
      <c r="LU545" s="106"/>
      <c r="LV545" s="106"/>
      <c r="LW545" s="106"/>
      <c r="LX545" s="106"/>
      <c r="LY545" s="106"/>
      <c r="LZ545" s="106"/>
      <c r="MA545" s="106"/>
      <c r="MB545" s="106"/>
      <c r="MC545" s="106"/>
      <c r="MD545" s="106"/>
      <c r="ME545" s="106"/>
      <c r="MF545" s="106"/>
      <c r="MG545" s="106"/>
      <c r="MH545" s="106"/>
      <c r="MI545" s="106"/>
      <c r="MJ545" s="106"/>
      <c r="MK545" s="106"/>
      <c r="ML545" s="106"/>
      <c r="MM545" s="106"/>
      <c r="MN545" s="106"/>
      <c r="MO545" s="106"/>
      <c r="MP545" s="106"/>
      <c r="MQ545" s="106"/>
      <c r="MR545" s="106"/>
      <c r="MS545" s="106"/>
      <c r="MT545" s="106"/>
      <c r="MU545" s="106"/>
      <c r="MV545" s="106"/>
      <c r="MW545" s="106"/>
      <c r="MX545" s="106"/>
      <c r="MY545" s="106"/>
      <c r="MZ545" s="106"/>
      <c r="NA545" s="106"/>
      <c r="NB545" s="106"/>
      <c r="NC545" s="106"/>
      <c r="ND545" s="106"/>
      <c r="NE545" s="106"/>
      <c r="NF545" s="106"/>
      <c r="NG545" s="106"/>
      <c r="NH545" s="106"/>
      <c r="NI545" s="106"/>
      <c r="NJ545" s="106"/>
      <c r="NK545" s="106"/>
      <c r="NL545" s="106"/>
      <c r="NM545" s="106"/>
      <c r="NN545" s="106"/>
      <c r="NO545" s="106"/>
      <c r="NP545" s="106"/>
      <c r="NQ545" s="106"/>
      <c r="NR545" s="106"/>
      <c r="NS545" s="106"/>
      <c r="NT545" s="106"/>
      <c r="NU545" s="106"/>
      <c r="NV545" s="106"/>
      <c r="NW545" s="106"/>
      <c r="NX545" s="106"/>
      <c r="NY545" s="106"/>
      <c r="NZ545" s="106"/>
      <c r="OA545" s="106"/>
      <c r="OB545" s="106"/>
      <c r="OC545" s="106"/>
      <c r="OD545" s="106"/>
      <c r="OE545" s="106"/>
      <c r="OF545" s="106"/>
      <c r="OG545" s="106"/>
      <c r="OH545" s="106"/>
      <c r="OI545" s="106"/>
      <c r="OJ545" s="106"/>
      <c r="OK545" s="106"/>
      <c r="OL545" s="106"/>
      <c r="OM545" s="106"/>
      <c r="ON545" s="106"/>
      <c r="OO545" s="106"/>
      <c r="OP545" s="106"/>
      <c r="OQ545" s="106"/>
      <c r="OR545" s="106"/>
      <c r="OS545" s="106"/>
      <c r="OT545" s="106"/>
      <c r="OU545" s="106"/>
      <c r="OV545" s="106"/>
      <c r="OW545" s="106"/>
      <c r="OX545" s="106"/>
      <c r="OY545" s="106"/>
      <c r="OZ545" s="106"/>
      <c r="PA545" s="106"/>
      <c r="PB545" s="106"/>
      <c r="PC545" s="106"/>
      <c r="PD545" s="106"/>
      <c r="PE545" s="106"/>
      <c r="PF545" s="106"/>
      <c r="PG545" s="106"/>
      <c r="PH545" s="106"/>
      <c r="PI545" s="106"/>
      <c r="PJ545" s="106"/>
      <c r="PK545" s="106"/>
      <c r="PL545" s="106"/>
      <c r="PM545" s="106"/>
      <c r="PN545" s="106"/>
      <c r="PO545" s="106"/>
      <c r="PP545" s="106"/>
      <c r="PQ545" s="106"/>
      <c r="PR545" s="106"/>
      <c r="PS545" s="106"/>
      <c r="PT545" s="106"/>
      <c r="PU545" s="106"/>
      <c r="PV545" s="106"/>
      <c r="PW545" s="106"/>
      <c r="PX545" s="106"/>
      <c r="PY545" s="106"/>
      <c r="PZ545" s="106"/>
      <c r="QA545" s="106"/>
      <c r="QB545" s="106"/>
      <c r="QC545" s="106"/>
      <c r="QD545" s="106"/>
      <c r="QE545" s="106"/>
      <c r="QF545" s="106"/>
      <c r="QG545" s="106"/>
      <c r="QH545" s="106"/>
      <c r="QI545" s="106"/>
      <c r="QJ545" s="106"/>
      <c r="QK545" s="106"/>
      <c r="QL545" s="106"/>
      <c r="QM545" s="106"/>
      <c r="QN545" s="106"/>
      <c r="QO545" s="106"/>
      <c r="QP545" s="106"/>
      <c r="QQ545" s="106"/>
      <c r="QR545" s="106"/>
      <c r="QS545" s="106"/>
      <c r="QT545" s="106"/>
      <c r="QU545" s="106"/>
      <c r="QV545" s="106"/>
      <c r="QW545" s="106"/>
      <c r="QX545" s="106"/>
      <c r="QY545" s="106"/>
      <c r="QZ545" s="106"/>
      <c r="RA545" s="106"/>
      <c r="RB545" s="106"/>
      <c r="RC545" s="106"/>
      <c r="RD545" s="106"/>
      <c r="RE545" s="106"/>
      <c r="RF545" s="106"/>
      <c r="RG545" s="106"/>
      <c r="RH545" s="106"/>
      <c r="RI545" s="106"/>
      <c r="RJ545" s="106"/>
      <c r="RK545" s="106"/>
      <c r="RL545" s="106"/>
      <c r="RM545" s="106"/>
      <c r="RN545" s="106"/>
      <c r="RO545" s="106"/>
      <c r="RP545" s="106"/>
      <c r="RQ545" s="106"/>
      <c r="RR545" s="106"/>
    </row>
    <row r="546" spans="1:486" x14ac:dyDescent="0.3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14"/>
      <c r="Q546" s="114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06"/>
      <c r="EZ546" s="106"/>
      <c r="FA546" s="106"/>
      <c r="FB546" s="106"/>
      <c r="FC546" s="106"/>
      <c r="FD546" s="106"/>
      <c r="FE546" s="106"/>
      <c r="FF546" s="106"/>
      <c r="FG546" s="106"/>
      <c r="FH546" s="106"/>
      <c r="FI546" s="106"/>
      <c r="FJ546" s="106"/>
      <c r="FK546" s="106"/>
      <c r="FL546" s="106"/>
      <c r="FM546" s="106"/>
      <c r="FN546" s="106"/>
      <c r="FO546" s="106"/>
      <c r="FP546" s="106"/>
      <c r="FQ546" s="106"/>
      <c r="FR546" s="106"/>
      <c r="FS546" s="106"/>
      <c r="FT546" s="106"/>
      <c r="FU546" s="106"/>
      <c r="FV546" s="106"/>
      <c r="FW546" s="106"/>
      <c r="FX546" s="106"/>
      <c r="FY546" s="106"/>
      <c r="FZ546" s="106"/>
      <c r="GA546" s="106"/>
      <c r="GB546" s="106"/>
      <c r="GC546" s="106"/>
      <c r="GD546" s="106"/>
      <c r="GE546" s="106"/>
      <c r="GF546" s="106"/>
      <c r="GG546" s="106"/>
      <c r="GH546" s="106"/>
      <c r="GI546" s="106"/>
      <c r="GJ546" s="106"/>
      <c r="GK546" s="106"/>
      <c r="GL546" s="106"/>
      <c r="GM546" s="106"/>
      <c r="GN546" s="106"/>
      <c r="GO546" s="106"/>
      <c r="GP546" s="106"/>
      <c r="GQ546" s="106"/>
      <c r="GR546" s="106"/>
      <c r="GS546" s="106"/>
      <c r="GT546" s="106"/>
      <c r="GU546" s="106"/>
      <c r="GV546" s="106"/>
      <c r="GW546" s="106"/>
      <c r="GX546" s="106"/>
      <c r="GY546" s="106"/>
      <c r="GZ546" s="106"/>
      <c r="HA546" s="106"/>
      <c r="HB546" s="106"/>
      <c r="HC546" s="106"/>
      <c r="HD546" s="106"/>
      <c r="HE546" s="106"/>
      <c r="HF546" s="106"/>
      <c r="HG546" s="106"/>
      <c r="HH546" s="106"/>
      <c r="HI546" s="106"/>
      <c r="HJ546" s="106"/>
      <c r="HK546" s="106"/>
      <c r="HL546" s="106"/>
      <c r="HM546" s="106"/>
      <c r="HN546" s="106"/>
      <c r="HO546" s="106"/>
      <c r="HP546" s="106"/>
      <c r="HQ546" s="106"/>
      <c r="HR546" s="106"/>
      <c r="HS546" s="106"/>
      <c r="HT546" s="106"/>
      <c r="HU546" s="106"/>
      <c r="HV546" s="106"/>
      <c r="HW546" s="106"/>
      <c r="HX546" s="106"/>
      <c r="HY546" s="106"/>
      <c r="HZ546" s="106"/>
      <c r="IA546" s="106"/>
      <c r="IB546" s="106"/>
      <c r="IC546" s="106"/>
      <c r="ID546" s="106"/>
      <c r="IE546" s="106"/>
      <c r="IF546" s="106"/>
      <c r="IG546" s="106"/>
      <c r="IH546" s="106"/>
      <c r="II546" s="106"/>
      <c r="IJ546" s="106"/>
      <c r="IK546" s="106"/>
      <c r="IL546" s="106"/>
      <c r="IM546" s="106"/>
      <c r="IN546" s="106"/>
      <c r="IO546" s="106"/>
      <c r="IP546" s="106"/>
      <c r="IQ546" s="106"/>
      <c r="IR546" s="106"/>
      <c r="IS546" s="106"/>
      <c r="IT546" s="106"/>
      <c r="IU546" s="106"/>
      <c r="IV546" s="106"/>
      <c r="IW546" s="106"/>
      <c r="IX546" s="106"/>
      <c r="IY546" s="106"/>
      <c r="IZ546" s="106"/>
      <c r="JA546" s="106"/>
      <c r="JB546" s="106"/>
      <c r="JC546" s="106"/>
      <c r="JD546" s="106"/>
      <c r="JE546" s="106"/>
      <c r="JF546" s="106"/>
      <c r="JG546" s="106"/>
      <c r="JH546" s="106"/>
      <c r="JI546" s="106"/>
      <c r="JJ546" s="106"/>
      <c r="JK546" s="106"/>
      <c r="JL546" s="106"/>
      <c r="JM546" s="106"/>
      <c r="JN546" s="106"/>
      <c r="JO546" s="106"/>
      <c r="JP546" s="106"/>
      <c r="JQ546" s="106"/>
      <c r="JR546" s="106"/>
      <c r="JS546" s="106"/>
      <c r="JT546" s="106"/>
      <c r="JU546" s="106"/>
      <c r="JV546" s="106"/>
      <c r="JW546" s="106"/>
      <c r="JX546" s="106"/>
      <c r="JY546" s="106"/>
      <c r="JZ546" s="106"/>
      <c r="KA546" s="106"/>
      <c r="KB546" s="106"/>
      <c r="KC546" s="106"/>
      <c r="KD546" s="106"/>
      <c r="KE546" s="106"/>
      <c r="KF546" s="106"/>
      <c r="KG546" s="106"/>
      <c r="KH546" s="106"/>
      <c r="KI546" s="106"/>
      <c r="KJ546" s="106"/>
      <c r="KK546" s="106"/>
      <c r="KL546" s="106"/>
      <c r="KM546" s="106"/>
      <c r="KN546" s="106"/>
      <c r="KO546" s="106"/>
      <c r="KP546" s="106"/>
      <c r="KQ546" s="106"/>
      <c r="KR546" s="106"/>
      <c r="KS546" s="106"/>
      <c r="KT546" s="106"/>
      <c r="KU546" s="106"/>
      <c r="KV546" s="106"/>
      <c r="KW546" s="106"/>
      <c r="KX546" s="106"/>
      <c r="KY546" s="106"/>
      <c r="KZ546" s="106"/>
      <c r="LA546" s="106"/>
      <c r="LB546" s="106"/>
      <c r="LC546" s="106"/>
      <c r="LD546" s="106"/>
      <c r="LE546" s="106"/>
      <c r="LF546" s="106"/>
      <c r="LG546" s="106"/>
      <c r="LH546" s="106"/>
      <c r="LI546" s="106"/>
      <c r="LJ546" s="106"/>
      <c r="LK546" s="106"/>
      <c r="LL546" s="106"/>
      <c r="LM546" s="106"/>
      <c r="LN546" s="106"/>
      <c r="LO546" s="106"/>
      <c r="LP546" s="106"/>
      <c r="LQ546" s="106"/>
      <c r="LR546" s="106"/>
      <c r="LS546" s="106"/>
      <c r="LT546" s="106"/>
      <c r="LU546" s="106"/>
      <c r="LV546" s="106"/>
      <c r="LW546" s="106"/>
      <c r="LX546" s="106"/>
      <c r="LY546" s="106"/>
      <c r="LZ546" s="106"/>
      <c r="MA546" s="106"/>
      <c r="MB546" s="106"/>
      <c r="MC546" s="106"/>
      <c r="MD546" s="106"/>
      <c r="ME546" s="106"/>
      <c r="MF546" s="106"/>
      <c r="MG546" s="106"/>
      <c r="MH546" s="106"/>
      <c r="MI546" s="106"/>
      <c r="MJ546" s="106"/>
      <c r="MK546" s="106"/>
      <c r="ML546" s="106"/>
      <c r="MM546" s="106"/>
      <c r="MN546" s="106"/>
      <c r="MO546" s="106"/>
      <c r="MP546" s="106"/>
      <c r="MQ546" s="106"/>
      <c r="MR546" s="106"/>
      <c r="MS546" s="106"/>
      <c r="MT546" s="106"/>
      <c r="MU546" s="106"/>
      <c r="MV546" s="106"/>
      <c r="MW546" s="106"/>
      <c r="MX546" s="106"/>
      <c r="MY546" s="106"/>
      <c r="MZ546" s="106"/>
      <c r="NA546" s="106"/>
      <c r="NB546" s="106"/>
      <c r="NC546" s="106"/>
      <c r="ND546" s="106"/>
      <c r="NE546" s="106"/>
      <c r="NF546" s="106"/>
      <c r="NG546" s="106"/>
      <c r="NH546" s="106"/>
      <c r="NI546" s="106"/>
      <c r="NJ546" s="106"/>
      <c r="NK546" s="106"/>
      <c r="NL546" s="106"/>
      <c r="NM546" s="106"/>
      <c r="NN546" s="106"/>
      <c r="NO546" s="106"/>
      <c r="NP546" s="106"/>
      <c r="NQ546" s="106"/>
      <c r="NR546" s="106"/>
      <c r="NS546" s="106"/>
      <c r="NT546" s="106"/>
      <c r="NU546" s="106"/>
      <c r="NV546" s="106"/>
      <c r="NW546" s="106"/>
      <c r="NX546" s="106"/>
      <c r="NY546" s="106"/>
      <c r="NZ546" s="106"/>
      <c r="OA546" s="106"/>
      <c r="OB546" s="106"/>
      <c r="OC546" s="106"/>
      <c r="OD546" s="106"/>
      <c r="OE546" s="106"/>
      <c r="OF546" s="106"/>
      <c r="OG546" s="106"/>
      <c r="OH546" s="106"/>
      <c r="OI546" s="106"/>
      <c r="OJ546" s="106"/>
      <c r="OK546" s="106"/>
      <c r="OL546" s="106"/>
      <c r="OM546" s="106"/>
      <c r="ON546" s="106"/>
      <c r="OO546" s="106"/>
      <c r="OP546" s="106"/>
      <c r="OQ546" s="106"/>
      <c r="OR546" s="106"/>
      <c r="OS546" s="106"/>
      <c r="OT546" s="106"/>
      <c r="OU546" s="106"/>
      <c r="OV546" s="106"/>
      <c r="OW546" s="106"/>
      <c r="OX546" s="106"/>
      <c r="OY546" s="106"/>
      <c r="OZ546" s="106"/>
      <c r="PA546" s="106"/>
      <c r="PB546" s="106"/>
      <c r="PC546" s="106"/>
      <c r="PD546" s="106"/>
      <c r="PE546" s="106"/>
      <c r="PF546" s="106"/>
      <c r="PG546" s="106"/>
      <c r="PH546" s="106"/>
      <c r="PI546" s="106"/>
      <c r="PJ546" s="106"/>
      <c r="PK546" s="106"/>
      <c r="PL546" s="106"/>
      <c r="PM546" s="106"/>
      <c r="PN546" s="106"/>
      <c r="PO546" s="106"/>
      <c r="PP546" s="106"/>
      <c r="PQ546" s="106"/>
      <c r="PR546" s="106"/>
      <c r="PS546" s="106"/>
      <c r="PT546" s="106"/>
      <c r="PU546" s="106"/>
      <c r="PV546" s="106"/>
      <c r="PW546" s="106"/>
      <c r="PX546" s="106"/>
      <c r="PY546" s="106"/>
      <c r="PZ546" s="106"/>
      <c r="QA546" s="106"/>
      <c r="QB546" s="106"/>
      <c r="QC546" s="106"/>
      <c r="QD546" s="106"/>
      <c r="QE546" s="106"/>
      <c r="QF546" s="106"/>
      <c r="QG546" s="106"/>
      <c r="QH546" s="106"/>
      <c r="QI546" s="106"/>
      <c r="QJ546" s="106"/>
      <c r="QK546" s="106"/>
      <c r="QL546" s="106"/>
      <c r="QM546" s="106"/>
      <c r="QN546" s="106"/>
      <c r="QO546" s="106"/>
      <c r="QP546" s="106"/>
      <c r="QQ546" s="106"/>
      <c r="QR546" s="106"/>
      <c r="QS546" s="106"/>
      <c r="QT546" s="106"/>
      <c r="QU546" s="106"/>
      <c r="QV546" s="106"/>
      <c r="QW546" s="106"/>
      <c r="QX546" s="106"/>
      <c r="QY546" s="106"/>
      <c r="QZ546" s="106"/>
      <c r="RA546" s="106"/>
      <c r="RB546" s="106"/>
      <c r="RC546" s="106"/>
      <c r="RD546" s="106"/>
      <c r="RE546" s="106"/>
      <c r="RF546" s="106"/>
      <c r="RG546" s="106"/>
      <c r="RH546" s="106"/>
      <c r="RI546" s="106"/>
      <c r="RJ546" s="106"/>
      <c r="RK546" s="106"/>
      <c r="RL546" s="106"/>
      <c r="RM546" s="106"/>
      <c r="RN546" s="106"/>
      <c r="RO546" s="106"/>
      <c r="RP546" s="106"/>
      <c r="RQ546" s="106"/>
      <c r="RR546" s="106"/>
    </row>
    <row r="547" spans="1:486" x14ac:dyDescent="0.3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14"/>
      <c r="Q547" s="114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06"/>
      <c r="EZ547" s="106"/>
      <c r="FA547" s="106"/>
      <c r="FB547" s="106"/>
      <c r="FC547" s="106"/>
      <c r="FD547" s="106"/>
      <c r="FE547" s="106"/>
      <c r="FF547" s="106"/>
      <c r="FG547" s="106"/>
      <c r="FH547" s="106"/>
      <c r="FI547" s="106"/>
      <c r="FJ547" s="106"/>
      <c r="FK547" s="106"/>
      <c r="FL547" s="106"/>
      <c r="FM547" s="106"/>
      <c r="FN547" s="106"/>
      <c r="FO547" s="106"/>
      <c r="FP547" s="106"/>
      <c r="FQ547" s="106"/>
      <c r="FR547" s="106"/>
      <c r="FS547" s="106"/>
      <c r="FT547" s="106"/>
      <c r="FU547" s="106"/>
      <c r="FV547" s="106"/>
      <c r="FW547" s="106"/>
      <c r="FX547" s="106"/>
      <c r="FY547" s="106"/>
      <c r="FZ547" s="106"/>
      <c r="GA547" s="106"/>
      <c r="GB547" s="106"/>
      <c r="GC547" s="106"/>
      <c r="GD547" s="106"/>
      <c r="GE547" s="106"/>
      <c r="GF547" s="106"/>
      <c r="GG547" s="106"/>
      <c r="GH547" s="106"/>
      <c r="GI547" s="106"/>
      <c r="GJ547" s="106"/>
      <c r="GK547" s="106"/>
      <c r="GL547" s="106"/>
      <c r="GM547" s="106"/>
      <c r="GN547" s="106"/>
      <c r="GO547" s="106"/>
      <c r="GP547" s="106"/>
      <c r="GQ547" s="106"/>
      <c r="GR547" s="106"/>
      <c r="GS547" s="106"/>
      <c r="GT547" s="106"/>
      <c r="GU547" s="106"/>
      <c r="GV547" s="106"/>
      <c r="GW547" s="106"/>
      <c r="GX547" s="106"/>
      <c r="GY547" s="106"/>
      <c r="GZ547" s="106"/>
      <c r="HA547" s="106"/>
      <c r="HB547" s="106"/>
      <c r="HC547" s="106"/>
      <c r="HD547" s="106"/>
      <c r="HE547" s="106"/>
      <c r="HF547" s="106"/>
      <c r="HG547" s="106"/>
      <c r="HH547" s="106"/>
      <c r="HI547" s="106"/>
      <c r="HJ547" s="106"/>
      <c r="HK547" s="106"/>
      <c r="HL547" s="106"/>
      <c r="HM547" s="106"/>
      <c r="HN547" s="106"/>
      <c r="HO547" s="106"/>
      <c r="HP547" s="106"/>
      <c r="HQ547" s="106"/>
      <c r="HR547" s="106"/>
      <c r="HS547" s="106"/>
      <c r="HT547" s="106"/>
      <c r="HU547" s="106"/>
      <c r="HV547" s="106"/>
      <c r="HW547" s="106"/>
      <c r="HX547" s="106"/>
      <c r="HY547" s="106"/>
      <c r="HZ547" s="106"/>
      <c r="IA547" s="106"/>
      <c r="IB547" s="106"/>
      <c r="IC547" s="106"/>
      <c r="ID547" s="106"/>
      <c r="IE547" s="106"/>
      <c r="IF547" s="106"/>
      <c r="IG547" s="106"/>
      <c r="IH547" s="106"/>
      <c r="II547" s="106"/>
      <c r="IJ547" s="106"/>
      <c r="IK547" s="106"/>
      <c r="IL547" s="106"/>
      <c r="IM547" s="106"/>
      <c r="IN547" s="106"/>
      <c r="IO547" s="106"/>
      <c r="IP547" s="106"/>
      <c r="IQ547" s="106"/>
      <c r="IR547" s="106"/>
      <c r="IS547" s="106"/>
      <c r="IT547" s="106"/>
      <c r="IU547" s="106"/>
      <c r="IV547" s="106"/>
      <c r="IW547" s="106"/>
      <c r="IX547" s="106"/>
      <c r="IY547" s="106"/>
      <c r="IZ547" s="106"/>
      <c r="JA547" s="106"/>
      <c r="JB547" s="106"/>
      <c r="JC547" s="106"/>
      <c r="JD547" s="106"/>
      <c r="JE547" s="106"/>
      <c r="JF547" s="106"/>
      <c r="JG547" s="106"/>
      <c r="JH547" s="106"/>
      <c r="JI547" s="106"/>
      <c r="JJ547" s="106"/>
      <c r="JK547" s="106"/>
      <c r="JL547" s="106"/>
      <c r="JM547" s="106"/>
      <c r="JN547" s="106"/>
      <c r="JO547" s="106"/>
      <c r="JP547" s="106"/>
      <c r="JQ547" s="106"/>
      <c r="JR547" s="106"/>
      <c r="JS547" s="106"/>
      <c r="JT547" s="106"/>
      <c r="JU547" s="106"/>
      <c r="JV547" s="106"/>
      <c r="JW547" s="106"/>
      <c r="JX547" s="106"/>
      <c r="JY547" s="106"/>
      <c r="JZ547" s="106"/>
      <c r="KA547" s="106"/>
      <c r="KB547" s="106"/>
      <c r="KC547" s="106"/>
      <c r="KD547" s="106"/>
      <c r="KE547" s="106"/>
      <c r="KF547" s="106"/>
      <c r="KG547" s="106"/>
      <c r="KH547" s="106"/>
      <c r="KI547" s="106"/>
      <c r="KJ547" s="106"/>
      <c r="KK547" s="106"/>
      <c r="KL547" s="106"/>
      <c r="KM547" s="106"/>
      <c r="KN547" s="106"/>
      <c r="KO547" s="106"/>
      <c r="KP547" s="106"/>
      <c r="KQ547" s="106"/>
      <c r="KR547" s="106"/>
      <c r="KS547" s="106"/>
      <c r="KT547" s="106"/>
      <c r="KU547" s="106"/>
      <c r="KV547" s="106"/>
      <c r="KW547" s="106"/>
      <c r="KX547" s="106"/>
      <c r="KY547" s="106"/>
      <c r="KZ547" s="106"/>
      <c r="LA547" s="106"/>
      <c r="LB547" s="106"/>
      <c r="LC547" s="106"/>
      <c r="LD547" s="106"/>
      <c r="LE547" s="106"/>
      <c r="LF547" s="106"/>
      <c r="LG547" s="106"/>
      <c r="LH547" s="106"/>
      <c r="LI547" s="106"/>
      <c r="LJ547" s="106"/>
      <c r="LK547" s="106"/>
      <c r="LL547" s="106"/>
      <c r="LM547" s="106"/>
      <c r="LN547" s="106"/>
      <c r="LO547" s="106"/>
      <c r="LP547" s="106"/>
      <c r="LQ547" s="106"/>
      <c r="LR547" s="106"/>
      <c r="LS547" s="106"/>
      <c r="LT547" s="106"/>
      <c r="LU547" s="106"/>
      <c r="LV547" s="106"/>
      <c r="LW547" s="106"/>
      <c r="LX547" s="106"/>
      <c r="LY547" s="106"/>
      <c r="LZ547" s="106"/>
      <c r="MA547" s="106"/>
      <c r="MB547" s="106"/>
      <c r="MC547" s="106"/>
      <c r="MD547" s="106"/>
      <c r="ME547" s="106"/>
      <c r="MF547" s="106"/>
      <c r="MG547" s="106"/>
      <c r="MH547" s="106"/>
      <c r="MI547" s="106"/>
      <c r="MJ547" s="106"/>
      <c r="MK547" s="106"/>
      <c r="ML547" s="106"/>
      <c r="MM547" s="106"/>
      <c r="MN547" s="106"/>
      <c r="MO547" s="106"/>
      <c r="MP547" s="106"/>
      <c r="MQ547" s="106"/>
      <c r="MR547" s="106"/>
      <c r="MS547" s="106"/>
      <c r="MT547" s="106"/>
      <c r="MU547" s="106"/>
      <c r="MV547" s="106"/>
      <c r="MW547" s="106"/>
      <c r="MX547" s="106"/>
      <c r="MY547" s="106"/>
      <c r="MZ547" s="106"/>
      <c r="NA547" s="106"/>
      <c r="NB547" s="106"/>
      <c r="NC547" s="106"/>
      <c r="ND547" s="106"/>
      <c r="NE547" s="106"/>
      <c r="NF547" s="106"/>
      <c r="NG547" s="106"/>
      <c r="NH547" s="106"/>
      <c r="NI547" s="106"/>
      <c r="NJ547" s="106"/>
      <c r="NK547" s="106"/>
      <c r="NL547" s="106"/>
      <c r="NM547" s="106"/>
      <c r="NN547" s="106"/>
      <c r="NO547" s="106"/>
      <c r="NP547" s="106"/>
      <c r="NQ547" s="106"/>
      <c r="NR547" s="106"/>
      <c r="NS547" s="106"/>
      <c r="NT547" s="106"/>
      <c r="NU547" s="106"/>
      <c r="NV547" s="106"/>
      <c r="NW547" s="106"/>
      <c r="NX547" s="106"/>
      <c r="NY547" s="106"/>
      <c r="NZ547" s="106"/>
      <c r="OA547" s="106"/>
      <c r="OB547" s="106"/>
      <c r="OC547" s="106"/>
      <c r="OD547" s="106"/>
      <c r="OE547" s="106"/>
      <c r="OF547" s="106"/>
      <c r="OG547" s="106"/>
      <c r="OH547" s="106"/>
      <c r="OI547" s="106"/>
      <c r="OJ547" s="106"/>
      <c r="OK547" s="106"/>
      <c r="OL547" s="106"/>
      <c r="OM547" s="106"/>
      <c r="ON547" s="106"/>
      <c r="OO547" s="106"/>
      <c r="OP547" s="106"/>
      <c r="OQ547" s="106"/>
      <c r="OR547" s="106"/>
      <c r="OS547" s="106"/>
      <c r="OT547" s="106"/>
      <c r="OU547" s="106"/>
      <c r="OV547" s="106"/>
      <c r="OW547" s="106"/>
      <c r="OX547" s="106"/>
      <c r="OY547" s="106"/>
      <c r="OZ547" s="106"/>
      <c r="PA547" s="106"/>
      <c r="PB547" s="106"/>
      <c r="PC547" s="106"/>
      <c r="PD547" s="106"/>
      <c r="PE547" s="106"/>
      <c r="PF547" s="106"/>
      <c r="PG547" s="106"/>
      <c r="PH547" s="106"/>
      <c r="PI547" s="106"/>
      <c r="PJ547" s="106"/>
      <c r="PK547" s="106"/>
      <c r="PL547" s="106"/>
      <c r="PM547" s="106"/>
      <c r="PN547" s="106"/>
      <c r="PO547" s="106"/>
      <c r="PP547" s="106"/>
      <c r="PQ547" s="106"/>
      <c r="PR547" s="106"/>
      <c r="PS547" s="106"/>
      <c r="PT547" s="106"/>
      <c r="PU547" s="106"/>
      <c r="PV547" s="106"/>
      <c r="PW547" s="106"/>
      <c r="PX547" s="106"/>
      <c r="PY547" s="106"/>
      <c r="PZ547" s="106"/>
      <c r="QA547" s="106"/>
      <c r="QB547" s="106"/>
      <c r="QC547" s="106"/>
      <c r="QD547" s="106"/>
      <c r="QE547" s="106"/>
      <c r="QF547" s="106"/>
      <c r="QG547" s="106"/>
      <c r="QH547" s="106"/>
      <c r="QI547" s="106"/>
      <c r="QJ547" s="106"/>
      <c r="QK547" s="106"/>
      <c r="QL547" s="106"/>
      <c r="QM547" s="106"/>
      <c r="QN547" s="106"/>
      <c r="QO547" s="106"/>
      <c r="QP547" s="106"/>
      <c r="QQ547" s="106"/>
      <c r="QR547" s="106"/>
      <c r="QS547" s="106"/>
      <c r="QT547" s="106"/>
      <c r="QU547" s="106"/>
      <c r="QV547" s="106"/>
      <c r="QW547" s="106"/>
      <c r="QX547" s="106"/>
      <c r="QY547" s="106"/>
      <c r="QZ547" s="106"/>
      <c r="RA547" s="106"/>
      <c r="RB547" s="106"/>
      <c r="RC547" s="106"/>
      <c r="RD547" s="106"/>
      <c r="RE547" s="106"/>
      <c r="RF547" s="106"/>
      <c r="RG547" s="106"/>
      <c r="RH547" s="106"/>
      <c r="RI547" s="106"/>
      <c r="RJ547" s="106"/>
      <c r="RK547" s="106"/>
      <c r="RL547" s="106"/>
      <c r="RM547" s="106"/>
      <c r="RN547" s="106"/>
      <c r="RO547" s="106"/>
      <c r="RP547" s="106"/>
      <c r="RQ547" s="106"/>
      <c r="RR547" s="106"/>
    </row>
    <row r="548" spans="1:486" x14ac:dyDescent="0.3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14"/>
      <c r="Q548" s="114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06"/>
      <c r="EZ548" s="106"/>
      <c r="FA548" s="106"/>
      <c r="FB548" s="106"/>
      <c r="FC548" s="106"/>
      <c r="FD548" s="106"/>
      <c r="FE548" s="106"/>
      <c r="FF548" s="106"/>
      <c r="FG548" s="106"/>
      <c r="FH548" s="106"/>
      <c r="FI548" s="106"/>
      <c r="FJ548" s="106"/>
      <c r="FK548" s="106"/>
      <c r="FL548" s="106"/>
      <c r="FM548" s="106"/>
      <c r="FN548" s="106"/>
      <c r="FO548" s="106"/>
      <c r="FP548" s="106"/>
      <c r="FQ548" s="106"/>
      <c r="FR548" s="106"/>
      <c r="FS548" s="106"/>
      <c r="FT548" s="106"/>
      <c r="FU548" s="106"/>
      <c r="FV548" s="106"/>
      <c r="FW548" s="106"/>
      <c r="FX548" s="106"/>
      <c r="FY548" s="106"/>
      <c r="FZ548" s="106"/>
      <c r="GA548" s="106"/>
      <c r="GB548" s="106"/>
      <c r="GC548" s="106"/>
      <c r="GD548" s="106"/>
      <c r="GE548" s="106"/>
      <c r="GF548" s="106"/>
      <c r="GG548" s="106"/>
      <c r="GH548" s="106"/>
      <c r="GI548" s="106"/>
      <c r="GJ548" s="106"/>
      <c r="GK548" s="106"/>
      <c r="GL548" s="106"/>
      <c r="GM548" s="106"/>
      <c r="GN548" s="106"/>
      <c r="GO548" s="106"/>
      <c r="GP548" s="106"/>
      <c r="GQ548" s="106"/>
      <c r="GR548" s="106"/>
      <c r="GS548" s="106"/>
      <c r="GT548" s="106"/>
      <c r="GU548" s="106"/>
      <c r="GV548" s="106"/>
      <c r="GW548" s="106"/>
      <c r="GX548" s="106"/>
      <c r="GY548" s="106"/>
      <c r="GZ548" s="106"/>
      <c r="HA548" s="106"/>
      <c r="HB548" s="106"/>
      <c r="HC548" s="106"/>
      <c r="HD548" s="106"/>
      <c r="HE548" s="106"/>
      <c r="HF548" s="106"/>
      <c r="HG548" s="106"/>
      <c r="HH548" s="106"/>
      <c r="HI548" s="106"/>
      <c r="HJ548" s="106"/>
      <c r="HK548" s="106"/>
      <c r="HL548" s="106"/>
      <c r="HM548" s="106"/>
      <c r="HN548" s="106"/>
      <c r="HO548" s="106"/>
      <c r="HP548" s="106"/>
      <c r="HQ548" s="106"/>
      <c r="HR548" s="106"/>
      <c r="HS548" s="106"/>
      <c r="HT548" s="106"/>
      <c r="HU548" s="106"/>
      <c r="HV548" s="106"/>
      <c r="HW548" s="106"/>
      <c r="HX548" s="106"/>
      <c r="HY548" s="106"/>
      <c r="HZ548" s="106"/>
      <c r="IA548" s="106"/>
      <c r="IB548" s="106"/>
      <c r="IC548" s="106"/>
      <c r="ID548" s="106"/>
      <c r="IE548" s="106"/>
      <c r="IF548" s="106"/>
      <c r="IG548" s="106"/>
      <c r="IH548" s="106"/>
      <c r="II548" s="106"/>
      <c r="IJ548" s="106"/>
      <c r="IK548" s="106"/>
      <c r="IL548" s="106"/>
      <c r="IM548" s="106"/>
      <c r="IN548" s="106"/>
      <c r="IO548" s="106"/>
      <c r="IP548" s="106"/>
      <c r="IQ548" s="106"/>
      <c r="IR548" s="106"/>
      <c r="IS548" s="106"/>
      <c r="IT548" s="106"/>
      <c r="IU548" s="106"/>
      <c r="IV548" s="106"/>
      <c r="IW548" s="106"/>
      <c r="IX548" s="106"/>
      <c r="IY548" s="106"/>
      <c r="IZ548" s="106"/>
      <c r="JA548" s="106"/>
      <c r="JB548" s="106"/>
      <c r="JC548" s="106"/>
      <c r="JD548" s="106"/>
      <c r="JE548" s="106"/>
      <c r="JF548" s="106"/>
      <c r="JG548" s="106"/>
      <c r="JH548" s="106"/>
      <c r="JI548" s="106"/>
      <c r="JJ548" s="106"/>
      <c r="JK548" s="106"/>
      <c r="JL548" s="106"/>
      <c r="JM548" s="106"/>
      <c r="JN548" s="106"/>
      <c r="JO548" s="106"/>
      <c r="JP548" s="106"/>
      <c r="JQ548" s="106"/>
      <c r="JR548" s="106"/>
      <c r="JS548" s="106"/>
      <c r="JT548" s="106"/>
      <c r="JU548" s="106"/>
      <c r="JV548" s="106"/>
      <c r="JW548" s="106"/>
      <c r="JX548" s="106"/>
      <c r="JY548" s="106"/>
      <c r="JZ548" s="106"/>
      <c r="KA548" s="106"/>
      <c r="KB548" s="106"/>
      <c r="KC548" s="106"/>
      <c r="KD548" s="106"/>
      <c r="KE548" s="106"/>
      <c r="KF548" s="106"/>
      <c r="KG548" s="106"/>
      <c r="KH548" s="106"/>
      <c r="KI548" s="106"/>
      <c r="KJ548" s="106"/>
      <c r="KK548" s="106"/>
      <c r="KL548" s="106"/>
      <c r="KM548" s="106"/>
      <c r="KN548" s="106"/>
      <c r="KO548" s="106"/>
      <c r="KP548" s="106"/>
      <c r="KQ548" s="106"/>
      <c r="KR548" s="106"/>
      <c r="KS548" s="106"/>
      <c r="KT548" s="106"/>
      <c r="KU548" s="106"/>
      <c r="KV548" s="106"/>
      <c r="KW548" s="106"/>
      <c r="KX548" s="106"/>
      <c r="KY548" s="106"/>
      <c r="KZ548" s="106"/>
      <c r="LA548" s="106"/>
      <c r="LB548" s="106"/>
      <c r="LC548" s="106"/>
      <c r="LD548" s="106"/>
      <c r="LE548" s="106"/>
      <c r="LF548" s="106"/>
      <c r="LG548" s="106"/>
      <c r="LH548" s="106"/>
      <c r="LI548" s="106"/>
      <c r="LJ548" s="106"/>
      <c r="LK548" s="106"/>
      <c r="LL548" s="106"/>
      <c r="LM548" s="106"/>
      <c r="LN548" s="106"/>
      <c r="LO548" s="106"/>
      <c r="LP548" s="106"/>
      <c r="LQ548" s="106"/>
      <c r="LR548" s="106"/>
      <c r="LS548" s="106"/>
      <c r="LT548" s="106"/>
      <c r="LU548" s="106"/>
      <c r="LV548" s="106"/>
      <c r="LW548" s="106"/>
      <c r="LX548" s="106"/>
      <c r="LY548" s="106"/>
      <c r="LZ548" s="106"/>
      <c r="MA548" s="106"/>
      <c r="MB548" s="106"/>
      <c r="MC548" s="106"/>
      <c r="MD548" s="106"/>
      <c r="ME548" s="106"/>
      <c r="MF548" s="106"/>
      <c r="MG548" s="106"/>
      <c r="MH548" s="106"/>
      <c r="MI548" s="106"/>
      <c r="MJ548" s="106"/>
      <c r="MK548" s="106"/>
      <c r="ML548" s="106"/>
      <c r="MM548" s="106"/>
      <c r="MN548" s="106"/>
      <c r="MO548" s="106"/>
      <c r="MP548" s="106"/>
      <c r="MQ548" s="106"/>
      <c r="MR548" s="106"/>
      <c r="MS548" s="106"/>
      <c r="MT548" s="106"/>
      <c r="MU548" s="106"/>
      <c r="MV548" s="106"/>
      <c r="MW548" s="106"/>
      <c r="MX548" s="106"/>
      <c r="MY548" s="106"/>
      <c r="MZ548" s="106"/>
      <c r="NA548" s="106"/>
      <c r="NB548" s="106"/>
      <c r="NC548" s="106"/>
      <c r="ND548" s="106"/>
      <c r="NE548" s="106"/>
      <c r="NF548" s="106"/>
      <c r="NG548" s="106"/>
      <c r="NH548" s="106"/>
      <c r="NI548" s="106"/>
      <c r="NJ548" s="106"/>
      <c r="NK548" s="106"/>
      <c r="NL548" s="106"/>
      <c r="NM548" s="106"/>
      <c r="NN548" s="106"/>
      <c r="NO548" s="106"/>
      <c r="NP548" s="106"/>
      <c r="NQ548" s="106"/>
      <c r="NR548" s="106"/>
      <c r="NS548" s="106"/>
      <c r="NT548" s="106"/>
      <c r="NU548" s="106"/>
      <c r="NV548" s="106"/>
      <c r="NW548" s="106"/>
      <c r="NX548" s="106"/>
      <c r="NY548" s="106"/>
      <c r="NZ548" s="106"/>
      <c r="OA548" s="106"/>
      <c r="OB548" s="106"/>
      <c r="OC548" s="106"/>
      <c r="OD548" s="106"/>
      <c r="OE548" s="106"/>
      <c r="OF548" s="106"/>
      <c r="OG548" s="106"/>
      <c r="OH548" s="106"/>
      <c r="OI548" s="106"/>
      <c r="OJ548" s="106"/>
      <c r="OK548" s="106"/>
      <c r="OL548" s="106"/>
      <c r="OM548" s="106"/>
      <c r="ON548" s="106"/>
      <c r="OO548" s="106"/>
      <c r="OP548" s="106"/>
      <c r="OQ548" s="106"/>
      <c r="OR548" s="106"/>
      <c r="OS548" s="106"/>
      <c r="OT548" s="106"/>
      <c r="OU548" s="106"/>
      <c r="OV548" s="106"/>
      <c r="OW548" s="106"/>
      <c r="OX548" s="106"/>
      <c r="OY548" s="106"/>
      <c r="OZ548" s="106"/>
      <c r="PA548" s="106"/>
      <c r="PB548" s="106"/>
      <c r="PC548" s="106"/>
      <c r="PD548" s="106"/>
      <c r="PE548" s="106"/>
      <c r="PF548" s="106"/>
      <c r="PG548" s="106"/>
      <c r="PH548" s="106"/>
      <c r="PI548" s="106"/>
      <c r="PJ548" s="106"/>
      <c r="PK548" s="106"/>
      <c r="PL548" s="106"/>
      <c r="PM548" s="106"/>
      <c r="PN548" s="106"/>
      <c r="PO548" s="106"/>
      <c r="PP548" s="106"/>
      <c r="PQ548" s="106"/>
      <c r="PR548" s="106"/>
      <c r="PS548" s="106"/>
      <c r="PT548" s="106"/>
      <c r="PU548" s="106"/>
      <c r="PV548" s="106"/>
      <c r="PW548" s="106"/>
      <c r="PX548" s="106"/>
      <c r="PY548" s="106"/>
      <c r="PZ548" s="106"/>
      <c r="QA548" s="106"/>
      <c r="QB548" s="106"/>
      <c r="QC548" s="106"/>
      <c r="QD548" s="106"/>
      <c r="QE548" s="106"/>
      <c r="QF548" s="106"/>
      <c r="QG548" s="106"/>
      <c r="QH548" s="106"/>
      <c r="QI548" s="106"/>
      <c r="QJ548" s="106"/>
      <c r="QK548" s="106"/>
      <c r="QL548" s="106"/>
      <c r="QM548" s="106"/>
      <c r="QN548" s="106"/>
      <c r="QO548" s="106"/>
      <c r="QP548" s="106"/>
      <c r="QQ548" s="106"/>
      <c r="QR548" s="106"/>
      <c r="QS548" s="106"/>
      <c r="QT548" s="106"/>
      <c r="QU548" s="106"/>
      <c r="QV548" s="106"/>
      <c r="QW548" s="106"/>
      <c r="QX548" s="106"/>
      <c r="QY548" s="106"/>
      <c r="QZ548" s="106"/>
      <c r="RA548" s="106"/>
      <c r="RB548" s="106"/>
      <c r="RC548" s="106"/>
      <c r="RD548" s="106"/>
      <c r="RE548" s="106"/>
      <c r="RF548" s="106"/>
      <c r="RG548" s="106"/>
      <c r="RH548" s="106"/>
      <c r="RI548" s="106"/>
      <c r="RJ548" s="106"/>
      <c r="RK548" s="106"/>
      <c r="RL548" s="106"/>
      <c r="RM548" s="106"/>
      <c r="RN548" s="106"/>
      <c r="RO548" s="106"/>
      <c r="RP548" s="106"/>
      <c r="RQ548" s="106"/>
      <c r="RR548" s="106"/>
    </row>
    <row r="549" spans="1:486" x14ac:dyDescent="0.3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14"/>
      <c r="Q549" s="114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06"/>
      <c r="EZ549" s="106"/>
      <c r="FA549" s="106"/>
      <c r="FB549" s="106"/>
      <c r="FC549" s="106"/>
      <c r="FD549" s="106"/>
      <c r="FE549" s="106"/>
      <c r="FF549" s="106"/>
      <c r="FG549" s="106"/>
      <c r="FH549" s="106"/>
      <c r="FI549" s="106"/>
      <c r="FJ549" s="106"/>
      <c r="FK549" s="106"/>
      <c r="FL549" s="106"/>
      <c r="FM549" s="106"/>
      <c r="FN549" s="106"/>
      <c r="FO549" s="106"/>
      <c r="FP549" s="106"/>
      <c r="FQ549" s="106"/>
      <c r="FR549" s="106"/>
      <c r="FS549" s="106"/>
      <c r="FT549" s="106"/>
      <c r="FU549" s="106"/>
      <c r="FV549" s="106"/>
      <c r="FW549" s="106"/>
      <c r="FX549" s="106"/>
      <c r="FY549" s="106"/>
      <c r="FZ549" s="106"/>
      <c r="GA549" s="106"/>
      <c r="GB549" s="106"/>
      <c r="GC549" s="106"/>
      <c r="GD549" s="106"/>
      <c r="GE549" s="106"/>
      <c r="GF549" s="106"/>
      <c r="GG549" s="106"/>
      <c r="GH549" s="106"/>
      <c r="GI549" s="106"/>
      <c r="GJ549" s="106"/>
      <c r="GK549" s="106"/>
      <c r="GL549" s="106"/>
      <c r="GM549" s="106"/>
      <c r="GN549" s="106"/>
      <c r="GO549" s="106"/>
      <c r="GP549" s="106"/>
      <c r="GQ549" s="106"/>
      <c r="GR549" s="106"/>
      <c r="GS549" s="106"/>
      <c r="GT549" s="106"/>
      <c r="GU549" s="106"/>
      <c r="GV549" s="106"/>
      <c r="GW549" s="106"/>
      <c r="GX549" s="106"/>
      <c r="GY549" s="106"/>
      <c r="GZ549" s="106"/>
      <c r="HA549" s="106"/>
      <c r="HB549" s="106"/>
      <c r="HC549" s="106"/>
      <c r="HD549" s="106"/>
      <c r="HE549" s="106"/>
      <c r="HF549" s="106"/>
      <c r="HG549" s="106"/>
      <c r="HH549" s="106"/>
      <c r="HI549" s="106"/>
      <c r="HJ549" s="106"/>
      <c r="HK549" s="106"/>
      <c r="HL549" s="106"/>
      <c r="HM549" s="106"/>
      <c r="HN549" s="106"/>
      <c r="HO549" s="106"/>
      <c r="HP549" s="106"/>
      <c r="HQ549" s="106"/>
      <c r="HR549" s="106"/>
      <c r="HS549" s="106"/>
      <c r="HT549" s="106"/>
      <c r="HU549" s="106"/>
      <c r="HV549" s="106"/>
      <c r="HW549" s="106"/>
      <c r="HX549" s="106"/>
      <c r="HY549" s="106"/>
      <c r="HZ549" s="106"/>
      <c r="IA549" s="106"/>
      <c r="IB549" s="106"/>
      <c r="IC549" s="106"/>
      <c r="ID549" s="106"/>
      <c r="IE549" s="106"/>
      <c r="IF549" s="106"/>
      <c r="IG549" s="106"/>
      <c r="IH549" s="106"/>
      <c r="II549" s="106"/>
      <c r="IJ549" s="106"/>
      <c r="IK549" s="106"/>
      <c r="IL549" s="106"/>
      <c r="IM549" s="106"/>
      <c r="IN549" s="106"/>
      <c r="IO549" s="106"/>
      <c r="IP549" s="106"/>
      <c r="IQ549" s="106"/>
      <c r="IR549" s="106"/>
      <c r="IS549" s="106"/>
      <c r="IT549" s="106"/>
      <c r="IU549" s="106"/>
      <c r="IV549" s="106"/>
      <c r="IW549" s="106"/>
      <c r="IX549" s="106"/>
      <c r="IY549" s="106"/>
      <c r="IZ549" s="106"/>
      <c r="JA549" s="106"/>
      <c r="JB549" s="106"/>
      <c r="JC549" s="106"/>
      <c r="JD549" s="106"/>
      <c r="JE549" s="106"/>
      <c r="JF549" s="106"/>
      <c r="JG549" s="106"/>
      <c r="JH549" s="106"/>
      <c r="JI549" s="106"/>
      <c r="JJ549" s="106"/>
      <c r="JK549" s="106"/>
      <c r="JL549" s="106"/>
      <c r="JM549" s="106"/>
      <c r="JN549" s="106"/>
      <c r="JO549" s="106"/>
      <c r="JP549" s="106"/>
      <c r="JQ549" s="106"/>
      <c r="JR549" s="106"/>
      <c r="JS549" s="106"/>
      <c r="JT549" s="106"/>
      <c r="JU549" s="106"/>
      <c r="JV549" s="106"/>
      <c r="JW549" s="106"/>
      <c r="JX549" s="106"/>
      <c r="JY549" s="106"/>
      <c r="JZ549" s="106"/>
      <c r="KA549" s="106"/>
      <c r="KB549" s="106"/>
      <c r="KC549" s="106"/>
      <c r="KD549" s="106"/>
      <c r="KE549" s="106"/>
      <c r="KF549" s="106"/>
      <c r="KG549" s="106"/>
      <c r="KH549" s="106"/>
      <c r="KI549" s="106"/>
      <c r="KJ549" s="106"/>
      <c r="KK549" s="106"/>
      <c r="KL549" s="106"/>
      <c r="KM549" s="106"/>
      <c r="KN549" s="106"/>
      <c r="KO549" s="106"/>
      <c r="KP549" s="106"/>
      <c r="KQ549" s="106"/>
      <c r="KR549" s="106"/>
      <c r="KS549" s="106"/>
      <c r="KT549" s="106"/>
      <c r="KU549" s="106"/>
      <c r="KV549" s="106"/>
      <c r="KW549" s="106"/>
      <c r="KX549" s="106"/>
      <c r="KY549" s="106"/>
      <c r="KZ549" s="106"/>
      <c r="LA549" s="106"/>
      <c r="LB549" s="106"/>
      <c r="LC549" s="106"/>
      <c r="LD549" s="106"/>
      <c r="LE549" s="106"/>
      <c r="LF549" s="106"/>
      <c r="LG549" s="106"/>
      <c r="LH549" s="106"/>
      <c r="LI549" s="106"/>
      <c r="LJ549" s="106"/>
      <c r="LK549" s="106"/>
      <c r="LL549" s="106"/>
      <c r="LM549" s="106"/>
      <c r="LN549" s="106"/>
      <c r="LO549" s="106"/>
      <c r="LP549" s="106"/>
      <c r="LQ549" s="106"/>
      <c r="LR549" s="106"/>
      <c r="LS549" s="106"/>
      <c r="LT549" s="106"/>
      <c r="LU549" s="106"/>
      <c r="LV549" s="106"/>
      <c r="LW549" s="106"/>
      <c r="LX549" s="106"/>
      <c r="LY549" s="106"/>
      <c r="LZ549" s="106"/>
      <c r="MA549" s="106"/>
      <c r="MB549" s="106"/>
      <c r="MC549" s="106"/>
      <c r="MD549" s="106"/>
      <c r="ME549" s="106"/>
      <c r="MF549" s="106"/>
      <c r="MG549" s="106"/>
      <c r="MH549" s="106"/>
      <c r="MI549" s="106"/>
      <c r="MJ549" s="106"/>
      <c r="MK549" s="106"/>
      <c r="ML549" s="106"/>
      <c r="MM549" s="106"/>
      <c r="MN549" s="106"/>
      <c r="MO549" s="106"/>
      <c r="MP549" s="106"/>
      <c r="MQ549" s="106"/>
      <c r="MR549" s="106"/>
      <c r="MS549" s="106"/>
      <c r="MT549" s="106"/>
      <c r="MU549" s="106"/>
      <c r="MV549" s="106"/>
      <c r="MW549" s="106"/>
      <c r="MX549" s="106"/>
      <c r="MY549" s="106"/>
      <c r="MZ549" s="106"/>
      <c r="NA549" s="106"/>
      <c r="NB549" s="106"/>
      <c r="NC549" s="106"/>
      <c r="ND549" s="106"/>
      <c r="NE549" s="106"/>
      <c r="NF549" s="106"/>
      <c r="NG549" s="106"/>
      <c r="NH549" s="106"/>
      <c r="NI549" s="106"/>
      <c r="NJ549" s="106"/>
      <c r="NK549" s="106"/>
      <c r="NL549" s="106"/>
      <c r="NM549" s="106"/>
      <c r="NN549" s="106"/>
      <c r="NO549" s="106"/>
      <c r="NP549" s="106"/>
      <c r="NQ549" s="106"/>
      <c r="NR549" s="106"/>
      <c r="NS549" s="106"/>
      <c r="NT549" s="106"/>
      <c r="NU549" s="106"/>
      <c r="NV549" s="106"/>
      <c r="NW549" s="106"/>
      <c r="NX549" s="106"/>
      <c r="NY549" s="106"/>
      <c r="NZ549" s="106"/>
      <c r="OA549" s="106"/>
      <c r="OB549" s="106"/>
      <c r="OC549" s="106"/>
      <c r="OD549" s="106"/>
      <c r="OE549" s="106"/>
      <c r="OF549" s="106"/>
      <c r="OG549" s="106"/>
      <c r="OH549" s="106"/>
      <c r="OI549" s="106"/>
      <c r="OJ549" s="106"/>
      <c r="OK549" s="106"/>
      <c r="OL549" s="106"/>
      <c r="OM549" s="106"/>
      <c r="ON549" s="106"/>
      <c r="OO549" s="106"/>
      <c r="OP549" s="106"/>
      <c r="OQ549" s="106"/>
      <c r="OR549" s="106"/>
      <c r="OS549" s="106"/>
      <c r="OT549" s="106"/>
      <c r="OU549" s="106"/>
      <c r="OV549" s="106"/>
      <c r="OW549" s="106"/>
      <c r="OX549" s="106"/>
      <c r="OY549" s="106"/>
      <c r="OZ549" s="106"/>
      <c r="PA549" s="106"/>
      <c r="PB549" s="106"/>
      <c r="PC549" s="106"/>
      <c r="PD549" s="106"/>
      <c r="PE549" s="106"/>
      <c r="PF549" s="106"/>
      <c r="PG549" s="106"/>
      <c r="PH549" s="106"/>
      <c r="PI549" s="106"/>
      <c r="PJ549" s="106"/>
      <c r="PK549" s="106"/>
      <c r="PL549" s="106"/>
      <c r="PM549" s="106"/>
      <c r="PN549" s="106"/>
      <c r="PO549" s="106"/>
      <c r="PP549" s="106"/>
      <c r="PQ549" s="106"/>
      <c r="PR549" s="106"/>
      <c r="PS549" s="106"/>
      <c r="PT549" s="106"/>
      <c r="PU549" s="106"/>
      <c r="PV549" s="106"/>
      <c r="PW549" s="106"/>
      <c r="PX549" s="106"/>
      <c r="PY549" s="106"/>
      <c r="PZ549" s="106"/>
      <c r="QA549" s="106"/>
      <c r="QB549" s="106"/>
      <c r="QC549" s="106"/>
      <c r="QD549" s="106"/>
      <c r="QE549" s="106"/>
      <c r="QF549" s="106"/>
      <c r="QG549" s="106"/>
      <c r="QH549" s="106"/>
      <c r="QI549" s="106"/>
      <c r="QJ549" s="106"/>
      <c r="QK549" s="106"/>
      <c r="QL549" s="106"/>
      <c r="QM549" s="106"/>
      <c r="QN549" s="106"/>
      <c r="QO549" s="106"/>
      <c r="QP549" s="106"/>
      <c r="QQ549" s="106"/>
      <c r="QR549" s="106"/>
      <c r="QS549" s="106"/>
      <c r="QT549" s="106"/>
      <c r="QU549" s="106"/>
      <c r="QV549" s="106"/>
      <c r="QW549" s="106"/>
      <c r="QX549" s="106"/>
      <c r="QY549" s="106"/>
      <c r="QZ549" s="106"/>
      <c r="RA549" s="106"/>
      <c r="RB549" s="106"/>
      <c r="RC549" s="106"/>
      <c r="RD549" s="106"/>
      <c r="RE549" s="106"/>
      <c r="RF549" s="106"/>
      <c r="RG549" s="106"/>
      <c r="RH549" s="106"/>
      <c r="RI549" s="106"/>
      <c r="RJ549" s="106"/>
      <c r="RK549" s="106"/>
      <c r="RL549" s="106"/>
      <c r="RM549" s="106"/>
      <c r="RN549" s="106"/>
      <c r="RO549" s="106"/>
      <c r="RP549" s="106"/>
      <c r="RQ549" s="106"/>
      <c r="RR549" s="106"/>
    </row>
    <row r="550" spans="1:486" x14ac:dyDescent="0.3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14"/>
      <c r="Q550" s="114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06"/>
      <c r="EZ550" s="106"/>
      <c r="FA550" s="106"/>
      <c r="FB550" s="106"/>
      <c r="FC550" s="106"/>
      <c r="FD550" s="106"/>
      <c r="FE550" s="106"/>
      <c r="FF550" s="106"/>
      <c r="FG550" s="106"/>
      <c r="FH550" s="106"/>
      <c r="FI550" s="106"/>
      <c r="FJ550" s="106"/>
      <c r="FK550" s="106"/>
      <c r="FL550" s="106"/>
      <c r="FM550" s="106"/>
      <c r="FN550" s="106"/>
      <c r="FO550" s="106"/>
      <c r="FP550" s="106"/>
      <c r="FQ550" s="106"/>
      <c r="FR550" s="106"/>
      <c r="FS550" s="106"/>
      <c r="FT550" s="106"/>
      <c r="FU550" s="106"/>
      <c r="FV550" s="106"/>
      <c r="FW550" s="106"/>
      <c r="FX550" s="106"/>
      <c r="FY550" s="106"/>
      <c r="FZ550" s="106"/>
      <c r="GA550" s="106"/>
      <c r="GB550" s="106"/>
      <c r="GC550" s="106"/>
      <c r="GD550" s="106"/>
      <c r="GE550" s="106"/>
      <c r="GF550" s="106"/>
      <c r="GG550" s="106"/>
      <c r="GH550" s="106"/>
      <c r="GI550" s="106"/>
      <c r="GJ550" s="106"/>
      <c r="GK550" s="106"/>
      <c r="GL550" s="106"/>
      <c r="GM550" s="106"/>
      <c r="GN550" s="106"/>
      <c r="GO550" s="106"/>
      <c r="GP550" s="106"/>
      <c r="GQ550" s="106"/>
      <c r="GR550" s="106"/>
      <c r="GS550" s="106"/>
      <c r="GT550" s="106"/>
      <c r="GU550" s="106"/>
      <c r="GV550" s="106"/>
      <c r="GW550" s="106"/>
      <c r="GX550" s="106"/>
      <c r="GY550" s="106"/>
      <c r="GZ550" s="106"/>
      <c r="HA550" s="106"/>
      <c r="HB550" s="106"/>
      <c r="HC550" s="106"/>
      <c r="HD550" s="106"/>
      <c r="HE550" s="106"/>
      <c r="HF550" s="106"/>
      <c r="HG550" s="106"/>
      <c r="HH550" s="106"/>
      <c r="HI550" s="106"/>
      <c r="HJ550" s="106"/>
      <c r="HK550" s="106"/>
      <c r="HL550" s="106"/>
      <c r="HM550" s="106"/>
      <c r="HN550" s="106"/>
      <c r="HO550" s="106"/>
      <c r="HP550" s="106"/>
      <c r="HQ550" s="106"/>
      <c r="HR550" s="106"/>
      <c r="HS550" s="106"/>
      <c r="HT550" s="106"/>
      <c r="HU550" s="106"/>
      <c r="HV550" s="106"/>
      <c r="HW550" s="106"/>
      <c r="HX550" s="106"/>
      <c r="HY550" s="106"/>
      <c r="HZ550" s="106"/>
      <c r="IA550" s="106"/>
      <c r="IB550" s="106"/>
      <c r="IC550" s="106"/>
      <c r="ID550" s="106"/>
      <c r="IE550" s="106"/>
      <c r="IF550" s="106"/>
      <c r="IG550" s="106"/>
      <c r="IH550" s="106"/>
      <c r="II550" s="106"/>
      <c r="IJ550" s="106"/>
      <c r="IK550" s="106"/>
      <c r="IL550" s="106"/>
      <c r="IM550" s="106"/>
      <c r="IN550" s="106"/>
      <c r="IO550" s="106"/>
      <c r="IP550" s="106"/>
      <c r="IQ550" s="106"/>
      <c r="IR550" s="106"/>
      <c r="IS550" s="106"/>
      <c r="IT550" s="106"/>
      <c r="IU550" s="106"/>
      <c r="IV550" s="106"/>
      <c r="IW550" s="106"/>
      <c r="IX550" s="106"/>
      <c r="IY550" s="106"/>
      <c r="IZ550" s="106"/>
      <c r="JA550" s="106"/>
      <c r="JB550" s="106"/>
      <c r="JC550" s="106"/>
      <c r="JD550" s="106"/>
      <c r="JE550" s="106"/>
      <c r="JF550" s="106"/>
      <c r="JG550" s="106"/>
      <c r="JH550" s="106"/>
      <c r="JI550" s="106"/>
      <c r="JJ550" s="106"/>
      <c r="JK550" s="106"/>
      <c r="JL550" s="106"/>
      <c r="JM550" s="106"/>
      <c r="JN550" s="106"/>
      <c r="JO550" s="106"/>
      <c r="JP550" s="106"/>
      <c r="JQ550" s="106"/>
      <c r="JR550" s="106"/>
      <c r="JS550" s="106"/>
      <c r="JT550" s="106"/>
      <c r="JU550" s="106"/>
      <c r="JV550" s="106"/>
      <c r="JW550" s="106"/>
      <c r="JX550" s="106"/>
      <c r="JY550" s="106"/>
      <c r="JZ550" s="106"/>
      <c r="KA550" s="106"/>
      <c r="KB550" s="106"/>
      <c r="KC550" s="106"/>
      <c r="KD550" s="106"/>
      <c r="KE550" s="106"/>
      <c r="KF550" s="106"/>
      <c r="KG550" s="106"/>
      <c r="KH550" s="106"/>
      <c r="KI550" s="106"/>
      <c r="KJ550" s="106"/>
      <c r="KK550" s="106"/>
      <c r="KL550" s="106"/>
      <c r="KM550" s="106"/>
      <c r="KN550" s="106"/>
      <c r="KO550" s="106"/>
      <c r="KP550" s="106"/>
      <c r="KQ550" s="106"/>
      <c r="KR550" s="106"/>
      <c r="KS550" s="106"/>
      <c r="KT550" s="106"/>
      <c r="KU550" s="106"/>
      <c r="KV550" s="106"/>
      <c r="KW550" s="106"/>
      <c r="KX550" s="106"/>
      <c r="KY550" s="106"/>
      <c r="KZ550" s="106"/>
      <c r="LA550" s="106"/>
      <c r="LB550" s="106"/>
      <c r="LC550" s="106"/>
      <c r="LD550" s="106"/>
      <c r="LE550" s="106"/>
      <c r="LF550" s="106"/>
      <c r="LG550" s="106"/>
      <c r="LH550" s="106"/>
      <c r="LI550" s="106"/>
      <c r="LJ550" s="106"/>
      <c r="LK550" s="106"/>
      <c r="LL550" s="106"/>
      <c r="LM550" s="106"/>
      <c r="LN550" s="106"/>
      <c r="LO550" s="106"/>
      <c r="LP550" s="106"/>
      <c r="LQ550" s="106"/>
      <c r="LR550" s="106"/>
      <c r="LS550" s="106"/>
      <c r="LT550" s="106"/>
      <c r="LU550" s="106"/>
      <c r="LV550" s="106"/>
      <c r="LW550" s="106"/>
      <c r="LX550" s="106"/>
      <c r="LY550" s="106"/>
      <c r="LZ550" s="106"/>
      <c r="MA550" s="106"/>
      <c r="MB550" s="106"/>
      <c r="MC550" s="106"/>
      <c r="MD550" s="106"/>
      <c r="ME550" s="106"/>
      <c r="MF550" s="106"/>
      <c r="MG550" s="106"/>
      <c r="MH550" s="106"/>
      <c r="MI550" s="106"/>
      <c r="MJ550" s="106"/>
      <c r="MK550" s="106"/>
      <c r="ML550" s="106"/>
      <c r="MM550" s="106"/>
      <c r="MN550" s="106"/>
      <c r="MO550" s="106"/>
      <c r="MP550" s="106"/>
      <c r="MQ550" s="106"/>
      <c r="MR550" s="106"/>
      <c r="MS550" s="106"/>
      <c r="MT550" s="106"/>
      <c r="MU550" s="106"/>
      <c r="MV550" s="106"/>
      <c r="MW550" s="106"/>
      <c r="MX550" s="106"/>
      <c r="MY550" s="106"/>
      <c r="MZ550" s="106"/>
      <c r="NA550" s="106"/>
      <c r="NB550" s="106"/>
      <c r="NC550" s="106"/>
      <c r="ND550" s="106"/>
      <c r="NE550" s="106"/>
      <c r="NF550" s="106"/>
      <c r="NG550" s="106"/>
      <c r="NH550" s="106"/>
      <c r="NI550" s="106"/>
      <c r="NJ550" s="106"/>
      <c r="NK550" s="106"/>
      <c r="NL550" s="106"/>
      <c r="NM550" s="106"/>
      <c r="NN550" s="106"/>
      <c r="NO550" s="106"/>
      <c r="NP550" s="106"/>
      <c r="NQ550" s="106"/>
      <c r="NR550" s="106"/>
      <c r="NS550" s="106"/>
      <c r="NT550" s="106"/>
      <c r="NU550" s="106"/>
      <c r="NV550" s="106"/>
      <c r="NW550" s="106"/>
      <c r="NX550" s="106"/>
      <c r="NY550" s="106"/>
      <c r="NZ550" s="106"/>
      <c r="OA550" s="106"/>
      <c r="OB550" s="106"/>
      <c r="OC550" s="106"/>
      <c r="OD550" s="106"/>
      <c r="OE550" s="106"/>
      <c r="OF550" s="106"/>
      <c r="OG550" s="106"/>
      <c r="OH550" s="106"/>
      <c r="OI550" s="106"/>
      <c r="OJ550" s="106"/>
      <c r="OK550" s="106"/>
      <c r="OL550" s="106"/>
      <c r="OM550" s="106"/>
      <c r="ON550" s="106"/>
      <c r="OO550" s="106"/>
      <c r="OP550" s="106"/>
      <c r="OQ550" s="106"/>
      <c r="OR550" s="106"/>
      <c r="OS550" s="106"/>
      <c r="OT550" s="106"/>
      <c r="OU550" s="106"/>
      <c r="OV550" s="106"/>
      <c r="OW550" s="106"/>
      <c r="OX550" s="106"/>
      <c r="OY550" s="106"/>
      <c r="OZ550" s="106"/>
      <c r="PA550" s="106"/>
      <c r="PB550" s="106"/>
      <c r="PC550" s="106"/>
      <c r="PD550" s="106"/>
      <c r="PE550" s="106"/>
      <c r="PF550" s="106"/>
      <c r="PG550" s="106"/>
      <c r="PH550" s="106"/>
      <c r="PI550" s="106"/>
      <c r="PJ550" s="106"/>
      <c r="PK550" s="106"/>
      <c r="PL550" s="106"/>
      <c r="PM550" s="106"/>
      <c r="PN550" s="106"/>
      <c r="PO550" s="106"/>
      <c r="PP550" s="106"/>
      <c r="PQ550" s="106"/>
      <c r="PR550" s="106"/>
      <c r="PS550" s="106"/>
      <c r="PT550" s="106"/>
      <c r="PU550" s="106"/>
      <c r="PV550" s="106"/>
      <c r="PW550" s="106"/>
      <c r="PX550" s="106"/>
      <c r="PY550" s="106"/>
      <c r="PZ550" s="106"/>
      <c r="QA550" s="106"/>
      <c r="QB550" s="106"/>
      <c r="QC550" s="106"/>
      <c r="QD550" s="106"/>
      <c r="QE550" s="106"/>
      <c r="QF550" s="106"/>
      <c r="QG550" s="106"/>
      <c r="QH550" s="106"/>
      <c r="QI550" s="106"/>
      <c r="QJ550" s="106"/>
      <c r="QK550" s="106"/>
      <c r="QL550" s="106"/>
      <c r="QM550" s="106"/>
      <c r="QN550" s="106"/>
      <c r="QO550" s="106"/>
      <c r="QP550" s="106"/>
      <c r="QQ550" s="106"/>
      <c r="QR550" s="106"/>
      <c r="QS550" s="106"/>
      <c r="QT550" s="106"/>
      <c r="QU550" s="106"/>
      <c r="QV550" s="106"/>
      <c r="QW550" s="106"/>
      <c r="QX550" s="106"/>
      <c r="QY550" s="106"/>
      <c r="QZ550" s="106"/>
      <c r="RA550" s="106"/>
      <c r="RB550" s="106"/>
      <c r="RC550" s="106"/>
      <c r="RD550" s="106"/>
      <c r="RE550" s="106"/>
      <c r="RF550" s="106"/>
      <c r="RG550" s="106"/>
      <c r="RH550" s="106"/>
      <c r="RI550" s="106"/>
      <c r="RJ550" s="106"/>
      <c r="RK550" s="106"/>
      <c r="RL550" s="106"/>
      <c r="RM550" s="106"/>
      <c r="RN550" s="106"/>
      <c r="RO550" s="106"/>
      <c r="RP550" s="106"/>
      <c r="RQ550" s="106"/>
      <c r="RR550" s="106"/>
    </row>
    <row r="551" spans="1:486" x14ac:dyDescent="0.3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14"/>
      <c r="Q551" s="114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06"/>
      <c r="EZ551" s="106"/>
      <c r="FA551" s="106"/>
      <c r="FB551" s="106"/>
      <c r="FC551" s="106"/>
      <c r="FD551" s="106"/>
      <c r="FE551" s="106"/>
      <c r="FF551" s="106"/>
      <c r="FG551" s="106"/>
      <c r="FH551" s="106"/>
      <c r="FI551" s="106"/>
      <c r="FJ551" s="106"/>
      <c r="FK551" s="106"/>
      <c r="FL551" s="106"/>
      <c r="FM551" s="106"/>
      <c r="FN551" s="106"/>
      <c r="FO551" s="106"/>
      <c r="FP551" s="106"/>
      <c r="FQ551" s="106"/>
      <c r="FR551" s="106"/>
      <c r="FS551" s="106"/>
      <c r="FT551" s="106"/>
      <c r="FU551" s="106"/>
      <c r="FV551" s="106"/>
      <c r="FW551" s="106"/>
      <c r="FX551" s="106"/>
      <c r="FY551" s="106"/>
      <c r="FZ551" s="106"/>
      <c r="GA551" s="106"/>
      <c r="GB551" s="106"/>
      <c r="GC551" s="106"/>
      <c r="GD551" s="106"/>
      <c r="GE551" s="106"/>
      <c r="GF551" s="106"/>
      <c r="GG551" s="106"/>
      <c r="GH551" s="106"/>
      <c r="GI551" s="106"/>
      <c r="GJ551" s="106"/>
      <c r="GK551" s="106"/>
      <c r="GL551" s="106"/>
      <c r="GM551" s="106"/>
      <c r="GN551" s="106"/>
      <c r="GO551" s="106"/>
      <c r="GP551" s="106"/>
      <c r="GQ551" s="106"/>
      <c r="GR551" s="106"/>
      <c r="GS551" s="106"/>
      <c r="GT551" s="106"/>
      <c r="GU551" s="106"/>
      <c r="GV551" s="106"/>
      <c r="GW551" s="106"/>
      <c r="GX551" s="106"/>
      <c r="GY551" s="106"/>
      <c r="GZ551" s="106"/>
      <c r="HA551" s="106"/>
      <c r="HB551" s="106"/>
      <c r="HC551" s="106"/>
      <c r="HD551" s="106"/>
      <c r="HE551" s="106"/>
      <c r="HF551" s="106"/>
      <c r="HG551" s="106"/>
      <c r="HH551" s="106"/>
      <c r="HI551" s="106"/>
      <c r="HJ551" s="106"/>
      <c r="HK551" s="106"/>
      <c r="HL551" s="106"/>
      <c r="HM551" s="106"/>
      <c r="HN551" s="106"/>
      <c r="HO551" s="106"/>
      <c r="HP551" s="106"/>
      <c r="HQ551" s="106"/>
      <c r="HR551" s="106"/>
      <c r="HS551" s="106"/>
      <c r="HT551" s="106"/>
      <c r="HU551" s="106"/>
      <c r="HV551" s="106"/>
      <c r="HW551" s="106"/>
      <c r="HX551" s="106"/>
      <c r="HY551" s="106"/>
      <c r="HZ551" s="106"/>
      <c r="IA551" s="106"/>
      <c r="IB551" s="106"/>
      <c r="IC551" s="106"/>
      <c r="ID551" s="106"/>
      <c r="IE551" s="106"/>
      <c r="IF551" s="106"/>
      <c r="IG551" s="106"/>
      <c r="IH551" s="106"/>
      <c r="II551" s="106"/>
      <c r="IJ551" s="106"/>
      <c r="IK551" s="106"/>
      <c r="IL551" s="106"/>
      <c r="IM551" s="106"/>
      <c r="IN551" s="106"/>
      <c r="IO551" s="106"/>
      <c r="IP551" s="106"/>
      <c r="IQ551" s="106"/>
      <c r="IR551" s="106"/>
      <c r="IS551" s="106"/>
      <c r="IT551" s="106"/>
      <c r="IU551" s="106"/>
      <c r="IV551" s="106"/>
      <c r="IW551" s="106"/>
      <c r="IX551" s="106"/>
      <c r="IY551" s="106"/>
      <c r="IZ551" s="106"/>
      <c r="JA551" s="106"/>
      <c r="JB551" s="106"/>
      <c r="JC551" s="106"/>
      <c r="JD551" s="106"/>
      <c r="JE551" s="106"/>
      <c r="JF551" s="106"/>
      <c r="JG551" s="106"/>
      <c r="JH551" s="106"/>
      <c r="JI551" s="106"/>
      <c r="JJ551" s="106"/>
      <c r="JK551" s="106"/>
      <c r="JL551" s="106"/>
      <c r="JM551" s="106"/>
      <c r="JN551" s="106"/>
      <c r="JO551" s="106"/>
      <c r="JP551" s="106"/>
      <c r="JQ551" s="106"/>
      <c r="JR551" s="106"/>
      <c r="JS551" s="106"/>
      <c r="JT551" s="106"/>
      <c r="JU551" s="106"/>
      <c r="JV551" s="106"/>
      <c r="JW551" s="106"/>
      <c r="JX551" s="106"/>
      <c r="JY551" s="106"/>
      <c r="JZ551" s="106"/>
      <c r="KA551" s="106"/>
      <c r="KB551" s="106"/>
      <c r="KC551" s="106"/>
      <c r="KD551" s="106"/>
      <c r="KE551" s="106"/>
      <c r="KF551" s="106"/>
      <c r="KG551" s="106"/>
      <c r="KH551" s="106"/>
      <c r="KI551" s="106"/>
      <c r="KJ551" s="106"/>
      <c r="KK551" s="106"/>
      <c r="KL551" s="106"/>
      <c r="KM551" s="106"/>
      <c r="KN551" s="106"/>
      <c r="KO551" s="106"/>
      <c r="KP551" s="106"/>
      <c r="KQ551" s="106"/>
      <c r="KR551" s="106"/>
      <c r="KS551" s="106"/>
      <c r="KT551" s="106"/>
      <c r="KU551" s="106"/>
      <c r="KV551" s="106"/>
      <c r="KW551" s="106"/>
      <c r="KX551" s="106"/>
      <c r="KY551" s="106"/>
      <c r="KZ551" s="106"/>
      <c r="LA551" s="106"/>
      <c r="LB551" s="106"/>
      <c r="LC551" s="106"/>
      <c r="LD551" s="106"/>
      <c r="LE551" s="106"/>
      <c r="LF551" s="106"/>
      <c r="LG551" s="106"/>
      <c r="LH551" s="106"/>
      <c r="LI551" s="106"/>
      <c r="LJ551" s="106"/>
      <c r="LK551" s="106"/>
      <c r="LL551" s="106"/>
      <c r="LM551" s="106"/>
      <c r="LN551" s="106"/>
      <c r="LO551" s="106"/>
      <c r="LP551" s="106"/>
      <c r="LQ551" s="106"/>
      <c r="LR551" s="106"/>
      <c r="LS551" s="106"/>
      <c r="LT551" s="106"/>
      <c r="LU551" s="106"/>
      <c r="LV551" s="106"/>
      <c r="LW551" s="106"/>
      <c r="LX551" s="106"/>
      <c r="LY551" s="106"/>
      <c r="LZ551" s="106"/>
      <c r="MA551" s="106"/>
      <c r="MB551" s="106"/>
      <c r="MC551" s="106"/>
      <c r="MD551" s="106"/>
      <c r="ME551" s="106"/>
      <c r="MF551" s="106"/>
      <c r="MG551" s="106"/>
      <c r="MH551" s="106"/>
      <c r="MI551" s="106"/>
      <c r="MJ551" s="106"/>
      <c r="MK551" s="106"/>
      <c r="ML551" s="106"/>
      <c r="MM551" s="106"/>
      <c r="MN551" s="106"/>
      <c r="MO551" s="106"/>
      <c r="MP551" s="106"/>
      <c r="MQ551" s="106"/>
      <c r="MR551" s="106"/>
      <c r="MS551" s="106"/>
      <c r="MT551" s="106"/>
      <c r="MU551" s="106"/>
      <c r="MV551" s="106"/>
      <c r="MW551" s="106"/>
      <c r="MX551" s="106"/>
      <c r="MY551" s="106"/>
      <c r="MZ551" s="106"/>
      <c r="NA551" s="106"/>
      <c r="NB551" s="106"/>
      <c r="NC551" s="106"/>
      <c r="ND551" s="106"/>
      <c r="NE551" s="106"/>
      <c r="NF551" s="106"/>
      <c r="NG551" s="106"/>
      <c r="NH551" s="106"/>
      <c r="NI551" s="106"/>
      <c r="NJ551" s="106"/>
      <c r="NK551" s="106"/>
      <c r="NL551" s="106"/>
      <c r="NM551" s="106"/>
      <c r="NN551" s="106"/>
      <c r="NO551" s="106"/>
      <c r="NP551" s="106"/>
      <c r="NQ551" s="106"/>
      <c r="NR551" s="106"/>
      <c r="NS551" s="106"/>
      <c r="NT551" s="106"/>
      <c r="NU551" s="106"/>
      <c r="NV551" s="106"/>
      <c r="NW551" s="106"/>
      <c r="NX551" s="106"/>
      <c r="NY551" s="106"/>
      <c r="NZ551" s="106"/>
      <c r="OA551" s="106"/>
      <c r="OB551" s="106"/>
      <c r="OC551" s="106"/>
      <c r="OD551" s="106"/>
      <c r="OE551" s="106"/>
      <c r="OF551" s="106"/>
      <c r="OG551" s="106"/>
      <c r="OH551" s="106"/>
      <c r="OI551" s="106"/>
      <c r="OJ551" s="106"/>
      <c r="OK551" s="106"/>
      <c r="OL551" s="106"/>
      <c r="OM551" s="106"/>
      <c r="ON551" s="106"/>
      <c r="OO551" s="106"/>
      <c r="OP551" s="106"/>
      <c r="OQ551" s="106"/>
      <c r="OR551" s="106"/>
      <c r="OS551" s="106"/>
      <c r="OT551" s="106"/>
      <c r="OU551" s="106"/>
      <c r="OV551" s="106"/>
      <c r="OW551" s="106"/>
      <c r="OX551" s="106"/>
      <c r="OY551" s="106"/>
      <c r="OZ551" s="106"/>
      <c r="PA551" s="106"/>
      <c r="PB551" s="106"/>
      <c r="PC551" s="106"/>
      <c r="PD551" s="106"/>
      <c r="PE551" s="106"/>
      <c r="PF551" s="106"/>
      <c r="PG551" s="106"/>
      <c r="PH551" s="106"/>
      <c r="PI551" s="106"/>
      <c r="PJ551" s="106"/>
      <c r="PK551" s="106"/>
      <c r="PL551" s="106"/>
      <c r="PM551" s="106"/>
      <c r="PN551" s="106"/>
      <c r="PO551" s="106"/>
      <c r="PP551" s="106"/>
      <c r="PQ551" s="106"/>
      <c r="PR551" s="106"/>
      <c r="PS551" s="106"/>
      <c r="PT551" s="106"/>
      <c r="PU551" s="106"/>
      <c r="PV551" s="106"/>
      <c r="PW551" s="106"/>
      <c r="PX551" s="106"/>
      <c r="PY551" s="106"/>
      <c r="PZ551" s="106"/>
      <c r="QA551" s="106"/>
      <c r="QB551" s="106"/>
      <c r="QC551" s="106"/>
      <c r="QD551" s="106"/>
      <c r="QE551" s="106"/>
      <c r="QF551" s="106"/>
      <c r="QG551" s="106"/>
      <c r="QH551" s="106"/>
      <c r="QI551" s="106"/>
      <c r="QJ551" s="106"/>
      <c r="QK551" s="106"/>
      <c r="QL551" s="106"/>
      <c r="QM551" s="106"/>
      <c r="QN551" s="106"/>
      <c r="QO551" s="106"/>
      <c r="QP551" s="106"/>
      <c r="QQ551" s="106"/>
      <c r="QR551" s="106"/>
      <c r="QS551" s="106"/>
      <c r="QT551" s="106"/>
      <c r="QU551" s="106"/>
      <c r="QV551" s="106"/>
      <c r="QW551" s="106"/>
      <c r="QX551" s="106"/>
      <c r="QY551" s="106"/>
      <c r="QZ551" s="106"/>
      <c r="RA551" s="106"/>
      <c r="RB551" s="106"/>
      <c r="RC551" s="106"/>
      <c r="RD551" s="106"/>
      <c r="RE551" s="106"/>
      <c r="RF551" s="106"/>
      <c r="RG551" s="106"/>
      <c r="RH551" s="106"/>
      <c r="RI551" s="106"/>
      <c r="RJ551" s="106"/>
      <c r="RK551" s="106"/>
      <c r="RL551" s="106"/>
      <c r="RM551" s="106"/>
      <c r="RN551" s="106"/>
      <c r="RO551" s="106"/>
      <c r="RP551" s="106"/>
      <c r="RQ551" s="106"/>
      <c r="RR551" s="106"/>
    </row>
    <row r="552" spans="1:486" x14ac:dyDescent="0.3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14"/>
      <c r="Q552" s="114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06"/>
      <c r="EZ552" s="106"/>
      <c r="FA552" s="106"/>
      <c r="FB552" s="106"/>
      <c r="FC552" s="106"/>
      <c r="FD552" s="106"/>
      <c r="FE552" s="106"/>
      <c r="FF552" s="106"/>
      <c r="FG552" s="106"/>
      <c r="FH552" s="106"/>
      <c r="FI552" s="106"/>
      <c r="FJ552" s="106"/>
      <c r="FK552" s="106"/>
      <c r="FL552" s="106"/>
      <c r="FM552" s="106"/>
      <c r="FN552" s="106"/>
      <c r="FO552" s="106"/>
      <c r="FP552" s="106"/>
      <c r="FQ552" s="106"/>
      <c r="FR552" s="106"/>
      <c r="FS552" s="106"/>
      <c r="FT552" s="106"/>
      <c r="FU552" s="106"/>
      <c r="FV552" s="106"/>
      <c r="FW552" s="106"/>
      <c r="FX552" s="106"/>
      <c r="FY552" s="106"/>
      <c r="FZ552" s="106"/>
      <c r="GA552" s="106"/>
      <c r="GB552" s="106"/>
      <c r="GC552" s="106"/>
      <c r="GD552" s="106"/>
      <c r="GE552" s="106"/>
      <c r="GF552" s="106"/>
      <c r="GG552" s="106"/>
      <c r="GH552" s="106"/>
      <c r="GI552" s="106"/>
      <c r="GJ552" s="106"/>
      <c r="GK552" s="106"/>
      <c r="GL552" s="106"/>
      <c r="GM552" s="106"/>
      <c r="GN552" s="106"/>
      <c r="GO552" s="106"/>
      <c r="GP552" s="106"/>
      <c r="GQ552" s="106"/>
      <c r="GR552" s="106"/>
      <c r="GS552" s="106"/>
      <c r="GT552" s="106"/>
      <c r="GU552" s="106"/>
      <c r="GV552" s="106"/>
      <c r="GW552" s="106"/>
      <c r="GX552" s="106"/>
      <c r="GY552" s="106"/>
      <c r="GZ552" s="106"/>
      <c r="HA552" s="106"/>
      <c r="HB552" s="106"/>
      <c r="HC552" s="106"/>
      <c r="HD552" s="106"/>
      <c r="HE552" s="106"/>
      <c r="HF552" s="106"/>
      <c r="HG552" s="106"/>
      <c r="HH552" s="106"/>
      <c r="HI552" s="106"/>
      <c r="HJ552" s="106"/>
      <c r="HK552" s="106"/>
      <c r="HL552" s="106"/>
      <c r="HM552" s="106"/>
      <c r="HN552" s="106"/>
      <c r="HO552" s="106"/>
      <c r="HP552" s="106"/>
      <c r="HQ552" s="106"/>
      <c r="HR552" s="106"/>
      <c r="HS552" s="106"/>
      <c r="HT552" s="106"/>
      <c r="HU552" s="106"/>
      <c r="HV552" s="106"/>
      <c r="HW552" s="106"/>
      <c r="HX552" s="106"/>
      <c r="HY552" s="106"/>
      <c r="HZ552" s="106"/>
      <c r="IA552" s="106"/>
      <c r="IB552" s="106"/>
      <c r="IC552" s="106"/>
      <c r="ID552" s="106"/>
      <c r="IE552" s="106"/>
      <c r="IF552" s="106"/>
      <c r="IG552" s="106"/>
      <c r="IH552" s="106"/>
      <c r="II552" s="106"/>
      <c r="IJ552" s="106"/>
      <c r="IK552" s="106"/>
      <c r="IL552" s="106"/>
      <c r="IM552" s="106"/>
      <c r="IN552" s="106"/>
      <c r="IO552" s="106"/>
      <c r="IP552" s="106"/>
      <c r="IQ552" s="106"/>
      <c r="IR552" s="106"/>
      <c r="IS552" s="106"/>
      <c r="IT552" s="106"/>
      <c r="IU552" s="106"/>
      <c r="IV552" s="106"/>
      <c r="IW552" s="106"/>
      <c r="IX552" s="106"/>
      <c r="IY552" s="106"/>
      <c r="IZ552" s="106"/>
      <c r="JA552" s="106"/>
      <c r="JB552" s="106"/>
      <c r="JC552" s="106"/>
      <c r="JD552" s="106"/>
      <c r="JE552" s="106"/>
      <c r="JF552" s="106"/>
      <c r="JG552" s="106"/>
      <c r="JH552" s="106"/>
      <c r="JI552" s="106"/>
      <c r="JJ552" s="106"/>
      <c r="JK552" s="106"/>
      <c r="JL552" s="106"/>
      <c r="JM552" s="106"/>
      <c r="JN552" s="106"/>
      <c r="JO552" s="106"/>
      <c r="JP552" s="106"/>
      <c r="JQ552" s="106"/>
      <c r="JR552" s="106"/>
      <c r="JS552" s="106"/>
      <c r="JT552" s="106"/>
      <c r="JU552" s="106"/>
      <c r="JV552" s="106"/>
      <c r="JW552" s="106"/>
      <c r="JX552" s="106"/>
      <c r="JY552" s="106"/>
      <c r="JZ552" s="106"/>
      <c r="KA552" s="106"/>
      <c r="KB552" s="106"/>
      <c r="KC552" s="106"/>
      <c r="KD552" s="106"/>
      <c r="KE552" s="106"/>
      <c r="KF552" s="106"/>
      <c r="KG552" s="106"/>
      <c r="KH552" s="106"/>
      <c r="KI552" s="106"/>
      <c r="KJ552" s="106"/>
      <c r="KK552" s="106"/>
      <c r="KL552" s="106"/>
      <c r="KM552" s="106"/>
      <c r="KN552" s="106"/>
      <c r="KO552" s="106"/>
      <c r="KP552" s="106"/>
      <c r="KQ552" s="106"/>
      <c r="KR552" s="106"/>
      <c r="KS552" s="106"/>
      <c r="KT552" s="106"/>
      <c r="KU552" s="106"/>
      <c r="KV552" s="106"/>
      <c r="KW552" s="106"/>
      <c r="KX552" s="106"/>
      <c r="KY552" s="106"/>
      <c r="KZ552" s="106"/>
      <c r="LA552" s="106"/>
      <c r="LB552" s="106"/>
      <c r="LC552" s="106"/>
      <c r="LD552" s="106"/>
      <c r="LE552" s="106"/>
      <c r="LF552" s="106"/>
      <c r="LG552" s="106"/>
      <c r="LH552" s="106"/>
      <c r="LI552" s="106"/>
      <c r="LJ552" s="106"/>
      <c r="LK552" s="106"/>
      <c r="LL552" s="106"/>
      <c r="LM552" s="106"/>
      <c r="LN552" s="106"/>
      <c r="LO552" s="106"/>
      <c r="LP552" s="106"/>
      <c r="LQ552" s="106"/>
      <c r="LR552" s="106"/>
      <c r="LS552" s="106"/>
      <c r="LT552" s="106"/>
      <c r="LU552" s="106"/>
      <c r="LV552" s="106"/>
      <c r="LW552" s="106"/>
      <c r="LX552" s="106"/>
      <c r="LY552" s="106"/>
      <c r="LZ552" s="106"/>
      <c r="MA552" s="106"/>
      <c r="MB552" s="106"/>
      <c r="MC552" s="106"/>
      <c r="MD552" s="106"/>
      <c r="ME552" s="106"/>
      <c r="MF552" s="106"/>
      <c r="MG552" s="106"/>
      <c r="MH552" s="106"/>
      <c r="MI552" s="106"/>
      <c r="MJ552" s="106"/>
      <c r="MK552" s="106"/>
      <c r="ML552" s="106"/>
      <c r="MM552" s="106"/>
      <c r="MN552" s="106"/>
      <c r="MO552" s="106"/>
      <c r="MP552" s="106"/>
      <c r="MQ552" s="106"/>
      <c r="MR552" s="106"/>
      <c r="MS552" s="106"/>
      <c r="MT552" s="106"/>
      <c r="MU552" s="106"/>
      <c r="MV552" s="106"/>
      <c r="MW552" s="106"/>
      <c r="MX552" s="106"/>
      <c r="MY552" s="106"/>
      <c r="MZ552" s="106"/>
      <c r="NA552" s="106"/>
      <c r="NB552" s="106"/>
      <c r="NC552" s="106"/>
      <c r="ND552" s="106"/>
      <c r="NE552" s="106"/>
      <c r="NF552" s="106"/>
      <c r="NG552" s="106"/>
      <c r="NH552" s="106"/>
      <c r="NI552" s="106"/>
      <c r="NJ552" s="106"/>
      <c r="NK552" s="106"/>
      <c r="NL552" s="106"/>
      <c r="NM552" s="106"/>
      <c r="NN552" s="106"/>
      <c r="NO552" s="106"/>
      <c r="NP552" s="106"/>
      <c r="NQ552" s="106"/>
      <c r="NR552" s="106"/>
      <c r="NS552" s="106"/>
      <c r="NT552" s="106"/>
      <c r="NU552" s="106"/>
      <c r="NV552" s="106"/>
      <c r="NW552" s="106"/>
      <c r="NX552" s="106"/>
      <c r="NY552" s="106"/>
      <c r="NZ552" s="106"/>
      <c r="OA552" s="106"/>
      <c r="OB552" s="106"/>
      <c r="OC552" s="106"/>
      <c r="OD552" s="106"/>
      <c r="OE552" s="106"/>
      <c r="OF552" s="106"/>
      <c r="OG552" s="106"/>
      <c r="OH552" s="106"/>
      <c r="OI552" s="106"/>
      <c r="OJ552" s="106"/>
      <c r="OK552" s="106"/>
      <c r="OL552" s="106"/>
      <c r="OM552" s="106"/>
      <c r="ON552" s="106"/>
      <c r="OO552" s="106"/>
      <c r="OP552" s="106"/>
      <c r="OQ552" s="106"/>
      <c r="OR552" s="106"/>
      <c r="OS552" s="106"/>
      <c r="OT552" s="106"/>
      <c r="OU552" s="106"/>
      <c r="OV552" s="106"/>
      <c r="OW552" s="106"/>
      <c r="OX552" s="106"/>
      <c r="OY552" s="106"/>
      <c r="OZ552" s="106"/>
      <c r="PA552" s="106"/>
      <c r="PB552" s="106"/>
      <c r="PC552" s="106"/>
      <c r="PD552" s="106"/>
      <c r="PE552" s="106"/>
      <c r="PF552" s="106"/>
      <c r="PG552" s="106"/>
      <c r="PH552" s="106"/>
      <c r="PI552" s="106"/>
      <c r="PJ552" s="106"/>
      <c r="PK552" s="106"/>
      <c r="PL552" s="106"/>
      <c r="PM552" s="106"/>
      <c r="PN552" s="106"/>
      <c r="PO552" s="106"/>
      <c r="PP552" s="106"/>
      <c r="PQ552" s="106"/>
      <c r="PR552" s="106"/>
      <c r="PS552" s="106"/>
      <c r="PT552" s="106"/>
      <c r="PU552" s="106"/>
      <c r="PV552" s="106"/>
      <c r="PW552" s="106"/>
      <c r="PX552" s="106"/>
      <c r="PY552" s="106"/>
      <c r="PZ552" s="106"/>
      <c r="QA552" s="106"/>
      <c r="QB552" s="106"/>
      <c r="QC552" s="106"/>
      <c r="QD552" s="106"/>
      <c r="QE552" s="106"/>
      <c r="QF552" s="106"/>
      <c r="QG552" s="106"/>
      <c r="QH552" s="106"/>
      <c r="QI552" s="106"/>
      <c r="QJ552" s="106"/>
      <c r="QK552" s="106"/>
      <c r="QL552" s="106"/>
      <c r="QM552" s="106"/>
      <c r="QN552" s="106"/>
      <c r="QO552" s="106"/>
      <c r="QP552" s="106"/>
      <c r="QQ552" s="106"/>
      <c r="QR552" s="106"/>
      <c r="QS552" s="106"/>
      <c r="QT552" s="106"/>
      <c r="QU552" s="106"/>
      <c r="QV552" s="106"/>
      <c r="QW552" s="106"/>
      <c r="QX552" s="106"/>
      <c r="QY552" s="106"/>
      <c r="QZ552" s="106"/>
      <c r="RA552" s="106"/>
      <c r="RB552" s="106"/>
      <c r="RC552" s="106"/>
      <c r="RD552" s="106"/>
      <c r="RE552" s="106"/>
      <c r="RF552" s="106"/>
      <c r="RG552" s="106"/>
      <c r="RH552" s="106"/>
      <c r="RI552" s="106"/>
      <c r="RJ552" s="106"/>
      <c r="RK552" s="106"/>
      <c r="RL552" s="106"/>
      <c r="RM552" s="106"/>
      <c r="RN552" s="106"/>
      <c r="RO552" s="106"/>
      <c r="RP552" s="106"/>
      <c r="RQ552" s="106"/>
      <c r="RR552" s="106"/>
    </row>
    <row r="553" spans="1:486" x14ac:dyDescent="0.3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14"/>
      <c r="Q553" s="114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06"/>
      <c r="EZ553" s="106"/>
      <c r="FA553" s="106"/>
      <c r="FB553" s="106"/>
      <c r="FC553" s="106"/>
      <c r="FD553" s="106"/>
      <c r="FE553" s="106"/>
      <c r="FF553" s="106"/>
      <c r="FG553" s="106"/>
      <c r="FH553" s="106"/>
      <c r="FI553" s="106"/>
      <c r="FJ553" s="106"/>
      <c r="FK553" s="106"/>
      <c r="FL553" s="106"/>
      <c r="FM553" s="106"/>
      <c r="FN553" s="106"/>
      <c r="FO553" s="106"/>
      <c r="FP553" s="106"/>
      <c r="FQ553" s="106"/>
      <c r="FR553" s="106"/>
      <c r="FS553" s="106"/>
      <c r="FT553" s="106"/>
      <c r="FU553" s="106"/>
      <c r="FV553" s="106"/>
      <c r="FW553" s="106"/>
      <c r="FX553" s="106"/>
      <c r="FY553" s="106"/>
      <c r="FZ553" s="106"/>
      <c r="GA553" s="106"/>
      <c r="GB553" s="106"/>
      <c r="GC553" s="106"/>
      <c r="GD553" s="106"/>
      <c r="GE553" s="106"/>
      <c r="GF553" s="106"/>
      <c r="GG553" s="106"/>
      <c r="GH553" s="106"/>
      <c r="GI553" s="106"/>
      <c r="GJ553" s="106"/>
      <c r="GK553" s="106"/>
      <c r="GL553" s="106"/>
      <c r="GM553" s="106"/>
      <c r="GN553" s="106"/>
      <c r="GO553" s="106"/>
      <c r="GP553" s="106"/>
      <c r="GQ553" s="106"/>
      <c r="GR553" s="106"/>
      <c r="GS553" s="106"/>
      <c r="GT553" s="106"/>
      <c r="GU553" s="106"/>
      <c r="GV553" s="106"/>
      <c r="GW553" s="106"/>
      <c r="GX553" s="106"/>
      <c r="GY553" s="106"/>
      <c r="GZ553" s="106"/>
      <c r="HA553" s="106"/>
      <c r="HB553" s="106"/>
      <c r="HC553" s="106"/>
      <c r="HD553" s="106"/>
      <c r="HE553" s="106"/>
      <c r="HF553" s="106"/>
      <c r="HG553" s="106"/>
      <c r="HH553" s="106"/>
      <c r="HI553" s="106"/>
      <c r="HJ553" s="106"/>
      <c r="HK553" s="106"/>
      <c r="HL553" s="106"/>
      <c r="HM553" s="106"/>
      <c r="HN553" s="106"/>
      <c r="HO553" s="106"/>
      <c r="HP553" s="106"/>
      <c r="HQ553" s="106"/>
      <c r="HR553" s="106"/>
      <c r="HS553" s="106"/>
      <c r="HT553" s="106"/>
      <c r="HU553" s="106"/>
      <c r="HV553" s="106"/>
      <c r="HW553" s="106"/>
      <c r="HX553" s="106"/>
      <c r="HY553" s="106"/>
      <c r="HZ553" s="106"/>
      <c r="IA553" s="106"/>
      <c r="IB553" s="106"/>
      <c r="IC553" s="106"/>
      <c r="ID553" s="106"/>
      <c r="IE553" s="106"/>
      <c r="IF553" s="106"/>
      <c r="IG553" s="106"/>
      <c r="IH553" s="106"/>
      <c r="II553" s="106"/>
      <c r="IJ553" s="106"/>
      <c r="IK553" s="106"/>
      <c r="IL553" s="106"/>
      <c r="IM553" s="106"/>
      <c r="IN553" s="106"/>
      <c r="IO553" s="106"/>
      <c r="IP553" s="106"/>
      <c r="IQ553" s="106"/>
      <c r="IR553" s="106"/>
      <c r="IS553" s="106"/>
      <c r="IT553" s="106"/>
      <c r="IU553" s="106"/>
      <c r="IV553" s="106"/>
      <c r="IW553" s="106"/>
      <c r="IX553" s="106"/>
      <c r="IY553" s="106"/>
      <c r="IZ553" s="106"/>
      <c r="JA553" s="106"/>
      <c r="JB553" s="106"/>
      <c r="JC553" s="106"/>
      <c r="JD553" s="106"/>
      <c r="JE553" s="106"/>
      <c r="JF553" s="106"/>
      <c r="JG553" s="106"/>
      <c r="JH553" s="106"/>
      <c r="JI553" s="106"/>
      <c r="JJ553" s="106"/>
      <c r="JK553" s="106"/>
      <c r="JL553" s="106"/>
      <c r="JM553" s="106"/>
      <c r="JN553" s="106"/>
      <c r="JO553" s="106"/>
      <c r="JP553" s="106"/>
      <c r="JQ553" s="106"/>
      <c r="JR553" s="106"/>
      <c r="JS553" s="106"/>
      <c r="JT553" s="106"/>
      <c r="JU553" s="106"/>
      <c r="JV553" s="106"/>
      <c r="JW553" s="106"/>
      <c r="JX553" s="106"/>
      <c r="JY553" s="106"/>
      <c r="JZ553" s="106"/>
      <c r="KA553" s="106"/>
      <c r="KB553" s="106"/>
      <c r="KC553" s="106"/>
      <c r="KD553" s="106"/>
      <c r="KE553" s="106"/>
      <c r="KF553" s="106"/>
      <c r="KG553" s="106"/>
      <c r="KH553" s="106"/>
      <c r="KI553" s="106"/>
      <c r="KJ553" s="106"/>
      <c r="KK553" s="106"/>
      <c r="KL553" s="106"/>
      <c r="KM553" s="106"/>
      <c r="KN553" s="106"/>
      <c r="KO553" s="106"/>
      <c r="KP553" s="106"/>
      <c r="KQ553" s="106"/>
      <c r="KR553" s="106"/>
      <c r="KS553" s="106"/>
      <c r="KT553" s="106"/>
      <c r="KU553" s="106"/>
      <c r="KV553" s="106"/>
      <c r="KW553" s="106"/>
      <c r="KX553" s="106"/>
      <c r="KY553" s="106"/>
      <c r="KZ553" s="106"/>
      <c r="LA553" s="106"/>
      <c r="LB553" s="106"/>
      <c r="LC553" s="106"/>
      <c r="LD553" s="106"/>
      <c r="LE553" s="106"/>
      <c r="LF553" s="106"/>
      <c r="LG553" s="106"/>
      <c r="LH553" s="106"/>
      <c r="LI553" s="106"/>
      <c r="LJ553" s="106"/>
      <c r="LK553" s="106"/>
      <c r="LL553" s="106"/>
      <c r="LM553" s="106"/>
      <c r="LN553" s="106"/>
      <c r="LO553" s="106"/>
      <c r="LP553" s="106"/>
      <c r="LQ553" s="106"/>
      <c r="LR553" s="106"/>
      <c r="LS553" s="106"/>
      <c r="LT553" s="106"/>
      <c r="LU553" s="106"/>
      <c r="LV553" s="106"/>
      <c r="LW553" s="106"/>
      <c r="LX553" s="106"/>
      <c r="LY553" s="106"/>
      <c r="LZ553" s="106"/>
      <c r="MA553" s="106"/>
      <c r="MB553" s="106"/>
      <c r="MC553" s="106"/>
      <c r="MD553" s="106"/>
      <c r="ME553" s="106"/>
      <c r="MF553" s="106"/>
      <c r="MG553" s="106"/>
      <c r="MH553" s="106"/>
      <c r="MI553" s="106"/>
      <c r="MJ553" s="106"/>
      <c r="MK553" s="106"/>
      <c r="ML553" s="106"/>
      <c r="MM553" s="106"/>
      <c r="MN553" s="106"/>
      <c r="MO553" s="106"/>
      <c r="MP553" s="106"/>
      <c r="MQ553" s="106"/>
      <c r="MR553" s="106"/>
      <c r="MS553" s="106"/>
      <c r="MT553" s="106"/>
      <c r="MU553" s="106"/>
      <c r="MV553" s="106"/>
      <c r="MW553" s="106"/>
      <c r="MX553" s="106"/>
      <c r="MY553" s="106"/>
      <c r="MZ553" s="106"/>
      <c r="NA553" s="106"/>
      <c r="NB553" s="106"/>
      <c r="NC553" s="106"/>
      <c r="ND553" s="106"/>
      <c r="NE553" s="106"/>
      <c r="NF553" s="106"/>
      <c r="NG553" s="106"/>
      <c r="NH553" s="106"/>
      <c r="NI553" s="106"/>
      <c r="NJ553" s="106"/>
      <c r="NK553" s="106"/>
      <c r="NL553" s="106"/>
      <c r="NM553" s="106"/>
      <c r="NN553" s="106"/>
      <c r="NO553" s="106"/>
      <c r="NP553" s="106"/>
      <c r="NQ553" s="106"/>
      <c r="NR553" s="106"/>
      <c r="NS553" s="106"/>
      <c r="NT553" s="106"/>
      <c r="NU553" s="106"/>
      <c r="NV553" s="106"/>
      <c r="NW553" s="106"/>
      <c r="NX553" s="106"/>
      <c r="NY553" s="106"/>
      <c r="NZ553" s="106"/>
      <c r="OA553" s="106"/>
      <c r="OB553" s="106"/>
      <c r="OC553" s="106"/>
      <c r="OD553" s="106"/>
      <c r="OE553" s="106"/>
      <c r="OF553" s="106"/>
      <c r="OG553" s="106"/>
      <c r="OH553" s="106"/>
      <c r="OI553" s="106"/>
      <c r="OJ553" s="106"/>
      <c r="OK553" s="106"/>
      <c r="OL553" s="106"/>
      <c r="OM553" s="106"/>
      <c r="ON553" s="106"/>
      <c r="OO553" s="106"/>
      <c r="OP553" s="106"/>
      <c r="OQ553" s="106"/>
      <c r="OR553" s="106"/>
      <c r="OS553" s="106"/>
      <c r="OT553" s="106"/>
      <c r="OU553" s="106"/>
      <c r="OV553" s="106"/>
      <c r="OW553" s="106"/>
      <c r="OX553" s="106"/>
      <c r="OY553" s="106"/>
      <c r="OZ553" s="106"/>
      <c r="PA553" s="106"/>
      <c r="PB553" s="106"/>
      <c r="PC553" s="106"/>
      <c r="PD553" s="106"/>
      <c r="PE553" s="106"/>
      <c r="PF553" s="106"/>
      <c r="PG553" s="106"/>
      <c r="PH553" s="106"/>
      <c r="PI553" s="106"/>
      <c r="PJ553" s="106"/>
      <c r="PK553" s="106"/>
      <c r="PL553" s="106"/>
      <c r="PM553" s="106"/>
      <c r="PN553" s="106"/>
      <c r="PO553" s="106"/>
      <c r="PP553" s="106"/>
      <c r="PQ553" s="106"/>
      <c r="PR553" s="106"/>
      <c r="PS553" s="106"/>
      <c r="PT553" s="106"/>
      <c r="PU553" s="106"/>
      <c r="PV553" s="106"/>
      <c r="PW553" s="106"/>
      <c r="PX553" s="106"/>
      <c r="PY553" s="106"/>
      <c r="PZ553" s="106"/>
      <c r="QA553" s="106"/>
      <c r="QB553" s="106"/>
      <c r="QC553" s="106"/>
      <c r="QD553" s="106"/>
      <c r="QE553" s="106"/>
      <c r="QF553" s="106"/>
      <c r="QG553" s="106"/>
      <c r="QH553" s="106"/>
      <c r="QI553" s="106"/>
      <c r="QJ553" s="106"/>
      <c r="QK553" s="106"/>
      <c r="QL553" s="106"/>
      <c r="QM553" s="106"/>
      <c r="QN553" s="106"/>
      <c r="QO553" s="106"/>
      <c r="QP553" s="106"/>
      <c r="QQ553" s="106"/>
      <c r="QR553" s="106"/>
      <c r="QS553" s="106"/>
      <c r="QT553" s="106"/>
      <c r="QU553" s="106"/>
      <c r="QV553" s="106"/>
      <c r="QW553" s="106"/>
      <c r="QX553" s="106"/>
      <c r="QY553" s="106"/>
      <c r="QZ553" s="106"/>
      <c r="RA553" s="106"/>
      <c r="RB553" s="106"/>
      <c r="RC553" s="106"/>
      <c r="RD553" s="106"/>
      <c r="RE553" s="106"/>
      <c r="RF553" s="106"/>
      <c r="RG553" s="106"/>
      <c r="RH553" s="106"/>
      <c r="RI553" s="106"/>
      <c r="RJ553" s="106"/>
      <c r="RK553" s="106"/>
      <c r="RL553" s="106"/>
      <c r="RM553" s="106"/>
      <c r="RN553" s="106"/>
      <c r="RO553" s="106"/>
      <c r="RP553" s="106"/>
      <c r="RQ553" s="106"/>
      <c r="RR553" s="106"/>
    </row>
    <row r="554" spans="1:486" x14ac:dyDescent="0.3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14"/>
      <c r="Q554" s="114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06"/>
      <c r="EZ554" s="106"/>
      <c r="FA554" s="106"/>
      <c r="FB554" s="106"/>
      <c r="FC554" s="106"/>
      <c r="FD554" s="106"/>
      <c r="FE554" s="106"/>
      <c r="FF554" s="106"/>
      <c r="FG554" s="106"/>
      <c r="FH554" s="106"/>
      <c r="FI554" s="106"/>
      <c r="FJ554" s="106"/>
      <c r="FK554" s="106"/>
      <c r="FL554" s="106"/>
      <c r="FM554" s="106"/>
      <c r="FN554" s="106"/>
      <c r="FO554" s="106"/>
      <c r="FP554" s="106"/>
      <c r="FQ554" s="106"/>
      <c r="FR554" s="106"/>
      <c r="FS554" s="106"/>
      <c r="FT554" s="106"/>
      <c r="FU554" s="106"/>
      <c r="FV554" s="106"/>
      <c r="FW554" s="106"/>
      <c r="FX554" s="106"/>
      <c r="FY554" s="106"/>
      <c r="FZ554" s="106"/>
      <c r="GA554" s="106"/>
      <c r="GB554" s="106"/>
      <c r="GC554" s="106"/>
      <c r="GD554" s="106"/>
      <c r="GE554" s="106"/>
      <c r="GF554" s="106"/>
      <c r="GG554" s="106"/>
      <c r="GH554" s="106"/>
      <c r="GI554" s="106"/>
      <c r="GJ554" s="106"/>
      <c r="GK554" s="106"/>
      <c r="GL554" s="106"/>
      <c r="GM554" s="106"/>
      <c r="GN554" s="106"/>
      <c r="GO554" s="106"/>
      <c r="GP554" s="106"/>
      <c r="GQ554" s="106"/>
      <c r="GR554" s="106"/>
      <c r="GS554" s="106"/>
      <c r="GT554" s="106"/>
      <c r="GU554" s="106"/>
      <c r="GV554" s="106"/>
      <c r="GW554" s="106"/>
      <c r="GX554" s="106"/>
      <c r="GY554" s="106"/>
      <c r="GZ554" s="106"/>
      <c r="HA554" s="106"/>
      <c r="HB554" s="106"/>
      <c r="HC554" s="106"/>
      <c r="HD554" s="106"/>
      <c r="HE554" s="106"/>
      <c r="HF554" s="106"/>
      <c r="HG554" s="106"/>
      <c r="HH554" s="106"/>
      <c r="HI554" s="106"/>
      <c r="HJ554" s="106"/>
      <c r="HK554" s="106"/>
      <c r="HL554" s="106"/>
      <c r="HM554" s="106"/>
      <c r="HN554" s="106"/>
      <c r="HO554" s="106"/>
      <c r="HP554" s="106"/>
      <c r="HQ554" s="106"/>
      <c r="HR554" s="106"/>
      <c r="HS554" s="106"/>
      <c r="HT554" s="106"/>
      <c r="HU554" s="106"/>
      <c r="HV554" s="106"/>
      <c r="HW554" s="106"/>
      <c r="HX554" s="106"/>
      <c r="HY554" s="106"/>
      <c r="HZ554" s="106"/>
      <c r="IA554" s="106"/>
      <c r="IB554" s="106"/>
      <c r="IC554" s="106"/>
      <c r="ID554" s="106"/>
      <c r="IE554" s="106"/>
      <c r="IF554" s="106"/>
      <c r="IG554" s="106"/>
      <c r="IH554" s="106"/>
      <c r="II554" s="106"/>
      <c r="IJ554" s="106"/>
      <c r="IK554" s="106"/>
      <c r="IL554" s="106"/>
      <c r="IM554" s="106"/>
      <c r="IN554" s="106"/>
      <c r="IO554" s="106"/>
      <c r="IP554" s="106"/>
      <c r="IQ554" s="106"/>
      <c r="IR554" s="106"/>
      <c r="IS554" s="106"/>
      <c r="IT554" s="106"/>
      <c r="IU554" s="106"/>
      <c r="IV554" s="106"/>
      <c r="IW554" s="106"/>
      <c r="IX554" s="106"/>
      <c r="IY554" s="106"/>
      <c r="IZ554" s="106"/>
      <c r="JA554" s="106"/>
      <c r="JB554" s="106"/>
      <c r="JC554" s="106"/>
      <c r="JD554" s="106"/>
      <c r="JE554" s="106"/>
      <c r="JF554" s="106"/>
      <c r="JG554" s="106"/>
      <c r="JH554" s="106"/>
      <c r="JI554" s="106"/>
      <c r="JJ554" s="106"/>
      <c r="JK554" s="106"/>
      <c r="JL554" s="106"/>
      <c r="JM554" s="106"/>
      <c r="JN554" s="106"/>
      <c r="JO554" s="106"/>
      <c r="JP554" s="106"/>
      <c r="JQ554" s="106"/>
      <c r="JR554" s="106"/>
      <c r="JS554" s="106"/>
      <c r="JT554" s="106"/>
      <c r="JU554" s="106"/>
      <c r="JV554" s="106"/>
      <c r="JW554" s="106"/>
      <c r="JX554" s="106"/>
      <c r="JY554" s="106"/>
      <c r="JZ554" s="106"/>
      <c r="KA554" s="106"/>
      <c r="KB554" s="106"/>
      <c r="KC554" s="106"/>
      <c r="KD554" s="106"/>
      <c r="KE554" s="106"/>
      <c r="KF554" s="106"/>
      <c r="KG554" s="106"/>
      <c r="KH554" s="106"/>
      <c r="KI554" s="106"/>
      <c r="KJ554" s="106"/>
      <c r="KK554" s="106"/>
      <c r="KL554" s="106"/>
      <c r="KM554" s="106"/>
      <c r="KN554" s="106"/>
      <c r="KO554" s="106"/>
      <c r="KP554" s="106"/>
      <c r="KQ554" s="106"/>
      <c r="KR554" s="106"/>
      <c r="KS554" s="106"/>
      <c r="KT554" s="106"/>
      <c r="KU554" s="106"/>
      <c r="KV554" s="106"/>
      <c r="KW554" s="106"/>
      <c r="KX554" s="106"/>
      <c r="KY554" s="106"/>
      <c r="KZ554" s="106"/>
      <c r="LA554" s="106"/>
      <c r="LB554" s="106"/>
      <c r="LC554" s="106"/>
      <c r="LD554" s="106"/>
      <c r="LE554" s="106"/>
      <c r="LF554" s="106"/>
      <c r="LG554" s="106"/>
      <c r="LH554" s="106"/>
      <c r="LI554" s="106"/>
      <c r="LJ554" s="106"/>
      <c r="LK554" s="106"/>
      <c r="LL554" s="106"/>
      <c r="LM554" s="106"/>
      <c r="LN554" s="106"/>
      <c r="LO554" s="106"/>
      <c r="LP554" s="106"/>
      <c r="LQ554" s="106"/>
      <c r="LR554" s="106"/>
      <c r="LS554" s="106"/>
      <c r="LT554" s="106"/>
      <c r="LU554" s="106"/>
      <c r="LV554" s="106"/>
      <c r="LW554" s="106"/>
      <c r="LX554" s="106"/>
      <c r="LY554" s="106"/>
      <c r="LZ554" s="106"/>
      <c r="MA554" s="106"/>
      <c r="MB554" s="106"/>
      <c r="MC554" s="106"/>
      <c r="MD554" s="106"/>
      <c r="ME554" s="106"/>
      <c r="MF554" s="106"/>
      <c r="MG554" s="106"/>
      <c r="MH554" s="106"/>
      <c r="MI554" s="106"/>
      <c r="MJ554" s="106"/>
      <c r="MK554" s="106"/>
      <c r="ML554" s="106"/>
      <c r="MM554" s="106"/>
      <c r="MN554" s="106"/>
      <c r="MO554" s="106"/>
      <c r="MP554" s="106"/>
      <c r="MQ554" s="106"/>
      <c r="MR554" s="106"/>
      <c r="MS554" s="106"/>
      <c r="MT554" s="106"/>
      <c r="MU554" s="106"/>
      <c r="MV554" s="106"/>
      <c r="MW554" s="106"/>
      <c r="MX554" s="106"/>
      <c r="MY554" s="106"/>
      <c r="MZ554" s="106"/>
      <c r="NA554" s="106"/>
      <c r="NB554" s="106"/>
      <c r="NC554" s="106"/>
      <c r="ND554" s="106"/>
      <c r="NE554" s="106"/>
      <c r="NF554" s="106"/>
      <c r="NG554" s="106"/>
      <c r="NH554" s="106"/>
      <c r="NI554" s="106"/>
      <c r="NJ554" s="106"/>
      <c r="NK554" s="106"/>
      <c r="NL554" s="106"/>
      <c r="NM554" s="106"/>
      <c r="NN554" s="106"/>
      <c r="NO554" s="106"/>
      <c r="NP554" s="106"/>
      <c r="NQ554" s="106"/>
      <c r="NR554" s="106"/>
      <c r="NS554" s="106"/>
      <c r="NT554" s="106"/>
      <c r="NU554" s="106"/>
      <c r="NV554" s="106"/>
      <c r="NW554" s="106"/>
      <c r="NX554" s="106"/>
      <c r="NY554" s="106"/>
      <c r="NZ554" s="106"/>
      <c r="OA554" s="106"/>
      <c r="OB554" s="106"/>
      <c r="OC554" s="106"/>
      <c r="OD554" s="106"/>
      <c r="OE554" s="106"/>
      <c r="OF554" s="106"/>
      <c r="OG554" s="106"/>
      <c r="OH554" s="106"/>
      <c r="OI554" s="106"/>
      <c r="OJ554" s="106"/>
      <c r="OK554" s="106"/>
      <c r="OL554" s="106"/>
      <c r="OM554" s="106"/>
      <c r="ON554" s="106"/>
      <c r="OO554" s="106"/>
      <c r="OP554" s="106"/>
      <c r="OQ554" s="106"/>
      <c r="OR554" s="106"/>
      <c r="OS554" s="106"/>
      <c r="OT554" s="106"/>
      <c r="OU554" s="106"/>
      <c r="OV554" s="106"/>
      <c r="OW554" s="106"/>
      <c r="OX554" s="106"/>
      <c r="OY554" s="106"/>
      <c r="OZ554" s="106"/>
      <c r="PA554" s="106"/>
      <c r="PB554" s="106"/>
      <c r="PC554" s="106"/>
      <c r="PD554" s="106"/>
      <c r="PE554" s="106"/>
      <c r="PF554" s="106"/>
      <c r="PG554" s="106"/>
      <c r="PH554" s="106"/>
      <c r="PI554" s="106"/>
      <c r="PJ554" s="106"/>
      <c r="PK554" s="106"/>
      <c r="PL554" s="106"/>
      <c r="PM554" s="106"/>
      <c r="PN554" s="106"/>
      <c r="PO554" s="106"/>
      <c r="PP554" s="106"/>
      <c r="PQ554" s="106"/>
      <c r="PR554" s="106"/>
      <c r="PS554" s="106"/>
      <c r="PT554" s="106"/>
      <c r="PU554" s="106"/>
      <c r="PV554" s="106"/>
      <c r="PW554" s="106"/>
      <c r="PX554" s="106"/>
      <c r="PY554" s="106"/>
      <c r="PZ554" s="106"/>
      <c r="QA554" s="106"/>
      <c r="QB554" s="106"/>
      <c r="QC554" s="106"/>
      <c r="QD554" s="106"/>
      <c r="QE554" s="106"/>
      <c r="QF554" s="106"/>
      <c r="QG554" s="106"/>
      <c r="QH554" s="106"/>
      <c r="QI554" s="106"/>
      <c r="QJ554" s="106"/>
      <c r="QK554" s="106"/>
      <c r="QL554" s="106"/>
      <c r="QM554" s="106"/>
      <c r="QN554" s="106"/>
      <c r="QO554" s="106"/>
      <c r="QP554" s="106"/>
      <c r="QQ554" s="106"/>
      <c r="QR554" s="106"/>
      <c r="QS554" s="106"/>
      <c r="QT554" s="106"/>
      <c r="QU554" s="106"/>
      <c r="QV554" s="106"/>
      <c r="QW554" s="106"/>
      <c r="QX554" s="106"/>
      <c r="QY554" s="106"/>
      <c r="QZ554" s="106"/>
      <c r="RA554" s="106"/>
      <c r="RB554" s="106"/>
      <c r="RC554" s="106"/>
      <c r="RD554" s="106"/>
      <c r="RE554" s="106"/>
      <c r="RF554" s="106"/>
      <c r="RG554" s="106"/>
      <c r="RH554" s="106"/>
      <c r="RI554" s="106"/>
      <c r="RJ554" s="106"/>
      <c r="RK554" s="106"/>
      <c r="RL554" s="106"/>
      <c r="RM554" s="106"/>
      <c r="RN554" s="106"/>
      <c r="RO554" s="106"/>
      <c r="RP554" s="106"/>
      <c r="RQ554" s="106"/>
      <c r="RR554" s="106"/>
    </row>
    <row r="555" spans="1:486" x14ac:dyDescent="0.3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14"/>
      <c r="Q555" s="114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06"/>
      <c r="EZ555" s="106"/>
      <c r="FA555" s="106"/>
      <c r="FB555" s="106"/>
      <c r="FC555" s="106"/>
      <c r="FD555" s="106"/>
      <c r="FE555" s="106"/>
      <c r="FF555" s="106"/>
      <c r="FG555" s="106"/>
      <c r="FH555" s="106"/>
      <c r="FI555" s="106"/>
      <c r="FJ555" s="106"/>
      <c r="FK555" s="106"/>
      <c r="FL555" s="106"/>
      <c r="FM555" s="106"/>
      <c r="FN555" s="106"/>
      <c r="FO555" s="106"/>
      <c r="FP555" s="106"/>
      <c r="FQ555" s="106"/>
      <c r="FR555" s="106"/>
      <c r="FS555" s="106"/>
      <c r="FT555" s="106"/>
      <c r="FU555" s="106"/>
      <c r="FV555" s="106"/>
      <c r="FW555" s="106"/>
      <c r="FX555" s="106"/>
      <c r="FY555" s="106"/>
      <c r="FZ555" s="106"/>
      <c r="GA555" s="106"/>
      <c r="GB555" s="106"/>
      <c r="GC555" s="106"/>
      <c r="GD555" s="106"/>
      <c r="GE555" s="106"/>
      <c r="GF555" s="106"/>
      <c r="GG555" s="106"/>
      <c r="GH555" s="106"/>
      <c r="GI555" s="106"/>
      <c r="GJ555" s="106"/>
      <c r="GK555" s="106"/>
      <c r="GL555" s="106"/>
      <c r="GM555" s="106"/>
      <c r="GN555" s="106"/>
      <c r="GO555" s="106"/>
      <c r="GP555" s="106"/>
      <c r="GQ555" s="106"/>
      <c r="GR555" s="106"/>
      <c r="GS555" s="106"/>
      <c r="GT555" s="106"/>
      <c r="GU555" s="106"/>
      <c r="GV555" s="106"/>
      <c r="GW555" s="106"/>
      <c r="GX555" s="106"/>
      <c r="GY555" s="106"/>
      <c r="GZ555" s="106"/>
      <c r="HA555" s="106"/>
      <c r="HB555" s="106"/>
      <c r="HC555" s="106"/>
      <c r="HD555" s="106"/>
      <c r="HE555" s="106"/>
      <c r="HF555" s="106"/>
      <c r="HG555" s="106"/>
      <c r="HH555" s="106"/>
      <c r="HI555" s="106"/>
      <c r="HJ555" s="106"/>
      <c r="HK555" s="106"/>
      <c r="HL555" s="106"/>
      <c r="HM555" s="106"/>
      <c r="HN555" s="106"/>
      <c r="HO555" s="106"/>
      <c r="HP555" s="106"/>
      <c r="HQ555" s="106"/>
      <c r="HR555" s="106"/>
      <c r="HS555" s="106"/>
      <c r="HT555" s="106"/>
      <c r="HU555" s="106"/>
      <c r="HV555" s="106"/>
      <c r="HW555" s="106"/>
      <c r="HX555" s="106"/>
      <c r="HY555" s="106"/>
      <c r="HZ555" s="106"/>
      <c r="IA555" s="106"/>
      <c r="IB555" s="106"/>
      <c r="IC555" s="106"/>
      <c r="ID555" s="106"/>
      <c r="IE555" s="106"/>
      <c r="IF555" s="106"/>
      <c r="IG555" s="106"/>
      <c r="IH555" s="106"/>
      <c r="II555" s="106"/>
      <c r="IJ555" s="106"/>
      <c r="IK555" s="106"/>
      <c r="IL555" s="106"/>
      <c r="IM555" s="106"/>
      <c r="IN555" s="106"/>
      <c r="IO555" s="106"/>
      <c r="IP555" s="106"/>
      <c r="IQ555" s="106"/>
      <c r="IR555" s="106"/>
      <c r="IS555" s="106"/>
      <c r="IT555" s="106"/>
      <c r="IU555" s="106"/>
      <c r="IV555" s="106"/>
      <c r="IW555" s="106"/>
      <c r="IX555" s="106"/>
      <c r="IY555" s="106"/>
      <c r="IZ555" s="106"/>
      <c r="JA555" s="106"/>
      <c r="JB555" s="106"/>
      <c r="JC555" s="106"/>
      <c r="JD555" s="106"/>
      <c r="JE555" s="106"/>
      <c r="JF555" s="106"/>
      <c r="JG555" s="106"/>
      <c r="JH555" s="106"/>
      <c r="JI555" s="106"/>
      <c r="JJ555" s="106"/>
      <c r="JK555" s="106"/>
      <c r="JL555" s="106"/>
      <c r="JM555" s="106"/>
      <c r="JN555" s="106"/>
      <c r="JO555" s="106"/>
      <c r="JP555" s="106"/>
      <c r="JQ555" s="106"/>
      <c r="JR555" s="106"/>
      <c r="JS555" s="106"/>
      <c r="JT555" s="106"/>
      <c r="JU555" s="106"/>
      <c r="JV555" s="106"/>
      <c r="JW555" s="106"/>
      <c r="JX555" s="106"/>
      <c r="JY555" s="106"/>
      <c r="JZ555" s="106"/>
      <c r="KA555" s="106"/>
      <c r="KB555" s="106"/>
      <c r="KC555" s="106"/>
      <c r="KD555" s="106"/>
      <c r="KE555" s="106"/>
      <c r="KF555" s="106"/>
      <c r="KG555" s="106"/>
      <c r="KH555" s="106"/>
      <c r="KI555" s="106"/>
      <c r="KJ555" s="106"/>
      <c r="KK555" s="106"/>
      <c r="KL555" s="106"/>
      <c r="KM555" s="106"/>
      <c r="KN555" s="106"/>
      <c r="KO555" s="106"/>
      <c r="KP555" s="106"/>
      <c r="KQ555" s="106"/>
      <c r="KR555" s="106"/>
      <c r="KS555" s="106"/>
      <c r="KT555" s="106"/>
      <c r="KU555" s="106"/>
      <c r="KV555" s="106"/>
      <c r="KW555" s="106"/>
      <c r="KX555" s="106"/>
      <c r="KY555" s="106"/>
      <c r="KZ555" s="106"/>
      <c r="LA555" s="106"/>
      <c r="LB555" s="106"/>
      <c r="LC555" s="106"/>
      <c r="LD555" s="106"/>
      <c r="LE555" s="106"/>
      <c r="LF555" s="106"/>
      <c r="LG555" s="106"/>
      <c r="LH555" s="106"/>
      <c r="LI555" s="106"/>
      <c r="LJ555" s="106"/>
      <c r="LK555" s="106"/>
      <c r="LL555" s="106"/>
      <c r="LM555" s="106"/>
      <c r="LN555" s="106"/>
      <c r="LO555" s="106"/>
      <c r="LP555" s="106"/>
      <c r="LQ555" s="106"/>
      <c r="LR555" s="106"/>
      <c r="LS555" s="106"/>
      <c r="LT555" s="106"/>
      <c r="LU555" s="106"/>
      <c r="LV555" s="106"/>
      <c r="LW555" s="106"/>
      <c r="LX555" s="106"/>
      <c r="LY555" s="106"/>
      <c r="LZ555" s="106"/>
      <c r="MA555" s="106"/>
      <c r="MB555" s="106"/>
      <c r="MC555" s="106"/>
      <c r="MD555" s="106"/>
      <c r="ME555" s="106"/>
      <c r="MF555" s="106"/>
      <c r="MG555" s="106"/>
      <c r="MH555" s="106"/>
      <c r="MI555" s="106"/>
      <c r="MJ555" s="106"/>
      <c r="MK555" s="106"/>
      <c r="ML555" s="106"/>
      <c r="MM555" s="106"/>
      <c r="MN555" s="106"/>
      <c r="MO555" s="106"/>
      <c r="MP555" s="106"/>
      <c r="MQ555" s="106"/>
      <c r="MR555" s="106"/>
      <c r="MS555" s="106"/>
      <c r="MT555" s="106"/>
      <c r="MU555" s="106"/>
      <c r="MV555" s="106"/>
      <c r="MW555" s="106"/>
      <c r="MX555" s="106"/>
      <c r="MY555" s="106"/>
      <c r="MZ555" s="106"/>
      <c r="NA555" s="106"/>
      <c r="NB555" s="106"/>
      <c r="NC555" s="106"/>
      <c r="ND555" s="106"/>
      <c r="NE555" s="106"/>
      <c r="NF555" s="106"/>
      <c r="NG555" s="106"/>
      <c r="NH555" s="106"/>
      <c r="NI555" s="106"/>
      <c r="NJ555" s="106"/>
      <c r="NK555" s="106"/>
      <c r="NL555" s="106"/>
      <c r="NM555" s="106"/>
      <c r="NN555" s="106"/>
      <c r="NO555" s="106"/>
      <c r="NP555" s="106"/>
      <c r="NQ555" s="106"/>
      <c r="NR555" s="106"/>
      <c r="NS555" s="106"/>
      <c r="NT555" s="106"/>
      <c r="NU555" s="106"/>
      <c r="NV555" s="106"/>
      <c r="NW555" s="106"/>
      <c r="NX555" s="106"/>
      <c r="NY555" s="106"/>
      <c r="NZ555" s="106"/>
      <c r="OA555" s="106"/>
      <c r="OB555" s="106"/>
      <c r="OC555" s="106"/>
      <c r="OD555" s="106"/>
      <c r="OE555" s="106"/>
      <c r="OF555" s="106"/>
      <c r="OG555" s="106"/>
      <c r="OH555" s="106"/>
      <c r="OI555" s="106"/>
      <c r="OJ555" s="106"/>
      <c r="OK555" s="106"/>
      <c r="OL555" s="106"/>
      <c r="OM555" s="106"/>
      <c r="ON555" s="106"/>
      <c r="OO555" s="106"/>
      <c r="OP555" s="106"/>
      <c r="OQ555" s="106"/>
      <c r="OR555" s="106"/>
      <c r="OS555" s="106"/>
      <c r="OT555" s="106"/>
      <c r="OU555" s="106"/>
      <c r="OV555" s="106"/>
      <c r="OW555" s="106"/>
      <c r="OX555" s="106"/>
      <c r="OY555" s="106"/>
      <c r="OZ555" s="106"/>
      <c r="PA555" s="106"/>
      <c r="PB555" s="106"/>
      <c r="PC555" s="106"/>
      <c r="PD555" s="106"/>
      <c r="PE555" s="106"/>
      <c r="PF555" s="106"/>
      <c r="PG555" s="106"/>
      <c r="PH555" s="106"/>
      <c r="PI555" s="106"/>
      <c r="PJ555" s="106"/>
      <c r="PK555" s="106"/>
      <c r="PL555" s="106"/>
      <c r="PM555" s="106"/>
      <c r="PN555" s="106"/>
      <c r="PO555" s="106"/>
      <c r="PP555" s="106"/>
      <c r="PQ555" s="106"/>
      <c r="PR555" s="106"/>
      <c r="PS555" s="106"/>
      <c r="PT555" s="106"/>
      <c r="PU555" s="106"/>
      <c r="PV555" s="106"/>
      <c r="PW555" s="106"/>
      <c r="PX555" s="106"/>
      <c r="PY555" s="106"/>
      <c r="PZ555" s="106"/>
      <c r="QA555" s="106"/>
      <c r="QB555" s="106"/>
      <c r="QC555" s="106"/>
      <c r="QD555" s="106"/>
      <c r="QE555" s="106"/>
      <c r="QF555" s="106"/>
      <c r="QG555" s="106"/>
      <c r="QH555" s="106"/>
      <c r="QI555" s="106"/>
      <c r="QJ555" s="106"/>
      <c r="QK555" s="106"/>
      <c r="QL555" s="106"/>
      <c r="QM555" s="106"/>
      <c r="QN555" s="106"/>
      <c r="QO555" s="106"/>
      <c r="QP555" s="106"/>
      <c r="QQ555" s="106"/>
      <c r="QR555" s="106"/>
      <c r="QS555" s="106"/>
      <c r="QT555" s="106"/>
      <c r="QU555" s="106"/>
      <c r="QV555" s="106"/>
      <c r="QW555" s="106"/>
      <c r="QX555" s="106"/>
      <c r="QY555" s="106"/>
      <c r="QZ555" s="106"/>
      <c r="RA555" s="106"/>
      <c r="RB555" s="106"/>
      <c r="RC555" s="106"/>
      <c r="RD555" s="106"/>
      <c r="RE555" s="106"/>
      <c r="RF555" s="106"/>
      <c r="RG555" s="106"/>
      <c r="RH555" s="106"/>
      <c r="RI555" s="106"/>
      <c r="RJ555" s="106"/>
      <c r="RK555" s="106"/>
      <c r="RL555" s="106"/>
      <c r="RM555" s="106"/>
      <c r="RN555" s="106"/>
      <c r="RO555" s="106"/>
      <c r="RP555" s="106"/>
      <c r="RQ555" s="106"/>
      <c r="RR555" s="106"/>
    </row>
    <row r="556" spans="1:486" x14ac:dyDescent="0.3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14"/>
      <c r="Q556" s="114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06"/>
      <c r="EZ556" s="106"/>
      <c r="FA556" s="106"/>
      <c r="FB556" s="106"/>
      <c r="FC556" s="106"/>
      <c r="FD556" s="106"/>
      <c r="FE556" s="106"/>
      <c r="FF556" s="106"/>
      <c r="FG556" s="106"/>
      <c r="FH556" s="106"/>
      <c r="FI556" s="106"/>
      <c r="FJ556" s="106"/>
      <c r="FK556" s="106"/>
      <c r="FL556" s="106"/>
      <c r="FM556" s="106"/>
      <c r="FN556" s="106"/>
      <c r="FO556" s="106"/>
      <c r="FP556" s="106"/>
      <c r="FQ556" s="106"/>
      <c r="FR556" s="106"/>
      <c r="FS556" s="106"/>
      <c r="FT556" s="106"/>
      <c r="FU556" s="106"/>
      <c r="FV556" s="106"/>
      <c r="FW556" s="106"/>
      <c r="FX556" s="106"/>
      <c r="FY556" s="106"/>
      <c r="FZ556" s="106"/>
      <c r="GA556" s="106"/>
      <c r="GB556" s="106"/>
      <c r="GC556" s="106"/>
      <c r="GD556" s="106"/>
      <c r="GE556" s="106"/>
      <c r="GF556" s="106"/>
      <c r="GG556" s="106"/>
      <c r="GH556" s="106"/>
      <c r="GI556" s="106"/>
      <c r="GJ556" s="106"/>
      <c r="GK556" s="106"/>
      <c r="GL556" s="106"/>
      <c r="GM556" s="106"/>
      <c r="GN556" s="106"/>
      <c r="GO556" s="106"/>
      <c r="GP556" s="106"/>
      <c r="GQ556" s="106"/>
      <c r="GR556" s="106"/>
      <c r="GS556" s="106"/>
      <c r="GT556" s="106"/>
      <c r="GU556" s="106"/>
      <c r="GV556" s="106"/>
      <c r="GW556" s="106"/>
      <c r="GX556" s="106"/>
      <c r="GY556" s="106"/>
      <c r="GZ556" s="106"/>
      <c r="HA556" s="106"/>
      <c r="HB556" s="106"/>
      <c r="HC556" s="106"/>
      <c r="HD556" s="106"/>
      <c r="HE556" s="106"/>
      <c r="HF556" s="106"/>
      <c r="HG556" s="106"/>
      <c r="HH556" s="106"/>
      <c r="HI556" s="106"/>
      <c r="HJ556" s="106"/>
      <c r="HK556" s="106"/>
      <c r="HL556" s="106"/>
      <c r="HM556" s="106"/>
      <c r="HN556" s="106"/>
      <c r="HO556" s="106"/>
      <c r="HP556" s="106"/>
      <c r="HQ556" s="106"/>
      <c r="HR556" s="106"/>
      <c r="HS556" s="106"/>
      <c r="HT556" s="106"/>
      <c r="HU556" s="106"/>
      <c r="HV556" s="106"/>
      <c r="HW556" s="106"/>
      <c r="HX556" s="106"/>
      <c r="HY556" s="106"/>
      <c r="HZ556" s="106"/>
      <c r="IA556" s="106"/>
      <c r="IB556" s="106"/>
      <c r="IC556" s="106"/>
      <c r="ID556" s="106"/>
      <c r="IE556" s="106"/>
      <c r="IF556" s="106"/>
      <c r="IG556" s="106"/>
      <c r="IH556" s="106"/>
      <c r="II556" s="106"/>
      <c r="IJ556" s="106"/>
      <c r="IK556" s="106"/>
      <c r="IL556" s="106"/>
      <c r="IM556" s="106"/>
      <c r="IN556" s="106"/>
      <c r="IO556" s="106"/>
      <c r="IP556" s="106"/>
      <c r="IQ556" s="106"/>
      <c r="IR556" s="106"/>
      <c r="IS556" s="106"/>
      <c r="IT556" s="106"/>
      <c r="IU556" s="106"/>
      <c r="IV556" s="106"/>
      <c r="IW556" s="106"/>
      <c r="IX556" s="106"/>
      <c r="IY556" s="106"/>
      <c r="IZ556" s="106"/>
      <c r="JA556" s="106"/>
      <c r="JB556" s="106"/>
      <c r="JC556" s="106"/>
      <c r="JD556" s="106"/>
      <c r="JE556" s="106"/>
      <c r="JF556" s="106"/>
      <c r="JG556" s="106"/>
      <c r="JH556" s="106"/>
      <c r="JI556" s="106"/>
      <c r="JJ556" s="106"/>
      <c r="JK556" s="106"/>
      <c r="JL556" s="106"/>
      <c r="JM556" s="106"/>
      <c r="JN556" s="106"/>
      <c r="JO556" s="106"/>
      <c r="JP556" s="106"/>
      <c r="JQ556" s="106"/>
      <c r="JR556" s="106"/>
      <c r="JS556" s="106"/>
      <c r="JT556" s="106"/>
      <c r="JU556" s="106"/>
      <c r="JV556" s="106"/>
      <c r="JW556" s="106"/>
      <c r="JX556" s="106"/>
      <c r="JY556" s="106"/>
      <c r="JZ556" s="106"/>
      <c r="KA556" s="106"/>
      <c r="KB556" s="106"/>
      <c r="KC556" s="106"/>
      <c r="KD556" s="106"/>
      <c r="KE556" s="106"/>
      <c r="KF556" s="106"/>
      <c r="KG556" s="106"/>
      <c r="KH556" s="106"/>
      <c r="KI556" s="106"/>
      <c r="KJ556" s="106"/>
      <c r="KK556" s="106"/>
      <c r="KL556" s="106"/>
      <c r="KM556" s="106"/>
      <c r="KN556" s="106"/>
      <c r="KO556" s="106"/>
      <c r="KP556" s="106"/>
      <c r="KQ556" s="106"/>
      <c r="KR556" s="106"/>
      <c r="KS556" s="106"/>
      <c r="KT556" s="106"/>
      <c r="KU556" s="106"/>
      <c r="KV556" s="106"/>
      <c r="KW556" s="106"/>
      <c r="KX556" s="106"/>
      <c r="KY556" s="106"/>
      <c r="KZ556" s="106"/>
      <c r="LA556" s="106"/>
      <c r="LB556" s="106"/>
      <c r="LC556" s="106"/>
      <c r="LD556" s="106"/>
      <c r="LE556" s="106"/>
      <c r="LF556" s="106"/>
      <c r="LG556" s="106"/>
      <c r="LH556" s="106"/>
      <c r="LI556" s="106"/>
      <c r="LJ556" s="106"/>
      <c r="LK556" s="106"/>
      <c r="LL556" s="106"/>
      <c r="LM556" s="106"/>
      <c r="LN556" s="106"/>
      <c r="LO556" s="106"/>
      <c r="LP556" s="106"/>
      <c r="LQ556" s="106"/>
      <c r="LR556" s="106"/>
      <c r="LS556" s="106"/>
      <c r="LT556" s="106"/>
      <c r="LU556" s="106"/>
      <c r="LV556" s="106"/>
      <c r="LW556" s="106"/>
      <c r="LX556" s="106"/>
      <c r="LY556" s="106"/>
      <c r="LZ556" s="106"/>
      <c r="MA556" s="106"/>
      <c r="MB556" s="106"/>
      <c r="MC556" s="106"/>
      <c r="MD556" s="106"/>
      <c r="ME556" s="106"/>
      <c r="MF556" s="106"/>
      <c r="MG556" s="106"/>
      <c r="MH556" s="106"/>
      <c r="MI556" s="106"/>
      <c r="MJ556" s="106"/>
      <c r="MK556" s="106"/>
      <c r="ML556" s="106"/>
      <c r="MM556" s="106"/>
      <c r="MN556" s="106"/>
      <c r="MO556" s="106"/>
      <c r="MP556" s="106"/>
      <c r="MQ556" s="106"/>
      <c r="MR556" s="106"/>
      <c r="MS556" s="106"/>
      <c r="MT556" s="106"/>
      <c r="MU556" s="106"/>
      <c r="MV556" s="106"/>
      <c r="MW556" s="106"/>
      <c r="MX556" s="106"/>
      <c r="MY556" s="106"/>
      <c r="MZ556" s="106"/>
      <c r="NA556" s="106"/>
      <c r="NB556" s="106"/>
      <c r="NC556" s="106"/>
      <c r="ND556" s="106"/>
      <c r="NE556" s="106"/>
      <c r="NF556" s="106"/>
      <c r="NG556" s="106"/>
      <c r="NH556" s="106"/>
      <c r="NI556" s="106"/>
      <c r="NJ556" s="106"/>
      <c r="NK556" s="106"/>
      <c r="NL556" s="106"/>
      <c r="NM556" s="106"/>
      <c r="NN556" s="106"/>
      <c r="NO556" s="106"/>
      <c r="NP556" s="106"/>
      <c r="NQ556" s="106"/>
      <c r="NR556" s="106"/>
      <c r="NS556" s="106"/>
      <c r="NT556" s="106"/>
      <c r="NU556" s="106"/>
      <c r="NV556" s="106"/>
      <c r="NW556" s="106"/>
      <c r="NX556" s="106"/>
      <c r="NY556" s="106"/>
      <c r="NZ556" s="106"/>
      <c r="OA556" s="106"/>
      <c r="OB556" s="106"/>
      <c r="OC556" s="106"/>
      <c r="OD556" s="106"/>
      <c r="OE556" s="106"/>
      <c r="OF556" s="106"/>
      <c r="OG556" s="106"/>
      <c r="OH556" s="106"/>
      <c r="OI556" s="106"/>
      <c r="OJ556" s="106"/>
      <c r="OK556" s="106"/>
      <c r="OL556" s="106"/>
      <c r="OM556" s="106"/>
      <c r="ON556" s="106"/>
      <c r="OO556" s="106"/>
      <c r="OP556" s="106"/>
      <c r="OQ556" s="106"/>
      <c r="OR556" s="106"/>
      <c r="OS556" s="106"/>
      <c r="OT556" s="106"/>
      <c r="OU556" s="106"/>
      <c r="OV556" s="106"/>
      <c r="OW556" s="106"/>
      <c r="OX556" s="106"/>
      <c r="OY556" s="106"/>
      <c r="OZ556" s="106"/>
      <c r="PA556" s="106"/>
      <c r="PB556" s="106"/>
      <c r="PC556" s="106"/>
      <c r="PD556" s="106"/>
      <c r="PE556" s="106"/>
      <c r="PF556" s="106"/>
      <c r="PG556" s="106"/>
      <c r="PH556" s="106"/>
      <c r="PI556" s="106"/>
      <c r="PJ556" s="106"/>
      <c r="PK556" s="106"/>
      <c r="PL556" s="106"/>
      <c r="PM556" s="106"/>
      <c r="PN556" s="106"/>
      <c r="PO556" s="106"/>
      <c r="PP556" s="106"/>
      <c r="PQ556" s="106"/>
      <c r="PR556" s="106"/>
      <c r="PS556" s="106"/>
      <c r="PT556" s="106"/>
      <c r="PU556" s="106"/>
      <c r="PV556" s="106"/>
      <c r="PW556" s="106"/>
      <c r="PX556" s="106"/>
      <c r="PY556" s="106"/>
      <c r="PZ556" s="106"/>
      <c r="QA556" s="106"/>
      <c r="QB556" s="106"/>
      <c r="QC556" s="106"/>
      <c r="QD556" s="106"/>
      <c r="QE556" s="106"/>
      <c r="QF556" s="106"/>
      <c r="QG556" s="106"/>
      <c r="QH556" s="106"/>
      <c r="QI556" s="106"/>
      <c r="QJ556" s="106"/>
      <c r="QK556" s="106"/>
      <c r="QL556" s="106"/>
      <c r="QM556" s="106"/>
      <c r="QN556" s="106"/>
      <c r="QO556" s="106"/>
      <c r="QP556" s="106"/>
      <c r="QQ556" s="106"/>
      <c r="QR556" s="106"/>
      <c r="QS556" s="106"/>
      <c r="QT556" s="106"/>
      <c r="QU556" s="106"/>
      <c r="QV556" s="106"/>
      <c r="QW556" s="106"/>
      <c r="QX556" s="106"/>
      <c r="QY556" s="106"/>
      <c r="QZ556" s="106"/>
      <c r="RA556" s="106"/>
      <c r="RB556" s="106"/>
      <c r="RC556" s="106"/>
      <c r="RD556" s="106"/>
      <c r="RE556" s="106"/>
      <c r="RF556" s="106"/>
      <c r="RG556" s="106"/>
      <c r="RH556" s="106"/>
      <c r="RI556" s="106"/>
      <c r="RJ556" s="106"/>
      <c r="RK556" s="106"/>
      <c r="RL556" s="106"/>
      <c r="RM556" s="106"/>
      <c r="RN556" s="106"/>
      <c r="RO556" s="106"/>
      <c r="RP556" s="106"/>
      <c r="RQ556" s="106"/>
      <c r="RR556" s="106"/>
    </row>
    <row r="557" spans="1:486" x14ac:dyDescent="0.3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14"/>
      <c r="Q557" s="114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06"/>
      <c r="EZ557" s="106"/>
      <c r="FA557" s="106"/>
      <c r="FB557" s="106"/>
      <c r="FC557" s="106"/>
      <c r="FD557" s="106"/>
      <c r="FE557" s="106"/>
      <c r="FF557" s="106"/>
      <c r="FG557" s="106"/>
      <c r="FH557" s="106"/>
      <c r="FI557" s="106"/>
      <c r="FJ557" s="106"/>
      <c r="FK557" s="106"/>
      <c r="FL557" s="106"/>
      <c r="FM557" s="106"/>
      <c r="FN557" s="106"/>
      <c r="FO557" s="106"/>
      <c r="FP557" s="106"/>
      <c r="FQ557" s="106"/>
      <c r="FR557" s="106"/>
      <c r="FS557" s="106"/>
      <c r="FT557" s="106"/>
      <c r="FU557" s="106"/>
      <c r="FV557" s="106"/>
      <c r="FW557" s="106"/>
      <c r="FX557" s="106"/>
      <c r="FY557" s="106"/>
      <c r="FZ557" s="106"/>
      <c r="GA557" s="106"/>
      <c r="GB557" s="106"/>
      <c r="GC557" s="106"/>
      <c r="GD557" s="106"/>
      <c r="GE557" s="106"/>
      <c r="GF557" s="106"/>
      <c r="GG557" s="106"/>
      <c r="GH557" s="106"/>
      <c r="GI557" s="106"/>
      <c r="GJ557" s="106"/>
      <c r="GK557" s="106"/>
      <c r="GL557" s="106"/>
      <c r="GM557" s="106"/>
      <c r="GN557" s="106"/>
      <c r="GO557" s="106"/>
      <c r="GP557" s="106"/>
      <c r="GQ557" s="106"/>
      <c r="GR557" s="106"/>
      <c r="GS557" s="106"/>
      <c r="GT557" s="106"/>
      <c r="GU557" s="106"/>
      <c r="GV557" s="106"/>
      <c r="GW557" s="106"/>
      <c r="GX557" s="106"/>
      <c r="GY557" s="106"/>
      <c r="GZ557" s="106"/>
      <c r="HA557" s="106"/>
      <c r="HB557" s="106"/>
      <c r="HC557" s="106"/>
      <c r="HD557" s="106"/>
      <c r="HE557" s="106"/>
      <c r="HF557" s="106"/>
      <c r="HG557" s="106"/>
      <c r="HH557" s="106"/>
      <c r="HI557" s="106"/>
      <c r="HJ557" s="106"/>
      <c r="HK557" s="106"/>
      <c r="HL557" s="106"/>
      <c r="HM557" s="106"/>
      <c r="HN557" s="106"/>
      <c r="HO557" s="106"/>
      <c r="HP557" s="106"/>
      <c r="HQ557" s="106"/>
      <c r="HR557" s="106"/>
      <c r="HS557" s="106"/>
      <c r="HT557" s="106"/>
      <c r="HU557" s="106"/>
      <c r="HV557" s="106"/>
      <c r="HW557" s="106"/>
      <c r="HX557" s="106"/>
      <c r="HY557" s="106"/>
      <c r="HZ557" s="106"/>
      <c r="IA557" s="106"/>
      <c r="IB557" s="106"/>
      <c r="IC557" s="106"/>
      <c r="ID557" s="106"/>
      <c r="IE557" s="106"/>
      <c r="IF557" s="106"/>
      <c r="IG557" s="106"/>
      <c r="IH557" s="106"/>
      <c r="II557" s="106"/>
      <c r="IJ557" s="106"/>
      <c r="IK557" s="106"/>
      <c r="IL557" s="106"/>
      <c r="IM557" s="106"/>
      <c r="IN557" s="106"/>
      <c r="IO557" s="106"/>
      <c r="IP557" s="106"/>
      <c r="IQ557" s="106"/>
      <c r="IR557" s="106"/>
      <c r="IS557" s="106"/>
      <c r="IT557" s="106"/>
      <c r="IU557" s="106"/>
      <c r="IV557" s="106"/>
      <c r="IW557" s="106"/>
      <c r="IX557" s="106"/>
      <c r="IY557" s="106"/>
      <c r="IZ557" s="106"/>
      <c r="JA557" s="106"/>
      <c r="JB557" s="106"/>
      <c r="JC557" s="106"/>
      <c r="JD557" s="106"/>
      <c r="JE557" s="106"/>
      <c r="JF557" s="106"/>
      <c r="JG557" s="106"/>
      <c r="JH557" s="106"/>
      <c r="JI557" s="106"/>
      <c r="JJ557" s="106"/>
      <c r="JK557" s="106"/>
      <c r="JL557" s="106"/>
      <c r="JM557" s="106"/>
      <c r="JN557" s="106"/>
      <c r="JO557" s="106"/>
      <c r="JP557" s="106"/>
      <c r="JQ557" s="106"/>
      <c r="JR557" s="106"/>
      <c r="JS557" s="106"/>
      <c r="JT557" s="106"/>
      <c r="JU557" s="106"/>
      <c r="JV557" s="106"/>
      <c r="JW557" s="106"/>
      <c r="JX557" s="106"/>
      <c r="JY557" s="106"/>
      <c r="JZ557" s="106"/>
      <c r="KA557" s="106"/>
      <c r="KB557" s="106"/>
      <c r="KC557" s="106"/>
      <c r="KD557" s="106"/>
      <c r="KE557" s="106"/>
      <c r="KF557" s="106"/>
      <c r="KG557" s="106"/>
      <c r="KH557" s="106"/>
      <c r="KI557" s="106"/>
      <c r="KJ557" s="106"/>
      <c r="KK557" s="106"/>
      <c r="KL557" s="106"/>
      <c r="KM557" s="106"/>
      <c r="KN557" s="106"/>
      <c r="KO557" s="106"/>
      <c r="KP557" s="106"/>
      <c r="KQ557" s="106"/>
      <c r="KR557" s="106"/>
      <c r="KS557" s="106"/>
      <c r="KT557" s="106"/>
      <c r="KU557" s="106"/>
      <c r="KV557" s="106"/>
      <c r="KW557" s="106"/>
      <c r="KX557" s="106"/>
      <c r="KY557" s="106"/>
      <c r="KZ557" s="106"/>
      <c r="LA557" s="106"/>
      <c r="LB557" s="106"/>
      <c r="LC557" s="106"/>
      <c r="LD557" s="106"/>
      <c r="LE557" s="106"/>
      <c r="LF557" s="106"/>
      <c r="LG557" s="106"/>
      <c r="LH557" s="106"/>
      <c r="LI557" s="106"/>
      <c r="LJ557" s="106"/>
      <c r="LK557" s="106"/>
      <c r="LL557" s="106"/>
      <c r="LM557" s="106"/>
      <c r="LN557" s="106"/>
      <c r="LO557" s="106"/>
      <c r="LP557" s="106"/>
      <c r="LQ557" s="106"/>
      <c r="LR557" s="106"/>
      <c r="LS557" s="106"/>
      <c r="LT557" s="106"/>
      <c r="LU557" s="106"/>
      <c r="LV557" s="106"/>
      <c r="LW557" s="106"/>
      <c r="LX557" s="106"/>
      <c r="LY557" s="106"/>
      <c r="LZ557" s="106"/>
      <c r="MA557" s="106"/>
      <c r="MB557" s="106"/>
      <c r="MC557" s="106"/>
      <c r="MD557" s="106"/>
      <c r="ME557" s="106"/>
      <c r="MF557" s="106"/>
      <c r="MG557" s="106"/>
      <c r="MH557" s="106"/>
      <c r="MI557" s="106"/>
      <c r="MJ557" s="106"/>
      <c r="MK557" s="106"/>
      <c r="ML557" s="106"/>
      <c r="MM557" s="106"/>
      <c r="MN557" s="106"/>
      <c r="MO557" s="106"/>
      <c r="MP557" s="106"/>
      <c r="MQ557" s="106"/>
      <c r="MR557" s="106"/>
      <c r="MS557" s="106"/>
      <c r="MT557" s="106"/>
      <c r="MU557" s="106"/>
      <c r="MV557" s="106"/>
      <c r="MW557" s="106"/>
      <c r="MX557" s="106"/>
      <c r="MY557" s="106"/>
      <c r="MZ557" s="106"/>
      <c r="NA557" s="106"/>
      <c r="NB557" s="106"/>
      <c r="NC557" s="106"/>
      <c r="ND557" s="106"/>
      <c r="NE557" s="106"/>
      <c r="NF557" s="106"/>
      <c r="NG557" s="106"/>
      <c r="NH557" s="106"/>
      <c r="NI557" s="106"/>
      <c r="NJ557" s="106"/>
      <c r="NK557" s="106"/>
      <c r="NL557" s="106"/>
      <c r="NM557" s="106"/>
      <c r="NN557" s="106"/>
      <c r="NO557" s="106"/>
      <c r="NP557" s="106"/>
      <c r="NQ557" s="106"/>
      <c r="NR557" s="106"/>
      <c r="NS557" s="106"/>
      <c r="NT557" s="106"/>
      <c r="NU557" s="106"/>
      <c r="NV557" s="106"/>
      <c r="NW557" s="106"/>
      <c r="NX557" s="106"/>
      <c r="NY557" s="106"/>
      <c r="NZ557" s="106"/>
      <c r="OA557" s="106"/>
      <c r="OB557" s="106"/>
      <c r="OC557" s="106"/>
      <c r="OD557" s="106"/>
      <c r="OE557" s="106"/>
      <c r="OF557" s="106"/>
      <c r="OG557" s="106"/>
      <c r="OH557" s="106"/>
      <c r="OI557" s="106"/>
      <c r="OJ557" s="106"/>
      <c r="OK557" s="106"/>
      <c r="OL557" s="106"/>
      <c r="OM557" s="106"/>
      <c r="ON557" s="106"/>
      <c r="OO557" s="106"/>
      <c r="OP557" s="106"/>
      <c r="OQ557" s="106"/>
      <c r="OR557" s="106"/>
      <c r="OS557" s="106"/>
      <c r="OT557" s="106"/>
      <c r="OU557" s="106"/>
      <c r="OV557" s="106"/>
      <c r="OW557" s="106"/>
      <c r="OX557" s="106"/>
      <c r="OY557" s="106"/>
      <c r="OZ557" s="106"/>
      <c r="PA557" s="106"/>
      <c r="PB557" s="106"/>
      <c r="PC557" s="106"/>
      <c r="PD557" s="106"/>
      <c r="PE557" s="106"/>
      <c r="PF557" s="106"/>
      <c r="PG557" s="106"/>
      <c r="PH557" s="106"/>
      <c r="PI557" s="106"/>
      <c r="PJ557" s="106"/>
      <c r="PK557" s="106"/>
      <c r="PL557" s="106"/>
      <c r="PM557" s="106"/>
      <c r="PN557" s="106"/>
      <c r="PO557" s="106"/>
      <c r="PP557" s="106"/>
      <c r="PQ557" s="106"/>
      <c r="PR557" s="106"/>
      <c r="PS557" s="106"/>
      <c r="PT557" s="106"/>
      <c r="PU557" s="106"/>
      <c r="PV557" s="106"/>
      <c r="PW557" s="106"/>
      <c r="PX557" s="106"/>
      <c r="PY557" s="106"/>
      <c r="PZ557" s="106"/>
      <c r="QA557" s="106"/>
      <c r="QB557" s="106"/>
      <c r="QC557" s="106"/>
      <c r="QD557" s="106"/>
      <c r="QE557" s="106"/>
      <c r="QF557" s="106"/>
      <c r="QG557" s="106"/>
      <c r="QH557" s="106"/>
      <c r="QI557" s="106"/>
      <c r="QJ557" s="106"/>
      <c r="QK557" s="106"/>
      <c r="QL557" s="106"/>
      <c r="QM557" s="106"/>
      <c r="QN557" s="106"/>
      <c r="QO557" s="106"/>
      <c r="QP557" s="106"/>
      <c r="QQ557" s="106"/>
      <c r="QR557" s="106"/>
      <c r="QS557" s="106"/>
      <c r="QT557" s="106"/>
      <c r="QU557" s="106"/>
      <c r="QV557" s="106"/>
      <c r="QW557" s="106"/>
      <c r="QX557" s="106"/>
      <c r="QY557" s="106"/>
      <c r="QZ557" s="106"/>
      <c r="RA557" s="106"/>
      <c r="RB557" s="106"/>
      <c r="RC557" s="106"/>
      <c r="RD557" s="106"/>
      <c r="RE557" s="106"/>
      <c r="RF557" s="106"/>
      <c r="RG557" s="106"/>
      <c r="RH557" s="106"/>
      <c r="RI557" s="106"/>
      <c r="RJ557" s="106"/>
      <c r="RK557" s="106"/>
      <c r="RL557" s="106"/>
      <c r="RM557" s="106"/>
      <c r="RN557" s="106"/>
      <c r="RO557" s="106"/>
      <c r="RP557" s="106"/>
      <c r="RQ557" s="106"/>
      <c r="RR557" s="106"/>
    </row>
    <row r="558" spans="1:486" x14ac:dyDescent="0.3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14"/>
      <c r="Q558" s="114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06"/>
      <c r="EZ558" s="106"/>
      <c r="FA558" s="106"/>
      <c r="FB558" s="106"/>
      <c r="FC558" s="106"/>
      <c r="FD558" s="106"/>
      <c r="FE558" s="106"/>
      <c r="FF558" s="106"/>
      <c r="FG558" s="106"/>
      <c r="FH558" s="106"/>
      <c r="FI558" s="106"/>
      <c r="FJ558" s="106"/>
      <c r="FK558" s="106"/>
      <c r="FL558" s="106"/>
      <c r="FM558" s="106"/>
      <c r="FN558" s="106"/>
      <c r="FO558" s="106"/>
      <c r="FP558" s="106"/>
      <c r="FQ558" s="106"/>
      <c r="FR558" s="106"/>
      <c r="FS558" s="106"/>
      <c r="FT558" s="106"/>
      <c r="FU558" s="106"/>
      <c r="FV558" s="106"/>
      <c r="FW558" s="106"/>
      <c r="FX558" s="106"/>
      <c r="FY558" s="106"/>
      <c r="FZ558" s="106"/>
      <c r="GA558" s="106"/>
      <c r="GB558" s="106"/>
      <c r="GC558" s="106"/>
      <c r="GD558" s="106"/>
      <c r="GE558" s="106"/>
      <c r="GF558" s="106"/>
      <c r="GG558" s="106"/>
      <c r="GH558" s="106"/>
      <c r="GI558" s="106"/>
      <c r="GJ558" s="106"/>
      <c r="GK558" s="106"/>
      <c r="GL558" s="106"/>
      <c r="GM558" s="106"/>
      <c r="GN558" s="106"/>
      <c r="GO558" s="106"/>
      <c r="GP558" s="106"/>
      <c r="GQ558" s="106"/>
      <c r="GR558" s="106"/>
      <c r="GS558" s="106"/>
      <c r="GT558" s="106"/>
      <c r="GU558" s="106"/>
      <c r="GV558" s="106"/>
      <c r="GW558" s="106"/>
      <c r="GX558" s="106"/>
      <c r="GY558" s="106"/>
      <c r="GZ558" s="106"/>
      <c r="HA558" s="106"/>
      <c r="HB558" s="106"/>
      <c r="HC558" s="106"/>
      <c r="HD558" s="106"/>
      <c r="HE558" s="106"/>
      <c r="HF558" s="106"/>
      <c r="HG558" s="106"/>
      <c r="HH558" s="106"/>
      <c r="HI558" s="106"/>
      <c r="HJ558" s="106"/>
      <c r="HK558" s="106"/>
      <c r="HL558" s="106"/>
      <c r="HM558" s="106"/>
      <c r="HN558" s="106"/>
      <c r="HO558" s="106"/>
      <c r="HP558" s="106"/>
      <c r="HQ558" s="106"/>
      <c r="HR558" s="106"/>
      <c r="HS558" s="106"/>
      <c r="HT558" s="106"/>
      <c r="HU558" s="106"/>
      <c r="HV558" s="106"/>
      <c r="HW558" s="106"/>
      <c r="HX558" s="106"/>
      <c r="HY558" s="106"/>
      <c r="HZ558" s="106"/>
      <c r="IA558" s="106"/>
      <c r="IB558" s="106"/>
      <c r="IC558" s="106"/>
      <c r="ID558" s="106"/>
      <c r="IE558" s="106"/>
      <c r="IF558" s="106"/>
      <c r="IG558" s="106"/>
      <c r="IH558" s="106"/>
      <c r="II558" s="106"/>
      <c r="IJ558" s="106"/>
      <c r="IK558" s="106"/>
      <c r="IL558" s="106"/>
      <c r="IM558" s="106"/>
      <c r="IN558" s="106"/>
      <c r="IO558" s="106"/>
      <c r="IP558" s="106"/>
      <c r="IQ558" s="106"/>
      <c r="IR558" s="106"/>
      <c r="IS558" s="106"/>
      <c r="IT558" s="106"/>
      <c r="IU558" s="106"/>
      <c r="IV558" s="106"/>
      <c r="IW558" s="106"/>
      <c r="IX558" s="106"/>
      <c r="IY558" s="106"/>
      <c r="IZ558" s="106"/>
      <c r="JA558" s="106"/>
      <c r="JB558" s="106"/>
      <c r="JC558" s="106"/>
      <c r="JD558" s="106"/>
      <c r="JE558" s="106"/>
      <c r="JF558" s="106"/>
      <c r="JG558" s="106"/>
      <c r="JH558" s="106"/>
      <c r="JI558" s="106"/>
      <c r="JJ558" s="106"/>
      <c r="JK558" s="106"/>
      <c r="JL558" s="106"/>
      <c r="JM558" s="106"/>
      <c r="JN558" s="106"/>
      <c r="JO558" s="106"/>
      <c r="JP558" s="106"/>
      <c r="JQ558" s="106"/>
      <c r="JR558" s="106"/>
      <c r="JS558" s="106"/>
      <c r="JT558" s="106"/>
      <c r="JU558" s="106"/>
      <c r="JV558" s="106"/>
      <c r="JW558" s="106"/>
      <c r="JX558" s="106"/>
      <c r="JY558" s="106"/>
      <c r="JZ558" s="106"/>
      <c r="KA558" s="106"/>
      <c r="KB558" s="106"/>
      <c r="KC558" s="106"/>
      <c r="KD558" s="106"/>
      <c r="KE558" s="106"/>
      <c r="KF558" s="106"/>
      <c r="KG558" s="106"/>
      <c r="KH558" s="106"/>
      <c r="KI558" s="106"/>
      <c r="KJ558" s="106"/>
      <c r="KK558" s="106"/>
      <c r="KL558" s="106"/>
      <c r="KM558" s="106"/>
      <c r="KN558" s="106"/>
      <c r="KO558" s="106"/>
      <c r="KP558" s="106"/>
      <c r="KQ558" s="106"/>
      <c r="KR558" s="106"/>
      <c r="KS558" s="106"/>
      <c r="KT558" s="106"/>
      <c r="KU558" s="106"/>
      <c r="KV558" s="106"/>
      <c r="KW558" s="106"/>
      <c r="KX558" s="106"/>
      <c r="KY558" s="106"/>
      <c r="KZ558" s="106"/>
      <c r="LA558" s="106"/>
      <c r="LB558" s="106"/>
      <c r="LC558" s="106"/>
      <c r="LD558" s="106"/>
      <c r="LE558" s="106"/>
      <c r="LF558" s="106"/>
      <c r="LG558" s="106"/>
      <c r="LH558" s="106"/>
      <c r="LI558" s="106"/>
      <c r="LJ558" s="106"/>
      <c r="LK558" s="106"/>
      <c r="LL558" s="106"/>
      <c r="LM558" s="106"/>
      <c r="LN558" s="106"/>
      <c r="LO558" s="106"/>
      <c r="LP558" s="106"/>
      <c r="LQ558" s="106"/>
      <c r="LR558" s="106"/>
      <c r="LS558" s="106"/>
      <c r="LT558" s="106"/>
      <c r="LU558" s="106"/>
      <c r="LV558" s="106"/>
      <c r="LW558" s="106"/>
      <c r="LX558" s="106"/>
      <c r="LY558" s="106"/>
      <c r="LZ558" s="106"/>
      <c r="MA558" s="106"/>
      <c r="MB558" s="106"/>
      <c r="MC558" s="106"/>
      <c r="MD558" s="106"/>
      <c r="ME558" s="106"/>
      <c r="MF558" s="106"/>
      <c r="MG558" s="106"/>
      <c r="MH558" s="106"/>
      <c r="MI558" s="106"/>
      <c r="MJ558" s="106"/>
      <c r="MK558" s="106"/>
      <c r="ML558" s="106"/>
      <c r="MM558" s="106"/>
      <c r="MN558" s="106"/>
      <c r="MO558" s="106"/>
      <c r="MP558" s="106"/>
      <c r="MQ558" s="106"/>
      <c r="MR558" s="106"/>
      <c r="MS558" s="106"/>
      <c r="MT558" s="106"/>
      <c r="MU558" s="106"/>
      <c r="MV558" s="106"/>
      <c r="MW558" s="106"/>
      <c r="MX558" s="106"/>
      <c r="MY558" s="106"/>
      <c r="MZ558" s="106"/>
      <c r="NA558" s="106"/>
      <c r="NB558" s="106"/>
      <c r="NC558" s="106"/>
      <c r="ND558" s="106"/>
      <c r="NE558" s="106"/>
      <c r="NF558" s="106"/>
      <c r="NG558" s="106"/>
      <c r="NH558" s="106"/>
      <c r="NI558" s="106"/>
      <c r="NJ558" s="106"/>
      <c r="NK558" s="106"/>
      <c r="NL558" s="106"/>
      <c r="NM558" s="106"/>
      <c r="NN558" s="106"/>
      <c r="NO558" s="106"/>
      <c r="NP558" s="106"/>
      <c r="NQ558" s="106"/>
      <c r="NR558" s="106"/>
      <c r="NS558" s="106"/>
      <c r="NT558" s="106"/>
      <c r="NU558" s="106"/>
      <c r="NV558" s="106"/>
      <c r="NW558" s="106"/>
      <c r="NX558" s="106"/>
      <c r="NY558" s="106"/>
      <c r="NZ558" s="106"/>
      <c r="OA558" s="106"/>
      <c r="OB558" s="106"/>
      <c r="OC558" s="106"/>
      <c r="OD558" s="106"/>
      <c r="OE558" s="106"/>
      <c r="OF558" s="106"/>
      <c r="OG558" s="106"/>
      <c r="OH558" s="106"/>
      <c r="OI558" s="106"/>
      <c r="OJ558" s="106"/>
      <c r="OK558" s="106"/>
      <c r="OL558" s="106"/>
      <c r="OM558" s="106"/>
      <c r="ON558" s="106"/>
      <c r="OO558" s="106"/>
      <c r="OP558" s="106"/>
      <c r="OQ558" s="106"/>
      <c r="OR558" s="106"/>
      <c r="OS558" s="106"/>
      <c r="OT558" s="106"/>
      <c r="OU558" s="106"/>
      <c r="OV558" s="106"/>
      <c r="OW558" s="106"/>
      <c r="OX558" s="106"/>
      <c r="OY558" s="106"/>
      <c r="OZ558" s="106"/>
      <c r="PA558" s="106"/>
      <c r="PB558" s="106"/>
      <c r="PC558" s="106"/>
      <c r="PD558" s="106"/>
      <c r="PE558" s="106"/>
      <c r="PF558" s="106"/>
      <c r="PG558" s="106"/>
      <c r="PH558" s="106"/>
      <c r="PI558" s="106"/>
      <c r="PJ558" s="106"/>
      <c r="PK558" s="106"/>
      <c r="PL558" s="106"/>
      <c r="PM558" s="106"/>
      <c r="PN558" s="106"/>
      <c r="PO558" s="106"/>
      <c r="PP558" s="106"/>
      <c r="PQ558" s="106"/>
      <c r="PR558" s="106"/>
      <c r="PS558" s="106"/>
      <c r="PT558" s="106"/>
      <c r="PU558" s="106"/>
      <c r="PV558" s="106"/>
      <c r="PW558" s="106"/>
      <c r="PX558" s="106"/>
      <c r="PY558" s="106"/>
      <c r="PZ558" s="106"/>
      <c r="QA558" s="106"/>
      <c r="QB558" s="106"/>
      <c r="QC558" s="106"/>
      <c r="QD558" s="106"/>
      <c r="QE558" s="106"/>
      <c r="QF558" s="106"/>
      <c r="QG558" s="106"/>
      <c r="QH558" s="106"/>
      <c r="QI558" s="106"/>
      <c r="QJ558" s="106"/>
      <c r="QK558" s="106"/>
      <c r="QL558" s="106"/>
      <c r="QM558" s="106"/>
      <c r="QN558" s="106"/>
      <c r="QO558" s="106"/>
      <c r="QP558" s="106"/>
      <c r="QQ558" s="106"/>
      <c r="QR558" s="106"/>
      <c r="QS558" s="106"/>
      <c r="QT558" s="106"/>
      <c r="QU558" s="106"/>
      <c r="QV558" s="106"/>
      <c r="QW558" s="106"/>
      <c r="QX558" s="106"/>
      <c r="QY558" s="106"/>
      <c r="QZ558" s="106"/>
      <c r="RA558" s="106"/>
      <c r="RB558" s="106"/>
      <c r="RC558" s="106"/>
      <c r="RD558" s="106"/>
      <c r="RE558" s="106"/>
      <c r="RF558" s="106"/>
      <c r="RG558" s="106"/>
      <c r="RH558" s="106"/>
      <c r="RI558" s="106"/>
      <c r="RJ558" s="106"/>
      <c r="RK558" s="106"/>
      <c r="RL558" s="106"/>
      <c r="RM558" s="106"/>
      <c r="RN558" s="106"/>
      <c r="RO558" s="106"/>
      <c r="RP558" s="106"/>
      <c r="RQ558" s="106"/>
      <c r="RR558" s="106"/>
    </row>
    <row r="559" spans="1:486" x14ac:dyDescent="0.3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14"/>
      <c r="Q559" s="114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06"/>
      <c r="EZ559" s="106"/>
      <c r="FA559" s="106"/>
      <c r="FB559" s="106"/>
      <c r="FC559" s="106"/>
      <c r="FD559" s="106"/>
      <c r="FE559" s="106"/>
      <c r="FF559" s="106"/>
      <c r="FG559" s="106"/>
      <c r="FH559" s="106"/>
      <c r="FI559" s="106"/>
      <c r="FJ559" s="106"/>
      <c r="FK559" s="106"/>
      <c r="FL559" s="106"/>
      <c r="FM559" s="106"/>
      <c r="FN559" s="106"/>
      <c r="FO559" s="106"/>
      <c r="FP559" s="106"/>
      <c r="FQ559" s="106"/>
      <c r="FR559" s="106"/>
      <c r="FS559" s="106"/>
      <c r="FT559" s="106"/>
      <c r="FU559" s="106"/>
      <c r="FV559" s="106"/>
      <c r="FW559" s="106"/>
      <c r="FX559" s="106"/>
      <c r="FY559" s="106"/>
      <c r="FZ559" s="106"/>
      <c r="GA559" s="106"/>
      <c r="GB559" s="106"/>
      <c r="GC559" s="106"/>
      <c r="GD559" s="106"/>
      <c r="GE559" s="106"/>
      <c r="GF559" s="106"/>
      <c r="GG559" s="106"/>
      <c r="GH559" s="106"/>
      <c r="GI559" s="106"/>
      <c r="GJ559" s="106"/>
      <c r="GK559" s="106"/>
      <c r="GL559" s="106"/>
      <c r="GM559" s="106"/>
      <c r="GN559" s="106"/>
      <c r="GO559" s="106"/>
      <c r="GP559" s="106"/>
      <c r="GQ559" s="106"/>
      <c r="GR559" s="106"/>
      <c r="GS559" s="106"/>
      <c r="GT559" s="106"/>
      <c r="GU559" s="106"/>
      <c r="GV559" s="106"/>
      <c r="GW559" s="106"/>
      <c r="GX559" s="106"/>
      <c r="GY559" s="106"/>
      <c r="GZ559" s="106"/>
      <c r="HA559" s="106"/>
      <c r="HB559" s="106"/>
      <c r="HC559" s="106"/>
      <c r="HD559" s="106"/>
      <c r="HE559" s="106"/>
      <c r="HF559" s="106"/>
      <c r="HG559" s="106"/>
      <c r="HH559" s="106"/>
      <c r="HI559" s="106"/>
      <c r="HJ559" s="106"/>
      <c r="HK559" s="106"/>
      <c r="HL559" s="106"/>
      <c r="HM559" s="106"/>
      <c r="HN559" s="106"/>
      <c r="HO559" s="106"/>
      <c r="HP559" s="106"/>
      <c r="HQ559" s="106"/>
      <c r="HR559" s="106"/>
      <c r="HS559" s="106"/>
      <c r="HT559" s="106"/>
      <c r="HU559" s="106"/>
      <c r="HV559" s="106"/>
      <c r="HW559" s="106"/>
      <c r="HX559" s="106"/>
      <c r="HY559" s="106"/>
      <c r="HZ559" s="106"/>
      <c r="IA559" s="106"/>
      <c r="IB559" s="106"/>
      <c r="IC559" s="106"/>
      <c r="ID559" s="106"/>
      <c r="IE559" s="106"/>
      <c r="IF559" s="106"/>
      <c r="IG559" s="106"/>
      <c r="IH559" s="106"/>
      <c r="II559" s="106"/>
      <c r="IJ559" s="106"/>
      <c r="IK559" s="106"/>
      <c r="IL559" s="106"/>
      <c r="IM559" s="106"/>
      <c r="IN559" s="106"/>
      <c r="IO559" s="106"/>
      <c r="IP559" s="106"/>
      <c r="IQ559" s="106"/>
      <c r="IR559" s="106"/>
      <c r="IS559" s="106"/>
      <c r="IT559" s="106"/>
      <c r="IU559" s="106"/>
      <c r="IV559" s="106"/>
      <c r="IW559" s="106"/>
      <c r="IX559" s="106"/>
      <c r="IY559" s="106"/>
      <c r="IZ559" s="106"/>
      <c r="JA559" s="106"/>
      <c r="JB559" s="106"/>
      <c r="JC559" s="106"/>
      <c r="JD559" s="106"/>
      <c r="JE559" s="106"/>
      <c r="JF559" s="106"/>
      <c r="JG559" s="106"/>
      <c r="JH559" s="106"/>
      <c r="JI559" s="106"/>
      <c r="JJ559" s="106"/>
      <c r="JK559" s="106"/>
      <c r="JL559" s="106"/>
      <c r="JM559" s="106"/>
      <c r="JN559" s="106"/>
      <c r="JO559" s="106"/>
      <c r="JP559" s="106"/>
      <c r="JQ559" s="106"/>
      <c r="JR559" s="106"/>
      <c r="JS559" s="106"/>
      <c r="JT559" s="106"/>
      <c r="JU559" s="106"/>
      <c r="JV559" s="106"/>
      <c r="JW559" s="106"/>
      <c r="JX559" s="106"/>
      <c r="JY559" s="106"/>
      <c r="JZ559" s="106"/>
      <c r="KA559" s="106"/>
      <c r="KB559" s="106"/>
      <c r="KC559" s="106"/>
      <c r="KD559" s="106"/>
      <c r="KE559" s="106"/>
      <c r="KF559" s="106"/>
      <c r="KG559" s="106"/>
      <c r="KH559" s="106"/>
      <c r="KI559" s="106"/>
      <c r="KJ559" s="106"/>
      <c r="KK559" s="106"/>
      <c r="KL559" s="106"/>
      <c r="KM559" s="106"/>
      <c r="KN559" s="106"/>
      <c r="KO559" s="106"/>
      <c r="KP559" s="106"/>
      <c r="KQ559" s="106"/>
      <c r="KR559" s="106"/>
      <c r="KS559" s="106"/>
      <c r="KT559" s="106"/>
      <c r="KU559" s="106"/>
      <c r="KV559" s="106"/>
      <c r="KW559" s="106"/>
      <c r="KX559" s="106"/>
      <c r="KY559" s="106"/>
      <c r="KZ559" s="106"/>
      <c r="LA559" s="106"/>
      <c r="LB559" s="106"/>
      <c r="LC559" s="106"/>
      <c r="LD559" s="106"/>
      <c r="LE559" s="106"/>
      <c r="LF559" s="106"/>
      <c r="LG559" s="106"/>
      <c r="LH559" s="106"/>
      <c r="LI559" s="106"/>
      <c r="LJ559" s="106"/>
      <c r="LK559" s="106"/>
      <c r="LL559" s="106"/>
      <c r="LM559" s="106"/>
      <c r="LN559" s="106"/>
      <c r="LO559" s="106"/>
      <c r="LP559" s="106"/>
      <c r="LQ559" s="106"/>
      <c r="LR559" s="106"/>
      <c r="LS559" s="106"/>
      <c r="LT559" s="106"/>
      <c r="LU559" s="106"/>
      <c r="LV559" s="106"/>
      <c r="LW559" s="106"/>
      <c r="LX559" s="106"/>
      <c r="LY559" s="106"/>
      <c r="LZ559" s="106"/>
      <c r="MA559" s="106"/>
      <c r="MB559" s="106"/>
      <c r="MC559" s="106"/>
      <c r="MD559" s="106"/>
      <c r="ME559" s="106"/>
      <c r="MF559" s="106"/>
      <c r="MG559" s="106"/>
      <c r="MH559" s="106"/>
      <c r="MI559" s="106"/>
      <c r="MJ559" s="106"/>
      <c r="MK559" s="106"/>
      <c r="ML559" s="106"/>
      <c r="MM559" s="106"/>
      <c r="MN559" s="106"/>
      <c r="MO559" s="106"/>
      <c r="MP559" s="106"/>
      <c r="MQ559" s="106"/>
      <c r="MR559" s="106"/>
      <c r="MS559" s="106"/>
      <c r="MT559" s="106"/>
      <c r="MU559" s="106"/>
      <c r="MV559" s="106"/>
      <c r="MW559" s="106"/>
      <c r="MX559" s="106"/>
      <c r="MY559" s="106"/>
      <c r="MZ559" s="106"/>
      <c r="NA559" s="106"/>
      <c r="NB559" s="106"/>
      <c r="NC559" s="106"/>
      <c r="ND559" s="106"/>
      <c r="NE559" s="106"/>
      <c r="NF559" s="106"/>
      <c r="NG559" s="106"/>
      <c r="NH559" s="106"/>
      <c r="NI559" s="106"/>
      <c r="NJ559" s="106"/>
      <c r="NK559" s="106"/>
      <c r="NL559" s="106"/>
      <c r="NM559" s="106"/>
      <c r="NN559" s="106"/>
      <c r="NO559" s="106"/>
      <c r="NP559" s="106"/>
      <c r="NQ559" s="106"/>
      <c r="NR559" s="106"/>
      <c r="NS559" s="106"/>
      <c r="NT559" s="106"/>
      <c r="NU559" s="106"/>
      <c r="NV559" s="106"/>
      <c r="NW559" s="106"/>
      <c r="NX559" s="106"/>
      <c r="NY559" s="106"/>
      <c r="NZ559" s="106"/>
      <c r="OA559" s="106"/>
      <c r="OB559" s="106"/>
      <c r="OC559" s="106"/>
      <c r="OD559" s="106"/>
      <c r="OE559" s="106"/>
      <c r="OF559" s="106"/>
      <c r="OG559" s="106"/>
      <c r="OH559" s="106"/>
      <c r="OI559" s="106"/>
      <c r="OJ559" s="106"/>
      <c r="OK559" s="106"/>
      <c r="OL559" s="106"/>
      <c r="OM559" s="106"/>
      <c r="ON559" s="106"/>
      <c r="OO559" s="106"/>
      <c r="OP559" s="106"/>
      <c r="OQ559" s="106"/>
      <c r="OR559" s="106"/>
      <c r="OS559" s="106"/>
      <c r="OT559" s="106"/>
      <c r="OU559" s="106"/>
      <c r="OV559" s="106"/>
      <c r="OW559" s="106"/>
      <c r="OX559" s="106"/>
      <c r="OY559" s="106"/>
      <c r="OZ559" s="106"/>
      <c r="PA559" s="106"/>
      <c r="PB559" s="106"/>
      <c r="PC559" s="106"/>
      <c r="PD559" s="106"/>
      <c r="PE559" s="106"/>
      <c r="PF559" s="106"/>
      <c r="PG559" s="106"/>
      <c r="PH559" s="106"/>
      <c r="PI559" s="106"/>
      <c r="PJ559" s="106"/>
      <c r="PK559" s="106"/>
      <c r="PL559" s="106"/>
      <c r="PM559" s="106"/>
      <c r="PN559" s="106"/>
      <c r="PO559" s="106"/>
      <c r="PP559" s="106"/>
      <c r="PQ559" s="106"/>
      <c r="PR559" s="106"/>
      <c r="PS559" s="106"/>
      <c r="PT559" s="106"/>
      <c r="PU559" s="106"/>
      <c r="PV559" s="106"/>
      <c r="PW559" s="106"/>
      <c r="PX559" s="106"/>
      <c r="PY559" s="106"/>
      <c r="PZ559" s="106"/>
      <c r="QA559" s="106"/>
      <c r="QB559" s="106"/>
      <c r="QC559" s="106"/>
      <c r="QD559" s="106"/>
      <c r="QE559" s="106"/>
      <c r="QF559" s="106"/>
      <c r="QG559" s="106"/>
      <c r="QH559" s="106"/>
      <c r="QI559" s="106"/>
      <c r="QJ559" s="106"/>
      <c r="QK559" s="106"/>
      <c r="QL559" s="106"/>
      <c r="QM559" s="106"/>
      <c r="QN559" s="106"/>
      <c r="QO559" s="106"/>
      <c r="QP559" s="106"/>
      <c r="QQ559" s="106"/>
      <c r="QR559" s="106"/>
      <c r="QS559" s="106"/>
      <c r="QT559" s="106"/>
      <c r="QU559" s="106"/>
      <c r="QV559" s="106"/>
      <c r="QW559" s="106"/>
      <c r="QX559" s="106"/>
      <c r="QY559" s="106"/>
      <c r="QZ559" s="106"/>
      <c r="RA559" s="106"/>
      <c r="RB559" s="106"/>
      <c r="RC559" s="106"/>
      <c r="RD559" s="106"/>
      <c r="RE559" s="106"/>
      <c r="RF559" s="106"/>
      <c r="RG559" s="106"/>
      <c r="RH559" s="106"/>
      <c r="RI559" s="106"/>
      <c r="RJ559" s="106"/>
      <c r="RK559" s="106"/>
      <c r="RL559" s="106"/>
      <c r="RM559" s="106"/>
      <c r="RN559" s="106"/>
      <c r="RO559" s="106"/>
      <c r="RP559" s="106"/>
      <c r="RQ559" s="106"/>
      <c r="RR559" s="106"/>
    </row>
    <row r="560" spans="1:486" x14ac:dyDescent="0.3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14"/>
      <c r="Q560" s="114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06"/>
      <c r="EZ560" s="106"/>
      <c r="FA560" s="106"/>
      <c r="FB560" s="106"/>
      <c r="FC560" s="106"/>
      <c r="FD560" s="106"/>
      <c r="FE560" s="106"/>
      <c r="FF560" s="106"/>
      <c r="FG560" s="106"/>
      <c r="FH560" s="106"/>
      <c r="FI560" s="106"/>
      <c r="FJ560" s="106"/>
      <c r="FK560" s="106"/>
      <c r="FL560" s="106"/>
      <c r="FM560" s="106"/>
      <c r="FN560" s="106"/>
      <c r="FO560" s="106"/>
      <c r="FP560" s="106"/>
      <c r="FQ560" s="106"/>
      <c r="FR560" s="106"/>
      <c r="FS560" s="106"/>
      <c r="FT560" s="106"/>
      <c r="FU560" s="106"/>
      <c r="FV560" s="106"/>
      <c r="FW560" s="106"/>
      <c r="FX560" s="106"/>
      <c r="FY560" s="106"/>
      <c r="FZ560" s="106"/>
      <c r="GA560" s="106"/>
      <c r="GB560" s="106"/>
      <c r="GC560" s="106"/>
      <c r="GD560" s="106"/>
      <c r="GE560" s="106"/>
      <c r="GF560" s="106"/>
      <c r="GG560" s="106"/>
      <c r="GH560" s="106"/>
      <c r="GI560" s="106"/>
      <c r="GJ560" s="106"/>
      <c r="GK560" s="106"/>
      <c r="GL560" s="106"/>
      <c r="GM560" s="106"/>
      <c r="GN560" s="106"/>
      <c r="GO560" s="106"/>
      <c r="GP560" s="106"/>
      <c r="GQ560" s="106"/>
      <c r="GR560" s="106"/>
      <c r="GS560" s="106"/>
      <c r="GT560" s="106"/>
      <c r="GU560" s="106"/>
      <c r="GV560" s="106"/>
      <c r="GW560" s="106"/>
      <c r="GX560" s="106"/>
      <c r="GY560" s="106"/>
      <c r="GZ560" s="106"/>
      <c r="HA560" s="106"/>
      <c r="HB560" s="106"/>
      <c r="HC560" s="106"/>
      <c r="HD560" s="106"/>
      <c r="HE560" s="106"/>
      <c r="HF560" s="106"/>
      <c r="HG560" s="106"/>
      <c r="HH560" s="106"/>
      <c r="HI560" s="106"/>
      <c r="HJ560" s="106"/>
      <c r="HK560" s="106"/>
      <c r="HL560" s="106"/>
      <c r="HM560" s="106"/>
      <c r="HN560" s="106"/>
      <c r="HO560" s="106"/>
      <c r="HP560" s="106"/>
      <c r="HQ560" s="106"/>
      <c r="HR560" s="106"/>
      <c r="HS560" s="106"/>
      <c r="HT560" s="106"/>
      <c r="HU560" s="106"/>
      <c r="HV560" s="106"/>
      <c r="HW560" s="106"/>
      <c r="HX560" s="106"/>
      <c r="HY560" s="106"/>
      <c r="HZ560" s="106"/>
      <c r="IA560" s="106"/>
      <c r="IB560" s="106"/>
      <c r="IC560" s="106"/>
      <c r="ID560" s="106"/>
      <c r="IE560" s="106"/>
      <c r="IF560" s="106"/>
      <c r="IG560" s="106"/>
      <c r="IH560" s="106"/>
      <c r="II560" s="106"/>
      <c r="IJ560" s="106"/>
      <c r="IK560" s="106"/>
      <c r="IL560" s="106"/>
      <c r="IM560" s="106"/>
      <c r="IN560" s="106"/>
      <c r="IO560" s="106"/>
      <c r="IP560" s="106"/>
      <c r="IQ560" s="106"/>
      <c r="IR560" s="106"/>
      <c r="IS560" s="106"/>
      <c r="IT560" s="106"/>
      <c r="IU560" s="106"/>
      <c r="IV560" s="106"/>
      <c r="IW560" s="106"/>
      <c r="IX560" s="106"/>
      <c r="IY560" s="106"/>
      <c r="IZ560" s="106"/>
      <c r="JA560" s="106"/>
      <c r="JB560" s="106"/>
      <c r="JC560" s="106"/>
      <c r="JD560" s="106"/>
      <c r="JE560" s="106"/>
      <c r="JF560" s="106"/>
      <c r="JG560" s="106"/>
      <c r="JH560" s="106"/>
      <c r="JI560" s="106"/>
      <c r="JJ560" s="106"/>
      <c r="JK560" s="106"/>
      <c r="JL560" s="106"/>
      <c r="JM560" s="106"/>
      <c r="JN560" s="106"/>
      <c r="JO560" s="106"/>
      <c r="JP560" s="106"/>
      <c r="JQ560" s="106"/>
      <c r="JR560" s="106"/>
      <c r="JS560" s="106"/>
      <c r="JT560" s="106"/>
      <c r="JU560" s="106"/>
      <c r="JV560" s="106"/>
      <c r="JW560" s="106"/>
      <c r="JX560" s="106"/>
      <c r="JY560" s="106"/>
      <c r="JZ560" s="106"/>
      <c r="KA560" s="106"/>
      <c r="KB560" s="106"/>
      <c r="KC560" s="106"/>
      <c r="KD560" s="106"/>
      <c r="KE560" s="106"/>
      <c r="KF560" s="106"/>
      <c r="KG560" s="106"/>
      <c r="KH560" s="106"/>
      <c r="KI560" s="106"/>
      <c r="KJ560" s="106"/>
      <c r="KK560" s="106"/>
      <c r="KL560" s="106"/>
      <c r="KM560" s="106"/>
      <c r="KN560" s="106"/>
      <c r="KO560" s="106"/>
      <c r="KP560" s="106"/>
      <c r="KQ560" s="106"/>
      <c r="KR560" s="106"/>
      <c r="KS560" s="106"/>
      <c r="KT560" s="106"/>
      <c r="KU560" s="106"/>
      <c r="KV560" s="106"/>
      <c r="KW560" s="106"/>
      <c r="KX560" s="106"/>
      <c r="KY560" s="106"/>
      <c r="KZ560" s="106"/>
      <c r="LA560" s="106"/>
      <c r="LB560" s="106"/>
      <c r="LC560" s="106"/>
      <c r="LD560" s="106"/>
      <c r="LE560" s="106"/>
      <c r="LF560" s="106"/>
      <c r="LG560" s="106"/>
      <c r="LH560" s="106"/>
      <c r="LI560" s="106"/>
      <c r="LJ560" s="106"/>
      <c r="LK560" s="106"/>
      <c r="LL560" s="106"/>
      <c r="LM560" s="106"/>
      <c r="LN560" s="106"/>
      <c r="LO560" s="106"/>
      <c r="LP560" s="106"/>
      <c r="LQ560" s="106"/>
      <c r="LR560" s="106"/>
      <c r="LS560" s="106"/>
      <c r="LT560" s="106"/>
      <c r="LU560" s="106"/>
      <c r="LV560" s="106"/>
      <c r="LW560" s="106"/>
      <c r="LX560" s="106"/>
      <c r="LY560" s="106"/>
      <c r="LZ560" s="106"/>
      <c r="MA560" s="106"/>
      <c r="MB560" s="106"/>
      <c r="MC560" s="106"/>
      <c r="MD560" s="106"/>
      <c r="ME560" s="106"/>
      <c r="MF560" s="106"/>
      <c r="MG560" s="106"/>
      <c r="MH560" s="106"/>
      <c r="MI560" s="106"/>
      <c r="MJ560" s="106"/>
      <c r="MK560" s="106"/>
      <c r="ML560" s="106"/>
      <c r="MM560" s="106"/>
      <c r="MN560" s="106"/>
      <c r="MO560" s="106"/>
      <c r="MP560" s="106"/>
      <c r="MQ560" s="106"/>
      <c r="MR560" s="106"/>
      <c r="MS560" s="106"/>
      <c r="MT560" s="106"/>
      <c r="MU560" s="106"/>
      <c r="MV560" s="106"/>
      <c r="MW560" s="106"/>
      <c r="MX560" s="106"/>
      <c r="MY560" s="106"/>
      <c r="MZ560" s="106"/>
      <c r="NA560" s="106"/>
      <c r="NB560" s="106"/>
      <c r="NC560" s="106"/>
      <c r="ND560" s="106"/>
      <c r="NE560" s="106"/>
      <c r="NF560" s="106"/>
      <c r="NG560" s="106"/>
      <c r="NH560" s="106"/>
      <c r="NI560" s="106"/>
      <c r="NJ560" s="106"/>
      <c r="NK560" s="106"/>
      <c r="NL560" s="106"/>
      <c r="NM560" s="106"/>
      <c r="NN560" s="106"/>
      <c r="NO560" s="106"/>
      <c r="NP560" s="106"/>
      <c r="NQ560" s="106"/>
      <c r="NR560" s="106"/>
      <c r="NS560" s="106"/>
      <c r="NT560" s="106"/>
      <c r="NU560" s="106"/>
      <c r="NV560" s="106"/>
      <c r="NW560" s="106"/>
      <c r="NX560" s="106"/>
      <c r="NY560" s="106"/>
      <c r="NZ560" s="106"/>
      <c r="OA560" s="106"/>
      <c r="OB560" s="106"/>
      <c r="OC560" s="106"/>
      <c r="OD560" s="106"/>
      <c r="OE560" s="106"/>
      <c r="OF560" s="106"/>
      <c r="OG560" s="106"/>
      <c r="OH560" s="106"/>
      <c r="OI560" s="106"/>
      <c r="OJ560" s="106"/>
      <c r="OK560" s="106"/>
      <c r="OL560" s="106"/>
      <c r="OM560" s="106"/>
      <c r="ON560" s="106"/>
      <c r="OO560" s="106"/>
      <c r="OP560" s="106"/>
      <c r="OQ560" s="106"/>
      <c r="OR560" s="106"/>
      <c r="OS560" s="106"/>
      <c r="OT560" s="106"/>
      <c r="OU560" s="106"/>
      <c r="OV560" s="106"/>
      <c r="OW560" s="106"/>
      <c r="OX560" s="106"/>
      <c r="OY560" s="106"/>
      <c r="OZ560" s="106"/>
      <c r="PA560" s="106"/>
      <c r="PB560" s="106"/>
      <c r="PC560" s="106"/>
      <c r="PD560" s="106"/>
      <c r="PE560" s="106"/>
      <c r="PF560" s="106"/>
      <c r="PG560" s="106"/>
      <c r="PH560" s="106"/>
      <c r="PI560" s="106"/>
      <c r="PJ560" s="106"/>
      <c r="PK560" s="106"/>
      <c r="PL560" s="106"/>
      <c r="PM560" s="106"/>
      <c r="PN560" s="106"/>
      <c r="PO560" s="106"/>
      <c r="PP560" s="106"/>
      <c r="PQ560" s="106"/>
      <c r="PR560" s="106"/>
      <c r="PS560" s="106"/>
      <c r="PT560" s="106"/>
      <c r="PU560" s="106"/>
      <c r="PV560" s="106"/>
      <c r="PW560" s="106"/>
      <c r="PX560" s="106"/>
      <c r="PY560" s="106"/>
      <c r="PZ560" s="106"/>
      <c r="QA560" s="106"/>
      <c r="QB560" s="106"/>
      <c r="QC560" s="106"/>
      <c r="QD560" s="106"/>
      <c r="QE560" s="106"/>
      <c r="QF560" s="106"/>
      <c r="QG560" s="106"/>
      <c r="QH560" s="106"/>
      <c r="QI560" s="106"/>
      <c r="QJ560" s="106"/>
      <c r="QK560" s="106"/>
      <c r="QL560" s="106"/>
      <c r="QM560" s="106"/>
      <c r="QN560" s="106"/>
      <c r="QO560" s="106"/>
      <c r="QP560" s="106"/>
      <c r="QQ560" s="106"/>
      <c r="QR560" s="106"/>
      <c r="QS560" s="106"/>
      <c r="QT560" s="106"/>
      <c r="QU560" s="106"/>
      <c r="QV560" s="106"/>
      <c r="QW560" s="106"/>
      <c r="QX560" s="106"/>
      <c r="QY560" s="106"/>
      <c r="QZ560" s="106"/>
      <c r="RA560" s="106"/>
      <c r="RB560" s="106"/>
      <c r="RC560" s="106"/>
      <c r="RD560" s="106"/>
      <c r="RE560" s="106"/>
      <c r="RF560" s="106"/>
      <c r="RG560" s="106"/>
      <c r="RH560" s="106"/>
      <c r="RI560" s="106"/>
      <c r="RJ560" s="106"/>
      <c r="RK560" s="106"/>
      <c r="RL560" s="106"/>
      <c r="RM560" s="106"/>
      <c r="RN560" s="106"/>
      <c r="RO560" s="106"/>
      <c r="RP560" s="106"/>
      <c r="RQ560" s="106"/>
      <c r="RR560" s="106"/>
    </row>
    <row r="561" spans="1:486" x14ac:dyDescent="0.3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14"/>
      <c r="Q561" s="114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06"/>
      <c r="EZ561" s="106"/>
      <c r="FA561" s="106"/>
      <c r="FB561" s="106"/>
      <c r="FC561" s="106"/>
      <c r="FD561" s="106"/>
      <c r="FE561" s="106"/>
      <c r="FF561" s="106"/>
      <c r="FG561" s="106"/>
      <c r="FH561" s="106"/>
      <c r="FI561" s="106"/>
      <c r="FJ561" s="106"/>
      <c r="FK561" s="106"/>
      <c r="FL561" s="106"/>
      <c r="FM561" s="106"/>
      <c r="FN561" s="106"/>
      <c r="FO561" s="106"/>
      <c r="FP561" s="106"/>
      <c r="FQ561" s="106"/>
      <c r="FR561" s="106"/>
      <c r="FS561" s="106"/>
      <c r="FT561" s="106"/>
      <c r="FU561" s="106"/>
      <c r="FV561" s="106"/>
      <c r="FW561" s="106"/>
      <c r="FX561" s="106"/>
      <c r="FY561" s="106"/>
      <c r="FZ561" s="106"/>
      <c r="GA561" s="106"/>
      <c r="GB561" s="106"/>
      <c r="GC561" s="106"/>
      <c r="GD561" s="106"/>
      <c r="GE561" s="106"/>
      <c r="GF561" s="106"/>
      <c r="GG561" s="106"/>
      <c r="GH561" s="106"/>
      <c r="GI561" s="106"/>
      <c r="GJ561" s="106"/>
      <c r="GK561" s="106"/>
      <c r="GL561" s="106"/>
      <c r="GM561" s="106"/>
      <c r="GN561" s="106"/>
      <c r="GO561" s="106"/>
      <c r="GP561" s="106"/>
      <c r="GQ561" s="106"/>
      <c r="GR561" s="106"/>
      <c r="GS561" s="106"/>
      <c r="GT561" s="106"/>
      <c r="GU561" s="106"/>
      <c r="GV561" s="106"/>
      <c r="GW561" s="106"/>
      <c r="GX561" s="106"/>
      <c r="GY561" s="106"/>
      <c r="GZ561" s="106"/>
      <c r="HA561" s="106"/>
      <c r="HB561" s="106"/>
      <c r="HC561" s="106"/>
      <c r="HD561" s="106"/>
      <c r="HE561" s="106"/>
      <c r="HF561" s="106"/>
      <c r="HG561" s="106"/>
      <c r="HH561" s="106"/>
      <c r="HI561" s="106"/>
      <c r="HJ561" s="106"/>
      <c r="HK561" s="106"/>
      <c r="HL561" s="106"/>
      <c r="HM561" s="106"/>
      <c r="HN561" s="106"/>
      <c r="HO561" s="106"/>
      <c r="HP561" s="106"/>
      <c r="HQ561" s="106"/>
      <c r="HR561" s="106"/>
      <c r="HS561" s="106"/>
      <c r="HT561" s="106"/>
      <c r="HU561" s="106"/>
      <c r="HV561" s="106"/>
      <c r="HW561" s="106"/>
      <c r="HX561" s="106"/>
      <c r="HY561" s="106"/>
      <c r="HZ561" s="106"/>
      <c r="IA561" s="106"/>
      <c r="IB561" s="106"/>
      <c r="IC561" s="106"/>
      <c r="ID561" s="106"/>
      <c r="IE561" s="106"/>
      <c r="IF561" s="106"/>
      <c r="IG561" s="106"/>
      <c r="IH561" s="106"/>
      <c r="II561" s="106"/>
      <c r="IJ561" s="106"/>
      <c r="IK561" s="106"/>
      <c r="IL561" s="106"/>
      <c r="IM561" s="106"/>
      <c r="IN561" s="106"/>
      <c r="IO561" s="106"/>
      <c r="IP561" s="106"/>
      <c r="IQ561" s="106"/>
      <c r="IR561" s="106"/>
      <c r="IS561" s="106"/>
      <c r="IT561" s="106"/>
      <c r="IU561" s="106"/>
      <c r="IV561" s="106"/>
      <c r="IW561" s="106"/>
      <c r="IX561" s="106"/>
      <c r="IY561" s="106"/>
      <c r="IZ561" s="106"/>
      <c r="JA561" s="106"/>
      <c r="JB561" s="106"/>
      <c r="JC561" s="106"/>
      <c r="JD561" s="106"/>
      <c r="JE561" s="106"/>
      <c r="JF561" s="106"/>
      <c r="JG561" s="106"/>
      <c r="JH561" s="106"/>
      <c r="JI561" s="106"/>
      <c r="JJ561" s="106"/>
      <c r="JK561" s="106"/>
      <c r="JL561" s="106"/>
      <c r="JM561" s="106"/>
      <c r="JN561" s="106"/>
      <c r="JO561" s="106"/>
      <c r="JP561" s="106"/>
      <c r="JQ561" s="106"/>
      <c r="JR561" s="106"/>
      <c r="JS561" s="106"/>
      <c r="JT561" s="106"/>
      <c r="JU561" s="106"/>
      <c r="JV561" s="106"/>
      <c r="JW561" s="106"/>
      <c r="JX561" s="106"/>
      <c r="JY561" s="106"/>
      <c r="JZ561" s="106"/>
      <c r="KA561" s="106"/>
      <c r="KB561" s="106"/>
      <c r="KC561" s="106"/>
      <c r="KD561" s="106"/>
      <c r="KE561" s="106"/>
      <c r="KF561" s="106"/>
      <c r="KG561" s="106"/>
      <c r="KH561" s="106"/>
      <c r="KI561" s="106"/>
      <c r="KJ561" s="106"/>
      <c r="KK561" s="106"/>
      <c r="KL561" s="106"/>
      <c r="KM561" s="106"/>
      <c r="KN561" s="106"/>
      <c r="KO561" s="106"/>
      <c r="KP561" s="106"/>
      <c r="KQ561" s="106"/>
      <c r="KR561" s="106"/>
      <c r="KS561" s="106"/>
      <c r="KT561" s="106"/>
      <c r="KU561" s="106"/>
      <c r="KV561" s="106"/>
      <c r="KW561" s="106"/>
      <c r="KX561" s="106"/>
      <c r="KY561" s="106"/>
      <c r="KZ561" s="106"/>
      <c r="LA561" s="106"/>
      <c r="LB561" s="106"/>
      <c r="LC561" s="106"/>
      <c r="LD561" s="106"/>
      <c r="LE561" s="106"/>
      <c r="LF561" s="106"/>
      <c r="LG561" s="106"/>
      <c r="LH561" s="106"/>
      <c r="LI561" s="106"/>
      <c r="LJ561" s="106"/>
      <c r="LK561" s="106"/>
      <c r="LL561" s="106"/>
      <c r="LM561" s="106"/>
      <c r="LN561" s="106"/>
      <c r="LO561" s="106"/>
      <c r="LP561" s="106"/>
      <c r="LQ561" s="106"/>
      <c r="LR561" s="106"/>
      <c r="LS561" s="106"/>
      <c r="LT561" s="106"/>
      <c r="LU561" s="106"/>
      <c r="LV561" s="106"/>
      <c r="LW561" s="106"/>
      <c r="LX561" s="106"/>
      <c r="LY561" s="106"/>
      <c r="LZ561" s="106"/>
      <c r="MA561" s="106"/>
      <c r="MB561" s="106"/>
      <c r="MC561" s="106"/>
      <c r="MD561" s="106"/>
      <c r="ME561" s="106"/>
      <c r="MF561" s="106"/>
      <c r="MG561" s="106"/>
      <c r="MH561" s="106"/>
      <c r="MI561" s="106"/>
      <c r="MJ561" s="106"/>
      <c r="MK561" s="106"/>
      <c r="ML561" s="106"/>
      <c r="MM561" s="106"/>
      <c r="MN561" s="106"/>
      <c r="MO561" s="106"/>
      <c r="MP561" s="106"/>
      <c r="MQ561" s="106"/>
      <c r="MR561" s="106"/>
      <c r="MS561" s="106"/>
      <c r="MT561" s="106"/>
      <c r="MU561" s="106"/>
      <c r="MV561" s="106"/>
      <c r="MW561" s="106"/>
      <c r="MX561" s="106"/>
      <c r="MY561" s="106"/>
      <c r="MZ561" s="106"/>
      <c r="NA561" s="106"/>
      <c r="NB561" s="106"/>
      <c r="NC561" s="106"/>
      <c r="ND561" s="106"/>
      <c r="NE561" s="106"/>
      <c r="NF561" s="106"/>
      <c r="NG561" s="106"/>
      <c r="NH561" s="106"/>
      <c r="NI561" s="106"/>
      <c r="NJ561" s="106"/>
      <c r="NK561" s="106"/>
      <c r="NL561" s="106"/>
      <c r="NM561" s="106"/>
      <c r="NN561" s="106"/>
      <c r="NO561" s="106"/>
      <c r="NP561" s="106"/>
      <c r="NQ561" s="106"/>
      <c r="NR561" s="106"/>
      <c r="NS561" s="106"/>
      <c r="NT561" s="106"/>
      <c r="NU561" s="106"/>
      <c r="NV561" s="106"/>
      <c r="NW561" s="106"/>
      <c r="NX561" s="106"/>
      <c r="NY561" s="106"/>
      <c r="NZ561" s="106"/>
      <c r="OA561" s="106"/>
      <c r="OB561" s="106"/>
      <c r="OC561" s="106"/>
      <c r="OD561" s="106"/>
      <c r="OE561" s="106"/>
      <c r="OF561" s="106"/>
      <c r="OG561" s="106"/>
      <c r="OH561" s="106"/>
      <c r="OI561" s="106"/>
      <c r="OJ561" s="106"/>
      <c r="OK561" s="106"/>
      <c r="OL561" s="106"/>
      <c r="OM561" s="106"/>
      <c r="ON561" s="106"/>
      <c r="OO561" s="106"/>
      <c r="OP561" s="106"/>
      <c r="OQ561" s="106"/>
      <c r="OR561" s="106"/>
      <c r="OS561" s="106"/>
      <c r="OT561" s="106"/>
      <c r="OU561" s="106"/>
      <c r="OV561" s="106"/>
      <c r="OW561" s="106"/>
      <c r="OX561" s="106"/>
      <c r="OY561" s="106"/>
      <c r="OZ561" s="106"/>
      <c r="PA561" s="106"/>
      <c r="PB561" s="106"/>
      <c r="PC561" s="106"/>
      <c r="PD561" s="106"/>
      <c r="PE561" s="106"/>
      <c r="PF561" s="106"/>
      <c r="PG561" s="106"/>
      <c r="PH561" s="106"/>
      <c r="PI561" s="106"/>
      <c r="PJ561" s="106"/>
      <c r="PK561" s="106"/>
      <c r="PL561" s="106"/>
      <c r="PM561" s="106"/>
      <c r="PN561" s="106"/>
      <c r="PO561" s="106"/>
      <c r="PP561" s="106"/>
      <c r="PQ561" s="106"/>
      <c r="PR561" s="106"/>
      <c r="PS561" s="106"/>
      <c r="PT561" s="106"/>
      <c r="PU561" s="106"/>
      <c r="PV561" s="106"/>
      <c r="PW561" s="106"/>
      <c r="PX561" s="106"/>
      <c r="PY561" s="106"/>
      <c r="PZ561" s="106"/>
      <c r="QA561" s="106"/>
      <c r="QB561" s="106"/>
      <c r="QC561" s="106"/>
      <c r="QD561" s="106"/>
      <c r="QE561" s="106"/>
      <c r="QF561" s="106"/>
      <c r="QG561" s="106"/>
      <c r="QH561" s="106"/>
      <c r="QI561" s="106"/>
      <c r="QJ561" s="106"/>
      <c r="QK561" s="106"/>
      <c r="QL561" s="106"/>
      <c r="QM561" s="106"/>
      <c r="QN561" s="106"/>
      <c r="QO561" s="106"/>
      <c r="QP561" s="106"/>
      <c r="QQ561" s="106"/>
      <c r="QR561" s="106"/>
      <c r="QS561" s="106"/>
      <c r="QT561" s="106"/>
      <c r="QU561" s="106"/>
      <c r="QV561" s="106"/>
      <c r="QW561" s="106"/>
      <c r="QX561" s="106"/>
      <c r="QY561" s="106"/>
      <c r="QZ561" s="106"/>
      <c r="RA561" s="106"/>
      <c r="RB561" s="106"/>
      <c r="RC561" s="106"/>
      <c r="RD561" s="106"/>
      <c r="RE561" s="106"/>
      <c r="RF561" s="106"/>
      <c r="RG561" s="106"/>
      <c r="RH561" s="106"/>
      <c r="RI561" s="106"/>
      <c r="RJ561" s="106"/>
      <c r="RK561" s="106"/>
      <c r="RL561" s="106"/>
      <c r="RM561" s="106"/>
      <c r="RN561" s="106"/>
      <c r="RO561" s="106"/>
      <c r="RP561" s="106"/>
      <c r="RQ561" s="106"/>
      <c r="RR561" s="106"/>
    </row>
    <row r="562" spans="1:486" x14ac:dyDescent="0.3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14"/>
      <c r="Q562" s="114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06"/>
      <c r="EZ562" s="106"/>
      <c r="FA562" s="106"/>
      <c r="FB562" s="106"/>
      <c r="FC562" s="106"/>
      <c r="FD562" s="106"/>
      <c r="FE562" s="106"/>
      <c r="FF562" s="106"/>
      <c r="FG562" s="106"/>
      <c r="FH562" s="106"/>
      <c r="FI562" s="106"/>
      <c r="FJ562" s="106"/>
      <c r="FK562" s="106"/>
      <c r="FL562" s="106"/>
      <c r="FM562" s="106"/>
      <c r="FN562" s="106"/>
      <c r="FO562" s="106"/>
      <c r="FP562" s="106"/>
      <c r="FQ562" s="106"/>
      <c r="FR562" s="106"/>
      <c r="FS562" s="106"/>
      <c r="FT562" s="106"/>
      <c r="FU562" s="106"/>
      <c r="FV562" s="106"/>
      <c r="FW562" s="106"/>
      <c r="FX562" s="106"/>
      <c r="FY562" s="106"/>
      <c r="FZ562" s="106"/>
      <c r="GA562" s="106"/>
      <c r="GB562" s="106"/>
      <c r="GC562" s="106"/>
      <c r="GD562" s="106"/>
      <c r="GE562" s="106"/>
      <c r="GF562" s="106"/>
      <c r="GG562" s="106"/>
      <c r="GH562" s="106"/>
      <c r="GI562" s="106"/>
      <c r="GJ562" s="106"/>
      <c r="GK562" s="106"/>
      <c r="GL562" s="106"/>
      <c r="GM562" s="106"/>
      <c r="GN562" s="106"/>
      <c r="GO562" s="106"/>
      <c r="GP562" s="106"/>
      <c r="GQ562" s="106"/>
      <c r="GR562" s="106"/>
      <c r="GS562" s="106"/>
      <c r="GT562" s="106"/>
      <c r="GU562" s="106"/>
      <c r="GV562" s="106"/>
      <c r="GW562" s="106"/>
      <c r="GX562" s="106"/>
      <c r="GY562" s="106"/>
      <c r="GZ562" s="106"/>
      <c r="HA562" s="106"/>
      <c r="HB562" s="106"/>
      <c r="HC562" s="106"/>
      <c r="HD562" s="106"/>
      <c r="HE562" s="106"/>
      <c r="HF562" s="106"/>
      <c r="HG562" s="106"/>
      <c r="HH562" s="106"/>
      <c r="HI562" s="106"/>
      <c r="HJ562" s="106"/>
      <c r="HK562" s="106"/>
      <c r="HL562" s="106"/>
      <c r="HM562" s="106"/>
      <c r="HN562" s="106"/>
      <c r="HO562" s="106"/>
      <c r="HP562" s="106"/>
      <c r="HQ562" s="106"/>
      <c r="HR562" s="106"/>
      <c r="HS562" s="106"/>
      <c r="HT562" s="106"/>
      <c r="HU562" s="106"/>
      <c r="HV562" s="106"/>
      <c r="HW562" s="106"/>
      <c r="HX562" s="106"/>
      <c r="HY562" s="106"/>
      <c r="HZ562" s="106"/>
      <c r="IA562" s="106"/>
      <c r="IB562" s="106"/>
      <c r="IC562" s="106"/>
      <c r="ID562" s="106"/>
      <c r="IE562" s="106"/>
      <c r="IF562" s="106"/>
      <c r="IG562" s="106"/>
      <c r="IH562" s="106"/>
      <c r="II562" s="106"/>
      <c r="IJ562" s="106"/>
      <c r="IK562" s="106"/>
      <c r="IL562" s="106"/>
      <c r="IM562" s="106"/>
      <c r="IN562" s="106"/>
      <c r="IO562" s="106"/>
      <c r="IP562" s="106"/>
      <c r="IQ562" s="106"/>
      <c r="IR562" s="106"/>
      <c r="IS562" s="106"/>
      <c r="IT562" s="106"/>
      <c r="IU562" s="106"/>
      <c r="IV562" s="106"/>
      <c r="IW562" s="106"/>
      <c r="IX562" s="106"/>
      <c r="IY562" s="106"/>
      <c r="IZ562" s="106"/>
      <c r="JA562" s="106"/>
      <c r="JB562" s="106"/>
      <c r="JC562" s="106"/>
      <c r="JD562" s="106"/>
      <c r="JE562" s="106"/>
      <c r="JF562" s="106"/>
      <c r="JG562" s="106"/>
      <c r="JH562" s="106"/>
      <c r="JI562" s="106"/>
      <c r="JJ562" s="106"/>
      <c r="JK562" s="106"/>
      <c r="JL562" s="106"/>
      <c r="JM562" s="106"/>
      <c r="JN562" s="106"/>
      <c r="JO562" s="106"/>
      <c r="JP562" s="106"/>
      <c r="JQ562" s="106"/>
      <c r="JR562" s="106"/>
      <c r="JS562" s="106"/>
      <c r="JT562" s="106"/>
      <c r="JU562" s="106"/>
      <c r="JV562" s="106"/>
      <c r="JW562" s="106"/>
      <c r="JX562" s="106"/>
      <c r="JY562" s="106"/>
      <c r="JZ562" s="106"/>
      <c r="KA562" s="106"/>
      <c r="KB562" s="106"/>
      <c r="KC562" s="106"/>
      <c r="KD562" s="106"/>
      <c r="KE562" s="106"/>
      <c r="KF562" s="106"/>
      <c r="KG562" s="106"/>
      <c r="KH562" s="106"/>
      <c r="KI562" s="106"/>
      <c r="KJ562" s="106"/>
      <c r="KK562" s="106"/>
      <c r="KL562" s="106"/>
      <c r="KM562" s="106"/>
      <c r="KN562" s="106"/>
      <c r="KO562" s="106"/>
      <c r="KP562" s="106"/>
      <c r="KQ562" s="106"/>
      <c r="KR562" s="106"/>
      <c r="KS562" s="106"/>
      <c r="KT562" s="106"/>
      <c r="KU562" s="106"/>
      <c r="KV562" s="106"/>
      <c r="KW562" s="106"/>
      <c r="KX562" s="106"/>
      <c r="KY562" s="106"/>
      <c r="KZ562" s="106"/>
      <c r="LA562" s="106"/>
      <c r="LB562" s="106"/>
      <c r="LC562" s="106"/>
      <c r="LD562" s="106"/>
      <c r="LE562" s="106"/>
      <c r="LF562" s="106"/>
      <c r="LG562" s="106"/>
      <c r="LH562" s="106"/>
      <c r="LI562" s="106"/>
      <c r="LJ562" s="106"/>
      <c r="LK562" s="106"/>
      <c r="LL562" s="106"/>
      <c r="LM562" s="106"/>
      <c r="LN562" s="106"/>
      <c r="LO562" s="106"/>
      <c r="LP562" s="106"/>
      <c r="LQ562" s="106"/>
      <c r="LR562" s="106"/>
      <c r="LS562" s="106"/>
      <c r="LT562" s="106"/>
      <c r="LU562" s="106"/>
      <c r="LV562" s="106"/>
      <c r="LW562" s="106"/>
      <c r="LX562" s="106"/>
      <c r="LY562" s="106"/>
      <c r="LZ562" s="106"/>
      <c r="MA562" s="106"/>
      <c r="MB562" s="106"/>
      <c r="MC562" s="106"/>
      <c r="MD562" s="106"/>
      <c r="ME562" s="106"/>
      <c r="MF562" s="106"/>
      <c r="MG562" s="106"/>
      <c r="MH562" s="106"/>
      <c r="MI562" s="106"/>
      <c r="MJ562" s="106"/>
      <c r="MK562" s="106"/>
      <c r="ML562" s="106"/>
      <c r="MM562" s="106"/>
      <c r="MN562" s="106"/>
      <c r="MO562" s="106"/>
      <c r="MP562" s="106"/>
      <c r="MQ562" s="106"/>
      <c r="MR562" s="106"/>
      <c r="MS562" s="106"/>
      <c r="MT562" s="106"/>
      <c r="MU562" s="106"/>
      <c r="MV562" s="106"/>
      <c r="MW562" s="106"/>
      <c r="MX562" s="106"/>
      <c r="MY562" s="106"/>
      <c r="MZ562" s="106"/>
      <c r="NA562" s="106"/>
      <c r="NB562" s="106"/>
      <c r="NC562" s="106"/>
      <c r="ND562" s="106"/>
      <c r="NE562" s="106"/>
      <c r="NF562" s="106"/>
      <c r="NG562" s="106"/>
      <c r="NH562" s="106"/>
      <c r="NI562" s="106"/>
      <c r="NJ562" s="106"/>
      <c r="NK562" s="106"/>
      <c r="NL562" s="106"/>
      <c r="NM562" s="106"/>
      <c r="NN562" s="106"/>
      <c r="NO562" s="106"/>
      <c r="NP562" s="106"/>
      <c r="NQ562" s="106"/>
      <c r="NR562" s="106"/>
      <c r="NS562" s="106"/>
      <c r="NT562" s="106"/>
      <c r="NU562" s="106"/>
      <c r="NV562" s="106"/>
      <c r="NW562" s="106"/>
      <c r="NX562" s="106"/>
      <c r="NY562" s="106"/>
      <c r="NZ562" s="106"/>
      <c r="OA562" s="106"/>
      <c r="OB562" s="106"/>
      <c r="OC562" s="106"/>
      <c r="OD562" s="106"/>
      <c r="OE562" s="106"/>
      <c r="OF562" s="106"/>
      <c r="OG562" s="106"/>
      <c r="OH562" s="106"/>
      <c r="OI562" s="106"/>
      <c r="OJ562" s="106"/>
      <c r="OK562" s="106"/>
      <c r="OL562" s="106"/>
      <c r="OM562" s="106"/>
      <c r="ON562" s="106"/>
      <c r="OO562" s="106"/>
      <c r="OP562" s="106"/>
      <c r="OQ562" s="106"/>
      <c r="OR562" s="106"/>
      <c r="OS562" s="106"/>
      <c r="OT562" s="106"/>
      <c r="OU562" s="106"/>
      <c r="OV562" s="106"/>
      <c r="OW562" s="106"/>
      <c r="OX562" s="106"/>
      <c r="OY562" s="106"/>
      <c r="OZ562" s="106"/>
      <c r="PA562" s="106"/>
      <c r="PB562" s="106"/>
      <c r="PC562" s="106"/>
      <c r="PD562" s="106"/>
      <c r="PE562" s="106"/>
      <c r="PF562" s="106"/>
      <c r="PG562" s="106"/>
      <c r="PH562" s="106"/>
      <c r="PI562" s="106"/>
      <c r="PJ562" s="106"/>
      <c r="PK562" s="106"/>
      <c r="PL562" s="106"/>
      <c r="PM562" s="106"/>
      <c r="PN562" s="106"/>
      <c r="PO562" s="106"/>
      <c r="PP562" s="106"/>
      <c r="PQ562" s="106"/>
      <c r="PR562" s="106"/>
      <c r="PS562" s="106"/>
      <c r="PT562" s="106"/>
      <c r="PU562" s="106"/>
      <c r="PV562" s="106"/>
      <c r="PW562" s="106"/>
      <c r="PX562" s="106"/>
      <c r="PY562" s="106"/>
      <c r="PZ562" s="106"/>
      <c r="QA562" s="106"/>
      <c r="QB562" s="106"/>
      <c r="QC562" s="106"/>
      <c r="QD562" s="106"/>
      <c r="QE562" s="106"/>
      <c r="QF562" s="106"/>
      <c r="QG562" s="106"/>
      <c r="QH562" s="106"/>
      <c r="QI562" s="106"/>
      <c r="QJ562" s="106"/>
      <c r="QK562" s="106"/>
      <c r="QL562" s="106"/>
      <c r="QM562" s="106"/>
      <c r="QN562" s="106"/>
      <c r="QO562" s="106"/>
      <c r="QP562" s="106"/>
      <c r="QQ562" s="106"/>
      <c r="QR562" s="106"/>
      <c r="QS562" s="106"/>
      <c r="QT562" s="106"/>
      <c r="QU562" s="106"/>
      <c r="QV562" s="106"/>
      <c r="QW562" s="106"/>
      <c r="QX562" s="106"/>
      <c r="QY562" s="106"/>
      <c r="QZ562" s="106"/>
      <c r="RA562" s="106"/>
      <c r="RB562" s="106"/>
      <c r="RC562" s="106"/>
      <c r="RD562" s="106"/>
      <c r="RE562" s="106"/>
      <c r="RF562" s="106"/>
      <c r="RG562" s="106"/>
      <c r="RH562" s="106"/>
      <c r="RI562" s="106"/>
      <c r="RJ562" s="106"/>
      <c r="RK562" s="106"/>
      <c r="RL562" s="106"/>
      <c r="RM562" s="106"/>
      <c r="RN562" s="106"/>
      <c r="RO562" s="106"/>
      <c r="RP562" s="106"/>
      <c r="RQ562" s="106"/>
      <c r="RR562" s="106"/>
    </row>
    <row r="563" spans="1:486" x14ac:dyDescent="0.3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14"/>
      <c r="Q563" s="114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06"/>
      <c r="EZ563" s="106"/>
      <c r="FA563" s="106"/>
      <c r="FB563" s="106"/>
      <c r="FC563" s="106"/>
      <c r="FD563" s="106"/>
      <c r="FE563" s="106"/>
      <c r="FF563" s="106"/>
      <c r="FG563" s="106"/>
      <c r="FH563" s="106"/>
      <c r="FI563" s="106"/>
      <c r="FJ563" s="106"/>
      <c r="FK563" s="106"/>
      <c r="FL563" s="106"/>
      <c r="FM563" s="106"/>
      <c r="FN563" s="106"/>
      <c r="FO563" s="106"/>
      <c r="FP563" s="106"/>
      <c r="FQ563" s="106"/>
      <c r="FR563" s="106"/>
      <c r="FS563" s="106"/>
      <c r="FT563" s="106"/>
      <c r="FU563" s="106"/>
      <c r="FV563" s="106"/>
      <c r="FW563" s="106"/>
      <c r="FX563" s="106"/>
      <c r="FY563" s="106"/>
      <c r="FZ563" s="106"/>
      <c r="GA563" s="106"/>
      <c r="GB563" s="106"/>
      <c r="GC563" s="106"/>
      <c r="GD563" s="106"/>
      <c r="GE563" s="106"/>
      <c r="GF563" s="106"/>
      <c r="GG563" s="106"/>
      <c r="GH563" s="106"/>
      <c r="GI563" s="106"/>
      <c r="GJ563" s="106"/>
      <c r="GK563" s="106"/>
      <c r="GL563" s="106"/>
      <c r="GM563" s="106"/>
      <c r="GN563" s="106"/>
      <c r="GO563" s="106"/>
      <c r="GP563" s="106"/>
      <c r="GQ563" s="106"/>
      <c r="GR563" s="106"/>
      <c r="GS563" s="106"/>
      <c r="GT563" s="106"/>
      <c r="GU563" s="106"/>
      <c r="GV563" s="106"/>
      <c r="GW563" s="106"/>
      <c r="GX563" s="106"/>
      <c r="GY563" s="106"/>
      <c r="GZ563" s="106"/>
      <c r="HA563" s="106"/>
      <c r="HB563" s="106"/>
      <c r="HC563" s="106"/>
      <c r="HD563" s="106"/>
      <c r="HE563" s="106"/>
      <c r="HF563" s="106"/>
      <c r="HG563" s="106"/>
      <c r="HH563" s="106"/>
      <c r="HI563" s="106"/>
      <c r="HJ563" s="106"/>
      <c r="HK563" s="106"/>
      <c r="HL563" s="106"/>
      <c r="HM563" s="106"/>
      <c r="HN563" s="106"/>
      <c r="HO563" s="106"/>
      <c r="HP563" s="106"/>
      <c r="HQ563" s="106"/>
      <c r="HR563" s="106"/>
      <c r="HS563" s="106"/>
      <c r="HT563" s="106"/>
      <c r="HU563" s="106"/>
      <c r="HV563" s="106"/>
      <c r="HW563" s="106"/>
      <c r="HX563" s="106"/>
      <c r="HY563" s="106"/>
      <c r="HZ563" s="106"/>
      <c r="IA563" s="106"/>
      <c r="IB563" s="106"/>
      <c r="IC563" s="106"/>
      <c r="ID563" s="106"/>
      <c r="IE563" s="106"/>
      <c r="IF563" s="106"/>
      <c r="IG563" s="106"/>
      <c r="IH563" s="106"/>
      <c r="II563" s="106"/>
      <c r="IJ563" s="106"/>
      <c r="IK563" s="106"/>
      <c r="IL563" s="106"/>
      <c r="IM563" s="106"/>
      <c r="IN563" s="106"/>
      <c r="IO563" s="106"/>
      <c r="IP563" s="106"/>
      <c r="IQ563" s="106"/>
      <c r="IR563" s="106"/>
      <c r="IS563" s="106"/>
      <c r="IT563" s="106"/>
      <c r="IU563" s="106"/>
      <c r="IV563" s="106"/>
      <c r="IW563" s="106"/>
      <c r="IX563" s="106"/>
      <c r="IY563" s="106"/>
      <c r="IZ563" s="106"/>
      <c r="JA563" s="106"/>
      <c r="JB563" s="106"/>
      <c r="JC563" s="106"/>
      <c r="JD563" s="106"/>
      <c r="JE563" s="106"/>
      <c r="JF563" s="106"/>
      <c r="JG563" s="106"/>
      <c r="JH563" s="106"/>
      <c r="JI563" s="106"/>
      <c r="JJ563" s="106"/>
      <c r="JK563" s="106"/>
      <c r="JL563" s="106"/>
      <c r="JM563" s="106"/>
      <c r="JN563" s="106"/>
      <c r="JO563" s="106"/>
      <c r="JP563" s="106"/>
      <c r="JQ563" s="106"/>
      <c r="JR563" s="106"/>
      <c r="JS563" s="106"/>
      <c r="JT563" s="106"/>
      <c r="JU563" s="106"/>
      <c r="JV563" s="106"/>
      <c r="JW563" s="106"/>
      <c r="JX563" s="106"/>
      <c r="JY563" s="106"/>
      <c r="JZ563" s="106"/>
      <c r="KA563" s="106"/>
      <c r="KB563" s="106"/>
      <c r="KC563" s="106"/>
      <c r="KD563" s="106"/>
      <c r="KE563" s="106"/>
      <c r="KF563" s="106"/>
      <c r="KG563" s="106"/>
      <c r="KH563" s="106"/>
      <c r="KI563" s="106"/>
      <c r="KJ563" s="106"/>
      <c r="KK563" s="106"/>
      <c r="KL563" s="106"/>
      <c r="KM563" s="106"/>
      <c r="KN563" s="106"/>
      <c r="KO563" s="106"/>
      <c r="KP563" s="106"/>
      <c r="KQ563" s="106"/>
      <c r="KR563" s="106"/>
      <c r="KS563" s="106"/>
      <c r="KT563" s="106"/>
      <c r="KU563" s="106"/>
      <c r="KV563" s="106"/>
      <c r="KW563" s="106"/>
      <c r="KX563" s="106"/>
      <c r="KY563" s="106"/>
      <c r="KZ563" s="106"/>
      <c r="LA563" s="106"/>
      <c r="LB563" s="106"/>
      <c r="LC563" s="106"/>
      <c r="LD563" s="106"/>
      <c r="LE563" s="106"/>
      <c r="LF563" s="106"/>
      <c r="LG563" s="106"/>
      <c r="LH563" s="106"/>
      <c r="LI563" s="106"/>
      <c r="LJ563" s="106"/>
      <c r="LK563" s="106"/>
      <c r="LL563" s="106"/>
      <c r="LM563" s="106"/>
      <c r="LN563" s="106"/>
      <c r="LO563" s="106"/>
      <c r="LP563" s="106"/>
      <c r="LQ563" s="106"/>
      <c r="LR563" s="106"/>
      <c r="LS563" s="106"/>
      <c r="LT563" s="106"/>
      <c r="LU563" s="106"/>
      <c r="LV563" s="106"/>
      <c r="LW563" s="106"/>
      <c r="LX563" s="106"/>
      <c r="LY563" s="106"/>
      <c r="LZ563" s="106"/>
      <c r="MA563" s="106"/>
      <c r="MB563" s="106"/>
      <c r="MC563" s="106"/>
      <c r="MD563" s="106"/>
      <c r="ME563" s="106"/>
      <c r="MF563" s="106"/>
      <c r="MG563" s="106"/>
      <c r="MH563" s="106"/>
      <c r="MI563" s="106"/>
      <c r="MJ563" s="106"/>
      <c r="MK563" s="106"/>
      <c r="ML563" s="106"/>
      <c r="MM563" s="106"/>
      <c r="MN563" s="106"/>
      <c r="MO563" s="106"/>
      <c r="MP563" s="106"/>
      <c r="MQ563" s="106"/>
      <c r="MR563" s="106"/>
      <c r="MS563" s="106"/>
      <c r="MT563" s="106"/>
      <c r="MU563" s="106"/>
      <c r="MV563" s="106"/>
      <c r="MW563" s="106"/>
      <c r="MX563" s="106"/>
      <c r="MY563" s="106"/>
      <c r="MZ563" s="106"/>
      <c r="NA563" s="106"/>
      <c r="NB563" s="106"/>
      <c r="NC563" s="106"/>
      <c r="ND563" s="106"/>
      <c r="NE563" s="106"/>
      <c r="NF563" s="106"/>
      <c r="NG563" s="106"/>
      <c r="NH563" s="106"/>
      <c r="NI563" s="106"/>
      <c r="NJ563" s="106"/>
      <c r="NK563" s="106"/>
      <c r="NL563" s="106"/>
      <c r="NM563" s="106"/>
      <c r="NN563" s="106"/>
      <c r="NO563" s="106"/>
      <c r="NP563" s="106"/>
      <c r="NQ563" s="106"/>
      <c r="NR563" s="106"/>
      <c r="NS563" s="106"/>
      <c r="NT563" s="106"/>
      <c r="NU563" s="106"/>
      <c r="NV563" s="106"/>
      <c r="NW563" s="106"/>
      <c r="NX563" s="106"/>
      <c r="NY563" s="106"/>
      <c r="NZ563" s="106"/>
      <c r="OA563" s="106"/>
      <c r="OB563" s="106"/>
      <c r="OC563" s="106"/>
      <c r="OD563" s="106"/>
      <c r="OE563" s="106"/>
      <c r="OF563" s="106"/>
      <c r="OG563" s="106"/>
      <c r="OH563" s="106"/>
      <c r="OI563" s="106"/>
      <c r="OJ563" s="106"/>
      <c r="OK563" s="106"/>
      <c r="OL563" s="106"/>
      <c r="OM563" s="106"/>
      <c r="ON563" s="106"/>
      <c r="OO563" s="106"/>
      <c r="OP563" s="106"/>
      <c r="OQ563" s="106"/>
      <c r="OR563" s="106"/>
      <c r="OS563" s="106"/>
      <c r="OT563" s="106"/>
      <c r="OU563" s="106"/>
      <c r="OV563" s="106"/>
      <c r="OW563" s="106"/>
      <c r="OX563" s="106"/>
      <c r="OY563" s="106"/>
      <c r="OZ563" s="106"/>
      <c r="PA563" s="106"/>
      <c r="PB563" s="106"/>
      <c r="PC563" s="106"/>
      <c r="PD563" s="106"/>
      <c r="PE563" s="106"/>
      <c r="PF563" s="106"/>
      <c r="PG563" s="106"/>
      <c r="PH563" s="106"/>
      <c r="PI563" s="106"/>
      <c r="PJ563" s="106"/>
      <c r="PK563" s="106"/>
      <c r="PL563" s="106"/>
      <c r="PM563" s="106"/>
      <c r="PN563" s="106"/>
      <c r="PO563" s="106"/>
      <c r="PP563" s="106"/>
      <c r="PQ563" s="106"/>
      <c r="PR563" s="106"/>
      <c r="PS563" s="106"/>
      <c r="PT563" s="106"/>
      <c r="PU563" s="106"/>
      <c r="PV563" s="106"/>
      <c r="PW563" s="106"/>
      <c r="PX563" s="106"/>
      <c r="PY563" s="106"/>
      <c r="PZ563" s="106"/>
      <c r="QA563" s="106"/>
      <c r="QB563" s="106"/>
      <c r="QC563" s="106"/>
      <c r="QD563" s="106"/>
      <c r="QE563" s="106"/>
      <c r="QF563" s="106"/>
      <c r="QG563" s="106"/>
      <c r="QH563" s="106"/>
      <c r="QI563" s="106"/>
      <c r="QJ563" s="106"/>
      <c r="QK563" s="106"/>
      <c r="QL563" s="106"/>
      <c r="QM563" s="106"/>
      <c r="QN563" s="106"/>
      <c r="QO563" s="106"/>
      <c r="QP563" s="106"/>
      <c r="QQ563" s="106"/>
      <c r="QR563" s="106"/>
      <c r="QS563" s="106"/>
      <c r="QT563" s="106"/>
      <c r="QU563" s="106"/>
      <c r="QV563" s="106"/>
      <c r="QW563" s="106"/>
      <c r="QX563" s="106"/>
      <c r="QY563" s="106"/>
      <c r="QZ563" s="106"/>
      <c r="RA563" s="106"/>
      <c r="RB563" s="106"/>
      <c r="RC563" s="106"/>
      <c r="RD563" s="106"/>
      <c r="RE563" s="106"/>
      <c r="RF563" s="106"/>
      <c r="RG563" s="106"/>
      <c r="RH563" s="106"/>
      <c r="RI563" s="106"/>
      <c r="RJ563" s="106"/>
      <c r="RK563" s="106"/>
      <c r="RL563" s="106"/>
      <c r="RM563" s="106"/>
      <c r="RN563" s="106"/>
      <c r="RO563" s="106"/>
      <c r="RP563" s="106"/>
      <c r="RQ563" s="106"/>
      <c r="RR563" s="106"/>
    </row>
    <row r="564" spans="1:486" x14ac:dyDescent="0.3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14"/>
      <c r="Q564" s="114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06"/>
      <c r="EZ564" s="106"/>
      <c r="FA564" s="106"/>
      <c r="FB564" s="106"/>
      <c r="FC564" s="106"/>
      <c r="FD564" s="106"/>
      <c r="FE564" s="106"/>
      <c r="FF564" s="106"/>
      <c r="FG564" s="106"/>
      <c r="FH564" s="106"/>
      <c r="FI564" s="106"/>
      <c r="FJ564" s="106"/>
      <c r="FK564" s="106"/>
      <c r="FL564" s="106"/>
      <c r="FM564" s="106"/>
      <c r="FN564" s="106"/>
      <c r="FO564" s="106"/>
      <c r="FP564" s="106"/>
      <c r="FQ564" s="106"/>
      <c r="FR564" s="106"/>
      <c r="FS564" s="106"/>
      <c r="FT564" s="106"/>
      <c r="FU564" s="106"/>
      <c r="FV564" s="106"/>
      <c r="FW564" s="106"/>
      <c r="FX564" s="106"/>
      <c r="FY564" s="106"/>
      <c r="FZ564" s="106"/>
      <c r="GA564" s="106"/>
      <c r="GB564" s="106"/>
      <c r="GC564" s="106"/>
      <c r="GD564" s="106"/>
      <c r="GE564" s="106"/>
      <c r="GF564" s="106"/>
      <c r="GG564" s="106"/>
      <c r="GH564" s="106"/>
      <c r="GI564" s="106"/>
      <c r="GJ564" s="106"/>
      <c r="GK564" s="106"/>
      <c r="GL564" s="106"/>
      <c r="GM564" s="106"/>
      <c r="GN564" s="106"/>
      <c r="GO564" s="106"/>
      <c r="GP564" s="106"/>
      <c r="GQ564" s="106"/>
      <c r="GR564" s="106"/>
      <c r="GS564" s="106"/>
      <c r="GT564" s="106"/>
      <c r="GU564" s="106"/>
      <c r="GV564" s="106"/>
      <c r="GW564" s="106"/>
      <c r="GX564" s="106"/>
      <c r="GY564" s="106"/>
      <c r="GZ564" s="106"/>
      <c r="HA564" s="106"/>
      <c r="HB564" s="106"/>
      <c r="HC564" s="106"/>
      <c r="HD564" s="106"/>
      <c r="HE564" s="106"/>
      <c r="HF564" s="106"/>
      <c r="HG564" s="106"/>
      <c r="HH564" s="106"/>
      <c r="HI564" s="106"/>
      <c r="HJ564" s="106"/>
      <c r="HK564" s="106"/>
      <c r="HL564" s="106"/>
      <c r="HM564" s="106"/>
      <c r="HN564" s="106"/>
      <c r="HO564" s="106"/>
      <c r="HP564" s="106"/>
      <c r="HQ564" s="106"/>
      <c r="HR564" s="106"/>
      <c r="HS564" s="106"/>
      <c r="HT564" s="106"/>
      <c r="HU564" s="106"/>
      <c r="HV564" s="106"/>
      <c r="HW564" s="106"/>
      <c r="HX564" s="106"/>
      <c r="HY564" s="106"/>
      <c r="HZ564" s="106"/>
      <c r="IA564" s="106"/>
      <c r="IB564" s="106"/>
      <c r="IC564" s="106"/>
      <c r="ID564" s="106"/>
      <c r="IE564" s="106"/>
      <c r="IF564" s="106"/>
      <c r="IG564" s="106"/>
      <c r="IH564" s="106"/>
      <c r="II564" s="106"/>
      <c r="IJ564" s="106"/>
      <c r="IK564" s="106"/>
      <c r="IL564" s="106"/>
      <c r="IM564" s="106"/>
      <c r="IN564" s="106"/>
      <c r="IO564" s="106"/>
      <c r="IP564" s="106"/>
      <c r="IQ564" s="106"/>
      <c r="IR564" s="106"/>
      <c r="IS564" s="106"/>
      <c r="IT564" s="106"/>
      <c r="IU564" s="106"/>
      <c r="IV564" s="106"/>
      <c r="IW564" s="106"/>
      <c r="IX564" s="106"/>
      <c r="IY564" s="106"/>
      <c r="IZ564" s="106"/>
      <c r="JA564" s="106"/>
      <c r="JB564" s="106"/>
      <c r="JC564" s="106"/>
      <c r="JD564" s="106"/>
      <c r="JE564" s="106"/>
      <c r="JF564" s="106"/>
      <c r="JG564" s="106"/>
      <c r="JH564" s="106"/>
      <c r="JI564" s="106"/>
      <c r="JJ564" s="106"/>
      <c r="JK564" s="106"/>
      <c r="JL564" s="106"/>
      <c r="JM564" s="106"/>
      <c r="JN564" s="106"/>
      <c r="JO564" s="106"/>
      <c r="JP564" s="106"/>
      <c r="JQ564" s="106"/>
      <c r="JR564" s="106"/>
      <c r="JS564" s="106"/>
      <c r="JT564" s="106"/>
      <c r="JU564" s="106"/>
      <c r="JV564" s="106"/>
      <c r="JW564" s="106"/>
      <c r="JX564" s="106"/>
      <c r="JY564" s="106"/>
      <c r="JZ564" s="106"/>
      <c r="KA564" s="106"/>
      <c r="KB564" s="106"/>
      <c r="KC564" s="106"/>
      <c r="KD564" s="106"/>
      <c r="KE564" s="106"/>
      <c r="KF564" s="106"/>
      <c r="KG564" s="106"/>
      <c r="KH564" s="106"/>
      <c r="KI564" s="106"/>
      <c r="KJ564" s="106"/>
      <c r="KK564" s="106"/>
      <c r="KL564" s="106"/>
      <c r="KM564" s="106"/>
      <c r="KN564" s="106"/>
      <c r="KO564" s="106"/>
      <c r="KP564" s="106"/>
      <c r="KQ564" s="106"/>
      <c r="KR564" s="106"/>
      <c r="KS564" s="106"/>
      <c r="KT564" s="106"/>
      <c r="KU564" s="106"/>
      <c r="KV564" s="106"/>
      <c r="KW564" s="106"/>
      <c r="KX564" s="106"/>
      <c r="KY564" s="106"/>
      <c r="KZ564" s="106"/>
      <c r="LA564" s="106"/>
      <c r="LB564" s="106"/>
      <c r="LC564" s="106"/>
      <c r="LD564" s="106"/>
      <c r="LE564" s="106"/>
      <c r="LF564" s="106"/>
      <c r="LG564" s="106"/>
      <c r="LH564" s="106"/>
      <c r="LI564" s="106"/>
      <c r="LJ564" s="106"/>
      <c r="LK564" s="106"/>
      <c r="LL564" s="106"/>
      <c r="LM564" s="106"/>
      <c r="LN564" s="106"/>
      <c r="LO564" s="106"/>
      <c r="LP564" s="106"/>
      <c r="LQ564" s="106"/>
      <c r="LR564" s="106"/>
      <c r="LS564" s="106"/>
      <c r="LT564" s="106"/>
      <c r="LU564" s="106"/>
      <c r="LV564" s="106"/>
      <c r="LW564" s="106"/>
      <c r="LX564" s="106"/>
      <c r="LY564" s="106"/>
      <c r="LZ564" s="106"/>
      <c r="MA564" s="106"/>
      <c r="MB564" s="106"/>
      <c r="MC564" s="106"/>
      <c r="MD564" s="106"/>
      <c r="ME564" s="106"/>
      <c r="MF564" s="106"/>
      <c r="MG564" s="106"/>
      <c r="MH564" s="106"/>
      <c r="MI564" s="106"/>
      <c r="MJ564" s="106"/>
      <c r="MK564" s="106"/>
      <c r="ML564" s="106"/>
      <c r="MM564" s="106"/>
      <c r="MN564" s="106"/>
      <c r="MO564" s="106"/>
      <c r="MP564" s="106"/>
      <c r="MQ564" s="106"/>
      <c r="MR564" s="106"/>
      <c r="MS564" s="106"/>
      <c r="MT564" s="106"/>
      <c r="MU564" s="106"/>
      <c r="MV564" s="106"/>
      <c r="MW564" s="106"/>
      <c r="MX564" s="106"/>
      <c r="MY564" s="106"/>
      <c r="MZ564" s="106"/>
      <c r="NA564" s="106"/>
      <c r="NB564" s="106"/>
      <c r="NC564" s="106"/>
      <c r="ND564" s="106"/>
      <c r="NE564" s="106"/>
      <c r="NF564" s="106"/>
      <c r="NG564" s="106"/>
      <c r="NH564" s="106"/>
      <c r="NI564" s="106"/>
      <c r="NJ564" s="106"/>
      <c r="NK564" s="106"/>
      <c r="NL564" s="106"/>
      <c r="NM564" s="106"/>
      <c r="NN564" s="106"/>
      <c r="NO564" s="106"/>
      <c r="NP564" s="106"/>
      <c r="NQ564" s="106"/>
      <c r="NR564" s="106"/>
      <c r="NS564" s="106"/>
      <c r="NT564" s="106"/>
      <c r="NU564" s="106"/>
      <c r="NV564" s="106"/>
      <c r="NW564" s="106"/>
      <c r="NX564" s="106"/>
      <c r="NY564" s="106"/>
      <c r="NZ564" s="106"/>
      <c r="OA564" s="106"/>
      <c r="OB564" s="106"/>
      <c r="OC564" s="106"/>
      <c r="OD564" s="106"/>
      <c r="OE564" s="106"/>
      <c r="OF564" s="106"/>
      <c r="OG564" s="106"/>
      <c r="OH564" s="106"/>
      <c r="OI564" s="106"/>
      <c r="OJ564" s="106"/>
      <c r="OK564" s="106"/>
      <c r="OL564" s="106"/>
      <c r="OM564" s="106"/>
      <c r="ON564" s="106"/>
      <c r="OO564" s="106"/>
      <c r="OP564" s="106"/>
      <c r="OQ564" s="106"/>
      <c r="OR564" s="106"/>
      <c r="OS564" s="106"/>
      <c r="OT564" s="106"/>
      <c r="OU564" s="106"/>
      <c r="OV564" s="106"/>
      <c r="OW564" s="106"/>
      <c r="OX564" s="106"/>
      <c r="OY564" s="106"/>
      <c r="OZ564" s="106"/>
      <c r="PA564" s="106"/>
      <c r="PB564" s="106"/>
      <c r="PC564" s="106"/>
      <c r="PD564" s="106"/>
      <c r="PE564" s="106"/>
      <c r="PF564" s="106"/>
      <c r="PG564" s="106"/>
      <c r="PH564" s="106"/>
      <c r="PI564" s="106"/>
      <c r="PJ564" s="106"/>
      <c r="PK564" s="106"/>
      <c r="PL564" s="106"/>
      <c r="PM564" s="106"/>
      <c r="PN564" s="106"/>
      <c r="PO564" s="106"/>
      <c r="PP564" s="106"/>
      <c r="PQ564" s="106"/>
      <c r="PR564" s="106"/>
      <c r="PS564" s="106"/>
      <c r="PT564" s="106"/>
      <c r="PU564" s="106"/>
      <c r="PV564" s="106"/>
      <c r="PW564" s="106"/>
      <c r="PX564" s="106"/>
      <c r="PY564" s="106"/>
      <c r="PZ564" s="106"/>
      <c r="QA564" s="106"/>
      <c r="QB564" s="106"/>
      <c r="QC564" s="106"/>
      <c r="QD564" s="106"/>
      <c r="QE564" s="106"/>
      <c r="QF564" s="106"/>
      <c r="QG564" s="106"/>
      <c r="QH564" s="106"/>
      <c r="QI564" s="106"/>
      <c r="QJ564" s="106"/>
      <c r="QK564" s="106"/>
      <c r="QL564" s="106"/>
      <c r="QM564" s="106"/>
      <c r="QN564" s="106"/>
      <c r="QO564" s="106"/>
      <c r="QP564" s="106"/>
      <c r="QQ564" s="106"/>
      <c r="QR564" s="106"/>
      <c r="QS564" s="106"/>
      <c r="QT564" s="106"/>
      <c r="QU564" s="106"/>
      <c r="QV564" s="106"/>
      <c r="QW564" s="106"/>
      <c r="QX564" s="106"/>
      <c r="QY564" s="106"/>
      <c r="QZ564" s="106"/>
      <c r="RA564" s="106"/>
      <c r="RB564" s="106"/>
      <c r="RC564" s="106"/>
      <c r="RD564" s="106"/>
      <c r="RE564" s="106"/>
      <c r="RF564" s="106"/>
      <c r="RG564" s="106"/>
      <c r="RH564" s="106"/>
      <c r="RI564" s="106"/>
      <c r="RJ564" s="106"/>
      <c r="RK564" s="106"/>
      <c r="RL564" s="106"/>
      <c r="RM564" s="106"/>
      <c r="RN564" s="106"/>
      <c r="RO564" s="106"/>
      <c r="RP564" s="106"/>
      <c r="RQ564" s="106"/>
      <c r="RR564" s="106"/>
    </row>
    <row r="565" spans="1:486" x14ac:dyDescent="0.3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14"/>
      <c r="Q565" s="114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06"/>
      <c r="EZ565" s="106"/>
      <c r="FA565" s="106"/>
      <c r="FB565" s="106"/>
      <c r="FC565" s="106"/>
      <c r="FD565" s="106"/>
      <c r="FE565" s="106"/>
      <c r="FF565" s="106"/>
      <c r="FG565" s="106"/>
      <c r="FH565" s="106"/>
      <c r="FI565" s="106"/>
      <c r="FJ565" s="106"/>
      <c r="FK565" s="106"/>
      <c r="FL565" s="106"/>
      <c r="FM565" s="106"/>
      <c r="FN565" s="106"/>
      <c r="FO565" s="106"/>
      <c r="FP565" s="106"/>
      <c r="FQ565" s="106"/>
      <c r="FR565" s="106"/>
      <c r="FS565" s="106"/>
      <c r="FT565" s="106"/>
      <c r="FU565" s="106"/>
      <c r="FV565" s="106"/>
      <c r="FW565" s="106"/>
      <c r="FX565" s="106"/>
      <c r="FY565" s="106"/>
      <c r="FZ565" s="106"/>
      <c r="GA565" s="106"/>
      <c r="GB565" s="106"/>
      <c r="GC565" s="106"/>
      <c r="GD565" s="106"/>
      <c r="GE565" s="106"/>
      <c r="GF565" s="106"/>
      <c r="GG565" s="106"/>
      <c r="GH565" s="106"/>
      <c r="GI565" s="106"/>
      <c r="GJ565" s="106"/>
      <c r="GK565" s="106"/>
      <c r="GL565" s="106"/>
      <c r="GM565" s="106"/>
      <c r="GN565" s="106"/>
      <c r="GO565" s="106"/>
      <c r="GP565" s="106"/>
      <c r="GQ565" s="106"/>
      <c r="GR565" s="106"/>
      <c r="GS565" s="106"/>
      <c r="GT565" s="106"/>
      <c r="GU565" s="106"/>
      <c r="GV565" s="106"/>
      <c r="GW565" s="106"/>
      <c r="GX565" s="106"/>
      <c r="GY565" s="106"/>
      <c r="GZ565" s="106"/>
      <c r="HA565" s="106"/>
      <c r="HB565" s="106"/>
      <c r="HC565" s="106"/>
      <c r="HD565" s="106"/>
      <c r="HE565" s="106"/>
      <c r="HF565" s="106"/>
      <c r="HG565" s="106"/>
      <c r="HH565" s="106"/>
      <c r="HI565" s="106"/>
      <c r="HJ565" s="106"/>
      <c r="HK565" s="106"/>
      <c r="HL565" s="106"/>
      <c r="HM565" s="106"/>
      <c r="HN565" s="106"/>
      <c r="HO565" s="106"/>
      <c r="HP565" s="106"/>
      <c r="HQ565" s="106"/>
      <c r="HR565" s="106"/>
      <c r="HS565" s="106"/>
      <c r="HT565" s="106"/>
      <c r="HU565" s="106"/>
      <c r="HV565" s="106"/>
      <c r="HW565" s="106"/>
      <c r="HX565" s="106"/>
      <c r="HY565" s="106"/>
      <c r="HZ565" s="106"/>
      <c r="IA565" s="106"/>
      <c r="IB565" s="106"/>
      <c r="IC565" s="106"/>
      <c r="ID565" s="106"/>
      <c r="IE565" s="106"/>
      <c r="IF565" s="106"/>
      <c r="IG565" s="106"/>
      <c r="IH565" s="106"/>
      <c r="II565" s="106"/>
      <c r="IJ565" s="106"/>
      <c r="IK565" s="106"/>
      <c r="IL565" s="106"/>
      <c r="IM565" s="106"/>
      <c r="IN565" s="106"/>
      <c r="IO565" s="106"/>
      <c r="IP565" s="106"/>
      <c r="IQ565" s="106"/>
      <c r="IR565" s="106"/>
      <c r="IS565" s="106"/>
      <c r="IT565" s="106"/>
      <c r="IU565" s="106"/>
      <c r="IV565" s="106"/>
      <c r="IW565" s="106"/>
      <c r="IX565" s="106"/>
      <c r="IY565" s="106"/>
      <c r="IZ565" s="106"/>
      <c r="JA565" s="106"/>
      <c r="JB565" s="106"/>
      <c r="JC565" s="106"/>
      <c r="JD565" s="106"/>
      <c r="JE565" s="106"/>
      <c r="JF565" s="106"/>
      <c r="JG565" s="106"/>
      <c r="JH565" s="106"/>
      <c r="JI565" s="106"/>
      <c r="JJ565" s="106"/>
      <c r="JK565" s="106"/>
      <c r="JL565" s="106"/>
      <c r="JM565" s="106"/>
      <c r="JN565" s="106"/>
      <c r="JO565" s="106"/>
      <c r="JP565" s="106"/>
      <c r="JQ565" s="106"/>
      <c r="JR565" s="106"/>
      <c r="JS565" s="106"/>
      <c r="JT565" s="106"/>
      <c r="JU565" s="106"/>
      <c r="JV565" s="106"/>
      <c r="JW565" s="106"/>
      <c r="JX565" s="106"/>
      <c r="JY565" s="106"/>
      <c r="JZ565" s="106"/>
      <c r="KA565" s="106"/>
      <c r="KB565" s="106"/>
      <c r="KC565" s="106"/>
      <c r="KD565" s="106"/>
      <c r="KE565" s="106"/>
      <c r="KF565" s="106"/>
      <c r="KG565" s="106"/>
      <c r="KH565" s="106"/>
      <c r="KI565" s="106"/>
      <c r="KJ565" s="106"/>
      <c r="KK565" s="106"/>
      <c r="KL565" s="106"/>
      <c r="KM565" s="106"/>
      <c r="KN565" s="106"/>
      <c r="KO565" s="106"/>
      <c r="KP565" s="106"/>
      <c r="KQ565" s="106"/>
      <c r="KR565" s="106"/>
      <c r="KS565" s="106"/>
      <c r="KT565" s="106"/>
      <c r="KU565" s="106"/>
      <c r="KV565" s="106"/>
      <c r="KW565" s="106"/>
      <c r="KX565" s="106"/>
      <c r="KY565" s="106"/>
      <c r="KZ565" s="106"/>
      <c r="LA565" s="106"/>
      <c r="LB565" s="106"/>
      <c r="LC565" s="106"/>
      <c r="LD565" s="106"/>
      <c r="LE565" s="106"/>
      <c r="LF565" s="106"/>
      <c r="LG565" s="106"/>
      <c r="LH565" s="106"/>
      <c r="LI565" s="106"/>
      <c r="LJ565" s="106"/>
      <c r="LK565" s="106"/>
      <c r="LL565" s="106"/>
      <c r="LM565" s="106"/>
      <c r="LN565" s="106"/>
      <c r="LO565" s="106"/>
      <c r="LP565" s="106"/>
      <c r="LQ565" s="106"/>
      <c r="LR565" s="106"/>
      <c r="LS565" s="106"/>
      <c r="LT565" s="106"/>
      <c r="LU565" s="106"/>
      <c r="LV565" s="106"/>
      <c r="LW565" s="106"/>
      <c r="LX565" s="106"/>
      <c r="LY565" s="106"/>
      <c r="LZ565" s="106"/>
      <c r="MA565" s="106"/>
      <c r="MB565" s="106"/>
      <c r="MC565" s="106"/>
      <c r="MD565" s="106"/>
      <c r="ME565" s="106"/>
      <c r="MF565" s="106"/>
      <c r="MG565" s="106"/>
      <c r="MH565" s="106"/>
      <c r="MI565" s="106"/>
      <c r="MJ565" s="106"/>
      <c r="MK565" s="106"/>
      <c r="ML565" s="106"/>
      <c r="MM565" s="106"/>
      <c r="MN565" s="106"/>
      <c r="MO565" s="106"/>
      <c r="MP565" s="106"/>
      <c r="MQ565" s="106"/>
      <c r="MR565" s="106"/>
      <c r="MS565" s="106"/>
      <c r="MT565" s="106"/>
      <c r="MU565" s="106"/>
      <c r="MV565" s="106"/>
      <c r="MW565" s="106"/>
      <c r="MX565" s="106"/>
      <c r="MY565" s="106"/>
      <c r="MZ565" s="106"/>
      <c r="NA565" s="106"/>
      <c r="NB565" s="106"/>
      <c r="NC565" s="106"/>
      <c r="ND565" s="106"/>
      <c r="NE565" s="106"/>
      <c r="NF565" s="106"/>
      <c r="NG565" s="106"/>
      <c r="NH565" s="106"/>
      <c r="NI565" s="106"/>
      <c r="NJ565" s="106"/>
      <c r="NK565" s="106"/>
      <c r="NL565" s="106"/>
      <c r="NM565" s="106"/>
      <c r="NN565" s="106"/>
      <c r="NO565" s="106"/>
      <c r="NP565" s="106"/>
      <c r="NQ565" s="106"/>
      <c r="NR565" s="106"/>
      <c r="NS565" s="106"/>
      <c r="NT565" s="106"/>
      <c r="NU565" s="106"/>
      <c r="NV565" s="106"/>
      <c r="NW565" s="106"/>
      <c r="NX565" s="106"/>
      <c r="NY565" s="106"/>
      <c r="NZ565" s="106"/>
      <c r="OA565" s="106"/>
      <c r="OB565" s="106"/>
      <c r="OC565" s="106"/>
      <c r="OD565" s="106"/>
      <c r="OE565" s="106"/>
      <c r="OF565" s="106"/>
      <c r="OG565" s="106"/>
      <c r="OH565" s="106"/>
      <c r="OI565" s="106"/>
      <c r="OJ565" s="106"/>
      <c r="OK565" s="106"/>
      <c r="OL565" s="106"/>
      <c r="OM565" s="106"/>
      <c r="ON565" s="106"/>
      <c r="OO565" s="106"/>
      <c r="OP565" s="106"/>
      <c r="OQ565" s="106"/>
      <c r="OR565" s="106"/>
      <c r="OS565" s="106"/>
      <c r="OT565" s="106"/>
      <c r="OU565" s="106"/>
      <c r="OV565" s="106"/>
      <c r="OW565" s="106"/>
      <c r="OX565" s="106"/>
      <c r="OY565" s="106"/>
      <c r="OZ565" s="106"/>
      <c r="PA565" s="106"/>
      <c r="PB565" s="106"/>
      <c r="PC565" s="106"/>
      <c r="PD565" s="106"/>
      <c r="PE565" s="106"/>
      <c r="PF565" s="106"/>
      <c r="PG565" s="106"/>
      <c r="PH565" s="106"/>
      <c r="PI565" s="106"/>
      <c r="PJ565" s="106"/>
      <c r="PK565" s="106"/>
      <c r="PL565" s="106"/>
      <c r="PM565" s="106"/>
      <c r="PN565" s="106"/>
      <c r="PO565" s="106"/>
      <c r="PP565" s="106"/>
      <c r="PQ565" s="106"/>
      <c r="PR565" s="106"/>
      <c r="PS565" s="106"/>
      <c r="PT565" s="106"/>
      <c r="PU565" s="106"/>
      <c r="PV565" s="106"/>
      <c r="PW565" s="106"/>
      <c r="PX565" s="106"/>
      <c r="PY565" s="106"/>
      <c r="PZ565" s="106"/>
      <c r="QA565" s="106"/>
      <c r="QB565" s="106"/>
      <c r="QC565" s="106"/>
      <c r="QD565" s="106"/>
      <c r="QE565" s="106"/>
      <c r="QF565" s="106"/>
      <c r="QG565" s="106"/>
      <c r="QH565" s="106"/>
      <c r="QI565" s="106"/>
      <c r="QJ565" s="106"/>
      <c r="QK565" s="106"/>
      <c r="QL565" s="106"/>
      <c r="QM565" s="106"/>
      <c r="QN565" s="106"/>
      <c r="QO565" s="106"/>
      <c r="QP565" s="106"/>
      <c r="QQ565" s="106"/>
      <c r="QR565" s="106"/>
      <c r="QS565" s="106"/>
      <c r="QT565" s="106"/>
      <c r="QU565" s="106"/>
      <c r="QV565" s="106"/>
      <c r="QW565" s="106"/>
      <c r="QX565" s="106"/>
      <c r="QY565" s="106"/>
      <c r="QZ565" s="106"/>
      <c r="RA565" s="106"/>
      <c r="RB565" s="106"/>
      <c r="RC565" s="106"/>
      <c r="RD565" s="106"/>
      <c r="RE565" s="106"/>
      <c r="RF565" s="106"/>
      <c r="RG565" s="106"/>
      <c r="RH565" s="106"/>
      <c r="RI565" s="106"/>
      <c r="RJ565" s="106"/>
      <c r="RK565" s="106"/>
      <c r="RL565" s="106"/>
      <c r="RM565" s="106"/>
      <c r="RN565" s="106"/>
      <c r="RO565" s="106"/>
      <c r="RP565" s="106"/>
      <c r="RQ565" s="106"/>
      <c r="RR565" s="106"/>
    </row>
    <row r="566" spans="1:486" x14ac:dyDescent="0.3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14"/>
      <c r="Q566" s="114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06"/>
      <c r="EZ566" s="106"/>
      <c r="FA566" s="106"/>
      <c r="FB566" s="106"/>
      <c r="FC566" s="106"/>
      <c r="FD566" s="106"/>
      <c r="FE566" s="106"/>
      <c r="FF566" s="106"/>
      <c r="FG566" s="106"/>
      <c r="FH566" s="106"/>
      <c r="FI566" s="106"/>
      <c r="FJ566" s="106"/>
      <c r="FK566" s="106"/>
      <c r="FL566" s="106"/>
      <c r="FM566" s="106"/>
      <c r="FN566" s="106"/>
      <c r="FO566" s="106"/>
      <c r="FP566" s="106"/>
      <c r="FQ566" s="106"/>
      <c r="FR566" s="106"/>
      <c r="FS566" s="106"/>
      <c r="FT566" s="106"/>
      <c r="FU566" s="106"/>
      <c r="FV566" s="106"/>
      <c r="FW566" s="106"/>
      <c r="FX566" s="106"/>
      <c r="FY566" s="106"/>
      <c r="FZ566" s="106"/>
      <c r="GA566" s="106"/>
      <c r="GB566" s="106"/>
      <c r="GC566" s="106"/>
      <c r="GD566" s="106"/>
      <c r="GE566" s="106"/>
      <c r="GF566" s="106"/>
      <c r="GG566" s="106"/>
      <c r="GH566" s="106"/>
      <c r="GI566" s="106"/>
      <c r="GJ566" s="106"/>
      <c r="GK566" s="106"/>
      <c r="GL566" s="106"/>
      <c r="GM566" s="106"/>
      <c r="GN566" s="106"/>
      <c r="GO566" s="106"/>
      <c r="GP566" s="106"/>
      <c r="GQ566" s="106"/>
      <c r="GR566" s="106"/>
      <c r="GS566" s="106"/>
      <c r="GT566" s="106"/>
      <c r="GU566" s="106"/>
      <c r="GV566" s="106"/>
      <c r="GW566" s="106"/>
      <c r="GX566" s="106"/>
      <c r="GY566" s="106"/>
      <c r="GZ566" s="106"/>
      <c r="HA566" s="106"/>
      <c r="HB566" s="106"/>
      <c r="HC566" s="106"/>
      <c r="HD566" s="106"/>
      <c r="HE566" s="106"/>
      <c r="HF566" s="106"/>
      <c r="HG566" s="106"/>
      <c r="HH566" s="106"/>
      <c r="HI566" s="106"/>
      <c r="HJ566" s="106"/>
      <c r="HK566" s="106"/>
      <c r="HL566" s="106"/>
      <c r="HM566" s="106"/>
      <c r="HN566" s="106"/>
      <c r="HO566" s="106"/>
      <c r="HP566" s="106"/>
      <c r="HQ566" s="106"/>
      <c r="HR566" s="106"/>
      <c r="HS566" s="106"/>
      <c r="HT566" s="106"/>
      <c r="HU566" s="106"/>
      <c r="HV566" s="106"/>
      <c r="HW566" s="106"/>
      <c r="HX566" s="106"/>
      <c r="HY566" s="106"/>
      <c r="HZ566" s="106"/>
      <c r="IA566" s="106"/>
      <c r="IB566" s="106"/>
      <c r="IC566" s="106"/>
      <c r="ID566" s="106"/>
      <c r="IE566" s="106"/>
      <c r="IF566" s="106"/>
      <c r="IG566" s="106"/>
      <c r="IH566" s="106"/>
      <c r="II566" s="106"/>
      <c r="IJ566" s="106"/>
      <c r="IK566" s="106"/>
      <c r="IL566" s="106"/>
      <c r="IM566" s="106"/>
      <c r="IN566" s="106"/>
      <c r="IO566" s="106"/>
      <c r="IP566" s="106"/>
      <c r="IQ566" s="106"/>
      <c r="IR566" s="106"/>
      <c r="IS566" s="106"/>
      <c r="IT566" s="106"/>
      <c r="IU566" s="106"/>
      <c r="IV566" s="106"/>
      <c r="IW566" s="106"/>
      <c r="IX566" s="106"/>
      <c r="IY566" s="106"/>
      <c r="IZ566" s="106"/>
      <c r="JA566" s="106"/>
      <c r="JB566" s="106"/>
      <c r="JC566" s="106"/>
      <c r="JD566" s="106"/>
      <c r="JE566" s="106"/>
      <c r="JF566" s="106"/>
      <c r="JG566" s="106"/>
      <c r="JH566" s="106"/>
      <c r="JI566" s="106"/>
      <c r="JJ566" s="106"/>
      <c r="JK566" s="106"/>
      <c r="JL566" s="106"/>
      <c r="JM566" s="106"/>
      <c r="JN566" s="106"/>
      <c r="JO566" s="106"/>
      <c r="JP566" s="106"/>
      <c r="JQ566" s="106"/>
      <c r="JR566" s="106"/>
      <c r="JS566" s="106"/>
      <c r="JT566" s="106"/>
      <c r="JU566" s="106"/>
      <c r="JV566" s="106"/>
      <c r="JW566" s="106"/>
      <c r="JX566" s="106"/>
      <c r="JY566" s="106"/>
      <c r="JZ566" s="106"/>
      <c r="KA566" s="106"/>
      <c r="KB566" s="106"/>
      <c r="KC566" s="106"/>
      <c r="KD566" s="106"/>
      <c r="KE566" s="106"/>
      <c r="KF566" s="106"/>
      <c r="KG566" s="106"/>
      <c r="KH566" s="106"/>
      <c r="KI566" s="106"/>
      <c r="KJ566" s="106"/>
      <c r="KK566" s="106"/>
      <c r="KL566" s="106"/>
      <c r="KM566" s="106"/>
      <c r="KN566" s="106"/>
      <c r="KO566" s="106"/>
      <c r="KP566" s="106"/>
      <c r="KQ566" s="106"/>
      <c r="KR566" s="106"/>
      <c r="KS566" s="106"/>
      <c r="KT566" s="106"/>
      <c r="KU566" s="106"/>
      <c r="KV566" s="106"/>
      <c r="KW566" s="106"/>
      <c r="KX566" s="106"/>
      <c r="KY566" s="106"/>
      <c r="KZ566" s="106"/>
      <c r="LA566" s="106"/>
      <c r="LB566" s="106"/>
      <c r="LC566" s="106"/>
      <c r="LD566" s="106"/>
      <c r="LE566" s="106"/>
      <c r="LF566" s="106"/>
      <c r="LG566" s="106"/>
      <c r="LH566" s="106"/>
      <c r="LI566" s="106"/>
      <c r="LJ566" s="106"/>
      <c r="LK566" s="106"/>
      <c r="LL566" s="106"/>
      <c r="LM566" s="106"/>
      <c r="LN566" s="106"/>
      <c r="LO566" s="106"/>
      <c r="LP566" s="106"/>
      <c r="LQ566" s="106"/>
      <c r="LR566" s="106"/>
      <c r="LS566" s="106"/>
      <c r="LT566" s="106"/>
      <c r="LU566" s="106"/>
      <c r="LV566" s="106"/>
      <c r="LW566" s="106"/>
      <c r="LX566" s="106"/>
      <c r="LY566" s="106"/>
      <c r="LZ566" s="106"/>
      <c r="MA566" s="106"/>
      <c r="MB566" s="106"/>
      <c r="MC566" s="106"/>
      <c r="MD566" s="106"/>
      <c r="ME566" s="106"/>
      <c r="MF566" s="106"/>
      <c r="MG566" s="106"/>
      <c r="MH566" s="106"/>
      <c r="MI566" s="106"/>
      <c r="MJ566" s="106"/>
      <c r="MK566" s="106"/>
      <c r="ML566" s="106"/>
      <c r="MM566" s="106"/>
      <c r="MN566" s="106"/>
      <c r="MO566" s="106"/>
      <c r="MP566" s="106"/>
      <c r="MQ566" s="106"/>
      <c r="MR566" s="106"/>
      <c r="MS566" s="106"/>
      <c r="MT566" s="106"/>
      <c r="MU566" s="106"/>
      <c r="MV566" s="106"/>
      <c r="MW566" s="106"/>
      <c r="MX566" s="106"/>
      <c r="MY566" s="106"/>
      <c r="MZ566" s="106"/>
      <c r="NA566" s="106"/>
      <c r="NB566" s="106"/>
      <c r="NC566" s="106"/>
      <c r="ND566" s="106"/>
      <c r="NE566" s="106"/>
      <c r="NF566" s="106"/>
      <c r="NG566" s="106"/>
      <c r="NH566" s="106"/>
      <c r="NI566" s="106"/>
      <c r="NJ566" s="106"/>
      <c r="NK566" s="106"/>
      <c r="NL566" s="106"/>
      <c r="NM566" s="106"/>
      <c r="NN566" s="106"/>
      <c r="NO566" s="106"/>
      <c r="NP566" s="106"/>
      <c r="NQ566" s="106"/>
      <c r="NR566" s="106"/>
      <c r="NS566" s="106"/>
      <c r="NT566" s="106"/>
      <c r="NU566" s="106"/>
      <c r="NV566" s="106"/>
      <c r="NW566" s="106"/>
      <c r="NX566" s="106"/>
      <c r="NY566" s="106"/>
      <c r="NZ566" s="106"/>
      <c r="OA566" s="106"/>
      <c r="OB566" s="106"/>
      <c r="OC566" s="106"/>
      <c r="OD566" s="106"/>
      <c r="OE566" s="106"/>
      <c r="OF566" s="106"/>
      <c r="OG566" s="106"/>
      <c r="OH566" s="106"/>
      <c r="OI566" s="106"/>
      <c r="OJ566" s="106"/>
      <c r="OK566" s="106"/>
      <c r="OL566" s="106"/>
      <c r="OM566" s="106"/>
      <c r="ON566" s="106"/>
      <c r="OO566" s="106"/>
      <c r="OP566" s="106"/>
      <c r="OQ566" s="106"/>
      <c r="OR566" s="106"/>
      <c r="OS566" s="106"/>
      <c r="OT566" s="106"/>
      <c r="OU566" s="106"/>
      <c r="OV566" s="106"/>
      <c r="OW566" s="106"/>
      <c r="OX566" s="106"/>
      <c r="OY566" s="106"/>
      <c r="OZ566" s="106"/>
      <c r="PA566" s="106"/>
      <c r="PB566" s="106"/>
      <c r="PC566" s="106"/>
      <c r="PD566" s="106"/>
      <c r="PE566" s="106"/>
      <c r="PF566" s="106"/>
      <c r="PG566" s="106"/>
      <c r="PH566" s="106"/>
      <c r="PI566" s="106"/>
      <c r="PJ566" s="106"/>
      <c r="PK566" s="106"/>
      <c r="PL566" s="106"/>
      <c r="PM566" s="106"/>
      <c r="PN566" s="106"/>
      <c r="PO566" s="106"/>
      <c r="PP566" s="106"/>
      <c r="PQ566" s="106"/>
      <c r="PR566" s="106"/>
      <c r="PS566" s="106"/>
      <c r="PT566" s="106"/>
      <c r="PU566" s="106"/>
      <c r="PV566" s="106"/>
      <c r="PW566" s="106"/>
      <c r="PX566" s="106"/>
      <c r="PY566" s="106"/>
      <c r="PZ566" s="106"/>
      <c r="QA566" s="106"/>
      <c r="QB566" s="106"/>
      <c r="QC566" s="106"/>
      <c r="QD566" s="106"/>
      <c r="QE566" s="106"/>
      <c r="QF566" s="106"/>
      <c r="QG566" s="106"/>
      <c r="QH566" s="106"/>
      <c r="QI566" s="106"/>
      <c r="QJ566" s="106"/>
      <c r="QK566" s="106"/>
      <c r="QL566" s="106"/>
      <c r="QM566" s="106"/>
      <c r="QN566" s="106"/>
      <c r="QO566" s="106"/>
      <c r="QP566" s="106"/>
      <c r="QQ566" s="106"/>
      <c r="QR566" s="106"/>
      <c r="QS566" s="106"/>
      <c r="QT566" s="106"/>
      <c r="QU566" s="106"/>
      <c r="QV566" s="106"/>
      <c r="QW566" s="106"/>
      <c r="QX566" s="106"/>
      <c r="QY566" s="106"/>
      <c r="QZ566" s="106"/>
      <c r="RA566" s="106"/>
      <c r="RB566" s="106"/>
      <c r="RC566" s="106"/>
      <c r="RD566" s="106"/>
      <c r="RE566" s="106"/>
      <c r="RF566" s="106"/>
      <c r="RG566" s="106"/>
      <c r="RH566" s="106"/>
      <c r="RI566" s="106"/>
      <c r="RJ566" s="106"/>
      <c r="RK566" s="106"/>
      <c r="RL566" s="106"/>
      <c r="RM566" s="106"/>
      <c r="RN566" s="106"/>
      <c r="RO566" s="106"/>
      <c r="RP566" s="106"/>
      <c r="RQ566" s="106"/>
      <c r="RR566" s="106"/>
    </row>
    <row r="567" spans="1:486" x14ac:dyDescent="0.3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14"/>
      <c r="Q567" s="114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06"/>
      <c r="EZ567" s="106"/>
      <c r="FA567" s="106"/>
      <c r="FB567" s="106"/>
      <c r="FC567" s="106"/>
      <c r="FD567" s="106"/>
      <c r="FE567" s="106"/>
      <c r="FF567" s="106"/>
      <c r="FG567" s="106"/>
      <c r="FH567" s="106"/>
      <c r="FI567" s="106"/>
      <c r="FJ567" s="106"/>
      <c r="FK567" s="106"/>
      <c r="FL567" s="106"/>
      <c r="FM567" s="106"/>
      <c r="FN567" s="106"/>
      <c r="FO567" s="106"/>
      <c r="FP567" s="106"/>
      <c r="FQ567" s="106"/>
      <c r="FR567" s="106"/>
      <c r="FS567" s="106"/>
      <c r="FT567" s="106"/>
      <c r="FU567" s="106"/>
      <c r="FV567" s="106"/>
      <c r="FW567" s="106"/>
      <c r="FX567" s="106"/>
      <c r="FY567" s="106"/>
      <c r="FZ567" s="106"/>
      <c r="GA567" s="106"/>
      <c r="GB567" s="106"/>
      <c r="GC567" s="106"/>
      <c r="GD567" s="106"/>
      <c r="GE567" s="106"/>
      <c r="GF567" s="106"/>
      <c r="GG567" s="106"/>
      <c r="GH567" s="106"/>
      <c r="GI567" s="106"/>
      <c r="GJ567" s="106"/>
      <c r="GK567" s="106"/>
      <c r="GL567" s="106"/>
      <c r="GM567" s="106"/>
      <c r="GN567" s="106"/>
      <c r="GO567" s="106"/>
      <c r="GP567" s="106"/>
      <c r="GQ567" s="106"/>
      <c r="GR567" s="106"/>
      <c r="GS567" s="106"/>
      <c r="GT567" s="106"/>
      <c r="GU567" s="106"/>
      <c r="GV567" s="106"/>
      <c r="GW567" s="106"/>
      <c r="GX567" s="106"/>
      <c r="GY567" s="106"/>
      <c r="GZ567" s="106"/>
      <c r="HA567" s="106"/>
      <c r="HB567" s="106"/>
      <c r="HC567" s="106"/>
      <c r="HD567" s="106"/>
      <c r="HE567" s="106"/>
      <c r="HF567" s="106"/>
      <c r="HG567" s="106"/>
      <c r="HH567" s="106"/>
      <c r="HI567" s="106"/>
      <c r="HJ567" s="106"/>
      <c r="HK567" s="106"/>
      <c r="HL567" s="106"/>
      <c r="HM567" s="106"/>
      <c r="HN567" s="106"/>
      <c r="HO567" s="106"/>
      <c r="HP567" s="106"/>
      <c r="HQ567" s="106"/>
      <c r="HR567" s="106"/>
      <c r="HS567" s="106"/>
      <c r="HT567" s="106"/>
      <c r="HU567" s="106"/>
      <c r="HV567" s="106"/>
      <c r="HW567" s="106"/>
      <c r="HX567" s="106"/>
      <c r="HY567" s="106"/>
      <c r="HZ567" s="106"/>
      <c r="IA567" s="106"/>
      <c r="IB567" s="106"/>
      <c r="IC567" s="106"/>
      <c r="ID567" s="106"/>
      <c r="IE567" s="106"/>
      <c r="IF567" s="106"/>
      <c r="IG567" s="106"/>
      <c r="IH567" s="106"/>
      <c r="II567" s="106"/>
      <c r="IJ567" s="106"/>
      <c r="IK567" s="106"/>
      <c r="IL567" s="106"/>
      <c r="IM567" s="106"/>
      <c r="IN567" s="106"/>
      <c r="IO567" s="106"/>
      <c r="IP567" s="106"/>
      <c r="IQ567" s="106"/>
      <c r="IR567" s="106"/>
      <c r="IS567" s="106"/>
      <c r="IT567" s="106"/>
      <c r="IU567" s="106"/>
      <c r="IV567" s="106"/>
      <c r="IW567" s="106"/>
      <c r="IX567" s="106"/>
      <c r="IY567" s="106"/>
      <c r="IZ567" s="106"/>
      <c r="JA567" s="106"/>
      <c r="JB567" s="106"/>
      <c r="JC567" s="106"/>
      <c r="JD567" s="106"/>
      <c r="JE567" s="106"/>
      <c r="JF567" s="106"/>
      <c r="JG567" s="106"/>
      <c r="JH567" s="106"/>
      <c r="JI567" s="106"/>
      <c r="JJ567" s="106"/>
      <c r="JK567" s="106"/>
      <c r="JL567" s="106"/>
      <c r="JM567" s="106"/>
      <c r="JN567" s="106"/>
      <c r="JO567" s="106"/>
      <c r="JP567" s="106"/>
      <c r="JQ567" s="106"/>
      <c r="JR567" s="106"/>
      <c r="JS567" s="106"/>
      <c r="JT567" s="106"/>
      <c r="JU567" s="106"/>
      <c r="JV567" s="106"/>
      <c r="JW567" s="106"/>
      <c r="JX567" s="106"/>
      <c r="JY567" s="106"/>
      <c r="JZ567" s="106"/>
      <c r="KA567" s="106"/>
      <c r="KB567" s="106"/>
      <c r="KC567" s="106"/>
      <c r="KD567" s="106"/>
      <c r="KE567" s="106"/>
      <c r="KF567" s="106"/>
      <c r="KG567" s="106"/>
      <c r="KH567" s="106"/>
      <c r="KI567" s="106"/>
      <c r="KJ567" s="106"/>
      <c r="KK567" s="106"/>
      <c r="KL567" s="106"/>
      <c r="KM567" s="106"/>
      <c r="KN567" s="106"/>
      <c r="KO567" s="106"/>
      <c r="KP567" s="106"/>
      <c r="KQ567" s="106"/>
      <c r="KR567" s="106"/>
      <c r="KS567" s="106"/>
      <c r="KT567" s="106"/>
      <c r="KU567" s="106"/>
      <c r="KV567" s="106"/>
      <c r="KW567" s="106"/>
      <c r="KX567" s="106"/>
      <c r="KY567" s="106"/>
      <c r="KZ567" s="106"/>
      <c r="LA567" s="106"/>
      <c r="LB567" s="106"/>
      <c r="LC567" s="106"/>
      <c r="LD567" s="106"/>
      <c r="LE567" s="106"/>
      <c r="LF567" s="106"/>
      <c r="LG567" s="106"/>
      <c r="LH567" s="106"/>
      <c r="LI567" s="106"/>
      <c r="LJ567" s="106"/>
      <c r="LK567" s="106"/>
      <c r="LL567" s="106"/>
      <c r="LM567" s="106"/>
      <c r="LN567" s="106"/>
      <c r="LO567" s="106"/>
      <c r="LP567" s="106"/>
      <c r="LQ567" s="106"/>
      <c r="LR567" s="106"/>
      <c r="LS567" s="106"/>
      <c r="LT567" s="106"/>
      <c r="LU567" s="106"/>
      <c r="LV567" s="106"/>
      <c r="LW567" s="106"/>
      <c r="LX567" s="106"/>
      <c r="LY567" s="106"/>
      <c r="LZ567" s="106"/>
      <c r="MA567" s="106"/>
      <c r="MB567" s="106"/>
      <c r="MC567" s="106"/>
      <c r="MD567" s="106"/>
      <c r="ME567" s="106"/>
      <c r="MF567" s="106"/>
      <c r="MG567" s="106"/>
      <c r="MH567" s="106"/>
      <c r="MI567" s="106"/>
      <c r="MJ567" s="106"/>
      <c r="MK567" s="106"/>
      <c r="ML567" s="106"/>
      <c r="MM567" s="106"/>
      <c r="MN567" s="106"/>
      <c r="MO567" s="106"/>
      <c r="MP567" s="106"/>
      <c r="MQ567" s="106"/>
      <c r="MR567" s="106"/>
      <c r="MS567" s="106"/>
      <c r="MT567" s="106"/>
      <c r="MU567" s="106"/>
      <c r="MV567" s="106"/>
      <c r="MW567" s="106"/>
      <c r="MX567" s="106"/>
      <c r="MY567" s="106"/>
      <c r="MZ567" s="106"/>
      <c r="NA567" s="106"/>
      <c r="NB567" s="106"/>
      <c r="NC567" s="106"/>
      <c r="ND567" s="106"/>
      <c r="NE567" s="106"/>
      <c r="NF567" s="106"/>
      <c r="NG567" s="106"/>
      <c r="NH567" s="106"/>
      <c r="NI567" s="106"/>
      <c r="NJ567" s="106"/>
      <c r="NK567" s="106"/>
      <c r="NL567" s="106"/>
      <c r="NM567" s="106"/>
      <c r="NN567" s="106"/>
      <c r="NO567" s="106"/>
      <c r="NP567" s="106"/>
      <c r="NQ567" s="106"/>
      <c r="NR567" s="106"/>
      <c r="NS567" s="106"/>
      <c r="NT567" s="106"/>
      <c r="NU567" s="106"/>
      <c r="NV567" s="106"/>
      <c r="NW567" s="106"/>
      <c r="NX567" s="106"/>
      <c r="NY567" s="106"/>
      <c r="NZ567" s="106"/>
      <c r="OA567" s="106"/>
      <c r="OB567" s="106"/>
      <c r="OC567" s="106"/>
      <c r="OD567" s="106"/>
      <c r="OE567" s="106"/>
      <c r="OF567" s="106"/>
      <c r="OG567" s="106"/>
      <c r="OH567" s="106"/>
      <c r="OI567" s="106"/>
      <c r="OJ567" s="106"/>
      <c r="OK567" s="106"/>
      <c r="OL567" s="106"/>
      <c r="OM567" s="106"/>
      <c r="ON567" s="106"/>
      <c r="OO567" s="106"/>
      <c r="OP567" s="106"/>
      <c r="OQ567" s="106"/>
      <c r="OR567" s="106"/>
      <c r="OS567" s="106"/>
      <c r="OT567" s="106"/>
      <c r="OU567" s="106"/>
      <c r="OV567" s="106"/>
      <c r="OW567" s="106"/>
      <c r="OX567" s="106"/>
      <c r="OY567" s="106"/>
      <c r="OZ567" s="106"/>
      <c r="PA567" s="106"/>
      <c r="PB567" s="106"/>
      <c r="PC567" s="106"/>
      <c r="PD567" s="106"/>
      <c r="PE567" s="106"/>
      <c r="PF567" s="106"/>
      <c r="PG567" s="106"/>
      <c r="PH567" s="106"/>
      <c r="PI567" s="106"/>
      <c r="PJ567" s="106"/>
      <c r="PK567" s="106"/>
      <c r="PL567" s="106"/>
      <c r="PM567" s="106"/>
      <c r="PN567" s="106"/>
      <c r="PO567" s="106"/>
      <c r="PP567" s="106"/>
      <c r="PQ567" s="106"/>
      <c r="PR567" s="106"/>
      <c r="PS567" s="106"/>
      <c r="PT567" s="106"/>
      <c r="PU567" s="106"/>
      <c r="PV567" s="106"/>
      <c r="PW567" s="106"/>
      <c r="PX567" s="106"/>
      <c r="PY567" s="106"/>
      <c r="PZ567" s="106"/>
      <c r="QA567" s="106"/>
      <c r="QB567" s="106"/>
      <c r="QC567" s="106"/>
      <c r="QD567" s="106"/>
      <c r="QE567" s="106"/>
      <c r="QF567" s="106"/>
      <c r="QG567" s="106"/>
      <c r="QH567" s="106"/>
      <c r="QI567" s="106"/>
      <c r="QJ567" s="106"/>
      <c r="QK567" s="106"/>
      <c r="QL567" s="106"/>
      <c r="QM567" s="106"/>
      <c r="QN567" s="106"/>
      <c r="QO567" s="106"/>
      <c r="QP567" s="106"/>
      <c r="QQ567" s="106"/>
      <c r="QR567" s="106"/>
      <c r="QS567" s="106"/>
      <c r="QT567" s="106"/>
      <c r="QU567" s="106"/>
      <c r="QV567" s="106"/>
      <c r="QW567" s="106"/>
      <c r="QX567" s="106"/>
      <c r="QY567" s="106"/>
      <c r="QZ567" s="106"/>
      <c r="RA567" s="106"/>
      <c r="RB567" s="106"/>
      <c r="RC567" s="106"/>
      <c r="RD567" s="106"/>
      <c r="RE567" s="106"/>
      <c r="RF567" s="106"/>
      <c r="RG567" s="106"/>
      <c r="RH567" s="106"/>
      <c r="RI567" s="106"/>
      <c r="RJ567" s="106"/>
      <c r="RK567" s="106"/>
      <c r="RL567" s="106"/>
      <c r="RM567" s="106"/>
      <c r="RN567" s="106"/>
      <c r="RO567" s="106"/>
      <c r="RP567" s="106"/>
      <c r="RQ567" s="106"/>
      <c r="RR567" s="106"/>
    </row>
    <row r="568" spans="1:486" x14ac:dyDescent="0.3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14"/>
      <c r="Q568" s="114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06"/>
      <c r="EZ568" s="106"/>
      <c r="FA568" s="106"/>
      <c r="FB568" s="106"/>
      <c r="FC568" s="106"/>
      <c r="FD568" s="106"/>
      <c r="FE568" s="106"/>
      <c r="FF568" s="106"/>
      <c r="FG568" s="106"/>
      <c r="FH568" s="106"/>
      <c r="FI568" s="106"/>
      <c r="FJ568" s="106"/>
      <c r="FK568" s="106"/>
      <c r="FL568" s="106"/>
      <c r="FM568" s="106"/>
      <c r="FN568" s="106"/>
      <c r="FO568" s="106"/>
      <c r="FP568" s="106"/>
      <c r="FQ568" s="106"/>
      <c r="FR568" s="106"/>
      <c r="FS568" s="106"/>
      <c r="FT568" s="106"/>
      <c r="FU568" s="106"/>
      <c r="FV568" s="106"/>
      <c r="FW568" s="106"/>
      <c r="FX568" s="106"/>
      <c r="FY568" s="106"/>
      <c r="FZ568" s="106"/>
      <c r="GA568" s="106"/>
      <c r="GB568" s="106"/>
      <c r="GC568" s="106"/>
      <c r="GD568" s="106"/>
      <c r="GE568" s="106"/>
      <c r="GF568" s="106"/>
      <c r="GG568" s="106"/>
      <c r="GH568" s="106"/>
      <c r="GI568" s="106"/>
      <c r="GJ568" s="106"/>
      <c r="GK568" s="106"/>
      <c r="GL568" s="106"/>
      <c r="GM568" s="106"/>
      <c r="GN568" s="106"/>
      <c r="GO568" s="106"/>
      <c r="GP568" s="106"/>
      <c r="GQ568" s="106"/>
      <c r="GR568" s="106"/>
      <c r="GS568" s="106"/>
      <c r="GT568" s="106"/>
      <c r="GU568" s="106"/>
      <c r="GV568" s="106"/>
      <c r="GW568" s="106"/>
      <c r="GX568" s="106"/>
      <c r="GY568" s="106"/>
      <c r="GZ568" s="106"/>
      <c r="HA568" s="106"/>
      <c r="HB568" s="106"/>
      <c r="HC568" s="106"/>
      <c r="HD568" s="106"/>
      <c r="HE568" s="106"/>
      <c r="HF568" s="106"/>
      <c r="HG568" s="106"/>
      <c r="HH568" s="106"/>
      <c r="HI568" s="106"/>
      <c r="HJ568" s="106"/>
      <c r="HK568" s="106"/>
      <c r="HL568" s="106"/>
      <c r="HM568" s="106"/>
      <c r="HN568" s="106"/>
      <c r="HO568" s="106"/>
      <c r="HP568" s="106"/>
      <c r="HQ568" s="106"/>
      <c r="HR568" s="106"/>
      <c r="HS568" s="106"/>
      <c r="HT568" s="106"/>
      <c r="HU568" s="106"/>
      <c r="HV568" s="106"/>
      <c r="HW568" s="106"/>
      <c r="HX568" s="106"/>
      <c r="HY568" s="106"/>
      <c r="HZ568" s="106"/>
      <c r="IA568" s="106"/>
      <c r="IB568" s="106"/>
      <c r="IC568" s="106"/>
      <c r="ID568" s="106"/>
      <c r="IE568" s="106"/>
      <c r="IF568" s="106"/>
      <c r="IG568" s="106"/>
      <c r="IH568" s="106"/>
      <c r="II568" s="106"/>
      <c r="IJ568" s="106"/>
      <c r="IK568" s="106"/>
      <c r="IL568" s="106"/>
      <c r="IM568" s="106"/>
      <c r="IN568" s="106"/>
      <c r="IO568" s="106"/>
      <c r="IP568" s="106"/>
      <c r="IQ568" s="106"/>
      <c r="IR568" s="106"/>
      <c r="IS568" s="106"/>
      <c r="IT568" s="106"/>
      <c r="IU568" s="106"/>
      <c r="IV568" s="106"/>
      <c r="IW568" s="106"/>
      <c r="IX568" s="106"/>
      <c r="IY568" s="106"/>
      <c r="IZ568" s="106"/>
      <c r="JA568" s="106"/>
      <c r="JB568" s="106"/>
      <c r="JC568" s="106"/>
      <c r="JD568" s="106"/>
      <c r="JE568" s="106"/>
      <c r="JF568" s="106"/>
      <c r="JG568" s="106"/>
      <c r="JH568" s="106"/>
      <c r="JI568" s="106"/>
      <c r="JJ568" s="106"/>
      <c r="JK568" s="106"/>
      <c r="JL568" s="106"/>
      <c r="JM568" s="106"/>
      <c r="JN568" s="106"/>
      <c r="JO568" s="106"/>
      <c r="JP568" s="106"/>
      <c r="JQ568" s="106"/>
      <c r="JR568" s="106"/>
      <c r="JS568" s="106"/>
      <c r="JT568" s="106"/>
      <c r="JU568" s="106"/>
      <c r="JV568" s="106"/>
      <c r="JW568" s="106"/>
      <c r="JX568" s="106"/>
      <c r="JY568" s="106"/>
      <c r="JZ568" s="106"/>
      <c r="KA568" s="106"/>
      <c r="KB568" s="106"/>
      <c r="KC568" s="106"/>
      <c r="KD568" s="106"/>
      <c r="KE568" s="106"/>
      <c r="KF568" s="106"/>
      <c r="KG568" s="106"/>
      <c r="KH568" s="106"/>
      <c r="KI568" s="106"/>
      <c r="KJ568" s="106"/>
      <c r="KK568" s="106"/>
      <c r="KL568" s="106"/>
      <c r="KM568" s="106"/>
      <c r="KN568" s="106"/>
      <c r="KO568" s="106"/>
      <c r="KP568" s="106"/>
      <c r="KQ568" s="106"/>
      <c r="KR568" s="106"/>
      <c r="KS568" s="106"/>
      <c r="KT568" s="106"/>
      <c r="KU568" s="106"/>
      <c r="KV568" s="106"/>
      <c r="KW568" s="106"/>
      <c r="KX568" s="106"/>
      <c r="KY568" s="106"/>
      <c r="KZ568" s="106"/>
      <c r="LA568" s="106"/>
      <c r="LB568" s="106"/>
      <c r="LC568" s="106"/>
      <c r="LD568" s="106"/>
      <c r="LE568" s="106"/>
      <c r="LF568" s="106"/>
      <c r="LG568" s="106"/>
      <c r="LH568" s="106"/>
      <c r="LI568" s="106"/>
      <c r="LJ568" s="106"/>
      <c r="LK568" s="106"/>
      <c r="LL568" s="106"/>
      <c r="LM568" s="106"/>
      <c r="LN568" s="106"/>
      <c r="LO568" s="106"/>
      <c r="LP568" s="106"/>
      <c r="LQ568" s="106"/>
      <c r="LR568" s="106"/>
      <c r="LS568" s="106"/>
      <c r="LT568" s="106"/>
      <c r="LU568" s="106"/>
      <c r="LV568" s="106"/>
      <c r="LW568" s="106"/>
      <c r="LX568" s="106"/>
      <c r="LY568" s="106"/>
      <c r="LZ568" s="106"/>
      <c r="MA568" s="106"/>
      <c r="MB568" s="106"/>
      <c r="MC568" s="106"/>
      <c r="MD568" s="106"/>
      <c r="ME568" s="106"/>
      <c r="MF568" s="106"/>
      <c r="MG568" s="106"/>
      <c r="MH568" s="106"/>
      <c r="MI568" s="106"/>
      <c r="MJ568" s="106"/>
      <c r="MK568" s="106"/>
      <c r="ML568" s="106"/>
      <c r="MM568" s="106"/>
      <c r="MN568" s="106"/>
      <c r="MO568" s="106"/>
      <c r="MP568" s="106"/>
      <c r="MQ568" s="106"/>
      <c r="MR568" s="106"/>
      <c r="MS568" s="106"/>
      <c r="MT568" s="106"/>
      <c r="MU568" s="106"/>
      <c r="MV568" s="106"/>
      <c r="MW568" s="106"/>
      <c r="MX568" s="106"/>
      <c r="MY568" s="106"/>
      <c r="MZ568" s="106"/>
      <c r="NA568" s="106"/>
      <c r="NB568" s="106"/>
      <c r="NC568" s="106"/>
      <c r="ND568" s="106"/>
      <c r="NE568" s="106"/>
      <c r="NF568" s="106"/>
      <c r="NG568" s="106"/>
      <c r="NH568" s="106"/>
      <c r="NI568" s="106"/>
      <c r="NJ568" s="106"/>
      <c r="NK568" s="106"/>
      <c r="NL568" s="106"/>
      <c r="NM568" s="106"/>
      <c r="NN568" s="106"/>
      <c r="NO568" s="106"/>
      <c r="NP568" s="106"/>
      <c r="NQ568" s="106"/>
      <c r="NR568" s="106"/>
      <c r="NS568" s="106"/>
      <c r="NT568" s="106"/>
      <c r="NU568" s="106"/>
      <c r="NV568" s="106"/>
      <c r="NW568" s="106"/>
      <c r="NX568" s="106"/>
      <c r="NY568" s="106"/>
      <c r="NZ568" s="106"/>
      <c r="OA568" s="106"/>
      <c r="OB568" s="106"/>
      <c r="OC568" s="106"/>
      <c r="OD568" s="106"/>
      <c r="OE568" s="106"/>
      <c r="OF568" s="106"/>
      <c r="OG568" s="106"/>
      <c r="OH568" s="106"/>
      <c r="OI568" s="106"/>
      <c r="OJ568" s="106"/>
      <c r="OK568" s="106"/>
      <c r="OL568" s="106"/>
      <c r="OM568" s="106"/>
      <c r="ON568" s="106"/>
      <c r="OO568" s="106"/>
      <c r="OP568" s="106"/>
      <c r="OQ568" s="106"/>
      <c r="OR568" s="106"/>
      <c r="OS568" s="106"/>
      <c r="OT568" s="106"/>
      <c r="OU568" s="106"/>
      <c r="OV568" s="106"/>
      <c r="OW568" s="106"/>
      <c r="OX568" s="106"/>
      <c r="OY568" s="106"/>
      <c r="OZ568" s="106"/>
      <c r="PA568" s="106"/>
      <c r="PB568" s="106"/>
      <c r="PC568" s="106"/>
      <c r="PD568" s="106"/>
      <c r="PE568" s="106"/>
      <c r="PF568" s="106"/>
      <c r="PG568" s="106"/>
      <c r="PH568" s="106"/>
      <c r="PI568" s="106"/>
      <c r="PJ568" s="106"/>
      <c r="PK568" s="106"/>
      <c r="PL568" s="106"/>
      <c r="PM568" s="106"/>
      <c r="PN568" s="106"/>
      <c r="PO568" s="106"/>
      <c r="PP568" s="106"/>
      <c r="PQ568" s="106"/>
      <c r="PR568" s="106"/>
      <c r="PS568" s="106"/>
      <c r="PT568" s="106"/>
      <c r="PU568" s="106"/>
      <c r="PV568" s="106"/>
      <c r="PW568" s="106"/>
      <c r="PX568" s="106"/>
      <c r="PY568" s="106"/>
      <c r="PZ568" s="106"/>
      <c r="QA568" s="106"/>
      <c r="QB568" s="106"/>
      <c r="QC568" s="106"/>
      <c r="QD568" s="106"/>
      <c r="QE568" s="106"/>
      <c r="QF568" s="106"/>
      <c r="QG568" s="106"/>
      <c r="QH568" s="106"/>
      <c r="QI568" s="106"/>
      <c r="QJ568" s="106"/>
      <c r="QK568" s="106"/>
      <c r="QL568" s="106"/>
      <c r="QM568" s="106"/>
      <c r="QN568" s="106"/>
      <c r="QO568" s="106"/>
      <c r="QP568" s="106"/>
      <c r="QQ568" s="106"/>
      <c r="QR568" s="106"/>
      <c r="QS568" s="106"/>
      <c r="QT568" s="106"/>
      <c r="QU568" s="106"/>
      <c r="QV568" s="106"/>
      <c r="QW568" s="106"/>
      <c r="QX568" s="106"/>
      <c r="QY568" s="106"/>
      <c r="QZ568" s="106"/>
      <c r="RA568" s="106"/>
      <c r="RB568" s="106"/>
      <c r="RC568" s="106"/>
      <c r="RD568" s="106"/>
      <c r="RE568" s="106"/>
      <c r="RF568" s="106"/>
      <c r="RG568" s="106"/>
      <c r="RH568" s="106"/>
      <c r="RI568" s="106"/>
      <c r="RJ568" s="106"/>
      <c r="RK568" s="106"/>
      <c r="RL568" s="106"/>
      <c r="RM568" s="106"/>
      <c r="RN568" s="106"/>
      <c r="RO568" s="106"/>
      <c r="RP568" s="106"/>
      <c r="RQ568" s="106"/>
      <c r="RR568" s="106"/>
    </row>
    <row r="569" spans="1:486" x14ac:dyDescent="0.3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14"/>
      <c r="Q569" s="114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06"/>
      <c r="EZ569" s="106"/>
      <c r="FA569" s="106"/>
      <c r="FB569" s="106"/>
      <c r="FC569" s="106"/>
      <c r="FD569" s="106"/>
      <c r="FE569" s="106"/>
      <c r="FF569" s="106"/>
      <c r="FG569" s="106"/>
      <c r="FH569" s="106"/>
      <c r="FI569" s="106"/>
      <c r="FJ569" s="106"/>
      <c r="FK569" s="106"/>
      <c r="FL569" s="106"/>
      <c r="FM569" s="106"/>
      <c r="FN569" s="106"/>
      <c r="FO569" s="106"/>
      <c r="FP569" s="106"/>
      <c r="FQ569" s="106"/>
      <c r="FR569" s="106"/>
      <c r="FS569" s="106"/>
      <c r="FT569" s="106"/>
      <c r="FU569" s="106"/>
      <c r="FV569" s="106"/>
      <c r="FW569" s="106"/>
      <c r="FX569" s="106"/>
      <c r="FY569" s="106"/>
      <c r="FZ569" s="106"/>
      <c r="GA569" s="106"/>
      <c r="GB569" s="106"/>
      <c r="GC569" s="106"/>
      <c r="GD569" s="106"/>
      <c r="GE569" s="106"/>
      <c r="GF569" s="106"/>
      <c r="GG569" s="106"/>
      <c r="GH569" s="106"/>
      <c r="GI569" s="106"/>
      <c r="GJ569" s="106"/>
      <c r="GK569" s="106"/>
      <c r="GL569" s="106"/>
      <c r="GM569" s="106"/>
      <c r="GN569" s="106"/>
      <c r="GO569" s="106"/>
      <c r="GP569" s="106"/>
      <c r="GQ569" s="106"/>
      <c r="GR569" s="106"/>
      <c r="GS569" s="106"/>
      <c r="GT569" s="106"/>
      <c r="GU569" s="106"/>
      <c r="GV569" s="106"/>
      <c r="GW569" s="106"/>
      <c r="GX569" s="106"/>
      <c r="GY569" s="106"/>
      <c r="GZ569" s="106"/>
      <c r="HA569" s="106"/>
      <c r="HB569" s="106"/>
      <c r="HC569" s="106"/>
      <c r="HD569" s="106"/>
      <c r="HE569" s="106"/>
      <c r="HF569" s="106"/>
      <c r="HG569" s="106"/>
      <c r="HH569" s="106"/>
      <c r="HI569" s="106"/>
      <c r="HJ569" s="106"/>
      <c r="HK569" s="106"/>
      <c r="HL569" s="106"/>
      <c r="HM569" s="106"/>
      <c r="HN569" s="106"/>
      <c r="HO569" s="106"/>
      <c r="HP569" s="106"/>
      <c r="HQ569" s="106"/>
      <c r="HR569" s="106"/>
      <c r="HS569" s="106"/>
      <c r="HT569" s="106"/>
      <c r="HU569" s="106"/>
      <c r="HV569" s="106"/>
      <c r="HW569" s="106"/>
      <c r="HX569" s="106"/>
      <c r="HY569" s="106"/>
      <c r="HZ569" s="106"/>
      <c r="IA569" s="106"/>
      <c r="IB569" s="106"/>
      <c r="IC569" s="106"/>
      <c r="ID569" s="106"/>
      <c r="IE569" s="106"/>
      <c r="IF569" s="106"/>
      <c r="IG569" s="106"/>
      <c r="IH569" s="106"/>
      <c r="II569" s="106"/>
      <c r="IJ569" s="106"/>
      <c r="IK569" s="106"/>
      <c r="IL569" s="106"/>
      <c r="IM569" s="106"/>
      <c r="IN569" s="106"/>
      <c r="IO569" s="106"/>
      <c r="IP569" s="106"/>
      <c r="IQ569" s="106"/>
      <c r="IR569" s="106"/>
      <c r="IS569" s="106"/>
      <c r="IT569" s="106"/>
      <c r="IU569" s="106"/>
      <c r="IV569" s="106"/>
      <c r="IW569" s="106"/>
      <c r="IX569" s="106"/>
      <c r="IY569" s="106"/>
      <c r="IZ569" s="106"/>
      <c r="JA569" s="106"/>
      <c r="JB569" s="106"/>
      <c r="JC569" s="106"/>
      <c r="JD569" s="106"/>
      <c r="JE569" s="106"/>
      <c r="JF569" s="106"/>
      <c r="JG569" s="106"/>
      <c r="JH569" s="106"/>
      <c r="JI569" s="106"/>
      <c r="JJ569" s="106"/>
      <c r="JK569" s="106"/>
      <c r="JL569" s="106"/>
      <c r="JM569" s="106"/>
      <c r="JN569" s="106"/>
      <c r="JO569" s="106"/>
      <c r="JP569" s="106"/>
      <c r="JQ569" s="106"/>
      <c r="JR569" s="106"/>
      <c r="JS569" s="106"/>
      <c r="JT569" s="106"/>
      <c r="JU569" s="106"/>
      <c r="JV569" s="106"/>
      <c r="JW569" s="106"/>
      <c r="JX569" s="106"/>
      <c r="JY569" s="106"/>
      <c r="JZ569" s="106"/>
      <c r="KA569" s="106"/>
      <c r="KB569" s="106"/>
      <c r="KC569" s="106"/>
      <c r="KD569" s="106"/>
      <c r="KE569" s="106"/>
      <c r="KF569" s="106"/>
      <c r="KG569" s="106"/>
      <c r="KH569" s="106"/>
      <c r="KI569" s="106"/>
      <c r="KJ569" s="106"/>
      <c r="KK569" s="106"/>
      <c r="KL569" s="106"/>
      <c r="KM569" s="106"/>
      <c r="KN569" s="106"/>
      <c r="KO569" s="106"/>
      <c r="KP569" s="106"/>
      <c r="KQ569" s="106"/>
      <c r="KR569" s="106"/>
      <c r="KS569" s="106"/>
      <c r="KT569" s="106"/>
      <c r="KU569" s="106"/>
      <c r="KV569" s="106"/>
      <c r="KW569" s="106"/>
      <c r="KX569" s="106"/>
      <c r="KY569" s="106"/>
      <c r="KZ569" s="106"/>
      <c r="LA569" s="106"/>
      <c r="LB569" s="106"/>
      <c r="LC569" s="106"/>
      <c r="LD569" s="106"/>
      <c r="LE569" s="106"/>
      <c r="LF569" s="106"/>
      <c r="LG569" s="106"/>
      <c r="LH569" s="106"/>
      <c r="LI569" s="106"/>
      <c r="LJ569" s="106"/>
      <c r="LK569" s="106"/>
      <c r="LL569" s="106"/>
      <c r="LM569" s="106"/>
      <c r="LN569" s="106"/>
      <c r="LO569" s="106"/>
      <c r="LP569" s="106"/>
      <c r="LQ569" s="106"/>
      <c r="LR569" s="106"/>
      <c r="LS569" s="106"/>
      <c r="LT569" s="106"/>
      <c r="LU569" s="106"/>
      <c r="LV569" s="106"/>
      <c r="LW569" s="106"/>
      <c r="LX569" s="106"/>
      <c r="LY569" s="106"/>
      <c r="LZ569" s="106"/>
      <c r="MA569" s="106"/>
      <c r="MB569" s="106"/>
      <c r="MC569" s="106"/>
      <c r="MD569" s="106"/>
      <c r="ME569" s="106"/>
      <c r="MF569" s="106"/>
      <c r="MG569" s="106"/>
      <c r="MH569" s="106"/>
      <c r="MI569" s="106"/>
      <c r="MJ569" s="106"/>
      <c r="MK569" s="106"/>
      <c r="ML569" s="106"/>
      <c r="MM569" s="106"/>
      <c r="MN569" s="106"/>
      <c r="MO569" s="106"/>
      <c r="MP569" s="106"/>
      <c r="MQ569" s="106"/>
      <c r="MR569" s="106"/>
      <c r="MS569" s="106"/>
      <c r="MT569" s="106"/>
      <c r="MU569" s="106"/>
      <c r="MV569" s="106"/>
      <c r="MW569" s="106"/>
      <c r="MX569" s="106"/>
      <c r="MY569" s="106"/>
      <c r="MZ569" s="106"/>
      <c r="NA569" s="106"/>
      <c r="NB569" s="106"/>
      <c r="NC569" s="106"/>
      <c r="ND569" s="106"/>
      <c r="NE569" s="106"/>
      <c r="NF569" s="106"/>
      <c r="NG569" s="106"/>
      <c r="NH569" s="106"/>
      <c r="NI569" s="106"/>
      <c r="NJ569" s="106"/>
      <c r="NK569" s="106"/>
      <c r="NL569" s="106"/>
      <c r="NM569" s="106"/>
      <c r="NN569" s="106"/>
      <c r="NO569" s="106"/>
      <c r="NP569" s="106"/>
      <c r="NQ569" s="106"/>
      <c r="NR569" s="106"/>
      <c r="NS569" s="106"/>
      <c r="NT569" s="106"/>
      <c r="NU569" s="106"/>
      <c r="NV569" s="106"/>
      <c r="NW569" s="106"/>
      <c r="NX569" s="106"/>
      <c r="NY569" s="106"/>
      <c r="NZ569" s="106"/>
      <c r="OA569" s="106"/>
      <c r="OB569" s="106"/>
      <c r="OC569" s="106"/>
      <c r="OD569" s="106"/>
      <c r="OE569" s="106"/>
      <c r="OF569" s="106"/>
      <c r="OG569" s="106"/>
      <c r="OH569" s="106"/>
      <c r="OI569" s="106"/>
      <c r="OJ569" s="106"/>
      <c r="OK569" s="106"/>
      <c r="OL569" s="106"/>
      <c r="OM569" s="106"/>
      <c r="ON569" s="106"/>
      <c r="OO569" s="106"/>
      <c r="OP569" s="106"/>
      <c r="OQ569" s="106"/>
      <c r="OR569" s="106"/>
      <c r="OS569" s="106"/>
      <c r="OT569" s="106"/>
      <c r="OU569" s="106"/>
      <c r="OV569" s="106"/>
      <c r="OW569" s="106"/>
      <c r="OX569" s="106"/>
      <c r="OY569" s="106"/>
      <c r="OZ569" s="106"/>
      <c r="PA569" s="106"/>
      <c r="PB569" s="106"/>
      <c r="PC569" s="106"/>
      <c r="PD569" s="106"/>
      <c r="PE569" s="106"/>
      <c r="PF569" s="106"/>
      <c r="PG569" s="106"/>
      <c r="PH569" s="106"/>
      <c r="PI569" s="106"/>
      <c r="PJ569" s="106"/>
      <c r="PK569" s="106"/>
      <c r="PL569" s="106"/>
      <c r="PM569" s="106"/>
      <c r="PN569" s="106"/>
      <c r="PO569" s="106"/>
      <c r="PP569" s="106"/>
      <c r="PQ569" s="106"/>
      <c r="PR569" s="106"/>
      <c r="PS569" s="106"/>
      <c r="PT569" s="106"/>
      <c r="PU569" s="106"/>
      <c r="PV569" s="106"/>
      <c r="PW569" s="106"/>
      <c r="PX569" s="106"/>
      <c r="PY569" s="106"/>
      <c r="PZ569" s="106"/>
      <c r="QA569" s="106"/>
      <c r="QB569" s="106"/>
      <c r="QC569" s="106"/>
      <c r="QD569" s="106"/>
      <c r="QE569" s="106"/>
      <c r="QF569" s="106"/>
      <c r="QG569" s="106"/>
      <c r="QH569" s="106"/>
      <c r="QI569" s="106"/>
      <c r="QJ569" s="106"/>
      <c r="QK569" s="106"/>
      <c r="QL569" s="106"/>
      <c r="QM569" s="106"/>
      <c r="QN569" s="106"/>
      <c r="QO569" s="106"/>
      <c r="QP569" s="106"/>
      <c r="QQ569" s="106"/>
      <c r="QR569" s="106"/>
      <c r="QS569" s="106"/>
      <c r="QT569" s="106"/>
      <c r="QU569" s="106"/>
      <c r="QV569" s="106"/>
      <c r="QW569" s="106"/>
      <c r="QX569" s="106"/>
      <c r="QY569" s="106"/>
      <c r="QZ569" s="106"/>
      <c r="RA569" s="106"/>
      <c r="RB569" s="106"/>
      <c r="RC569" s="106"/>
      <c r="RD569" s="106"/>
      <c r="RE569" s="106"/>
      <c r="RF569" s="106"/>
      <c r="RG569" s="106"/>
      <c r="RH569" s="106"/>
      <c r="RI569" s="106"/>
      <c r="RJ569" s="106"/>
      <c r="RK569" s="106"/>
      <c r="RL569" s="106"/>
      <c r="RM569" s="106"/>
      <c r="RN569" s="106"/>
      <c r="RO569" s="106"/>
      <c r="RP569" s="106"/>
      <c r="RQ569" s="106"/>
      <c r="RR569" s="106"/>
    </row>
    <row r="570" spans="1:486" x14ac:dyDescent="0.3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14"/>
      <c r="Q570" s="114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06"/>
      <c r="EZ570" s="106"/>
      <c r="FA570" s="106"/>
      <c r="FB570" s="106"/>
      <c r="FC570" s="106"/>
      <c r="FD570" s="106"/>
      <c r="FE570" s="106"/>
      <c r="FF570" s="106"/>
      <c r="FG570" s="106"/>
      <c r="FH570" s="106"/>
      <c r="FI570" s="106"/>
      <c r="FJ570" s="106"/>
      <c r="FK570" s="106"/>
      <c r="FL570" s="106"/>
      <c r="FM570" s="106"/>
      <c r="FN570" s="106"/>
      <c r="FO570" s="106"/>
      <c r="FP570" s="106"/>
      <c r="FQ570" s="106"/>
      <c r="FR570" s="106"/>
      <c r="FS570" s="106"/>
      <c r="FT570" s="106"/>
      <c r="FU570" s="106"/>
      <c r="FV570" s="106"/>
      <c r="FW570" s="106"/>
      <c r="FX570" s="106"/>
      <c r="FY570" s="106"/>
      <c r="FZ570" s="106"/>
      <c r="GA570" s="106"/>
      <c r="GB570" s="106"/>
      <c r="GC570" s="106"/>
      <c r="GD570" s="106"/>
      <c r="GE570" s="106"/>
      <c r="GF570" s="106"/>
      <c r="GG570" s="106"/>
      <c r="GH570" s="106"/>
      <c r="GI570" s="106"/>
      <c r="GJ570" s="106"/>
      <c r="GK570" s="106"/>
      <c r="GL570" s="106"/>
      <c r="GM570" s="106"/>
      <c r="GN570" s="106"/>
      <c r="GO570" s="106"/>
      <c r="GP570" s="106"/>
      <c r="GQ570" s="106"/>
      <c r="GR570" s="106"/>
      <c r="GS570" s="106"/>
      <c r="GT570" s="106"/>
      <c r="GU570" s="106"/>
      <c r="GV570" s="106"/>
      <c r="GW570" s="106"/>
      <c r="GX570" s="106"/>
      <c r="GY570" s="106"/>
      <c r="GZ570" s="106"/>
      <c r="HA570" s="106"/>
      <c r="HB570" s="106"/>
      <c r="HC570" s="106"/>
      <c r="HD570" s="106"/>
      <c r="HE570" s="106"/>
      <c r="HF570" s="106"/>
      <c r="HG570" s="106"/>
      <c r="HH570" s="106"/>
      <c r="HI570" s="106"/>
      <c r="HJ570" s="106"/>
      <c r="HK570" s="106"/>
      <c r="HL570" s="106"/>
      <c r="HM570" s="106"/>
      <c r="HN570" s="106"/>
      <c r="HO570" s="106"/>
      <c r="HP570" s="106"/>
      <c r="HQ570" s="106"/>
      <c r="HR570" s="106"/>
      <c r="HS570" s="106"/>
      <c r="HT570" s="106"/>
      <c r="HU570" s="106"/>
      <c r="HV570" s="106"/>
      <c r="HW570" s="106"/>
      <c r="HX570" s="106"/>
      <c r="HY570" s="106"/>
      <c r="HZ570" s="106"/>
      <c r="IA570" s="106"/>
      <c r="IB570" s="106"/>
      <c r="IC570" s="106"/>
      <c r="ID570" s="106"/>
      <c r="IE570" s="106"/>
      <c r="IF570" s="106"/>
      <c r="IG570" s="106"/>
      <c r="IH570" s="106"/>
      <c r="II570" s="106"/>
      <c r="IJ570" s="106"/>
      <c r="IK570" s="106"/>
      <c r="IL570" s="106"/>
      <c r="IM570" s="106"/>
      <c r="IN570" s="106"/>
      <c r="IO570" s="106"/>
      <c r="IP570" s="106"/>
      <c r="IQ570" s="106"/>
      <c r="IR570" s="106"/>
      <c r="IS570" s="106"/>
      <c r="IT570" s="106"/>
      <c r="IU570" s="106"/>
      <c r="IV570" s="106"/>
      <c r="IW570" s="106"/>
      <c r="IX570" s="106"/>
      <c r="IY570" s="106"/>
      <c r="IZ570" s="106"/>
      <c r="JA570" s="106"/>
      <c r="JB570" s="106"/>
      <c r="JC570" s="106"/>
      <c r="JD570" s="106"/>
      <c r="JE570" s="106"/>
      <c r="JF570" s="106"/>
      <c r="JG570" s="106"/>
      <c r="JH570" s="106"/>
      <c r="JI570" s="106"/>
      <c r="JJ570" s="106"/>
      <c r="JK570" s="106"/>
      <c r="JL570" s="106"/>
      <c r="JM570" s="106"/>
      <c r="JN570" s="106"/>
      <c r="JO570" s="106"/>
      <c r="JP570" s="106"/>
      <c r="JQ570" s="106"/>
      <c r="JR570" s="106"/>
      <c r="JS570" s="106"/>
      <c r="JT570" s="106"/>
      <c r="JU570" s="106"/>
      <c r="JV570" s="106"/>
      <c r="JW570" s="106"/>
      <c r="JX570" s="106"/>
      <c r="JY570" s="106"/>
      <c r="JZ570" s="106"/>
      <c r="KA570" s="106"/>
      <c r="KB570" s="106"/>
      <c r="KC570" s="106"/>
      <c r="KD570" s="106"/>
      <c r="KE570" s="106"/>
      <c r="KF570" s="106"/>
      <c r="KG570" s="106"/>
      <c r="KH570" s="106"/>
      <c r="KI570" s="106"/>
      <c r="KJ570" s="106"/>
      <c r="KK570" s="106"/>
      <c r="KL570" s="106"/>
      <c r="KM570" s="106"/>
      <c r="KN570" s="106"/>
      <c r="KO570" s="106"/>
      <c r="KP570" s="106"/>
      <c r="KQ570" s="106"/>
      <c r="KR570" s="106"/>
      <c r="KS570" s="106"/>
      <c r="KT570" s="106"/>
      <c r="KU570" s="106"/>
      <c r="KV570" s="106"/>
      <c r="KW570" s="106"/>
      <c r="KX570" s="106"/>
      <c r="KY570" s="106"/>
      <c r="KZ570" s="106"/>
      <c r="LA570" s="106"/>
      <c r="LB570" s="106"/>
      <c r="LC570" s="106"/>
      <c r="LD570" s="106"/>
      <c r="LE570" s="106"/>
      <c r="LF570" s="106"/>
      <c r="LG570" s="106"/>
      <c r="LH570" s="106"/>
      <c r="LI570" s="106"/>
      <c r="LJ570" s="106"/>
      <c r="LK570" s="106"/>
      <c r="LL570" s="106"/>
      <c r="LM570" s="106"/>
      <c r="LN570" s="106"/>
      <c r="LO570" s="106"/>
      <c r="LP570" s="106"/>
      <c r="LQ570" s="106"/>
      <c r="LR570" s="106"/>
      <c r="LS570" s="106"/>
      <c r="LT570" s="106"/>
      <c r="LU570" s="106"/>
      <c r="LV570" s="106"/>
      <c r="LW570" s="106"/>
      <c r="LX570" s="106"/>
      <c r="LY570" s="106"/>
      <c r="LZ570" s="106"/>
      <c r="MA570" s="106"/>
      <c r="MB570" s="106"/>
      <c r="MC570" s="106"/>
      <c r="MD570" s="106"/>
      <c r="ME570" s="106"/>
      <c r="MF570" s="106"/>
      <c r="MG570" s="106"/>
      <c r="MH570" s="106"/>
      <c r="MI570" s="106"/>
      <c r="MJ570" s="106"/>
      <c r="MK570" s="106"/>
      <c r="ML570" s="106"/>
      <c r="MM570" s="106"/>
      <c r="MN570" s="106"/>
      <c r="MO570" s="106"/>
      <c r="MP570" s="106"/>
      <c r="MQ570" s="106"/>
      <c r="MR570" s="106"/>
      <c r="MS570" s="106"/>
      <c r="MT570" s="106"/>
      <c r="MU570" s="106"/>
      <c r="MV570" s="106"/>
      <c r="MW570" s="106"/>
      <c r="MX570" s="106"/>
      <c r="MY570" s="106"/>
      <c r="MZ570" s="106"/>
      <c r="NA570" s="106"/>
      <c r="NB570" s="106"/>
      <c r="NC570" s="106"/>
      <c r="ND570" s="106"/>
      <c r="NE570" s="106"/>
      <c r="NF570" s="106"/>
      <c r="NG570" s="106"/>
      <c r="NH570" s="106"/>
      <c r="NI570" s="106"/>
      <c r="NJ570" s="106"/>
      <c r="NK570" s="106"/>
      <c r="NL570" s="106"/>
      <c r="NM570" s="106"/>
      <c r="NN570" s="106"/>
      <c r="NO570" s="106"/>
      <c r="NP570" s="106"/>
      <c r="NQ570" s="106"/>
      <c r="NR570" s="106"/>
      <c r="NS570" s="106"/>
      <c r="NT570" s="106"/>
      <c r="NU570" s="106"/>
      <c r="NV570" s="106"/>
      <c r="NW570" s="106"/>
      <c r="NX570" s="106"/>
      <c r="NY570" s="106"/>
      <c r="NZ570" s="106"/>
      <c r="OA570" s="106"/>
      <c r="OB570" s="106"/>
      <c r="OC570" s="106"/>
      <c r="OD570" s="106"/>
      <c r="OE570" s="106"/>
      <c r="OF570" s="106"/>
      <c r="OG570" s="106"/>
      <c r="OH570" s="106"/>
      <c r="OI570" s="106"/>
      <c r="OJ570" s="106"/>
      <c r="OK570" s="106"/>
      <c r="OL570" s="106"/>
      <c r="OM570" s="106"/>
      <c r="ON570" s="106"/>
      <c r="OO570" s="106"/>
      <c r="OP570" s="106"/>
      <c r="OQ570" s="106"/>
      <c r="OR570" s="106"/>
      <c r="OS570" s="106"/>
      <c r="OT570" s="106"/>
      <c r="OU570" s="106"/>
      <c r="OV570" s="106"/>
      <c r="OW570" s="106"/>
      <c r="OX570" s="106"/>
      <c r="OY570" s="106"/>
      <c r="OZ570" s="106"/>
      <c r="PA570" s="106"/>
      <c r="PB570" s="106"/>
      <c r="PC570" s="106"/>
      <c r="PD570" s="106"/>
      <c r="PE570" s="106"/>
      <c r="PF570" s="106"/>
      <c r="PG570" s="106"/>
      <c r="PH570" s="106"/>
      <c r="PI570" s="106"/>
      <c r="PJ570" s="106"/>
      <c r="PK570" s="106"/>
      <c r="PL570" s="106"/>
      <c r="PM570" s="106"/>
      <c r="PN570" s="106"/>
      <c r="PO570" s="106"/>
      <c r="PP570" s="106"/>
      <c r="PQ570" s="106"/>
      <c r="PR570" s="106"/>
      <c r="PS570" s="106"/>
      <c r="PT570" s="106"/>
      <c r="PU570" s="106"/>
      <c r="PV570" s="106"/>
      <c r="PW570" s="106"/>
      <c r="PX570" s="106"/>
      <c r="PY570" s="106"/>
      <c r="PZ570" s="106"/>
      <c r="QA570" s="106"/>
      <c r="QB570" s="106"/>
      <c r="QC570" s="106"/>
      <c r="QD570" s="106"/>
      <c r="QE570" s="106"/>
      <c r="QF570" s="106"/>
      <c r="QG570" s="106"/>
      <c r="QH570" s="106"/>
      <c r="QI570" s="106"/>
      <c r="QJ570" s="106"/>
      <c r="QK570" s="106"/>
      <c r="QL570" s="106"/>
      <c r="QM570" s="106"/>
      <c r="QN570" s="106"/>
      <c r="QO570" s="106"/>
      <c r="QP570" s="106"/>
      <c r="QQ570" s="106"/>
      <c r="QR570" s="106"/>
      <c r="QS570" s="106"/>
      <c r="QT570" s="106"/>
      <c r="QU570" s="106"/>
      <c r="QV570" s="106"/>
      <c r="QW570" s="106"/>
      <c r="QX570" s="106"/>
      <c r="QY570" s="106"/>
      <c r="QZ570" s="106"/>
      <c r="RA570" s="106"/>
      <c r="RB570" s="106"/>
      <c r="RC570" s="106"/>
      <c r="RD570" s="106"/>
      <c r="RE570" s="106"/>
      <c r="RF570" s="106"/>
      <c r="RG570" s="106"/>
      <c r="RH570" s="106"/>
      <c r="RI570" s="106"/>
      <c r="RJ570" s="106"/>
      <c r="RK570" s="106"/>
      <c r="RL570" s="106"/>
      <c r="RM570" s="106"/>
      <c r="RN570" s="106"/>
      <c r="RO570" s="106"/>
      <c r="RP570" s="106"/>
      <c r="RQ570" s="106"/>
      <c r="RR570" s="106"/>
    </row>
    <row r="571" spans="1:486" x14ac:dyDescent="0.3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14"/>
      <c r="Q571" s="114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06"/>
      <c r="EZ571" s="106"/>
      <c r="FA571" s="106"/>
      <c r="FB571" s="106"/>
      <c r="FC571" s="106"/>
      <c r="FD571" s="106"/>
      <c r="FE571" s="106"/>
      <c r="FF571" s="106"/>
      <c r="FG571" s="106"/>
      <c r="FH571" s="106"/>
      <c r="FI571" s="106"/>
      <c r="FJ571" s="106"/>
      <c r="FK571" s="106"/>
      <c r="FL571" s="106"/>
      <c r="FM571" s="106"/>
      <c r="FN571" s="106"/>
      <c r="FO571" s="106"/>
      <c r="FP571" s="106"/>
      <c r="FQ571" s="106"/>
      <c r="FR571" s="106"/>
      <c r="FS571" s="106"/>
      <c r="FT571" s="106"/>
      <c r="FU571" s="106"/>
      <c r="FV571" s="106"/>
      <c r="FW571" s="106"/>
      <c r="FX571" s="106"/>
      <c r="FY571" s="106"/>
      <c r="FZ571" s="106"/>
      <c r="GA571" s="106"/>
      <c r="GB571" s="106"/>
      <c r="GC571" s="106"/>
      <c r="GD571" s="106"/>
      <c r="GE571" s="106"/>
      <c r="GF571" s="106"/>
      <c r="GG571" s="106"/>
      <c r="GH571" s="106"/>
      <c r="GI571" s="106"/>
      <c r="GJ571" s="106"/>
      <c r="GK571" s="106"/>
      <c r="GL571" s="106"/>
      <c r="GM571" s="106"/>
      <c r="GN571" s="106"/>
      <c r="GO571" s="106"/>
      <c r="GP571" s="106"/>
      <c r="GQ571" s="106"/>
      <c r="GR571" s="106"/>
      <c r="GS571" s="106"/>
      <c r="GT571" s="106"/>
      <c r="GU571" s="106"/>
      <c r="GV571" s="106"/>
      <c r="GW571" s="106"/>
      <c r="GX571" s="106"/>
      <c r="GY571" s="106"/>
      <c r="GZ571" s="106"/>
      <c r="HA571" s="106"/>
      <c r="HB571" s="106"/>
      <c r="HC571" s="106"/>
      <c r="HD571" s="106"/>
      <c r="HE571" s="106"/>
      <c r="HF571" s="106"/>
      <c r="HG571" s="106"/>
      <c r="HH571" s="106"/>
      <c r="HI571" s="106"/>
      <c r="HJ571" s="106"/>
      <c r="HK571" s="106"/>
      <c r="HL571" s="106"/>
      <c r="HM571" s="106"/>
      <c r="HN571" s="106"/>
      <c r="HO571" s="106"/>
      <c r="HP571" s="106"/>
      <c r="HQ571" s="106"/>
      <c r="HR571" s="106"/>
      <c r="HS571" s="106"/>
      <c r="HT571" s="106"/>
      <c r="HU571" s="106"/>
      <c r="HV571" s="106"/>
      <c r="HW571" s="106"/>
      <c r="HX571" s="106"/>
      <c r="HY571" s="106"/>
      <c r="HZ571" s="106"/>
      <c r="IA571" s="106"/>
      <c r="IB571" s="106"/>
      <c r="IC571" s="106"/>
      <c r="ID571" s="106"/>
      <c r="IE571" s="106"/>
      <c r="IF571" s="106"/>
      <c r="IG571" s="106"/>
      <c r="IH571" s="106"/>
      <c r="II571" s="106"/>
      <c r="IJ571" s="106"/>
      <c r="IK571" s="106"/>
      <c r="IL571" s="106"/>
      <c r="IM571" s="106"/>
      <c r="IN571" s="106"/>
      <c r="IO571" s="106"/>
      <c r="IP571" s="106"/>
      <c r="IQ571" s="106"/>
      <c r="IR571" s="106"/>
      <c r="IS571" s="106"/>
      <c r="IT571" s="106"/>
      <c r="IU571" s="106"/>
      <c r="IV571" s="106"/>
      <c r="IW571" s="106"/>
      <c r="IX571" s="106"/>
      <c r="IY571" s="106"/>
      <c r="IZ571" s="106"/>
      <c r="JA571" s="106"/>
      <c r="JB571" s="106"/>
      <c r="JC571" s="106"/>
      <c r="JD571" s="106"/>
      <c r="JE571" s="106"/>
      <c r="JF571" s="106"/>
      <c r="JG571" s="106"/>
      <c r="JH571" s="106"/>
      <c r="JI571" s="106"/>
      <c r="JJ571" s="106"/>
      <c r="JK571" s="106"/>
      <c r="JL571" s="106"/>
      <c r="JM571" s="106"/>
      <c r="JN571" s="106"/>
      <c r="JO571" s="106"/>
      <c r="JP571" s="106"/>
      <c r="JQ571" s="106"/>
      <c r="JR571" s="106"/>
      <c r="JS571" s="106"/>
      <c r="JT571" s="106"/>
      <c r="JU571" s="106"/>
      <c r="JV571" s="106"/>
      <c r="JW571" s="106"/>
      <c r="JX571" s="106"/>
      <c r="JY571" s="106"/>
      <c r="JZ571" s="106"/>
      <c r="KA571" s="106"/>
      <c r="KB571" s="106"/>
      <c r="KC571" s="106"/>
      <c r="KD571" s="106"/>
      <c r="KE571" s="106"/>
      <c r="KF571" s="106"/>
      <c r="KG571" s="106"/>
      <c r="KH571" s="106"/>
      <c r="KI571" s="106"/>
      <c r="KJ571" s="106"/>
      <c r="KK571" s="106"/>
      <c r="KL571" s="106"/>
      <c r="KM571" s="106"/>
      <c r="KN571" s="106"/>
      <c r="KO571" s="106"/>
      <c r="KP571" s="106"/>
      <c r="KQ571" s="106"/>
      <c r="KR571" s="106"/>
      <c r="KS571" s="106"/>
      <c r="KT571" s="106"/>
      <c r="KU571" s="106"/>
      <c r="KV571" s="106"/>
      <c r="KW571" s="106"/>
      <c r="KX571" s="106"/>
      <c r="KY571" s="106"/>
      <c r="KZ571" s="106"/>
      <c r="LA571" s="106"/>
      <c r="LB571" s="106"/>
      <c r="LC571" s="106"/>
      <c r="LD571" s="106"/>
      <c r="LE571" s="106"/>
      <c r="LF571" s="106"/>
      <c r="LG571" s="106"/>
      <c r="LH571" s="106"/>
      <c r="LI571" s="106"/>
      <c r="LJ571" s="106"/>
      <c r="LK571" s="106"/>
      <c r="LL571" s="106"/>
      <c r="LM571" s="106"/>
      <c r="LN571" s="106"/>
      <c r="LO571" s="106"/>
      <c r="LP571" s="106"/>
      <c r="LQ571" s="106"/>
      <c r="LR571" s="106"/>
      <c r="LS571" s="106"/>
      <c r="LT571" s="106"/>
      <c r="LU571" s="106"/>
      <c r="LV571" s="106"/>
      <c r="LW571" s="106"/>
      <c r="LX571" s="106"/>
      <c r="LY571" s="106"/>
      <c r="LZ571" s="106"/>
      <c r="MA571" s="106"/>
      <c r="MB571" s="106"/>
      <c r="MC571" s="106"/>
      <c r="MD571" s="106"/>
      <c r="ME571" s="106"/>
      <c r="MF571" s="106"/>
      <c r="MG571" s="106"/>
      <c r="MH571" s="106"/>
      <c r="MI571" s="106"/>
      <c r="MJ571" s="106"/>
      <c r="MK571" s="106"/>
      <c r="ML571" s="106"/>
      <c r="MM571" s="106"/>
      <c r="MN571" s="106"/>
      <c r="MO571" s="106"/>
      <c r="MP571" s="106"/>
      <c r="MQ571" s="106"/>
      <c r="MR571" s="106"/>
      <c r="MS571" s="106"/>
      <c r="MT571" s="106"/>
      <c r="MU571" s="106"/>
      <c r="MV571" s="106"/>
      <c r="MW571" s="106"/>
      <c r="MX571" s="106"/>
      <c r="MY571" s="106"/>
      <c r="MZ571" s="106"/>
      <c r="NA571" s="106"/>
      <c r="NB571" s="106"/>
      <c r="NC571" s="106"/>
      <c r="ND571" s="106"/>
      <c r="NE571" s="106"/>
      <c r="NF571" s="106"/>
      <c r="NG571" s="106"/>
      <c r="NH571" s="106"/>
      <c r="NI571" s="106"/>
      <c r="NJ571" s="106"/>
      <c r="NK571" s="106"/>
      <c r="NL571" s="106"/>
      <c r="NM571" s="106"/>
      <c r="NN571" s="106"/>
      <c r="NO571" s="106"/>
      <c r="NP571" s="106"/>
      <c r="NQ571" s="106"/>
      <c r="NR571" s="106"/>
      <c r="NS571" s="106"/>
      <c r="NT571" s="106"/>
      <c r="NU571" s="106"/>
      <c r="NV571" s="106"/>
      <c r="NW571" s="106"/>
      <c r="NX571" s="106"/>
      <c r="NY571" s="106"/>
      <c r="NZ571" s="106"/>
      <c r="OA571" s="106"/>
      <c r="OB571" s="106"/>
      <c r="OC571" s="106"/>
      <c r="OD571" s="106"/>
      <c r="OE571" s="106"/>
      <c r="OF571" s="106"/>
      <c r="OG571" s="106"/>
      <c r="OH571" s="106"/>
      <c r="OI571" s="106"/>
      <c r="OJ571" s="106"/>
      <c r="OK571" s="106"/>
      <c r="OL571" s="106"/>
      <c r="OM571" s="106"/>
      <c r="ON571" s="106"/>
      <c r="OO571" s="106"/>
      <c r="OP571" s="106"/>
      <c r="OQ571" s="106"/>
      <c r="OR571" s="106"/>
      <c r="OS571" s="106"/>
      <c r="OT571" s="106"/>
      <c r="OU571" s="106"/>
      <c r="OV571" s="106"/>
      <c r="OW571" s="106"/>
      <c r="OX571" s="106"/>
      <c r="OY571" s="106"/>
      <c r="OZ571" s="106"/>
      <c r="PA571" s="106"/>
      <c r="PB571" s="106"/>
      <c r="PC571" s="106"/>
      <c r="PD571" s="106"/>
      <c r="PE571" s="106"/>
      <c r="PF571" s="106"/>
      <c r="PG571" s="106"/>
      <c r="PH571" s="106"/>
      <c r="PI571" s="106"/>
      <c r="PJ571" s="106"/>
      <c r="PK571" s="106"/>
      <c r="PL571" s="106"/>
      <c r="PM571" s="106"/>
      <c r="PN571" s="106"/>
      <c r="PO571" s="106"/>
      <c r="PP571" s="106"/>
      <c r="PQ571" s="106"/>
      <c r="PR571" s="106"/>
      <c r="PS571" s="106"/>
      <c r="PT571" s="106"/>
      <c r="PU571" s="106"/>
      <c r="PV571" s="106"/>
      <c r="PW571" s="106"/>
      <c r="PX571" s="106"/>
      <c r="PY571" s="106"/>
      <c r="PZ571" s="106"/>
      <c r="QA571" s="106"/>
      <c r="QB571" s="106"/>
      <c r="QC571" s="106"/>
      <c r="QD571" s="106"/>
      <c r="QE571" s="106"/>
      <c r="QF571" s="106"/>
      <c r="QG571" s="106"/>
      <c r="QH571" s="106"/>
      <c r="QI571" s="106"/>
      <c r="QJ571" s="106"/>
      <c r="QK571" s="106"/>
      <c r="QL571" s="106"/>
      <c r="QM571" s="106"/>
      <c r="QN571" s="106"/>
      <c r="QO571" s="106"/>
      <c r="QP571" s="106"/>
      <c r="QQ571" s="106"/>
      <c r="QR571" s="106"/>
      <c r="QS571" s="106"/>
      <c r="QT571" s="106"/>
      <c r="QU571" s="106"/>
      <c r="QV571" s="106"/>
      <c r="QW571" s="106"/>
      <c r="QX571" s="106"/>
      <c r="QY571" s="106"/>
      <c r="QZ571" s="106"/>
      <c r="RA571" s="106"/>
      <c r="RB571" s="106"/>
      <c r="RC571" s="106"/>
      <c r="RD571" s="106"/>
      <c r="RE571" s="106"/>
      <c r="RF571" s="106"/>
      <c r="RG571" s="106"/>
      <c r="RH571" s="106"/>
      <c r="RI571" s="106"/>
      <c r="RJ571" s="106"/>
      <c r="RK571" s="106"/>
      <c r="RL571" s="106"/>
      <c r="RM571" s="106"/>
      <c r="RN571" s="106"/>
      <c r="RO571" s="106"/>
      <c r="RP571" s="106"/>
      <c r="RQ571" s="106"/>
      <c r="RR571" s="106"/>
    </row>
    <row r="572" spans="1:486" x14ac:dyDescent="0.3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14"/>
      <c r="Q572" s="114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06"/>
      <c r="EZ572" s="106"/>
      <c r="FA572" s="106"/>
      <c r="FB572" s="106"/>
      <c r="FC572" s="106"/>
      <c r="FD572" s="106"/>
      <c r="FE572" s="106"/>
      <c r="FF572" s="106"/>
      <c r="FG572" s="106"/>
      <c r="FH572" s="106"/>
      <c r="FI572" s="106"/>
      <c r="FJ572" s="106"/>
      <c r="FK572" s="106"/>
      <c r="FL572" s="106"/>
      <c r="FM572" s="106"/>
      <c r="FN572" s="106"/>
      <c r="FO572" s="106"/>
      <c r="FP572" s="106"/>
      <c r="FQ572" s="106"/>
      <c r="FR572" s="106"/>
      <c r="FS572" s="106"/>
      <c r="FT572" s="106"/>
      <c r="FU572" s="106"/>
      <c r="FV572" s="106"/>
      <c r="FW572" s="106"/>
      <c r="FX572" s="106"/>
      <c r="FY572" s="106"/>
      <c r="FZ572" s="106"/>
      <c r="GA572" s="106"/>
      <c r="GB572" s="106"/>
      <c r="GC572" s="106"/>
      <c r="GD572" s="106"/>
      <c r="GE572" s="106"/>
      <c r="GF572" s="106"/>
      <c r="GG572" s="106"/>
      <c r="GH572" s="106"/>
      <c r="GI572" s="106"/>
      <c r="GJ572" s="106"/>
      <c r="GK572" s="106"/>
      <c r="GL572" s="106"/>
      <c r="GM572" s="106"/>
      <c r="GN572" s="106"/>
      <c r="GO572" s="106"/>
      <c r="GP572" s="106"/>
      <c r="GQ572" s="106"/>
      <c r="GR572" s="106"/>
      <c r="GS572" s="106"/>
      <c r="GT572" s="106"/>
      <c r="GU572" s="106"/>
      <c r="GV572" s="106"/>
      <c r="GW572" s="106"/>
      <c r="GX572" s="106"/>
      <c r="GY572" s="106"/>
      <c r="GZ572" s="106"/>
      <c r="HA572" s="106"/>
      <c r="HB572" s="106"/>
      <c r="HC572" s="106"/>
      <c r="HD572" s="106"/>
      <c r="HE572" s="106"/>
      <c r="HF572" s="106"/>
      <c r="HG572" s="106"/>
      <c r="HH572" s="106"/>
      <c r="HI572" s="106"/>
      <c r="HJ572" s="106"/>
      <c r="HK572" s="106"/>
      <c r="HL572" s="106"/>
      <c r="HM572" s="106"/>
      <c r="HN572" s="106"/>
      <c r="HO572" s="106"/>
      <c r="HP572" s="106"/>
      <c r="HQ572" s="106"/>
      <c r="HR572" s="106"/>
      <c r="HS572" s="106"/>
      <c r="HT572" s="106"/>
      <c r="HU572" s="106"/>
      <c r="HV572" s="106"/>
      <c r="HW572" s="106"/>
      <c r="HX572" s="106"/>
      <c r="HY572" s="106"/>
      <c r="HZ572" s="106"/>
      <c r="IA572" s="106"/>
      <c r="IB572" s="106"/>
      <c r="IC572" s="106"/>
      <c r="ID572" s="106"/>
      <c r="IE572" s="106"/>
      <c r="IF572" s="106"/>
      <c r="IG572" s="106"/>
      <c r="IH572" s="106"/>
      <c r="II572" s="106"/>
      <c r="IJ572" s="106"/>
      <c r="IK572" s="106"/>
      <c r="IL572" s="106"/>
      <c r="IM572" s="106"/>
      <c r="IN572" s="106"/>
      <c r="IO572" s="106"/>
      <c r="IP572" s="106"/>
      <c r="IQ572" s="106"/>
      <c r="IR572" s="106"/>
      <c r="IS572" s="106"/>
      <c r="IT572" s="106"/>
      <c r="IU572" s="106"/>
      <c r="IV572" s="106"/>
      <c r="IW572" s="106"/>
      <c r="IX572" s="106"/>
      <c r="IY572" s="106"/>
      <c r="IZ572" s="106"/>
      <c r="JA572" s="106"/>
      <c r="JB572" s="106"/>
      <c r="JC572" s="106"/>
      <c r="JD572" s="106"/>
      <c r="JE572" s="106"/>
      <c r="JF572" s="106"/>
      <c r="JG572" s="106"/>
      <c r="JH572" s="106"/>
      <c r="JI572" s="106"/>
      <c r="JJ572" s="106"/>
      <c r="JK572" s="106"/>
      <c r="JL572" s="106"/>
      <c r="JM572" s="106"/>
      <c r="JN572" s="106"/>
      <c r="JO572" s="106"/>
      <c r="JP572" s="106"/>
      <c r="JQ572" s="106"/>
      <c r="JR572" s="106"/>
      <c r="JS572" s="106"/>
      <c r="JT572" s="106"/>
      <c r="JU572" s="106"/>
      <c r="JV572" s="106"/>
      <c r="JW572" s="106"/>
      <c r="JX572" s="106"/>
      <c r="JY572" s="106"/>
      <c r="JZ572" s="106"/>
      <c r="KA572" s="106"/>
      <c r="KB572" s="106"/>
      <c r="KC572" s="106"/>
      <c r="KD572" s="106"/>
      <c r="KE572" s="106"/>
      <c r="KF572" s="106"/>
      <c r="KG572" s="106"/>
      <c r="KH572" s="106"/>
      <c r="KI572" s="106"/>
      <c r="KJ572" s="106"/>
      <c r="KK572" s="106"/>
      <c r="KL572" s="106"/>
      <c r="KM572" s="106"/>
      <c r="KN572" s="106"/>
      <c r="KO572" s="106"/>
      <c r="KP572" s="106"/>
      <c r="KQ572" s="106"/>
      <c r="KR572" s="106"/>
      <c r="KS572" s="106"/>
      <c r="KT572" s="106"/>
      <c r="KU572" s="106"/>
      <c r="KV572" s="106"/>
      <c r="KW572" s="106"/>
      <c r="KX572" s="106"/>
      <c r="KY572" s="106"/>
      <c r="KZ572" s="106"/>
      <c r="LA572" s="106"/>
      <c r="LB572" s="106"/>
      <c r="LC572" s="106"/>
      <c r="LD572" s="106"/>
      <c r="LE572" s="106"/>
      <c r="LF572" s="106"/>
      <c r="LG572" s="106"/>
      <c r="LH572" s="106"/>
      <c r="LI572" s="106"/>
      <c r="LJ572" s="106"/>
      <c r="LK572" s="106"/>
      <c r="LL572" s="106"/>
      <c r="LM572" s="106"/>
      <c r="LN572" s="106"/>
      <c r="LO572" s="106"/>
      <c r="LP572" s="106"/>
      <c r="LQ572" s="106"/>
      <c r="LR572" s="106"/>
      <c r="LS572" s="106"/>
      <c r="LT572" s="106"/>
      <c r="LU572" s="106"/>
      <c r="LV572" s="106"/>
      <c r="LW572" s="106"/>
      <c r="LX572" s="106"/>
      <c r="LY572" s="106"/>
      <c r="LZ572" s="106"/>
      <c r="MA572" s="106"/>
      <c r="MB572" s="106"/>
      <c r="MC572" s="106"/>
      <c r="MD572" s="106"/>
      <c r="ME572" s="106"/>
      <c r="MF572" s="106"/>
      <c r="MG572" s="106"/>
      <c r="MH572" s="106"/>
      <c r="MI572" s="106"/>
      <c r="MJ572" s="106"/>
      <c r="MK572" s="106"/>
      <c r="ML572" s="106"/>
      <c r="MM572" s="106"/>
      <c r="MN572" s="106"/>
      <c r="MO572" s="106"/>
      <c r="MP572" s="106"/>
      <c r="MQ572" s="106"/>
      <c r="MR572" s="106"/>
      <c r="MS572" s="106"/>
      <c r="MT572" s="106"/>
      <c r="MU572" s="106"/>
      <c r="MV572" s="106"/>
      <c r="MW572" s="106"/>
      <c r="MX572" s="106"/>
      <c r="MY572" s="106"/>
      <c r="MZ572" s="106"/>
      <c r="NA572" s="106"/>
      <c r="NB572" s="106"/>
      <c r="NC572" s="106"/>
      <c r="ND572" s="106"/>
      <c r="NE572" s="106"/>
      <c r="NF572" s="106"/>
      <c r="NG572" s="106"/>
      <c r="NH572" s="106"/>
      <c r="NI572" s="106"/>
      <c r="NJ572" s="106"/>
      <c r="NK572" s="106"/>
      <c r="NL572" s="106"/>
      <c r="NM572" s="106"/>
      <c r="NN572" s="106"/>
      <c r="NO572" s="106"/>
      <c r="NP572" s="106"/>
      <c r="NQ572" s="106"/>
      <c r="NR572" s="106"/>
      <c r="NS572" s="106"/>
      <c r="NT572" s="106"/>
      <c r="NU572" s="106"/>
      <c r="NV572" s="106"/>
      <c r="NW572" s="106"/>
      <c r="NX572" s="106"/>
      <c r="NY572" s="106"/>
      <c r="NZ572" s="106"/>
      <c r="OA572" s="106"/>
      <c r="OB572" s="106"/>
      <c r="OC572" s="106"/>
      <c r="OD572" s="106"/>
      <c r="OE572" s="106"/>
      <c r="OF572" s="106"/>
      <c r="OG572" s="106"/>
      <c r="OH572" s="106"/>
      <c r="OI572" s="106"/>
      <c r="OJ572" s="106"/>
      <c r="OK572" s="106"/>
      <c r="OL572" s="106"/>
      <c r="OM572" s="106"/>
      <c r="ON572" s="106"/>
      <c r="OO572" s="106"/>
      <c r="OP572" s="106"/>
      <c r="OQ572" s="106"/>
      <c r="OR572" s="106"/>
      <c r="OS572" s="106"/>
      <c r="OT572" s="106"/>
      <c r="OU572" s="106"/>
      <c r="OV572" s="106"/>
      <c r="OW572" s="106"/>
      <c r="OX572" s="106"/>
      <c r="OY572" s="106"/>
      <c r="OZ572" s="106"/>
      <c r="PA572" s="106"/>
      <c r="PB572" s="106"/>
      <c r="PC572" s="106"/>
      <c r="PD572" s="106"/>
      <c r="PE572" s="106"/>
      <c r="PF572" s="106"/>
      <c r="PG572" s="106"/>
      <c r="PH572" s="106"/>
      <c r="PI572" s="106"/>
      <c r="PJ572" s="106"/>
      <c r="PK572" s="106"/>
      <c r="PL572" s="106"/>
      <c r="PM572" s="106"/>
      <c r="PN572" s="106"/>
      <c r="PO572" s="106"/>
      <c r="PP572" s="106"/>
      <c r="PQ572" s="106"/>
      <c r="PR572" s="106"/>
      <c r="PS572" s="106"/>
      <c r="PT572" s="106"/>
      <c r="PU572" s="106"/>
      <c r="PV572" s="106"/>
      <c r="PW572" s="106"/>
      <c r="PX572" s="106"/>
      <c r="PY572" s="106"/>
      <c r="PZ572" s="106"/>
      <c r="QA572" s="106"/>
      <c r="QB572" s="106"/>
      <c r="QC572" s="106"/>
      <c r="QD572" s="106"/>
      <c r="QE572" s="106"/>
      <c r="QF572" s="106"/>
      <c r="QG572" s="106"/>
      <c r="QH572" s="106"/>
      <c r="QI572" s="106"/>
      <c r="QJ572" s="106"/>
      <c r="QK572" s="106"/>
      <c r="QL572" s="106"/>
      <c r="QM572" s="106"/>
      <c r="QN572" s="106"/>
      <c r="QO572" s="106"/>
      <c r="QP572" s="106"/>
      <c r="QQ572" s="106"/>
      <c r="QR572" s="106"/>
      <c r="QS572" s="106"/>
      <c r="QT572" s="106"/>
      <c r="QU572" s="106"/>
      <c r="QV572" s="106"/>
      <c r="QW572" s="106"/>
      <c r="QX572" s="106"/>
      <c r="QY572" s="106"/>
      <c r="QZ572" s="106"/>
      <c r="RA572" s="106"/>
      <c r="RB572" s="106"/>
      <c r="RC572" s="106"/>
      <c r="RD572" s="106"/>
      <c r="RE572" s="106"/>
      <c r="RF572" s="106"/>
      <c r="RG572" s="106"/>
      <c r="RH572" s="106"/>
      <c r="RI572" s="106"/>
      <c r="RJ572" s="106"/>
      <c r="RK572" s="106"/>
      <c r="RL572" s="106"/>
      <c r="RM572" s="106"/>
      <c r="RN572" s="106"/>
      <c r="RO572" s="106"/>
      <c r="RP572" s="106"/>
      <c r="RQ572" s="106"/>
      <c r="RR572" s="106"/>
    </row>
    <row r="573" spans="1:486" x14ac:dyDescent="0.3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14"/>
      <c r="Q573" s="114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06"/>
      <c r="EZ573" s="106"/>
      <c r="FA573" s="106"/>
      <c r="FB573" s="106"/>
      <c r="FC573" s="106"/>
      <c r="FD573" s="106"/>
      <c r="FE573" s="106"/>
      <c r="FF573" s="106"/>
      <c r="FG573" s="106"/>
      <c r="FH573" s="106"/>
      <c r="FI573" s="106"/>
      <c r="FJ573" s="106"/>
      <c r="FK573" s="106"/>
      <c r="FL573" s="106"/>
      <c r="FM573" s="106"/>
      <c r="FN573" s="106"/>
      <c r="FO573" s="106"/>
      <c r="FP573" s="106"/>
      <c r="FQ573" s="106"/>
      <c r="FR573" s="106"/>
      <c r="FS573" s="106"/>
      <c r="FT573" s="106"/>
      <c r="FU573" s="106"/>
      <c r="FV573" s="106"/>
      <c r="FW573" s="106"/>
      <c r="FX573" s="106"/>
      <c r="FY573" s="106"/>
      <c r="FZ573" s="106"/>
      <c r="GA573" s="106"/>
      <c r="GB573" s="106"/>
      <c r="GC573" s="106"/>
      <c r="GD573" s="106"/>
      <c r="GE573" s="106"/>
      <c r="GF573" s="106"/>
      <c r="GG573" s="106"/>
      <c r="GH573" s="106"/>
      <c r="GI573" s="106"/>
      <c r="GJ573" s="106"/>
      <c r="GK573" s="106"/>
      <c r="GL573" s="106"/>
      <c r="GM573" s="106"/>
      <c r="GN573" s="106"/>
      <c r="GO573" s="106"/>
      <c r="GP573" s="106"/>
      <c r="GQ573" s="106"/>
      <c r="GR573" s="106"/>
      <c r="GS573" s="106"/>
      <c r="GT573" s="106"/>
      <c r="GU573" s="106"/>
      <c r="GV573" s="106"/>
      <c r="GW573" s="106"/>
      <c r="GX573" s="106"/>
      <c r="GY573" s="106"/>
      <c r="GZ573" s="106"/>
      <c r="HA573" s="106"/>
      <c r="HB573" s="106"/>
      <c r="HC573" s="106"/>
      <c r="HD573" s="106"/>
      <c r="HE573" s="106"/>
      <c r="HF573" s="106"/>
      <c r="HG573" s="106"/>
      <c r="HH573" s="106"/>
      <c r="HI573" s="106"/>
      <c r="HJ573" s="106"/>
      <c r="HK573" s="106"/>
      <c r="HL573" s="106"/>
      <c r="HM573" s="106"/>
      <c r="HN573" s="106"/>
      <c r="HO573" s="106"/>
      <c r="HP573" s="106"/>
      <c r="HQ573" s="106"/>
      <c r="HR573" s="106"/>
      <c r="HS573" s="106"/>
      <c r="HT573" s="106"/>
      <c r="HU573" s="106"/>
      <c r="HV573" s="106"/>
      <c r="HW573" s="106"/>
      <c r="HX573" s="106"/>
      <c r="HY573" s="106"/>
      <c r="HZ573" s="106"/>
      <c r="IA573" s="106"/>
      <c r="IB573" s="106"/>
      <c r="IC573" s="106"/>
      <c r="ID573" s="106"/>
      <c r="IE573" s="106"/>
      <c r="IF573" s="106"/>
      <c r="IG573" s="106"/>
      <c r="IH573" s="106"/>
      <c r="II573" s="106"/>
      <c r="IJ573" s="106"/>
      <c r="IK573" s="106"/>
      <c r="IL573" s="106"/>
      <c r="IM573" s="106"/>
      <c r="IN573" s="106"/>
      <c r="IO573" s="106"/>
      <c r="IP573" s="106"/>
      <c r="IQ573" s="106"/>
      <c r="IR573" s="106"/>
      <c r="IS573" s="106"/>
      <c r="IT573" s="106"/>
      <c r="IU573" s="106"/>
      <c r="IV573" s="106"/>
      <c r="IW573" s="106"/>
      <c r="IX573" s="106"/>
      <c r="IY573" s="106"/>
      <c r="IZ573" s="106"/>
      <c r="JA573" s="106"/>
      <c r="JB573" s="106"/>
      <c r="JC573" s="106"/>
      <c r="JD573" s="106"/>
      <c r="JE573" s="106"/>
      <c r="JF573" s="106"/>
      <c r="JG573" s="106"/>
      <c r="JH573" s="106"/>
      <c r="JI573" s="106"/>
      <c r="JJ573" s="106"/>
      <c r="JK573" s="106"/>
      <c r="JL573" s="106"/>
      <c r="JM573" s="106"/>
      <c r="JN573" s="106"/>
      <c r="JO573" s="106"/>
      <c r="JP573" s="106"/>
      <c r="JQ573" s="106"/>
      <c r="JR573" s="106"/>
      <c r="JS573" s="106"/>
      <c r="JT573" s="106"/>
      <c r="JU573" s="106"/>
      <c r="JV573" s="106"/>
      <c r="JW573" s="106"/>
      <c r="JX573" s="106"/>
      <c r="JY573" s="106"/>
      <c r="JZ573" s="106"/>
      <c r="KA573" s="106"/>
      <c r="KB573" s="106"/>
      <c r="KC573" s="106"/>
      <c r="KD573" s="106"/>
      <c r="KE573" s="106"/>
      <c r="KF573" s="106"/>
      <c r="KG573" s="106"/>
      <c r="KH573" s="106"/>
      <c r="KI573" s="106"/>
      <c r="KJ573" s="106"/>
      <c r="KK573" s="106"/>
      <c r="KL573" s="106"/>
      <c r="KM573" s="106"/>
      <c r="KN573" s="106"/>
      <c r="KO573" s="106"/>
      <c r="KP573" s="106"/>
      <c r="KQ573" s="106"/>
      <c r="KR573" s="106"/>
      <c r="KS573" s="106"/>
      <c r="KT573" s="106"/>
      <c r="KU573" s="106"/>
      <c r="KV573" s="106"/>
      <c r="KW573" s="106"/>
      <c r="KX573" s="106"/>
      <c r="KY573" s="106"/>
      <c r="KZ573" s="106"/>
      <c r="LA573" s="106"/>
      <c r="LB573" s="106"/>
      <c r="LC573" s="106"/>
      <c r="LD573" s="106"/>
      <c r="LE573" s="106"/>
      <c r="LF573" s="106"/>
      <c r="LG573" s="106"/>
      <c r="LH573" s="106"/>
      <c r="LI573" s="106"/>
      <c r="LJ573" s="106"/>
      <c r="LK573" s="106"/>
      <c r="LL573" s="106"/>
      <c r="LM573" s="106"/>
      <c r="LN573" s="106"/>
      <c r="LO573" s="106"/>
      <c r="LP573" s="106"/>
      <c r="LQ573" s="106"/>
      <c r="LR573" s="106"/>
      <c r="LS573" s="106"/>
      <c r="LT573" s="106"/>
      <c r="LU573" s="106"/>
      <c r="LV573" s="106"/>
      <c r="LW573" s="106"/>
      <c r="LX573" s="106"/>
      <c r="LY573" s="106"/>
      <c r="LZ573" s="106"/>
      <c r="MA573" s="106"/>
      <c r="MB573" s="106"/>
      <c r="MC573" s="106"/>
      <c r="MD573" s="106"/>
      <c r="ME573" s="106"/>
      <c r="MF573" s="106"/>
      <c r="MG573" s="106"/>
      <c r="MH573" s="106"/>
      <c r="MI573" s="106"/>
      <c r="MJ573" s="106"/>
      <c r="MK573" s="106"/>
      <c r="ML573" s="106"/>
      <c r="MM573" s="106"/>
      <c r="MN573" s="106"/>
      <c r="MO573" s="106"/>
      <c r="MP573" s="106"/>
      <c r="MQ573" s="106"/>
      <c r="MR573" s="106"/>
      <c r="MS573" s="106"/>
      <c r="MT573" s="106"/>
      <c r="MU573" s="106"/>
      <c r="MV573" s="106"/>
      <c r="MW573" s="106"/>
      <c r="MX573" s="106"/>
      <c r="MY573" s="106"/>
      <c r="MZ573" s="106"/>
      <c r="NA573" s="106"/>
      <c r="NB573" s="106"/>
      <c r="NC573" s="106"/>
      <c r="ND573" s="106"/>
      <c r="NE573" s="106"/>
      <c r="NF573" s="106"/>
      <c r="NG573" s="106"/>
      <c r="NH573" s="106"/>
      <c r="NI573" s="106"/>
      <c r="NJ573" s="106"/>
      <c r="NK573" s="106"/>
      <c r="NL573" s="106"/>
      <c r="NM573" s="106"/>
      <c r="NN573" s="106"/>
      <c r="NO573" s="106"/>
      <c r="NP573" s="106"/>
      <c r="NQ573" s="106"/>
      <c r="NR573" s="106"/>
      <c r="NS573" s="106"/>
      <c r="NT573" s="106"/>
      <c r="NU573" s="106"/>
      <c r="NV573" s="106"/>
      <c r="NW573" s="106"/>
      <c r="NX573" s="106"/>
      <c r="NY573" s="106"/>
      <c r="NZ573" s="106"/>
      <c r="OA573" s="106"/>
      <c r="OB573" s="106"/>
      <c r="OC573" s="106"/>
      <c r="OD573" s="106"/>
      <c r="OE573" s="106"/>
      <c r="OF573" s="106"/>
      <c r="OG573" s="106"/>
      <c r="OH573" s="106"/>
      <c r="OI573" s="106"/>
      <c r="OJ573" s="106"/>
      <c r="OK573" s="106"/>
      <c r="OL573" s="106"/>
      <c r="OM573" s="106"/>
      <c r="ON573" s="106"/>
      <c r="OO573" s="106"/>
      <c r="OP573" s="106"/>
      <c r="OQ573" s="106"/>
      <c r="OR573" s="106"/>
      <c r="OS573" s="106"/>
      <c r="OT573" s="106"/>
      <c r="OU573" s="106"/>
      <c r="OV573" s="106"/>
      <c r="OW573" s="106"/>
      <c r="OX573" s="106"/>
      <c r="OY573" s="106"/>
      <c r="OZ573" s="106"/>
      <c r="PA573" s="106"/>
      <c r="PB573" s="106"/>
      <c r="PC573" s="106"/>
      <c r="PD573" s="106"/>
      <c r="PE573" s="106"/>
      <c r="PF573" s="106"/>
      <c r="PG573" s="106"/>
      <c r="PH573" s="106"/>
      <c r="PI573" s="106"/>
      <c r="PJ573" s="106"/>
      <c r="PK573" s="106"/>
      <c r="PL573" s="106"/>
      <c r="PM573" s="106"/>
      <c r="PN573" s="106"/>
      <c r="PO573" s="106"/>
      <c r="PP573" s="106"/>
      <c r="PQ573" s="106"/>
      <c r="PR573" s="106"/>
      <c r="PS573" s="106"/>
      <c r="PT573" s="106"/>
      <c r="PU573" s="106"/>
      <c r="PV573" s="106"/>
      <c r="PW573" s="106"/>
      <c r="PX573" s="106"/>
      <c r="PY573" s="106"/>
      <c r="PZ573" s="106"/>
      <c r="QA573" s="106"/>
      <c r="QB573" s="106"/>
      <c r="QC573" s="106"/>
      <c r="QD573" s="106"/>
      <c r="QE573" s="106"/>
      <c r="QF573" s="106"/>
      <c r="QG573" s="106"/>
      <c r="QH573" s="106"/>
      <c r="QI573" s="106"/>
      <c r="QJ573" s="106"/>
      <c r="QK573" s="106"/>
      <c r="QL573" s="106"/>
      <c r="QM573" s="106"/>
      <c r="QN573" s="106"/>
      <c r="QO573" s="106"/>
      <c r="QP573" s="106"/>
      <c r="QQ573" s="106"/>
      <c r="QR573" s="106"/>
      <c r="QS573" s="106"/>
      <c r="QT573" s="106"/>
      <c r="QU573" s="106"/>
      <c r="QV573" s="106"/>
      <c r="QW573" s="106"/>
      <c r="QX573" s="106"/>
      <c r="QY573" s="106"/>
      <c r="QZ573" s="106"/>
      <c r="RA573" s="106"/>
      <c r="RB573" s="106"/>
      <c r="RC573" s="106"/>
      <c r="RD573" s="106"/>
      <c r="RE573" s="106"/>
      <c r="RF573" s="106"/>
      <c r="RG573" s="106"/>
      <c r="RH573" s="106"/>
      <c r="RI573" s="106"/>
      <c r="RJ573" s="106"/>
      <c r="RK573" s="106"/>
      <c r="RL573" s="106"/>
      <c r="RM573" s="106"/>
      <c r="RN573" s="106"/>
      <c r="RO573" s="106"/>
      <c r="RP573" s="106"/>
      <c r="RQ573" s="106"/>
      <c r="RR573" s="106"/>
    </row>
    <row r="574" spans="1:486" x14ac:dyDescent="0.3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14"/>
      <c r="Q574" s="114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06"/>
      <c r="EZ574" s="106"/>
      <c r="FA574" s="106"/>
      <c r="FB574" s="106"/>
      <c r="FC574" s="106"/>
      <c r="FD574" s="106"/>
      <c r="FE574" s="106"/>
      <c r="FF574" s="106"/>
      <c r="FG574" s="106"/>
      <c r="FH574" s="106"/>
      <c r="FI574" s="106"/>
      <c r="FJ574" s="106"/>
      <c r="FK574" s="106"/>
      <c r="FL574" s="106"/>
      <c r="FM574" s="106"/>
      <c r="FN574" s="106"/>
      <c r="FO574" s="106"/>
      <c r="FP574" s="106"/>
      <c r="FQ574" s="106"/>
      <c r="FR574" s="106"/>
      <c r="FS574" s="106"/>
      <c r="FT574" s="106"/>
      <c r="FU574" s="106"/>
      <c r="FV574" s="106"/>
      <c r="FW574" s="106"/>
      <c r="FX574" s="106"/>
      <c r="FY574" s="106"/>
      <c r="FZ574" s="106"/>
      <c r="GA574" s="106"/>
      <c r="GB574" s="106"/>
      <c r="GC574" s="106"/>
      <c r="GD574" s="106"/>
      <c r="GE574" s="106"/>
      <c r="GF574" s="106"/>
      <c r="GG574" s="106"/>
      <c r="GH574" s="106"/>
      <c r="GI574" s="106"/>
      <c r="GJ574" s="106"/>
      <c r="GK574" s="106"/>
      <c r="GL574" s="106"/>
      <c r="GM574" s="106"/>
      <c r="GN574" s="106"/>
      <c r="GO574" s="106"/>
      <c r="GP574" s="106"/>
      <c r="GQ574" s="106"/>
      <c r="GR574" s="106"/>
      <c r="GS574" s="106"/>
      <c r="GT574" s="106"/>
      <c r="GU574" s="106"/>
      <c r="GV574" s="106"/>
      <c r="GW574" s="106"/>
      <c r="GX574" s="106"/>
      <c r="GY574" s="106"/>
      <c r="GZ574" s="106"/>
      <c r="HA574" s="106"/>
      <c r="HB574" s="106"/>
      <c r="HC574" s="106"/>
      <c r="HD574" s="106"/>
      <c r="HE574" s="106"/>
      <c r="HF574" s="106"/>
      <c r="HG574" s="106"/>
      <c r="HH574" s="106"/>
      <c r="HI574" s="106"/>
      <c r="HJ574" s="106"/>
      <c r="HK574" s="106"/>
      <c r="HL574" s="106"/>
      <c r="HM574" s="106"/>
      <c r="HN574" s="106"/>
      <c r="HO574" s="106"/>
      <c r="HP574" s="106"/>
      <c r="HQ574" s="106"/>
      <c r="HR574" s="106"/>
      <c r="HS574" s="106"/>
      <c r="HT574" s="106"/>
      <c r="HU574" s="106"/>
      <c r="HV574" s="106"/>
      <c r="HW574" s="106"/>
      <c r="HX574" s="106"/>
      <c r="HY574" s="106"/>
      <c r="HZ574" s="106"/>
      <c r="IA574" s="106"/>
      <c r="IB574" s="106"/>
      <c r="IC574" s="106"/>
      <c r="ID574" s="106"/>
      <c r="IE574" s="106"/>
      <c r="IF574" s="106"/>
      <c r="IG574" s="106"/>
      <c r="IH574" s="106"/>
      <c r="II574" s="106"/>
      <c r="IJ574" s="106"/>
      <c r="IK574" s="106"/>
      <c r="IL574" s="106"/>
      <c r="IM574" s="106"/>
      <c r="IN574" s="106"/>
      <c r="IO574" s="106"/>
      <c r="IP574" s="106"/>
      <c r="IQ574" s="106"/>
      <c r="IR574" s="106"/>
      <c r="IS574" s="106"/>
      <c r="IT574" s="106"/>
      <c r="IU574" s="106"/>
      <c r="IV574" s="106"/>
      <c r="IW574" s="106"/>
      <c r="IX574" s="106"/>
      <c r="IY574" s="106"/>
      <c r="IZ574" s="106"/>
      <c r="JA574" s="106"/>
      <c r="JB574" s="106"/>
      <c r="JC574" s="106"/>
      <c r="JD574" s="106"/>
      <c r="JE574" s="106"/>
      <c r="JF574" s="106"/>
      <c r="JG574" s="106"/>
      <c r="JH574" s="106"/>
      <c r="JI574" s="106"/>
      <c r="JJ574" s="106"/>
      <c r="JK574" s="106"/>
      <c r="JL574" s="106"/>
      <c r="JM574" s="106"/>
      <c r="JN574" s="106"/>
      <c r="JO574" s="106"/>
      <c r="JP574" s="106"/>
      <c r="JQ574" s="106"/>
      <c r="JR574" s="106"/>
      <c r="JS574" s="106"/>
      <c r="JT574" s="106"/>
      <c r="JU574" s="106"/>
      <c r="JV574" s="106"/>
      <c r="JW574" s="106"/>
      <c r="JX574" s="106"/>
      <c r="JY574" s="106"/>
      <c r="JZ574" s="106"/>
      <c r="KA574" s="106"/>
      <c r="KB574" s="106"/>
      <c r="KC574" s="106"/>
      <c r="KD574" s="106"/>
      <c r="KE574" s="106"/>
      <c r="KF574" s="106"/>
      <c r="KG574" s="106"/>
      <c r="KH574" s="106"/>
      <c r="KI574" s="106"/>
      <c r="KJ574" s="106"/>
      <c r="KK574" s="106"/>
      <c r="KL574" s="106"/>
      <c r="KM574" s="106"/>
      <c r="KN574" s="106"/>
      <c r="KO574" s="106"/>
      <c r="KP574" s="106"/>
      <c r="KQ574" s="106"/>
      <c r="KR574" s="106"/>
      <c r="KS574" s="106"/>
      <c r="KT574" s="106"/>
      <c r="KU574" s="106"/>
      <c r="KV574" s="106"/>
      <c r="KW574" s="106"/>
      <c r="KX574" s="106"/>
      <c r="KY574" s="106"/>
      <c r="KZ574" s="106"/>
      <c r="LA574" s="106"/>
      <c r="LB574" s="106"/>
      <c r="LC574" s="106"/>
      <c r="LD574" s="106"/>
      <c r="LE574" s="106"/>
      <c r="LF574" s="106"/>
      <c r="LG574" s="106"/>
      <c r="LH574" s="106"/>
      <c r="LI574" s="106"/>
      <c r="LJ574" s="106"/>
      <c r="LK574" s="106"/>
      <c r="LL574" s="106"/>
      <c r="LM574" s="106"/>
      <c r="LN574" s="106"/>
      <c r="LO574" s="106"/>
      <c r="LP574" s="106"/>
      <c r="LQ574" s="106"/>
      <c r="LR574" s="106"/>
      <c r="LS574" s="106"/>
      <c r="LT574" s="106"/>
      <c r="LU574" s="106"/>
      <c r="LV574" s="106"/>
      <c r="LW574" s="106"/>
      <c r="LX574" s="106"/>
      <c r="LY574" s="106"/>
      <c r="LZ574" s="106"/>
      <c r="MA574" s="106"/>
      <c r="MB574" s="106"/>
      <c r="MC574" s="106"/>
      <c r="MD574" s="106"/>
      <c r="ME574" s="106"/>
      <c r="MF574" s="106"/>
      <c r="MG574" s="106"/>
      <c r="MH574" s="106"/>
      <c r="MI574" s="106"/>
      <c r="MJ574" s="106"/>
      <c r="MK574" s="106"/>
      <c r="ML574" s="106"/>
      <c r="MM574" s="106"/>
      <c r="MN574" s="106"/>
      <c r="MO574" s="106"/>
      <c r="MP574" s="106"/>
      <c r="MQ574" s="106"/>
      <c r="MR574" s="106"/>
      <c r="MS574" s="106"/>
      <c r="MT574" s="106"/>
      <c r="MU574" s="106"/>
      <c r="MV574" s="106"/>
      <c r="MW574" s="106"/>
      <c r="MX574" s="106"/>
      <c r="MY574" s="106"/>
      <c r="MZ574" s="106"/>
      <c r="NA574" s="106"/>
      <c r="NB574" s="106"/>
      <c r="NC574" s="106"/>
      <c r="ND574" s="106"/>
      <c r="NE574" s="106"/>
      <c r="NF574" s="106"/>
      <c r="NG574" s="106"/>
      <c r="NH574" s="106"/>
      <c r="NI574" s="106"/>
      <c r="NJ574" s="106"/>
      <c r="NK574" s="106"/>
      <c r="NL574" s="106"/>
      <c r="NM574" s="106"/>
      <c r="NN574" s="106"/>
      <c r="NO574" s="106"/>
      <c r="NP574" s="106"/>
      <c r="NQ574" s="106"/>
      <c r="NR574" s="106"/>
      <c r="NS574" s="106"/>
      <c r="NT574" s="106"/>
      <c r="NU574" s="106"/>
      <c r="NV574" s="106"/>
      <c r="NW574" s="106"/>
      <c r="NX574" s="106"/>
      <c r="NY574" s="106"/>
      <c r="NZ574" s="106"/>
      <c r="OA574" s="106"/>
      <c r="OB574" s="106"/>
      <c r="OC574" s="106"/>
      <c r="OD574" s="106"/>
      <c r="OE574" s="106"/>
      <c r="OF574" s="106"/>
      <c r="OG574" s="106"/>
      <c r="OH574" s="106"/>
      <c r="OI574" s="106"/>
      <c r="OJ574" s="106"/>
      <c r="OK574" s="106"/>
      <c r="OL574" s="106"/>
      <c r="OM574" s="106"/>
      <c r="ON574" s="106"/>
      <c r="OO574" s="106"/>
      <c r="OP574" s="106"/>
      <c r="OQ574" s="106"/>
      <c r="OR574" s="106"/>
      <c r="OS574" s="106"/>
      <c r="OT574" s="106"/>
      <c r="OU574" s="106"/>
      <c r="OV574" s="106"/>
      <c r="OW574" s="106"/>
      <c r="OX574" s="106"/>
      <c r="OY574" s="106"/>
      <c r="OZ574" s="106"/>
      <c r="PA574" s="106"/>
      <c r="PB574" s="106"/>
      <c r="PC574" s="106"/>
      <c r="PD574" s="106"/>
      <c r="PE574" s="106"/>
      <c r="PF574" s="106"/>
      <c r="PG574" s="106"/>
      <c r="PH574" s="106"/>
      <c r="PI574" s="106"/>
      <c r="PJ574" s="106"/>
      <c r="PK574" s="106"/>
      <c r="PL574" s="106"/>
      <c r="PM574" s="106"/>
      <c r="PN574" s="106"/>
      <c r="PO574" s="106"/>
      <c r="PP574" s="106"/>
      <c r="PQ574" s="106"/>
      <c r="PR574" s="106"/>
      <c r="PS574" s="106"/>
      <c r="PT574" s="106"/>
      <c r="PU574" s="106"/>
      <c r="PV574" s="106"/>
      <c r="PW574" s="106"/>
      <c r="PX574" s="106"/>
      <c r="PY574" s="106"/>
      <c r="PZ574" s="106"/>
      <c r="QA574" s="106"/>
      <c r="QB574" s="106"/>
      <c r="QC574" s="106"/>
      <c r="QD574" s="106"/>
      <c r="QE574" s="106"/>
      <c r="QF574" s="106"/>
      <c r="QG574" s="106"/>
      <c r="QH574" s="106"/>
      <c r="QI574" s="106"/>
      <c r="QJ574" s="106"/>
      <c r="QK574" s="106"/>
      <c r="QL574" s="106"/>
      <c r="QM574" s="106"/>
      <c r="QN574" s="106"/>
      <c r="QO574" s="106"/>
      <c r="QP574" s="106"/>
      <c r="QQ574" s="106"/>
      <c r="QR574" s="106"/>
      <c r="QS574" s="106"/>
      <c r="QT574" s="106"/>
      <c r="QU574" s="106"/>
      <c r="QV574" s="106"/>
      <c r="QW574" s="106"/>
      <c r="QX574" s="106"/>
      <c r="QY574" s="106"/>
      <c r="QZ574" s="106"/>
      <c r="RA574" s="106"/>
      <c r="RB574" s="106"/>
      <c r="RC574" s="106"/>
      <c r="RD574" s="106"/>
      <c r="RE574" s="106"/>
      <c r="RF574" s="106"/>
      <c r="RG574" s="106"/>
      <c r="RH574" s="106"/>
      <c r="RI574" s="106"/>
      <c r="RJ574" s="106"/>
      <c r="RK574" s="106"/>
      <c r="RL574" s="106"/>
      <c r="RM574" s="106"/>
      <c r="RN574" s="106"/>
      <c r="RO574" s="106"/>
      <c r="RP574" s="106"/>
      <c r="RQ574" s="106"/>
      <c r="RR574" s="106"/>
    </row>
    <row r="575" spans="1:486" x14ac:dyDescent="0.3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14"/>
      <c r="Q575" s="114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06"/>
      <c r="EZ575" s="106"/>
      <c r="FA575" s="106"/>
      <c r="FB575" s="106"/>
      <c r="FC575" s="106"/>
      <c r="FD575" s="106"/>
      <c r="FE575" s="106"/>
      <c r="FF575" s="106"/>
      <c r="FG575" s="106"/>
      <c r="FH575" s="106"/>
      <c r="FI575" s="106"/>
      <c r="FJ575" s="106"/>
      <c r="FK575" s="106"/>
      <c r="FL575" s="106"/>
      <c r="FM575" s="106"/>
      <c r="FN575" s="106"/>
      <c r="FO575" s="106"/>
      <c r="FP575" s="106"/>
      <c r="FQ575" s="106"/>
      <c r="FR575" s="106"/>
      <c r="FS575" s="106"/>
      <c r="FT575" s="106"/>
      <c r="FU575" s="106"/>
      <c r="FV575" s="106"/>
      <c r="FW575" s="106"/>
      <c r="FX575" s="106"/>
      <c r="FY575" s="106"/>
      <c r="FZ575" s="106"/>
      <c r="GA575" s="106"/>
      <c r="GB575" s="106"/>
      <c r="GC575" s="106"/>
      <c r="GD575" s="106"/>
      <c r="GE575" s="106"/>
      <c r="GF575" s="106"/>
      <c r="GG575" s="106"/>
      <c r="GH575" s="106"/>
      <c r="GI575" s="106"/>
      <c r="GJ575" s="106"/>
      <c r="GK575" s="106"/>
      <c r="GL575" s="106"/>
      <c r="GM575" s="106"/>
      <c r="GN575" s="106"/>
      <c r="GO575" s="106"/>
      <c r="GP575" s="106"/>
      <c r="GQ575" s="106"/>
      <c r="GR575" s="106"/>
      <c r="GS575" s="106"/>
      <c r="GT575" s="106"/>
      <c r="GU575" s="106"/>
      <c r="GV575" s="106"/>
      <c r="GW575" s="106"/>
      <c r="GX575" s="106"/>
      <c r="GY575" s="106"/>
      <c r="GZ575" s="106"/>
      <c r="HA575" s="106"/>
      <c r="HB575" s="106"/>
      <c r="HC575" s="106"/>
      <c r="HD575" s="106"/>
      <c r="HE575" s="106"/>
      <c r="HF575" s="106"/>
      <c r="HG575" s="106"/>
      <c r="HH575" s="106"/>
      <c r="HI575" s="106"/>
      <c r="HJ575" s="106"/>
      <c r="HK575" s="106"/>
      <c r="HL575" s="106"/>
      <c r="HM575" s="106"/>
      <c r="HN575" s="106"/>
      <c r="HO575" s="106"/>
      <c r="HP575" s="106"/>
      <c r="HQ575" s="106"/>
      <c r="HR575" s="106"/>
      <c r="HS575" s="106"/>
      <c r="HT575" s="106"/>
      <c r="HU575" s="106"/>
      <c r="HV575" s="106"/>
      <c r="HW575" s="106"/>
      <c r="HX575" s="106"/>
      <c r="HY575" s="106"/>
      <c r="HZ575" s="106"/>
      <c r="IA575" s="106"/>
      <c r="IB575" s="106"/>
      <c r="IC575" s="106"/>
      <c r="ID575" s="106"/>
      <c r="IE575" s="106"/>
      <c r="IF575" s="106"/>
      <c r="IG575" s="106"/>
      <c r="IH575" s="106"/>
      <c r="II575" s="106"/>
      <c r="IJ575" s="106"/>
      <c r="IK575" s="106"/>
      <c r="IL575" s="106"/>
      <c r="IM575" s="106"/>
      <c r="IN575" s="106"/>
      <c r="IO575" s="106"/>
      <c r="IP575" s="106"/>
      <c r="IQ575" s="106"/>
      <c r="IR575" s="106"/>
      <c r="IS575" s="106"/>
      <c r="IT575" s="106"/>
      <c r="IU575" s="106"/>
      <c r="IV575" s="106"/>
      <c r="IW575" s="106"/>
      <c r="IX575" s="106"/>
      <c r="IY575" s="106"/>
      <c r="IZ575" s="106"/>
      <c r="JA575" s="106"/>
      <c r="JB575" s="106"/>
      <c r="JC575" s="106"/>
      <c r="JD575" s="106"/>
      <c r="JE575" s="106"/>
      <c r="JF575" s="106"/>
      <c r="JG575" s="106"/>
      <c r="JH575" s="106"/>
      <c r="JI575" s="106"/>
      <c r="JJ575" s="106"/>
      <c r="JK575" s="106"/>
      <c r="JL575" s="106"/>
      <c r="JM575" s="106"/>
      <c r="JN575" s="106"/>
      <c r="JO575" s="106"/>
      <c r="JP575" s="106"/>
      <c r="JQ575" s="106"/>
      <c r="JR575" s="106"/>
      <c r="JS575" s="106"/>
      <c r="JT575" s="106"/>
      <c r="JU575" s="106"/>
      <c r="JV575" s="106"/>
      <c r="JW575" s="106"/>
      <c r="JX575" s="106"/>
      <c r="JY575" s="106"/>
      <c r="JZ575" s="106"/>
      <c r="KA575" s="106"/>
      <c r="KB575" s="106"/>
      <c r="KC575" s="106"/>
      <c r="KD575" s="106"/>
      <c r="KE575" s="106"/>
      <c r="KF575" s="106"/>
      <c r="KG575" s="106"/>
      <c r="KH575" s="106"/>
      <c r="KI575" s="106"/>
      <c r="KJ575" s="106"/>
      <c r="KK575" s="106"/>
      <c r="KL575" s="106"/>
      <c r="KM575" s="106"/>
      <c r="KN575" s="106"/>
      <c r="KO575" s="106"/>
      <c r="KP575" s="106"/>
      <c r="KQ575" s="106"/>
      <c r="KR575" s="106"/>
      <c r="KS575" s="106"/>
      <c r="KT575" s="106"/>
      <c r="KU575" s="106"/>
      <c r="KV575" s="106"/>
      <c r="KW575" s="106"/>
      <c r="KX575" s="106"/>
      <c r="KY575" s="106"/>
      <c r="KZ575" s="106"/>
      <c r="LA575" s="106"/>
      <c r="LB575" s="106"/>
      <c r="LC575" s="106"/>
      <c r="LD575" s="106"/>
      <c r="LE575" s="106"/>
      <c r="LF575" s="106"/>
      <c r="LG575" s="106"/>
      <c r="LH575" s="106"/>
      <c r="LI575" s="106"/>
      <c r="LJ575" s="106"/>
      <c r="LK575" s="106"/>
      <c r="LL575" s="106"/>
      <c r="LM575" s="106"/>
      <c r="LN575" s="106"/>
      <c r="LO575" s="106"/>
      <c r="LP575" s="106"/>
      <c r="LQ575" s="106"/>
      <c r="LR575" s="106"/>
      <c r="LS575" s="106"/>
      <c r="LT575" s="106"/>
      <c r="LU575" s="106"/>
      <c r="LV575" s="106"/>
      <c r="LW575" s="106"/>
      <c r="LX575" s="106"/>
      <c r="LY575" s="106"/>
      <c r="LZ575" s="106"/>
      <c r="MA575" s="106"/>
      <c r="MB575" s="106"/>
      <c r="MC575" s="106"/>
      <c r="MD575" s="106"/>
      <c r="ME575" s="106"/>
      <c r="MF575" s="106"/>
      <c r="MG575" s="106"/>
      <c r="MH575" s="106"/>
      <c r="MI575" s="106"/>
      <c r="MJ575" s="106"/>
      <c r="MK575" s="106"/>
      <c r="ML575" s="106"/>
      <c r="MM575" s="106"/>
      <c r="MN575" s="106"/>
      <c r="MO575" s="106"/>
      <c r="MP575" s="106"/>
      <c r="MQ575" s="106"/>
      <c r="MR575" s="106"/>
      <c r="MS575" s="106"/>
      <c r="MT575" s="106"/>
      <c r="MU575" s="106"/>
      <c r="MV575" s="106"/>
      <c r="MW575" s="106"/>
      <c r="MX575" s="106"/>
      <c r="MY575" s="106"/>
      <c r="MZ575" s="106"/>
      <c r="NA575" s="106"/>
      <c r="NB575" s="106"/>
      <c r="NC575" s="106"/>
      <c r="ND575" s="106"/>
      <c r="NE575" s="106"/>
      <c r="NF575" s="106"/>
      <c r="NG575" s="106"/>
      <c r="NH575" s="106"/>
      <c r="NI575" s="106"/>
      <c r="NJ575" s="106"/>
      <c r="NK575" s="106"/>
      <c r="NL575" s="106"/>
      <c r="NM575" s="106"/>
      <c r="NN575" s="106"/>
      <c r="NO575" s="106"/>
      <c r="NP575" s="106"/>
      <c r="NQ575" s="106"/>
      <c r="NR575" s="106"/>
      <c r="NS575" s="106"/>
      <c r="NT575" s="106"/>
      <c r="NU575" s="106"/>
      <c r="NV575" s="106"/>
      <c r="NW575" s="106"/>
      <c r="NX575" s="106"/>
      <c r="NY575" s="106"/>
      <c r="NZ575" s="106"/>
      <c r="OA575" s="106"/>
      <c r="OB575" s="106"/>
      <c r="OC575" s="106"/>
      <c r="OD575" s="106"/>
      <c r="OE575" s="106"/>
      <c r="OF575" s="106"/>
      <c r="OG575" s="106"/>
      <c r="OH575" s="106"/>
      <c r="OI575" s="106"/>
      <c r="OJ575" s="106"/>
      <c r="OK575" s="106"/>
      <c r="OL575" s="106"/>
      <c r="OM575" s="106"/>
      <c r="ON575" s="106"/>
      <c r="OO575" s="106"/>
      <c r="OP575" s="106"/>
      <c r="OQ575" s="106"/>
      <c r="OR575" s="106"/>
      <c r="OS575" s="106"/>
      <c r="OT575" s="106"/>
      <c r="OU575" s="106"/>
      <c r="OV575" s="106"/>
      <c r="OW575" s="106"/>
      <c r="OX575" s="106"/>
      <c r="OY575" s="106"/>
      <c r="OZ575" s="106"/>
      <c r="PA575" s="106"/>
      <c r="PB575" s="106"/>
      <c r="PC575" s="106"/>
      <c r="PD575" s="106"/>
      <c r="PE575" s="106"/>
      <c r="PF575" s="106"/>
      <c r="PG575" s="106"/>
      <c r="PH575" s="106"/>
      <c r="PI575" s="106"/>
      <c r="PJ575" s="106"/>
      <c r="PK575" s="106"/>
      <c r="PL575" s="106"/>
      <c r="PM575" s="106"/>
      <c r="PN575" s="106"/>
      <c r="PO575" s="106"/>
      <c r="PP575" s="106"/>
      <c r="PQ575" s="106"/>
      <c r="PR575" s="106"/>
      <c r="PS575" s="106"/>
      <c r="PT575" s="106"/>
      <c r="PU575" s="106"/>
      <c r="PV575" s="106"/>
      <c r="PW575" s="106"/>
      <c r="PX575" s="106"/>
      <c r="PY575" s="106"/>
      <c r="PZ575" s="106"/>
      <c r="QA575" s="106"/>
      <c r="QB575" s="106"/>
      <c r="QC575" s="106"/>
      <c r="QD575" s="106"/>
      <c r="QE575" s="106"/>
      <c r="QF575" s="106"/>
      <c r="QG575" s="106"/>
      <c r="QH575" s="106"/>
      <c r="QI575" s="106"/>
      <c r="QJ575" s="106"/>
      <c r="QK575" s="106"/>
      <c r="QL575" s="106"/>
      <c r="QM575" s="106"/>
      <c r="QN575" s="106"/>
      <c r="QO575" s="106"/>
      <c r="QP575" s="106"/>
      <c r="QQ575" s="106"/>
      <c r="QR575" s="106"/>
      <c r="QS575" s="106"/>
      <c r="QT575" s="106"/>
      <c r="QU575" s="106"/>
      <c r="QV575" s="106"/>
      <c r="QW575" s="106"/>
      <c r="QX575" s="106"/>
      <c r="QY575" s="106"/>
      <c r="QZ575" s="106"/>
      <c r="RA575" s="106"/>
      <c r="RB575" s="106"/>
      <c r="RC575" s="106"/>
      <c r="RD575" s="106"/>
      <c r="RE575" s="106"/>
      <c r="RF575" s="106"/>
      <c r="RG575" s="106"/>
      <c r="RH575" s="106"/>
      <c r="RI575" s="106"/>
      <c r="RJ575" s="106"/>
      <c r="RK575" s="106"/>
      <c r="RL575" s="106"/>
      <c r="RM575" s="106"/>
      <c r="RN575" s="106"/>
      <c r="RO575" s="106"/>
      <c r="RP575" s="106"/>
      <c r="RQ575" s="106"/>
      <c r="RR575" s="106"/>
    </row>
    <row r="576" spans="1:486" x14ac:dyDescent="0.3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14"/>
      <c r="Q576" s="114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06"/>
      <c r="EZ576" s="106"/>
      <c r="FA576" s="106"/>
      <c r="FB576" s="106"/>
      <c r="FC576" s="106"/>
      <c r="FD576" s="106"/>
      <c r="FE576" s="106"/>
      <c r="FF576" s="106"/>
      <c r="FG576" s="106"/>
      <c r="FH576" s="106"/>
      <c r="FI576" s="106"/>
      <c r="FJ576" s="106"/>
      <c r="FK576" s="106"/>
      <c r="FL576" s="106"/>
      <c r="FM576" s="106"/>
      <c r="FN576" s="106"/>
      <c r="FO576" s="106"/>
      <c r="FP576" s="106"/>
      <c r="FQ576" s="106"/>
      <c r="FR576" s="106"/>
      <c r="FS576" s="106"/>
      <c r="FT576" s="106"/>
      <c r="FU576" s="106"/>
      <c r="FV576" s="106"/>
      <c r="FW576" s="106"/>
      <c r="FX576" s="106"/>
      <c r="FY576" s="106"/>
      <c r="FZ576" s="106"/>
      <c r="GA576" s="106"/>
      <c r="GB576" s="106"/>
      <c r="GC576" s="106"/>
      <c r="GD576" s="106"/>
      <c r="GE576" s="106"/>
      <c r="GF576" s="106"/>
      <c r="GG576" s="106"/>
      <c r="GH576" s="106"/>
      <c r="GI576" s="106"/>
      <c r="GJ576" s="106"/>
      <c r="GK576" s="106"/>
      <c r="GL576" s="106"/>
      <c r="GM576" s="106"/>
      <c r="GN576" s="106"/>
      <c r="GO576" s="106"/>
      <c r="GP576" s="106"/>
      <c r="GQ576" s="106"/>
      <c r="GR576" s="106"/>
      <c r="GS576" s="106"/>
      <c r="GT576" s="106"/>
      <c r="GU576" s="106"/>
      <c r="GV576" s="106"/>
      <c r="GW576" s="106"/>
      <c r="GX576" s="106"/>
      <c r="GY576" s="106"/>
      <c r="GZ576" s="106"/>
      <c r="HA576" s="106"/>
      <c r="HB576" s="106"/>
      <c r="HC576" s="106"/>
      <c r="HD576" s="106"/>
      <c r="HE576" s="106"/>
      <c r="HF576" s="106"/>
      <c r="HG576" s="106"/>
      <c r="HH576" s="106"/>
      <c r="HI576" s="106"/>
      <c r="HJ576" s="106"/>
      <c r="HK576" s="106"/>
      <c r="HL576" s="106"/>
      <c r="HM576" s="106"/>
      <c r="HN576" s="106"/>
      <c r="HO576" s="106"/>
      <c r="HP576" s="106"/>
      <c r="HQ576" s="106"/>
      <c r="HR576" s="106"/>
      <c r="HS576" s="106"/>
      <c r="HT576" s="106"/>
      <c r="HU576" s="106"/>
      <c r="HV576" s="106"/>
      <c r="HW576" s="106"/>
      <c r="HX576" s="106"/>
      <c r="HY576" s="106"/>
      <c r="HZ576" s="106"/>
      <c r="IA576" s="106"/>
      <c r="IB576" s="106"/>
      <c r="IC576" s="106"/>
      <c r="ID576" s="106"/>
      <c r="IE576" s="106"/>
      <c r="IF576" s="106"/>
      <c r="IG576" s="106"/>
      <c r="IH576" s="106"/>
      <c r="II576" s="106"/>
      <c r="IJ576" s="106"/>
      <c r="IK576" s="106"/>
      <c r="IL576" s="106"/>
      <c r="IM576" s="106"/>
      <c r="IN576" s="106"/>
      <c r="IO576" s="106"/>
      <c r="IP576" s="106"/>
      <c r="IQ576" s="106"/>
      <c r="IR576" s="106"/>
      <c r="IS576" s="106"/>
      <c r="IT576" s="106"/>
      <c r="IU576" s="106"/>
      <c r="IV576" s="106"/>
      <c r="IW576" s="106"/>
      <c r="IX576" s="106"/>
      <c r="IY576" s="106"/>
      <c r="IZ576" s="106"/>
      <c r="JA576" s="106"/>
      <c r="JB576" s="106"/>
      <c r="JC576" s="106"/>
      <c r="JD576" s="106"/>
      <c r="JE576" s="106"/>
      <c r="JF576" s="106"/>
      <c r="JG576" s="106"/>
      <c r="JH576" s="106"/>
      <c r="JI576" s="106"/>
      <c r="JJ576" s="106"/>
      <c r="JK576" s="106"/>
      <c r="JL576" s="106"/>
      <c r="JM576" s="106"/>
      <c r="JN576" s="106"/>
      <c r="JO576" s="106"/>
      <c r="JP576" s="106"/>
      <c r="JQ576" s="106"/>
      <c r="JR576" s="106"/>
      <c r="JS576" s="106"/>
      <c r="JT576" s="106"/>
      <c r="JU576" s="106"/>
      <c r="JV576" s="106"/>
      <c r="JW576" s="106"/>
      <c r="JX576" s="106"/>
      <c r="JY576" s="106"/>
      <c r="JZ576" s="106"/>
      <c r="KA576" s="106"/>
      <c r="KB576" s="106"/>
      <c r="KC576" s="106"/>
      <c r="KD576" s="106"/>
      <c r="KE576" s="106"/>
      <c r="KF576" s="106"/>
      <c r="KG576" s="106"/>
      <c r="KH576" s="106"/>
      <c r="KI576" s="106"/>
      <c r="KJ576" s="106"/>
      <c r="KK576" s="106"/>
      <c r="KL576" s="106"/>
      <c r="KM576" s="106"/>
      <c r="KN576" s="106"/>
      <c r="KO576" s="106"/>
      <c r="KP576" s="106"/>
      <c r="KQ576" s="106"/>
      <c r="KR576" s="106"/>
      <c r="KS576" s="106"/>
      <c r="KT576" s="106"/>
      <c r="KU576" s="106"/>
      <c r="KV576" s="106"/>
      <c r="KW576" s="106"/>
      <c r="KX576" s="106"/>
      <c r="KY576" s="106"/>
      <c r="KZ576" s="106"/>
      <c r="LA576" s="106"/>
      <c r="LB576" s="106"/>
      <c r="LC576" s="106"/>
      <c r="LD576" s="106"/>
      <c r="LE576" s="106"/>
      <c r="LF576" s="106"/>
      <c r="LG576" s="106"/>
      <c r="LH576" s="106"/>
      <c r="LI576" s="106"/>
      <c r="LJ576" s="106"/>
      <c r="LK576" s="106"/>
      <c r="LL576" s="106"/>
      <c r="LM576" s="106"/>
      <c r="LN576" s="106"/>
      <c r="LO576" s="106"/>
      <c r="LP576" s="106"/>
      <c r="LQ576" s="106"/>
      <c r="LR576" s="106"/>
      <c r="LS576" s="106"/>
      <c r="LT576" s="106"/>
      <c r="LU576" s="106"/>
      <c r="LV576" s="106"/>
      <c r="LW576" s="106"/>
      <c r="LX576" s="106"/>
      <c r="LY576" s="106"/>
      <c r="LZ576" s="106"/>
      <c r="MA576" s="106"/>
      <c r="MB576" s="106"/>
      <c r="MC576" s="106"/>
      <c r="MD576" s="106"/>
      <c r="ME576" s="106"/>
      <c r="MF576" s="106"/>
      <c r="MG576" s="106"/>
      <c r="MH576" s="106"/>
      <c r="MI576" s="106"/>
      <c r="MJ576" s="106"/>
      <c r="MK576" s="106"/>
      <c r="ML576" s="106"/>
      <c r="MM576" s="106"/>
      <c r="MN576" s="106"/>
      <c r="MO576" s="106"/>
      <c r="MP576" s="106"/>
      <c r="MQ576" s="106"/>
      <c r="MR576" s="106"/>
      <c r="MS576" s="106"/>
      <c r="MT576" s="106"/>
      <c r="MU576" s="106"/>
      <c r="MV576" s="106"/>
      <c r="MW576" s="106"/>
      <c r="MX576" s="106"/>
      <c r="MY576" s="106"/>
      <c r="MZ576" s="106"/>
      <c r="NA576" s="106"/>
      <c r="NB576" s="106"/>
      <c r="NC576" s="106"/>
      <c r="ND576" s="106"/>
      <c r="NE576" s="106"/>
      <c r="NF576" s="106"/>
      <c r="NG576" s="106"/>
      <c r="NH576" s="106"/>
      <c r="NI576" s="106"/>
      <c r="NJ576" s="106"/>
      <c r="NK576" s="106"/>
      <c r="NL576" s="106"/>
      <c r="NM576" s="106"/>
      <c r="NN576" s="106"/>
      <c r="NO576" s="106"/>
      <c r="NP576" s="106"/>
      <c r="NQ576" s="106"/>
      <c r="NR576" s="106"/>
      <c r="NS576" s="106"/>
      <c r="NT576" s="106"/>
      <c r="NU576" s="106"/>
      <c r="NV576" s="106"/>
      <c r="NW576" s="106"/>
      <c r="NX576" s="106"/>
      <c r="NY576" s="106"/>
      <c r="NZ576" s="106"/>
      <c r="OA576" s="106"/>
      <c r="OB576" s="106"/>
      <c r="OC576" s="106"/>
      <c r="OD576" s="106"/>
      <c r="OE576" s="106"/>
      <c r="OF576" s="106"/>
      <c r="OG576" s="106"/>
      <c r="OH576" s="106"/>
      <c r="OI576" s="106"/>
      <c r="OJ576" s="106"/>
      <c r="OK576" s="106"/>
      <c r="OL576" s="106"/>
      <c r="OM576" s="106"/>
      <c r="ON576" s="106"/>
      <c r="OO576" s="106"/>
      <c r="OP576" s="106"/>
      <c r="OQ576" s="106"/>
      <c r="OR576" s="106"/>
      <c r="OS576" s="106"/>
      <c r="OT576" s="106"/>
      <c r="OU576" s="106"/>
      <c r="OV576" s="106"/>
      <c r="OW576" s="106"/>
      <c r="OX576" s="106"/>
      <c r="OY576" s="106"/>
      <c r="OZ576" s="106"/>
      <c r="PA576" s="106"/>
      <c r="PB576" s="106"/>
      <c r="PC576" s="106"/>
      <c r="PD576" s="106"/>
      <c r="PE576" s="106"/>
      <c r="PF576" s="106"/>
      <c r="PG576" s="106"/>
      <c r="PH576" s="106"/>
      <c r="PI576" s="106"/>
      <c r="PJ576" s="106"/>
      <c r="PK576" s="106"/>
      <c r="PL576" s="106"/>
      <c r="PM576" s="106"/>
      <c r="PN576" s="106"/>
      <c r="PO576" s="106"/>
      <c r="PP576" s="106"/>
      <c r="PQ576" s="106"/>
      <c r="PR576" s="106"/>
      <c r="PS576" s="106"/>
      <c r="PT576" s="106"/>
      <c r="PU576" s="106"/>
      <c r="PV576" s="106"/>
      <c r="PW576" s="106"/>
      <c r="PX576" s="106"/>
      <c r="PY576" s="106"/>
      <c r="PZ576" s="106"/>
      <c r="QA576" s="106"/>
      <c r="QB576" s="106"/>
      <c r="QC576" s="106"/>
      <c r="QD576" s="106"/>
      <c r="QE576" s="106"/>
      <c r="QF576" s="106"/>
      <c r="QG576" s="106"/>
      <c r="QH576" s="106"/>
      <c r="QI576" s="106"/>
      <c r="QJ576" s="106"/>
      <c r="QK576" s="106"/>
      <c r="QL576" s="106"/>
      <c r="QM576" s="106"/>
      <c r="QN576" s="106"/>
      <c r="QO576" s="106"/>
      <c r="QP576" s="106"/>
      <c r="QQ576" s="106"/>
      <c r="QR576" s="106"/>
      <c r="QS576" s="106"/>
      <c r="QT576" s="106"/>
      <c r="QU576" s="106"/>
      <c r="QV576" s="106"/>
      <c r="QW576" s="106"/>
      <c r="QX576" s="106"/>
      <c r="QY576" s="106"/>
      <c r="QZ576" s="106"/>
      <c r="RA576" s="106"/>
      <c r="RB576" s="106"/>
      <c r="RC576" s="106"/>
      <c r="RD576" s="106"/>
      <c r="RE576" s="106"/>
      <c r="RF576" s="106"/>
      <c r="RG576" s="106"/>
      <c r="RH576" s="106"/>
      <c r="RI576" s="106"/>
      <c r="RJ576" s="106"/>
      <c r="RK576" s="106"/>
      <c r="RL576" s="106"/>
      <c r="RM576" s="106"/>
      <c r="RN576" s="106"/>
      <c r="RO576" s="106"/>
      <c r="RP576" s="106"/>
      <c r="RQ576" s="106"/>
      <c r="RR576" s="106"/>
    </row>
    <row r="577" spans="1:486" x14ac:dyDescent="0.3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14"/>
      <c r="Q577" s="114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06"/>
      <c r="EZ577" s="106"/>
      <c r="FA577" s="106"/>
      <c r="FB577" s="106"/>
      <c r="FC577" s="106"/>
      <c r="FD577" s="106"/>
      <c r="FE577" s="106"/>
      <c r="FF577" s="106"/>
      <c r="FG577" s="106"/>
      <c r="FH577" s="106"/>
      <c r="FI577" s="106"/>
      <c r="FJ577" s="106"/>
      <c r="FK577" s="106"/>
      <c r="FL577" s="106"/>
      <c r="FM577" s="106"/>
      <c r="FN577" s="106"/>
      <c r="FO577" s="106"/>
      <c r="FP577" s="106"/>
      <c r="FQ577" s="106"/>
      <c r="FR577" s="106"/>
      <c r="FS577" s="106"/>
      <c r="FT577" s="106"/>
      <c r="FU577" s="106"/>
      <c r="FV577" s="106"/>
      <c r="FW577" s="106"/>
      <c r="FX577" s="106"/>
      <c r="FY577" s="106"/>
      <c r="FZ577" s="106"/>
      <c r="GA577" s="106"/>
      <c r="GB577" s="106"/>
      <c r="GC577" s="106"/>
      <c r="GD577" s="106"/>
      <c r="GE577" s="106"/>
      <c r="GF577" s="106"/>
      <c r="GG577" s="106"/>
      <c r="GH577" s="106"/>
      <c r="GI577" s="106"/>
      <c r="GJ577" s="106"/>
      <c r="GK577" s="106"/>
      <c r="GL577" s="106"/>
      <c r="GM577" s="106"/>
      <c r="GN577" s="106"/>
      <c r="GO577" s="106"/>
      <c r="GP577" s="106"/>
      <c r="GQ577" s="106"/>
      <c r="GR577" s="106"/>
      <c r="GS577" s="106"/>
      <c r="GT577" s="106"/>
      <c r="GU577" s="106"/>
      <c r="GV577" s="106"/>
      <c r="GW577" s="106"/>
      <c r="GX577" s="106"/>
      <c r="GY577" s="106"/>
      <c r="GZ577" s="106"/>
      <c r="HA577" s="106"/>
      <c r="HB577" s="106"/>
      <c r="HC577" s="106"/>
      <c r="HD577" s="106"/>
      <c r="HE577" s="106"/>
      <c r="HF577" s="106"/>
      <c r="HG577" s="106"/>
      <c r="HH577" s="106"/>
      <c r="HI577" s="106"/>
      <c r="HJ577" s="106"/>
      <c r="HK577" s="106"/>
      <c r="HL577" s="106"/>
      <c r="HM577" s="106"/>
      <c r="HN577" s="106"/>
      <c r="HO577" s="106"/>
      <c r="HP577" s="106"/>
      <c r="HQ577" s="106"/>
      <c r="HR577" s="106"/>
      <c r="HS577" s="106"/>
      <c r="HT577" s="106"/>
      <c r="HU577" s="106"/>
      <c r="HV577" s="106"/>
      <c r="HW577" s="106"/>
      <c r="HX577" s="106"/>
      <c r="HY577" s="106"/>
      <c r="HZ577" s="106"/>
      <c r="IA577" s="106"/>
      <c r="IB577" s="106"/>
      <c r="IC577" s="106"/>
      <c r="ID577" s="106"/>
      <c r="IE577" s="106"/>
      <c r="IF577" s="106"/>
      <c r="IG577" s="106"/>
      <c r="IH577" s="106"/>
      <c r="II577" s="106"/>
      <c r="IJ577" s="106"/>
      <c r="IK577" s="106"/>
      <c r="IL577" s="106"/>
      <c r="IM577" s="106"/>
      <c r="IN577" s="106"/>
      <c r="IO577" s="106"/>
      <c r="IP577" s="106"/>
      <c r="IQ577" s="106"/>
      <c r="IR577" s="106"/>
      <c r="IS577" s="106"/>
      <c r="IT577" s="106"/>
      <c r="IU577" s="106"/>
      <c r="IV577" s="106"/>
      <c r="IW577" s="106"/>
      <c r="IX577" s="106"/>
      <c r="IY577" s="106"/>
      <c r="IZ577" s="106"/>
      <c r="JA577" s="106"/>
      <c r="JB577" s="106"/>
      <c r="JC577" s="106"/>
      <c r="JD577" s="106"/>
      <c r="JE577" s="106"/>
      <c r="JF577" s="106"/>
      <c r="JG577" s="106"/>
      <c r="JH577" s="106"/>
      <c r="JI577" s="106"/>
      <c r="JJ577" s="106"/>
      <c r="JK577" s="106"/>
      <c r="JL577" s="106"/>
      <c r="JM577" s="106"/>
      <c r="JN577" s="106"/>
      <c r="JO577" s="106"/>
      <c r="JP577" s="106"/>
      <c r="JQ577" s="106"/>
      <c r="JR577" s="106"/>
      <c r="JS577" s="106"/>
      <c r="JT577" s="106"/>
      <c r="JU577" s="106"/>
      <c r="JV577" s="106"/>
      <c r="JW577" s="106"/>
      <c r="JX577" s="106"/>
      <c r="JY577" s="106"/>
      <c r="JZ577" s="106"/>
      <c r="KA577" s="106"/>
      <c r="KB577" s="106"/>
      <c r="KC577" s="106"/>
      <c r="KD577" s="106"/>
      <c r="KE577" s="106"/>
      <c r="KF577" s="106"/>
      <c r="KG577" s="106"/>
      <c r="KH577" s="106"/>
      <c r="KI577" s="106"/>
      <c r="KJ577" s="106"/>
      <c r="KK577" s="106"/>
      <c r="KL577" s="106"/>
      <c r="KM577" s="106"/>
      <c r="KN577" s="106"/>
      <c r="KO577" s="106"/>
      <c r="KP577" s="106"/>
      <c r="KQ577" s="106"/>
      <c r="KR577" s="106"/>
      <c r="KS577" s="106"/>
      <c r="KT577" s="106"/>
      <c r="KU577" s="106"/>
      <c r="KV577" s="106"/>
      <c r="KW577" s="106"/>
      <c r="KX577" s="106"/>
      <c r="KY577" s="106"/>
      <c r="KZ577" s="106"/>
      <c r="LA577" s="106"/>
      <c r="LB577" s="106"/>
      <c r="LC577" s="106"/>
      <c r="LD577" s="106"/>
      <c r="LE577" s="106"/>
      <c r="LF577" s="106"/>
      <c r="LG577" s="106"/>
      <c r="LH577" s="106"/>
      <c r="LI577" s="106"/>
      <c r="LJ577" s="106"/>
      <c r="LK577" s="106"/>
      <c r="LL577" s="106"/>
      <c r="LM577" s="106"/>
      <c r="LN577" s="106"/>
      <c r="LO577" s="106"/>
      <c r="LP577" s="106"/>
      <c r="LQ577" s="106"/>
      <c r="LR577" s="106"/>
      <c r="LS577" s="106"/>
      <c r="LT577" s="106"/>
      <c r="LU577" s="106"/>
      <c r="LV577" s="106"/>
      <c r="LW577" s="106"/>
      <c r="LX577" s="106"/>
      <c r="LY577" s="106"/>
      <c r="LZ577" s="106"/>
      <c r="MA577" s="106"/>
      <c r="MB577" s="106"/>
      <c r="MC577" s="106"/>
      <c r="MD577" s="106"/>
      <c r="ME577" s="106"/>
      <c r="MF577" s="106"/>
      <c r="MG577" s="106"/>
      <c r="MH577" s="106"/>
      <c r="MI577" s="106"/>
      <c r="MJ577" s="106"/>
      <c r="MK577" s="106"/>
      <c r="ML577" s="106"/>
      <c r="MM577" s="106"/>
      <c r="MN577" s="106"/>
      <c r="MO577" s="106"/>
      <c r="MP577" s="106"/>
      <c r="MQ577" s="106"/>
      <c r="MR577" s="106"/>
      <c r="MS577" s="106"/>
      <c r="MT577" s="106"/>
      <c r="MU577" s="106"/>
      <c r="MV577" s="106"/>
      <c r="MW577" s="106"/>
      <c r="MX577" s="106"/>
      <c r="MY577" s="106"/>
      <c r="MZ577" s="106"/>
      <c r="NA577" s="106"/>
      <c r="NB577" s="106"/>
      <c r="NC577" s="106"/>
      <c r="ND577" s="106"/>
      <c r="NE577" s="106"/>
      <c r="NF577" s="106"/>
      <c r="NG577" s="106"/>
      <c r="NH577" s="106"/>
      <c r="NI577" s="106"/>
      <c r="NJ577" s="106"/>
      <c r="NK577" s="106"/>
      <c r="NL577" s="106"/>
      <c r="NM577" s="106"/>
      <c r="NN577" s="106"/>
      <c r="NO577" s="106"/>
      <c r="NP577" s="106"/>
      <c r="NQ577" s="106"/>
      <c r="NR577" s="106"/>
      <c r="NS577" s="106"/>
      <c r="NT577" s="106"/>
      <c r="NU577" s="106"/>
      <c r="NV577" s="106"/>
      <c r="NW577" s="106"/>
      <c r="NX577" s="106"/>
      <c r="NY577" s="106"/>
      <c r="NZ577" s="106"/>
      <c r="OA577" s="106"/>
      <c r="OB577" s="106"/>
      <c r="OC577" s="106"/>
      <c r="OD577" s="106"/>
      <c r="OE577" s="106"/>
      <c r="OF577" s="106"/>
      <c r="OG577" s="106"/>
      <c r="OH577" s="106"/>
      <c r="OI577" s="106"/>
      <c r="OJ577" s="106"/>
      <c r="OK577" s="106"/>
      <c r="OL577" s="106"/>
      <c r="OM577" s="106"/>
      <c r="ON577" s="106"/>
      <c r="OO577" s="106"/>
      <c r="OP577" s="106"/>
      <c r="OQ577" s="106"/>
      <c r="OR577" s="106"/>
      <c r="OS577" s="106"/>
      <c r="OT577" s="106"/>
      <c r="OU577" s="106"/>
      <c r="OV577" s="106"/>
      <c r="OW577" s="106"/>
      <c r="OX577" s="106"/>
      <c r="OY577" s="106"/>
      <c r="OZ577" s="106"/>
      <c r="PA577" s="106"/>
      <c r="PB577" s="106"/>
      <c r="PC577" s="106"/>
      <c r="PD577" s="106"/>
      <c r="PE577" s="106"/>
      <c r="PF577" s="106"/>
      <c r="PG577" s="106"/>
      <c r="PH577" s="106"/>
      <c r="PI577" s="106"/>
      <c r="PJ577" s="106"/>
      <c r="PK577" s="106"/>
      <c r="PL577" s="106"/>
      <c r="PM577" s="106"/>
      <c r="PN577" s="106"/>
      <c r="PO577" s="106"/>
      <c r="PP577" s="106"/>
      <c r="PQ577" s="106"/>
      <c r="PR577" s="106"/>
      <c r="PS577" s="106"/>
      <c r="PT577" s="106"/>
      <c r="PU577" s="106"/>
      <c r="PV577" s="106"/>
      <c r="PW577" s="106"/>
      <c r="PX577" s="106"/>
      <c r="PY577" s="106"/>
      <c r="PZ577" s="106"/>
      <c r="QA577" s="106"/>
      <c r="QB577" s="106"/>
      <c r="QC577" s="106"/>
      <c r="QD577" s="106"/>
      <c r="QE577" s="106"/>
      <c r="QF577" s="106"/>
      <c r="QG577" s="106"/>
      <c r="QH577" s="106"/>
      <c r="QI577" s="106"/>
      <c r="QJ577" s="106"/>
      <c r="QK577" s="106"/>
      <c r="QL577" s="106"/>
      <c r="QM577" s="106"/>
      <c r="QN577" s="106"/>
      <c r="QO577" s="106"/>
      <c r="QP577" s="106"/>
      <c r="QQ577" s="106"/>
      <c r="QR577" s="106"/>
      <c r="QS577" s="106"/>
      <c r="QT577" s="106"/>
      <c r="QU577" s="106"/>
      <c r="QV577" s="106"/>
      <c r="QW577" s="106"/>
      <c r="QX577" s="106"/>
      <c r="QY577" s="106"/>
      <c r="QZ577" s="106"/>
      <c r="RA577" s="106"/>
      <c r="RB577" s="106"/>
      <c r="RC577" s="106"/>
      <c r="RD577" s="106"/>
      <c r="RE577" s="106"/>
      <c r="RF577" s="106"/>
      <c r="RG577" s="106"/>
      <c r="RH577" s="106"/>
      <c r="RI577" s="106"/>
      <c r="RJ577" s="106"/>
      <c r="RK577" s="106"/>
      <c r="RL577" s="106"/>
      <c r="RM577" s="106"/>
      <c r="RN577" s="106"/>
      <c r="RO577" s="106"/>
      <c r="RP577" s="106"/>
      <c r="RQ577" s="106"/>
      <c r="RR577" s="106"/>
    </row>
    <row r="578" spans="1:486" x14ac:dyDescent="0.3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14"/>
      <c r="Q578" s="114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06"/>
      <c r="EZ578" s="106"/>
      <c r="FA578" s="106"/>
      <c r="FB578" s="106"/>
      <c r="FC578" s="106"/>
      <c r="FD578" s="106"/>
      <c r="FE578" s="106"/>
      <c r="FF578" s="106"/>
      <c r="FG578" s="106"/>
      <c r="FH578" s="106"/>
      <c r="FI578" s="106"/>
      <c r="FJ578" s="106"/>
      <c r="FK578" s="106"/>
      <c r="FL578" s="106"/>
      <c r="FM578" s="106"/>
      <c r="FN578" s="106"/>
      <c r="FO578" s="106"/>
      <c r="FP578" s="106"/>
      <c r="FQ578" s="106"/>
      <c r="FR578" s="106"/>
      <c r="FS578" s="106"/>
      <c r="FT578" s="106"/>
      <c r="FU578" s="106"/>
      <c r="FV578" s="106"/>
      <c r="FW578" s="106"/>
      <c r="FX578" s="106"/>
      <c r="FY578" s="106"/>
      <c r="FZ578" s="106"/>
      <c r="GA578" s="106"/>
      <c r="GB578" s="106"/>
      <c r="GC578" s="106"/>
      <c r="GD578" s="106"/>
      <c r="GE578" s="106"/>
      <c r="GF578" s="106"/>
      <c r="GG578" s="106"/>
      <c r="GH578" s="106"/>
      <c r="GI578" s="106"/>
      <c r="GJ578" s="106"/>
      <c r="GK578" s="106"/>
      <c r="GL578" s="106"/>
      <c r="GM578" s="106"/>
      <c r="GN578" s="106"/>
      <c r="GO578" s="106"/>
      <c r="GP578" s="106"/>
      <c r="GQ578" s="106"/>
      <c r="GR578" s="106"/>
      <c r="GS578" s="106"/>
      <c r="GT578" s="106"/>
      <c r="GU578" s="106"/>
      <c r="GV578" s="106"/>
      <c r="GW578" s="106"/>
      <c r="GX578" s="106"/>
      <c r="GY578" s="106"/>
      <c r="GZ578" s="106"/>
      <c r="HA578" s="106"/>
      <c r="HB578" s="106"/>
      <c r="HC578" s="106"/>
      <c r="HD578" s="106"/>
      <c r="HE578" s="106"/>
      <c r="HF578" s="106"/>
      <c r="HG578" s="106"/>
      <c r="HH578" s="106"/>
      <c r="HI578" s="106"/>
      <c r="HJ578" s="106"/>
      <c r="HK578" s="106"/>
      <c r="HL578" s="106"/>
      <c r="HM578" s="106"/>
      <c r="HN578" s="106"/>
      <c r="HO578" s="106"/>
      <c r="HP578" s="106"/>
      <c r="HQ578" s="106"/>
      <c r="HR578" s="106"/>
      <c r="HS578" s="106"/>
      <c r="HT578" s="106"/>
      <c r="HU578" s="106"/>
      <c r="HV578" s="106"/>
      <c r="HW578" s="106"/>
      <c r="HX578" s="106"/>
      <c r="HY578" s="106"/>
      <c r="HZ578" s="106"/>
      <c r="IA578" s="106"/>
      <c r="IB578" s="106"/>
      <c r="IC578" s="106"/>
      <c r="ID578" s="106"/>
      <c r="IE578" s="106"/>
      <c r="IF578" s="106"/>
      <c r="IG578" s="106"/>
      <c r="IH578" s="106"/>
      <c r="II578" s="106"/>
      <c r="IJ578" s="106"/>
      <c r="IK578" s="106"/>
      <c r="IL578" s="106"/>
      <c r="IM578" s="106"/>
      <c r="IN578" s="106"/>
      <c r="IO578" s="106"/>
      <c r="IP578" s="106"/>
      <c r="IQ578" s="106"/>
      <c r="IR578" s="106"/>
      <c r="IS578" s="106"/>
      <c r="IT578" s="106"/>
      <c r="IU578" s="106"/>
      <c r="IV578" s="106"/>
      <c r="IW578" s="106"/>
      <c r="IX578" s="106"/>
      <c r="IY578" s="106"/>
      <c r="IZ578" s="106"/>
      <c r="JA578" s="106"/>
      <c r="JB578" s="106"/>
      <c r="JC578" s="106"/>
      <c r="JD578" s="106"/>
      <c r="JE578" s="106"/>
      <c r="JF578" s="106"/>
      <c r="JG578" s="106"/>
      <c r="JH578" s="106"/>
      <c r="JI578" s="106"/>
      <c r="JJ578" s="106"/>
      <c r="JK578" s="106"/>
      <c r="JL578" s="106"/>
      <c r="JM578" s="106"/>
      <c r="JN578" s="106"/>
      <c r="JO578" s="106"/>
      <c r="JP578" s="106"/>
      <c r="JQ578" s="106"/>
      <c r="JR578" s="106"/>
      <c r="JS578" s="106"/>
      <c r="JT578" s="106"/>
      <c r="JU578" s="106"/>
      <c r="JV578" s="106"/>
      <c r="JW578" s="106"/>
      <c r="JX578" s="106"/>
      <c r="JY578" s="106"/>
      <c r="JZ578" s="106"/>
      <c r="KA578" s="106"/>
      <c r="KB578" s="106"/>
      <c r="KC578" s="106"/>
      <c r="KD578" s="106"/>
      <c r="KE578" s="106"/>
      <c r="KF578" s="106"/>
      <c r="KG578" s="106"/>
      <c r="KH578" s="106"/>
      <c r="KI578" s="106"/>
      <c r="KJ578" s="106"/>
      <c r="KK578" s="106"/>
      <c r="KL578" s="106"/>
      <c r="KM578" s="106"/>
      <c r="KN578" s="106"/>
      <c r="KO578" s="106"/>
      <c r="KP578" s="106"/>
      <c r="KQ578" s="106"/>
      <c r="KR578" s="106"/>
      <c r="KS578" s="106"/>
      <c r="KT578" s="106"/>
      <c r="KU578" s="106"/>
      <c r="KV578" s="106"/>
      <c r="KW578" s="106"/>
      <c r="KX578" s="106"/>
      <c r="KY578" s="106"/>
      <c r="KZ578" s="106"/>
      <c r="LA578" s="106"/>
      <c r="LB578" s="106"/>
      <c r="LC578" s="106"/>
      <c r="LD578" s="106"/>
      <c r="LE578" s="106"/>
      <c r="LF578" s="106"/>
      <c r="LG578" s="106"/>
      <c r="LH578" s="106"/>
      <c r="LI578" s="106"/>
      <c r="LJ578" s="106"/>
      <c r="LK578" s="106"/>
      <c r="LL578" s="106"/>
      <c r="LM578" s="106"/>
      <c r="LN578" s="106"/>
      <c r="LO578" s="106"/>
      <c r="LP578" s="106"/>
      <c r="LQ578" s="106"/>
      <c r="LR578" s="106"/>
      <c r="LS578" s="106"/>
      <c r="LT578" s="106"/>
      <c r="LU578" s="106"/>
      <c r="LV578" s="106"/>
      <c r="LW578" s="106"/>
      <c r="LX578" s="106"/>
      <c r="LY578" s="106"/>
      <c r="LZ578" s="106"/>
      <c r="MA578" s="106"/>
      <c r="MB578" s="106"/>
      <c r="MC578" s="106"/>
      <c r="MD578" s="106"/>
      <c r="ME578" s="106"/>
      <c r="MF578" s="106"/>
      <c r="MG578" s="106"/>
      <c r="MH578" s="106"/>
      <c r="MI578" s="106"/>
      <c r="MJ578" s="106"/>
      <c r="MK578" s="106"/>
      <c r="ML578" s="106"/>
      <c r="MM578" s="106"/>
      <c r="MN578" s="106"/>
      <c r="MO578" s="106"/>
      <c r="MP578" s="106"/>
      <c r="MQ578" s="106"/>
      <c r="MR578" s="106"/>
      <c r="MS578" s="106"/>
      <c r="MT578" s="106"/>
      <c r="MU578" s="106"/>
      <c r="MV578" s="106"/>
      <c r="MW578" s="106"/>
      <c r="MX578" s="106"/>
      <c r="MY578" s="106"/>
      <c r="MZ578" s="106"/>
      <c r="NA578" s="106"/>
      <c r="NB578" s="106"/>
      <c r="NC578" s="106"/>
      <c r="ND578" s="106"/>
      <c r="NE578" s="106"/>
      <c r="NF578" s="106"/>
      <c r="NG578" s="106"/>
      <c r="NH578" s="106"/>
      <c r="NI578" s="106"/>
      <c r="NJ578" s="106"/>
      <c r="NK578" s="106"/>
      <c r="NL578" s="106"/>
      <c r="NM578" s="106"/>
      <c r="NN578" s="106"/>
      <c r="NO578" s="106"/>
      <c r="NP578" s="106"/>
      <c r="NQ578" s="106"/>
      <c r="NR578" s="106"/>
      <c r="NS578" s="106"/>
      <c r="NT578" s="106"/>
      <c r="NU578" s="106"/>
      <c r="NV578" s="106"/>
      <c r="NW578" s="106"/>
      <c r="NX578" s="106"/>
      <c r="NY578" s="106"/>
      <c r="NZ578" s="106"/>
      <c r="OA578" s="106"/>
      <c r="OB578" s="106"/>
      <c r="OC578" s="106"/>
      <c r="OD578" s="106"/>
      <c r="OE578" s="106"/>
      <c r="OF578" s="106"/>
      <c r="OG578" s="106"/>
      <c r="OH578" s="106"/>
      <c r="OI578" s="106"/>
      <c r="OJ578" s="106"/>
      <c r="OK578" s="106"/>
      <c r="OL578" s="106"/>
      <c r="OM578" s="106"/>
      <c r="ON578" s="106"/>
      <c r="OO578" s="106"/>
      <c r="OP578" s="106"/>
      <c r="OQ578" s="106"/>
      <c r="OR578" s="106"/>
      <c r="OS578" s="106"/>
      <c r="OT578" s="106"/>
      <c r="OU578" s="106"/>
      <c r="OV578" s="106"/>
      <c r="OW578" s="106"/>
      <c r="OX578" s="106"/>
      <c r="OY578" s="106"/>
      <c r="OZ578" s="106"/>
      <c r="PA578" s="106"/>
      <c r="PB578" s="106"/>
      <c r="PC578" s="106"/>
      <c r="PD578" s="106"/>
      <c r="PE578" s="106"/>
      <c r="PF578" s="106"/>
      <c r="PG578" s="106"/>
      <c r="PH578" s="106"/>
      <c r="PI578" s="106"/>
      <c r="PJ578" s="106"/>
      <c r="PK578" s="106"/>
      <c r="PL578" s="106"/>
      <c r="PM578" s="106"/>
      <c r="PN578" s="106"/>
      <c r="PO578" s="106"/>
      <c r="PP578" s="106"/>
      <c r="PQ578" s="106"/>
      <c r="PR578" s="106"/>
      <c r="PS578" s="106"/>
      <c r="PT578" s="106"/>
      <c r="PU578" s="106"/>
      <c r="PV578" s="106"/>
      <c r="PW578" s="106"/>
      <c r="PX578" s="106"/>
      <c r="PY578" s="106"/>
      <c r="PZ578" s="106"/>
      <c r="QA578" s="106"/>
      <c r="QB578" s="106"/>
      <c r="QC578" s="106"/>
      <c r="QD578" s="106"/>
      <c r="QE578" s="106"/>
      <c r="QF578" s="106"/>
      <c r="QG578" s="106"/>
      <c r="QH578" s="106"/>
      <c r="QI578" s="106"/>
      <c r="QJ578" s="106"/>
      <c r="QK578" s="106"/>
      <c r="QL578" s="106"/>
      <c r="QM578" s="106"/>
      <c r="QN578" s="106"/>
      <c r="QO578" s="106"/>
      <c r="QP578" s="106"/>
      <c r="QQ578" s="106"/>
      <c r="QR578" s="106"/>
      <c r="QS578" s="106"/>
      <c r="QT578" s="106"/>
      <c r="QU578" s="106"/>
      <c r="QV578" s="106"/>
      <c r="QW578" s="106"/>
      <c r="QX578" s="106"/>
      <c r="QY578" s="106"/>
      <c r="QZ578" s="106"/>
      <c r="RA578" s="106"/>
      <c r="RB578" s="106"/>
      <c r="RC578" s="106"/>
      <c r="RD578" s="106"/>
      <c r="RE578" s="106"/>
      <c r="RF578" s="106"/>
      <c r="RG578" s="106"/>
      <c r="RH578" s="106"/>
      <c r="RI578" s="106"/>
      <c r="RJ578" s="106"/>
      <c r="RK578" s="106"/>
      <c r="RL578" s="106"/>
      <c r="RM578" s="106"/>
      <c r="RN578" s="106"/>
      <c r="RO578" s="106"/>
      <c r="RP578" s="106"/>
      <c r="RQ578" s="106"/>
      <c r="RR578" s="106"/>
    </row>
    <row r="579" spans="1:486" x14ac:dyDescent="0.3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14"/>
      <c r="Q579" s="114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06"/>
      <c r="EZ579" s="106"/>
      <c r="FA579" s="106"/>
      <c r="FB579" s="106"/>
      <c r="FC579" s="106"/>
      <c r="FD579" s="106"/>
      <c r="FE579" s="106"/>
      <c r="FF579" s="106"/>
      <c r="FG579" s="106"/>
      <c r="FH579" s="106"/>
      <c r="FI579" s="106"/>
      <c r="FJ579" s="106"/>
      <c r="FK579" s="106"/>
      <c r="FL579" s="106"/>
      <c r="FM579" s="106"/>
      <c r="FN579" s="106"/>
      <c r="FO579" s="106"/>
      <c r="FP579" s="106"/>
      <c r="FQ579" s="106"/>
      <c r="FR579" s="106"/>
      <c r="FS579" s="106"/>
      <c r="FT579" s="106"/>
      <c r="FU579" s="106"/>
      <c r="FV579" s="106"/>
      <c r="FW579" s="106"/>
      <c r="FX579" s="106"/>
      <c r="FY579" s="106"/>
      <c r="FZ579" s="106"/>
      <c r="GA579" s="106"/>
      <c r="GB579" s="106"/>
      <c r="GC579" s="106"/>
      <c r="GD579" s="106"/>
      <c r="GE579" s="106"/>
      <c r="GF579" s="106"/>
      <c r="GG579" s="106"/>
      <c r="GH579" s="106"/>
      <c r="GI579" s="106"/>
      <c r="GJ579" s="106"/>
      <c r="GK579" s="106"/>
      <c r="GL579" s="106"/>
      <c r="GM579" s="106"/>
      <c r="GN579" s="106"/>
      <c r="GO579" s="106"/>
      <c r="GP579" s="106"/>
      <c r="GQ579" s="106"/>
      <c r="GR579" s="106"/>
      <c r="GS579" s="106"/>
      <c r="GT579" s="106"/>
      <c r="GU579" s="106"/>
      <c r="GV579" s="106"/>
      <c r="GW579" s="106"/>
      <c r="GX579" s="106"/>
      <c r="GY579" s="106"/>
      <c r="GZ579" s="106"/>
      <c r="HA579" s="106"/>
      <c r="HB579" s="106"/>
      <c r="HC579" s="106"/>
      <c r="HD579" s="106"/>
      <c r="HE579" s="106"/>
      <c r="HF579" s="106"/>
      <c r="HG579" s="106"/>
      <c r="HH579" s="106"/>
      <c r="HI579" s="106"/>
      <c r="HJ579" s="106"/>
      <c r="HK579" s="106"/>
      <c r="HL579" s="106"/>
      <c r="HM579" s="106"/>
      <c r="HN579" s="106"/>
      <c r="HO579" s="106"/>
      <c r="HP579" s="106"/>
      <c r="HQ579" s="106"/>
      <c r="HR579" s="106"/>
      <c r="HS579" s="106"/>
      <c r="HT579" s="106"/>
      <c r="HU579" s="106"/>
      <c r="HV579" s="106"/>
      <c r="HW579" s="106"/>
      <c r="HX579" s="106"/>
      <c r="HY579" s="106"/>
      <c r="HZ579" s="106"/>
      <c r="IA579" s="106"/>
      <c r="IB579" s="106"/>
      <c r="IC579" s="106"/>
      <c r="ID579" s="106"/>
      <c r="IE579" s="106"/>
      <c r="IF579" s="106"/>
      <c r="IG579" s="106"/>
      <c r="IH579" s="106"/>
      <c r="II579" s="106"/>
      <c r="IJ579" s="106"/>
      <c r="IK579" s="106"/>
      <c r="IL579" s="106"/>
      <c r="IM579" s="106"/>
      <c r="IN579" s="106"/>
      <c r="IO579" s="106"/>
      <c r="IP579" s="106"/>
      <c r="IQ579" s="106"/>
      <c r="IR579" s="106"/>
      <c r="IS579" s="106"/>
      <c r="IT579" s="106"/>
      <c r="IU579" s="106"/>
      <c r="IV579" s="106"/>
      <c r="IW579" s="106"/>
      <c r="IX579" s="106"/>
      <c r="IY579" s="106"/>
      <c r="IZ579" s="106"/>
      <c r="JA579" s="106"/>
      <c r="JB579" s="106"/>
      <c r="JC579" s="106"/>
      <c r="JD579" s="106"/>
      <c r="JE579" s="106"/>
      <c r="JF579" s="106"/>
      <c r="JG579" s="106"/>
      <c r="JH579" s="106"/>
      <c r="JI579" s="106"/>
      <c r="JJ579" s="106"/>
      <c r="JK579" s="106"/>
      <c r="JL579" s="106"/>
      <c r="JM579" s="106"/>
      <c r="JN579" s="106"/>
      <c r="JO579" s="106"/>
      <c r="JP579" s="106"/>
      <c r="JQ579" s="106"/>
      <c r="JR579" s="106"/>
      <c r="JS579" s="106"/>
      <c r="JT579" s="106"/>
      <c r="JU579" s="106"/>
      <c r="JV579" s="106"/>
      <c r="JW579" s="106"/>
      <c r="JX579" s="106"/>
      <c r="JY579" s="106"/>
      <c r="JZ579" s="106"/>
      <c r="KA579" s="106"/>
      <c r="KB579" s="106"/>
      <c r="KC579" s="106"/>
      <c r="KD579" s="106"/>
      <c r="KE579" s="106"/>
      <c r="KF579" s="106"/>
      <c r="KG579" s="106"/>
      <c r="KH579" s="106"/>
      <c r="KI579" s="106"/>
      <c r="KJ579" s="106"/>
      <c r="KK579" s="106"/>
      <c r="KL579" s="106"/>
      <c r="KM579" s="106"/>
      <c r="KN579" s="106"/>
      <c r="KO579" s="106"/>
      <c r="KP579" s="106"/>
      <c r="KQ579" s="106"/>
      <c r="KR579" s="106"/>
      <c r="KS579" s="106"/>
      <c r="KT579" s="106"/>
      <c r="KU579" s="106"/>
      <c r="KV579" s="106"/>
      <c r="KW579" s="106"/>
      <c r="KX579" s="106"/>
      <c r="KY579" s="106"/>
      <c r="KZ579" s="106"/>
      <c r="LA579" s="106"/>
      <c r="LB579" s="106"/>
      <c r="LC579" s="106"/>
      <c r="LD579" s="106"/>
      <c r="LE579" s="106"/>
      <c r="LF579" s="106"/>
      <c r="LG579" s="106"/>
      <c r="LH579" s="106"/>
      <c r="LI579" s="106"/>
      <c r="LJ579" s="106"/>
      <c r="LK579" s="106"/>
      <c r="LL579" s="106"/>
      <c r="LM579" s="106"/>
      <c r="LN579" s="106"/>
      <c r="LO579" s="106"/>
      <c r="LP579" s="106"/>
      <c r="LQ579" s="106"/>
      <c r="LR579" s="106"/>
      <c r="LS579" s="106"/>
      <c r="LT579" s="106"/>
      <c r="LU579" s="106"/>
      <c r="LV579" s="106"/>
      <c r="LW579" s="106"/>
      <c r="LX579" s="106"/>
      <c r="LY579" s="106"/>
      <c r="LZ579" s="106"/>
      <c r="MA579" s="106"/>
      <c r="MB579" s="106"/>
      <c r="MC579" s="106"/>
      <c r="MD579" s="106"/>
      <c r="ME579" s="106"/>
      <c r="MF579" s="106"/>
      <c r="MG579" s="106"/>
      <c r="MH579" s="106"/>
      <c r="MI579" s="106"/>
      <c r="MJ579" s="106"/>
      <c r="MK579" s="106"/>
      <c r="ML579" s="106"/>
      <c r="MM579" s="106"/>
      <c r="MN579" s="106"/>
      <c r="MO579" s="106"/>
      <c r="MP579" s="106"/>
      <c r="MQ579" s="106"/>
      <c r="MR579" s="106"/>
      <c r="MS579" s="106"/>
      <c r="MT579" s="106"/>
      <c r="MU579" s="106"/>
      <c r="MV579" s="106"/>
      <c r="MW579" s="106"/>
      <c r="MX579" s="106"/>
      <c r="MY579" s="106"/>
      <c r="MZ579" s="106"/>
      <c r="NA579" s="106"/>
      <c r="NB579" s="106"/>
      <c r="NC579" s="106"/>
      <c r="ND579" s="106"/>
      <c r="NE579" s="106"/>
      <c r="NF579" s="106"/>
      <c r="NG579" s="106"/>
      <c r="NH579" s="106"/>
      <c r="NI579" s="106"/>
      <c r="NJ579" s="106"/>
      <c r="NK579" s="106"/>
      <c r="NL579" s="106"/>
      <c r="NM579" s="106"/>
      <c r="NN579" s="106"/>
      <c r="NO579" s="106"/>
      <c r="NP579" s="106"/>
      <c r="NQ579" s="106"/>
      <c r="NR579" s="106"/>
      <c r="NS579" s="106"/>
      <c r="NT579" s="106"/>
      <c r="NU579" s="106"/>
      <c r="NV579" s="106"/>
      <c r="NW579" s="106"/>
      <c r="NX579" s="106"/>
      <c r="NY579" s="106"/>
      <c r="NZ579" s="106"/>
      <c r="OA579" s="106"/>
      <c r="OB579" s="106"/>
      <c r="OC579" s="106"/>
      <c r="OD579" s="106"/>
      <c r="OE579" s="106"/>
      <c r="OF579" s="106"/>
      <c r="OG579" s="106"/>
      <c r="OH579" s="106"/>
      <c r="OI579" s="106"/>
      <c r="OJ579" s="106"/>
      <c r="OK579" s="106"/>
      <c r="OL579" s="106"/>
      <c r="OM579" s="106"/>
      <c r="ON579" s="106"/>
      <c r="OO579" s="106"/>
      <c r="OP579" s="106"/>
      <c r="OQ579" s="106"/>
      <c r="OR579" s="106"/>
      <c r="OS579" s="106"/>
      <c r="OT579" s="106"/>
      <c r="OU579" s="106"/>
      <c r="OV579" s="106"/>
      <c r="OW579" s="106"/>
      <c r="OX579" s="106"/>
      <c r="OY579" s="106"/>
      <c r="OZ579" s="106"/>
      <c r="PA579" s="106"/>
      <c r="PB579" s="106"/>
      <c r="PC579" s="106"/>
      <c r="PD579" s="106"/>
      <c r="PE579" s="106"/>
      <c r="PF579" s="106"/>
      <c r="PG579" s="106"/>
      <c r="PH579" s="106"/>
      <c r="PI579" s="106"/>
      <c r="PJ579" s="106"/>
      <c r="PK579" s="106"/>
      <c r="PL579" s="106"/>
      <c r="PM579" s="106"/>
      <c r="PN579" s="106"/>
      <c r="PO579" s="106"/>
      <c r="PP579" s="106"/>
      <c r="PQ579" s="106"/>
      <c r="PR579" s="106"/>
      <c r="PS579" s="106"/>
      <c r="PT579" s="106"/>
      <c r="PU579" s="106"/>
      <c r="PV579" s="106"/>
      <c r="PW579" s="106"/>
      <c r="PX579" s="106"/>
      <c r="PY579" s="106"/>
      <c r="PZ579" s="106"/>
      <c r="QA579" s="106"/>
      <c r="QB579" s="106"/>
      <c r="QC579" s="106"/>
      <c r="QD579" s="106"/>
      <c r="QE579" s="106"/>
      <c r="QF579" s="106"/>
      <c r="QG579" s="106"/>
      <c r="QH579" s="106"/>
      <c r="QI579" s="106"/>
      <c r="QJ579" s="106"/>
      <c r="QK579" s="106"/>
      <c r="QL579" s="106"/>
      <c r="QM579" s="106"/>
      <c r="QN579" s="106"/>
      <c r="QO579" s="106"/>
      <c r="QP579" s="106"/>
      <c r="QQ579" s="106"/>
      <c r="QR579" s="106"/>
      <c r="QS579" s="106"/>
      <c r="QT579" s="106"/>
      <c r="QU579" s="106"/>
      <c r="QV579" s="106"/>
      <c r="QW579" s="106"/>
      <c r="QX579" s="106"/>
      <c r="QY579" s="106"/>
      <c r="QZ579" s="106"/>
      <c r="RA579" s="106"/>
      <c r="RB579" s="106"/>
      <c r="RC579" s="106"/>
      <c r="RD579" s="106"/>
      <c r="RE579" s="106"/>
      <c r="RF579" s="106"/>
      <c r="RG579" s="106"/>
      <c r="RH579" s="106"/>
      <c r="RI579" s="106"/>
      <c r="RJ579" s="106"/>
      <c r="RK579" s="106"/>
      <c r="RL579" s="106"/>
      <c r="RM579" s="106"/>
      <c r="RN579" s="106"/>
      <c r="RO579" s="106"/>
      <c r="RP579" s="106"/>
      <c r="RQ579" s="106"/>
      <c r="RR579" s="106"/>
    </row>
    <row r="580" spans="1:486" x14ac:dyDescent="0.3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14"/>
      <c r="Q580" s="114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06"/>
      <c r="EZ580" s="106"/>
      <c r="FA580" s="106"/>
      <c r="FB580" s="106"/>
      <c r="FC580" s="106"/>
      <c r="FD580" s="106"/>
      <c r="FE580" s="106"/>
      <c r="FF580" s="106"/>
      <c r="FG580" s="106"/>
      <c r="FH580" s="106"/>
      <c r="FI580" s="106"/>
      <c r="FJ580" s="106"/>
      <c r="FK580" s="106"/>
      <c r="FL580" s="106"/>
      <c r="FM580" s="106"/>
      <c r="FN580" s="106"/>
      <c r="FO580" s="106"/>
      <c r="FP580" s="106"/>
      <c r="FQ580" s="106"/>
      <c r="FR580" s="106"/>
      <c r="FS580" s="106"/>
      <c r="FT580" s="106"/>
      <c r="FU580" s="106"/>
      <c r="FV580" s="106"/>
      <c r="FW580" s="106"/>
      <c r="FX580" s="106"/>
      <c r="FY580" s="106"/>
      <c r="FZ580" s="106"/>
      <c r="GA580" s="106"/>
      <c r="GB580" s="106"/>
      <c r="GC580" s="106"/>
      <c r="GD580" s="106"/>
      <c r="GE580" s="106"/>
      <c r="GF580" s="106"/>
      <c r="GG580" s="106"/>
      <c r="GH580" s="106"/>
      <c r="GI580" s="106"/>
      <c r="GJ580" s="106"/>
      <c r="GK580" s="106"/>
      <c r="GL580" s="106"/>
      <c r="GM580" s="106"/>
      <c r="GN580" s="106"/>
      <c r="GO580" s="106"/>
      <c r="GP580" s="106"/>
      <c r="GQ580" s="106"/>
      <c r="GR580" s="106"/>
      <c r="GS580" s="106"/>
      <c r="GT580" s="106"/>
      <c r="GU580" s="106"/>
      <c r="GV580" s="106"/>
      <c r="GW580" s="106"/>
      <c r="GX580" s="106"/>
      <c r="GY580" s="106"/>
      <c r="GZ580" s="106"/>
      <c r="HA580" s="106"/>
      <c r="HB580" s="106"/>
      <c r="HC580" s="106"/>
      <c r="HD580" s="106"/>
      <c r="HE580" s="106"/>
      <c r="HF580" s="106"/>
      <c r="HG580" s="106"/>
      <c r="HH580" s="106"/>
      <c r="HI580" s="106"/>
      <c r="HJ580" s="106"/>
      <c r="HK580" s="106"/>
      <c r="HL580" s="106"/>
      <c r="HM580" s="106"/>
      <c r="HN580" s="106"/>
      <c r="HO580" s="106"/>
      <c r="HP580" s="106"/>
      <c r="HQ580" s="106"/>
      <c r="HR580" s="106"/>
      <c r="HS580" s="106"/>
      <c r="HT580" s="106"/>
      <c r="HU580" s="106"/>
      <c r="HV580" s="106"/>
      <c r="HW580" s="106"/>
      <c r="HX580" s="106"/>
      <c r="HY580" s="106"/>
      <c r="HZ580" s="106"/>
      <c r="IA580" s="106"/>
      <c r="IB580" s="106"/>
      <c r="IC580" s="106"/>
      <c r="ID580" s="106"/>
      <c r="IE580" s="106"/>
      <c r="IF580" s="106"/>
      <c r="IG580" s="106"/>
      <c r="IH580" s="106"/>
      <c r="II580" s="106"/>
      <c r="IJ580" s="106"/>
      <c r="IK580" s="106"/>
      <c r="IL580" s="106"/>
      <c r="IM580" s="106"/>
      <c r="IN580" s="106"/>
      <c r="IO580" s="106"/>
      <c r="IP580" s="106"/>
      <c r="IQ580" s="106"/>
      <c r="IR580" s="106"/>
      <c r="IS580" s="106"/>
      <c r="IT580" s="106"/>
      <c r="IU580" s="106"/>
      <c r="IV580" s="106"/>
      <c r="IW580" s="106"/>
      <c r="IX580" s="106"/>
      <c r="IY580" s="106"/>
      <c r="IZ580" s="106"/>
      <c r="JA580" s="106"/>
      <c r="JB580" s="106"/>
      <c r="JC580" s="106"/>
      <c r="JD580" s="106"/>
      <c r="JE580" s="106"/>
      <c r="JF580" s="106"/>
      <c r="JG580" s="106"/>
      <c r="JH580" s="106"/>
      <c r="JI580" s="106"/>
      <c r="JJ580" s="106"/>
      <c r="JK580" s="106"/>
      <c r="JL580" s="106"/>
      <c r="JM580" s="106"/>
      <c r="JN580" s="106"/>
      <c r="JO580" s="106"/>
      <c r="JP580" s="106"/>
      <c r="JQ580" s="106"/>
      <c r="JR580" s="106"/>
      <c r="JS580" s="106"/>
      <c r="JT580" s="106"/>
      <c r="JU580" s="106"/>
      <c r="JV580" s="106"/>
      <c r="JW580" s="106"/>
      <c r="JX580" s="106"/>
      <c r="JY580" s="106"/>
      <c r="JZ580" s="106"/>
      <c r="KA580" s="106"/>
      <c r="KB580" s="106"/>
      <c r="KC580" s="106"/>
      <c r="KD580" s="106"/>
      <c r="KE580" s="106"/>
      <c r="KF580" s="106"/>
      <c r="KG580" s="106"/>
      <c r="KH580" s="106"/>
      <c r="KI580" s="106"/>
      <c r="KJ580" s="106"/>
      <c r="KK580" s="106"/>
      <c r="KL580" s="106"/>
      <c r="KM580" s="106"/>
      <c r="KN580" s="106"/>
      <c r="KO580" s="106"/>
      <c r="KP580" s="106"/>
      <c r="KQ580" s="106"/>
      <c r="KR580" s="106"/>
      <c r="KS580" s="106"/>
      <c r="KT580" s="106"/>
      <c r="KU580" s="106"/>
      <c r="KV580" s="106"/>
      <c r="KW580" s="106"/>
      <c r="KX580" s="106"/>
      <c r="KY580" s="106"/>
      <c r="KZ580" s="106"/>
      <c r="LA580" s="106"/>
      <c r="LB580" s="106"/>
      <c r="LC580" s="106"/>
      <c r="LD580" s="106"/>
      <c r="LE580" s="106"/>
      <c r="LF580" s="106"/>
      <c r="LG580" s="106"/>
      <c r="LH580" s="106"/>
      <c r="LI580" s="106"/>
      <c r="LJ580" s="106"/>
      <c r="LK580" s="106"/>
      <c r="LL580" s="106"/>
      <c r="LM580" s="106"/>
      <c r="LN580" s="106"/>
      <c r="LO580" s="106"/>
      <c r="LP580" s="106"/>
      <c r="LQ580" s="106"/>
      <c r="LR580" s="106"/>
      <c r="LS580" s="106"/>
      <c r="LT580" s="106"/>
      <c r="LU580" s="106"/>
      <c r="LV580" s="106"/>
      <c r="LW580" s="106"/>
      <c r="LX580" s="106"/>
      <c r="LY580" s="106"/>
      <c r="LZ580" s="106"/>
      <c r="MA580" s="106"/>
      <c r="MB580" s="106"/>
      <c r="MC580" s="106"/>
      <c r="MD580" s="106"/>
      <c r="ME580" s="106"/>
      <c r="MF580" s="106"/>
      <c r="MG580" s="106"/>
      <c r="MH580" s="106"/>
      <c r="MI580" s="106"/>
      <c r="MJ580" s="106"/>
      <c r="MK580" s="106"/>
      <c r="ML580" s="106"/>
      <c r="MM580" s="106"/>
      <c r="MN580" s="106"/>
      <c r="MO580" s="106"/>
      <c r="MP580" s="106"/>
      <c r="MQ580" s="106"/>
      <c r="MR580" s="106"/>
      <c r="MS580" s="106"/>
      <c r="MT580" s="106"/>
      <c r="MU580" s="106"/>
      <c r="MV580" s="106"/>
      <c r="MW580" s="106"/>
      <c r="MX580" s="106"/>
      <c r="MY580" s="106"/>
      <c r="MZ580" s="106"/>
      <c r="NA580" s="106"/>
      <c r="NB580" s="106"/>
      <c r="NC580" s="106"/>
      <c r="ND580" s="106"/>
      <c r="NE580" s="106"/>
      <c r="NF580" s="106"/>
      <c r="NG580" s="106"/>
      <c r="NH580" s="106"/>
      <c r="NI580" s="106"/>
      <c r="NJ580" s="106"/>
      <c r="NK580" s="106"/>
      <c r="NL580" s="106"/>
      <c r="NM580" s="106"/>
      <c r="NN580" s="106"/>
      <c r="NO580" s="106"/>
      <c r="NP580" s="106"/>
      <c r="NQ580" s="106"/>
      <c r="NR580" s="106"/>
      <c r="NS580" s="106"/>
      <c r="NT580" s="106"/>
      <c r="NU580" s="106"/>
      <c r="NV580" s="106"/>
      <c r="NW580" s="106"/>
      <c r="NX580" s="106"/>
      <c r="NY580" s="106"/>
      <c r="NZ580" s="106"/>
      <c r="OA580" s="106"/>
      <c r="OB580" s="106"/>
      <c r="OC580" s="106"/>
      <c r="OD580" s="106"/>
      <c r="OE580" s="106"/>
      <c r="OF580" s="106"/>
      <c r="OG580" s="106"/>
      <c r="OH580" s="106"/>
      <c r="OI580" s="106"/>
      <c r="OJ580" s="106"/>
      <c r="OK580" s="106"/>
      <c r="OL580" s="106"/>
      <c r="OM580" s="106"/>
      <c r="ON580" s="106"/>
      <c r="OO580" s="106"/>
      <c r="OP580" s="106"/>
      <c r="OQ580" s="106"/>
      <c r="OR580" s="106"/>
      <c r="OS580" s="106"/>
      <c r="OT580" s="106"/>
      <c r="OU580" s="106"/>
      <c r="OV580" s="106"/>
      <c r="OW580" s="106"/>
      <c r="OX580" s="106"/>
      <c r="OY580" s="106"/>
      <c r="OZ580" s="106"/>
      <c r="PA580" s="106"/>
      <c r="PB580" s="106"/>
      <c r="PC580" s="106"/>
      <c r="PD580" s="106"/>
      <c r="PE580" s="106"/>
      <c r="PF580" s="106"/>
      <c r="PG580" s="106"/>
      <c r="PH580" s="106"/>
      <c r="PI580" s="106"/>
      <c r="PJ580" s="106"/>
      <c r="PK580" s="106"/>
      <c r="PL580" s="106"/>
      <c r="PM580" s="106"/>
      <c r="PN580" s="106"/>
      <c r="PO580" s="106"/>
      <c r="PP580" s="106"/>
      <c r="PQ580" s="106"/>
      <c r="PR580" s="106"/>
      <c r="PS580" s="106"/>
      <c r="PT580" s="106"/>
      <c r="PU580" s="106"/>
      <c r="PV580" s="106"/>
      <c r="PW580" s="106"/>
      <c r="PX580" s="106"/>
      <c r="PY580" s="106"/>
      <c r="PZ580" s="106"/>
      <c r="QA580" s="106"/>
      <c r="QB580" s="106"/>
      <c r="QC580" s="106"/>
      <c r="QD580" s="106"/>
      <c r="QE580" s="106"/>
      <c r="QF580" s="106"/>
      <c r="QG580" s="106"/>
      <c r="QH580" s="106"/>
      <c r="QI580" s="106"/>
      <c r="QJ580" s="106"/>
      <c r="QK580" s="106"/>
      <c r="QL580" s="106"/>
      <c r="QM580" s="106"/>
      <c r="QN580" s="106"/>
      <c r="QO580" s="106"/>
      <c r="QP580" s="106"/>
      <c r="QQ580" s="106"/>
      <c r="QR580" s="106"/>
      <c r="QS580" s="106"/>
      <c r="QT580" s="106"/>
      <c r="QU580" s="106"/>
      <c r="QV580" s="106"/>
      <c r="QW580" s="106"/>
      <c r="QX580" s="106"/>
      <c r="QY580" s="106"/>
      <c r="QZ580" s="106"/>
      <c r="RA580" s="106"/>
      <c r="RB580" s="106"/>
      <c r="RC580" s="106"/>
      <c r="RD580" s="106"/>
      <c r="RE580" s="106"/>
      <c r="RF580" s="106"/>
      <c r="RG580" s="106"/>
      <c r="RH580" s="106"/>
      <c r="RI580" s="106"/>
      <c r="RJ580" s="106"/>
      <c r="RK580" s="106"/>
      <c r="RL580" s="106"/>
      <c r="RM580" s="106"/>
      <c r="RN580" s="106"/>
      <c r="RO580" s="106"/>
      <c r="RP580" s="106"/>
      <c r="RQ580" s="106"/>
      <c r="RR580" s="106"/>
    </row>
    <row r="581" spans="1:486" x14ac:dyDescent="0.3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14"/>
      <c r="Q581" s="114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06"/>
      <c r="EZ581" s="106"/>
      <c r="FA581" s="106"/>
      <c r="FB581" s="106"/>
      <c r="FC581" s="106"/>
      <c r="FD581" s="106"/>
      <c r="FE581" s="106"/>
      <c r="FF581" s="106"/>
      <c r="FG581" s="106"/>
      <c r="FH581" s="106"/>
      <c r="FI581" s="106"/>
      <c r="FJ581" s="106"/>
      <c r="FK581" s="106"/>
      <c r="FL581" s="106"/>
      <c r="FM581" s="106"/>
      <c r="FN581" s="106"/>
      <c r="FO581" s="106"/>
      <c r="FP581" s="106"/>
      <c r="FQ581" s="106"/>
      <c r="FR581" s="106"/>
      <c r="FS581" s="106"/>
      <c r="FT581" s="106"/>
      <c r="FU581" s="106"/>
      <c r="FV581" s="106"/>
      <c r="FW581" s="106"/>
      <c r="FX581" s="106"/>
      <c r="FY581" s="106"/>
      <c r="FZ581" s="106"/>
      <c r="GA581" s="106"/>
      <c r="GB581" s="106"/>
      <c r="GC581" s="106"/>
      <c r="GD581" s="106"/>
      <c r="GE581" s="106"/>
      <c r="GF581" s="106"/>
      <c r="GG581" s="106"/>
      <c r="GH581" s="106"/>
      <c r="GI581" s="106"/>
      <c r="GJ581" s="106"/>
      <c r="GK581" s="106"/>
      <c r="GL581" s="106"/>
      <c r="GM581" s="106"/>
      <c r="GN581" s="106"/>
      <c r="GO581" s="106"/>
      <c r="GP581" s="106"/>
      <c r="GQ581" s="106"/>
      <c r="GR581" s="106"/>
      <c r="GS581" s="106"/>
      <c r="GT581" s="106"/>
      <c r="GU581" s="106"/>
      <c r="GV581" s="106"/>
      <c r="GW581" s="106"/>
      <c r="GX581" s="106"/>
      <c r="GY581" s="106"/>
      <c r="GZ581" s="106"/>
      <c r="HA581" s="106"/>
      <c r="HB581" s="106"/>
      <c r="HC581" s="106"/>
      <c r="HD581" s="106"/>
      <c r="HE581" s="106"/>
      <c r="HF581" s="106"/>
      <c r="HG581" s="106"/>
      <c r="HH581" s="106"/>
      <c r="HI581" s="106"/>
      <c r="HJ581" s="106"/>
      <c r="HK581" s="106"/>
      <c r="HL581" s="106"/>
      <c r="HM581" s="106"/>
      <c r="HN581" s="106"/>
      <c r="HO581" s="106"/>
      <c r="HP581" s="106"/>
      <c r="HQ581" s="106"/>
      <c r="HR581" s="106"/>
      <c r="HS581" s="106"/>
      <c r="HT581" s="106"/>
      <c r="HU581" s="106"/>
      <c r="HV581" s="106"/>
      <c r="HW581" s="106"/>
      <c r="HX581" s="106"/>
      <c r="HY581" s="106"/>
      <c r="HZ581" s="106"/>
      <c r="IA581" s="106"/>
      <c r="IB581" s="106"/>
      <c r="IC581" s="106"/>
      <c r="ID581" s="106"/>
      <c r="IE581" s="106"/>
      <c r="IF581" s="106"/>
      <c r="IG581" s="106"/>
      <c r="IH581" s="106"/>
      <c r="II581" s="106"/>
      <c r="IJ581" s="106"/>
      <c r="IK581" s="106"/>
      <c r="IL581" s="106"/>
      <c r="IM581" s="106"/>
      <c r="IN581" s="106"/>
      <c r="IO581" s="106"/>
      <c r="IP581" s="106"/>
      <c r="IQ581" s="106"/>
      <c r="IR581" s="106"/>
      <c r="IS581" s="106"/>
      <c r="IT581" s="106"/>
      <c r="IU581" s="106"/>
      <c r="IV581" s="106"/>
      <c r="IW581" s="106"/>
      <c r="IX581" s="106"/>
      <c r="IY581" s="106"/>
      <c r="IZ581" s="106"/>
      <c r="JA581" s="106"/>
      <c r="JB581" s="106"/>
      <c r="JC581" s="106"/>
      <c r="JD581" s="106"/>
      <c r="JE581" s="106"/>
      <c r="JF581" s="106"/>
      <c r="JG581" s="106"/>
      <c r="JH581" s="106"/>
      <c r="JI581" s="106"/>
      <c r="JJ581" s="106"/>
      <c r="JK581" s="106"/>
      <c r="JL581" s="106"/>
      <c r="JM581" s="106"/>
      <c r="JN581" s="106"/>
      <c r="JO581" s="106"/>
      <c r="JP581" s="106"/>
      <c r="JQ581" s="106"/>
      <c r="JR581" s="106"/>
      <c r="JS581" s="106"/>
      <c r="JT581" s="106"/>
      <c r="JU581" s="106"/>
      <c r="JV581" s="106"/>
      <c r="JW581" s="106"/>
      <c r="JX581" s="106"/>
      <c r="JY581" s="106"/>
      <c r="JZ581" s="106"/>
      <c r="KA581" s="106"/>
      <c r="KB581" s="106"/>
      <c r="KC581" s="106"/>
      <c r="KD581" s="106"/>
      <c r="KE581" s="106"/>
      <c r="KF581" s="106"/>
      <c r="KG581" s="106"/>
      <c r="KH581" s="106"/>
      <c r="KI581" s="106"/>
      <c r="KJ581" s="106"/>
      <c r="KK581" s="106"/>
      <c r="KL581" s="106"/>
      <c r="KM581" s="106"/>
      <c r="KN581" s="106"/>
      <c r="KO581" s="106"/>
      <c r="KP581" s="106"/>
      <c r="KQ581" s="106"/>
      <c r="KR581" s="106"/>
      <c r="KS581" s="106"/>
      <c r="KT581" s="106"/>
      <c r="KU581" s="106"/>
      <c r="KV581" s="106"/>
      <c r="KW581" s="106"/>
      <c r="KX581" s="106"/>
      <c r="KY581" s="106"/>
      <c r="KZ581" s="106"/>
      <c r="LA581" s="106"/>
      <c r="LB581" s="106"/>
      <c r="LC581" s="106"/>
      <c r="LD581" s="106"/>
      <c r="LE581" s="106"/>
      <c r="LF581" s="106"/>
      <c r="LG581" s="106"/>
      <c r="LH581" s="106"/>
      <c r="LI581" s="106"/>
      <c r="LJ581" s="106"/>
      <c r="LK581" s="106"/>
      <c r="LL581" s="106"/>
      <c r="LM581" s="106"/>
      <c r="LN581" s="106"/>
      <c r="LO581" s="106"/>
      <c r="LP581" s="106"/>
      <c r="LQ581" s="106"/>
      <c r="LR581" s="106"/>
      <c r="LS581" s="106"/>
      <c r="LT581" s="106"/>
      <c r="LU581" s="106"/>
      <c r="LV581" s="106"/>
      <c r="LW581" s="106"/>
      <c r="LX581" s="106"/>
      <c r="LY581" s="106"/>
      <c r="LZ581" s="106"/>
      <c r="MA581" s="106"/>
      <c r="MB581" s="106"/>
      <c r="MC581" s="106"/>
      <c r="MD581" s="106"/>
      <c r="ME581" s="106"/>
      <c r="MF581" s="106"/>
      <c r="MG581" s="106"/>
      <c r="MH581" s="106"/>
      <c r="MI581" s="106"/>
      <c r="MJ581" s="106"/>
      <c r="MK581" s="106"/>
      <c r="ML581" s="106"/>
      <c r="MM581" s="106"/>
      <c r="MN581" s="106"/>
      <c r="MO581" s="106"/>
      <c r="MP581" s="106"/>
      <c r="MQ581" s="106"/>
      <c r="MR581" s="106"/>
      <c r="MS581" s="106"/>
      <c r="MT581" s="106"/>
      <c r="MU581" s="106"/>
      <c r="MV581" s="106"/>
      <c r="MW581" s="106"/>
      <c r="MX581" s="106"/>
      <c r="MY581" s="106"/>
      <c r="MZ581" s="106"/>
      <c r="NA581" s="106"/>
      <c r="NB581" s="106"/>
      <c r="NC581" s="106"/>
      <c r="ND581" s="106"/>
      <c r="NE581" s="106"/>
      <c r="NF581" s="106"/>
      <c r="NG581" s="106"/>
      <c r="NH581" s="106"/>
      <c r="NI581" s="106"/>
      <c r="NJ581" s="106"/>
      <c r="NK581" s="106"/>
      <c r="NL581" s="106"/>
      <c r="NM581" s="106"/>
      <c r="NN581" s="106"/>
      <c r="NO581" s="106"/>
      <c r="NP581" s="106"/>
      <c r="NQ581" s="106"/>
      <c r="NR581" s="106"/>
      <c r="NS581" s="106"/>
      <c r="NT581" s="106"/>
      <c r="NU581" s="106"/>
      <c r="NV581" s="106"/>
      <c r="NW581" s="106"/>
      <c r="NX581" s="106"/>
      <c r="NY581" s="106"/>
      <c r="NZ581" s="106"/>
      <c r="OA581" s="106"/>
      <c r="OB581" s="106"/>
      <c r="OC581" s="106"/>
      <c r="OD581" s="106"/>
      <c r="OE581" s="106"/>
      <c r="OF581" s="106"/>
      <c r="OG581" s="106"/>
      <c r="OH581" s="106"/>
      <c r="OI581" s="106"/>
      <c r="OJ581" s="106"/>
      <c r="OK581" s="106"/>
      <c r="OL581" s="106"/>
      <c r="OM581" s="106"/>
      <c r="ON581" s="106"/>
      <c r="OO581" s="106"/>
      <c r="OP581" s="106"/>
      <c r="OQ581" s="106"/>
      <c r="OR581" s="106"/>
      <c r="OS581" s="106"/>
      <c r="OT581" s="106"/>
      <c r="OU581" s="106"/>
      <c r="OV581" s="106"/>
      <c r="OW581" s="106"/>
      <c r="OX581" s="106"/>
      <c r="OY581" s="106"/>
      <c r="OZ581" s="106"/>
      <c r="PA581" s="106"/>
      <c r="PB581" s="106"/>
      <c r="PC581" s="106"/>
      <c r="PD581" s="106"/>
      <c r="PE581" s="106"/>
      <c r="PF581" s="106"/>
      <c r="PG581" s="106"/>
      <c r="PH581" s="106"/>
      <c r="PI581" s="106"/>
      <c r="PJ581" s="106"/>
      <c r="PK581" s="106"/>
      <c r="PL581" s="106"/>
      <c r="PM581" s="106"/>
      <c r="PN581" s="106"/>
      <c r="PO581" s="106"/>
      <c r="PP581" s="106"/>
      <c r="PQ581" s="106"/>
      <c r="PR581" s="106"/>
      <c r="PS581" s="106"/>
      <c r="PT581" s="106"/>
      <c r="PU581" s="106"/>
      <c r="PV581" s="106"/>
      <c r="PW581" s="106"/>
      <c r="PX581" s="106"/>
      <c r="PY581" s="106"/>
      <c r="PZ581" s="106"/>
      <c r="QA581" s="106"/>
      <c r="QB581" s="106"/>
      <c r="QC581" s="106"/>
      <c r="QD581" s="106"/>
      <c r="QE581" s="106"/>
      <c r="QF581" s="106"/>
      <c r="QG581" s="106"/>
      <c r="QH581" s="106"/>
      <c r="QI581" s="106"/>
      <c r="QJ581" s="106"/>
      <c r="QK581" s="106"/>
      <c r="QL581" s="106"/>
      <c r="QM581" s="106"/>
      <c r="QN581" s="106"/>
      <c r="QO581" s="106"/>
      <c r="QP581" s="106"/>
      <c r="QQ581" s="106"/>
      <c r="QR581" s="106"/>
      <c r="QS581" s="106"/>
      <c r="QT581" s="106"/>
      <c r="QU581" s="106"/>
      <c r="QV581" s="106"/>
      <c r="QW581" s="106"/>
      <c r="QX581" s="106"/>
      <c r="QY581" s="106"/>
      <c r="QZ581" s="106"/>
      <c r="RA581" s="106"/>
      <c r="RB581" s="106"/>
      <c r="RC581" s="106"/>
      <c r="RD581" s="106"/>
      <c r="RE581" s="106"/>
      <c r="RF581" s="106"/>
      <c r="RG581" s="106"/>
      <c r="RH581" s="106"/>
      <c r="RI581" s="106"/>
      <c r="RJ581" s="106"/>
      <c r="RK581" s="106"/>
      <c r="RL581" s="106"/>
      <c r="RM581" s="106"/>
      <c r="RN581" s="106"/>
      <c r="RO581" s="106"/>
      <c r="RP581" s="106"/>
      <c r="RQ581" s="106"/>
      <c r="RR581" s="106"/>
    </row>
    <row r="582" spans="1:486" x14ac:dyDescent="0.3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14"/>
      <c r="Q582" s="114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06"/>
      <c r="EZ582" s="106"/>
      <c r="FA582" s="106"/>
      <c r="FB582" s="106"/>
      <c r="FC582" s="106"/>
      <c r="FD582" s="106"/>
      <c r="FE582" s="106"/>
      <c r="FF582" s="106"/>
      <c r="FG582" s="106"/>
      <c r="FH582" s="106"/>
      <c r="FI582" s="106"/>
      <c r="FJ582" s="106"/>
      <c r="FK582" s="106"/>
      <c r="FL582" s="106"/>
      <c r="FM582" s="106"/>
      <c r="FN582" s="106"/>
      <c r="FO582" s="106"/>
      <c r="FP582" s="106"/>
      <c r="FQ582" s="106"/>
      <c r="FR582" s="106"/>
      <c r="FS582" s="106"/>
      <c r="FT582" s="106"/>
      <c r="FU582" s="106"/>
      <c r="FV582" s="106"/>
      <c r="FW582" s="106"/>
      <c r="FX582" s="106"/>
      <c r="FY582" s="106"/>
      <c r="FZ582" s="106"/>
      <c r="GA582" s="106"/>
      <c r="GB582" s="106"/>
      <c r="GC582" s="106"/>
      <c r="GD582" s="106"/>
      <c r="GE582" s="106"/>
      <c r="GF582" s="106"/>
      <c r="GG582" s="106"/>
      <c r="GH582" s="106"/>
      <c r="GI582" s="106"/>
      <c r="GJ582" s="106"/>
      <c r="GK582" s="106"/>
      <c r="GL582" s="106"/>
      <c r="GM582" s="106"/>
      <c r="GN582" s="106"/>
      <c r="GO582" s="106"/>
      <c r="GP582" s="106"/>
      <c r="GQ582" s="106"/>
      <c r="GR582" s="106"/>
      <c r="GS582" s="106"/>
      <c r="GT582" s="106"/>
      <c r="GU582" s="106"/>
      <c r="GV582" s="106"/>
      <c r="GW582" s="106"/>
      <c r="GX582" s="106"/>
      <c r="GY582" s="106"/>
      <c r="GZ582" s="106"/>
      <c r="HA582" s="106"/>
      <c r="HB582" s="106"/>
      <c r="HC582" s="106"/>
      <c r="HD582" s="106"/>
      <c r="HE582" s="106"/>
      <c r="HF582" s="106"/>
      <c r="HG582" s="106"/>
      <c r="HH582" s="106"/>
      <c r="HI582" s="106"/>
      <c r="HJ582" s="106"/>
      <c r="HK582" s="106"/>
      <c r="HL582" s="106"/>
      <c r="HM582" s="106"/>
      <c r="HN582" s="106"/>
      <c r="HO582" s="106"/>
      <c r="HP582" s="106"/>
      <c r="HQ582" s="106"/>
      <c r="HR582" s="106"/>
      <c r="HS582" s="106"/>
      <c r="HT582" s="106"/>
      <c r="HU582" s="106"/>
      <c r="HV582" s="106"/>
      <c r="HW582" s="106"/>
      <c r="HX582" s="106"/>
      <c r="HY582" s="106"/>
      <c r="HZ582" s="106"/>
      <c r="IA582" s="106"/>
      <c r="IB582" s="106"/>
      <c r="IC582" s="106"/>
      <c r="ID582" s="106"/>
      <c r="IE582" s="106"/>
      <c r="IF582" s="106"/>
      <c r="IG582" s="106"/>
      <c r="IH582" s="106"/>
      <c r="II582" s="106"/>
      <c r="IJ582" s="106"/>
      <c r="IK582" s="106"/>
      <c r="IL582" s="106"/>
      <c r="IM582" s="106"/>
      <c r="IN582" s="106"/>
      <c r="IO582" s="106"/>
      <c r="IP582" s="106"/>
      <c r="IQ582" s="106"/>
      <c r="IR582" s="106"/>
      <c r="IS582" s="106"/>
      <c r="IT582" s="106"/>
      <c r="IU582" s="106"/>
      <c r="IV582" s="106"/>
      <c r="IW582" s="106"/>
      <c r="IX582" s="106"/>
      <c r="IY582" s="106"/>
      <c r="IZ582" s="106"/>
      <c r="JA582" s="106"/>
      <c r="JB582" s="106"/>
      <c r="JC582" s="106"/>
      <c r="JD582" s="106"/>
      <c r="JE582" s="106"/>
      <c r="JF582" s="106"/>
      <c r="JG582" s="106"/>
      <c r="JH582" s="106"/>
      <c r="JI582" s="106"/>
      <c r="JJ582" s="106"/>
      <c r="JK582" s="106"/>
      <c r="JL582" s="106"/>
      <c r="JM582" s="106"/>
      <c r="JN582" s="106"/>
      <c r="JO582" s="106"/>
      <c r="JP582" s="106"/>
      <c r="JQ582" s="106"/>
      <c r="JR582" s="106"/>
      <c r="JS582" s="106"/>
      <c r="JT582" s="106"/>
      <c r="JU582" s="106"/>
      <c r="JV582" s="106"/>
      <c r="JW582" s="106"/>
      <c r="JX582" s="106"/>
      <c r="JY582" s="106"/>
      <c r="JZ582" s="106"/>
      <c r="KA582" s="106"/>
      <c r="KB582" s="106"/>
      <c r="KC582" s="106"/>
      <c r="KD582" s="106"/>
      <c r="KE582" s="106"/>
      <c r="KF582" s="106"/>
      <c r="KG582" s="106"/>
      <c r="KH582" s="106"/>
      <c r="KI582" s="106"/>
      <c r="KJ582" s="106"/>
      <c r="KK582" s="106"/>
      <c r="KL582" s="106"/>
      <c r="KM582" s="106"/>
      <c r="KN582" s="106"/>
      <c r="KO582" s="106"/>
      <c r="KP582" s="106"/>
      <c r="KQ582" s="106"/>
      <c r="KR582" s="106"/>
      <c r="KS582" s="106"/>
      <c r="KT582" s="106"/>
      <c r="KU582" s="106"/>
      <c r="KV582" s="106"/>
      <c r="KW582" s="106"/>
      <c r="KX582" s="106"/>
      <c r="KY582" s="106"/>
      <c r="KZ582" s="106"/>
      <c r="LA582" s="106"/>
      <c r="LB582" s="106"/>
      <c r="LC582" s="106"/>
      <c r="LD582" s="106"/>
      <c r="LE582" s="106"/>
      <c r="LF582" s="106"/>
      <c r="LG582" s="106"/>
      <c r="LH582" s="106"/>
      <c r="LI582" s="106"/>
      <c r="LJ582" s="106"/>
      <c r="LK582" s="106"/>
      <c r="LL582" s="106"/>
      <c r="LM582" s="106"/>
      <c r="LN582" s="106"/>
      <c r="LO582" s="106"/>
      <c r="LP582" s="106"/>
      <c r="LQ582" s="106"/>
      <c r="LR582" s="106"/>
      <c r="LS582" s="106"/>
      <c r="LT582" s="106"/>
      <c r="LU582" s="106"/>
      <c r="LV582" s="106"/>
      <c r="LW582" s="106"/>
      <c r="LX582" s="106"/>
      <c r="LY582" s="106"/>
      <c r="LZ582" s="106"/>
      <c r="MA582" s="106"/>
      <c r="MB582" s="106"/>
      <c r="MC582" s="106"/>
      <c r="MD582" s="106"/>
      <c r="ME582" s="106"/>
      <c r="MF582" s="106"/>
      <c r="MG582" s="106"/>
      <c r="MH582" s="106"/>
      <c r="MI582" s="106"/>
      <c r="MJ582" s="106"/>
      <c r="MK582" s="106"/>
      <c r="ML582" s="106"/>
      <c r="MM582" s="106"/>
      <c r="MN582" s="106"/>
      <c r="MO582" s="106"/>
      <c r="MP582" s="106"/>
      <c r="MQ582" s="106"/>
      <c r="MR582" s="106"/>
      <c r="MS582" s="106"/>
      <c r="MT582" s="106"/>
      <c r="MU582" s="106"/>
      <c r="MV582" s="106"/>
      <c r="MW582" s="106"/>
      <c r="MX582" s="106"/>
      <c r="MY582" s="106"/>
      <c r="MZ582" s="106"/>
      <c r="NA582" s="106"/>
      <c r="NB582" s="106"/>
      <c r="NC582" s="106"/>
      <c r="ND582" s="106"/>
      <c r="NE582" s="106"/>
      <c r="NF582" s="106"/>
      <c r="NG582" s="106"/>
      <c r="NH582" s="106"/>
      <c r="NI582" s="106"/>
      <c r="NJ582" s="106"/>
      <c r="NK582" s="106"/>
      <c r="NL582" s="106"/>
      <c r="NM582" s="106"/>
      <c r="NN582" s="106"/>
      <c r="NO582" s="106"/>
      <c r="NP582" s="106"/>
      <c r="NQ582" s="106"/>
      <c r="NR582" s="106"/>
      <c r="NS582" s="106"/>
      <c r="NT582" s="106"/>
      <c r="NU582" s="106"/>
      <c r="NV582" s="106"/>
      <c r="NW582" s="106"/>
      <c r="NX582" s="106"/>
      <c r="NY582" s="106"/>
      <c r="NZ582" s="106"/>
      <c r="OA582" s="106"/>
      <c r="OB582" s="106"/>
      <c r="OC582" s="106"/>
      <c r="OD582" s="106"/>
      <c r="OE582" s="106"/>
      <c r="OF582" s="106"/>
      <c r="OG582" s="106"/>
      <c r="OH582" s="106"/>
      <c r="OI582" s="106"/>
      <c r="OJ582" s="106"/>
      <c r="OK582" s="106"/>
      <c r="OL582" s="106"/>
      <c r="OM582" s="106"/>
      <c r="ON582" s="106"/>
      <c r="OO582" s="106"/>
      <c r="OP582" s="106"/>
      <c r="OQ582" s="106"/>
      <c r="OR582" s="106"/>
      <c r="OS582" s="106"/>
      <c r="OT582" s="106"/>
      <c r="OU582" s="106"/>
      <c r="OV582" s="106"/>
      <c r="OW582" s="106"/>
      <c r="OX582" s="106"/>
      <c r="OY582" s="106"/>
      <c r="OZ582" s="106"/>
      <c r="PA582" s="106"/>
      <c r="PB582" s="106"/>
      <c r="PC582" s="106"/>
      <c r="PD582" s="106"/>
      <c r="PE582" s="106"/>
      <c r="PF582" s="106"/>
      <c r="PG582" s="106"/>
      <c r="PH582" s="106"/>
      <c r="PI582" s="106"/>
      <c r="PJ582" s="106"/>
      <c r="PK582" s="106"/>
      <c r="PL582" s="106"/>
      <c r="PM582" s="106"/>
      <c r="PN582" s="106"/>
      <c r="PO582" s="106"/>
      <c r="PP582" s="106"/>
      <c r="PQ582" s="106"/>
      <c r="PR582" s="106"/>
      <c r="PS582" s="106"/>
      <c r="PT582" s="106"/>
      <c r="PU582" s="106"/>
      <c r="PV582" s="106"/>
      <c r="PW582" s="106"/>
      <c r="PX582" s="106"/>
      <c r="PY582" s="106"/>
      <c r="PZ582" s="106"/>
      <c r="QA582" s="106"/>
      <c r="QB582" s="106"/>
      <c r="QC582" s="106"/>
      <c r="QD582" s="106"/>
      <c r="QE582" s="106"/>
      <c r="QF582" s="106"/>
      <c r="QG582" s="106"/>
      <c r="QH582" s="106"/>
      <c r="QI582" s="106"/>
      <c r="QJ582" s="106"/>
      <c r="QK582" s="106"/>
      <c r="QL582" s="106"/>
      <c r="QM582" s="106"/>
      <c r="QN582" s="106"/>
      <c r="QO582" s="106"/>
      <c r="QP582" s="106"/>
      <c r="QQ582" s="106"/>
      <c r="QR582" s="106"/>
      <c r="QS582" s="106"/>
      <c r="QT582" s="106"/>
      <c r="QU582" s="106"/>
      <c r="QV582" s="106"/>
      <c r="QW582" s="106"/>
      <c r="QX582" s="106"/>
      <c r="QY582" s="106"/>
      <c r="QZ582" s="106"/>
      <c r="RA582" s="106"/>
      <c r="RB582" s="106"/>
      <c r="RC582" s="106"/>
      <c r="RD582" s="106"/>
      <c r="RE582" s="106"/>
      <c r="RF582" s="106"/>
      <c r="RG582" s="106"/>
      <c r="RH582" s="106"/>
      <c r="RI582" s="106"/>
      <c r="RJ582" s="106"/>
      <c r="RK582" s="106"/>
      <c r="RL582" s="106"/>
      <c r="RM582" s="106"/>
      <c r="RN582" s="106"/>
      <c r="RO582" s="106"/>
      <c r="RP582" s="106"/>
      <c r="RQ582" s="106"/>
      <c r="RR582" s="106"/>
    </row>
    <row r="583" spans="1:486" x14ac:dyDescent="0.3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14"/>
      <c r="Q583" s="114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06"/>
      <c r="EZ583" s="106"/>
      <c r="FA583" s="106"/>
      <c r="FB583" s="106"/>
      <c r="FC583" s="106"/>
      <c r="FD583" s="106"/>
      <c r="FE583" s="106"/>
      <c r="FF583" s="106"/>
      <c r="FG583" s="106"/>
      <c r="FH583" s="106"/>
      <c r="FI583" s="106"/>
      <c r="FJ583" s="106"/>
      <c r="FK583" s="106"/>
      <c r="FL583" s="106"/>
      <c r="FM583" s="106"/>
      <c r="FN583" s="106"/>
      <c r="FO583" s="106"/>
      <c r="FP583" s="106"/>
      <c r="FQ583" s="106"/>
      <c r="FR583" s="106"/>
      <c r="FS583" s="106"/>
      <c r="FT583" s="106"/>
      <c r="FU583" s="106"/>
      <c r="FV583" s="106"/>
      <c r="FW583" s="106"/>
      <c r="FX583" s="106"/>
      <c r="FY583" s="106"/>
      <c r="FZ583" s="106"/>
      <c r="GA583" s="106"/>
      <c r="GB583" s="106"/>
      <c r="GC583" s="106"/>
      <c r="GD583" s="106"/>
      <c r="GE583" s="106"/>
      <c r="GF583" s="106"/>
      <c r="GG583" s="106"/>
      <c r="GH583" s="106"/>
      <c r="GI583" s="106"/>
      <c r="GJ583" s="106"/>
      <c r="GK583" s="106"/>
      <c r="GL583" s="106"/>
      <c r="GM583" s="106"/>
      <c r="GN583" s="106"/>
      <c r="GO583" s="106"/>
      <c r="GP583" s="106"/>
      <c r="GQ583" s="106"/>
      <c r="GR583" s="106"/>
      <c r="GS583" s="106"/>
      <c r="GT583" s="106"/>
      <c r="GU583" s="106"/>
      <c r="GV583" s="106"/>
      <c r="GW583" s="106"/>
      <c r="GX583" s="106"/>
      <c r="GY583" s="106"/>
      <c r="GZ583" s="106"/>
      <c r="HA583" s="106"/>
      <c r="HB583" s="106"/>
      <c r="HC583" s="106"/>
      <c r="HD583" s="106"/>
      <c r="HE583" s="106"/>
      <c r="HF583" s="106"/>
      <c r="HG583" s="106"/>
      <c r="HH583" s="106"/>
      <c r="HI583" s="106"/>
      <c r="HJ583" s="106"/>
      <c r="HK583" s="106"/>
      <c r="HL583" s="106"/>
      <c r="HM583" s="106"/>
      <c r="HN583" s="106"/>
      <c r="HO583" s="106"/>
      <c r="HP583" s="106"/>
      <c r="HQ583" s="106"/>
      <c r="HR583" s="106"/>
      <c r="HS583" s="106"/>
      <c r="HT583" s="106"/>
      <c r="HU583" s="106"/>
      <c r="HV583" s="106"/>
      <c r="HW583" s="106"/>
      <c r="HX583" s="106"/>
      <c r="HY583" s="106"/>
      <c r="HZ583" s="106"/>
      <c r="IA583" s="106"/>
      <c r="IB583" s="106"/>
      <c r="IC583" s="106"/>
      <c r="ID583" s="106"/>
      <c r="IE583" s="106"/>
      <c r="IF583" s="106"/>
      <c r="IG583" s="106"/>
      <c r="IH583" s="106"/>
      <c r="II583" s="106"/>
      <c r="IJ583" s="106"/>
      <c r="IK583" s="106"/>
      <c r="IL583" s="106"/>
      <c r="IM583" s="106"/>
      <c r="IN583" s="106"/>
      <c r="IO583" s="106"/>
      <c r="IP583" s="106"/>
      <c r="IQ583" s="106"/>
      <c r="IR583" s="106"/>
      <c r="IS583" s="106"/>
      <c r="IT583" s="106"/>
      <c r="IU583" s="106"/>
      <c r="IV583" s="106"/>
      <c r="IW583" s="106"/>
      <c r="IX583" s="106"/>
      <c r="IY583" s="106"/>
      <c r="IZ583" s="106"/>
      <c r="JA583" s="106"/>
      <c r="JB583" s="106"/>
      <c r="JC583" s="106"/>
      <c r="JD583" s="106"/>
      <c r="JE583" s="106"/>
      <c r="JF583" s="106"/>
      <c r="JG583" s="106"/>
      <c r="JH583" s="106"/>
      <c r="JI583" s="106"/>
      <c r="JJ583" s="106"/>
      <c r="JK583" s="106"/>
      <c r="JL583" s="106"/>
      <c r="JM583" s="106"/>
      <c r="JN583" s="106"/>
      <c r="JO583" s="106"/>
      <c r="JP583" s="106"/>
      <c r="JQ583" s="106"/>
      <c r="JR583" s="106"/>
      <c r="JS583" s="106"/>
      <c r="JT583" s="106"/>
      <c r="JU583" s="106"/>
      <c r="JV583" s="106"/>
      <c r="JW583" s="106"/>
      <c r="JX583" s="106"/>
      <c r="JY583" s="106"/>
      <c r="JZ583" s="106"/>
      <c r="KA583" s="106"/>
      <c r="KB583" s="106"/>
      <c r="KC583" s="106"/>
      <c r="KD583" s="106"/>
      <c r="KE583" s="106"/>
      <c r="KF583" s="106"/>
      <c r="KG583" s="106"/>
      <c r="KH583" s="106"/>
      <c r="KI583" s="106"/>
      <c r="KJ583" s="106"/>
      <c r="KK583" s="106"/>
      <c r="KL583" s="106"/>
      <c r="KM583" s="106"/>
      <c r="KN583" s="106"/>
      <c r="KO583" s="106"/>
      <c r="KP583" s="106"/>
      <c r="KQ583" s="106"/>
      <c r="KR583" s="106"/>
      <c r="KS583" s="106"/>
      <c r="KT583" s="106"/>
      <c r="KU583" s="106"/>
      <c r="KV583" s="106"/>
      <c r="KW583" s="106"/>
      <c r="KX583" s="106"/>
      <c r="KY583" s="106"/>
      <c r="KZ583" s="106"/>
      <c r="LA583" s="106"/>
      <c r="LB583" s="106"/>
      <c r="LC583" s="106"/>
      <c r="LD583" s="106"/>
      <c r="LE583" s="106"/>
      <c r="LF583" s="106"/>
      <c r="LG583" s="106"/>
      <c r="LH583" s="106"/>
      <c r="LI583" s="106"/>
      <c r="LJ583" s="106"/>
      <c r="LK583" s="106"/>
      <c r="LL583" s="106"/>
      <c r="LM583" s="106"/>
      <c r="LN583" s="106"/>
      <c r="LO583" s="106"/>
      <c r="LP583" s="106"/>
      <c r="LQ583" s="106"/>
      <c r="LR583" s="106"/>
      <c r="LS583" s="106"/>
      <c r="LT583" s="106"/>
      <c r="LU583" s="106"/>
      <c r="LV583" s="106"/>
      <c r="LW583" s="106"/>
      <c r="LX583" s="106"/>
      <c r="LY583" s="106"/>
      <c r="LZ583" s="106"/>
      <c r="MA583" s="106"/>
      <c r="MB583" s="106"/>
      <c r="MC583" s="106"/>
      <c r="MD583" s="106"/>
      <c r="ME583" s="106"/>
      <c r="MF583" s="106"/>
      <c r="MG583" s="106"/>
      <c r="MH583" s="106"/>
      <c r="MI583" s="106"/>
      <c r="MJ583" s="106"/>
      <c r="MK583" s="106"/>
      <c r="ML583" s="106"/>
      <c r="MM583" s="106"/>
      <c r="MN583" s="106"/>
      <c r="MO583" s="106"/>
      <c r="MP583" s="106"/>
      <c r="MQ583" s="106"/>
      <c r="MR583" s="106"/>
      <c r="MS583" s="106"/>
      <c r="MT583" s="106"/>
      <c r="MU583" s="106"/>
      <c r="MV583" s="106"/>
      <c r="MW583" s="106"/>
      <c r="MX583" s="106"/>
      <c r="MY583" s="106"/>
      <c r="MZ583" s="106"/>
      <c r="NA583" s="106"/>
      <c r="NB583" s="106"/>
      <c r="NC583" s="106"/>
      <c r="ND583" s="106"/>
      <c r="NE583" s="106"/>
      <c r="NF583" s="106"/>
      <c r="NG583" s="106"/>
      <c r="NH583" s="106"/>
      <c r="NI583" s="106"/>
      <c r="NJ583" s="106"/>
      <c r="NK583" s="106"/>
      <c r="NL583" s="106"/>
      <c r="NM583" s="106"/>
      <c r="NN583" s="106"/>
      <c r="NO583" s="106"/>
      <c r="NP583" s="106"/>
      <c r="NQ583" s="106"/>
      <c r="NR583" s="106"/>
      <c r="NS583" s="106"/>
      <c r="NT583" s="106"/>
      <c r="NU583" s="106"/>
      <c r="NV583" s="106"/>
      <c r="NW583" s="106"/>
      <c r="NX583" s="106"/>
      <c r="NY583" s="106"/>
      <c r="NZ583" s="106"/>
      <c r="OA583" s="106"/>
      <c r="OB583" s="106"/>
      <c r="OC583" s="106"/>
      <c r="OD583" s="106"/>
      <c r="OE583" s="106"/>
      <c r="OF583" s="106"/>
      <c r="OG583" s="106"/>
      <c r="OH583" s="106"/>
      <c r="OI583" s="106"/>
      <c r="OJ583" s="106"/>
      <c r="OK583" s="106"/>
      <c r="OL583" s="106"/>
      <c r="OM583" s="106"/>
      <c r="ON583" s="106"/>
      <c r="OO583" s="106"/>
      <c r="OP583" s="106"/>
      <c r="OQ583" s="106"/>
      <c r="OR583" s="106"/>
      <c r="OS583" s="106"/>
      <c r="OT583" s="106"/>
      <c r="OU583" s="106"/>
      <c r="OV583" s="106"/>
      <c r="OW583" s="106"/>
      <c r="OX583" s="106"/>
      <c r="OY583" s="106"/>
      <c r="OZ583" s="106"/>
      <c r="PA583" s="106"/>
      <c r="PB583" s="106"/>
      <c r="PC583" s="106"/>
      <c r="PD583" s="106"/>
      <c r="PE583" s="106"/>
      <c r="PF583" s="106"/>
      <c r="PG583" s="106"/>
      <c r="PH583" s="106"/>
      <c r="PI583" s="106"/>
      <c r="PJ583" s="106"/>
      <c r="PK583" s="106"/>
      <c r="PL583" s="106"/>
      <c r="PM583" s="106"/>
      <c r="PN583" s="106"/>
      <c r="PO583" s="106"/>
      <c r="PP583" s="106"/>
      <c r="PQ583" s="106"/>
      <c r="PR583" s="106"/>
      <c r="PS583" s="106"/>
      <c r="PT583" s="106"/>
      <c r="PU583" s="106"/>
      <c r="PV583" s="106"/>
      <c r="PW583" s="106"/>
      <c r="PX583" s="106"/>
      <c r="PY583" s="106"/>
      <c r="PZ583" s="106"/>
      <c r="QA583" s="106"/>
      <c r="QB583" s="106"/>
      <c r="QC583" s="106"/>
      <c r="QD583" s="106"/>
      <c r="QE583" s="106"/>
      <c r="QF583" s="106"/>
      <c r="QG583" s="106"/>
      <c r="QH583" s="106"/>
      <c r="QI583" s="106"/>
      <c r="QJ583" s="106"/>
      <c r="QK583" s="106"/>
      <c r="QL583" s="106"/>
      <c r="QM583" s="106"/>
      <c r="QN583" s="106"/>
      <c r="QO583" s="106"/>
      <c r="QP583" s="106"/>
      <c r="QQ583" s="106"/>
      <c r="QR583" s="106"/>
      <c r="QS583" s="106"/>
      <c r="QT583" s="106"/>
      <c r="QU583" s="106"/>
      <c r="QV583" s="106"/>
      <c r="QW583" s="106"/>
      <c r="QX583" s="106"/>
      <c r="QY583" s="106"/>
      <c r="QZ583" s="106"/>
      <c r="RA583" s="106"/>
      <c r="RB583" s="106"/>
      <c r="RC583" s="106"/>
      <c r="RD583" s="106"/>
      <c r="RE583" s="106"/>
      <c r="RF583" s="106"/>
      <c r="RG583" s="106"/>
      <c r="RH583" s="106"/>
      <c r="RI583" s="106"/>
      <c r="RJ583" s="106"/>
      <c r="RK583" s="106"/>
      <c r="RL583" s="106"/>
      <c r="RM583" s="106"/>
      <c r="RN583" s="106"/>
      <c r="RO583" s="106"/>
      <c r="RP583" s="106"/>
      <c r="RQ583" s="106"/>
      <c r="RR583" s="106"/>
    </row>
    <row r="584" spans="1:486" x14ac:dyDescent="0.3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14"/>
      <c r="Q584" s="114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06"/>
      <c r="EZ584" s="106"/>
      <c r="FA584" s="106"/>
      <c r="FB584" s="106"/>
      <c r="FC584" s="106"/>
      <c r="FD584" s="106"/>
      <c r="FE584" s="106"/>
      <c r="FF584" s="106"/>
      <c r="FG584" s="106"/>
      <c r="FH584" s="106"/>
      <c r="FI584" s="106"/>
      <c r="FJ584" s="106"/>
      <c r="FK584" s="106"/>
      <c r="FL584" s="106"/>
      <c r="FM584" s="106"/>
      <c r="FN584" s="106"/>
      <c r="FO584" s="106"/>
      <c r="FP584" s="106"/>
      <c r="FQ584" s="106"/>
      <c r="FR584" s="106"/>
      <c r="FS584" s="106"/>
      <c r="FT584" s="106"/>
      <c r="FU584" s="106"/>
      <c r="FV584" s="106"/>
      <c r="FW584" s="106"/>
      <c r="FX584" s="106"/>
      <c r="FY584" s="106"/>
      <c r="FZ584" s="106"/>
      <c r="GA584" s="106"/>
      <c r="GB584" s="106"/>
      <c r="GC584" s="106"/>
      <c r="GD584" s="106"/>
      <c r="GE584" s="106"/>
      <c r="GF584" s="106"/>
      <c r="GG584" s="106"/>
      <c r="GH584" s="106"/>
      <c r="GI584" s="106"/>
      <c r="GJ584" s="106"/>
      <c r="GK584" s="106"/>
      <c r="GL584" s="106"/>
      <c r="GM584" s="106"/>
      <c r="GN584" s="106"/>
      <c r="GO584" s="106"/>
      <c r="GP584" s="106"/>
      <c r="GQ584" s="106"/>
      <c r="GR584" s="106"/>
      <c r="GS584" s="106"/>
      <c r="GT584" s="106"/>
      <c r="GU584" s="106"/>
      <c r="GV584" s="106"/>
      <c r="GW584" s="106"/>
      <c r="GX584" s="106"/>
      <c r="GY584" s="106"/>
      <c r="GZ584" s="106"/>
      <c r="HA584" s="106"/>
      <c r="HB584" s="106"/>
      <c r="HC584" s="106"/>
      <c r="HD584" s="106"/>
      <c r="HE584" s="106"/>
      <c r="HF584" s="106"/>
      <c r="HG584" s="106"/>
      <c r="HH584" s="106"/>
      <c r="HI584" s="106"/>
      <c r="HJ584" s="106"/>
      <c r="HK584" s="106"/>
      <c r="HL584" s="106"/>
      <c r="HM584" s="106"/>
      <c r="HN584" s="106"/>
      <c r="HO584" s="106"/>
      <c r="HP584" s="106"/>
      <c r="HQ584" s="106"/>
      <c r="HR584" s="106"/>
      <c r="HS584" s="106"/>
      <c r="HT584" s="106"/>
      <c r="HU584" s="106"/>
      <c r="HV584" s="106"/>
      <c r="HW584" s="106"/>
      <c r="HX584" s="106"/>
      <c r="HY584" s="106"/>
      <c r="HZ584" s="106"/>
      <c r="IA584" s="106"/>
      <c r="IB584" s="106"/>
      <c r="IC584" s="106"/>
      <c r="ID584" s="106"/>
      <c r="IE584" s="106"/>
      <c r="IF584" s="106"/>
      <c r="IG584" s="106"/>
      <c r="IH584" s="106"/>
      <c r="II584" s="106"/>
      <c r="IJ584" s="106"/>
      <c r="IK584" s="106"/>
      <c r="IL584" s="106"/>
      <c r="IM584" s="106"/>
      <c r="IN584" s="106"/>
      <c r="IO584" s="106"/>
      <c r="IP584" s="106"/>
      <c r="IQ584" s="106"/>
      <c r="IR584" s="106"/>
      <c r="IS584" s="106"/>
      <c r="IT584" s="106"/>
      <c r="IU584" s="106"/>
      <c r="IV584" s="106"/>
      <c r="IW584" s="106"/>
      <c r="IX584" s="106"/>
      <c r="IY584" s="106"/>
      <c r="IZ584" s="106"/>
      <c r="JA584" s="106"/>
      <c r="JB584" s="106"/>
      <c r="JC584" s="106"/>
      <c r="JD584" s="106"/>
      <c r="JE584" s="106"/>
      <c r="JF584" s="106"/>
      <c r="JG584" s="106"/>
      <c r="JH584" s="106"/>
      <c r="JI584" s="106"/>
      <c r="JJ584" s="106"/>
      <c r="JK584" s="106"/>
      <c r="JL584" s="106"/>
      <c r="JM584" s="106"/>
      <c r="JN584" s="106"/>
      <c r="JO584" s="106"/>
      <c r="JP584" s="106"/>
      <c r="JQ584" s="106"/>
      <c r="JR584" s="106"/>
      <c r="JS584" s="106"/>
      <c r="JT584" s="106"/>
      <c r="JU584" s="106"/>
      <c r="JV584" s="106"/>
      <c r="JW584" s="106"/>
      <c r="JX584" s="106"/>
      <c r="JY584" s="106"/>
      <c r="JZ584" s="106"/>
      <c r="KA584" s="106"/>
      <c r="KB584" s="106"/>
      <c r="KC584" s="106"/>
      <c r="KD584" s="106"/>
      <c r="KE584" s="106"/>
      <c r="KF584" s="106"/>
      <c r="KG584" s="106"/>
      <c r="KH584" s="106"/>
      <c r="KI584" s="106"/>
      <c r="KJ584" s="106"/>
      <c r="KK584" s="106"/>
      <c r="KL584" s="106"/>
      <c r="KM584" s="106"/>
      <c r="KN584" s="106"/>
      <c r="KO584" s="106"/>
      <c r="KP584" s="106"/>
      <c r="KQ584" s="106"/>
      <c r="KR584" s="106"/>
      <c r="KS584" s="106"/>
      <c r="KT584" s="106"/>
      <c r="KU584" s="106"/>
      <c r="KV584" s="106"/>
      <c r="KW584" s="106"/>
      <c r="KX584" s="106"/>
      <c r="KY584" s="106"/>
      <c r="KZ584" s="106"/>
      <c r="LA584" s="106"/>
      <c r="LB584" s="106"/>
      <c r="LC584" s="106"/>
      <c r="LD584" s="106"/>
      <c r="LE584" s="106"/>
      <c r="LF584" s="106"/>
      <c r="LG584" s="106"/>
      <c r="LH584" s="106"/>
      <c r="LI584" s="106"/>
      <c r="LJ584" s="106"/>
      <c r="LK584" s="106"/>
      <c r="LL584" s="106"/>
      <c r="LM584" s="106"/>
      <c r="LN584" s="106"/>
      <c r="LO584" s="106"/>
      <c r="LP584" s="106"/>
      <c r="LQ584" s="106"/>
      <c r="LR584" s="106"/>
      <c r="LS584" s="106"/>
      <c r="LT584" s="106"/>
      <c r="LU584" s="106"/>
      <c r="LV584" s="106"/>
      <c r="LW584" s="106"/>
      <c r="LX584" s="106"/>
      <c r="LY584" s="106"/>
      <c r="LZ584" s="106"/>
      <c r="MA584" s="106"/>
      <c r="MB584" s="106"/>
      <c r="MC584" s="106"/>
      <c r="MD584" s="106"/>
      <c r="ME584" s="106"/>
      <c r="MF584" s="106"/>
      <c r="MG584" s="106"/>
      <c r="MH584" s="106"/>
      <c r="MI584" s="106"/>
      <c r="MJ584" s="106"/>
      <c r="MK584" s="106"/>
      <c r="ML584" s="106"/>
      <c r="MM584" s="106"/>
      <c r="MN584" s="106"/>
      <c r="MO584" s="106"/>
      <c r="MP584" s="106"/>
      <c r="MQ584" s="106"/>
      <c r="MR584" s="106"/>
      <c r="MS584" s="106"/>
      <c r="MT584" s="106"/>
      <c r="MU584" s="106"/>
      <c r="MV584" s="106"/>
      <c r="MW584" s="106"/>
      <c r="MX584" s="106"/>
      <c r="MY584" s="106"/>
      <c r="MZ584" s="106"/>
      <c r="NA584" s="106"/>
      <c r="NB584" s="106"/>
      <c r="NC584" s="106"/>
      <c r="ND584" s="106"/>
      <c r="NE584" s="106"/>
      <c r="NF584" s="106"/>
      <c r="NG584" s="106"/>
      <c r="NH584" s="106"/>
      <c r="NI584" s="106"/>
      <c r="NJ584" s="106"/>
      <c r="NK584" s="106"/>
      <c r="NL584" s="106"/>
      <c r="NM584" s="106"/>
      <c r="NN584" s="106"/>
      <c r="NO584" s="106"/>
      <c r="NP584" s="106"/>
      <c r="NQ584" s="106"/>
      <c r="NR584" s="106"/>
      <c r="NS584" s="106"/>
      <c r="NT584" s="106"/>
      <c r="NU584" s="106"/>
      <c r="NV584" s="106"/>
      <c r="NW584" s="106"/>
      <c r="NX584" s="106"/>
      <c r="NY584" s="106"/>
      <c r="NZ584" s="106"/>
      <c r="OA584" s="106"/>
      <c r="OB584" s="106"/>
      <c r="OC584" s="106"/>
      <c r="OD584" s="106"/>
      <c r="OE584" s="106"/>
      <c r="OF584" s="106"/>
      <c r="OG584" s="106"/>
      <c r="OH584" s="106"/>
      <c r="OI584" s="106"/>
      <c r="OJ584" s="106"/>
      <c r="OK584" s="106"/>
      <c r="OL584" s="106"/>
      <c r="OM584" s="106"/>
      <c r="ON584" s="106"/>
      <c r="OO584" s="106"/>
      <c r="OP584" s="106"/>
      <c r="OQ584" s="106"/>
      <c r="OR584" s="106"/>
      <c r="OS584" s="106"/>
      <c r="OT584" s="106"/>
      <c r="OU584" s="106"/>
      <c r="OV584" s="106"/>
      <c r="OW584" s="106"/>
      <c r="OX584" s="106"/>
      <c r="OY584" s="106"/>
      <c r="OZ584" s="106"/>
      <c r="PA584" s="106"/>
      <c r="PB584" s="106"/>
      <c r="PC584" s="106"/>
      <c r="PD584" s="106"/>
      <c r="PE584" s="106"/>
      <c r="PF584" s="106"/>
      <c r="PG584" s="106"/>
      <c r="PH584" s="106"/>
      <c r="PI584" s="106"/>
      <c r="PJ584" s="106"/>
      <c r="PK584" s="106"/>
      <c r="PL584" s="106"/>
      <c r="PM584" s="106"/>
      <c r="PN584" s="106"/>
      <c r="PO584" s="106"/>
      <c r="PP584" s="106"/>
      <c r="PQ584" s="106"/>
      <c r="PR584" s="106"/>
      <c r="PS584" s="106"/>
      <c r="PT584" s="106"/>
      <c r="PU584" s="106"/>
      <c r="PV584" s="106"/>
      <c r="PW584" s="106"/>
      <c r="PX584" s="106"/>
      <c r="PY584" s="106"/>
      <c r="PZ584" s="106"/>
      <c r="QA584" s="106"/>
      <c r="QB584" s="106"/>
      <c r="QC584" s="106"/>
      <c r="QD584" s="106"/>
      <c r="QE584" s="106"/>
      <c r="QF584" s="106"/>
      <c r="QG584" s="106"/>
      <c r="QH584" s="106"/>
      <c r="QI584" s="106"/>
      <c r="QJ584" s="106"/>
      <c r="QK584" s="106"/>
      <c r="QL584" s="106"/>
      <c r="QM584" s="106"/>
      <c r="QN584" s="106"/>
      <c r="QO584" s="106"/>
      <c r="QP584" s="106"/>
      <c r="QQ584" s="106"/>
      <c r="QR584" s="106"/>
      <c r="QS584" s="106"/>
      <c r="QT584" s="106"/>
      <c r="QU584" s="106"/>
      <c r="QV584" s="106"/>
      <c r="QW584" s="106"/>
      <c r="QX584" s="106"/>
      <c r="QY584" s="106"/>
      <c r="QZ584" s="106"/>
      <c r="RA584" s="106"/>
      <c r="RB584" s="106"/>
      <c r="RC584" s="106"/>
      <c r="RD584" s="106"/>
      <c r="RE584" s="106"/>
      <c r="RF584" s="106"/>
      <c r="RG584" s="106"/>
      <c r="RH584" s="106"/>
      <c r="RI584" s="106"/>
      <c r="RJ584" s="106"/>
      <c r="RK584" s="106"/>
      <c r="RL584" s="106"/>
      <c r="RM584" s="106"/>
      <c r="RN584" s="106"/>
      <c r="RO584" s="106"/>
      <c r="RP584" s="106"/>
      <c r="RQ584" s="106"/>
      <c r="RR584" s="106"/>
    </row>
    <row r="585" spans="1:486" x14ac:dyDescent="0.3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14"/>
      <c r="Q585" s="114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06"/>
      <c r="EZ585" s="106"/>
      <c r="FA585" s="106"/>
      <c r="FB585" s="106"/>
      <c r="FC585" s="106"/>
      <c r="FD585" s="106"/>
      <c r="FE585" s="106"/>
      <c r="FF585" s="106"/>
      <c r="FG585" s="106"/>
      <c r="FH585" s="106"/>
      <c r="FI585" s="106"/>
      <c r="FJ585" s="106"/>
      <c r="FK585" s="106"/>
      <c r="FL585" s="106"/>
      <c r="FM585" s="106"/>
      <c r="FN585" s="106"/>
      <c r="FO585" s="106"/>
      <c r="FP585" s="106"/>
      <c r="FQ585" s="106"/>
      <c r="FR585" s="106"/>
      <c r="FS585" s="106"/>
      <c r="FT585" s="106"/>
      <c r="FU585" s="106"/>
      <c r="FV585" s="106"/>
      <c r="FW585" s="106"/>
      <c r="FX585" s="106"/>
      <c r="FY585" s="106"/>
      <c r="FZ585" s="106"/>
      <c r="GA585" s="106"/>
      <c r="GB585" s="106"/>
      <c r="GC585" s="106"/>
      <c r="GD585" s="106"/>
      <c r="GE585" s="106"/>
      <c r="GF585" s="106"/>
      <c r="GG585" s="106"/>
      <c r="GH585" s="106"/>
      <c r="GI585" s="106"/>
      <c r="GJ585" s="106"/>
      <c r="GK585" s="106"/>
      <c r="GL585" s="106"/>
      <c r="GM585" s="106"/>
      <c r="GN585" s="106"/>
      <c r="GO585" s="106"/>
      <c r="GP585" s="106"/>
      <c r="GQ585" s="106"/>
      <c r="GR585" s="106"/>
      <c r="GS585" s="106"/>
      <c r="GT585" s="106"/>
      <c r="GU585" s="106"/>
      <c r="GV585" s="106"/>
      <c r="GW585" s="106"/>
      <c r="GX585" s="106"/>
      <c r="GY585" s="106"/>
      <c r="GZ585" s="106"/>
      <c r="HA585" s="106"/>
      <c r="HB585" s="106"/>
      <c r="HC585" s="106"/>
      <c r="HD585" s="106"/>
      <c r="HE585" s="106"/>
      <c r="HF585" s="106"/>
      <c r="HG585" s="106"/>
      <c r="HH585" s="106"/>
      <c r="HI585" s="106"/>
      <c r="HJ585" s="106"/>
      <c r="HK585" s="106"/>
      <c r="HL585" s="106"/>
      <c r="HM585" s="106"/>
      <c r="HN585" s="106"/>
      <c r="HO585" s="106"/>
      <c r="HP585" s="106"/>
      <c r="HQ585" s="106"/>
      <c r="HR585" s="106"/>
      <c r="HS585" s="106"/>
      <c r="HT585" s="106"/>
      <c r="HU585" s="106"/>
      <c r="HV585" s="106"/>
      <c r="HW585" s="106"/>
      <c r="HX585" s="106"/>
      <c r="HY585" s="106"/>
      <c r="HZ585" s="106"/>
      <c r="IA585" s="106"/>
      <c r="IB585" s="106"/>
      <c r="IC585" s="106"/>
      <c r="ID585" s="106"/>
      <c r="IE585" s="106"/>
      <c r="IF585" s="106"/>
      <c r="IG585" s="106"/>
      <c r="IH585" s="106"/>
      <c r="II585" s="106"/>
      <c r="IJ585" s="106"/>
      <c r="IK585" s="106"/>
      <c r="IL585" s="106"/>
      <c r="IM585" s="106"/>
      <c r="IN585" s="106"/>
      <c r="IO585" s="106"/>
      <c r="IP585" s="106"/>
      <c r="IQ585" s="106"/>
      <c r="IR585" s="106"/>
      <c r="IS585" s="106"/>
      <c r="IT585" s="106"/>
      <c r="IU585" s="106"/>
      <c r="IV585" s="106"/>
      <c r="IW585" s="106"/>
      <c r="IX585" s="106"/>
      <c r="IY585" s="106"/>
      <c r="IZ585" s="106"/>
      <c r="JA585" s="106"/>
      <c r="JB585" s="106"/>
      <c r="JC585" s="106"/>
      <c r="JD585" s="106"/>
      <c r="JE585" s="106"/>
      <c r="JF585" s="106"/>
      <c r="JG585" s="106"/>
      <c r="JH585" s="106"/>
      <c r="JI585" s="106"/>
      <c r="JJ585" s="106"/>
      <c r="JK585" s="106"/>
      <c r="JL585" s="106"/>
      <c r="JM585" s="106"/>
      <c r="JN585" s="106"/>
      <c r="JO585" s="106"/>
      <c r="JP585" s="106"/>
      <c r="JQ585" s="106"/>
      <c r="JR585" s="106"/>
      <c r="JS585" s="106"/>
      <c r="JT585" s="106"/>
      <c r="JU585" s="106"/>
      <c r="JV585" s="106"/>
      <c r="JW585" s="106"/>
      <c r="JX585" s="106"/>
      <c r="JY585" s="106"/>
      <c r="JZ585" s="106"/>
      <c r="KA585" s="106"/>
      <c r="KB585" s="106"/>
      <c r="KC585" s="106"/>
      <c r="KD585" s="106"/>
      <c r="KE585" s="106"/>
      <c r="KF585" s="106"/>
      <c r="KG585" s="106"/>
      <c r="KH585" s="106"/>
      <c r="KI585" s="106"/>
      <c r="KJ585" s="106"/>
      <c r="KK585" s="106"/>
      <c r="KL585" s="106"/>
      <c r="KM585" s="106"/>
      <c r="KN585" s="106"/>
      <c r="KO585" s="106"/>
      <c r="KP585" s="106"/>
      <c r="KQ585" s="106"/>
      <c r="KR585" s="106"/>
      <c r="KS585" s="106"/>
      <c r="KT585" s="106"/>
      <c r="KU585" s="106"/>
      <c r="KV585" s="106"/>
      <c r="KW585" s="106"/>
      <c r="KX585" s="106"/>
      <c r="KY585" s="106"/>
      <c r="KZ585" s="106"/>
      <c r="LA585" s="106"/>
      <c r="LB585" s="106"/>
      <c r="LC585" s="106"/>
      <c r="LD585" s="106"/>
      <c r="LE585" s="106"/>
      <c r="LF585" s="106"/>
      <c r="LG585" s="106"/>
      <c r="LH585" s="106"/>
      <c r="LI585" s="106"/>
      <c r="LJ585" s="106"/>
      <c r="LK585" s="106"/>
      <c r="LL585" s="106"/>
      <c r="LM585" s="106"/>
      <c r="LN585" s="106"/>
      <c r="LO585" s="106"/>
      <c r="LP585" s="106"/>
      <c r="LQ585" s="106"/>
      <c r="LR585" s="106"/>
      <c r="LS585" s="106"/>
      <c r="LT585" s="106"/>
      <c r="LU585" s="106"/>
      <c r="LV585" s="106"/>
      <c r="LW585" s="106"/>
      <c r="LX585" s="106"/>
      <c r="LY585" s="106"/>
      <c r="LZ585" s="106"/>
      <c r="MA585" s="106"/>
      <c r="MB585" s="106"/>
      <c r="MC585" s="106"/>
      <c r="MD585" s="106"/>
      <c r="ME585" s="106"/>
      <c r="MF585" s="106"/>
      <c r="MG585" s="106"/>
      <c r="MH585" s="106"/>
      <c r="MI585" s="106"/>
      <c r="MJ585" s="106"/>
      <c r="MK585" s="106"/>
      <c r="ML585" s="106"/>
      <c r="MM585" s="106"/>
      <c r="MN585" s="106"/>
      <c r="MO585" s="106"/>
      <c r="MP585" s="106"/>
      <c r="MQ585" s="106"/>
      <c r="MR585" s="106"/>
      <c r="MS585" s="106"/>
      <c r="MT585" s="106"/>
      <c r="MU585" s="106"/>
      <c r="MV585" s="106"/>
      <c r="MW585" s="106"/>
      <c r="MX585" s="106"/>
      <c r="MY585" s="106"/>
      <c r="MZ585" s="106"/>
      <c r="NA585" s="106"/>
      <c r="NB585" s="106"/>
      <c r="NC585" s="106"/>
      <c r="ND585" s="106"/>
      <c r="NE585" s="106"/>
      <c r="NF585" s="106"/>
      <c r="NG585" s="106"/>
      <c r="NH585" s="106"/>
      <c r="NI585" s="106"/>
      <c r="NJ585" s="106"/>
      <c r="NK585" s="106"/>
      <c r="NL585" s="106"/>
      <c r="NM585" s="106"/>
      <c r="NN585" s="106"/>
      <c r="NO585" s="106"/>
      <c r="NP585" s="106"/>
      <c r="NQ585" s="106"/>
      <c r="NR585" s="106"/>
      <c r="NS585" s="106"/>
      <c r="NT585" s="106"/>
      <c r="NU585" s="106"/>
      <c r="NV585" s="106"/>
      <c r="NW585" s="106"/>
      <c r="NX585" s="106"/>
      <c r="NY585" s="106"/>
      <c r="NZ585" s="106"/>
      <c r="OA585" s="106"/>
      <c r="OB585" s="106"/>
      <c r="OC585" s="106"/>
      <c r="OD585" s="106"/>
      <c r="OE585" s="106"/>
      <c r="OF585" s="106"/>
      <c r="OG585" s="106"/>
      <c r="OH585" s="106"/>
      <c r="OI585" s="106"/>
      <c r="OJ585" s="106"/>
      <c r="OK585" s="106"/>
      <c r="OL585" s="106"/>
      <c r="OM585" s="106"/>
      <c r="ON585" s="106"/>
      <c r="OO585" s="106"/>
      <c r="OP585" s="106"/>
      <c r="OQ585" s="106"/>
      <c r="OR585" s="106"/>
      <c r="OS585" s="106"/>
      <c r="OT585" s="106"/>
      <c r="OU585" s="106"/>
      <c r="OV585" s="106"/>
      <c r="OW585" s="106"/>
      <c r="OX585" s="106"/>
      <c r="OY585" s="106"/>
      <c r="OZ585" s="106"/>
      <c r="PA585" s="106"/>
      <c r="PB585" s="106"/>
      <c r="PC585" s="106"/>
      <c r="PD585" s="106"/>
      <c r="PE585" s="106"/>
      <c r="PF585" s="106"/>
      <c r="PG585" s="106"/>
      <c r="PH585" s="106"/>
      <c r="PI585" s="106"/>
      <c r="PJ585" s="106"/>
      <c r="PK585" s="106"/>
      <c r="PL585" s="106"/>
      <c r="PM585" s="106"/>
      <c r="PN585" s="106"/>
      <c r="PO585" s="106"/>
      <c r="PP585" s="106"/>
      <c r="PQ585" s="106"/>
      <c r="PR585" s="106"/>
      <c r="PS585" s="106"/>
      <c r="PT585" s="106"/>
      <c r="PU585" s="106"/>
      <c r="PV585" s="106"/>
      <c r="PW585" s="106"/>
      <c r="PX585" s="106"/>
      <c r="PY585" s="106"/>
      <c r="PZ585" s="106"/>
      <c r="QA585" s="106"/>
      <c r="QB585" s="106"/>
      <c r="QC585" s="106"/>
      <c r="QD585" s="106"/>
      <c r="QE585" s="106"/>
      <c r="QF585" s="106"/>
      <c r="QG585" s="106"/>
      <c r="QH585" s="106"/>
      <c r="QI585" s="106"/>
      <c r="QJ585" s="106"/>
      <c r="QK585" s="106"/>
      <c r="QL585" s="106"/>
      <c r="QM585" s="106"/>
      <c r="QN585" s="106"/>
      <c r="QO585" s="106"/>
      <c r="QP585" s="106"/>
      <c r="QQ585" s="106"/>
      <c r="QR585" s="106"/>
      <c r="QS585" s="106"/>
      <c r="QT585" s="106"/>
      <c r="QU585" s="106"/>
      <c r="QV585" s="106"/>
      <c r="QW585" s="106"/>
      <c r="QX585" s="106"/>
      <c r="QY585" s="106"/>
      <c r="QZ585" s="106"/>
      <c r="RA585" s="106"/>
      <c r="RB585" s="106"/>
      <c r="RC585" s="106"/>
      <c r="RD585" s="106"/>
      <c r="RE585" s="106"/>
      <c r="RF585" s="106"/>
      <c r="RG585" s="106"/>
      <c r="RH585" s="106"/>
      <c r="RI585" s="106"/>
      <c r="RJ585" s="106"/>
      <c r="RK585" s="106"/>
      <c r="RL585" s="106"/>
      <c r="RM585" s="106"/>
      <c r="RN585" s="106"/>
      <c r="RO585" s="106"/>
      <c r="RP585" s="106"/>
      <c r="RQ585" s="106"/>
      <c r="RR585" s="106"/>
    </row>
    <row r="586" spans="1:486" x14ac:dyDescent="0.3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14"/>
      <c r="Q586" s="114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06"/>
      <c r="EZ586" s="106"/>
      <c r="FA586" s="106"/>
      <c r="FB586" s="106"/>
      <c r="FC586" s="106"/>
      <c r="FD586" s="106"/>
      <c r="FE586" s="106"/>
      <c r="FF586" s="106"/>
      <c r="FG586" s="106"/>
      <c r="FH586" s="106"/>
      <c r="FI586" s="106"/>
      <c r="FJ586" s="106"/>
      <c r="FK586" s="106"/>
      <c r="FL586" s="106"/>
      <c r="FM586" s="106"/>
      <c r="FN586" s="106"/>
      <c r="FO586" s="106"/>
      <c r="FP586" s="106"/>
      <c r="FQ586" s="106"/>
      <c r="FR586" s="106"/>
      <c r="FS586" s="106"/>
      <c r="FT586" s="106"/>
      <c r="FU586" s="106"/>
      <c r="FV586" s="106"/>
      <c r="FW586" s="106"/>
      <c r="FX586" s="106"/>
      <c r="FY586" s="106"/>
      <c r="FZ586" s="106"/>
      <c r="GA586" s="106"/>
      <c r="GB586" s="106"/>
      <c r="GC586" s="106"/>
      <c r="GD586" s="106"/>
      <c r="GE586" s="106"/>
      <c r="GF586" s="106"/>
      <c r="GG586" s="106"/>
      <c r="GH586" s="106"/>
      <c r="GI586" s="106"/>
      <c r="GJ586" s="106"/>
      <c r="GK586" s="106"/>
      <c r="GL586" s="106"/>
      <c r="GM586" s="106"/>
      <c r="GN586" s="106"/>
      <c r="GO586" s="106"/>
      <c r="GP586" s="106"/>
      <c r="GQ586" s="106"/>
      <c r="GR586" s="106"/>
      <c r="GS586" s="106"/>
      <c r="GT586" s="106"/>
      <c r="GU586" s="106"/>
      <c r="GV586" s="106"/>
      <c r="GW586" s="106"/>
      <c r="GX586" s="106"/>
      <c r="GY586" s="106"/>
      <c r="GZ586" s="106"/>
      <c r="HA586" s="106"/>
      <c r="HB586" s="106"/>
      <c r="HC586" s="106"/>
      <c r="HD586" s="106"/>
      <c r="HE586" s="106"/>
      <c r="HF586" s="106"/>
      <c r="HG586" s="106"/>
      <c r="HH586" s="106"/>
      <c r="HI586" s="106"/>
      <c r="HJ586" s="106"/>
      <c r="HK586" s="106"/>
      <c r="HL586" s="106"/>
      <c r="HM586" s="106"/>
      <c r="HN586" s="106"/>
      <c r="HO586" s="106"/>
      <c r="HP586" s="106"/>
      <c r="HQ586" s="106"/>
      <c r="HR586" s="106"/>
      <c r="HS586" s="106"/>
      <c r="HT586" s="106"/>
      <c r="HU586" s="106"/>
      <c r="HV586" s="106"/>
      <c r="HW586" s="106"/>
      <c r="HX586" s="106"/>
      <c r="HY586" s="106"/>
      <c r="HZ586" s="106"/>
      <c r="IA586" s="106"/>
      <c r="IB586" s="106"/>
      <c r="IC586" s="106"/>
      <c r="ID586" s="106"/>
      <c r="IE586" s="106"/>
      <c r="IF586" s="106"/>
      <c r="IG586" s="106"/>
      <c r="IH586" s="106"/>
      <c r="II586" s="106"/>
      <c r="IJ586" s="106"/>
      <c r="IK586" s="106"/>
      <c r="IL586" s="106"/>
      <c r="IM586" s="106"/>
      <c r="IN586" s="106"/>
      <c r="IO586" s="106"/>
      <c r="IP586" s="106"/>
      <c r="IQ586" s="106"/>
      <c r="IR586" s="106"/>
      <c r="IS586" s="106"/>
      <c r="IT586" s="106"/>
      <c r="IU586" s="106"/>
      <c r="IV586" s="106"/>
      <c r="IW586" s="106"/>
      <c r="IX586" s="106"/>
      <c r="IY586" s="106"/>
      <c r="IZ586" s="106"/>
      <c r="JA586" s="106"/>
      <c r="JB586" s="106"/>
      <c r="JC586" s="106"/>
      <c r="JD586" s="106"/>
      <c r="JE586" s="106"/>
      <c r="JF586" s="106"/>
      <c r="JG586" s="106"/>
      <c r="JH586" s="106"/>
      <c r="JI586" s="106"/>
      <c r="JJ586" s="106"/>
      <c r="JK586" s="106"/>
      <c r="JL586" s="106"/>
      <c r="JM586" s="106"/>
      <c r="JN586" s="106"/>
      <c r="JO586" s="106"/>
      <c r="JP586" s="106"/>
      <c r="JQ586" s="106"/>
      <c r="JR586" s="106"/>
      <c r="JS586" s="106"/>
      <c r="JT586" s="106"/>
      <c r="JU586" s="106"/>
      <c r="JV586" s="106"/>
      <c r="JW586" s="106"/>
      <c r="JX586" s="106"/>
      <c r="JY586" s="106"/>
      <c r="JZ586" s="106"/>
      <c r="KA586" s="106"/>
      <c r="KB586" s="106"/>
      <c r="KC586" s="106"/>
      <c r="KD586" s="106"/>
      <c r="KE586" s="106"/>
      <c r="KF586" s="106"/>
      <c r="KG586" s="106"/>
      <c r="KH586" s="106"/>
      <c r="KI586" s="106"/>
      <c r="KJ586" s="106"/>
      <c r="KK586" s="106"/>
      <c r="KL586" s="106"/>
      <c r="KM586" s="106"/>
      <c r="KN586" s="106"/>
      <c r="KO586" s="106"/>
      <c r="KP586" s="106"/>
      <c r="KQ586" s="106"/>
      <c r="KR586" s="106"/>
      <c r="KS586" s="106"/>
      <c r="KT586" s="106"/>
      <c r="KU586" s="106"/>
      <c r="KV586" s="106"/>
      <c r="KW586" s="106"/>
      <c r="KX586" s="106"/>
      <c r="KY586" s="106"/>
      <c r="KZ586" s="106"/>
      <c r="LA586" s="106"/>
      <c r="LB586" s="106"/>
      <c r="LC586" s="106"/>
      <c r="LD586" s="106"/>
      <c r="LE586" s="106"/>
      <c r="LF586" s="106"/>
      <c r="LG586" s="106"/>
      <c r="LH586" s="106"/>
      <c r="LI586" s="106"/>
      <c r="LJ586" s="106"/>
      <c r="LK586" s="106"/>
      <c r="LL586" s="106"/>
      <c r="LM586" s="106"/>
      <c r="LN586" s="106"/>
      <c r="LO586" s="106"/>
      <c r="LP586" s="106"/>
      <c r="LQ586" s="106"/>
      <c r="LR586" s="106"/>
      <c r="LS586" s="106"/>
      <c r="LT586" s="106"/>
      <c r="LU586" s="106"/>
      <c r="LV586" s="106"/>
      <c r="LW586" s="106"/>
      <c r="LX586" s="106"/>
      <c r="LY586" s="106"/>
      <c r="LZ586" s="106"/>
      <c r="MA586" s="106"/>
      <c r="MB586" s="106"/>
      <c r="MC586" s="106"/>
      <c r="MD586" s="106"/>
      <c r="ME586" s="106"/>
      <c r="MF586" s="106"/>
      <c r="MG586" s="106"/>
      <c r="MH586" s="106"/>
      <c r="MI586" s="106"/>
      <c r="MJ586" s="106"/>
      <c r="MK586" s="106"/>
      <c r="ML586" s="106"/>
      <c r="MM586" s="106"/>
      <c r="MN586" s="106"/>
      <c r="MO586" s="106"/>
      <c r="MP586" s="106"/>
      <c r="MQ586" s="106"/>
      <c r="MR586" s="106"/>
      <c r="MS586" s="106"/>
      <c r="MT586" s="106"/>
      <c r="MU586" s="106"/>
      <c r="MV586" s="106"/>
      <c r="MW586" s="106"/>
      <c r="MX586" s="106"/>
      <c r="MY586" s="106"/>
      <c r="MZ586" s="106"/>
      <c r="NA586" s="106"/>
      <c r="NB586" s="106"/>
      <c r="NC586" s="106"/>
      <c r="ND586" s="106"/>
      <c r="NE586" s="106"/>
      <c r="NF586" s="106"/>
      <c r="NG586" s="106"/>
      <c r="NH586" s="106"/>
      <c r="NI586" s="106"/>
      <c r="NJ586" s="106"/>
      <c r="NK586" s="106"/>
      <c r="NL586" s="106"/>
      <c r="NM586" s="106"/>
      <c r="NN586" s="106"/>
      <c r="NO586" s="106"/>
      <c r="NP586" s="106"/>
      <c r="NQ586" s="106"/>
      <c r="NR586" s="106"/>
      <c r="NS586" s="106"/>
      <c r="NT586" s="106"/>
      <c r="NU586" s="106"/>
      <c r="NV586" s="106"/>
      <c r="NW586" s="106"/>
      <c r="NX586" s="106"/>
      <c r="NY586" s="106"/>
      <c r="NZ586" s="106"/>
      <c r="OA586" s="106"/>
      <c r="OB586" s="106"/>
      <c r="OC586" s="106"/>
      <c r="OD586" s="106"/>
      <c r="OE586" s="106"/>
      <c r="OF586" s="106"/>
      <c r="OG586" s="106"/>
      <c r="OH586" s="106"/>
      <c r="OI586" s="106"/>
      <c r="OJ586" s="106"/>
      <c r="OK586" s="106"/>
      <c r="OL586" s="106"/>
      <c r="OM586" s="106"/>
      <c r="ON586" s="106"/>
      <c r="OO586" s="106"/>
      <c r="OP586" s="106"/>
      <c r="OQ586" s="106"/>
      <c r="OR586" s="106"/>
      <c r="OS586" s="106"/>
      <c r="OT586" s="106"/>
      <c r="OU586" s="106"/>
      <c r="OV586" s="106"/>
      <c r="OW586" s="106"/>
      <c r="OX586" s="106"/>
      <c r="OY586" s="106"/>
      <c r="OZ586" s="106"/>
      <c r="PA586" s="106"/>
      <c r="PB586" s="106"/>
      <c r="PC586" s="106"/>
      <c r="PD586" s="106"/>
      <c r="PE586" s="106"/>
      <c r="PF586" s="106"/>
      <c r="PG586" s="106"/>
      <c r="PH586" s="106"/>
      <c r="PI586" s="106"/>
      <c r="PJ586" s="106"/>
      <c r="PK586" s="106"/>
      <c r="PL586" s="106"/>
      <c r="PM586" s="106"/>
      <c r="PN586" s="106"/>
      <c r="PO586" s="106"/>
      <c r="PP586" s="106"/>
      <c r="PQ586" s="106"/>
      <c r="PR586" s="106"/>
      <c r="PS586" s="106"/>
      <c r="PT586" s="106"/>
      <c r="PU586" s="106"/>
      <c r="PV586" s="106"/>
      <c r="PW586" s="106"/>
      <c r="PX586" s="106"/>
      <c r="PY586" s="106"/>
      <c r="PZ586" s="106"/>
      <c r="QA586" s="106"/>
      <c r="QB586" s="106"/>
      <c r="QC586" s="106"/>
      <c r="QD586" s="106"/>
      <c r="QE586" s="106"/>
      <c r="QF586" s="106"/>
      <c r="QG586" s="106"/>
      <c r="QH586" s="106"/>
      <c r="QI586" s="106"/>
      <c r="QJ586" s="106"/>
      <c r="QK586" s="106"/>
      <c r="QL586" s="106"/>
      <c r="QM586" s="106"/>
      <c r="QN586" s="106"/>
      <c r="QO586" s="106"/>
      <c r="QP586" s="106"/>
      <c r="QQ586" s="106"/>
      <c r="QR586" s="106"/>
      <c r="QS586" s="106"/>
      <c r="QT586" s="106"/>
      <c r="QU586" s="106"/>
      <c r="QV586" s="106"/>
      <c r="QW586" s="106"/>
      <c r="QX586" s="106"/>
      <c r="QY586" s="106"/>
      <c r="QZ586" s="106"/>
      <c r="RA586" s="106"/>
      <c r="RB586" s="106"/>
      <c r="RC586" s="106"/>
      <c r="RD586" s="106"/>
      <c r="RE586" s="106"/>
      <c r="RF586" s="106"/>
      <c r="RG586" s="106"/>
      <c r="RH586" s="106"/>
      <c r="RI586" s="106"/>
      <c r="RJ586" s="106"/>
      <c r="RK586" s="106"/>
      <c r="RL586" s="106"/>
      <c r="RM586" s="106"/>
      <c r="RN586" s="106"/>
      <c r="RO586" s="106"/>
      <c r="RP586" s="106"/>
      <c r="RQ586" s="106"/>
      <c r="RR586" s="106"/>
    </row>
    <row r="587" spans="1:486" x14ac:dyDescent="0.3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14"/>
      <c r="Q587" s="114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06"/>
      <c r="EZ587" s="106"/>
      <c r="FA587" s="106"/>
      <c r="FB587" s="106"/>
      <c r="FC587" s="106"/>
      <c r="FD587" s="106"/>
      <c r="FE587" s="106"/>
      <c r="FF587" s="106"/>
      <c r="FG587" s="106"/>
      <c r="FH587" s="106"/>
      <c r="FI587" s="106"/>
      <c r="FJ587" s="106"/>
      <c r="FK587" s="106"/>
      <c r="FL587" s="106"/>
      <c r="FM587" s="106"/>
      <c r="FN587" s="106"/>
      <c r="FO587" s="106"/>
      <c r="FP587" s="106"/>
      <c r="FQ587" s="106"/>
      <c r="FR587" s="106"/>
      <c r="FS587" s="106"/>
      <c r="FT587" s="106"/>
      <c r="FU587" s="106"/>
      <c r="FV587" s="106"/>
      <c r="FW587" s="106"/>
      <c r="FX587" s="106"/>
      <c r="FY587" s="106"/>
      <c r="FZ587" s="106"/>
      <c r="GA587" s="106"/>
      <c r="GB587" s="106"/>
      <c r="GC587" s="106"/>
      <c r="GD587" s="106"/>
      <c r="GE587" s="106"/>
      <c r="GF587" s="106"/>
      <c r="GG587" s="106"/>
      <c r="GH587" s="106"/>
      <c r="GI587" s="106"/>
      <c r="GJ587" s="106"/>
      <c r="GK587" s="106"/>
      <c r="GL587" s="106"/>
      <c r="GM587" s="106"/>
      <c r="GN587" s="106"/>
      <c r="GO587" s="106"/>
      <c r="GP587" s="106"/>
      <c r="GQ587" s="106"/>
      <c r="GR587" s="106"/>
      <c r="GS587" s="106"/>
      <c r="GT587" s="106"/>
      <c r="GU587" s="106"/>
      <c r="GV587" s="106"/>
      <c r="GW587" s="106"/>
      <c r="GX587" s="106"/>
      <c r="GY587" s="106"/>
      <c r="GZ587" s="106"/>
      <c r="HA587" s="106"/>
      <c r="HB587" s="106"/>
      <c r="HC587" s="106"/>
      <c r="HD587" s="106"/>
      <c r="HE587" s="106"/>
      <c r="HF587" s="106"/>
      <c r="HG587" s="106"/>
      <c r="HH587" s="106"/>
      <c r="HI587" s="106"/>
      <c r="HJ587" s="106"/>
      <c r="HK587" s="106"/>
      <c r="HL587" s="106"/>
      <c r="HM587" s="106"/>
      <c r="HN587" s="106"/>
      <c r="HO587" s="106"/>
      <c r="HP587" s="106"/>
      <c r="HQ587" s="106"/>
      <c r="HR587" s="106"/>
      <c r="HS587" s="106"/>
      <c r="HT587" s="106"/>
      <c r="HU587" s="106"/>
      <c r="HV587" s="106"/>
      <c r="HW587" s="106"/>
      <c r="HX587" s="106"/>
      <c r="HY587" s="106"/>
      <c r="HZ587" s="106"/>
      <c r="IA587" s="106"/>
      <c r="IB587" s="106"/>
      <c r="IC587" s="106"/>
      <c r="ID587" s="106"/>
      <c r="IE587" s="106"/>
      <c r="IF587" s="106"/>
      <c r="IG587" s="106"/>
      <c r="IH587" s="106"/>
      <c r="II587" s="106"/>
      <c r="IJ587" s="106"/>
      <c r="IK587" s="106"/>
      <c r="IL587" s="106"/>
      <c r="IM587" s="106"/>
      <c r="IN587" s="106"/>
      <c r="IO587" s="106"/>
      <c r="IP587" s="106"/>
      <c r="IQ587" s="106"/>
      <c r="IR587" s="106"/>
      <c r="IS587" s="106"/>
      <c r="IT587" s="106"/>
      <c r="IU587" s="106"/>
      <c r="IV587" s="106"/>
      <c r="IW587" s="106"/>
      <c r="IX587" s="106"/>
      <c r="IY587" s="106"/>
      <c r="IZ587" s="106"/>
      <c r="JA587" s="106"/>
      <c r="JB587" s="106"/>
      <c r="JC587" s="106"/>
      <c r="JD587" s="106"/>
      <c r="JE587" s="106"/>
      <c r="JF587" s="106"/>
      <c r="JG587" s="106"/>
      <c r="JH587" s="106"/>
      <c r="JI587" s="106"/>
      <c r="JJ587" s="106"/>
      <c r="JK587" s="106"/>
      <c r="JL587" s="106"/>
      <c r="JM587" s="106"/>
      <c r="JN587" s="106"/>
      <c r="JO587" s="106"/>
      <c r="JP587" s="106"/>
      <c r="JQ587" s="106"/>
      <c r="JR587" s="106"/>
      <c r="JS587" s="106"/>
      <c r="JT587" s="106"/>
      <c r="JU587" s="106"/>
      <c r="JV587" s="106"/>
      <c r="JW587" s="106"/>
      <c r="JX587" s="106"/>
      <c r="JY587" s="106"/>
      <c r="JZ587" s="106"/>
      <c r="KA587" s="106"/>
      <c r="KB587" s="106"/>
      <c r="KC587" s="106"/>
      <c r="KD587" s="106"/>
      <c r="KE587" s="106"/>
      <c r="KF587" s="106"/>
      <c r="KG587" s="106"/>
      <c r="KH587" s="106"/>
      <c r="KI587" s="106"/>
      <c r="KJ587" s="106"/>
      <c r="KK587" s="106"/>
      <c r="KL587" s="106"/>
      <c r="KM587" s="106"/>
      <c r="KN587" s="106"/>
      <c r="KO587" s="106"/>
      <c r="KP587" s="106"/>
      <c r="KQ587" s="106"/>
      <c r="KR587" s="106"/>
      <c r="KS587" s="106"/>
      <c r="KT587" s="106"/>
      <c r="KU587" s="106"/>
      <c r="KV587" s="106"/>
      <c r="KW587" s="106"/>
      <c r="KX587" s="106"/>
      <c r="KY587" s="106"/>
      <c r="KZ587" s="106"/>
      <c r="LA587" s="106"/>
      <c r="LB587" s="106"/>
      <c r="LC587" s="106"/>
      <c r="LD587" s="106"/>
      <c r="LE587" s="106"/>
      <c r="LF587" s="106"/>
      <c r="LG587" s="106"/>
      <c r="LH587" s="106"/>
      <c r="LI587" s="106"/>
      <c r="LJ587" s="106"/>
      <c r="LK587" s="106"/>
      <c r="LL587" s="106"/>
      <c r="LM587" s="106"/>
      <c r="LN587" s="106"/>
      <c r="LO587" s="106"/>
      <c r="LP587" s="106"/>
      <c r="LQ587" s="106"/>
      <c r="LR587" s="106"/>
      <c r="LS587" s="106"/>
      <c r="LT587" s="106"/>
      <c r="LU587" s="106"/>
      <c r="LV587" s="106"/>
      <c r="LW587" s="106"/>
      <c r="LX587" s="106"/>
      <c r="LY587" s="106"/>
      <c r="LZ587" s="106"/>
      <c r="MA587" s="106"/>
      <c r="MB587" s="106"/>
      <c r="MC587" s="106"/>
      <c r="MD587" s="106"/>
      <c r="ME587" s="106"/>
      <c r="MF587" s="106"/>
      <c r="MG587" s="106"/>
      <c r="MH587" s="106"/>
      <c r="MI587" s="106"/>
      <c r="MJ587" s="106"/>
      <c r="MK587" s="106"/>
      <c r="ML587" s="106"/>
      <c r="MM587" s="106"/>
      <c r="MN587" s="106"/>
      <c r="MO587" s="106"/>
      <c r="MP587" s="106"/>
      <c r="MQ587" s="106"/>
      <c r="MR587" s="106"/>
      <c r="MS587" s="106"/>
      <c r="MT587" s="106"/>
      <c r="MU587" s="106"/>
      <c r="MV587" s="106"/>
      <c r="MW587" s="106"/>
      <c r="MX587" s="106"/>
      <c r="MY587" s="106"/>
      <c r="MZ587" s="106"/>
      <c r="NA587" s="106"/>
      <c r="NB587" s="106"/>
      <c r="NC587" s="106"/>
      <c r="ND587" s="106"/>
      <c r="NE587" s="106"/>
      <c r="NF587" s="106"/>
      <c r="NG587" s="106"/>
      <c r="NH587" s="106"/>
      <c r="NI587" s="106"/>
      <c r="NJ587" s="106"/>
      <c r="NK587" s="106"/>
      <c r="NL587" s="106"/>
      <c r="NM587" s="106"/>
      <c r="NN587" s="106"/>
      <c r="NO587" s="106"/>
      <c r="NP587" s="106"/>
      <c r="NQ587" s="106"/>
      <c r="NR587" s="106"/>
      <c r="NS587" s="106"/>
      <c r="NT587" s="106"/>
      <c r="NU587" s="106"/>
      <c r="NV587" s="106"/>
      <c r="NW587" s="106"/>
      <c r="NX587" s="106"/>
      <c r="NY587" s="106"/>
      <c r="NZ587" s="106"/>
      <c r="OA587" s="106"/>
      <c r="OB587" s="106"/>
      <c r="OC587" s="106"/>
      <c r="OD587" s="106"/>
      <c r="OE587" s="106"/>
      <c r="OF587" s="106"/>
      <c r="OG587" s="106"/>
      <c r="OH587" s="106"/>
      <c r="OI587" s="106"/>
      <c r="OJ587" s="106"/>
      <c r="OK587" s="106"/>
      <c r="OL587" s="106"/>
      <c r="OM587" s="106"/>
      <c r="ON587" s="106"/>
      <c r="OO587" s="106"/>
      <c r="OP587" s="106"/>
      <c r="OQ587" s="106"/>
      <c r="OR587" s="106"/>
      <c r="OS587" s="106"/>
      <c r="OT587" s="106"/>
      <c r="OU587" s="106"/>
      <c r="OV587" s="106"/>
      <c r="OW587" s="106"/>
      <c r="OX587" s="106"/>
      <c r="OY587" s="106"/>
      <c r="OZ587" s="106"/>
      <c r="PA587" s="106"/>
      <c r="PB587" s="106"/>
      <c r="PC587" s="106"/>
      <c r="PD587" s="106"/>
      <c r="PE587" s="106"/>
      <c r="PF587" s="106"/>
      <c r="PG587" s="106"/>
      <c r="PH587" s="106"/>
      <c r="PI587" s="106"/>
      <c r="PJ587" s="106"/>
      <c r="PK587" s="106"/>
      <c r="PL587" s="106"/>
      <c r="PM587" s="106"/>
      <c r="PN587" s="106"/>
      <c r="PO587" s="106"/>
      <c r="PP587" s="106"/>
      <c r="PQ587" s="106"/>
      <c r="PR587" s="106"/>
      <c r="PS587" s="106"/>
      <c r="PT587" s="106"/>
      <c r="PU587" s="106"/>
      <c r="PV587" s="106"/>
      <c r="PW587" s="106"/>
      <c r="PX587" s="106"/>
      <c r="PY587" s="106"/>
      <c r="PZ587" s="106"/>
      <c r="QA587" s="106"/>
      <c r="QB587" s="106"/>
      <c r="QC587" s="106"/>
      <c r="QD587" s="106"/>
      <c r="QE587" s="106"/>
      <c r="QF587" s="106"/>
      <c r="QG587" s="106"/>
      <c r="QH587" s="106"/>
      <c r="QI587" s="106"/>
      <c r="QJ587" s="106"/>
      <c r="QK587" s="106"/>
      <c r="QL587" s="106"/>
      <c r="QM587" s="106"/>
      <c r="QN587" s="106"/>
      <c r="QO587" s="106"/>
      <c r="QP587" s="106"/>
      <c r="QQ587" s="106"/>
      <c r="QR587" s="106"/>
      <c r="QS587" s="106"/>
      <c r="QT587" s="106"/>
      <c r="QU587" s="106"/>
      <c r="QV587" s="106"/>
      <c r="QW587" s="106"/>
      <c r="QX587" s="106"/>
      <c r="QY587" s="106"/>
      <c r="QZ587" s="106"/>
      <c r="RA587" s="106"/>
      <c r="RB587" s="106"/>
      <c r="RC587" s="106"/>
      <c r="RD587" s="106"/>
      <c r="RE587" s="106"/>
      <c r="RF587" s="106"/>
      <c r="RG587" s="106"/>
      <c r="RH587" s="106"/>
      <c r="RI587" s="106"/>
      <c r="RJ587" s="106"/>
      <c r="RK587" s="106"/>
      <c r="RL587" s="106"/>
      <c r="RM587" s="106"/>
      <c r="RN587" s="106"/>
      <c r="RO587" s="106"/>
      <c r="RP587" s="106"/>
      <c r="RQ587" s="106"/>
      <c r="RR587" s="106"/>
    </row>
    <row r="588" spans="1:486" x14ac:dyDescent="0.3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14"/>
      <c r="Q588" s="114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06"/>
      <c r="EZ588" s="106"/>
      <c r="FA588" s="106"/>
      <c r="FB588" s="106"/>
      <c r="FC588" s="106"/>
      <c r="FD588" s="106"/>
      <c r="FE588" s="106"/>
      <c r="FF588" s="106"/>
      <c r="FG588" s="106"/>
      <c r="FH588" s="106"/>
      <c r="FI588" s="106"/>
      <c r="FJ588" s="106"/>
      <c r="FK588" s="106"/>
      <c r="FL588" s="106"/>
      <c r="FM588" s="106"/>
      <c r="FN588" s="106"/>
      <c r="FO588" s="106"/>
      <c r="FP588" s="106"/>
      <c r="FQ588" s="106"/>
      <c r="FR588" s="106"/>
      <c r="FS588" s="106"/>
      <c r="FT588" s="106"/>
      <c r="FU588" s="106"/>
      <c r="FV588" s="106"/>
      <c r="FW588" s="106"/>
      <c r="FX588" s="106"/>
      <c r="FY588" s="106"/>
      <c r="FZ588" s="106"/>
      <c r="GA588" s="106"/>
      <c r="GB588" s="106"/>
      <c r="GC588" s="106"/>
      <c r="GD588" s="106"/>
      <c r="GE588" s="106"/>
      <c r="GF588" s="106"/>
      <c r="GG588" s="106"/>
      <c r="GH588" s="106"/>
      <c r="GI588" s="106"/>
      <c r="GJ588" s="106"/>
      <c r="GK588" s="106"/>
      <c r="GL588" s="106"/>
      <c r="GM588" s="106"/>
      <c r="GN588" s="106"/>
      <c r="GO588" s="106"/>
      <c r="GP588" s="106"/>
      <c r="GQ588" s="106"/>
      <c r="GR588" s="106"/>
      <c r="GS588" s="106"/>
      <c r="GT588" s="106"/>
      <c r="GU588" s="106"/>
      <c r="GV588" s="106"/>
      <c r="GW588" s="106"/>
      <c r="GX588" s="106"/>
      <c r="GY588" s="106"/>
      <c r="GZ588" s="106"/>
      <c r="HA588" s="106"/>
      <c r="HB588" s="106"/>
      <c r="HC588" s="106"/>
      <c r="HD588" s="106"/>
      <c r="HE588" s="106"/>
      <c r="HF588" s="106"/>
      <c r="HG588" s="106"/>
      <c r="HH588" s="106"/>
      <c r="HI588" s="106"/>
      <c r="HJ588" s="106"/>
      <c r="HK588" s="106"/>
      <c r="HL588" s="106"/>
      <c r="HM588" s="106"/>
      <c r="HN588" s="106"/>
      <c r="HO588" s="106"/>
      <c r="HP588" s="106"/>
      <c r="HQ588" s="106"/>
      <c r="HR588" s="106"/>
      <c r="HS588" s="106"/>
      <c r="HT588" s="106"/>
      <c r="HU588" s="106"/>
      <c r="HV588" s="106"/>
      <c r="HW588" s="106"/>
      <c r="HX588" s="106"/>
      <c r="HY588" s="106"/>
      <c r="HZ588" s="106"/>
      <c r="IA588" s="106"/>
      <c r="IB588" s="106"/>
      <c r="IC588" s="106"/>
      <c r="ID588" s="106"/>
      <c r="IE588" s="106"/>
      <c r="IF588" s="106"/>
      <c r="IG588" s="106"/>
      <c r="IH588" s="106"/>
      <c r="II588" s="106"/>
      <c r="IJ588" s="106"/>
      <c r="IK588" s="106"/>
      <c r="IL588" s="106"/>
      <c r="IM588" s="106"/>
      <c r="IN588" s="106"/>
      <c r="IO588" s="106"/>
      <c r="IP588" s="106"/>
      <c r="IQ588" s="106"/>
      <c r="IR588" s="106"/>
      <c r="IS588" s="106"/>
      <c r="IT588" s="106"/>
      <c r="IU588" s="106"/>
      <c r="IV588" s="106"/>
      <c r="IW588" s="106"/>
      <c r="IX588" s="106"/>
      <c r="IY588" s="106"/>
      <c r="IZ588" s="106"/>
      <c r="JA588" s="106"/>
      <c r="JB588" s="106"/>
      <c r="JC588" s="106"/>
      <c r="JD588" s="106"/>
      <c r="JE588" s="106"/>
      <c r="JF588" s="106"/>
      <c r="JG588" s="106"/>
      <c r="JH588" s="106"/>
      <c r="JI588" s="106"/>
      <c r="JJ588" s="106"/>
      <c r="JK588" s="106"/>
      <c r="JL588" s="106"/>
      <c r="JM588" s="106"/>
      <c r="JN588" s="106"/>
      <c r="JO588" s="106"/>
      <c r="JP588" s="106"/>
      <c r="JQ588" s="106"/>
      <c r="JR588" s="106"/>
      <c r="JS588" s="106"/>
      <c r="JT588" s="106"/>
      <c r="JU588" s="106"/>
      <c r="JV588" s="106"/>
      <c r="JW588" s="106"/>
      <c r="JX588" s="106"/>
      <c r="JY588" s="106"/>
      <c r="JZ588" s="106"/>
      <c r="KA588" s="106"/>
      <c r="KB588" s="106"/>
      <c r="KC588" s="106"/>
      <c r="KD588" s="106"/>
      <c r="KE588" s="106"/>
      <c r="KF588" s="106"/>
      <c r="KG588" s="106"/>
      <c r="KH588" s="106"/>
      <c r="KI588" s="106"/>
      <c r="KJ588" s="106"/>
      <c r="KK588" s="106"/>
      <c r="KL588" s="106"/>
      <c r="KM588" s="106"/>
      <c r="KN588" s="106"/>
      <c r="KO588" s="106"/>
      <c r="KP588" s="106"/>
      <c r="KQ588" s="106"/>
      <c r="KR588" s="106"/>
      <c r="KS588" s="106"/>
      <c r="KT588" s="106"/>
      <c r="KU588" s="106"/>
      <c r="KV588" s="106"/>
      <c r="KW588" s="106"/>
      <c r="KX588" s="106"/>
      <c r="KY588" s="106"/>
      <c r="KZ588" s="106"/>
      <c r="LA588" s="106"/>
      <c r="LB588" s="106"/>
      <c r="LC588" s="106"/>
      <c r="LD588" s="106"/>
      <c r="LE588" s="106"/>
      <c r="LF588" s="106"/>
      <c r="LG588" s="106"/>
      <c r="LH588" s="106"/>
      <c r="LI588" s="106"/>
      <c r="LJ588" s="106"/>
      <c r="LK588" s="106"/>
      <c r="LL588" s="106"/>
      <c r="LM588" s="106"/>
      <c r="LN588" s="106"/>
      <c r="LO588" s="106"/>
      <c r="LP588" s="106"/>
      <c r="LQ588" s="106"/>
      <c r="LR588" s="106"/>
      <c r="LS588" s="106"/>
      <c r="LT588" s="106"/>
      <c r="LU588" s="106"/>
      <c r="LV588" s="106"/>
      <c r="LW588" s="106"/>
      <c r="LX588" s="106"/>
      <c r="LY588" s="106"/>
      <c r="LZ588" s="106"/>
      <c r="MA588" s="106"/>
      <c r="MB588" s="106"/>
      <c r="MC588" s="106"/>
      <c r="MD588" s="106"/>
      <c r="ME588" s="106"/>
      <c r="MF588" s="106"/>
      <c r="MG588" s="106"/>
      <c r="MH588" s="106"/>
      <c r="MI588" s="106"/>
      <c r="MJ588" s="106"/>
      <c r="MK588" s="106"/>
      <c r="ML588" s="106"/>
      <c r="MM588" s="106"/>
      <c r="MN588" s="106"/>
      <c r="MO588" s="106"/>
      <c r="MP588" s="106"/>
      <c r="MQ588" s="106"/>
      <c r="MR588" s="106"/>
      <c r="MS588" s="106"/>
      <c r="MT588" s="106"/>
      <c r="MU588" s="106"/>
      <c r="MV588" s="106"/>
      <c r="MW588" s="106"/>
      <c r="MX588" s="106"/>
      <c r="MY588" s="106"/>
      <c r="MZ588" s="106"/>
      <c r="NA588" s="106"/>
      <c r="NB588" s="106"/>
      <c r="NC588" s="106"/>
      <c r="ND588" s="106"/>
      <c r="NE588" s="106"/>
      <c r="NF588" s="106"/>
      <c r="NG588" s="106"/>
      <c r="NH588" s="106"/>
      <c r="NI588" s="106"/>
      <c r="NJ588" s="106"/>
      <c r="NK588" s="106"/>
      <c r="NL588" s="106"/>
      <c r="NM588" s="106"/>
      <c r="NN588" s="106"/>
      <c r="NO588" s="106"/>
      <c r="NP588" s="106"/>
      <c r="NQ588" s="106"/>
      <c r="NR588" s="106"/>
      <c r="NS588" s="106"/>
      <c r="NT588" s="106"/>
      <c r="NU588" s="106"/>
      <c r="NV588" s="106"/>
      <c r="NW588" s="106"/>
      <c r="NX588" s="106"/>
      <c r="NY588" s="106"/>
      <c r="NZ588" s="106"/>
      <c r="OA588" s="106"/>
      <c r="OB588" s="106"/>
      <c r="OC588" s="106"/>
      <c r="OD588" s="106"/>
      <c r="OE588" s="106"/>
      <c r="OF588" s="106"/>
      <c r="OG588" s="106"/>
      <c r="OH588" s="106"/>
      <c r="OI588" s="106"/>
      <c r="OJ588" s="106"/>
      <c r="OK588" s="106"/>
      <c r="OL588" s="106"/>
      <c r="OM588" s="106"/>
      <c r="ON588" s="106"/>
      <c r="OO588" s="106"/>
      <c r="OP588" s="106"/>
      <c r="OQ588" s="106"/>
      <c r="OR588" s="106"/>
      <c r="OS588" s="106"/>
      <c r="OT588" s="106"/>
      <c r="OU588" s="106"/>
      <c r="OV588" s="106"/>
      <c r="OW588" s="106"/>
      <c r="OX588" s="106"/>
      <c r="OY588" s="106"/>
      <c r="OZ588" s="106"/>
      <c r="PA588" s="106"/>
      <c r="PB588" s="106"/>
      <c r="PC588" s="106"/>
      <c r="PD588" s="106"/>
      <c r="PE588" s="106"/>
      <c r="PF588" s="106"/>
      <c r="PG588" s="106"/>
      <c r="PH588" s="106"/>
      <c r="PI588" s="106"/>
      <c r="PJ588" s="106"/>
      <c r="PK588" s="106"/>
      <c r="PL588" s="106"/>
      <c r="PM588" s="106"/>
      <c r="PN588" s="106"/>
      <c r="PO588" s="106"/>
      <c r="PP588" s="106"/>
      <c r="PQ588" s="106"/>
      <c r="PR588" s="106"/>
      <c r="PS588" s="106"/>
      <c r="PT588" s="106"/>
      <c r="PU588" s="106"/>
      <c r="PV588" s="106"/>
      <c r="PW588" s="106"/>
      <c r="PX588" s="106"/>
      <c r="PY588" s="106"/>
      <c r="PZ588" s="106"/>
      <c r="QA588" s="106"/>
      <c r="QB588" s="106"/>
      <c r="QC588" s="106"/>
      <c r="QD588" s="106"/>
      <c r="QE588" s="106"/>
      <c r="QF588" s="106"/>
      <c r="QG588" s="106"/>
      <c r="QH588" s="106"/>
      <c r="QI588" s="106"/>
      <c r="QJ588" s="106"/>
      <c r="QK588" s="106"/>
      <c r="QL588" s="106"/>
      <c r="QM588" s="106"/>
      <c r="QN588" s="106"/>
      <c r="QO588" s="106"/>
      <c r="QP588" s="106"/>
      <c r="QQ588" s="106"/>
      <c r="QR588" s="106"/>
      <c r="QS588" s="106"/>
      <c r="QT588" s="106"/>
      <c r="QU588" s="106"/>
      <c r="QV588" s="106"/>
      <c r="QW588" s="106"/>
      <c r="QX588" s="106"/>
      <c r="QY588" s="106"/>
      <c r="QZ588" s="106"/>
      <c r="RA588" s="106"/>
      <c r="RB588" s="106"/>
      <c r="RC588" s="106"/>
      <c r="RD588" s="106"/>
      <c r="RE588" s="106"/>
      <c r="RF588" s="106"/>
      <c r="RG588" s="106"/>
      <c r="RH588" s="106"/>
      <c r="RI588" s="106"/>
      <c r="RJ588" s="106"/>
      <c r="RK588" s="106"/>
      <c r="RL588" s="106"/>
      <c r="RM588" s="106"/>
      <c r="RN588" s="106"/>
      <c r="RO588" s="106"/>
      <c r="RP588" s="106"/>
      <c r="RQ588" s="106"/>
      <c r="RR588" s="106"/>
    </row>
    <row r="589" spans="1:486" x14ac:dyDescent="0.3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14"/>
      <c r="Q589" s="114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06"/>
      <c r="EZ589" s="106"/>
      <c r="FA589" s="106"/>
      <c r="FB589" s="106"/>
      <c r="FC589" s="106"/>
      <c r="FD589" s="106"/>
      <c r="FE589" s="106"/>
      <c r="FF589" s="106"/>
      <c r="FG589" s="106"/>
      <c r="FH589" s="106"/>
      <c r="FI589" s="106"/>
      <c r="FJ589" s="106"/>
      <c r="FK589" s="106"/>
      <c r="FL589" s="106"/>
      <c r="FM589" s="106"/>
      <c r="FN589" s="106"/>
      <c r="FO589" s="106"/>
      <c r="FP589" s="106"/>
      <c r="FQ589" s="106"/>
      <c r="FR589" s="106"/>
      <c r="FS589" s="106"/>
      <c r="FT589" s="106"/>
      <c r="FU589" s="106"/>
      <c r="FV589" s="106"/>
      <c r="FW589" s="106"/>
      <c r="FX589" s="106"/>
      <c r="FY589" s="106"/>
      <c r="FZ589" s="106"/>
      <c r="GA589" s="106"/>
      <c r="GB589" s="106"/>
      <c r="GC589" s="106"/>
      <c r="GD589" s="106"/>
      <c r="GE589" s="106"/>
      <c r="GF589" s="106"/>
      <c r="GG589" s="106"/>
      <c r="GH589" s="106"/>
      <c r="GI589" s="106"/>
      <c r="GJ589" s="106"/>
      <c r="GK589" s="106"/>
      <c r="GL589" s="106"/>
      <c r="GM589" s="106"/>
      <c r="GN589" s="106"/>
      <c r="GO589" s="106"/>
      <c r="GP589" s="106"/>
      <c r="GQ589" s="106"/>
      <c r="GR589" s="106"/>
      <c r="GS589" s="106"/>
      <c r="GT589" s="106"/>
      <c r="GU589" s="106"/>
      <c r="GV589" s="106"/>
      <c r="GW589" s="106"/>
      <c r="GX589" s="106"/>
      <c r="GY589" s="106"/>
      <c r="GZ589" s="106"/>
      <c r="HA589" s="106"/>
      <c r="HB589" s="106"/>
      <c r="HC589" s="106"/>
      <c r="HD589" s="106"/>
      <c r="HE589" s="106"/>
      <c r="HF589" s="106"/>
      <c r="HG589" s="106"/>
      <c r="HH589" s="106"/>
      <c r="HI589" s="106"/>
      <c r="HJ589" s="106"/>
      <c r="HK589" s="106"/>
      <c r="HL589" s="106"/>
      <c r="HM589" s="106"/>
      <c r="HN589" s="106"/>
      <c r="HO589" s="106"/>
      <c r="HP589" s="106"/>
      <c r="HQ589" s="106"/>
      <c r="HR589" s="106"/>
      <c r="HS589" s="106"/>
      <c r="HT589" s="106"/>
      <c r="HU589" s="106"/>
      <c r="HV589" s="106"/>
      <c r="HW589" s="106"/>
      <c r="HX589" s="106"/>
      <c r="HY589" s="106"/>
      <c r="HZ589" s="106"/>
      <c r="IA589" s="106"/>
      <c r="IB589" s="106"/>
      <c r="IC589" s="106"/>
      <c r="ID589" s="106"/>
      <c r="IE589" s="106"/>
      <c r="IF589" s="106"/>
      <c r="IG589" s="106"/>
      <c r="IH589" s="106"/>
      <c r="II589" s="106"/>
      <c r="IJ589" s="106"/>
      <c r="IK589" s="106"/>
      <c r="IL589" s="106"/>
      <c r="IM589" s="106"/>
      <c r="IN589" s="106"/>
      <c r="IO589" s="106"/>
      <c r="IP589" s="106"/>
      <c r="IQ589" s="106"/>
      <c r="IR589" s="106"/>
      <c r="IS589" s="106"/>
      <c r="IT589" s="106"/>
      <c r="IU589" s="106"/>
      <c r="IV589" s="106"/>
      <c r="IW589" s="106"/>
      <c r="IX589" s="106"/>
      <c r="IY589" s="106"/>
      <c r="IZ589" s="106"/>
      <c r="JA589" s="106"/>
      <c r="JB589" s="106"/>
      <c r="JC589" s="106"/>
      <c r="JD589" s="106"/>
      <c r="JE589" s="106"/>
      <c r="JF589" s="106"/>
      <c r="JG589" s="106"/>
      <c r="JH589" s="106"/>
      <c r="JI589" s="106"/>
      <c r="JJ589" s="106"/>
      <c r="JK589" s="106"/>
      <c r="JL589" s="106"/>
      <c r="JM589" s="106"/>
      <c r="JN589" s="106"/>
      <c r="JO589" s="106"/>
      <c r="JP589" s="106"/>
      <c r="JQ589" s="106"/>
      <c r="JR589" s="106"/>
      <c r="JS589" s="106"/>
      <c r="JT589" s="106"/>
      <c r="JU589" s="106"/>
      <c r="JV589" s="106"/>
      <c r="JW589" s="106"/>
      <c r="JX589" s="106"/>
      <c r="JY589" s="106"/>
      <c r="JZ589" s="106"/>
      <c r="KA589" s="106"/>
      <c r="KB589" s="106"/>
      <c r="KC589" s="106"/>
      <c r="KD589" s="106"/>
      <c r="KE589" s="106"/>
      <c r="KF589" s="106"/>
      <c r="KG589" s="106"/>
      <c r="KH589" s="106"/>
      <c r="KI589" s="106"/>
      <c r="KJ589" s="106"/>
      <c r="KK589" s="106"/>
      <c r="KL589" s="106"/>
      <c r="KM589" s="106"/>
      <c r="KN589" s="106"/>
      <c r="KO589" s="106"/>
      <c r="KP589" s="106"/>
      <c r="KQ589" s="106"/>
      <c r="KR589" s="106"/>
      <c r="KS589" s="106"/>
      <c r="KT589" s="106"/>
      <c r="KU589" s="106"/>
      <c r="KV589" s="106"/>
      <c r="KW589" s="106"/>
      <c r="KX589" s="106"/>
      <c r="KY589" s="106"/>
      <c r="KZ589" s="106"/>
      <c r="LA589" s="106"/>
      <c r="LB589" s="106"/>
      <c r="LC589" s="106"/>
      <c r="LD589" s="106"/>
      <c r="LE589" s="106"/>
      <c r="LF589" s="106"/>
      <c r="LG589" s="106"/>
      <c r="LH589" s="106"/>
      <c r="LI589" s="106"/>
      <c r="LJ589" s="106"/>
      <c r="LK589" s="106"/>
      <c r="LL589" s="106"/>
      <c r="LM589" s="106"/>
      <c r="LN589" s="106"/>
      <c r="LO589" s="106"/>
      <c r="LP589" s="106"/>
      <c r="LQ589" s="106"/>
      <c r="LR589" s="106"/>
      <c r="LS589" s="106"/>
      <c r="LT589" s="106"/>
      <c r="LU589" s="106"/>
      <c r="LV589" s="106"/>
      <c r="LW589" s="106"/>
      <c r="LX589" s="106"/>
      <c r="LY589" s="106"/>
      <c r="LZ589" s="106"/>
      <c r="MA589" s="106"/>
      <c r="MB589" s="106"/>
      <c r="MC589" s="106"/>
      <c r="MD589" s="106"/>
      <c r="ME589" s="106"/>
      <c r="MF589" s="106"/>
      <c r="MG589" s="106"/>
      <c r="MH589" s="106"/>
      <c r="MI589" s="106"/>
      <c r="MJ589" s="106"/>
      <c r="MK589" s="106"/>
      <c r="ML589" s="106"/>
      <c r="MM589" s="106"/>
      <c r="MN589" s="106"/>
      <c r="MO589" s="106"/>
      <c r="MP589" s="106"/>
      <c r="MQ589" s="106"/>
      <c r="MR589" s="106"/>
      <c r="MS589" s="106"/>
      <c r="MT589" s="106"/>
      <c r="MU589" s="106"/>
      <c r="MV589" s="106"/>
      <c r="MW589" s="106"/>
      <c r="MX589" s="106"/>
      <c r="MY589" s="106"/>
      <c r="MZ589" s="106"/>
      <c r="NA589" s="106"/>
      <c r="NB589" s="106"/>
      <c r="NC589" s="106"/>
      <c r="ND589" s="106"/>
      <c r="NE589" s="106"/>
      <c r="NF589" s="106"/>
      <c r="NG589" s="106"/>
      <c r="NH589" s="106"/>
      <c r="NI589" s="106"/>
      <c r="NJ589" s="106"/>
      <c r="NK589" s="106"/>
      <c r="NL589" s="106"/>
      <c r="NM589" s="106"/>
      <c r="NN589" s="106"/>
      <c r="NO589" s="106"/>
      <c r="NP589" s="106"/>
      <c r="NQ589" s="106"/>
      <c r="NR589" s="106"/>
      <c r="NS589" s="106"/>
      <c r="NT589" s="106"/>
      <c r="NU589" s="106"/>
      <c r="NV589" s="106"/>
      <c r="NW589" s="106"/>
      <c r="NX589" s="106"/>
      <c r="NY589" s="106"/>
      <c r="NZ589" s="106"/>
      <c r="OA589" s="106"/>
      <c r="OB589" s="106"/>
      <c r="OC589" s="106"/>
      <c r="OD589" s="106"/>
      <c r="OE589" s="106"/>
      <c r="OF589" s="106"/>
      <c r="OG589" s="106"/>
      <c r="OH589" s="106"/>
      <c r="OI589" s="106"/>
      <c r="OJ589" s="106"/>
      <c r="OK589" s="106"/>
      <c r="OL589" s="106"/>
      <c r="OM589" s="106"/>
      <c r="ON589" s="106"/>
      <c r="OO589" s="106"/>
      <c r="OP589" s="106"/>
      <c r="OQ589" s="106"/>
      <c r="OR589" s="106"/>
      <c r="OS589" s="106"/>
      <c r="OT589" s="106"/>
      <c r="OU589" s="106"/>
      <c r="OV589" s="106"/>
      <c r="OW589" s="106"/>
      <c r="OX589" s="106"/>
      <c r="OY589" s="106"/>
      <c r="OZ589" s="106"/>
      <c r="PA589" s="106"/>
      <c r="PB589" s="106"/>
      <c r="PC589" s="106"/>
      <c r="PD589" s="106"/>
      <c r="PE589" s="106"/>
      <c r="PF589" s="106"/>
      <c r="PG589" s="106"/>
      <c r="PH589" s="106"/>
      <c r="PI589" s="106"/>
      <c r="PJ589" s="106"/>
      <c r="PK589" s="106"/>
      <c r="PL589" s="106"/>
      <c r="PM589" s="106"/>
      <c r="PN589" s="106"/>
      <c r="PO589" s="106"/>
      <c r="PP589" s="106"/>
      <c r="PQ589" s="106"/>
      <c r="PR589" s="106"/>
      <c r="PS589" s="106"/>
      <c r="PT589" s="106"/>
      <c r="PU589" s="106"/>
      <c r="PV589" s="106"/>
      <c r="PW589" s="106"/>
      <c r="PX589" s="106"/>
      <c r="PY589" s="106"/>
      <c r="PZ589" s="106"/>
      <c r="QA589" s="106"/>
      <c r="QB589" s="106"/>
      <c r="QC589" s="106"/>
      <c r="QD589" s="106"/>
      <c r="QE589" s="106"/>
      <c r="QF589" s="106"/>
      <c r="QG589" s="106"/>
      <c r="QH589" s="106"/>
      <c r="QI589" s="106"/>
      <c r="QJ589" s="106"/>
      <c r="QK589" s="106"/>
      <c r="QL589" s="106"/>
      <c r="QM589" s="106"/>
      <c r="QN589" s="106"/>
      <c r="QO589" s="106"/>
      <c r="QP589" s="106"/>
      <c r="QQ589" s="106"/>
      <c r="QR589" s="106"/>
      <c r="QS589" s="106"/>
      <c r="QT589" s="106"/>
      <c r="QU589" s="106"/>
      <c r="QV589" s="106"/>
      <c r="QW589" s="106"/>
      <c r="QX589" s="106"/>
      <c r="QY589" s="106"/>
      <c r="QZ589" s="106"/>
      <c r="RA589" s="106"/>
      <c r="RB589" s="106"/>
      <c r="RC589" s="106"/>
      <c r="RD589" s="106"/>
      <c r="RE589" s="106"/>
      <c r="RF589" s="106"/>
      <c r="RG589" s="106"/>
      <c r="RH589" s="106"/>
      <c r="RI589" s="106"/>
      <c r="RJ589" s="106"/>
      <c r="RK589" s="106"/>
      <c r="RL589" s="106"/>
      <c r="RM589" s="106"/>
      <c r="RN589" s="106"/>
      <c r="RO589" s="106"/>
      <c r="RP589" s="106"/>
      <c r="RQ589" s="106"/>
      <c r="RR589" s="106"/>
    </row>
    <row r="590" spans="1:486" x14ac:dyDescent="0.3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14"/>
      <c r="Q590" s="114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06"/>
      <c r="EZ590" s="106"/>
      <c r="FA590" s="106"/>
      <c r="FB590" s="106"/>
      <c r="FC590" s="106"/>
      <c r="FD590" s="106"/>
      <c r="FE590" s="106"/>
      <c r="FF590" s="106"/>
      <c r="FG590" s="106"/>
      <c r="FH590" s="106"/>
      <c r="FI590" s="106"/>
      <c r="FJ590" s="106"/>
      <c r="FK590" s="106"/>
      <c r="FL590" s="106"/>
      <c r="FM590" s="106"/>
      <c r="FN590" s="106"/>
      <c r="FO590" s="106"/>
      <c r="FP590" s="106"/>
      <c r="FQ590" s="106"/>
      <c r="FR590" s="106"/>
      <c r="FS590" s="106"/>
      <c r="FT590" s="106"/>
      <c r="FU590" s="106"/>
      <c r="FV590" s="106"/>
      <c r="FW590" s="106"/>
      <c r="FX590" s="106"/>
      <c r="FY590" s="106"/>
      <c r="FZ590" s="106"/>
      <c r="GA590" s="106"/>
      <c r="GB590" s="106"/>
      <c r="GC590" s="106"/>
      <c r="GD590" s="106"/>
      <c r="GE590" s="106"/>
      <c r="GF590" s="106"/>
      <c r="GG590" s="106"/>
      <c r="GH590" s="106"/>
      <c r="GI590" s="106"/>
      <c r="GJ590" s="106"/>
      <c r="GK590" s="106"/>
      <c r="GL590" s="106"/>
      <c r="GM590" s="106"/>
      <c r="GN590" s="106"/>
      <c r="GO590" s="106"/>
      <c r="GP590" s="106"/>
      <c r="GQ590" s="106"/>
      <c r="GR590" s="106"/>
      <c r="GS590" s="106"/>
      <c r="GT590" s="106"/>
      <c r="GU590" s="106"/>
      <c r="GV590" s="106"/>
      <c r="GW590" s="106"/>
      <c r="GX590" s="106"/>
      <c r="GY590" s="106"/>
      <c r="GZ590" s="106"/>
      <c r="HA590" s="106"/>
      <c r="HB590" s="106"/>
      <c r="HC590" s="106"/>
      <c r="HD590" s="106"/>
      <c r="HE590" s="106"/>
      <c r="HF590" s="106"/>
      <c r="HG590" s="106"/>
      <c r="HH590" s="106"/>
      <c r="HI590" s="106"/>
      <c r="HJ590" s="106"/>
      <c r="HK590" s="106"/>
      <c r="HL590" s="106"/>
      <c r="HM590" s="106"/>
      <c r="HN590" s="106"/>
      <c r="HO590" s="106"/>
      <c r="HP590" s="106"/>
      <c r="HQ590" s="106"/>
      <c r="HR590" s="106"/>
      <c r="HS590" s="106"/>
      <c r="HT590" s="106"/>
      <c r="HU590" s="106"/>
      <c r="HV590" s="106"/>
      <c r="HW590" s="106"/>
      <c r="HX590" s="106"/>
      <c r="HY590" s="106"/>
      <c r="HZ590" s="106"/>
      <c r="IA590" s="106"/>
      <c r="IB590" s="106"/>
      <c r="IC590" s="106"/>
      <c r="ID590" s="106"/>
      <c r="IE590" s="106"/>
      <c r="IF590" s="106"/>
      <c r="IG590" s="106"/>
      <c r="IH590" s="106"/>
      <c r="II590" s="106"/>
      <c r="IJ590" s="106"/>
      <c r="IK590" s="106"/>
      <c r="IL590" s="106"/>
      <c r="IM590" s="106"/>
      <c r="IN590" s="106"/>
      <c r="IO590" s="106"/>
      <c r="IP590" s="106"/>
      <c r="IQ590" s="106"/>
      <c r="IR590" s="106"/>
      <c r="IS590" s="106"/>
      <c r="IT590" s="106"/>
      <c r="IU590" s="106"/>
      <c r="IV590" s="106"/>
      <c r="IW590" s="106"/>
      <c r="IX590" s="106"/>
      <c r="IY590" s="106"/>
      <c r="IZ590" s="106"/>
      <c r="JA590" s="106"/>
      <c r="JB590" s="106"/>
      <c r="JC590" s="106"/>
      <c r="JD590" s="106"/>
      <c r="JE590" s="106"/>
      <c r="JF590" s="106"/>
      <c r="JG590" s="106"/>
      <c r="JH590" s="106"/>
      <c r="JI590" s="106"/>
      <c r="JJ590" s="106"/>
      <c r="JK590" s="106"/>
      <c r="JL590" s="106"/>
      <c r="JM590" s="106"/>
      <c r="JN590" s="106"/>
      <c r="JO590" s="106"/>
      <c r="JP590" s="106"/>
      <c r="JQ590" s="106"/>
      <c r="JR590" s="106"/>
      <c r="JS590" s="106"/>
      <c r="JT590" s="106"/>
      <c r="JU590" s="106"/>
      <c r="JV590" s="106"/>
      <c r="JW590" s="106"/>
      <c r="JX590" s="106"/>
      <c r="JY590" s="106"/>
      <c r="JZ590" s="106"/>
      <c r="KA590" s="106"/>
      <c r="KB590" s="106"/>
      <c r="KC590" s="106"/>
      <c r="KD590" s="106"/>
      <c r="KE590" s="106"/>
      <c r="KF590" s="106"/>
      <c r="KG590" s="106"/>
      <c r="KH590" s="106"/>
      <c r="KI590" s="106"/>
      <c r="KJ590" s="106"/>
      <c r="KK590" s="106"/>
      <c r="KL590" s="106"/>
      <c r="KM590" s="106"/>
      <c r="KN590" s="106"/>
      <c r="KO590" s="106"/>
      <c r="KP590" s="106"/>
      <c r="KQ590" s="106"/>
      <c r="KR590" s="106"/>
      <c r="KS590" s="106"/>
      <c r="KT590" s="106"/>
      <c r="KU590" s="106"/>
      <c r="KV590" s="106"/>
      <c r="KW590" s="106"/>
      <c r="KX590" s="106"/>
      <c r="KY590" s="106"/>
      <c r="KZ590" s="106"/>
      <c r="LA590" s="106"/>
      <c r="LB590" s="106"/>
      <c r="LC590" s="106"/>
      <c r="LD590" s="106"/>
      <c r="LE590" s="106"/>
      <c r="LF590" s="106"/>
      <c r="LG590" s="106"/>
      <c r="LH590" s="106"/>
      <c r="LI590" s="106"/>
      <c r="LJ590" s="106"/>
      <c r="LK590" s="106"/>
      <c r="LL590" s="106"/>
      <c r="LM590" s="106"/>
      <c r="LN590" s="106"/>
      <c r="LO590" s="106"/>
      <c r="LP590" s="106"/>
      <c r="LQ590" s="106"/>
      <c r="LR590" s="106"/>
      <c r="LS590" s="106"/>
      <c r="LT590" s="106"/>
      <c r="LU590" s="106"/>
      <c r="LV590" s="106"/>
      <c r="LW590" s="106"/>
      <c r="LX590" s="106"/>
      <c r="LY590" s="106"/>
      <c r="LZ590" s="106"/>
      <c r="MA590" s="106"/>
      <c r="MB590" s="106"/>
      <c r="MC590" s="106"/>
      <c r="MD590" s="106"/>
      <c r="ME590" s="106"/>
      <c r="MF590" s="106"/>
      <c r="MG590" s="106"/>
      <c r="MH590" s="106"/>
      <c r="MI590" s="106"/>
      <c r="MJ590" s="106"/>
      <c r="MK590" s="106"/>
      <c r="ML590" s="106"/>
      <c r="MM590" s="106"/>
      <c r="MN590" s="106"/>
      <c r="MO590" s="106"/>
      <c r="MP590" s="106"/>
      <c r="MQ590" s="106"/>
      <c r="MR590" s="106"/>
      <c r="MS590" s="106"/>
      <c r="MT590" s="106"/>
      <c r="MU590" s="106"/>
      <c r="MV590" s="106"/>
      <c r="MW590" s="106"/>
      <c r="MX590" s="106"/>
      <c r="MY590" s="106"/>
      <c r="MZ590" s="106"/>
      <c r="NA590" s="106"/>
      <c r="NB590" s="106"/>
      <c r="NC590" s="106"/>
      <c r="ND590" s="106"/>
      <c r="NE590" s="106"/>
      <c r="NF590" s="106"/>
      <c r="NG590" s="106"/>
      <c r="NH590" s="106"/>
      <c r="NI590" s="106"/>
      <c r="NJ590" s="106"/>
      <c r="NK590" s="106"/>
      <c r="NL590" s="106"/>
      <c r="NM590" s="106"/>
      <c r="NN590" s="106"/>
      <c r="NO590" s="106"/>
      <c r="NP590" s="106"/>
      <c r="NQ590" s="106"/>
      <c r="NR590" s="106"/>
      <c r="NS590" s="106"/>
      <c r="NT590" s="106"/>
      <c r="NU590" s="106"/>
      <c r="NV590" s="106"/>
      <c r="NW590" s="106"/>
      <c r="NX590" s="106"/>
      <c r="NY590" s="106"/>
      <c r="NZ590" s="106"/>
      <c r="OA590" s="106"/>
      <c r="OB590" s="106"/>
      <c r="OC590" s="106"/>
      <c r="OD590" s="106"/>
      <c r="OE590" s="106"/>
      <c r="OF590" s="106"/>
      <c r="OG590" s="106"/>
      <c r="OH590" s="106"/>
      <c r="OI590" s="106"/>
      <c r="OJ590" s="106"/>
      <c r="OK590" s="106"/>
      <c r="OL590" s="106"/>
      <c r="OM590" s="106"/>
      <c r="ON590" s="106"/>
      <c r="OO590" s="106"/>
      <c r="OP590" s="106"/>
      <c r="OQ590" s="106"/>
      <c r="OR590" s="106"/>
      <c r="OS590" s="106"/>
      <c r="OT590" s="106"/>
      <c r="OU590" s="106"/>
      <c r="OV590" s="106"/>
      <c r="OW590" s="106"/>
      <c r="OX590" s="106"/>
      <c r="OY590" s="106"/>
      <c r="OZ590" s="106"/>
      <c r="PA590" s="106"/>
      <c r="PB590" s="106"/>
      <c r="PC590" s="106"/>
      <c r="PD590" s="106"/>
      <c r="PE590" s="106"/>
      <c r="PF590" s="106"/>
      <c r="PG590" s="106"/>
      <c r="PH590" s="106"/>
      <c r="PI590" s="106"/>
      <c r="PJ590" s="106"/>
      <c r="PK590" s="106"/>
      <c r="PL590" s="106"/>
      <c r="PM590" s="106"/>
      <c r="PN590" s="106"/>
      <c r="PO590" s="106"/>
      <c r="PP590" s="106"/>
      <c r="PQ590" s="106"/>
      <c r="PR590" s="106"/>
      <c r="PS590" s="106"/>
      <c r="PT590" s="106"/>
      <c r="PU590" s="106"/>
      <c r="PV590" s="106"/>
      <c r="PW590" s="106"/>
      <c r="PX590" s="106"/>
      <c r="PY590" s="106"/>
      <c r="PZ590" s="106"/>
      <c r="QA590" s="106"/>
      <c r="QB590" s="106"/>
      <c r="QC590" s="106"/>
      <c r="QD590" s="106"/>
      <c r="QE590" s="106"/>
      <c r="QF590" s="106"/>
      <c r="QG590" s="106"/>
      <c r="QH590" s="106"/>
      <c r="QI590" s="106"/>
      <c r="QJ590" s="106"/>
      <c r="QK590" s="106"/>
      <c r="QL590" s="106"/>
      <c r="QM590" s="106"/>
      <c r="QN590" s="106"/>
      <c r="QO590" s="106"/>
      <c r="QP590" s="106"/>
      <c r="QQ590" s="106"/>
      <c r="QR590" s="106"/>
      <c r="QS590" s="106"/>
      <c r="QT590" s="106"/>
      <c r="QU590" s="106"/>
      <c r="QV590" s="106"/>
      <c r="QW590" s="106"/>
      <c r="QX590" s="106"/>
      <c r="QY590" s="106"/>
      <c r="QZ590" s="106"/>
      <c r="RA590" s="106"/>
      <c r="RB590" s="106"/>
      <c r="RC590" s="106"/>
      <c r="RD590" s="106"/>
      <c r="RE590" s="106"/>
      <c r="RF590" s="106"/>
      <c r="RG590" s="106"/>
      <c r="RH590" s="106"/>
      <c r="RI590" s="106"/>
      <c r="RJ590" s="106"/>
      <c r="RK590" s="106"/>
      <c r="RL590" s="106"/>
      <c r="RM590" s="106"/>
      <c r="RN590" s="106"/>
      <c r="RO590" s="106"/>
      <c r="RP590" s="106"/>
      <c r="RQ590" s="106"/>
      <c r="RR590" s="106"/>
    </row>
    <row r="591" spans="1:486" x14ac:dyDescent="0.3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14"/>
      <c r="Q591" s="114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06"/>
      <c r="EZ591" s="106"/>
      <c r="FA591" s="106"/>
      <c r="FB591" s="106"/>
      <c r="FC591" s="106"/>
      <c r="FD591" s="106"/>
      <c r="FE591" s="106"/>
      <c r="FF591" s="106"/>
      <c r="FG591" s="106"/>
      <c r="FH591" s="106"/>
      <c r="FI591" s="106"/>
      <c r="FJ591" s="106"/>
      <c r="FK591" s="106"/>
      <c r="FL591" s="106"/>
      <c r="FM591" s="106"/>
      <c r="FN591" s="106"/>
      <c r="FO591" s="106"/>
      <c r="FP591" s="106"/>
      <c r="FQ591" s="106"/>
      <c r="FR591" s="106"/>
      <c r="FS591" s="106"/>
      <c r="FT591" s="106"/>
      <c r="FU591" s="106"/>
      <c r="FV591" s="106"/>
      <c r="FW591" s="106"/>
      <c r="FX591" s="106"/>
      <c r="FY591" s="106"/>
      <c r="FZ591" s="106"/>
      <c r="GA591" s="106"/>
      <c r="GB591" s="106"/>
      <c r="GC591" s="106"/>
      <c r="GD591" s="106"/>
      <c r="GE591" s="106"/>
      <c r="GF591" s="106"/>
      <c r="GG591" s="106"/>
      <c r="GH591" s="106"/>
      <c r="GI591" s="106"/>
      <c r="GJ591" s="106"/>
      <c r="GK591" s="106"/>
      <c r="GL591" s="106"/>
      <c r="GM591" s="106"/>
      <c r="GN591" s="106"/>
      <c r="GO591" s="106"/>
      <c r="GP591" s="106"/>
      <c r="GQ591" s="106"/>
      <c r="GR591" s="106"/>
      <c r="GS591" s="106"/>
      <c r="GT591" s="106"/>
      <c r="GU591" s="106"/>
      <c r="GV591" s="106"/>
      <c r="GW591" s="106"/>
      <c r="GX591" s="106"/>
      <c r="GY591" s="106"/>
      <c r="GZ591" s="106"/>
      <c r="HA591" s="106"/>
      <c r="HB591" s="106"/>
      <c r="HC591" s="106"/>
      <c r="HD591" s="106"/>
      <c r="HE591" s="106"/>
      <c r="HF591" s="106"/>
      <c r="HG591" s="106"/>
      <c r="HH591" s="106"/>
      <c r="HI591" s="106"/>
      <c r="HJ591" s="106"/>
      <c r="HK591" s="106"/>
      <c r="HL591" s="106"/>
      <c r="HM591" s="106"/>
      <c r="HN591" s="106"/>
      <c r="HO591" s="106"/>
      <c r="HP591" s="106"/>
      <c r="HQ591" s="106"/>
      <c r="HR591" s="106"/>
      <c r="HS591" s="106"/>
      <c r="HT591" s="106"/>
      <c r="HU591" s="106"/>
      <c r="HV591" s="106"/>
      <c r="HW591" s="106"/>
      <c r="HX591" s="106"/>
      <c r="HY591" s="106"/>
      <c r="HZ591" s="106"/>
      <c r="IA591" s="106"/>
      <c r="IB591" s="106"/>
      <c r="IC591" s="106"/>
      <c r="ID591" s="106"/>
      <c r="IE591" s="106"/>
      <c r="IF591" s="106"/>
      <c r="IG591" s="106"/>
      <c r="IH591" s="106"/>
      <c r="II591" s="106"/>
      <c r="IJ591" s="106"/>
      <c r="IK591" s="106"/>
      <c r="IL591" s="106"/>
      <c r="IM591" s="106"/>
      <c r="IN591" s="106"/>
      <c r="IO591" s="106"/>
      <c r="IP591" s="106"/>
      <c r="IQ591" s="106"/>
      <c r="IR591" s="106"/>
      <c r="IS591" s="106"/>
      <c r="IT591" s="106"/>
      <c r="IU591" s="106"/>
      <c r="IV591" s="106"/>
      <c r="IW591" s="106"/>
      <c r="IX591" s="106"/>
      <c r="IY591" s="106"/>
      <c r="IZ591" s="106"/>
      <c r="JA591" s="106"/>
      <c r="JB591" s="106"/>
      <c r="JC591" s="106"/>
      <c r="JD591" s="106"/>
      <c r="JE591" s="106"/>
      <c r="JF591" s="106"/>
      <c r="JG591" s="106"/>
      <c r="JH591" s="106"/>
      <c r="JI591" s="106"/>
      <c r="JJ591" s="106"/>
      <c r="JK591" s="106"/>
      <c r="JL591" s="106"/>
      <c r="JM591" s="106"/>
      <c r="JN591" s="106"/>
      <c r="JO591" s="106"/>
      <c r="JP591" s="106"/>
      <c r="JQ591" s="106"/>
      <c r="JR591" s="106"/>
      <c r="JS591" s="106"/>
      <c r="JT591" s="106"/>
      <c r="JU591" s="106"/>
      <c r="JV591" s="106"/>
      <c r="JW591" s="106"/>
      <c r="JX591" s="106"/>
      <c r="JY591" s="106"/>
      <c r="JZ591" s="106"/>
      <c r="KA591" s="106"/>
      <c r="KB591" s="106"/>
      <c r="KC591" s="106"/>
      <c r="KD591" s="106"/>
      <c r="KE591" s="106"/>
      <c r="KF591" s="106"/>
      <c r="KG591" s="106"/>
      <c r="KH591" s="106"/>
      <c r="KI591" s="106"/>
      <c r="KJ591" s="106"/>
      <c r="KK591" s="106"/>
      <c r="KL591" s="106"/>
      <c r="KM591" s="106"/>
      <c r="KN591" s="106"/>
      <c r="KO591" s="106"/>
      <c r="KP591" s="106"/>
      <c r="KQ591" s="106"/>
      <c r="KR591" s="106"/>
      <c r="KS591" s="106"/>
      <c r="KT591" s="106"/>
      <c r="KU591" s="106"/>
      <c r="KV591" s="106"/>
      <c r="KW591" s="106"/>
      <c r="KX591" s="106"/>
      <c r="KY591" s="106"/>
      <c r="KZ591" s="106"/>
      <c r="LA591" s="106"/>
      <c r="LB591" s="106"/>
      <c r="LC591" s="106"/>
      <c r="LD591" s="106"/>
      <c r="LE591" s="106"/>
      <c r="LF591" s="106"/>
      <c r="LG591" s="106"/>
      <c r="LH591" s="106"/>
      <c r="LI591" s="106"/>
      <c r="LJ591" s="106"/>
      <c r="LK591" s="106"/>
      <c r="LL591" s="106"/>
      <c r="LM591" s="106"/>
      <c r="LN591" s="106"/>
      <c r="LO591" s="106"/>
      <c r="LP591" s="106"/>
      <c r="LQ591" s="106"/>
      <c r="LR591" s="106"/>
      <c r="LS591" s="106"/>
      <c r="LT591" s="106"/>
      <c r="LU591" s="106"/>
      <c r="LV591" s="106"/>
      <c r="LW591" s="106"/>
      <c r="LX591" s="106"/>
      <c r="LY591" s="106"/>
      <c r="LZ591" s="106"/>
      <c r="MA591" s="106"/>
      <c r="MB591" s="106"/>
      <c r="MC591" s="106"/>
      <c r="MD591" s="106"/>
      <c r="ME591" s="106"/>
      <c r="MF591" s="106"/>
      <c r="MG591" s="106"/>
      <c r="MH591" s="106"/>
      <c r="MI591" s="106"/>
      <c r="MJ591" s="106"/>
      <c r="MK591" s="106"/>
      <c r="ML591" s="106"/>
      <c r="MM591" s="106"/>
      <c r="MN591" s="106"/>
      <c r="MO591" s="106"/>
      <c r="MP591" s="106"/>
      <c r="MQ591" s="106"/>
      <c r="MR591" s="106"/>
      <c r="MS591" s="106"/>
      <c r="MT591" s="106"/>
      <c r="MU591" s="106"/>
      <c r="MV591" s="106"/>
      <c r="MW591" s="106"/>
      <c r="MX591" s="106"/>
      <c r="MY591" s="106"/>
      <c r="MZ591" s="106"/>
      <c r="NA591" s="106"/>
      <c r="NB591" s="106"/>
      <c r="NC591" s="106"/>
      <c r="ND591" s="106"/>
      <c r="NE591" s="106"/>
      <c r="NF591" s="106"/>
      <c r="NG591" s="106"/>
      <c r="NH591" s="106"/>
      <c r="NI591" s="106"/>
      <c r="NJ591" s="106"/>
      <c r="NK591" s="106"/>
      <c r="NL591" s="106"/>
      <c r="NM591" s="106"/>
      <c r="NN591" s="106"/>
      <c r="NO591" s="106"/>
      <c r="NP591" s="106"/>
      <c r="NQ591" s="106"/>
      <c r="NR591" s="106"/>
      <c r="NS591" s="106"/>
      <c r="NT591" s="106"/>
      <c r="NU591" s="106"/>
      <c r="NV591" s="106"/>
      <c r="NW591" s="106"/>
      <c r="NX591" s="106"/>
      <c r="NY591" s="106"/>
      <c r="NZ591" s="106"/>
      <c r="OA591" s="106"/>
      <c r="OB591" s="106"/>
      <c r="OC591" s="106"/>
      <c r="OD591" s="106"/>
      <c r="OE591" s="106"/>
      <c r="OF591" s="106"/>
      <c r="OG591" s="106"/>
      <c r="OH591" s="106"/>
      <c r="OI591" s="106"/>
      <c r="OJ591" s="106"/>
      <c r="OK591" s="106"/>
      <c r="OL591" s="106"/>
      <c r="OM591" s="106"/>
      <c r="ON591" s="106"/>
      <c r="OO591" s="106"/>
      <c r="OP591" s="106"/>
      <c r="OQ591" s="106"/>
      <c r="OR591" s="106"/>
      <c r="OS591" s="106"/>
      <c r="OT591" s="106"/>
      <c r="OU591" s="106"/>
      <c r="OV591" s="106"/>
      <c r="OW591" s="106"/>
      <c r="OX591" s="106"/>
      <c r="OY591" s="106"/>
      <c r="OZ591" s="106"/>
      <c r="PA591" s="106"/>
      <c r="PB591" s="106"/>
      <c r="PC591" s="106"/>
      <c r="PD591" s="106"/>
      <c r="PE591" s="106"/>
      <c r="PF591" s="106"/>
      <c r="PG591" s="106"/>
      <c r="PH591" s="106"/>
      <c r="PI591" s="106"/>
      <c r="PJ591" s="106"/>
      <c r="PK591" s="106"/>
      <c r="PL591" s="106"/>
      <c r="PM591" s="106"/>
      <c r="PN591" s="106"/>
      <c r="PO591" s="106"/>
      <c r="PP591" s="106"/>
      <c r="PQ591" s="106"/>
      <c r="PR591" s="106"/>
      <c r="PS591" s="106"/>
      <c r="PT591" s="106"/>
      <c r="PU591" s="106"/>
      <c r="PV591" s="106"/>
      <c r="PW591" s="106"/>
      <c r="PX591" s="106"/>
      <c r="PY591" s="106"/>
      <c r="PZ591" s="106"/>
      <c r="QA591" s="106"/>
      <c r="QB591" s="106"/>
      <c r="QC591" s="106"/>
      <c r="QD591" s="106"/>
      <c r="QE591" s="106"/>
      <c r="QF591" s="106"/>
      <c r="QG591" s="106"/>
      <c r="QH591" s="106"/>
      <c r="QI591" s="106"/>
      <c r="QJ591" s="106"/>
      <c r="QK591" s="106"/>
      <c r="QL591" s="106"/>
      <c r="QM591" s="106"/>
      <c r="QN591" s="106"/>
      <c r="QO591" s="106"/>
      <c r="QP591" s="106"/>
      <c r="QQ591" s="106"/>
      <c r="QR591" s="106"/>
      <c r="QS591" s="106"/>
      <c r="QT591" s="106"/>
      <c r="QU591" s="106"/>
      <c r="QV591" s="106"/>
      <c r="QW591" s="106"/>
      <c r="QX591" s="106"/>
      <c r="QY591" s="106"/>
      <c r="QZ591" s="106"/>
      <c r="RA591" s="106"/>
      <c r="RB591" s="106"/>
      <c r="RC591" s="106"/>
      <c r="RD591" s="106"/>
      <c r="RE591" s="106"/>
      <c r="RF591" s="106"/>
      <c r="RG591" s="106"/>
      <c r="RH591" s="106"/>
      <c r="RI591" s="106"/>
      <c r="RJ591" s="106"/>
      <c r="RK591" s="106"/>
      <c r="RL591" s="106"/>
      <c r="RM591" s="106"/>
      <c r="RN591" s="106"/>
      <c r="RO591" s="106"/>
      <c r="RP591" s="106"/>
      <c r="RQ591" s="106"/>
      <c r="RR591" s="106"/>
    </row>
    <row r="592" spans="1:486" x14ac:dyDescent="0.3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14"/>
      <c r="Q592" s="114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06"/>
      <c r="EZ592" s="106"/>
      <c r="FA592" s="106"/>
      <c r="FB592" s="106"/>
      <c r="FC592" s="106"/>
      <c r="FD592" s="106"/>
      <c r="FE592" s="106"/>
      <c r="FF592" s="106"/>
      <c r="FG592" s="106"/>
      <c r="FH592" s="106"/>
      <c r="FI592" s="106"/>
      <c r="FJ592" s="106"/>
      <c r="FK592" s="106"/>
      <c r="FL592" s="106"/>
      <c r="FM592" s="106"/>
      <c r="FN592" s="106"/>
      <c r="FO592" s="106"/>
      <c r="FP592" s="106"/>
      <c r="FQ592" s="106"/>
      <c r="FR592" s="106"/>
      <c r="FS592" s="106"/>
      <c r="FT592" s="106"/>
      <c r="FU592" s="106"/>
      <c r="FV592" s="106"/>
      <c r="FW592" s="106"/>
      <c r="FX592" s="106"/>
      <c r="FY592" s="106"/>
      <c r="FZ592" s="106"/>
      <c r="GA592" s="106"/>
      <c r="GB592" s="106"/>
      <c r="GC592" s="106"/>
      <c r="GD592" s="106"/>
      <c r="GE592" s="106"/>
      <c r="GF592" s="106"/>
      <c r="GG592" s="106"/>
      <c r="GH592" s="106"/>
      <c r="GI592" s="106"/>
      <c r="GJ592" s="106"/>
      <c r="GK592" s="106"/>
      <c r="GL592" s="106"/>
      <c r="GM592" s="106"/>
      <c r="GN592" s="106"/>
      <c r="GO592" s="106"/>
      <c r="GP592" s="106"/>
      <c r="GQ592" s="106"/>
      <c r="GR592" s="106"/>
      <c r="GS592" s="106"/>
      <c r="GT592" s="106"/>
      <c r="GU592" s="106"/>
      <c r="GV592" s="106"/>
      <c r="GW592" s="106"/>
      <c r="GX592" s="106"/>
      <c r="GY592" s="106"/>
      <c r="GZ592" s="106"/>
      <c r="HA592" s="106"/>
      <c r="HB592" s="106"/>
      <c r="HC592" s="106"/>
      <c r="HD592" s="106"/>
      <c r="HE592" s="106"/>
      <c r="HF592" s="106"/>
      <c r="HG592" s="106"/>
      <c r="HH592" s="106"/>
      <c r="HI592" s="106"/>
      <c r="HJ592" s="106"/>
      <c r="HK592" s="106"/>
      <c r="HL592" s="106"/>
      <c r="HM592" s="106"/>
      <c r="HN592" s="106"/>
      <c r="HO592" s="106"/>
      <c r="HP592" s="106"/>
      <c r="HQ592" s="106"/>
      <c r="HR592" s="106"/>
      <c r="HS592" s="106"/>
      <c r="HT592" s="106"/>
      <c r="HU592" s="106"/>
      <c r="HV592" s="106"/>
      <c r="HW592" s="106"/>
      <c r="HX592" s="106"/>
      <c r="HY592" s="106"/>
      <c r="HZ592" s="106"/>
      <c r="IA592" s="106"/>
      <c r="IB592" s="106"/>
      <c r="IC592" s="106"/>
      <c r="ID592" s="106"/>
      <c r="IE592" s="106"/>
      <c r="IF592" s="106"/>
      <c r="IG592" s="106"/>
      <c r="IH592" s="106"/>
      <c r="II592" s="106"/>
      <c r="IJ592" s="106"/>
      <c r="IK592" s="106"/>
      <c r="IL592" s="106"/>
      <c r="IM592" s="106"/>
      <c r="IN592" s="106"/>
      <c r="IO592" s="106"/>
      <c r="IP592" s="106"/>
      <c r="IQ592" s="106"/>
      <c r="IR592" s="106"/>
      <c r="IS592" s="106"/>
      <c r="IT592" s="106"/>
      <c r="IU592" s="106"/>
      <c r="IV592" s="106"/>
      <c r="IW592" s="106"/>
      <c r="IX592" s="106"/>
      <c r="IY592" s="106"/>
      <c r="IZ592" s="106"/>
      <c r="JA592" s="106"/>
      <c r="JB592" s="106"/>
      <c r="JC592" s="106"/>
      <c r="JD592" s="106"/>
      <c r="JE592" s="106"/>
      <c r="JF592" s="106"/>
      <c r="JG592" s="106"/>
      <c r="JH592" s="106"/>
      <c r="JI592" s="106"/>
      <c r="JJ592" s="106"/>
      <c r="JK592" s="106"/>
      <c r="JL592" s="106"/>
      <c r="JM592" s="106"/>
      <c r="JN592" s="106"/>
      <c r="JO592" s="106"/>
      <c r="JP592" s="106"/>
      <c r="JQ592" s="106"/>
      <c r="JR592" s="106"/>
      <c r="JS592" s="106"/>
      <c r="JT592" s="106"/>
      <c r="JU592" s="106"/>
      <c r="JV592" s="106"/>
      <c r="JW592" s="106"/>
      <c r="JX592" s="106"/>
      <c r="JY592" s="106"/>
      <c r="JZ592" s="106"/>
      <c r="KA592" s="106"/>
      <c r="KB592" s="106"/>
      <c r="KC592" s="106"/>
      <c r="KD592" s="106"/>
      <c r="KE592" s="106"/>
      <c r="KF592" s="106"/>
      <c r="KG592" s="106"/>
      <c r="KH592" s="106"/>
      <c r="KI592" s="106"/>
      <c r="KJ592" s="106"/>
      <c r="KK592" s="106"/>
      <c r="KL592" s="106"/>
      <c r="KM592" s="106"/>
      <c r="KN592" s="106"/>
      <c r="KO592" s="106"/>
      <c r="KP592" s="106"/>
      <c r="KQ592" s="106"/>
      <c r="KR592" s="106"/>
      <c r="KS592" s="106"/>
      <c r="KT592" s="106"/>
      <c r="KU592" s="106"/>
      <c r="KV592" s="106"/>
      <c r="KW592" s="106"/>
      <c r="KX592" s="106"/>
      <c r="KY592" s="106"/>
      <c r="KZ592" s="106"/>
      <c r="LA592" s="106"/>
      <c r="LB592" s="106"/>
      <c r="LC592" s="106"/>
      <c r="LD592" s="106"/>
      <c r="LE592" s="106"/>
      <c r="LF592" s="106"/>
      <c r="LG592" s="106"/>
      <c r="LH592" s="106"/>
      <c r="LI592" s="106"/>
      <c r="LJ592" s="106"/>
      <c r="LK592" s="106"/>
      <c r="LL592" s="106"/>
      <c r="LM592" s="106"/>
      <c r="LN592" s="106"/>
      <c r="LO592" s="106"/>
      <c r="LP592" s="106"/>
      <c r="LQ592" s="106"/>
      <c r="LR592" s="106"/>
      <c r="LS592" s="106"/>
      <c r="LT592" s="106"/>
      <c r="LU592" s="106"/>
      <c r="LV592" s="106"/>
      <c r="LW592" s="106"/>
      <c r="LX592" s="106"/>
      <c r="LY592" s="106"/>
      <c r="LZ592" s="106"/>
      <c r="MA592" s="106"/>
      <c r="MB592" s="106"/>
      <c r="MC592" s="106"/>
      <c r="MD592" s="106"/>
      <c r="ME592" s="106"/>
      <c r="MF592" s="106"/>
      <c r="MG592" s="106"/>
      <c r="MH592" s="106"/>
      <c r="MI592" s="106"/>
      <c r="MJ592" s="106"/>
      <c r="MK592" s="106"/>
      <c r="ML592" s="106"/>
      <c r="MM592" s="106"/>
      <c r="MN592" s="106"/>
      <c r="MO592" s="106"/>
      <c r="MP592" s="106"/>
      <c r="MQ592" s="106"/>
      <c r="MR592" s="106"/>
      <c r="MS592" s="106"/>
      <c r="MT592" s="106"/>
      <c r="MU592" s="106"/>
      <c r="MV592" s="106"/>
      <c r="MW592" s="106"/>
      <c r="MX592" s="106"/>
      <c r="MY592" s="106"/>
      <c r="MZ592" s="106"/>
      <c r="NA592" s="106"/>
      <c r="NB592" s="106"/>
      <c r="NC592" s="106"/>
      <c r="ND592" s="106"/>
      <c r="NE592" s="106"/>
      <c r="NF592" s="106"/>
      <c r="NG592" s="106"/>
      <c r="NH592" s="106"/>
      <c r="NI592" s="106"/>
      <c r="NJ592" s="106"/>
      <c r="NK592" s="106"/>
      <c r="NL592" s="106"/>
      <c r="NM592" s="106"/>
      <c r="NN592" s="106"/>
      <c r="NO592" s="106"/>
      <c r="NP592" s="106"/>
      <c r="NQ592" s="106"/>
      <c r="NR592" s="106"/>
      <c r="NS592" s="106"/>
      <c r="NT592" s="106"/>
      <c r="NU592" s="106"/>
      <c r="NV592" s="106"/>
      <c r="NW592" s="106"/>
      <c r="NX592" s="106"/>
      <c r="NY592" s="106"/>
      <c r="NZ592" s="106"/>
      <c r="OA592" s="106"/>
      <c r="OB592" s="106"/>
      <c r="OC592" s="106"/>
      <c r="OD592" s="106"/>
      <c r="OE592" s="106"/>
      <c r="OF592" s="106"/>
      <c r="OG592" s="106"/>
      <c r="OH592" s="106"/>
      <c r="OI592" s="106"/>
      <c r="OJ592" s="106"/>
      <c r="OK592" s="106"/>
      <c r="OL592" s="106"/>
      <c r="OM592" s="106"/>
      <c r="ON592" s="106"/>
      <c r="OO592" s="106"/>
      <c r="OP592" s="106"/>
      <c r="OQ592" s="106"/>
      <c r="OR592" s="106"/>
      <c r="OS592" s="106"/>
      <c r="OT592" s="106"/>
      <c r="OU592" s="106"/>
      <c r="OV592" s="106"/>
      <c r="OW592" s="106"/>
      <c r="OX592" s="106"/>
      <c r="OY592" s="106"/>
      <c r="OZ592" s="106"/>
      <c r="PA592" s="106"/>
      <c r="PB592" s="106"/>
      <c r="PC592" s="106"/>
      <c r="PD592" s="106"/>
      <c r="PE592" s="106"/>
      <c r="PF592" s="106"/>
      <c r="PG592" s="106"/>
      <c r="PH592" s="106"/>
      <c r="PI592" s="106"/>
      <c r="PJ592" s="106"/>
      <c r="PK592" s="106"/>
      <c r="PL592" s="106"/>
      <c r="PM592" s="106"/>
      <c r="PN592" s="106"/>
      <c r="PO592" s="106"/>
      <c r="PP592" s="106"/>
      <c r="PQ592" s="106"/>
      <c r="PR592" s="106"/>
      <c r="PS592" s="106"/>
      <c r="PT592" s="106"/>
      <c r="PU592" s="106"/>
      <c r="PV592" s="106"/>
      <c r="PW592" s="106"/>
      <c r="PX592" s="106"/>
      <c r="PY592" s="106"/>
      <c r="PZ592" s="106"/>
      <c r="QA592" s="106"/>
      <c r="QB592" s="106"/>
      <c r="QC592" s="106"/>
      <c r="QD592" s="106"/>
      <c r="QE592" s="106"/>
      <c r="QF592" s="106"/>
      <c r="QG592" s="106"/>
      <c r="QH592" s="106"/>
      <c r="QI592" s="106"/>
      <c r="QJ592" s="106"/>
      <c r="QK592" s="106"/>
      <c r="QL592" s="106"/>
      <c r="QM592" s="106"/>
      <c r="QN592" s="106"/>
      <c r="QO592" s="106"/>
      <c r="QP592" s="106"/>
      <c r="QQ592" s="106"/>
      <c r="QR592" s="106"/>
      <c r="QS592" s="106"/>
      <c r="QT592" s="106"/>
      <c r="QU592" s="106"/>
      <c r="QV592" s="106"/>
      <c r="QW592" s="106"/>
      <c r="QX592" s="106"/>
      <c r="QY592" s="106"/>
      <c r="QZ592" s="106"/>
      <c r="RA592" s="106"/>
      <c r="RB592" s="106"/>
      <c r="RC592" s="106"/>
      <c r="RD592" s="106"/>
      <c r="RE592" s="106"/>
      <c r="RF592" s="106"/>
      <c r="RG592" s="106"/>
      <c r="RH592" s="106"/>
      <c r="RI592" s="106"/>
      <c r="RJ592" s="106"/>
      <c r="RK592" s="106"/>
      <c r="RL592" s="106"/>
      <c r="RM592" s="106"/>
      <c r="RN592" s="106"/>
      <c r="RO592" s="106"/>
      <c r="RP592" s="106"/>
      <c r="RQ592" s="106"/>
      <c r="RR592" s="106"/>
    </row>
    <row r="593" spans="1:486" x14ac:dyDescent="0.3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14"/>
      <c r="Q593" s="114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06"/>
      <c r="EZ593" s="106"/>
      <c r="FA593" s="106"/>
      <c r="FB593" s="106"/>
      <c r="FC593" s="106"/>
      <c r="FD593" s="106"/>
      <c r="FE593" s="106"/>
      <c r="FF593" s="106"/>
      <c r="FG593" s="106"/>
      <c r="FH593" s="106"/>
      <c r="FI593" s="106"/>
      <c r="FJ593" s="106"/>
      <c r="FK593" s="106"/>
      <c r="FL593" s="106"/>
      <c r="FM593" s="106"/>
      <c r="FN593" s="106"/>
      <c r="FO593" s="106"/>
      <c r="FP593" s="106"/>
      <c r="FQ593" s="106"/>
      <c r="FR593" s="106"/>
      <c r="FS593" s="106"/>
      <c r="FT593" s="106"/>
      <c r="FU593" s="106"/>
      <c r="FV593" s="106"/>
      <c r="FW593" s="106"/>
      <c r="FX593" s="106"/>
      <c r="FY593" s="106"/>
      <c r="FZ593" s="106"/>
      <c r="GA593" s="106"/>
      <c r="GB593" s="106"/>
      <c r="GC593" s="106"/>
      <c r="GD593" s="106"/>
      <c r="GE593" s="106"/>
      <c r="GF593" s="106"/>
      <c r="GG593" s="106"/>
      <c r="GH593" s="106"/>
      <c r="GI593" s="106"/>
      <c r="GJ593" s="106"/>
      <c r="GK593" s="106"/>
      <c r="GL593" s="106"/>
      <c r="GM593" s="106"/>
      <c r="GN593" s="106"/>
      <c r="GO593" s="106"/>
      <c r="GP593" s="106"/>
      <c r="GQ593" s="106"/>
      <c r="GR593" s="106"/>
      <c r="GS593" s="106"/>
      <c r="GT593" s="106"/>
      <c r="GU593" s="106"/>
      <c r="GV593" s="106"/>
      <c r="GW593" s="106"/>
      <c r="GX593" s="106"/>
      <c r="GY593" s="106"/>
      <c r="GZ593" s="106"/>
      <c r="HA593" s="106"/>
      <c r="HB593" s="106"/>
      <c r="HC593" s="106"/>
      <c r="HD593" s="106"/>
      <c r="HE593" s="106"/>
      <c r="HF593" s="106"/>
      <c r="HG593" s="106"/>
      <c r="HH593" s="106"/>
      <c r="HI593" s="106"/>
      <c r="HJ593" s="106"/>
      <c r="HK593" s="106"/>
      <c r="HL593" s="106"/>
      <c r="HM593" s="106"/>
      <c r="HN593" s="106"/>
      <c r="HO593" s="106"/>
      <c r="HP593" s="106"/>
      <c r="HQ593" s="106"/>
      <c r="HR593" s="106"/>
      <c r="HS593" s="106"/>
      <c r="HT593" s="106"/>
      <c r="HU593" s="106"/>
      <c r="HV593" s="106"/>
      <c r="HW593" s="106"/>
      <c r="HX593" s="106"/>
      <c r="HY593" s="106"/>
      <c r="HZ593" s="106"/>
      <c r="IA593" s="106"/>
      <c r="IB593" s="106"/>
      <c r="IC593" s="106"/>
      <c r="ID593" s="106"/>
      <c r="IE593" s="106"/>
      <c r="IF593" s="106"/>
      <c r="IG593" s="106"/>
      <c r="IH593" s="106"/>
      <c r="II593" s="106"/>
      <c r="IJ593" s="106"/>
      <c r="IK593" s="106"/>
      <c r="IL593" s="106"/>
      <c r="IM593" s="106"/>
      <c r="IN593" s="106"/>
      <c r="IO593" s="106"/>
      <c r="IP593" s="106"/>
      <c r="IQ593" s="106"/>
      <c r="IR593" s="106"/>
      <c r="IS593" s="106"/>
      <c r="IT593" s="106"/>
      <c r="IU593" s="106"/>
      <c r="IV593" s="106"/>
      <c r="IW593" s="106"/>
      <c r="IX593" s="106"/>
      <c r="IY593" s="106"/>
      <c r="IZ593" s="106"/>
      <c r="JA593" s="106"/>
      <c r="JB593" s="106"/>
      <c r="JC593" s="106"/>
      <c r="JD593" s="106"/>
      <c r="JE593" s="106"/>
      <c r="JF593" s="106"/>
      <c r="JG593" s="106"/>
      <c r="JH593" s="106"/>
      <c r="JI593" s="106"/>
      <c r="JJ593" s="106"/>
      <c r="JK593" s="106"/>
      <c r="JL593" s="106"/>
      <c r="JM593" s="106"/>
      <c r="JN593" s="106"/>
      <c r="JO593" s="106"/>
      <c r="JP593" s="106"/>
      <c r="JQ593" s="106"/>
      <c r="JR593" s="106"/>
      <c r="JS593" s="106"/>
      <c r="JT593" s="106"/>
      <c r="JU593" s="106"/>
      <c r="JV593" s="106"/>
      <c r="JW593" s="106"/>
      <c r="JX593" s="106"/>
      <c r="JY593" s="106"/>
      <c r="JZ593" s="106"/>
      <c r="KA593" s="106"/>
      <c r="KB593" s="106"/>
      <c r="KC593" s="106"/>
      <c r="KD593" s="106"/>
      <c r="KE593" s="106"/>
      <c r="KF593" s="106"/>
      <c r="KG593" s="106"/>
      <c r="KH593" s="106"/>
      <c r="KI593" s="106"/>
      <c r="KJ593" s="106"/>
      <c r="KK593" s="106"/>
      <c r="KL593" s="106"/>
      <c r="KM593" s="106"/>
      <c r="KN593" s="106"/>
      <c r="KO593" s="106"/>
      <c r="KP593" s="106"/>
      <c r="KQ593" s="106"/>
      <c r="KR593" s="106"/>
      <c r="KS593" s="106"/>
      <c r="KT593" s="106"/>
      <c r="KU593" s="106"/>
      <c r="KV593" s="106"/>
      <c r="KW593" s="106"/>
      <c r="KX593" s="106"/>
      <c r="KY593" s="106"/>
      <c r="KZ593" s="106"/>
      <c r="LA593" s="106"/>
      <c r="LB593" s="106"/>
      <c r="LC593" s="106"/>
      <c r="LD593" s="106"/>
      <c r="LE593" s="106"/>
      <c r="LF593" s="106"/>
      <c r="LG593" s="106"/>
      <c r="LH593" s="106"/>
      <c r="LI593" s="106"/>
      <c r="LJ593" s="106"/>
      <c r="LK593" s="106"/>
      <c r="LL593" s="106"/>
      <c r="LM593" s="106"/>
      <c r="LN593" s="106"/>
      <c r="LO593" s="106"/>
      <c r="LP593" s="106"/>
      <c r="LQ593" s="106"/>
      <c r="LR593" s="106"/>
      <c r="LS593" s="106"/>
      <c r="LT593" s="106"/>
      <c r="LU593" s="106"/>
      <c r="LV593" s="106"/>
      <c r="LW593" s="106"/>
      <c r="LX593" s="106"/>
      <c r="LY593" s="106"/>
      <c r="LZ593" s="106"/>
      <c r="MA593" s="106"/>
      <c r="MB593" s="106"/>
      <c r="MC593" s="106"/>
      <c r="MD593" s="106"/>
      <c r="ME593" s="106"/>
      <c r="MF593" s="106"/>
      <c r="MG593" s="106"/>
      <c r="MH593" s="106"/>
      <c r="MI593" s="106"/>
      <c r="MJ593" s="106"/>
      <c r="MK593" s="106"/>
      <c r="ML593" s="106"/>
      <c r="MM593" s="106"/>
      <c r="MN593" s="106"/>
      <c r="MO593" s="106"/>
      <c r="MP593" s="106"/>
      <c r="MQ593" s="106"/>
      <c r="MR593" s="106"/>
      <c r="MS593" s="106"/>
      <c r="MT593" s="106"/>
      <c r="MU593" s="106"/>
      <c r="MV593" s="106"/>
      <c r="MW593" s="106"/>
      <c r="MX593" s="106"/>
      <c r="MY593" s="106"/>
      <c r="MZ593" s="106"/>
      <c r="NA593" s="106"/>
      <c r="NB593" s="106"/>
      <c r="NC593" s="106"/>
      <c r="ND593" s="106"/>
      <c r="NE593" s="106"/>
      <c r="NF593" s="106"/>
      <c r="NG593" s="106"/>
      <c r="NH593" s="106"/>
      <c r="NI593" s="106"/>
      <c r="NJ593" s="106"/>
      <c r="NK593" s="106"/>
      <c r="NL593" s="106"/>
      <c r="NM593" s="106"/>
      <c r="NN593" s="106"/>
      <c r="NO593" s="106"/>
      <c r="NP593" s="106"/>
      <c r="NQ593" s="106"/>
      <c r="NR593" s="106"/>
      <c r="NS593" s="106"/>
      <c r="NT593" s="106"/>
      <c r="NU593" s="106"/>
      <c r="NV593" s="106"/>
      <c r="NW593" s="106"/>
      <c r="NX593" s="106"/>
      <c r="NY593" s="106"/>
      <c r="NZ593" s="106"/>
      <c r="OA593" s="106"/>
      <c r="OB593" s="106"/>
      <c r="OC593" s="106"/>
      <c r="OD593" s="106"/>
      <c r="OE593" s="106"/>
      <c r="OF593" s="106"/>
      <c r="OG593" s="106"/>
      <c r="OH593" s="106"/>
      <c r="OI593" s="106"/>
      <c r="OJ593" s="106"/>
      <c r="OK593" s="106"/>
      <c r="OL593" s="106"/>
      <c r="OM593" s="106"/>
      <c r="ON593" s="106"/>
      <c r="OO593" s="106"/>
      <c r="OP593" s="106"/>
      <c r="OQ593" s="106"/>
      <c r="OR593" s="106"/>
      <c r="OS593" s="106"/>
      <c r="OT593" s="106"/>
      <c r="OU593" s="106"/>
      <c r="OV593" s="106"/>
      <c r="OW593" s="106"/>
      <c r="OX593" s="106"/>
      <c r="OY593" s="106"/>
      <c r="OZ593" s="106"/>
      <c r="PA593" s="106"/>
      <c r="PB593" s="106"/>
      <c r="PC593" s="106"/>
      <c r="PD593" s="106"/>
      <c r="PE593" s="106"/>
      <c r="PF593" s="106"/>
      <c r="PG593" s="106"/>
      <c r="PH593" s="106"/>
      <c r="PI593" s="106"/>
      <c r="PJ593" s="106"/>
      <c r="PK593" s="106"/>
      <c r="PL593" s="106"/>
      <c r="PM593" s="106"/>
      <c r="PN593" s="106"/>
      <c r="PO593" s="106"/>
      <c r="PP593" s="106"/>
      <c r="PQ593" s="106"/>
      <c r="PR593" s="106"/>
      <c r="PS593" s="106"/>
      <c r="PT593" s="106"/>
      <c r="PU593" s="106"/>
      <c r="PV593" s="106"/>
      <c r="PW593" s="106"/>
      <c r="PX593" s="106"/>
      <c r="PY593" s="106"/>
      <c r="PZ593" s="106"/>
      <c r="QA593" s="106"/>
      <c r="QB593" s="106"/>
      <c r="QC593" s="106"/>
      <c r="QD593" s="106"/>
      <c r="QE593" s="106"/>
      <c r="QF593" s="106"/>
      <c r="QG593" s="106"/>
      <c r="QH593" s="106"/>
      <c r="QI593" s="106"/>
      <c r="QJ593" s="106"/>
      <c r="QK593" s="106"/>
      <c r="QL593" s="106"/>
      <c r="QM593" s="106"/>
      <c r="QN593" s="106"/>
      <c r="QO593" s="106"/>
      <c r="QP593" s="106"/>
      <c r="QQ593" s="106"/>
      <c r="QR593" s="106"/>
      <c r="QS593" s="106"/>
      <c r="QT593" s="106"/>
      <c r="QU593" s="106"/>
      <c r="QV593" s="106"/>
      <c r="QW593" s="106"/>
      <c r="QX593" s="106"/>
      <c r="QY593" s="106"/>
      <c r="QZ593" s="106"/>
      <c r="RA593" s="106"/>
      <c r="RB593" s="106"/>
      <c r="RC593" s="106"/>
      <c r="RD593" s="106"/>
      <c r="RE593" s="106"/>
      <c r="RF593" s="106"/>
      <c r="RG593" s="106"/>
      <c r="RH593" s="106"/>
      <c r="RI593" s="106"/>
      <c r="RJ593" s="106"/>
      <c r="RK593" s="106"/>
      <c r="RL593" s="106"/>
      <c r="RM593" s="106"/>
      <c r="RN593" s="106"/>
      <c r="RO593" s="106"/>
      <c r="RP593" s="106"/>
      <c r="RQ593" s="106"/>
      <c r="RR593" s="106"/>
    </row>
    <row r="594" spans="1:486" x14ac:dyDescent="0.3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14"/>
      <c r="Q594" s="114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06"/>
      <c r="EZ594" s="106"/>
      <c r="FA594" s="106"/>
      <c r="FB594" s="106"/>
      <c r="FC594" s="106"/>
      <c r="FD594" s="106"/>
      <c r="FE594" s="106"/>
      <c r="FF594" s="106"/>
      <c r="FG594" s="106"/>
      <c r="FH594" s="106"/>
      <c r="FI594" s="106"/>
      <c r="FJ594" s="106"/>
      <c r="FK594" s="106"/>
      <c r="FL594" s="106"/>
      <c r="FM594" s="106"/>
      <c r="FN594" s="106"/>
      <c r="FO594" s="106"/>
      <c r="FP594" s="106"/>
      <c r="FQ594" s="106"/>
      <c r="FR594" s="106"/>
      <c r="FS594" s="106"/>
      <c r="FT594" s="106"/>
      <c r="FU594" s="106"/>
      <c r="FV594" s="106"/>
      <c r="FW594" s="106"/>
      <c r="FX594" s="106"/>
      <c r="FY594" s="106"/>
      <c r="FZ594" s="106"/>
      <c r="GA594" s="106"/>
      <c r="GB594" s="106"/>
      <c r="GC594" s="106"/>
      <c r="GD594" s="106"/>
      <c r="GE594" s="106"/>
      <c r="GF594" s="106"/>
      <c r="GG594" s="106"/>
      <c r="GH594" s="106"/>
      <c r="GI594" s="106"/>
      <c r="GJ594" s="106"/>
      <c r="GK594" s="106"/>
      <c r="GL594" s="106"/>
      <c r="GM594" s="106"/>
      <c r="GN594" s="106"/>
      <c r="GO594" s="106"/>
      <c r="GP594" s="106"/>
      <c r="GQ594" s="106"/>
      <c r="GR594" s="106"/>
      <c r="GS594" s="106"/>
      <c r="GT594" s="106"/>
      <c r="GU594" s="106"/>
      <c r="GV594" s="106"/>
      <c r="GW594" s="106"/>
      <c r="GX594" s="106"/>
      <c r="GY594" s="106"/>
      <c r="GZ594" s="106"/>
      <c r="HA594" s="106"/>
      <c r="HB594" s="106"/>
      <c r="HC594" s="106"/>
      <c r="HD594" s="106"/>
      <c r="HE594" s="106"/>
      <c r="HF594" s="106"/>
      <c r="HG594" s="106"/>
      <c r="HH594" s="106"/>
      <c r="HI594" s="106"/>
      <c r="HJ594" s="106"/>
      <c r="HK594" s="106"/>
      <c r="HL594" s="106"/>
      <c r="HM594" s="106"/>
      <c r="HN594" s="106"/>
      <c r="HO594" s="106"/>
      <c r="HP594" s="106"/>
      <c r="HQ594" s="106"/>
      <c r="HR594" s="106"/>
      <c r="HS594" s="106"/>
      <c r="HT594" s="106"/>
      <c r="HU594" s="106"/>
      <c r="HV594" s="106"/>
      <c r="HW594" s="106"/>
      <c r="HX594" s="106"/>
      <c r="HY594" s="106"/>
      <c r="HZ594" s="106"/>
      <c r="IA594" s="106"/>
      <c r="IB594" s="106"/>
      <c r="IC594" s="106"/>
      <c r="ID594" s="106"/>
      <c r="IE594" s="106"/>
      <c r="IF594" s="106"/>
      <c r="IG594" s="106"/>
      <c r="IH594" s="106"/>
      <c r="II594" s="106"/>
      <c r="IJ594" s="106"/>
      <c r="IK594" s="106"/>
      <c r="IL594" s="106"/>
      <c r="IM594" s="106"/>
      <c r="IN594" s="106"/>
      <c r="IO594" s="106"/>
      <c r="IP594" s="106"/>
      <c r="IQ594" s="106"/>
      <c r="IR594" s="106"/>
      <c r="IS594" s="106"/>
      <c r="IT594" s="106"/>
      <c r="IU594" s="106"/>
      <c r="IV594" s="106"/>
      <c r="IW594" s="106"/>
      <c r="IX594" s="106"/>
      <c r="IY594" s="106"/>
      <c r="IZ594" s="106"/>
      <c r="JA594" s="106"/>
      <c r="JB594" s="106"/>
      <c r="JC594" s="106"/>
      <c r="JD594" s="106"/>
      <c r="JE594" s="106"/>
      <c r="JF594" s="106"/>
      <c r="JG594" s="106"/>
      <c r="JH594" s="106"/>
      <c r="JI594" s="106"/>
      <c r="JJ594" s="106"/>
      <c r="JK594" s="106"/>
      <c r="JL594" s="106"/>
      <c r="JM594" s="106"/>
      <c r="JN594" s="106"/>
      <c r="JO594" s="106"/>
      <c r="JP594" s="106"/>
      <c r="JQ594" s="106"/>
      <c r="JR594" s="106"/>
      <c r="JS594" s="106"/>
      <c r="JT594" s="106"/>
      <c r="JU594" s="106"/>
      <c r="JV594" s="106"/>
      <c r="JW594" s="106"/>
      <c r="JX594" s="106"/>
      <c r="JY594" s="106"/>
      <c r="JZ594" s="106"/>
      <c r="KA594" s="106"/>
      <c r="KB594" s="106"/>
      <c r="KC594" s="106"/>
      <c r="KD594" s="106"/>
      <c r="KE594" s="106"/>
      <c r="KF594" s="106"/>
      <c r="KG594" s="106"/>
      <c r="KH594" s="106"/>
      <c r="KI594" s="106"/>
      <c r="KJ594" s="106"/>
      <c r="KK594" s="106"/>
      <c r="KL594" s="106"/>
      <c r="KM594" s="106"/>
      <c r="KN594" s="106"/>
      <c r="KO594" s="106"/>
      <c r="KP594" s="106"/>
      <c r="KQ594" s="106"/>
      <c r="KR594" s="106"/>
      <c r="KS594" s="106"/>
      <c r="KT594" s="106"/>
      <c r="KU594" s="106"/>
      <c r="KV594" s="106"/>
      <c r="KW594" s="106"/>
      <c r="KX594" s="106"/>
      <c r="KY594" s="106"/>
      <c r="KZ594" s="106"/>
      <c r="LA594" s="106"/>
      <c r="LB594" s="106"/>
      <c r="LC594" s="106"/>
      <c r="LD594" s="106"/>
      <c r="LE594" s="106"/>
      <c r="LF594" s="106"/>
      <c r="LG594" s="106"/>
      <c r="LH594" s="106"/>
      <c r="LI594" s="106"/>
      <c r="LJ594" s="106"/>
      <c r="LK594" s="106"/>
      <c r="LL594" s="106"/>
      <c r="LM594" s="106"/>
      <c r="LN594" s="106"/>
      <c r="LO594" s="106"/>
      <c r="LP594" s="106"/>
      <c r="LQ594" s="106"/>
      <c r="LR594" s="106"/>
      <c r="LS594" s="106"/>
      <c r="LT594" s="106"/>
      <c r="LU594" s="106"/>
      <c r="LV594" s="106"/>
      <c r="LW594" s="106"/>
      <c r="LX594" s="106"/>
      <c r="LY594" s="106"/>
      <c r="LZ594" s="106"/>
      <c r="MA594" s="106"/>
      <c r="MB594" s="106"/>
      <c r="MC594" s="106"/>
      <c r="MD594" s="106"/>
      <c r="ME594" s="106"/>
      <c r="MF594" s="106"/>
      <c r="MG594" s="106"/>
      <c r="MH594" s="106"/>
      <c r="MI594" s="106"/>
      <c r="MJ594" s="106"/>
      <c r="MK594" s="106"/>
      <c r="ML594" s="106"/>
      <c r="MM594" s="106"/>
      <c r="MN594" s="106"/>
      <c r="MO594" s="106"/>
      <c r="MP594" s="106"/>
      <c r="MQ594" s="106"/>
      <c r="MR594" s="106"/>
      <c r="MS594" s="106"/>
      <c r="MT594" s="106"/>
      <c r="MU594" s="106"/>
      <c r="MV594" s="106"/>
      <c r="MW594" s="106"/>
      <c r="MX594" s="106"/>
      <c r="MY594" s="106"/>
      <c r="MZ594" s="106"/>
      <c r="NA594" s="106"/>
      <c r="NB594" s="106"/>
      <c r="NC594" s="106"/>
      <c r="ND594" s="106"/>
      <c r="NE594" s="106"/>
      <c r="NF594" s="106"/>
      <c r="NG594" s="106"/>
      <c r="NH594" s="106"/>
      <c r="NI594" s="106"/>
      <c r="NJ594" s="106"/>
      <c r="NK594" s="106"/>
      <c r="NL594" s="106"/>
      <c r="NM594" s="106"/>
      <c r="NN594" s="106"/>
      <c r="NO594" s="106"/>
      <c r="NP594" s="106"/>
      <c r="NQ594" s="106"/>
      <c r="NR594" s="106"/>
      <c r="NS594" s="106"/>
      <c r="NT594" s="106"/>
      <c r="NU594" s="106"/>
      <c r="NV594" s="106"/>
      <c r="NW594" s="106"/>
      <c r="NX594" s="106"/>
      <c r="NY594" s="106"/>
      <c r="NZ594" s="106"/>
      <c r="OA594" s="106"/>
      <c r="OB594" s="106"/>
      <c r="OC594" s="106"/>
      <c r="OD594" s="106"/>
      <c r="OE594" s="106"/>
      <c r="OF594" s="106"/>
      <c r="OG594" s="106"/>
      <c r="OH594" s="106"/>
      <c r="OI594" s="106"/>
      <c r="OJ594" s="106"/>
      <c r="OK594" s="106"/>
      <c r="OL594" s="106"/>
      <c r="OM594" s="106"/>
      <c r="ON594" s="106"/>
      <c r="OO594" s="106"/>
      <c r="OP594" s="106"/>
      <c r="OQ594" s="106"/>
      <c r="OR594" s="106"/>
      <c r="OS594" s="106"/>
      <c r="OT594" s="106"/>
      <c r="OU594" s="106"/>
      <c r="OV594" s="106"/>
      <c r="OW594" s="106"/>
      <c r="OX594" s="106"/>
      <c r="OY594" s="106"/>
      <c r="OZ594" s="106"/>
      <c r="PA594" s="106"/>
      <c r="PB594" s="106"/>
      <c r="PC594" s="106"/>
      <c r="PD594" s="106"/>
      <c r="PE594" s="106"/>
      <c r="PF594" s="106"/>
      <c r="PG594" s="106"/>
      <c r="PH594" s="106"/>
      <c r="PI594" s="106"/>
      <c r="PJ594" s="106"/>
      <c r="PK594" s="106"/>
      <c r="PL594" s="106"/>
      <c r="PM594" s="106"/>
      <c r="PN594" s="106"/>
      <c r="PO594" s="106"/>
      <c r="PP594" s="106"/>
      <c r="PQ594" s="106"/>
      <c r="PR594" s="106"/>
      <c r="PS594" s="106"/>
      <c r="PT594" s="106"/>
      <c r="PU594" s="106"/>
      <c r="PV594" s="106"/>
      <c r="PW594" s="106"/>
      <c r="PX594" s="106"/>
      <c r="PY594" s="106"/>
      <c r="PZ594" s="106"/>
      <c r="QA594" s="106"/>
      <c r="QB594" s="106"/>
      <c r="QC594" s="106"/>
      <c r="QD594" s="106"/>
      <c r="QE594" s="106"/>
      <c r="QF594" s="106"/>
      <c r="QG594" s="106"/>
      <c r="QH594" s="106"/>
      <c r="QI594" s="106"/>
      <c r="QJ594" s="106"/>
      <c r="QK594" s="106"/>
      <c r="QL594" s="106"/>
      <c r="QM594" s="106"/>
      <c r="QN594" s="106"/>
      <c r="QO594" s="106"/>
      <c r="QP594" s="106"/>
      <c r="QQ594" s="106"/>
      <c r="QR594" s="106"/>
      <c r="QS594" s="106"/>
      <c r="QT594" s="106"/>
      <c r="QU594" s="106"/>
      <c r="QV594" s="106"/>
      <c r="QW594" s="106"/>
      <c r="QX594" s="106"/>
      <c r="QY594" s="106"/>
      <c r="QZ594" s="106"/>
      <c r="RA594" s="106"/>
      <c r="RB594" s="106"/>
      <c r="RC594" s="106"/>
      <c r="RD594" s="106"/>
      <c r="RE594" s="106"/>
      <c r="RF594" s="106"/>
      <c r="RG594" s="106"/>
      <c r="RH594" s="106"/>
      <c r="RI594" s="106"/>
      <c r="RJ594" s="106"/>
      <c r="RK594" s="106"/>
      <c r="RL594" s="106"/>
      <c r="RM594" s="106"/>
      <c r="RN594" s="106"/>
      <c r="RO594" s="106"/>
      <c r="RP594" s="106"/>
      <c r="RQ594" s="106"/>
      <c r="RR594" s="106"/>
    </row>
    <row r="595" spans="1:486" x14ac:dyDescent="0.3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14"/>
      <c r="Q595" s="114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06"/>
      <c r="EZ595" s="106"/>
      <c r="FA595" s="106"/>
      <c r="FB595" s="106"/>
      <c r="FC595" s="106"/>
      <c r="FD595" s="106"/>
      <c r="FE595" s="106"/>
      <c r="FF595" s="106"/>
      <c r="FG595" s="106"/>
      <c r="FH595" s="106"/>
      <c r="FI595" s="106"/>
      <c r="FJ595" s="106"/>
      <c r="FK595" s="106"/>
      <c r="FL595" s="106"/>
      <c r="FM595" s="106"/>
      <c r="FN595" s="106"/>
      <c r="FO595" s="106"/>
      <c r="FP595" s="106"/>
      <c r="FQ595" s="106"/>
      <c r="FR595" s="106"/>
      <c r="FS595" s="106"/>
      <c r="FT595" s="106"/>
      <c r="FU595" s="106"/>
      <c r="FV595" s="106"/>
      <c r="FW595" s="106"/>
      <c r="FX595" s="106"/>
      <c r="FY595" s="106"/>
      <c r="FZ595" s="106"/>
      <c r="GA595" s="106"/>
      <c r="GB595" s="106"/>
      <c r="GC595" s="106"/>
      <c r="GD595" s="106"/>
      <c r="GE595" s="106"/>
      <c r="GF595" s="106"/>
      <c r="GG595" s="106"/>
      <c r="GH595" s="106"/>
      <c r="GI595" s="106"/>
      <c r="GJ595" s="106"/>
      <c r="GK595" s="106"/>
      <c r="GL595" s="106"/>
      <c r="GM595" s="106"/>
      <c r="GN595" s="106"/>
      <c r="GO595" s="106"/>
      <c r="GP595" s="106"/>
      <c r="GQ595" s="106"/>
      <c r="GR595" s="106"/>
      <c r="GS595" s="106"/>
      <c r="GT595" s="106"/>
      <c r="GU595" s="106"/>
      <c r="GV595" s="106"/>
      <c r="GW595" s="106"/>
      <c r="GX595" s="106"/>
      <c r="GY595" s="106"/>
      <c r="GZ595" s="106"/>
      <c r="HA595" s="106"/>
      <c r="HB595" s="106"/>
      <c r="HC595" s="106"/>
      <c r="HD595" s="106"/>
      <c r="HE595" s="106"/>
      <c r="HF595" s="106"/>
      <c r="HG595" s="106"/>
      <c r="HH595" s="106"/>
      <c r="HI595" s="106"/>
      <c r="HJ595" s="106"/>
      <c r="HK595" s="106"/>
      <c r="HL595" s="106"/>
      <c r="HM595" s="106"/>
      <c r="HN595" s="106"/>
      <c r="HO595" s="106"/>
      <c r="HP595" s="106"/>
      <c r="HQ595" s="106"/>
      <c r="HR595" s="106"/>
      <c r="HS595" s="106"/>
      <c r="HT595" s="106"/>
      <c r="HU595" s="106"/>
      <c r="HV595" s="106"/>
      <c r="HW595" s="106"/>
      <c r="HX595" s="106"/>
      <c r="HY595" s="106"/>
      <c r="HZ595" s="106"/>
      <c r="IA595" s="106"/>
      <c r="IB595" s="106"/>
      <c r="IC595" s="106"/>
      <c r="ID595" s="106"/>
      <c r="IE595" s="106"/>
      <c r="IF595" s="106"/>
      <c r="IG595" s="106"/>
      <c r="IH595" s="106"/>
      <c r="II595" s="106"/>
      <c r="IJ595" s="106"/>
      <c r="IK595" s="106"/>
      <c r="IL595" s="106"/>
      <c r="IM595" s="106"/>
      <c r="IN595" s="106"/>
      <c r="IO595" s="106"/>
      <c r="IP595" s="106"/>
      <c r="IQ595" s="106"/>
      <c r="IR595" s="106"/>
      <c r="IS595" s="106"/>
      <c r="IT595" s="106"/>
      <c r="IU595" s="106"/>
      <c r="IV595" s="106"/>
      <c r="IW595" s="106"/>
      <c r="IX595" s="106"/>
      <c r="IY595" s="106"/>
      <c r="IZ595" s="106"/>
      <c r="JA595" s="106"/>
      <c r="JB595" s="106"/>
      <c r="JC595" s="106"/>
      <c r="JD595" s="106"/>
      <c r="JE595" s="106"/>
      <c r="JF595" s="106"/>
      <c r="JG595" s="106"/>
      <c r="JH595" s="106"/>
      <c r="JI595" s="106"/>
      <c r="JJ595" s="106"/>
      <c r="JK595" s="106"/>
      <c r="JL595" s="106"/>
      <c r="JM595" s="106"/>
      <c r="JN595" s="106"/>
      <c r="JO595" s="106"/>
      <c r="JP595" s="106"/>
      <c r="JQ595" s="106"/>
      <c r="JR595" s="106"/>
      <c r="JS595" s="106"/>
      <c r="JT595" s="106"/>
      <c r="JU595" s="106"/>
      <c r="JV595" s="106"/>
      <c r="JW595" s="106"/>
      <c r="JX595" s="106"/>
      <c r="JY595" s="106"/>
      <c r="JZ595" s="106"/>
      <c r="KA595" s="106"/>
      <c r="KB595" s="106"/>
      <c r="KC595" s="106"/>
      <c r="KD595" s="106"/>
      <c r="KE595" s="106"/>
      <c r="KF595" s="106"/>
      <c r="KG595" s="106"/>
      <c r="KH595" s="106"/>
      <c r="KI595" s="106"/>
      <c r="KJ595" s="106"/>
      <c r="KK595" s="106"/>
      <c r="KL595" s="106"/>
      <c r="KM595" s="106"/>
      <c r="KN595" s="106"/>
      <c r="KO595" s="106"/>
      <c r="KP595" s="106"/>
      <c r="KQ595" s="106"/>
      <c r="KR595" s="106"/>
      <c r="KS595" s="106"/>
      <c r="KT595" s="106"/>
      <c r="KU595" s="106"/>
      <c r="KV595" s="106"/>
      <c r="KW595" s="106"/>
      <c r="KX595" s="106"/>
      <c r="KY595" s="106"/>
      <c r="KZ595" s="106"/>
      <c r="LA595" s="106"/>
      <c r="LB595" s="106"/>
      <c r="LC595" s="106"/>
      <c r="LD595" s="106"/>
      <c r="LE595" s="106"/>
      <c r="LF595" s="106"/>
      <c r="LG595" s="106"/>
      <c r="LH595" s="106"/>
      <c r="LI595" s="106"/>
      <c r="LJ595" s="106"/>
      <c r="LK595" s="106"/>
      <c r="LL595" s="106"/>
      <c r="LM595" s="106"/>
      <c r="LN595" s="106"/>
      <c r="LO595" s="106"/>
      <c r="LP595" s="106"/>
      <c r="LQ595" s="106"/>
      <c r="LR595" s="106"/>
      <c r="LS595" s="106"/>
      <c r="LT595" s="106"/>
      <c r="LU595" s="106"/>
      <c r="LV595" s="106"/>
      <c r="LW595" s="106"/>
      <c r="LX595" s="106"/>
      <c r="LY595" s="106"/>
      <c r="LZ595" s="106"/>
      <c r="MA595" s="106"/>
      <c r="MB595" s="106"/>
      <c r="MC595" s="106"/>
      <c r="MD595" s="106"/>
      <c r="ME595" s="106"/>
      <c r="MF595" s="106"/>
      <c r="MG595" s="106"/>
      <c r="MH595" s="106"/>
      <c r="MI595" s="106"/>
      <c r="MJ595" s="106"/>
      <c r="MK595" s="106"/>
      <c r="ML595" s="106"/>
      <c r="MM595" s="106"/>
      <c r="MN595" s="106"/>
      <c r="MO595" s="106"/>
      <c r="MP595" s="106"/>
      <c r="MQ595" s="106"/>
      <c r="MR595" s="106"/>
      <c r="MS595" s="106"/>
      <c r="MT595" s="106"/>
      <c r="MU595" s="106"/>
      <c r="MV595" s="106"/>
      <c r="MW595" s="106"/>
      <c r="MX595" s="106"/>
      <c r="MY595" s="106"/>
      <c r="MZ595" s="106"/>
      <c r="NA595" s="106"/>
      <c r="NB595" s="106"/>
      <c r="NC595" s="106"/>
      <c r="ND595" s="106"/>
      <c r="NE595" s="106"/>
      <c r="NF595" s="106"/>
      <c r="NG595" s="106"/>
      <c r="NH595" s="106"/>
      <c r="NI595" s="106"/>
      <c r="NJ595" s="106"/>
      <c r="NK595" s="106"/>
      <c r="NL595" s="106"/>
      <c r="NM595" s="106"/>
      <c r="NN595" s="106"/>
      <c r="NO595" s="106"/>
      <c r="NP595" s="106"/>
      <c r="NQ595" s="106"/>
      <c r="NR595" s="106"/>
      <c r="NS595" s="106"/>
      <c r="NT595" s="106"/>
      <c r="NU595" s="106"/>
      <c r="NV595" s="106"/>
      <c r="NW595" s="106"/>
      <c r="NX595" s="106"/>
      <c r="NY595" s="106"/>
      <c r="NZ595" s="106"/>
      <c r="OA595" s="106"/>
      <c r="OB595" s="106"/>
      <c r="OC595" s="106"/>
      <c r="OD595" s="106"/>
      <c r="OE595" s="106"/>
      <c r="OF595" s="106"/>
      <c r="OG595" s="106"/>
      <c r="OH595" s="106"/>
      <c r="OI595" s="106"/>
      <c r="OJ595" s="106"/>
      <c r="OK595" s="106"/>
      <c r="OL595" s="106"/>
      <c r="OM595" s="106"/>
      <c r="ON595" s="106"/>
      <c r="OO595" s="106"/>
      <c r="OP595" s="106"/>
      <c r="OQ595" s="106"/>
      <c r="OR595" s="106"/>
      <c r="OS595" s="106"/>
      <c r="OT595" s="106"/>
      <c r="OU595" s="106"/>
      <c r="OV595" s="106"/>
      <c r="OW595" s="106"/>
      <c r="OX595" s="106"/>
      <c r="OY595" s="106"/>
      <c r="OZ595" s="106"/>
      <c r="PA595" s="106"/>
      <c r="PB595" s="106"/>
      <c r="PC595" s="106"/>
      <c r="PD595" s="106"/>
      <c r="PE595" s="106"/>
      <c r="PF595" s="106"/>
      <c r="PG595" s="106"/>
      <c r="PH595" s="106"/>
      <c r="PI595" s="106"/>
      <c r="PJ595" s="106"/>
      <c r="PK595" s="106"/>
      <c r="PL595" s="106"/>
      <c r="PM595" s="106"/>
      <c r="PN595" s="106"/>
      <c r="PO595" s="106"/>
      <c r="PP595" s="106"/>
      <c r="PQ595" s="106"/>
      <c r="PR595" s="106"/>
      <c r="PS595" s="106"/>
      <c r="PT595" s="106"/>
      <c r="PU595" s="106"/>
      <c r="PV595" s="106"/>
      <c r="PW595" s="106"/>
      <c r="PX595" s="106"/>
      <c r="PY595" s="106"/>
      <c r="PZ595" s="106"/>
      <c r="QA595" s="106"/>
      <c r="QB595" s="106"/>
      <c r="QC595" s="106"/>
      <c r="QD595" s="106"/>
      <c r="QE595" s="106"/>
      <c r="QF595" s="106"/>
      <c r="QG595" s="106"/>
      <c r="QH595" s="106"/>
      <c r="QI595" s="106"/>
      <c r="QJ595" s="106"/>
      <c r="QK595" s="106"/>
      <c r="QL595" s="106"/>
      <c r="QM595" s="106"/>
      <c r="QN595" s="106"/>
      <c r="QO595" s="106"/>
      <c r="QP595" s="106"/>
      <c r="QQ595" s="106"/>
      <c r="QR595" s="106"/>
      <c r="QS595" s="106"/>
      <c r="QT595" s="106"/>
      <c r="QU595" s="106"/>
      <c r="QV595" s="106"/>
      <c r="QW595" s="106"/>
      <c r="QX595" s="106"/>
      <c r="QY595" s="106"/>
      <c r="QZ595" s="106"/>
      <c r="RA595" s="106"/>
      <c r="RB595" s="106"/>
      <c r="RC595" s="106"/>
      <c r="RD595" s="106"/>
      <c r="RE595" s="106"/>
      <c r="RF595" s="106"/>
      <c r="RG595" s="106"/>
      <c r="RH595" s="106"/>
      <c r="RI595" s="106"/>
      <c r="RJ595" s="106"/>
      <c r="RK595" s="106"/>
      <c r="RL595" s="106"/>
      <c r="RM595" s="106"/>
      <c r="RN595" s="106"/>
      <c r="RO595" s="106"/>
      <c r="RP595" s="106"/>
      <c r="RQ595" s="106"/>
      <c r="RR595" s="106"/>
    </row>
    <row r="596" spans="1:486" x14ac:dyDescent="0.3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14"/>
      <c r="Q596" s="114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06"/>
      <c r="EZ596" s="106"/>
      <c r="FA596" s="106"/>
      <c r="FB596" s="106"/>
      <c r="FC596" s="106"/>
      <c r="FD596" s="106"/>
      <c r="FE596" s="106"/>
      <c r="FF596" s="106"/>
      <c r="FG596" s="106"/>
      <c r="FH596" s="106"/>
      <c r="FI596" s="106"/>
      <c r="FJ596" s="106"/>
      <c r="FK596" s="106"/>
      <c r="FL596" s="106"/>
      <c r="FM596" s="106"/>
      <c r="FN596" s="106"/>
      <c r="FO596" s="106"/>
      <c r="FP596" s="106"/>
      <c r="FQ596" s="106"/>
      <c r="FR596" s="106"/>
      <c r="FS596" s="106"/>
      <c r="FT596" s="106"/>
      <c r="FU596" s="106"/>
      <c r="FV596" s="106"/>
      <c r="FW596" s="106"/>
      <c r="FX596" s="106"/>
      <c r="FY596" s="106"/>
      <c r="FZ596" s="106"/>
      <c r="GA596" s="106"/>
      <c r="GB596" s="106"/>
      <c r="GC596" s="106"/>
      <c r="GD596" s="106"/>
      <c r="GE596" s="106"/>
      <c r="GF596" s="106"/>
      <c r="GG596" s="106"/>
      <c r="GH596" s="106"/>
      <c r="GI596" s="106"/>
      <c r="GJ596" s="106"/>
      <c r="GK596" s="106"/>
      <c r="GL596" s="106"/>
      <c r="GM596" s="106"/>
      <c r="GN596" s="106"/>
      <c r="GO596" s="106"/>
      <c r="GP596" s="106"/>
      <c r="GQ596" s="106"/>
      <c r="GR596" s="106"/>
      <c r="GS596" s="106"/>
      <c r="GT596" s="106"/>
      <c r="GU596" s="106"/>
      <c r="GV596" s="106"/>
      <c r="GW596" s="106"/>
      <c r="GX596" s="106"/>
      <c r="GY596" s="106"/>
      <c r="GZ596" s="106"/>
      <c r="HA596" s="106"/>
      <c r="HB596" s="106"/>
      <c r="HC596" s="106"/>
      <c r="HD596" s="106"/>
      <c r="HE596" s="106"/>
      <c r="HF596" s="106"/>
      <c r="HG596" s="106"/>
      <c r="HH596" s="106"/>
      <c r="HI596" s="106"/>
      <c r="HJ596" s="106"/>
      <c r="HK596" s="106"/>
      <c r="HL596" s="106"/>
      <c r="HM596" s="106"/>
      <c r="HN596" s="106"/>
      <c r="HO596" s="106"/>
      <c r="HP596" s="106"/>
      <c r="HQ596" s="106"/>
      <c r="HR596" s="106"/>
      <c r="HS596" s="106"/>
      <c r="HT596" s="106"/>
      <c r="HU596" s="106"/>
      <c r="HV596" s="106"/>
      <c r="HW596" s="106"/>
      <c r="HX596" s="106"/>
      <c r="HY596" s="106"/>
      <c r="HZ596" s="106"/>
      <c r="IA596" s="106"/>
      <c r="IB596" s="106"/>
      <c r="IC596" s="106"/>
      <c r="ID596" s="106"/>
      <c r="IE596" s="106"/>
      <c r="IF596" s="106"/>
      <c r="IG596" s="106"/>
      <c r="IH596" s="106"/>
      <c r="II596" s="106"/>
      <c r="IJ596" s="106"/>
      <c r="IK596" s="106"/>
      <c r="IL596" s="106"/>
      <c r="IM596" s="106"/>
      <c r="IN596" s="106"/>
      <c r="IO596" s="106"/>
      <c r="IP596" s="106"/>
      <c r="IQ596" s="106"/>
      <c r="IR596" s="106"/>
      <c r="IS596" s="106"/>
      <c r="IT596" s="106"/>
      <c r="IU596" s="106"/>
      <c r="IV596" s="106"/>
      <c r="IW596" s="106"/>
      <c r="IX596" s="106"/>
      <c r="IY596" s="106"/>
      <c r="IZ596" s="106"/>
      <c r="JA596" s="106"/>
      <c r="JB596" s="106"/>
      <c r="JC596" s="106"/>
      <c r="JD596" s="106"/>
      <c r="JE596" s="106"/>
      <c r="JF596" s="106"/>
      <c r="JG596" s="106"/>
      <c r="JH596" s="106"/>
      <c r="JI596" s="106"/>
      <c r="JJ596" s="106"/>
      <c r="JK596" s="106"/>
      <c r="JL596" s="106"/>
      <c r="JM596" s="106"/>
      <c r="JN596" s="106"/>
      <c r="JO596" s="106"/>
      <c r="JP596" s="106"/>
      <c r="JQ596" s="106"/>
      <c r="JR596" s="106"/>
      <c r="JS596" s="106"/>
      <c r="JT596" s="106"/>
      <c r="JU596" s="106"/>
      <c r="JV596" s="106"/>
      <c r="JW596" s="106"/>
      <c r="JX596" s="106"/>
      <c r="JY596" s="106"/>
      <c r="JZ596" s="106"/>
      <c r="KA596" s="106"/>
      <c r="KB596" s="106"/>
      <c r="KC596" s="106"/>
      <c r="KD596" s="106"/>
      <c r="KE596" s="106"/>
      <c r="KF596" s="106"/>
      <c r="KG596" s="106"/>
      <c r="KH596" s="106"/>
      <c r="KI596" s="106"/>
      <c r="KJ596" s="106"/>
      <c r="KK596" s="106"/>
      <c r="KL596" s="106"/>
      <c r="KM596" s="106"/>
      <c r="KN596" s="106"/>
      <c r="KO596" s="106"/>
      <c r="KP596" s="106"/>
      <c r="KQ596" s="106"/>
      <c r="KR596" s="106"/>
      <c r="KS596" s="106"/>
      <c r="KT596" s="106"/>
      <c r="KU596" s="106"/>
      <c r="KV596" s="106"/>
      <c r="KW596" s="106"/>
      <c r="KX596" s="106"/>
      <c r="KY596" s="106"/>
      <c r="KZ596" s="106"/>
      <c r="LA596" s="106"/>
      <c r="LB596" s="106"/>
      <c r="LC596" s="106"/>
      <c r="LD596" s="106"/>
      <c r="LE596" s="106"/>
      <c r="LF596" s="106"/>
      <c r="LG596" s="106"/>
      <c r="LH596" s="106"/>
      <c r="LI596" s="106"/>
      <c r="LJ596" s="106"/>
      <c r="LK596" s="106"/>
      <c r="LL596" s="106"/>
      <c r="LM596" s="106"/>
      <c r="LN596" s="106"/>
      <c r="LO596" s="106"/>
      <c r="LP596" s="106"/>
      <c r="LQ596" s="106"/>
      <c r="LR596" s="106"/>
      <c r="LS596" s="106"/>
      <c r="LT596" s="106"/>
      <c r="LU596" s="106"/>
      <c r="LV596" s="106"/>
      <c r="LW596" s="106"/>
      <c r="LX596" s="106"/>
      <c r="LY596" s="106"/>
      <c r="LZ596" s="106"/>
      <c r="MA596" s="106"/>
      <c r="MB596" s="106"/>
      <c r="MC596" s="106"/>
      <c r="MD596" s="106"/>
      <c r="ME596" s="106"/>
      <c r="MF596" s="106"/>
      <c r="MG596" s="106"/>
      <c r="MH596" s="106"/>
      <c r="MI596" s="106"/>
      <c r="MJ596" s="106"/>
      <c r="MK596" s="106"/>
      <c r="ML596" s="106"/>
      <c r="MM596" s="106"/>
      <c r="MN596" s="106"/>
      <c r="MO596" s="106"/>
      <c r="MP596" s="106"/>
      <c r="MQ596" s="106"/>
      <c r="MR596" s="106"/>
      <c r="MS596" s="106"/>
      <c r="MT596" s="106"/>
      <c r="MU596" s="106"/>
      <c r="MV596" s="106"/>
      <c r="MW596" s="106"/>
      <c r="MX596" s="106"/>
      <c r="MY596" s="106"/>
      <c r="MZ596" s="106"/>
      <c r="NA596" s="106"/>
      <c r="NB596" s="106"/>
      <c r="NC596" s="106"/>
      <c r="ND596" s="106"/>
      <c r="NE596" s="106"/>
      <c r="NF596" s="106"/>
      <c r="NG596" s="106"/>
      <c r="NH596" s="106"/>
      <c r="NI596" s="106"/>
      <c r="NJ596" s="106"/>
      <c r="NK596" s="106"/>
      <c r="NL596" s="106"/>
      <c r="NM596" s="106"/>
      <c r="NN596" s="106"/>
      <c r="NO596" s="106"/>
      <c r="NP596" s="106"/>
      <c r="NQ596" s="106"/>
      <c r="NR596" s="106"/>
      <c r="NS596" s="106"/>
      <c r="NT596" s="106"/>
      <c r="NU596" s="106"/>
      <c r="NV596" s="106"/>
      <c r="NW596" s="106"/>
      <c r="NX596" s="106"/>
      <c r="NY596" s="106"/>
      <c r="NZ596" s="106"/>
      <c r="OA596" s="106"/>
      <c r="OB596" s="106"/>
      <c r="OC596" s="106"/>
      <c r="OD596" s="106"/>
      <c r="OE596" s="106"/>
      <c r="OF596" s="106"/>
      <c r="OG596" s="106"/>
      <c r="OH596" s="106"/>
      <c r="OI596" s="106"/>
      <c r="OJ596" s="106"/>
      <c r="OK596" s="106"/>
      <c r="OL596" s="106"/>
      <c r="OM596" s="106"/>
      <c r="ON596" s="106"/>
      <c r="OO596" s="106"/>
      <c r="OP596" s="106"/>
      <c r="OQ596" s="106"/>
      <c r="OR596" s="106"/>
      <c r="OS596" s="106"/>
      <c r="OT596" s="106"/>
      <c r="OU596" s="106"/>
      <c r="OV596" s="106"/>
      <c r="OW596" s="106"/>
      <c r="OX596" s="106"/>
      <c r="OY596" s="106"/>
      <c r="OZ596" s="106"/>
      <c r="PA596" s="106"/>
      <c r="PB596" s="106"/>
      <c r="PC596" s="106"/>
      <c r="PD596" s="106"/>
      <c r="PE596" s="106"/>
      <c r="PF596" s="106"/>
      <c r="PG596" s="106"/>
      <c r="PH596" s="106"/>
      <c r="PI596" s="106"/>
      <c r="PJ596" s="106"/>
      <c r="PK596" s="106"/>
      <c r="PL596" s="106"/>
      <c r="PM596" s="106"/>
      <c r="PN596" s="106"/>
      <c r="PO596" s="106"/>
      <c r="PP596" s="106"/>
      <c r="PQ596" s="106"/>
      <c r="PR596" s="106"/>
      <c r="PS596" s="106"/>
      <c r="PT596" s="106"/>
      <c r="PU596" s="106"/>
      <c r="PV596" s="106"/>
      <c r="PW596" s="106"/>
      <c r="PX596" s="106"/>
      <c r="PY596" s="106"/>
      <c r="PZ596" s="106"/>
      <c r="QA596" s="106"/>
      <c r="QB596" s="106"/>
      <c r="QC596" s="106"/>
      <c r="QD596" s="106"/>
      <c r="QE596" s="106"/>
      <c r="QF596" s="106"/>
      <c r="QG596" s="106"/>
      <c r="QH596" s="106"/>
      <c r="QI596" s="106"/>
      <c r="QJ596" s="106"/>
      <c r="QK596" s="106"/>
      <c r="QL596" s="106"/>
      <c r="QM596" s="106"/>
      <c r="QN596" s="106"/>
      <c r="QO596" s="106"/>
      <c r="QP596" s="106"/>
      <c r="QQ596" s="106"/>
      <c r="QR596" s="106"/>
      <c r="QS596" s="106"/>
      <c r="QT596" s="106"/>
      <c r="QU596" s="106"/>
      <c r="QV596" s="106"/>
      <c r="QW596" s="106"/>
      <c r="QX596" s="106"/>
      <c r="QY596" s="106"/>
      <c r="QZ596" s="106"/>
      <c r="RA596" s="106"/>
      <c r="RB596" s="106"/>
      <c r="RC596" s="106"/>
      <c r="RD596" s="106"/>
      <c r="RE596" s="106"/>
      <c r="RF596" s="106"/>
      <c r="RG596" s="106"/>
      <c r="RH596" s="106"/>
      <c r="RI596" s="106"/>
      <c r="RJ596" s="106"/>
      <c r="RK596" s="106"/>
      <c r="RL596" s="106"/>
      <c r="RM596" s="106"/>
      <c r="RN596" s="106"/>
      <c r="RO596" s="106"/>
      <c r="RP596" s="106"/>
      <c r="RQ596" s="106"/>
      <c r="RR596" s="106"/>
    </row>
    <row r="597" spans="1:486" x14ac:dyDescent="0.3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14"/>
      <c r="Q597" s="114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06"/>
      <c r="EZ597" s="106"/>
      <c r="FA597" s="106"/>
      <c r="FB597" s="106"/>
      <c r="FC597" s="106"/>
      <c r="FD597" s="106"/>
      <c r="FE597" s="106"/>
      <c r="FF597" s="106"/>
      <c r="FG597" s="106"/>
      <c r="FH597" s="106"/>
      <c r="FI597" s="106"/>
      <c r="FJ597" s="106"/>
      <c r="FK597" s="106"/>
      <c r="FL597" s="106"/>
      <c r="FM597" s="106"/>
      <c r="FN597" s="106"/>
      <c r="FO597" s="106"/>
      <c r="FP597" s="106"/>
      <c r="FQ597" s="106"/>
      <c r="FR597" s="106"/>
      <c r="FS597" s="106"/>
      <c r="FT597" s="106"/>
      <c r="FU597" s="106"/>
      <c r="FV597" s="106"/>
      <c r="FW597" s="106"/>
      <c r="FX597" s="106"/>
      <c r="FY597" s="106"/>
      <c r="FZ597" s="106"/>
      <c r="GA597" s="106"/>
      <c r="GB597" s="106"/>
      <c r="GC597" s="106"/>
      <c r="GD597" s="106"/>
      <c r="GE597" s="106"/>
      <c r="GF597" s="106"/>
      <c r="GG597" s="106"/>
      <c r="GH597" s="106"/>
      <c r="GI597" s="106"/>
      <c r="GJ597" s="106"/>
      <c r="GK597" s="106"/>
      <c r="GL597" s="106"/>
      <c r="GM597" s="106"/>
      <c r="GN597" s="106"/>
      <c r="GO597" s="106"/>
      <c r="GP597" s="106"/>
      <c r="GQ597" s="106"/>
      <c r="GR597" s="106"/>
      <c r="GS597" s="106"/>
      <c r="GT597" s="106"/>
      <c r="GU597" s="106"/>
      <c r="GV597" s="106"/>
      <c r="GW597" s="106"/>
      <c r="GX597" s="106"/>
      <c r="GY597" s="106"/>
      <c r="GZ597" s="106"/>
      <c r="HA597" s="106"/>
      <c r="HB597" s="106"/>
      <c r="HC597" s="106"/>
      <c r="HD597" s="106"/>
      <c r="HE597" s="106"/>
      <c r="HF597" s="106"/>
      <c r="HG597" s="106"/>
      <c r="HH597" s="106"/>
      <c r="HI597" s="106"/>
      <c r="HJ597" s="106"/>
      <c r="HK597" s="106"/>
      <c r="HL597" s="106"/>
      <c r="HM597" s="106"/>
      <c r="HN597" s="106"/>
      <c r="HO597" s="106"/>
      <c r="HP597" s="106"/>
      <c r="HQ597" s="106"/>
      <c r="HR597" s="106"/>
      <c r="HS597" s="106"/>
      <c r="HT597" s="106"/>
      <c r="HU597" s="106"/>
      <c r="HV597" s="106"/>
      <c r="HW597" s="106"/>
      <c r="HX597" s="106"/>
      <c r="HY597" s="106"/>
      <c r="HZ597" s="106"/>
      <c r="IA597" s="106"/>
      <c r="IB597" s="106"/>
      <c r="IC597" s="106"/>
      <c r="ID597" s="106"/>
      <c r="IE597" s="106"/>
      <c r="IF597" s="106"/>
      <c r="IG597" s="106"/>
      <c r="IH597" s="106"/>
      <c r="II597" s="106"/>
      <c r="IJ597" s="106"/>
      <c r="IK597" s="106"/>
      <c r="IL597" s="106"/>
      <c r="IM597" s="106"/>
      <c r="IN597" s="106"/>
      <c r="IO597" s="106"/>
      <c r="IP597" s="106"/>
      <c r="IQ597" s="106"/>
      <c r="IR597" s="106"/>
      <c r="IS597" s="106"/>
      <c r="IT597" s="106"/>
      <c r="IU597" s="106"/>
      <c r="IV597" s="106"/>
      <c r="IW597" s="106"/>
      <c r="IX597" s="106"/>
      <c r="IY597" s="106"/>
      <c r="IZ597" s="106"/>
      <c r="JA597" s="106"/>
      <c r="JB597" s="106"/>
      <c r="JC597" s="106"/>
      <c r="JD597" s="106"/>
      <c r="JE597" s="106"/>
      <c r="JF597" s="106"/>
      <c r="JG597" s="106"/>
      <c r="JH597" s="106"/>
      <c r="JI597" s="106"/>
      <c r="JJ597" s="106"/>
      <c r="JK597" s="106"/>
      <c r="JL597" s="106"/>
      <c r="JM597" s="106"/>
      <c r="JN597" s="106"/>
      <c r="JO597" s="106"/>
      <c r="JP597" s="106"/>
      <c r="JQ597" s="106"/>
      <c r="JR597" s="106"/>
      <c r="JS597" s="106"/>
      <c r="JT597" s="106"/>
      <c r="JU597" s="106"/>
      <c r="JV597" s="106"/>
      <c r="JW597" s="106"/>
      <c r="JX597" s="106"/>
      <c r="JY597" s="106"/>
      <c r="JZ597" s="106"/>
      <c r="KA597" s="106"/>
      <c r="KB597" s="106"/>
      <c r="KC597" s="106"/>
      <c r="KD597" s="106"/>
      <c r="KE597" s="106"/>
      <c r="KF597" s="106"/>
      <c r="KG597" s="106"/>
      <c r="KH597" s="106"/>
      <c r="KI597" s="106"/>
      <c r="KJ597" s="106"/>
      <c r="KK597" s="106"/>
      <c r="KL597" s="106"/>
      <c r="KM597" s="106"/>
      <c r="KN597" s="106"/>
      <c r="KO597" s="106"/>
      <c r="KP597" s="106"/>
      <c r="KQ597" s="106"/>
      <c r="KR597" s="106"/>
      <c r="KS597" s="106"/>
      <c r="KT597" s="106"/>
      <c r="KU597" s="106"/>
      <c r="KV597" s="106"/>
      <c r="KW597" s="106"/>
      <c r="KX597" s="106"/>
      <c r="KY597" s="106"/>
      <c r="KZ597" s="106"/>
      <c r="LA597" s="106"/>
      <c r="LB597" s="106"/>
      <c r="LC597" s="106"/>
      <c r="LD597" s="106"/>
      <c r="LE597" s="106"/>
      <c r="LF597" s="106"/>
      <c r="LG597" s="106"/>
      <c r="LH597" s="106"/>
      <c r="LI597" s="106"/>
      <c r="LJ597" s="106"/>
      <c r="LK597" s="106"/>
      <c r="LL597" s="106"/>
      <c r="LM597" s="106"/>
      <c r="LN597" s="106"/>
      <c r="LO597" s="106"/>
      <c r="LP597" s="106"/>
      <c r="LQ597" s="106"/>
      <c r="LR597" s="106"/>
      <c r="LS597" s="106"/>
      <c r="LT597" s="106"/>
      <c r="LU597" s="106"/>
      <c r="LV597" s="106"/>
      <c r="LW597" s="106"/>
      <c r="LX597" s="106"/>
      <c r="LY597" s="106"/>
      <c r="LZ597" s="106"/>
      <c r="MA597" s="106"/>
      <c r="MB597" s="106"/>
      <c r="MC597" s="106"/>
      <c r="MD597" s="106"/>
      <c r="ME597" s="106"/>
      <c r="MF597" s="106"/>
      <c r="MG597" s="106"/>
      <c r="MH597" s="106"/>
      <c r="MI597" s="106"/>
      <c r="MJ597" s="106"/>
      <c r="MK597" s="106"/>
      <c r="ML597" s="106"/>
      <c r="MM597" s="106"/>
      <c r="MN597" s="106"/>
      <c r="MO597" s="106"/>
      <c r="MP597" s="106"/>
      <c r="MQ597" s="106"/>
      <c r="MR597" s="106"/>
      <c r="MS597" s="106"/>
      <c r="MT597" s="106"/>
      <c r="MU597" s="106"/>
      <c r="MV597" s="106"/>
      <c r="MW597" s="106"/>
      <c r="MX597" s="106"/>
      <c r="MY597" s="106"/>
      <c r="MZ597" s="106"/>
      <c r="NA597" s="106"/>
      <c r="NB597" s="106"/>
      <c r="NC597" s="106"/>
      <c r="ND597" s="106"/>
      <c r="NE597" s="106"/>
      <c r="NF597" s="106"/>
      <c r="NG597" s="106"/>
      <c r="NH597" s="106"/>
      <c r="NI597" s="106"/>
      <c r="NJ597" s="106"/>
      <c r="NK597" s="106"/>
      <c r="NL597" s="106"/>
      <c r="NM597" s="106"/>
      <c r="NN597" s="106"/>
      <c r="NO597" s="106"/>
      <c r="NP597" s="106"/>
      <c r="NQ597" s="106"/>
      <c r="NR597" s="106"/>
      <c r="NS597" s="106"/>
      <c r="NT597" s="106"/>
      <c r="NU597" s="106"/>
      <c r="NV597" s="106"/>
      <c r="NW597" s="106"/>
      <c r="NX597" s="106"/>
      <c r="NY597" s="106"/>
      <c r="NZ597" s="106"/>
      <c r="OA597" s="106"/>
      <c r="OB597" s="106"/>
      <c r="OC597" s="106"/>
      <c r="OD597" s="106"/>
      <c r="OE597" s="106"/>
      <c r="OF597" s="106"/>
      <c r="OG597" s="106"/>
      <c r="OH597" s="106"/>
      <c r="OI597" s="106"/>
      <c r="OJ597" s="106"/>
      <c r="OK597" s="106"/>
      <c r="OL597" s="106"/>
      <c r="OM597" s="106"/>
      <c r="ON597" s="106"/>
      <c r="OO597" s="106"/>
      <c r="OP597" s="106"/>
      <c r="OQ597" s="106"/>
      <c r="OR597" s="106"/>
      <c r="OS597" s="106"/>
      <c r="OT597" s="106"/>
      <c r="OU597" s="106"/>
      <c r="OV597" s="106"/>
      <c r="OW597" s="106"/>
      <c r="OX597" s="106"/>
      <c r="OY597" s="106"/>
      <c r="OZ597" s="106"/>
      <c r="PA597" s="106"/>
      <c r="PB597" s="106"/>
      <c r="PC597" s="106"/>
      <c r="PD597" s="106"/>
      <c r="PE597" s="106"/>
      <c r="PF597" s="106"/>
      <c r="PG597" s="106"/>
      <c r="PH597" s="106"/>
      <c r="PI597" s="106"/>
      <c r="PJ597" s="106"/>
      <c r="PK597" s="106"/>
      <c r="PL597" s="106"/>
      <c r="PM597" s="106"/>
      <c r="PN597" s="106"/>
      <c r="PO597" s="106"/>
      <c r="PP597" s="106"/>
      <c r="PQ597" s="106"/>
      <c r="PR597" s="106"/>
      <c r="PS597" s="106"/>
      <c r="PT597" s="106"/>
      <c r="PU597" s="106"/>
      <c r="PV597" s="106"/>
      <c r="PW597" s="106"/>
      <c r="PX597" s="106"/>
      <c r="PY597" s="106"/>
      <c r="PZ597" s="106"/>
      <c r="QA597" s="106"/>
      <c r="QB597" s="106"/>
      <c r="QC597" s="106"/>
      <c r="QD597" s="106"/>
      <c r="QE597" s="106"/>
      <c r="QF597" s="106"/>
      <c r="QG597" s="106"/>
      <c r="QH597" s="106"/>
      <c r="QI597" s="106"/>
      <c r="QJ597" s="106"/>
      <c r="QK597" s="106"/>
      <c r="QL597" s="106"/>
      <c r="QM597" s="106"/>
      <c r="QN597" s="106"/>
      <c r="QO597" s="106"/>
      <c r="QP597" s="106"/>
      <c r="QQ597" s="106"/>
      <c r="QR597" s="106"/>
      <c r="QS597" s="106"/>
      <c r="QT597" s="106"/>
      <c r="QU597" s="106"/>
      <c r="QV597" s="106"/>
      <c r="QW597" s="106"/>
      <c r="QX597" s="106"/>
      <c r="QY597" s="106"/>
      <c r="QZ597" s="106"/>
      <c r="RA597" s="106"/>
      <c r="RB597" s="106"/>
      <c r="RC597" s="106"/>
      <c r="RD597" s="106"/>
      <c r="RE597" s="106"/>
      <c r="RF597" s="106"/>
      <c r="RG597" s="106"/>
      <c r="RH597" s="106"/>
      <c r="RI597" s="106"/>
      <c r="RJ597" s="106"/>
      <c r="RK597" s="106"/>
      <c r="RL597" s="106"/>
      <c r="RM597" s="106"/>
      <c r="RN597" s="106"/>
      <c r="RO597" s="106"/>
      <c r="RP597" s="106"/>
      <c r="RQ597" s="106"/>
      <c r="RR597" s="106"/>
    </row>
    <row r="598" spans="1:486" x14ac:dyDescent="0.3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14"/>
      <c r="Q598" s="114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06"/>
      <c r="EZ598" s="106"/>
      <c r="FA598" s="106"/>
      <c r="FB598" s="106"/>
      <c r="FC598" s="106"/>
      <c r="FD598" s="106"/>
      <c r="FE598" s="106"/>
      <c r="FF598" s="106"/>
      <c r="FG598" s="106"/>
      <c r="FH598" s="106"/>
      <c r="FI598" s="106"/>
      <c r="FJ598" s="106"/>
      <c r="FK598" s="106"/>
      <c r="FL598" s="106"/>
      <c r="FM598" s="106"/>
      <c r="FN598" s="106"/>
      <c r="FO598" s="106"/>
      <c r="FP598" s="106"/>
      <c r="FQ598" s="106"/>
      <c r="FR598" s="106"/>
      <c r="FS598" s="106"/>
      <c r="FT598" s="106"/>
      <c r="FU598" s="106"/>
      <c r="FV598" s="106"/>
      <c r="FW598" s="106"/>
      <c r="FX598" s="106"/>
      <c r="FY598" s="106"/>
      <c r="FZ598" s="106"/>
      <c r="GA598" s="106"/>
      <c r="GB598" s="106"/>
      <c r="GC598" s="106"/>
      <c r="GD598" s="106"/>
      <c r="GE598" s="106"/>
      <c r="GF598" s="106"/>
      <c r="GG598" s="106"/>
      <c r="GH598" s="106"/>
      <c r="GI598" s="106"/>
      <c r="GJ598" s="106"/>
      <c r="GK598" s="106"/>
      <c r="GL598" s="106"/>
      <c r="GM598" s="106"/>
      <c r="GN598" s="106"/>
      <c r="GO598" s="106"/>
      <c r="GP598" s="106"/>
      <c r="GQ598" s="106"/>
      <c r="GR598" s="106"/>
      <c r="GS598" s="106"/>
      <c r="GT598" s="106"/>
      <c r="GU598" s="106"/>
      <c r="GV598" s="106"/>
      <c r="GW598" s="106"/>
      <c r="GX598" s="106"/>
      <c r="GY598" s="106"/>
      <c r="GZ598" s="106"/>
      <c r="HA598" s="106"/>
      <c r="HB598" s="106"/>
      <c r="HC598" s="106"/>
      <c r="HD598" s="106"/>
      <c r="HE598" s="106"/>
      <c r="HF598" s="106"/>
      <c r="HG598" s="106"/>
      <c r="HH598" s="106"/>
      <c r="HI598" s="106"/>
      <c r="HJ598" s="106"/>
      <c r="HK598" s="106"/>
      <c r="HL598" s="106"/>
      <c r="HM598" s="106"/>
      <c r="HN598" s="106"/>
      <c r="HO598" s="106"/>
      <c r="HP598" s="106"/>
      <c r="HQ598" s="106"/>
      <c r="HR598" s="106"/>
      <c r="HS598" s="106"/>
      <c r="HT598" s="106"/>
      <c r="HU598" s="106"/>
      <c r="HV598" s="106"/>
      <c r="HW598" s="106"/>
      <c r="HX598" s="106"/>
      <c r="HY598" s="106"/>
      <c r="HZ598" s="106"/>
      <c r="IA598" s="106"/>
      <c r="IB598" s="106"/>
      <c r="IC598" s="106"/>
      <c r="ID598" s="106"/>
      <c r="IE598" s="106"/>
      <c r="IF598" s="106"/>
      <c r="IG598" s="106"/>
      <c r="IH598" s="106"/>
      <c r="II598" s="106"/>
      <c r="IJ598" s="106"/>
      <c r="IK598" s="106"/>
      <c r="IL598" s="106"/>
      <c r="IM598" s="106"/>
      <c r="IN598" s="106"/>
      <c r="IO598" s="106"/>
      <c r="IP598" s="106"/>
      <c r="IQ598" s="106"/>
      <c r="IR598" s="106"/>
      <c r="IS598" s="106"/>
      <c r="IT598" s="106"/>
      <c r="IU598" s="106"/>
      <c r="IV598" s="106"/>
      <c r="IW598" s="106"/>
      <c r="IX598" s="106"/>
      <c r="IY598" s="106"/>
      <c r="IZ598" s="106"/>
      <c r="JA598" s="106"/>
      <c r="JB598" s="106"/>
      <c r="JC598" s="106"/>
      <c r="JD598" s="106"/>
      <c r="JE598" s="106"/>
      <c r="JF598" s="106"/>
      <c r="JG598" s="106"/>
      <c r="JH598" s="106"/>
      <c r="JI598" s="106"/>
      <c r="JJ598" s="106"/>
      <c r="JK598" s="106"/>
      <c r="JL598" s="106"/>
      <c r="JM598" s="106"/>
      <c r="JN598" s="106"/>
      <c r="JO598" s="106"/>
      <c r="JP598" s="106"/>
      <c r="JQ598" s="106"/>
      <c r="JR598" s="106"/>
      <c r="JS598" s="106"/>
      <c r="JT598" s="106"/>
      <c r="JU598" s="106"/>
      <c r="JV598" s="106"/>
      <c r="JW598" s="106"/>
      <c r="JX598" s="106"/>
      <c r="JY598" s="106"/>
      <c r="JZ598" s="106"/>
      <c r="KA598" s="106"/>
      <c r="KB598" s="106"/>
      <c r="KC598" s="106"/>
      <c r="KD598" s="106"/>
      <c r="KE598" s="106"/>
      <c r="KF598" s="106"/>
      <c r="KG598" s="106"/>
      <c r="KH598" s="106"/>
      <c r="KI598" s="106"/>
      <c r="KJ598" s="106"/>
      <c r="KK598" s="106"/>
      <c r="KL598" s="106"/>
      <c r="KM598" s="106"/>
      <c r="KN598" s="106"/>
      <c r="KO598" s="106"/>
      <c r="KP598" s="106"/>
      <c r="KQ598" s="106"/>
      <c r="KR598" s="106"/>
      <c r="KS598" s="106"/>
      <c r="KT598" s="106"/>
      <c r="KU598" s="106"/>
      <c r="KV598" s="106"/>
      <c r="KW598" s="106"/>
      <c r="KX598" s="106"/>
      <c r="KY598" s="106"/>
      <c r="KZ598" s="106"/>
      <c r="LA598" s="106"/>
      <c r="LB598" s="106"/>
      <c r="LC598" s="106"/>
      <c r="LD598" s="106"/>
      <c r="LE598" s="106"/>
      <c r="LF598" s="106"/>
      <c r="LG598" s="106"/>
      <c r="LH598" s="106"/>
      <c r="LI598" s="106"/>
      <c r="LJ598" s="106"/>
      <c r="LK598" s="106"/>
      <c r="LL598" s="106"/>
      <c r="LM598" s="106"/>
      <c r="LN598" s="106"/>
      <c r="LO598" s="106"/>
      <c r="LP598" s="106"/>
      <c r="LQ598" s="106"/>
      <c r="LR598" s="106"/>
      <c r="LS598" s="106"/>
      <c r="LT598" s="106"/>
      <c r="LU598" s="106"/>
      <c r="LV598" s="106"/>
      <c r="LW598" s="106"/>
      <c r="LX598" s="106"/>
      <c r="LY598" s="106"/>
      <c r="LZ598" s="106"/>
      <c r="MA598" s="106"/>
      <c r="MB598" s="106"/>
      <c r="MC598" s="106"/>
      <c r="MD598" s="106"/>
      <c r="ME598" s="106"/>
      <c r="MF598" s="106"/>
      <c r="MG598" s="106"/>
      <c r="MH598" s="106"/>
      <c r="MI598" s="106"/>
      <c r="MJ598" s="106"/>
      <c r="MK598" s="106"/>
      <c r="ML598" s="106"/>
      <c r="MM598" s="106"/>
      <c r="MN598" s="106"/>
      <c r="MO598" s="106"/>
      <c r="MP598" s="106"/>
      <c r="MQ598" s="106"/>
      <c r="MR598" s="106"/>
      <c r="MS598" s="106"/>
      <c r="MT598" s="106"/>
      <c r="MU598" s="106"/>
      <c r="MV598" s="106"/>
      <c r="MW598" s="106"/>
      <c r="MX598" s="106"/>
      <c r="MY598" s="106"/>
      <c r="MZ598" s="106"/>
      <c r="NA598" s="106"/>
      <c r="NB598" s="106"/>
      <c r="NC598" s="106"/>
      <c r="ND598" s="106"/>
      <c r="NE598" s="106"/>
      <c r="NF598" s="106"/>
      <c r="NG598" s="106"/>
      <c r="NH598" s="106"/>
      <c r="NI598" s="106"/>
      <c r="NJ598" s="106"/>
      <c r="NK598" s="106"/>
      <c r="NL598" s="106"/>
      <c r="NM598" s="106"/>
      <c r="NN598" s="106"/>
      <c r="NO598" s="106"/>
      <c r="NP598" s="106"/>
      <c r="NQ598" s="106"/>
      <c r="NR598" s="106"/>
      <c r="NS598" s="106"/>
      <c r="NT598" s="106"/>
      <c r="NU598" s="106"/>
      <c r="NV598" s="106"/>
      <c r="NW598" s="106"/>
      <c r="NX598" s="106"/>
      <c r="NY598" s="106"/>
      <c r="NZ598" s="106"/>
      <c r="OA598" s="106"/>
      <c r="OB598" s="106"/>
      <c r="OC598" s="106"/>
      <c r="OD598" s="106"/>
      <c r="OE598" s="106"/>
      <c r="OF598" s="106"/>
      <c r="OG598" s="106"/>
      <c r="OH598" s="106"/>
      <c r="OI598" s="106"/>
      <c r="OJ598" s="106"/>
      <c r="OK598" s="106"/>
      <c r="OL598" s="106"/>
      <c r="OM598" s="106"/>
      <c r="ON598" s="106"/>
      <c r="OO598" s="106"/>
      <c r="OP598" s="106"/>
      <c r="OQ598" s="106"/>
      <c r="OR598" s="106"/>
      <c r="OS598" s="106"/>
      <c r="OT598" s="106"/>
      <c r="OU598" s="106"/>
      <c r="OV598" s="106"/>
      <c r="OW598" s="106"/>
      <c r="OX598" s="106"/>
      <c r="OY598" s="106"/>
      <c r="OZ598" s="106"/>
      <c r="PA598" s="106"/>
      <c r="PB598" s="106"/>
      <c r="PC598" s="106"/>
      <c r="PD598" s="106"/>
      <c r="PE598" s="106"/>
      <c r="PF598" s="106"/>
      <c r="PG598" s="106"/>
      <c r="PH598" s="106"/>
      <c r="PI598" s="106"/>
      <c r="PJ598" s="106"/>
      <c r="PK598" s="106"/>
      <c r="PL598" s="106"/>
      <c r="PM598" s="106"/>
      <c r="PN598" s="106"/>
      <c r="PO598" s="106"/>
      <c r="PP598" s="106"/>
      <c r="PQ598" s="106"/>
      <c r="PR598" s="106"/>
      <c r="PS598" s="106"/>
      <c r="PT598" s="106"/>
      <c r="PU598" s="106"/>
      <c r="PV598" s="106"/>
      <c r="PW598" s="106"/>
      <c r="PX598" s="106"/>
      <c r="PY598" s="106"/>
      <c r="PZ598" s="106"/>
      <c r="QA598" s="106"/>
      <c r="QB598" s="106"/>
      <c r="QC598" s="106"/>
      <c r="QD598" s="106"/>
      <c r="QE598" s="106"/>
      <c r="QF598" s="106"/>
      <c r="QG598" s="106"/>
      <c r="QH598" s="106"/>
      <c r="QI598" s="106"/>
      <c r="QJ598" s="106"/>
      <c r="QK598" s="106"/>
      <c r="QL598" s="106"/>
      <c r="QM598" s="106"/>
      <c r="QN598" s="106"/>
      <c r="QO598" s="106"/>
      <c r="QP598" s="106"/>
      <c r="QQ598" s="106"/>
      <c r="QR598" s="106"/>
      <c r="QS598" s="106"/>
      <c r="QT598" s="106"/>
      <c r="QU598" s="106"/>
      <c r="QV598" s="106"/>
      <c r="QW598" s="106"/>
      <c r="QX598" s="106"/>
      <c r="QY598" s="106"/>
      <c r="QZ598" s="106"/>
      <c r="RA598" s="106"/>
      <c r="RB598" s="106"/>
      <c r="RC598" s="106"/>
      <c r="RD598" s="106"/>
      <c r="RE598" s="106"/>
      <c r="RF598" s="106"/>
      <c r="RG598" s="106"/>
      <c r="RH598" s="106"/>
      <c r="RI598" s="106"/>
      <c r="RJ598" s="106"/>
      <c r="RK598" s="106"/>
      <c r="RL598" s="106"/>
      <c r="RM598" s="106"/>
      <c r="RN598" s="106"/>
      <c r="RO598" s="106"/>
      <c r="RP598" s="106"/>
      <c r="RQ598" s="106"/>
      <c r="RR598" s="106"/>
    </row>
    <row r="599" spans="1:486" x14ac:dyDescent="0.3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14"/>
      <c r="Q599" s="114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06"/>
      <c r="EZ599" s="106"/>
      <c r="FA599" s="106"/>
      <c r="FB599" s="106"/>
      <c r="FC599" s="106"/>
      <c r="FD599" s="106"/>
      <c r="FE599" s="106"/>
      <c r="FF599" s="106"/>
      <c r="FG599" s="106"/>
      <c r="FH599" s="106"/>
      <c r="FI599" s="106"/>
      <c r="FJ599" s="106"/>
      <c r="FK599" s="106"/>
      <c r="FL599" s="106"/>
      <c r="FM599" s="106"/>
      <c r="FN599" s="106"/>
      <c r="FO599" s="106"/>
      <c r="FP599" s="106"/>
      <c r="FQ599" s="106"/>
      <c r="FR599" s="106"/>
      <c r="FS599" s="106"/>
      <c r="FT599" s="106"/>
      <c r="FU599" s="106"/>
      <c r="FV599" s="106"/>
      <c r="FW599" s="106"/>
      <c r="FX599" s="106"/>
      <c r="FY599" s="106"/>
      <c r="FZ599" s="106"/>
      <c r="GA599" s="106"/>
      <c r="GB599" s="106"/>
      <c r="GC599" s="106"/>
      <c r="GD599" s="106"/>
      <c r="GE599" s="106"/>
      <c r="GF599" s="106"/>
      <c r="GG599" s="106"/>
      <c r="GH599" s="106"/>
      <c r="GI599" s="106"/>
      <c r="GJ599" s="106"/>
      <c r="GK599" s="106"/>
      <c r="GL599" s="106"/>
      <c r="GM599" s="106"/>
      <c r="GN599" s="106"/>
      <c r="GO599" s="106"/>
      <c r="GP599" s="106"/>
      <c r="GQ599" s="106"/>
      <c r="GR599" s="106"/>
      <c r="GS599" s="106"/>
      <c r="GT599" s="106"/>
      <c r="GU599" s="106"/>
      <c r="GV599" s="106"/>
      <c r="GW599" s="106"/>
      <c r="GX599" s="106"/>
      <c r="GY599" s="106"/>
      <c r="GZ599" s="106"/>
      <c r="HA599" s="106"/>
      <c r="HB599" s="106"/>
      <c r="HC599" s="106"/>
      <c r="HD599" s="106"/>
      <c r="HE599" s="106"/>
      <c r="HF599" s="106"/>
      <c r="HG599" s="106"/>
      <c r="HH599" s="106"/>
      <c r="HI599" s="106"/>
      <c r="HJ599" s="106"/>
      <c r="HK599" s="106"/>
      <c r="HL599" s="106"/>
      <c r="HM599" s="106"/>
      <c r="HN599" s="106"/>
      <c r="HO599" s="106"/>
      <c r="HP599" s="106"/>
      <c r="HQ599" s="106"/>
      <c r="HR599" s="106"/>
      <c r="HS599" s="106"/>
      <c r="HT599" s="106"/>
      <c r="HU599" s="106"/>
      <c r="HV599" s="106"/>
      <c r="HW599" s="106"/>
      <c r="HX599" s="106"/>
      <c r="HY599" s="106"/>
      <c r="HZ599" s="106"/>
      <c r="IA599" s="106"/>
      <c r="IB599" s="106"/>
      <c r="IC599" s="106"/>
      <c r="ID599" s="106"/>
      <c r="IE599" s="106"/>
      <c r="IF599" s="106"/>
      <c r="IG599" s="106"/>
      <c r="IH599" s="106"/>
      <c r="II599" s="106"/>
      <c r="IJ599" s="106"/>
      <c r="IK599" s="106"/>
      <c r="IL599" s="106"/>
      <c r="IM599" s="106"/>
      <c r="IN599" s="106"/>
      <c r="IO599" s="106"/>
      <c r="IP599" s="106"/>
      <c r="IQ599" s="106"/>
      <c r="IR599" s="106"/>
      <c r="IS599" s="106"/>
      <c r="IT599" s="106"/>
      <c r="IU599" s="106"/>
      <c r="IV599" s="106"/>
      <c r="IW599" s="106"/>
      <c r="IX599" s="106"/>
      <c r="IY599" s="106"/>
      <c r="IZ599" s="106"/>
      <c r="JA599" s="106"/>
      <c r="JB599" s="106"/>
      <c r="JC599" s="106"/>
      <c r="JD599" s="106"/>
      <c r="JE599" s="106"/>
      <c r="JF599" s="106"/>
      <c r="JG599" s="106"/>
      <c r="JH599" s="106"/>
      <c r="JI599" s="106"/>
      <c r="JJ599" s="106"/>
      <c r="JK599" s="106"/>
      <c r="JL599" s="106"/>
      <c r="JM599" s="106"/>
      <c r="JN599" s="106"/>
      <c r="JO599" s="106"/>
      <c r="JP599" s="106"/>
      <c r="JQ599" s="106"/>
      <c r="JR599" s="106"/>
      <c r="JS599" s="106"/>
      <c r="JT599" s="106"/>
      <c r="JU599" s="106"/>
      <c r="JV599" s="106"/>
      <c r="JW599" s="106"/>
      <c r="JX599" s="106"/>
      <c r="JY599" s="106"/>
      <c r="JZ599" s="106"/>
      <c r="KA599" s="106"/>
      <c r="KB599" s="106"/>
      <c r="KC599" s="106"/>
      <c r="KD599" s="106"/>
      <c r="KE599" s="106"/>
      <c r="KF599" s="106"/>
      <c r="KG599" s="106"/>
      <c r="KH599" s="106"/>
      <c r="KI599" s="106"/>
      <c r="KJ599" s="106"/>
      <c r="KK599" s="106"/>
      <c r="KL599" s="106"/>
      <c r="KM599" s="106"/>
      <c r="KN599" s="106"/>
      <c r="KO599" s="106"/>
      <c r="KP599" s="106"/>
      <c r="KQ599" s="106"/>
      <c r="KR599" s="106"/>
      <c r="KS599" s="106"/>
      <c r="KT599" s="106"/>
      <c r="KU599" s="106"/>
      <c r="KV599" s="106"/>
      <c r="KW599" s="106"/>
      <c r="KX599" s="106"/>
      <c r="KY599" s="106"/>
      <c r="KZ599" s="106"/>
      <c r="LA599" s="106"/>
      <c r="LB599" s="106"/>
      <c r="LC599" s="106"/>
      <c r="LD599" s="106"/>
      <c r="LE599" s="106"/>
      <c r="LF599" s="106"/>
      <c r="LG599" s="106"/>
      <c r="LH599" s="106"/>
      <c r="LI599" s="106"/>
      <c r="LJ599" s="106"/>
      <c r="LK599" s="106"/>
      <c r="LL599" s="106"/>
      <c r="LM599" s="106"/>
      <c r="LN599" s="106"/>
      <c r="LO599" s="106"/>
      <c r="LP599" s="106"/>
      <c r="LQ599" s="106"/>
      <c r="LR599" s="106"/>
      <c r="LS599" s="106"/>
      <c r="LT599" s="106"/>
      <c r="LU599" s="106"/>
      <c r="LV599" s="106"/>
      <c r="LW599" s="106"/>
      <c r="LX599" s="106"/>
      <c r="LY599" s="106"/>
      <c r="LZ599" s="106"/>
      <c r="MA599" s="106"/>
      <c r="MB599" s="106"/>
      <c r="MC599" s="106"/>
      <c r="MD599" s="106"/>
      <c r="ME599" s="106"/>
      <c r="MF599" s="106"/>
      <c r="MG599" s="106"/>
      <c r="MH599" s="106"/>
      <c r="MI599" s="106"/>
      <c r="MJ599" s="106"/>
      <c r="MK599" s="106"/>
      <c r="ML599" s="106"/>
      <c r="MM599" s="106"/>
      <c r="MN599" s="106"/>
      <c r="MO599" s="106"/>
      <c r="MP599" s="106"/>
      <c r="MQ599" s="106"/>
      <c r="MR599" s="106"/>
      <c r="MS599" s="106"/>
      <c r="MT599" s="106"/>
      <c r="MU599" s="106"/>
      <c r="MV599" s="106"/>
      <c r="MW599" s="106"/>
      <c r="MX599" s="106"/>
      <c r="MY599" s="106"/>
      <c r="MZ599" s="106"/>
      <c r="NA599" s="106"/>
      <c r="NB599" s="106"/>
      <c r="NC599" s="106"/>
      <c r="ND599" s="106"/>
      <c r="NE599" s="106"/>
      <c r="NF599" s="106"/>
      <c r="NG599" s="106"/>
      <c r="NH599" s="106"/>
      <c r="NI599" s="106"/>
      <c r="NJ599" s="106"/>
      <c r="NK599" s="106"/>
      <c r="NL599" s="106"/>
      <c r="NM599" s="106"/>
      <c r="NN599" s="106"/>
      <c r="NO599" s="106"/>
      <c r="NP599" s="106"/>
      <c r="NQ599" s="106"/>
      <c r="NR599" s="106"/>
      <c r="NS599" s="106"/>
      <c r="NT599" s="106"/>
      <c r="NU599" s="106"/>
      <c r="NV599" s="106"/>
      <c r="NW599" s="106"/>
      <c r="NX599" s="106"/>
      <c r="NY599" s="106"/>
      <c r="NZ599" s="106"/>
      <c r="OA599" s="106"/>
      <c r="OB599" s="106"/>
      <c r="OC599" s="106"/>
      <c r="OD599" s="106"/>
      <c r="OE599" s="106"/>
      <c r="OF599" s="106"/>
      <c r="OG599" s="106"/>
      <c r="OH599" s="106"/>
      <c r="OI599" s="106"/>
      <c r="OJ599" s="106"/>
      <c r="OK599" s="106"/>
      <c r="OL599" s="106"/>
      <c r="OM599" s="106"/>
      <c r="ON599" s="106"/>
      <c r="OO599" s="106"/>
      <c r="OP599" s="106"/>
      <c r="OQ599" s="106"/>
      <c r="OR599" s="106"/>
      <c r="OS599" s="106"/>
      <c r="OT599" s="106"/>
      <c r="OU599" s="106"/>
      <c r="OV599" s="106"/>
      <c r="OW599" s="106"/>
      <c r="OX599" s="106"/>
      <c r="OY599" s="106"/>
      <c r="OZ599" s="106"/>
      <c r="PA599" s="106"/>
      <c r="PB599" s="106"/>
      <c r="PC599" s="106"/>
      <c r="PD599" s="106"/>
      <c r="PE599" s="106"/>
      <c r="PF599" s="106"/>
      <c r="PG599" s="106"/>
      <c r="PH599" s="106"/>
      <c r="PI599" s="106"/>
      <c r="PJ599" s="106"/>
      <c r="PK599" s="106"/>
      <c r="PL599" s="106"/>
      <c r="PM599" s="106"/>
      <c r="PN599" s="106"/>
      <c r="PO599" s="106"/>
      <c r="PP599" s="106"/>
      <c r="PQ599" s="106"/>
      <c r="PR599" s="106"/>
      <c r="PS599" s="106"/>
      <c r="PT599" s="106"/>
      <c r="PU599" s="106"/>
      <c r="PV599" s="106"/>
      <c r="PW599" s="106"/>
      <c r="PX599" s="106"/>
      <c r="PY599" s="106"/>
      <c r="PZ599" s="106"/>
      <c r="QA599" s="106"/>
      <c r="QB599" s="106"/>
      <c r="QC599" s="106"/>
      <c r="QD599" s="106"/>
      <c r="QE599" s="106"/>
      <c r="QF599" s="106"/>
      <c r="QG599" s="106"/>
      <c r="QH599" s="106"/>
      <c r="QI599" s="106"/>
      <c r="QJ599" s="106"/>
      <c r="QK599" s="106"/>
      <c r="QL599" s="106"/>
      <c r="QM599" s="106"/>
      <c r="QN599" s="106"/>
      <c r="QO599" s="106"/>
      <c r="QP599" s="106"/>
      <c r="QQ599" s="106"/>
      <c r="QR599" s="106"/>
      <c r="QS599" s="106"/>
      <c r="QT599" s="106"/>
      <c r="QU599" s="106"/>
      <c r="QV599" s="106"/>
      <c r="QW599" s="106"/>
      <c r="QX599" s="106"/>
      <c r="QY599" s="106"/>
      <c r="QZ599" s="106"/>
      <c r="RA599" s="106"/>
      <c r="RB599" s="106"/>
      <c r="RC599" s="106"/>
      <c r="RD599" s="106"/>
      <c r="RE599" s="106"/>
      <c r="RF599" s="106"/>
      <c r="RG599" s="106"/>
      <c r="RH599" s="106"/>
      <c r="RI599" s="106"/>
      <c r="RJ599" s="106"/>
      <c r="RK599" s="106"/>
      <c r="RL599" s="106"/>
      <c r="RM599" s="106"/>
      <c r="RN599" s="106"/>
      <c r="RO599" s="106"/>
      <c r="RP599" s="106"/>
      <c r="RQ599" s="106"/>
      <c r="RR599" s="106"/>
    </row>
    <row r="600" spans="1:486" x14ac:dyDescent="0.3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14"/>
      <c r="Q600" s="114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06"/>
      <c r="EZ600" s="106"/>
      <c r="FA600" s="106"/>
      <c r="FB600" s="106"/>
      <c r="FC600" s="106"/>
      <c r="FD600" s="106"/>
      <c r="FE600" s="106"/>
      <c r="FF600" s="106"/>
      <c r="FG600" s="106"/>
      <c r="FH600" s="106"/>
      <c r="FI600" s="106"/>
      <c r="FJ600" s="106"/>
      <c r="FK600" s="106"/>
      <c r="FL600" s="106"/>
      <c r="FM600" s="106"/>
      <c r="FN600" s="106"/>
      <c r="FO600" s="106"/>
      <c r="FP600" s="106"/>
      <c r="FQ600" s="106"/>
      <c r="FR600" s="106"/>
      <c r="FS600" s="106"/>
      <c r="FT600" s="106"/>
      <c r="FU600" s="106"/>
      <c r="FV600" s="106"/>
      <c r="FW600" s="106"/>
      <c r="FX600" s="106"/>
      <c r="FY600" s="106"/>
      <c r="FZ600" s="106"/>
      <c r="GA600" s="106"/>
      <c r="GB600" s="106"/>
      <c r="GC600" s="106"/>
      <c r="GD600" s="106"/>
      <c r="GE600" s="106"/>
      <c r="GF600" s="106"/>
      <c r="GG600" s="106"/>
      <c r="GH600" s="106"/>
      <c r="GI600" s="106"/>
      <c r="GJ600" s="106"/>
      <c r="GK600" s="106"/>
      <c r="GL600" s="106"/>
      <c r="GM600" s="106"/>
      <c r="GN600" s="106"/>
      <c r="GO600" s="106"/>
      <c r="GP600" s="106"/>
      <c r="GQ600" s="106"/>
      <c r="GR600" s="106"/>
      <c r="GS600" s="106"/>
      <c r="GT600" s="106"/>
      <c r="GU600" s="106"/>
      <c r="GV600" s="106"/>
      <c r="GW600" s="106"/>
      <c r="GX600" s="106"/>
      <c r="GY600" s="106"/>
      <c r="GZ600" s="106"/>
      <c r="HA600" s="106"/>
      <c r="HB600" s="106"/>
      <c r="HC600" s="106"/>
      <c r="HD600" s="106"/>
      <c r="HE600" s="106"/>
      <c r="HF600" s="106"/>
      <c r="HG600" s="106"/>
      <c r="HH600" s="106"/>
      <c r="HI600" s="106"/>
      <c r="HJ600" s="106"/>
      <c r="HK600" s="106"/>
      <c r="HL600" s="106"/>
      <c r="HM600" s="106"/>
      <c r="HN600" s="106"/>
      <c r="HO600" s="106"/>
      <c r="HP600" s="106"/>
      <c r="HQ600" s="106"/>
      <c r="HR600" s="106"/>
      <c r="HS600" s="106"/>
      <c r="HT600" s="106"/>
      <c r="HU600" s="106"/>
      <c r="HV600" s="106"/>
      <c r="HW600" s="106"/>
      <c r="HX600" s="106"/>
      <c r="HY600" s="106"/>
      <c r="HZ600" s="106"/>
      <c r="IA600" s="106"/>
      <c r="IB600" s="106"/>
      <c r="IC600" s="106"/>
      <c r="ID600" s="106"/>
      <c r="IE600" s="106"/>
      <c r="IF600" s="106"/>
      <c r="IG600" s="106"/>
      <c r="IH600" s="106"/>
      <c r="II600" s="106"/>
      <c r="IJ600" s="106"/>
      <c r="IK600" s="106"/>
      <c r="IL600" s="106"/>
      <c r="IM600" s="106"/>
      <c r="IN600" s="106"/>
      <c r="IO600" s="106"/>
      <c r="IP600" s="106"/>
      <c r="IQ600" s="106"/>
      <c r="IR600" s="106"/>
      <c r="IS600" s="106"/>
      <c r="IT600" s="106"/>
      <c r="IU600" s="106"/>
      <c r="IV600" s="106"/>
      <c r="IW600" s="106"/>
      <c r="IX600" s="106"/>
      <c r="IY600" s="106"/>
      <c r="IZ600" s="106"/>
      <c r="JA600" s="106"/>
      <c r="JB600" s="106"/>
      <c r="JC600" s="106"/>
      <c r="JD600" s="106"/>
      <c r="JE600" s="106"/>
      <c r="JF600" s="106"/>
      <c r="JG600" s="106"/>
      <c r="JH600" s="106"/>
      <c r="JI600" s="106"/>
      <c r="JJ600" s="106"/>
      <c r="JK600" s="106"/>
      <c r="JL600" s="106"/>
      <c r="JM600" s="106"/>
      <c r="JN600" s="106"/>
      <c r="JO600" s="106"/>
      <c r="JP600" s="106"/>
      <c r="JQ600" s="106"/>
      <c r="JR600" s="106"/>
      <c r="JS600" s="106"/>
      <c r="JT600" s="106"/>
      <c r="JU600" s="106"/>
      <c r="JV600" s="106"/>
      <c r="JW600" s="106"/>
      <c r="JX600" s="106"/>
      <c r="JY600" s="106"/>
      <c r="JZ600" s="106"/>
      <c r="KA600" s="106"/>
      <c r="KB600" s="106"/>
      <c r="KC600" s="106"/>
      <c r="KD600" s="106"/>
      <c r="KE600" s="106"/>
      <c r="KF600" s="106"/>
      <c r="KG600" s="106"/>
      <c r="KH600" s="106"/>
      <c r="KI600" s="106"/>
      <c r="KJ600" s="106"/>
      <c r="KK600" s="106"/>
      <c r="KL600" s="106"/>
      <c r="KM600" s="106"/>
      <c r="KN600" s="106"/>
      <c r="KO600" s="106"/>
      <c r="KP600" s="106"/>
      <c r="KQ600" s="106"/>
      <c r="KR600" s="106"/>
      <c r="KS600" s="106"/>
      <c r="KT600" s="106"/>
      <c r="KU600" s="106"/>
      <c r="KV600" s="106"/>
      <c r="KW600" s="106"/>
      <c r="KX600" s="106"/>
      <c r="KY600" s="106"/>
      <c r="KZ600" s="106"/>
      <c r="LA600" s="106"/>
      <c r="LB600" s="106"/>
      <c r="LC600" s="106"/>
      <c r="LD600" s="106"/>
      <c r="LE600" s="106"/>
      <c r="LF600" s="106"/>
      <c r="LG600" s="106"/>
      <c r="LH600" s="106"/>
      <c r="LI600" s="106"/>
      <c r="LJ600" s="106"/>
      <c r="LK600" s="106"/>
      <c r="LL600" s="106"/>
      <c r="LM600" s="106"/>
      <c r="LN600" s="106"/>
      <c r="LO600" s="106"/>
      <c r="LP600" s="106"/>
      <c r="LQ600" s="106"/>
      <c r="LR600" s="106"/>
      <c r="LS600" s="106"/>
      <c r="LT600" s="106"/>
      <c r="LU600" s="106"/>
      <c r="LV600" s="106"/>
      <c r="LW600" s="106"/>
      <c r="LX600" s="106"/>
      <c r="LY600" s="106"/>
      <c r="LZ600" s="106"/>
      <c r="MA600" s="106"/>
      <c r="MB600" s="106"/>
      <c r="MC600" s="106"/>
      <c r="MD600" s="106"/>
      <c r="ME600" s="106"/>
      <c r="MF600" s="106"/>
      <c r="MG600" s="106"/>
      <c r="MH600" s="106"/>
      <c r="MI600" s="106"/>
      <c r="MJ600" s="106"/>
      <c r="MK600" s="106"/>
      <c r="ML600" s="106"/>
      <c r="MM600" s="106"/>
      <c r="MN600" s="106"/>
      <c r="MO600" s="106"/>
      <c r="MP600" s="106"/>
      <c r="MQ600" s="106"/>
      <c r="MR600" s="106"/>
      <c r="MS600" s="106"/>
      <c r="MT600" s="106"/>
      <c r="MU600" s="106"/>
      <c r="MV600" s="106"/>
      <c r="MW600" s="106"/>
      <c r="MX600" s="106"/>
      <c r="MY600" s="106"/>
      <c r="MZ600" s="106"/>
      <c r="NA600" s="106"/>
      <c r="NB600" s="106"/>
      <c r="NC600" s="106"/>
      <c r="ND600" s="106"/>
      <c r="NE600" s="106"/>
      <c r="NF600" s="106"/>
      <c r="NG600" s="106"/>
      <c r="NH600" s="106"/>
      <c r="NI600" s="106"/>
      <c r="NJ600" s="106"/>
      <c r="NK600" s="106"/>
      <c r="NL600" s="106"/>
      <c r="NM600" s="106"/>
      <c r="NN600" s="106"/>
      <c r="NO600" s="106"/>
      <c r="NP600" s="106"/>
      <c r="NQ600" s="106"/>
      <c r="NR600" s="106"/>
      <c r="NS600" s="106"/>
      <c r="NT600" s="106"/>
      <c r="NU600" s="106"/>
      <c r="NV600" s="106"/>
      <c r="NW600" s="106"/>
      <c r="NX600" s="106"/>
      <c r="NY600" s="106"/>
      <c r="NZ600" s="106"/>
      <c r="OA600" s="106"/>
      <c r="OB600" s="106"/>
      <c r="OC600" s="106"/>
      <c r="OD600" s="106"/>
      <c r="OE600" s="106"/>
      <c r="OF600" s="106"/>
      <c r="OG600" s="106"/>
      <c r="OH600" s="106"/>
      <c r="OI600" s="106"/>
      <c r="OJ600" s="106"/>
      <c r="OK600" s="106"/>
      <c r="OL600" s="106"/>
      <c r="OM600" s="106"/>
      <c r="ON600" s="106"/>
      <c r="OO600" s="106"/>
      <c r="OP600" s="106"/>
      <c r="OQ600" s="106"/>
      <c r="OR600" s="106"/>
      <c r="OS600" s="106"/>
      <c r="OT600" s="106"/>
      <c r="OU600" s="106"/>
      <c r="OV600" s="106"/>
      <c r="OW600" s="106"/>
      <c r="OX600" s="106"/>
      <c r="OY600" s="106"/>
      <c r="OZ600" s="106"/>
      <c r="PA600" s="106"/>
      <c r="PB600" s="106"/>
      <c r="PC600" s="106"/>
      <c r="PD600" s="106"/>
      <c r="PE600" s="106"/>
      <c r="PF600" s="106"/>
      <c r="PG600" s="106"/>
      <c r="PH600" s="106"/>
      <c r="PI600" s="106"/>
      <c r="PJ600" s="106"/>
      <c r="PK600" s="106"/>
      <c r="PL600" s="106"/>
      <c r="PM600" s="106"/>
      <c r="PN600" s="106"/>
      <c r="PO600" s="106"/>
      <c r="PP600" s="106"/>
      <c r="PQ600" s="106"/>
      <c r="PR600" s="106"/>
      <c r="PS600" s="106"/>
      <c r="PT600" s="106"/>
      <c r="PU600" s="106"/>
      <c r="PV600" s="106"/>
      <c r="PW600" s="106"/>
      <c r="PX600" s="106"/>
      <c r="PY600" s="106"/>
      <c r="PZ600" s="106"/>
      <c r="QA600" s="106"/>
      <c r="QB600" s="106"/>
      <c r="QC600" s="106"/>
      <c r="QD600" s="106"/>
      <c r="QE600" s="106"/>
      <c r="QF600" s="106"/>
      <c r="QG600" s="106"/>
      <c r="QH600" s="106"/>
      <c r="QI600" s="106"/>
      <c r="QJ600" s="106"/>
      <c r="QK600" s="106"/>
      <c r="QL600" s="106"/>
      <c r="QM600" s="106"/>
      <c r="QN600" s="106"/>
      <c r="QO600" s="106"/>
      <c r="QP600" s="106"/>
      <c r="QQ600" s="106"/>
      <c r="QR600" s="106"/>
      <c r="QS600" s="106"/>
      <c r="QT600" s="106"/>
      <c r="QU600" s="106"/>
      <c r="QV600" s="106"/>
      <c r="QW600" s="106"/>
      <c r="QX600" s="106"/>
      <c r="QY600" s="106"/>
      <c r="QZ600" s="106"/>
      <c r="RA600" s="106"/>
      <c r="RB600" s="106"/>
      <c r="RC600" s="106"/>
      <c r="RD600" s="106"/>
      <c r="RE600" s="106"/>
      <c r="RF600" s="106"/>
      <c r="RG600" s="106"/>
      <c r="RH600" s="106"/>
      <c r="RI600" s="106"/>
      <c r="RJ600" s="106"/>
      <c r="RK600" s="106"/>
      <c r="RL600" s="106"/>
      <c r="RM600" s="106"/>
      <c r="RN600" s="106"/>
      <c r="RO600" s="106"/>
      <c r="RP600" s="106"/>
      <c r="RQ600" s="106"/>
      <c r="RR600" s="106"/>
    </row>
    <row r="601" spans="1:486" x14ac:dyDescent="0.3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14"/>
      <c r="Q601" s="114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06"/>
      <c r="EZ601" s="106"/>
      <c r="FA601" s="106"/>
      <c r="FB601" s="106"/>
      <c r="FC601" s="106"/>
      <c r="FD601" s="106"/>
      <c r="FE601" s="106"/>
      <c r="FF601" s="106"/>
      <c r="FG601" s="106"/>
      <c r="FH601" s="106"/>
      <c r="FI601" s="106"/>
      <c r="FJ601" s="106"/>
      <c r="FK601" s="106"/>
      <c r="FL601" s="106"/>
      <c r="FM601" s="106"/>
      <c r="FN601" s="106"/>
      <c r="FO601" s="106"/>
      <c r="FP601" s="106"/>
      <c r="FQ601" s="106"/>
      <c r="FR601" s="106"/>
      <c r="FS601" s="106"/>
      <c r="FT601" s="106"/>
      <c r="FU601" s="106"/>
      <c r="FV601" s="106"/>
      <c r="FW601" s="106"/>
      <c r="FX601" s="106"/>
      <c r="FY601" s="106"/>
      <c r="FZ601" s="106"/>
      <c r="GA601" s="106"/>
      <c r="GB601" s="106"/>
      <c r="GC601" s="106"/>
      <c r="GD601" s="106"/>
      <c r="GE601" s="106"/>
      <c r="GF601" s="106"/>
      <c r="GG601" s="106"/>
      <c r="GH601" s="106"/>
      <c r="GI601" s="106"/>
      <c r="GJ601" s="106"/>
      <c r="GK601" s="106"/>
      <c r="GL601" s="106"/>
      <c r="GM601" s="106"/>
      <c r="GN601" s="106"/>
      <c r="GO601" s="106"/>
      <c r="GP601" s="106"/>
      <c r="GQ601" s="106"/>
      <c r="GR601" s="106"/>
      <c r="GS601" s="106"/>
      <c r="GT601" s="106"/>
      <c r="GU601" s="106"/>
      <c r="GV601" s="106"/>
      <c r="GW601" s="106"/>
      <c r="GX601" s="106"/>
      <c r="GY601" s="106"/>
      <c r="GZ601" s="106"/>
      <c r="HA601" s="106"/>
      <c r="HB601" s="106"/>
      <c r="HC601" s="106"/>
      <c r="HD601" s="106"/>
      <c r="HE601" s="106"/>
      <c r="HF601" s="106"/>
      <c r="HG601" s="106"/>
      <c r="HH601" s="106"/>
      <c r="HI601" s="106"/>
      <c r="HJ601" s="106"/>
      <c r="HK601" s="106"/>
      <c r="HL601" s="106"/>
      <c r="HM601" s="106"/>
      <c r="HN601" s="106"/>
      <c r="HO601" s="106"/>
      <c r="HP601" s="106"/>
      <c r="HQ601" s="106"/>
      <c r="HR601" s="106"/>
      <c r="HS601" s="106"/>
      <c r="HT601" s="106"/>
      <c r="HU601" s="106"/>
      <c r="HV601" s="106"/>
      <c r="HW601" s="106"/>
      <c r="HX601" s="106"/>
      <c r="HY601" s="106"/>
      <c r="HZ601" s="106"/>
      <c r="IA601" s="106"/>
      <c r="IB601" s="106"/>
      <c r="IC601" s="106"/>
      <c r="ID601" s="106"/>
      <c r="IE601" s="106"/>
      <c r="IF601" s="106"/>
      <c r="IG601" s="106"/>
      <c r="IH601" s="106"/>
      <c r="II601" s="106"/>
      <c r="IJ601" s="106"/>
      <c r="IK601" s="106"/>
      <c r="IL601" s="106"/>
      <c r="IM601" s="106"/>
      <c r="IN601" s="106"/>
      <c r="IO601" s="106"/>
      <c r="IP601" s="106"/>
      <c r="IQ601" s="106"/>
      <c r="IR601" s="106"/>
      <c r="IS601" s="106"/>
      <c r="IT601" s="106"/>
      <c r="IU601" s="106"/>
      <c r="IV601" s="106"/>
      <c r="IW601" s="106"/>
      <c r="IX601" s="106"/>
      <c r="IY601" s="106"/>
      <c r="IZ601" s="106"/>
      <c r="JA601" s="106"/>
      <c r="JB601" s="106"/>
      <c r="JC601" s="106"/>
      <c r="JD601" s="106"/>
      <c r="JE601" s="106"/>
      <c r="JF601" s="106"/>
      <c r="JG601" s="106"/>
      <c r="JH601" s="106"/>
      <c r="JI601" s="106"/>
      <c r="JJ601" s="106"/>
      <c r="JK601" s="106"/>
      <c r="JL601" s="106"/>
      <c r="JM601" s="106"/>
      <c r="JN601" s="106"/>
      <c r="JO601" s="106"/>
      <c r="JP601" s="106"/>
      <c r="JQ601" s="106"/>
      <c r="JR601" s="106"/>
      <c r="JS601" s="106"/>
      <c r="JT601" s="106"/>
      <c r="JU601" s="106"/>
      <c r="JV601" s="106"/>
      <c r="JW601" s="106"/>
      <c r="JX601" s="106"/>
      <c r="JY601" s="106"/>
      <c r="JZ601" s="106"/>
      <c r="KA601" s="106"/>
      <c r="KB601" s="106"/>
      <c r="KC601" s="106"/>
      <c r="KD601" s="106"/>
      <c r="KE601" s="106"/>
      <c r="KF601" s="106"/>
      <c r="KG601" s="106"/>
      <c r="KH601" s="106"/>
      <c r="KI601" s="106"/>
      <c r="KJ601" s="106"/>
      <c r="KK601" s="106"/>
      <c r="KL601" s="106"/>
      <c r="KM601" s="106"/>
      <c r="KN601" s="106"/>
      <c r="KO601" s="106"/>
      <c r="KP601" s="106"/>
      <c r="KQ601" s="106"/>
      <c r="KR601" s="106"/>
      <c r="KS601" s="106"/>
      <c r="KT601" s="106"/>
      <c r="KU601" s="106"/>
      <c r="KV601" s="106"/>
      <c r="KW601" s="106"/>
      <c r="KX601" s="106"/>
      <c r="KY601" s="106"/>
      <c r="KZ601" s="106"/>
      <c r="LA601" s="106"/>
      <c r="LB601" s="106"/>
      <c r="LC601" s="106"/>
      <c r="LD601" s="106"/>
      <c r="LE601" s="106"/>
      <c r="LF601" s="106"/>
      <c r="LG601" s="106"/>
      <c r="LH601" s="106"/>
      <c r="LI601" s="106"/>
      <c r="LJ601" s="106"/>
      <c r="LK601" s="106"/>
      <c r="LL601" s="106"/>
      <c r="LM601" s="106"/>
      <c r="LN601" s="106"/>
      <c r="LO601" s="106"/>
      <c r="LP601" s="106"/>
      <c r="LQ601" s="106"/>
      <c r="LR601" s="106"/>
      <c r="LS601" s="106"/>
      <c r="LT601" s="106"/>
      <c r="LU601" s="106"/>
      <c r="LV601" s="106"/>
      <c r="LW601" s="106"/>
      <c r="LX601" s="106"/>
      <c r="LY601" s="106"/>
      <c r="LZ601" s="106"/>
      <c r="MA601" s="106"/>
      <c r="MB601" s="106"/>
      <c r="MC601" s="106"/>
      <c r="MD601" s="106"/>
      <c r="ME601" s="106"/>
      <c r="MF601" s="106"/>
      <c r="MG601" s="106"/>
      <c r="MH601" s="106"/>
      <c r="MI601" s="106"/>
      <c r="MJ601" s="106"/>
      <c r="MK601" s="106"/>
      <c r="ML601" s="106"/>
      <c r="MM601" s="106"/>
      <c r="MN601" s="106"/>
      <c r="MO601" s="106"/>
      <c r="MP601" s="106"/>
      <c r="MQ601" s="106"/>
      <c r="MR601" s="106"/>
      <c r="MS601" s="106"/>
      <c r="MT601" s="106"/>
      <c r="MU601" s="106"/>
      <c r="MV601" s="106"/>
      <c r="MW601" s="106"/>
      <c r="MX601" s="106"/>
      <c r="MY601" s="106"/>
      <c r="MZ601" s="106"/>
      <c r="NA601" s="106"/>
      <c r="NB601" s="106"/>
      <c r="NC601" s="106"/>
      <c r="ND601" s="106"/>
      <c r="NE601" s="106"/>
      <c r="NF601" s="106"/>
      <c r="NG601" s="106"/>
      <c r="NH601" s="106"/>
      <c r="NI601" s="106"/>
      <c r="NJ601" s="106"/>
      <c r="NK601" s="106"/>
      <c r="NL601" s="106"/>
      <c r="NM601" s="106"/>
      <c r="NN601" s="106"/>
      <c r="NO601" s="106"/>
      <c r="NP601" s="106"/>
      <c r="NQ601" s="106"/>
      <c r="NR601" s="106"/>
      <c r="NS601" s="106"/>
      <c r="NT601" s="106"/>
      <c r="NU601" s="106"/>
      <c r="NV601" s="106"/>
      <c r="NW601" s="106"/>
      <c r="NX601" s="106"/>
      <c r="NY601" s="106"/>
      <c r="NZ601" s="106"/>
      <c r="OA601" s="106"/>
      <c r="OB601" s="106"/>
      <c r="OC601" s="106"/>
      <c r="OD601" s="106"/>
      <c r="OE601" s="106"/>
      <c r="OF601" s="106"/>
      <c r="OG601" s="106"/>
      <c r="OH601" s="106"/>
      <c r="OI601" s="106"/>
      <c r="OJ601" s="106"/>
      <c r="OK601" s="106"/>
      <c r="OL601" s="106"/>
      <c r="OM601" s="106"/>
      <c r="ON601" s="106"/>
      <c r="OO601" s="106"/>
      <c r="OP601" s="106"/>
      <c r="OQ601" s="106"/>
      <c r="OR601" s="106"/>
      <c r="OS601" s="106"/>
      <c r="OT601" s="106"/>
      <c r="OU601" s="106"/>
      <c r="OV601" s="106"/>
      <c r="OW601" s="106"/>
      <c r="OX601" s="106"/>
      <c r="OY601" s="106"/>
      <c r="OZ601" s="106"/>
      <c r="PA601" s="106"/>
      <c r="PB601" s="106"/>
      <c r="PC601" s="106"/>
      <c r="PD601" s="106"/>
      <c r="PE601" s="106"/>
      <c r="PF601" s="106"/>
      <c r="PG601" s="106"/>
      <c r="PH601" s="106"/>
      <c r="PI601" s="106"/>
      <c r="PJ601" s="106"/>
      <c r="PK601" s="106"/>
      <c r="PL601" s="106"/>
      <c r="PM601" s="106"/>
      <c r="PN601" s="106"/>
      <c r="PO601" s="106"/>
      <c r="PP601" s="106"/>
      <c r="PQ601" s="106"/>
      <c r="PR601" s="106"/>
      <c r="PS601" s="106"/>
      <c r="PT601" s="106"/>
      <c r="PU601" s="106"/>
      <c r="PV601" s="106"/>
      <c r="PW601" s="106"/>
      <c r="PX601" s="106"/>
      <c r="PY601" s="106"/>
      <c r="PZ601" s="106"/>
      <c r="QA601" s="106"/>
      <c r="QB601" s="106"/>
      <c r="QC601" s="106"/>
      <c r="QD601" s="106"/>
      <c r="QE601" s="106"/>
      <c r="QF601" s="106"/>
      <c r="QG601" s="106"/>
      <c r="QH601" s="106"/>
      <c r="QI601" s="106"/>
      <c r="QJ601" s="106"/>
      <c r="QK601" s="106"/>
      <c r="QL601" s="106"/>
      <c r="QM601" s="106"/>
      <c r="QN601" s="106"/>
      <c r="QO601" s="106"/>
      <c r="QP601" s="106"/>
      <c r="QQ601" s="106"/>
      <c r="QR601" s="106"/>
      <c r="QS601" s="106"/>
      <c r="QT601" s="106"/>
      <c r="QU601" s="106"/>
      <c r="QV601" s="106"/>
      <c r="QW601" s="106"/>
      <c r="QX601" s="106"/>
      <c r="QY601" s="106"/>
      <c r="QZ601" s="106"/>
      <c r="RA601" s="106"/>
      <c r="RB601" s="106"/>
      <c r="RC601" s="106"/>
      <c r="RD601" s="106"/>
      <c r="RE601" s="106"/>
      <c r="RF601" s="106"/>
      <c r="RG601" s="106"/>
      <c r="RH601" s="106"/>
      <c r="RI601" s="106"/>
      <c r="RJ601" s="106"/>
      <c r="RK601" s="106"/>
      <c r="RL601" s="106"/>
      <c r="RM601" s="106"/>
      <c r="RN601" s="106"/>
      <c r="RO601" s="106"/>
      <c r="RP601" s="106"/>
      <c r="RQ601" s="106"/>
      <c r="RR601" s="106"/>
    </row>
    <row r="602" spans="1:486" x14ac:dyDescent="0.3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14"/>
      <c r="Q602" s="114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06"/>
      <c r="EZ602" s="106"/>
      <c r="FA602" s="106"/>
      <c r="FB602" s="106"/>
      <c r="FC602" s="106"/>
      <c r="FD602" s="106"/>
      <c r="FE602" s="106"/>
      <c r="FF602" s="106"/>
      <c r="FG602" s="106"/>
      <c r="FH602" s="106"/>
      <c r="FI602" s="106"/>
      <c r="FJ602" s="106"/>
      <c r="FK602" s="106"/>
      <c r="FL602" s="106"/>
      <c r="FM602" s="106"/>
      <c r="FN602" s="106"/>
      <c r="FO602" s="106"/>
      <c r="FP602" s="106"/>
      <c r="FQ602" s="106"/>
      <c r="FR602" s="106"/>
      <c r="FS602" s="106"/>
      <c r="FT602" s="106"/>
      <c r="FU602" s="106"/>
      <c r="FV602" s="106"/>
      <c r="FW602" s="106"/>
      <c r="FX602" s="106"/>
      <c r="FY602" s="106"/>
      <c r="FZ602" s="106"/>
      <c r="GA602" s="106"/>
      <c r="GB602" s="106"/>
      <c r="GC602" s="106"/>
      <c r="GD602" s="106"/>
      <c r="GE602" s="106"/>
      <c r="GF602" s="106"/>
      <c r="GG602" s="106"/>
      <c r="GH602" s="106"/>
      <c r="GI602" s="106"/>
      <c r="GJ602" s="106"/>
      <c r="GK602" s="106"/>
      <c r="GL602" s="106"/>
      <c r="GM602" s="106"/>
      <c r="GN602" s="106"/>
      <c r="GO602" s="106"/>
      <c r="GP602" s="106"/>
      <c r="GQ602" s="106"/>
      <c r="GR602" s="106"/>
      <c r="GS602" s="106"/>
      <c r="GT602" s="106"/>
      <c r="GU602" s="106"/>
      <c r="GV602" s="106"/>
      <c r="GW602" s="106"/>
      <c r="GX602" s="106"/>
      <c r="GY602" s="106"/>
      <c r="GZ602" s="106"/>
      <c r="HA602" s="106"/>
      <c r="HB602" s="106"/>
      <c r="HC602" s="106"/>
      <c r="HD602" s="106"/>
      <c r="HE602" s="106"/>
      <c r="HF602" s="106"/>
      <c r="HG602" s="106"/>
      <c r="HH602" s="106"/>
      <c r="HI602" s="106"/>
      <c r="HJ602" s="106"/>
      <c r="HK602" s="106"/>
      <c r="HL602" s="106"/>
      <c r="HM602" s="106"/>
      <c r="HN602" s="106"/>
      <c r="HO602" s="106"/>
      <c r="HP602" s="106"/>
      <c r="HQ602" s="106"/>
      <c r="HR602" s="106"/>
      <c r="HS602" s="106"/>
      <c r="HT602" s="106"/>
      <c r="HU602" s="106"/>
      <c r="HV602" s="106"/>
      <c r="HW602" s="106"/>
      <c r="HX602" s="106"/>
      <c r="HY602" s="106"/>
      <c r="HZ602" s="106"/>
      <c r="IA602" s="106"/>
      <c r="IB602" s="106"/>
      <c r="IC602" s="106"/>
      <c r="ID602" s="106"/>
      <c r="IE602" s="106"/>
      <c r="IF602" s="106"/>
      <c r="IG602" s="106"/>
      <c r="IH602" s="106"/>
      <c r="II602" s="106"/>
      <c r="IJ602" s="106"/>
      <c r="IK602" s="106"/>
      <c r="IL602" s="106"/>
      <c r="IM602" s="106"/>
      <c r="IN602" s="106"/>
      <c r="IO602" s="106"/>
      <c r="IP602" s="106"/>
      <c r="IQ602" s="106"/>
      <c r="IR602" s="106"/>
      <c r="IS602" s="106"/>
      <c r="IT602" s="106"/>
      <c r="IU602" s="106"/>
      <c r="IV602" s="106"/>
      <c r="IW602" s="106"/>
      <c r="IX602" s="106"/>
      <c r="IY602" s="106"/>
      <c r="IZ602" s="106"/>
      <c r="JA602" s="106"/>
      <c r="JB602" s="106"/>
      <c r="JC602" s="106"/>
      <c r="JD602" s="106"/>
      <c r="JE602" s="106"/>
      <c r="JF602" s="106"/>
      <c r="JG602" s="106"/>
      <c r="JH602" s="106"/>
      <c r="JI602" s="106"/>
      <c r="JJ602" s="106"/>
      <c r="JK602" s="106"/>
      <c r="JL602" s="106"/>
      <c r="JM602" s="106"/>
      <c r="JN602" s="106"/>
      <c r="JO602" s="106"/>
      <c r="JP602" s="106"/>
      <c r="JQ602" s="106"/>
      <c r="JR602" s="106"/>
      <c r="JS602" s="106"/>
      <c r="JT602" s="106"/>
      <c r="JU602" s="106"/>
      <c r="JV602" s="106"/>
      <c r="JW602" s="106"/>
      <c r="JX602" s="106"/>
      <c r="JY602" s="106"/>
      <c r="JZ602" s="106"/>
      <c r="KA602" s="106"/>
      <c r="KB602" s="106"/>
      <c r="KC602" s="106"/>
      <c r="KD602" s="106"/>
      <c r="KE602" s="106"/>
      <c r="KF602" s="106"/>
      <c r="KG602" s="106"/>
      <c r="KH602" s="106"/>
      <c r="KI602" s="106"/>
      <c r="KJ602" s="106"/>
      <c r="KK602" s="106"/>
      <c r="KL602" s="106"/>
      <c r="KM602" s="106"/>
      <c r="KN602" s="106"/>
      <c r="KO602" s="106"/>
      <c r="KP602" s="106"/>
      <c r="KQ602" s="106"/>
      <c r="KR602" s="106"/>
      <c r="KS602" s="106"/>
      <c r="KT602" s="106"/>
      <c r="KU602" s="106"/>
      <c r="KV602" s="106"/>
      <c r="KW602" s="106"/>
      <c r="KX602" s="106"/>
      <c r="KY602" s="106"/>
      <c r="KZ602" s="106"/>
      <c r="LA602" s="106"/>
      <c r="LB602" s="106"/>
      <c r="LC602" s="106"/>
      <c r="LD602" s="106"/>
      <c r="LE602" s="106"/>
      <c r="LF602" s="106"/>
      <c r="LG602" s="106"/>
      <c r="LH602" s="106"/>
      <c r="LI602" s="106"/>
      <c r="LJ602" s="106"/>
      <c r="LK602" s="106"/>
      <c r="LL602" s="106"/>
      <c r="LM602" s="106"/>
      <c r="LN602" s="106"/>
      <c r="LO602" s="106"/>
      <c r="LP602" s="106"/>
      <c r="LQ602" s="106"/>
      <c r="LR602" s="106"/>
      <c r="LS602" s="106"/>
      <c r="LT602" s="106"/>
      <c r="LU602" s="106"/>
      <c r="LV602" s="106"/>
      <c r="LW602" s="106"/>
      <c r="LX602" s="106"/>
      <c r="LY602" s="106"/>
      <c r="LZ602" s="106"/>
      <c r="MA602" s="106"/>
      <c r="MB602" s="106"/>
      <c r="MC602" s="106"/>
      <c r="MD602" s="106"/>
      <c r="ME602" s="106"/>
      <c r="MF602" s="106"/>
      <c r="MG602" s="106"/>
      <c r="MH602" s="106"/>
      <c r="MI602" s="106"/>
      <c r="MJ602" s="106"/>
      <c r="MK602" s="106"/>
      <c r="ML602" s="106"/>
      <c r="MM602" s="106"/>
      <c r="MN602" s="106"/>
      <c r="MO602" s="106"/>
      <c r="MP602" s="106"/>
      <c r="MQ602" s="106"/>
      <c r="MR602" s="106"/>
      <c r="MS602" s="106"/>
      <c r="MT602" s="106"/>
      <c r="MU602" s="106"/>
      <c r="MV602" s="106"/>
      <c r="MW602" s="106"/>
      <c r="MX602" s="106"/>
      <c r="MY602" s="106"/>
      <c r="MZ602" s="106"/>
      <c r="NA602" s="106"/>
      <c r="NB602" s="106"/>
      <c r="NC602" s="106"/>
      <c r="ND602" s="106"/>
      <c r="NE602" s="106"/>
      <c r="NF602" s="106"/>
      <c r="NG602" s="106"/>
      <c r="NH602" s="106"/>
      <c r="NI602" s="106"/>
      <c r="NJ602" s="106"/>
      <c r="NK602" s="106"/>
      <c r="NL602" s="106"/>
      <c r="NM602" s="106"/>
      <c r="NN602" s="106"/>
      <c r="NO602" s="106"/>
      <c r="NP602" s="106"/>
      <c r="NQ602" s="106"/>
      <c r="NR602" s="106"/>
      <c r="NS602" s="106"/>
      <c r="NT602" s="106"/>
      <c r="NU602" s="106"/>
      <c r="NV602" s="106"/>
      <c r="NW602" s="106"/>
      <c r="NX602" s="106"/>
      <c r="NY602" s="106"/>
      <c r="NZ602" s="106"/>
      <c r="OA602" s="106"/>
      <c r="OB602" s="106"/>
      <c r="OC602" s="106"/>
      <c r="OD602" s="106"/>
      <c r="OE602" s="106"/>
      <c r="OF602" s="106"/>
      <c r="OG602" s="106"/>
      <c r="OH602" s="106"/>
      <c r="OI602" s="106"/>
      <c r="OJ602" s="106"/>
      <c r="OK602" s="106"/>
      <c r="OL602" s="106"/>
      <c r="OM602" s="106"/>
      <c r="ON602" s="106"/>
      <c r="OO602" s="106"/>
      <c r="OP602" s="106"/>
      <c r="OQ602" s="106"/>
      <c r="OR602" s="106"/>
      <c r="OS602" s="106"/>
      <c r="OT602" s="106"/>
      <c r="OU602" s="106"/>
      <c r="OV602" s="106"/>
      <c r="OW602" s="106"/>
      <c r="OX602" s="106"/>
      <c r="OY602" s="106"/>
      <c r="OZ602" s="106"/>
      <c r="PA602" s="106"/>
      <c r="PB602" s="106"/>
      <c r="PC602" s="106"/>
      <c r="PD602" s="106"/>
      <c r="PE602" s="106"/>
      <c r="PF602" s="106"/>
      <c r="PG602" s="106"/>
      <c r="PH602" s="106"/>
      <c r="PI602" s="106"/>
      <c r="PJ602" s="106"/>
      <c r="PK602" s="106"/>
      <c r="PL602" s="106"/>
      <c r="PM602" s="106"/>
      <c r="PN602" s="106"/>
      <c r="PO602" s="106"/>
      <c r="PP602" s="106"/>
      <c r="PQ602" s="106"/>
      <c r="PR602" s="106"/>
      <c r="PS602" s="106"/>
      <c r="PT602" s="106"/>
      <c r="PU602" s="106"/>
      <c r="PV602" s="106"/>
      <c r="PW602" s="106"/>
      <c r="PX602" s="106"/>
      <c r="PY602" s="106"/>
      <c r="PZ602" s="106"/>
      <c r="QA602" s="106"/>
      <c r="QB602" s="106"/>
      <c r="QC602" s="106"/>
      <c r="QD602" s="106"/>
      <c r="QE602" s="106"/>
      <c r="QF602" s="106"/>
      <c r="QG602" s="106"/>
      <c r="QH602" s="106"/>
      <c r="QI602" s="106"/>
      <c r="QJ602" s="106"/>
      <c r="QK602" s="106"/>
      <c r="QL602" s="106"/>
      <c r="QM602" s="106"/>
      <c r="QN602" s="106"/>
      <c r="QO602" s="106"/>
      <c r="QP602" s="106"/>
      <c r="QQ602" s="106"/>
      <c r="QR602" s="106"/>
      <c r="QS602" s="106"/>
      <c r="QT602" s="106"/>
      <c r="QU602" s="106"/>
      <c r="QV602" s="106"/>
      <c r="QW602" s="106"/>
      <c r="QX602" s="106"/>
      <c r="QY602" s="106"/>
      <c r="QZ602" s="106"/>
      <c r="RA602" s="106"/>
      <c r="RB602" s="106"/>
      <c r="RC602" s="106"/>
      <c r="RD602" s="106"/>
      <c r="RE602" s="106"/>
      <c r="RF602" s="106"/>
      <c r="RG602" s="106"/>
      <c r="RH602" s="106"/>
      <c r="RI602" s="106"/>
      <c r="RJ602" s="106"/>
      <c r="RK602" s="106"/>
      <c r="RL602" s="106"/>
      <c r="RM602" s="106"/>
      <c r="RN602" s="106"/>
      <c r="RO602" s="106"/>
      <c r="RP602" s="106"/>
      <c r="RQ602" s="106"/>
      <c r="RR602" s="106"/>
    </row>
    <row r="603" spans="1:486" x14ac:dyDescent="0.3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14"/>
      <c r="Q603" s="114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06"/>
      <c r="EZ603" s="106"/>
      <c r="FA603" s="106"/>
      <c r="FB603" s="106"/>
      <c r="FC603" s="106"/>
      <c r="FD603" s="106"/>
      <c r="FE603" s="106"/>
      <c r="FF603" s="106"/>
      <c r="FG603" s="106"/>
      <c r="FH603" s="106"/>
      <c r="FI603" s="106"/>
      <c r="FJ603" s="106"/>
      <c r="FK603" s="106"/>
      <c r="FL603" s="106"/>
      <c r="FM603" s="106"/>
      <c r="FN603" s="106"/>
      <c r="FO603" s="106"/>
      <c r="FP603" s="106"/>
      <c r="FQ603" s="106"/>
      <c r="FR603" s="106"/>
      <c r="FS603" s="106"/>
      <c r="FT603" s="106"/>
      <c r="FU603" s="106"/>
      <c r="FV603" s="106"/>
      <c r="FW603" s="106"/>
      <c r="FX603" s="106"/>
      <c r="FY603" s="106"/>
      <c r="FZ603" s="106"/>
      <c r="GA603" s="106"/>
      <c r="GB603" s="106"/>
      <c r="GC603" s="106"/>
      <c r="GD603" s="106"/>
      <c r="GE603" s="106"/>
      <c r="GF603" s="106"/>
      <c r="GG603" s="106"/>
      <c r="GH603" s="106"/>
      <c r="GI603" s="106"/>
      <c r="GJ603" s="106"/>
      <c r="GK603" s="106"/>
      <c r="GL603" s="106"/>
      <c r="GM603" s="106"/>
      <c r="GN603" s="106"/>
      <c r="GO603" s="106"/>
      <c r="GP603" s="106"/>
      <c r="GQ603" s="106"/>
      <c r="GR603" s="106"/>
      <c r="GS603" s="106"/>
      <c r="GT603" s="106"/>
      <c r="GU603" s="106"/>
      <c r="GV603" s="106"/>
      <c r="GW603" s="106"/>
      <c r="GX603" s="106"/>
      <c r="GY603" s="106"/>
      <c r="GZ603" s="106"/>
      <c r="HA603" s="106"/>
      <c r="HB603" s="106"/>
      <c r="HC603" s="106"/>
      <c r="HD603" s="106"/>
      <c r="HE603" s="106"/>
      <c r="HF603" s="106"/>
      <c r="HG603" s="106"/>
      <c r="HH603" s="106"/>
      <c r="HI603" s="106"/>
      <c r="HJ603" s="106"/>
      <c r="HK603" s="106"/>
      <c r="HL603" s="106"/>
      <c r="HM603" s="106"/>
      <c r="HN603" s="106"/>
      <c r="HO603" s="106"/>
      <c r="HP603" s="106"/>
      <c r="HQ603" s="106"/>
      <c r="HR603" s="106"/>
      <c r="HS603" s="106"/>
      <c r="HT603" s="106"/>
      <c r="HU603" s="106"/>
      <c r="HV603" s="106"/>
      <c r="HW603" s="106"/>
      <c r="HX603" s="106"/>
      <c r="HY603" s="106"/>
      <c r="HZ603" s="106"/>
      <c r="IA603" s="106"/>
      <c r="IB603" s="106"/>
      <c r="IC603" s="106"/>
      <c r="ID603" s="106"/>
      <c r="IE603" s="106"/>
      <c r="IF603" s="106"/>
      <c r="IG603" s="106"/>
      <c r="IH603" s="106"/>
      <c r="II603" s="106"/>
      <c r="IJ603" s="106"/>
      <c r="IK603" s="106"/>
      <c r="IL603" s="106"/>
      <c r="IM603" s="106"/>
      <c r="IN603" s="106"/>
      <c r="IO603" s="106"/>
      <c r="IP603" s="106"/>
      <c r="IQ603" s="106"/>
      <c r="IR603" s="106"/>
      <c r="IS603" s="106"/>
      <c r="IT603" s="106"/>
      <c r="IU603" s="106"/>
      <c r="IV603" s="106"/>
      <c r="IW603" s="106"/>
      <c r="IX603" s="106"/>
      <c r="IY603" s="106"/>
      <c r="IZ603" s="106"/>
      <c r="JA603" s="106"/>
      <c r="JB603" s="106"/>
      <c r="JC603" s="106"/>
      <c r="JD603" s="106"/>
      <c r="JE603" s="106"/>
      <c r="JF603" s="106"/>
      <c r="JG603" s="106"/>
      <c r="JH603" s="106"/>
      <c r="JI603" s="106"/>
      <c r="JJ603" s="106"/>
      <c r="JK603" s="106"/>
      <c r="JL603" s="106"/>
      <c r="JM603" s="106"/>
      <c r="JN603" s="106"/>
      <c r="JO603" s="106"/>
      <c r="JP603" s="106"/>
      <c r="JQ603" s="106"/>
      <c r="JR603" s="106"/>
      <c r="JS603" s="106"/>
      <c r="JT603" s="106"/>
      <c r="JU603" s="106"/>
      <c r="JV603" s="106"/>
      <c r="JW603" s="106"/>
      <c r="JX603" s="106"/>
      <c r="JY603" s="106"/>
      <c r="JZ603" s="106"/>
      <c r="KA603" s="106"/>
      <c r="KB603" s="106"/>
      <c r="KC603" s="106"/>
      <c r="KD603" s="106"/>
      <c r="KE603" s="106"/>
      <c r="KF603" s="106"/>
      <c r="KG603" s="106"/>
      <c r="KH603" s="106"/>
      <c r="KI603" s="106"/>
      <c r="KJ603" s="106"/>
      <c r="KK603" s="106"/>
      <c r="KL603" s="106"/>
      <c r="KM603" s="106"/>
      <c r="KN603" s="106"/>
      <c r="KO603" s="106"/>
      <c r="KP603" s="106"/>
      <c r="KQ603" s="106"/>
      <c r="KR603" s="106"/>
      <c r="KS603" s="106"/>
      <c r="KT603" s="106"/>
      <c r="KU603" s="106"/>
      <c r="KV603" s="106"/>
      <c r="KW603" s="106"/>
      <c r="KX603" s="106"/>
      <c r="KY603" s="106"/>
      <c r="KZ603" s="106"/>
      <c r="LA603" s="106"/>
      <c r="LB603" s="106"/>
      <c r="LC603" s="106"/>
      <c r="LD603" s="106"/>
      <c r="LE603" s="106"/>
      <c r="LF603" s="106"/>
      <c r="LG603" s="106"/>
      <c r="LH603" s="106"/>
      <c r="LI603" s="106"/>
      <c r="LJ603" s="106"/>
      <c r="LK603" s="106"/>
      <c r="LL603" s="106"/>
      <c r="LM603" s="106"/>
      <c r="LN603" s="106"/>
      <c r="LO603" s="106"/>
      <c r="LP603" s="106"/>
      <c r="LQ603" s="106"/>
      <c r="LR603" s="106"/>
      <c r="LS603" s="106"/>
      <c r="LT603" s="106"/>
      <c r="LU603" s="106"/>
      <c r="LV603" s="106"/>
      <c r="LW603" s="106"/>
      <c r="LX603" s="106"/>
      <c r="LY603" s="106"/>
      <c r="LZ603" s="106"/>
      <c r="MA603" s="106"/>
      <c r="MB603" s="106"/>
      <c r="MC603" s="106"/>
      <c r="MD603" s="106"/>
      <c r="ME603" s="106"/>
      <c r="MF603" s="106"/>
      <c r="MG603" s="106"/>
      <c r="MH603" s="106"/>
      <c r="MI603" s="106"/>
      <c r="MJ603" s="106"/>
      <c r="MK603" s="106"/>
      <c r="ML603" s="106"/>
      <c r="MM603" s="106"/>
      <c r="MN603" s="106"/>
      <c r="MO603" s="106"/>
      <c r="MP603" s="106"/>
      <c r="MQ603" s="106"/>
      <c r="MR603" s="106"/>
      <c r="MS603" s="106"/>
      <c r="MT603" s="106"/>
      <c r="MU603" s="106"/>
      <c r="MV603" s="106"/>
      <c r="MW603" s="106"/>
      <c r="MX603" s="106"/>
      <c r="MY603" s="106"/>
      <c r="MZ603" s="106"/>
      <c r="NA603" s="106"/>
      <c r="NB603" s="106"/>
      <c r="NC603" s="106"/>
      <c r="ND603" s="106"/>
      <c r="NE603" s="106"/>
      <c r="NF603" s="106"/>
      <c r="NG603" s="106"/>
      <c r="NH603" s="106"/>
      <c r="NI603" s="106"/>
      <c r="NJ603" s="106"/>
      <c r="NK603" s="106"/>
      <c r="NL603" s="106"/>
      <c r="NM603" s="106"/>
      <c r="NN603" s="106"/>
      <c r="NO603" s="106"/>
      <c r="NP603" s="106"/>
      <c r="NQ603" s="106"/>
      <c r="NR603" s="106"/>
      <c r="NS603" s="106"/>
      <c r="NT603" s="106"/>
      <c r="NU603" s="106"/>
      <c r="NV603" s="106"/>
      <c r="NW603" s="106"/>
      <c r="NX603" s="106"/>
      <c r="NY603" s="106"/>
      <c r="NZ603" s="106"/>
      <c r="OA603" s="106"/>
      <c r="OB603" s="106"/>
      <c r="OC603" s="106"/>
      <c r="OD603" s="106"/>
      <c r="OE603" s="106"/>
      <c r="OF603" s="106"/>
      <c r="OG603" s="106"/>
      <c r="OH603" s="106"/>
      <c r="OI603" s="106"/>
      <c r="OJ603" s="106"/>
      <c r="OK603" s="106"/>
      <c r="OL603" s="106"/>
      <c r="OM603" s="106"/>
      <c r="ON603" s="106"/>
      <c r="OO603" s="106"/>
      <c r="OP603" s="106"/>
      <c r="OQ603" s="106"/>
      <c r="OR603" s="106"/>
      <c r="OS603" s="106"/>
      <c r="OT603" s="106"/>
      <c r="OU603" s="106"/>
      <c r="OV603" s="106"/>
      <c r="OW603" s="106"/>
      <c r="OX603" s="106"/>
      <c r="OY603" s="106"/>
      <c r="OZ603" s="106"/>
      <c r="PA603" s="106"/>
      <c r="PB603" s="106"/>
      <c r="PC603" s="106"/>
      <c r="PD603" s="106"/>
      <c r="PE603" s="106"/>
      <c r="PF603" s="106"/>
      <c r="PG603" s="106"/>
      <c r="PH603" s="106"/>
      <c r="PI603" s="106"/>
      <c r="PJ603" s="106"/>
      <c r="PK603" s="106"/>
      <c r="PL603" s="106"/>
      <c r="PM603" s="106"/>
      <c r="PN603" s="106"/>
      <c r="PO603" s="106"/>
      <c r="PP603" s="106"/>
      <c r="PQ603" s="106"/>
      <c r="PR603" s="106"/>
      <c r="PS603" s="106"/>
      <c r="PT603" s="106"/>
      <c r="PU603" s="106"/>
      <c r="PV603" s="106"/>
      <c r="PW603" s="106"/>
      <c r="PX603" s="106"/>
      <c r="PY603" s="106"/>
      <c r="PZ603" s="106"/>
      <c r="QA603" s="106"/>
      <c r="QB603" s="106"/>
      <c r="QC603" s="106"/>
      <c r="QD603" s="106"/>
      <c r="QE603" s="106"/>
      <c r="QF603" s="106"/>
      <c r="QG603" s="106"/>
      <c r="QH603" s="106"/>
      <c r="QI603" s="106"/>
      <c r="QJ603" s="106"/>
      <c r="QK603" s="106"/>
      <c r="QL603" s="106"/>
      <c r="QM603" s="106"/>
      <c r="QN603" s="106"/>
      <c r="QO603" s="106"/>
      <c r="QP603" s="106"/>
      <c r="QQ603" s="106"/>
      <c r="QR603" s="106"/>
      <c r="QS603" s="106"/>
      <c r="QT603" s="106"/>
      <c r="QU603" s="106"/>
      <c r="QV603" s="106"/>
      <c r="QW603" s="106"/>
      <c r="QX603" s="106"/>
      <c r="QY603" s="106"/>
      <c r="QZ603" s="106"/>
      <c r="RA603" s="106"/>
      <c r="RB603" s="106"/>
      <c r="RC603" s="106"/>
      <c r="RD603" s="106"/>
      <c r="RE603" s="106"/>
      <c r="RF603" s="106"/>
      <c r="RG603" s="106"/>
      <c r="RH603" s="106"/>
      <c r="RI603" s="106"/>
      <c r="RJ603" s="106"/>
      <c r="RK603" s="106"/>
      <c r="RL603" s="106"/>
      <c r="RM603" s="106"/>
      <c r="RN603" s="106"/>
      <c r="RO603" s="106"/>
      <c r="RP603" s="106"/>
      <c r="RQ603" s="106"/>
      <c r="RR603" s="106"/>
    </row>
    <row r="604" spans="1:486" x14ac:dyDescent="0.3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14"/>
      <c r="Q604" s="114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06"/>
      <c r="EZ604" s="106"/>
      <c r="FA604" s="106"/>
      <c r="FB604" s="106"/>
      <c r="FC604" s="106"/>
      <c r="FD604" s="106"/>
      <c r="FE604" s="106"/>
      <c r="FF604" s="106"/>
      <c r="FG604" s="106"/>
      <c r="FH604" s="106"/>
      <c r="FI604" s="106"/>
      <c r="FJ604" s="106"/>
      <c r="FK604" s="106"/>
      <c r="FL604" s="106"/>
      <c r="FM604" s="106"/>
      <c r="FN604" s="106"/>
      <c r="FO604" s="106"/>
      <c r="FP604" s="106"/>
      <c r="FQ604" s="106"/>
      <c r="FR604" s="106"/>
      <c r="FS604" s="106"/>
      <c r="FT604" s="106"/>
      <c r="FU604" s="106"/>
      <c r="FV604" s="106"/>
      <c r="FW604" s="106"/>
      <c r="FX604" s="106"/>
      <c r="FY604" s="106"/>
      <c r="FZ604" s="106"/>
      <c r="GA604" s="106"/>
      <c r="GB604" s="106"/>
      <c r="GC604" s="106"/>
      <c r="GD604" s="106"/>
      <c r="GE604" s="106"/>
      <c r="GF604" s="106"/>
      <c r="GG604" s="106"/>
      <c r="GH604" s="106"/>
      <c r="GI604" s="106"/>
      <c r="GJ604" s="106"/>
      <c r="GK604" s="106"/>
      <c r="GL604" s="106"/>
      <c r="GM604" s="106"/>
      <c r="GN604" s="106"/>
      <c r="GO604" s="106"/>
      <c r="GP604" s="106"/>
      <c r="GQ604" s="106"/>
      <c r="GR604" s="106"/>
      <c r="GS604" s="106"/>
      <c r="GT604" s="106"/>
      <c r="GU604" s="106"/>
      <c r="GV604" s="106"/>
      <c r="GW604" s="106"/>
      <c r="GX604" s="106"/>
      <c r="GY604" s="106"/>
      <c r="GZ604" s="106"/>
      <c r="HA604" s="106"/>
      <c r="HB604" s="106"/>
      <c r="HC604" s="106"/>
      <c r="HD604" s="106"/>
      <c r="HE604" s="106"/>
      <c r="HF604" s="106"/>
      <c r="HG604" s="106"/>
      <c r="HH604" s="106"/>
      <c r="HI604" s="106"/>
      <c r="HJ604" s="106"/>
      <c r="HK604" s="106"/>
      <c r="HL604" s="106"/>
      <c r="HM604" s="106"/>
      <c r="HN604" s="106"/>
      <c r="HO604" s="106"/>
      <c r="HP604" s="106"/>
      <c r="HQ604" s="106"/>
      <c r="HR604" s="106"/>
      <c r="HS604" s="106"/>
      <c r="HT604" s="106"/>
      <c r="HU604" s="106"/>
      <c r="HV604" s="106"/>
      <c r="HW604" s="106"/>
      <c r="HX604" s="106"/>
      <c r="HY604" s="106"/>
      <c r="HZ604" s="106"/>
      <c r="IA604" s="106"/>
      <c r="IB604" s="106"/>
      <c r="IC604" s="106"/>
      <c r="ID604" s="106"/>
      <c r="IE604" s="106"/>
      <c r="IF604" s="106"/>
      <c r="IG604" s="106"/>
      <c r="IH604" s="106"/>
      <c r="II604" s="106"/>
      <c r="IJ604" s="106"/>
      <c r="IK604" s="106"/>
      <c r="IL604" s="106"/>
      <c r="IM604" s="106"/>
      <c r="IN604" s="106"/>
      <c r="IO604" s="106"/>
      <c r="IP604" s="106"/>
      <c r="IQ604" s="106"/>
      <c r="IR604" s="106"/>
      <c r="IS604" s="106"/>
      <c r="IT604" s="106"/>
      <c r="IU604" s="106"/>
      <c r="IV604" s="106"/>
      <c r="IW604" s="106"/>
      <c r="IX604" s="106"/>
      <c r="IY604" s="106"/>
      <c r="IZ604" s="106"/>
      <c r="JA604" s="106"/>
      <c r="JB604" s="106"/>
      <c r="JC604" s="106"/>
      <c r="JD604" s="106"/>
      <c r="JE604" s="106"/>
      <c r="JF604" s="106"/>
      <c r="JG604" s="106"/>
      <c r="JH604" s="106"/>
      <c r="JI604" s="106"/>
      <c r="JJ604" s="106"/>
      <c r="JK604" s="106"/>
      <c r="JL604" s="106"/>
      <c r="JM604" s="106"/>
      <c r="JN604" s="106"/>
      <c r="JO604" s="106"/>
      <c r="JP604" s="106"/>
      <c r="JQ604" s="106"/>
      <c r="JR604" s="106"/>
      <c r="JS604" s="106"/>
      <c r="JT604" s="106"/>
      <c r="JU604" s="106"/>
      <c r="JV604" s="106"/>
      <c r="JW604" s="106"/>
      <c r="JX604" s="106"/>
      <c r="JY604" s="106"/>
      <c r="JZ604" s="106"/>
      <c r="KA604" s="106"/>
      <c r="KB604" s="106"/>
      <c r="KC604" s="106"/>
      <c r="KD604" s="106"/>
      <c r="KE604" s="106"/>
      <c r="KF604" s="106"/>
      <c r="KG604" s="106"/>
      <c r="KH604" s="106"/>
      <c r="KI604" s="106"/>
      <c r="KJ604" s="106"/>
      <c r="KK604" s="106"/>
      <c r="KL604" s="106"/>
      <c r="KM604" s="106"/>
      <c r="KN604" s="106"/>
      <c r="KO604" s="106"/>
      <c r="KP604" s="106"/>
      <c r="KQ604" s="106"/>
      <c r="KR604" s="106"/>
      <c r="KS604" s="106"/>
      <c r="KT604" s="106"/>
      <c r="KU604" s="106"/>
      <c r="KV604" s="106"/>
      <c r="KW604" s="106"/>
      <c r="KX604" s="106"/>
      <c r="KY604" s="106"/>
      <c r="KZ604" s="106"/>
      <c r="LA604" s="106"/>
      <c r="LB604" s="106"/>
      <c r="LC604" s="106"/>
      <c r="LD604" s="106"/>
      <c r="LE604" s="106"/>
      <c r="LF604" s="106"/>
      <c r="LG604" s="106"/>
      <c r="LH604" s="106"/>
      <c r="LI604" s="106"/>
      <c r="LJ604" s="106"/>
      <c r="LK604" s="106"/>
      <c r="LL604" s="106"/>
      <c r="LM604" s="106"/>
      <c r="LN604" s="106"/>
      <c r="LO604" s="106"/>
      <c r="LP604" s="106"/>
      <c r="LQ604" s="106"/>
      <c r="LR604" s="106"/>
      <c r="LS604" s="106"/>
      <c r="LT604" s="106"/>
      <c r="LU604" s="106"/>
      <c r="LV604" s="106"/>
      <c r="LW604" s="106"/>
      <c r="LX604" s="106"/>
      <c r="LY604" s="106"/>
      <c r="LZ604" s="106"/>
      <c r="MA604" s="106"/>
      <c r="MB604" s="106"/>
      <c r="MC604" s="106"/>
      <c r="MD604" s="106"/>
      <c r="ME604" s="106"/>
      <c r="MF604" s="106"/>
      <c r="MG604" s="106"/>
      <c r="MH604" s="106"/>
      <c r="MI604" s="106"/>
      <c r="MJ604" s="106"/>
      <c r="MK604" s="106"/>
      <c r="ML604" s="106"/>
      <c r="MM604" s="106"/>
      <c r="MN604" s="106"/>
      <c r="MO604" s="106"/>
      <c r="MP604" s="106"/>
      <c r="MQ604" s="106"/>
      <c r="MR604" s="106"/>
      <c r="MS604" s="106"/>
      <c r="MT604" s="106"/>
      <c r="MU604" s="106"/>
      <c r="MV604" s="106"/>
      <c r="MW604" s="106"/>
      <c r="MX604" s="106"/>
      <c r="MY604" s="106"/>
      <c r="MZ604" s="106"/>
      <c r="NA604" s="106"/>
      <c r="NB604" s="106"/>
      <c r="NC604" s="106"/>
      <c r="ND604" s="106"/>
      <c r="NE604" s="106"/>
      <c r="NF604" s="106"/>
      <c r="NG604" s="106"/>
      <c r="NH604" s="106"/>
      <c r="NI604" s="106"/>
      <c r="NJ604" s="106"/>
      <c r="NK604" s="106"/>
      <c r="NL604" s="106"/>
      <c r="NM604" s="106"/>
      <c r="NN604" s="106"/>
      <c r="NO604" s="106"/>
      <c r="NP604" s="106"/>
      <c r="NQ604" s="106"/>
      <c r="NR604" s="106"/>
      <c r="NS604" s="106"/>
      <c r="NT604" s="106"/>
      <c r="NU604" s="106"/>
      <c r="NV604" s="106"/>
      <c r="NW604" s="106"/>
      <c r="NX604" s="106"/>
      <c r="NY604" s="106"/>
      <c r="NZ604" s="106"/>
      <c r="OA604" s="106"/>
      <c r="OB604" s="106"/>
      <c r="OC604" s="106"/>
      <c r="OD604" s="106"/>
      <c r="OE604" s="106"/>
      <c r="OF604" s="106"/>
      <c r="OG604" s="106"/>
      <c r="OH604" s="106"/>
      <c r="OI604" s="106"/>
      <c r="OJ604" s="106"/>
      <c r="OK604" s="106"/>
      <c r="OL604" s="106"/>
      <c r="OM604" s="106"/>
      <c r="ON604" s="106"/>
      <c r="OO604" s="106"/>
      <c r="OP604" s="106"/>
      <c r="OQ604" s="106"/>
      <c r="OR604" s="106"/>
      <c r="OS604" s="106"/>
      <c r="OT604" s="106"/>
      <c r="OU604" s="106"/>
      <c r="OV604" s="106"/>
      <c r="OW604" s="106"/>
      <c r="OX604" s="106"/>
      <c r="OY604" s="106"/>
      <c r="OZ604" s="106"/>
      <c r="PA604" s="106"/>
      <c r="PB604" s="106"/>
      <c r="PC604" s="106"/>
      <c r="PD604" s="106"/>
      <c r="PE604" s="106"/>
      <c r="PF604" s="106"/>
      <c r="PG604" s="106"/>
      <c r="PH604" s="106"/>
      <c r="PI604" s="106"/>
      <c r="PJ604" s="106"/>
      <c r="PK604" s="106"/>
      <c r="PL604" s="106"/>
      <c r="PM604" s="106"/>
      <c r="PN604" s="106"/>
      <c r="PO604" s="106"/>
      <c r="PP604" s="106"/>
      <c r="PQ604" s="106"/>
      <c r="PR604" s="106"/>
      <c r="PS604" s="106"/>
      <c r="PT604" s="106"/>
      <c r="PU604" s="106"/>
      <c r="PV604" s="106"/>
      <c r="PW604" s="106"/>
      <c r="PX604" s="106"/>
      <c r="PY604" s="106"/>
      <c r="PZ604" s="106"/>
      <c r="QA604" s="106"/>
      <c r="QB604" s="106"/>
      <c r="QC604" s="106"/>
      <c r="QD604" s="106"/>
      <c r="QE604" s="106"/>
      <c r="QF604" s="106"/>
      <c r="QG604" s="106"/>
      <c r="QH604" s="106"/>
      <c r="QI604" s="106"/>
      <c r="QJ604" s="106"/>
      <c r="QK604" s="106"/>
      <c r="QL604" s="106"/>
      <c r="QM604" s="106"/>
      <c r="QN604" s="106"/>
      <c r="QO604" s="106"/>
      <c r="QP604" s="106"/>
      <c r="QQ604" s="106"/>
      <c r="QR604" s="106"/>
      <c r="QS604" s="106"/>
      <c r="QT604" s="106"/>
      <c r="QU604" s="106"/>
      <c r="QV604" s="106"/>
      <c r="QW604" s="106"/>
      <c r="QX604" s="106"/>
      <c r="QY604" s="106"/>
      <c r="QZ604" s="106"/>
      <c r="RA604" s="106"/>
      <c r="RB604" s="106"/>
      <c r="RC604" s="106"/>
      <c r="RD604" s="106"/>
      <c r="RE604" s="106"/>
      <c r="RF604" s="106"/>
      <c r="RG604" s="106"/>
      <c r="RH604" s="106"/>
      <c r="RI604" s="106"/>
      <c r="RJ604" s="106"/>
      <c r="RK604" s="106"/>
      <c r="RL604" s="106"/>
      <c r="RM604" s="106"/>
      <c r="RN604" s="106"/>
      <c r="RO604" s="106"/>
      <c r="RP604" s="106"/>
      <c r="RQ604" s="106"/>
      <c r="RR604" s="106"/>
    </row>
    <row r="605" spans="1:486" x14ac:dyDescent="0.3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14"/>
      <c r="Q605" s="114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06"/>
      <c r="EZ605" s="106"/>
      <c r="FA605" s="106"/>
      <c r="FB605" s="106"/>
      <c r="FC605" s="106"/>
      <c r="FD605" s="106"/>
      <c r="FE605" s="106"/>
      <c r="FF605" s="106"/>
      <c r="FG605" s="106"/>
      <c r="FH605" s="106"/>
      <c r="FI605" s="106"/>
      <c r="FJ605" s="106"/>
      <c r="FK605" s="106"/>
      <c r="FL605" s="106"/>
      <c r="FM605" s="106"/>
      <c r="FN605" s="106"/>
      <c r="FO605" s="106"/>
      <c r="FP605" s="106"/>
      <c r="FQ605" s="106"/>
      <c r="FR605" s="106"/>
      <c r="FS605" s="106"/>
      <c r="FT605" s="106"/>
      <c r="FU605" s="106"/>
      <c r="FV605" s="106"/>
      <c r="FW605" s="106"/>
      <c r="FX605" s="106"/>
      <c r="FY605" s="106"/>
      <c r="FZ605" s="106"/>
      <c r="GA605" s="106"/>
      <c r="GB605" s="106"/>
      <c r="GC605" s="106"/>
      <c r="GD605" s="106"/>
      <c r="GE605" s="106"/>
      <c r="GF605" s="106"/>
      <c r="GG605" s="106"/>
      <c r="GH605" s="106"/>
      <c r="GI605" s="106"/>
      <c r="GJ605" s="106"/>
      <c r="GK605" s="106"/>
      <c r="GL605" s="106"/>
      <c r="GM605" s="106"/>
      <c r="GN605" s="106"/>
      <c r="GO605" s="106"/>
      <c r="GP605" s="106"/>
      <c r="GQ605" s="106"/>
      <c r="GR605" s="106"/>
      <c r="GS605" s="106"/>
      <c r="GT605" s="106"/>
      <c r="GU605" s="106"/>
      <c r="GV605" s="106"/>
      <c r="GW605" s="106"/>
      <c r="GX605" s="106"/>
      <c r="GY605" s="106"/>
      <c r="GZ605" s="106"/>
      <c r="HA605" s="106"/>
      <c r="HB605" s="106"/>
      <c r="HC605" s="106"/>
      <c r="HD605" s="106"/>
      <c r="HE605" s="106"/>
      <c r="HF605" s="106"/>
      <c r="HG605" s="106"/>
      <c r="HH605" s="106"/>
      <c r="HI605" s="106"/>
      <c r="HJ605" s="106"/>
      <c r="HK605" s="106"/>
      <c r="HL605" s="106"/>
      <c r="HM605" s="106"/>
      <c r="HN605" s="106"/>
      <c r="HO605" s="106"/>
      <c r="HP605" s="106"/>
      <c r="HQ605" s="106"/>
      <c r="HR605" s="106"/>
      <c r="HS605" s="106"/>
      <c r="HT605" s="106"/>
      <c r="HU605" s="106"/>
      <c r="HV605" s="106"/>
      <c r="HW605" s="106"/>
      <c r="HX605" s="106"/>
      <c r="HY605" s="106"/>
      <c r="HZ605" s="106"/>
      <c r="IA605" s="106"/>
      <c r="IB605" s="106"/>
      <c r="IC605" s="106"/>
      <c r="ID605" s="106"/>
      <c r="IE605" s="106"/>
      <c r="IF605" s="106"/>
      <c r="IG605" s="106"/>
      <c r="IH605" s="106"/>
      <c r="II605" s="106"/>
      <c r="IJ605" s="106"/>
      <c r="IK605" s="106"/>
      <c r="IL605" s="106"/>
      <c r="IM605" s="106"/>
      <c r="IN605" s="106"/>
      <c r="IO605" s="106"/>
      <c r="IP605" s="106"/>
      <c r="IQ605" s="106"/>
      <c r="IR605" s="106"/>
      <c r="IS605" s="106"/>
      <c r="IT605" s="106"/>
      <c r="IU605" s="106"/>
      <c r="IV605" s="106"/>
      <c r="IW605" s="106"/>
      <c r="IX605" s="106"/>
      <c r="IY605" s="106"/>
      <c r="IZ605" s="106"/>
      <c r="JA605" s="106"/>
      <c r="JB605" s="106"/>
      <c r="JC605" s="106"/>
      <c r="JD605" s="106"/>
      <c r="JE605" s="106"/>
      <c r="JF605" s="106"/>
      <c r="JG605" s="106"/>
      <c r="JH605" s="106"/>
      <c r="JI605" s="106"/>
      <c r="JJ605" s="106"/>
      <c r="JK605" s="106"/>
      <c r="JL605" s="106"/>
      <c r="JM605" s="106"/>
      <c r="JN605" s="106"/>
      <c r="JO605" s="106"/>
      <c r="JP605" s="106"/>
      <c r="JQ605" s="106"/>
      <c r="JR605" s="106"/>
      <c r="JS605" s="106"/>
      <c r="JT605" s="106"/>
      <c r="JU605" s="106"/>
      <c r="JV605" s="106"/>
      <c r="JW605" s="106"/>
      <c r="JX605" s="106"/>
      <c r="JY605" s="106"/>
      <c r="JZ605" s="106"/>
      <c r="KA605" s="106"/>
      <c r="KB605" s="106"/>
      <c r="KC605" s="106"/>
      <c r="KD605" s="106"/>
      <c r="KE605" s="106"/>
      <c r="KF605" s="106"/>
      <c r="KG605" s="106"/>
      <c r="KH605" s="106"/>
      <c r="KI605" s="106"/>
      <c r="KJ605" s="106"/>
      <c r="KK605" s="106"/>
      <c r="KL605" s="106"/>
      <c r="KM605" s="106"/>
      <c r="KN605" s="106"/>
      <c r="KO605" s="106"/>
      <c r="KP605" s="106"/>
      <c r="KQ605" s="106"/>
      <c r="KR605" s="106"/>
      <c r="KS605" s="106"/>
      <c r="KT605" s="106"/>
      <c r="KU605" s="106"/>
      <c r="KV605" s="106"/>
      <c r="KW605" s="106"/>
      <c r="KX605" s="106"/>
      <c r="KY605" s="106"/>
      <c r="KZ605" s="106"/>
      <c r="LA605" s="106"/>
      <c r="LB605" s="106"/>
      <c r="LC605" s="106"/>
      <c r="LD605" s="106"/>
      <c r="LE605" s="106"/>
      <c r="LF605" s="106"/>
      <c r="LG605" s="106"/>
      <c r="LH605" s="106"/>
      <c r="LI605" s="106"/>
      <c r="LJ605" s="106"/>
      <c r="LK605" s="106"/>
      <c r="LL605" s="106"/>
      <c r="LM605" s="106"/>
      <c r="LN605" s="106"/>
      <c r="LO605" s="106"/>
      <c r="LP605" s="106"/>
      <c r="LQ605" s="106"/>
      <c r="LR605" s="106"/>
      <c r="LS605" s="106"/>
      <c r="LT605" s="106"/>
      <c r="LU605" s="106"/>
      <c r="LV605" s="106"/>
      <c r="LW605" s="106"/>
      <c r="LX605" s="106"/>
      <c r="LY605" s="106"/>
      <c r="LZ605" s="106"/>
      <c r="MA605" s="106"/>
      <c r="MB605" s="106"/>
      <c r="MC605" s="106"/>
      <c r="MD605" s="106"/>
      <c r="ME605" s="106"/>
      <c r="MF605" s="106"/>
      <c r="MG605" s="106"/>
      <c r="MH605" s="106"/>
      <c r="MI605" s="106"/>
      <c r="MJ605" s="106"/>
      <c r="MK605" s="106"/>
      <c r="ML605" s="106"/>
      <c r="MM605" s="106"/>
      <c r="MN605" s="106"/>
      <c r="MO605" s="106"/>
      <c r="MP605" s="106"/>
      <c r="MQ605" s="106"/>
      <c r="MR605" s="106"/>
      <c r="MS605" s="106"/>
      <c r="MT605" s="106"/>
      <c r="MU605" s="106"/>
      <c r="MV605" s="106"/>
      <c r="MW605" s="106"/>
      <c r="MX605" s="106"/>
      <c r="MY605" s="106"/>
      <c r="MZ605" s="106"/>
      <c r="NA605" s="106"/>
      <c r="NB605" s="106"/>
      <c r="NC605" s="106"/>
      <c r="ND605" s="106"/>
      <c r="NE605" s="106"/>
      <c r="NF605" s="106"/>
      <c r="NG605" s="106"/>
      <c r="NH605" s="106"/>
      <c r="NI605" s="106"/>
      <c r="NJ605" s="106"/>
      <c r="NK605" s="106"/>
      <c r="NL605" s="106"/>
      <c r="NM605" s="106"/>
      <c r="NN605" s="106"/>
      <c r="NO605" s="106"/>
      <c r="NP605" s="106"/>
      <c r="NQ605" s="106"/>
      <c r="NR605" s="106"/>
      <c r="NS605" s="106"/>
      <c r="NT605" s="106"/>
      <c r="NU605" s="106"/>
      <c r="NV605" s="106"/>
      <c r="NW605" s="106"/>
      <c r="NX605" s="106"/>
      <c r="NY605" s="106"/>
      <c r="NZ605" s="106"/>
      <c r="OA605" s="106"/>
      <c r="OB605" s="106"/>
      <c r="OC605" s="106"/>
      <c r="OD605" s="106"/>
      <c r="OE605" s="106"/>
      <c r="OF605" s="106"/>
      <c r="OG605" s="106"/>
      <c r="OH605" s="106"/>
      <c r="OI605" s="106"/>
      <c r="OJ605" s="106"/>
      <c r="OK605" s="106"/>
      <c r="OL605" s="106"/>
      <c r="OM605" s="106"/>
      <c r="ON605" s="106"/>
      <c r="OO605" s="106"/>
      <c r="OP605" s="106"/>
      <c r="OQ605" s="106"/>
      <c r="OR605" s="106"/>
      <c r="OS605" s="106"/>
      <c r="OT605" s="106"/>
      <c r="OU605" s="106"/>
      <c r="OV605" s="106"/>
      <c r="OW605" s="106"/>
      <c r="OX605" s="106"/>
      <c r="OY605" s="106"/>
      <c r="OZ605" s="106"/>
      <c r="PA605" s="106"/>
      <c r="PB605" s="106"/>
      <c r="PC605" s="106"/>
      <c r="PD605" s="106"/>
      <c r="PE605" s="106"/>
      <c r="PF605" s="106"/>
      <c r="PG605" s="106"/>
      <c r="PH605" s="106"/>
      <c r="PI605" s="106"/>
      <c r="PJ605" s="106"/>
      <c r="PK605" s="106"/>
      <c r="PL605" s="106"/>
      <c r="PM605" s="106"/>
      <c r="PN605" s="106"/>
      <c r="PO605" s="106"/>
      <c r="PP605" s="106"/>
      <c r="PQ605" s="106"/>
      <c r="PR605" s="106"/>
      <c r="PS605" s="106"/>
      <c r="PT605" s="106"/>
      <c r="PU605" s="106"/>
      <c r="PV605" s="106"/>
      <c r="PW605" s="106"/>
      <c r="PX605" s="106"/>
      <c r="PY605" s="106"/>
      <c r="PZ605" s="106"/>
      <c r="QA605" s="106"/>
      <c r="QB605" s="106"/>
      <c r="QC605" s="106"/>
      <c r="QD605" s="106"/>
      <c r="QE605" s="106"/>
      <c r="QF605" s="106"/>
      <c r="QG605" s="106"/>
      <c r="QH605" s="106"/>
      <c r="QI605" s="106"/>
      <c r="QJ605" s="106"/>
      <c r="QK605" s="106"/>
      <c r="QL605" s="106"/>
      <c r="QM605" s="106"/>
      <c r="QN605" s="106"/>
      <c r="QO605" s="106"/>
      <c r="QP605" s="106"/>
      <c r="QQ605" s="106"/>
      <c r="QR605" s="106"/>
      <c r="QS605" s="106"/>
      <c r="QT605" s="106"/>
      <c r="QU605" s="106"/>
      <c r="QV605" s="106"/>
      <c r="QW605" s="106"/>
      <c r="QX605" s="106"/>
      <c r="QY605" s="106"/>
      <c r="QZ605" s="106"/>
      <c r="RA605" s="106"/>
      <c r="RB605" s="106"/>
      <c r="RC605" s="106"/>
      <c r="RD605" s="106"/>
      <c r="RE605" s="106"/>
      <c r="RF605" s="106"/>
      <c r="RG605" s="106"/>
      <c r="RH605" s="106"/>
      <c r="RI605" s="106"/>
      <c r="RJ605" s="106"/>
      <c r="RK605" s="106"/>
      <c r="RL605" s="106"/>
      <c r="RM605" s="106"/>
      <c r="RN605" s="106"/>
      <c r="RO605" s="106"/>
      <c r="RP605" s="106"/>
      <c r="RQ605" s="106"/>
      <c r="RR605" s="106"/>
    </row>
    <row r="606" spans="1:486" x14ac:dyDescent="0.3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14"/>
      <c r="Q606" s="114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06"/>
      <c r="EZ606" s="106"/>
      <c r="FA606" s="106"/>
      <c r="FB606" s="106"/>
      <c r="FC606" s="106"/>
      <c r="FD606" s="106"/>
      <c r="FE606" s="106"/>
      <c r="FF606" s="106"/>
      <c r="FG606" s="106"/>
      <c r="FH606" s="106"/>
      <c r="FI606" s="106"/>
      <c r="FJ606" s="106"/>
      <c r="FK606" s="106"/>
      <c r="FL606" s="106"/>
      <c r="FM606" s="106"/>
      <c r="FN606" s="106"/>
      <c r="FO606" s="106"/>
      <c r="FP606" s="106"/>
      <c r="FQ606" s="106"/>
      <c r="FR606" s="106"/>
      <c r="FS606" s="106"/>
      <c r="FT606" s="106"/>
      <c r="FU606" s="106"/>
      <c r="FV606" s="106"/>
      <c r="FW606" s="106"/>
      <c r="FX606" s="106"/>
      <c r="FY606" s="106"/>
      <c r="FZ606" s="106"/>
      <c r="GA606" s="106"/>
      <c r="GB606" s="106"/>
      <c r="GC606" s="106"/>
      <c r="GD606" s="106"/>
      <c r="GE606" s="106"/>
      <c r="GF606" s="106"/>
      <c r="GG606" s="106"/>
      <c r="GH606" s="106"/>
      <c r="GI606" s="106"/>
      <c r="GJ606" s="106"/>
      <c r="GK606" s="106"/>
      <c r="GL606" s="106"/>
      <c r="GM606" s="106"/>
      <c r="GN606" s="106"/>
      <c r="GO606" s="106"/>
      <c r="GP606" s="106"/>
      <c r="GQ606" s="106"/>
      <c r="GR606" s="106"/>
      <c r="GS606" s="106"/>
      <c r="GT606" s="106"/>
      <c r="GU606" s="106"/>
      <c r="GV606" s="106"/>
      <c r="GW606" s="106"/>
      <c r="GX606" s="106"/>
      <c r="GY606" s="106"/>
      <c r="GZ606" s="106"/>
      <c r="HA606" s="106"/>
      <c r="HB606" s="106"/>
      <c r="HC606" s="106"/>
      <c r="HD606" s="106"/>
      <c r="HE606" s="106"/>
      <c r="HF606" s="106"/>
      <c r="HG606" s="106"/>
      <c r="HH606" s="106"/>
      <c r="HI606" s="106"/>
      <c r="HJ606" s="106"/>
      <c r="HK606" s="106"/>
      <c r="HL606" s="106"/>
      <c r="HM606" s="106"/>
      <c r="HN606" s="106"/>
      <c r="HO606" s="106"/>
      <c r="HP606" s="106"/>
      <c r="HQ606" s="106"/>
      <c r="HR606" s="106"/>
      <c r="HS606" s="106"/>
      <c r="HT606" s="106"/>
      <c r="HU606" s="106"/>
      <c r="HV606" s="106"/>
      <c r="HW606" s="106"/>
      <c r="HX606" s="106"/>
      <c r="HY606" s="106"/>
      <c r="HZ606" s="106"/>
      <c r="IA606" s="106"/>
      <c r="IB606" s="106"/>
      <c r="IC606" s="106"/>
      <c r="ID606" s="106"/>
      <c r="IE606" s="106"/>
      <c r="IF606" s="106"/>
      <c r="IG606" s="106"/>
      <c r="IH606" s="106"/>
      <c r="II606" s="106"/>
      <c r="IJ606" s="106"/>
      <c r="IK606" s="106"/>
      <c r="IL606" s="106"/>
      <c r="IM606" s="106"/>
      <c r="IN606" s="106"/>
      <c r="IO606" s="106"/>
      <c r="IP606" s="106"/>
      <c r="IQ606" s="106"/>
      <c r="IR606" s="106"/>
      <c r="IS606" s="106"/>
      <c r="IT606" s="106"/>
      <c r="IU606" s="106"/>
      <c r="IV606" s="106"/>
      <c r="IW606" s="106"/>
      <c r="IX606" s="106"/>
      <c r="IY606" s="106"/>
      <c r="IZ606" s="106"/>
      <c r="JA606" s="106"/>
      <c r="JB606" s="106"/>
      <c r="JC606" s="106"/>
      <c r="JD606" s="106"/>
      <c r="JE606" s="106"/>
      <c r="JF606" s="106"/>
      <c r="JG606" s="106"/>
      <c r="JH606" s="106"/>
      <c r="JI606" s="106"/>
      <c r="JJ606" s="106"/>
      <c r="JK606" s="106"/>
      <c r="JL606" s="106"/>
      <c r="JM606" s="106"/>
      <c r="JN606" s="106"/>
      <c r="JO606" s="106"/>
      <c r="JP606" s="106"/>
      <c r="JQ606" s="106"/>
      <c r="JR606" s="106"/>
      <c r="JS606" s="106"/>
      <c r="JT606" s="106"/>
      <c r="JU606" s="106"/>
      <c r="JV606" s="106"/>
      <c r="JW606" s="106"/>
      <c r="JX606" s="106"/>
      <c r="JY606" s="106"/>
      <c r="JZ606" s="106"/>
      <c r="KA606" s="106"/>
      <c r="KB606" s="106"/>
      <c r="KC606" s="106"/>
      <c r="KD606" s="106"/>
      <c r="KE606" s="106"/>
      <c r="KF606" s="106"/>
      <c r="KG606" s="106"/>
      <c r="KH606" s="106"/>
      <c r="KI606" s="106"/>
      <c r="KJ606" s="106"/>
      <c r="KK606" s="106"/>
      <c r="KL606" s="106"/>
      <c r="KM606" s="106"/>
      <c r="KN606" s="106"/>
      <c r="KO606" s="106"/>
      <c r="KP606" s="106"/>
      <c r="KQ606" s="106"/>
      <c r="KR606" s="106"/>
      <c r="KS606" s="106"/>
      <c r="KT606" s="106"/>
      <c r="KU606" s="106"/>
      <c r="KV606" s="106"/>
      <c r="KW606" s="106"/>
      <c r="KX606" s="106"/>
      <c r="KY606" s="106"/>
      <c r="KZ606" s="106"/>
      <c r="LA606" s="106"/>
      <c r="LB606" s="106"/>
      <c r="LC606" s="106"/>
      <c r="LD606" s="106"/>
      <c r="LE606" s="106"/>
      <c r="LF606" s="106"/>
      <c r="LG606" s="106"/>
      <c r="LH606" s="106"/>
      <c r="LI606" s="106"/>
      <c r="LJ606" s="106"/>
      <c r="LK606" s="106"/>
      <c r="LL606" s="106"/>
      <c r="LM606" s="106"/>
      <c r="LN606" s="106"/>
      <c r="LO606" s="106"/>
      <c r="LP606" s="106"/>
      <c r="LQ606" s="106"/>
      <c r="LR606" s="106"/>
      <c r="LS606" s="106"/>
      <c r="LT606" s="106"/>
      <c r="LU606" s="106"/>
      <c r="LV606" s="106"/>
      <c r="LW606" s="106"/>
      <c r="LX606" s="106"/>
      <c r="LY606" s="106"/>
      <c r="LZ606" s="106"/>
      <c r="MA606" s="106"/>
      <c r="MB606" s="106"/>
      <c r="MC606" s="106"/>
      <c r="MD606" s="106"/>
      <c r="ME606" s="106"/>
      <c r="MF606" s="106"/>
      <c r="MG606" s="106"/>
      <c r="MH606" s="106"/>
      <c r="MI606" s="106"/>
      <c r="MJ606" s="106"/>
      <c r="MK606" s="106"/>
      <c r="ML606" s="106"/>
      <c r="MM606" s="106"/>
      <c r="MN606" s="106"/>
      <c r="MO606" s="106"/>
      <c r="MP606" s="106"/>
      <c r="MQ606" s="106"/>
      <c r="MR606" s="106"/>
      <c r="MS606" s="106"/>
      <c r="MT606" s="106"/>
      <c r="MU606" s="106"/>
      <c r="MV606" s="106"/>
      <c r="MW606" s="106"/>
      <c r="MX606" s="106"/>
      <c r="MY606" s="106"/>
      <c r="MZ606" s="106"/>
      <c r="NA606" s="106"/>
      <c r="NB606" s="106"/>
      <c r="NC606" s="106"/>
      <c r="ND606" s="106"/>
      <c r="NE606" s="106"/>
      <c r="NF606" s="106"/>
      <c r="NG606" s="106"/>
      <c r="NH606" s="106"/>
      <c r="NI606" s="106"/>
      <c r="NJ606" s="106"/>
      <c r="NK606" s="106"/>
      <c r="NL606" s="106"/>
      <c r="NM606" s="106"/>
      <c r="NN606" s="106"/>
      <c r="NO606" s="106"/>
      <c r="NP606" s="106"/>
      <c r="NQ606" s="106"/>
      <c r="NR606" s="106"/>
      <c r="NS606" s="106"/>
      <c r="NT606" s="106"/>
      <c r="NU606" s="106"/>
      <c r="NV606" s="106"/>
      <c r="NW606" s="106"/>
      <c r="NX606" s="106"/>
      <c r="NY606" s="106"/>
      <c r="NZ606" s="106"/>
      <c r="OA606" s="106"/>
      <c r="OB606" s="106"/>
      <c r="OC606" s="106"/>
      <c r="OD606" s="106"/>
      <c r="OE606" s="106"/>
      <c r="OF606" s="106"/>
      <c r="OG606" s="106"/>
      <c r="OH606" s="106"/>
      <c r="OI606" s="106"/>
      <c r="OJ606" s="106"/>
      <c r="OK606" s="106"/>
      <c r="OL606" s="106"/>
      <c r="OM606" s="106"/>
      <c r="ON606" s="106"/>
      <c r="OO606" s="106"/>
      <c r="OP606" s="106"/>
      <c r="OQ606" s="106"/>
      <c r="OR606" s="106"/>
      <c r="OS606" s="106"/>
      <c r="OT606" s="106"/>
      <c r="OU606" s="106"/>
      <c r="OV606" s="106"/>
      <c r="OW606" s="106"/>
      <c r="OX606" s="106"/>
      <c r="OY606" s="106"/>
      <c r="OZ606" s="106"/>
      <c r="PA606" s="106"/>
      <c r="PB606" s="106"/>
      <c r="PC606" s="106"/>
      <c r="PD606" s="106"/>
      <c r="PE606" s="106"/>
      <c r="PF606" s="106"/>
      <c r="PG606" s="106"/>
      <c r="PH606" s="106"/>
      <c r="PI606" s="106"/>
      <c r="PJ606" s="106"/>
      <c r="PK606" s="106"/>
      <c r="PL606" s="106"/>
      <c r="PM606" s="106"/>
      <c r="PN606" s="106"/>
      <c r="PO606" s="106"/>
      <c r="PP606" s="106"/>
      <c r="PQ606" s="106"/>
      <c r="PR606" s="106"/>
      <c r="PS606" s="106"/>
      <c r="PT606" s="106"/>
      <c r="PU606" s="106"/>
      <c r="PV606" s="106"/>
      <c r="PW606" s="106"/>
      <c r="PX606" s="106"/>
      <c r="PY606" s="106"/>
      <c r="PZ606" s="106"/>
      <c r="QA606" s="106"/>
      <c r="QB606" s="106"/>
      <c r="QC606" s="106"/>
      <c r="QD606" s="106"/>
      <c r="QE606" s="106"/>
      <c r="QF606" s="106"/>
      <c r="QG606" s="106"/>
      <c r="QH606" s="106"/>
      <c r="QI606" s="106"/>
      <c r="QJ606" s="106"/>
      <c r="QK606" s="106"/>
      <c r="QL606" s="106"/>
      <c r="QM606" s="106"/>
      <c r="QN606" s="106"/>
      <c r="QO606" s="106"/>
      <c r="QP606" s="106"/>
      <c r="QQ606" s="106"/>
      <c r="QR606" s="106"/>
      <c r="QS606" s="106"/>
      <c r="QT606" s="106"/>
      <c r="QU606" s="106"/>
      <c r="QV606" s="106"/>
      <c r="QW606" s="106"/>
      <c r="QX606" s="106"/>
      <c r="QY606" s="106"/>
      <c r="QZ606" s="106"/>
      <c r="RA606" s="106"/>
      <c r="RB606" s="106"/>
      <c r="RC606" s="106"/>
      <c r="RD606" s="106"/>
      <c r="RE606" s="106"/>
      <c r="RF606" s="106"/>
      <c r="RG606" s="106"/>
      <c r="RH606" s="106"/>
      <c r="RI606" s="106"/>
      <c r="RJ606" s="106"/>
      <c r="RK606" s="106"/>
      <c r="RL606" s="106"/>
      <c r="RM606" s="106"/>
      <c r="RN606" s="106"/>
      <c r="RO606" s="106"/>
      <c r="RP606" s="106"/>
      <c r="RQ606" s="106"/>
      <c r="RR606" s="106"/>
    </row>
    <row r="607" spans="1:486" x14ac:dyDescent="0.3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14"/>
      <c r="Q607" s="114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06"/>
      <c r="EZ607" s="106"/>
      <c r="FA607" s="106"/>
      <c r="FB607" s="106"/>
      <c r="FC607" s="106"/>
      <c r="FD607" s="106"/>
      <c r="FE607" s="106"/>
      <c r="FF607" s="106"/>
      <c r="FG607" s="106"/>
      <c r="FH607" s="106"/>
      <c r="FI607" s="106"/>
      <c r="FJ607" s="106"/>
      <c r="FK607" s="106"/>
      <c r="FL607" s="106"/>
      <c r="FM607" s="106"/>
      <c r="FN607" s="106"/>
      <c r="FO607" s="106"/>
      <c r="FP607" s="106"/>
      <c r="FQ607" s="106"/>
      <c r="FR607" s="106"/>
      <c r="FS607" s="106"/>
      <c r="FT607" s="106"/>
      <c r="FU607" s="106"/>
      <c r="FV607" s="106"/>
      <c r="FW607" s="106"/>
      <c r="FX607" s="106"/>
      <c r="FY607" s="106"/>
      <c r="FZ607" s="106"/>
      <c r="GA607" s="106"/>
      <c r="GB607" s="106"/>
      <c r="GC607" s="106"/>
      <c r="GD607" s="106"/>
      <c r="GE607" s="106"/>
      <c r="GF607" s="106"/>
      <c r="GG607" s="106"/>
      <c r="GH607" s="106"/>
      <c r="GI607" s="106"/>
      <c r="GJ607" s="106"/>
      <c r="GK607" s="106"/>
      <c r="GL607" s="106"/>
      <c r="GM607" s="106"/>
      <c r="GN607" s="106"/>
      <c r="GO607" s="106"/>
      <c r="GP607" s="106"/>
      <c r="GQ607" s="106"/>
      <c r="GR607" s="106"/>
      <c r="GS607" s="106"/>
      <c r="GT607" s="106"/>
      <c r="GU607" s="106"/>
      <c r="GV607" s="106"/>
      <c r="GW607" s="106"/>
      <c r="GX607" s="106"/>
      <c r="GY607" s="106"/>
      <c r="GZ607" s="106"/>
      <c r="HA607" s="106"/>
      <c r="HB607" s="106"/>
      <c r="HC607" s="106"/>
      <c r="HD607" s="106"/>
      <c r="HE607" s="106"/>
      <c r="HF607" s="106"/>
      <c r="HG607" s="106"/>
      <c r="HH607" s="106"/>
      <c r="HI607" s="106"/>
      <c r="HJ607" s="106"/>
      <c r="HK607" s="106"/>
      <c r="HL607" s="106"/>
      <c r="HM607" s="106"/>
      <c r="HN607" s="106"/>
      <c r="HO607" s="106"/>
      <c r="HP607" s="106"/>
      <c r="HQ607" s="106"/>
      <c r="HR607" s="106"/>
      <c r="HS607" s="106"/>
      <c r="HT607" s="106"/>
      <c r="HU607" s="106"/>
      <c r="HV607" s="106"/>
      <c r="HW607" s="106"/>
      <c r="HX607" s="106"/>
      <c r="HY607" s="106"/>
      <c r="HZ607" s="106"/>
      <c r="IA607" s="106"/>
      <c r="IB607" s="106"/>
      <c r="IC607" s="106"/>
      <c r="ID607" s="106"/>
      <c r="IE607" s="106"/>
      <c r="IF607" s="106"/>
      <c r="IG607" s="106"/>
      <c r="IH607" s="106"/>
      <c r="II607" s="106"/>
      <c r="IJ607" s="106"/>
      <c r="IK607" s="106"/>
      <c r="IL607" s="106"/>
      <c r="IM607" s="106"/>
      <c r="IN607" s="106"/>
      <c r="IO607" s="106"/>
      <c r="IP607" s="106"/>
      <c r="IQ607" s="106"/>
      <c r="IR607" s="106"/>
      <c r="IS607" s="106"/>
      <c r="IT607" s="106"/>
      <c r="IU607" s="106"/>
      <c r="IV607" s="106"/>
      <c r="IW607" s="106"/>
      <c r="IX607" s="106"/>
      <c r="IY607" s="106"/>
      <c r="IZ607" s="106"/>
      <c r="JA607" s="106"/>
      <c r="JB607" s="106"/>
      <c r="JC607" s="106"/>
      <c r="JD607" s="106"/>
      <c r="JE607" s="106"/>
      <c r="JF607" s="106"/>
      <c r="JG607" s="106"/>
      <c r="JH607" s="106"/>
      <c r="JI607" s="106"/>
      <c r="JJ607" s="106"/>
      <c r="JK607" s="106"/>
      <c r="JL607" s="106"/>
      <c r="JM607" s="106"/>
      <c r="JN607" s="106"/>
      <c r="JO607" s="106"/>
      <c r="JP607" s="106"/>
      <c r="JQ607" s="106"/>
      <c r="JR607" s="106"/>
      <c r="JS607" s="106"/>
      <c r="JT607" s="106"/>
      <c r="JU607" s="106"/>
      <c r="JV607" s="106"/>
      <c r="JW607" s="106"/>
      <c r="JX607" s="106"/>
      <c r="JY607" s="106"/>
      <c r="JZ607" s="106"/>
      <c r="KA607" s="106"/>
      <c r="KB607" s="106"/>
      <c r="KC607" s="106"/>
      <c r="KD607" s="106"/>
      <c r="KE607" s="106"/>
      <c r="KF607" s="106"/>
      <c r="KG607" s="106"/>
      <c r="KH607" s="106"/>
      <c r="KI607" s="106"/>
      <c r="KJ607" s="106"/>
      <c r="KK607" s="106"/>
      <c r="KL607" s="106"/>
      <c r="KM607" s="106"/>
      <c r="KN607" s="106"/>
      <c r="KO607" s="106"/>
      <c r="KP607" s="106"/>
      <c r="KQ607" s="106"/>
      <c r="KR607" s="106"/>
      <c r="KS607" s="106"/>
      <c r="KT607" s="106"/>
      <c r="KU607" s="106"/>
      <c r="KV607" s="106"/>
      <c r="KW607" s="106"/>
      <c r="KX607" s="106"/>
      <c r="KY607" s="106"/>
      <c r="KZ607" s="106"/>
      <c r="LA607" s="106"/>
      <c r="LB607" s="106"/>
      <c r="LC607" s="106"/>
      <c r="LD607" s="106"/>
      <c r="LE607" s="106"/>
      <c r="LF607" s="106"/>
      <c r="LG607" s="106"/>
      <c r="LH607" s="106"/>
      <c r="LI607" s="106"/>
      <c r="LJ607" s="106"/>
      <c r="LK607" s="106"/>
      <c r="LL607" s="106"/>
      <c r="LM607" s="106"/>
      <c r="LN607" s="106"/>
      <c r="LO607" s="106"/>
      <c r="LP607" s="106"/>
      <c r="LQ607" s="106"/>
      <c r="LR607" s="106"/>
      <c r="LS607" s="106"/>
      <c r="LT607" s="106"/>
      <c r="LU607" s="106"/>
      <c r="LV607" s="106"/>
      <c r="LW607" s="106"/>
      <c r="LX607" s="106"/>
      <c r="LY607" s="106"/>
      <c r="LZ607" s="106"/>
      <c r="MA607" s="106"/>
      <c r="MB607" s="106"/>
      <c r="MC607" s="106"/>
      <c r="MD607" s="106"/>
      <c r="ME607" s="106"/>
      <c r="MF607" s="106"/>
      <c r="MG607" s="106"/>
      <c r="MH607" s="106"/>
      <c r="MI607" s="106"/>
      <c r="MJ607" s="106"/>
      <c r="MK607" s="106"/>
      <c r="ML607" s="106"/>
      <c r="MM607" s="106"/>
      <c r="MN607" s="106"/>
      <c r="MO607" s="106"/>
      <c r="MP607" s="106"/>
      <c r="MQ607" s="106"/>
      <c r="MR607" s="106"/>
      <c r="MS607" s="106"/>
      <c r="MT607" s="106"/>
      <c r="MU607" s="106"/>
      <c r="MV607" s="106"/>
      <c r="MW607" s="106"/>
      <c r="MX607" s="106"/>
      <c r="MY607" s="106"/>
      <c r="MZ607" s="106"/>
      <c r="NA607" s="106"/>
      <c r="NB607" s="106"/>
      <c r="NC607" s="106"/>
      <c r="ND607" s="106"/>
      <c r="NE607" s="106"/>
      <c r="NF607" s="106"/>
      <c r="NG607" s="106"/>
      <c r="NH607" s="106"/>
      <c r="NI607" s="106"/>
      <c r="NJ607" s="106"/>
      <c r="NK607" s="106"/>
      <c r="NL607" s="106"/>
      <c r="NM607" s="106"/>
      <c r="NN607" s="106"/>
      <c r="NO607" s="106"/>
      <c r="NP607" s="106"/>
      <c r="NQ607" s="106"/>
      <c r="NR607" s="106"/>
      <c r="NS607" s="106"/>
      <c r="NT607" s="106"/>
      <c r="NU607" s="106"/>
      <c r="NV607" s="106"/>
      <c r="NW607" s="106"/>
      <c r="NX607" s="106"/>
      <c r="NY607" s="106"/>
      <c r="NZ607" s="106"/>
      <c r="OA607" s="106"/>
      <c r="OB607" s="106"/>
      <c r="OC607" s="106"/>
      <c r="OD607" s="106"/>
      <c r="OE607" s="106"/>
      <c r="OF607" s="106"/>
      <c r="OG607" s="106"/>
      <c r="OH607" s="106"/>
      <c r="OI607" s="106"/>
      <c r="OJ607" s="106"/>
      <c r="OK607" s="106"/>
      <c r="OL607" s="106"/>
      <c r="OM607" s="106"/>
      <c r="ON607" s="106"/>
      <c r="OO607" s="106"/>
      <c r="OP607" s="106"/>
      <c r="OQ607" s="106"/>
      <c r="OR607" s="106"/>
      <c r="OS607" s="106"/>
      <c r="OT607" s="106"/>
      <c r="OU607" s="106"/>
      <c r="OV607" s="106"/>
      <c r="OW607" s="106"/>
      <c r="OX607" s="106"/>
      <c r="OY607" s="106"/>
      <c r="OZ607" s="106"/>
      <c r="PA607" s="106"/>
      <c r="PB607" s="106"/>
      <c r="PC607" s="106"/>
      <c r="PD607" s="106"/>
      <c r="PE607" s="106"/>
      <c r="PF607" s="106"/>
      <c r="PG607" s="106"/>
      <c r="PH607" s="106"/>
      <c r="PI607" s="106"/>
      <c r="PJ607" s="106"/>
      <c r="PK607" s="106"/>
      <c r="PL607" s="106"/>
      <c r="PM607" s="106"/>
      <c r="PN607" s="106"/>
      <c r="PO607" s="106"/>
      <c r="PP607" s="106"/>
      <c r="PQ607" s="106"/>
      <c r="PR607" s="106"/>
      <c r="PS607" s="106"/>
      <c r="PT607" s="106"/>
      <c r="PU607" s="106"/>
      <c r="PV607" s="106"/>
      <c r="PW607" s="106"/>
      <c r="PX607" s="106"/>
      <c r="PY607" s="106"/>
      <c r="PZ607" s="106"/>
      <c r="QA607" s="106"/>
      <c r="QB607" s="106"/>
      <c r="QC607" s="106"/>
      <c r="QD607" s="106"/>
      <c r="QE607" s="106"/>
      <c r="QF607" s="106"/>
      <c r="QG607" s="106"/>
      <c r="QH607" s="106"/>
      <c r="QI607" s="106"/>
      <c r="QJ607" s="106"/>
      <c r="QK607" s="106"/>
      <c r="QL607" s="106"/>
      <c r="QM607" s="106"/>
      <c r="QN607" s="106"/>
      <c r="QO607" s="106"/>
      <c r="QP607" s="106"/>
      <c r="QQ607" s="106"/>
      <c r="QR607" s="106"/>
      <c r="QS607" s="106"/>
      <c r="QT607" s="106"/>
      <c r="QU607" s="106"/>
      <c r="QV607" s="106"/>
      <c r="QW607" s="106"/>
      <c r="QX607" s="106"/>
      <c r="QY607" s="106"/>
      <c r="QZ607" s="106"/>
      <c r="RA607" s="106"/>
      <c r="RB607" s="106"/>
      <c r="RC607" s="106"/>
      <c r="RD607" s="106"/>
      <c r="RE607" s="106"/>
      <c r="RF607" s="106"/>
      <c r="RG607" s="106"/>
      <c r="RH607" s="106"/>
      <c r="RI607" s="106"/>
      <c r="RJ607" s="106"/>
      <c r="RK607" s="106"/>
      <c r="RL607" s="106"/>
      <c r="RM607" s="106"/>
      <c r="RN607" s="106"/>
      <c r="RO607" s="106"/>
      <c r="RP607" s="106"/>
      <c r="RQ607" s="106"/>
      <c r="RR607" s="106"/>
    </row>
    <row r="608" spans="1:486" x14ac:dyDescent="0.3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14"/>
      <c r="Q608" s="114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06"/>
      <c r="EZ608" s="106"/>
      <c r="FA608" s="106"/>
      <c r="FB608" s="106"/>
      <c r="FC608" s="106"/>
      <c r="FD608" s="106"/>
      <c r="FE608" s="106"/>
      <c r="FF608" s="106"/>
      <c r="FG608" s="106"/>
      <c r="FH608" s="106"/>
      <c r="FI608" s="106"/>
      <c r="FJ608" s="106"/>
      <c r="FK608" s="106"/>
      <c r="FL608" s="106"/>
      <c r="FM608" s="106"/>
      <c r="FN608" s="106"/>
      <c r="FO608" s="106"/>
      <c r="FP608" s="106"/>
      <c r="FQ608" s="106"/>
      <c r="FR608" s="106"/>
      <c r="FS608" s="106"/>
      <c r="FT608" s="106"/>
      <c r="FU608" s="106"/>
      <c r="FV608" s="106"/>
      <c r="FW608" s="106"/>
      <c r="FX608" s="106"/>
      <c r="FY608" s="106"/>
      <c r="FZ608" s="106"/>
      <c r="GA608" s="106"/>
      <c r="GB608" s="106"/>
      <c r="GC608" s="106"/>
      <c r="GD608" s="106"/>
      <c r="GE608" s="106"/>
      <c r="GF608" s="106"/>
      <c r="GG608" s="106"/>
      <c r="GH608" s="106"/>
      <c r="GI608" s="106"/>
      <c r="GJ608" s="106"/>
      <c r="GK608" s="106"/>
      <c r="GL608" s="106"/>
      <c r="GM608" s="106"/>
      <c r="GN608" s="106"/>
      <c r="GO608" s="106"/>
      <c r="GP608" s="106"/>
      <c r="GQ608" s="106"/>
      <c r="GR608" s="106"/>
      <c r="GS608" s="106"/>
      <c r="GT608" s="106"/>
      <c r="GU608" s="106"/>
      <c r="GV608" s="106"/>
      <c r="GW608" s="106"/>
      <c r="GX608" s="106"/>
      <c r="GY608" s="106"/>
      <c r="GZ608" s="106"/>
      <c r="HA608" s="106"/>
      <c r="HB608" s="106"/>
      <c r="HC608" s="106"/>
      <c r="HD608" s="106"/>
      <c r="HE608" s="106"/>
      <c r="HF608" s="106"/>
      <c r="HG608" s="106"/>
      <c r="HH608" s="106"/>
      <c r="HI608" s="106"/>
      <c r="HJ608" s="106"/>
      <c r="HK608" s="106"/>
      <c r="HL608" s="106"/>
      <c r="HM608" s="106"/>
      <c r="HN608" s="106"/>
      <c r="HO608" s="106"/>
      <c r="HP608" s="106"/>
      <c r="HQ608" s="106"/>
      <c r="HR608" s="106"/>
      <c r="HS608" s="106"/>
      <c r="HT608" s="106"/>
      <c r="HU608" s="106"/>
      <c r="HV608" s="106"/>
      <c r="HW608" s="106"/>
      <c r="HX608" s="106"/>
      <c r="HY608" s="106"/>
      <c r="HZ608" s="106"/>
      <c r="IA608" s="106"/>
      <c r="IB608" s="106"/>
      <c r="IC608" s="106"/>
      <c r="ID608" s="106"/>
      <c r="IE608" s="106"/>
      <c r="IF608" s="106"/>
      <c r="IG608" s="106"/>
      <c r="IH608" s="106"/>
      <c r="II608" s="106"/>
      <c r="IJ608" s="106"/>
      <c r="IK608" s="106"/>
      <c r="IL608" s="106"/>
      <c r="IM608" s="106"/>
      <c r="IN608" s="106"/>
      <c r="IO608" s="106"/>
      <c r="IP608" s="106"/>
      <c r="IQ608" s="106"/>
      <c r="IR608" s="106"/>
      <c r="IS608" s="106"/>
      <c r="IT608" s="106"/>
      <c r="IU608" s="106"/>
      <c r="IV608" s="106"/>
      <c r="IW608" s="106"/>
      <c r="IX608" s="106"/>
      <c r="IY608" s="106"/>
      <c r="IZ608" s="106"/>
      <c r="JA608" s="106"/>
      <c r="JB608" s="106"/>
      <c r="JC608" s="106"/>
      <c r="JD608" s="106"/>
      <c r="JE608" s="106"/>
      <c r="JF608" s="106"/>
      <c r="JG608" s="106"/>
      <c r="JH608" s="106"/>
      <c r="JI608" s="106"/>
      <c r="JJ608" s="106"/>
      <c r="JK608" s="106"/>
      <c r="JL608" s="106"/>
      <c r="JM608" s="106"/>
      <c r="JN608" s="106"/>
      <c r="JO608" s="106"/>
      <c r="JP608" s="106"/>
      <c r="JQ608" s="106"/>
      <c r="JR608" s="106"/>
      <c r="JS608" s="106"/>
      <c r="JT608" s="106"/>
      <c r="JU608" s="106"/>
      <c r="JV608" s="106"/>
      <c r="JW608" s="106"/>
      <c r="JX608" s="106"/>
      <c r="JY608" s="106"/>
      <c r="JZ608" s="106"/>
      <c r="KA608" s="106"/>
      <c r="KB608" s="106"/>
      <c r="KC608" s="106"/>
      <c r="KD608" s="106"/>
      <c r="KE608" s="106"/>
      <c r="KF608" s="106"/>
      <c r="KG608" s="106"/>
      <c r="KH608" s="106"/>
      <c r="KI608" s="106"/>
      <c r="KJ608" s="106"/>
      <c r="KK608" s="106"/>
      <c r="KL608" s="106"/>
      <c r="KM608" s="106"/>
      <c r="KN608" s="106"/>
      <c r="KO608" s="106"/>
      <c r="KP608" s="106"/>
      <c r="KQ608" s="106"/>
      <c r="KR608" s="106"/>
      <c r="KS608" s="106"/>
      <c r="KT608" s="106"/>
      <c r="KU608" s="106"/>
      <c r="KV608" s="106"/>
      <c r="KW608" s="106"/>
      <c r="KX608" s="106"/>
      <c r="KY608" s="106"/>
      <c r="KZ608" s="106"/>
      <c r="LA608" s="106"/>
      <c r="LB608" s="106"/>
      <c r="LC608" s="106"/>
      <c r="LD608" s="106"/>
      <c r="LE608" s="106"/>
      <c r="LF608" s="106"/>
      <c r="LG608" s="106"/>
      <c r="LH608" s="106"/>
      <c r="LI608" s="106"/>
      <c r="LJ608" s="106"/>
      <c r="LK608" s="106"/>
      <c r="LL608" s="106"/>
      <c r="LM608" s="106"/>
      <c r="LN608" s="106"/>
      <c r="LO608" s="106"/>
      <c r="LP608" s="106"/>
      <c r="LQ608" s="106"/>
      <c r="LR608" s="106"/>
      <c r="LS608" s="106"/>
      <c r="LT608" s="106"/>
      <c r="LU608" s="106"/>
      <c r="LV608" s="106"/>
      <c r="LW608" s="106"/>
      <c r="LX608" s="106"/>
      <c r="LY608" s="106"/>
      <c r="LZ608" s="106"/>
      <c r="MA608" s="106"/>
      <c r="MB608" s="106"/>
      <c r="MC608" s="106"/>
      <c r="MD608" s="106"/>
      <c r="ME608" s="106"/>
      <c r="MF608" s="106"/>
      <c r="MG608" s="106"/>
      <c r="MH608" s="106"/>
      <c r="MI608" s="106"/>
      <c r="MJ608" s="106"/>
      <c r="MK608" s="106"/>
      <c r="ML608" s="106"/>
      <c r="MM608" s="106"/>
      <c r="MN608" s="106"/>
      <c r="MO608" s="106"/>
      <c r="MP608" s="106"/>
      <c r="MQ608" s="106"/>
      <c r="MR608" s="106"/>
      <c r="MS608" s="106"/>
      <c r="MT608" s="106"/>
      <c r="MU608" s="106"/>
      <c r="MV608" s="106"/>
      <c r="MW608" s="106"/>
      <c r="MX608" s="106"/>
      <c r="MY608" s="106"/>
      <c r="MZ608" s="106"/>
      <c r="NA608" s="106"/>
      <c r="NB608" s="106"/>
      <c r="NC608" s="106"/>
      <c r="ND608" s="106"/>
      <c r="NE608" s="106"/>
      <c r="NF608" s="106"/>
      <c r="NG608" s="106"/>
      <c r="NH608" s="106"/>
      <c r="NI608" s="106"/>
      <c r="NJ608" s="106"/>
      <c r="NK608" s="106"/>
      <c r="NL608" s="106"/>
      <c r="NM608" s="106"/>
      <c r="NN608" s="106"/>
      <c r="NO608" s="106"/>
      <c r="NP608" s="106"/>
      <c r="NQ608" s="106"/>
      <c r="NR608" s="106"/>
      <c r="NS608" s="106"/>
      <c r="NT608" s="106"/>
      <c r="NU608" s="106"/>
      <c r="NV608" s="106"/>
      <c r="NW608" s="106"/>
      <c r="NX608" s="106"/>
      <c r="NY608" s="106"/>
      <c r="NZ608" s="106"/>
      <c r="OA608" s="106"/>
      <c r="OB608" s="106"/>
      <c r="OC608" s="106"/>
      <c r="OD608" s="106"/>
      <c r="OE608" s="106"/>
      <c r="OF608" s="106"/>
      <c r="OG608" s="106"/>
      <c r="OH608" s="106"/>
      <c r="OI608" s="106"/>
      <c r="OJ608" s="106"/>
      <c r="OK608" s="106"/>
      <c r="OL608" s="106"/>
      <c r="OM608" s="106"/>
      <c r="ON608" s="106"/>
      <c r="OO608" s="106"/>
      <c r="OP608" s="106"/>
      <c r="OQ608" s="106"/>
      <c r="OR608" s="106"/>
      <c r="OS608" s="106"/>
      <c r="OT608" s="106"/>
      <c r="OU608" s="106"/>
      <c r="OV608" s="106"/>
      <c r="OW608" s="106"/>
      <c r="OX608" s="106"/>
      <c r="OY608" s="106"/>
      <c r="OZ608" s="106"/>
      <c r="PA608" s="106"/>
      <c r="PB608" s="106"/>
      <c r="PC608" s="106"/>
      <c r="PD608" s="106"/>
      <c r="PE608" s="106"/>
      <c r="PF608" s="106"/>
      <c r="PG608" s="106"/>
      <c r="PH608" s="106"/>
      <c r="PI608" s="106"/>
      <c r="PJ608" s="106"/>
      <c r="PK608" s="106"/>
      <c r="PL608" s="106"/>
      <c r="PM608" s="106"/>
      <c r="PN608" s="106"/>
      <c r="PO608" s="106"/>
      <c r="PP608" s="106"/>
      <c r="PQ608" s="106"/>
      <c r="PR608" s="106"/>
      <c r="PS608" s="106"/>
      <c r="PT608" s="106"/>
      <c r="PU608" s="106"/>
      <c r="PV608" s="106"/>
      <c r="PW608" s="106"/>
      <c r="PX608" s="106"/>
      <c r="PY608" s="106"/>
      <c r="PZ608" s="106"/>
      <c r="QA608" s="106"/>
      <c r="QB608" s="106"/>
      <c r="QC608" s="106"/>
      <c r="QD608" s="106"/>
      <c r="QE608" s="106"/>
      <c r="QF608" s="106"/>
      <c r="QG608" s="106"/>
      <c r="QH608" s="106"/>
      <c r="QI608" s="106"/>
      <c r="QJ608" s="106"/>
      <c r="QK608" s="106"/>
      <c r="QL608" s="106"/>
      <c r="QM608" s="106"/>
      <c r="QN608" s="106"/>
      <c r="QO608" s="106"/>
      <c r="QP608" s="106"/>
      <c r="QQ608" s="106"/>
      <c r="QR608" s="106"/>
      <c r="QS608" s="106"/>
      <c r="QT608" s="106"/>
      <c r="QU608" s="106"/>
      <c r="QV608" s="106"/>
      <c r="QW608" s="106"/>
      <c r="QX608" s="106"/>
      <c r="QY608" s="106"/>
      <c r="QZ608" s="106"/>
      <c r="RA608" s="106"/>
      <c r="RB608" s="106"/>
      <c r="RC608" s="106"/>
      <c r="RD608" s="106"/>
      <c r="RE608" s="106"/>
      <c r="RF608" s="106"/>
      <c r="RG608" s="106"/>
      <c r="RH608" s="106"/>
      <c r="RI608" s="106"/>
      <c r="RJ608" s="106"/>
      <c r="RK608" s="106"/>
      <c r="RL608" s="106"/>
      <c r="RM608" s="106"/>
      <c r="RN608" s="106"/>
      <c r="RO608" s="106"/>
      <c r="RP608" s="106"/>
      <c r="RQ608" s="106"/>
      <c r="RR608" s="106"/>
    </row>
    <row r="609" spans="1:486" x14ac:dyDescent="0.3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14"/>
      <c r="Q609" s="114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06"/>
      <c r="EZ609" s="106"/>
      <c r="FA609" s="106"/>
      <c r="FB609" s="106"/>
      <c r="FC609" s="106"/>
      <c r="FD609" s="106"/>
      <c r="FE609" s="106"/>
      <c r="FF609" s="106"/>
      <c r="FG609" s="106"/>
      <c r="FH609" s="106"/>
      <c r="FI609" s="106"/>
      <c r="FJ609" s="106"/>
      <c r="FK609" s="106"/>
      <c r="FL609" s="106"/>
      <c r="FM609" s="106"/>
      <c r="FN609" s="106"/>
      <c r="FO609" s="106"/>
      <c r="FP609" s="106"/>
      <c r="FQ609" s="106"/>
      <c r="FR609" s="106"/>
      <c r="FS609" s="106"/>
      <c r="FT609" s="106"/>
      <c r="FU609" s="106"/>
      <c r="FV609" s="106"/>
      <c r="FW609" s="106"/>
      <c r="FX609" s="106"/>
      <c r="FY609" s="106"/>
      <c r="FZ609" s="106"/>
      <c r="GA609" s="106"/>
      <c r="GB609" s="106"/>
      <c r="GC609" s="106"/>
      <c r="GD609" s="106"/>
      <c r="GE609" s="106"/>
      <c r="GF609" s="106"/>
      <c r="GG609" s="106"/>
      <c r="GH609" s="106"/>
      <c r="GI609" s="106"/>
      <c r="GJ609" s="106"/>
      <c r="GK609" s="106"/>
      <c r="GL609" s="106"/>
      <c r="GM609" s="106"/>
      <c r="GN609" s="106"/>
      <c r="GO609" s="106"/>
      <c r="GP609" s="106"/>
      <c r="GQ609" s="106"/>
      <c r="GR609" s="106"/>
      <c r="GS609" s="106"/>
      <c r="GT609" s="106"/>
      <c r="GU609" s="106"/>
      <c r="GV609" s="106"/>
      <c r="GW609" s="106"/>
      <c r="GX609" s="106"/>
      <c r="GY609" s="106"/>
      <c r="GZ609" s="106"/>
      <c r="HA609" s="106"/>
      <c r="HB609" s="106"/>
      <c r="HC609" s="106"/>
      <c r="HD609" s="106"/>
      <c r="HE609" s="106"/>
      <c r="HF609" s="106"/>
      <c r="HG609" s="106"/>
      <c r="HH609" s="106"/>
      <c r="HI609" s="106"/>
      <c r="HJ609" s="106"/>
      <c r="HK609" s="106"/>
      <c r="HL609" s="106"/>
      <c r="HM609" s="106"/>
      <c r="HN609" s="106"/>
      <c r="HO609" s="106"/>
      <c r="HP609" s="106"/>
      <c r="HQ609" s="106"/>
      <c r="HR609" s="106"/>
      <c r="HS609" s="106"/>
      <c r="HT609" s="106"/>
      <c r="HU609" s="106"/>
      <c r="HV609" s="106"/>
      <c r="HW609" s="106"/>
      <c r="HX609" s="106"/>
      <c r="HY609" s="106"/>
      <c r="HZ609" s="106"/>
      <c r="IA609" s="106"/>
      <c r="IB609" s="106"/>
      <c r="IC609" s="106"/>
      <c r="ID609" s="106"/>
      <c r="IE609" s="106"/>
      <c r="IF609" s="106"/>
      <c r="IG609" s="106"/>
      <c r="IH609" s="106"/>
      <c r="II609" s="106"/>
      <c r="IJ609" s="106"/>
      <c r="IK609" s="106"/>
      <c r="IL609" s="106"/>
      <c r="IM609" s="106"/>
      <c r="IN609" s="106"/>
      <c r="IO609" s="106"/>
      <c r="IP609" s="106"/>
      <c r="IQ609" s="106"/>
      <c r="IR609" s="106"/>
      <c r="IS609" s="106"/>
      <c r="IT609" s="106"/>
      <c r="IU609" s="106"/>
      <c r="IV609" s="106"/>
      <c r="IW609" s="106"/>
      <c r="IX609" s="106"/>
      <c r="IY609" s="106"/>
      <c r="IZ609" s="106"/>
      <c r="JA609" s="106"/>
      <c r="JB609" s="106"/>
      <c r="JC609" s="106"/>
      <c r="JD609" s="106"/>
      <c r="JE609" s="106"/>
      <c r="JF609" s="106"/>
      <c r="JG609" s="106"/>
      <c r="JH609" s="106"/>
      <c r="JI609" s="106"/>
      <c r="JJ609" s="106"/>
      <c r="JK609" s="106"/>
      <c r="JL609" s="106"/>
      <c r="JM609" s="106"/>
      <c r="JN609" s="106"/>
      <c r="JO609" s="106"/>
      <c r="JP609" s="106"/>
      <c r="JQ609" s="106"/>
      <c r="JR609" s="106"/>
      <c r="JS609" s="106"/>
      <c r="JT609" s="106"/>
      <c r="JU609" s="106"/>
      <c r="JV609" s="106"/>
      <c r="JW609" s="106"/>
      <c r="JX609" s="106"/>
      <c r="JY609" s="106"/>
      <c r="JZ609" s="106"/>
      <c r="KA609" s="106"/>
      <c r="KB609" s="106"/>
      <c r="KC609" s="106"/>
      <c r="KD609" s="106"/>
      <c r="KE609" s="106"/>
      <c r="KF609" s="106"/>
      <c r="KG609" s="106"/>
      <c r="KH609" s="106"/>
      <c r="KI609" s="106"/>
      <c r="KJ609" s="106"/>
      <c r="KK609" s="106"/>
      <c r="KL609" s="106"/>
      <c r="KM609" s="106"/>
      <c r="KN609" s="106"/>
      <c r="KO609" s="106"/>
      <c r="KP609" s="106"/>
      <c r="KQ609" s="106"/>
      <c r="KR609" s="106"/>
      <c r="KS609" s="106"/>
      <c r="KT609" s="106"/>
      <c r="KU609" s="106"/>
      <c r="KV609" s="106"/>
      <c r="KW609" s="106"/>
      <c r="KX609" s="106"/>
      <c r="KY609" s="106"/>
      <c r="KZ609" s="106"/>
      <c r="LA609" s="106"/>
      <c r="LB609" s="106"/>
      <c r="LC609" s="106"/>
      <c r="LD609" s="106"/>
      <c r="LE609" s="106"/>
      <c r="LF609" s="106"/>
      <c r="LG609" s="106"/>
      <c r="LH609" s="106"/>
      <c r="LI609" s="106"/>
      <c r="LJ609" s="106"/>
      <c r="LK609" s="106"/>
      <c r="LL609" s="106"/>
      <c r="LM609" s="106"/>
      <c r="LN609" s="106"/>
      <c r="LO609" s="106"/>
      <c r="LP609" s="106"/>
      <c r="LQ609" s="106"/>
      <c r="LR609" s="106"/>
      <c r="LS609" s="106"/>
      <c r="LT609" s="106"/>
      <c r="LU609" s="106"/>
      <c r="LV609" s="106"/>
      <c r="LW609" s="106"/>
      <c r="LX609" s="106"/>
      <c r="LY609" s="106"/>
      <c r="LZ609" s="106"/>
      <c r="MA609" s="106"/>
      <c r="MB609" s="106"/>
      <c r="MC609" s="106"/>
      <c r="MD609" s="106"/>
      <c r="ME609" s="106"/>
      <c r="MF609" s="106"/>
      <c r="MG609" s="106"/>
      <c r="MH609" s="106"/>
      <c r="MI609" s="106"/>
      <c r="MJ609" s="106"/>
      <c r="MK609" s="106"/>
      <c r="ML609" s="106"/>
      <c r="MM609" s="106"/>
      <c r="MN609" s="106"/>
      <c r="MO609" s="106"/>
      <c r="MP609" s="106"/>
      <c r="MQ609" s="106"/>
      <c r="MR609" s="106"/>
      <c r="MS609" s="106"/>
      <c r="MT609" s="106"/>
      <c r="MU609" s="106"/>
      <c r="MV609" s="106"/>
      <c r="MW609" s="106"/>
      <c r="MX609" s="106"/>
      <c r="MY609" s="106"/>
      <c r="MZ609" s="106"/>
      <c r="NA609" s="106"/>
      <c r="NB609" s="106"/>
      <c r="NC609" s="106"/>
      <c r="ND609" s="106"/>
      <c r="NE609" s="106"/>
      <c r="NF609" s="106"/>
      <c r="NG609" s="106"/>
      <c r="NH609" s="106"/>
      <c r="NI609" s="106"/>
      <c r="NJ609" s="106"/>
      <c r="NK609" s="106"/>
      <c r="NL609" s="106"/>
      <c r="NM609" s="106"/>
      <c r="NN609" s="106"/>
      <c r="NO609" s="106"/>
      <c r="NP609" s="106"/>
      <c r="NQ609" s="106"/>
      <c r="NR609" s="106"/>
      <c r="NS609" s="106"/>
      <c r="NT609" s="106"/>
      <c r="NU609" s="106"/>
      <c r="NV609" s="106"/>
      <c r="NW609" s="106"/>
      <c r="NX609" s="106"/>
      <c r="NY609" s="106"/>
      <c r="NZ609" s="106"/>
      <c r="OA609" s="106"/>
      <c r="OB609" s="106"/>
      <c r="OC609" s="106"/>
      <c r="OD609" s="106"/>
      <c r="OE609" s="106"/>
      <c r="OF609" s="106"/>
      <c r="OG609" s="106"/>
      <c r="OH609" s="106"/>
      <c r="OI609" s="106"/>
      <c r="OJ609" s="106"/>
      <c r="OK609" s="106"/>
      <c r="OL609" s="106"/>
      <c r="OM609" s="106"/>
      <c r="ON609" s="106"/>
      <c r="OO609" s="106"/>
      <c r="OP609" s="106"/>
      <c r="OQ609" s="106"/>
      <c r="OR609" s="106"/>
      <c r="OS609" s="106"/>
      <c r="OT609" s="106"/>
      <c r="OU609" s="106"/>
      <c r="OV609" s="106"/>
      <c r="OW609" s="106"/>
      <c r="OX609" s="106"/>
      <c r="OY609" s="106"/>
      <c r="OZ609" s="106"/>
      <c r="PA609" s="106"/>
      <c r="PB609" s="106"/>
      <c r="PC609" s="106"/>
      <c r="PD609" s="106"/>
      <c r="PE609" s="106"/>
      <c r="PF609" s="106"/>
      <c r="PG609" s="106"/>
      <c r="PH609" s="106"/>
      <c r="PI609" s="106"/>
      <c r="PJ609" s="106"/>
      <c r="PK609" s="106"/>
      <c r="PL609" s="106"/>
      <c r="PM609" s="106"/>
      <c r="PN609" s="106"/>
      <c r="PO609" s="106"/>
      <c r="PP609" s="106"/>
      <c r="PQ609" s="106"/>
      <c r="PR609" s="106"/>
      <c r="PS609" s="106"/>
      <c r="PT609" s="106"/>
      <c r="PU609" s="106"/>
      <c r="PV609" s="106"/>
      <c r="PW609" s="106"/>
      <c r="PX609" s="106"/>
      <c r="PY609" s="106"/>
      <c r="PZ609" s="106"/>
      <c r="QA609" s="106"/>
      <c r="QB609" s="106"/>
      <c r="QC609" s="106"/>
      <c r="QD609" s="106"/>
      <c r="QE609" s="106"/>
      <c r="QF609" s="106"/>
      <c r="QG609" s="106"/>
      <c r="QH609" s="106"/>
      <c r="QI609" s="106"/>
      <c r="QJ609" s="106"/>
      <c r="QK609" s="106"/>
      <c r="QL609" s="106"/>
      <c r="QM609" s="106"/>
      <c r="QN609" s="106"/>
      <c r="QO609" s="106"/>
      <c r="QP609" s="106"/>
      <c r="QQ609" s="106"/>
      <c r="QR609" s="106"/>
      <c r="QS609" s="106"/>
      <c r="QT609" s="106"/>
      <c r="QU609" s="106"/>
      <c r="QV609" s="106"/>
      <c r="QW609" s="106"/>
      <c r="QX609" s="106"/>
      <c r="QY609" s="106"/>
      <c r="QZ609" s="106"/>
      <c r="RA609" s="106"/>
      <c r="RB609" s="106"/>
      <c r="RC609" s="106"/>
      <c r="RD609" s="106"/>
      <c r="RE609" s="106"/>
      <c r="RF609" s="106"/>
      <c r="RG609" s="106"/>
      <c r="RH609" s="106"/>
      <c r="RI609" s="106"/>
      <c r="RJ609" s="106"/>
      <c r="RK609" s="106"/>
      <c r="RL609" s="106"/>
      <c r="RM609" s="106"/>
      <c r="RN609" s="106"/>
      <c r="RO609" s="106"/>
      <c r="RP609" s="106"/>
      <c r="RQ609" s="106"/>
      <c r="RR609" s="106"/>
    </row>
    <row r="610" spans="1:486" x14ac:dyDescent="0.3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14"/>
      <c r="Q610" s="114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06"/>
      <c r="EZ610" s="106"/>
      <c r="FA610" s="106"/>
      <c r="FB610" s="106"/>
      <c r="FC610" s="106"/>
      <c r="FD610" s="106"/>
      <c r="FE610" s="106"/>
      <c r="FF610" s="106"/>
      <c r="FG610" s="106"/>
      <c r="FH610" s="106"/>
      <c r="FI610" s="106"/>
      <c r="FJ610" s="106"/>
      <c r="FK610" s="106"/>
      <c r="FL610" s="106"/>
      <c r="FM610" s="106"/>
      <c r="FN610" s="106"/>
      <c r="FO610" s="106"/>
      <c r="FP610" s="106"/>
      <c r="FQ610" s="106"/>
      <c r="FR610" s="106"/>
      <c r="FS610" s="106"/>
      <c r="FT610" s="106"/>
      <c r="FU610" s="106"/>
      <c r="FV610" s="106"/>
      <c r="FW610" s="106"/>
      <c r="FX610" s="106"/>
      <c r="FY610" s="106"/>
      <c r="FZ610" s="106"/>
      <c r="GA610" s="106"/>
      <c r="GB610" s="106"/>
      <c r="GC610" s="106"/>
      <c r="GD610" s="106"/>
      <c r="GE610" s="106"/>
      <c r="GF610" s="106"/>
      <c r="GG610" s="106"/>
      <c r="GH610" s="106"/>
      <c r="GI610" s="106"/>
      <c r="GJ610" s="106"/>
      <c r="GK610" s="106"/>
      <c r="GL610" s="106"/>
      <c r="GM610" s="106"/>
      <c r="GN610" s="106"/>
      <c r="GO610" s="106"/>
      <c r="GP610" s="106"/>
      <c r="GQ610" s="106"/>
      <c r="GR610" s="106"/>
      <c r="GS610" s="106"/>
      <c r="GT610" s="106"/>
      <c r="GU610" s="106"/>
      <c r="GV610" s="106"/>
      <c r="GW610" s="106"/>
      <c r="GX610" s="106"/>
      <c r="GY610" s="106"/>
      <c r="GZ610" s="106"/>
      <c r="HA610" s="106"/>
      <c r="HB610" s="106"/>
      <c r="HC610" s="106"/>
      <c r="HD610" s="106"/>
      <c r="HE610" s="106"/>
      <c r="HF610" s="106"/>
      <c r="HG610" s="106"/>
      <c r="HH610" s="106"/>
      <c r="HI610" s="106"/>
      <c r="HJ610" s="106"/>
      <c r="HK610" s="106"/>
      <c r="HL610" s="106"/>
      <c r="HM610" s="106"/>
      <c r="HN610" s="106"/>
      <c r="HO610" s="106"/>
      <c r="HP610" s="106"/>
      <c r="HQ610" s="106"/>
      <c r="HR610" s="106"/>
      <c r="HS610" s="106"/>
      <c r="HT610" s="106"/>
      <c r="HU610" s="106"/>
      <c r="HV610" s="106"/>
      <c r="HW610" s="106"/>
      <c r="HX610" s="106"/>
      <c r="HY610" s="106"/>
      <c r="HZ610" s="106"/>
      <c r="IA610" s="106"/>
      <c r="IB610" s="106"/>
      <c r="IC610" s="106"/>
      <c r="ID610" s="106"/>
      <c r="IE610" s="106"/>
      <c r="IF610" s="106"/>
      <c r="IG610" s="106"/>
      <c r="IH610" s="106"/>
      <c r="II610" s="106"/>
      <c r="IJ610" s="106"/>
      <c r="IK610" s="106"/>
      <c r="IL610" s="106"/>
      <c r="IM610" s="106"/>
      <c r="IN610" s="106"/>
      <c r="IO610" s="106"/>
      <c r="IP610" s="106"/>
      <c r="IQ610" s="106"/>
      <c r="IR610" s="106"/>
      <c r="IS610" s="106"/>
      <c r="IT610" s="106"/>
      <c r="IU610" s="106"/>
      <c r="IV610" s="106"/>
      <c r="IW610" s="106"/>
      <c r="IX610" s="106"/>
      <c r="IY610" s="106"/>
      <c r="IZ610" s="106"/>
      <c r="JA610" s="106"/>
      <c r="JB610" s="106"/>
      <c r="JC610" s="106"/>
      <c r="JD610" s="106"/>
      <c r="JE610" s="106"/>
      <c r="JF610" s="106"/>
      <c r="JG610" s="106"/>
      <c r="JH610" s="106"/>
      <c r="JI610" s="106"/>
      <c r="JJ610" s="106"/>
      <c r="JK610" s="106"/>
      <c r="JL610" s="106"/>
      <c r="JM610" s="106"/>
      <c r="JN610" s="106"/>
      <c r="JO610" s="106"/>
      <c r="JP610" s="106"/>
      <c r="JQ610" s="106"/>
      <c r="JR610" s="106"/>
      <c r="JS610" s="106"/>
      <c r="JT610" s="106"/>
      <c r="JU610" s="106"/>
      <c r="JV610" s="106"/>
      <c r="JW610" s="106"/>
      <c r="JX610" s="106"/>
      <c r="JY610" s="106"/>
      <c r="JZ610" s="106"/>
      <c r="KA610" s="106"/>
      <c r="KB610" s="106"/>
      <c r="KC610" s="106"/>
      <c r="KD610" s="106"/>
      <c r="KE610" s="106"/>
      <c r="KF610" s="106"/>
      <c r="KG610" s="106"/>
      <c r="KH610" s="106"/>
      <c r="KI610" s="106"/>
      <c r="KJ610" s="106"/>
      <c r="KK610" s="106"/>
      <c r="KL610" s="106"/>
      <c r="KM610" s="106"/>
      <c r="KN610" s="106"/>
      <c r="KO610" s="106"/>
      <c r="KP610" s="106"/>
      <c r="KQ610" s="106"/>
      <c r="KR610" s="106"/>
      <c r="KS610" s="106"/>
      <c r="KT610" s="106"/>
      <c r="KU610" s="106"/>
      <c r="KV610" s="106"/>
      <c r="KW610" s="106"/>
      <c r="KX610" s="106"/>
      <c r="KY610" s="106"/>
      <c r="KZ610" s="106"/>
      <c r="LA610" s="106"/>
      <c r="LB610" s="106"/>
      <c r="LC610" s="106"/>
      <c r="LD610" s="106"/>
      <c r="LE610" s="106"/>
      <c r="LF610" s="106"/>
      <c r="LG610" s="106"/>
      <c r="LH610" s="106"/>
      <c r="LI610" s="106"/>
      <c r="LJ610" s="106"/>
      <c r="LK610" s="106"/>
      <c r="LL610" s="106"/>
      <c r="LM610" s="106"/>
      <c r="LN610" s="106"/>
      <c r="LO610" s="106"/>
      <c r="LP610" s="106"/>
      <c r="LQ610" s="106"/>
      <c r="LR610" s="106"/>
      <c r="LS610" s="106"/>
      <c r="LT610" s="106"/>
      <c r="LU610" s="106"/>
      <c r="LV610" s="106"/>
      <c r="LW610" s="106"/>
      <c r="LX610" s="106"/>
      <c r="LY610" s="106"/>
      <c r="LZ610" s="106"/>
      <c r="MA610" s="106"/>
      <c r="MB610" s="106"/>
      <c r="MC610" s="106"/>
      <c r="MD610" s="106"/>
      <c r="ME610" s="106"/>
      <c r="MF610" s="106"/>
      <c r="MG610" s="106"/>
      <c r="MH610" s="106"/>
      <c r="MI610" s="106"/>
      <c r="MJ610" s="106"/>
      <c r="MK610" s="106"/>
      <c r="ML610" s="106"/>
      <c r="MM610" s="106"/>
      <c r="MN610" s="106"/>
      <c r="MO610" s="106"/>
      <c r="MP610" s="106"/>
      <c r="MQ610" s="106"/>
      <c r="MR610" s="106"/>
      <c r="MS610" s="106"/>
      <c r="MT610" s="106"/>
      <c r="MU610" s="106"/>
      <c r="MV610" s="106"/>
      <c r="MW610" s="106"/>
      <c r="MX610" s="106"/>
      <c r="MY610" s="106"/>
      <c r="MZ610" s="106"/>
      <c r="NA610" s="106"/>
      <c r="NB610" s="106"/>
      <c r="NC610" s="106"/>
      <c r="ND610" s="106"/>
      <c r="NE610" s="106"/>
      <c r="NF610" s="106"/>
      <c r="NG610" s="106"/>
      <c r="NH610" s="106"/>
      <c r="NI610" s="106"/>
      <c r="NJ610" s="106"/>
      <c r="NK610" s="106"/>
      <c r="NL610" s="106"/>
      <c r="NM610" s="106"/>
      <c r="NN610" s="106"/>
      <c r="NO610" s="106"/>
      <c r="NP610" s="106"/>
      <c r="NQ610" s="106"/>
      <c r="NR610" s="106"/>
      <c r="NS610" s="106"/>
      <c r="NT610" s="106"/>
      <c r="NU610" s="106"/>
      <c r="NV610" s="106"/>
      <c r="NW610" s="106"/>
      <c r="NX610" s="106"/>
      <c r="NY610" s="106"/>
      <c r="NZ610" s="106"/>
      <c r="OA610" s="106"/>
      <c r="OB610" s="106"/>
      <c r="OC610" s="106"/>
      <c r="OD610" s="106"/>
      <c r="OE610" s="106"/>
      <c r="OF610" s="106"/>
      <c r="OG610" s="106"/>
      <c r="OH610" s="106"/>
      <c r="OI610" s="106"/>
      <c r="OJ610" s="106"/>
      <c r="OK610" s="106"/>
      <c r="OL610" s="106"/>
      <c r="OM610" s="106"/>
      <c r="ON610" s="106"/>
      <c r="OO610" s="106"/>
      <c r="OP610" s="106"/>
      <c r="OQ610" s="106"/>
      <c r="OR610" s="106"/>
      <c r="OS610" s="106"/>
      <c r="OT610" s="106"/>
      <c r="OU610" s="106"/>
      <c r="OV610" s="106"/>
      <c r="OW610" s="106"/>
      <c r="OX610" s="106"/>
      <c r="OY610" s="106"/>
      <c r="OZ610" s="106"/>
      <c r="PA610" s="106"/>
      <c r="PB610" s="106"/>
      <c r="PC610" s="106"/>
      <c r="PD610" s="106"/>
      <c r="PE610" s="106"/>
      <c r="PF610" s="106"/>
      <c r="PG610" s="106"/>
      <c r="PH610" s="106"/>
      <c r="PI610" s="106"/>
      <c r="PJ610" s="106"/>
      <c r="PK610" s="106"/>
      <c r="PL610" s="106"/>
      <c r="PM610" s="106"/>
      <c r="PN610" s="106"/>
      <c r="PO610" s="106"/>
      <c r="PP610" s="106"/>
      <c r="PQ610" s="106"/>
      <c r="PR610" s="106"/>
      <c r="PS610" s="106"/>
      <c r="PT610" s="106"/>
      <c r="PU610" s="106"/>
      <c r="PV610" s="106"/>
      <c r="PW610" s="106"/>
      <c r="PX610" s="106"/>
      <c r="PY610" s="106"/>
      <c r="PZ610" s="106"/>
      <c r="QA610" s="106"/>
      <c r="QB610" s="106"/>
      <c r="QC610" s="106"/>
      <c r="QD610" s="106"/>
      <c r="QE610" s="106"/>
      <c r="QF610" s="106"/>
      <c r="QG610" s="106"/>
      <c r="QH610" s="106"/>
      <c r="QI610" s="106"/>
      <c r="QJ610" s="106"/>
      <c r="QK610" s="106"/>
      <c r="QL610" s="106"/>
      <c r="QM610" s="106"/>
      <c r="QN610" s="106"/>
      <c r="QO610" s="106"/>
      <c r="QP610" s="106"/>
      <c r="QQ610" s="106"/>
      <c r="QR610" s="106"/>
      <c r="QS610" s="106"/>
      <c r="QT610" s="106"/>
      <c r="QU610" s="106"/>
      <c r="QV610" s="106"/>
      <c r="QW610" s="106"/>
      <c r="QX610" s="106"/>
      <c r="QY610" s="106"/>
      <c r="QZ610" s="106"/>
      <c r="RA610" s="106"/>
      <c r="RB610" s="106"/>
      <c r="RC610" s="106"/>
      <c r="RD610" s="106"/>
      <c r="RE610" s="106"/>
      <c r="RF610" s="106"/>
      <c r="RG610" s="106"/>
      <c r="RH610" s="106"/>
      <c r="RI610" s="106"/>
      <c r="RJ610" s="106"/>
      <c r="RK610" s="106"/>
      <c r="RL610" s="106"/>
      <c r="RM610" s="106"/>
      <c r="RN610" s="106"/>
      <c r="RO610" s="106"/>
      <c r="RP610" s="106"/>
      <c r="RQ610" s="106"/>
      <c r="RR610" s="106"/>
    </row>
    <row r="611" spans="1:486" x14ac:dyDescent="0.3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14"/>
      <c r="Q611" s="114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06"/>
      <c r="EZ611" s="106"/>
      <c r="FA611" s="106"/>
      <c r="FB611" s="106"/>
      <c r="FC611" s="106"/>
      <c r="FD611" s="106"/>
      <c r="FE611" s="106"/>
      <c r="FF611" s="106"/>
      <c r="FG611" s="106"/>
      <c r="FH611" s="106"/>
      <c r="FI611" s="106"/>
      <c r="FJ611" s="106"/>
      <c r="FK611" s="106"/>
      <c r="FL611" s="106"/>
      <c r="FM611" s="106"/>
      <c r="FN611" s="106"/>
      <c r="FO611" s="106"/>
      <c r="FP611" s="106"/>
      <c r="FQ611" s="106"/>
      <c r="FR611" s="106"/>
      <c r="FS611" s="106"/>
      <c r="FT611" s="106"/>
      <c r="FU611" s="106"/>
      <c r="FV611" s="106"/>
      <c r="FW611" s="106"/>
      <c r="FX611" s="106"/>
      <c r="FY611" s="106"/>
      <c r="FZ611" s="106"/>
      <c r="GA611" s="106"/>
      <c r="GB611" s="106"/>
      <c r="GC611" s="106"/>
      <c r="GD611" s="106"/>
      <c r="GE611" s="106"/>
      <c r="GF611" s="106"/>
      <c r="GG611" s="106"/>
      <c r="GH611" s="106"/>
      <c r="GI611" s="106"/>
      <c r="GJ611" s="106"/>
      <c r="GK611" s="106"/>
      <c r="GL611" s="106"/>
      <c r="GM611" s="106"/>
      <c r="GN611" s="106"/>
      <c r="GO611" s="106"/>
      <c r="GP611" s="106"/>
      <c r="GQ611" s="106"/>
      <c r="GR611" s="106"/>
      <c r="GS611" s="106"/>
      <c r="GT611" s="106"/>
      <c r="GU611" s="106"/>
      <c r="GV611" s="106"/>
      <c r="GW611" s="106"/>
      <c r="GX611" s="106"/>
      <c r="GY611" s="106"/>
      <c r="GZ611" s="106"/>
      <c r="HA611" s="106"/>
      <c r="HB611" s="106"/>
      <c r="HC611" s="106"/>
      <c r="HD611" s="106"/>
      <c r="HE611" s="106"/>
      <c r="HF611" s="106"/>
      <c r="HG611" s="106"/>
      <c r="HH611" s="106"/>
      <c r="HI611" s="106"/>
      <c r="HJ611" s="106"/>
      <c r="HK611" s="106"/>
      <c r="HL611" s="106"/>
      <c r="HM611" s="106"/>
      <c r="HN611" s="106"/>
      <c r="HO611" s="106"/>
      <c r="HP611" s="106"/>
      <c r="HQ611" s="106"/>
      <c r="HR611" s="106"/>
      <c r="HS611" s="106"/>
      <c r="HT611" s="106"/>
      <c r="HU611" s="106"/>
      <c r="HV611" s="106"/>
      <c r="HW611" s="106"/>
      <c r="HX611" s="106"/>
      <c r="HY611" s="106"/>
      <c r="HZ611" s="106"/>
      <c r="IA611" s="106"/>
      <c r="IB611" s="106"/>
      <c r="IC611" s="106"/>
      <c r="ID611" s="106"/>
      <c r="IE611" s="106"/>
      <c r="IF611" s="106"/>
      <c r="IG611" s="106"/>
      <c r="IH611" s="106"/>
      <c r="II611" s="106"/>
      <c r="IJ611" s="106"/>
      <c r="IK611" s="106"/>
      <c r="IL611" s="106"/>
      <c r="IM611" s="106"/>
      <c r="IN611" s="106"/>
      <c r="IO611" s="106"/>
      <c r="IP611" s="106"/>
      <c r="IQ611" s="106"/>
      <c r="IR611" s="106"/>
      <c r="IS611" s="106"/>
      <c r="IT611" s="106"/>
      <c r="IU611" s="106"/>
      <c r="IV611" s="106"/>
      <c r="IW611" s="106"/>
      <c r="IX611" s="106"/>
      <c r="IY611" s="106"/>
      <c r="IZ611" s="106"/>
      <c r="JA611" s="106"/>
      <c r="JB611" s="106"/>
      <c r="JC611" s="106"/>
      <c r="JD611" s="106"/>
      <c r="JE611" s="106"/>
      <c r="JF611" s="106"/>
      <c r="JG611" s="106"/>
      <c r="JH611" s="106"/>
      <c r="JI611" s="106"/>
      <c r="JJ611" s="106"/>
      <c r="JK611" s="106"/>
      <c r="JL611" s="106"/>
      <c r="JM611" s="106"/>
      <c r="JN611" s="106"/>
      <c r="JO611" s="106"/>
      <c r="JP611" s="106"/>
      <c r="JQ611" s="106"/>
      <c r="JR611" s="106"/>
      <c r="JS611" s="106"/>
      <c r="JT611" s="106"/>
      <c r="JU611" s="106"/>
      <c r="JV611" s="106"/>
      <c r="JW611" s="106"/>
      <c r="JX611" s="106"/>
      <c r="JY611" s="106"/>
      <c r="JZ611" s="106"/>
      <c r="KA611" s="106"/>
      <c r="KB611" s="106"/>
      <c r="KC611" s="106"/>
      <c r="KD611" s="106"/>
      <c r="KE611" s="106"/>
      <c r="KF611" s="106"/>
      <c r="KG611" s="106"/>
      <c r="KH611" s="106"/>
      <c r="KI611" s="106"/>
      <c r="KJ611" s="106"/>
      <c r="KK611" s="106"/>
      <c r="KL611" s="106"/>
      <c r="KM611" s="106"/>
      <c r="KN611" s="106"/>
      <c r="KO611" s="106"/>
      <c r="KP611" s="106"/>
      <c r="KQ611" s="106"/>
      <c r="KR611" s="106"/>
      <c r="KS611" s="106"/>
      <c r="KT611" s="106"/>
      <c r="KU611" s="106"/>
      <c r="KV611" s="106"/>
      <c r="KW611" s="106"/>
      <c r="KX611" s="106"/>
      <c r="KY611" s="106"/>
      <c r="KZ611" s="106"/>
      <c r="LA611" s="106"/>
      <c r="LB611" s="106"/>
      <c r="LC611" s="106"/>
      <c r="LD611" s="106"/>
      <c r="LE611" s="106"/>
      <c r="LF611" s="106"/>
      <c r="LG611" s="106"/>
      <c r="LH611" s="106"/>
      <c r="LI611" s="106"/>
      <c r="LJ611" s="106"/>
      <c r="LK611" s="106"/>
      <c r="LL611" s="106"/>
      <c r="LM611" s="106"/>
      <c r="LN611" s="106"/>
      <c r="LO611" s="106"/>
      <c r="LP611" s="106"/>
      <c r="LQ611" s="106"/>
      <c r="LR611" s="106"/>
      <c r="LS611" s="106"/>
      <c r="LT611" s="106"/>
      <c r="LU611" s="106"/>
      <c r="LV611" s="106"/>
      <c r="LW611" s="106"/>
      <c r="LX611" s="106"/>
      <c r="LY611" s="106"/>
      <c r="LZ611" s="106"/>
      <c r="MA611" s="106"/>
      <c r="MB611" s="106"/>
      <c r="MC611" s="106"/>
      <c r="MD611" s="106"/>
      <c r="ME611" s="106"/>
      <c r="MF611" s="106"/>
      <c r="MG611" s="106"/>
      <c r="MH611" s="106"/>
      <c r="MI611" s="106"/>
      <c r="MJ611" s="106"/>
      <c r="MK611" s="106"/>
      <c r="ML611" s="106"/>
      <c r="MM611" s="106"/>
      <c r="MN611" s="106"/>
      <c r="MO611" s="106"/>
      <c r="MP611" s="106"/>
      <c r="MQ611" s="106"/>
      <c r="MR611" s="106"/>
      <c r="MS611" s="106"/>
      <c r="MT611" s="106"/>
      <c r="MU611" s="106"/>
      <c r="MV611" s="106"/>
      <c r="MW611" s="106"/>
      <c r="MX611" s="106"/>
      <c r="MY611" s="106"/>
      <c r="MZ611" s="106"/>
      <c r="NA611" s="106"/>
      <c r="NB611" s="106"/>
      <c r="NC611" s="106"/>
      <c r="ND611" s="106"/>
      <c r="NE611" s="106"/>
      <c r="NF611" s="106"/>
      <c r="NG611" s="106"/>
      <c r="NH611" s="106"/>
      <c r="NI611" s="106"/>
      <c r="NJ611" s="106"/>
      <c r="NK611" s="106"/>
      <c r="NL611" s="106"/>
      <c r="NM611" s="106"/>
      <c r="NN611" s="106"/>
      <c r="NO611" s="106"/>
      <c r="NP611" s="106"/>
      <c r="NQ611" s="106"/>
      <c r="NR611" s="106"/>
      <c r="NS611" s="106"/>
      <c r="NT611" s="106"/>
      <c r="NU611" s="106"/>
      <c r="NV611" s="106"/>
      <c r="NW611" s="106"/>
      <c r="NX611" s="106"/>
      <c r="NY611" s="106"/>
      <c r="NZ611" s="106"/>
      <c r="OA611" s="106"/>
      <c r="OB611" s="106"/>
      <c r="OC611" s="106"/>
      <c r="OD611" s="106"/>
      <c r="OE611" s="106"/>
      <c r="OF611" s="106"/>
      <c r="OG611" s="106"/>
      <c r="OH611" s="106"/>
      <c r="OI611" s="106"/>
      <c r="OJ611" s="106"/>
      <c r="OK611" s="106"/>
      <c r="OL611" s="106"/>
      <c r="OM611" s="106"/>
      <c r="ON611" s="106"/>
      <c r="OO611" s="106"/>
      <c r="OP611" s="106"/>
      <c r="OQ611" s="106"/>
      <c r="OR611" s="106"/>
      <c r="OS611" s="106"/>
      <c r="OT611" s="106"/>
      <c r="OU611" s="106"/>
      <c r="OV611" s="106"/>
      <c r="OW611" s="106"/>
      <c r="OX611" s="106"/>
      <c r="OY611" s="106"/>
      <c r="OZ611" s="106"/>
      <c r="PA611" s="106"/>
      <c r="PB611" s="106"/>
      <c r="PC611" s="106"/>
      <c r="PD611" s="106"/>
      <c r="PE611" s="106"/>
      <c r="PF611" s="106"/>
      <c r="PG611" s="106"/>
      <c r="PH611" s="106"/>
      <c r="PI611" s="106"/>
      <c r="PJ611" s="106"/>
      <c r="PK611" s="106"/>
      <c r="PL611" s="106"/>
      <c r="PM611" s="106"/>
      <c r="PN611" s="106"/>
      <c r="PO611" s="106"/>
      <c r="PP611" s="106"/>
      <c r="PQ611" s="106"/>
      <c r="PR611" s="106"/>
      <c r="PS611" s="106"/>
      <c r="PT611" s="106"/>
      <c r="PU611" s="106"/>
      <c r="PV611" s="106"/>
      <c r="PW611" s="106"/>
      <c r="PX611" s="106"/>
      <c r="PY611" s="106"/>
      <c r="PZ611" s="106"/>
      <c r="QA611" s="106"/>
      <c r="QB611" s="106"/>
      <c r="QC611" s="106"/>
      <c r="QD611" s="106"/>
      <c r="QE611" s="106"/>
      <c r="QF611" s="106"/>
      <c r="QG611" s="106"/>
      <c r="QH611" s="106"/>
      <c r="QI611" s="106"/>
      <c r="QJ611" s="106"/>
      <c r="QK611" s="106"/>
      <c r="QL611" s="106"/>
      <c r="QM611" s="106"/>
      <c r="QN611" s="106"/>
      <c r="QO611" s="106"/>
      <c r="QP611" s="106"/>
      <c r="QQ611" s="106"/>
      <c r="QR611" s="106"/>
      <c r="QS611" s="106"/>
      <c r="QT611" s="106"/>
      <c r="QU611" s="106"/>
      <c r="QV611" s="106"/>
      <c r="QW611" s="106"/>
      <c r="QX611" s="106"/>
      <c r="QY611" s="106"/>
      <c r="QZ611" s="106"/>
      <c r="RA611" s="106"/>
      <c r="RB611" s="106"/>
      <c r="RC611" s="106"/>
      <c r="RD611" s="106"/>
      <c r="RE611" s="106"/>
      <c r="RF611" s="106"/>
      <c r="RG611" s="106"/>
      <c r="RH611" s="106"/>
      <c r="RI611" s="106"/>
      <c r="RJ611" s="106"/>
      <c r="RK611" s="106"/>
      <c r="RL611" s="106"/>
      <c r="RM611" s="106"/>
      <c r="RN611" s="106"/>
      <c r="RO611" s="106"/>
      <c r="RP611" s="106"/>
      <c r="RQ611" s="106"/>
      <c r="RR611" s="106"/>
    </row>
    <row r="612" spans="1:486" x14ac:dyDescent="0.3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14"/>
      <c r="Q612" s="114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06"/>
      <c r="EZ612" s="106"/>
      <c r="FA612" s="106"/>
      <c r="FB612" s="106"/>
      <c r="FC612" s="106"/>
      <c r="FD612" s="106"/>
      <c r="FE612" s="106"/>
      <c r="FF612" s="106"/>
      <c r="FG612" s="106"/>
      <c r="FH612" s="106"/>
      <c r="FI612" s="106"/>
      <c r="FJ612" s="106"/>
      <c r="FK612" s="106"/>
      <c r="FL612" s="106"/>
      <c r="FM612" s="106"/>
      <c r="FN612" s="106"/>
      <c r="FO612" s="106"/>
      <c r="FP612" s="106"/>
      <c r="FQ612" s="106"/>
      <c r="FR612" s="106"/>
      <c r="FS612" s="106"/>
      <c r="FT612" s="106"/>
      <c r="FU612" s="106"/>
      <c r="FV612" s="106"/>
      <c r="FW612" s="106"/>
      <c r="FX612" s="106"/>
      <c r="FY612" s="106"/>
      <c r="FZ612" s="106"/>
      <c r="GA612" s="106"/>
      <c r="GB612" s="106"/>
      <c r="GC612" s="106"/>
      <c r="GD612" s="106"/>
      <c r="GE612" s="106"/>
      <c r="GF612" s="106"/>
      <c r="GG612" s="106"/>
      <c r="GH612" s="106"/>
      <c r="GI612" s="106"/>
      <c r="GJ612" s="106"/>
      <c r="GK612" s="106"/>
      <c r="GL612" s="106"/>
      <c r="GM612" s="106"/>
      <c r="GN612" s="106"/>
      <c r="GO612" s="106"/>
      <c r="GP612" s="106"/>
      <c r="GQ612" s="106"/>
      <c r="GR612" s="106"/>
      <c r="GS612" s="106"/>
      <c r="GT612" s="106"/>
      <c r="GU612" s="106"/>
      <c r="GV612" s="106"/>
      <c r="GW612" s="106"/>
      <c r="GX612" s="106"/>
      <c r="GY612" s="106"/>
      <c r="GZ612" s="106"/>
      <c r="HA612" s="106"/>
      <c r="HB612" s="106"/>
      <c r="HC612" s="106"/>
      <c r="HD612" s="106"/>
      <c r="HE612" s="106"/>
      <c r="HF612" s="106"/>
      <c r="HG612" s="106"/>
      <c r="HH612" s="106"/>
      <c r="HI612" s="106"/>
      <c r="HJ612" s="106"/>
      <c r="HK612" s="106"/>
      <c r="HL612" s="106"/>
      <c r="HM612" s="106"/>
      <c r="HN612" s="106"/>
      <c r="HO612" s="106"/>
      <c r="HP612" s="106"/>
      <c r="HQ612" s="106"/>
      <c r="HR612" s="106"/>
      <c r="HS612" s="106"/>
      <c r="HT612" s="106"/>
      <c r="HU612" s="106"/>
      <c r="HV612" s="106"/>
      <c r="HW612" s="106"/>
      <c r="HX612" s="106"/>
      <c r="HY612" s="106"/>
      <c r="HZ612" s="106"/>
      <c r="IA612" s="106"/>
      <c r="IB612" s="106"/>
      <c r="IC612" s="106"/>
      <c r="ID612" s="106"/>
      <c r="IE612" s="106"/>
      <c r="IF612" s="106"/>
      <c r="IG612" s="106"/>
      <c r="IH612" s="106"/>
      <c r="II612" s="106"/>
      <c r="IJ612" s="106"/>
      <c r="IK612" s="106"/>
      <c r="IL612" s="106"/>
      <c r="IM612" s="106"/>
      <c r="IN612" s="106"/>
      <c r="IO612" s="106"/>
      <c r="IP612" s="106"/>
      <c r="IQ612" s="106"/>
      <c r="IR612" s="106"/>
      <c r="IS612" s="106"/>
      <c r="IT612" s="106"/>
      <c r="IU612" s="106"/>
      <c r="IV612" s="106"/>
      <c r="IW612" s="106"/>
      <c r="IX612" s="106"/>
      <c r="IY612" s="106"/>
      <c r="IZ612" s="106"/>
      <c r="JA612" s="106"/>
      <c r="JB612" s="106"/>
      <c r="JC612" s="106"/>
      <c r="JD612" s="106"/>
      <c r="JE612" s="106"/>
      <c r="JF612" s="106"/>
      <c r="JG612" s="106"/>
      <c r="JH612" s="106"/>
      <c r="JI612" s="106"/>
      <c r="JJ612" s="106"/>
      <c r="JK612" s="106"/>
      <c r="JL612" s="106"/>
      <c r="JM612" s="106"/>
      <c r="JN612" s="106"/>
      <c r="JO612" s="106"/>
      <c r="JP612" s="106"/>
      <c r="JQ612" s="106"/>
      <c r="JR612" s="106"/>
      <c r="JS612" s="106"/>
      <c r="JT612" s="106"/>
      <c r="JU612" s="106"/>
      <c r="JV612" s="106"/>
      <c r="JW612" s="106"/>
      <c r="JX612" s="106"/>
      <c r="JY612" s="106"/>
      <c r="JZ612" s="106"/>
      <c r="KA612" s="106"/>
      <c r="KB612" s="106"/>
      <c r="KC612" s="106"/>
      <c r="KD612" s="106"/>
      <c r="KE612" s="106"/>
      <c r="KF612" s="106"/>
      <c r="KG612" s="106"/>
      <c r="KH612" s="106"/>
      <c r="KI612" s="106"/>
      <c r="KJ612" s="106"/>
      <c r="KK612" s="106"/>
      <c r="KL612" s="106"/>
      <c r="KM612" s="106"/>
      <c r="KN612" s="106"/>
      <c r="KO612" s="106"/>
      <c r="KP612" s="106"/>
      <c r="KQ612" s="106"/>
      <c r="KR612" s="106"/>
      <c r="KS612" s="106"/>
      <c r="KT612" s="106"/>
      <c r="KU612" s="106"/>
      <c r="KV612" s="106"/>
      <c r="KW612" s="106"/>
      <c r="KX612" s="106"/>
      <c r="KY612" s="106"/>
      <c r="KZ612" s="106"/>
      <c r="LA612" s="106"/>
      <c r="LB612" s="106"/>
      <c r="LC612" s="106"/>
      <c r="LD612" s="106"/>
      <c r="LE612" s="106"/>
      <c r="LF612" s="106"/>
      <c r="LG612" s="106"/>
      <c r="LH612" s="106"/>
      <c r="LI612" s="106"/>
      <c r="LJ612" s="106"/>
      <c r="LK612" s="106"/>
      <c r="LL612" s="106"/>
      <c r="LM612" s="106"/>
      <c r="LN612" s="106"/>
      <c r="LO612" s="106"/>
      <c r="LP612" s="106"/>
      <c r="LQ612" s="106"/>
      <c r="LR612" s="106"/>
      <c r="LS612" s="106"/>
      <c r="LT612" s="106"/>
      <c r="LU612" s="106"/>
      <c r="LV612" s="106"/>
      <c r="LW612" s="106"/>
      <c r="LX612" s="106"/>
      <c r="LY612" s="106"/>
      <c r="LZ612" s="106"/>
      <c r="MA612" s="106"/>
      <c r="MB612" s="106"/>
      <c r="MC612" s="106"/>
      <c r="MD612" s="106"/>
      <c r="ME612" s="106"/>
      <c r="MF612" s="106"/>
      <c r="MG612" s="106"/>
      <c r="MH612" s="106"/>
      <c r="MI612" s="106"/>
      <c r="MJ612" s="106"/>
      <c r="MK612" s="106"/>
      <c r="ML612" s="106"/>
      <c r="MM612" s="106"/>
      <c r="MN612" s="106"/>
      <c r="MO612" s="106"/>
      <c r="MP612" s="106"/>
      <c r="MQ612" s="106"/>
      <c r="MR612" s="106"/>
      <c r="MS612" s="106"/>
      <c r="MT612" s="106"/>
      <c r="MU612" s="106"/>
      <c r="MV612" s="106"/>
      <c r="MW612" s="106"/>
      <c r="MX612" s="106"/>
      <c r="MY612" s="106"/>
      <c r="MZ612" s="106"/>
      <c r="NA612" s="106"/>
      <c r="NB612" s="106"/>
      <c r="NC612" s="106"/>
      <c r="ND612" s="106"/>
      <c r="NE612" s="106"/>
      <c r="NF612" s="106"/>
      <c r="NG612" s="106"/>
      <c r="NH612" s="106"/>
      <c r="NI612" s="106"/>
      <c r="NJ612" s="106"/>
      <c r="NK612" s="106"/>
      <c r="NL612" s="106"/>
      <c r="NM612" s="106"/>
      <c r="NN612" s="106"/>
      <c r="NO612" s="106"/>
      <c r="NP612" s="106"/>
      <c r="NQ612" s="106"/>
      <c r="NR612" s="106"/>
      <c r="NS612" s="106"/>
      <c r="NT612" s="106"/>
      <c r="NU612" s="106"/>
      <c r="NV612" s="106"/>
      <c r="NW612" s="106"/>
      <c r="NX612" s="106"/>
      <c r="NY612" s="106"/>
      <c r="NZ612" s="106"/>
      <c r="OA612" s="106"/>
      <c r="OB612" s="106"/>
      <c r="OC612" s="106"/>
      <c r="OD612" s="106"/>
      <c r="OE612" s="106"/>
      <c r="OF612" s="106"/>
      <c r="OG612" s="106"/>
      <c r="OH612" s="106"/>
      <c r="OI612" s="106"/>
      <c r="OJ612" s="106"/>
      <c r="OK612" s="106"/>
      <c r="OL612" s="106"/>
      <c r="OM612" s="106"/>
      <c r="ON612" s="106"/>
      <c r="OO612" s="106"/>
      <c r="OP612" s="106"/>
      <c r="OQ612" s="106"/>
      <c r="OR612" s="106"/>
      <c r="OS612" s="106"/>
      <c r="OT612" s="106"/>
      <c r="OU612" s="106"/>
      <c r="OV612" s="106"/>
      <c r="OW612" s="106"/>
      <c r="OX612" s="106"/>
      <c r="OY612" s="106"/>
      <c r="OZ612" s="106"/>
      <c r="PA612" s="106"/>
      <c r="PB612" s="106"/>
      <c r="PC612" s="106"/>
      <c r="PD612" s="106"/>
      <c r="PE612" s="106"/>
      <c r="PF612" s="106"/>
      <c r="PG612" s="106"/>
      <c r="PH612" s="106"/>
      <c r="PI612" s="106"/>
      <c r="PJ612" s="106"/>
      <c r="PK612" s="106"/>
      <c r="PL612" s="106"/>
      <c r="PM612" s="106"/>
      <c r="PN612" s="106"/>
      <c r="PO612" s="106"/>
      <c r="PP612" s="106"/>
      <c r="PQ612" s="106"/>
      <c r="PR612" s="106"/>
      <c r="PS612" s="106"/>
      <c r="PT612" s="106"/>
      <c r="PU612" s="106"/>
      <c r="PV612" s="106"/>
      <c r="PW612" s="106"/>
      <c r="PX612" s="106"/>
      <c r="PY612" s="106"/>
      <c r="PZ612" s="106"/>
      <c r="QA612" s="106"/>
      <c r="QB612" s="106"/>
      <c r="QC612" s="106"/>
      <c r="QD612" s="106"/>
      <c r="QE612" s="106"/>
      <c r="QF612" s="106"/>
      <c r="QG612" s="106"/>
      <c r="QH612" s="106"/>
      <c r="QI612" s="106"/>
      <c r="QJ612" s="106"/>
      <c r="QK612" s="106"/>
      <c r="QL612" s="106"/>
      <c r="QM612" s="106"/>
      <c r="QN612" s="106"/>
      <c r="QO612" s="106"/>
      <c r="QP612" s="106"/>
      <c r="QQ612" s="106"/>
      <c r="QR612" s="106"/>
      <c r="QS612" s="106"/>
      <c r="QT612" s="106"/>
      <c r="QU612" s="106"/>
      <c r="QV612" s="106"/>
      <c r="QW612" s="106"/>
      <c r="QX612" s="106"/>
      <c r="QY612" s="106"/>
      <c r="QZ612" s="106"/>
      <c r="RA612" s="106"/>
      <c r="RB612" s="106"/>
      <c r="RC612" s="106"/>
      <c r="RD612" s="106"/>
      <c r="RE612" s="106"/>
      <c r="RF612" s="106"/>
      <c r="RG612" s="106"/>
      <c r="RH612" s="106"/>
      <c r="RI612" s="106"/>
      <c r="RJ612" s="106"/>
      <c r="RK612" s="106"/>
      <c r="RL612" s="106"/>
      <c r="RM612" s="106"/>
      <c r="RN612" s="106"/>
      <c r="RO612" s="106"/>
      <c r="RP612" s="106"/>
      <c r="RQ612" s="106"/>
      <c r="RR612" s="106"/>
    </row>
    <row r="613" spans="1:486" x14ac:dyDescent="0.3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14"/>
      <c r="Q613" s="114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06"/>
      <c r="EZ613" s="106"/>
      <c r="FA613" s="106"/>
      <c r="FB613" s="106"/>
      <c r="FC613" s="106"/>
      <c r="FD613" s="106"/>
      <c r="FE613" s="106"/>
      <c r="FF613" s="106"/>
      <c r="FG613" s="106"/>
      <c r="FH613" s="106"/>
      <c r="FI613" s="106"/>
      <c r="FJ613" s="106"/>
      <c r="FK613" s="106"/>
      <c r="FL613" s="106"/>
      <c r="FM613" s="106"/>
      <c r="FN613" s="106"/>
      <c r="FO613" s="106"/>
      <c r="FP613" s="106"/>
      <c r="FQ613" s="106"/>
      <c r="FR613" s="106"/>
      <c r="FS613" s="106"/>
      <c r="FT613" s="106"/>
      <c r="FU613" s="106"/>
      <c r="FV613" s="106"/>
      <c r="FW613" s="106"/>
      <c r="FX613" s="106"/>
      <c r="FY613" s="106"/>
      <c r="FZ613" s="106"/>
      <c r="GA613" s="106"/>
      <c r="GB613" s="106"/>
      <c r="GC613" s="106"/>
      <c r="GD613" s="106"/>
      <c r="GE613" s="106"/>
      <c r="GF613" s="106"/>
      <c r="GG613" s="106"/>
      <c r="GH613" s="106"/>
      <c r="GI613" s="106"/>
      <c r="GJ613" s="106"/>
      <c r="GK613" s="106"/>
      <c r="GL613" s="106"/>
      <c r="GM613" s="106"/>
      <c r="GN613" s="106"/>
      <c r="GO613" s="106"/>
      <c r="GP613" s="106"/>
      <c r="GQ613" s="106"/>
      <c r="GR613" s="106"/>
      <c r="GS613" s="106"/>
      <c r="GT613" s="106"/>
      <c r="GU613" s="106"/>
      <c r="GV613" s="106"/>
      <c r="GW613" s="106"/>
      <c r="GX613" s="106"/>
      <c r="GY613" s="106"/>
      <c r="GZ613" s="106"/>
      <c r="HA613" s="106"/>
      <c r="HB613" s="106"/>
      <c r="HC613" s="106"/>
      <c r="HD613" s="106"/>
      <c r="HE613" s="106"/>
      <c r="HF613" s="106"/>
      <c r="HG613" s="106"/>
      <c r="HH613" s="106"/>
      <c r="HI613" s="106"/>
      <c r="HJ613" s="106"/>
      <c r="HK613" s="106"/>
      <c r="HL613" s="106"/>
      <c r="HM613" s="106"/>
      <c r="HN613" s="106"/>
      <c r="HO613" s="106"/>
      <c r="HP613" s="106"/>
      <c r="HQ613" s="106"/>
      <c r="HR613" s="106"/>
      <c r="HS613" s="106"/>
      <c r="HT613" s="106"/>
      <c r="HU613" s="106"/>
      <c r="HV613" s="106"/>
      <c r="HW613" s="106"/>
      <c r="HX613" s="106"/>
      <c r="HY613" s="106"/>
      <c r="HZ613" s="106"/>
      <c r="IA613" s="106"/>
      <c r="IB613" s="106"/>
      <c r="IC613" s="106"/>
      <c r="ID613" s="106"/>
      <c r="IE613" s="106"/>
      <c r="IF613" s="106"/>
      <c r="IG613" s="106"/>
      <c r="IH613" s="106"/>
      <c r="II613" s="106"/>
      <c r="IJ613" s="106"/>
      <c r="IK613" s="106"/>
      <c r="IL613" s="106"/>
      <c r="IM613" s="106"/>
      <c r="IN613" s="106"/>
      <c r="IO613" s="106"/>
      <c r="IP613" s="106"/>
      <c r="IQ613" s="106"/>
      <c r="IR613" s="106"/>
      <c r="IS613" s="106"/>
      <c r="IT613" s="106"/>
      <c r="IU613" s="106"/>
      <c r="IV613" s="106"/>
      <c r="IW613" s="106"/>
      <c r="IX613" s="106"/>
      <c r="IY613" s="106"/>
      <c r="IZ613" s="106"/>
      <c r="JA613" s="106"/>
      <c r="JB613" s="106"/>
      <c r="JC613" s="106"/>
      <c r="JD613" s="106"/>
      <c r="JE613" s="106"/>
      <c r="JF613" s="106"/>
      <c r="JG613" s="106"/>
      <c r="JH613" s="106"/>
      <c r="JI613" s="106"/>
      <c r="JJ613" s="106"/>
      <c r="JK613" s="106"/>
      <c r="JL613" s="106"/>
      <c r="JM613" s="106"/>
      <c r="JN613" s="106"/>
      <c r="JO613" s="106"/>
      <c r="JP613" s="106"/>
      <c r="JQ613" s="106"/>
      <c r="JR613" s="106"/>
      <c r="JS613" s="106"/>
      <c r="JT613" s="106"/>
      <c r="JU613" s="106"/>
      <c r="JV613" s="106"/>
      <c r="JW613" s="106"/>
      <c r="JX613" s="106"/>
      <c r="JY613" s="106"/>
      <c r="JZ613" s="106"/>
      <c r="KA613" s="106"/>
      <c r="KB613" s="106"/>
      <c r="KC613" s="106"/>
      <c r="KD613" s="106"/>
      <c r="KE613" s="106"/>
      <c r="KF613" s="106"/>
      <c r="KG613" s="106"/>
      <c r="KH613" s="106"/>
      <c r="KI613" s="106"/>
      <c r="KJ613" s="106"/>
      <c r="KK613" s="106"/>
      <c r="KL613" s="106"/>
      <c r="KM613" s="106"/>
      <c r="KN613" s="106"/>
      <c r="KO613" s="106"/>
      <c r="KP613" s="106"/>
      <c r="KQ613" s="106"/>
      <c r="KR613" s="106"/>
      <c r="KS613" s="106"/>
      <c r="KT613" s="106"/>
      <c r="KU613" s="106"/>
      <c r="KV613" s="106"/>
      <c r="KW613" s="106"/>
      <c r="KX613" s="106"/>
      <c r="KY613" s="106"/>
      <c r="KZ613" s="106"/>
      <c r="LA613" s="106"/>
      <c r="LB613" s="106"/>
      <c r="LC613" s="106"/>
      <c r="LD613" s="106"/>
      <c r="LE613" s="106"/>
      <c r="LF613" s="106"/>
      <c r="LG613" s="106"/>
      <c r="LH613" s="106"/>
      <c r="LI613" s="106"/>
      <c r="LJ613" s="106"/>
      <c r="LK613" s="106"/>
      <c r="LL613" s="106"/>
      <c r="LM613" s="106"/>
      <c r="LN613" s="106"/>
      <c r="LO613" s="106"/>
      <c r="LP613" s="106"/>
      <c r="LQ613" s="106"/>
      <c r="LR613" s="106"/>
      <c r="LS613" s="106"/>
      <c r="LT613" s="106"/>
      <c r="LU613" s="106"/>
      <c r="LV613" s="106"/>
      <c r="LW613" s="106"/>
      <c r="LX613" s="106"/>
      <c r="LY613" s="106"/>
      <c r="LZ613" s="106"/>
      <c r="MA613" s="106"/>
      <c r="MB613" s="106"/>
      <c r="MC613" s="106"/>
      <c r="MD613" s="106"/>
      <c r="ME613" s="106"/>
      <c r="MF613" s="106"/>
      <c r="MG613" s="106"/>
      <c r="MH613" s="106"/>
      <c r="MI613" s="106"/>
      <c r="MJ613" s="106"/>
      <c r="MK613" s="106"/>
      <c r="ML613" s="106"/>
      <c r="MM613" s="106"/>
      <c r="MN613" s="106"/>
      <c r="MO613" s="106"/>
      <c r="MP613" s="106"/>
      <c r="MQ613" s="106"/>
      <c r="MR613" s="106"/>
      <c r="MS613" s="106"/>
      <c r="MT613" s="106"/>
      <c r="MU613" s="106"/>
      <c r="MV613" s="106"/>
      <c r="MW613" s="106"/>
      <c r="MX613" s="106"/>
      <c r="MY613" s="106"/>
      <c r="MZ613" s="106"/>
      <c r="NA613" s="106"/>
      <c r="NB613" s="106"/>
      <c r="NC613" s="106"/>
      <c r="ND613" s="106"/>
      <c r="NE613" s="106"/>
      <c r="NF613" s="106"/>
      <c r="NG613" s="106"/>
      <c r="NH613" s="106"/>
      <c r="NI613" s="106"/>
      <c r="NJ613" s="106"/>
      <c r="NK613" s="106"/>
      <c r="NL613" s="106"/>
      <c r="NM613" s="106"/>
      <c r="NN613" s="106"/>
      <c r="NO613" s="106"/>
      <c r="NP613" s="106"/>
      <c r="NQ613" s="106"/>
      <c r="NR613" s="106"/>
      <c r="NS613" s="106"/>
      <c r="NT613" s="106"/>
      <c r="NU613" s="106"/>
      <c r="NV613" s="106"/>
      <c r="NW613" s="106"/>
      <c r="NX613" s="106"/>
      <c r="NY613" s="106"/>
      <c r="NZ613" s="106"/>
      <c r="OA613" s="106"/>
      <c r="OB613" s="106"/>
      <c r="OC613" s="106"/>
      <c r="OD613" s="106"/>
      <c r="OE613" s="106"/>
      <c r="OF613" s="106"/>
      <c r="OG613" s="106"/>
      <c r="OH613" s="106"/>
      <c r="OI613" s="106"/>
      <c r="OJ613" s="106"/>
      <c r="OK613" s="106"/>
      <c r="OL613" s="106"/>
      <c r="OM613" s="106"/>
      <c r="ON613" s="106"/>
      <c r="OO613" s="106"/>
      <c r="OP613" s="106"/>
      <c r="OQ613" s="106"/>
      <c r="OR613" s="106"/>
      <c r="OS613" s="106"/>
      <c r="OT613" s="106"/>
      <c r="OU613" s="106"/>
      <c r="OV613" s="106"/>
      <c r="OW613" s="106"/>
      <c r="OX613" s="106"/>
      <c r="OY613" s="106"/>
      <c r="OZ613" s="106"/>
      <c r="PA613" s="106"/>
      <c r="PB613" s="106"/>
      <c r="PC613" s="106"/>
      <c r="PD613" s="106"/>
      <c r="PE613" s="106"/>
      <c r="PF613" s="106"/>
      <c r="PG613" s="106"/>
      <c r="PH613" s="106"/>
      <c r="PI613" s="106"/>
      <c r="PJ613" s="106"/>
      <c r="PK613" s="106"/>
      <c r="PL613" s="106"/>
      <c r="PM613" s="106"/>
      <c r="PN613" s="106"/>
      <c r="PO613" s="106"/>
      <c r="PP613" s="106"/>
      <c r="PQ613" s="106"/>
      <c r="PR613" s="106"/>
      <c r="PS613" s="106"/>
      <c r="PT613" s="106"/>
      <c r="PU613" s="106"/>
      <c r="PV613" s="106"/>
      <c r="PW613" s="106"/>
      <c r="PX613" s="106"/>
      <c r="PY613" s="106"/>
      <c r="PZ613" s="106"/>
      <c r="QA613" s="106"/>
      <c r="QB613" s="106"/>
      <c r="QC613" s="106"/>
      <c r="QD613" s="106"/>
      <c r="QE613" s="106"/>
      <c r="QF613" s="106"/>
      <c r="QG613" s="106"/>
      <c r="QH613" s="106"/>
      <c r="QI613" s="106"/>
      <c r="QJ613" s="106"/>
      <c r="QK613" s="106"/>
      <c r="QL613" s="106"/>
      <c r="QM613" s="106"/>
      <c r="QN613" s="106"/>
      <c r="QO613" s="106"/>
      <c r="QP613" s="106"/>
      <c r="QQ613" s="106"/>
      <c r="QR613" s="106"/>
      <c r="QS613" s="106"/>
      <c r="QT613" s="106"/>
      <c r="QU613" s="106"/>
      <c r="QV613" s="106"/>
      <c r="QW613" s="106"/>
      <c r="QX613" s="106"/>
      <c r="QY613" s="106"/>
      <c r="QZ613" s="106"/>
      <c r="RA613" s="106"/>
      <c r="RB613" s="106"/>
      <c r="RC613" s="106"/>
      <c r="RD613" s="106"/>
      <c r="RE613" s="106"/>
      <c r="RF613" s="106"/>
      <c r="RG613" s="106"/>
      <c r="RH613" s="106"/>
      <c r="RI613" s="106"/>
      <c r="RJ613" s="106"/>
      <c r="RK613" s="106"/>
      <c r="RL613" s="106"/>
      <c r="RM613" s="106"/>
      <c r="RN613" s="106"/>
      <c r="RO613" s="106"/>
      <c r="RP613" s="106"/>
      <c r="RQ613" s="106"/>
      <c r="RR613" s="106"/>
    </row>
    <row r="614" spans="1:486" x14ac:dyDescent="0.3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14"/>
      <c r="Q614" s="114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06"/>
      <c r="EZ614" s="106"/>
      <c r="FA614" s="106"/>
      <c r="FB614" s="106"/>
      <c r="FC614" s="106"/>
      <c r="FD614" s="106"/>
      <c r="FE614" s="106"/>
      <c r="FF614" s="106"/>
      <c r="FG614" s="106"/>
      <c r="FH614" s="106"/>
      <c r="FI614" s="106"/>
      <c r="FJ614" s="106"/>
      <c r="FK614" s="106"/>
      <c r="FL614" s="106"/>
      <c r="FM614" s="106"/>
      <c r="FN614" s="106"/>
      <c r="FO614" s="106"/>
      <c r="FP614" s="106"/>
      <c r="FQ614" s="106"/>
      <c r="FR614" s="106"/>
      <c r="FS614" s="106"/>
      <c r="FT614" s="106"/>
      <c r="FU614" s="106"/>
      <c r="FV614" s="106"/>
      <c r="FW614" s="106"/>
      <c r="FX614" s="106"/>
      <c r="FY614" s="106"/>
      <c r="FZ614" s="106"/>
      <c r="GA614" s="106"/>
      <c r="GB614" s="106"/>
      <c r="GC614" s="106"/>
      <c r="GD614" s="106"/>
      <c r="GE614" s="106"/>
      <c r="GF614" s="106"/>
      <c r="GG614" s="106"/>
      <c r="GH614" s="106"/>
      <c r="GI614" s="106"/>
      <c r="GJ614" s="106"/>
      <c r="GK614" s="106"/>
      <c r="GL614" s="106"/>
      <c r="GM614" s="106"/>
      <c r="GN614" s="106"/>
      <c r="GO614" s="106"/>
      <c r="GP614" s="106"/>
      <c r="GQ614" s="106"/>
      <c r="GR614" s="106"/>
      <c r="GS614" s="106"/>
      <c r="GT614" s="106"/>
      <c r="GU614" s="106"/>
      <c r="GV614" s="106"/>
      <c r="GW614" s="106"/>
      <c r="GX614" s="106"/>
      <c r="GY614" s="106"/>
      <c r="GZ614" s="106"/>
      <c r="HA614" s="106"/>
      <c r="HB614" s="106"/>
      <c r="HC614" s="106"/>
      <c r="HD614" s="106"/>
      <c r="HE614" s="106"/>
      <c r="HF614" s="106"/>
      <c r="HG614" s="106"/>
      <c r="HH614" s="106"/>
      <c r="HI614" s="106"/>
      <c r="HJ614" s="106"/>
      <c r="HK614" s="106"/>
      <c r="HL614" s="106"/>
      <c r="HM614" s="106"/>
      <c r="HN614" s="106"/>
      <c r="HO614" s="106"/>
      <c r="HP614" s="106"/>
      <c r="HQ614" s="106"/>
      <c r="HR614" s="106"/>
      <c r="HS614" s="106"/>
      <c r="HT614" s="106"/>
      <c r="HU614" s="106"/>
      <c r="HV614" s="106"/>
      <c r="HW614" s="106"/>
      <c r="HX614" s="106"/>
      <c r="HY614" s="106"/>
      <c r="HZ614" s="106"/>
      <c r="IA614" s="106"/>
      <c r="IB614" s="106"/>
      <c r="IC614" s="106"/>
      <c r="ID614" s="106"/>
      <c r="IE614" s="106"/>
      <c r="IF614" s="106"/>
      <c r="IG614" s="106"/>
      <c r="IH614" s="106"/>
      <c r="II614" s="106"/>
      <c r="IJ614" s="106"/>
      <c r="IK614" s="106"/>
      <c r="IL614" s="106"/>
      <c r="IM614" s="106"/>
      <c r="IN614" s="106"/>
      <c r="IO614" s="106"/>
      <c r="IP614" s="106"/>
      <c r="IQ614" s="106"/>
      <c r="IR614" s="106"/>
      <c r="IS614" s="106"/>
      <c r="IT614" s="106"/>
      <c r="IU614" s="106"/>
      <c r="IV614" s="106"/>
      <c r="IW614" s="106"/>
      <c r="IX614" s="106"/>
      <c r="IY614" s="106"/>
      <c r="IZ614" s="106"/>
      <c r="JA614" s="106"/>
      <c r="JB614" s="106"/>
      <c r="JC614" s="106"/>
      <c r="JD614" s="106"/>
      <c r="JE614" s="106"/>
      <c r="JF614" s="106"/>
      <c r="JG614" s="106"/>
      <c r="JH614" s="106"/>
      <c r="JI614" s="106"/>
      <c r="JJ614" s="106"/>
      <c r="JK614" s="106"/>
      <c r="JL614" s="106"/>
      <c r="JM614" s="106"/>
      <c r="JN614" s="106"/>
      <c r="JO614" s="106"/>
      <c r="JP614" s="106"/>
      <c r="JQ614" s="106"/>
      <c r="JR614" s="106"/>
      <c r="JS614" s="106"/>
      <c r="JT614" s="106"/>
      <c r="JU614" s="106"/>
      <c r="JV614" s="106"/>
      <c r="JW614" s="106"/>
      <c r="JX614" s="106"/>
      <c r="JY614" s="106"/>
      <c r="JZ614" s="106"/>
      <c r="KA614" s="106"/>
      <c r="KB614" s="106"/>
      <c r="KC614" s="106"/>
      <c r="KD614" s="106"/>
      <c r="KE614" s="106"/>
      <c r="KF614" s="106"/>
      <c r="KG614" s="106"/>
      <c r="KH614" s="106"/>
      <c r="KI614" s="106"/>
      <c r="KJ614" s="106"/>
      <c r="KK614" s="106"/>
      <c r="KL614" s="106"/>
      <c r="KM614" s="106"/>
      <c r="KN614" s="106"/>
      <c r="KO614" s="106"/>
      <c r="KP614" s="106"/>
      <c r="KQ614" s="106"/>
      <c r="KR614" s="106"/>
      <c r="KS614" s="106"/>
      <c r="KT614" s="106"/>
      <c r="KU614" s="106"/>
      <c r="KV614" s="106"/>
      <c r="KW614" s="106"/>
      <c r="KX614" s="106"/>
      <c r="KY614" s="106"/>
      <c r="KZ614" s="106"/>
      <c r="LA614" s="106"/>
      <c r="LB614" s="106"/>
      <c r="LC614" s="106"/>
      <c r="LD614" s="106"/>
      <c r="LE614" s="106"/>
      <c r="LF614" s="106"/>
      <c r="LG614" s="106"/>
      <c r="LH614" s="106"/>
      <c r="LI614" s="106"/>
      <c r="LJ614" s="106"/>
      <c r="LK614" s="106"/>
      <c r="LL614" s="106"/>
      <c r="LM614" s="106"/>
      <c r="LN614" s="106"/>
      <c r="LO614" s="106"/>
      <c r="LP614" s="106"/>
      <c r="LQ614" s="106"/>
      <c r="LR614" s="106"/>
      <c r="LS614" s="106"/>
      <c r="LT614" s="106"/>
      <c r="LU614" s="106"/>
      <c r="LV614" s="106"/>
      <c r="LW614" s="106"/>
      <c r="LX614" s="106"/>
      <c r="LY614" s="106"/>
      <c r="LZ614" s="106"/>
      <c r="MA614" s="106"/>
      <c r="MB614" s="106"/>
      <c r="MC614" s="106"/>
      <c r="MD614" s="106"/>
      <c r="ME614" s="106"/>
      <c r="MF614" s="106"/>
      <c r="MG614" s="106"/>
      <c r="MH614" s="106"/>
      <c r="MI614" s="106"/>
      <c r="MJ614" s="106"/>
      <c r="MK614" s="106"/>
      <c r="ML614" s="106"/>
      <c r="MM614" s="106"/>
      <c r="MN614" s="106"/>
      <c r="MO614" s="106"/>
      <c r="MP614" s="106"/>
      <c r="MQ614" s="106"/>
      <c r="MR614" s="106"/>
      <c r="MS614" s="106"/>
      <c r="MT614" s="106"/>
      <c r="MU614" s="106"/>
      <c r="MV614" s="106"/>
      <c r="MW614" s="106"/>
      <c r="MX614" s="106"/>
      <c r="MY614" s="106"/>
      <c r="MZ614" s="106"/>
      <c r="NA614" s="106"/>
      <c r="NB614" s="106"/>
      <c r="NC614" s="106"/>
      <c r="ND614" s="106"/>
      <c r="NE614" s="106"/>
      <c r="NF614" s="106"/>
      <c r="NG614" s="106"/>
      <c r="NH614" s="106"/>
      <c r="NI614" s="106"/>
      <c r="NJ614" s="106"/>
      <c r="NK614" s="106"/>
      <c r="NL614" s="106"/>
      <c r="NM614" s="106"/>
      <c r="NN614" s="106"/>
      <c r="NO614" s="106"/>
      <c r="NP614" s="106"/>
      <c r="NQ614" s="106"/>
      <c r="NR614" s="106"/>
      <c r="NS614" s="106"/>
      <c r="NT614" s="106"/>
      <c r="NU614" s="106"/>
      <c r="NV614" s="106"/>
      <c r="NW614" s="106"/>
      <c r="NX614" s="106"/>
      <c r="NY614" s="106"/>
      <c r="NZ614" s="106"/>
      <c r="OA614" s="106"/>
      <c r="OB614" s="106"/>
      <c r="OC614" s="106"/>
      <c r="OD614" s="106"/>
      <c r="OE614" s="106"/>
      <c r="OF614" s="106"/>
      <c r="OG614" s="106"/>
      <c r="OH614" s="106"/>
      <c r="OI614" s="106"/>
      <c r="OJ614" s="106"/>
      <c r="OK614" s="106"/>
      <c r="OL614" s="106"/>
      <c r="OM614" s="106"/>
      <c r="ON614" s="106"/>
      <c r="OO614" s="106"/>
      <c r="OP614" s="106"/>
      <c r="OQ614" s="106"/>
      <c r="OR614" s="106"/>
      <c r="OS614" s="106"/>
      <c r="OT614" s="106"/>
      <c r="OU614" s="106"/>
      <c r="OV614" s="106"/>
      <c r="OW614" s="106"/>
      <c r="OX614" s="106"/>
      <c r="OY614" s="106"/>
      <c r="OZ614" s="106"/>
      <c r="PA614" s="106"/>
      <c r="PB614" s="106"/>
      <c r="PC614" s="106"/>
      <c r="PD614" s="106"/>
      <c r="PE614" s="106"/>
      <c r="PF614" s="106"/>
      <c r="PG614" s="106"/>
      <c r="PH614" s="106"/>
      <c r="PI614" s="106"/>
      <c r="PJ614" s="106"/>
      <c r="PK614" s="106"/>
      <c r="PL614" s="106"/>
      <c r="PM614" s="106"/>
      <c r="PN614" s="106"/>
      <c r="PO614" s="106"/>
      <c r="PP614" s="106"/>
      <c r="PQ614" s="106"/>
      <c r="PR614" s="106"/>
      <c r="PS614" s="106"/>
      <c r="PT614" s="106"/>
      <c r="PU614" s="106"/>
      <c r="PV614" s="106"/>
      <c r="PW614" s="106"/>
      <c r="PX614" s="106"/>
      <c r="PY614" s="106"/>
      <c r="PZ614" s="106"/>
      <c r="QA614" s="106"/>
      <c r="QB614" s="106"/>
      <c r="QC614" s="106"/>
      <c r="QD614" s="106"/>
      <c r="QE614" s="106"/>
      <c r="QF614" s="106"/>
      <c r="QG614" s="106"/>
      <c r="QH614" s="106"/>
      <c r="QI614" s="106"/>
      <c r="QJ614" s="106"/>
      <c r="QK614" s="106"/>
      <c r="QL614" s="106"/>
      <c r="QM614" s="106"/>
      <c r="QN614" s="106"/>
      <c r="QO614" s="106"/>
      <c r="QP614" s="106"/>
      <c r="QQ614" s="106"/>
      <c r="QR614" s="106"/>
      <c r="QS614" s="106"/>
      <c r="QT614" s="106"/>
      <c r="QU614" s="106"/>
      <c r="QV614" s="106"/>
      <c r="QW614" s="106"/>
      <c r="QX614" s="106"/>
      <c r="QY614" s="106"/>
      <c r="QZ614" s="106"/>
      <c r="RA614" s="106"/>
      <c r="RB614" s="106"/>
      <c r="RC614" s="106"/>
      <c r="RD614" s="106"/>
      <c r="RE614" s="106"/>
      <c r="RF614" s="106"/>
      <c r="RG614" s="106"/>
      <c r="RH614" s="106"/>
      <c r="RI614" s="106"/>
      <c r="RJ614" s="106"/>
      <c r="RK614" s="106"/>
      <c r="RL614" s="106"/>
      <c r="RM614" s="106"/>
      <c r="RN614" s="106"/>
      <c r="RO614" s="106"/>
      <c r="RP614" s="106"/>
      <c r="RQ614" s="106"/>
      <c r="RR614" s="106"/>
    </row>
    <row r="615" spans="1:486" x14ac:dyDescent="0.3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14"/>
      <c r="Q615" s="114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06"/>
      <c r="EZ615" s="106"/>
      <c r="FA615" s="106"/>
      <c r="FB615" s="106"/>
      <c r="FC615" s="106"/>
      <c r="FD615" s="106"/>
      <c r="FE615" s="106"/>
      <c r="FF615" s="106"/>
      <c r="FG615" s="106"/>
      <c r="FH615" s="106"/>
      <c r="FI615" s="106"/>
      <c r="FJ615" s="106"/>
      <c r="FK615" s="106"/>
      <c r="FL615" s="106"/>
      <c r="FM615" s="106"/>
      <c r="FN615" s="106"/>
      <c r="FO615" s="106"/>
      <c r="FP615" s="106"/>
      <c r="FQ615" s="106"/>
      <c r="FR615" s="106"/>
      <c r="FS615" s="106"/>
      <c r="FT615" s="106"/>
      <c r="FU615" s="106"/>
      <c r="FV615" s="106"/>
      <c r="FW615" s="106"/>
      <c r="FX615" s="106"/>
      <c r="FY615" s="106"/>
      <c r="FZ615" s="106"/>
      <c r="GA615" s="106"/>
      <c r="GB615" s="106"/>
      <c r="GC615" s="106"/>
      <c r="GD615" s="106"/>
      <c r="GE615" s="106"/>
      <c r="GF615" s="106"/>
      <c r="GG615" s="106"/>
      <c r="GH615" s="106"/>
      <c r="GI615" s="106"/>
      <c r="GJ615" s="106"/>
      <c r="GK615" s="106"/>
      <c r="GL615" s="106"/>
      <c r="GM615" s="106"/>
      <c r="GN615" s="106"/>
      <c r="GO615" s="106"/>
      <c r="GP615" s="106"/>
      <c r="GQ615" s="106"/>
      <c r="GR615" s="106"/>
      <c r="GS615" s="106"/>
      <c r="GT615" s="106"/>
      <c r="GU615" s="106"/>
      <c r="GV615" s="106"/>
      <c r="GW615" s="106"/>
      <c r="GX615" s="106"/>
      <c r="GY615" s="106"/>
      <c r="GZ615" s="106"/>
      <c r="HA615" s="106"/>
      <c r="HB615" s="106"/>
      <c r="HC615" s="106"/>
      <c r="HD615" s="106"/>
      <c r="HE615" s="106"/>
      <c r="HF615" s="106"/>
      <c r="HG615" s="106"/>
      <c r="HH615" s="106"/>
      <c r="HI615" s="106"/>
      <c r="HJ615" s="106"/>
      <c r="HK615" s="106"/>
      <c r="HL615" s="106"/>
      <c r="HM615" s="106"/>
      <c r="HN615" s="106"/>
      <c r="HO615" s="106"/>
      <c r="HP615" s="106"/>
      <c r="HQ615" s="106"/>
      <c r="HR615" s="106"/>
      <c r="HS615" s="106"/>
      <c r="HT615" s="106"/>
      <c r="HU615" s="106"/>
      <c r="HV615" s="106"/>
      <c r="HW615" s="106"/>
      <c r="HX615" s="106"/>
      <c r="HY615" s="106"/>
      <c r="HZ615" s="106"/>
      <c r="IA615" s="106"/>
      <c r="IB615" s="106"/>
      <c r="IC615" s="106"/>
      <c r="ID615" s="106"/>
      <c r="IE615" s="106"/>
      <c r="IF615" s="106"/>
      <c r="IG615" s="106"/>
      <c r="IH615" s="106"/>
      <c r="II615" s="106"/>
      <c r="IJ615" s="106"/>
      <c r="IK615" s="106"/>
      <c r="IL615" s="106"/>
      <c r="IM615" s="106"/>
      <c r="IN615" s="106"/>
      <c r="IO615" s="106"/>
      <c r="IP615" s="106"/>
      <c r="IQ615" s="106"/>
      <c r="IR615" s="106"/>
      <c r="IS615" s="106"/>
      <c r="IT615" s="106"/>
      <c r="IU615" s="106"/>
      <c r="IV615" s="106"/>
      <c r="IW615" s="106"/>
      <c r="IX615" s="106"/>
      <c r="IY615" s="106"/>
      <c r="IZ615" s="106"/>
      <c r="JA615" s="106"/>
      <c r="JB615" s="106"/>
      <c r="JC615" s="106"/>
      <c r="JD615" s="106"/>
      <c r="JE615" s="106"/>
      <c r="JF615" s="106"/>
      <c r="JG615" s="106"/>
      <c r="JH615" s="106"/>
      <c r="JI615" s="106"/>
      <c r="JJ615" s="106"/>
      <c r="JK615" s="106"/>
      <c r="JL615" s="106"/>
      <c r="JM615" s="106"/>
      <c r="JN615" s="106"/>
      <c r="JO615" s="106"/>
      <c r="JP615" s="106"/>
      <c r="JQ615" s="106"/>
      <c r="JR615" s="106"/>
      <c r="JS615" s="106"/>
      <c r="JT615" s="106"/>
      <c r="JU615" s="106"/>
      <c r="JV615" s="106"/>
      <c r="JW615" s="106"/>
      <c r="JX615" s="106"/>
      <c r="JY615" s="106"/>
      <c r="JZ615" s="106"/>
      <c r="KA615" s="106"/>
      <c r="KB615" s="106"/>
      <c r="KC615" s="106"/>
      <c r="KD615" s="106"/>
      <c r="KE615" s="106"/>
      <c r="KF615" s="106"/>
      <c r="KG615" s="106"/>
      <c r="KH615" s="106"/>
      <c r="KI615" s="106"/>
      <c r="KJ615" s="106"/>
      <c r="KK615" s="106"/>
      <c r="KL615" s="106"/>
      <c r="KM615" s="106"/>
      <c r="KN615" s="106"/>
      <c r="KO615" s="106"/>
      <c r="KP615" s="106"/>
      <c r="KQ615" s="106"/>
      <c r="KR615" s="106"/>
      <c r="KS615" s="106"/>
      <c r="KT615" s="106"/>
      <c r="KU615" s="106"/>
      <c r="KV615" s="106"/>
      <c r="KW615" s="106"/>
      <c r="KX615" s="106"/>
      <c r="KY615" s="106"/>
      <c r="KZ615" s="106"/>
      <c r="LA615" s="106"/>
      <c r="LB615" s="106"/>
      <c r="LC615" s="106"/>
      <c r="LD615" s="106"/>
      <c r="LE615" s="106"/>
      <c r="LF615" s="106"/>
      <c r="LG615" s="106"/>
      <c r="LH615" s="106"/>
      <c r="LI615" s="106"/>
      <c r="LJ615" s="106"/>
      <c r="LK615" s="106"/>
      <c r="LL615" s="106"/>
      <c r="LM615" s="106"/>
      <c r="LN615" s="106"/>
      <c r="LO615" s="106"/>
      <c r="LP615" s="106"/>
      <c r="LQ615" s="106"/>
      <c r="LR615" s="106"/>
      <c r="LS615" s="106"/>
      <c r="LT615" s="106"/>
      <c r="LU615" s="106"/>
      <c r="LV615" s="106"/>
      <c r="LW615" s="106"/>
      <c r="LX615" s="106"/>
      <c r="LY615" s="106"/>
      <c r="LZ615" s="106"/>
      <c r="MA615" s="106"/>
      <c r="MB615" s="106"/>
      <c r="MC615" s="106"/>
      <c r="MD615" s="106"/>
      <c r="ME615" s="106"/>
      <c r="MF615" s="106"/>
      <c r="MG615" s="106"/>
      <c r="MH615" s="106"/>
      <c r="MI615" s="106"/>
      <c r="MJ615" s="106"/>
      <c r="MK615" s="106"/>
      <c r="ML615" s="106"/>
      <c r="MM615" s="106"/>
      <c r="MN615" s="106"/>
      <c r="MO615" s="106"/>
      <c r="MP615" s="106"/>
      <c r="MQ615" s="106"/>
      <c r="MR615" s="106"/>
      <c r="MS615" s="106"/>
      <c r="MT615" s="106"/>
      <c r="MU615" s="106"/>
      <c r="MV615" s="106"/>
      <c r="MW615" s="106"/>
      <c r="MX615" s="106"/>
      <c r="MY615" s="106"/>
      <c r="MZ615" s="106"/>
      <c r="NA615" s="106"/>
      <c r="NB615" s="106"/>
      <c r="NC615" s="106"/>
      <c r="ND615" s="106"/>
      <c r="NE615" s="106"/>
      <c r="NF615" s="106"/>
      <c r="NG615" s="106"/>
      <c r="NH615" s="106"/>
      <c r="NI615" s="106"/>
      <c r="NJ615" s="106"/>
      <c r="NK615" s="106"/>
      <c r="NL615" s="106"/>
      <c r="NM615" s="106"/>
      <c r="NN615" s="106"/>
      <c r="NO615" s="106"/>
      <c r="NP615" s="106"/>
      <c r="NQ615" s="106"/>
      <c r="NR615" s="106"/>
      <c r="NS615" s="106"/>
      <c r="NT615" s="106"/>
      <c r="NU615" s="106"/>
      <c r="NV615" s="106"/>
      <c r="NW615" s="106"/>
      <c r="NX615" s="106"/>
      <c r="NY615" s="106"/>
      <c r="NZ615" s="106"/>
      <c r="OA615" s="106"/>
      <c r="OB615" s="106"/>
      <c r="OC615" s="106"/>
      <c r="OD615" s="106"/>
      <c r="OE615" s="106"/>
      <c r="OF615" s="106"/>
      <c r="OG615" s="106"/>
      <c r="OH615" s="106"/>
      <c r="OI615" s="106"/>
      <c r="OJ615" s="106"/>
      <c r="OK615" s="106"/>
      <c r="OL615" s="106"/>
      <c r="OM615" s="106"/>
      <c r="ON615" s="106"/>
      <c r="OO615" s="106"/>
      <c r="OP615" s="106"/>
      <c r="OQ615" s="106"/>
      <c r="OR615" s="106"/>
      <c r="OS615" s="106"/>
      <c r="OT615" s="106"/>
      <c r="OU615" s="106"/>
      <c r="OV615" s="106"/>
      <c r="OW615" s="106"/>
      <c r="OX615" s="106"/>
      <c r="OY615" s="106"/>
      <c r="OZ615" s="106"/>
      <c r="PA615" s="106"/>
      <c r="PB615" s="106"/>
      <c r="PC615" s="106"/>
      <c r="PD615" s="106"/>
      <c r="PE615" s="106"/>
      <c r="PF615" s="106"/>
      <c r="PG615" s="106"/>
      <c r="PH615" s="106"/>
      <c r="PI615" s="106"/>
      <c r="PJ615" s="106"/>
      <c r="PK615" s="106"/>
      <c r="PL615" s="106"/>
      <c r="PM615" s="106"/>
      <c r="PN615" s="106"/>
      <c r="PO615" s="106"/>
      <c r="PP615" s="106"/>
      <c r="PQ615" s="106"/>
      <c r="PR615" s="106"/>
      <c r="PS615" s="106"/>
      <c r="PT615" s="106"/>
      <c r="PU615" s="106"/>
      <c r="PV615" s="106"/>
      <c r="PW615" s="106"/>
      <c r="PX615" s="106"/>
      <c r="PY615" s="106"/>
      <c r="PZ615" s="106"/>
      <c r="QA615" s="106"/>
      <c r="QB615" s="106"/>
      <c r="QC615" s="106"/>
      <c r="QD615" s="106"/>
      <c r="QE615" s="106"/>
      <c r="QF615" s="106"/>
      <c r="QG615" s="106"/>
      <c r="QH615" s="106"/>
      <c r="QI615" s="106"/>
      <c r="QJ615" s="106"/>
      <c r="QK615" s="106"/>
      <c r="QL615" s="106"/>
      <c r="QM615" s="106"/>
      <c r="QN615" s="106"/>
      <c r="QO615" s="106"/>
      <c r="QP615" s="106"/>
      <c r="QQ615" s="106"/>
      <c r="QR615" s="106"/>
      <c r="QS615" s="106"/>
      <c r="QT615" s="106"/>
      <c r="QU615" s="106"/>
      <c r="QV615" s="106"/>
      <c r="QW615" s="106"/>
      <c r="QX615" s="106"/>
      <c r="QY615" s="106"/>
      <c r="QZ615" s="106"/>
      <c r="RA615" s="106"/>
      <c r="RB615" s="106"/>
      <c r="RC615" s="106"/>
      <c r="RD615" s="106"/>
      <c r="RE615" s="106"/>
      <c r="RF615" s="106"/>
      <c r="RG615" s="106"/>
      <c r="RH615" s="106"/>
      <c r="RI615" s="106"/>
      <c r="RJ615" s="106"/>
      <c r="RK615" s="106"/>
      <c r="RL615" s="106"/>
      <c r="RM615" s="106"/>
      <c r="RN615" s="106"/>
      <c r="RO615" s="106"/>
      <c r="RP615" s="106"/>
      <c r="RQ615" s="106"/>
      <c r="RR615" s="106"/>
    </row>
    <row r="616" spans="1:486" x14ac:dyDescent="0.3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14"/>
      <c r="Q616" s="114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06"/>
      <c r="EZ616" s="106"/>
      <c r="FA616" s="106"/>
      <c r="FB616" s="106"/>
      <c r="FC616" s="106"/>
      <c r="FD616" s="106"/>
      <c r="FE616" s="106"/>
      <c r="FF616" s="106"/>
      <c r="FG616" s="106"/>
      <c r="FH616" s="106"/>
      <c r="FI616" s="106"/>
      <c r="FJ616" s="106"/>
      <c r="FK616" s="106"/>
      <c r="FL616" s="106"/>
      <c r="FM616" s="106"/>
      <c r="FN616" s="106"/>
      <c r="FO616" s="106"/>
      <c r="FP616" s="106"/>
      <c r="FQ616" s="106"/>
      <c r="FR616" s="106"/>
      <c r="FS616" s="106"/>
      <c r="FT616" s="106"/>
      <c r="FU616" s="106"/>
      <c r="FV616" s="106"/>
      <c r="FW616" s="106"/>
      <c r="FX616" s="106"/>
      <c r="FY616" s="106"/>
      <c r="FZ616" s="106"/>
      <c r="GA616" s="106"/>
      <c r="GB616" s="106"/>
      <c r="GC616" s="106"/>
      <c r="GD616" s="106"/>
      <c r="GE616" s="106"/>
      <c r="GF616" s="106"/>
      <c r="GG616" s="106"/>
      <c r="GH616" s="106"/>
      <c r="GI616" s="106"/>
      <c r="GJ616" s="106"/>
      <c r="GK616" s="106"/>
      <c r="GL616" s="106"/>
      <c r="GM616" s="106"/>
      <c r="GN616" s="106"/>
      <c r="GO616" s="106"/>
      <c r="GP616" s="106"/>
      <c r="GQ616" s="106"/>
      <c r="GR616" s="106"/>
      <c r="GS616" s="106"/>
      <c r="GT616" s="106"/>
      <c r="GU616" s="106"/>
      <c r="GV616" s="106"/>
      <c r="GW616" s="106"/>
      <c r="GX616" s="106"/>
      <c r="GY616" s="106"/>
      <c r="GZ616" s="106"/>
      <c r="HA616" s="106"/>
      <c r="HB616" s="106"/>
      <c r="HC616" s="106"/>
      <c r="HD616" s="106"/>
      <c r="HE616" s="106"/>
      <c r="HF616" s="106"/>
      <c r="HG616" s="106"/>
      <c r="HH616" s="106"/>
      <c r="HI616" s="106"/>
      <c r="HJ616" s="106"/>
      <c r="HK616" s="106"/>
      <c r="HL616" s="106"/>
      <c r="HM616" s="106"/>
      <c r="HN616" s="106"/>
      <c r="HO616" s="106"/>
      <c r="HP616" s="106"/>
      <c r="HQ616" s="106"/>
      <c r="HR616" s="106"/>
      <c r="HS616" s="106"/>
      <c r="HT616" s="106"/>
      <c r="HU616" s="106"/>
      <c r="HV616" s="106"/>
      <c r="HW616" s="106"/>
      <c r="HX616" s="106"/>
      <c r="HY616" s="106"/>
      <c r="HZ616" s="106"/>
      <c r="IA616" s="106"/>
      <c r="IB616" s="106"/>
      <c r="IC616" s="106"/>
      <c r="ID616" s="106"/>
      <c r="IE616" s="106"/>
      <c r="IF616" s="106"/>
      <c r="IG616" s="106"/>
      <c r="IH616" s="106"/>
      <c r="II616" s="106"/>
      <c r="IJ616" s="106"/>
      <c r="IK616" s="106"/>
      <c r="IL616" s="106"/>
      <c r="IM616" s="106"/>
      <c r="IN616" s="106"/>
      <c r="IO616" s="106"/>
      <c r="IP616" s="106"/>
      <c r="IQ616" s="106"/>
      <c r="IR616" s="106"/>
      <c r="IS616" s="106"/>
      <c r="IT616" s="106"/>
      <c r="IU616" s="106"/>
      <c r="IV616" s="106"/>
      <c r="IW616" s="106"/>
      <c r="IX616" s="106"/>
      <c r="IY616" s="106"/>
      <c r="IZ616" s="106"/>
      <c r="JA616" s="106"/>
      <c r="JB616" s="106"/>
      <c r="JC616" s="106"/>
      <c r="JD616" s="106"/>
      <c r="JE616" s="106"/>
      <c r="JF616" s="106"/>
      <c r="JG616" s="106"/>
      <c r="JH616" s="106"/>
      <c r="JI616" s="106"/>
      <c r="JJ616" s="106"/>
      <c r="JK616" s="106"/>
      <c r="JL616" s="106"/>
      <c r="JM616" s="106"/>
      <c r="JN616" s="106"/>
      <c r="JO616" s="106"/>
      <c r="JP616" s="106"/>
      <c r="JQ616" s="106"/>
      <c r="JR616" s="106"/>
      <c r="JS616" s="106"/>
      <c r="JT616" s="106"/>
      <c r="JU616" s="106"/>
      <c r="JV616" s="106"/>
      <c r="JW616" s="106"/>
      <c r="JX616" s="106"/>
      <c r="JY616" s="106"/>
      <c r="JZ616" s="106"/>
      <c r="KA616" s="106"/>
      <c r="KB616" s="106"/>
      <c r="KC616" s="106"/>
      <c r="KD616" s="106"/>
      <c r="KE616" s="106"/>
      <c r="KF616" s="106"/>
      <c r="KG616" s="106"/>
      <c r="KH616" s="106"/>
      <c r="KI616" s="106"/>
      <c r="KJ616" s="106"/>
      <c r="KK616" s="106"/>
      <c r="KL616" s="106"/>
      <c r="KM616" s="106"/>
      <c r="KN616" s="106"/>
      <c r="KO616" s="106"/>
      <c r="KP616" s="106"/>
      <c r="KQ616" s="106"/>
      <c r="KR616" s="106"/>
      <c r="KS616" s="106"/>
      <c r="KT616" s="106"/>
      <c r="KU616" s="106"/>
      <c r="KV616" s="106"/>
      <c r="KW616" s="106"/>
      <c r="KX616" s="106"/>
      <c r="KY616" s="106"/>
      <c r="KZ616" s="106"/>
      <c r="LA616" s="106"/>
      <c r="LB616" s="106"/>
      <c r="LC616" s="106"/>
      <c r="LD616" s="106"/>
      <c r="LE616" s="106"/>
      <c r="LF616" s="106"/>
      <c r="LG616" s="106"/>
      <c r="LH616" s="106"/>
      <c r="LI616" s="106"/>
      <c r="LJ616" s="106"/>
      <c r="LK616" s="106"/>
      <c r="LL616" s="106"/>
      <c r="LM616" s="106"/>
      <c r="LN616" s="106"/>
      <c r="LO616" s="106"/>
      <c r="LP616" s="106"/>
      <c r="LQ616" s="106"/>
      <c r="LR616" s="106"/>
      <c r="LS616" s="106"/>
      <c r="LT616" s="106"/>
      <c r="LU616" s="106"/>
      <c r="LV616" s="106"/>
      <c r="LW616" s="106"/>
      <c r="LX616" s="106"/>
      <c r="LY616" s="106"/>
      <c r="LZ616" s="106"/>
      <c r="MA616" s="106"/>
      <c r="MB616" s="106"/>
      <c r="MC616" s="106"/>
      <c r="MD616" s="106"/>
      <c r="ME616" s="106"/>
      <c r="MF616" s="106"/>
      <c r="MG616" s="106"/>
      <c r="MH616" s="106"/>
      <c r="MI616" s="106"/>
      <c r="MJ616" s="106"/>
      <c r="MK616" s="106"/>
      <c r="ML616" s="106"/>
      <c r="MM616" s="106"/>
      <c r="MN616" s="106"/>
      <c r="MO616" s="106"/>
      <c r="MP616" s="106"/>
      <c r="MQ616" s="106"/>
      <c r="MR616" s="106"/>
      <c r="MS616" s="106"/>
      <c r="MT616" s="106"/>
      <c r="MU616" s="106"/>
      <c r="MV616" s="106"/>
      <c r="MW616" s="106"/>
      <c r="MX616" s="106"/>
      <c r="MY616" s="106"/>
      <c r="MZ616" s="106"/>
      <c r="NA616" s="106"/>
      <c r="NB616" s="106"/>
      <c r="NC616" s="106"/>
      <c r="ND616" s="106"/>
      <c r="NE616" s="106"/>
      <c r="NF616" s="106"/>
      <c r="NG616" s="106"/>
      <c r="NH616" s="106"/>
      <c r="NI616" s="106"/>
      <c r="NJ616" s="106"/>
      <c r="NK616" s="106"/>
      <c r="NL616" s="106"/>
      <c r="NM616" s="106"/>
      <c r="NN616" s="106"/>
      <c r="NO616" s="106"/>
      <c r="NP616" s="106"/>
      <c r="NQ616" s="106"/>
      <c r="NR616" s="106"/>
      <c r="NS616" s="106"/>
      <c r="NT616" s="106"/>
      <c r="NU616" s="106"/>
      <c r="NV616" s="106"/>
      <c r="NW616" s="106"/>
      <c r="NX616" s="106"/>
      <c r="NY616" s="106"/>
      <c r="NZ616" s="106"/>
      <c r="OA616" s="106"/>
      <c r="OB616" s="106"/>
      <c r="OC616" s="106"/>
      <c r="OD616" s="106"/>
      <c r="OE616" s="106"/>
      <c r="OF616" s="106"/>
      <c r="OG616" s="106"/>
      <c r="OH616" s="106"/>
      <c r="OI616" s="106"/>
      <c r="OJ616" s="106"/>
      <c r="OK616" s="106"/>
      <c r="OL616" s="106"/>
      <c r="OM616" s="106"/>
      <c r="ON616" s="106"/>
      <c r="OO616" s="106"/>
      <c r="OP616" s="106"/>
      <c r="OQ616" s="106"/>
      <c r="OR616" s="106"/>
      <c r="OS616" s="106"/>
      <c r="OT616" s="106"/>
      <c r="OU616" s="106"/>
      <c r="OV616" s="106"/>
      <c r="OW616" s="106"/>
      <c r="OX616" s="106"/>
      <c r="OY616" s="106"/>
      <c r="OZ616" s="106"/>
      <c r="PA616" s="106"/>
      <c r="PB616" s="106"/>
      <c r="PC616" s="106"/>
      <c r="PD616" s="106"/>
      <c r="PE616" s="106"/>
      <c r="PF616" s="106"/>
      <c r="PG616" s="106"/>
      <c r="PH616" s="106"/>
      <c r="PI616" s="106"/>
      <c r="PJ616" s="106"/>
      <c r="PK616" s="106"/>
      <c r="PL616" s="106"/>
      <c r="PM616" s="106"/>
      <c r="PN616" s="106"/>
      <c r="PO616" s="106"/>
      <c r="PP616" s="106"/>
      <c r="PQ616" s="106"/>
      <c r="PR616" s="106"/>
      <c r="PS616" s="106"/>
      <c r="PT616" s="106"/>
      <c r="PU616" s="106"/>
      <c r="PV616" s="106"/>
      <c r="PW616" s="106"/>
      <c r="PX616" s="106"/>
      <c r="PY616" s="106"/>
      <c r="PZ616" s="106"/>
      <c r="QA616" s="106"/>
      <c r="QB616" s="106"/>
      <c r="QC616" s="106"/>
      <c r="QD616" s="106"/>
      <c r="QE616" s="106"/>
      <c r="QF616" s="106"/>
      <c r="QG616" s="106"/>
      <c r="QH616" s="106"/>
      <c r="QI616" s="106"/>
      <c r="QJ616" s="106"/>
      <c r="QK616" s="106"/>
      <c r="QL616" s="106"/>
      <c r="QM616" s="106"/>
      <c r="QN616" s="106"/>
      <c r="QO616" s="106"/>
      <c r="QP616" s="106"/>
      <c r="QQ616" s="106"/>
      <c r="QR616" s="106"/>
      <c r="QS616" s="106"/>
      <c r="QT616" s="106"/>
      <c r="QU616" s="106"/>
      <c r="QV616" s="106"/>
      <c r="QW616" s="106"/>
      <c r="QX616" s="106"/>
      <c r="QY616" s="106"/>
      <c r="QZ616" s="106"/>
      <c r="RA616" s="106"/>
      <c r="RB616" s="106"/>
      <c r="RC616" s="106"/>
      <c r="RD616" s="106"/>
      <c r="RE616" s="106"/>
      <c r="RF616" s="106"/>
      <c r="RG616" s="106"/>
      <c r="RH616" s="106"/>
      <c r="RI616" s="106"/>
      <c r="RJ616" s="106"/>
      <c r="RK616" s="106"/>
      <c r="RL616" s="106"/>
      <c r="RM616" s="106"/>
      <c r="RN616" s="106"/>
      <c r="RO616" s="106"/>
      <c r="RP616" s="106"/>
      <c r="RQ616" s="106"/>
      <c r="RR616" s="106"/>
    </row>
    <row r="617" spans="1:486" x14ac:dyDescent="0.3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14"/>
      <c r="Q617" s="114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06"/>
      <c r="EZ617" s="106"/>
      <c r="FA617" s="106"/>
      <c r="FB617" s="106"/>
      <c r="FC617" s="106"/>
      <c r="FD617" s="106"/>
      <c r="FE617" s="106"/>
      <c r="FF617" s="106"/>
      <c r="FG617" s="106"/>
      <c r="FH617" s="106"/>
      <c r="FI617" s="106"/>
      <c r="FJ617" s="106"/>
      <c r="FK617" s="106"/>
      <c r="FL617" s="106"/>
      <c r="FM617" s="106"/>
      <c r="FN617" s="106"/>
      <c r="FO617" s="106"/>
      <c r="FP617" s="106"/>
      <c r="FQ617" s="106"/>
      <c r="FR617" s="106"/>
      <c r="FS617" s="106"/>
      <c r="FT617" s="106"/>
      <c r="FU617" s="106"/>
      <c r="FV617" s="106"/>
      <c r="FW617" s="106"/>
      <c r="FX617" s="106"/>
      <c r="FY617" s="106"/>
      <c r="FZ617" s="106"/>
      <c r="GA617" s="106"/>
      <c r="GB617" s="106"/>
      <c r="GC617" s="106"/>
      <c r="GD617" s="106"/>
      <c r="GE617" s="106"/>
      <c r="GF617" s="106"/>
      <c r="GG617" s="106"/>
      <c r="GH617" s="106"/>
      <c r="GI617" s="106"/>
      <c r="GJ617" s="106"/>
      <c r="GK617" s="106"/>
      <c r="GL617" s="106"/>
      <c r="GM617" s="106"/>
      <c r="GN617" s="106"/>
      <c r="GO617" s="106"/>
      <c r="GP617" s="106"/>
      <c r="GQ617" s="106"/>
      <c r="GR617" s="106"/>
      <c r="GS617" s="106"/>
      <c r="GT617" s="106"/>
      <c r="GU617" s="106"/>
      <c r="GV617" s="106"/>
      <c r="GW617" s="106"/>
      <c r="GX617" s="106"/>
      <c r="GY617" s="106"/>
      <c r="GZ617" s="106"/>
      <c r="HA617" s="106"/>
      <c r="HB617" s="106"/>
      <c r="HC617" s="106"/>
      <c r="HD617" s="106"/>
      <c r="HE617" s="106"/>
      <c r="HF617" s="106"/>
      <c r="HG617" s="106"/>
      <c r="HH617" s="106"/>
      <c r="HI617" s="106"/>
      <c r="HJ617" s="106"/>
      <c r="HK617" s="106"/>
      <c r="HL617" s="106"/>
      <c r="HM617" s="106"/>
      <c r="HN617" s="106"/>
      <c r="HO617" s="106"/>
      <c r="HP617" s="106"/>
      <c r="HQ617" s="106"/>
      <c r="HR617" s="106"/>
      <c r="HS617" s="106"/>
      <c r="HT617" s="106"/>
      <c r="HU617" s="106"/>
      <c r="HV617" s="106"/>
      <c r="HW617" s="106"/>
      <c r="HX617" s="106"/>
      <c r="HY617" s="106"/>
      <c r="HZ617" s="106"/>
      <c r="IA617" s="106"/>
      <c r="IB617" s="106"/>
      <c r="IC617" s="106"/>
      <c r="ID617" s="106"/>
      <c r="IE617" s="106"/>
      <c r="IF617" s="106"/>
      <c r="IG617" s="106"/>
      <c r="IH617" s="106"/>
      <c r="II617" s="106"/>
      <c r="IJ617" s="106"/>
      <c r="IK617" s="106"/>
      <c r="IL617" s="106"/>
      <c r="IM617" s="106"/>
      <c r="IN617" s="106"/>
      <c r="IO617" s="106"/>
      <c r="IP617" s="106"/>
      <c r="IQ617" s="106"/>
      <c r="IR617" s="106"/>
      <c r="IS617" s="106"/>
      <c r="IT617" s="106"/>
      <c r="IU617" s="106"/>
      <c r="IV617" s="106"/>
      <c r="IW617" s="106"/>
      <c r="IX617" s="106"/>
      <c r="IY617" s="106"/>
      <c r="IZ617" s="106"/>
      <c r="JA617" s="106"/>
      <c r="JB617" s="106"/>
      <c r="JC617" s="106"/>
      <c r="JD617" s="106"/>
      <c r="JE617" s="106"/>
      <c r="JF617" s="106"/>
      <c r="JG617" s="106"/>
      <c r="JH617" s="106"/>
      <c r="JI617" s="106"/>
      <c r="JJ617" s="106"/>
      <c r="JK617" s="106"/>
      <c r="JL617" s="106"/>
      <c r="JM617" s="106"/>
      <c r="JN617" s="106"/>
      <c r="JO617" s="106"/>
      <c r="JP617" s="106"/>
      <c r="JQ617" s="106"/>
      <c r="JR617" s="106"/>
      <c r="JS617" s="106"/>
      <c r="JT617" s="106"/>
      <c r="JU617" s="106"/>
      <c r="JV617" s="106"/>
      <c r="JW617" s="106"/>
      <c r="JX617" s="106"/>
      <c r="JY617" s="106"/>
      <c r="JZ617" s="106"/>
      <c r="KA617" s="106"/>
      <c r="KB617" s="106"/>
      <c r="KC617" s="106"/>
      <c r="KD617" s="106"/>
      <c r="KE617" s="106"/>
      <c r="KF617" s="106"/>
      <c r="KG617" s="106"/>
      <c r="KH617" s="106"/>
      <c r="KI617" s="106"/>
      <c r="KJ617" s="106"/>
      <c r="KK617" s="106"/>
      <c r="KL617" s="106"/>
      <c r="KM617" s="106"/>
      <c r="KN617" s="106"/>
      <c r="KO617" s="106"/>
      <c r="KP617" s="106"/>
      <c r="KQ617" s="106"/>
      <c r="KR617" s="106"/>
      <c r="KS617" s="106"/>
      <c r="KT617" s="106"/>
      <c r="KU617" s="106"/>
      <c r="KV617" s="106"/>
      <c r="KW617" s="106"/>
      <c r="KX617" s="106"/>
      <c r="KY617" s="106"/>
      <c r="KZ617" s="106"/>
      <c r="LA617" s="106"/>
      <c r="LB617" s="106"/>
      <c r="LC617" s="106"/>
      <c r="LD617" s="106"/>
      <c r="LE617" s="106"/>
      <c r="LF617" s="106"/>
      <c r="LG617" s="106"/>
      <c r="LH617" s="106"/>
      <c r="LI617" s="106"/>
      <c r="LJ617" s="106"/>
      <c r="LK617" s="106"/>
      <c r="LL617" s="106"/>
      <c r="LM617" s="106"/>
      <c r="LN617" s="106"/>
      <c r="LO617" s="106"/>
      <c r="LP617" s="106"/>
      <c r="LQ617" s="106"/>
      <c r="LR617" s="106"/>
      <c r="LS617" s="106"/>
      <c r="LT617" s="106"/>
      <c r="LU617" s="106"/>
      <c r="LV617" s="106"/>
      <c r="LW617" s="106"/>
      <c r="LX617" s="106"/>
      <c r="LY617" s="106"/>
      <c r="LZ617" s="106"/>
      <c r="MA617" s="106"/>
      <c r="MB617" s="106"/>
      <c r="MC617" s="106"/>
      <c r="MD617" s="106"/>
      <c r="ME617" s="106"/>
      <c r="MF617" s="106"/>
      <c r="MG617" s="106"/>
      <c r="MH617" s="106"/>
      <c r="MI617" s="106"/>
      <c r="MJ617" s="106"/>
      <c r="MK617" s="106"/>
      <c r="ML617" s="106"/>
      <c r="MM617" s="106"/>
      <c r="MN617" s="106"/>
      <c r="MO617" s="106"/>
      <c r="MP617" s="106"/>
      <c r="MQ617" s="106"/>
      <c r="MR617" s="106"/>
      <c r="MS617" s="106"/>
      <c r="MT617" s="106"/>
      <c r="MU617" s="106"/>
      <c r="MV617" s="106"/>
      <c r="MW617" s="106"/>
      <c r="MX617" s="106"/>
      <c r="MY617" s="106"/>
      <c r="MZ617" s="106"/>
      <c r="NA617" s="106"/>
      <c r="NB617" s="106"/>
      <c r="NC617" s="106"/>
      <c r="ND617" s="106"/>
      <c r="NE617" s="106"/>
      <c r="NF617" s="106"/>
      <c r="NG617" s="106"/>
      <c r="NH617" s="106"/>
      <c r="NI617" s="106"/>
      <c r="NJ617" s="106"/>
      <c r="NK617" s="106"/>
      <c r="NL617" s="106"/>
      <c r="NM617" s="106"/>
      <c r="NN617" s="106"/>
      <c r="NO617" s="106"/>
      <c r="NP617" s="106"/>
      <c r="NQ617" s="106"/>
      <c r="NR617" s="106"/>
      <c r="NS617" s="106"/>
      <c r="NT617" s="106"/>
      <c r="NU617" s="106"/>
      <c r="NV617" s="106"/>
      <c r="NW617" s="106"/>
      <c r="NX617" s="106"/>
      <c r="NY617" s="106"/>
      <c r="NZ617" s="106"/>
      <c r="OA617" s="106"/>
      <c r="OB617" s="106"/>
      <c r="OC617" s="106"/>
      <c r="OD617" s="106"/>
      <c r="OE617" s="106"/>
      <c r="OF617" s="106"/>
      <c r="OG617" s="106"/>
      <c r="OH617" s="106"/>
      <c r="OI617" s="106"/>
      <c r="OJ617" s="106"/>
      <c r="OK617" s="106"/>
      <c r="OL617" s="106"/>
      <c r="OM617" s="106"/>
      <c r="ON617" s="106"/>
      <c r="OO617" s="106"/>
      <c r="OP617" s="106"/>
      <c r="OQ617" s="106"/>
      <c r="OR617" s="106"/>
      <c r="OS617" s="106"/>
      <c r="OT617" s="106"/>
      <c r="OU617" s="106"/>
      <c r="OV617" s="106"/>
      <c r="OW617" s="106"/>
      <c r="OX617" s="106"/>
      <c r="OY617" s="106"/>
      <c r="OZ617" s="106"/>
      <c r="PA617" s="106"/>
      <c r="PB617" s="106"/>
      <c r="PC617" s="106"/>
      <c r="PD617" s="106"/>
      <c r="PE617" s="106"/>
      <c r="PF617" s="106"/>
      <c r="PG617" s="106"/>
      <c r="PH617" s="106"/>
      <c r="PI617" s="106"/>
      <c r="PJ617" s="106"/>
      <c r="PK617" s="106"/>
      <c r="PL617" s="106"/>
      <c r="PM617" s="106"/>
      <c r="PN617" s="106"/>
      <c r="PO617" s="106"/>
      <c r="PP617" s="106"/>
      <c r="PQ617" s="106"/>
      <c r="PR617" s="106"/>
      <c r="PS617" s="106"/>
      <c r="PT617" s="106"/>
      <c r="PU617" s="106"/>
      <c r="PV617" s="106"/>
      <c r="PW617" s="106"/>
      <c r="PX617" s="106"/>
      <c r="PY617" s="106"/>
      <c r="PZ617" s="106"/>
      <c r="QA617" s="106"/>
      <c r="QB617" s="106"/>
      <c r="QC617" s="106"/>
      <c r="QD617" s="106"/>
      <c r="QE617" s="106"/>
      <c r="QF617" s="106"/>
      <c r="QG617" s="106"/>
      <c r="QH617" s="106"/>
      <c r="QI617" s="106"/>
      <c r="QJ617" s="106"/>
      <c r="QK617" s="106"/>
      <c r="QL617" s="106"/>
      <c r="QM617" s="106"/>
      <c r="QN617" s="106"/>
      <c r="QO617" s="106"/>
      <c r="QP617" s="106"/>
      <c r="QQ617" s="106"/>
      <c r="QR617" s="106"/>
      <c r="QS617" s="106"/>
      <c r="QT617" s="106"/>
      <c r="QU617" s="106"/>
      <c r="QV617" s="106"/>
      <c r="QW617" s="106"/>
      <c r="QX617" s="106"/>
      <c r="QY617" s="106"/>
      <c r="QZ617" s="106"/>
      <c r="RA617" s="106"/>
      <c r="RB617" s="106"/>
      <c r="RC617" s="106"/>
      <c r="RD617" s="106"/>
      <c r="RE617" s="106"/>
      <c r="RF617" s="106"/>
      <c r="RG617" s="106"/>
      <c r="RH617" s="106"/>
      <c r="RI617" s="106"/>
      <c r="RJ617" s="106"/>
      <c r="RK617" s="106"/>
      <c r="RL617" s="106"/>
      <c r="RM617" s="106"/>
      <c r="RN617" s="106"/>
      <c r="RO617" s="106"/>
      <c r="RP617" s="106"/>
      <c r="RQ617" s="106"/>
      <c r="RR617" s="106"/>
    </row>
    <row r="618" spans="1:486" x14ac:dyDescent="0.3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14"/>
      <c r="Q618" s="114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06"/>
      <c r="EZ618" s="106"/>
      <c r="FA618" s="106"/>
      <c r="FB618" s="106"/>
      <c r="FC618" s="106"/>
      <c r="FD618" s="106"/>
      <c r="FE618" s="106"/>
      <c r="FF618" s="106"/>
      <c r="FG618" s="106"/>
      <c r="FH618" s="106"/>
      <c r="FI618" s="106"/>
      <c r="FJ618" s="106"/>
      <c r="FK618" s="106"/>
      <c r="FL618" s="106"/>
      <c r="FM618" s="106"/>
      <c r="FN618" s="106"/>
      <c r="FO618" s="106"/>
      <c r="FP618" s="106"/>
      <c r="FQ618" s="106"/>
      <c r="FR618" s="106"/>
      <c r="FS618" s="106"/>
      <c r="FT618" s="106"/>
      <c r="FU618" s="106"/>
      <c r="FV618" s="106"/>
      <c r="FW618" s="106"/>
      <c r="FX618" s="106"/>
      <c r="FY618" s="106"/>
      <c r="FZ618" s="106"/>
      <c r="GA618" s="106"/>
      <c r="GB618" s="106"/>
      <c r="GC618" s="106"/>
      <c r="GD618" s="106"/>
      <c r="GE618" s="106"/>
      <c r="GF618" s="106"/>
      <c r="GG618" s="106"/>
      <c r="GH618" s="106"/>
      <c r="GI618" s="106"/>
      <c r="GJ618" s="106"/>
      <c r="GK618" s="106"/>
      <c r="GL618" s="106"/>
      <c r="GM618" s="106"/>
      <c r="GN618" s="106"/>
      <c r="GO618" s="106"/>
      <c r="GP618" s="106"/>
      <c r="GQ618" s="106"/>
      <c r="GR618" s="106"/>
      <c r="GS618" s="106"/>
      <c r="GT618" s="106"/>
      <c r="GU618" s="106"/>
      <c r="GV618" s="106"/>
      <c r="GW618" s="106"/>
      <c r="GX618" s="106"/>
      <c r="GY618" s="106"/>
      <c r="GZ618" s="106"/>
      <c r="HA618" s="106"/>
      <c r="HB618" s="106"/>
      <c r="HC618" s="106"/>
      <c r="HD618" s="106"/>
      <c r="HE618" s="106"/>
      <c r="HF618" s="106"/>
      <c r="HG618" s="106"/>
      <c r="HH618" s="106"/>
      <c r="HI618" s="106"/>
      <c r="HJ618" s="106"/>
      <c r="HK618" s="106"/>
      <c r="HL618" s="106"/>
      <c r="HM618" s="106"/>
      <c r="HN618" s="106"/>
      <c r="HO618" s="106"/>
      <c r="HP618" s="106"/>
      <c r="HQ618" s="106"/>
      <c r="HR618" s="106"/>
      <c r="HS618" s="106"/>
      <c r="HT618" s="106"/>
      <c r="HU618" s="106"/>
      <c r="HV618" s="106"/>
      <c r="HW618" s="106"/>
      <c r="HX618" s="106"/>
      <c r="HY618" s="106"/>
      <c r="HZ618" s="106"/>
      <c r="IA618" s="106"/>
      <c r="IB618" s="106"/>
      <c r="IC618" s="106"/>
      <c r="ID618" s="106"/>
      <c r="IE618" s="106"/>
      <c r="IF618" s="106"/>
      <c r="IG618" s="106"/>
      <c r="IH618" s="106"/>
      <c r="II618" s="106"/>
      <c r="IJ618" s="106"/>
      <c r="IK618" s="106"/>
      <c r="IL618" s="106"/>
      <c r="IM618" s="106"/>
      <c r="IN618" s="106"/>
      <c r="IO618" s="106"/>
      <c r="IP618" s="106"/>
      <c r="IQ618" s="106"/>
      <c r="IR618" s="106"/>
      <c r="IS618" s="106"/>
      <c r="IT618" s="106"/>
      <c r="IU618" s="106"/>
      <c r="IV618" s="106"/>
      <c r="IW618" s="106"/>
      <c r="IX618" s="106"/>
      <c r="IY618" s="106"/>
      <c r="IZ618" s="106"/>
      <c r="JA618" s="106"/>
      <c r="JB618" s="106"/>
      <c r="JC618" s="106"/>
      <c r="JD618" s="106"/>
      <c r="JE618" s="106"/>
      <c r="JF618" s="106"/>
      <c r="JG618" s="106"/>
      <c r="JH618" s="106"/>
      <c r="JI618" s="106"/>
      <c r="JJ618" s="106"/>
      <c r="JK618" s="106"/>
      <c r="JL618" s="106"/>
      <c r="JM618" s="106"/>
      <c r="JN618" s="106"/>
      <c r="JO618" s="106"/>
      <c r="JP618" s="106"/>
      <c r="JQ618" s="106"/>
      <c r="JR618" s="106"/>
      <c r="JS618" s="106"/>
      <c r="JT618" s="106"/>
      <c r="JU618" s="106"/>
      <c r="JV618" s="106"/>
      <c r="JW618" s="106"/>
      <c r="JX618" s="106"/>
      <c r="JY618" s="106"/>
      <c r="JZ618" s="106"/>
      <c r="KA618" s="106"/>
      <c r="KB618" s="106"/>
      <c r="KC618" s="106"/>
      <c r="KD618" s="106"/>
      <c r="KE618" s="106"/>
      <c r="KF618" s="106"/>
      <c r="KG618" s="106"/>
      <c r="KH618" s="106"/>
      <c r="KI618" s="106"/>
      <c r="KJ618" s="106"/>
      <c r="KK618" s="106"/>
      <c r="KL618" s="106"/>
      <c r="KM618" s="106"/>
      <c r="KN618" s="106"/>
      <c r="KO618" s="106"/>
      <c r="KP618" s="106"/>
      <c r="KQ618" s="106"/>
      <c r="KR618" s="106"/>
      <c r="KS618" s="106"/>
      <c r="KT618" s="106"/>
      <c r="KU618" s="106"/>
      <c r="KV618" s="106"/>
      <c r="KW618" s="106"/>
      <c r="KX618" s="106"/>
      <c r="KY618" s="106"/>
      <c r="KZ618" s="106"/>
      <c r="LA618" s="106"/>
      <c r="LB618" s="106"/>
      <c r="LC618" s="106"/>
      <c r="LD618" s="106"/>
      <c r="LE618" s="106"/>
      <c r="LF618" s="106"/>
      <c r="LG618" s="106"/>
      <c r="LH618" s="106"/>
      <c r="LI618" s="106"/>
      <c r="LJ618" s="106"/>
      <c r="LK618" s="106"/>
      <c r="LL618" s="106"/>
      <c r="LM618" s="106"/>
      <c r="LN618" s="106"/>
      <c r="LO618" s="106"/>
      <c r="LP618" s="106"/>
      <c r="LQ618" s="106"/>
      <c r="LR618" s="106"/>
      <c r="LS618" s="106"/>
      <c r="LT618" s="106"/>
      <c r="LU618" s="106"/>
      <c r="LV618" s="106"/>
      <c r="LW618" s="106"/>
      <c r="LX618" s="106"/>
      <c r="LY618" s="106"/>
      <c r="LZ618" s="106"/>
      <c r="MA618" s="106"/>
      <c r="MB618" s="106"/>
      <c r="MC618" s="106"/>
      <c r="MD618" s="106"/>
      <c r="ME618" s="106"/>
      <c r="MF618" s="106"/>
      <c r="MG618" s="106"/>
      <c r="MH618" s="106"/>
      <c r="MI618" s="106"/>
      <c r="MJ618" s="106"/>
      <c r="MK618" s="106"/>
      <c r="ML618" s="106"/>
      <c r="MM618" s="106"/>
      <c r="MN618" s="106"/>
      <c r="MO618" s="106"/>
      <c r="MP618" s="106"/>
      <c r="MQ618" s="106"/>
      <c r="MR618" s="106"/>
      <c r="MS618" s="106"/>
      <c r="MT618" s="106"/>
      <c r="MU618" s="106"/>
      <c r="MV618" s="106"/>
      <c r="MW618" s="106"/>
      <c r="MX618" s="106"/>
      <c r="MY618" s="106"/>
      <c r="MZ618" s="106"/>
      <c r="NA618" s="106"/>
      <c r="NB618" s="106"/>
      <c r="NC618" s="106"/>
      <c r="ND618" s="106"/>
      <c r="NE618" s="106"/>
      <c r="NF618" s="106"/>
      <c r="NG618" s="106"/>
      <c r="NH618" s="106"/>
      <c r="NI618" s="106"/>
      <c r="NJ618" s="106"/>
      <c r="NK618" s="106"/>
      <c r="NL618" s="106"/>
      <c r="NM618" s="106"/>
      <c r="NN618" s="106"/>
      <c r="NO618" s="106"/>
      <c r="NP618" s="106"/>
      <c r="NQ618" s="106"/>
      <c r="NR618" s="106"/>
      <c r="NS618" s="106"/>
      <c r="NT618" s="106"/>
      <c r="NU618" s="106"/>
      <c r="NV618" s="106"/>
      <c r="NW618" s="106"/>
      <c r="NX618" s="106"/>
      <c r="NY618" s="106"/>
      <c r="NZ618" s="106"/>
      <c r="OA618" s="106"/>
      <c r="OB618" s="106"/>
      <c r="OC618" s="106"/>
      <c r="OD618" s="106"/>
      <c r="OE618" s="106"/>
      <c r="OF618" s="106"/>
      <c r="OG618" s="106"/>
      <c r="OH618" s="106"/>
      <c r="OI618" s="106"/>
      <c r="OJ618" s="106"/>
      <c r="OK618" s="106"/>
      <c r="OL618" s="106"/>
      <c r="OM618" s="106"/>
      <c r="ON618" s="106"/>
      <c r="OO618" s="106"/>
      <c r="OP618" s="106"/>
      <c r="OQ618" s="106"/>
      <c r="OR618" s="106"/>
      <c r="OS618" s="106"/>
      <c r="OT618" s="106"/>
      <c r="OU618" s="106"/>
      <c r="OV618" s="106"/>
      <c r="OW618" s="106"/>
      <c r="OX618" s="106"/>
      <c r="OY618" s="106"/>
      <c r="OZ618" s="106"/>
      <c r="PA618" s="106"/>
      <c r="PB618" s="106"/>
      <c r="PC618" s="106"/>
      <c r="PD618" s="106"/>
      <c r="PE618" s="106"/>
      <c r="PF618" s="106"/>
      <c r="PG618" s="106"/>
      <c r="PH618" s="106"/>
      <c r="PI618" s="106"/>
      <c r="PJ618" s="106"/>
      <c r="PK618" s="106"/>
      <c r="PL618" s="106"/>
      <c r="PM618" s="106"/>
      <c r="PN618" s="106"/>
      <c r="PO618" s="106"/>
      <c r="PP618" s="106"/>
      <c r="PQ618" s="106"/>
      <c r="PR618" s="106"/>
      <c r="PS618" s="106"/>
      <c r="PT618" s="106"/>
      <c r="PU618" s="106"/>
      <c r="PV618" s="106"/>
      <c r="PW618" s="106"/>
      <c r="PX618" s="106"/>
      <c r="PY618" s="106"/>
      <c r="PZ618" s="106"/>
      <c r="QA618" s="106"/>
      <c r="QB618" s="106"/>
      <c r="QC618" s="106"/>
      <c r="QD618" s="106"/>
      <c r="QE618" s="106"/>
      <c r="QF618" s="106"/>
      <c r="QG618" s="106"/>
      <c r="QH618" s="106"/>
      <c r="QI618" s="106"/>
      <c r="QJ618" s="106"/>
      <c r="QK618" s="106"/>
      <c r="QL618" s="106"/>
      <c r="QM618" s="106"/>
      <c r="QN618" s="106"/>
      <c r="QO618" s="106"/>
      <c r="QP618" s="106"/>
      <c r="QQ618" s="106"/>
      <c r="QR618" s="106"/>
      <c r="QS618" s="106"/>
      <c r="QT618" s="106"/>
      <c r="QU618" s="106"/>
      <c r="QV618" s="106"/>
      <c r="QW618" s="106"/>
      <c r="QX618" s="106"/>
      <c r="QY618" s="106"/>
      <c r="QZ618" s="106"/>
      <c r="RA618" s="106"/>
      <c r="RB618" s="106"/>
      <c r="RC618" s="106"/>
      <c r="RD618" s="106"/>
      <c r="RE618" s="106"/>
      <c r="RF618" s="106"/>
      <c r="RG618" s="106"/>
      <c r="RH618" s="106"/>
      <c r="RI618" s="106"/>
      <c r="RJ618" s="106"/>
      <c r="RK618" s="106"/>
      <c r="RL618" s="106"/>
      <c r="RM618" s="106"/>
      <c r="RN618" s="106"/>
      <c r="RO618" s="106"/>
      <c r="RP618" s="106"/>
      <c r="RQ618" s="106"/>
      <c r="RR618" s="106"/>
    </row>
    <row r="619" spans="1:486" x14ac:dyDescent="0.3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14"/>
      <c r="Q619" s="114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06"/>
      <c r="EZ619" s="106"/>
      <c r="FA619" s="106"/>
      <c r="FB619" s="106"/>
      <c r="FC619" s="106"/>
      <c r="FD619" s="106"/>
      <c r="FE619" s="106"/>
      <c r="FF619" s="106"/>
      <c r="FG619" s="106"/>
      <c r="FH619" s="106"/>
      <c r="FI619" s="106"/>
      <c r="FJ619" s="106"/>
      <c r="FK619" s="106"/>
      <c r="FL619" s="106"/>
      <c r="FM619" s="106"/>
      <c r="FN619" s="106"/>
      <c r="FO619" s="106"/>
      <c r="FP619" s="106"/>
      <c r="FQ619" s="106"/>
      <c r="FR619" s="106"/>
      <c r="FS619" s="106"/>
      <c r="FT619" s="106"/>
      <c r="FU619" s="106"/>
      <c r="FV619" s="106"/>
      <c r="FW619" s="106"/>
      <c r="FX619" s="106"/>
      <c r="FY619" s="106"/>
      <c r="FZ619" s="106"/>
      <c r="GA619" s="106"/>
      <c r="GB619" s="106"/>
      <c r="GC619" s="106"/>
      <c r="GD619" s="106"/>
      <c r="GE619" s="106"/>
      <c r="GF619" s="106"/>
      <c r="GG619" s="106"/>
      <c r="GH619" s="106"/>
      <c r="GI619" s="106"/>
      <c r="GJ619" s="106"/>
      <c r="GK619" s="106"/>
      <c r="GL619" s="106"/>
      <c r="GM619" s="106"/>
      <c r="GN619" s="106"/>
      <c r="GO619" s="106"/>
      <c r="GP619" s="106"/>
      <c r="GQ619" s="106"/>
      <c r="GR619" s="106"/>
      <c r="GS619" s="106"/>
      <c r="GT619" s="106"/>
      <c r="GU619" s="106"/>
      <c r="GV619" s="106"/>
      <c r="GW619" s="106"/>
      <c r="GX619" s="106"/>
      <c r="GY619" s="106"/>
      <c r="GZ619" s="106"/>
      <c r="HA619" s="106"/>
      <c r="HB619" s="106"/>
      <c r="HC619" s="106"/>
      <c r="HD619" s="106"/>
      <c r="HE619" s="106"/>
      <c r="HF619" s="106"/>
      <c r="HG619" s="106"/>
      <c r="HH619" s="106"/>
      <c r="HI619" s="106"/>
      <c r="HJ619" s="106"/>
      <c r="HK619" s="106"/>
      <c r="HL619" s="106"/>
      <c r="HM619" s="106"/>
      <c r="HN619" s="106"/>
      <c r="HO619" s="106"/>
      <c r="HP619" s="106"/>
      <c r="HQ619" s="106"/>
      <c r="HR619" s="106"/>
      <c r="HS619" s="106"/>
      <c r="HT619" s="106"/>
      <c r="HU619" s="106"/>
      <c r="HV619" s="106"/>
      <c r="HW619" s="106"/>
      <c r="HX619" s="106"/>
      <c r="HY619" s="106"/>
      <c r="HZ619" s="106"/>
      <c r="IA619" s="106"/>
      <c r="IB619" s="106"/>
      <c r="IC619" s="106"/>
      <c r="ID619" s="106"/>
      <c r="IE619" s="106"/>
      <c r="IF619" s="106"/>
      <c r="IG619" s="106"/>
      <c r="IH619" s="106"/>
      <c r="II619" s="106"/>
      <c r="IJ619" s="106"/>
      <c r="IK619" s="106"/>
      <c r="IL619" s="106"/>
      <c r="IM619" s="106"/>
      <c r="IN619" s="106"/>
      <c r="IO619" s="106"/>
      <c r="IP619" s="106"/>
      <c r="IQ619" s="106"/>
      <c r="IR619" s="106"/>
      <c r="IS619" s="106"/>
      <c r="IT619" s="106"/>
      <c r="IU619" s="106"/>
      <c r="IV619" s="106"/>
      <c r="IW619" s="106"/>
      <c r="IX619" s="106"/>
      <c r="IY619" s="106"/>
      <c r="IZ619" s="106"/>
      <c r="JA619" s="106"/>
      <c r="JB619" s="106"/>
      <c r="JC619" s="106"/>
      <c r="JD619" s="106"/>
      <c r="JE619" s="106"/>
      <c r="JF619" s="106"/>
      <c r="JG619" s="106"/>
      <c r="JH619" s="106"/>
      <c r="JI619" s="106"/>
      <c r="JJ619" s="106"/>
      <c r="JK619" s="106"/>
      <c r="JL619" s="106"/>
      <c r="JM619" s="106"/>
      <c r="JN619" s="106"/>
      <c r="JO619" s="106"/>
      <c r="JP619" s="106"/>
      <c r="JQ619" s="106"/>
      <c r="JR619" s="106"/>
      <c r="JS619" s="106"/>
      <c r="JT619" s="106"/>
      <c r="JU619" s="106"/>
      <c r="JV619" s="106"/>
      <c r="JW619" s="106"/>
      <c r="JX619" s="106"/>
      <c r="JY619" s="106"/>
      <c r="JZ619" s="106"/>
      <c r="KA619" s="106"/>
      <c r="KB619" s="106"/>
      <c r="KC619" s="106"/>
      <c r="KD619" s="106"/>
      <c r="KE619" s="106"/>
      <c r="KF619" s="106"/>
      <c r="KG619" s="106"/>
      <c r="KH619" s="106"/>
      <c r="KI619" s="106"/>
      <c r="KJ619" s="106"/>
      <c r="KK619" s="106"/>
      <c r="KL619" s="106"/>
      <c r="KM619" s="106"/>
      <c r="KN619" s="106"/>
      <c r="KO619" s="106"/>
      <c r="KP619" s="106"/>
      <c r="KQ619" s="106"/>
      <c r="KR619" s="106"/>
      <c r="KS619" s="106"/>
      <c r="KT619" s="106"/>
      <c r="KU619" s="106"/>
      <c r="KV619" s="106"/>
      <c r="KW619" s="106"/>
      <c r="KX619" s="106"/>
      <c r="KY619" s="106"/>
      <c r="KZ619" s="106"/>
      <c r="LA619" s="106"/>
      <c r="LB619" s="106"/>
      <c r="LC619" s="106"/>
      <c r="LD619" s="106"/>
      <c r="LE619" s="106"/>
      <c r="LF619" s="106"/>
      <c r="LG619" s="106"/>
      <c r="LH619" s="106"/>
      <c r="LI619" s="106"/>
      <c r="LJ619" s="106"/>
      <c r="LK619" s="106"/>
      <c r="LL619" s="106"/>
      <c r="LM619" s="106"/>
      <c r="LN619" s="106"/>
      <c r="LO619" s="106"/>
      <c r="LP619" s="106"/>
      <c r="LQ619" s="106"/>
      <c r="LR619" s="106"/>
      <c r="LS619" s="106"/>
      <c r="LT619" s="106"/>
      <c r="LU619" s="106"/>
      <c r="LV619" s="106"/>
      <c r="LW619" s="106"/>
      <c r="LX619" s="106"/>
      <c r="LY619" s="106"/>
      <c r="LZ619" s="106"/>
      <c r="MA619" s="106"/>
      <c r="MB619" s="106"/>
      <c r="MC619" s="106"/>
      <c r="MD619" s="106"/>
      <c r="ME619" s="106"/>
      <c r="MF619" s="106"/>
      <c r="MG619" s="106"/>
      <c r="MH619" s="106"/>
      <c r="MI619" s="106"/>
      <c r="MJ619" s="106"/>
      <c r="MK619" s="106"/>
      <c r="ML619" s="106"/>
      <c r="MM619" s="106"/>
      <c r="MN619" s="106"/>
      <c r="MO619" s="106"/>
      <c r="MP619" s="106"/>
      <c r="MQ619" s="106"/>
      <c r="MR619" s="106"/>
      <c r="MS619" s="106"/>
      <c r="MT619" s="106"/>
      <c r="MU619" s="106"/>
      <c r="MV619" s="106"/>
      <c r="MW619" s="106"/>
      <c r="MX619" s="106"/>
      <c r="MY619" s="106"/>
      <c r="MZ619" s="106"/>
      <c r="NA619" s="106"/>
      <c r="NB619" s="106"/>
      <c r="NC619" s="106"/>
      <c r="ND619" s="106"/>
      <c r="NE619" s="106"/>
      <c r="NF619" s="106"/>
      <c r="NG619" s="106"/>
      <c r="NH619" s="106"/>
      <c r="NI619" s="106"/>
      <c r="NJ619" s="106"/>
      <c r="NK619" s="106"/>
      <c r="NL619" s="106"/>
      <c r="NM619" s="106"/>
      <c r="NN619" s="106"/>
      <c r="NO619" s="106"/>
      <c r="NP619" s="106"/>
      <c r="NQ619" s="106"/>
      <c r="NR619" s="106"/>
      <c r="NS619" s="106"/>
      <c r="NT619" s="106"/>
      <c r="NU619" s="106"/>
      <c r="NV619" s="106"/>
      <c r="NW619" s="106"/>
      <c r="NX619" s="106"/>
      <c r="NY619" s="106"/>
      <c r="NZ619" s="106"/>
      <c r="OA619" s="106"/>
      <c r="OB619" s="106"/>
      <c r="OC619" s="106"/>
      <c r="OD619" s="106"/>
      <c r="OE619" s="106"/>
      <c r="OF619" s="106"/>
      <c r="OG619" s="106"/>
      <c r="OH619" s="106"/>
      <c r="OI619" s="106"/>
      <c r="OJ619" s="106"/>
      <c r="OK619" s="106"/>
      <c r="OL619" s="106"/>
      <c r="OM619" s="106"/>
      <c r="ON619" s="106"/>
      <c r="OO619" s="106"/>
      <c r="OP619" s="106"/>
      <c r="OQ619" s="106"/>
      <c r="OR619" s="106"/>
      <c r="OS619" s="106"/>
      <c r="OT619" s="106"/>
      <c r="OU619" s="106"/>
      <c r="OV619" s="106"/>
      <c r="OW619" s="106"/>
      <c r="OX619" s="106"/>
      <c r="OY619" s="106"/>
      <c r="OZ619" s="106"/>
      <c r="PA619" s="106"/>
      <c r="PB619" s="106"/>
      <c r="PC619" s="106"/>
      <c r="PD619" s="106"/>
      <c r="PE619" s="106"/>
      <c r="PF619" s="106"/>
      <c r="PG619" s="106"/>
      <c r="PH619" s="106"/>
      <c r="PI619" s="106"/>
      <c r="PJ619" s="106"/>
      <c r="PK619" s="106"/>
      <c r="PL619" s="106"/>
      <c r="PM619" s="106"/>
      <c r="PN619" s="106"/>
      <c r="PO619" s="106"/>
      <c r="PP619" s="106"/>
      <c r="PQ619" s="106"/>
      <c r="PR619" s="106"/>
      <c r="PS619" s="106"/>
      <c r="PT619" s="106"/>
      <c r="PU619" s="106"/>
      <c r="PV619" s="106"/>
      <c r="PW619" s="106"/>
      <c r="PX619" s="106"/>
      <c r="PY619" s="106"/>
      <c r="PZ619" s="106"/>
      <c r="QA619" s="106"/>
      <c r="QB619" s="106"/>
      <c r="QC619" s="106"/>
      <c r="QD619" s="106"/>
      <c r="QE619" s="106"/>
      <c r="QF619" s="106"/>
      <c r="QG619" s="106"/>
      <c r="QH619" s="106"/>
      <c r="QI619" s="106"/>
      <c r="QJ619" s="106"/>
      <c r="QK619" s="106"/>
      <c r="QL619" s="106"/>
      <c r="QM619" s="106"/>
      <c r="QN619" s="106"/>
      <c r="QO619" s="106"/>
      <c r="QP619" s="106"/>
      <c r="QQ619" s="106"/>
      <c r="QR619" s="106"/>
      <c r="QS619" s="106"/>
      <c r="QT619" s="106"/>
      <c r="QU619" s="106"/>
      <c r="QV619" s="106"/>
      <c r="QW619" s="106"/>
      <c r="QX619" s="106"/>
      <c r="QY619" s="106"/>
      <c r="QZ619" s="106"/>
      <c r="RA619" s="106"/>
      <c r="RB619" s="106"/>
      <c r="RC619" s="106"/>
      <c r="RD619" s="106"/>
      <c r="RE619" s="106"/>
      <c r="RF619" s="106"/>
      <c r="RG619" s="106"/>
      <c r="RH619" s="106"/>
      <c r="RI619" s="106"/>
      <c r="RJ619" s="106"/>
      <c r="RK619" s="106"/>
      <c r="RL619" s="106"/>
      <c r="RM619" s="106"/>
      <c r="RN619" s="106"/>
      <c r="RO619" s="106"/>
      <c r="RP619" s="106"/>
      <c r="RQ619" s="106"/>
      <c r="RR619" s="106"/>
    </row>
    <row r="620" spans="1:486" x14ac:dyDescent="0.3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14"/>
      <c r="Q620" s="114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06"/>
      <c r="EZ620" s="106"/>
      <c r="FA620" s="106"/>
      <c r="FB620" s="106"/>
      <c r="FC620" s="106"/>
      <c r="FD620" s="106"/>
      <c r="FE620" s="106"/>
      <c r="FF620" s="106"/>
      <c r="FG620" s="106"/>
      <c r="FH620" s="106"/>
      <c r="FI620" s="106"/>
      <c r="FJ620" s="106"/>
      <c r="FK620" s="106"/>
      <c r="FL620" s="106"/>
      <c r="FM620" s="106"/>
      <c r="FN620" s="106"/>
      <c r="FO620" s="106"/>
      <c r="FP620" s="106"/>
      <c r="FQ620" s="106"/>
      <c r="FR620" s="106"/>
      <c r="FS620" s="106"/>
      <c r="FT620" s="106"/>
      <c r="FU620" s="106"/>
      <c r="FV620" s="106"/>
      <c r="FW620" s="106"/>
      <c r="FX620" s="106"/>
      <c r="FY620" s="106"/>
      <c r="FZ620" s="106"/>
      <c r="GA620" s="106"/>
      <c r="GB620" s="106"/>
      <c r="GC620" s="106"/>
      <c r="GD620" s="106"/>
      <c r="GE620" s="106"/>
      <c r="GF620" s="106"/>
      <c r="GG620" s="106"/>
      <c r="GH620" s="106"/>
      <c r="GI620" s="106"/>
      <c r="GJ620" s="106"/>
      <c r="GK620" s="106"/>
      <c r="GL620" s="106"/>
      <c r="GM620" s="106"/>
      <c r="GN620" s="106"/>
      <c r="GO620" s="106"/>
      <c r="GP620" s="106"/>
      <c r="GQ620" s="106"/>
      <c r="GR620" s="106"/>
      <c r="GS620" s="106"/>
      <c r="GT620" s="106"/>
      <c r="GU620" s="106"/>
      <c r="GV620" s="106"/>
      <c r="GW620" s="106"/>
      <c r="GX620" s="106"/>
      <c r="GY620" s="106"/>
      <c r="GZ620" s="106"/>
      <c r="HA620" s="106"/>
      <c r="HB620" s="106"/>
      <c r="HC620" s="106"/>
      <c r="HD620" s="106"/>
      <c r="HE620" s="106"/>
      <c r="HF620" s="106"/>
      <c r="HG620" s="106"/>
      <c r="HH620" s="106"/>
      <c r="HI620" s="106"/>
      <c r="HJ620" s="106"/>
      <c r="HK620" s="106"/>
      <c r="HL620" s="106"/>
      <c r="HM620" s="106"/>
      <c r="HN620" s="106"/>
      <c r="HO620" s="106"/>
      <c r="HP620" s="106"/>
      <c r="HQ620" s="106"/>
      <c r="HR620" s="106"/>
      <c r="HS620" s="106"/>
      <c r="HT620" s="106"/>
      <c r="HU620" s="106"/>
      <c r="HV620" s="106"/>
      <c r="HW620" s="106"/>
      <c r="HX620" s="106"/>
      <c r="HY620" s="106"/>
      <c r="HZ620" s="106"/>
      <c r="IA620" s="106"/>
      <c r="IB620" s="106"/>
      <c r="IC620" s="106"/>
      <c r="ID620" s="106"/>
      <c r="IE620" s="106"/>
      <c r="IF620" s="106"/>
      <c r="IG620" s="106"/>
      <c r="IH620" s="106"/>
      <c r="II620" s="106"/>
      <c r="IJ620" s="106"/>
      <c r="IK620" s="106"/>
      <c r="IL620" s="106"/>
      <c r="IM620" s="106"/>
      <c r="IN620" s="106"/>
      <c r="IO620" s="106"/>
      <c r="IP620" s="106"/>
      <c r="IQ620" s="106"/>
      <c r="IR620" s="106"/>
      <c r="IS620" s="106"/>
      <c r="IT620" s="106"/>
      <c r="IU620" s="106"/>
      <c r="IV620" s="106"/>
      <c r="IW620" s="106"/>
      <c r="IX620" s="106"/>
      <c r="IY620" s="106"/>
      <c r="IZ620" s="106"/>
      <c r="JA620" s="106"/>
      <c r="JB620" s="106"/>
      <c r="JC620" s="106"/>
      <c r="JD620" s="106"/>
      <c r="JE620" s="106"/>
      <c r="JF620" s="106"/>
      <c r="JG620" s="106"/>
      <c r="JH620" s="106"/>
      <c r="JI620" s="106"/>
      <c r="JJ620" s="106"/>
      <c r="JK620" s="106"/>
      <c r="JL620" s="106"/>
      <c r="JM620" s="106"/>
      <c r="JN620" s="106"/>
      <c r="JO620" s="106"/>
      <c r="JP620" s="106"/>
      <c r="JQ620" s="106"/>
      <c r="JR620" s="106"/>
      <c r="JS620" s="106"/>
      <c r="JT620" s="106"/>
      <c r="JU620" s="106"/>
      <c r="JV620" s="106"/>
      <c r="JW620" s="106"/>
      <c r="JX620" s="106"/>
      <c r="JY620" s="106"/>
      <c r="JZ620" s="106"/>
      <c r="KA620" s="106"/>
      <c r="KB620" s="106"/>
      <c r="KC620" s="106"/>
      <c r="KD620" s="106"/>
      <c r="KE620" s="106"/>
      <c r="KF620" s="106"/>
      <c r="KG620" s="106"/>
      <c r="KH620" s="106"/>
      <c r="KI620" s="106"/>
      <c r="KJ620" s="106"/>
      <c r="KK620" s="106"/>
      <c r="KL620" s="106"/>
      <c r="KM620" s="106"/>
      <c r="KN620" s="106"/>
      <c r="KO620" s="106"/>
      <c r="KP620" s="106"/>
      <c r="KQ620" s="106"/>
      <c r="KR620" s="106"/>
      <c r="KS620" s="106"/>
      <c r="KT620" s="106"/>
      <c r="KU620" s="106"/>
      <c r="KV620" s="106"/>
      <c r="KW620" s="106"/>
      <c r="KX620" s="106"/>
      <c r="KY620" s="106"/>
      <c r="KZ620" s="106"/>
      <c r="LA620" s="106"/>
      <c r="LB620" s="106"/>
      <c r="LC620" s="106"/>
      <c r="LD620" s="106"/>
      <c r="LE620" s="106"/>
      <c r="LF620" s="106"/>
      <c r="LG620" s="106"/>
      <c r="LH620" s="106"/>
      <c r="LI620" s="106"/>
      <c r="LJ620" s="106"/>
      <c r="LK620" s="106"/>
      <c r="LL620" s="106"/>
      <c r="LM620" s="106"/>
      <c r="LN620" s="106"/>
      <c r="LO620" s="106"/>
      <c r="LP620" s="106"/>
      <c r="LQ620" s="106"/>
      <c r="LR620" s="106"/>
      <c r="LS620" s="106"/>
      <c r="LT620" s="106"/>
      <c r="LU620" s="106"/>
      <c r="LV620" s="106"/>
      <c r="LW620" s="106"/>
      <c r="LX620" s="106"/>
      <c r="LY620" s="106"/>
      <c r="LZ620" s="106"/>
      <c r="MA620" s="106"/>
      <c r="MB620" s="106"/>
      <c r="MC620" s="106"/>
      <c r="MD620" s="106"/>
      <c r="ME620" s="106"/>
      <c r="MF620" s="106"/>
      <c r="MG620" s="106"/>
      <c r="MH620" s="106"/>
      <c r="MI620" s="106"/>
      <c r="MJ620" s="106"/>
      <c r="MK620" s="106"/>
      <c r="ML620" s="106"/>
      <c r="MM620" s="106"/>
      <c r="MN620" s="106"/>
      <c r="MO620" s="106"/>
      <c r="MP620" s="106"/>
      <c r="MQ620" s="106"/>
      <c r="MR620" s="106"/>
      <c r="MS620" s="106"/>
      <c r="MT620" s="106"/>
      <c r="MU620" s="106"/>
      <c r="MV620" s="106"/>
      <c r="MW620" s="106"/>
      <c r="MX620" s="106"/>
      <c r="MY620" s="106"/>
      <c r="MZ620" s="106"/>
      <c r="NA620" s="106"/>
      <c r="NB620" s="106"/>
      <c r="NC620" s="106"/>
      <c r="ND620" s="106"/>
      <c r="NE620" s="106"/>
      <c r="NF620" s="106"/>
      <c r="NG620" s="106"/>
      <c r="NH620" s="106"/>
      <c r="NI620" s="106"/>
      <c r="NJ620" s="106"/>
      <c r="NK620" s="106"/>
      <c r="NL620" s="106"/>
      <c r="NM620" s="106"/>
      <c r="NN620" s="106"/>
      <c r="NO620" s="106"/>
      <c r="NP620" s="106"/>
      <c r="NQ620" s="106"/>
      <c r="NR620" s="106"/>
      <c r="NS620" s="106"/>
      <c r="NT620" s="106"/>
      <c r="NU620" s="106"/>
      <c r="NV620" s="106"/>
      <c r="NW620" s="106"/>
      <c r="NX620" s="106"/>
      <c r="NY620" s="106"/>
      <c r="NZ620" s="106"/>
      <c r="OA620" s="106"/>
      <c r="OB620" s="106"/>
      <c r="OC620" s="106"/>
      <c r="OD620" s="106"/>
      <c r="OE620" s="106"/>
      <c r="OF620" s="106"/>
      <c r="OG620" s="106"/>
      <c r="OH620" s="106"/>
      <c r="OI620" s="106"/>
      <c r="OJ620" s="106"/>
      <c r="OK620" s="106"/>
      <c r="OL620" s="106"/>
      <c r="OM620" s="106"/>
      <c r="ON620" s="106"/>
      <c r="OO620" s="106"/>
      <c r="OP620" s="106"/>
      <c r="OQ620" s="106"/>
      <c r="OR620" s="106"/>
      <c r="OS620" s="106"/>
      <c r="OT620" s="106"/>
      <c r="OU620" s="106"/>
      <c r="OV620" s="106"/>
      <c r="OW620" s="106"/>
      <c r="OX620" s="106"/>
      <c r="OY620" s="106"/>
      <c r="OZ620" s="106"/>
      <c r="PA620" s="106"/>
      <c r="PB620" s="106"/>
      <c r="PC620" s="106"/>
      <c r="PD620" s="106"/>
      <c r="PE620" s="106"/>
      <c r="PF620" s="106"/>
      <c r="PG620" s="106"/>
      <c r="PH620" s="106"/>
      <c r="PI620" s="106"/>
      <c r="PJ620" s="106"/>
      <c r="PK620" s="106"/>
      <c r="PL620" s="106"/>
      <c r="PM620" s="106"/>
      <c r="PN620" s="106"/>
      <c r="PO620" s="106"/>
      <c r="PP620" s="106"/>
      <c r="PQ620" s="106"/>
      <c r="PR620" s="106"/>
      <c r="PS620" s="106"/>
      <c r="PT620" s="106"/>
      <c r="PU620" s="106"/>
      <c r="PV620" s="106"/>
      <c r="PW620" s="106"/>
      <c r="PX620" s="106"/>
      <c r="PY620" s="106"/>
      <c r="PZ620" s="106"/>
      <c r="QA620" s="106"/>
      <c r="QB620" s="106"/>
      <c r="QC620" s="106"/>
      <c r="QD620" s="106"/>
      <c r="QE620" s="106"/>
      <c r="QF620" s="106"/>
      <c r="QG620" s="106"/>
      <c r="QH620" s="106"/>
      <c r="QI620" s="106"/>
      <c r="QJ620" s="106"/>
      <c r="QK620" s="106"/>
      <c r="QL620" s="106"/>
      <c r="QM620" s="106"/>
      <c r="QN620" s="106"/>
      <c r="QO620" s="106"/>
      <c r="QP620" s="106"/>
      <c r="QQ620" s="106"/>
      <c r="QR620" s="106"/>
      <c r="QS620" s="106"/>
      <c r="QT620" s="106"/>
      <c r="QU620" s="106"/>
      <c r="QV620" s="106"/>
      <c r="QW620" s="106"/>
      <c r="QX620" s="106"/>
      <c r="QY620" s="106"/>
      <c r="QZ620" s="106"/>
      <c r="RA620" s="106"/>
      <c r="RB620" s="106"/>
      <c r="RC620" s="106"/>
      <c r="RD620" s="106"/>
      <c r="RE620" s="106"/>
      <c r="RF620" s="106"/>
      <c r="RG620" s="106"/>
      <c r="RH620" s="106"/>
      <c r="RI620" s="106"/>
      <c r="RJ620" s="106"/>
      <c r="RK620" s="106"/>
      <c r="RL620" s="106"/>
      <c r="RM620" s="106"/>
      <c r="RN620" s="106"/>
      <c r="RO620" s="106"/>
      <c r="RP620" s="106"/>
      <c r="RQ620" s="106"/>
      <c r="RR620" s="106"/>
    </row>
    <row r="621" spans="1:486" x14ac:dyDescent="0.3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14"/>
      <c r="Q621" s="114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06"/>
      <c r="EZ621" s="106"/>
      <c r="FA621" s="106"/>
      <c r="FB621" s="106"/>
      <c r="FC621" s="106"/>
      <c r="FD621" s="106"/>
      <c r="FE621" s="106"/>
      <c r="FF621" s="106"/>
      <c r="FG621" s="106"/>
      <c r="FH621" s="106"/>
      <c r="FI621" s="106"/>
      <c r="FJ621" s="106"/>
      <c r="FK621" s="106"/>
      <c r="FL621" s="106"/>
      <c r="FM621" s="106"/>
      <c r="FN621" s="106"/>
      <c r="FO621" s="106"/>
      <c r="FP621" s="106"/>
      <c r="FQ621" s="106"/>
      <c r="FR621" s="106"/>
      <c r="FS621" s="106"/>
      <c r="FT621" s="106"/>
      <c r="FU621" s="106"/>
      <c r="FV621" s="106"/>
      <c r="FW621" s="106"/>
      <c r="FX621" s="106"/>
      <c r="FY621" s="106"/>
      <c r="FZ621" s="106"/>
      <c r="GA621" s="106"/>
      <c r="GB621" s="106"/>
      <c r="GC621" s="106"/>
      <c r="GD621" s="106"/>
      <c r="GE621" s="106"/>
      <c r="GF621" s="106"/>
      <c r="GG621" s="106"/>
      <c r="GH621" s="106"/>
      <c r="GI621" s="106"/>
      <c r="GJ621" s="106"/>
      <c r="GK621" s="106"/>
      <c r="GL621" s="106"/>
      <c r="GM621" s="106"/>
      <c r="GN621" s="106"/>
      <c r="GO621" s="106"/>
      <c r="GP621" s="106"/>
      <c r="GQ621" s="106"/>
      <c r="GR621" s="106"/>
      <c r="GS621" s="106"/>
      <c r="GT621" s="106"/>
      <c r="GU621" s="106"/>
      <c r="GV621" s="106"/>
      <c r="GW621" s="106"/>
      <c r="GX621" s="106"/>
      <c r="GY621" s="106"/>
      <c r="GZ621" s="106"/>
      <c r="HA621" s="106"/>
      <c r="HB621" s="106"/>
      <c r="HC621" s="106"/>
      <c r="HD621" s="106"/>
      <c r="HE621" s="106"/>
      <c r="HF621" s="106"/>
      <c r="HG621" s="106"/>
      <c r="HH621" s="106"/>
      <c r="HI621" s="106"/>
      <c r="HJ621" s="106"/>
      <c r="HK621" s="106"/>
      <c r="HL621" s="106"/>
      <c r="HM621" s="106"/>
      <c r="HN621" s="106"/>
      <c r="HO621" s="106"/>
      <c r="HP621" s="106"/>
      <c r="HQ621" s="106"/>
      <c r="HR621" s="106"/>
      <c r="HS621" s="106"/>
      <c r="HT621" s="106"/>
      <c r="HU621" s="106"/>
      <c r="HV621" s="106"/>
      <c r="HW621" s="106"/>
      <c r="HX621" s="106"/>
      <c r="HY621" s="106"/>
      <c r="HZ621" s="106"/>
      <c r="IA621" s="106"/>
      <c r="IB621" s="106"/>
      <c r="IC621" s="106"/>
      <c r="ID621" s="106"/>
      <c r="IE621" s="106"/>
      <c r="IF621" s="106"/>
      <c r="IG621" s="106"/>
      <c r="IH621" s="106"/>
      <c r="II621" s="106"/>
      <c r="IJ621" s="106"/>
      <c r="IK621" s="106"/>
      <c r="IL621" s="106"/>
      <c r="IM621" s="106"/>
      <c r="IN621" s="106"/>
      <c r="IO621" s="106"/>
      <c r="IP621" s="106"/>
      <c r="IQ621" s="106"/>
      <c r="IR621" s="106"/>
      <c r="IS621" s="106"/>
      <c r="IT621" s="106"/>
      <c r="IU621" s="106"/>
      <c r="IV621" s="106"/>
      <c r="IW621" s="106"/>
      <c r="IX621" s="106"/>
      <c r="IY621" s="106"/>
      <c r="IZ621" s="106"/>
      <c r="JA621" s="106"/>
      <c r="JB621" s="106"/>
      <c r="JC621" s="106"/>
      <c r="JD621" s="106"/>
      <c r="JE621" s="106"/>
      <c r="JF621" s="106"/>
      <c r="JG621" s="106"/>
      <c r="JH621" s="106"/>
      <c r="JI621" s="106"/>
      <c r="JJ621" s="106"/>
      <c r="JK621" s="106"/>
      <c r="JL621" s="106"/>
      <c r="JM621" s="106"/>
      <c r="JN621" s="106"/>
      <c r="JO621" s="106"/>
      <c r="JP621" s="106"/>
      <c r="JQ621" s="106"/>
      <c r="JR621" s="106"/>
      <c r="JS621" s="106"/>
      <c r="JT621" s="106"/>
      <c r="JU621" s="106"/>
      <c r="JV621" s="106"/>
      <c r="JW621" s="106"/>
      <c r="JX621" s="106"/>
      <c r="JY621" s="106"/>
      <c r="JZ621" s="106"/>
      <c r="KA621" s="106"/>
      <c r="KB621" s="106"/>
      <c r="KC621" s="106"/>
      <c r="KD621" s="106"/>
      <c r="KE621" s="106"/>
      <c r="KF621" s="106"/>
      <c r="KG621" s="106"/>
      <c r="KH621" s="106"/>
      <c r="KI621" s="106"/>
      <c r="KJ621" s="106"/>
      <c r="KK621" s="106"/>
      <c r="KL621" s="106"/>
      <c r="KM621" s="106"/>
      <c r="KN621" s="106"/>
      <c r="KO621" s="106"/>
      <c r="KP621" s="106"/>
      <c r="KQ621" s="106"/>
      <c r="KR621" s="106"/>
      <c r="KS621" s="106"/>
      <c r="KT621" s="106"/>
      <c r="KU621" s="106"/>
      <c r="KV621" s="106"/>
      <c r="KW621" s="106"/>
      <c r="KX621" s="106"/>
      <c r="KY621" s="106"/>
      <c r="KZ621" s="106"/>
      <c r="LA621" s="106"/>
      <c r="LB621" s="106"/>
      <c r="LC621" s="106"/>
      <c r="LD621" s="106"/>
      <c r="LE621" s="106"/>
      <c r="LF621" s="106"/>
      <c r="LG621" s="106"/>
      <c r="LH621" s="106"/>
      <c r="LI621" s="106"/>
      <c r="LJ621" s="106"/>
      <c r="LK621" s="106"/>
      <c r="LL621" s="106"/>
      <c r="LM621" s="106"/>
      <c r="LN621" s="106"/>
      <c r="LO621" s="106"/>
      <c r="LP621" s="106"/>
      <c r="LQ621" s="106"/>
      <c r="LR621" s="106"/>
      <c r="LS621" s="106"/>
      <c r="LT621" s="106"/>
      <c r="LU621" s="106"/>
      <c r="LV621" s="106"/>
      <c r="LW621" s="106"/>
      <c r="LX621" s="106"/>
      <c r="LY621" s="106"/>
      <c r="LZ621" s="106"/>
      <c r="MA621" s="106"/>
      <c r="MB621" s="106"/>
      <c r="MC621" s="106"/>
      <c r="MD621" s="106"/>
      <c r="ME621" s="106"/>
      <c r="MF621" s="106"/>
      <c r="MG621" s="106"/>
      <c r="MH621" s="106"/>
      <c r="MI621" s="106"/>
      <c r="MJ621" s="106"/>
      <c r="MK621" s="106"/>
      <c r="ML621" s="106"/>
      <c r="MM621" s="106"/>
      <c r="MN621" s="106"/>
      <c r="MO621" s="106"/>
      <c r="MP621" s="106"/>
      <c r="MQ621" s="106"/>
      <c r="MR621" s="106"/>
      <c r="MS621" s="106"/>
      <c r="MT621" s="106"/>
      <c r="MU621" s="106"/>
      <c r="MV621" s="106"/>
      <c r="MW621" s="106"/>
      <c r="MX621" s="106"/>
      <c r="MY621" s="106"/>
      <c r="MZ621" s="106"/>
      <c r="NA621" s="106"/>
      <c r="NB621" s="106"/>
      <c r="NC621" s="106"/>
      <c r="ND621" s="106"/>
      <c r="NE621" s="106"/>
      <c r="NF621" s="106"/>
      <c r="NG621" s="106"/>
      <c r="NH621" s="106"/>
      <c r="NI621" s="106"/>
      <c r="NJ621" s="106"/>
      <c r="NK621" s="106"/>
      <c r="NL621" s="106"/>
      <c r="NM621" s="106"/>
      <c r="NN621" s="106"/>
      <c r="NO621" s="106"/>
      <c r="NP621" s="106"/>
      <c r="NQ621" s="106"/>
      <c r="NR621" s="106"/>
      <c r="NS621" s="106"/>
      <c r="NT621" s="106"/>
      <c r="NU621" s="106"/>
      <c r="NV621" s="106"/>
      <c r="NW621" s="106"/>
      <c r="NX621" s="106"/>
      <c r="NY621" s="106"/>
      <c r="NZ621" s="106"/>
      <c r="OA621" s="106"/>
      <c r="OB621" s="106"/>
      <c r="OC621" s="106"/>
      <c r="OD621" s="106"/>
      <c r="OE621" s="106"/>
      <c r="OF621" s="106"/>
      <c r="OG621" s="106"/>
      <c r="OH621" s="106"/>
      <c r="OI621" s="106"/>
      <c r="OJ621" s="106"/>
      <c r="OK621" s="106"/>
      <c r="OL621" s="106"/>
      <c r="OM621" s="106"/>
      <c r="ON621" s="106"/>
      <c r="OO621" s="106"/>
      <c r="OP621" s="106"/>
      <c r="OQ621" s="106"/>
      <c r="OR621" s="106"/>
      <c r="OS621" s="106"/>
      <c r="OT621" s="106"/>
      <c r="OU621" s="106"/>
      <c r="OV621" s="106"/>
      <c r="OW621" s="106"/>
      <c r="OX621" s="106"/>
      <c r="OY621" s="106"/>
      <c r="OZ621" s="106"/>
      <c r="PA621" s="106"/>
      <c r="PB621" s="106"/>
      <c r="PC621" s="106"/>
      <c r="PD621" s="106"/>
      <c r="PE621" s="106"/>
      <c r="PF621" s="106"/>
      <c r="PG621" s="106"/>
      <c r="PH621" s="106"/>
      <c r="PI621" s="106"/>
      <c r="PJ621" s="106"/>
      <c r="PK621" s="106"/>
      <c r="PL621" s="106"/>
      <c r="PM621" s="106"/>
      <c r="PN621" s="106"/>
      <c r="PO621" s="106"/>
      <c r="PP621" s="106"/>
      <c r="PQ621" s="106"/>
      <c r="PR621" s="106"/>
      <c r="PS621" s="106"/>
      <c r="PT621" s="106"/>
      <c r="PU621" s="106"/>
      <c r="PV621" s="106"/>
      <c r="PW621" s="106"/>
      <c r="PX621" s="106"/>
      <c r="PY621" s="106"/>
      <c r="PZ621" s="106"/>
      <c r="QA621" s="106"/>
      <c r="QB621" s="106"/>
      <c r="QC621" s="106"/>
      <c r="QD621" s="106"/>
      <c r="QE621" s="106"/>
      <c r="QF621" s="106"/>
      <c r="QG621" s="106"/>
      <c r="QH621" s="106"/>
      <c r="QI621" s="106"/>
      <c r="QJ621" s="106"/>
      <c r="QK621" s="106"/>
      <c r="QL621" s="106"/>
      <c r="QM621" s="106"/>
      <c r="QN621" s="106"/>
      <c r="QO621" s="106"/>
      <c r="QP621" s="106"/>
      <c r="QQ621" s="106"/>
      <c r="QR621" s="106"/>
      <c r="QS621" s="106"/>
      <c r="QT621" s="106"/>
      <c r="QU621" s="106"/>
      <c r="QV621" s="106"/>
      <c r="QW621" s="106"/>
      <c r="QX621" s="106"/>
      <c r="QY621" s="106"/>
      <c r="QZ621" s="106"/>
      <c r="RA621" s="106"/>
      <c r="RB621" s="106"/>
      <c r="RC621" s="106"/>
      <c r="RD621" s="106"/>
      <c r="RE621" s="106"/>
      <c r="RF621" s="106"/>
      <c r="RG621" s="106"/>
      <c r="RH621" s="106"/>
      <c r="RI621" s="106"/>
      <c r="RJ621" s="106"/>
      <c r="RK621" s="106"/>
      <c r="RL621" s="106"/>
      <c r="RM621" s="106"/>
      <c r="RN621" s="106"/>
      <c r="RO621" s="106"/>
      <c r="RP621" s="106"/>
      <c r="RQ621" s="106"/>
      <c r="RR621" s="106"/>
    </row>
    <row r="622" spans="1:486" x14ac:dyDescent="0.3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14"/>
      <c r="Q622" s="114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06"/>
      <c r="EZ622" s="106"/>
      <c r="FA622" s="106"/>
      <c r="FB622" s="106"/>
      <c r="FC622" s="106"/>
      <c r="FD622" s="106"/>
      <c r="FE622" s="106"/>
      <c r="FF622" s="106"/>
      <c r="FG622" s="106"/>
      <c r="FH622" s="106"/>
      <c r="FI622" s="106"/>
      <c r="FJ622" s="106"/>
      <c r="FK622" s="106"/>
      <c r="FL622" s="106"/>
      <c r="FM622" s="106"/>
      <c r="FN622" s="106"/>
      <c r="FO622" s="106"/>
      <c r="FP622" s="106"/>
      <c r="FQ622" s="106"/>
      <c r="FR622" s="106"/>
      <c r="FS622" s="106"/>
      <c r="FT622" s="106"/>
      <c r="FU622" s="106"/>
      <c r="FV622" s="106"/>
      <c r="FW622" s="106"/>
      <c r="FX622" s="106"/>
      <c r="FY622" s="106"/>
      <c r="FZ622" s="106"/>
      <c r="GA622" s="106"/>
      <c r="GB622" s="106"/>
      <c r="GC622" s="106"/>
      <c r="GD622" s="106"/>
      <c r="GE622" s="106"/>
      <c r="GF622" s="106"/>
      <c r="GG622" s="106"/>
      <c r="GH622" s="106"/>
      <c r="GI622" s="106"/>
      <c r="GJ622" s="106"/>
      <c r="GK622" s="106"/>
      <c r="GL622" s="106"/>
      <c r="GM622" s="106"/>
      <c r="GN622" s="106"/>
      <c r="GO622" s="106"/>
      <c r="GP622" s="106"/>
      <c r="GQ622" s="106"/>
      <c r="GR622" s="106"/>
      <c r="GS622" s="106"/>
      <c r="GT622" s="106"/>
      <c r="GU622" s="106"/>
      <c r="GV622" s="106"/>
      <c r="GW622" s="106"/>
      <c r="GX622" s="106"/>
      <c r="GY622" s="106"/>
      <c r="GZ622" s="106"/>
      <c r="HA622" s="106"/>
      <c r="HB622" s="106"/>
      <c r="HC622" s="106"/>
      <c r="HD622" s="106"/>
      <c r="HE622" s="106"/>
      <c r="HF622" s="106"/>
      <c r="HG622" s="106"/>
      <c r="HH622" s="106"/>
      <c r="HI622" s="106"/>
      <c r="HJ622" s="106"/>
      <c r="HK622" s="106"/>
      <c r="HL622" s="106"/>
      <c r="HM622" s="106"/>
      <c r="HN622" s="106"/>
      <c r="HO622" s="106"/>
      <c r="HP622" s="106"/>
      <c r="HQ622" s="106"/>
      <c r="HR622" s="106"/>
      <c r="HS622" s="106"/>
      <c r="HT622" s="106"/>
      <c r="HU622" s="106"/>
      <c r="HV622" s="106"/>
      <c r="HW622" s="106"/>
      <c r="HX622" s="106"/>
      <c r="HY622" s="106"/>
      <c r="HZ622" s="106"/>
      <c r="IA622" s="106"/>
      <c r="IB622" s="106"/>
      <c r="IC622" s="106"/>
      <c r="ID622" s="106"/>
      <c r="IE622" s="106"/>
      <c r="IF622" s="106"/>
      <c r="IG622" s="106"/>
      <c r="IH622" s="106"/>
      <c r="II622" s="106"/>
      <c r="IJ622" s="106"/>
      <c r="IK622" s="106"/>
      <c r="IL622" s="106"/>
      <c r="IM622" s="106"/>
      <c r="IN622" s="106"/>
      <c r="IO622" s="106"/>
      <c r="IP622" s="106"/>
      <c r="IQ622" s="106"/>
      <c r="IR622" s="106"/>
      <c r="IS622" s="106"/>
      <c r="IT622" s="106"/>
      <c r="IU622" s="106"/>
      <c r="IV622" s="106"/>
      <c r="IW622" s="106"/>
      <c r="IX622" s="106"/>
      <c r="IY622" s="106"/>
      <c r="IZ622" s="106"/>
      <c r="JA622" s="106"/>
      <c r="JB622" s="106"/>
      <c r="JC622" s="106"/>
      <c r="JD622" s="106"/>
      <c r="JE622" s="106"/>
      <c r="JF622" s="106"/>
      <c r="JG622" s="106"/>
      <c r="JH622" s="106"/>
      <c r="JI622" s="106"/>
      <c r="JJ622" s="106"/>
      <c r="JK622" s="106"/>
      <c r="JL622" s="106"/>
      <c r="JM622" s="106"/>
      <c r="JN622" s="106"/>
      <c r="JO622" s="106"/>
      <c r="JP622" s="106"/>
      <c r="JQ622" s="106"/>
      <c r="JR622" s="106"/>
      <c r="JS622" s="106"/>
      <c r="JT622" s="106"/>
      <c r="JU622" s="106"/>
      <c r="JV622" s="106"/>
      <c r="JW622" s="106"/>
      <c r="JX622" s="106"/>
      <c r="JY622" s="106"/>
      <c r="JZ622" s="106"/>
      <c r="KA622" s="106"/>
      <c r="KB622" s="106"/>
      <c r="KC622" s="106"/>
      <c r="KD622" s="106"/>
      <c r="KE622" s="106"/>
      <c r="KF622" s="106"/>
      <c r="KG622" s="106"/>
      <c r="KH622" s="106"/>
      <c r="KI622" s="106"/>
      <c r="KJ622" s="106"/>
      <c r="KK622" s="106"/>
      <c r="KL622" s="106"/>
      <c r="KM622" s="106"/>
      <c r="KN622" s="106"/>
      <c r="KO622" s="106"/>
      <c r="KP622" s="106"/>
      <c r="KQ622" s="106"/>
      <c r="KR622" s="106"/>
      <c r="KS622" s="106"/>
      <c r="KT622" s="106"/>
      <c r="KU622" s="106"/>
      <c r="KV622" s="106"/>
      <c r="KW622" s="106"/>
      <c r="KX622" s="106"/>
      <c r="KY622" s="106"/>
      <c r="KZ622" s="106"/>
      <c r="LA622" s="106"/>
      <c r="LB622" s="106"/>
      <c r="LC622" s="106"/>
      <c r="LD622" s="106"/>
      <c r="LE622" s="106"/>
      <c r="LF622" s="106"/>
      <c r="LG622" s="106"/>
      <c r="LH622" s="106"/>
      <c r="LI622" s="106"/>
      <c r="LJ622" s="106"/>
      <c r="LK622" s="106"/>
      <c r="LL622" s="106"/>
      <c r="LM622" s="106"/>
      <c r="LN622" s="106"/>
      <c r="LO622" s="106"/>
      <c r="LP622" s="106"/>
      <c r="LQ622" s="106"/>
      <c r="LR622" s="106"/>
      <c r="LS622" s="106"/>
      <c r="LT622" s="106"/>
      <c r="LU622" s="106"/>
      <c r="LV622" s="106"/>
      <c r="LW622" s="106"/>
      <c r="LX622" s="106"/>
      <c r="LY622" s="106"/>
      <c r="LZ622" s="106"/>
      <c r="MA622" s="106"/>
      <c r="MB622" s="106"/>
      <c r="MC622" s="106"/>
      <c r="MD622" s="106"/>
      <c r="ME622" s="106"/>
      <c r="MF622" s="106"/>
      <c r="MG622" s="106"/>
      <c r="MH622" s="106"/>
      <c r="MI622" s="106"/>
      <c r="MJ622" s="106"/>
      <c r="MK622" s="106"/>
      <c r="ML622" s="106"/>
      <c r="MM622" s="106"/>
      <c r="MN622" s="106"/>
      <c r="MO622" s="106"/>
      <c r="MP622" s="106"/>
      <c r="MQ622" s="106"/>
      <c r="MR622" s="106"/>
      <c r="MS622" s="106"/>
      <c r="MT622" s="106"/>
      <c r="MU622" s="106"/>
      <c r="MV622" s="106"/>
      <c r="MW622" s="106"/>
      <c r="MX622" s="106"/>
      <c r="MY622" s="106"/>
      <c r="MZ622" s="106"/>
      <c r="NA622" s="106"/>
      <c r="NB622" s="106"/>
      <c r="NC622" s="106"/>
      <c r="ND622" s="106"/>
      <c r="NE622" s="106"/>
      <c r="NF622" s="106"/>
      <c r="NG622" s="106"/>
      <c r="NH622" s="106"/>
      <c r="NI622" s="106"/>
      <c r="NJ622" s="106"/>
      <c r="NK622" s="106"/>
      <c r="NL622" s="106"/>
      <c r="NM622" s="106"/>
      <c r="NN622" s="106"/>
      <c r="NO622" s="106"/>
      <c r="NP622" s="106"/>
      <c r="NQ622" s="106"/>
      <c r="NR622" s="106"/>
      <c r="NS622" s="106"/>
      <c r="NT622" s="106"/>
      <c r="NU622" s="106"/>
      <c r="NV622" s="106"/>
      <c r="NW622" s="106"/>
      <c r="NX622" s="106"/>
      <c r="NY622" s="106"/>
      <c r="NZ622" s="106"/>
      <c r="OA622" s="106"/>
      <c r="OB622" s="106"/>
      <c r="OC622" s="106"/>
      <c r="OD622" s="106"/>
      <c r="OE622" s="106"/>
      <c r="OF622" s="106"/>
      <c r="OG622" s="106"/>
      <c r="OH622" s="106"/>
      <c r="OI622" s="106"/>
      <c r="OJ622" s="106"/>
      <c r="OK622" s="106"/>
      <c r="OL622" s="106"/>
      <c r="OM622" s="106"/>
      <c r="ON622" s="106"/>
      <c r="OO622" s="106"/>
      <c r="OP622" s="106"/>
      <c r="OQ622" s="106"/>
      <c r="OR622" s="106"/>
      <c r="OS622" s="106"/>
      <c r="OT622" s="106"/>
      <c r="OU622" s="106"/>
      <c r="OV622" s="106"/>
      <c r="OW622" s="106"/>
      <c r="OX622" s="106"/>
      <c r="OY622" s="106"/>
      <c r="OZ622" s="106"/>
      <c r="PA622" s="106"/>
      <c r="PB622" s="106"/>
      <c r="PC622" s="106"/>
      <c r="PD622" s="106"/>
      <c r="PE622" s="106"/>
      <c r="PF622" s="106"/>
      <c r="PG622" s="106"/>
      <c r="PH622" s="106"/>
      <c r="PI622" s="106"/>
      <c r="PJ622" s="106"/>
      <c r="PK622" s="106"/>
      <c r="PL622" s="106"/>
      <c r="PM622" s="106"/>
      <c r="PN622" s="106"/>
      <c r="PO622" s="106"/>
      <c r="PP622" s="106"/>
      <c r="PQ622" s="106"/>
      <c r="PR622" s="106"/>
      <c r="PS622" s="106"/>
      <c r="PT622" s="106"/>
      <c r="PU622" s="106"/>
      <c r="PV622" s="106"/>
      <c r="PW622" s="106"/>
      <c r="PX622" s="106"/>
      <c r="PY622" s="106"/>
      <c r="PZ622" s="106"/>
      <c r="QA622" s="106"/>
      <c r="QB622" s="106"/>
      <c r="QC622" s="106"/>
      <c r="QD622" s="106"/>
      <c r="QE622" s="106"/>
      <c r="QF622" s="106"/>
      <c r="QG622" s="106"/>
      <c r="QH622" s="106"/>
      <c r="QI622" s="106"/>
      <c r="QJ622" s="106"/>
      <c r="QK622" s="106"/>
      <c r="QL622" s="106"/>
      <c r="QM622" s="106"/>
      <c r="QN622" s="106"/>
      <c r="QO622" s="106"/>
      <c r="QP622" s="106"/>
      <c r="QQ622" s="106"/>
      <c r="QR622" s="106"/>
      <c r="QS622" s="106"/>
      <c r="QT622" s="106"/>
      <c r="QU622" s="106"/>
      <c r="QV622" s="106"/>
      <c r="QW622" s="106"/>
      <c r="QX622" s="106"/>
      <c r="QY622" s="106"/>
      <c r="QZ622" s="106"/>
      <c r="RA622" s="106"/>
      <c r="RB622" s="106"/>
      <c r="RC622" s="106"/>
      <c r="RD622" s="106"/>
      <c r="RE622" s="106"/>
      <c r="RF622" s="106"/>
      <c r="RG622" s="106"/>
      <c r="RH622" s="106"/>
      <c r="RI622" s="106"/>
      <c r="RJ622" s="106"/>
      <c r="RK622" s="106"/>
      <c r="RL622" s="106"/>
      <c r="RM622" s="106"/>
      <c r="RN622" s="106"/>
      <c r="RO622" s="106"/>
      <c r="RP622" s="106"/>
      <c r="RQ622" s="106"/>
      <c r="RR622" s="106"/>
    </row>
    <row r="623" spans="1:486" x14ac:dyDescent="0.3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14"/>
      <c r="Q623" s="114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06"/>
      <c r="EZ623" s="106"/>
      <c r="FA623" s="106"/>
      <c r="FB623" s="106"/>
      <c r="FC623" s="106"/>
      <c r="FD623" s="106"/>
      <c r="FE623" s="106"/>
      <c r="FF623" s="106"/>
      <c r="FG623" s="106"/>
      <c r="FH623" s="106"/>
      <c r="FI623" s="106"/>
      <c r="FJ623" s="106"/>
      <c r="FK623" s="106"/>
      <c r="FL623" s="106"/>
      <c r="FM623" s="106"/>
      <c r="FN623" s="106"/>
      <c r="FO623" s="106"/>
      <c r="FP623" s="106"/>
      <c r="FQ623" s="106"/>
      <c r="FR623" s="106"/>
      <c r="FS623" s="106"/>
      <c r="FT623" s="106"/>
      <c r="FU623" s="106"/>
      <c r="FV623" s="106"/>
      <c r="FW623" s="106"/>
      <c r="FX623" s="106"/>
      <c r="FY623" s="106"/>
      <c r="FZ623" s="106"/>
      <c r="GA623" s="106"/>
      <c r="GB623" s="106"/>
      <c r="GC623" s="106"/>
      <c r="GD623" s="106"/>
      <c r="GE623" s="106"/>
      <c r="GF623" s="106"/>
      <c r="GG623" s="106"/>
      <c r="GH623" s="106"/>
      <c r="GI623" s="106"/>
      <c r="GJ623" s="106"/>
      <c r="GK623" s="106"/>
      <c r="GL623" s="106"/>
      <c r="GM623" s="106"/>
      <c r="GN623" s="106"/>
      <c r="GO623" s="106"/>
      <c r="GP623" s="106"/>
      <c r="GQ623" s="106"/>
      <c r="GR623" s="106"/>
      <c r="GS623" s="106"/>
      <c r="GT623" s="106"/>
      <c r="GU623" s="106"/>
      <c r="GV623" s="106"/>
      <c r="GW623" s="106"/>
      <c r="GX623" s="106"/>
      <c r="GY623" s="106"/>
      <c r="GZ623" s="106"/>
      <c r="HA623" s="106"/>
      <c r="HB623" s="106"/>
      <c r="HC623" s="106"/>
      <c r="HD623" s="106"/>
      <c r="HE623" s="106"/>
      <c r="HF623" s="106"/>
      <c r="HG623" s="106"/>
      <c r="HH623" s="106"/>
      <c r="HI623" s="106"/>
      <c r="HJ623" s="106"/>
      <c r="HK623" s="106"/>
      <c r="HL623" s="106"/>
      <c r="HM623" s="106"/>
      <c r="HN623" s="106"/>
      <c r="HO623" s="106"/>
      <c r="HP623" s="106"/>
      <c r="HQ623" s="106"/>
      <c r="HR623" s="106"/>
      <c r="HS623" s="106"/>
      <c r="HT623" s="106"/>
      <c r="HU623" s="106"/>
      <c r="HV623" s="106"/>
      <c r="HW623" s="106"/>
      <c r="HX623" s="106"/>
      <c r="HY623" s="106"/>
      <c r="HZ623" s="106"/>
      <c r="IA623" s="106"/>
      <c r="IB623" s="106"/>
      <c r="IC623" s="106"/>
      <c r="ID623" s="106"/>
      <c r="IE623" s="106"/>
      <c r="IF623" s="106"/>
      <c r="IG623" s="106"/>
      <c r="IH623" s="106"/>
      <c r="II623" s="106"/>
      <c r="IJ623" s="106"/>
      <c r="IK623" s="106"/>
      <c r="IL623" s="106"/>
      <c r="IM623" s="106"/>
      <c r="IN623" s="106"/>
      <c r="IO623" s="106"/>
      <c r="IP623" s="106"/>
      <c r="IQ623" s="106"/>
      <c r="IR623" s="106"/>
      <c r="IS623" s="106"/>
      <c r="IT623" s="106"/>
      <c r="IU623" s="106"/>
      <c r="IV623" s="106"/>
      <c r="IW623" s="106"/>
      <c r="IX623" s="106"/>
      <c r="IY623" s="106"/>
      <c r="IZ623" s="106"/>
      <c r="JA623" s="106"/>
      <c r="JB623" s="106"/>
      <c r="JC623" s="106"/>
      <c r="JD623" s="106"/>
      <c r="JE623" s="106"/>
      <c r="JF623" s="106"/>
      <c r="JG623" s="106"/>
      <c r="JH623" s="106"/>
      <c r="JI623" s="106"/>
      <c r="JJ623" s="106"/>
      <c r="JK623" s="106"/>
      <c r="JL623" s="106"/>
      <c r="JM623" s="106"/>
      <c r="JN623" s="106"/>
      <c r="JO623" s="106"/>
      <c r="JP623" s="106"/>
      <c r="JQ623" s="106"/>
      <c r="JR623" s="106"/>
      <c r="JS623" s="106"/>
      <c r="JT623" s="106"/>
      <c r="JU623" s="106"/>
      <c r="JV623" s="106"/>
      <c r="JW623" s="106"/>
      <c r="JX623" s="106"/>
      <c r="JY623" s="106"/>
      <c r="JZ623" s="106"/>
      <c r="KA623" s="106"/>
      <c r="KB623" s="106"/>
      <c r="KC623" s="106"/>
      <c r="KD623" s="106"/>
      <c r="KE623" s="106"/>
      <c r="KF623" s="106"/>
      <c r="KG623" s="106"/>
      <c r="KH623" s="106"/>
      <c r="KI623" s="106"/>
      <c r="KJ623" s="106"/>
      <c r="KK623" s="106"/>
      <c r="KL623" s="106"/>
      <c r="KM623" s="106"/>
      <c r="KN623" s="106"/>
      <c r="KO623" s="106"/>
      <c r="KP623" s="106"/>
      <c r="KQ623" s="106"/>
      <c r="KR623" s="106"/>
      <c r="KS623" s="106"/>
      <c r="KT623" s="106"/>
      <c r="KU623" s="106"/>
      <c r="KV623" s="106"/>
      <c r="KW623" s="106"/>
      <c r="KX623" s="106"/>
      <c r="KY623" s="106"/>
      <c r="KZ623" s="106"/>
      <c r="LA623" s="106"/>
      <c r="LB623" s="106"/>
      <c r="LC623" s="106"/>
      <c r="LD623" s="106"/>
      <c r="LE623" s="106"/>
      <c r="LF623" s="106"/>
      <c r="LG623" s="106"/>
      <c r="LH623" s="106"/>
      <c r="LI623" s="106"/>
      <c r="LJ623" s="106"/>
      <c r="LK623" s="106"/>
      <c r="LL623" s="106"/>
      <c r="LM623" s="106"/>
      <c r="LN623" s="106"/>
      <c r="LO623" s="106"/>
      <c r="LP623" s="106"/>
      <c r="LQ623" s="106"/>
      <c r="LR623" s="106"/>
      <c r="LS623" s="106"/>
      <c r="LT623" s="106"/>
      <c r="LU623" s="106"/>
      <c r="LV623" s="106"/>
      <c r="LW623" s="106"/>
      <c r="LX623" s="106"/>
      <c r="LY623" s="106"/>
      <c r="LZ623" s="106"/>
      <c r="MA623" s="106"/>
      <c r="MB623" s="106"/>
      <c r="MC623" s="106"/>
      <c r="MD623" s="106"/>
      <c r="ME623" s="106"/>
      <c r="MF623" s="106"/>
      <c r="MG623" s="106"/>
      <c r="MH623" s="106"/>
      <c r="MI623" s="106"/>
      <c r="MJ623" s="106"/>
      <c r="MK623" s="106"/>
      <c r="ML623" s="106"/>
      <c r="MM623" s="106"/>
      <c r="MN623" s="106"/>
      <c r="MO623" s="106"/>
      <c r="MP623" s="106"/>
      <c r="MQ623" s="106"/>
      <c r="MR623" s="106"/>
      <c r="MS623" s="106"/>
      <c r="MT623" s="106"/>
      <c r="MU623" s="106"/>
      <c r="MV623" s="106"/>
      <c r="MW623" s="106"/>
      <c r="MX623" s="106"/>
      <c r="MY623" s="106"/>
      <c r="MZ623" s="106"/>
      <c r="NA623" s="106"/>
      <c r="NB623" s="106"/>
      <c r="NC623" s="106"/>
      <c r="ND623" s="106"/>
      <c r="NE623" s="106"/>
      <c r="NF623" s="106"/>
      <c r="NG623" s="106"/>
      <c r="NH623" s="106"/>
      <c r="NI623" s="106"/>
      <c r="NJ623" s="106"/>
      <c r="NK623" s="106"/>
      <c r="NL623" s="106"/>
      <c r="NM623" s="106"/>
      <c r="NN623" s="106"/>
      <c r="NO623" s="106"/>
      <c r="NP623" s="106"/>
      <c r="NQ623" s="106"/>
      <c r="NR623" s="106"/>
      <c r="NS623" s="106"/>
      <c r="NT623" s="106"/>
      <c r="NU623" s="106"/>
      <c r="NV623" s="106"/>
      <c r="NW623" s="106"/>
      <c r="NX623" s="106"/>
      <c r="NY623" s="106"/>
      <c r="NZ623" s="106"/>
      <c r="OA623" s="106"/>
      <c r="OB623" s="106"/>
      <c r="OC623" s="106"/>
      <c r="OD623" s="106"/>
      <c r="OE623" s="106"/>
      <c r="OF623" s="106"/>
      <c r="OG623" s="106"/>
      <c r="OH623" s="106"/>
      <c r="OI623" s="106"/>
      <c r="OJ623" s="106"/>
      <c r="OK623" s="106"/>
      <c r="OL623" s="106"/>
      <c r="OM623" s="106"/>
      <c r="ON623" s="106"/>
      <c r="OO623" s="106"/>
      <c r="OP623" s="106"/>
      <c r="OQ623" s="106"/>
      <c r="OR623" s="106"/>
      <c r="OS623" s="106"/>
      <c r="OT623" s="106"/>
      <c r="OU623" s="106"/>
      <c r="OV623" s="106"/>
      <c r="OW623" s="106"/>
      <c r="OX623" s="106"/>
      <c r="OY623" s="106"/>
      <c r="OZ623" s="106"/>
      <c r="PA623" s="106"/>
      <c r="PB623" s="106"/>
      <c r="PC623" s="106"/>
      <c r="PD623" s="106"/>
      <c r="PE623" s="106"/>
      <c r="PF623" s="106"/>
      <c r="PG623" s="106"/>
      <c r="PH623" s="106"/>
      <c r="PI623" s="106"/>
      <c r="PJ623" s="106"/>
      <c r="PK623" s="106"/>
      <c r="PL623" s="106"/>
      <c r="PM623" s="106"/>
      <c r="PN623" s="106"/>
      <c r="PO623" s="106"/>
      <c r="PP623" s="106"/>
      <c r="PQ623" s="106"/>
      <c r="PR623" s="106"/>
      <c r="PS623" s="106"/>
      <c r="PT623" s="106"/>
      <c r="PU623" s="106"/>
      <c r="PV623" s="106"/>
      <c r="PW623" s="106"/>
      <c r="PX623" s="106"/>
      <c r="PY623" s="106"/>
      <c r="PZ623" s="106"/>
      <c r="QA623" s="106"/>
      <c r="QB623" s="106"/>
      <c r="QC623" s="106"/>
      <c r="QD623" s="106"/>
      <c r="QE623" s="106"/>
      <c r="QF623" s="106"/>
      <c r="QG623" s="106"/>
      <c r="QH623" s="106"/>
      <c r="QI623" s="106"/>
      <c r="QJ623" s="106"/>
      <c r="QK623" s="106"/>
      <c r="QL623" s="106"/>
      <c r="QM623" s="106"/>
      <c r="QN623" s="106"/>
      <c r="QO623" s="106"/>
      <c r="QP623" s="106"/>
      <c r="QQ623" s="106"/>
      <c r="QR623" s="106"/>
      <c r="QS623" s="106"/>
      <c r="QT623" s="106"/>
      <c r="QU623" s="106"/>
      <c r="QV623" s="106"/>
      <c r="QW623" s="106"/>
      <c r="QX623" s="106"/>
      <c r="QY623" s="106"/>
      <c r="QZ623" s="106"/>
      <c r="RA623" s="106"/>
      <c r="RB623" s="106"/>
      <c r="RC623" s="106"/>
      <c r="RD623" s="106"/>
      <c r="RE623" s="106"/>
      <c r="RF623" s="106"/>
      <c r="RG623" s="106"/>
      <c r="RH623" s="106"/>
      <c r="RI623" s="106"/>
      <c r="RJ623" s="106"/>
      <c r="RK623" s="106"/>
      <c r="RL623" s="106"/>
      <c r="RM623" s="106"/>
      <c r="RN623" s="106"/>
      <c r="RO623" s="106"/>
      <c r="RP623" s="106"/>
      <c r="RQ623" s="106"/>
      <c r="RR623" s="106"/>
    </row>
    <row r="624" spans="1:486" x14ac:dyDescent="0.3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14"/>
      <c r="Q624" s="114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06"/>
      <c r="EZ624" s="106"/>
      <c r="FA624" s="106"/>
      <c r="FB624" s="106"/>
      <c r="FC624" s="106"/>
      <c r="FD624" s="106"/>
      <c r="FE624" s="106"/>
      <c r="FF624" s="106"/>
      <c r="FG624" s="106"/>
      <c r="FH624" s="106"/>
      <c r="FI624" s="106"/>
      <c r="FJ624" s="106"/>
      <c r="FK624" s="106"/>
      <c r="FL624" s="106"/>
      <c r="FM624" s="106"/>
      <c r="FN624" s="106"/>
      <c r="FO624" s="106"/>
      <c r="FP624" s="106"/>
      <c r="FQ624" s="106"/>
      <c r="FR624" s="106"/>
      <c r="FS624" s="106"/>
      <c r="FT624" s="106"/>
      <c r="FU624" s="106"/>
      <c r="FV624" s="106"/>
      <c r="FW624" s="106"/>
      <c r="FX624" s="106"/>
      <c r="FY624" s="106"/>
      <c r="FZ624" s="106"/>
      <c r="GA624" s="106"/>
      <c r="GB624" s="106"/>
      <c r="GC624" s="106"/>
      <c r="GD624" s="106"/>
      <c r="GE624" s="106"/>
      <c r="GF624" s="106"/>
      <c r="GG624" s="106"/>
      <c r="GH624" s="106"/>
      <c r="GI624" s="106"/>
      <c r="GJ624" s="106"/>
      <c r="GK624" s="106"/>
      <c r="GL624" s="106"/>
      <c r="GM624" s="106"/>
      <c r="GN624" s="106"/>
      <c r="GO624" s="106"/>
      <c r="GP624" s="106"/>
      <c r="GQ624" s="106"/>
      <c r="GR624" s="106"/>
      <c r="GS624" s="106"/>
      <c r="GT624" s="106"/>
      <c r="GU624" s="106"/>
      <c r="GV624" s="106"/>
      <c r="GW624" s="106"/>
      <c r="GX624" s="106"/>
      <c r="GY624" s="106"/>
      <c r="GZ624" s="106"/>
      <c r="HA624" s="106"/>
      <c r="HB624" s="106"/>
      <c r="HC624" s="106"/>
      <c r="HD624" s="106"/>
      <c r="HE624" s="106"/>
      <c r="HF624" s="106"/>
      <c r="HG624" s="106"/>
      <c r="HH624" s="106"/>
      <c r="HI624" s="106"/>
      <c r="HJ624" s="106"/>
      <c r="HK624" s="106"/>
      <c r="HL624" s="106"/>
      <c r="HM624" s="106"/>
      <c r="HN624" s="106"/>
      <c r="HO624" s="106"/>
      <c r="HP624" s="106"/>
      <c r="HQ624" s="106"/>
      <c r="HR624" s="106"/>
      <c r="HS624" s="106"/>
      <c r="HT624" s="106"/>
      <c r="HU624" s="106"/>
      <c r="HV624" s="106"/>
      <c r="HW624" s="106"/>
      <c r="HX624" s="106"/>
      <c r="HY624" s="106"/>
      <c r="HZ624" s="106"/>
      <c r="IA624" s="106"/>
      <c r="IB624" s="106"/>
      <c r="IC624" s="106"/>
      <c r="ID624" s="106"/>
      <c r="IE624" s="106"/>
      <c r="IF624" s="106"/>
      <c r="IG624" s="106"/>
      <c r="IH624" s="106"/>
      <c r="II624" s="106"/>
      <c r="IJ624" s="106"/>
      <c r="IK624" s="106"/>
      <c r="IL624" s="106"/>
      <c r="IM624" s="106"/>
      <c r="IN624" s="106"/>
      <c r="IO624" s="106"/>
      <c r="IP624" s="106"/>
      <c r="IQ624" s="106"/>
      <c r="IR624" s="106"/>
      <c r="IS624" s="106"/>
      <c r="IT624" s="106"/>
      <c r="IU624" s="106"/>
      <c r="IV624" s="106"/>
      <c r="IW624" s="106"/>
      <c r="IX624" s="106"/>
      <c r="IY624" s="106"/>
      <c r="IZ624" s="106"/>
      <c r="JA624" s="106"/>
      <c r="JB624" s="106"/>
      <c r="JC624" s="106"/>
      <c r="JD624" s="106"/>
      <c r="JE624" s="106"/>
      <c r="JF624" s="106"/>
      <c r="JG624" s="106"/>
      <c r="JH624" s="106"/>
      <c r="JI624" s="106"/>
      <c r="JJ624" s="106"/>
      <c r="JK624" s="106"/>
      <c r="JL624" s="106"/>
      <c r="JM624" s="106"/>
      <c r="JN624" s="106"/>
      <c r="JO624" s="106"/>
      <c r="JP624" s="106"/>
      <c r="JQ624" s="106"/>
      <c r="JR624" s="106"/>
      <c r="JS624" s="106"/>
      <c r="JT624" s="106"/>
      <c r="JU624" s="106"/>
      <c r="JV624" s="106"/>
      <c r="JW624" s="106"/>
      <c r="JX624" s="106"/>
      <c r="JY624" s="106"/>
      <c r="JZ624" s="106"/>
      <c r="KA624" s="106"/>
      <c r="KB624" s="106"/>
      <c r="KC624" s="106"/>
      <c r="KD624" s="106"/>
      <c r="KE624" s="106"/>
      <c r="KF624" s="106"/>
      <c r="KG624" s="106"/>
      <c r="KH624" s="106"/>
      <c r="KI624" s="106"/>
      <c r="KJ624" s="106"/>
      <c r="KK624" s="106"/>
      <c r="KL624" s="106"/>
      <c r="KM624" s="106"/>
      <c r="KN624" s="106"/>
      <c r="KO624" s="106"/>
      <c r="KP624" s="106"/>
      <c r="KQ624" s="106"/>
      <c r="KR624" s="106"/>
      <c r="KS624" s="106"/>
      <c r="KT624" s="106"/>
      <c r="KU624" s="106"/>
      <c r="KV624" s="106"/>
      <c r="KW624" s="106"/>
      <c r="KX624" s="106"/>
      <c r="KY624" s="106"/>
      <c r="KZ624" s="106"/>
      <c r="LA624" s="106"/>
      <c r="LB624" s="106"/>
      <c r="LC624" s="106"/>
      <c r="LD624" s="106"/>
      <c r="LE624" s="106"/>
      <c r="LF624" s="106"/>
      <c r="LG624" s="106"/>
      <c r="LH624" s="106"/>
      <c r="LI624" s="106"/>
      <c r="LJ624" s="106"/>
      <c r="LK624" s="106"/>
      <c r="LL624" s="106"/>
      <c r="LM624" s="106"/>
      <c r="LN624" s="106"/>
      <c r="LO624" s="106"/>
      <c r="LP624" s="106"/>
      <c r="LQ624" s="106"/>
      <c r="LR624" s="106"/>
      <c r="LS624" s="106"/>
      <c r="LT624" s="106"/>
      <c r="LU624" s="106"/>
      <c r="LV624" s="106"/>
      <c r="LW624" s="106"/>
      <c r="LX624" s="106"/>
      <c r="LY624" s="106"/>
      <c r="LZ624" s="106"/>
      <c r="MA624" s="106"/>
      <c r="MB624" s="106"/>
      <c r="MC624" s="106"/>
      <c r="MD624" s="106"/>
      <c r="ME624" s="106"/>
      <c r="MF624" s="106"/>
      <c r="MG624" s="106"/>
      <c r="MH624" s="106"/>
      <c r="MI624" s="106"/>
      <c r="MJ624" s="106"/>
      <c r="MK624" s="106"/>
      <c r="ML624" s="106"/>
      <c r="MM624" s="106"/>
      <c r="MN624" s="106"/>
      <c r="MO624" s="106"/>
      <c r="MP624" s="106"/>
      <c r="MQ624" s="106"/>
      <c r="MR624" s="106"/>
      <c r="MS624" s="106"/>
      <c r="MT624" s="106"/>
      <c r="MU624" s="106"/>
      <c r="MV624" s="106"/>
      <c r="MW624" s="106"/>
      <c r="MX624" s="106"/>
      <c r="MY624" s="106"/>
      <c r="MZ624" s="106"/>
      <c r="NA624" s="106"/>
      <c r="NB624" s="106"/>
      <c r="NC624" s="106"/>
      <c r="ND624" s="106"/>
      <c r="NE624" s="106"/>
      <c r="NF624" s="106"/>
      <c r="NG624" s="106"/>
      <c r="NH624" s="106"/>
      <c r="NI624" s="106"/>
      <c r="NJ624" s="106"/>
      <c r="NK624" s="106"/>
      <c r="NL624" s="106"/>
      <c r="NM624" s="106"/>
      <c r="NN624" s="106"/>
      <c r="NO624" s="106"/>
      <c r="NP624" s="106"/>
      <c r="NQ624" s="106"/>
      <c r="NR624" s="106"/>
      <c r="NS624" s="106"/>
      <c r="NT624" s="106"/>
      <c r="NU624" s="106"/>
      <c r="NV624" s="106"/>
      <c r="NW624" s="106"/>
      <c r="NX624" s="106"/>
      <c r="NY624" s="106"/>
      <c r="NZ624" s="106"/>
      <c r="OA624" s="106"/>
      <c r="OB624" s="106"/>
      <c r="OC624" s="106"/>
      <c r="OD624" s="106"/>
      <c r="OE624" s="106"/>
      <c r="OF624" s="106"/>
      <c r="OG624" s="106"/>
      <c r="OH624" s="106"/>
      <c r="OI624" s="106"/>
      <c r="OJ624" s="106"/>
      <c r="OK624" s="106"/>
      <c r="OL624" s="106"/>
      <c r="OM624" s="106"/>
      <c r="ON624" s="106"/>
      <c r="OO624" s="106"/>
      <c r="OP624" s="106"/>
      <c r="OQ624" s="106"/>
      <c r="OR624" s="106"/>
      <c r="OS624" s="106"/>
      <c r="OT624" s="106"/>
      <c r="OU624" s="106"/>
      <c r="OV624" s="106"/>
      <c r="OW624" s="106"/>
      <c r="OX624" s="106"/>
      <c r="OY624" s="106"/>
      <c r="OZ624" s="106"/>
      <c r="PA624" s="106"/>
      <c r="PB624" s="106"/>
      <c r="PC624" s="106"/>
      <c r="PD624" s="106"/>
      <c r="PE624" s="106"/>
      <c r="PF624" s="106"/>
      <c r="PG624" s="106"/>
      <c r="PH624" s="106"/>
      <c r="PI624" s="106"/>
      <c r="PJ624" s="106"/>
      <c r="PK624" s="106"/>
      <c r="PL624" s="106"/>
      <c r="PM624" s="106"/>
      <c r="PN624" s="106"/>
      <c r="PO624" s="106"/>
      <c r="PP624" s="106"/>
      <c r="PQ624" s="106"/>
      <c r="PR624" s="106"/>
      <c r="PS624" s="106"/>
      <c r="PT624" s="106"/>
      <c r="PU624" s="106"/>
      <c r="PV624" s="106"/>
      <c r="PW624" s="106"/>
      <c r="PX624" s="106"/>
      <c r="PY624" s="106"/>
      <c r="PZ624" s="106"/>
      <c r="QA624" s="106"/>
      <c r="QB624" s="106"/>
      <c r="QC624" s="106"/>
      <c r="QD624" s="106"/>
      <c r="QE624" s="106"/>
      <c r="QF624" s="106"/>
      <c r="QG624" s="106"/>
      <c r="QH624" s="106"/>
      <c r="QI624" s="106"/>
      <c r="QJ624" s="106"/>
      <c r="QK624" s="106"/>
      <c r="QL624" s="106"/>
      <c r="QM624" s="106"/>
      <c r="QN624" s="106"/>
      <c r="QO624" s="106"/>
      <c r="QP624" s="106"/>
      <c r="QQ624" s="106"/>
      <c r="QR624" s="106"/>
      <c r="QS624" s="106"/>
      <c r="QT624" s="106"/>
      <c r="QU624" s="106"/>
      <c r="QV624" s="106"/>
      <c r="QW624" s="106"/>
      <c r="QX624" s="106"/>
      <c r="QY624" s="106"/>
      <c r="QZ624" s="106"/>
      <c r="RA624" s="106"/>
      <c r="RB624" s="106"/>
      <c r="RC624" s="106"/>
      <c r="RD624" s="106"/>
      <c r="RE624" s="106"/>
      <c r="RF624" s="106"/>
      <c r="RG624" s="106"/>
      <c r="RH624" s="106"/>
      <c r="RI624" s="106"/>
      <c r="RJ624" s="106"/>
      <c r="RK624" s="106"/>
      <c r="RL624" s="106"/>
      <c r="RM624" s="106"/>
      <c r="RN624" s="106"/>
      <c r="RO624" s="106"/>
      <c r="RP624" s="106"/>
      <c r="RQ624" s="106"/>
      <c r="RR624" s="106"/>
    </row>
    <row r="625" spans="1:486" x14ac:dyDescent="0.3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14"/>
      <c r="Q625" s="114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06"/>
      <c r="EZ625" s="106"/>
      <c r="FA625" s="106"/>
      <c r="FB625" s="106"/>
      <c r="FC625" s="106"/>
      <c r="FD625" s="106"/>
      <c r="FE625" s="106"/>
      <c r="FF625" s="106"/>
      <c r="FG625" s="106"/>
      <c r="FH625" s="106"/>
      <c r="FI625" s="106"/>
      <c r="FJ625" s="106"/>
      <c r="FK625" s="106"/>
      <c r="FL625" s="106"/>
      <c r="FM625" s="106"/>
      <c r="FN625" s="106"/>
      <c r="FO625" s="106"/>
      <c r="FP625" s="106"/>
      <c r="FQ625" s="106"/>
      <c r="FR625" s="106"/>
      <c r="FS625" s="106"/>
      <c r="FT625" s="106"/>
      <c r="FU625" s="106"/>
      <c r="FV625" s="106"/>
      <c r="FW625" s="106"/>
      <c r="FX625" s="106"/>
      <c r="FY625" s="106"/>
      <c r="FZ625" s="106"/>
      <c r="GA625" s="106"/>
      <c r="GB625" s="106"/>
      <c r="GC625" s="106"/>
      <c r="GD625" s="106"/>
      <c r="GE625" s="106"/>
      <c r="GF625" s="106"/>
      <c r="GG625" s="106"/>
      <c r="GH625" s="106"/>
      <c r="GI625" s="106"/>
      <c r="GJ625" s="106"/>
      <c r="GK625" s="106"/>
      <c r="GL625" s="106"/>
      <c r="GM625" s="106"/>
      <c r="GN625" s="106"/>
      <c r="GO625" s="106"/>
      <c r="GP625" s="106"/>
      <c r="GQ625" s="106"/>
      <c r="GR625" s="106"/>
      <c r="GS625" s="106"/>
      <c r="GT625" s="106"/>
      <c r="GU625" s="106"/>
      <c r="GV625" s="106"/>
      <c r="GW625" s="106"/>
      <c r="GX625" s="106"/>
      <c r="GY625" s="106"/>
      <c r="GZ625" s="106"/>
      <c r="HA625" s="106"/>
      <c r="HB625" s="106"/>
      <c r="HC625" s="106"/>
      <c r="HD625" s="106"/>
      <c r="HE625" s="106"/>
      <c r="HF625" s="106"/>
      <c r="HG625" s="106"/>
      <c r="HH625" s="106"/>
      <c r="HI625" s="106"/>
      <c r="HJ625" s="106"/>
      <c r="HK625" s="106"/>
      <c r="HL625" s="106"/>
      <c r="HM625" s="106"/>
      <c r="HN625" s="106"/>
      <c r="HO625" s="106"/>
      <c r="HP625" s="106"/>
      <c r="HQ625" s="106"/>
      <c r="HR625" s="106"/>
      <c r="HS625" s="106"/>
      <c r="HT625" s="106"/>
      <c r="HU625" s="106"/>
      <c r="HV625" s="106"/>
      <c r="HW625" s="106"/>
      <c r="HX625" s="106"/>
      <c r="HY625" s="106"/>
      <c r="HZ625" s="106"/>
      <c r="IA625" s="106"/>
      <c r="IB625" s="106"/>
      <c r="IC625" s="106"/>
      <c r="ID625" s="106"/>
      <c r="IE625" s="106"/>
      <c r="IF625" s="106"/>
      <c r="IG625" s="106"/>
      <c r="IH625" s="106"/>
      <c r="II625" s="106"/>
      <c r="IJ625" s="106"/>
      <c r="IK625" s="106"/>
      <c r="IL625" s="106"/>
      <c r="IM625" s="106"/>
      <c r="IN625" s="106"/>
      <c r="IO625" s="106"/>
      <c r="IP625" s="106"/>
      <c r="IQ625" s="106"/>
      <c r="IR625" s="106"/>
      <c r="IS625" s="106"/>
      <c r="IT625" s="106"/>
      <c r="IU625" s="106"/>
      <c r="IV625" s="106"/>
      <c r="IW625" s="106"/>
      <c r="IX625" s="106"/>
      <c r="IY625" s="106"/>
      <c r="IZ625" s="106"/>
      <c r="JA625" s="106"/>
      <c r="JB625" s="106"/>
      <c r="JC625" s="106"/>
      <c r="JD625" s="106"/>
      <c r="JE625" s="106"/>
      <c r="JF625" s="106"/>
      <c r="JG625" s="106"/>
      <c r="JH625" s="106"/>
      <c r="JI625" s="106"/>
      <c r="JJ625" s="106"/>
      <c r="JK625" s="106"/>
      <c r="JL625" s="106"/>
      <c r="JM625" s="106"/>
      <c r="JN625" s="106"/>
      <c r="JO625" s="106"/>
      <c r="JP625" s="106"/>
      <c r="JQ625" s="106"/>
      <c r="JR625" s="106"/>
      <c r="JS625" s="106"/>
      <c r="JT625" s="106"/>
      <c r="JU625" s="106"/>
      <c r="JV625" s="106"/>
      <c r="JW625" s="106"/>
      <c r="JX625" s="106"/>
      <c r="JY625" s="106"/>
      <c r="JZ625" s="106"/>
      <c r="KA625" s="106"/>
      <c r="KB625" s="106"/>
      <c r="KC625" s="106"/>
      <c r="KD625" s="106"/>
      <c r="KE625" s="106"/>
      <c r="KF625" s="106"/>
      <c r="KG625" s="106"/>
      <c r="KH625" s="106"/>
      <c r="KI625" s="106"/>
      <c r="KJ625" s="106"/>
      <c r="KK625" s="106"/>
      <c r="KL625" s="106"/>
      <c r="KM625" s="106"/>
      <c r="KN625" s="106"/>
      <c r="KO625" s="106"/>
      <c r="KP625" s="106"/>
      <c r="KQ625" s="106"/>
      <c r="KR625" s="106"/>
      <c r="KS625" s="106"/>
      <c r="KT625" s="106"/>
      <c r="KU625" s="106"/>
      <c r="KV625" s="106"/>
      <c r="KW625" s="106"/>
      <c r="KX625" s="106"/>
      <c r="KY625" s="106"/>
      <c r="KZ625" s="106"/>
      <c r="LA625" s="106"/>
      <c r="LB625" s="106"/>
      <c r="LC625" s="106"/>
      <c r="LD625" s="106"/>
      <c r="LE625" s="106"/>
      <c r="LF625" s="106"/>
      <c r="LG625" s="106"/>
      <c r="LH625" s="106"/>
      <c r="LI625" s="106"/>
      <c r="LJ625" s="106"/>
      <c r="LK625" s="106"/>
      <c r="LL625" s="106"/>
      <c r="LM625" s="106"/>
      <c r="LN625" s="106"/>
      <c r="LO625" s="106"/>
      <c r="LP625" s="106"/>
      <c r="LQ625" s="106"/>
      <c r="LR625" s="106"/>
      <c r="LS625" s="106"/>
      <c r="LT625" s="106"/>
      <c r="LU625" s="106"/>
      <c r="LV625" s="106"/>
      <c r="LW625" s="106"/>
      <c r="LX625" s="106"/>
      <c r="LY625" s="106"/>
      <c r="LZ625" s="106"/>
      <c r="MA625" s="106"/>
      <c r="MB625" s="106"/>
      <c r="MC625" s="106"/>
      <c r="MD625" s="106"/>
      <c r="ME625" s="106"/>
      <c r="MF625" s="106"/>
      <c r="MG625" s="106"/>
      <c r="MH625" s="106"/>
      <c r="MI625" s="106"/>
      <c r="MJ625" s="106"/>
      <c r="MK625" s="106"/>
      <c r="ML625" s="106"/>
      <c r="MM625" s="106"/>
      <c r="MN625" s="106"/>
      <c r="MO625" s="106"/>
      <c r="MP625" s="106"/>
      <c r="MQ625" s="106"/>
      <c r="MR625" s="106"/>
      <c r="MS625" s="106"/>
      <c r="MT625" s="106"/>
      <c r="MU625" s="106"/>
      <c r="MV625" s="106"/>
      <c r="MW625" s="106"/>
      <c r="MX625" s="106"/>
      <c r="MY625" s="106"/>
      <c r="MZ625" s="106"/>
      <c r="NA625" s="106"/>
      <c r="NB625" s="106"/>
      <c r="NC625" s="106"/>
      <c r="ND625" s="106"/>
      <c r="NE625" s="106"/>
      <c r="NF625" s="106"/>
      <c r="NG625" s="106"/>
      <c r="NH625" s="106"/>
      <c r="NI625" s="106"/>
      <c r="NJ625" s="106"/>
      <c r="NK625" s="106"/>
      <c r="NL625" s="106"/>
      <c r="NM625" s="106"/>
      <c r="NN625" s="106"/>
      <c r="NO625" s="106"/>
      <c r="NP625" s="106"/>
      <c r="NQ625" s="106"/>
      <c r="NR625" s="106"/>
      <c r="NS625" s="106"/>
      <c r="NT625" s="106"/>
      <c r="NU625" s="106"/>
      <c r="NV625" s="106"/>
      <c r="NW625" s="106"/>
      <c r="NX625" s="106"/>
      <c r="NY625" s="106"/>
      <c r="NZ625" s="106"/>
      <c r="OA625" s="106"/>
      <c r="OB625" s="106"/>
      <c r="OC625" s="106"/>
      <c r="OD625" s="106"/>
      <c r="OE625" s="106"/>
      <c r="OF625" s="106"/>
      <c r="OG625" s="106"/>
      <c r="OH625" s="106"/>
      <c r="OI625" s="106"/>
      <c r="OJ625" s="106"/>
      <c r="OK625" s="106"/>
      <c r="OL625" s="106"/>
      <c r="OM625" s="106"/>
      <c r="ON625" s="106"/>
      <c r="OO625" s="106"/>
      <c r="OP625" s="106"/>
      <c r="OQ625" s="106"/>
      <c r="OR625" s="106"/>
      <c r="OS625" s="106"/>
      <c r="OT625" s="106"/>
      <c r="OU625" s="106"/>
      <c r="OV625" s="106"/>
      <c r="OW625" s="106"/>
      <c r="OX625" s="106"/>
      <c r="OY625" s="106"/>
      <c r="OZ625" s="106"/>
      <c r="PA625" s="106"/>
      <c r="PB625" s="106"/>
      <c r="PC625" s="106"/>
      <c r="PD625" s="106"/>
      <c r="PE625" s="106"/>
      <c r="PF625" s="106"/>
      <c r="PG625" s="106"/>
      <c r="PH625" s="106"/>
      <c r="PI625" s="106"/>
      <c r="PJ625" s="106"/>
      <c r="PK625" s="106"/>
      <c r="PL625" s="106"/>
      <c r="PM625" s="106"/>
      <c r="PN625" s="106"/>
      <c r="PO625" s="106"/>
      <c r="PP625" s="106"/>
      <c r="PQ625" s="106"/>
      <c r="PR625" s="106"/>
      <c r="PS625" s="106"/>
      <c r="PT625" s="106"/>
      <c r="PU625" s="106"/>
      <c r="PV625" s="106"/>
      <c r="PW625" s="106"/>
      <c r="PX625" s="106"/>
      <c r="PY625" s="106"/>
      <c r="PZ625" s="106"/>
      <c r="QA625" s="106"/>
      <c r="QB625" s="106"/>
      <c r="QC625" s="106"/>
      <c r="QD625" s="106"/>
      <c r="QE625" s="106"/>
      <c r="QF625" s="106"/>
      <c r="QG625" s="106"/>
      <c r="QH625" s="106"/>
      <c r="QI625" s="106"/>
      <c r="QJ625" s="106"/>
      <c r="QK625" s="106"/>
      <c r="QL625" s="106"/>
      <c r="QM625" s="106"/>
      <c r="QN625" s="106"/>
      <c r="QO625" s="106"/>
      <c r="QP625" s="106"/>
      <c r="QQ625" s="106"/>
      <c r="QR625" s="106"/>
      <c r="QS625" s="106"/>
      <c r="QT625" s="106"/>
      <c r="QU625" s="106"/>
      <c r="QV625" s="106"/>
      <c r="QW625" s="106"/>
      <c r="QX625" s="106"/>
      <c r="QY625" s="106"/>
      <c r="QZ625" s="106"/>
      <c r="RA625" s="106"/>
      <c r="RB625" s="106"/>
      <c r="RC625" s="106"/>
      <c r="RD625" s="106"/>
      <c r="RE625" s="106"/>
      <c r="RF625" s="106"/>
      <c r="RG625" s="106"/>
      <c r="RH625" s="106"/>
      <c r="RI625" s="106"/>
      <c r="RJ625" s="106"/>
      <c r="RK625" s="106"/>
      <c r="RL625" s="106"/>
      <c r="RM625" s="106"/>
      <c r="RN625" s="106"/>
      <c r="RO625" s="106"/>
      <c r="RP625" s="106"/>
      <c r="RQ625" s="106"/>
      <c r="RR625" s="106"/>
    </row>
    <row r="626" spans="1:486" x14ac:dyDescent="0.3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14"/>
      <c r="Q626" s="114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06"/>
      <c r="EZ626" s="106"/>
      <c r="FA626" s="106"/>
      <c r="FB626" s="106"/>
      <c r="FC626" s="106"/>
      <c r="FD626" s="106"/>
      <c r="FE626" s="106"/>
      <c r="FF626" s="106"/>
      <c r="FG626" s="106"/>
      <c r="FH626" s="106"/>
      <c r="FI626" s="106"/>
      <c r="FJ626" s="106"/>
      <c r="FK626" s="106"/>
      <c r="FL626" s="106"/>
      <c r="FM626" s="106"/>
      <c r="FN626" s="106"/>
      <c r="FO626" s="106"/>
      <c r="FP626" s="106"/>
      <c r="FQ626" s="106"/>
      <c r="FR626" s="106"/>
      <c r="FS626" s="106"/>
      <c r="FT626" s="106"/>
      <c r="FU626" s="106"/>
      <c r="FV626" s="106"/>
      <c r="FW626" s="106"/>
      <c r="FX626" s="106"/>
      <c r="FY626" s="106"/>
      <c r="FZ626" s="106"/>
      <c r="GA626" s="106"/>
      <c r="GB626" s="106"/>
      <c r="GC626" s="106"/>
      <c r="GD626" s="106"/>
      <c r="GE626" s="106"/>
      <c r="GF626" s="106"/>
      <c r="GG626" s="106"/>
      <c r="GH626" s="106"/>
      <c r="GI626" s="106"/>
      <c r="GJ626" s="106"/>
      <c r="GK626" s="106"/>
      <c r="GL626" s="106"/>
      <c r="GM626" s="106"/>
      <c r="GN626" s="106"/>
      <c r="GO626" s="106"/>
      <c r="GP626" s="106"/>
      <c r="GQ626" s="106"/>
      <c r="GR626" s="106"/>
      <c r="GS626" s="106"/>
      <c r="GT626" s="106"/>
      <c r="GU626" s="106"/>
      <c r="GV626" s="106"/>
      <c r="GW626" s="106"/>
      <c r="GX626" s="106"/>
      <c r="GY626" s="106"/>
      <c r="GZ626" s="106"/>
      <c r="HA626" s="106"/>
      <c r="HB626" s="106"/>
      <c r="HC626" s="106"/>
      <c r="HD626" s="106"/>
      <c r="HE626" s="106"/>
      <c r="HF626" s="106"/>
      <c r="HG626" s="106"/>
      <c r="HH626" s="106"/>
      <c r="HI626" s="106"/>
      <c r="HJ626" s="106"/>
      <c r="HK626" s="106"/>
      <c r="HL626" s="106"/>
      <c r="HM626" s="106"/>
      <c r="HN626" s="106"/>
      <c r="HO626" s="106"/>
      <c r="HP626" s="106"/>
      <c r="HQ626" s="106"/>
      <c r="HR626" s="106"/>
      <c r="HS626" s="106"/>
      <c r="HT626" s="106"/>
      <c r="HU626" s="106"/>
      <c r="HV626" s="106"/>
      <c r="HW626" s="106"/>
      <c r="HX626" s="106"/>
      <c r="HY626" s="106"/>
      <c r="HZ626" s="106"/>
      <c r="IA626" s="106"/>
      <c r="IB626" s="106"/>
      <c r="IC626" s="106"/>
      <c r="ID626" s="106"/>
      <c r="IE626" s="106"/>
      <c r="IF626" s="106"/>
      <c r="IG626" s="106"/>
      <c r="IH626" s="106"/>
      <c r="II626" s="106"/>
      <c r="IJ626" s="106"/>
      <c r="IK626" s="106"/>
      <c r="IL626" s="106"/>
      <c r="IM626" s="106"/>
      <c r="IN626" s="106"/>
      <c r="IO626" s="106"/>
      <c r="IP626" s="106"/>
      <c r="IQ626" s="106"/>
      <c r="IR626" s="106"/>
      <c r="IS626" s="106"/>
      <c r="IT626" s="106"/>
      <c r="IU626" s="106"/>
      <c r="IV626" s="106"/>
      <c r="IW626" s="106"/>
      <c r="IX626" s="106"/>
      <c r="IY626" s="106"/>
      <c r="IZ626" s="106"/>
      <c r="JA626" s="106"/>
      <c r="JB626" s="106"/>
      <c r="JC626" s="106"/>
      <c r="JD626" s="106"/>
      <c r="JE626" s="106"/>
      <c r="JF626" s="106"/>
      <c r="JG626" s="106"/>
      <c r="JH626" s="106"/>
      <c r="JI626" s="106"/>
      <c r="JJ626" s="106"/>
      <c r="JK626" s="106"/>
      <c r="JL626" s="106"/>
      <c r="JM626" s="106"/>
      <c r="JN626" s="106"/>
      <c r="JO626" s="106"/>
      <c r="JP626" s="106"/>
      <c r="JQ626" s="106"/>
      <c r="JR626" s="106"/>
      <c r="JS626" s="106"/>
      <c r="JT626" s="106"/>
      <c r="JU626" s="106"/>
      <c r="JV626" s="106"/>
      <c r="JW626" s="106"/>
      <c r="JX626" s="106"/>
      <c r="JY626" s="106"/>
      <c r="JZ626" s="106"/>
      <c r="KA626" s="106"/>
      <c r="KB626" s="106"/>
      <c r="KC626" s="106"/>
      <c r="KD626" s="106"/>
      <c r="KE626" s="106"/>
      <c r="KF626" s="106"/>
      <c r="KG626" s="106"/>
      <c r="KH626" s="106"/>
      <c r="KI626" s="106"/>
      <c r="KJ626" s="106"/>
      <c r="KK626" s="106"/>
      <c r="KL626" s="106"/>
      <c r="KM626" s="106"/>
      <c r="KN626" s="106"/>
      <c r="KO626" s="106"/>
      <c r="KP626" s="106"/>
      <c r="KQ626" s="106"/>
      <c r="KR626" s="106"/>
      <c r="KS626" s="106"/>
      <c r="KT626" s="106"/>
      <c r="KU626" s="106"/>
      <c r="KV626" s="106"/>
      <c r="KW626" s="106"/>
      <c r="KX626" s="106"/>
      <c r="KY626" s="106"/>
      <c r="KZ626" s="106"/>
      <c r="LA626" s="106"/>
      <c r="LB626" s="106"/>
      <c r="LC626" s="106"/>
      <c r="LD626" s="106"/>
      <c r="LE626" s="106"/>
      <c r="LF626" s="106"/>
      <c r="LG626" s="106"/>
      <c r="LH626" s="106"/>
      <c r="LI626" s="106"/>
      <c r="LJ626" s="106"/>
      <c r="LK626" s="106"/>
      <c r="LL626" s="106"/>
      <c r="LM626" s="106"/>
      <c r="LN626" s="106"/>
      <c r="LO626" s="106"/>
      <c r="LP626" s="106"/>
      <c r="LQ626" s="106"/>
      <c r="LR626" s="106"/>
      <c r="LS626" s="106"/>
      <c r="LT626" s="106"/>
      <c r="LU626" s="106"/>
      <c r="LV626" s="106"/>
      <c r="LW626" s="106"/>
      <c r="LX626" s="106"/>
      <c r="LY626" s="106"/>
      <c r="LZ626" s="106"/>
      <c r="MA626" s="106"/>
      <c r="MB626" s="106"/>
      <c r="MC626" s="106"/>
      <c r="MD626" s="106"/>
      <c r="ME626" s="106"/>
      <c r="MF626" s="106"/>
      <c r="MG626" s="106"/>
      <c r="MH626" s="106"/>
      <c r="MI626" s="106"/>
      <c r="MJ626" s="106"/>
      <c r="MK626" s="106"/>
      <c r="ML626" s="106"/>
      <c r="MM626" s="106"/>
      <c r="MN626" s="106"/>
      <c r="MO626" s="106"/>
      <c r="MP626" s="106"/>
      <c r="MQ626" s="106"/>
      <c r="MR626" s="106"/>
      <c r="MS626" s="106"/>
      <c r="MT626" s="106"/>
      <c r="MU626" s="106"/>
      <c r="MV626" s="106"/>
      <c r="MW626" s="106"/>
      <c r="MX626" s="106"/>
      <c r="MY626" s="106"/>
      <c r="MZ626" s="106"/>
      <c r="NA626" s="106"/>
      <c r="NB626" s="106"/>
      <c r="NC626" s="106"/>
      <c r="ND626" s="106"/>
      <c r="NE626" s="106"/>
      <c r="NF626" s="106"/>
      <c r="NG626" s="106"/>
      <c r="NH626" s="106"/>
      <c r="NI626" s="106"/>
      <c r="NJ626" s="106"/>
      <c r="NK626" s="106"/>
      <c r="NL626" s="106"/>
      <c r="NM626" s="106"/>
      <c r="NN626" s="106"/>
      <c r="NO626" s="106"/>
      <c r="NP626" s="106"/>
      <c r="NQ626" s="106"/>
      <c r="NR626" s="106"/>
      <c r="NS626" s="106"/>
      <c r="NT626" s="106"/>
      <c r="NU626" s="106"/>
      <c r="NV626" s="106"/>
      <c r="NW626" s="106"/>
      <c r="NX626" s="106"/>
      <c r="NY626" s="106"/>
      <c r="NZ626" s="106"/>
      <c r="OA626" s="106"/>
      <c r="OB626" s="106"/>
      <c r="OC626" s="106"/>
      <c r="OD626" s="106"/>
      <c r="OE626" s="106"/>
      <c r="OF626" s="106"/>
      <c r="OG626" s="106"/>
      <c r="OH626" s="106"/>
      <c r="OI626" s="106"/>
      <c r="OJ626" s="106"/>
      <c r="OK626" s="106"/>
      <c r="OL626" s="106"/>
      <c r="OM626" s="106"/>
      <c r="ON626" s="106"/>
      <c r="OO626" s="106"/>
      <c r="OP626" s="106"/>
      <c r="OQ626" s="106"/>
      <c r="OR626" s="106"/>
      <c r="OS626" s="106"/>
      <c r="OT626" s="106"/>
      <c r="OU626" s="106"/>
      <c r="OV626" s="106"/>
      <c r="OW626" s="106"/>
      <c r="OX626" s="106"/>
      <c r="OY626" s="106"/>
      <c r="OZ626" s="106"/>
      <c r="PA626" s="106"/>
      <c r="PB626" s="106"/>
      <c r="PC626" s="106"/>
      <c r="PD626" s="106"/>
      <c r="PE626" s="106"/>
      <c r="PF626" s="106"/>
      <c r="PG626" s="106"/>
      <c r="PH626" s="106"/>
      <c r="PI626" s="106"/>
      <c r="PJ626" s="106"/>
      <c r="PK626" s="106"/>
      <c r="PL626" s="106"/>
      <c r="PM626" s="106"/>
      <c r="PN626" s="106"/>
      <c r="PO626" s="106"/>
      <c r="PP626" s="106"/>
      <c r="PQ626" s="106"/>
      <c r="PR626" s="106"/>
      <c r="PS626" s="106"/>
      <c r="PT626" s="106"/>
      <c r="PU626" s="106"/>
      <c r="PV626" s="106"/>
      <c r="PW626" s="106"/>
      <c r="PX626" s="106"/>
      <c r="PY626" s="106"/>
      <c r="PZ626" s="106"/>
      <c r="QA626" s="106"/>
      <c r="QB626" s="106"/>
      <c r="QC626" s="106"/>
      <c r="QD626" s="106"/>
      <c r="QE626" s="106"/>
      <c r="QF626" s="106"/>
      <c r="QG626" s="106"/>
      <c r="QH626" s="106"/>
      <c r="QI626" s="106"/>
      <c r="QJ626" s="106"/>
      <c r="QK626" s="106"/>
      <c r="QL626" s="106"/>
      <c r="QM626" s="106"/>
      <c r="QN626" s="106"/>
      <c r="QO626" s="106"/>
      <c r="QP626" s="106"/>
      <c r="QQ626" s="106"/>
      <c r="QR626" s="106"/>
      <c r="QS626" s="106"/>
      <c r="QT626" s="106"/>
      <c r="QU626" s="106"/>
      <c r="QV626" s="106"/>
      <c r="QW626" s="106"/>
      <c r="QX626" s="106"/>
      <c r="QY626" s="106"/>
      <c r="QZ626" s="106"/>
      <c r="RA626" s="106"/>
      <c r="RB626" s="106"/>
      <c r="RC626" s="106"/>
      <c r="RD626" s="106"/>
      <c r="RE626" s="106"/>
      <c r="RF626" s="106"/>
      <c r="RG626" s="106"/>
      <c r="RH626" s="106"/>
      <c r="RI626" s="106"/>
      <c r="RJ626" s="106"/>
      <c r="RK626" s="106"/>
      <c r="RL626" s="106"/>
      <c r="RM626" s="106"/>
      <c r="RN626" s="106"/>
      <c r="RO626" s="106"/>
      <c r="RP626" s="106"/>
      <c r="RQ626" s="106"/>
      <c r="RR626" s="106"/>
    </row>
    <row r="627" spans="1:486" x14ac:dyDescent="0.3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14"/>
      <c r="Q627" s="114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06"/>
      <c r="EZ627" s="106"/>
      <c r="FA627" s="106"/>
      <c r="FB627" s="106"/>
      <c r="FC627" s="106"/>
      <c r="FD627" s="106"/>
      <c r="FE627" s="106"/>
      <c r="FF627" s="106"/>
      <c r="FG627" s="106"/>
      <c r="FH627" s="106"/>
      <c r="FI627" s="106"/>
      <c r="FJ627" s="106"/>
      <c r="FK627" s="106"/>
      <c r="FL627" s="106"/>
      <c r="FM627" s="106"/>
      <c r="FN627" s="106"/>
      <c r="FO627" s="106"/>
      <c r="FP627" s="106"/>
      <c r="FQ627" s="106"/>
      <c r="FR627" s="106"/>
      <c r="FS627" s="106"/>
      <c r="FT627" s="106"/>
      <c r="FU627" s="106"/>
      <c r="FV627" s="106"/>
      <c r="FW627" s="106"/>
      <c r="FX627" s="106"/>
      <c r="FY627" s="106"/>
      <c r="FZ627" s="106"/>
      <c r="GA627" s="106"/>
      <c r="GB627" s="106"/>
      <c r="GC627" s="106"/>
      <c r="GD627" s="106"/>
      <c r="GE627" s="106"/>
      <c r="GF627" s="106"/>
      <c r="GG627" s="106"/>
      <c r="GH627" s="106"/>
      <c r="GI627" s="106"/>
      <c r="GJ627" s="106"/>
      <c r="GK627" s="106"/>
      <c r="GL627" s="106"/>
      <c r="GM627" s="106"/>
      <c r="GN627" s="106"/>
      <c r="GO627" s="106"/>
      <c r="GP627" s="106"/>
      <c r="GQ627" s="106"/>
      <c r="GR627" s="106"/>
      <c r="GS627" s="106"/>
      <c r="GT627" s="106"/>
      <c r="GU627" s="106"/>
      <c r="GV627" s="106"/>
      <c r="GW627" s="106"/>
      <c r="GX627" s="106"/>
      <c r="GY627" s="106"/>
      <c r="GZ627" s="106"/>
      <c r="HA627" s="106"/>
      <c r="HB627" s="106"/>
      <c r="HC627" s="106"/>
      <c r="HD627" s="106"/>
      <c r="HE627" s="106"/>
      <c r="HF627" s="106"/>
      <c r="HG627" s="106"/>
      <c r="HH627" s="106"/>
      <c r="HI627" s="106"/>
      <c r="HJ627" s="106"/>
      <c r="HK627" s="106"/>
      <c r="HL627" s="106"/>
      <c r="HM627" s="106"/>
      <c r="HN627" s="106"/>
      <c r="HO627" s="106"/>
      <c r="HP627" s="106"/>
      <c r="HQ627" s="106"/>
      <c r="HR627" s="106"/>
      <c r="HS627" s="106"/>
      <c r="HT627" s="106"/>
      <c r="HU627" s="106"/>
      <c r="HV627" s="106"/>
      <c r="HW627" s="106"/>
      <c r="HX627" s="106"/>
      <c r="HY627" s="106"/>
      <c r="HZ627" s="106"/>
      <c r="IA627" s="106"/>
      <c r="IB627" s="106"/>
      <c r="IC627" s="106"/>
      <c r="ID627" s="106"/>
      <c r="IE627" s="106"/>
      <c r="IF627" s="106"/>
      <c r="IG627" s="106"/>
      <c r="IH627" s="106"/>
      <c r="II627" s="106"/>
      <c r="IJ627" s="106"/>
      <c r="IK627" s="106"/>
      <c r="IL627" s="106"/>
      <c r="IM627" s="106"/>
      <c r="IN627" s="106"/>
      <c r="IO627" s="106"/>
      <c r="IP627" s="106"/>
      <c r="IQ627" s="106"/>
      <c r="IR627" s="106"/>
      <c r="IS627" s="106"/>
      <c r="IT627" s="106"/>
      <c r="IU627" s="106"/>
      <c r="IV627" s="106"/>
      <c r="IW627" s="106"/>
      <c r="IX627" s="106"/>
      <c r="IY627" s="106"/>
      <c r="IZ627" s="106"/>
      <c r="JA627" s="106"/>
      <c r="JB627" s="106"/>
      <c r="JC627" s="106"/>
      <c r="JD627" s="106"/>
      <c r="JE627" s="106"/>
      <c r="JF627" s="106"/>
      <c r="JG627" s="106"/>
      <c r="JH627" s="106"/>
      <c r="JI627" s="106"/>
      <c r="JJ627" s="106"/>
      <c r="JK627" s="106"/>
      <c r="JL627" s="106"/>
      <c r="JM627" s="106"/>
      <c r="JN627" s="106"/>
      <c r="JO627" s="106"/>
      <c r="JP627" s="106"/>
      <c r="JQ627" s="106"/>
      <c r="JR627" s="106"/>
      <c r="JS627" s="106"/>
      <c r="JT627" s="106"/>
      <c r="JU627" s="106"/>
      <c r="JV627" s="106"/>
      <c r="JW627" s="106"/>
      <c r="JX627" s="106"/>
      <c r="JY627" s="106"/>
      <c r="JZ627" s="106"/>
      <c r="KA627" s="106"/>
      <c r="KB627" s="106"/>
      <c r="KC627" s="106"/>
      <c r="KD627" s="106"/>
      <c r="KE627" s="106"/>
      <c r="KF627" s="106"/>
      <c r="KG627" s="106"/>
      <c r="KH627" s="106"/>
      <c r="KI627" s="106"/>
      <c r="KJ627" s="106"/>
      <c r="KK627" s="106"/>
      <c r="KL627" s="106"/>
      <c r="KM627" s="106"/>
      <c r="KN627" s="106"/>
      <c r="KO627" s="106"/>
      <c r="KP627" s="106"/>
      <c r="KQ627" s="106"/>
      <c r="KR627" s="106"/>
      <c r="KS627" s="106"/>
      <c r="KT627" s="106"/>
      <c r="KU627" s="106"/>
      <c r="KV627" s="106"/>
      <c r="KW627" s="106"/>
      <c r="KX627" s="106"/>
      <c r="KY627" s="106"/>
      <c r="KZ627" s="106"/>
      <c r="LA627" s="106"/>
      <c r="LB627" s="106"/>
      <c r="LC627" s="106"/>
      <c r="LD627" s="106"/>
      <c r="LE627" s="106"/>
      <c r="LF627" s="106"/>
      <c r="LG627" s="106"/>
      <c r="LH627" s="106"/>
      <c r="LI627" s="106"/>
      <c r="LJ627" s="106"/>
      <c r="LK627" s="106"/>
      <c r="LL627" s="106"/>
      <c r="LM627" s="106"/>
      <c r="LN627" s="106"/>
      <c r="LO627" s="106"/>
      <c r="LP627" s="106"/>
      <c r="LQ627" s="106"/>
      <c r="LR627" s="106"/>
      <c r="LS627" s="106"/>
      <c r="LT627" s="106"/>
      <c r="LU627" s="106"/>
      <c r="LV627" s="106"/>
      <c r="LW627" s="106"/>
      <c r="LX627" s="106"/>
      <c r="LY627" s="106"/>
      <c r="LZ627" s="106"/>
      <c r="MA627" s="106"/>
      <c r="MB627" s="106"/>
      <c r="MC627" s="106"/>
      <c r="MD627" s="106"/>
      <c r="ME627" s="106"/>
      <c r="MF627" s="106"/>
      <c r="MG627" s="106"/>
      <c r="MH627" s="106"/>
      <c r="MI627" s="106"/>
      <c r="MJ627" s="106"/>
      <c r="MK627" s="106"/>
      <c r="ML627" s="106"/>
      <c r="MM627" s="106"/>
      <c r="MN627" s="106"/>
      <c r="MO627" s="106"/>
      <c r="MP627" s="106"/>
      <c r="MQ627" s="106"/>
      <c r="MR627" s="106"/>
      <c r="MS627" s="106"/>
      <c r="MT627" s="106"/>
      <c r="MU627" s="106"/>
      <c r="MV627" s="106"/>
      <c r="MW627" s="106"/>
      <c r="MX627" s="106"/>
      <c r="MY627" s="106"/>
      <c r="MZ627" s="106"/>
      <c r="NA627" s="106"/>
      <c r="NB627" s="106"/>
      <c r="NC627" s="106"/>
      <c r="ND627" s="106"/>
      <c r="NE627" s="106"/>
      <c r="NF627" s="106"/>
      <c r="NG627" s="106"/>
      <c r="NH627" s="106"/>
      <c r="NI627" s="106"/>
      <c r="NJ627" s="106"/>
      <c r="NK627" s="106"/>
      <c r="NL627" s="106"/>
      <c r="NM627" s="106"/>
      <c r="NN627" s="106"/>
      <c r="NO627" s="106"/>
      <c r="NP627" s="106"/>
      <c r="NQ627" s="106"/>
      <c r="NR627" s="106"/>
      <c r="NS627" s="106"/>
      <c r="NT627" s="106"/>
      <c r="NU627" s="106"/>
      <c r="NV627" s="106"/>
      <c r="NW627" s="106"/>
      <c r="NX627" s="106"/>
      <c r="NY627" s="106"/>
      <c r="NZ627" s="106"/>
      <c r="OA627" s="106"/>
      <c r="OB627" s="106"/>
      <c r="OC627" s="106"/>
      <c r="OD627" s="106"/>
      <c r="OE627" s="106"/>
      <c r="OF627" s="106"/>
      <c r="OG627" s="106"/>
      <c r="OH627" s="106"/>
      <c r="OI627" s="106"/>
      <c r="OJ627" s="106"/>
      <c r="OK627" s="106"/>
      <c r="OL627" s="106"/>
      <c r="OM627" s="106"/>
      <c r="ON627" s="106"/>
      <c r="OO627" s="106"/>
      <c r="OP627" s="106"/>
      <c r="OQ627" s="106"/>
      <c r="OR627" s="106"/>
      <c r="OS627" s="106"/>
      <c r="OT627" s="106"/>
      <c r="OU627" s="106"/>
      <c r="OV627" s="106"/>
      <c r="OW627" s="106"/>
      <c r="OX627" s="106"/>
      <c r="OY627" s="106"/>
      <c r="OZ627" s="106"/>
      <c r="PA627" s="106"/>
      <c r="PB627" s="106"/>
      <c r="PC627" s="106"/>
      <c r="PD627" s="106"/>
      <c r="PE627" s="106"/>
      <c r="PF627" s="106"/>
      <c r="PG627" s="106"/>
      <c r="PH627" s="106"/>
      <c r="PI627" s="106"/>
      <c r="PJ627" s="106"/>
      <c r="PK627" s="106"/>
      <c r="PL627" s="106"/>
      <c r="PM627" s="106"/>
      <c r="PN627" s="106"/>
      <c r="PO627" s="106"/>
      <c r="PP627" s="106"/>
      <c r="PQ627" s="106"/>
      <c r="PR627" s="106"/>
      <c r="PS627" s="106"/>
      <c r="PT627" s="106"/>
      <c r="PU627" s="106"/>
      <c r="PV627" s="106"/>
      <c r="PW627" s="106"/>
      <c r="PX627" s="106"/>
      <c r="PY627" s="106"/>
      <c r="PZ627" s="106"/>
      <c r="QA627" s="106"/>
      <c r="QB627" s="106"/>
      <c r="QC627" s="106"/>
      <c r="QD627" s="106"/>
      <c r="QE627" s="106"/>
      <c r="QF627" s="106"/>
      <c r="QG627" s="106"/>
      <c r="QH627" s="106"/>
      <c r="QI627" s="106"/>
      <c r="QJ627" s="106"/>
      <c r="QK627" s="106"/>
      <c r="QL627" s="106"/>
      <c r="QM627" s="106"/>
      <c r="QN627" s="106"/>
      <c r="QO627" s="106"/>
      <c r="QP627" s="106"/>
      <c r="QQ627" s="106"/>
      <c r="QR627" s="106"/>
      <c r="QS627" s="106"/>
      <c r="QT627" s="106"/>
      <c r="QU627" s="106"/>
      <c r="QV627" s="106"/>
      <c r="QW627" s="106"/>
      <c r="QX627" s="106"/>
      <c r="QY627" s="106"/>
      <c r="QZ627" s="106"/>
      <c r="RA627" s="106"/>
      <c r="RB627" s="106"/>
      <c r="RC627" s="106"/>
      <c r="RD627" s="106"/>
      <c r="RE627" s="106"/>
      <c r="RF627" s="106"/>
      <c r="RG627" s="106"/>
      <c r="RH627" s="106"/>
      <c r="RI627" s="106"/>
      <c r="RJ627" s="106"/>
      <c r="RK627" s="106"/>
      <c r="RL627" s="106"/>
      <c r="RM627" s="106"/>
      <c r="RN627" s="106"/>
      <c r="RO627" s="106"/>
      <c r="RP627" s="106"/>
      <c r="RQ627" s="106"/>
      <c r="RR627" s="106"/>
    </row>
    <row r="628" spans="1:486" x14ac:dyDescent="0.3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14"/>
      <c r="Q628" s="114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06"/>
      <c r="EZ628" s="106"/>
      <c r="FA628" s="106"/>
      <c r="FB628" s="106"/>
      <c r="FC628" s="106"/>
      <c r="FD628" s="106"/>
      <c r="FE628" s="106"/>
      <c r="FF628" s="106"/>
      <c r="FG628" s="106"/>
      <c r="FH628" s="106"/>
      <c r="FI628" s="106"/>
      <c r="FJ628" s="106"/>
      <c r="FK628" s="106"/>
      <c r="FL628" s="106"/>
      <c r="FM628" s="106"/>
      <c r="FN628" s="106"/>
      <c r="FO628" s="106"/>
      <c r="FP628" s="106"/>
      <c r="FQ628" s="106"/>
      <c r="FR628" s="106"/>
      <c r="FS628" s="106"/>
      <c r="FT628" s="106"/>
      <c r="FU628" s="106"/>
      <c r="FV628" s="106"/>
      <c r="FW628" s="106"/>
      <c r="FX628" s="106"/>
      <c r="FY628" s="106"/>
      <c r="FZ628" s="106"/>
      <c r="GA628" s="106"/>
      <c r="GB628" s="106"/>
      <c r="GC628" s="106"/>
      <c r="GD628" s="106"/>
      <c r="GE628" s="106"/>
      <c r="GF628" s="106"/>
      <c r="GG628" s="106"/>
      <c r="GH628" s="106"/>
      <c r="GI628" s="106"/>
      <c r="GJ628" s="106"/>
      <c r="GK628" s="106"/>
      <c r="GL628" s="106"/>
      <c r="GM628" s="106"/>
      <c r="GN628" s="106"/>
      <c r="GO628" s="106"/>
      <c r="GP628" s="106"/>
      <c r="GQ628" s="106"/>
      <c r="GR628" s="106"/>
      <c r="GS628" s="106"/>
      <c r="GT628" s="106"/>
      <c r="GU628" s="106"/>
      <c r="GV628" s="106"/>
      <c r="GW628" s="106"/>
      <c r="GX628" s="106"/>
      <c r="GY628" s="106"/>
      <c r="GZ628" s="106"/>
      <c r="HA628" s="106"/>
      <c r="HB628" s="106"/>
      <c r="HC628" s="106"/>
      <c r="HD628" s="106"/>
      <c r="HE628" s="106"/>
      <c r="HF628" s="106"/>
      <c r="HG628" s="106"/>
      <c r="HH628" s="106"/>
      <c r="HI628" s="106"/>
      <c r="HJ628" s="106"/>
      <c r="HK628" s="106"/>
      <c r="HL628" s="106"/>
      <c r="HM628" s="106"/>
      <c r="HN628" s="106"/>
      <c r="HO628" s="106"/>
      <c r="HP628" s="106"/>
      <c r="HQ628" s="106"/>
      <c r="HR628" s="106"/>
      <c r="HS628" s="106"/>
      <c r="HT628" s="106"/>
      <c r="HU628" s="106"/>
      <c r="HV628" s="106"/>
      <c r="HW628" s="106"/>
      <c r="HX628" s="106"/>
      <c r="HY628" s="106"/>
      <c r="HZ628" s="106"/>
      <c r="IA628" s="106"/>
      <c r="IB628" s="106"/>
      <c r="IC628" s="106"/>
      <c r="ID628" s="106"/>
      <c r="IE628" s="106"/>
      <c r="IF628" s="106"/>
      <c r="IG628" s="106"/>
      <c r="IH628" s="106"/>
      <c r="II628" s="106"/>
      <c r="IJ628" s="106"/>
      <c r="IK628" s="106"/>
      <c r="IL628" s="106"/>
      <c r="IM628" s="106"/>
      <c r="IN628" s="106"/>
      <c r="IO628" s="106"/>
      <c r="IP628" s="106"/>
      <c r="IQ628" s="106"/>
      <c r="IR628" s="106"/>
      <c r="IS628" s="106"/>
      <c r="IT628" s="106"/>
      <c r="IU628" s="106"/>
      <c r="IV628" s="106"/>
      <c r="IW628" s="106"/>
      <c r="IX628" s="106"/>
      <c r="IY628" s="106"/>
      <c r="IZ628" s="106"/>
      <c r="JA628" s="106"/>
      <c r="JB628" s="106"/>
      <c r="JC628" s="106"/>
      <c r="JD628" s="106"/>
      <c r="JE628" s="106"/>
      <c r="JF628" s="106"/>
      <c r="JG628" s="106"/>
      <c r="JH628" s="106"/>
      <c r="JI628" s="106"/>
      <c r="JJ628" s="106"/>
      <c r="JK628" s="106"/>
      <c r="JL628" s="106"/>
      <c r="JM628" s="106"/>
      <c r="JN628" s="106"/>
      <c r="JO628" s="106"/>
      <c r="JP628" s="106"/>
      <c r="JQ628" s="106"/>
      <c r="JR628" s="106"/>
      <c r="JS628" s="106"/>
      <c r="JT628" s="106"/>
      <c r="JU628" s="106"/>
      <c r="JV628" s="106"/>
      <c r="JW628" s="106"/>
      <c r="JX628" s="106"/>
      <c r="JY628" s="106"/>
      <c r="JZ628" s="106"/>
      <c r="KA628" s="106"/>
      <c r="KB628" s="106"/>
      <c r="KC628" s="106"/>
      <c r="KD628" s="106"/>
      <c r="KE628" s="106"/>
      <c r="KF628" s="106"/>
      <c r="KG628" s="106"/>
      <c r="KH628" s="106"/>
      <c r="KI628" s="106"/>
      <c r="KJ628" s="106"/>
      <c r="KK628" s="106"/>
      <c r="KL628" s="106"/>
      <c r="KM628" s="106"/>
      <c r="KN628" s="106"/>
      <c r="KO628" s="106"/>
      <c r="KP628" s="106"/>
      <c r="KQ628" s="106"/>
      <c r="KR628" s="106"/>
      <c r="KS628" s="106"/>
      <c r="KT628" s="106"/>
      <c r="KU628" s="106"/>
      <c r="KV628" s="106"/>
      <c r="KW628" s="106"/>
      <c r="KX628" s="106"/>
      <c r="KY628" s="106"/>
      <c r="KZ628" s="106"/>
      <c r="LA628" s="106"/>
      <c r="LB628" s="106"/>
      <c r="LC628" s="106"/>
      <c r="LD628" s="106"/>
      <c r="LE628" s="106"/>
      <c r="LF628" s="106"/>
      <c r="LG628" s="106"/>
      <c r="LH628" s="106"/>
      <c r="LI628" s="106"/>
      <c r="LJ628" s="106"/>
      <c r="LK628" s="106"/>
      <c r="LL628" s="106"/>
      <c r="LM628" s="106"/>
      <c r="LN628" s="106"/>
      <c r="LO628" s="106"/>
      <c r="LP628" s="106"/>
      <c r="LQ628" s="106"/>
      <c r="LR628" s="106"/>
      <c r="LS628" s="106"/>
      <c r="LT628" s="106"/>
      <c r="LU628" s="106"/>
      <c r="LV628" s="106"/>
      <c r="LW628" s="106"/>
      <c r="LX628" s="106"/>
      <c r="LY628" s="106"/>
      <c r="LZ628" s="106"/>
      <c r="MA628" s="106"/>
      <c r="MB628" s="106"/>
      <c r="MC628" s="106"/>
      <c r="MD628" s="106"/>
      <c r="ME628" s="106"/>
      <c r="MF628" s="106"/>
      <c r="MG628" s="106"/>
      <c r="MH628" s="106"/>
      <c r="MI628" s="106"/>
      <c r="MJ628" s="106"/>
      <c r="MK628" s="106"/>
      <c r="ML628" s="106"/>
      <c r="MM628" s="106"/>
      <c r="MN628" s="106"/>
      <c r="MO628" s="106"/>
      <c r="MP628" s="106"/>
      <c r="MQ628" s="106"/>
      <c r="MR628" s="106"/>
      <c r="MS628" s="106"/>
      <c r="MT628" s="106"/>
      <c r="MU628" s="106"/>
      <c r="MV628" s="106"/>
      <c r="MW628" s="106"/>
      <c r="MX628" s="106"/>
      <c r="MY628" s="106"/>
      <c r="MZ628" s="106"/>
      <c r="NA628" s="106"/>
      <c r="NB628" s="106"/>
      <c r="NC628" s="106"/>
      <c r="ND628" s="106"/>
      <c r="NE628" s="106"/>
      <c r="NF628" s="106"/>
      <c r="NG628" s="106"/>
      <c r="NH628" s="106"/>
      <c r="NI628" s="106"/>
      <c r="NJ628" s="106"/>
      <c r="NK628" s="106"/>
      <c r="NL628" s="106"/>
      <c r="NM628" s="106"/>
      <c r="NN628" s="106"/>
      <c r="NO628" s="106"/>
      <c r="NP628" s="106"/>
      <c r="NQ628" s="106"/>
      <c r="NR628" s="106"/>
      <c r="NS628" s="106"/>
      <c r="NT628" s="106"/>
      <c r="NU628" s="106"/>
      <c r="NV628" s="106"/>
      <c r="NW628" s="106"/>
      <c r="NX628" s="106"/>
      <c r="NY628" s="106"/>
      <c r="NZ628" s="106"/>
      <c r="OA628" s="106"/>
      <c r="OB628" s="106"/>
      <c r="OC628" s="106"/>
      <c r="OD628" s="106"/>
      <c r="OE628" s="106"/>
      <c r="OF628" s="106"/>
      <c r="OG628" s="106"/>
      <c r="OH628" s="106"/>
      <c r="OI628" s="106"/>
      <c r="OJ628" s="106"/>
      <c r="OK628" s="106"/>
      <c r="OL628" s="106"/>
      <c r="OM628" s="106"/>
      <c r="ON628" s="106"/>
      <c r="OO628" s="106"/>
      <c r="OP628" s="106"/>
      <c r="OQ628" s="106"/>
      <c r="OR628" s="106"/>
      <c r="OS628" s="106"/>
      <c r="OT628" s="106"/>
      <c r="OU628" s="106"/>
      <c r="OV628" s="106"/>
      <c r="OW628" s="106"/>
      <c r="OX628" s="106"/>
      <c r="OY628" s="106"/>
      <c r="OZ628" s="106"/>
      <c r="PA628" s="106"/>
      <c r="PB628" s="106"/>
      <c r="PC628" s="106"/>
      <c r="PD628" s="106"/>
      <c r="PE628" s="106"/>
      <c r="PF628" s="106"/>
      <c r="PG628" s="106"/>
      <c r="PH628" s="106"/>
      <c r="PI628" s="106"/>
      <c r="PJ628" s="106"/>
      <c r="PK628" s="106"/>
      <c r="PL628" s="106"/>
      <c r="PM628" s="106"/>
      <c r="PN628" s="106"/>
      <c r="PO628" s="106"/>
      <c r="PP628" s="106"/>
      <c r="PQ628" s="106"/>
      <c r="PR628" s="106"/>
      <c r="PS628" s="106"/>
      <c r="PT628" s="106"/>
      <c r="PU628" s="106"/>
      <c r="PV628" s="106"/>
      <c r="PW628" s="106"/>
      <c r="PX628" s="106"/>
      <c r="PY628" s="106"/>
      <c r="PZ628" s="106"/>
      <c r="QA628" s="106"/>
      <c r="QB628" s="106"/>
      <c r="QC628" s="106"/>
      <c r="QD628" s="106"/>
      <c r="QE628" s="106"/>
      <c r="QF628" s="106"/>
      <c r="QG628" s="106"/>
      <c r="QH628" s="106"/>
      <c r="QI628" s="106"/>
      <c r="QJ628" s="106"/>
      <c r="QK628" s="106"/>
      <c r="QL628" s="106"/>
      <c r="QM628" s="106"/>
      <c r="QN628" s="106"/>
      <c r="QO628" s="106"/>
      <c r="QP628" s="106"/>
      <c r="QQ628" s="106"/>
      <c r="QR628" s="106"/>
      <c r="QS628" s="106"/>
      <c r="QT628" s="106"/>
      <c r="QU628" s="106"/>
      <c r="QV628" s="106"/>
      <c r="QW628" s="106"/>
      <c r="QX628" s="106"/>
      <c r="QY628" s="106"/>
      <c r="QZ628" s="106"/>
      <c r="RA628" s="106"/>
      <c r="RB628" s="106"/>
      <c r="RC628" s="106"/>
      <c r="RD628" s="106"/>
      <c r="RE628" s="106"/>
      <c r="RF628" s="106"/>
      <c r="RG628" s="106"/>
      <c r="RH628" s="106"/>
      <c r="RI628" s="106"/>
      <c r="RJ628" s="106"/>
      <c r="RK628" s="106"/>
      <c r="RL628" s="106"/>
      <c r="RM628" s="106"/>
      <c r="RN628" s="106"/>
      <c r="RO628" s="106"/>
      <c r="RP628" s="106"/>
      <c r="RQ628" s="106"/>
      <c r="RR628" s="106"/>
    </row>
    <row r="629" spans="1:486" x14ac:dyDescent="0.3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14"/>
      <c r="Q629" s="114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06"/>
      <c r="EZ629" s="106"/>
      <c r="FA629" s="106"/>
      <c r="FB629" s="106"/>
      <c r="FC629" s="106"/>
      <c r="FD629" s="106"/>
      <c r="FE629" s="106"/>
      <c r="FF629" s="106"/>
      <c r="FG629" s="106"/>
      <c r="FH629" s="106"/>
      <c r="FI629" s="106"/>
      <c r="FJ629" s="106"/>
      <c r="FK629" s="106"/>
      <c r="FL629" s="106"/>
      <c r="FM629" s="106"/>
      <c r="FN629" s="106"/>
      <c r="FO629" s="106"/>
      <c r="FP629" s="106"/>
      <c r="FQ629" s="106"/>
      <c r="FR629" s="106"/>
      <c r="FS629" s="106"/>
      <c r="FT629" s="106"/>
      <c r="FU629" s="106"/>
      <c r="FV629" s="106"/>
      <c r="FW629" s="106"/>
      <c r="FX629" s="106"/>
      <c r="FY629" s="106"/>
      <c r="FZ629" s="106"/>
      <c r="GA629" s="106"/>
      <c r="GB629" s="106"/>
      <c r="GC629" s="106"/>
      <c r="GD629" s="106"/>
      <c r="GE629" s="106"/>
      <c r="GF629" s="106"/>
      <c r="GG629" s="106"/>
      <c r="GH629" s="106"/>
      <c r="GI629" s="106"/>
      <c r="GJ629" s="106"/>
      <c r="GK629" s="106"/>
      <c r="GL629" s="106"/>
      <c r="GM629" s="106"/>
      <c r="GN629" s="106"/>
      <c r="GO629" s="106"/>
      <c r="GP629" s="106"/>
      <c r="GQ629" s="106"/>
      <c r="GR629" s="106"/>
      <c r="GS629" s="106"/>
      <c r="GT629" s="106"/>
      <c r="GU629" s="106"/>
      <c r="GV629" s="106"/>
      <c r="GW629" s="106"/>
      <c r="GX629" s="106"/>
      <c r="GY629" s="106"/>
      <c r="GZ629" s="106"/>
      <c r="HA629" s="106"/>
      <c r="HB629" s="106"/>
      <c r="HC629" s="106"/>
      <c r="HD629" s="106"/>
      <c r="HE629" s="106"/>
      <c r="HF629" s="106"/>
      <c r="HG629" s="106"/>
      <c r="HH629" s="106"/>
      <c r="HI629" s="106"/>
      <c r="HJ629" s="106"/>
      <c r="HK629" s="106"/>
      <c r="HL629" s="106"/>
      <c r="HM629" s="106"/>
      <c r="HN629" s="106"/>
      <c r="HO629" s="106"/>
      <c r="HP629" s="106"/>
      <c r="HQ629" s="106"/>
      <c r="HR629" s="106"/>
      <c r="HS629" s="106"/>
      <c r="HT629" s="106"/>
      <c r="HU629" s="106"/>
      <c r="HV629" s="106"/>
      <c r="HW629" s="106"/>
      <c r="HX629" s="106"/>
      <c r="HY629" s="106"/>
      <c r="HZ629" s="106"/>
      <c r="IA629" s="106"/>
      <c r="IB629" s="106"/>
      <c r="IC629" s="106"/>
      <c r="ID629" s="106"/>
      <c r="IE629" s="106"/>
      <c r="IF629" s="106"/>
      <c r="IG629" s="106"/>
      <c r="IH629" s="106"/>
      <c r="II629" s="106"/>
      <c r="IJ629" s="106"/>
      <c r="IK629" s="106"/>
      <c r="IL629" s="106"/>
      <c r="IM629" s="106"/>
      <c r="IN629" s="106"/>
      <c r="IO629" s="106"/>
      <c r="IP629" s="106"/>
      <c r="IQ629" s="106"/>
      <c r="IR629" s="106"/>
      <c r="IS629" s="106"/>
      <c r="IT629" s="106"/>
      <c r="IU629" s="106"/>
      <c r="IV629" s="106"/>
      <c r="IW629" s="106"/>
      <c r="IX629" s="106"/>
      <c r="IY629" s="106"/>
      <c r="IZ629" s="106"/>
      <c r="JA629" s="106"/>
      <c r="JB629" s="106"/>
      <c r="JC629" s="106"/>
      <c r="JD629" s="106"/>
      <c r="JE629" s="106"/>
      <c r="JF629" s="106"/>
      <c r="JG629" s="106"/>
      <c r="JH629" s="106"/>
      <c r="JI629" s="106"/>
      <c r="JJ629" s="106"/>
      <c r="JK629" s="106"/>
      <c r="JL629" s="106"/>
      <c r="JM629" s="106"/>
      <c r="JN629" s="106"/>
      <c r="JO629" s="106"/>
      <c r="JP629" s="106"/>
      <c r="JQ629" s="106"/>
      <c r="JR629" s="106"/>
      <c r="JS629" s="106"/>
      <c r="JT629" s="106"/>
      <c r="JU629" s="106"/>
      <c r="JV629" s="106"/>
      <c r="JW629" s="106"/>
      <c r="JX629" s="106"/>
      <c r="JY629" s="106"/>
      <c r="JZ629" s="106"/>
      <c r="KA629" s="106"/>
      <c r="KB629" s="106"/>
      <c r="KC629" s="106"/>
      <c r="KD629" s="106"/>
      <c r="KE629" s="106"/>
      <c r="KF629" s="106"/>
      <c r="KG629" s="106"/>
      <c r="KH629" s="106"/>
      <c r="KI629" s="106"/>
      <c r="KJ629" s="106"/>
      <c r="KK629" s="106"/>
      <c r="KL629" s="106"/>
      <c r="KM629" s="106"/>
      <c r="KN629" s="106"/>
      <c r="KO629" s="106"/>
      <c r="KP629" s="106"/>
      <c r="KQ629" s="106"/>
      <c r="KR629" s="106"/>
      <c r="KS629" s="106"/>
      <c r="KT629" s="106"/>
      <c r="KU629" s="106"/>
      <c r="KV629" s="106"/>
      <c r="KW629" s="106"/>
      <c r="KX629" s="106"/>
      <c r="KY629" s="106"/>
      <c r="KZ629" s="106"/>
      <c r="LA629" s="106"/>
      <c r="LB629" s="106"/>
      <c r="LC629" s="106"/>
      <c r="LD629" s="106"/>
      <c r="LE629" s="106"/>
      <c r="LF629" s="106"/>
      <c r="LG629" s="106"/>
      <c r="LH629" s="106"/>
      <c r="LI629" s="106"/>
      <c r="LJ629" s="106"/>
      <c r="LK629" s="106"/>
      <c r="LL629" s="106"/>
      <c r="LM629" s="106"/>
      <c r="LN629" s="106"/>
      <c r="LO629" s="106"/>
      <c r="LP629" s="106"/>
      <c r="LQ629" s="106"/>
      <c r="LR629" s="106"/>
      <c r="LS629" s="106"/>
      <c r="LT629" s="106"/>
      <c r="LU629" s="106"/>
      <c r="LV629" s="106"/>
      <c r="LW629" s="106"/>
      <c r="LX629" s="106"/>
      <c r="LY629" s="106"/>
      <c r="LZ629" s="106"/>
      <c r="MA629" s="106"/>
      <c r="MB629" s="106"/>
      <c r="MC629" s="106"/>
      <c r="MD629" s="106"/>
      <c r="ME629" s="106"/>
      <c r="MF629" s="106"/>
      <c r="MG629" s="106"/>
      <c r="MH629" s="106"/>
      <c r="MI629" s="106"/>
      <c r="MJ629" s="106"/>
      <c r="MK629" s="106"/>
      <c r="ML629" s="106"/>
      <c r="MM629" s="106"/>
      <c r="MN629" s="106"/>
      <c r="MO629" s="106"/>
      <c r="MP629" s="106"/>
      <c r="MQ629" s="106"/>
      <c r="MR629" s="106"/>
      <c r="MS629" s="106"/>
      <c r="MT629" s="106"/>
      <c r="MU629" s="106"/>
      <c r="MV629" s="106"/>
      <c r="MW629" s="106"/>
      <c r="MX629" s="106"/>
      <c r="MY629" s="106"/>
      <c r="MZ629" s="106"/>
      <c r="NA629" s="106"/>
      <c r="NB629" s="106"/>
      <c r="NC629" s="106"/>
      <c r="ND629" s="106"/>
      <c r="NE629" s="106"/>
      <c r="NF629" s="106"/>
      <c r="NG629" s="106"/>
      <c r="NH629" s="106"/>
      <c r="NI629" s="106"/>
      <c r="NJ629" s="106"/>
      <c r="NK629" s="106"/>
      <c r="NL629" s="106"/>
      <c r="NM629" s="106"/>
      <c r="NN629" s="106"/>
      <c r="NO629" s="106"/>
      <c r="NP629" s="106"/>
      <c r="NQ629" s="106"/>
      <c r="NR629" s="106"/>
      <c r="NS629" s="106"/>
      <c r="NT629" s="106"/>
      <c r="NU629" s="106"/>
      <c r="NV629" s="106"/>
      <c r="NW629" s="106"/>
      <c r="NX629" s="106"/>
      <c r="NY629" s="106"/>
      <c r="NZ629" s="106"/>
      <c r="OA629" s="106"/>
      <c r="OB629" s="106"/>
      <c r="OC629" s="106"/>
      <c r="OD629" s="106"/>
      <c r="OE629" s="106"/>
      <c r="OF629" s="106"/>
      <c r="OG629" s="106"/>
      <c r="OH629" s="106"/>
      <c r="OI629" s="106"/>
      <c r="OJ629" s="106"/>
      <c r="OK629" s="106"/>
      <c r="OL629" s="106"/>
      <c r="OM629" s="106"/>
      <c r="ON629" s="106"/>
      <c r="OO629" s="106"/>
      <c r="OP629" s="106"/>
      <c r="OQ629" s="106"/>
      <c r="OR629" s="106"/>
      <c r="OS629" s="106"/>
      <c r="OT629" s="106"/>
      <c r="OU629" s="106"/>
      <c r="OV629" s="106"/>
      <c r="OW629" s="106"/>
      <c r="OX629" s="106"/>
      <c r="OY629" s="106"/>
      <c r="OZ629" s="106"/>
      <c r="PA629" s="106"/>
      <c r="PB629" s="106"/>
      <c r="PC629" s="106"/>
      <c r="PD629" s="106"/>
      <c r="PE629" s="106"/>
      <c r="PF629" s="106"/>
      <c r="PG629" s="106"/>
      <c r="PH629" s="106"/>
      <c r="PI629" s="106"/>
      <c r="PJ629" s="106"/>
      <c r="PK629" s="106"/>
      <c r="PL629" s="106"/>
      <c r="PM629" s="106"/>
      <c r="PN629" s="106"/>
      <c r="PO629" s="106"/>
      <c r="PP629" s="106"/>
      <c r="PQ629" s="106"/>
      <c r="PR629" s="106"/>
      <c r="PS629" s="106"/>
      <c r="PT629" s="106"/>
      <c r="PU629" s="106"/>
      <c r="PV629" s="106"/>
      <c r="PW629" s="106"/>
      <c r="PX629" s="106"/>
      <c r="PY629" s="106"/>
      <c r="PZ629" s="106"/>
      <c r="QA629" s="106"/>
      <c r="QB629" s="106"/>
      <c r="QC629" s="106"/>
      <c r="QD629" s="106"/>
      <c r="QE629" s="106"/>
      <c r="QF629" s="106"/>
      <c r="QG629" s="106"/>
      <c r="QH629" s="106"/>
      <c r="QI629" s="106"/>
      <c r="QJ629" s="106"/>
      <c r="QK629" s="106"/>
      <c r="QL629" s="106"/>
      <c r="QM629" s="106"/>
      <c r="QN629" s="106"/>
      <c r="QO629" s="106"/>
      <c r="QP629" s="106"/>
      <c r="QQ629" s="106"/>
      <c r="QR629" s="106"/>
      <c r="QS629" s="106"/>
      <c r="QT629" s="106"/>
      <c r="QU629" s="106"/>
      <c r="QV629" s="106"/>
      <c r="QW629" s="106"/>
      <c r="QX629" s="106"/>
      <c r="QY629" s="106"/>
      <c r="QZ629" s="106"/>
      <c r="RA629" s="106"/>
      <c r="RB629" s="106"/>
      <c r="RC629" s="106"/>
      <c r="RD629" s="106"/>
      <c r="RE629" s="106"/>
      <c r="RF629" s="106"/>
      <c r="RG629" s="106"/>
      <c r="RH629" s="106"/>
      <c r="RI629" s="106"/>
      <c r="RJ629" s="106"/>
      <c r="RK629" s="106"/>
      <c r="RL629" s="106"/>
      <c r="RM629" s="106"/>
      <c r="RN629" s="106"/>
      <c r="RO629" s="106"/>
      <c r="RP629" s="106"/>
      <c r="RQ629" s="106"/>
      <c r="RR629" s="106"/>
    </row>
    <row r="630" spans="1:486" x14ac:dyDescent="0.3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14"/>
      <c r="Q630" s="114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06"/>
      <c r="EZ630" s="106"/>
      <c r="FA630" s="106"/>
      <c r="FB630" s="106"/>
      <c r="FC630" s="106"/>
      <c r="FD630" s="106"/>
      <c r="FE630" s="106"/>
      <c r="FF630" s="106"/>
      <c r="FG630" s="106"/>
      <c r="FH630" s="106"/>
      <c r="FI630" s="106"/>
      <c r="FJ630" s="106"/>
      <c r="FK630" s="106"/>
      <c r="FL630" s="106"/>
      <c r="FM630" s="106"/>
      <c r="FN630" s="106"/>
      <c r="FO630" s="106"/>
      <c r="FP630" s="106"/>
      <c r="FQ630" s="106"/>
      <c r="FR630" s="106"/>
      <c r="FS630" s="106"/>
      <c r="FT630" s="106"/>
      <c r="FU630" s="106"/>
      <c r="FV630" s="106"/>
      <c r="FW630" s="106"/>
      <c r="FX630" s="106"/>
      <c r="FY630" s="106"/>
      <c r="FZ630" s="106"/>
      <c r="GA630" s="106"/>
      <c r="GB630" s="106"/>
      <c r="GC630" s="106"/>
      <c r="GD630" s="106"/>
      <c r="GE630" s="106"/>
      <c r="GF630" s="106"/>
      <c r="GG630" s="106"/>
      <c r="GH630" s="106"/>
      <c r="GI630" s="106"/>
      <c r="GJ630" s="106"/>
      <c r="GK630" s="106"/>
      <c r="GL630" s="106"/>
      <c r="GM630" s="106"/>
      <c r="GN630" s="106"/>
      <c r="GO630" s="106"/>
      <c r="GP630" s="106"/>
      <c r="GQ630" s="106"/>
      <c r="GR630" s="106"/>
      <c r="GS630" s="106"/>
      <c r="GT630" s="106"/>
      <c r="GU630" s="106"/>
      <c r="GV630" s="106"/>
      <c r="GW630" s="106"/>
      <c r="GX630" s="106"/>
      <c r="GY630" s="106"/>
      <c r="GZ630" s="106"/>
      <c r="HA630" s="106"/>
      <c r="HB630" s="106"/>
      <c r="HC630" s="106"/>
      <c r="HD630" s="106"/>
      <c r="HE630" s="106"/>
      <c r="HF630" s="106"/>
      <c r="HG630" s="106"/>
      <c r="HH630" s="106"/>
      <c r="HI630" s="106"/>
      <c r="HJ630" s="106"/>
      <c r="HK630" s="106"/>
      <c r="HL630" s="106"/>
      <c r="HM630" s="106"/>
      <c r="HN630" s="106"/>
      <c r="HO630" s="106"/>
      <c r="HP630" s="106"/>
      <c r="HQ630" s="106"/>
      <c r="HR630" s="106"/>
      <c r="HS630" s="106"/>
      <c r="HT630" s="106"/>
      <c r="HU630" s="106"/>
      <c r="HV630" s="106"/>
      <c r="HW630" s="106"/>
      <c r="HX630" s="106"/>
      <c r="HY630" s="106"/>
      <c r="HZ630" s="106"/>
      <c r="IA630" s="106"/>
      <c r="IB630" s="106"/>
      <c r="IC630" s="106"/>
      <c r="ID630" s="106"/>
      <c r="IE630" s="106"/>
      <c r="IF630" s="106"/>
      <c r="IG630" s="106"/>
      <c r="IH630" s="106"/>
      <c r="II630" s="106"/>
      <c r="IJ630" s="106"/>
      <c r="IK630" s="106"/>
      <c r="IL630" s="106"/>
      <c r="IM630" s="106"/>
      <c r="IN630" s="106"/>
      <c r="IO630" s="106"/>
      <c r="IP630" s="106"/>
      <c r="IQ630" s="106"/>
      <c r="IR630" s="106"/>
      <c r="IS630" s="106"/>
      <c r="IT630" s="106"/>
      <c r="IU630" s="106"/>
      <c r="IV630" s="106"/>
      <c r="IW630" s="106"/>
      <c r="IX630" s="106"/>
      <c r="IY630" s="106"/>
      <c r="IZ630" s="106"/>
      <c r="JA630" s="106"/>
      <c r="JB630" s="106"/>
      <c r="JC630" s="106"/>
      <c r="JD630" s="106"/>
      <c r="JE630" s="106"/>
      <c r="JF630" s="106"/>
      <c r="JG630" s="106"/>
      <c r="JH630" s="106"/>
      <c r="JI630" s="106"/>
      <c r="JJ630" s="106"/>
      <c r="JK630" s="106"/>
      <c r="JL630" s="106"/>
      <c r="JM630" s="106"/>
      <c r="JN630" s="106"/>
      <c r="JO630" s="106"/>
      <c r="JP630" s="106"/>
      <c r="JQ630" s="106"/>
      <c r="JR630" s="106"/>
      <c r="JS630" s="106"/>
      <c r="JT630" s="106"/>
      <c r="JU630" s="106"/>
      <c r="JV630" s="106"/>
      <c r="JW630" s="106"/>
      <c r="JX630" s="106"/>
      <c r="JY630" s="106"/>
      <c r="JZ630" s="106"/>
      <c r="KA630" s="106"/>
      <c r="KB630" s="106"/>
      <c r="KC630" s="106"/>
      <c r="KD630" s="106"/>
      <c r="KE630" s="106"/>
      <c r="KF630" s="106"/>
      <c r="KG630" s="106"/>
      <c r="KH630" s="106"/>
      <c r="KI630" s="106"/>
      <c r="KJ630" s="106"/>
      <c r="KK630" s="106"/>
      <c r="KL630" s="106"/>
      <c r="KM630" s="106"/>
      <c r="KN630" s="106"/>
      <c r="KO630" s="106"/>
      <c r="KP630" s="106"/>
      <c r="KQ630" s="106"/>
      <c r="KR630" s="106"/>
      <c r="KS630" s="106"/>
      <c r="KT630" s="106"/>
      <c r="KU630" s="106"/>
      <c r="KV630" s="106"/>
      <c r="KW630" s="106"/>
      <c r="KX630" s="106"/>
      <c r="KY630" s="106"/>
      <c r="KZ630" s="106"/>
      <c r="LA630" s="106"/>
      <c r="LB630" s="106"/>
      <c r="LC630" s="106"/>
      <c r="LD630" s="106"/>
      <c r="LE630" s="106"/>
      <c r="LF630" s="106"/>
      <c r="LG630" s="106"/>
      <c r="LH630" s="106"/>
      <c r="LI630" s="106"/>
      <c r="LJ630" s="106"/>
      <c r="LK630" s="106"/>
      <c r="LL630" s="106"/>
      <c r="LM630" s="106"/>
      <c r="LN630" s="106"/>
      <c r="LO630" s="106"/>
      <c r="LP630" s="106"/>
      <c r="LQ630" s="106"/>
      <c r="LR630" s="106"/>
      <c r="LS630" s="106"/>
      <c r="LT630" s="106"/>
      <c r="LU630" s="106"/>
      <c r="LV630" s="106"/>
      <c r="LW630" s="106"/>
      <c r="LX630" s="106"/>
      <c r="LY630" s="106"/>
      <c r="LZ630" s="106"/>
      <c r="MA630" s="106"/>
      <c r="MB630" s="106"/>
      <c r="MC630" s="106"/>
      <c r="MD630" s="106"/>
      <c r="ME630" s="106"/>
      <c r="MF630" s="106"/>
      <c r="MG630" s="106"/>
      <c r="MH630" s="106"/>
      <c r="MI630" s="106"/>
      <c r="MJ630" s="106"/>
      <c r="MK630" s="106"/>
      <c r="ML630" s="106"/>
      <c r="MM630" s="106"/>
      <c r="MN630" s="106"/>
      <c r="MO630" s="106"/>
      <c r="MP630" s="106"/>
      <c r="MQ630" s="106"/>
      <c r="MR630" s="106"/>
      <c r="MS630" s="106"/>
      <c r="MT630" s="106"/>
      <c r="MU630" s="106"/>
      <c r="MV630" s="106"/>
      <c r="MW630" s="106"/>
      <c r="MX630" s="106"/>
      <c r="MY630" s="106"/>
      <c r="MZ630" s="106"/>
      <c r="NA630" s="106"/>
      <c r="NB630" s="106"/>
      <c r="NC630" s="106"/>
      <c r="ND630" s="106"/>
      <c r="NE630" s="106"/>
      <c r="NF630" s="106"/>
      <c r="NG630" s="106"/>
      <c r="NH630" s="106"/>
      <c r="NI630" s="106"/>
      <c r="NJ630" s="106"/>
      <c r="NK630" s="106"/>
      <c r="NL630" s="106"/>
      <c r="NM630" s="106"/>
      <c r="NN630" s="106"/>
      <c r="NO630" s="106"/>
      <c r="NP630" s="106"/>
      <c r="NQ630" s="106"/>
      <c r="NR630" s="106"/>
      <c r="NS630" s="106"/>
      <c r="NT630" s="106"/>
      <c r="NU630" s="106"/>
      <c r="NV630" s="106"/>
      <c r="NW630" s="106"/>
      <c r="NX630" s="106"/>
      <c r="NY630" s="106"/>
      <c r="NZ630" s="106"/>
      <c r="OA630" s="106"/>
      <c r="OB630" s="106"/>
      <c r="OC630" s="106"/>
      <c r="OD630" s="106"/>
      <c r="OE630" s="106"/>
      <c r="OF630" s="106"/>
      <c r="OG630" s="106"/>
      <c r="OH630" s="106"/>
      <c r="OI630" s="106"/>
      <c r="OJ630" s="106"/>
      <c r="OK630" s="106"/>
      <c r="OL630" s="106"/>
      <c r="OM630" s="106"/>
      <c r="ON630" s="106"/>
      <c r="OO630" s="106"/>
      <c r="OP630" s="106"/>
      <c r="OQ630" s="106"/>
      <c r="OR630" s="106"/>
      <c r="OS630" s="106"/>
      <c r="OT630" s="106"/>
      <c r="OU630" s="106"/>
      <c r="OV630" s="106"/>
      <c r="OW630" s="106"/>
      <c r="OX630" s="106"/>
      <c r="OY630" s="106"/>
      <c r="OZ630" s="106"/>
      <c r="PA630" s="106"/>
      <c r="PB630" s="106"/>
      <c r="PC630" s="106"/>
      <c r="PD630" s="106"/>
      <c r="PE630" s="106"/>
      <c r="PF630" s="106"/>
      <c r="PG630" s="106"/>
      <c r="PH630" s="106"/>
      <c r="PI630" s="106"/>
      <c r="PJ630" s="106"/>
      <c r="PK630" s="106"/>
      <c r="PL630" s="106"/>
      <c r="PM630" s="106"/>
      <c r="PN630" s="106"/>
      <c r="PO630" s="106"/>
      <c r="PP630" s="106"/>
      <c r="PQ630" s="106"/>
      <c r="PR630" s="106"/>
      <c r="PS630" s="106"/>
      <c r="PT630" s="106"/>
      <c r="PU630" s="106"/>
      <c r="PV630" s="106"/>
      <c r="PW630" s="106"/>
      <c r="PX630" s="106"/>
      <c r="PY630" s="106"/>
      <c r="PZ630" s="106"/>
      <c r="QA630" s="106"/>
      <c r="QB630" s="106"/>
      <c r="QC630" s="106"/>
      <c r="QD630" s="106"/>
      <c r="QE630" s="106"/>
      <c r="QF630" s="106"/>
      <c r="QG630" s="106"/>
      <c r="QH630" s="106"/>
      <c r="QI630" s="106"/>
      <c r="QJ630" s="106"/>
      <c r="QK630" s="106"/>
      <c r="QL630" s="106"/>
      <c r="QM630" s="106"/>
      <c r="QN630" s="106"/>
      <c r="QO630" s="106"/>
      <c r="QP630" s="106"/>
      <c r="QQ630" s="106"/>
      <c r="QR630" s="106"/>
      <c r="QS630" s="106"/>
      <c r="QT630" s="106"/>
      <c r="QU630" s="106"/>
      <c r="QV630" s="106"/>
      <c r="QW630" s="106"/>
      <c r="QX630" s="106"/>
      <c r="QY630" s="106"/>
      <c r="QZ630" s="106"/>
      <c r="RA630" s="106"/>
      <c r="RB630" s="106"/>
      <c r="RC630" s="106"/>
      <c r="RD630" s="106"/>
      <c r="RE630" s="106"/>
      <c r="RF630" s="106"/>
      <c r="RG630" s="106"/>
      <c r="RH630" s="106"/>
      <c r="RI630" s="106"/>
      <c r="RJ630" s="106"/>
      <c r="RK630" s="106"/>
      <c r="RL630" s="106"/>
      <c r="RM630" s="106"/>
      <c r="RN630" s="106"/>
      <c r="RO630" s="106"/>
      <c r="RP630" s="106"/>
      <c r="RQ630" s="106"/>
      <c r="RR630" s="106"/>
    </row>
    <row r="631" spans="1:486" x14ac:dyDescent="0.3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14"/>
      <c r="Q631" s="114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06"/>
      <c r="EZ631" s="106"/>
      <c r="FA631" s="106"/>
      <c r="FB631" s="106"/>
      <c r="FC631" s="106"/>
      <c r="FD631" s="106"/>
      <c r="FE631" s="106"/>
      <c r="FF631" s="106"/>
      <c r="FG631" s="106"/>
      <c r="FH631" s="106"/>
      <c r="FI631" s="106"/>
      <c r="FJ631" s="106"/>
      <c r="FK631" s="106"/>
      <c r="FL631" s="106"/>
      <c r="FM631" s="106"/>
      <c r="FN631" s="106"/>
      <c r="FO631" s="106"/>
      <c r="FP631" s="106"/>
      <c r="FQ631" s="106"/>
      <c r="FR631" s="106"/>
      <c r="FS631" s="106"/>
      <c r="FT631" s="106"/>
      <c r="FU631" s="106"/>
      <c r="FV631" s="106"/>
      <c r="FW631" s="106"/>
      <c r="FX631" s="106"/>
      <c r="FY631" s="106"/>
      <c r="FZ631" s="106"/>
      <c r="GA631" s="106"/>
      <c r="GB631" s="106"/>
      <c r="GC631" s="106"/>
      <c r="GD631" s="106"/>
      <c r="GE631" s="106"/>
      <c r="GF631" s="106"/>
      <c r="GG631" s="106"/>
      <c r="GH631" s="106"/>
      <c r="GI631" s="106"/>
      <c r="GJ631" s="106"/>
      <c r="GK631" s="106"/>
      <c r="GL631" s="106"/>
      <c r="GM631" s="106"/>
      <c r="GN631" s="106"/>
      <c r="GO631" s="106"/>
      <c r="GP631" s="106"/>
      <c r="GQ631" s="106"/>
      <c r="GR631" s="106"/>
      <c r="GS631" s="106"/>
      <c r="GT631" s="106"/>
      <c r="GU631" s="106"/>
      <c r="GV631" s="106"/>
      <c r="GW631" s="106"/>
      <c r="GX631" s="106"/>
      <c r="GY631" s="106"/>
      <c r="GZ631" s="106"/>
      <c r="HA631" s="106"/>
      <c r="HB631" s="106"/>
      <c r="HC631" s="106"/>
      <c r="HD631" s="106"/>
      <c r="HE631" s="106"/>
      <c r="HF631" s="106"/>
      <c r="HG631" s="106"/>
      <c r="HH631" s="106"/>
      <c r="HI631" s="106"/>
      <c r="HJ631" s="106"/>
      <c r="HK631" s="106"/>
      <c r="HL631" s="106"/>
      <c r="HM631" s="106"/>
      <c r="HN631" s="106"/>
      <c r="HO631" s="106"/>
      <c r="HP631" s="106"/>
      <c r="HQ631" s="106"/>
      <c r="HR631" s="106"/>
      <c r="HS631" s="106"/>
      <c r="HT631" s="106"/>
      <c r="HU631" s="106"/>
      <c r="HV631" s="106"/>
      <c r="HW631" s="106"/>
      <c r="HX631" s="106"/>
      <c r="HY631" s="106"/>
      <c r="HZ631" s="106"/>
      <c r="IA631" s="106"/>
      <c r="IB631" s="106"/>
      <c r="IC631" s="106"/>
      <c r="ID631" s="106"/>
      <c r="IE631" s="106"/>
      <c r="IF631" s="106"/>
      <c r="IG631" s="106"/>
      <c r="IH631" s="106"/>
      <c r="II631" s="106"/>
      <c r="IJ631" s="106"/>
      <c r="IK631" s="106"/>
      <c r="IL631" s="106"/>
      <c r="IM631" s="106"/>
      <c r="IN631" s="106"/>
      <c r="IO631" s="106"/>
      <c r="IP631" s="106"/>
      <c r="IQ631" s="106"/>
      <c r="IR631" s="106"/>
      <c r="IS631" s="106"/>
      <c r="IT631" s="106"/>
      <c r="IU631" s="106"/>
      <c r="IV631" s="106"/>
      <c r="IW631" s="106"/>
      <c r="IX631" s="106"/>
      <c r="IY631" s="106"/>
      <c r="IZ631" s="106"/>
      <c r="JA631" s="106"/>
      <c r="JB631" s="106"/>
      <c r="JC631" s="106"/>
      <c r="JD631" s="106"/>
      <c r="JE631" s="106"/>
      <c r="JF631" s="106"/>
      <c r="JG631" s="106"/>
      <c r="JH631" s="106"/>
      <c r="JI631" s="106"/>
      <c r="JJ631" s="106"/>
      <c r="JK631" s="106"/>
      <c r="JL631" s="106"/>
      <c r="JM631" s="106"/>
      <c r="JN631" s="106"/>
      <c r="JO631" s="106"/>
      <c r="JP631" s="106"/>
      <c r="JQ631" s="106"/>
      <c r="JR631" s="106"/>
      <c r="JS631" s="106"/>
      <c r="JT631" s="106"/>
      <c r="JU631" s="106"/>
      <c r="JV631" s="106"/>
      <c r="JW631" s="106"/>
      <c r="JX631" s="106"/>
      <c r="JY631" s="106"/>
      <c r="JZ631" s="106"/>
      <c r="KA631" s="106"/>
      <c r="KB631" s="106"/>
      <c r="KC631" s="106"/>
      <c r="KD631" s="106"/>
      <c r="KE631" s="106"/>
      <c r="KF631" s="106"/>
      <c r="KG631" s="106"/>
      <c r="KH631" s="106"/>
      <c r="KI631" s="106"/>
      <c r="KJ631" s="106"/>
      <c r="KK631" s="106"/>
      <c r="KL631" s="106"/>
      <c r="KM631" s="106"/>
      <c r="KN631" s="106"/>
      <c r="KO631" s="106"/>
      <c r="KP631" s="106"/>
      <c r="KQ631" s="106"/>
      <c r="KR631" s="106"/>
      <c r="KS631" s="106"/>
      <c r="KT631" s="106"/>
      <c r="KU631" s="106"/>
      <c r="KV631" s="106"/>
      <c r="KW631" s="106"/>
      <c r="KX631" s="106"/>
      <c r="KY631" s="106"/>
      <c r="KZ631" s="106"/>
      <c r="LA631" s="106"/>
      <c r="LB631" s="106"/>
      <c r="LC631" s="106"/>
      <c r="LD631" s="106"/>
      <c r="LE631" s="106"/>
      <c r="LF631" s="106"/>
      <c r="LG631" s="106"/>
      <c r="LH631" s="106"/>
      <c r="LI631" s="106"/>
      <c r="LJ631" s="106"/>
      <c r="LK631" s="106"/>
      <c r="LL631" s="106"/>
      <c r="LM631" s="106"/>
      <c r="LN631" s="106"/>
      <c r="LO631" s="106"/>
      <c r="LP631" s="106"/>
      <c r="LQ631" s="106"/>
      <c r="LR631" s="106"/>
      <c r="LS631" s="106"/>
      <c r="LT631" s="106"/>
      <c r="LU631" s="106"/>
      <c r="LV631" s="106"/>
      <c r="LW631" s="106"/>
      <c r="LX631" s="106"/>
      <c r="LY631" s="106"/>
      <c r="LZ631" s="106"/>
      <c r="MA631" s="106"/>
      <c r="MB631" s="106"/>
      <c r="MC631" s="106"/>
      <c r="MD631" s="106"/>
      <c r="ME631" s="106"/>
      <c r="MF631" s="106"/>
      <c r="MG631" s="106"/>
      <c r="MH631" s="106"/>
      <c r="MI631" s="106"/>
      <c r="MJ631" s="106"/>
      <c r="MK631" s="106"/>
      <c r="ML631" s="106"/>
      <c r="MM631" s="106"/>
      <c r="MN631" s="106"/>
      <c r="MO631" s="106"/>
      <c r="MP631" s="106"/>
      <c r="MQ631" s="106"/>
      <c r="MR631" s="106"/>
      <c r="MS631" s="106"/>
      <c r="MT631" s="106"/>
      <c r="MU631" s="106"/>
      <c r="MV631" s="106"/>
      <c r="MW631" s="106"/>
      <c r="MX631" s="106"/>
      <c r="MY631" s="106"/>
      <c r="MZ631" s="106"/>
      <c r="NA631" s="106"/>
      <c r="NB631" s="106"/>
      <c r="NC631" s="106"/>
      <c r="ND631" s="106"/>
      <c r="NE631" s="106"/>
      <c r="NF631" s="106"/>
      <c r="NG631" s="106"/>
      <c r="NH631" s="106"/>
      <c r="NI631" s="106"/>
      <c r="NJ631" s="106"/>
      <c r="NK631" s="106"/>
      <c r="NL631" s="106"/>
      <c r="NM631" s="106"/>
      <c r="NN631" s="106"/>
      <c r="NO631" s="106"/>
      <c r="NP631" s="106"/>
      <c r="NQ631" s="106"/>
      <c r="NR631" s="106"/>
      <c r="NS631" s="106"/>
      <c r="NT631" s="106"/>
      <c r="NU631" s="106"/>
      <c r="NV631" s="106"/>
      <c r="NW631" s="106"/>
      <c r="NX631" s="106"/>
      <c r="NY631" s="106"/>
      <c r="NZ631" s="106"/>
      <c r="OA631" s="106"/>
      <c r="OB631" s="106"/>
      <c r="OC631" s="106"/>
      <c r="OD631" s="106"/>
      <c r="OE631" s="106"/>
      <c r="OF631" s="106"/>
      <c r="OG631" s="106"/>
      <c r="OH631" s="106"/>
      <c r="OI631" s="106"/>
      <c r="OJ631" s="106"/>
      <c r="OK631" s="106"/>
      <c r="OL631" s="106"/>
      <c r="OM631" s="106"/>
      <c r="ON631" s="106"/>
      <c r="OO631" s="106"/>
      <c r="OP631" s="106"/>
      <c r="OQ631" s="106"/>
      <c r="OR631" s="106"/>
      <c r="OS631" s="106"/>
      <c r="OT631" s="106"/>
      <c r="OU631" s="106"/>
      <c r="OV631" s="106"/>
      <c r="OW631" s="106"/>
      <c r="OX631" s="106"/>
      <c r="OY631" s="106"/>
      <c r="OZ631" s="106"/>
      <c r="PA631" s="106"/>
      <c r="PB631" s="106"/>
      <c r="PC631" s="106"/>
      <c r="PD631" s="106"/>
      <c r="PE631" s="106"/>
      <c r="PF631" s="106"/>
      <c r="PG631" s="106"/>
      <c r="PH631" s="106"/>
      <c r="PI631" s="106"/>
      <c r="PJ631" s="106"/>
      <c r="PK631" s="106"/>
      <c r="PL631" s="106"/>
      <c r="PM631" s="106"/>
      <c r="PN631" s="106"/>
      <c r="PO631" s="106"/>
      <c r="PP631" s="106"/>
      <c r="PQ631" s="106"/>
      <c r="PR631" s="106"/>
      <c r="PS631" s="106"/>
      <c r="PT631" s="106"/>
      <c r="PU631" s="106"/>
      <c r="PV631" s="106"/>
      <c r="PW631" s="106"/>
      <c r="PX631" s="106"/>
      <c r="PY631" s="106"/>
      <c r="PZ631" s="106"/>
      <c r="QA631" s="106"/>
      <c r="QB631" s="106"/>
      <c r="QC631" s="106"/>
      <c r="QD631" s="106"/>
      <c r="QE631" s="106"/>
      <c r="QF631" s="106"/>
      <c r="QG631" s="106"/>
      <c r="QH631" s="106"/>
      <c r="QI631" s="106"/>
      <c r="QJ631" s="106"/>
      <c r="QK631" s="106"/>
      <c r="QL631" s="106"/>
      <c r="QM631" s="106"/>
      <c r="QN631" s="106"/>
      <c r="QO631" s="106"/>
      <c r="QP631" s="106"/>
      <c r="QQ631" s="106"/>
      <c r="QR631" s="106"/>
      <c r="QS631" s="106"/>
      <c r="QT631" s="106"/>
      <c r="QU631" s="106"/>
      <c r="QV631" s="106"/>
      <c r="QW631" s="106"/>
      <c r="QX631" s="106"/>
      <c r="QY631" s="106"/>
      <c r="QZ631" s="106"/>
      <c r="RA631" s="106"/>
      <c r="RB631" s="106"/>
      <c r="RC631" s="106"/>
      <c r="RD631" s="106"/>
      <c r="RE631" s="106"/>
      <c r="RF631" s="106"/>
      <c r="RG631" s="106"/>
      <c r="RH631" s="106"/>
      <c r="RI631" s="106"/>
      <c r="RJ631" s="106"/>
      <c r="RK631" s="106"/>
      <c r="RL631" s="106"/>
      <c r="RM631" s="106"/>
      <c r="RN631" s="106"/>
      <c r="RO631" s="106"/>
      <c r="RP631" s="106"/>
      <c r="RQ631" s="106"/>
      <c r="RR631" s="106"/>
    </row>
    <row r="632" spans="1:486" x14ac:dyDescent="0.3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14"/>
      <c r="Q632" s="114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06"/>
      <c r="EZ632" s="106"/>
      <c r="FA632" s="106"/>
      <c r="FB632" s="106"/>
      <c r="FC632" s="106"/>
      <c r="FD632" s="106"/>
      <c r="FE632" s="106"/>
      <c r="FF632" s="106"/>
      <c r="FG632" s="106"/>
      <c r="FH632" s="106"/>
      <c r="FI632" s="106"/>
      <c r="FJ632" s="106"/>
      <c r="FK632" s="106"/>
      <c r="FL632" s="106"/>
      <c r="FM632" s="106"/>
      <c r="FN632" s="106"/>
      <c r="FO632" s="106"/>
      <c r="FP632" s="106"/>
      <c r="FQ632" s="106"/>
      <c r="FR632" s="106"/>
      <c r="FS632" s="106"/>
      <c r="FT632" s="106"/>
      <c r="FU632" s="106"/>
      <c r="FV632" s="106"/>
      <c r="FW632" s="106"/>
      <c r="FX632" s="106"/>
      <c r="FY632" s="106"/>
      <c r="FZ632" s="106"/>
      <c r="GA632" s="106"/>
      <c r="GB632" s="106"/>
      <c r="GC632" s="106"/>
      <c r="GD632" s="106"/>
      <c r="GE632" s="106"/>
      <c r="GF632" s="106"/>
      <c r="GG632" s="106"/>
      <c r="GH632" s="106"/>
      <c r="GI632" s="106"/>
      <c r="GJ632" s="106"/>
      <c r="GK632" s="106"/>
      <c r="GL632" s="106"/>
      <c r="GM632" s="106"/>
      <c r="GN632" s="106"/>
      <c r="GO632" s="106"/>
      <c r="GP632" s="106"/>
      <c r="GQ632" s="106"/>
      <c r="GR632" s="106"/>
      <c r="GS632" s="106"/>
      <c r="GT632" s="106"/>
      <c r="GU632" s="106"/>
      <c r="GV632" s="106"/>
      <c r="GW632" s="106"/>
      <c r="GX632" s="106"/>
      <c r="GY632" s="106"/>
      <c r="GZ632" s="106"/>
      <c r="HA632" s="106"/>
      <c r="HB632" s="106"/>
      <c r="HC632" s="106"/>
      <c r="HD632" s="106"/>
      <c r="HE632" s="106"/>
      <c r="HF632" s="106"/>
      <c r="HG632" s="106"/>
      <c r="HH632" s="106"/>
      <c r="HI632" s="106"/>
      <c r="HJ632" s="106"/>
      <c r="HK632" s="106"/>
      <c r="HL632" s="106"/>
      <c r="HM632" s="106"/>
      <c r="HN632" s="106"/>
      <c r="HO632" s="106"/>
      <c r="HP632" s="106"/>
      <c r="HQ632" s="106"/>
      <c r="HR632" s="106"/>
      <c r="HS632" s="106"/>
      <c r="HT632" s="106"/>
      <c r="HU632" s="106"/>
      <c r="HV632" s="106"/>
      <c r="HW632" s="106"/>
      <c r="HX632" s="106"/>
      <c r="HY632" s="106"/>
      <c r="HZ632" s="106"/>
      <c r="IA632" s="106"/>
      <c r="IB632" s="106"/>
      <c r="IC632" s="106"/>
      <c r="ID632" s="106"/>
      <c r="IE632" s="106"/>
      <c r="IF632" s="106"/>
      <c r="IG632" s="106"/>
      <c r="IH632" s="106"/>
      <c r="II632" s="106"/>
      <c r="IJ632" s="106"/>
      <c r="IK632" s="106"/>
      <c r="IL632" s="106"/>
      <c r="IM632" s="106"/>
      <c r="IN632" s="106"/>
      <c r="IO632" s="106"/>
      <c r="IP632" s="106"/>
      <c r="IQ632" s="106"/>
      <c r="IR632" s="106"/>
      <c r="IS632" s="106"/>
      <c r="IT632" s="106"/>
      <c r="IU632" s="106"/>
      <c r="IV632" s="106"/>
      <c r="IW632" s="106"/>
      <c r="IX632" s="106"/>
      <c r="IY632" s="106"/>
      <c r="IZ632" s="106"/>
      <c r="JA632" s="106"/>
      <c r="JB632" s="106"/>
      <c r="JC632" s="106"/>
      <c r="JD632" s="106"/>
      <c r="JE632" s="106"/>
      <c r="JF632" s="106"/>
      <c r="JG632" s="106"/>
      <c r="JH632" s="106"/>
      <c r="JI632" s="106"/>
      <c r="JJ632" s="106"/>
      <c r="JK632" s="106"/>
      <c r="JL632" s="106"/>
      <c r="JM632" s="106"/>
      <c r="JN632" s="106"/>
      <c r="JO632" s="106"/>
      <c r="JP632" s="106"/>
      <c r="JQ632" s="106"/>
      <c r="JR632" s="106"/>
      <c r="JS632" s="106"/>
      <c r="JT632" s="106"/>
      <c r="JU632" s="106"/>
      <c r="JV632" s="106"/>
      <c r="JW632" s="106"/>
      <c r="JX632" s="106"/>
      <c r="JY632" s="106"/>
      <c r="JZ632" s="106"/>
      <c r="KA632" s="106"/>
      <c r="KB632" s="106"/>
      <c r="KC632" s="106"/>
      <c r="KD632" s="106"/>
      <c r="KE632" s="106"/>
      <c r="KF632" s="106"/>
      <c r="KG632" s="106"/>
      <c r="KH632" s="106"/>
      <c r="KI632" s="106"/>
      <c r="KJ632" s="106"/>
      <c r="KK632" s="106"/>
      <c r="KL632" s="106"/>
      <c r="KM632" s="106"/>
      <c r="KN632" s="106"/>
      <c r="KO632" s="106"/>
      <c r="KP632" s="106"/>
      <c r="KQ632" s="106"/>
      <c r="KR632" s="106"/>
      <c r="KS632" s="106"/>
      <c r="KT632" s="106"/>
      <c r="KU632" s="106"/>
      <c r="KV632" s="106"/>
      <c r="KW632" s="106"/>
      <c r="KX632" s="106"/>
      <c r="KY632" s="106"/>
      <c r="KZ632" s="106"/>
      <c r="LA632" s="106"/>
      <c r="LB632" s="106"/>
      <c r="LC632" s="106"/>
      <c r="LD632" s="106"/>
      <c r="LE632" s="106"/>
      <c r="LF632" s="106"/>
      <c r="LG632" s="106"/>
      <c r="LH632" s="106"/>
      <c r="LI632" s="106"/>
      <c r="LJ632" s="106"/>
      <c r="LK632" s="106"/>
      <c r="LL632" s="106"/>
      <c r="LM632" s="106"/>
      <c r="LN632" s="106"/>
      <c r="LO632" s="106"/>
      <c r="LP632" s="106"/>
      <c r="LQ632" s="106"/>
      <c r="LR632" s="106"/>
      <c r="LS632" s="106"/>
      <c r="LT632" s="106"/>
      <c r="LU632" s="106"/>
      <c r="LV632" s="106"/>
      <c r="LW632" s="106"/>
      <c r="LX632" s="106"/>
      <c r="LY632" s="106"/>
      <c r="LZ632" s="106"/>
      <c r="MA632" s="106"/>
      <c r="MB632" s="106"/>
      <c r="MC632" s="106"/>
      <c r="MD632" s="106"/>
      <c r="ME632" s="106"/>
      <c r="MF632" s="106"/>
      <c r="MG632" s="106"/>
      <c r="MH632" s="106"/>
      <c r="MI632" s="106"/>
      <c r="MJ632" s="106"/>
      <c r="MK632" s="106"/>
      <c r="ML632" s="106"/>
      <c r="MM632" s="106"/>
      <c r="MN632" s="106"/>
      <c r="MO632" s="106"/>
      <c r="MP632" s="106"/>
      <c r="MQ632" s="106"/>
      <c r="MR632" s="106"/>
      <c r="MS632" s="106"/>
      <c r="MT632" s="106"/>
      <c r="MU632" s="106"/>
      <c r="MV632" s="106"/>
      <c r="MW632" s="106"/>
      <c r="MX632" s="106"/>
      <c r="MY632" s="106"/>
      <c r="MZ632" s="106"/>
      <c r="NA632" s="106"/>
      <c r="NB632" s="106"/>
      <c r="NC632" s="106"/>
      <c r="ND632" s="106"/>
      <c r="NE632" s="106"/>
      <c r="NF632" s="106"/>
      <c r="NG632" s="106"/>
      <c r="NH632" s="106"/>
      <c r="NI632" s="106"/>
      <c r="NJ632" s="106"/>
      <c r="NK632" s="106"/>
      <c r="NL632" s="106"/>
      <c r="NM632" s="106"/>
      <c r="NN632" s="106"/>
      <c r="NO632" s="106"/>
      <c r="NP632" s="106"/>
      <c r="NQ632" s="106"/>
      <c r="NR632" s="106"/>
      <c r="NS632" s="106"/>
      <c r="NT632" s="106"/>
      <c r="NU632" s="106"/>
      <c r="NV632" s="106"/>
      <c r="NW632" s="106"/>
      <c r="NX632" s="106"/>
      <c r="NY632" s="106"/>
      <c r="NZ632" s="106"/>
      <c r="OA632" s="106"/>
      <c r="OB632" s="106"/>
      <c r="OC632" s="106"/>
      <c r="OD632" s="106"/>
      <c r="OE632" s="106"/>
      <c r="OF632" s="106"/>
      <c r="OG632" s="106"/>
      <c r="OH632" s="106"/>
      <c r="OI632" s="106"/>
      <c r="OJ632" s="106"/>
      <c r="OK632" s="106"/>
      <c r="OL632" s="106"/>
      <c r="OM632" s="106"/>
      <c r="ON632" s="106"/>
      <c r="OO632" s="106"/>
      <c r="OP632" s="106"/>
      <c r="OQ632" s="106"/>
      <c r="OR632" s="106"/>
      <c r="OS632" s="106"/>
      <c r="OT632" s="106"/>
      <c r="OU632" s="106"/>
      <c r="OV632" s="106"/>
      <c r="OW632" s="106"/>
      <c r="OX632" s="106"/>
      <c r="OY632" s="106"/>
      <c r="OZ632" s="106"/>
      <c r="PA632" s="106"/>
      <c r="PB632" s="106"/>
      <c r="PC632" s="106"/>
      <c r="PD632" s="106"/>
      <c r="PE632" s="106"/>
      <c r="PF632" s="106"/>
      <c r="PG632" s="106"/>
      <c r="PH632" s="106"/>
      <c r="PI632" s="106"/>
      <c r="PJ632" s="106"/>
      <c r="PK632" s="106"/>
      <c r="PL632" s="106"/>
      <c r="PM632" s="106"/>
      <c r="PN632" s="106"/>
      <c r="PO632" s="106"/>
      <c r="PP632" s="106"/>
      <c r="PQ632" s="106"/>
      <c r="PR632" s="106"/>
      <c r="PS632" s="106"/>
      <c r="PT632" s="106"/>
      <c r="PU632" s="106"/>
      <c r="PV632" s="106"/>
      <c r="PW632" s="106"/>
      <c r="PX632" s="106"/>
      <c r="PY632" s="106"/>
      <c r="PZ632" s="106"/>
      <c r="QA632" s="106"/>
      <c r="QB632" s="106"/>
      <c r="QC632" s="106"/>
      <c r="QD632" s="106"/>
      <c r="QE632" s="106"/>
      <c r="QF632" s="106"/>
      <c r="QG632" s="106"/>
      <c r="QH632" s="106"/>
      <c r="QI632" s="106"/>
      <c r="QJ632" s="106"/>
      <c r="QK632" s="106"/>
      <c r="QL632" s="106"/>
      <c r="QM632" s="106"/>
      <c r="QN632" s="106"/>
      <c r="QO632" s="106"/>
      <c r="QP632" s="106"/>
      <c r="QQ632" s="106"/>
      <c r="QR632" s="106"/>
      <c r="QS632" s="106"/>
      <c r="QT632" s="106"/>
      <c r="QU632" s="106"/>
      <c r="QV632" s="106"/>
      <c r="QW632" s="106"/>
      <c r="QX632" s="106"/>
      <c r="QY632" s="106"/>
      <c r="QZ632" s="106"/>
      <c r="RA632" s="106"/>
      <c r="RB632" s="106"/>
      <c r="RC632" s="106"/>
      <c r="RD632" s="106"/>
      <c r="RE632" s="106"/>
      <c r="RF632" s="106"/>
      <c r="RG632" s="106"/>
      <c r="RH632" s="106"/>
      <c r="RI632" s="106"/>
      <c r="RJ632" s="106"/>
      <c r="RK632" s="106"/>
      <c r="RL632" s="106"/>
      <c r="RM632" s="106"/>
      <c r="RN632" s="106"/>
      <c r="RO632" s="106"/>
      <c r="RP632" s="106"/>
      <c r="RQ632" s="106"/>
      <c r="RR632" s="106"/>
    </row>
    <row r="633" spans="1:486" x14ac:dyDescent="0.3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14"/>
      <c r="Q633" s="114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06"/>
      <c r="EZ633" s="106"/>
      <c r="FA633" s="106"/>
      <c r="FB633" s="106"/>
      <c r="FC633" s="106"/>
      <c r="FD633" s="106"/>
      <c r="FE633" s="106"/>
      <c r="FF633" s="106"/>
      <c r="FG633" s="106"/>
      <c r="FH633" s="106"/>
      <c r="FI633" s="106"/>
      <c r="FJ633" s="106"/>
      <c r="FK633" s="106"/>
      <c r="FL633" s="106"/>
      <c r="FM633" s="106"/>
      <c r="FN633" s="106"/>
      <c r="FO633" s="106"/>
      <c r="FP633" s="106"/>
      <c r="FQ633" s="106"/>
      <c r="FR633" s="106"/>
      <c r="FS633" s="106"/>
      <c r="FT633" s="106"/>
      <c r="FU633" s="106"/>
      <c r="FV633" s="106"/>
      <c r="FW633" s="106"/>
      <c r="FX633" s="106"/>
      <c r="FY633" s="106"/>
      <c r="FZ633" s="106"/>
      <c r="GA633" s="106"/>
      <c r="GB633" s="106"/>
      <c r="GC633" s="106"/>
      <c r="GD633" s="106"/>
      <c r="GE633" s="106"/>
      <c r="GF633" s="106"/>
      <c r="GG633" s="106"/>
      <c r="GH633" s="106"/>
      <c r="GI633" s="106"/>
      <c r="GJ633" s="106"/>
      <c r="GK633" s="106"/>
      <c r="GL633" s="106"/>
      <c r="GM633" s="106"/>
      <c r="GN633" s="106"/>
      <c r="GO633" s="106"/>
      <c r="GP633" s="106"/>
      <c r="GQ633" s="106"/>
      <c r="GR633" s="106"/>
      <c r="GS633" s="106"/>
      <c r="GT633" s="106"/>
      <c r="GU633" s="106"/>
      <c r="GV633" s="106"/>
      <c r="GW633" s="106"/>
      <c r="GX633" s="106"/>
      <c r="GY633" s="106"/>
      <c r="GZ633" s="106"/>
      <c r="HA633" s="106"/>
      <c r="HB633" s="106"/>
      <c r="HC633" s="106"/>
      <c r="HD633" s="106"/>
      <c r="HE633" s="106"/>
      <c r="HF633" s="106"/>
      <c r="HG633" s="106"/>
      <c r="HH633" s="106"/>
      <c r="HI633" s="106"/>
      <c r="HJ633" s="106"/>
      <c r="HK633" s="106"/>
      <c r="HL633" s="106"/>
      <c r="HM633" s="106"/>
      <c r="HN633" s="106"/>
      <c r="HO633" s="106"/>
      <c r="HP633" s="106"/>
      <c r="HQ633" s="106"/>
      <c r="HR633" s="106"/>
      <c r="HS633" s="106"/>
      <c r="HT633" s="106"/>
      <c r="HU633" s="106"/>
      <c r="HV633" s="106"/>
      <c r="HW633" s="106"/>
      <c r="HX633" s="106"/>
      <c r="HY633" s="106"/>
      <c r="HZ633" s="106"/>
      <c r="IA633" s="106"/>
      <c r="IB633" s="106"/>
      <c r="IC633" s="106"/>
      <c r="ID633" s="106"/>
      <c r="IE633" s="106"/>
      <c r="IF633" s="106"/>
      <c r="IG633" s="106"/>
      <c r="IH633" s="106"/>
      <c r="II633" s="106"/>
      <c r="IJ633" s="106"/>
      <c r="IK633" s="106"/>
      <c r="IL633" s="106"/>
      <c r="IM633" s="106"/>
      <c r="IN633" s="106"/>
      <c r="IO633" s="106"/>
      <c r="IP633" s="106"/>
      <c r="IQ633" s="106"/>
      <c r="IR633" s="106"/>
      <c r="IS633" s="106"/>
      <c r="IT633" s="106"/>
      <c r="IU633" s="106"/>
      <c r="IV633" s="106"/>
      <c r="IW633" s="106"/>
      <c r="IX633" s="106"/>
      <c r="IY633" s="106"/>
      <c r="IZ633" s="106"/>
      <c r="JA633" s="106"/>
      <c r="JB633" s="106"/>
      <c r="JC633" s="106"/>
      <c r="JD633" s="106"/>
      <c r="JE633" s="106"/>
      <c r="JF633" s="106"/>
      <c r="JG633" s="106"/>
      <c r="JH633" s="106"/>
      <c r="JI633" s="106"/>
      <c r="JJ633" s="106"/>
      <c r="JK633" s="106"/>
      <c r="JL633" s="106"/>
      <c r="JM633" s="106"/>
      <c r="JN633" s="106"/>
      <c r="JO633" s="106"/>
      <c r="JP633" s="106"/>
      <c r="JQ633" s="106"/>
      <c r="JR633" s="106"/>
      <c r="JS633" s="106"/>
      <c r="JT633" s="106"/>
      <c r="JU633" s="106"/>
      <c r="JV633" s="106"/>
      <c r="JW633" s="106"/>
      <c r="JX633" s="106"/>
      <c r="JY633" s="106"/>
      <c r="JZ633" s="106"/>
      <c r="KA633" s="106"/>
      <c r="KB633" s="106"/>
      <c r="KC633" s="106"/>
      <c r="KD633" s="106"/>
      <c r="KE633" s="106"/>
      <c r="KF633" s="106"/>
      <c r="KG633" s="106"/>
      <c r="KH633" s="106"/>
      <c r="KI633" s="106"/>
      <c r="KJ633" s="106"/>
      <c r="KK633" s="106"/>
      <c r="KL633" s="106"/>
      <c r="KM633" s="106"/>
      <c r="KN633" s="106"/>
      <c r="KO633" s="106"/>
      <c r="KP633" s="106"/>
      <c r="KQ633" s="106"/>
      <c r="KR633" s="106"/>
      <c r="KS633" s="106"/>
      <c r="KT633" s="106"/>
      <c r="KU633" s="106"/>
      <c r="KV633" s="106"/>
      <c r="KW633" s="106"/>
      <c r="KX633" s="106"/>
      <c r="KY633" s="106"/>
      <c r="KZ633" s="106"/>
      <c r="LA633" s="106"/>
      <c r="LB633" s="106"/>
      <c r="LC633" s="106"/>
      <c r="LD633" s="106"/>
      <c r="LE633" s="106"/>
      <c r="LF633" s="106"/>
      <c r="LG633" s="106"/>
      <c r="LH633" s="106"/>
      <c r="LI633" s="106"/>
      <c r="LJ633" s="106"/>
      <c r="LK633" s="106"/>
      <c r="LL633" s="106"/>
      <c r="LM633" s="106"/>
      <c r="LN633" s="106"/>
      <c r="LO633" s="106"/>
      <c r="LP633" s="106"/>
      <c r="LQ633" s="106"/>
      <c r="LR633" s="106"/>
      <c r="LS633" s="106"/>
      <c r="LT633" s="106"/>
      <c r="LU633" s="106"/>
      <c r="LV633" s="106"/>
      <c r="LW633" s="106"/>
      <c r="LX633" s="106"/>
      <c r="LY633" s="106"/>
      <c r="LZ633" s="106"/>
      <c r="MA633" s="106"/>
      <c r="MB633" s="106"/>
      <c r="MC633" s="106"/>
      <c r="MD633" s="106"/>
      <c r="ME633" s="106"/>
      <c r="MF633" s="106"/>
      <c r="MG633" s="106"/>
      <c r="MH633" s="106"/>
      <c r="MI633" s="106"/>
      <c r="MJ633" s="106"/>
      <c r="MK633" s="106"/>
      <c r="ML633" s="106"/>
      <c r="MM633" s="106"/>
      <c r="MN633" s="106"/>
      <c r="MO633" s="106"/>
      <c r="MP633" s="106"/>
      <c r="MQ633" s="106"/>
      <c r="MR633" s="106"/>
      <c r="MS633" s="106"/>
      <c r="MT633" s="106"/>
      <c r="MU633" s="106"/>
      <c r="MV633" s="106"/>
      <c r="MW633" s="106"/>
      <c r="MX633" s="106"/>
      <c r="MY633" s="106"/>
      <c r="MZ633" s="106"/>
      <c r="NA633" s="106"/>
      <c r="NB633" s="106"/>
      <c r="NC633" s="106"/>
      <c r="ND633" s="106"/>
      <c r="NE633" s="106"/>
      <c r="NF633" s="106"/>
      <c r="NG633" s="106"/>
      <c r="NH633" s="106"/>
      <c r="NI633" s="106"/>
      <c r="NJ633" s="106"/>
      <c r="NK633" s="106"/>
      <c r="NL633" s="106"/>
      <c r="NM633" s="106"/>
      <c r="NN633" s="106"/>
      <c r="NO633" s="106"/>
      <c r="NP633" s="106"/>
      <c r="NQ633" s="106"/>
      <c r="NR633" s="106"/>
      <c r="NS633" s="106"/>
      <c r="NT633" s="106"/>
      <c r="NU633" s="106"/>
      <c r="NV633" s="106"/>
      <c r="NW633" s="106"/>
      <c r="NX633" s="106"/>
      <c r="NY633" s="106"/>
      <c r="NZ633" s="106"/>
      <c r="OA633" s="106"/>
      <c r="OB633" s="106"/>
      <c r="OC633" s="106"/>
      <c r="OD633" s="106"/>
      <c r="OE633" s="106"/>
      <c r="OF633" s="106"/>
      <c r="OG633" s="106"/>
      <c r="OH633" s="106"/>
      <c r="OI633" s="106"/>
      <c r="OJ633" s="106"/>
      <c r="OK633" s="106"/>
      <c r="OL633" s="106"/>
      <c r="OM633" s="106"/>
      <c r="ON633" s="106"/>
      <c r="OO633" s="106"/>
      <c r="OP633" s="106"/>
      <c r="OQ633" s="106"/>
      <c r="OR633" s="106"/>
      <c r="OS633" s="106"/>
      <c r="OT633" s="106"/>
      <c r="OU633" s="106"/>
      <c r="OV633" s="106"/>
      <c r="OW633" s="106"/>
      <c r="OX633" s="106"/>
      <c r="OY633" s="106"/>
      <c r="OZ633" s="106"/>
      <c r="PA633" s="106"/>
      <c r="PB633" s="106"/>
      <c r="PC633" s="106"/>
      <c r="PD633" s="106"/>
      <c r="PE633" s="106"/>
      <c r="PF633" s="106"/>
      <c r="PG633" s="106"/>
      <c r="PH633" s="106"/>
      <c r="PI633" s="106"/>
      <c r="PJ633" s="106"/>
      <c r="PK633" s="106"/>
      <c r="PL633" s="106"/>
      <c r="PM633" s="106"/>
      <c r="PN633" s="106"/>
      <c r="PO633" s="106"/>
      <c r="PP633" s="106"/>
      <c r="PQ633" s="106"/>
      <c r="PR633" s="106"/>
      <c r="PS633" s="106"/>
      <c r="PT633" s="106"/>
      <c r="PU633" s="106"/>
      <c r="PV633" s="106"/>
      <c r="PW633" s="106"/>
      <c r="PX633" s="106"/>
      <c r="PY633" s="106"/>
      <c r="PZ633" s="106"/>
      <c r="QA633" s="106"/>
      <c r="QB633" s="106"/>
      <c r="QC633" s="106"/>
      <c r="QD633" s="106"/>
      <c r="QE633" s="106"/>
      <c r="QF633" s="106"/>
      <c r="QG633" s="106"/>
      <c r="QH633" s="106"/>
      <c r="QI633" s="106"/>
      <c r="QJ633" s="106"/>
      <c r="QK633" s="106"/>
      <c r="QL633" s="106"/>
      <c r="QM633" s="106"/>
      <c r="QN633" s="106"/>
      <c r="QO633" s="106"/>
      <c r="QP633" s="106"/>
      <c r="QQ633" s="106"/>
      <c r="QR633" s="106"/>
      <c r="QS633" s="106"/>
      <c r="QT633" s="106"/>
      <c r="QU633" s="106"/>
      <c r="QV633" s="106"/>
      <c r="QW633" s="106"/>
      <c r="QX633" s="106"/>
      <c r="QY633" s="106"/>
      <c r="QZ633" s="106"/>
      <c r="RA633" s="106"/>
      <c r="RB633" s="106"/>
      <c r="RC633" s="106"/>
      <c r="RD633" s="106"/>
      <c r="RE633" s="106"/>
      <c r="RF633" s="106"/>
      <c r="RG633" s="106"/>
      <c r="RH633" s="106"/>
      <c r="RI633" s="106"/>
      <c r="RJ633" s="106"/>
      <c r="RK633" s="106"/>
      <c r="RL633" s="106"/>
      <c r="RM633" s="106"/>
      <c r="RN633" s="106"/>
      <c r="RO633" s="106"/>
      <c r="RP633" s="106"/>
      <c r="RQ633" s="106"/>
      <c r="RR633" s="106"/>
    </row>
    <row r="634" spans="1:486" x14ac:dyDescent="0.3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14"/>
      <c r="Q634" s="114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06"/>
      <c r="EZ634" s="106"/>
      <c r="FA634" s="106"/>
      <c r="FB634" s="106"/>
      <c r="FC634" s="106"/>
      <c r="FD634" s="106"/>
      <c r="FE634" s="106"/>
      <c r="FF634" s="106"/>
      <c r="FG634" s="106"/>
      <c r="FH634" s="106"/>
      <c r="FI634" s="106"/>
      <c r="FJ634" s="106"/>
      <c r="FK634" s="106"/>
      <c r="FL634" s="106"/>
      <c r="FM634" s="106"/>
      <c r="FN634" s="106"/>
      <c r="FO634" s="106"/>
      <c r="FP634" s="106"/>
      <c r="FQ634" s="106"/>
      <c r="FR634" s="106"/>
      <c r="FS634" s="106"/>
      <c r="FT634" s="106"/>
      <c r="FU634" s="106"/>
      <c r="FV634" s="106"/>
      <c r="FW634" s="106"/>
      <c r="FX634" s="106"/>
      <c r="FY634" s="106"/>
      <c r="FZ634" s="106"/>
      <c r="GA634" s="106"/>
      <c r="GB634" s="106"/>
      <c r="GC634" s="106"/>
      <c r="GD634" s="106"/>
      <c r="GE634" s="106"/>
      <c r="GF634" s="106"/>
      <c r="GG634" s="106"/>
      <c r="GH634" s="106"/>
      <c r="GI634" s="106"/>
      <c r="GJ634" s="106"/>
      <c r="GK634" s="106"/>
      <c r="GL634" s="106"/>
      <c r="GM634" s="106"/>
      <c r="GN634" s="106"/>
      <c r="GO634" s="106"/>
      <c r="GP634" s="106"/>
      <c r="GQ634" s="106"/>
      <c r="GR634" s="106"/>
      <c r="GS634" s="106"/>
      <c r="GT634" s="106"/>
      <c r="GU634" s="106"/>
      <c r="GV634" s="106"/>
      <c r="GW634" s="106"/>
      <c r="GX634" s="106"/>
      <c r="GY634" s="106"/>
      <c r="GZ634" s="106"/>
      <c r="HA634" s="106"/>
      <c r="HB634" s="106"/>
      <c r="HC634" s="106"/>
      <c r="HD634" s="106"/>
      <c r="HE634" s="106"/>
      <c r="HF634" s="106"/>
      <c r="HG634" s="106"/>
      <c r="HH634" s="106"/>
      <c r="HI634" s="106"/>
      <c r="HJ634" s="106"/>
      <c r="HK634" s="106"/>
      <c r="HL634" s="106"/>
      <c r="HM634" s="106"/>
      <c r="HN634" s="106"/>
      <c r="HO634" s="106"/>
      <c r="HP634" s="106"/>
      <c r="HQ634" s="106"/>
      <c r="HR634" s="106"/>
      <c r="HS634" s="106"/>
      <c r="HT634" s="106"/>
      <c r="HU634" s="106"/>
      <c r="HV634" s="106"/>
      <c r="HW634" s="106"/>
      <c r="HX634" s="106"/>
      <c r="HY634" s="106"/>
      <c r="HZ634" s="106"/>
      <c r="IA634" s="106"/>
      <c r="IB634" s="106"/>
      <c r="IC634" s="106"/>
      <c r="ID634" s="106"/>
      <c r="IE634" s="106"/>
      <c r="IF634" s="106"/>
      <c r="IG634" s="106"/>
      <c r="IH634" s="106"/>
      <c r="II634" s="106"/>
      <c r="IJ634" s="106"/>
      <c r="IK634" s="106"/>
      <c r="IL634" s="106"/>
      <c r="IM634" s="106"/>
      <c r="IN634" s="106"/>
      <c r="IO634" s="106"/>
      <c r="IP634" s="106"/>
      <c r="IQ634" s="106"/>
      <c r="IR634" s="106"/>
      <c r="IS634" s="106"/>
      <c r="IT634" s="106"/>
      <c r="IU634" s="106"/>
      <c r="IV634" s="106"/>
      <c r="IW634" s="106"/>
      <c r="IX634" s="106"/>
      <c r="IY634" s="106"/>
      <c r="IZ634" s="106"/>
      <c r="JA634" s="106"/>
      <c r="JB634" s="106"/>
      <c r="JC634" s="106"/>
      <c r="JD634" s="106"/>
      <c r="JE634" s="106"/>
      <c r="JF634" s="106"/>
      <c r="JG634" s="106"/>
      <c r="JH634" s="106"/>
      <c r="JI634" s="106"/>
      <c r="JJ634" s="106"/>
      <c r="JK634" s="106"/>
      <c r="JL634" s="106"/>
      <c r="JM634" s="106"/>
      <c r="JN634" s="106"/>
      <c r="JO634" s="106"/>
      <c r="JP634" s="106"/>
      <c r="JQ634" s="106"/>
      <c r="JR634" s="106"/>
      <c r="JS634" s="106"/>
      <c r="JT634" s="106"/>
      <c r="JU634" s="106"/>
      <c r="JV634" s="106"/>
      <c r="JW634" s="106"/>
      <c r="JX634" s="106"/>
      <c r="JY634" s="106"/>
      <c r="JZ634" s="106"/>
      <c r="KA634" s="106"/>
      <c r="KB634" s="106"/>
      <c r="KC634" s="106"/>
      <c r="KD634" s="106"/>
      <c r="KE634" s="106"/>
      <c r="KF634" s="106"/>
      <c r="KG634" s="106"/>
      <c r="KH634" s="106"/>
      <c r="KI634" s="106"/>
      <c r="KJ634" s="106"/>
      <c r="KK634" s="106"/>
      <c r="KL634" s="106"/>
      <c r="KM634" s="106"/>
      <c r="KN634" s="106"/>
      <c r="KO634" s="106"/>
      <c r="KP634" s="106"/>
      <c r="KQ634" s="106"/>
      <c r="KR634" s="106"/>
      <c r="KS634" s="106"/>
      <c r="KT634" s="106"/>
      <c r="KU634" s="106"/>
      <c r="KV634" s="106"/>
      <c r="KW634" s="106"/>
      <c r="KX634" s="106"/>
      <c r="KY634" s="106"/>
      <c r="KZ634" s="106"/>
      <c r="LA634" s="106"/>
      <c r="LB634" s="106"/>
      <c r="LC634" s="106"/>
      <c r="LD634" s="106"/>
      <c r="LE634" s="106"/>
      <c r="LF634" s="106"/>
      <c r="LG634" s="106"/>
      <c r="LH634" s="106"/>
      <c r="LI634" s="106"/>
      <c r="LJ634" s="106"/>
      <c r="LK634" s="106"/>
      <c r="LL634" s="106"/>
      <c r="LM634" s="106"/>
      <c r="LN634" s="106"/>
      <c r="LO634" s="106"/>
      <c r="LP634" s="106"/>
      <c r="LQ634" s="106"/>
      <c r="LR634" s="106"/>
      <c r="LS634" s="106"/>
      <c r="LT634" s="106"/>
      <c r="LU634" s="106"/>
      <c r="LV634" s="106"/>
      <c r="LW634" s="106"/>
      <c r="LX634" s="106"/>
      <c r="LY634" s="106"/>
      <c r="LZ634" s="106"/>
      <c r="MA634" s="106"/>
      <c r="MB634" s="106"/>
      <c r="MC634" s="106"/>
      <c r="MD634" s="106"/>
      <c r="ME634" s="106"/>
      <c r="MF634" s="106"/>
      <c r="MG634" s="106"/>
      <c r="MH634" s="106"/>
      <c r="MI634" s="106"/>
      <c r="MJ634" s="106"/>
      <c r="MK634" s="106"/>
      <c r="ML634" s="106"/>
      <c r="MM634" s="106"/>
      <c r="MN634" s="106"/>
      <c r="MO634" s="106"/>
      <c r="MP634" s="106"/>
      <c r="MQ634" s="106"/>
      <c r="MR634" s="106"/>
      <c r="MS634" s="106"/>
      <c r="MT634" s="106"/>
      <c r="MU634" s="106"/>
      <c r="MV634" s="106"/>
      <c r="MW634" s="106"/>
      <c r="MX634" s="106"/>
      <c r="MY634" s="106"/>
      <c r="MZ634" s="106"/>
      <c r="NA634" s="106"/>
      <c r="NB634" s="106"/>
      <c r="NC634" s="106"/>
      <c r="ND634" s="106"/>
      <c r="NE634" s="106"/>
      <c r="NF634" s="106"/>
      <c r="NG634" s="106"/>
      <c r="NH634" s="106"/>
      <c r="NI634" s="106"/>
      <c r="NJ634" s="106"/>
      <c r="NK634" s="106"/>
      <c r="NL634" s="106"/>
      <c r="NM634" s="106"/>
      <c r="NN634" s="106"/>
      <c r="NO634" s="106"/>
      <c r="NP634" s="106"/>
      <c r="NQ634" s="106"/>
      <c r="NR634" s="106"/>
      <c r="NS634" s="106"/>
      <c r="NT634" s="106"/>
      <c r="NU634" s="106"/>
      <c r="NV634" s="106"/>
      <c r="NW634" s="106"/>
      <c r="NX634" s="106"/>
      <c r="NY634" s="106"/>
      <c r="NZ634" s="106"/>
      <c r="OA634" s="106"/>
      <c r="OB634" s="106"/>
      <c r="OC634" s="106"/>
      <c r="OD634" s="106"/>
      <c r="OE634" s="106"/>
      <c r="OF634" s="106"/>
      <c r="OG634" s="106"/>
      <c r="OH634" s="106"/>
      <c r="OI634" s="106"/>
      <c r="OJ634" s="106"/>
      <c r="OK634" s="106"/>
      <c r="OL634" s="106"/>
      <c r="OM634" s="106"/>
      <c r="ON634" s="106"/>
      <c r="OO634" s="106"/>
      <c r="OP634" s="106"/>
      <c r="OQ634" s="106"/>
      <c r="OR634" s="106"/>
      <c r="OS634" s="106"/>
      <c r="OT634" s="106"/>
      <c r="OU634" s="106"/>
      <c r="OV634" s="106"/>
      <c r="OW634" s="106"/>
      <c r="OX634" s="106"/>
      <c r="OY634" s="106"/>
      <c r="OZ634" s="106"/>
      <c r="PA634" s="106"/>
      <c r="PB634" s="106"/>
      <c r="PC634" s="106"/>
      <c r="PD634" s="106"/>
      <c r="PE634" s="106"/>
      <c r="PF634" s="106"/>
      <c r="PG634" s="106"/>
      <c r="PH634" s="106"/>
      <c r="PI634" s="106"/>
      <c r="PJ634" s="106"/>
      <c r="PK634" s="106"/>
      <c r="PL634" s="106"/>
      <c r="PM634" s="106"/>
      <c r="PN634" s="106"/>
      <c r="PO634" s="106"/>
      <c r="PP634" s="106"/>
      <c r="PQ634" s="106"/>
      <c r="PR634" s="106"/>
      <c r="PS634" s="106"/>
      <c r="PT634" s="106"/>
      <c r="PU634" s="106"/>
      <c r="PV634" s="106"/>
      <c r="PW634" s="106"/>
      <c r="PX634" s="106"/>
      <c r="PY634" s="106"/>
      <c r="PZ634" s="106"/>
      <c r="QA634" s="106"/>
      <c r="QB634" s="106"/>
      <c r="QC634" s="106"/>
      <c r="QD634" s="106"/>
      <c r="QE634" s="106"/>
      <c r="QF634" s="106"/>
      <c r="QG634" s="106"/>
      <c r="QH634" s="106"/>
      <c r="QI634" s="106"/>
      <c r="QJ634" s="106"/>
      <c r="QK634" s="106"/>
      <c r="QL634" s="106"/>
      <c r="QM634" s="106"/>
      <c r="QN634" s="106"/>
      <c r="QO634" s="106"/>
      <c r="QP634" s="106"/>
      <c r="QQ634" s="106"/>
      <c r="QR634" s="106"/>
      <c r="QS634" s="106"/>
      <c r="QT634" s="106"/>
      <c r="QU634" s="106"/>
      <c r="QV634" s="106"/>
      <c r="QW634" s="106"/>
      <c r="QX634" s="106"/>
      <c r="QY634" s="106"/>
      <c r="QZ634" s="106"/>
      <c r="RA634" s="106"/>
      <c r="RB634" s="106"/>
      <c r="RC634" s="106"/>
      <c r="RD634" s="106"/>
      <c r="RE634" s="106"/>
      <c r="RF634" s="106"/>
      <c r="RG634" s="106"/>
      <c r="RH634" s="106"/>
      <c r="RI634" s="106"/>
      <c r="RJ634" s="106"/>
      <c r="RK634" s="106"/>
      <c r="RL634" s="106"/>
      <c r="RM634" s="106"/>
      <c r="RN634" s="106"/>
      <c r="RO634" s="106"/>
      <c r="RP634" s="106"/>
      <c r="RQ634" s="106"/>
      <c r="RR634" s="106"/>
    </row>
    <row r="635" spans="1:486" x14ac:dyDescent="0.3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14"/>
      <c r="Q635" s="114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06"/>
      <c r="EZ635" s="106"/>
      <c r="FA635" s="106"/>
      <c r="FB635" s="106"/>
      <c r="FC635" s="106"/>
      <c r="FD635" s="106"/>
      <c r="FE635" s="106"/>
      <c r="FF635" s="106"/>
      <c r="FG635" s="106"/>
      <c r="FH635" s="106"/>
      <c r="FI635" s="106"/>
      <c r="FJ635" s="106"/>
      <c r="FK635" s="106"/>
      <c r="FL635" s="106"/>
      <c r="FM635" s="106"/>
      <c r="FN635" s="106"/>
      <c r="FO635" s="106"/>
      <c r="FP635" s="106"/>
      <c r="FQ635" s="106"/>
      <c r="FR635" s="106"/>
      <c r="FS635" s="106"/>
      <c r="FT635" s="106"/>
      <c r="FU635" s="106"/>
      <c r="FV635" s="106"/>
      <c r="FW635" s="106"/>
      <c r="FX635" s="106"/>
      <c r="FY635" s="106"/>
      <c r="FZ635" s="106"/>
      <c r="GA635" s="106"/>
      <c r="GB635" s="106"/>
      <c r="GC635" s="106"/>
      <c r="GD635" s="106"/>
      <c r="GE635" s="106"/>
      <c r="GF635" s="106"/>
      <c r="GG635" s="106"/>
      <c r="GH635" s="106"/>
      <c r="GI635" s="106"/>
      <c r="GJ635" s="106"/>
      <c r="GK635" s="106"/>
      <c r="GL635" s="106"/>
      <c r="GM635" s="106"/>
      <c r="GN635" s="106"/>
      <c r="GO635" s="106"/>
      <c r="GP635" s="106"/>
      <c r="GQ635" s="106"/>
      <c r="GR635" s="106"/>
      <c r="GS635" s="106"/>
      <c r="GT635" s="106"/>
      <c r="GU635" s="106"/>
      <c r="GV635" s="106"/>
      <c r="GW635" s="106"/>
      <c r="GX635" s="106"/>
      <c r="GY635" s="106"/>
      <c r="GZ635" s="106"/>
      <c r="HA635" s="106"/>
      <c r="HB635" s="106"/>
      <c r="HC635" s="106"/>
      <c r="HD635" s="106"/>
      <c r="HE635" s="106"/>
      <c r="HF635" s="106"/>
      <c r="HG635" s="106"/>
      <c r="HH635" s="106"/>
      <c r="HI635" s="106"/>
      <c r="HJ635" s="106"/>
      <c r="HK635" s="106"/>
      <c r="HL635" s="106"/>
      <c r="HM635" s="106"/>
      <c r="HN635" s="106"/>
      <c r="HO635" s="106"/>
      <c r="HP635" s="106"/>
      <c r="HQ635" s="106"/>
      <c r="HR635" s="106"/>
      <c r="HS635" s="106"/>
      <c r="HT635" s="106"/>
      <c r="HU635" s="106"/>
      <c r="HV635" s="106"/>
      <c r="HW635" s="106"/>
      <c r="HX635" s="106"/>
      <c r="HY635" s="106"/>
      <c r="HZ635" s="106"/>
      <c r="IA635" s="106"/>
      <c r="IB635" s="106"/>
      <c r="IC635" s="106"/>
      <c r="ID635" s="106"/>
      <c r="IE635" s="106"/>
      <c r="IF635" s="106"/>
      <c r="IG635" s="106"/>
      <c r="IH635" s="106"/>
      <c r="II635" s="106"/>
      <c r="IJ635" s="106"/>
      <c r="IK635" s="106"/>
      <c r="IL635" s="106"/>
      <c r="IM635" s="106"/>
      <c r="IN635" s="106"/>
      <c r="IO635" s="106"/>
      <c r="IP635" s="106"/>
      <c r="IQ635" s="106"/>
      <c r="IR635" s="106"/>
      <c r="IS635" s="106"/>
      <c r="IT635" s="106"/>
      <c r="IU635" s="106"/>
      <c r="IV635" s="106"/>
      <c r="IW635" s="106"/>
      <c r="IX635" s="106"/>
      <c r="IY635" s="106"/>
      <c r="IZ635" s="106"/>
      <c r="JA635" s="106"/>
      <c r="JB635" s="106"/>
      <c r="JC635" s="106"/>
      <c r="JD635" s="106"/>
      <c r="JE635" s="106"/>
      <c r="JF635" s="106"/>
      <c r="JG635" s="106"/>
      <c r="JH635" s="106"/>
      <c r="JI635" s="106"/>
      <c r="JJ635" s="106"/>
      <c r="JK635" s="106"/>
      <c r="JL635" s="106"/>
      <c r="JM635" s="106"/>
      <c r="JN635" s="106"/>
      <c r="JO635" s="106"/>
      <c r="JP635" s="106"/>
      <c r="JQ635" s="106"/>
      <c r="JR635" s="106"/>
      <c r="JS635" s="106"/>
      <c r="JT635" s="106"/>
      <c r="JU635" s="106"/>
      <c r="JV635" s="106"/>
      <c r="JW635" s="106"/>
      <c r="JX635" s="106"/>
      <c r="JY635" s="106"/>
      <c r="JZ635" s="106"/>
      <c r="KA635" s="106"/>
      <c r="KB635" s="106"/>
      <c r="KC635" s="106"/>
      <c r="KD635" s="106"/>
      <c r="KE635" s="106"/>
      <c r="KF635" s="106"/>
      <c r="KG635" s="106"/>
      <c r="KH635" s="106"/>
      <c r="KI635" s="106"/>
      <c r="KJ635" s="106"/>
      <c r="KK635" s="106"/>
      <c r="KL635" s="106"/>
      <c r="KM635" s="106"/>
      <c r="KN635" s="106"/>
      <c r="KO635" s="106"/>
      <c r="KP635" s="106"/>
      <c r="KQ635" s="106"/>
      <c r="KR635" s="106"/>
      <c r="KS635" s="106"/>
      <c r="KT635" s="106"/>
      <c r="KU635" s="106"/>
      <c r="KV635" s="106"/>
      <c r="KW635" s="106"/>
      <c r="KX635" s="106"/>
      <c r="KY635" s="106"/>
      <c r="KZ635" s="106"/>
      <c r="LA635" s="106"/>
      <c r="LB635" s="106"/>
      <c r="LC635" s="106"/>
      <c r="LD635" s="106"/>
      <c r="LE635" s="106"/>
      <c r="LF635" s="106"/>
      <c r="LG635" s="106"/>
      <c r="LH635" s="106"/>
      <c r="LI635" s="106"/>
      <c r="LJ635" s="106"/>
      <c r="LK635" s="106"/>
      <c r="LL635" s="106"/>
      <c r="LM635" s="106"/>
      <c r="LN635" s="106"/>
      <c r="LO635" s="106"/>
      <c r="LP635" s="106"/>
      <c r="LQ635" s="106"/>
      <c r="LR635" s="106"/>
      <c r="LS635" s="106"/>
      <c r="LT635" s="106"/>
      <c r="LU635" s="106"/>
      <c r="LV635" s="106"/>
      <c r="LW635" s="106"/>
      <c r="LX635" s="106"/>
      <c r="LY635" s="106"/>
      <c r="LZ635" s="106"/>
      <c r="MA635" s="106"/>
      <c r="MB635" s="106"/>
      <c r="MC635" s="106"/>
      <c r="MD635" s="106"/>
      <c r="ME635" s="106"/>
      <c r="MF635" s="106"/>
      <c r="MG635" s="106"/>
      <c r="MH635" s="106"/>
      <c r="MI635" s="106"/>
      <c r="MJ635" s="106"/>
      <c r="MK635" s="106"/>
      <c r="ML635" s="106"/>
      <c r="MM635" s="106"/>
      <c r="MN635" s="106"/>
      <c r="MO635" s="106"/>
      <c r="MP635" s="106"/>
      <c r="MQ635" s="106"/>
      <c r="MR635" s="106"/>
      <c r="MS635" s="106"/>
      <c r="MT635" s="106"/>
      <c r="MU635" s="106"/>
      <c r="MV635" s="106"/>
      <c r="MW635" s="106"/>
      <c r="MX635" s="106"/>
      <c r="MY635" s="106"/>
      <c r="MZ635" s="106"/>
      <c r="NA635" s="106"/>
      <c r="NB635" s="106"/>
      <c r="NC635" s="106"/>
      <c r="ND635" s="106"/>
      <c r="NE635" s="106"/>
      <c r="NF635" s="106"/>
      <c r="NG635" s="106"/>
      <c r="NH635" s="106"/>
      <c r="NI635" s="106"/>
      <c r="NJ635" s="106"/>
      <c r="NK635" s="106"/>
      <c r="NL635" s="106"/>
      <c r="NM635" s="106"/>
      <c r="NN635" s="106"/>
      <c r="NO635" s="106"/>
      <c r="NP635" s="106"/>
      <c r="NQ635" s="106"/>
      <c r="NR635" s="106"/>
      <c r="NS635" s="106"/>
      <c r="NT635" s="106"/>
      <c r="NU635" s="106"/>
      <c r="NV635" s="106"/>
      <c r="NW635" s="106"/>
      <c r="NX635" s="106"/>
      <c r="NY635" s="106"/>
      <c r="NZ635" s="106"/>
      <c r="OA635" s="106"/>
      <c r="OB635" s="106"/>
      <c r="OC635" s="106"/>
      <c r="OD635" s="106"/>
      <c r="OE635" s="106"/>
      <c r="OF635" s="106"/>
      <c r="OG635" s="106"/>
      <c r="OH635" s="106"/>
      <c r="OI635" s="106"/>
      <c r="OJ635" s="106"/>
      <c r="OK635" s="106"/>
      <c r="OL635" s="106"/>
      <c r="OM635" s="106"/>
      <c r="ON635" s="106"/>
      <c r="OO635" s="106"/>
      <c r="OP635" s="106"/>
      <c r="OQ635" s="106"/>
      <c r="OR635" s="106"/>
      <c r="OS635" s="106"/>
      <c r="OT635" s="106"/>
      <c r="OU635" s="106"/>
      <c r="OV635" s="106"/>
      <c r="OW635" s="106"/>
      <c r="OX635" s="106"/>
      <c r="OY635" s="106"/>
      <c r="OZ635" s="106"/>
      <c r="PA635" s="106"/>
      <c r="PB635" s="106"/>
      <c r="PC635" s="106"/>
      <c r="PD635" s="106"/>
      <c r="PE635" s="106"/>
      <c r="PF635" s="106"/>
      <c r="PG635" s="106"/>
      <c r="PH635" s="106"/>
      <c r="PI635" s="106"/>
      <c r="PJ635" s="106"/>
      <c r="PK635" s="106"/>
      <c r="PL635" s="106"/>
      <c r="PM635" s="106"/>
      <c r="PN635" s="106"/>
      <c r="PO635" s="106"/>
      <c r="PP635" s="106"/>
      <c r="PQ635" s="106"/>
      <c r="PR635" s="106"/>
      <c r="PS635" s="106"/>
      <c r="PT635" s="106"/>
      <c r="PU635" s="106"/>
      <c r="PV635" s="106"/>
      <c r="PW635" s="106"/>
      <c r="PX635" s="106"/>
      <c r="PY635" s="106"/>
      <c r="PZ635" s="106"/>
      <c r="QA635" s="106"/>
      <c r="QB635" s="106"/>
      <c r="QC635" s="106"/>
      <c r="QD635" s="106"/>
      <c r="QE635" s="106"/>
      <c r="QF635" s="106"/>
      <c r="QG635" s="106"/>
      <c r="QH635" s="106"/>
      <c r="QI635" s="106"/>
      <c r="QJ635" s="106"/>
      <c r="QK635" s="106"/>
      <c r="QL635" s="106"/>
      <c r="QM635" s="106"/>
      <c r="QN635" s="106"/>
      <c r="QO635" s="106"/>
      <c r="QP635" s="106"/>
      <c r="QQ635" s="106"/>
      <c r="QR635" s="106"/>
      <c r="QS635" s="106"/>
      <c r="QT635" s="106"/>
      <c r="QU635" s="106"/>
      <c r="QV635" s="106"/>
      <c r="QW635" s="106"/>
      <c r="QX635" s="106"/>
      <c r="QY635" s="106"/>
      <c r="QZ635" s="106"/>
      <c r="RA635" s="106"/>
      <c r="RB635" s="106"/>
      <c r="RC635" s="106"/>
      <c r="RD635" s="106"/>
      <c r="RE635" s="106"/>
      <c r="RF635" s="106"/>
      <c r="RG635" s="106"/>
      <c r="RH635" s="106"/>
      <c r="RI635" s="106"/>
      <c r="RJ635" s="106"/>
      <c r="RK635" s="106"/>
      <c r="RL635" s="106"/>
      <c r="RM635" s="106"/>
      <c r="RN635" s="106"/>
      <c r="RO635" s="106"/>
      <c r="RP635" s="106"/>
      <c r="RQ635" s="106"/>
      <c r="RR635" s="106"/>
    </row>
    <row r="636" spans="1:486" x14ac:dyDescent="0.3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14"/>
      <c r="Q636" s="114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06"/>
      <c r="EZ636" s="106"/>
      <c r="FA636" s="106"/>
      <c r="FB636" s="106"/>
      <c r="FC636" s="106"/>
      <c r="FD636" s="106"/>
      <c r="FE636" s="106"/>
      <c r="FF636" s="106"/>
      <c r="FG636" s="106"/>
      <c r="FH636" s="106"/>
      <c r="FI636" s="106"/>
      <c r="FJ636" s="106"/>
      <c r="FK636" s="106"/>
      <c r="FL636" s="106"/>
      <c r="FM636" s="106"/>
      <c r="FN636" s="106"/>
      <c r="FO636" s="106"/>
      <c r="FP636" s="106"/>
      <c r="FQ636" s="106"/>
      <c r="FR636" s="106"/>
      <c r="FS636" s="106"/>
      <c r="FT636" s="106"/>
      <c r="FU636" s="106"/>
      <c r="FV636" s="106"/>
      <c r="FW636" s="106"/>
      <c r="FX636" s="106"/>
      <c r="FY636" s="106"/>
      <c r="FZ636" s="106"/>
      <c r="GA636" s="106"/>
      <c r="GB636" s="106"/>
      <c r="GC636" s="106"/>
      <c r="GD636" s="106"/>
      <c r="GE636" s="106"/>
      <c r="GF636" s="106"/>
      <c r="GG636" s="106"/>
      <c r="GH636" s="106"/>
      <c r="GI636" s="106"/>
      <c r="GJ636" s="106"/>
      <c r="GK636" s="106"/>
      <c r="GL636" s="106"/>
      <c r="GM636" s="106"/>
      <c r="GN636" s="106"/>
      <c r="GO636" s="106"/>
      <c r="GP636" s="106"/>
      <c r="GQ636" s="106"/>
      <c r="GR636" s="106"/>
      <c r="GS636" s="106"/>
      <c r="GT636" s="106"/>
      <c r="GU636" s="106"/>
      <c r="GV636" s="106"/>
      <c r="GW636" s="106"/>
      <c r="GX636" s="106"/>
      <c r="GY636" s="106"/>
      <c r="GZ636" s="106"/>
      <c r="HA636" s="106"/>
      <c r="HB636" s="106"/>
      <c r="HC636" s="106"/>
      <c r="HD636" s="106"/>
      <c r="HE636" s="106"/>
      <c r="HF636" s="106"/>
      <c r="HG636" s="106"/>
      <c r="HH636" s="106"/>
      <c r="HI636" s="106"/>
      <c r="HJ636" s="106"/>
      <c r="HK636" s="106"/>
      <c r="HL636" s="106"/>
      <c r="HM636" s="106"/>
      <c r="HN636" s="106"/>
      <c r="HO636" s="106"/>
      <c r="HP636" s="106"/>
      <c r="HQ636" s="106"/>
      <c r="HR636" s="106"/>
      <c r="HS636" s="106"/>
      <c r="HT636" s="106"/>
      <c r="HU636" s="106"/>
      <c r="HV636" s="106"/>
      <c r="HW636" s="106"/>
      <c r="HX636" s="106"/>
      <c r="HY636" s="106"/>
      <c r="HZ636" s="106"/>
      <c r="IA636" s="106"/>
      <c r="IB636" s="106"/>
      <c r="IC636" s="106"/>
      <c r="ID636" s="106"/>
      <c r="IE636" s="106"/>
      <c r="IF636" s="106"/>
      <c r="IG636" s="106"/>
      <c r="IH636" s="106"/>
      <c r="II636" s="106"/>
      <c r="IJ636" s="106"/>
      <c r="IK636" s="106"/>
      <c r="IL636" s="106"/>
      <c r="IM636" s="106"/>
      <c r="IN636" s="106"/>
      <c r="IO636" s="106"/>
      <c r="IP636" s="106"/>
      <c r="IQ636" s="106"/>
      <c r="IR636" s="106"/>
      <c r="IS636" s="106"/>
      <c r="IT636" s="106"/>
      <c r="IU636" s="106"/>
      <c r="IV636" s="106"/>
      <c r="IW636" s="106"/>
      <c r="IX636" s="106"/>
      <c r="IY636" s="106"/>
      <c r="IZ636" s="106"/>
      <c r="JA636" s="106"/>
      <c r="JB636" s="106"/>
      <c r="JC636" s="106"/>
      <c r="JD636" s="106"/>
      <c r="JE636" s="106"/>
      <c r="JF636" s="106"/>
      <c r="JG636" s="106"/>
      <c r="JH636" s="106"/>
      <c r="JI636" s="106"/>
      <c r="JJ636" s="106"/>
      <c r="JK636" s="106"/>
      <c r="JL636" s="106"/>
      <c r="JM636" s="106"/>
      <c r="JN636" s="106"/>
      <c r="JO636" s="106"/>
      <c r="JP636" s="106"/>
      <c r="JQ636" s="106"/>
      <c r="JR636" s="106"/>
      <c r="JS636" s="106"/>
      <c r="JT636" s="106"/>
      <c r="JU636" s="106"/>
      <c r="JV636" s="106"/>
      <c r="JW636" s="106"/>
      <c r="JX636" s="106"/>
      <c r="JY636" s="106"/>
      <c r="JZ636" s="106"/>
      <c r="KA636" s="106"/>
      <c r="KB636" s="106"/>
      <c r="KC636" s="106"/>
      <c r="KD636" s="106"/>
      <c r="KE636" s="106"/>
      <c r="KF636" s="106"/>
      <c r="KG636" s="106"/>
      <c r="KH636" s="106"/>
      <c r="KI636" s="106"/>
      <c r="KJ636" s="106"/>
      <c r="KK636" s="106"/>
      <c r="KL636" s="106"/>
      <c r="KM636" s="106"/>
      <c r="KN636" s="106"/>
      <c r="KO636" s="106"/>
      <c r="KP636" s="106"/>
      <c r="KQ636" s="106"/>
      <c r="KR636" s="106"/>
      <c r="KS636" s="106"/>
      <c r="KT636" s="106"/>
      <c r="KU636" s="106"/>
      <c r="KV636" s="106"/>
      <c r="KW636" s="106"/>
      <c r="KX636" s="106"/>
      <c r="KY636" s="106"/>
      <c r="KZ636" s="106"/>
      <c r="LA636" s="106"/>
      <c r="LB636" s="106"/>
      <c r="LC636" s="106"/>
      <c r="LD636" s="106"/>
      <c r="LE636" s="106"/>
      <c r="LF636" s="106"/>
      <c r="LG636" s="106"/>
      <c r="LH636" s="106"/>
      <c r="LI636" s="106"/>
      <c r="LJ636" s="106"/>
      <c r="LK636" s="106"/>
      <c r="LL636" s="106"/>
      <c r="LM636" s="106"/>
      <c r="LN636" s="106"/>
      <c r="LO636" s="106"/>
      <c r="LP636" s="106"/>
      <c r="LQ636" s="106"/>
      <c r="LR636" s="106"/>
      <c r="LS636" s="106"/>
      <c r="LT636" s="106"/>
      <c r="LU636" s="106"/>
      <c r="LV636" s="106"/>
      <c r="LW636" s="106"/>
      <c r="LX636" s="106"/>
      <c r="LY636" s="106"/>
      <c r="LZ636" s="106"/>
      <c r="MA636" s="106"/>
      <c r="MB636" s="106"/>
      <c r="MC636" s="106"/>
      <c r="MD636" s="106"/>
      <c r="ME636" s="106"/>
      <c r="MF636" s="106"/>
      <c r="MG636" s="106"/>
      <c r="MH636" s="106"/>
      <c r="MI636" s="106"/>
      <c r="MJ636" s="106"/>
      <c r="MK636" s="106"/>
      <c r="ML636" s="106"/>
      <c r="MM636" s="106"/>
      <c r="MN636" s="106"/>
      <c r="MO636" s="106"/>
      <c r="MP636" s="106"/>
      <c r="MQ636" s="106"/>
      <c r="MR636" s="106"/>
      <c r="MS636" s="106"/>
      <c r="MT636" s="106"/>
      <c r="MU636" s="106"/>
      <c r="MV636" s="106"/>
      <c r="MW636" s="106"/>
      <c r="MX636" s="106"/>
      <c r="MY636" s="106"/>
      <c r="MZ636" s="106"/>
      <c r="NA636" s="106"/>
      <c r="NB636" s="106"/>
      <c r="NC636" s="106"/>
      <c r="ND636" s="106"/>
      <c r="NE636" s="106"/>
      <c r="NF636" s="106"/>
      <c r="NG636" s="106"/>
      <c r="NH636" s="106"/>
      <c r="NI636" s="106"/>
      <c r="NJ636" s="106"/>
      <c r="NK636" s="106"/>
      <c r="NL636" s="106"/>
      <c r="NM636" s="106"/>
      <c r="NN636" s="106"/>
      <c r="NO636" s="106"/>
      <c r="NP636" s="106"/>
      <c r="NQ636" s="106"/>
      <c r="NR636" s="106"/>
      <c r="NS636" s="106"/>
      <c r="NT636" s="106"/>
      <c r="NU636" s="106"/>
      <c r="NV636" s="106"/>
      <c r="NW636" s="106"/>
      <c r="NX636" s="106"/>
      <c r="NY636" s="106"/>
      <c r="NZ636" s="106"/>
      <c r="OA636" s="106"/>
      <c r="OB636" s="106"/>
      <c r="OC636" s="106"/>
      <c r="OD636" s="106"/>
      <c r="OE636" s="106"/>
      <c r="OF636" s="106"/>
      <c r="OG636" s="106"/>
      <c r="OH636" s="106"/>
      <c r="OI636" s="106"/>
      <c r="OJ636" s="106"/>
      <c r="OK636" s="106"/>
      <c r="OL636" s="106"/>
      <c r="OM636" s="106"/>
      <c r="ON636" s="106"/>
      <c r="OO636" s="106"/>
      <c r="OP636" s="106"/>
      <c r="OQ636" s="106"/>
      <c r="OR636" s="106"/>
      <c r="OS636" s="106"/>
      <c r="OT636" s="106"/>
      <c r="OU636" s="106"/>
      <c r="OV636" s="106"/>
      <c r="OW636" s="106"/>
      <c r="OX636" s="106"/>
      <c r="OY636" s="106"/>
      <c r="OZ636" s="106"/>
      <c r="PA636" s="106"/>
      <c r="PB636" s="106"/>
      <c r="PC636" s="106"/>
      <c r="PD636" s="106"/>
      <c r="PE636" s="106"/>
      <c r="PF636" s="106"/>
      <c r="PG636" s="106"/>
      <c r="PH636" s="106"/>
      <c r="PI636" s="106"/>
      <c r="PJ636" s="106"/>
      <c r="PK636" s="106"/>
      <c r="PL636" s="106"/>
      <c r="PM636" s="106"/>
      <c r="PN636" s="106"/>
      <c r="PO636" s="106"/>
      <c r="PP636" s="106"/>
      <c r="PQ636" s="106"/>
      <c r="PR636" s="106"/>
      <c r="PS636" s="106"/>
      <c r="PT636" s="106"/>
      <c r="PU636" s="106"/>
      <c r="PV636" s="106"/>
      <c r="PW636" s="106"/>
      <c r="PX636" s="106"/>
      <c r="PY636" s="106"/>
      <c r="PZ636" s="106"/>
      <c r="QA636" s="106"/>
      <c r="QB636" s="106"/>
      <c r="QC636" s="106"/>
      <c r="QD636" s="106"/>
      <c r="QE636" s="106"/>
      <c r="QF636" s="106"/>
      <c r="QG636" s="106"/>
      <c r="QH636" s="106"/>
      <c r="QI636" s="106"/>
      <c r="QJ636" s="106"/>
      <c r="QK636" s="106"/>
      <c r="QL636" s="106"/>
      <c r="QM636" s="106"/>
      <c r="QN636" s="106"/>
      <c r="QO636" s="106"/>
      <c r="QP636" s="106"/>
      <c r="QQ636" s="106"/>
      <c r="QR636" s="106"/>
      <c r="QS636" s="106"/>
      <c r="QT636" s="106"/>
      <c r="QU636" s="106"/>
      <c r="QV636" s="106"/>
      <c r="QW636" s="106"/>
      <c r="QX636" s="106"/>
      <c r="QY636" s="106"/>
      <c r="QZ636" s="106"/>
      <c r="RA636" s="106"/>
      <c r="RB636" s="106"/>
      <c r="RC636" s="106"/>
      <c r="RD636" s="106"/>
      <c r="RE636" s="106"/>
      <c r="RF636" s="106"/>
      <c r="RG636" s="106"/>
      <c r="RH636" s="106"/>
      <c r="RI636" s="106"/>
      <c r="RJ636" s="106"/>
      <c r="RK636" s="106"/>
      <c r="RL636" s="106"/>
      <c r="RM636" s="106"/>
      <c r="RN636" s="106"/>
      <c r="RO636" s="106"/>
      <c r="RP636" s="106"/>
      <c r="RQ636" s="106"/>
      <c r="RR636" s="106"/>
    </row>
    <row r="637" spans="1:486" x14ac:dyDescent="0.3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14"/>
      <c r="Q637" s="114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06"/>
      <c r="EZ637" s="106"/>
      <c r="FA637" s="106"/>
      <c r="FB637" s="106"/>
      <c r="FC637" s="106"/>
      <c r="FD637" s="106"/>
      <c r="FE637" s="106"/>
      <c r="FF637" s="106"/>
      <c r="FG637" s="106"/>
      <c r="FH637" s="106"/>
      <c r="FI637" s="106"/>
      <c r="FJ637" s="106"/>
      <c r="FK637" s="106"/>
      <c r="FL637" s="106"/>
      <c r="FM637" s="106"/>
      <c r="FN637" s="106"/>
      <c r="FO637" s="106"/>
      <c r="FP637" s="106"/>
      <c r="FQ637" s="106"/>
      <c r="FR637" s="106"/>
      <c r="FS637" s="106"/>
      <c r="FT637" s="106"/>
      <c r="FU637" s="106"/>
      <c r="FV637" s="106"/>
      <c r="FW637" s="106"/>
      <c r="FX637" s="106"/>
      <c r="FY637" s="106"/>
      <c r="FZ637" s="106"/>
      <c r="GA637" s="106"/>
      <c r="GB637" s="106"/>
      <c r="GC637" s="106"/>
      <c r="GD637" s="106"/>
      <c r="GE637" s="106"/>
      <c r="GF637" s="106"/>
      <c r="GG637" s="106"/>
      <c r="GH637" s="106"/>
      <c r="GI637" s="106"/>
      <c r="GJ637" s="106"/>
      <c r="GK637" s="106"/>
      <c r="GL637" s="106"/>
      <c r="GM637" s="106"/>
      <c r="GN637" s="106"/>
      <c r="GO637" s="106"/>
      <c r="GP637" s="106"/>
      <c r="GQ637" s="106"/>
      <c r="GR637" s="106"/>
      <c r="GS637" s="106"/>
      <c r="GT637" s="106"/>
      <c r="GU637" s="106"/>
      <c r="GV637" s="106"/>
      <c r="GW637" s="106"/>
      <c r="GX637" s="106"/>
      <c r="GY637" s="106"/>
      <c r="GZ637" s="106"/>
      <c r="HA637" s="106"/>
      <c r="HB637" s="106"/>
      <c r="HC637" s="106"/>
      <c r="HD637" s="106"/>
      <c r="HE637" s="106"/>
      <c r="HF637" s="106"/>
      <c r="HG637" s="106"/>
      <c r="HH637" s="106"/>
      <c r="HI637" s="106"/>
      <c r="HJ637" s="106"/>
      <c r="HK637" s="106"/>
      <c r="HL637" s="106"/>
      <c r="HM637" s="106"/>
      <c r="HN637" s="106"/>
      <c r="HO637" s="106"/>
      <c r="HP637" s="106"/>
      <c r="HQ637" s="106"/>
      <c r="HR637" s="106"/>
      <c r="HS637" s="106"/>
      <c r="HT637" s="106"/>
      <c r="HU637" s="106"/>
      <c r="HV637" s="106"/>
      <c r="HW637" s="106"/>
      <c r="HX637" s="106"/>
      <c r="HY637" s="106"/>
      <c r="HZ637" s="106"/>
      <c r="IA637" s="106"/>
      <c r="IB637" s="106"/>
      <c r="IC637" s="106"/>
      <c r="ID637" s="106"/>
      <c r="IE637" s="106"/>
      <c r="IF637" s="106"/>
      <c r="IG637" s="106"/>
      <c r="IH637" s="106"/>
      <c r="II637" s="106"/>
      <c r="IJ637" s="106"/>
      <c r="IK637" s="106"/>
      <c r="IL637" s="106"/>
      <c r="IM637" s="106"/>
      <c r="IN637" s="106"/>
      <c r="IO637" s="106"/>
      <c r="IP637" s="106"/>
      <c r="IQ637" s="106"/>
      <c r="IR637" s="106"/>
      <c r="IS637" s="106"/>
      <c r="IT637" s="106"/>
      <c r="IU637" s="106"/>
      <c r="IV637" s="106"/>
      <c r="IW637" s="106"/>
      <c r="IX637" s="106"/>
      <c r="IY637" s="106"/>
      <c r="IZ637" s="106"/>
      <c r="JA637" s="106"/>
      <c r="JB637" s="106"/>
      <c r="JC637" s="106"/>
      <c r="JD637" s="106"/>
      <c r="JE637" s="106"/>
      <c r="JF637" s="106"/>
      <c r="JG637" s="106"/>
      <c r="JH637" s="106"/>
      <c r="JI637" s="106"/>
      <c r="JJ637" s="106"/>
      <c r="JK637" s="106"/>
      <c r="JL637" s="106"/>
      <c r="JM637" s="106"/>
      <c r="JN637" s="106"/>
      <c r="JO637" s="106"/>
      <c r="JP637" s="106"/>
      <c r="JQ637" s="106"/>
      <c r="JR637" s="106"/>
      <c r="JS637" s="106"/>
      <c r="JT637" s="106"/>
      <c r="JU637" s="106"/>
      <c r="JV637" s="106"/>
      <c r="JW637" s="106"/>
      <c r="JX637" s="106"/>
      <c r="JY637" s="106"/>
      <c r="JZ637" s="106"/>
      <c r="KA637" s="106"/>
      <c r="KB637" s="106"/>
      <c r="KC637" s="106"/>
      <c r="KD637" s="106"/>
      <c r="KE637" s="106"/>
      <c r="KF637" s="106"/>
      <c r="KG637" s="106"/>
      <c r="KH637" s="106"/>
      <c r="KI637" s="106"/>
      <c r="KJ637" s="106"/>
      <c r="KK637" s="106"/>
      <c r="KL637" s="106"/>
      <c r="KM637" s="106"/>
      <c r="KN637" s="106"/>
      <c r="KO637" s="106"/>
      <c r="KP637" s="106"/>
      <c r="KQ637" s="106"/>
      <c r="KR637" s="106"/>
      <c r="KS637" s="106"/>
      <c r="KT637" s="106"/>
      <c r="KU637" s="106"/>
      <c r="KV637" s="106"/>
      <c r="KW637" s="106"/>
      <c r="KX637" s="106"/>
      <c r="KY637" s="106"/>
      <c r="KZ637" s="106"/>
      <c r="LA637" s="106"/>
      <c r="LB637" s="106"/>
      <c r="LC637" s="106"/>
      <c r="LD637" s="106"/>
      <c r="LE637" s="106"/>
      <c r="LF637" s="106"/>
      <c r="LG637" s="106"/>
      <c r="LH637" s="106"/>
      <c r="LI637" s="106"/>
      <c r="LJ637" s="106"/>
      <c r="LK637" s="106"/>
      <c r="LL637" s="106"/>
      <c r="LM637" s="106"/>
      <c r="LN637" s="106"/>
      <c r="LO637" s="106"/>
      <c r="LP637" s="106"/>
      <c r="LQ637" s="106"/>
      <c r="LR637" s="106"/>
      <c r="LS637" s="106"/>
      <c r="LT637" s="106"/>
      <c r="LU637" s="106"/>
      <c r="LV637" s="106"/>
      <c r="LW637" s="106"/>
      <c r="LX637" s="106"/>
      <c r="LY637" s="106"/>
      <c r="LZ637" s="106"/>
      <c r="MA637" s="106"/>
      <c r="MB637" s="106"/>
      <c r="MC637" s="106"/>
      <c r="MD637" s="106"/>
      <c r="ME637" s="106"/>
      <c r="MF637" s="106"/>
      <c r="MG637" s="106"/>
      <c r="MH637" s="106"/>
      <c r="MI637" s="106"/>
      <c r="MJ637" s="106"/>
      <c r="MK637" s="106"/>
      <c r="ML637" s="106"/>
      <c r="MM637" s="106"/>
      <c r="MN637" s="106"/>
      <c r="MO637" s="106"/>
      <c r="MP637" s="106"/>
      <c r="MQ637" s="106"/>
      <c r="MR637" s="106"/>
      <c r="MS637" s="106"/>
      <c r="MT637" s="106"/>
      <c r="MU637" s="106"/>
      <c r="MV637" s="106"/>
      <c r="MW637" s="106"/>
      <c r="MX637" s="106"/>
      <c r="MY637" s="106"/>
      <c r="MZ637" s="106"/>
      <c r="NA637" s="106"/>
      <c r="NB637" s="106"/>
      <c r="NC637" s="106"/>
      <c r="ND637" s="106"/>
      <c r="NE637" s="106"/>
      <c r="NF637" s="106"/>
      <c r="NG637" s="106"/>
      <c r="NH637" s="106"/>
      <c r="NI637" s="106"/>
      <c r="NJ637" s="106"/>
      <c r="NK637" s="106"/>
      <c r="NL637" s="106"/>
      <c r="NM637" s="106"/>
      <c r="NN637" s="106"/>
      <c r="NO637" s="106"/>
      <c r="NP637" s="106"/>
      <c r="NQ637" s="106"/>
      <c r="NR637" s="106"/>
      <c r="NS637" s="106"/>
      <c r="NT637" s="106"/>
      <c r="NU637" s="106"/>
      <c r="NV637" s="106"/>
      <c r="NW637" s="106"/>
      <c r="NX637" s="106"/>
      <c r="NY637" s="106"/>
      <c r="NZ637" s="106"/>
      <c r="OA637" s="106"/>
      <c r="OB637" s="106"/>
      <c r="OC637" s="106"/>
      <c r="OD637" s="106"/>
      <c r="OE637" s="106"/>
      <c r="OF637" s="106"/>
      <c r="OG637" s="106"/>
      <c r="OH637" s="106"/>
      <c r="OI637" s="106"/>
      <c r="OJ637" s="106"/>
      <c r="OK637" s="106"/>
      <c r="OL637" s="106"/>
      <c r="OM637" s="106"/>
      <c r="ON637" s="106"/>
      <c r="OO637" s="106"/>
      <c r="OP637" s="106"/>
      <c r="OQ637" s="106"/>
      <c r="OR637" s="106"/>
      <c r="OS637" s="106"/>
      <c r="OT637" s="106"/>
      <c r="OU637" s="106"/>
      <c r="OV637" s="106"/>
      <c r="OW637" s="106"/>
      <c r="OX637" s="106"/>
      <c r="OY637" s="106"/>
      <c r="OZ637" s="106"/>
      <c r="PA637" s="106"/>
      <c r="PB637" s="106"/>
      <c r="PC637" s="106"/>
      <c r="PD637" s="106"/>
      <c r="PE637" s="106"/>
      <c r="PF637" s="106"/>
      <c r="PG637" s="106"/>
      <c r="PH637" s="106"/>
      <c r="PI637" s="106"/>
      <c r="PJ637" s="106"/>
      <c r="PK637" s="106"/>
      <c r="PL637" s="106"/>
      <c r="PM637" s="106"/>
      <c r="PN637" s="106"/>
      <c r="PO637" s="106"/>
      <c r="PP637" s="106"/>
      <c r="PQ637" s="106"/>
      <c r="PR637" s="106"/>
      <c r="PS637" s="106"/>
      <c r="PT637" s="106"/>
      <c r="PU637" s="106"/>
      <c r="PV637" s="106"/>
      <c r="PW637" s="106"/>
      <c r="PX637" s="106"/>
      <c r="PY637" s="106"/>
      <c r="PZ637" s="106"/>
      <c r="QA637" s="106"/>
      <c r="QB637" s="106"/>
      <c r="QC637" s="106"/>
      <c r="QD637" s="106"/>
      <c r="QE637" s="106"/>
      <c r="QF637" s="106"/>
      <c r="QG637" s="106"/>
      <c r="QH637" s="106"/>
      <c r="QI637" s="106"/>
      <c r="QJ637" s="106"/>
      <c r="QK637" s="106"/>
      <c r="QL637" s="106"/>
      <c r="QM637" s="106"/>
      <c r="QN637" s="106"/>
      <c r="QO637" s="106"/>
      <c r="QP637" s="106"/>
      <c r="QQ637" s="106"/>
      <c r="QR637" s="106"/>
      <c r="QS637" s="106"/>
      <c r="QT637" s="106"/>
      <c r="QU637" s="106"/>
      <c r="QV637" s="106"/>
      <c r="QW637" s="106"/>
      <c r="QX637" s="106"/>
      <c r="QY637" s="106"/>
      <c r="QZ637" s="106"/>
      <c r="RA637" s="106"/>
      <c r="RB637" s="106"/>
      <c r="RC637" s="106"/>
      <c r="RD637" s="106"/>
      <c r="RE637" s="106"/>
      <c r="RF637" s="106"/>
      <c r="RG637" s="106"/>
      <c r="RH637" s="106"/>
      <c r="RI637" s="106"/>
      <c r="RJ637" s="106"/>
      <c r="RK637" s="106"/>
      <c r="RL637" s="106"/>
      <c r="RM637" s="106"/>
      <c r="RN637" s="106"/>
      <c r="RO637" s="106"/>
      <c r="RP637" s="106"/>
      <c r="RQ637" s="106"/>
      <c r="RR637" s="106"/>
    </row>
    <row r="638" spans="1:486" x14ac:dyDescent="0.3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14"/>
      <c r="Q638" s="114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06"/>
      <c r="EZ638" s="106"/>
      <c r="FA638" s="106"/>
      <c r="FB638" s="106"/>
      <c r="FC638" s="106"/>
      <c r="FD638" s="106"/>
      <c r="FE638" s="106"/>
      <c r="FF638" s="106"/>
      <c r="FG638" s="106"/>
      <c r="FH638" s="106"/>
      <c r="FI638" s="106"/>
      <c r="FJ638" s="106"/>
      <c r="FK638" s="106"/>
      <c r="FL638" s="106"/>
      <c r="FM638" s="106"/>
      <c r="FN638" s="106"/>
      <c r="FO638" s="106"/>
      <c r="FP638" s="106"/>
      <c r="FQ638" s="106"/>
      <c r="FR638" s="106"/>
      <c r="FS638" s="106"/>
      <c r="FT638" s="106"/>
      <c r="FU638" s="106"/>
      <c r="FV638" s="106"/>
      <c r="FW638" s="106"/>
      <c r="FX638" s="106"/>
      <c r="FY638" s="106"/>
      <c r="FZ638" s="106"/>
      <c r="GA638" s="106"/>
      <c r="GB638" s="106"/>
      <c r="GC638" s="106"/>
      <c r="GD638" s="106"/>
      <c r="GE638" s="106"/>
      <c r="GF638" s="106"/>
      <c r="GG638" s="106"/>
      <c r="GH638" s="106"/>
      <c r="GI638" s="106"/>
      <c r="GJ638" s="106"/>
      <c r="GK638" s="106"/>
      <c r="GL638" s="106"/>
      <c r="GM638" s="106"/>
      <c r="GN638" s="106"/>
      <c r="GO638" s="106"/>
      <c r="GP638" s="106"/>
      <c r="GQ638" s="106"/>
      <c r="GR638" s="106"/>
      <c r="GS638" s="106"/>
      <c r="GT638" s="106"/>
      <c r="GU638" s="106"/>
      <c r="GV638" s="106"/>
      <c r="GW638" s="106"/>
      <c r="GX638" s="106"/>
      <c r="GY638" s="106"/>
      <c r="GZ638" s="106"/>
      <c r="HA638" s="106"/>
      <c r="HB638" s="106"/>
      <c r="HC638" s="106"/>
      <c r="HD638" s="106"/>
      <c r="HE638" s="106"/>
      <c r="HF638" s="106"/>
      <c r="HG638" s="106"/>
      <c r="HH638" s="106"/>
      <c r="HI638" s="106"/>
      <c r="HJ638" s="106"/>
      <c r="HK638" s="106"/>
      <c r="HL638" s="106"/>
      <c r="HM638" s="106"/>
      <c r="HN638" s="106"/>
      <c r="HO638" s="106"/>
      <c r="HP638" s="106"/>
      <c r="HQ638" s="106"/>
      <c r="HR638" s="106"/>
      <c r="HS638" s="106"/>
      <c r="HT638" s="106"/>
      <c r="HU638" s="106"/>
      <c r="HV638" s="106"/>
      <c r="HW638" s="106"/>
      <c r="HX638" s="106"/>
      <c r="HY638" s="106"/>
      <c r="HZ638" s="106"/>
      <c r="IA638" s="106"/>
      <c r="IB638" s="106"/>
      <c r="IC638" s="106"/>
      <c r="ID638" s="106"/>
      <c r="IE638" s="106"/>
      <c r="IF638" s="106"/>
      <c r="IG638" s="106"/>
      <c r="IH638" s="106"/>
      <c r="II638" s="106"/>
      <c r="IJ638" s="106"/>
      <c r="IK638" s="106"/>
      <c r="IL638" s="106"/>
      <c r="IM638" s="106"/>
      <c r="IN638" s="106"/>
      <c r="IO638" s="106"/>
      <c r="IP638" s="106"/>
      <c r="IQ638" s="106"/>
      <c r="IR638" s="106"/>
      <c r="IS638" s="106"/>
      <c r="IT638" s="106"/>
      <c r="IU638" s="106"/>
      <c r="IV638" s="106"/>
      <c r="IW638" s="106"/>
      <c r="IX638" s="106"/>
      <c r="IY638" s="106"/>
      <c r="IZ638" s="106"/>
      <c r="JA638" s="106"/>
      <c r="JB638" s="106"/>
      <c r="JC638" s="106"/>
      <c r="JD638" s="106"/>
      <c r="JE638" s="106"/>
      <c r="JF638" s="106"/>
      <c r="JG638" s="106"/>
      <c r="JH638" s="106"/>
      <c r="JI638" s="106"/>
      <c r="JJ638" s="106"/>
      <c r="JK638" s="106"/>
      <c r="JL638" s="106"/>
      <c r="JM638" s="106"/>
      <c r="JN638" s="106"/>
      <c r="JO638" s="106"/>
      <c r="JP638" s="106"/>
      <c r="JQ638" s="106"/>
      <c r="JR638" s="106"/>
      <c r="JS638" s="106"/>
      <c r="JT638" s="106"/>
      <c r="JU638" s="106"/>
      <c r="JV638" s="106"/>
      <c r="JW638" s="106"/>
      <c r="JX638" s="106"/>
      <c r="JY638" s="106"/>
      <c r="JZ638" s="106"/>
      <c r="KA638" s="106"/>
      <c r="KB638" s="106"/>
      <c r="KC638" s="106"/>
      <c r="KD638" s="106"/>
      <c r="KE638" s="106"/>
      <c r="KF638" s="106"/>
      <c r="KG638" s="106"/>
      <c r="KH638" s="106"/>
      <c r="KI638" s="106"/>
      <c r="KJ638" s="106"/>
      <c r="KK638" s="106"/>
      <c r="KL638" s="106"/>
      <c r="KM638" s="106"/>
      <c r="KN638" s="106"/>
      <c r="KO638" s="106"/>
      <c r="KP638" s="106"/>
      <c r="KQ638" s="106"/>
      <c r="KR638" s="106"/>
      <c r="KS638" s="106"/>
      <c r="KT638" s="106"/>
      <c r="KU638" s="106"/>
      <c r="KV638" s="106"/>
      <c r="KW638" s="106"/>
      <c r="KX638" s="106"/>
      <c r="KY638" s="106"/>
      <c r="KZ638" s="106"/>
      <c r="LA638" s="106"/>
      <c r="LB638" s="106"/>
      <c r="LC638" s="106"/>
      <c r="LD638" s="106"/>
      <c r="LE638" s="106"/>
      <c r="LF638" s="106"/>
      <c r="LG638" s="106"/>
      <c r="LH638" s="106"/>
      <c r="LI638" s="106"/>
      <c r="LJ638" s="106"/>
      <c r="LK638" s="106"/>
      <c r="LL638" s="106"/>
      <c r="LM638" s="106"/>
      <c r="LN638" s="106"/>
      <c r="LO638" s="106"/>
      <c r="LP638" s="106"/>
      <c r="LQ638" s="106"/>
      <c r="LR638" s="106"/>
      <c r="LS638" s="106"/>
      <c r="LT638" s="106"/>
      <c r="LU638" s="106"/>
      <c r="LV638" s="106"/>
      <c r="LW638" s="106"/>
      <c r="LX638" s="106"/>
      <c r="LY638" s="106"/>
      <c r="LZ638" s="106"/>
      <c r="MA638" s="106"/>
      <c r="MB638" s="106"/>
      <c r="MC638" s="106"/>
      <c r="MD638" s="106"/>
      <c r="ME638" s="106"/>
      <c r="MF638" s="106"/>
      <c r="MG638" s="106"/>
      <c r="MH638" s="106"/>
      <c r="MI638" s="106"/>
      <c r="MJ638" s="106"/>
      <c r="MK638" s="106"/>
      <c r="ML638" s="106"/>
      <c r="MM638" s="106"/>
      <c r="MN638" s="106"/>
      <c r="MO638" s="106"/>
      <c r="MP638" s="106"/>
      <c r="MQ638" s="106"/>
      <c r="MR638" s="106"/>
      <c r="MS638" s="106"/>
      <c r="MT638" s="106"/>
      <c r="MU638" s="106"/>
      <c r="MV638" s="106"/>
      <c r="MW638" s="106"/>
      <c r="MX638" s="106"/>
      <c r="MY638" s="106"/>
      <c r="MZ638" s="106"/>
      <c r="NA638" s="106"/>
      <c r="NB638" s="106"/>
      <c r="NC638" s="106"/>
      <c r="ND638" s="106"/>
      <c r="NE638" s="106"/>
      <c r="NF638" s="106"/>
      <c r="NG638" s="106"/>
      <c r="NH638" s="106"/>
      <c r="NI638" s="106"/>
      <c r="NJ638" s="106"/>
      <c r="NK638" s="106"/>
      <c r="NL638" s="106"/>
      <c r="NM638" s="106"/>
      <c r="NN638" s="106"/>
      <c r="NO638" s="106"/>
      <c r="NP638" s="106"/>
      <c r="NQ638" s="106"/>
      <c r="NR638" s="106"/>
      <c r="NS638" s="106"/>
      <c r="NT638" s="106"/>
      <c r="NU638" s="106"/>
      <c r="NV638" s="106"/>
      <c r="NW638" s="106"/>
      <c r="NX638" s="106"/>
      <c r="NY638" s="106"/>
      <c r="NZ638" s="106"/>
      <c r="OA638" s="106"/>
      <c r="OB638" s="106"/>
      <c r="OC638" s="106"/>
      <c r="OD638" s="106"/>
      <c r="OE638" s="106"/>
      <c r="OF638" s="106"/>
      <c r="OG638" s="106"/>
      <c r="OH638" s="106"/>
      <c r="OI638" s="106"/>
      <c r="OJ638" s="106"/>
      <c r="OK638" s="106"/>
      <c r="OL638" s="106"/>
      <c r="OM638" s="106"/>
      <c r="ON638" s="106"/>
      <c r="OO638" s="106"/>
      <c r="OP638" s="106"/>
      <c r="OQ638" s="106"/>
      <c r="OR638" s="106"/>
      <c r="OS638" s="106"/>
      <c r="OT638" s="106"/>
      <c r="OU638" s="106"/>
      <c r="OV638" s="106"/>
      <c r="OW638" s="106"/>
      <c r="OX638" s="106"/>
      <c r="OY638" s="106"/>
      <c r="OZ638" s="106"/>
      <c r="PA638" s="106"/>
      <c r="PB638" s="106"/>
      <c r="PC638" s="106"/>
      <c r="PD638" s="106"/>
      <c r="PE638" s="106"/>
      <c r="PF638" s="106"/>
      <c r="PG638" s="106"/>
      <c r="PH638" s="106"/>
      <c r="PI638" s="106"/>
      <c r="PJ638" s="106"/>
      <c r="PK638" s="106"/>
      <c r="PL638" s="106"/>
      <c r="PM638" s="106"/>
      <c r="PN638" s="106"/>
      <c r="PO638" s="106"/>
      <c r="PP638" s="106"/>
      <c r="PQ638" s="106"/>
      <c r="PR638" s="106"/>
      <c r="PS638" s="106"/>
      <c r="PT638" s="106"/>
      <c r="PU638" s="106"/>
      <c r="PV638" s="106"/>
      <c r="PW638" s="106"/>
      <c r="PX638" s="106"/>
      <c r="PY638" s="106"/>
      <c r="PZ638" s="106"/>
      <c r="QA638" s="106"/>
      <c r="QB638" s="106"/>
      <c r="QC638" s="106"/>
      <c r="QD638" s="106"/>
      <c r="QE638" s="106"/>
      <c r="QF638" s="106"/>
      <c r="QG638" s="106"/>
      <c r="QH638" s="106"/>
      <c r="QI638" s="106"/>
      <c r="QJ638" s="106"/>
      <c r="QK638" s="106"/>
      <c r="QL638" s="106"/>
      <c r="QM638" s="106"/>
      <c r="QN638" s="106"/>
      <c r="QO638" s="106"/>
      <c r="QP638" s="106"/>
      <c r="QQ638" s="106"/>
      <c r="QR638" s="106"/>
      <c r="QS638" s="106"/>
      <c r="QT638" s="106"/>
      <c r="QU638" s="106"/>
      <c r="QV638" s="106"/>
      <c r="QW638" s="106"/>
      <c r="QX638" s="106"/>
      <c r="QY638" s="106"/>
      <c r="QZ638" s="106"/>
      <c r="RA638" s="106"/>
      <c r="RB638" s="106"/>
      <c r="RC638" s="106"/>
      <c r="RD638" s="106"/>
      <c r="RE638" s="106"/>
      <c r="RF638" s="106"/>
      <c r="RG638" s="106"/>
      <c r="RH638" s="106"/>
      <c r="RI638" s="106"/>
      <c r="RJ638" s="106"/>
      <c r="RK638" s="106"/>
      <c r="RL638" s="106"/>
      <c r="RM638" s="106"/>
      <c r="RN638" s="106"/>
      <c r="RO638" s="106"/>
      <c r="RP638" s="106"/>
      <c r="RQ638" s="106"/>
      <c r="RR638" s="106"/>
    </row>
    <row r="639" spans="1:486" x14ac:dyDescent="0.3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14"/>
      <c r="Q639" s="114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06"/>
      <c r="EZ639" s="106"/>
      <c r="FA639" s="106"/>
      <c r="FB639" s="106"/>
      <c r="FC639" s="106"/>
      <c r="FD639" s="106"/>
      <c r="FE639" s="106"/>
      <c r="FF639" s="106"/>
      <c r="FG639" s="106"/>
      <c r="FH639" s="106"/>
      <c r="FI639" s="106"/>
      <c r="FJ639" s="106"/>
      <c r="FK639" s="106"/>
      <c r="FL639" s="106"/>
      <c r="FM639" s="106"/>
      <c r="FN639" s="106"/>
      <c r="FO639" s="106"/>
      <c r="FP639" s="106"/>
      <c r="FQ639" s="106"/>
      <c r="FR639" s="106"/>
      <c r="FS639" s="106"/>
      <c r="FT639" s="106"/>
      <c r="FU639" s="106"/>
      <c r="FV639" s="106"/>
      <c r="FW639" s="106"/>
      <c r="FX639" s="106"/>
      <c r="FY639" s="106"/>
      <c r="FZ639" s="106"/>
      <c r="GA639" s="106"/>
      <c r="GB639" s="106"/>
      <c r="GC639" s="106"/>
      <c r="GD639" s="106"/>
      <c r="GE639" s="106"/>
      <c r="GF639" s="106"/>
      <c r="GG639" s="106"/>
      <c r="GH639" s="106"/>
      <c r="GI639" s="106"/>
      <c r="GJ639" s="106"/>
      <c r="GK639" s="106"/>
      <c r="GL639" s="106"/>
      <c r="GM639" s="106"/>
      <c r="GN639" s="106"/>
      <c r="GO639" s="106"/>
      <c r="GP639" s="106"/>
      <c r="GQ639" s="106"/>
      <c r="GR639" s="106"/>
      <c r="GS639" s="106"/>
      <c r="GT639" s="106"/>
      <c r="GU639" s="106"/>
      <c r="GV639" s="106"/>
      <c r="GW639" s="106"/>
      <c r="GX639" s="106"/>
      <c r="GY639" s="106"/>
      <c r="GZ639" s="106"/>
      <c r="HA639" s="106"/>
      <c r="HB639" s="106"/>
      <c r="HC639" s="106"/>
      <c r="HD639" s="106"/>
      <c r="HE639" s="106"/>
      <c r="HF639" s="106"/>
      <c r="HG639" s="106"/>
      <c r="HH639" s="106"/>
      <c r="HI639" s="106"/>
      <c r="HJ639" s="106"/>
      <c r="HK639" s="106"/>
      <c r="HL639" s="106"/>
      <c r="HM639" s="106"/>
      <c r="HN639" s="106"/>
      <c r="HO639" s="106"/>
      <c r="HP639" s="106"/>
      <c r="HQ639" s="106"/>
      <c r="HR639" s="106"/>
      <c r="HS639" s="106"/>
      <c r="HT639" s="106"/>
      <c r="HU639" s="106"/>
      <c r="HV639" s="106"/>
      <c r="HW639" s="106"/>
      <c r="HX639" s="106"/>
      <c r="HY639" s="106"/>
      <c r="HZ639" s="106"/>
      <c r="IA639" s="106"/>
      <c r="IB639" s="106"/>
      <c r="IC639" s="106"/>
      <c r="ID639" s="106"/>
      <c r="IE639" s="106"/>
      <c r="IF639" s="106"/>
      <c r="IG639" s="106"/>
      <c r="IH639" s="106"/>
      <c r="II639" s="106"/>
      <c r="IJ639" s="106"/>
      <c r="IK639" s="106"/>
      <c r="IL639" s="106"/>
      <c r="IM639" s="106"/>
      <c r="IN639" s="106"/>
      <c r="IO639" s="106"/>
      <c r="IP639" s="106"/>
      <c r="IQ639" s="106"/>
      <c r="IR639" s="106"/>
      <c r="IS639" s="106"/>
      <c r="IT639" s="106"/>
      <c r="IU639" s="106"/>
      <c r="IV639" s="106"/>
      <c r="IW639" s="106"/>
      <c r="IX639" s="106"/>
      <c r="IY639" s="106"/>
      <c r="IZ639" s="106"/>
      <c r="JA639" s="106"/>
      <c r="JB639" s="106"/>
      <c r="JC639" s="106"/>
      <c r="JD639" s="106"/>
      <c r="JE639" s="106"/>
      <c r="JF639" s="106"/>
      <c r="JG639" s="106"/>
      <c r="JH639" s="106"/>
      <c r="JI639" s="106"/>
      <c r="JJ639" s="106"/>
      <c r="JK639" s="106"/>
      <c r="JL639" s="106"/>
      <c r="JM639" s="106"/>
      <c r="JN639" s="106"/>
      <c r="JO639" s="106"/>
      <c r="JP639" s="106"/>
      <c r="JQ639" s="106"/>
      <c r="JR639" s="106"/>
      <c r="JS639" s="106"/>
      <c r="JT639" s="106"/>
      <c r="JU639" s="106"/>
      <c r="JV639" s="106"/>
      <c r="JW639" s="106"/>
      <c r="JX639" s="106"/>
      <c r="JY639" s="106"/>
      <c r="JZ639" s="106"/>
      <c r="KA639" s="106"/>
      <c r="KB639" s="106"/>
      <c r="KC639" s="106"/>
      <c r="KD639" s="106"/>
      <c r="KE639" s="106"/>
      <c r="KF639" s="106"/>
      <c r="KG639" s="106"/>
      <c r="KH639" s="106"/>
      <c r="KI639" s="106"/>
      <c r="KJ639" s="106"/>
      <c r="KK639" s="106"/>
      <c r="KL639" s="106"/>
      <c r="KM639" s="106"/>
      <c r="KN639" s="106"/>
      <c r="KO639" s="106"/>
      <c r="KP639" s="106"/>
      <c r="KQ639" s="106"/>
      <c r="KR639" s="106"/>
      <c r="KS639" s="106"/>
      <c r="KT639" s="106"/>
      <c r="KU639" s="106"/>
      <c r="KV639" s="106"/>
      <c r="KW639" s="106"/>
      <c r="KX639" s="106"/>
      <c r="KY639" s="106"/>
      <c r="KZ639" s="106"/>
      <c r="LA639" s="106"/>
      <c r="LB639" s="106"/>
      <c r="LC639" s="106"/>
      <c r="LD639" s="106"/>
      <c r="LE639" s="106"/>
      <c r="LF639" s="106"/>
      <c r="LG639" s="106"/>
      <c r="LH639" s="106"/>
      <c r="LI639" s="106"/>
      <c r="LJ639" s="106"/>
      <c r="LK639" s="106"/>
      <c r="LL639" s="106"/>
      <c r="LM639" s="106"/>
      <c r="LN639" s="106"/>
      <c r="LO639" s="106"/>
      <c r="LP639" s="106"/>
      <c r="LQ639" s="106"/>
      <c r="LR639" s="106"/>
      <c r="LS639" s="106"/>
      <c r="LT639" s="106"/>
      <c r="LU639" s="106"/>
      <c r="LV639" s="106"/>
      <c r="LW639" s="106"/>
      <c r="LX639" s="106"/>
      <c r="LY639" s="106"/>
      <c r="LZ639" s="106"/>
      <c r="MA639" s="106"/>
      <c r="MB639" s="106"/>
      <c r="MC639" s="106"/>
      <c r="MD639" s="106"/>
      <c r="ME639" s="106"/>
      <c r="MF639" s="106"/>
      <c r="MG639" s="106"/>
      <c r="MH639" s="106"/>
      <c r="MI639" s="106"/>
      <c r="MJ639" s="106"/>
      <c r="MK639" s="106"/>
      <c r="ML639" s="106"/>
      <c r="MM639" s="106"/>
      <c r="MN639" s="106"/>
      <c r="MO639" s="106"/>
      <c r="MP639" s="106"/>
      <c r="MQ639" s="106"/>
      <c r="MR639" s="106"/>
      <c r="MS639" s="106"/>
      <c r="MT639" s="106"/>
      <c r="MU639" s="106"/>
      <c r="MV639" s="106"/>
      <c r="MW639" s="106"/>
      <c r="MX639" s="106"/>
      <c r="MY639" s="106"/>
      <c r="MZ639" s="106"/>
      <c r="NA639" s="106"/>
      <c r="NB639" s="106"/>
      <c r="NC639" s="106"/>
      <c r="ND639" s="106"/>
      <c r="NE639" s="106"/>
      <c r="NF639" s="106"/>
      <c r="NG639" s="106"/>
      <c r="NH639" s="106"/>
      <c r="NI639" s="106"/>
      <c r="NJ639" s="106"/>
      <c r="NK639" s="106"/>
      <c r="NL639" s="106"/>
      <c r="NM639" s="106"/>
      <c r="NN639" s="106"/>
      <c r="NO639" s="106"/>
      <c r="NP639" s="106"/>
      <c r="NQ639" s="106"/>
      <c r="NR639" s="106"/>
      <c r="NS639" s="106"/>
      <c r="NT639" s="106"/>
      <c r="NU639" s="106"/>
      <c r="NV639" s="106"/>
      <c r="NW639" s="106"/>
      <c r="NX639" s="106"/>
      <c r="NY639" s="106"/>
      <c r="NZ639" s="106"/>
      <c r="OA639" s="106"/>
      <c r="OB639" s="106"/>
      <c r="OC639" s="106"/>
      <c r="OD639" s="106"/>
      <c r="OE639" s="106"/>
      <c r="OF639" s="106"/>
      <c r="OG639" s="106"/>
      <c r="OH639" s="106"/>
      <c r="OI639" s="106"/>
      <c r="OJ639" s="106"/>
      <c r="OK639" s="106"/>
      <c r="OL639" s="106"/>
      <c r="OM639" s="106"/>
      <c r="ON639" s="106"/>
      <c r="OO639" s="106"/>
      <c r="OP639" s="106"/>
      <c r="OQ639" s="106"/>
      <c r="OR639" s="106"/>
      <c r="OS639" s="106"/>
      <c r="OT639" s="106"/>
      <c r="OU639" s="106"/>
      <c r="OV639" s="106"/>
      <c r="OW639" s="106"/>
      <c r="OX639" s="106"/>
      <c r="OY639" s="106"/>
      <c r="OZ639" s="106"/>
      <c r="PA639" s="106"/>
      <c r="PB639" s="106"/>
      <c r="PC639" s="106"/>
      <c r="PD639" s="106"/>
      <c r="PE639" s="106"/>
      <c r="PF639" s="106"/>
      <c r="PG639" s="106"/>
      <c r="PH639" s="106"/>
      <c r="PI639" s="106"/>
      <c r="PJ639" s="106"/>
      <c r="PK639" s="106"/>
      <c r="PL639" s="106"/>
      <c r="PM639" s="106"/>
      <c r="PN639" s="106"/>
      <c r="PO639" s="106"/>
      <c r="PP639" s="106"/>
      <c r="PQ639" s="106"/>
      <c r="PR639" s="106"/>
      <c r="PS639" s="106"/>
      <c r="PT639" s="106"/>
      <c r="PU639" s="106"/>
      <c r="PV639" s="106"/>
      <c r="PW639" s="106"/>
      <c r="PX639" s="106"/>
      <c r="PY639" s="106"/>
      <c r="PZ639" s="106"/>
      <c r="QA639" s="106"/>
      <c r="QB639" s="106"/>
      <c r="QC639" s="106"/>
      <c r="QD639" s="106"/>
      <c r="QE639" s="106"/>
      <c r="QF639" s="106"/>
      <c r="QG639" s="106"/>
      <c r="QH639" s="106"/>
      <c r="QI639" s="106"/>
      <c r="QJ639" s="106"/>
      <c r="QK639" s="106"/>
      <c r="QL639" s="106"/>
      <c r="QM639" s="106"/>
      <c r="QN639" s="106"/>
      <c r="QO639" s="106"/>
      <c r="QP639" s="106"/>
      <c r="QQ639" s="106"/>
      <c r="QR639" s="106"/>
      <c r="QS639" s="106"/>
      <c r="QT639" s="106"/>
      <c r="QU639" s="106"/>
      <c r="QV639" s="106"/>
      <c r="QW639" s="106"/>
      <c r="QX639" s="106"/>
      <c r="QY639" s="106"/>
      <c r="QZ639" s="106"/>
      <c r="RA639" s="106"/>
      <c r="RB639" s="106"/>
      <c r="RC639" s="106"/>
      <c r="RD639" s="106"/>
      <c r="RE639" s="106"/>
      <c r="RF639" s="106"/>
      <c r="RG639" s="106"/>
      <c r="RH639" s="106"/>
      <c r="RI639" s="106"/>
      <c r="RJ639" s="106"/>
      <c r="RK639" s="106"/>
      <c r="RL639" s="106"/>
      <c r="RM639" s="106"/>
      <c r="RN639" s="106"/>
      <c r="RO639" s="106"/>
      <c r="RP639" s="106"/>
      <c r="RQ639" s="106"/>
      <c r="RR639" s="106"/>
    </row>
    <row r="640" spans="1:486" x14ac:dyDescent="0.3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14"/>
      <c r="Q640" s="114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06"/>
      <c r="EZ640" s="106"/>
      <c r="FA640" s="106"/>
      <c r="FB640" s="106"/>
      <c r="FC640" s="106"/>
      <c r="FD640" s="106"/>
      <c r="FE640" s="106"/>
      <c r="FF640" s="106"/>
      <c r="FG640" s="106"/>
      <c r="FH640" s="106"/>
      <c r="FI640" s="106"/>
      <c r="FJ640" s="106"/>
      <c r="FK640" s="106"/>
      <c r="FL640" s="106"/>
      <c r="FM640" s="106"/>
      <c r="FN640" s="106"/>
      <c r="FO640" s="106"/>
      <c r="FP640" s="106"/>
      <c r="FQ640" s="106"/>
      <c r="FR640" s="106"/>
      <c r="FS640" s="106"/>
      <c r="FT640" s="106"/>
      <c r="FU640" s="106"/>
      <c r="FV640" s="106"/>
      <c r="FW640" s="106"/>
      <c r="FX640" s="106"/>
      <c r="FY640" s="106"/>
      <c r="FZ640" s="106"/>
      <c r="GA640" s="106"/>
      <c r="GB640" s="106"/>
      <c r="GC640" s="106"/>
      <c r="GD640" s="106"/>
      <c r="GE640" s="106"/>
      <c r="GF640" s="106"/>
      <c r="GG640" s="106"/>
      <c r="GH640" s="106"/>
      <c r="GI640" s="106"/>
      <c r="GJ640" s="106"/>
      <c r="GK640" s="106"/>
      <c r="GL640" s="106"/>
      <c r="GM640" s="106"/>
      <c r="GN640" s="106"/>
      <c r="GO640" s="106"/>
      <c r="GP640" s="106"/>
      <c r="GQ640" s="106"/>
      <c r="GR640" s="106"/>
      <c r="GS640" s="106"/>
      <c r="GT640" s="106"/>
      <c r="GU640" s="106"/>
      <c r="GV640" s="106"/>
      <c r="GW640" s="106"/>
      <c r="GX640" s="106"/>
      <c r="GY640" s="106"/>
      <c r="GZ640" s="106"/>
      <c r="HA640" s="106"/>
      <c r="HB640" s="106"/>
      <c r="HC640" s="106"/>
      <c r="HD640" s="106"/>
      <c r="HE640" s="106"/>
      <c r="HF640" s="106"/>
      <c r="HG640" s="106"/>
      <c r="HH640" s="106"/>
      <c r="HI640" s="106"/>
      <c r="HJ640" s="106"/>
      <c r="HK640" s="106"/>
      <c r="HL640" s="106"/>
      <c r="HM640" s="106"/>
      <c r="HN640" s="106"/>
      <c r="HO640" s="106"/>
      <c r="HP640" s="106"/>
      <c r="HQ640" s="106"/>
      <c r="HR640" s="106"/>
      <c r="HS640" s="106"/>
      <c r="HT640" s="106"/>
      <c r="HU640" s="106"/>
      <c r="HV640" s="106"/>
      <c r="HW640" s="106"/>
      <c r="HX640" s="106"/>
      <c r="HY640" s="106"/>
      <c r="HZ640" s="106"/>
      <c r="IA640" s="106"/>
      <c r="IB640" s="106"/>
      <c r="IC640" s="106"/>
      <c r="ID640" s="106"/>
      <c r="IE640" s="106"/>
      <c r="IF640" s="106"/>
      <c r="IG640" s="106"/>
      <c r="IH640" s="106"/>
      <c r="II640" s="106"/>
      <c r="IJ640" s="106"/>
      <c r="IK640" s="106"/>
      <c r="IL640" s="106"/>
      <c r="IM640" s="106"/>
      <c r="IN640" s="106"/>
      <c r="IO640" s="106"/>
      <c r="IP640" s="106"/>
      <c r="IQ640" s="106"/>
      <c r="IR640" s="106"/>
      <c r="IS640" s="106"/>
      <c r="IT640" s="106"/>
      <c r="IU640" s="106"/>
      <c r="IV640" s="106"/>
      <c r="IW640" s="106"/>
      <c r="IX640" s="106"/>
      <c r="IY640" s="106"/>
      <c r="IZ640" s="106"/>
      <c r="JA640" s="106"/>
      <c r="JB640" s="106"/>
      <c r="JC640" s="106"/>
      <c r="JD640" s="106"/>
      <c r="JE640" s="106"/>
      <c r="JF640" s="106"/>
      <c r="JG640" s="106"/>
      <c r="JH640" s="106"/>
      <c r="JI640" s="106"/>
      <c r="JJ640" s="106"/>
      <c r="JK640" s="106"/>
      <c r="JL640" s="106"/>
      <c r="JM640" s="106"/>
      <c r="JN640" s="106"/>
      <c r="JO640" s="106"/>
      <c r="JP640" s="106"/>
      <c r="JQ640" s="106"/>
      <c r="JR640" s="106"/>
      <c r="JS640" s="106"/>
      <c r="JT640" s="106"/>
      <c r="JU640" s="106"/>
      <c r="JV640" s="106"/>
      <c r="JW640" s="106"/>
      <c r="JX640" s="106"/>
      <c r="JY640" s="106"/>
      <c r="JZ640" s="106"/>
      <c r="KA640" s="106"/>
      <c r="KB640" s="106"/>
      <c r="KC640" s="106"/>
      <c r="KD640" s="106"/>
      <c r="KE640" s="106"/>
      <c r="KF640" s="106"/>
      <c r="KG640" s="106"/>
      <c r="KH640" s="106"/>
      <c r="KI640" s="106"/>
      <c r="KJ640" s="106"/>
      <c r="KK640" s="106"/>
      <c r="KL640" s="106"/>
      <c r="KM640" s="106"/>
      <c r="KN640" s="106"/>
      <c r="KO640" s="106"/>
      <c r="KP640" s="106"/>
      <c r="KQ640" s="106"/>
      <c r="KR640" s="106"/>
      <c r="KS640" s="106"/>
      <c r="KT640" s="106"/>
      <c r="KU640" s="106"/>
      <c r="KV640" s="106"/>
      <c r="KW640" s="106"/>
      <c r="KX640" s="106"/>
      <c r="KY640" s="106"/>
      <c r="KZ640" s="106"/>
      <c r="LA640" s="106"/>
      <c r="LB640" s="106"/>
      <c r="LC640" s="106"/>
      <c r="LD640" s="106"/>
      <c r="LE640" s="106"/>
      <c r="LF640" s="106"/>
      <c r="LG640" s="106"/>
      <c r="LH640" s="106"/>
      <c r="LI640" s="106"/>
      <c r="LJ640" s="106"/>
      <c r="LK640" s="106"/>
      <c r="LL640" s="106"/>
      <c r="LM640" s="106"/>
      <c r="LN640" s="106"/>
      <c r="LO640" s="106"/>
      <c r="LP640" s="106"/>
      <c r="LQ640" s="106"/>
      <c r="LR640" s="106"/>
      <c r="LS640" s="106"/>
      <c r="LT640" s="106"/>
      <c r="LU640" s="106"/>
      <c r="LV640" s="106"/>
      <c r="LW640" s="106"/>
      <c r="LX640" s="106"/>
      <c r="LY640" s="106"/>
      <c r="LZ640" s="106"/>
      <c r="MA640" s="106"/>
      <c r="MB640" s="106"/>
      <c r="MC640" s="106"/>
      <c r="MD640" s="106"/>
      <c r="ME640" s="106"/>
      <c r="MF640" s="106"/>
      <c r="MG640" s="106"/>
      <c r="MH640" s="106"/>
      <c r="MI640" s="106"/>
      <c r="MJ640" s="106"/>
      <c r="MK640" s="106"/>
      <c r="ML640" s="106"/>
      <c r="MM640" s="106"/>
      <c r="MN640" s="106"/>
      <c r="MO640" s="106"/>
      <c r="MP640" s="106"/>
      <c r="MQ640" s="106"/>
      <c r="MR640" s="106"/>
      <c r="MS640" s="106"/>
      <c r="MT640" s="106"/>
      <c r="MU640" s="106"/>
      <c r="MV640" s="106"/>
      <c r="MW640" s="106"/>
      <c r="MX640" s="106"/>
      <c r="MY640" s="106"/>
      <c r="MZ640" s="106"/>
      <c r="NA640" s="106"/>
      <c r="NB640" s="106"/>
      <c r="NC640" s="106"/>
      <c r="ND640" s="106"/>
      <c r="NE640" s="106"/>
      <c r="NF640" s="106"/>
      <c r="NG640" s="106"/>
      <c r="NH640" s="106"/>
      <c r="NI640" s="106"/>
      <c r="NJ640" s="106"/>
      <c r="NK640" s="106"/>
      <c r="NL640" s="106"/>
      <c r="NM640" s="106"/>
      <c r="NN640" s="106"/>
      <c r="NO640" s="106"/>
      <c r="NP640" s="106"/>
      <c r="NQ640" s="106"/>
      <c r="NR640" s="106"/>
      <c r="NS640" s="106"/>
      <c r="NT640" s="106"/>
      <c r="NU640" s="106"/>
      <c r="NV640" s="106"/>
      <c r="NW640" s="106"/>
      <c r="NX640" s="106"/>
      <c r="NY640" s="106"/>
      <c r="NZ640" s="106"/>
      <c r="OA640" s="106"/>
      <c r="OB640" s="106"/>
      <c r="OC640" s="106"/>
      <c r="OD640" s="106"/>
      <c r="OE640" s="106"/>
      <c r="OF640" s="106"/>
      <c r="OG640" s="106"/>
      <c r="OH640" s="106"/>
      <c r="OI640" s="106"/>
      <c r="OJ640" s="106"/>
      <c r="OK640" s="106"/>
      <c r="OL640" s="106"/>
      <c r="OM640" s="106"/>
      <c r="ON640" s="106"/>
      <c r="OO640" s="106"/>
      <c r="OP640" s="106"/>
      <c r="OQ640" s="106"/>
      <c r="OR640" s="106"/>
      <c r="OS640" s="106"/>
      <c r="OT640" s="106"/>
      <c r="OU640" s="106"/>
      <c r="OV640" s="106"/>
      <c r="OW640" s="106"/>
      <c r="OX640" s="106"/>
      <c r="OY640" s="106"/>
      <c r="OZ640" s="106"/>
      <c r="PA640" s="106"/>
      <c r="PB640" s="106"/>
      <c r="PC640" s="106"/>
      <c r="PD640" s="106"/>
      <c r="PE640" s="106"/>
      <c r="PF640" s="106"/>
      <c r="PG640" s="106"/>
      <c r="PH640" s="106"/>
      <c r="PI640" s="106"/>
      <c r="PJ640" s="106"/>
      <c r="PK640" s="106"/>
      <c r="PL640" s="106"/>
      <c r="PM640" s="106"/>
      <c r="PN640" s="106"/>
      <c r="PO640" s="106"/>
      <c r="PP640" s="106"/>
      <c r="PQ640" s="106"/>
      <c r="PR640" s="106"/>
      <c r="PS640" s="106"/>
      <c r="PT640" s="106"/>
      <c r="PU640" s="106"/>
      <c r="PV640" s="106"/>
      <c r="PW640" s="106"/>
      <c r="PX640" s="106"/>
      <c r="PY640" s="106"/>
      <c r="PZ640" s="106"/>
      <c r="QA640" s="106"/>
      <c r="QB640" s="106"/>
      <c r="QC640" s="106"/>
      <c r="QD640" s="106"/>
      <c r="QE640" s="106"/>
      <c r="QF640" s="106"/>
      <c r="QG640" s="106"/>
      <c r="QH640" s="106"/>
      <c r="QI640" s="106"/>
      <c r="QJ640" s="106"/>
      <c r="QK640" s="106"/>
      <c r="QL640" s="106"/>
      <c r="QM640" s="106"/>
      <c r="QN640" s="106"/>
      <c r="QO640" s="106"/>
      <c r="QP640" s="106"/>
      <c r="QQ640" s="106"/>
      <c r="QR640" s="106"/>
      <c r="QS640" s="106"/>
      <c r="QT640" s="106"/>
      <c r="QU640" s="106"/>
      <c r="QV640" s="106"/>
      <c r="QW640" s="106"/>
      <c r="QX640" s="106"/>
      <c r="QY640" s="106"/>
      <c r="QZ640" s="106"/>
      <c r="RA640" s="106"/>
      <c r="RB640" s="106"/>
      <c r="RC640" s="106"/>
      <c r="RD640" s="106"/>
      <c r="RE640" s="106"/>
      <c r="RF640" s="106"/>
      <c r="RG640" s="106"/>
      <c r="RH640" s="106"/>
      <c r="RI640" s="106"/>
      <c r="RJ640" s="106"/>
      <c r="RK640" s="106"/>
      <c r="RL640" s="106"/>
      <c r="RM640" s="106"/>
      <c r="RN640" s="106"/>
      <c r="RO640" s="106"/>
      <c r="RP640" s="106"/>
      <c r="RQ640" s="106"/>
      <c r="RR640" s="106"/>
    </row>
    <row r="641" spans="1:486" x14ac:dyDescent="0.3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14"/>
      <c r="Q641" s="114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06"/>
      <c r="EZ641" s="106"/>
      <c r="FA641" s="106"/>
      <c r="FB641" s="106"/>
      <c r="FC641" s="106"/>
      <c r="FD641" s="106"/>
      <c r="FE641" s="106"/>
      <c r="FF641" s="106"/>
      <c r="FG641" s="106"/>
      <c r="FH641" s="106"/>
      <c r="FI641" s="106"/>
      <c r="FJ641" s="106"/>
      <c r="FK641" s="106"/>
      <c r="FL641" s="106"/>
      <c r="FM641" s="106"/>
      <c r="FN641" s="106"/>
      <c r="FO641" s="106"/>
      <c r="FP641" s="106"/>
      <c r="FQ641" s="106"/>
      <c r="FR641" s="106"/>
      <c r="FS641" s="106"/>
      <c r="FT641" s="106"/>
      <c r="FU641" s="106"/>
      <c r="FV641" s="106"/>
      <c r="FW641" s="106"/>
      <c r="FX641" s="106"/>
      <c r="FY641" s="106"/>
      <c r="FZ641" s="106"/>
      <c r="GA641" s="106"/>
      <c r="GB641" s="106"/>
      <c r="GC641" s="106"/>
      <c r="GD641" s="106"/>
      <c r="GE641" s="106"/>
      <c r="GF641" s="106"/>
      <c r="GG641" s="106"/>
      <c r="GH641" s="106"/>
      <c r="GI641" s="106"/>
      <c r="GJ641" s="106"/>
      <c r="GK641" s="106"/>
      <c r="GL641" s="106"/>
      <c r="GM641" s="106"/>
      <c r="GN641" s="106"/>
      <c r="GO641" s="106"/>
      <c r="GP641" s="106"/>
      <c r="GQ641" s="106"/>
      <c r="GR641" s="106"/>
      <c r="GS641" s="106"/>
      <c r="GT641" s="106"/>
      <c r="GU641" s="106"/>
      <c r="GV641" s="106"/>
      <c r="GW641" s="106"/>
      <c r="GX641" s="106"/>
      <c r="GY641" s="106"/>
      <c r="GZ641" s="106"/>
      <c r="HA641" s="106"/>
      <c r="HB641" s="106"/>
      <c r="HC641" s="106"/>
      <c r="HD641" s="106"/>
      <c r="HE641" s="106"/>
      <c r="HF641" s="106"/>
      <c r="HG641" s="106"/>
      <c r="HH641" s="106"/>
      <c r="HI641" s="106"/>
      <c r="HJ641" s="106"/>
      <c r="HK641" s="106"/>
      <c r="HL641" s="106"/>
      <c r="HM641" s="106"/>
      <c r="HN641" s="106"/>
      <c r="HO641" s="106"/>
      <c r="HP641" s="106"/>
      <c r="HQ641" s="106"/>
      <c r="HR641" s="106"/>
      <c r="HS641" s="106"/>
      <c r="HT641" s="106"/>
      <c r="HU641" s="106"/>
      <c r="HV641" s="106"/>
      <c r="HW641" s="106"/>
      <c r="HX641" s="106"/>
      <c r="HY641" s="106"/>
      <c r="HZ641" s="106"/>
      <c r="IA641" s="106"/>
      <c r="IB641" s="106"/>
      <c r="IC641" s="106"/>
      <c r="ID641" s="106"/>
      <c r="IE641" s="106"/>
      <c r="IF641" s="106"/>
      <c r="IG641" s="106"/>
      <c r="IH641" s="106"/>
      <c r="II641" s="106"/>
      <c r="IJ641" s="106"/>
      <c r="IK641" s="106"/>
      <c r="IL641" s="106"/>
      <c r="IM641" s="106"/>
      <c r="IN641" s="106"/>
      <c r="IO641" s="106"/>
      <c r="IP641" s="106"/>
      <c r="IQ641" s="106"/>
      <c r="IR641" s="106"/>
      <c r="IS641" s="106"/>
      <c r="IT641" s="106"/>
      <c r="IU641" s="106"/>
      <c r="IV641" s="106"/>
      <c r="IW641" s="106"/>
      <c r="IX641" s="106"/>
      <c r="IY641" s="106"/>
      <c r="IZ641" s="106"/>
      <c r="JA641" s="106"/>
      <c r="JB641" s="106"/>
      <c r="JC641" s="106"/>
      <c r="JD641" s="106"/>
      <c r="JE641" s="106"/>
      <c r="JF641" s="106"/>
      <c r="JG641" s="106"/>
      <c r="JH641" s="106"/>
      <c r="JI641" s="106"/>
      <c r="JJ641" s="106"/>
      <c r="JK641" s="106"/>
      <c r="JL641" s="106"/>
      <c r="JM641" s="106"/>
      <c r="JN641" s="106"/>
      <c r="JO641" s="106"/>
      <c r="JP641" s="106"/>
      <c r="JQ641" s="106"/>
      <c r="JR641" s="106"/>
      <c r="JS641" s="106"/>
      <c r="JT641" s="106"/>
      <c r="JU641" s="106"/>
      <c r="JV641" s="106"/>
      <c r="JW641" s="106"/>
      <c r="JX641" s="106"/>
      <c r="JY641" s="106"/>
      <c r="JZ641" s="106"/>
      <c r="KA641" s="106"/>
      <c r="KB641" s="106"/>
      <c r="KC641" s="106"/>
      <c r="KD641" s="106"/>
      <c r="KE641" s="106"/>
      <c r="KF641" s="106"/>
      <c r="KG641" s="106"/>
      <c r="KH641" s="106"/>
      <c r="KI641" s="106"/>
      <c r="KJ641" s="106"/>
      <c r="KK641" s="106"/>
      <c r="KL641" s="106"/>
      <c r="KM641" s="106"/>
      <c r="KN641" s="106"/>
      <c r="KO641" s="106"/>
      <c r="KP641" s="106"/>
      <c r="KQ641" s="106"/>
      <c r="KR641" s="106"/>
      <c r="KS641" s="106"/>
      <c r="KT641" s="106"/>
      <c r="KU641" s="106"/>
      <c r="KV641" s="106"/>
      <c r="KW641" s="106"/>
      <c r="KX641" s="106"/>
      <c r="KY641" s="106"/>
      <c r="KZ641" s="106"/>
      <c r="LA641" s="106"/>
      <c r="LB641" s="106"/>
      <c r="LC641" s="106"/>
      <c r="LD641" s="106"/>
      <c r="LE641" s="106"/>
      <c r="LF641" s="106"/>
      <c r="LG641" s="106"/>
      <c r="LH641" s="106"/>
      <c r="LI641" s="106"/>
      <c r="LJ641" s="106"/>
      <c r="LK641" s="106"/>
      <c r="LL641" s="106"/>
      <c r="LM641" s="106"/>
      <c r="LN641" s="106"/>
      <c r="LO641" s="106"/>
      <c r="LP641" s="106"/>
      <c r="LQ641" s="106"/>
      <c r="LR641" s="106"/>
      <c r="LS641" s="106"/>
      <c r="LT641" s="106"/>
      <c r="LU641" s="106"/>
      <c r="LV641" s="106"/>
      <c r="LW641" s="106"/>
      <c r="LX641" s="106"/>
      <c r="LY641" s="106"/>
      <c r="LZ641" s="106"/>
      <c r="MA641" s="106"/>
      <c r="MB641" s="106"/>
      <c r="MC641" s="106"/>
      <c r="MD641" s="106"/>
      <c r="ME641" s="106"/>
      <c r="MF641" s="106"/>
      <c r="MG641" s="106"/>
      <c r="MH641" s="106"/>
      <c r="MI641" s="106"/>
      <c r="MJ641" s="106"/>
      <c r="MK641" s="106"/>
      <c r="ML641" s="106"/>
      <c r="MM641" s="106"/>
      <c r="MN641" s="106"/>
      <c r="MO641" s="106"/>
      <c r="MP641" s="106"/>
      <c r="MQ641" s="106"/>
      <c r="MR641" s="106"/>
      <c r="MS641" s="106"/>
      <c r="MT641" s="106"/>
      <c r="MU641" s="106"/>
      <c r="MV641" s="106"/>
      <c r="MW641" s="106"/>
      <c r="MX641" s="106"/>
      <c r="MY641" s="106"/>
      <c r="MZ641" s="106"/>
      <c r="NA641" s="106"/>
      <c r="NB641" s="106"/>
      <c r="NC641" s="106"/>
      <c r="ND641" s="106"/>
      <c r="NE641" s="106"/>
      <c r="NF641" s="106"/>
      <c r="NG641" s="106"/>
      <c r="NH641" s="106"/>
      <c r="NI641" s="106"/>
      <c r="NJ641" s="106"/>
      <c r="NK641" s="106"/>
      <c r="NL641" s="106"/>
      <c r="NM641" s="106"/>
      <c r="NN641" s="106"/>
      <c r="NO641" s="106"/>
      <c r="NP641" s="106"/>
      <c r="NQ641" s="106"/>
      <c r="NR641" s="106"/>
      <c r="NS641" s="106"/>
      <c r="NT641" s="106"/>
      <c r="NU641" s="106"/>
      <c r="NV641" s="106"/>
      <c r="NW641" s="106"/>
      <c r="NX641" s="106"/>
      <c r="NY641" s="106"/>
      <c r="NZ641" s="106"/>
      <c r="OA641" s="106"/>
      <c r="OB641" s="106"/>
      <c r="OC641" s="106"/>
      <c r="OD641" s="106"/>
      <c r="OE641" s="106"/>
      <c r="OF641" s="106"/>
      <c r="OG641" s="106"/>
      <c r="OH641" s="106"/>
      <c r="OI641" s="106"/>
      <c r="OJ641" s="106"/>
      <c r="OK641" s="106"/>
      <c r="OL641" s="106"/>
      <c r="OM641" s="106"/>
      <c r="ON641" s="106"/>
      <c r="OO641" s="106"/>
      <c r="OP641" s="106"/>
      <c r="OQ641" s="106"/>
      <c r="OR641" s="106"/>
      <c r="OS641" s="106"/>
      <c r="OT641" s="106"/>
      <c r="OU641" s="106"/>
      <c r="OV641" s="106"/>
      <c r="OW641" s="106"/>
      <c r="OX641" s="106"/>
      <c r="OY641" s="106"/>
      <c r="OZ641" s="106"/>
      <c r="PA641" s="106"/>
      <c r="PB641" s="106"/>
      <c r="PC641" s="106"/>
      <c r="PD641" s="106"/>
      <c r="PE641" s="106"/>
      <c r="PF641" s="106"/>
      <c r="PG641" s="106"/>
      <c r="PH641" s="106"/>
      <c r="PI641" s="106"/>
      <c r="PJ641" s="106"/>
      <c r="PK641" s="106"/>
      <c r="PL641" s="106"/>
      <c r="PM641" s="106"/>
      <c r="PN641" s="106"/>
      <c r="PO641" s="106"/>
      <c r="PP641" s="106"/>
      <c r="PQ641" s="106"/>
      <c r="PR641" s="106"/>
      <c r="PS641" s="106"/>
      <c r="PT641" s="106"/>
      <c r="PU641" s="106"/>
      <c r="PV641" s="106"/>
      <c r="PW641" s="106"/>
      <c r="PX641" s="106"/>
      <c r="PY641" s="106"/>
      <c r="PZ641" s="106"/>
      <c r="QA641" s="106"/>
      <c r="QB641" s="106"/>
      <c r="QC641" s="106"/>
      <c r="QD641" s="106"/>
      <c r="QE641" s="106"/>
      <c r="QF641" s="106"/>
      <c r="QG641" s="106"/>
      <c r="QH641" s="106"/>
      <c r="QI641" s="106"/>
      <c r="QJ641" s="106"/>
      <c r="QK641" s="106"/>
      <c r="QL641" s="106"/>
      <c r="QM641" s="106"/>
      <c r="QN641" s="106"/>
      <c r="QO641" s="106"/>
      <c r="QP641" s="106"/>
      <c r="QQ641" s="106"/>
      <c r="QR641" s="106"/>
      <c r="QS641" s="106"/>
      <c r="QT641" s="106"/>
      <c r="QU641" s="106"/>
      <c r="QV641" s="106"/>
      <c r="QW641" s="106"/>
      <c r="QX641" s="106"/>
      <c r="QY641" s="106"/>
      <c r="QZ641" s="106"/>
      <c r="RA641" s="106"/>
      <c r="RB641" s="106"/>
      <c r="RC641" s="106"/>
      <c r="RD641" s="106"/>
      <c r="RE641" s="106"/>
      <c r="RF641" s="106"/>
      <c r="RG641" s="106"/>
      <c r="RH641" s="106"/>
      <c r="RI641" s="106"/>
      <c r="RJ641" s="106"/>
      <c r="RK641" s="106"/>
      <c r="RL641" s="106"/>
      <c r="RM641" s="106"/>
      <c r="RN641" s="106"/>
      <c r="RO641" s="106"/>
      <c r="RP641" s="106"/>
      <c r="RQ641" s="106"/>
      <c r="RR641" s="106"/>
    </row>
    <row r="642" spans="1:486" x14ac:dyDescent="0.3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14"/>
      <c r="Q642" s="114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06"/>
      <c r="EZ642" s="106"/>
      <c r="FA642" s="106"/>
      <c r="FB642" s="106"/>
      <c r="FC642" s="106"/>
      <c r="FD642" s="106"/>
      <c r="FE642" s="106"/>
      <c r="FF642" s="106"/>
      <c r="FG642" s="106"/>
      <c r="FH642" s="106"/>
      <c r="FI642" s="106"/>
      <c r="FJ642" s="106"/>
      <c r="FK642" s="106"/>
      <c r="FL642" s="106"/>
      <c r="FM642" s="106"/>
      <c r="FN642" s="106"/>
      <c r="FO642" s="106"/>
      <c r="FP642" s="106"/>
      <c r="FQ642" s="106"/>
      <c r="FR642" s="106"/>
      <c r="FS642" s="106"/>
      <c r="FT642" s="106"/>
      <c r="FU642" s="106"/>
      <c r="FV642" s="106"/>
      <c r="FW642" s="106"/>
      <c r="FX642" s="106"/>
      <c r="FY642" s="106"/>
      <c r="FZ642" s="106"/>
      <c r="GA642" s="106"/>
      <c r="GB642" s="106"/>
      <c r="GC642" s="106"/>
      <c r="GD642" s="106"/>
      <c r="GE642" s="106"/>
      <c r="GF642" s="106"/>
      <c r="GG642" s="106"/>
      <c r="GH642" s="106"/>
      <c r="GI642" s="106"/>
      <c r="GJ642" s="106"/>
      <c r="GK642" s="106"/>
      <c r="GL642" s="106"/>
      <c r="GM642" s="106"/>
      <c r="GN642" s="106"/>
      <c r="GO642" s="106"/>
      <c r="GP642" s="106"/>
      <c r="GQ642" s="106"/>
      <c r="GR642" s="106"/>
      <c r="GS642" s="106"/>
      <c r="GT642" s="106"/>
      <c r="GU642" s="106"/>
      <c r="GV642" s="106"/>
      <c r="GW642" s="106"/>
      <c r="GX642" s="106"/>
      <c r="GY642" s="106"/>
      <c r="GZ642" s="106"/>
      <c r="HA642" s="106"/>
      <c r="HB642" s="106"/>
      <c r="HC642" s="106"/>
      <c r="HD642" s="106"/>
      <c r="HE642" s="106"/>
      <c r="HF642" s="106"/>
      <c r="HG642" s="106"/>
      <c r="HH642" s="106"/>
      <c r="HI642" s="106"/>
      <c r="HJ642" s="106"/>
      <c r="HK642" s="106"/>
      <c r="HL642" s="106"/>
      <c r="HM642" s="106"/>
      <c r="HN642" s="106"/>
      <c r="HO642" s="106"/>
      <c r="HP642" s="106"/>
      <c r="HQ642" s="106"/>
      <c r="HR642" s="106"/>
      <c r="HS642" s="106"/>
      <c r="HT642" s="106"/>
      <c r="HU642" s="106"/>
      <c r="HV642" s="106"/>
      <c r="HW642" s="106"/>
      <c r="HX642" s="106"/>
      <c r="HY642" s="106"/>
      <c r="HZ642" s="106"/>
      <c r="IA642" s="106"/>
      <c r="IB642" s="106"/>
      <c r="IC642" s="106"/>
      <c r="ID642" s="106"/>
      <c r="IE642" s="106"/>
      <c r="IF642" s="106"/>
      <c r="IG642" s="106"/>
      <c r="IH642" s="106"/>
      <c r="II642" s="106"/>
      <c r="IJ642" s="106"/>
      <c r="IK642" s="106"/>
      <c r="IL642" s="106"/>
      <c r="IM642" s="106"/>
      <c r="IN642" s="106"/>
      <c r="IO642" s="106"/>
      <c r="IP642" s="106"/>
      <c r="IQ642" s="106"/>
      <c r="IR642" s="106"/>
      <c r="IS642" s="106"/>
      <c r="IT642" s="106"/>
      <c r="IU642" s="106"/>
      <c r="IV642" s="106"/>
      <c r="IW642" s="106"/>
      <c r="IX642" s="106"/>
      <c r="IY642" s="106"/>
      <c r="IZ642" s="106"/>
      <c r="JA642" s="106"/>
      <c r="JB642" s="106"/>
      <c r="JC642" s="106"/>
      <c r="JD642" s="106"/>
      <c r="JE642" s="106"/>
      <c r="JF642" s="106"/>
      <c r="JG642" s="106"/>
      <c r="JH642" s="106"/>
      <c r="JI642" s="106"/>
      <c r="JJ642" s="106"/>
      <c r="JK642" s="106"/>
      <c r="JL642" s="106"/>
      <c r="JM642" s="106"/>
      <c r="JN642" s="106"/>
      <c r="JO642" s="106"/>
      <c r="JP642" s="106"/>
      <c r="JQ642" s="106"/>
      <c r="JR642" s="106"/>
      <c r="JS642" s="106"/>
      <c r="JT642" s="106"/>
      <c r="JU642" s="106"/>
      <c r="JV642" s="106"/>
      <c r="JW642" s="106"/>
      <c r="JX642" s="106"/>
      <c r="JY642" s="106"/>
      <c r="JZ642" s="106"/>
      <c r="KA642" s="106"/>
      <c r="KB642" s="106"/>
      <c r="KC642" s="106"/>
      <c r="KD642" s="106"/>
      <c r="KE642" s="106"/>
      <c r="KF642" s="106"/>
      <c r="KG642" s="106"/>
      <c r="KH642" s="106"/>
      <c r="KI642" s="106"/>
      <c r="KJ642" s="106"/>
      <c r="KK642" s="106"/>
      <c r="KL642" s="106"/>
      <c r="KM642" s="106"/>
      <c r="KN642" s="106"/>
      <c r="KO642" s="106"/>
      <c r="KP642" s="106"/>
      <c r="KQ642" s="106"/>
      <c r="KR642" s="106"/>
      <c r="KS642" s="106"/>
      <c r="KT642" s="106"/>
      <c r="KU642" s="106"/>
      <c r="KV642" s="106"/>
      <c r="KW642" s="106"/>
      <c r="KX642" s="106"/>
      <c r="KY642" s="106"/>
      <c r="KZ642" s="106"/>
      <c r="LA642" s="106"/>
      <c r="LB642" s="106"/>
      <c r="LC642" s="106"/>
      <c r="LD642" s="106"/>
      <c r="LE642" s="106"/>
      <c r="LF642" s="106"/>
      <c r="LG642" s="106"/>
      <c r="LH642" s="106"/>
      <c r="LI642" s="106"/>
      <c r="LJ642" s="106"/>
      <c r="LK642" s="106"/>
      <c r="LL642" s="106"/>
      <c r="LM642" s="106"/>
      <c r="LN642" s="106"/>
      <c r="LO642" s="106"/>
      <c r="LP642" s="106"/>
      <c r="LQ642" s="106"/>
      <c r="LR642" s="106"/>
      <c r="LS642" s="106"/>
      <c r="LT642" s="106"/>
      <c r="LU642" s="106"/>
      <c r="LV642" s="106"/>
      <c r="LW642" s="106"/>
      <c r="LX642" s="106"/>
      <c r="LY642" s="106"/>
      <c r="LZ642" s="106"/>
      <c r="MA642" s="106"/>
      <c r="MB642" s="106"/>
      <c r="MC642" s="106"/>
      <c r="MD642" s="106"/>
      <c r="ME642" s="106"/>
      <c r="MF642" s="106"/>
      <c r="MG642" s="106"/>
      <c r="MH642" s="106"/>
      <c r="MI642" s="106"/>
      <c r="MJ642" s="106"/>
      <c r="MK642" s="106"/>
      <c r="ML642" s="106"/>
      <c r="MM642" s="106"/>
      <c r="MN642" s="106"/>
      <c r="MO642" s="106"/>
      <c r="MP642" s="106"/>
      <c r="MQ642" s="106"/>
      <c r="MR642" s="106"/>
      <c r="MS642" s="106"/>
      <c r="MT642" s="106"/>
      <c r="MU642" s="106"/>
      <c r="MV642" s="106"/>
      <c r="MW642" s="106"/>
      <c r="MX642" s="106"/>
      <c r="MY642" s="106"/>
      <c r="MZ642" s="106"/>
      <c r="NA642" s="106"/>
      <c r="NB642" s="106"/>
      <c r="NC642" s="106"/>
      <c r="ND642" s="106"/>
      <c r="NE642" s="106"/>
      <c r="NF642" s="106"/>
      <c r="NG642" s="106"/>
      <c r="NH642" s="106"/>
      <c r="NI642" s="106"/>
      <c r="NJ642" s="106"/>
      <c r="NK642" s="106"/>
      <c r="NL642" s="106"/>
      <c r="NM642" s="106"/>
      <c r="NN642" s="106"/>
      <c r="NO642" s="106"/>
      <c r="NP642" s="106"/>
      <c r="NQ642" s="106"/>
      <c r="NR642" s="106"/>
      <c r="NS642" s="106"/>
      <c r="NT642" s="106"/>
      <c r="NU642" s="106"/>
      <c r="NV642" s="106"/>
      <c r="NW642" s="106"/>
      <c r="NX642" s="106"/>
      <c r="NY642" s="106"/>
      <c r="NZ642" s="106"/>
      <c r="OA642" s="106"/>
      <c r="OB642" s="106"/>
      <c r="OC642" s="106"/>
      <c r="OD642" s="106"/>
      <c r="OE642" s="106"/>
      <c r="OF642" s="106"/>
      <c r="OG642" s="106"/>
      <c r="OH642" s="106"/>
      <c r="OI642" s="106"/>
      <c r="OJ642" s="106"/>
      <c r="OK642" s="106"/>
      <c r="OL642" s="106"/>
      <c r="OM642" s="106"/>
      <c r="ON642" s="106"/>
      <c r="OO642" s="106"/>
      <c r="OP642" s="106"/>
      <c r="OQ642" s="106"/>
      <c r="OR642" s="106"/>
      <c r="OS642" s="106"/>
      <c r="OT642" s="106"/>
      <c r="OU642" s="106"/>
      <c r="OV642" s="106"/>
      <c r="OW642" s="106"/>
      <c r="OX642" s="106"/>
      <c r="OY642" s="106"/>
      <c r="OZ642" s="106"/>
      <c r="PA642" s="106"/>
      <c r="PB642" s="106"/>
      <c r="PC642" s="106"/>
      <c r="PD642" s="106"/>
      <c r="PE642" s="106"/>
      <c r="PF642" s="106"/>
      <c r="PG642" s="106"/>
      <c r="PH642" s="106"/>
      <c r="PI642" s="106"/>
      <c r="PJ642" s="106"/>
      <c r="PK642" s="106"/>
      <c r="PL642" s="106"/>
      <c r="PM642" s="106"/>
      <c r="PN642" s="106"/>
      <c r="PO642" s="106"/>
      <c r="PP642" s="106"/>
      <c r="PQ642" s="106"/>
      <c r="PR642" s="106"/>
      <c r="PS642" s="106"/>
      <c r="PT642" s="106"/>
      <c r="PU642" s="106"/>
      <c r="PV642" s="106"/>
      <c r="PW642" s="106"/>
      <c r="PX642" s="106"/>
      <c r="PY642" s="106"/>
      <c r="PZ642" s="106"/>
      <c r="QA642" s="106"/>
      <c r="QB642" s="106"/>
      <c r="QC642" s="106"/>
      <c r="QD642" s="106"/>
      <c r="QE642" s="106"/>
      <c r="QF642" s="106"/>
      <c r="QG642" s="106"/>
      <c r="QH642" s="106"/>
      <c r="QI642" s="106"/>
      <c r="QJ642" s="106"/>
      <c r="QK642" s="106"/>
      <c r="QL642" s="106"/>
      <c r="QM642" s="106"/>
      <c r="QN642" s="106"/>
      <c r="QO642" s="106"/>
      <c r="QP642" s="106"/>
      <c r="QQ642" s="106"/>
      <c r="QR642" s="106"/>
      <c r="QS642" s="106"/>
      <c r="QT642" s="106"/>
      <c r="QU642" s="106"/>
      <c r="QV642" s="106"/>
      <c r="QW642" s="106"/>
      <c r="QX642" s="106"/>
      <c r="QY642" s="106"/>
      <c r="QZ642" s="106"/>
      <c r="RA642" s="106"/>
      <c r="RB642" s="106"/>
      <c r="RC642" s="106"/>
      <c r="RD642" s="106"/>
      <c r="RE642" s="106"/>
      <c r="RF642" s="106"/>
      <c r="RG642" s="106"/>
      <c r="RH642" s="106"/>
      <c r="RI642" s="106"/>
      <c r="RJ642" s="106"/>
      <c r="RK642" s="106"/>
      <c r="RL642" s="106"/>
      <c r="RM642" s="106"/>
      <c r="RN642" s="106"/>
      <c r="RO642" s="106"/>
      <c r="RP642" s="106"/>
      <c r="RQ642" s="106"/>
      <c r="RR642" s="106"/>
    </row>
    <row r="643" spans="1:486" x14ac:dyDescent="0.3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14"/>
      <c r="Q643" s="114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06"/>
      <c r="EZ643" s="106"/>
      <c r="FA643" s="106"/>
      <c r="FB643" s="106"/>
      <c r="FC643" s="106"/>
      <c r="FD643" s="106"/>
      <c r="FE643" s="106"/>
      <c r="FF643" s="106"/>
      <c r="FG643" s="106"/>
      <c r="FH643" s="106"/>
      <c r="FI643" s="106"/>
      <c r="FJ643" s="106"/>
      <c r="FK643" s="106"/>
      <c r="FL643" s="106"/>
      <c r="FM643" s="106"/>
      <c r="FN643" s="106"/>
      <c r="FO643" s="106"/>
      <c r="FP643" s="106"/>
      <c r="FQ643" s="106"/>
      <c r="FR643" s="106"/>
      <c r="FS643" s="106"/>
      <c r="FT643" s="106"/>
      <c r="FU643" s="106"/>
      <c r="FV643" s="106"/>
      <c r="FW643" s="106"/>
      <c r="FX643" s="106"/>
      <c r="FY643" s="106"/>
      <c r="FZ643" s="106"/>
      <c r="GA643" s="106"/>
      <c r="GB643" s="106"/>
      <c r="GC643" s="106"/>
      <c r="GD643" s="106"/>
      <c r="GE643" s="106"/>
      <c r="GF643" s="106"/>
      <c r="GG643" s="106"/>
      <c r="GH643" s="106"/>
      <c r="GI643" s="106"/>
      <c r="GJ643" s="106"/>
      <c r="GK643" s="106"/>
      <c r="GL643" s="106"/>
      <c r="GM643" s="106"/>
      <c r="GN643" s="106"/>
      <c r="GO643" s="106"/>
      <c r="GP643" s="106"/>
      <c r="GQ643" s="106"/>
      <c r="GR643" s="106"/>
      <c r="GS643" s="106"/>
      <c r="GT643" s="106"/>
      <c r="GU643" s="106"/>
      <c r="GV643" s="106"/>
      <c r="GW643" s="106"/>
      <c r="GX643" s="106"/>
      <c r="GY643" s="106"/>
      <c r="GZ643" s="106"/>
      <c r="HA643" s="106"/>
      <c r="HB643" s="106"/>
      <c r="HC643" s="106"/>
      <c r="HD643" s="106"/>
      <c r="HE643" s="106"/>
      <c r="HF643" s="106"/>
      <c r="HG643" s="106"/>
      <c r="HH643" s="106"/>
      <c r="HI643" s="106"/>
      <c r="HJ643" s="106"/>
      <c r="HK643" s="106"/>
      <c r="HL643" s="106"/>
      <c r="HM643" s="106"/>
      <c r="HN643" s="106"/>
      <c r="HO643" s="106"/>
      <c r="HP643" s="106"/>
      <c r="HQ643" s="106"/>
      <c r="HR643" s="106"/>
      <c r="HS643" s="106"/>
      <c r="HT643" s="106"/>
      <c r="HU643" s="106"/>
      <c r="HV643" s="106"/>
      <c r="HW643" s="106"/>
      <c r="HX643" s="106"/>
      <c r="HY643" s="106"/>
      <c r="HZ643" s="106"/>
      <c r="IA643" s="106"/>
      <c r="IB643" s="106"/>
      <c r="IC643" s="106"/>
      <c r="ID643" s="106"/>
      <c r="IE643" s="106"/>
      <c r="IF643" s="106"/>
      <c r="IG643" s="106"/>
      <c r="IH643" s="106"/>
      <c r="II643" s="106"/>
      <c r="IJ643" s="106"/>
      <c r="IK643" s="106"/>
      <c r="IL643" s="106"/>
      <c r="IM643" s="106"/>
      <c r="IN643" s="106"/>
      <c r="IO643" s="106"/>
      <c r="IP643" s="106"/>
      <c r="IQ643" s="106"/>
      <c r="IR643" s="106"/>
      <c r="IS643" s="106"/>
      <c r="IT643" s="106"/>
      <c r="IU643" s="106"/>
      <c r="IV643" s="106"/>
      <c r="IW643" s="106"/>
      <c r="IX643" s="106"/>
      <c r="IY643" s="106"/>
      <c r="IZ643" s="106"/>
      <c r="JA643" s="106"/>
      <c r="JB643" s="106"/>
      <c r="JC643" s="106"/>
      <c r="JD643" s="106"/>
      <c r="JE643" s="106"/>
      <c r="JF643" s="106"/>
      <c r="JG643" s="106"/>
      <c r="JH643" s="106"/>
      <c r="JI643" s="106"/>
      <c r="JJ643" s="106"/>
      <c r="JK643" s="106"/>
      <c r="JL643" s="106"/>
      <c r="JM643" s="106"/>
      <c r="JN643" s="106"/>
      <c r="JO643" s="106"/>
      <c r="JP643" s="106"/>
      <c r="JQ643" s="106"/>
      <c r="JR643" s="106"/>
      <c r="JS643" s="106"/>
      <c r="JT643" s="106"/>
      <c r="JU643" s="106"/>
      <c r="JV643" s="106"/>
      <c r="JW643" s="106"/>
      <c r="JX643" s="106"/>
      <c r="JY643" s="106"/>
      <c r="JZ643" s="106"/>
      <c r="KA643" s="106"/>
      <c r="KB643" s="106"/>
      <c r="KC643" s="106"/>
      <c r="KD643" s="106"/>
      <c r="KE643" s="106"/>
      <c r="KF643" s="106"/>
      <c r="KG643" s="106"/>
      <c r="KH643" s="106"/>
      <c r="KI643" s="106"/>
      <c r="KJ643" s="106"/>
      <c r="KK643" s="106"/>
      <c r="KL643" s="106"/>
      <c r="KM643" s="106"/>
      <c r="KN643" s="106"/>
      <c r="KO643" s="106"/>
      <c r="KP643" s="106"/>
      <c r="KQ643" s="106"/>
      <c r="KR643" s="106"/>
      <c r="KS643" s="106"/>
      <c r="KT643" s="106"/>
      <c r="KU643" s="106"/>
      <c r="KV643" s="106"/>
      <c r="KW643" s="106"/>
      <c r="KX643" s="106"/>
      <c r="KY643" s="106"/>
      <c r="KZ643" s="106"/>
      <c r="LA643" s="106"/>
      <c r="LB643" s="106"/>
      <c r="LC643" s="106"/>
      <c r="LD643" s="106"/>
      <c r="LE643" s="106"/>
      <c r="LF643" s="106"/>
      <c r="LG643" s="106"/>
      <c r="LH643" s="106"/>
      <c r="LI643" s="106"/>
      <c r="LJ643" s="106"/>
      <c r="LK643" s="106"/>
      <c r="LL643" s="106"/>
      <c r="LM643" s="106"/>
      <c r="LN643" s="106"/>
      <c r="LO643" s="106"/>
      <c r="LP643" s="106"/>
      <c r="LQ643" s="106"/>
      <c r="LR643" s="106"/>
      <c r="LS643" s="106"/>
      <c r="LT643" s="106"/>
      <c r="LU643" s="106"/>
      <c r="LV643" s="106"/>
      <c r="LW643" s="106"/>
      <c r="LX643" s="106"/>
      <c r="LY643" s="106"/>
      <c r="LZ643" s="106"/>
      <c r="MA643" s="106"/>
      <c r="MB643" s="106"/>
      <c r="MC643" s="106"/>
      <c r="MD643" s="106"/>
      <c r="ME643" s="106"/>
      <c r="MF643" s="106"/>
      <c r="MG643" s="106"/>
      <c r="MH643" s="106"/>
      <c r="MI643" s="106"/>
      <c r="MJ643" s="106"/>
      <c r="MK643" s="106"/>
      <c r="ML643" s="106"/>
      <c r="MM643" s="106"/>
      <c r="MN643" s="106"/>
      <c r="MO643" s="106"/>
      <c r="MP643" s="106"/>
      <c r="MQ643" s="106"/>
      <c r="MR643" s="106"/>
      <c r="MS643" s="106"/>
      <c r="MT643" s="106"/>
      <c r="MU643" s="106"/>
      <c r="MV643" s="106"/>
      <c r="MW643" s="106"/>
      <c r="MX643" s="106"/>
      <c r="MY643" s="106"/>
      <c r="MZ643" s="106"/>
      <c r="NA643" s="106"/>
      <c r="NB643" s="106"/>
      <c r="NC643" s="106"/>
      <c r="ND643" s="106"/>
      <c r="NE643" s="106"/>
      <c r="NF643" s="106"/>
      <c r="NG643" s="106"/>
      <c r="NH643" s="106"/>
      <c r="NI643" s="106"/>
      <c r="NJ643" s="106"/>
      <c r="NK643" s="106"/>
      <c r="NL643" s="106"/>
      <c r="NM643" s="106"/>
      <c r="NN643" s="106"/>
      <c r="NO643" s="106"/>
      <c r="NP643" s="106"/>
      <c r="NQ643" s="106"/>
      <c r="NR643" s="106"/>
      <c r="NS643" s="106"/>
      <c r="NT643" s="106"/>
      <c r="NU643" s="106"/>
      <c r="NV643" s="106"/>
      <c r="NW643" s="106"/>
      <c r="NX643" s="106"/>
      <c r="NY643" s="106"/>
      <c r="NZ643" s="106"/>
      <c r="OA643" s="106"/>
      <c r="OB643" s="106"/>
      <c r="OC643" s="106"/>
      <c r="OD643" s="106"/>
      <c r="OE643" s="106"/>
      <c r="OF643" s="106"/>
      <c r="OG643" s="106"/>
      <c r="OH643" s="106"/>
      <c r="OI643" s="106"/>
      <c r="OJ643" s="106"/>
      <c r="OK643" s="106"/>
      <c r="OL643" s="106"/>
      <c r="OM643" s="106"/>
      <c r="ON643" s="106"/>
      <c r="OO643" s="106"/>
      <c r="OP643" s="106"/>
      <c r="OQ643" s="106"/>
      <c r="OR643" s="106"/>
      <c r="OS643" s="106"/>
      <c r="OT643" s="106"/>
      <c r="OU643" s="106"/>
      <c r="OV643" s="106"/>
      <c r="OW643" s="106"/>
      <c r="OX643" s="106"/>
      <c r="OY643" s="106"/>
      <c r="OZ643" s="106"/>
      <c r="PA643" s="106"/>
      <c r="PB643" s="106"/>
      <c r="PC643" s="106"/>
      <c r="PD643" s="106"/>
      <c r="PE643" s="106"/>
      <c r="PF643" s="106"/>
      <c r="PG643" s="106"/>
      <c r="PH643" s="106"/>
      <c r="PI643" s="106"/>
      <c r="PJ643" s="106"/>
      <c r="PK643" s="106"/>
      <c r="PL643" s="106"/>
      <c r="PM643" s="106"/>
      <c r="PN643" s="106"/>
      <c r="PO643" s="106"/>
      <c r="PP643" s="106"/>
      <c r="PQ643" s="106"/>
      <c r="PR643" s="106"/>
      <c r="PS643" s="106"/>
      <c r="PT643" s="106"/>
      <c r="PU643" s="106"/>
      <c r="PV643" s="106"/>
      <c r="PW643" s="106"/>
      <c r="PX643" s="106"/>
      <c r="PY643" s="106"/>
      <c r="PZ643" s="106"/>
      <c r="QA643" s="106"/>
      <c r="QB643" s="106"/>
      <c r="QC643" s="106"/>
      <c r="QD643" s="106"/>
      <c r="QE643" s="106"/>
      <c r="QF643" s="106"/>
      <c r="QG643" s="106"/>
      <c r="QH643" s="106"/>
      <c r="QI643" s="106"/>
      <c r="QJ643" s="106"/>
      <c r="QK643" s="106"/>
      <c r="QL643" s="106"/>
      <c r="QM643" s="106"/>
      <c r="QN643" s="106"/>
      <c r="QO643" s="106"/>
      <c r="QP643" s="106"/>
      <c r="QQ643" s="106"/>
      <c r="QR643" s="106"/>
      <c r="QS643" s="106"/>
      <c r="QT643" s="106"/>
      <c r="QU643" s="106"/>
      <c r="QV643" s="106"/>
      <c r="QW643" s="106"/>
      <c r="QX643" s="106"/>
      <c r="QY643" s="106"/>
      <c r="QZ643" s="106"/>
      <c r="RA643" s="106"/>
      <c r="RB643" s="106"/>
      <c r="RC643" s="106"/>
      <c r="RD643" s="106"/>
      <c r="RE643" s="106"/>
      <c r="RF643" s="106"/>
      <c r="RG643" s="106"/>
      <c r="RH643" s="106"/>
      <c r="RI643" s="106"/>
      <c r="RJ643" s="106"/>
      <c r="RK643" s="106"/>
      <c r="RL643" s="106"/>
      <c r="RM643" s="106"/>
      <c r="RN643" s="106"/>
      <c r="RO643" s="106"/>
      <c r="RP643" s="106"/>
      <c r="RQ643" s="106"/>
      <c r="RR643" s="106"/>
    </row>
    <row r="644" spans="1:486" x14ac:dyDescent="0.3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14"/>
      <c r="Q644" s="114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06"/>
      <c r="EZ644" s="106"/>
      <c r="FA644" s="106"/>
      <c r="FB644" s="106"/>
      <c r="FC644" s="106"/>
      <c r="FD644" s="106"/>
      <c r="FE644" s="106"/>
      <c r="FF644" s="106"/>
      <c r="FG644" s="106"/>
      <c r="FH644" s="106"/>
      <c r="FI644" s="106"/>
      <c r="FJ644" s="106"/>
      <c r="FK644" s="106"/>
      <c r="FL644" s="106"/>
      <c r="FM644" s="106"/>
      <c r="FN644" s="106"/>
      <c r="FO644" s="106"/>
      <c r="FP644" s="106"/>
      <c r="FQ644" s="106"/>
      <c r="FR644" s="106"/>
      <c r="FS644" s="106"/>
      <c r="FT644" s="106"/>
      <c r="FU644" s="106"/>
      <c r="FV644" s="106"/>
      <c r="FW644" s="106"/>
      <c r="FX644" s="106"/>
      <c r="FY644" s="106"/>
      <c r="FZ644" s="106"/>
      <c r="GA644" s="106"/>
      <c r="GB644" s="106"/>
      <c r="GC644" s="106"/>
      <c r="GD644" s="106"/>
      <c r="GE644" s="106"/>
      <c r="GF644" s="106"/>
      <c r="GG644" s="106"/>
      <c r="GH644" s="106"/>
      <c r="GI644" s="106"/>
      <c r="GJ644" s="106"/>
      <c r="GK644" s="106"/>
      <c r="GL644" s="106"/>
      <c r="GM644" s="106"/>
      <c r="GN644" s="106"/>
      <c r="GO644" s="106"/>
      <c r="GP644" s="106"/>
      <c r="GQ644" s="106"/>
      <c r="GR644" s="106"/>
      <c r="GS644" s="106"/>
      <c r="GT644" s="106"/>
      <c r="GU644" s="106"/>
      <c r="GV644" s="106"/>
      <c r="GW644" s="106"/>
      <c r="GX644" s="106"/>
      <c r="GY644" s="106"/>
      <c r="GZ644" s="106"/>
      <c r="HA644" s="106"/>
      <c r="HB644" s="106"/>
      <c r="HC644" s="106"/>
      <c r="HD644" s="106"/>
      <c r="HE644" s="106"/>
      <c r="HF644" s="106"/>
      <c r="HG644" s="106"/>
      <c r="HH644" s="106"/>
      <c r="HI644" s="106"/>
      <c r="HJ644" s="106"/>
      <c r="HK644" s="106"/>
      <c r="HL644" s="106"/>
      <c r="HM644" s="106"/>
      <c r="HN644" s="106"/>
      <c r="HO644" s="106"/>
      <c r="HP644" s="106"/>
      <c r="HQ644" s="106"/>
      <c r="HR644" s="106"/>
      <c r="HS644" s="106"/>
      <c r="HT644" s="106"/>
      <c r="HU644" s="106"/>
      <c r="HV644" s="106"/>
      <c r="HW644" s="106"/>
      <c r="HX644" s="106"/>
      <c r="HY644" s="106"/>
      <c r="HZ644" s="106"/>
      <c r="IA644" s="106"/>
      <c r="IB644" s="106"/>
      <c r="IC644" s="106"/>
      <c r="ID644" s="106"/>
      <c r="IE644" s="106"/>
      <c r="IF644" s="106"/>
      <c r="IG644" s="106"/>
      <c r="IH644" s="106"/>
      <c r="II644" s="106"/>
      <c r="IJ644" s="106"/>
      <c r="IK644" s="106"/>
      <c r="IL644" s="106"/>
      <c r="IM644" s="106"/>
      <c r="IN644" s="106"/>
      <c r="IO644" s="106"/>
      <c r="IP644" s="106"/>
      <c r="IQ644" s="106"/>
      <c r="IR644" s="106"/>
      <c r="IS644" s="106"/>
      <c r="IT644" s="106"/>
      <c r="IU644" s="106"/>
      <c r="IV644" s="106"/>
      <c r="IW644" s="106"/>
      <c r="IX644" s="106"/>
      <c r="IY644" s="106"/>
      <c r="IZ644" s="106"/>
      <c r="JA644" s="106"/>
      <c r="JB644" s="106"/>
      <c r="JC644" s="106"/>
      <c r="JD644" s="106"/>
      <c r="JE644" s="106"/>
      <c r="JF644" s="106"/>
      <c r="JG644" s="106"/>
      <c r="JH644" s="106"/>
      <c r="JI644" s="106"/>
      <c r="JJ644" s="106"/>
      <c r="JK644" s="106"/>
      <c r="JL644" s="106"/>
      <c r="JM644" s="106"/>
      <c r="JN644" s="106"/>
      <c r="JO644" s="106"/>
      <c r="JP644" s="106"/>
      <c r="JQ644" s="106"/>
      <c r="JR644" s="106"/>
      <c r="JS644" s="106"/>
      <c r="JT644" s="106"/>
      <c r="JU644" s="106"/>
      <c r="JV644" s="106"/>
      <c r="JW644" s="106"/>
      <c r="JX644" s="106"/>
      <c r="JY644" s="106"/>
      <c r="JZ644" s="106"/>
      <c r="KA644" s="106"/>
      <c r="KB644" s="106"/>
      <c r="KC644" s="106"/>
      <c r="KD644" s="106"/>
      <c r="KE644" s="106"/>
      <c r="KF644" s="106"/>
      <c r="KG644" s="106"/>
      <c r="KH644" s="106"/>
      <c r="KI644" s="106"/>
      <c r="KJ644" s="106"/>
      <c r="KK644" s="106"/>
      <c r="KL644" s="106"/>
      <c r="KM644" s="106"/>
      <c r="KN644" s="106"/>
      <c r="KO644" s="106"/>
      <c r="KP644" s="106"/>
      <c r="KQ644" s="106"/>
      <c r="KR644" s="106"/>
      <c r="KS644" s="106"/>
      <c r="KT644" s="106"/>
      <c r="KU644" s="106"/>
      <c r="KV644" s="106"/>
      <c r="KW644" s="106"/>
      <c r="KX644" s="106"/>
      <c r="KY644" s="106"/>
      <c r="KZ644" s="106"/>
      <c r="LA644" s="106"/>
      <c r="LB644" s="106"/>
      <c r="LC644" s="106"/>
      <c r="LD644" s="106"/>
      <c r="LE644" s="106"/>
      <c r="LF644" s="106"/>
      <c r="LG644" s="106"/>
      <c r="LH644" s="106"/>
      <c r="LI644" s="106"/>
      <c r="LJ644" s="106"/>
      <c r="LK644" s="106"/>
      <c r="LL644" s="106"/>
      <c r="LM644" s="106"/>
      <c r="LN644" s="106"/>
      <c r="LO644" s="106"/>
      <c r="LP644" s="106"/>
      <c r="LQ644" s="106"/>
      <c r="LR644" s="106"/>
      <c r="LS644" s="106"/>
      <c r="LT644" s="106"/>
      <c r="LU644" s="106"/>
      <c r="LV644" s="106"/>
      <c r="LW644" s="106"/>
      <c r="LX644" s="106"/>
      <c r="LY644" s="106"/>
      <c r="LZ644" s="106"/>
      <c r="MA644" s="106"/>
      <c r="MB644" s="106"/>
      <c r="MC644" s="106"/>
      <c r="MD644" s="106"/>
      <c r="ME644" s="106"/>
      <c r="MF644" s="106"/>
      <c r="MG644" s="106"/>
      <c r="MH644" s="106"/>
      <c r="MI644" s="106"/>
      <c r="MJ644" s="106"/>
      <c r="MK644" s="106"/>
      <c r="ML644" s="106"/>
      <c r="MM644" s="106"/>
      <c r="MN644" s="106"/>
      <c r="MO644" s="106"/>
      <c r="MP644" s="106"/>
      <c r="MQ644" s="106"/>
      <c r="MR644" s="106"/>
      <c r="MS644" s="106"/>
      <c r="MT644" s="106"/>
      <c r="MU644" s="106"/>
      <c r="MV644" s="106"/>
      <c r="MW644" s="106"/>
      <c r="MX644" s="106"/>
      <c r="MY644" s="106"/>
      <c r="MZ644" s="106"/>
      <c r="NA644" s="106"/>
      <c r="NB644" s="106"/>
      <c r="NC644" s="106"/>
      <c r="ND644" s="106"/>
      <c r="NE644" s="106"/>
      <c r="NF644" s="106"/>
      <c r="NG644" s="106"/>
      <c r="NH644" s="106"/>
      <c r="NI644" s="106"/>
      <c r="NJ644" s="106"/>
      <c r="NK644" s="106"/>
      <c r="NL644" s="106"/>
      <c r="NM644" s="106"/>
      <c r="NN644" s="106"/>
      <c r="NO644" s="106"/>
      <c r="NP644" s="106"/>
      <c r="NQ644" s="106"/>
      <c r="NR644" s="106"/>
      <c r="NS644" s="106"/>
      <c r="NT644" s="106"/>
      <c r="NU644" s="106"/>
      <c r="NV644" s="106"/>
      <c r="NW644" s="106"/>
      <c r="NX644" s="106"/>
      <c r="NY644" s="106"/>
      <c r="NZ644" s="106"/>
      <c r="OA644" s="106"/>
      <c r="OB644" s="106"/>
      <c r="OC644" s="106"/>
      <c r="OD644" s="106"/>
      <c r="OE644" s="106"/>
      <c r="OF644" s="106"/>
      <c r="OG644" s="106"/>
      <c r="OH644" s="106"/>
      <c r="OI644" s="106"/>
      <c r="OJ644" s="106"/>
      <c r="OK644" s="106"/>
      <c r="OL644" s="106"/>
      <c r="OM644" s="106"/>
      <c r="ON644" s="106"/>
      <c r="OO644" s="106"/>
      <c r="OP644" s="106"/>
      <c r="OQ644" s="106"/>
      <c r="OR644" s="106"/>
      <c r="OS644" s="106"/>
      <c r="OT644" s="106"/>
      <c r="OU644" s="106"/>
      <c r="OV644" s="106"/>
      <c r="OW644" s="106"/>
      <c r="OX644" s="106"/>
      <c r="OY644" s="106"/>
      <c r="OZ644" s="106"/>
      <c r="PA644" s="106"/>
      <c r="PB644" s="106"/>
      <c r="PC644" s="106"/>
      <c r="PD644" s="106"/>
      <c r="PE644" s="106"/>
      <c r="PF644" s="106"/>
      <c r="PG644" s="106"/>
      <c r="PH644" s="106"/>
      <c r="PI644" s="106"/>
      <c r="PJ644" s="106"/>
      <c r="PK644" s="106"/>
      <c r="PL644" s="106"/>
      <c r="PM644" s="106"/>
      <c r="PN644" s="106"/>
      <c r="PO644" s="106"/>
      <c r="PP644" s="106"/>
      <c r="PQ644" s="106"/>
      <c r="PR644" s="106"/>
      <c r="PS644" s="106"/>
      <c r="PT644" s="106"/>
      <c r="PU644" s="106"/>
      <c r="PV644" s="106"/>
      <c r="PW644" s="106"/>
      <c r="PX644" s="106"/>
      <c r="PY644" s="106"/>
      <c r="PZ644" s="106"/>
      <c r="QA644" s="106"/>
      <c r="QB644" s="106"/>
      <c r="QC644" s="106"/>
      <c r="QD644" s="106"/>
      <c r="QE644" s="106"/>
      <c r="QF644" s="106"/>
      <c r="QG644" s="106"/>
      <c r="QH644" s="106"/>
      <c r="QI644" s="106"/>
      <c r="QJ644" s="106"/>
      <c r="QK644" s="106"/>
      <c r="QL644" s="106"/>
      <c r="QM644" s="106"/>
      <c r="QN644" s="106"/>
      <c r="QO644" s="106"/>
      <c r="QP644" s="106"/>
      <c r="QQ644" s="106"/>
      <c r="QR644" s="106"/>
      <c r="QS644" s="106"/>
      <c r="QT644" s="106"/>
      <c r="QU644" s="106"/>
      <c r="QV644" s="106"/>
      <c r="QW644" s="106"/>
      <c r="QX644" s="106"/>
      <c r="QY644" s="106"/>
      <c r="QZ644" s="106"/>
      <c r="RA644" s="106"/>
      <c r="RB644" s="106"/>
      <c r="RC644" s="106"/>
      <c r="RD644" s="106"/>
      <c r="RE644" s="106"/>
      <c r="RF644" s="106"/>
      <c r="RG644" s="106"/>
      <c r="RH644" s="106"/>
      <c r="RI644" s="106"/>
      <c r="RJ644" s="106"/>
      <c r="RK644" s="106"/>
      <c r="RL644" s="106"/>
      <c r="RM644" s="106"/>
      <c r="RN644" s="106"/>
      <c r="RO644" s="106"/>
      <c r="RP644" s="106"/>
      <c r="RQ644" s="106"/>
      <c r="RR644" s="106"/>
    </row>
    <row r="645" spans="1:486" x14ac:dyDescent="0.3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14"/>
      <c r="Q645" s="114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06"/>
      <c r="EZ645" s="106"/>
      <c r="FA645" s="106"/>
      <c r="FB645" s="106"/>
      <c r="FC645" s="106"/>
      <c r="FD645" s="106"/>
      <c r="FE645" s="106"/>
      <c r="FF645" s="106"/>
      <c r="FG645" s="106"/>
      <c r="FH645" s="106"/>
      <c r="FI645" s="106"/>
      <c r="FJ645" s="106"/>
      <c r="FK645" s="106"/>
      <c r="FL645" s="106"/>
      <c r="FM645" s="106"/>
      <c r="FN645" s="106"/>
      <c r="FO645" s="106"/>
      <c r="FP645" s="106"/>
      <c r="FQ645" s="106"/>
      <c r="FR645" s="106"/>
      <c r="FS645" s="106"/>
      <c r="FT645" s="106"/>
      <c r="FU645" s="106"/>
      <c r="FV645" s="106"/>
      <c r="FW645" s="106"/>
      <c r="FX645" s="106"/>
      <c r="FY645" s="106"/>
      <c r="FZ645" s="106"/>
      <c r="GA645" s="106"/>
      <c r="GB645" s="106"/>
      <c r="GC645" s="106"/>
      <c r="GD645" s="106"/>
      <c r="GE645" s="106"/>
      <c r="GF645" s="106"/>
      <c r="GG645" s="106"/>
      <c r="GH645" s="106"/>
      <c r="GI645" s="106"/>
      <c r="GJ645" s="106"/>
      <c r="GK645" s="106"/>
      <c r="GL645" s="106"/>
      <c r="GM645" s="106"/>
      <c r="GN645" s="106"/>
      <c r="GO645" s="106"/>
      <c r="GP645" s="106"/>
      <c r="GQ645" s="106"/>
      <c r="GR645" s="106"/>
      <c r="GS645" s="106"/>
      <c r="GT645" s="106"/>
      <c r="GU645" s="106"/>
      <c r="GV645" s="106"/>
      <c r="GW645" s="106"/>
      <c r="GX645" s="106"/>
      <c r="GY645" s="106"/>
      <c r="GZ645" s="106"/>
      <c r="HA645" s="106"/>
      <c r="HB645" s="106"/>
      <c r="HC645" s="106"/>
      <c r="HD645" s="106"/>
      <c r="HE645" s="106"/>
      <c r="HF645" s="106"/>
      <c r="HG645" s="106"/>
      <c r="HH645" s="106"/>
      <c r="HI645" s="106"/>
      <c r="HJ645" s="106"/>
      <c r="HK645" s="106"/>
      <c r="HL645" s="106"/>
      <c r="HM645" s="106"/>
      <c r="HN645" s="106"/>
      <c r="HO645" s="106"/>
      <c r="HP645" s="106"/>
      <c r="HQ645" s="106"/>
      <c r="HR645" s="106"/>
      <c r="HS645" s="106"/>
      <c r="HT645" s="106"/>
      <c r="HU645" s="106"/>
      <c r="HV645" s="106"/>
      <c r="HW645" s="106"/>
      <c r="HX645" s="106"/>
      <c r="HY645" s="106"/>
      <c r="HZ645" s="106"/>
      <c r="IA645" s="106"/>
      <c r="IB645" s="106"/>
      <c r="IC645" s="106"/>
      <c r="ID645" s="106"/>
      <c r="IE645" s="106"/>
      <c r="IF645" s="106"/>
      <c r="IG645" s="106"/>
      <c r="IH645" s="106"/>
      <c r="II645" s="106"/>
      <c r="IJ645" s="106"/>
      <c r="IK645" s="106"/>
      <c r="IL645" s="106"/>
      <c r="IM645" s="106"/>
      <c r="IN645" s="106"/>
      <c r="IO645" s="106"/>
      <c r="IP645" s="106"/>
      <c r="IQ645" s="106"/>
      <c r="IR645" s="106"/>
      <c r="IS645" s="106"/>
      <c r="IT645" s="106"/>
      <c r="IU645" s="106"/>
      <c r="IV645" s="106"/>
      <c r="IW645" s="106"/>
      <c r="IX645" s="106"/>
      <c r="IY645" s="106"/>
      <c r="IZ645" s="106"/>
      <c r="JA645" s="106"/>
      <c r="JB645" s="106"/>
      <c r="JC645" s="106"/>
      <c r="JD645" s="106"/>
      <c r="JE645" s="106"/>
      <c r="JF645" s="106"/>
      <c r="JG645" s="106"/>
      <c r="JH645" s="106"/>
      <c r="JI645" s="106"/>
      <c r="JJ645" s="106"/>
      <c r="JK645" s="106"/>
      <c r="JL645" s="106"/>
      <c r="JM645" s="106"/>
      <c r="JN645" s="106"/>
      <c r="JO645" s="106"/>
      <c r="JP645" s="106"/>
      <c r="JQ645" s="106"/>
      <c r="JR645" s="106"/>
      <c r="JS645" s="106"/>
      <c r="JT645" s="106"/>
      <c r="JU645" s="106"/>
      <c r="JV645" s="106"/>
      <c r="JW645" s="106"/>
      <c r="JX645" s="106"/>
      <c r="JY645" s="106"/>
      <c r="JZ645" s="106"/>
      <c r="KA645" s="106"/>
      <c r="KB645" s="106"/>
      <c r="KC645" s="106"/>
      <c r="KD645" s="106"/>
      <c r="KE645" s="106"/>
      <c r="KF645" s="106"/>
      <c r="KG645" s="106"/>
      <c r="KH645" s="106"/>
      <c r="KI645" s="106"/>
      <c r="KJ645" s="106"/>
      <c r="KK645" s="106"/>
      <c r="KL645" s="106"/>
      <c r="KM645" s="106"/>
      <c r="KN645" s="106"/>
      <c r="KO645" s="106"/>
      <c r="KP645" s="106"/>
      <c r="KQ645" s="106"/>
      <c r="KR645" s="106"/>
      <c r="KS645" s="106"/>
      <c r="KT645" s="106"/>
      <c r="KU645" s="106"/>
      <c r="KV645" s="106"/>
      <c r="KW645" s="106"/>
      <c r="KX645" s="106"/>
      <c r="KY645" s="106"/>
      <c r="KZ645" s="106"/>
      <c r="LA645" s="106"/>
      <c r="LB645" s="106"/>
      <c r="LC645" s="106"/>
      <c r="LD645" s="106"/>
      <c r="LE645" s="106"/>
      <c r="LF645" s="106"/>
      <c r="LG645" s="106"/>
      <c r="LH645" s="106"/>
      <c r="LI645" s="106"/>
      <c r="LJ645" s="106"/>
      <c r="LK645" s="106"/>
      <c r="LL645" s="106"/>
      <c r="LM645" s="106"/>
      <c r="LN645" s="106"/>
      <c r="LO645" s="106"/>
      <c r="LP645" s="106"/>
      <c r="LQ645" s="106"/>
      <c r="LR645" s="106"/>
      <c r="LS645" s="106"/>
      <c r="LT645" s="106"/>
      <c r="LU645" s="106"/>
      <c r="LV645" s="106"/>
      <c r="LW645" s="106"/>
      <c r="LX645" s="106"/>
      <c r="LY645" s="106"/>
      <c r="LZ645" s="106"/>
      <c r="MA645" s="106"/>
      <c r="MB645" s="106"/>
      <c r="MC645" s="106"/>
      <c r="MD645" s="106"/>
      <c r="ME645" s="106"/>
      <c r="MF645" s="106"/>
      <c r="MG645" s="106"/>
      <c r="MH645" s="106"/>
      <c r="MI645" s="106"/>
      <c r="MJ645" s="106"/>
      <c r="MK645" s="106"/>
      <c r="ML645" s="106"/>
      <c r="MM645" s="106"/>
      <c r="MN645" s="106"/>
      <c r="MO645" s="106"/>
      <c r="MP645" s="106"/>
      <c r="MQ645" s="106"/>
      <c r="MR645" s="106"/>
      <c r="MS645" s="106"/>
      <c r="MT645" s="106"/>
      <c r="MU645" s="106"/>
      <c r="MV645" s="106"/>
      <c r="MW645" s="106"/>
      <c r="MX645" s="106"/>
      <c r="MY645" s="106"/>
      <c r="MZ645" s="106"/>
      <c r="NA645" s="106"/>
      <c r="NB645" s="106"/>
      <c r="NC645" s="106"/>
      <c r="ND645" s="106"/>
      <c r="NE645" s="106"/>
      <c r="NF645" s="106"/>
      <c r="NG645" s="106"/>
      <c r="NH645" s="106"/>
      <c r="NI645" s="106"/>
      <c r="NJ645" s="106"/>
      <c r="NK645" s="106"/>
      <c r="NL645" s="106"/>
      <c r="NM645" s="106"/>
      <c r="NN645" s="106"/>
      <c r="NO645" s="106"/>
      <c r="NP645" s="106"/>
      <c r="NQ645" s="106"/>
      <c r="NR645" s="106"/>
      <c r="NS645" s="106"/>
      <c r="NT645" s="106"/>
      <c r="NU645" s="106"/>
      <c r="NV645" s="106"/>
      <c r="NW645" s="106"/>
      <c r="NX645" s="106"/>
      <c r="NY645" s="106"/>
      <c r="NZ645" s="106"/>
      <c r="OA645" s="106"/>
      <c r="OB645" s="106"/>
      <c r="OC645" s="106"/>
      <c r="OD645" s="106"/>
      <c r="OE645" s="106"/>
      <c r="OF645" s="106"/>
      <c r="OG645" s="106"/>
      <c r="OH645" s="106"/>
      <c r="OI645" s="106"/>
      <c r="OJ645" s="106"/>
      <c r="OK645" s="106"/>
      <c r="OL645" s="106"/>
      <c r="OM645" s="106"/>
      <c r="ON645" s="106"/>
      <c r="OO645" s="106"/>
      <c r="OP645" s="106"/>
      <c r="OQ645" s="106"/>
      <c r="OR645" s="106"/>
      <c r="OS645" s="106"/>
      <c r="OT645" s="106"/>
      <c r="OU645" s="106"/>
      <c r="OV645" s="106"/>
      <c r="OW645" s="106"/>
      <c r="OX645" s="106"/>
      <c r="OY645" s="106"/>
      <c r="OZ645" s="106"/>
      <c r="PA645" s="106"/>
      <c r="PB645" s="106"/>
      <c r="PC645" s="106"/>
      <c r="PD645" s="106"/>
      <c r="PE645" s="106"/>
      <c r="PF645" s="106"/>
      <c r="PG645" s="106"/>
      <c r="PH645" s="106"/>
      <c r="PI645" s="106"/>
      <c r="PJ645" s="106"/>
      <c r="PK645" s="106"/>
      <c r="PL645" s="106"/>
      <c r="PM645" s="106"/>
      <c r="PN645" s="106"/>
      <c r="PO645" s="106"/>
      <c r="PP645" s="106"/>
      <c r="PQ645" s="106"/>
      <c r="PR645" s="106"/>
      <c r="PS645" s="106"/>
      <c r="PT645" s="106"/>
      <c r="PU645" s="106"/>
      <c r="PV645" s="106"/>
      <c r="PW645" s="106"/>
      <c r="PX645" s="106"/>
      <c r="PY645" s="106"/>
      <c r="PZ645" s="106"/>
      <c r="QA645" s="106"/>
      <c r="QB645" s="106"/>
      <c r="QC645" s="106"/>
      <c r="QD645" s="106"/>
      <c r="QE645" s="106"/>
      <c r="QF645" s="106"/>
      <c r="QG645" s="106"/>
      <c r="QH645" s="106"/>
      <c r="QI645" s="106"/>
      <c r="QJ645" s="106"/>
      <c r="QK645" s="106"/>
      <c r="QL645" s="106"/>
      <c r="QM645" s="106"/>
      <c r="QN645" s="106"/>
      <c r="QO645" s="106"/>
      <c r="QP645" s="106"/>
      <c r="QQ645" s="106"/>
      <c r="QR645" s="106"/>
      <c r="QS645" s="106"/>
      <c r="QT645" s="106"/>
      <c r="QU645" s="106"/>
      <c r="QV645" s="106"/>
      <c r="QW645" s="106"/>
      <c r="QX645" s="106"/>
      <c r="QY645" s="106"/>
      <c r="QZ645" s="106"/>
      <c r="RA645" s="106"/>
      <c r="RB645" s="106"/>
      <c r="RC645" s="106"/>
      <c r="RD645" s="106"/>
      <c r="RE645" s="106"/>
      <c r="RF645" s="106"/>
      <c r="RG645" s="106"/>
      <c r="RH645" s="106"/>
      <c r="RI645" s="106"/>
      <c r="RJ645" s="106"/>
      <c r="RK645" s="106"/>
      <c r="RL645" s="106"/>
      <c r="RM645" s="106"/>
      <c r="RN645" s="106"/>
      <c r="RO645" s="106"/>
      <c r="RP645" s="106"/>
      <c r="RQ645" s="106"/>
      <c r="RR645" s="106"/>
    </row>
    <row r="646" spans="1:486" x14ac:dyDescent="0.3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14"/>
      <c r="Q646" s="114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06"/>
      <c r="EZ646" s="106"/>
      <c r="FA646" s="106"/>
      <c r="FB646" s="106"/>
      <c r="FC646" s="106"/>
      <c r="FD646" s="106"/>
      <c r="FE646" s="106"/>
      <c r="FF646" s="106"/>
      <c r="FG646" s="106"/>
      <c r="FH646" s="106"/>
      <c r="FI646" s="106"/>
      <c r="FJ646" s="106"/>
      <c r="FK646" s="106"/>
      <c r="FL646" s="106"/>
      <c r="FM646" s="106"/>
      <c r="FN646" s="106"/>
      <c r="FO646" s="106"/>
      <c r="FP646" s="106"/>
      <c r="FQ646" s="106"/>
      <c r="FR646" s="106"/>
      <c r="FS646" s="106"/>
      <c r="FT646" s="106"/>
      <c r="FU646" s="106"/>
      <c r="FV646" s="106"/>
      <c r="FW646" s="106"/>
      <c r="FX646" s="106"/>
      <c r="FY646" s="106"/>
      <c r="FZ646" s="106"/>
      <c r="GA646" s="106"/>
      <c r="GB646" s="106"/>
      <c r="GC646" s="106"/>
      <c r="GD646" s="106"/>
      <c r="GE646" s="106"/>
      <c r="GF646" s="106"/>
      <c r="GG646" s="106"/>
      <c r="GH646" s="106"/>
      <c r="GI646" s="106"/>
      <c r="GJ646" s="106"/>
      <c r="GK646" s="106"/>
      <c r="GL646" s="106"/>
      <c r="GM646" s="106"/>
      <c r="GN646" s="106"/>
      <c r="GO646" s="106"/>
      <c r="GP646" s="106"/>
      <c r="GQ646" s="106"/>
      <c r="GR646" s="106"/>
      <c r="GS646" s="106"/>
      <c r="GT646" s="106"/>
      <c r="GU646" s="106"/>
      <c r="GV646" s="106"/>
      <c r="GW646" s="106"/>
      <c r="GX646" s="106"/>
      <c r="GY646" s="106"/>
      <c r="GZ646" s="106"/>
      <c r="HA646" s="106"/>
      <c r="HB646" s="106"/>
      <c r="HC646" s="106"/>
      <c r="HD646" s="106"/>
      <c r="HE646" s="106"/>
      <c r="HF646" s="106"/>
      <c r="HG646" s="106"/>
      <c r="HH646" s="106"/>
      <c r="HI646" s="106"/>
      <c r="HJ646" s="106"/>
      <c r="HK646" s="106"/>
      <c r="HL646" s="106"/>
      <c r="HM646" s="106"/>
      <c r="HN646" s="106"/>
      <c r="HO646" s="106"/>
      <c r="HP646" s="106"/>
      <c r="HQ646" s="106"/>
      <c r="HR646" s="106"/>
      <c r="HS646" s="106"/>
      <c r="HT646" s="106"/>
      <c r="HU646" s="106"/>
      <c r="HV646" s="106"/>
      <c r="HW646" s="106"/>
      <c r="HX646" s="106"/>
      <c r="HY646" s="106"/>
      <c r="HZ646" s="106"/>
      <c r="IA646" s="106"/>
      <c r="IB646" s="106"/>
      <c r="IC646" s="106"/>
      <c r="ID646" s="106"/>
      <c r="IE646" s="106"/>
      <c r="IF646" s="106"/>
      <c r="IG646" s="106"/>
      <c r="IH646" s="106"/>
      <c r="II646" s="106"/>
      <c r="IJ646" s="106"/>
      <c r="IK646" s="106"/>
      <c r="IL646" s="106"/>
      <c r="IM646" s="106"/>
      <c r="IN646" s="106"/>
      <c r="IO646" s="106"/>
      <c r="IP646" s="106"/>
      <c r="IQ646" s="106"/>
      <c r="IR646" s="106"/>
      <c r="IS646" s="106"/>
      <c r="IT646" s="106"/>
      <c r="IU646" s="106"/>
      <c r="IV646" s="106"/>
      <c r="IW646" s="106"/>
      <c r="IX646" s="106"/>
      <c r="IY646" s="106"/>
      <c r="IZ646" s="106"/>
      <c r="JA646" s="106"/>
      <c r="JB646" s="106"/>
      <c r="JC646" s="106"/>
      <c r="JD646" s="106"/>
      <c r="JE646" s="106"/>
      <c r="JF646" s="106"/>
      <c r="JG646" s="106"/>
      <c r="JH646" s="106"/>
      <c r="JI646" s="106"/>
      <c r="JJ646" s="106"/>
      <c r="JK646" s="106"/>
      <c r="JL646" s="106"/>
      <c r="JM646" s="106"/>
      <c r="JN646" s="106"/>
      <c r="JO646" s="106"/>
      <c r="JP646" s="106"/>
      <c r="JQ646" s="106"/>
      <c r="JR646" s="106"/>
      <c r="JS646" s="106"/>
      <c r="JT646" s="106"/>
      <c r="JU646" s="106"/>
      <c r="JV646" s="106"/>
      <c r="JW646" s="106"/>
      <c r="JX646" s="106"/>
      <c r="JY646" s="106"/>
      <c r="JZ646" s="106"/>
      <c r="KA646" s="106"/>
      <c r="KB646" s="106"/>
      <c r="KC646" s="106"/>
      <c r="KD646" s="106"/>
      <c r="KE646" s="106"/>
      <c r="KF646" s="106"/>
      <c r="KG646" s="106"/>
      <c r="KH646" s="106"/>
      <c r="KI646" s="106"/>
      <c r="KJ646" s="106"/>
      <c r="KK646" s="106"/>
      <c r="KL646" s="106"/>
      <c r="KM646" s="106"/>
      <c r="KN646" s="106"/>
      <c r="KO646" s="106"/>
      <c r="KP646" s="106"/>
      <c r="KQ646" s="106"/>
      <c r="KR646" s="106"/>
      <c r="KS646" s="106"/>
      <c r="KT646" s="106"/>
      <c r="KU646" s="106"/>
      <c r="KV646" s="106"/>
      <c r="KW646" s="106"/>
      <c r="KX646" s="106"/>
      <c r="KY646" s="106"/>
      <c r="KZ646" s="106"/>
      <c r="LA646" s="106"/>
      <c r="LB646" s="106"/>
      <c r="LC646" s="106"/>
      <c r="LD646" s="106"/>
      <c r="LE646" s="106"/>
      <c r="LF646" s="106"/>
      <c r="LG646" s="106"/>
      <c r="LH646" s="106"/>
      <c r="LI646" s="106"/>
      <c r="LJ646" s="106"/>
      <c r="LK646" s="106"/>
      <c r="LL646" s="106"/>
      <c r="LM646" s="106"/>
      <c r="LN646" s="106"/>
      <c r="LO646" s="106"/>
      <c r="LP646" s="106"/>
      <c r="LQ646" s="106"/>
      <c r="LR646" s="106"/>
      <c r="LS646" s="106"/>
      <c r="LT646" s="106"/>
      <c r="LU646" s="106"/>
      <c r="LV646" s="106"/>
      <c r="LW646" s="106"/>
      <c r="LX646" s="106"/>
      <c r="LY646" s="106"/>
      <c r="LZ646" s="106"/>
      <c r="MA646" s="106"/>
      <c r="MB646" s="106"/>
      <c r="MC646" s="106"/>
      <c r="MD646" s="106"/>
      <c r="ME646" s="106"/>
      <c r="MF646" s="106"/>
      <c r="MG646" s="106"/>
      <c r="MH646" s="106"/>
      <c r="MI646" s="106"/>
      <c r="MJ646" s="106"/>
      <c r="MK646" s="106"/>
      <c r="ML646" s="106"/>
      <c r="MM646" s="106"/>
      <c r="MN646" s="106"/>
      <c r="MO646" s="106"/>
      <c r="MP646" s="106"/>
      <c r="MQ646" s="106"/>
      <c r="MR646" s="106"/>
      <c r="MS646" s="106"/>
      <c r="MT646" s="106"/>
      <c r="MU646" s="106"/>
      <c r="MV646" s="106"/>
      <c r="MW646" s="106"/>
      <c r="MX646" s="106"/>
      <c r="MY646" s="106"/>
      <c r="MZ646" s="106"/>
      <c r="NA646" s="106"/>
      <c r="NB646" s="106"/>
      <c r="NC646" s="106"/>
      <c r="ND646" s="106"/>
      <c r="NE646" s="106"/>
      <c r="NF646" s="106"/>
      <c r="NG646" s="106"/>
      <c r="NH646" s="106"/>
      <c r="NI646" s="106"/>
      <c r="NJ646" s="106"/>
      <c r="NK646" s="106"/>
      <c r="NL646" s="106"/>
      <c r="NM646" s="106"/>
      <c r="NN646" s="106"/>
      <c r="NO646" s="106"/>
      <c r="NP646" s="106"/>
      <c r="NQ646" s="106"/>
      <c r="NR646" s="106"/>
      <c r="NS646" s="106"/>
      <c r="NT646" s="106"/>
      <c r="NU646" s="106"/>
      <c r="NV646" s="106"/>
      <c r="NW646" s="106"/>
      <c r="NX646" s="106"/>
      <c r="NY646" s="106"/>
      <c r="NZ646" s="106"/>
      <c r="OA646" s="106"/>
      <c r="OB646" s="106"/>
      <c r="OC646" s="106"/>
      <c r="OD646" s="106"/>
      <c r="OE646" s="106"/>
      <c r="OF646" s="106"/>
      <c r="OG646" s="106"/>
      <c r="OH646" s="106"/>
      <c r="OI646" s="106"/>
      <c r="OJ646" s="106"/>
      <c r="OK646" s="106"/>
      <c r="OL646" s="106"/>
      <c r="OM646" s="106"/>
      <c r="ON646" s="106"/>
      <c r="OO646" s="106"/>
      <c r="OP646" s="106"/>
      <c r="OQ646" s="106"/>
      <c r="OR646" s="106"/>
      <c r="OS646" s="106"/>
      <c r="OT646" s="106"/>
      <c r="OU646" s="106"/>
      <c r="OV646" s="106"/>
      <c r="OW646" s="106"/>
      <c r="OX646" s="106"/>
      <c r="OY646" s="106"/>
      <c r="OZ646" s="106"/>
      <c r="PA646" s="106"/>
      <c r="PB646" s="106"/>
      <c r="PC646" s="106"/>
      <c r="PD646" s="106"/>
      <c r="PE646" s="106"/>
      <c r="PF646" s="106"/>
      <c r="PG646" s="106"/>
      <c r="PH646" s="106"/>
      <c r="PI646" s="106"/>
      <c r="PJ646" s="106"/>
      <c r="PK646" s="106"/>
      <c r="PL646" s="106"/>
      <c r="PM646" s="106"/>
      <c r="PN646" s="106"/>
      <c r="PO646" s="106"/>
      <c r="PP646" s="106"/>
      <c r="PQ646" s="106"/>
      <c r="PR646" s="106"/>
      <c r="PS646" s="106"/>
      <c r="PT646" s="106"/>
      <c r="PU646" s="106"/>
      <c r="PV646" s="106"/>
      <c r="PW646" s="106"/>
      <c r="PX646" s="106"/>
      <c r="PY646" s="106"/>
      <c r="PZ646" s="106"/>
      <c r="QA646" s="106"/>
      <c r="QB646" s="106"/>
      <c r="QC646" s="106"/>
      <c r="QD646" s="106"/>
      <c r="QE646" s="106"/>
      <c r="QF646" s="106"/>
      <c r="QG646" s="106"/>
      <c r="QH646" s="106"/>
      <c r="QI646" s="106"/>
      <c r="QJ646" s="106"/>
      <c r="QK646" s="106"/>
      <c r="QL646" s="106"/>
      <c r="QM646" s="106"/>
      <c r="QN646" s="106"/>
      <c r="QO646" s="106"/>
      <c r="QP646" s="106"/>
      <c r="QQ646" s="106"/>
      <c r="QR646" s="106"/>
      <c r="QS646" s="106"/>
      <c r="QT646" s="106"/>
      <c r="QU646" s="106"/>
      <c r="QV646" s="106"/>
      <c r="QW646" s="106"/>
      <c r="QX646" s="106"/>
      <c r="QY646" s="106"/>
      <c r="QZ646" s="106"/>
      <c r="RA646" s="106"/>
      <c r="RB646" s="106"/>
      <c r="RC646" s="106"/>
      <c r="RD646" s="106"/>
      <c r="RE646" s="106"/>
      <c r="RF646" s="106"/>
      <c r="RG646" s="106"/>
      <c r="RH646" s="106"/>
      <c r="RI646" s="106"/>
      <c r="RJ646" s="106"/>
      <c r="RK646" s="106"/>
      <c r="RL646" s="106"/>
      <c r="RM646" s="106"/>
      <c r="RN646" s="106"/>
      <c r="RO646" s="106"/>
      <c r="RP646" s="106"/>
      <c r="RQ646" s="106"/>
      <c r="RR646" s="106"/>
    </row>
    <row r="647" spans="1:486" x14ac:dyDescent="0.3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14"/>
      <c r="Q647" s="114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06"/>
      <c r="EZ647" s="106"/>
      <c r="FA647" s="106"/>
      <c r="FB647" s="106"/>
      <c r="FC647" s="106"/>
      <c r="FD647" s="106"/>
      <c r="FE647" s="106"/>
      <c r="FF647" s="106"/>
      <c r="FG647" s="106"/>
      <c r="FH647" s="106"/>
      <c r="FI647" s="106"/>
      <c r="FJ647" s="106"/>
      <c r="FK647" s="106"/>
      <c r="FL647" s="106"/>
      <c r="FM647" s="106"/>
      <c r="FN647" s="106"/>
      <c r="FO647" s="106"/>
      <c r="FP647" s="106"/>
      <c r="FQ647" s="106"/>
      <c r="FR647" s="106"/>
      <c r="FS647" s="106"/>
      <c r="FT647" s="106"/>
      <c r="FU647" s="106"/>
      <c r="FV647" s="106"/>
      <c r="FW647" s="106"/>
      <c r="FX647" s="106"/>
      <c r="FY647" s="106"/>
      <c r="FZ647" s="106"/>
      <c r="GA647" s="106"/>
      <c r="GB647" s="106"/>
      <c r="GC647" s="106"/>
      <c r="GD647" s="106"/>
      <c r="GE647" s="106"/>
      <c r="GF647" s="106"/>
      <c r="GG647" s="106"/>
      <c r="GH647" s="106"/>
      <c r="GI647" s="106"/>
      <c r="GJ647" s="106"/>
      <c r="GK647" s="106"/>
      <c r="GL647" s="106"/>
      <c r="GM647" s="106"/>
      <c r="GN647" s="106"/>
      <c r="GO647" s="106"/>
      <c r="GP647" s="106"/>
      <c r="GQ647" s="106"/>
      <c r="GR647" s="106"/>
      <c r="GS647" s="106"/>
      <c r="GT647" s="106"/>
      <c r="GU647" s="106"/>
      <c r="GV647" s="106"/>
      <c r="GW647" s="106"/>
      <c r="GX647" s="106"/>
      <c r="GY647" s="106"/>
      <c r="GZ647" s="106"/>
      <c r="HA647" s="106"/>
      <c r="HB647" s="106"/>
      <c r="HC647" s="106"/>
      <c r="HD647" s="106"/>
      <c r="HE647" s="106"/>
      <c r="HF647" s="106"/>
      <c r="HG647" s="106"/>
      <c r="HH647" s="106"/>
      <c r="HI647" s="106"/>
      <c r="HJ647" s="106"/>
      <c r="HK647" s="106"/>
      <c r="HL647" s="106"/>
      <c r="HM647" s="106"/>
      <c r="HN647" s="106"/>
      <c r="HO647" s="106"/>
      <c r="HP647" s="106"/>
      <c r="HQ647" s="106"/>
      <c r="HR647" s="106"/>
      <c r="HS647" s="106"/>
      <c r="HT647" s="106"/>
      <c r="HU647" s="106"/>
      <c r="HV647" s="106"/>
      <c r="HW647" s="106"/>
      <c r="HX647" s="106"/>
      <c r="HY647" s="106"/>
      <c r="HZ647" s="106"/>
      <c r="IA647" s="106"/>
      <c r="IB647" s="106"/>
      <c r="IC647" s="106"/>
      <c r="ID647" s="106"/>
      <c r="IE647" s="106"/>
      <c r="IF647" s="106"/>
      <c r="IG647" s="106"/>
      <c r="IH647" s="106"/>
      <c r="II647" s="106"/>
      <c r="IJ647" s="106"/>
      <c r="IK647" s="106"/>
      <c r="IL647" s="106"/>
      <c r="IM647" s="106"/>
      <c r="IN647" s="106"/>
      <c r="IO647" s="106"/>
      <c r="IP647" s="106"/>
      <c r="IQ647" s="106"/>
      <c r="IR647" s="106"/>
      <c r="IS647" s="106"/>
      <c r="IT647" s="106"/>
      <c r="IU647" s="106"/>
      <c r="IV647" s="106"/>
      <c r="IW647" s="106"/>
      <c r="IX647" s="106"/>
      <c r="IY647" s="106"/>
      <c r="IZ647" s="106"/>
      <c r="JA647" s="106"/>
      <c r="JB647" s="106"/>
      <c r="JC647" s="106"/>
      <c r="JD647" s="106"/>
      <c r="JE647" s="106"/>
      <c r="JF647" s="106"/>
      <c r="JG647" s="106"/>
      <c r="JH647" s="106"/>
      <c r="JI647" s="106"/>
      <c r="JJ647" s="106"/>
      <c r="JK647" s="106"/>
      <c r="JL647" s="106"/>
      <c r="JM647" s="106"/>
      <c r="JN647" s="106"/>
      <c r="JO647" s="106"/>
      <c r="JP647" s="106"/>
      <c r="JQ647" s="106"/>
      <c r="JR647" s="106"/>
      <c r="JS647" s="106"/>
      <c r="JT647" s="106"/>
      <c r="JU647" s="106"/>
      <c r="JV647" s="106"/>
      <c r="JW647" s="106"/>
      <c r="JX647" s="106"/>
      <c r="JY647" s="106"/>
      <c r="JZ647" s="106"/>
      <c r="KA647" s="106"/>
      <c r="KB647" s="106"/>
      <c r="KC647" s="106"/>
      <c r="KD647" s="106"/>
      <c r="KE647" s="106"/>
      <c r="KF647" s="106"/>
      <c r="KG647" s="106"/>
      <c r="KH647" s="106"/>
      <c r="KI647" s="106"/>
      <c r="KJ647" s="106"/>
      <c r="KK647" s="106"/>
      <c r="KL647" s="106"/>
      <c r="KM647" s="106"/>
      <c r="KN647" s="106"/>
      <c r="KO647" s="106"/>
      <c r="KP647" s="106"/>
      <c r="KQ647" s="106"/>
      <c r="KR647" s="106"/>
      <c r="KS647" s="106"/>
      <c r="KT647" s="106"/>
      <c r="KU647" s="106"/>
      <c r="KV647" s="106"/>
      <c r="KW647" s="106"/>
      <c r="KX647" s="106"/>
      <c r="KY647" s="106"/>
      <c r="KZ647" s="106"/>
      <c r="LA647" s="106"/>
      <c r="LB647" s="106"/>
      <c r="LC647" s="106"/>
      <c r="LD647" s="106"/>
      <c r="LE647" s="106"/>
      <c r="LF647" s="106"/>
      <c r="LG647" s="106"/>
      <c r="LH647" s="106"/>
      <c r="LI647" s="106"/>
      <c r="LJ647" s="106"/>
      <c r="LK647" s="106"/>
      <c r="LL647" s="106"/>
      <c r="LM647" s="106"/>
      <c r="LN647" s="106"/>
      <c r="LO647" s="106"/>
      <c r="LP647" s="106"/>
      <c r="LQ647" s="106"/>
      <c r="LR647" s="106"/>
      <c r="LS647" s="106"/>
      <c r="LT647" s="106"/>
      <c r="LU647" s="106"/>
      <c r="LV647" s="106"/>
      <c r="LW647" s="106"/>
      <c r="LX647" s="106"/>
      <c r="LY647" s="106"/>
      <c r="LZ647" s="106"/>
      <c r="MA647" s="106"/>
      <c r="MB647" s="106"/>
      <c r="MC647" s="106"/>
      <c r="MD647" s="106"/>
      <c r="ME647" s="106"/>
      <c r="MF647" s="106"/>
      <c r="MG647" s="106"/>
      <c r="MH647" s="106"/>
      <c r="MI647" s="106"/>
      <c r="MJ647" s="106"/>
      <c r="MK647" s="106"/>
      <c r="ML647" s="106"/>
      <c r="MM647" s="106"/>
      <c r="MN647" s="106"/>
      <c r="MO647" s="106"/>
      <c r="MP647" s="106"/>
      <c r="MQ647" s="106"/>
      <c r="MR647" s="106"/>
      <c r="MS647" s="106"/>
      <c r="MT647" s="106"/>
      <c r="MU647" s="106"/>
      <c r="MV647" s="106"/>
      <c r="MW647" s="106"/>
      <c r="MX647" s="106"/>
      <c r="MY647" s="106"/>
      <c r="MZ647" s="106"/>
      <c r="NA647" s="106"/>
      <c r="NB647" s="106"/>
      <c r="NC647" s="106"/>
      <c r="ND647" s="106"/>
      <c r="NE647" s="106"/>
      <c r="NF647" s="106"/>
      <c r="NG647" s="106"/>
      <c r="NH647" s="106"/>
      <c r="NI647" s="106"/>
      <c r="NJ647" s="106"/>
      <c r="NK647" s="106"/>
      <c r="NL647" s="106"/>
      <c r="NM647" s="106"/>
      <c r="NN647" s="106"/>
      <c r="NO647" s="106"/>
      <c r="NP647" s="106"/>
      <c r="NQ647" s="106"/>
      <c r="NR647" s="106"/>
      <c r="NS647" s="106"/>
      <c r="NT647" s="106"/>
      <c r="NU647" s="106"/>
      <c r="NV647" s="106"/>
      <c r="NW647" s="106"/>
      <c r="NX647" s="106"/>
      <c r="NY647" s="106"/>
      <c r="NZ647" s="106"/>
      <c r="OA647" s="106"/>
      <c r="OB647" s="106"/>
      <c r="OC647" s="106"/>
      <c r="OD647" s="106"/>
      <c r="OE647" s="106"/>
      <c r="OF647" s="106"/>
      <c r="OG647" s="106"/>
      <c r="OH647" s="106"/>
      <c r="OI647" s="106"/>
      <c r="OJ647" s="106"/>
      <c r="OK647" s="106"/>
      <c r="OL647" s="106"/>
      <c r="OM647" s="106"/>
      <c r="ON647" s="106"/>
      <c r="OO647" s="106"/>
      <c r="OP647" s="106"/>
      <c r="OQ647" s="106"/>
      <c r="OR647" s="106"/>
      <c r="OS647" s="106"/>
      <c r="OT647" s="106"/>
      <c r="OU647" s="106"/>
      <c r="OV647" s="106"/>
      <c r="OW647" s="106"/>
      <c r="OX647" s="106"/>
      <c r="OY647" s="106"/>
      <c r="OZ647" s="106"/>
      <c r="PA647" s="106"/>
      <c r="PB647" s="106"/>
      <c r="PC647" s="106"/>
      <c r="PD647" s="106"/>
      <c r="PE647" s="106"/>
      <c r="PF647" s="106"/>
      <c r="PG647" s="106"/>
      <c r="PH647" s="106"/>
      <c r="PI647" s="106"/>
      <c r="PJ647" s="106"/>
      <c r="PK647" s="106"/>
      <c r="PL647" s="106"/>
      <c r="PM647" s="106"/>
      <c r="PN647" s="106"/>
      <c r="PO647" s="106"/>
      <c r="PP647" s="106"/>
      <c r="PQ647" s="106"/>
      <c r="PR647" s="106"/>
      <c r="PS647" s="106"/>
      <c r="PT647" s="106"/>
      <c r="PU647" s="106"/>
      <c r="PV647" s="106"/>
      <c r="PW647" s="106"/>
      <c r="PX647" s="106"/>
      <c r="PY647" s="106"/>
      <c r="PZ647" s="106"/>
      <c r="QA647" s="106"/>
      <c r="QB647" s="106"/>
      <c r="QC647" s="106"/>
      <c r="QD647" s="106"/>
      <c r="QE647" s="106"/>
      <c r="QF647" s="106"/>
      <c r="QG647" s="106"/>
      <c r="QH647" s="106"/>
      <c r="QI647" s="106"/>
      <c r="QJ647" s="106"/>
      <c r="QK647" s="106"/>
      <c r="QL647" s="106"/>
      <c r="QM647" s="106"/>
      <c r="QN647" s="106"/>
      <c r="QO647" s="106"/>
      <c r="QP647" s="106"/>
      <c r="QQ647" s="106"/>
      <c r="QR647" s="106"/>
      <c r="QS647" s="106"/>
      <c r="QT647" s="106"/>
      <c r="QU647" s="106"/>
      <c r="QV647" s="106"/>
      <c r="QW647" s="106"/>
      <c r="QX647" s="106"/>
      <c r="QY647" s="106"/>
      <c r="QZ647" s="106"/>
      <c r="RA647" s="106"/>
      <c r="RB647" s="106"/>
      <c r="RC647" s="106"/>
      <c r="RD647" s="106"/>
      <c r="RE647" s="106"/>
      <c r="RF647" s="106"/>
      <c r="RG647" s="106"/>
      <c r="RH647" s="106"/>
      <c r="RI647" s="106"/>
      <c r="RJ647" s="106"/>
      <c r="RK647" s="106"/>
      <c r="RL647" s="106"/>
      <c r="RM647" s="106"/>
      <c r="RN647" s="106"/>
      <c r="RO647" s="106"/>
      <c r="RP647" s="106"/>
      <c r="RQ647" s="106"/>
      <c r="RR647" s="106"/>
    </row>
    <row r="648" spans="1:486" x14ac:dyDescent="0.3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14"/>
      <c r="Q648" s="114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06"/>
      <c r="EZ648" s="106"/>
      <c r="FA648" s="106"/>
      <c r="FB648" s="106"/>
      <c r="FC648" s="106"/>
      <c r="FD648" s="106"/>
      <c r="FE648" s="106"/>
      <c r="FF648" s="106"/>
      <c r="FG648" s="106"/>
      <c r="FH648" s="106"/>
      <c r="FI648" s="106"/>
      <c r="FJ648" s="106"/>
      <c r="FK648" s="106"/>
      <c r="FL648" s="106"/>
      <c r="FM648" s="106"/>
      <c r="FN648" s="106"/>
      <c r="FO648" s="106"/>
      <c r="FP648" s="106"/>
      <c r="FQ648" s="106"/>
      <c r="FR648" s="106"/>
      <c r="FS648" s="106"/>
      <c r="FT648" s="106"/>
      <c r="FU648" s="106"/>
      <c r="FV648" s="106"/>
      <c r="FW648" s="106"/>
      <c r="FX648" s="106"/>
      <c r="FY648" s="106"/>
      <c r="FZ648" s="106"/>
      <c r="GA648" s="106"/>
      <c r="GB648" s="106"/>
      <c r="GC648" s="106"/>
      <c r="GD648" s="106"/>
      <c r="GE648" s="106"/>
      <c r="GF648" s="106"/>
      <c r="GG648" s="106"/>
      <c r="GH648" s="106"/>
      <c r="GI648" s="106"/>
      <c r="GJ648" s="106"/>
      <c r="GK648" s="106"/>
      <c r="GL648" s="106"/>
      <c r="GM648" s="106"/>
      <c r="GN648" s="106"/>
      <c r="GO648" s="106"/>
      <c r="GP648" s="106"/>
      <c r="GQ648" s="106"/>
      <c r="GR648" s="106"/>
      <c r="GS648" s="106"/>
      <c r="GT648" s="106"/>
      <c r="GU648" s="106"/>
      <c r="GV648" s="106"/>
      <c r="GW648" s="106"/>
      <c r="GX648" s="106"/>
      <c r="GY648" s="106"/>
      <c r="GZ648" s="106"/>
      <c r="HA648" s="106"/>
      <c r="HB648" s="106"/>
      <c r="HC648" s="106"/>
      <c r="HD648" s="106"/>
      <c r="HE648" s="106"/>
      <c r="HF648" s="106"/>
      <c r="HG648" s="106"/>
      <c r="HH648" s="106"/>
      <c r="HI648" s="106"/>
      <c r="HJ648" s="106"/>
      <c r="HK648" s="106"/>
      <c r="HL648" s="106"/>
      <c r="HM648" s="106"/>
      <c r="HN648" s="106"/>
      <c r="HO648" s="106"/>
      <c r="HP648" s="106"/>
      <c r="HQ648" s="106"/>
      <c r="HR648" s="106"/>
      <c r="HS648" s="106"/>
      <c r="HT648" s="106"/>
      <c r="HU648" s="106"/>
      <c r="HV648" s="106"/>
      <c r="HW648" s="106"/>
      <c r="HX648" s="106"/>
      <c r="HY648" s="106"/>
      <c r="HZ648" s="106"/>
      <c r="IA648" s="106"/>
      <c r="IB648" s="106"/>
      <c r="IC648" s="106"/>
      <c r="ID648" s="106"/>
      <c r="IE648" s="106"/>
      <c r="IF648" s="106"/>
      <c r="IG648" s="106"/>
      <c r="IH648" s="106"/>
      <c r="II648" s="106"/>
      <c r="IJ648" s="106"/>
      <c r="IK648" s="106"/>
      <c r="IL648" s="106"/>
      <c r="IM648" s="106"/>
      <c r="IN648" s="106"/>
      <c r="IO648" s="106"/>
      <c r="IP648" s="106"/>
      <c r="IQ648" s="106"/>
      <c r="IR648" s="106"/>
      <c r="IS648" s="106"/>
      <c r="IT648" s="106"/>
      <c r="IU648" s="106"/>
      <c r="IV648" s="106"/>
      <c r="IW648" s="106"/>
      <c r="IX648" s="106"/>
      <c r="IY648" s="106"/>
      <c r="IZ648" s="106"/>
      <c r="JA648" s="106"/>
      <c r="JB648" s="106"/>
      <c r="JC648" s="106"/>
      <c r="JD648" s="106"/>
      <c r="JE648" s="106"/>
      <c r="JF648" s="106"/>
      <c r="JG648" s="106"/>
      <c r="JH648" s="106"/>
      <c r="JI648" s="106"/>
      <c r="JJ648" s="106"/>
      <c r="JK648" s="106"/>
      <c r="JL648" s="106"/>
      <c r="JM648" s="106"/>
      <c r="JN648" s="106"/>
      <c r="JO648" s="106"/>
      <c r="JP648" s="106"/>
      <c r="JQ648" s="106"/>
      <c r="JR648" s="106"/>
      <c r="JS648" s="106"/>
      <c r="JT648" s="106"/>
      <c r="JU648" s="106"/>
      <c r="JV648" s="106"/>
      <c r="JW648" s="106"/>
      <c r="JX648" s="106"/>
      <c r="JY648" s="106"/>
      <c r="JZ648" s="106"/>
      <c r="KA648" s="106"/>
      <c r="KB648" s="106"/>
      <c r="KC648" s="106"/>
      <c r="KD648" s="106"/>
      <c r="KE648" s="106"/>
      <c r="KF648" s="106"/>
      <c r="KG648" s="106"/>
      <c r="KH648" s="106"/>
      <c r="KI648" s="106"/>
      <c r="KJ648" s="106"/>
      <c r="KK648" s="106"/>
      <c r="KL648" s="106"/>
      <c r="KM648" s="106"/>
      <c r="KN648" s="106"/>
      <c r="KO648" s="106"/>
      <c r="KP648" s="106"/>
      <c r="KQ648" s="106"/>
      <c r="KR648" s="106"/>
      <c r="KS648" s="106"/>
      <c r="KT648" s="106"/>
      <c r="KU648" s="106"/>
      <c r="KV648" s="106"/>
      <c r="KW648" s="106"/>
      <c r="KX648" s="106"/>
      <c r="KY648" s="106"/>
      <c r="KZ648" s="106"/>
      <c r="LA648" s="106"/>
      <c r="LB648" s="106"/>
      <c r="LC648" s="106"/>
      <c r="LD648" s="106"/>
      <c r="LE648" s="106"/>
      <c r="LF648" s="106"/>
      <c r="LG648" s="106"/>
      <c r="LH648" s="106"/>
      <c r="LI648" s="106"/>
      <c r="LJ648" s="106"/>
      <c r="LK648" s="106"/>
      <c r="LL648" s="106"/>
      <c r="LM648" s="106"/>
      <c r="LN648" s="106"/>
      <c r="LO648" s="106"/>
      <c r="LP648" s="106"/>
      <c r="LQ648" s="106"/>
      <c r="LR648" s="106"/>
      <c r="LS648" s="106"/>
      <c r="LT648" s="106"/>
      <c r="LU648" s="106"/>
      <c r="LV648" s="106"/>
      <c r="LW648" s="106"/>
      <c r="LX648" s="106"/>
      <c r="LY648" s="106"/>
      <c r="LZ648" s="106"/>
      <c r="MA648" s="106"/>
      <c r="MB648" s="106"/>
      <c r="MC648" s="106"/>
      <c r="MD648" s="106"/>
      <c r="ME648" s="106"/>
      <c r="MF648" s="106"/>
      <c r="MG648" s="106"/>
      <c r="MH648" s="106"/>
      <c r="MI648" s="106"/>
      <c r="MJ648" s="106"/>
      <c r="MK648" s="106"/>
      <c r="ML648" s="106"/>
      <c r="MM648" s="106"/>
      <c r="MN648" s="106"/>
      <c r="MO648" s="106"/>
      <c r="MP648" s="106"/>
      <c r="MQ648" s="106"/>
      <c r="MR648" s="106"/>
      <c r="MS648" s="106"/>
      <c r="MT648" s="106"/>
      <c r="MU648" s="106"/>
      <c r="MV648" s="106"/>
      <c r="MW648" s="106"/>
      <c r="MX648" s="106"/>
      <c r="MY648" s="106"/>
      <c r="MZ648" s="106"/>
      <c r="NA648" s="106"/>
      <c r="NB648" s="106"/>
      <c r="NC648" s="106"/>
      <c r="ND648" s="106"/>
      <c r="NE648" s="106"/>
      <c r="NF648" s="106"/>
      <c r="NG648" s="106"/>
      <c r="NH648" s="106"/>
      <c r="NI648" s="106"/>
      <c r="NJ648" s="106"/>
      <c r="NK648" s="106"/>
      <c r="NL648" s="106"/>
      <c r="NM648" s="106"/>
      <c r="NN648" s="106"/>
      <c r="NO648" s="106"/>
      <c r="NP648" s="106"/>
      <c r="NQ648" s="106"/>
      <c r="NR648" s="106"/>
      <c r="NS648" s="106"/>
      <c r="NT648" s="106"/>
      <c r="NU648" s="106"/>
      <c r="NV648" s="106"/>
      <c r="NW648" s="106"/>
      <c r="NX648" s="106"/>
      <c r="NY648" s="106"/>
      <c r="NZ648" s="106"/>
      <c r="OA648" s="106"/>
      <c r="OB648" s="106"/>
      <c r="OC648" s="106"/>
      <c r="OD648" s="106"/>
      <c r="OE648" s="106"/>
      <c r="OF648" s="106"/>
      <c r="OG648" s="106"/>
      <c r="OH648" s="106"/>
      <c r="OI648" s="106"/>
      <c r="OJ648" s="106"/>
      <c r="OK648" s="106"/>
      <c r="OL648" s="106"/>
      <c r="OM648" s="106"/>
      <c r="ON648" s="106"/>
      <c r="OO648" s="106"/>
      <c r="OP648" s="106"/>
      <c r="OQ648" s="106"/>
      <c r="OR648" s="106"/>
      <c r="OS648" s="106"/>
      <c r="OT648" s="106"/>
      <c r="OU648" s="106"/>
      <c r="OV648" s="106"/>
      <c r="OW648" s="106"/>
      <c r="OX648" s="106"/>
      <c r="OY648" s="106"/>
      <c r="OZ648" s="106"/>
      <c r="PA648" s="106"/>
      <c r="PB648" s="106"/>
      <c r="PC648" s="106"/>
      <c r="PD648" s="106"/>
      <c r="PE648" s="106"/>
      <c r="PF648" s="106"/>
      <c r="PG648" s="106"/>
      <c r="PH648" s="106"/>
      <c r="PI648" s="106"/>
      <c r="PJ648" s="106"/>
      <c r="PK648" s="106"/>
      <c r="PL648" s="106"/>
      <c r="PM648" s="106"/>
      <c r="PN648" s="106"/>
      <c r="PO648" s="106"/>
      <c r="PP648" s="106"/>
      <c r="PQ648" s="106"/>
      <c r="PR648" s="106"/>
      <c r="PS648" s="106"/>
      <c r="PT648" s="106"/>
      <c r="PU648" s="106"/>
      <c r="PV648" s="106"/>
      <c r="PW648" s="106"/>
      <c r="PX648" s="106"/>
      <c r="PY648" s="106"/>
      <c r="PZ648" s="106"/>
      <c r="QA648" s="106"/>
      <c r="QB648" s="106"/>
      <c r="QC648" s="106"/>
      <c r="QD648" s="106"/>
      <c r="QE648" s="106"/>
      <c r="QF648" s="106"/>
      <c r="QG648" s="106"/>
      <c r="QH648" s="106"/>
      <c r="QI648" s="106"/>
      <c r="QJ648" s="106"/>
      <c r="QK648" s="106"/>
      <c r="QL648" s="106"/>
      <c r="QM648" s="106"/>
      <c r="QN648" s="106"/>
      <c r="QO648" s="106"/>
      <c r="QP648" s="106"/>
      <c r="QQ648" s="106"/>
      <c r="QR648" s="106"/>
      <c r="QS648" s="106"/>
      <c r="QT648" s="106"/>
      <c r="QU648" s="106"/>
      <c r="QV648" s="106"/>
      <c r="QW648" s="106"/>
      <c r="QX648" s="106"/>
      <c r="QY648" s="106"/>
      <c r="QZ648" s="106"/>
      <c r="RA648" s="106"/>
      <c r="RB648" s="106"/>
      <c r="RC648" s="106"/>
      <c r="RD648" s="106"/>
      <c r="RE648" s="106"/>
      <c r="RF648" s="106"/>
      <c r="RG648" s="106"/>
      <c r="RH648" s="106"/>
      <c r="RI648" s="106"/>
      <c r="RJ648" s="106"/>
      <c r="RK648" s="106"/>
      <c r="RL648" s="106"/>
      <c r="RM648" s="106"/>
      <c r="RN648" s="106"/>
      <c r="RO648" s="106"/>
      <c r="RP648" s="106"/>
      <c r="RQ648" s="106"/>
      <c r="RR648" s="106"/>
    </row>
    <row r="649" spans="1:486" x14ac:dyDescent="0.3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14"/>
      <c r="Q649" s="114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06"/>
      <c r="EZ649" s="106"/>
      <c r="FA649" s="106"/>
      <c r="FB649" s="106"/>
      <c r="FC649" s="106"/>
      <c r="FD649" s="106"/>
      <c r="FE649" s="106"/>
      <c r="FF649" s="106"/>
      <c r="FG649" s="106"/>
      <c r="FH649" s="106"/>
      <c r="FI649" s="106"/>
      <c r="FJ649" s="106"/>
      <c r="FK649" s="106"/>
      <c r="FL649" s="106"/>
      <c r="FM649" s="106"/>
      <c r="FN649" s="106"/>
      <c r="FO649" s="106"/>
      <c r="FP649" s="106"/>
      <c r="FQ649" s="106"/>
      <c r="FR649" s="106"/>
      <c r="FS649" s="106"/>
      <c r="FT649" s="106"/>
      <c r="FU649" s="106"/>
      <c r="FV649" s="106"/>
      <c r="FW649" s="106"/>
      <c r="FX649" s="106"/>
      <c r="FY649" s="106"/>
      <c r="FZ649" s="106"/>
      <c r="GA649" s="106"/>
      <c r="GB649" s="106"/>
      <c r="GC649" s="106"/>
      <c r="GD649" s="106"/>
      <c r="GE649" s="106"/>
      <c r="GF649" s="106"/>
      <c r="GG649" s="106"/>
      <c r="GH649" s="106"/>
      <c r="GI649" s="106"/>
      <c r="GJ649" s="106"/>
      <c r="GK649" s="106"/>
      <c r="GL649" s="106"/>
      <c r="GM649" s="106"/>
      <c r="GN649" s="106"/>
      <c r="GO649" s="106"/>
      <c r="GP649" s="106"/>
      <c r="GQ649" s="106"/>
      <c r="GR649" s="106"/>
      <c r="GS649" s="106"/>
      <c r="GT649" s="106"/>
      <c r="GU649" s="106"/>
      <c r="GV649" s="106"/>
      <c r="GW649" s="106"/>
      <c r="GX649" s="106"/>
      <c r="GY649" s="106"/>
      <c r="GZ649" s="106"/>
      <c r="HA649" s="106"/>
      <c r="HB649" s="106"/>
      <c r="HC649" s="106"/>
      <c r="HD649" s="106"/>
      <c r="HE649" s="106"/>
      <c r="HF649" s="106"/>
      <c r="HG649" s="106"/>
      <c r="HH649" s="106"/>
      <c r="HI649" s="106"/>
      <c r="HJ649" s="106"/>
      <c r="HK649" s="106"/>
      <c r="HL649" s="106"/>
      <c r="HM649" s="106"/>
      <c r="HN649" s="106"/>
      <c r="HO649" s="106"/>
      <c r="HP649" s="106"/>
      <c r="HQ649" s="106"/>
      <c r="HR649" s="106"/>
      <c r="HS649" s="106"/>
      <c r="HT649" s="106"/>
      <c r="HU649" s="106"/>
      <c r="HV649" s="106"/>
      <c r="HW649" s="106"/>
      <c r="HX649" s="106"/>
      <c r="HY649" s="106"/>
      <c r="HZ649" s="106"/>
      <c r="IA649" s="106"/>
      <c r="IB649" s="106"/>
      <c r="IC649" s="106"/>
      <c r="ID649" s="106"/>
      <c r="IE649" s="106"/>
      <c r="IF649" s="106"/>
      <c r="IG649" s="106"/>
      <c r="IH649" s="106"/>
      <c r="II649" s="106"/>
      <c r="IJ649" s="106"/>
      <c r="IK649" s="106"/>
      <c r="IL649" s="106"/>
      <c r="IM649" s="106"/>
      <c r="IN649" s="106"/>
      <c r="IO649" s="106"/>
      <c r="IP649" s="106"/>
      <c r="IQ649" s="106"/>
      <c r="IR649" s="106"/>
      <c r="IS649" s="106"/>
      <c r="IT649" s="106"/>
      <c r="IU649" s="106"/>
      <c r="IV649" s="106"/>
      <c r="IW649" s="106"/>
      <c r="IX649" s="106"/>
      <c r="IY649" s="106"/>
      <c r="IZ649" s="106"/>
      <c r="JA649" s="106"/>
      <c r="JB649" s="106"/>
      <c r="JC649" s="106"/>
      <c r="JD649" s="106"/>
      <c r="JE649" s="106"/>
      <c r="JF649" s="106"/>
      <c r="JG649" s="106"/>
      <c r="JH649" s="106"/>
      <c r="JI649" s="106"/>
      <c r="JJ649" s="106"/>
      <c r="JK649" s="106"/>
      <c r="JL649" s="106"/>
      <c r="JM649" s="106"/>
      <c r="JN649" s="106"/>
      <c r="JO649" s="106"/>
      <c r="JP649" s="106"/>
      <c r="JQ649" s="106"/>
      <c r="JR649" s="106"/>
      <c r="JS649" s="106"/>
      <c r="JT649" s="106"/>
      <c r="JU649" s="106"/>
      <c r="JV649" s="106"/>
      <c r="JW649" s="106"/>
      <c r="JX649" s="106"/>
      <c r="JY649" s="106"/>
      <c r="JZ649" s="106"/>
      <c r="KA649" s="106"/>
      <c r="KB649" s="106"/>
      <c r="KC649" s="106"/>
      <c r="KD649" s="106"/>
      <c r="KE649" s="106"/>
      <c r="KF649" s="106"/>
      <c r="KG649" s="106"/>
      <c r="KH649" s="106"/>
      <c r="KI649" s="106"/>
      <c r="KJ649" s="106"/>
      <c r="KK649" s="106"/>
      <c r="KL649" s="106"/>
      <c r="KM649" s="106"/>
      <c r="KN649" s="106"/>
      <c r="KO649" s="106"/>
      <c r="KP649" s="106"/>
      <c r="KQ649" s="106"/>
      <c r="KR649" s="106"/>
      <c r="KS649" s="106"/>
      <c r="KT649" s="106"/>
      <c r="KU649" s="106"/>
      <c r="KV649" s="106"/>
      <c r="KW649" s="106"/>
      <c r="KX649" s="106"/>
      <c r="KY649" s="106"/>
      <c r="KZ649" s="106"/>
      <c r="LA649" s="106"/>
      <c r="LB649" s="106"/>
      <c r="LC649" s="106"/>
      <c r="LD649" s="106"/>
      <c r="LE649" s="106"/>
      <c r="LF649" s="106"/>
      <c r="LG649" s="106"/>
      <c r="LH649" s="106"/>
      <c r="LI649" s="106"/>
      <c r="LJ649" s="106"/>
      <c r="LK649" s="106"/>
      <c r="LL649" s="106"/>
      <c r="LM649" s="106"/>
      <c r="LN649" s="106"/>
      <c r="LO649" s="106"/>
      <c r="LP649" s="106"/>
      <c r="LQ649" s="106"/>
      <c r="LR649" s="106"/>
      <c r="LS649" s="106"/>
      <c r="LT649" s="106"/>
      <c r="LU649" s="106"/>
      <c r="LV649" s="106"/>
      <c r="LW649" s="106"/>
      <c r="LX649" s="106"/>
      <c r="LY649" s="106"/>
      <c r="LZ649" s="106"/>
      <c r="MA649" s="106"/>
      <c r="MB649" s="106"/>
      <c r="MC649" s="106"/>
      <c r="MD649" s="106"/>
      <c r="ME649" s="106"/>
      <c r="MF649" s="106"/>
      <c r="MG649" s="106"/>
      <c r="MH649" s="106"/>
      <c r="MI649" s="106"/>
      <c r="MJ649" s="106"/>
      <c r="MK649" s="106"/>
      <c r="ML649" s="106"/>
      <c r="MM649" s="106"/>
      <c r="MN649" s="106"/>
      <c r="MO649" s="106"/>
      <c r="MP649" s="106"/>
      <c r="MQ649" s="106"/>
      <c r="MR649" s="106"/>
      <c r="MS649" s="106"/>
      <c r="MT649" s="106"/>
      <c r="MU649" s="106"/>
      <c r="MV649" s="106"/>
      <c r="MW649" s="106"/>
      <c r="MX649" s="106"/>
      <c r="MY649" s="106"/>
      <c r="MZ649" s="106"/>
      <c r="NA649" s="106"/>
      <c r="NB649" s="106"/>
      <c r="NC649" s="106"/>
      <c r="ND649" s="106"/>
      <c r="NE649" s="106"/>
      <c r="NF649" s="106"/>
      <c r="NG649" s="106"/>
      <c r="NH649" s="106"/>
      <c r="NI649" s="106"/>
      <c r="NJ649" s="106"/>
      <c r="NK649" s="106"/>
      <c r="NL649" s="106"/>
      <c r="NM649" s="106"/>
      <c r="NN649" s="106"/>
      <c r="NO649" s="106"/>
      <c r="NP649" s="106"/>
      <c r="NQ649" s="106"/>
      <c r="NR649" s="106"/>
      <c r="NS649" s="106"/>
      <c r="NT649" s="106"/>
      <c r="NU649" s="106"/>
      <c r="NV649" s="106"/>
      <c r="NW649" s="106"/>
      <c r="NX649" s="106"/>
      <c r="NY649" s="106"/>
      <c r="NZ649" s="106"/>
      <c r="OA649" s="106"/>
      <c r="OB649" s="106"/>
      <c r="OC649" s="106"/>
      <c r="OD649" s="106"/>
      <c r="OE649" s="106"/>
      <c r="OF649" s="106"/>
      <c r="OG649" s="106"/>
      <c r="OH649" s="106"/>
      <c r="OI649" s="106"/>
      <c r="OJ649" s="106"/>
      <c r="OK649" s="106"/>
      <c r="OL649" s="106"/>
      <c r="OM649" s="106"/>
      <c r="ON649" s="106"/>
      <c r="OO649" s="106"/>
      <c r="OP649" s="106"/>
      <c r="OQ649" s="106"/>
      <c r="OR649" s="106"/>
      <c r="OS649" s="106"/>
      <c r="OT649" s="106"/>
      <c r="OU649" s="106"/>
      <c r="OV649" s="106"/>
      <c r="OW649" s="106"/>
      <c r="OX649" s="106"/>
      <c r="OY649" s="106"/>
      <c r="OZ649" s="106"/>
      <c r="PA649" s="106"/>
      <c r="PB649" s="106"/>
      <c r="PC649" s="106"/>
      <c r="PD649" s="106"/>
      <c r="PE649" s="106"/>
      <c r="PF649" s="106"/>
      <c r="PG649" s="106"/>
      <c r="PH649" s="106"/>
      <c r="PI649" s="106"/>
      <c r="PJ649" s="106"/>
      <c r="PK649" s="106"/>
      <c r="PL649" s="106"/>
      <c r="PM649" s="106"/>
      <c r="PN649" s="106"/>
      <c r="PO649" s="106"/>
      <c r="PP649" s="106"/>
      <c r="PQ649" s="106"/>
      <c r="PR649" s="106"/>
      <c r="PS649" s="106"/>
      <c r="PT649" s="106"/>
      <c r="PU649" s="106"/>
      <c r="PV649" s="106"/>
      <c r="PW649" s="106"/>
      <c r="PX649" s="106"/>
      <c r="PY649" s="106"/>
      <c r="PZ649" s="106"/>
      <c r="QA649" s="106"/>
      <c r="QB649" s="106"/>
      <c r="QC649" s="106"/>
      <c r="QD649" s="106"/>
      <c r="QE649" s="106"/>
      <c r="QF649" s="106"/>
      <c r="QG649" s="106"/>
      <c r="QH649" s="106"/>
      <c r="QI649" s="106"/>
      <c r="QJ649" s="106"/>
      <c r="QK649" s="106"/>
      <c r="QL649" s="106"/>
      <c r="QM649" s="106"/>
      <c r="QN649" s="106"/>
      <c r="QO649" s="106"/>
      <c r="QP649" s="106"/>
      <c r="QQ649" s="106"/>
      <c r="QR649" s="106"/>
      <c r="QS649" s="106"/>
      <c r="QT649" s="106"/>
      <c r="QU649" s="106"/>
      <c r="QV649" s="106"/>
      <c r="QW649" s="106"/>
      <c r="QX649" s="106"/>
      <c r="QY649" s="106"/>
      <c r="QZ649" s="106"/>
      <c r="RA649" s="106"/>
      <c r="RB649" s="106"/>
      <c r="RC649" s="106"/>
      <c r="RD649" s="106"/>
      <c r="RE649" s="106"/>
      <c r="RF649" s="106"/>
      <c r="RG649" s="106"/>
      <c r="RH649" s="106"/>
      <c r="RI649" s="106"/>
      <c r="RJ649" s="106"/>
      <c r="RK649" s="106"/>
      <c r="RL649" s="106"/>
      <c r="RM649" s="106"/>
      <c r="RN649" s="106"/>
      <c r="RO649" s="106"/>
      <c r="RP649" s="106"/>
      <c r="RQ649" s="106"/>
      <c r="RR649" s="106"/>
    </row>
    <row r="650" spans="1:486" x14ac:dyDescent="0.3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14"/>
      <c r="Q650" s="114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06"/>
      <c r="EZ650" s="106"/>
      <c r="FA650" s="106"/>
      <c r="FB650" s="106"/>
      <c r="FC650" s="106"/>
      <c r="FD650" s="106"/>
      <c r="FE650" s="106"/>
      <c r="FF650" s="106"/>
      <c r="FG650" s="106"/>
      <c r="FH650" s="106"/>
      <c r="FI650" s="106"/>
      <c r="FJ650" s="106"/>
      <c r="FK650" s="106"/>
      <c r="FL650" s="106"/>
      <c r="FM650" s="106"/>
      <c r="FN650" s="106"/>
      <c r="FO650" s="106"/>
      <c r="FP650" s="106"/>
      <c r="FQ650" s="106"/>
      <c r="FR650" s="106"/>
      <c r="FS650" s="106"/>
      <c r="FT650" s="106"/>
      <c r="FU650" s="106"/>
      <c r="FV650" s="106"/>
      <c r="FW650" s="106"/>
      <c r="FX650" s="106"/>
      <c r="FY650" s="106"/>
      <c r="FZ650" s="106"/>
      <c r="GA650" s="106"/>
      <c r="GB650" s="106"/>
      <c r="GC650" s="106"/>
      <c r="GD650" s="106"/>
      <c r="GE650" s="106"/>
      <c r="GF650" s="106"/>
      <c r="GG650" s="106"/>
      <c r="GH650" s="106"/>
      <c r="GI650" s="106"/>
      <c r="GJ650" s="106"/>
      <c r="GK650" s="106"/>
      <c r="GL650" s="106"/>
      <c r="GM650" s="106"/>
      <c r="GN650" s="106"/>
      <c r="GO650" s="106"/>
      <c r="GP650" s="106"/>
      <c r="GQ650" s="106"/>
      <c r="GR650" s="106"/>
      <c r="GS650" s="106"/>
      <c r="GT650" s="106"/>
      <c r="GU650" s="106"/>
      <c r="GV650" s="106"/>
      <c r="GW650" s="106"/>
      <c r="GX650" s="106"/>
      <c r="GY650" s="106"/>
      <c r="GZ650" s="106"/>
      <c r="HA650" s="106"/>
      <c r="HB650" s="106"/>
      <c r="HC650" s="106"/>
      <c r="HD650" s="106"/>
      <c r="HE650" s="106"/>
      <c r="HF650" s="106"/>
      <c r="HG650" s="106"/>
      <c r="HH650" s="106"/>
      <c r="HI650" s="106"/>
      <c r="HJ650" s="106"/>
      <c r="HK650" s="106"/>
      <c r="HL650" s="106"/>
      <c r="HM650" s="106"/>
      <c r="HN650" s="106"/>
      <c r="HO650" s="106"/>
      <c r="HP650" s="106"/>
      <c r="HQ650" s="106"/>
      <c r="HR650" s="106"/>
      <c r="HS650" s="106"/>
      <c r="HT650" s="106"/>
      <c r="HU650" s="106"/>
      <c r="HV650" s="106"/>
      <c r="HW650" s="106"/>
      <c r="HX650" s="106"/>
      <c r="HY650" s="106"/>
      <c r="HZ650" s="106"/>
      <c r="IA650" s="106"/>
      <c r="IB650" s="106"/>
      <c r="IC650" s="106"/>
      <c r="ID650" s="106"/>
      <c r="IE650" s="106"/>
      <c r="IF650" s="106"/>
      <c r="IG650" s="106"/>
      <c r="IH650" s="106"/>
      <c r="II650" s="106"/>
      <c r="IJ650" s="106"/>
      <c r="IK650" s="106"/>
      <c r="IL650" s="106"/>
      <c r="IM650" s="106"/>
      <c r="IN650" s="106"/>
      <c r="IO650" s="106"/>
      <c r="IP650" s="106"/>
      <c r="IQ650" s="106"/>
      <c r="IR650" s="106"/>
      <c r="IS650" s="106"/>
      <c r="IT650" s="106"/>
      <c r="IU650" s="106"/>
      <c r="IV650" s="106"/>
      <c r="IW650" s="106"/>
      <c r="IX650" s="106"/>
      <c r="IY650" s="106"/>
      <c r="IZ650" s="106"/>
      <c r="JA650" s="106"/>
      <c r="JB650" s="106"/>
      <c r="JC650" s="106"/>
      <c r="JD650" s="106"/>
      <c r="JE650" s="106"/>
      <c r="JF650" s="106"/>
      <c r="JG650" s="106"/>
      <c r="JH650" s="106"/>
      <c r="JI650" s="106"/>
      <c r="JJ650" s="106"/>
      <c r="JK650" s="106"/>
      <c r="JL650" s="106"/>
      <c r="JM650" s="106"/>
      <c r="JN650" s="106"/>
      <c r="JO650" s="106"/>
      <c r="JP650" s="106"/>
      <c r="JQ650" s="106"/>
      <c r="JR650" s="106"/>
      <c r="JS650" s="106"/>
      <c r="JT650" s="106"/>
      <c r="JU650" s="106"/>
      <c r="JV650" s="106"/>
      <c r="JW650" s="106"/>
      <c r="JX650" s="106"/>
      <c r="JY650" s="106"/>
      <c r="JZ650" s="106"/>
      <c r="KA650" s="106"/>
      <c r="KB650" s="106"/>
      <c r="KC650" s="106"/>
      <c r="KD650" s="106"/>
      <c r="KE650" s="106"/>
      <c r="KF650" s="106"/>
      <c r="KG650" s="106"/>
      <c r="KH650" s="106"/>
      <c r="KI650" s="106"/>
      <c r="KJ650" s="106"/>
      <c r="KK650" s="106"/>
      <c r="KL650" s="106"/>
      <c r="KM650" s="106"/>
      <c r="KN650" s="106"/>
      <c r="KO650" s="106"/>
      <c r="KP650" s="106"/>
      <c r="KQ650" s="106"/>
      <c r="KR650" s="106"/>
      <c r="KS650" s="106"/>
      <c r="KT650" s="106"/>
      <c r="KU650" s="106"/>
      <c r="KV650" s="106"/>
      <c r="KW650" s="106"/>
      <c r="KX650" s="106"/>
      <c r="KY650" s="106"/>
      <c r="KZ650" s="106"/>
      <c r="LA650" s="106"/>
      <c r="LB650" s="106"/>
      <c r="LC650" s="106"/>
      <c r="LD650" s="106"/>
      <c r="LE650" s="106"/>
      <c r="LF650" s="106"/>
      <c r="LG650" s="106"/>
      <c r="LH650" s="106"/>
      <c r="LI650" s="106"/>
      <c r="LJ650" s="106"/>
      <c r="LK650" s="106"/>
      <c r="LL650" s="106"/>
      <c r="LM650" s="106"/>
      <c r="LN650" s="106"/>
      <c r="LO650" s="106"/>
      <c r="LP650" s="106"/>
      <c r="LQ650" s="106"/>
      <c r="LR650" s="106"/>
      <c r="LS650" s="106"/>
      <c r="LT650" s="106"/>
      <c r="LU650" s="106"/>
      <c r="LV650" s="106"/>
      <c r="LW650" s="106"/>
      <c r="LX650" s="106"/>
      <c r="LY650" s="106"/>
      <c r="LZ650" s="106"/>
      <c r="MA650" s="106"/>
      <c r="MB650" s="106"/>
      <c r="MC650" s="106"/>
      <c r="MD650" s="106"/>
      <c r="ME650" s="106"/>
      <c r="MF650" s="106"/>
      <c r="MG650" s="106"/>
      <c r="MH650" s="106"/>
      <c r="MI650" s="106"/>
      <c r="MJ650" s="106"/>
      <c r="MK650" s="106"/>
      <c r="ML650" s="106"/>
      <c r="MM650" s="106"/>
      <c r="MN650" s="106"/>
      <c r="MO650" s="106"/>
      <c r="MP650" s="106"/>
      <c r="MQ650" s="106"/>
      <c r="MR650" s="106"/>
      <c r="MS650" s="106"/>
      <c r="MT650" s="106"/>
      <c r="MU650" s="106"/>
      <c r="MV650" s="106"/>
      <c r="MW650" s="106"/>
      <c r="MX650" s="106"/>
      <c r="MY650" s="106"/>
      <c r="MZ650" s="106"/>
      <c r="NA650" s="106"/>
      <c r="NB650" s="106"/>
      <c r="NC650" s="106"/>
      <c r="ND650" s="106"/>
      <c r="NE650" s="106"/>
      <c r="NF650" s="106"/>
      <c r="NG650" s="106"/>
      <c r="NH650" s="106"/>
      <c r="NI650" s="106"/>
      <c r="NJ650" s="106"/>
      <c r="NK650" s="106"/>
      <c r="NL650" s="106"/>
      <c r="NM650" s="106"/>
      <c r="NN650" s="106"/>
      <c r="NO650" s="106"/>
      <c r="NP650" s="106"/>
      <c r="NQ650" s="106"/>
      <c r="NR650" s="106"/>
      <c r="NS650" s="106"/>
      <c r="NT650" s="106"/>
      <c r="NU650" s="106"/>
      <c r="NV650" s="106"/>
      <c r="NW650" s="106"/>
      <c r="NX650" s="106"/>
      <c r="NY650" s="106"/>
      <c r="NZ650" s="106"/>
      <c r="OA650" s="106"/>
      <c r="OB650" s="106"/>
      <c r="OC650" s="106"/>
      <c r="OD650" s="106"/>
      <c r="OE650" s="106"/>
      <c r="OF650" s="106"/>
      <c r="OG650" s="106"/>
      <c r="OH650" s="106"/>
      <c r="OI650" s="106"/>
      <c r="OJ650" s="106"/>
      <c r="OK650" s="106"/>
      <c r="OL650" s="106"/>
      <c r="OM650" s="106"/>
      <c r="ON650" s="106"/>
      <c r="OO650" s="106"/>
      <c r="OP650" s="106"/>
      <c r="OQ650" s="106"/>
      <c r="OR650" s="106"/>
      <c r="OS650" s="106"/>
      <c r="OT650" s="106"/>
      <c r="OU650" s="106"/>
      <c r="OV650" s="106"/>
      <c r="OW650" s="106"/>
      <c r="OX650" s="106"/>
      <c r="OY650" s="106"/>
      <c r="OZ650" s="106"/>
      <c r="PA650" s="106"/>
      <c r="PB650" s="106"/>
      <c r="PC650" s="106"/>
      <c r="PD650" s="106"/>
      <c r="PE650" s="106"/>
      <c r="PF650" s="106"/>
      <c r="PG650" s="106"/>
      <c r="PH650" s="106"/>
      <c r="PI650" s="106"/>
      <c r="PJ650" s="106"/>
      <c r="PK650" s="106"/>
      <c r="PL650" s="106"/>
      <c r="PM650" s="106"/>
      <c r="PN650" s="106"/>
      <c r="PO650" s="106"/>
      <c r="PP650" s="106"/>
      <c r="PQ650" s="106"/>
      <c r="PR650" s="106"/>
      <c r="PS650" s="106"/>
      <c r="PT650" s="106"/>
      <c r="PU650" s="106"/>
      <c r="PV650" s="106"/>
      <c r="PW650" s="106"/>
      <c r="PX650" s="106"/>
      <c r="PY650" s="106"/>
      <c r="PZ650" s="106"/>
      <c r="QA650" s="106"/>
      <c r="QB650" s="106"/>
      <c r="QC650" s="106"/>
      <c r="QD650" s="106"/>
      <c r="QE650" s="106"/>
      <c r="QF650" s="106"/>
      <c r="QG650" s="106"/>
      <c r="QH650" s="106"/>
      <c r="QI650" s="106"/>
      <c r="QJ650" s="106"/>
      <c r="QK650" s="106"/>
      <c r="QL650" s="106"/>
      <c r="QM650" s="106"/>
      <c r="QN650" s="106"/>
      <c r="QO650" s="106"/>
      <c r="QP650" s="106"/>
      <c r="QQ650" s="106"/>
      <c r="QR650" s="106"/>
      <c r="QS650" s="106"/>
      <c r="QT650" s="106"/>
      <c r="QU650" s="106"/>
      <c r="QV650" s="106"/>
      <c r="QW650" s="106"/>
      <c r="QX650" s="106"/>
      <c r="QY650" s="106"/>
      <c r="QZ650" s="106"/>
      <c r="RA650" s="106"/>
      <c r="RB650" s="106"/>
      <c r="RC650" s="106"/>
      <c r="RD650" s="106"/>
      <c r="RE650" s="106"/>
      <c r="RF650" s="106"/>
      <c r="RG650" s="106"/>
      <c r="RH650" s="106"/>
      <c r="RI650" s="106"/>
      <c r="RJ650" s="106"/>
      <c r="RK650" s="106"/>
      <c r="RL650" s="106"/>
      <c r="RM650" s="106"/>
      <c r="RN650" s="106"/>
      <c r="RO650" s="106"/>
      <c r="RP650" s="106"/>
      <c r="RQ650" s="106"/>
      <c r="RR650" s="106"/>
    </row>
    <row r="651" spans="1:486" x14ac:dyDescent="0.3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14"/>
      <c r="Q651" s="114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06"/>
      <c r="EZ651" s="106"/>
      <c r="FA651" s="106"/>
      <c r="FB651" s="106"/>
      <c r="FC651" s="106"/>
      <c r="FD651" s="106"/>
      <c r="FE651" s="106"/>
      <c r="FF651" s="106"/>
      <c r="FG651" s="106"/>
      <c r="FH651" s="106"/>
      <c r="FI651" s="106"/>
      <c r="FJ651" s="106"/>
      <c r="FK651" s="106"/>
      <c r="FL651" s="106"/>
      <c r="FM651" s="106"/>
      <c r="FN651" s="106"/>
      <c r="FO651" s="106"/>
      <c r="FP651" s="106"/>
      <c r="FQ651" s="106"/>
      <c r="FR651" s="106"/>
      <c r="FS651" s="106"/>
      <c r="FT651" s="106"/>
      <c r="FU651" s="106"/>
      <c r="FV651" s="106"/>
      <c r="FW651" s="106"/>
      <c r="FX651" s="106"/>
      <c r="FY651" s="106"/>
      <c r="FZ651" s="106"/>
      <c r="GA651" s="106"/>
      <c r="GB651" s="106"/>
      <c r="GC651" s="106"/>
      <c r="GD651" s="106"/>
      <c r="GE651" s="106"/>
      <c r="GF651" s="106"/>
      <c r="GG651" s="106"/>
      <c r="GH651" s="106"/>
      <c r="GI651" s="106"/>
      <c r="GJ651" s="106"/>
      <c r="GK651" s="106"/>
      <c r="GL651" s="106"/>
      <c r="GM651" s="106"/>
      <c r="GN651" s="106"/>
      <c r="GO651" s="106"/>
      <c r="GP651" s="106"/>
      <c r="GQ651" s="106"/>
      <c r="GR651" s="106"/>
      <c r="GS651" s="106"/>
      <c r="GT651" s="106"/>
      <c r="GU651" s="106"/>
      <c r="GV651" s="106"/>
      <c r="GW651" s="106"/>
      <c r="GX651" s="106"/>
      <c r="GY651" s="106"/>
      <c r="GZ651" s="106"/>
      <c r="HA651" s="106"/>
      <c r="HB651" s="106"/>
      <c r="HC651" s="106"/>
      <c r="HD651" s="106"/>
      <c r="HE651" s="106"/>
      <c r="HF651" s="106"/>
      <c r="HG651" s="106"/>
      <c r="HH651" s="106"/>
      <c r="HI651" s="106"/>
      <c r="HJ651" s="106"/>
      <c r="HK651" s="106"/>
      <c r="HL651" s="106"/>
      <c r="HM651" s="106"/>
      <c r="HN651" s="106"/>
      <c r="HO651" s="106"/>
      <c r="HP651" s="106"/>
      <c r="HQ651" s="106"/>
      <c r="HR651" s="106"/>
      <c r="HS651" s="106"/>
      <c r="HT651" s="106"/>
      <c r="HU651" s="106"/>
      <c r="HV651" s="106"/>
      <c r="HW651" s="106"/>
      <c r="HX651" s="106"/>
      <c r="HY651" s="106"/>
      <c r="HZ651" s="106"/>
      <c r="IA651" s="106"/>
      <c r="IB651" s="106"/>
      <c r="IC651" s="106"/>
      <c r="ID651" s="106"/>
      <c r="IE651" s="106"/>
      <c r="IF651" s="106"/>
      <c r="IG651" s="106"/>
      <c r="IH651" s="106"/>
      <c r="II651" s="106"/>
      <c r="IJ651" s="106"/>
      <c r="IK651" s="106"/>
      <c r="IL651" s="106"/>
      <c r="IM651" s="106"/>
      <c r="IN651" s="106"/>
      <c r="IO651" s="106"/>
      <c r="IP651" s="106"/>
      <c r="IQ651" s="106"/>
      <c r="IR651" s="106"/>
      <c r="IS651" s="106"/>
      <c r="IT651" s="106"/>
      <c r="IU651" s="106"/>
      <c r="IV651" s="106"/>
      <c r="IW651" s="106"/>
      <c r="IX651" s="106"/>
      <c r="IY651" s="106"/>
      <c r="IZ651" s="106"/>
      <c r="JA651" s="106"/>
      <c r="JB651" s="106"/>
      <c r="JC651" s="106"/>
      <c r="JD651" s="106"/>
      <c r="JE651" s="106"/>
      <c r="JF651" s="106"/>
      <c r="JG651" s="106"/>
      <c r="JH651" s="106"/>
      <c r="JI651" s="106"/>
      <c r="JJ651" s="106"/>
      <c r="JK651" s="106"/>
      <c r="JL651" s="106"/>
      <c r="JM651" s="106"/>
      <c r="JN651" s="106"/>
      <c r="JO651" s="106"/>
      <c r="JP651" s="106"/>
      <c r="JQ651" s="106"/>
      <c r="JR651" s="106"/>
      <c r="JS651" s="106"/>
      <c r="JT651" s="106"/>
      <c r="JU651" s="106"/>
      <c r="JV651" s="106"/>
      <c r="JW651" s="106"/>
      <c r="JX651" s="106"/>
      <c r="JY651" s="106"/>
      <c r="JZ651" s="106"/>
      <c r="KA651" s="106"/>
      <c r="KB651" s="106"/>
      <c r="KC651" s="106"/>
      <c r="KD651" s="106"/>
      <c r="KE651" s="106"/>
      <c r="KF651" s="106"/>
      <c r="KG651" s="106"/>
      <c r="KH651" s="106"/>
      <c r="KI651" s="106"/>
      <c r="KJ651" s="106"/>
      <c r="KK651" s="106"/>
      <c r="KL651" s="106"/>
      <c r="KM651" s="106"/>
      <c r="KN651" s="106"/>
      <c r="KO651" s="106"/>
      <c r="KP651" s="106"/>
      <c r="KQ651" s="106"/>
      <c r="KR651" s="106"/>
      <c r="KS651" s="106"/>
      <c r="KT651" s="106"/>
      <c r="KU651" s="106"/>
      <c r="KV651" s="106"/>
      <c r="KW651" s="106"/>
      <c r="KX651" s="106"/>
      <c r="KY651" s="106"/>
      <c r="KZ651" s="106"/>
      <c r="LA651" s="106"/>
      <c r="LB651" s="106"/>
      <c r="LC651" s="106"/>
      <c r="LD651" s="106"/>
      <c r="LE651" s="106"/>
      <c r="LF651" s="106"/>
      <c r="LG651" s="106"/>
      <c r="LH651" s="106"/>
      <c r="LI651" s="106"/>
      <c r="LJ651" s="106"/>
      <c r="LK651" s="106"/>
      <c r="LL651" s="106"/>
      <c r="LM651" s="106"/>
      <c r="LN651" s="106"/>
      <c r="LO651" s="106"/>
      <c r="LP651" s="106"/>
      <c r="LQ651" s="106"/>
      <c r="LR651" s="106"/>
      <c r="LS651" s="106"/>
      <c r="LT651" s="106"/>
      <c r="LU651" s="106"/>
      <c r="LV651" s="106"/>
      <c r="LW651" s="106"/>
      <c r="LX651" s="106"/>
      <c r="LY651" s="106"/>
      <c r="LZ651" s="106"/>
      <c r="MA651" s="106"/>
      <c r="MB651" s="106"/>
      <c r="MC651" s="106"/>
      <c r="MD651" s="106"/>
      <c r="ME651" s="106"/>
      <c r="MF651" s="106"/>
      <c r="MG651" s="106"/>
      <c r="MH651" s="106"/>
      <c r="MI651" s="106"/>
      <c r="MJ651" s="106"/>
      <c r="MK651" s="106"/>
      <c r="ML651" s="106"/>
      <c r="MM651" s="106"/>
      <c r="MN651" s="106"/>
      <c r="MO651" s="106"/>
      <c r="MP651" s="106"/>
      <c r="MQ651" s="106"/>
      <c r="MR651" s="106"/>
      <c r="MS651" s="106"/>
      <c r="MT651" s="106"/>
      <c r="MU651" s="106"/>
      <c r="MV651" s="106"/>
      <c r="MW651" s="106"/>
      <c r="MX651" s="106"/>
      <c r="MY651" s="106"/>
      <c r="MZ651" s="106"/>
      <c r="NA651" s="106"/>
      <c r="NB651" s="106"/>
      <c r="NC651" s="106"/>
      <c r="ND651" s="106"/>
      <c r="NE651" s="106"/>
      <c r="NF651" s="106"/>
      <c r="NG651" s="106"/>
      <c r="NH651" s="106"/>
      <c r="NI651" s="106"/>
      <c r="NJ651" s="106"/>
      <c r="NK651" s="106"/>
      <c r="NL651" s="106"/>
      <c r="NM651" s="106"/>
      <c r="NN651" s="106"/>
      <c r="NO651" s="106"/>
      <c r="NP651" s="106"/>
      <c r="NQ651" s="106"/>
      <c r="NR651" s="106"/>
      <c r="NS651" s="106"/>
      <c r="NT651" s="106"/>
      <c r="NU651" s="106"/>
      <c r="NV651" s="106"/>
      <c r="NW651" s="106"/>
      <c r="NX651" s="106"/>
      <c r="NY651" s="106"/>
      <c r="NZ651" s="106"/>
      <c r="OA651" s="106"/>
      <c r="OB651" s="106"/>
      <c r="OC651" s="106"/>
      <c r="OD651" s="106"/>
      <c r="OE651" s="106"/>
      <c r="OF651" s="106"/>
      <c r="OG651" s="106"/>
      <c r="OH651" s="106"/>
      <c r="OI651" s="106"/>
      <c r="OJ651" s="106"/>
      <c r="OK651" s="106"/>
      <c r="OL651" s="106"/>
      <c r="OM651" s="106"/>
      <c r="ON651" s="106"/>
      <c r="OO651" s="106"/>
      <c r="OP651" s="106"/>
      <c r="OQ651" s="106"/>
      <c r="OR651" s="106"/>
      <c r="OS651" s="106"/>
      <c r="OT651" s="106"/>
      <c r="OU651" s="106"/>
      <c r="OV651" s="106"/>
      <c r="OW651" s="106"/>
      <c r="OX651" s="106"/>
      <c r="OY651" s="106"/>
      <c r="OZ651" s="106"/>
      <c r="PA651" s="106"/>
      <c r="PB651" s="106"/>
      <c r="PC651" s="106"/>
      <c r="PD651" s="106"/>
      <c r="PE651" s="106"/>
      <c r="PF651" s="106"/>
      <c r="PG651" s="106"/>
      <c r="PH651" s="106"/>
      <c r="PI651" s="106"/>
      <c r="PJ651" s="106"/>
      <c r="PK651" s="106"/>
      <c r="PL651" s="106"/>
      <c r="PM651" s="106"/>
      <c r="PN651" s="106"/>
      <c r="PO651" s="106"/>
      <c r="PP651" s="106"/>
      <c r="PQ651" s="106"/>
      <c r="PR651" s="106"/>
      <c r="PS651" s="106"/>
      <c r="PT651" s="106"/>
      <c r="PU651" s="106"/>
      <c r="PV651" s="106"/>
      <c r="PW651" s="106"/>
      <c r="PX651" s="106"/>
      <c r="PY651" s="106"/>
      <c r="PZ651" s="106"/>
      <c r="QA651" s="106"/>
      <c r="QB651" s="106"/>
      <c r="QC651" s="106"/>
      <c r="QD651" s="106"/>
      <c r="QE651" s="106"/>
      <c r="QF651" s="106"/>
      <c r="QG651" s="106"/>
      <c r="QH651" s="106"/>
      <c r="QI651" s="106"/>
      <c r="QJ651" s="106"/>
      <c r="QK651" s="106"/>
      <c r="QL651" s="106"/>
      <c r="QM651" s="106"/>
      <c r="QN651" s="106"/>
      <c r="QO651" s="106"/>
      <c r="QP651" s="106"/>
      <c r="QQ651" s="106"/>
      <c r="QR651" s="106"/>
      <c r="QS651" s="106"/>
      <c r="QT651" s="106"/>
      <c r="QU651" s="106"/>
      <c r="QV651" s="106"/>
      <c r="QW651" s="106"/>
      <c r="QX651" s="106"/>
      <c r="QY651" s="106"/>
      <c r="QZ651" s="106"/>
      <c r="RA651" s="106"/>
      <c r="RB651" s="106"/>
      <c r="RC651" s="106"/>
      <c r="RD651" s="106"/>
      <c r="RE651" s="106"/>
      <c r="RF651" s="106"/>
      <c r="RG651" s="106"/>
      <c r="RH651" s="106"/>
      <c r="RI651" s="106"/>
      <c r="RJ651" s="106"/>
      <c r="RK651" s="106"/>
      <c r="RL651" s="106"/>
      <c r="RM651" s="106"/>
      <c r="RN651" s="106"/>
      <c r="RO651" s="106"/>
      <c r="RP651" s="106"/>
      <c r="RQ651" s="106"/>
      <c r="RR651" s="106"/>
    </row>
    <row r="652" spans="1:486" x14ac:dyDescent="0.3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14"/>
      <c r="Q652" s="114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06"/>
      <c r="EZ652" s="106"/>
      <c r="FA652" s="106"/>
      <c r="FB652" s="106"/>
      <c r="FC652" s="106"/>
      <c r="FD652" s="106"/>
      <c r="FE652" s="106"/>
      <c r="FF652" s="106"/>
      <c r="FG652" s="106"/>
      <c r="FH652" s="106"/>
      <c r="FI652" s="106"/>
      <c r="FJ652" s="106"/>
      <c r="FK652" s="106"/>
      <c r="FL652" s="106"/>
      <c r="FM652" s="106"/>
      <c r="FN652" s="106"/>
      <c r="FO652" s="106"/>
      <c r="FP652" s="106"/>
      <c r="FQ652" s="106"/>
      <c r="FR652" s="106"/>
      <c r="FS652" s="106"/>
      <c r="FT652" s="106"/>
      <c r="FU652" s="106"/>
      <c r="FV652" s="106"/>
      <c r="FW652" s="106"/>
      <c r="FX652" s="106"/>
      <c r="FY652" s="106"/>
      <c r="FZ652" s="106"/>
      <c r="GA652" s="106"/>
      <c r="GB652" s="106"/>
      <c r="GC652" s="106"/>
      <c r="GD652" s="106"/>
      <c r="GE652" s="106"/>
      <c r="GF652" s="106"/>
      <c r="GG652" s="106"/>
      <c r="GH652" s="106"/>
      <c r="GI652" s="106"/>
      <c r="GJ652" s="106"/>
      <c r="GK652" s="106"/>
      <c r="GL652" s="106"/>
      <c r="GM652" s="106"/>
      <c r="GN652" s="106"/>
      <c r="GO652" s="106"/>
      <c r="GP652" s="106"/>
      <c r="GQ652" s="106"/>
      <c r="GR652" s="106"/>
      <c r="GS652" s="106"/>
      <c r="GT652" s="106"/>
      <c r="GU652" s="106"/>
      <c r="GV652" s="106"/>
      <c r="GW652" s="106"/>
      <c r="GX652" s="106"/>
      <c r="GY652" s="106"/>
      <c r="GZ652" s="106"/>
      <c r="HA652" s="106"/>
      <c r="HB652" s="106"/>
      <c r="HC652" s="106"/>
      <c r="HD652" s="106"/>
      <c r="HE652" s="106"/>
      <c r="HF652" s="106"/>
      <c r="HG652" s="106"/>
      <c r="HH652" s="106"/>
      <c r="HI652" s="106"/>
      <c r="HJ652" s="106"/>
      <c r="HK652" s="106"/>
      <c r="HL652" s="106"/>
      <c r="HM652" s="106"/>
      <c r="HN652" s="106"/>
      <c r="HO652" s="106"/>
      <c r="HP652" s="106"/>
      <c r="HQ652" s="106"/>
      <c r="HR652" s="106"/>
      <c r="HS652" s="106"/>
      <c r="HT652" s="106"/>
      <c r="HU652" s="106"/>
      <c r="HV652" s="106"/>
      <c r="HW652" s="106"/>
      <c r="HX652" s="106"/>
      <c r="HY652" s="106"/>
      <c r="HZ652" s="106"/>
      <c r="IA652" s="106"/>
      <c r="IB652" s="106"/>
      <c r="IC652" s="106"/>
      <c r="ID652" s="106"/>
      <c r="IE652" s="106"/>
      <c r="IF652" s="106"/>
      <c r="IG652" s="106"/>
      <c r="IH652" s="106"/>
      <c r="II652" s="106"/>
      <c r="IJ652" s="106"/>
      <c r="IK652" s="106"/>
      <c r="IL652" s="106"/>
      <c r="IM652" s="106"/>
      <c r="IN652" s="106"/>
      <c r="IO652" s="106"/>
      <c r="IP652" s="106"/>
      <c r="IQ652" s="106"/>
      <c r="IR652" s="106"/>
      <c r="IS652" s="106"/>
      <c r="IT652" s="106"/>
      <c r="IU652" s="106"/>
      <c r="IV652" s="106"/>
      <c r="IW652" s="106"/>
      <c r="IX652" s="106"/>
      <c r="IY652" s="106"/>
      <c r="IZ652" s="106"/>
      <c r="JA652" s="106"/>
      <c r="JB652" s="106"/>
      <c r="JC652" s="106"/>
      <c r="JD652" s="106"/>
      <c r="JE652" s="106"/>
      <c r="JF652" s="106"/>
      <c r="JG652" s="106"/>
      <c r="JH652" s="106"/>
      <c r="JI652" s="106"/>
      <c r="JJ652" s="106"/>
      <c r="JK652" s="106"/>
      <c r="JL652" s="106"/>
      <c r="JM652" s="106"/>
      <c r="JN652" s="106"/>
      <c r="JO652" s="106"/>
      <c r="JP652" s="106"/>
      <c r="JQ652" s="106"/>
      <c r="JR652" s="106"/>
      <c r="JS652" s="106"/>
      <c r="JT652" s="106"/>
      <c r="JU652" s="106"/>
      <c r="JV652" s="106"/>
      <c r="JW652" s="106"/>
      <c r="JX652" s="106"/>
      <c r="JY652" s="106"/>
      <c r="JZ652" s="106"/>
      <c r="KA652" s="106"/>
      <c r="KB652" s="106"/>
      <c r="KC652" s="106"/>
      <c r="KD652" s="106"/>
      <c r="KE652" s="106"/>
      <c r="KF652" s="106"/>
      <c r="KG652" s="106"/>
      <c r="KH652" s="106"/>
      <c r="KI652" s="106"/>
      <c r="KJ652" s="106"/>
      <c r="KK652" s="106"/>
      <c r="KL652" s="106"/>
      <c r="KM652" s="106"/>
      <c r="KN652" s="106"/>
      <c r="KO652" s="106"/>
      <c r="KP652" s="106"/>
      <c r="KQ652" s="106"/>
      <c r="KR652" s="106"/>
      <c r="KS652" s="106"/>
      <c r="KT652" s="106"/>
      <c r="KU652" s="106"/>
      <c r="KV652" s="106"/>
      <c r="KW652" s="106"/>
      <c r="KX652" s="106"/>
      <c r="KY652" s="106"/>
      <c r="KZ652" s="106"/>
      <c r="LA652" s="106"/>
      <c r="LB652" s="106"/>
      <c r="LC652" s="106"/>
      <c r="LD652" s="106"/>
      <c r="LE652" s="106"/>
      <c r="LF652" s="106"/>
      <c r="LG652" s="106"/>
      <c r="LH652" s="106"/>
      <c r="LI652" s="106"/>
      <c r="LJ652" s="106"/>
      <c r="LK652" s="106"/>
      <c r="LL652" s="106"/>
      <c r="LM652" s="106"/>
      <c r="LN652" s="106"/>
      <c r="LO652" s="106"/>
      <c r="LP652" s="106"/>
      <c r="LQ652" s="106"/>
      <c r="LR652" s="106"/>
      <c r="LS652" s="106"/>
      <c r="LT652" s="106"/>
      <c r="LU652" s="106"/>
      <c r="LV652" s="106"/>
      <c r="LW652" s="106"/>
      <c r="LX652" s="106"/>
      <c r="LY652" s="106"/>
      <c r="LZ652" s="106"/>
      <c r="MA652" s="106"/>
      <c r="MB652" s="106"/>
      <c r="MC652" s="106"/>
      <c r="MD652" s="106"/>
      <c r="ME652" s="106"/>
      <c r="MF652" s="106"/>
      <c r="MG652" s="106"/>
      <c r="MH652" s="106"/>
      <c r="MI652" s="106"/>
      <c r="MJ652" s="106"/>
      <c r="MK652" s="106"/>
      <c r="ML652" s="106"/>
      <c r="MM652" s="106"/>
      <c r="MN652" s="106"/>
      <c r="MO652" s="106"/>
      <c r="MP652" s="106"/>
      <c r="MQ652" s="106"/>
      <c r="MR652" s="106"/>
      <c r="MS652" s="106"/>
      <c r="MT652" s="106"/>
      <c r="MU652" s="106"/>
      <c r="MV652" s="106"/>
      <c r="MW652" s="106"/>
      <c r="MX652" s="106"/>
      <c r="MY652" s="106"/>
      <c r="MZ652" s="106"/>
      <c r="NA652" s="106"/>
      <c r="NB652" s="106"/>
      <c r="NC652" s="106"/>
      <c r="ND652" s="106"/>
      <c r="NE652" s="106"/>
      <c r="NF652" s="106"/>
      <c r="NG652" s="106"/>
      <c r="NH652" s="106"/>
      <c r="NI652" s="106"/>
      <c r="NJ652" s="106"/>
      <c r="NK652" s="106"/>
      <c r="NL652" s="106"/>
      <c r="NM652" s="106"/>
      <c r="NN652" s="106"/>
      <c r="NO652" s="106"/>
      <c r="NP652" s="106"/>
      <c r="NQ652" s="106"/>
      <c r="NR652" s="106"/>
      <c r="NS652" s="106"/>
      <c r="NT652" s="106"/>
      <c r="NU652" s="106"/>
      <c r="NV652" s="106"/>
      <c r="NW652" s="106"/>
      <c r="NX652" s="106"/>
      <c r="NY652" s="106"/>
      <c r="NZ652" s="106"/>
      <c r="OA652" s="106"/>
      <c r="OB652" s="106"/>
      <c r="OC652" s="106"/>
      <c r="OD652" s="106"/>
      <c r="OE652" s="106"/>
      <c r="OF652" s="106"/>
      <c r="OG652" s="106"/>
      <c r="OH652" s="106"/>
      <c r="OI652" s="106"/>
      <c r="OJ652" s="106"/>
      <c r="OK652" s="106"/>
      <c r="OL652" s="106"/>
      <c r="OM652" s="106"/>
      <c r="ON652" s="106"/>
      <c r="OO652" s="106"/>
      <c r="OP652" s="106"/>
      <c r="OQ652" s="106"/>
      <c r="OR652" s="106"/>
      <c r="OS652" s="106"/>
      <c r="OT652" s="106"/>
      <c r="OU652" s="106"/>
      <c r="OV652" s="106"/>
      <c r="OW652" s="106"/>
      <c r="OX652" s="106"/>
      <c r="OY652" s="106"/>
      <c r="OZ652" s="106"/>
      <c r="PA652" s="106"/>
      <c r="PB652" s="106"/>
      <c r="PC652" s="106"/>
      <c r="PD652" s="106"/>
      <c r="PE652" s="106"/>
      <c r="PF652" s="106"/>
      <c r="PG652" s="106"/>
      <c r="PH652" s="106"/>
      <c r="PI652" s="106"/>
      <c r="PJ652" s="106"/>
      <c r="PK652" s="106"/>
      <c r="PL652" s="106"/>
      <c r="PM652" s="106"/>
      <c r="PN652" s="106"/>
      <c r="PO652" s="106"/>
      <c r="PP652" s="106"/>
      <c r="PQ652" s="106"/>
      <c r="PR652" s="106"/>
      <c r="PS652" s="106"/>
      <c r="PT652" s="106"/>
      <c r="PU652" s="106"/>
      <c r="PV652" s="106"/>
      <c r="PW652" s="106"/>
      <c r="PX652" s="106"/>
      <c r="PY652" s="106"/>
      <c r="PZ652" s="106"/>
      <c r="QA652" s="106"/>
      <c r="QB652" s="106"/>
      <c r="QC652" s="106"/>
      <c r="QD652" s="106"/>
      <c r="QE652" s="106"/>
      <c r="QF652" s="106"/>
      <c r="QG652" s="106"/>
      <c r="QH652" s="106"/>
      <c r="QI652" s="106"/>
      <c r="QJ652" s="106"/>
      <c r="QK652" s="106"/>
      <c r="QL652" s="106"/>
      <c r="QM652" s="106"/>
      <c r="QN652" s="106"/>
      <c r="QO652" s="106"/>
      <c r="QP652" s="106"/>
      <c r="QQ652" s="106"/>
      <c r="QR652" s="106"/>
      <c r="QS652" s="106"/>
      <c r="QT652" s="106"/>
      <c r="QU652" s="106"/>
      <c r="QV652" s="106"/>
      <c r="QW652" s="106"/>
      <c r="QX652" s="106"/>
      <c r="QY652" s="106"/>
      <c r="QZ652" s="106"/>
      <c r="RA652" s="106"/>
      <c r="RB652" s="106"/>
      <c r="RC652" s="106"/>
      <c r="RD652" s="106"/>
      <c r="RE652" s="106"/>
      <c r="RF652" s="106"/>
      <c r="RG652" s="106"/>
      <c r="RH652" s="106"/>
      <c r="RI652" s="106"/>
      <c r="RJ652" s="106"/>
      <c r="RK652" s="106"/>
      <c r="RL652" s="106"/>
      <c r="RM652" s="106"/>
      <c r="RN652" s="106"/>
      <c r="RO652" s="106"/>
      <c r="RP652" s="106"/>
      <c r="RQ652" s="106"/>
      <c r="RR652" s="106"/>
    </row>
    <row r="653" spans="1:486" x14ac:dyDescent="0.3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14"/>
      <c r="Q653" s="114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06"/>
      <c r="EZ653" s="106"/>
      <c r="FA653" s="106"/>
      <c r="FB653" s="106"/>
      <c r="FC653" s="106"/>
      <c r="FD653" s="106"/>
      <c r="FE653" s="106"/>
      <c r="FF653" s="106"/>
      <c r="FG653" s="106"/>
      <c r="FH653" s="106"/>
      <c r="FI653" s="106"/>
      <c r="FJ653" s="106"/>
      <c r="FK653" s="106"/>
      <c r="FL653" s="106"/>
      <c r="FM653" s="106"/>
      <c r="FN653" s="106"/>
      <c r="FO653" s="106"/>
      <c r="FP653" s="106"/>
      <c r="FQ653" s="106"/>
      <c r="FR653" s="106"/>
      <c r="FS653" s="106"/>
      <c r="FT653" s="106"/>
      <c r="FU653" s="106"/>
      <c r="FV653" s="106"/>
      <c r="FW653" s="106"/>
      <c r="FX653" s="106"/>
      <c r="FY653" s="106"/>
      <c r="FZ653" s="106"/>
      <c r="GA653" s="106"/>
      <c r="GB653" s="106"/>
      <c r="GC653" s="106"/>
      <c r="GD653" s="106"/>
      <c r="GE653" s="106"/>
      <c r="GF653" s="106"/>
      <c r="GG653" s="106"/>
      <c r="GH653" s="106"/>
      <c r="GI653" s="106"/>
      <c r="GJ653" s="106"/>
      <c r="GK653" s="106"/>
      <c r="GL653" s="106"/>
      <c r="GM653" s="106"/>
      <c r="GN653" s="106"/>
      <c r="GO653" s="106"/>
      <c r="GP653" s="106"/>
      <c r="GQ653" s="106"/>
      <c r="GR653" s="106"/>
      <c r="GS653" s="106"/>
      <c r="GT653" s="106"/>
      <c r="GU653" s="106"/>
      <c r="GV653" s="106"/>
      <c r="GW653" s="106"/>
      <c r="GX653" s="106"/>
      <c r="GY653" s="106"/>
      <c r="GZ653" s="106"/>
      <c r="HA653" s="106"/>
      <c r="HB653" s="106"/>
      <c r="HC653" s="106"/>
      <c r="HD653" s="106"/>
      <c r="HE653" s="106"/>
      <c r="HF653" s="106"/>
      <c r="HG653" s="106"/>
      <c r="HH653" s="106"/>
      <c r="HI653" s="106"/>
      <c r="HJ653" s="106"/>
      <c r="HK653" s="106"/>
      <c r="HL653" s="106"/>
      <c r="HM653" s="106"/>
      <c r="HN653" s="106"/>
      <c r="HO653" s="106"/>
      <c r="HP653" s="106"/>
      <c r="HQ653" s="106"/>
      <c r="HR653" s="106"/>
      <c r="HS653" s="106"/>
      <c r="HT653" s="106"/>
      <c r="HU653" s="106"/>
      <c r="HV653" s="106"/>
      <c r="HW653" s="106"/>
      <c r="HX653" s="106"/>
      <c r="HY653" s="106"/>
      <c r="HZ653" s="106"/>
      <c r="IA653" s="106"/>
      <c r="IB653" s="106"/>
      <c r="IC653" s="106"/>
      <c r="ID653" s="106"/>
      <c r="IE653" s="106"/>
      <c r="IF653" s="106"/>
      <c r="IG653" s="106"/>
      <c r="IH653" s="106"/>
      <c r="II653" s="106"/>
      <c r="IJ653" s="106"/>
      <c r="IK653" s="106"/>
      <c r="IL653" s="106"/>
      <c r="IM653" s="106"/>
      <c r="IN653" s="106"/>
      <c r="IO653" s="106"/>
      <c r="IP653" s="106"/>
      <c r="IQ653" s="106"/>
      <c r="IR653" s="106"/>
      <c r="IS653" s="106"/>
      <c r="IT653" s="106"/>
      <c r="IU653" s="106"/>
      <c r="IV653" s="106"/>
      <c r="IW653" s="106"/>
      <c r="IX653" s="106"/>
      <c r="IY653" s="106"/>
      <c r="IZ653" s="106"/>
      <c r="JA653" s="106"/>
      <c r="JB653" s="106"/>
      <c r="JC653" s="106"/>
      <c r="JD653" s="106"/>
      <c r="JE653" s="106"/>
      <c r="JF653" s="106"/>
      <c r="JG653" s="106"/>
      <c r="JH653" s="106"/>
      <c r="JI653" s="106"/>
      <c r="JJ653" s="106"/>
      <c r="JK653" s="106"/>
      <c r="JL653" s="106"/>
      <c r="JM653" s="106"/>
      <c r="JN653" s="106"/>
      <c r="JO653" s="106"/>
      <c r="JP653" s="106"/>
      <c r="JQ653" s="106"/>
      <c r="JR653" s="106"/>
      <c r="JS653" s="106"/>
      <c r="JT653" s="106"/>
      <c r="JU653" s="106"/>
      <c r="JV653" s="106"/>
      <c r="JW653" s="106"/>
      <c r="JX653" s="106"/>
      <c r="JY653" s="106"/>
      <c r="JZ653" s="106"/>
      <c r="KA653" s="106"/>
      <c r="KB653" s="106"/>
      <c r="KC653" s="106"/>
      <c r="KD653" s="106"/>
      <c r="KE653" s="106"/>
      <c r="KF653" s="106"/>
      <c r="KG653" s="106"/>
      <c r="KH653" s="106"/>
      <c r="KI653" s="106"/>
      <c r="KJ653" s="106"/>
      <c r="KK653" s="106"/>
      <c r="KL653" s="106"/>
      <c r="KM653" s="106"/>
      <c r="KN653" s="106"/>
      <c r="KO653" s="106"/>
      <c r="KP653" s="106"/>
      <c r="KQ653" s="106"/>
      <c r="KR653" s="106"/>
      <c r="KS653" s="106"/>
      <c r="KT653" s="106"/>
      <c r="KU653" s="106"/>
      <c r="KV653" s="106"/>
      <c r="KW653" s="106"/>
      <c r="KX653" s="106"/>
      <c r="KY653" s="106"/>
      <c r="KZ653" s="106"/>
      <c r="LA653" s="106"/>
      <c r="LB653" s="106"/>
      <c r="LC653" s="106"/>
      <c r="LD653" s="106"/>
      <c r="LE653" s="106"/>
      <c r="LF653" s="106"/>
      <c r="LG653" s="106"/>
      <c r="LH653" s="106"/>
      <c r="LI653" s="106"/>
      <c r="LJ653" s="106"/>
      <c r="LK653" s="106"/>
      <c r="LL653" s="106"/>
      <c r="LM653" s="106"/>
      <c r="LN653" s="106"/>
      <c r="LO653" s="106"/>
      <c r="LP653" s="106"/>
      <c r="LQ653" s="106"/>
      <c r="LR653" s="106"/>
      <c r="LS653" s="106"/>
      <c r="LT653" s="106"/>
      <c r="LU653" s="106"/>
      <c r="LV653" s="106"/>
      <c r="LW653" s="106"/>
      <c r="LX653" s="106"/>
      <c r="LY653" s="106"/>
      <c r="LZ653" s="106"/>
      <c r="MA653" s="106"/>
      <c r="MB653" s="106"/>
      <c r="MC653" s="106"/>
      <c r="MD653" s="106"/>
      <c r="ME653" s="106"/>
      <c r="MF653" s="106"/>
      <c r="MG653" s="106"/>
      <c r="MH653" s="106"/>
      <c r="MI653" s="106"/>
      <c r="MJ653" s="106"/>
      <c r="MK653" s="106"/>
      <c r="ML653" s="106"/>
      <c r="MM653" s="106"/>
      <c r="MN653" s="106"/>
      <c r="MO653" s="106"/>
      <c r="MP653" s="106"/>
      <c r="MQ653" s="106"/>
      <c r="MR653" s="106"/>
      <c r="MS653" s="106"/>
      <c r="MT653" s="106"/>
      <c r="MU653" s="106"/>
      <c r="MV653" s="106"/>
      <c r="MW653" s="106"/>
      <c r="MX653" s="106"/>
      <c r="MY653" s="106"/>
      <c r="MZ653" s="106"/>
      <c r="NA653" s="106"/>
      <c r="NB653" s="106"/>
      <c r="NC653" s="106"/>
      <c r="ND653" s="106"/>
      <c r="NE653" s="106"/>
      <c r="NF653" s="106"/>
      <c r="NG653" s="106"/>
      <c r="NH653" s="106"/>
      <c r="NI653" s="106"/>
      <c r="NJ653" s="106"/>
      <c r="NK653" s="106"/>
      <c r="NL653" s="106"/>
      <c r="NM653" s="106"/>
      <c r="NN653" s="106"/>
      <c r="NO653" s="106"/>
      <c r="NP653" s="106"/>
      <c r="NQ653" s="106"/>
      <c r="NR653" s="106"/>
      <c r="NS653" s="106"/>
      <c r="NT653" s="106"/>
      <c r="NU653" s="106"/>
      <c r="NV653" s="106"/>
      <c r="NW653" s="106"/>
      <c r="NX653" s="106"/>
      <c r="NY653" s="106"/>
      <c r="NZ653" s="106"/>
      <c r="OA653" s="106"/>
      <c r="OB653" s="106"/>
      <c r="OC653" s="106"/>
      <c r="OD653" s="106"/>
      <c r="OE653" s="106"/>
      <c r="OF653" s="106"/>
      <c r="OG653" s="106"/>
      <c r="OH653" s="106"/>
      <c r="OI653" s="106"/>
      <c r="OJ653" s="106"/>
      <c r="OK653" s="106"/>
      <c r="OL653" s="106"/>
      <c r="OM653" s="106"/>
      <c r="ON653" s="106"/>
      <c r="OO653" s="106"/>
      <c r="OP653" s="106"/>
      <c r="OQ653" s="106"/>
      <c r="OR653" s="106"/>
      <c r="OS653" s="106"/>
      <c r="OT653" s="106"/>
      <c r="OU653" s="106"/>
      <c r="OV653" s="106"/>
      <c r="OW653" s="106"/>
      <c r="OX653" s="106"/>
      <c r="OY653" s="106"/>
      <c r="OZ653" s="106"/>
      <c r="PA653" s="106"/>
      <c r="PB653" s="106"/>
      <c r="PC653" s="106"/>
      <c r="PD653" s="106"/>
      <c r="PE653" s="106"/>
      <c r="PF653" s="106"/>
      <c r="PG653" s="106"/>
      <c r="PH653" s="106"/>
      <c r="PI653" s="106"/>
      <c r="PJ653" s="106"/>
      <c r="PK653" s="106"/>
      <c r="PL653" s="106"/>
      <c r="PM653" s="106"/>
      <c r="PN653" s="106"/>
      <c r="PO653" s="106"/>
      <c r="PP653" s="106"/>
      <c r="PQ653" s="106"/>
      <c r="PR653" s="106"/>
      <c r="PS653" s="106"/>
      <c r="PT653" s="106"/>
      <c r="PU653" s="106"/>
      <c r="PV653" s="106"/>
      <c r="PW653" s="106"/>
      <c r="PX653" s="106"/>
      <c r="PY653" s="106"/>
      <c r="PZ653" s="106"/>
      <c r="QA653" s="106"/>
      <c r="QB653" s="106"/>
      <c r="QC653" s="106"/>
      <c r="QD653" s="106"/>
      <c r="QE653" s="106"/>
      <c r="QF653" s="106"/>
      <c r="QG653" s="106"/>
      <c r="QH653" s="106"/>
      <c r="QI653" s="106"/>
      <c r="QJ653" s="106"/>
      <c r="QK653" s="106"/>
      <c r="QL653" s="106"/>
      <c r="QM653" s="106"/>
      <c r="QN653" s="106"/>
      <c r="QO653" s="106"/>
      <c r="QP653" s="106"/>
      <c r="QQ653" s="106"/>
      <c r="QR653" s="106"/>
      <c r="QS653" s="106"/>
      <c r="QT653" s="106"/>
      <c r="QU653" s="106"/>
      <c r="QV653" s="106"/>
      <c r="QW653" s="106"/>
      <c r="QX653" s="106"/>
      <c r="QY653" s="106"/>
      <c r="QZ653" s="106"/>
      <c r="RA653" s="106"/>
      <c r="RB653" s="106"/>
      <c r="RC653" s="106"/>
      <c r="RD653" s="106"/>
      <c r="RE653" s="106"/>
      <c r="RF653" s="106"/>
      <c r="RG653" s="106"/>
      <c r="RH653" s="106"/>
      <c r="RI653" s="106"/>
      <c r="RJ653" s="106"/>
      <c r="RK653" s="106"/>
      <c r="RL653" s="106"/>
      <c r="RM653" s="106"/>
      <c r="RN653" s="106"/>
      <c r="RO653" s="106"/>
      <c r="RP653" s="106"/>
      <c r="RQ653" s="106"/>
      <c r="RR653" s="106"/>
    </row>
    <row r="654" spans="1:486" x14ac:dyDescent="0.3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14"/>
      <c r="Q654" s="114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06"/>
      <c r="EZ654" s="106"/>
      <c r="FA654" s="106"/>
      <c r="FB654" s="106"/>
      <c r="FC654" s="106"/>
      <c r="FD654" s="106"/>
      <c r="FE654" s="106"/>
      <c r="FF654" s="106"/>
      <c r="FG654" s="106"/>
      <c r="FH654" s="106"/>
      <c r="FI654" s="106"/>
      <c r="FJ654" s="106"/>
      <c r="FK654" s="106"/>
      <c r="FL654" s="106"/>
      <c r="FM654" s="106"/>
      <c r="FN654" s="106"/>
      <c r="FO654" s="106"/>
      <c r="FP654" s="106"/>
      <c r="FQ654" s="106"/>
      <c r="FR654" s="106"/>
      <c r="FS654" s="106"/>
      <c r="FT654" s="106"/>
      <c r="FU654" s="106"/>
      <c r="FV654" s="106"/>
      <c r="FW654" s="106"/>
      <c r="FX654" s="106"/>
      <c r="FY654" s="106"/>
      <c r="FZ654" s="106"/>
      <c r="GA654" s="106"/>
      <c r="GB654" s="106"/>
      <c r="GC654" s="106"/>
      <c r="GD654" s="106"/>
      <c r="GE654" s="106"/>
      <c r="GF654" s="106"/>
      <c r="GG654" s="106"/>
      <c r="GH654" s="106"/>
      <c r="GI654" s="106"/>
      <c r="GJ654" s="106"/>
      <c r="GK654" s="106"/>
      <c r="GL654" s="106"/>
      <c r="GM654" s="106"/>
      <c r="GN654" s="106"/>
      <c r="GO654" s="106"/>
      <c r="GP654" s="106"/>
      <c r="GQ654" s="106"/>
      <c r="GR654" s="106"/>
      <c r="GS654" s="106"/>
      <c r="GT654" s="106"/>
      <c r="GU654" s="106"/>
      <c r="GV654" s="106"/>
      <c r="GW654" s="106"/>
      <c r="GX654" s="106"/>
      <c r="GY654" s="106"/>
      <c r="GZ654" s="106"/>
      <c r="HA654" s="106"/>
      <c r="HB654" s="106"/>
      <c r="HC654" s="106"/>
      <c r="HD654" s="106"/>
      <c r="HE654" s="106"/>
      <c r="HF654" s="106"/>
      <c r="HG654" s="106"/>
      <c r="HH654" s="106"/>
      <c r="HI654" s="106"/>
      <c r="HJ654" s="106"/>
      <c r="HK654" s="106"/>
      <c r="HL654" s="106"/>
      <c r="HM654" s="106"/>
      <c r="HN654" s="106"/>
      <c r="HO654" s="106"/>
      <c r="HP654" s="106"/>
      <c r="HQ654" s="106"/>
      <c r="HR654" s="106"/>
      <c r="HS654" s="106"/>
      <c r="HT654" s="106"/>
      <c r="HU654" s="106"/>
      <c r="HV654" s="106"/>
      <c r="HW654" s="106"/>
      <c r="HX654" s="106"/>
      <c r="HY654" s="106"/>
      <c r="HZ654" s="106"/>
      <c r="IA654" s="106"/>
      <c r="IB654" s="106"/>
      <c r="IC654" s="106"/>
      <c r="ID654" s="106"/>
      <c r="IE654" s="106"/>
      <c r="IF654" s="106"/>
      <c r="IG654" s="106"/>
      <c r="IH654" s="106"/>
      <c r="II654" s="106"/>
      <c r="IJ654" s="106"/>
      <c r="IK654" s="106"/>
      <c r="IL654" s="106"/>
      <c r="IM654" s="106"/>
      <c r="IN654" s="106"/>
      <c r="IO654" s="106"/>
      <c r="IP654" s="106"/>
      <c r="IQ654" s="106"/>
      <c r="IR654" s="106"/>
      <c r="IS654" s="106"/>
      <c r="IT654" s="106"/>
      <c r="IU654" s="106"/>
      <c r="IV654" s="106"/>
      <c r="IW654" s="106"/>
      <c r="IX654" s="106"/>
      <c r="IY654" s="106"/>
      <c r="IZ654" s="106"/>
      <c r="JA654" s="106"/>
      <c r="JB654" s="106"/>
      <c r="JC654" s="106"/>
      <c r="JD654" s="106"/>
      <c r="JE654" s="106"/>
      <c r="JF654" s="106"/>
      <c r="JG654" s="106"/>
      <c r="JH654" s="106"/>
      <c r="JI654" s="106"/>
      <c r="JJ654" s="106"/>
      <c r="JK654" s="106"/>
      <c r="JL654" s="106"/>
      <c r="JM654" s="106"/>
      <c r="JN654" s="106"/>
      <c r="JO654" s="106"/>
      <c r="JP654" s="106"/>
      <c r="JQ654" s="106"/>
      <c r="JR654" s="106"/>
      <c r="JS654" s="106"/>
      <c r="JT654" s="106"/>
      <c r="JU654" s="106"/>
      <c r="JV654" s="106"/>
      <c r="JW654" s="106"/>
      <c r="JX654" s="106"/>
      <c r="JY654" s="106"/>
      <c r="JZ654" s="106"/>
      <c r="KA654" s="106"/>
      <c r="KB654" s="106"/>
      <c r="KC654" s="106"/>
      <c r="KD654" s="106"/>
      <c r="KE654" s="106"/>
      <c r="KF654" s="106"/>
      <c r="KG654" s="106"/>
      <c r="KH654" s="106"/>
      <c r="KI654" s="106"/>
      <c r="KJ654" s="106"/>
      <c r="KK654" s="106"/>
      <c r="KL654" s="106"/>
      <c r="KM654" s="106"/>
      <c r="KN654" s="106"/>
      <c r="KO654" s="106"/>
      <c r="KP654" s="106"/>
      <c r="KQ654" s="106"/>
      <c r="KR654" s="106"/>
      <c r="KS654" s="106"/>
      <c r="KT654" s="106"/>
      <c r="KU654" s="106"/>
      <c r="KV654" s="106"/>
      <c r="KW654" s="106"/>
      <c r="KX654" s="106"/>
      <c r="KY654" s="106"/>
      <c r="KZ654" s="106"/>
      <c r="LA654" s="106"/>
      <c r="LB654" s="106"/>
      <c r="LC654" s="106"/>
      <c r="LD654" s="106"/>
      <c r="LE654" s="106"/>
      <c r="LF654" s="106"/>
      <c r="LG654" s="106"/>
      <c r="LH654" s="106"/>
      <c r="LI654" s="106"/>
      <c r="LJ654" s="106"/>
      <c r="LK654" s="106"/>
      <c r="LL654" s="106"/>
      <c r="LM654" s="106"/>
      <c r="LN654" s="106"/>
      <c r="LO654" s="106"/>
      <c r="LP654" s="106"/>
      <c r="LQ654" s="106"/>
      <c r="LR654" s="106"/>
      <c r="LS654" s="106"/>
      <c r="LT654" s="106"/>
      <c r="LU654" s="106"/>
      <c r="LV654" s="106"/>
      <c r="LW654" s="106"/>
      <c r="LX654" s="106"/>
      <c r="LY654" s="106"/>
      <c r="LZ654" s="106"/>
      <c r="MA654" s="106"/>
      <c r="MB654" s="106"/>
      <c r="MC654" s="106"/>
      <c r="MD654" s="106"/>
      <c r="ME654" s="106"/>
      <c r="MF654" s="106"/>
      <c r="MG654" s="106"/>
      <c r="MH654" s="106"/>
      <c r="MI654" s="106"/>
      <c r="MJ654" s="106"/>
      <c r="MK654" s="106"/>
      <c r="ML654" s="106"/>
      <c r="MM654" s="106"/>
      <c r="MN654" s="106"/>
      <c r="MO654" s="106"/>
      <c r="MP654" s="106"/>
      <c r="MQ654" s="106"/>
      <c r="MR654" s="106"/>
      <c r="MS654" s="106"/>
      <c r="MT654" s="106"/>
      <c r="MU654" s="106"/>
      <c r="MV654" s="106"/>
      <c r="MW654" s="106"/>
      <c r="MX654" s="106"/>
      <c r="MY654" s="106"/>
      <c r="MZ654" s="106"/>
      <c r="NA654" s="106"/>
      <c r="NB654" s="106"/>
      <c r="NC654" s="106"/>
      <c r="ND654" s="106"/>
      <c r="NE654" s="106"/>
      <c r="NF654" s="106"/>
      <c r="NG654" s="106"/>
      <c r="NH654" s="106"/>
      <c r="NI654" s="106"/>
      <c r="NJ654" s="106"/>
      <c r="NK654" s="106"/>
      <c r="NL654" s="106"/>
      <c r="NM654" s="106"/>
      <c r="NN654" s="106"/>
      <c r="NO654" s="106"/>
      <c r="NP654" s="106"/>
      <c r="NQ654" s="106"/>
      <c r="NR654" s="106"/>
      <c r="NS654" s="106"/>
      <c r="NT654" s="106"/>
      <c r="NU654" s="106"/>
      <c r="NV654" s="106"/>
      <c r="NW654" s="106"/>
      <c r="NX654" s="106"/>
      <c r="NY654" s="106"/>
      <c r="NZ654" s="106"/>
      <c r="OA654" s="106"/>
      <c r="OB654" s="106"/>
      <c r="OC654" s="106"/>
      <c r="OD654" s="106"/>
      <c r="OE654" s="106"/>
      <c r="OF654" s="106"/>
      <c r="OG654" s="106"/>
      <c r="OH654" s="106"/>
      <c r="OI654" s="106"/>
      <c r="OJ654" s="106"/>
      <c r="OK654" s="106"/>
      <c r="OL654" s="106"/>
      <c r="OM654" s="106"/>
      <c r="ON654" s="106"/>
      <c r="OO654" s="106"/>
      <c r="OP654" s="106"/>
      <c r="OQ654" s="106"/>
      <c r="OR654" s="106"/>
      <c r="OS654" s="106"/>
      <c r="OT654" s="106"/>
      <c r="OU654" s="106"/>
      <c r="OV654" s="106"/>
      <c r="OW654" s="106"/>
      <c r="OX654" s="106"/>
      <c r="OY654" s="106"/>
      <c r="OZ654" s="106"/>
      <c r="PA654" s="106"/>
      <c r="PB654" s="106"/>
      <c r="PC654" s="106"/>
      <c r="PD654" s="106"/>
      <c r="PE654" s="106"/>
      <c r="PF654" s="106"/>
      <c r="PG654" s="106"/>
      <c r="PH654" s="106"/>
      <c r="PI654" s="106"/>
      <c r="PJ654" s="106"/>
      <c r="PK654" s="106"/>
      <c r="PL654" s="106"/>
      <c r="PM654" s="106"/>
      <c r="PN654" s="106"/>
      <c r="PO654" s="106"/>
      <c r="PP654" s="106"/>
      <c r="PQ654" s="106"/>
      <c r="PR654" s="106"/>
      <c r="PS654" s="106"/>
      <c r="PT654" s="106"/>
      <c r="PU654" s="106"/>
      <c r="PV654" s="106"/>
      <c r="PW654" s="106"/>
      <c r="PX654" s="106"/>
      <c r="PY654" s="106"/>
      <c r="PZ654" s="106"/>
      <c r="QA654" s="106"/>
      <c r="QB654" s="106"/>
      <c r="QC654" s="106"/>
      <c r="QD654" s="106"/>
      <c r="QE654" s="106"/>
      <c r="QF654" s="106"/>
      <c r="QG654" s="106"/>
      <c r="QH654" s="106"/>
      <c r="QI654" s="106"/>
      <c r="QJ654" s="106"/>
      <c r="QK654" s="106"/>
      <c r="QL654" s="106"/>
      <c r="QM654" s="106"/>
      <c r="QN654" s="106"/>
      <c r="QO654" s="106"/>
      <c r="QP654" s="106"/>
      <c r="QQ654" s="106"/>
      <c r="QR654" s="106"/>
      <c r="QS654" s="106"/>
      <c r="QT654" s="106"/>
      <c r="QU654" s="106"/>
      <c r="QV654" s="106"/>
      <c r="QW654" s="106"/>
      <c r="QX654" s="106"/>
      <c r="QY654" s="106"/>
      <c r="QZ654" s="106"/>
      <c r="RA654" s="106"/>
      <c r="RB654" s="106"/>
      <c r="RC654" s="106"/>
      <c r="RD654" s="106"/>
      <c r="RE654" s="106"/>
      <c r="RF654" s="106"/>
      <c r="RG654" s="106"/>
      <c r="RH654" s="106"/>
      <c r="RI654" s="106"/>
      <c r="RJ654" s="106"/>
      <c r="RK654" s="106"/>
      <c r="RL654" s="106"/>
      <c r="RM654" s="106"/>
      <c r="RN654" s="106"/>
      <c r="RO654" s="106"/>
      <c r="RP654" s="106"/>
      <c r="RQ654" s="106"/>
      <c r="RR654" s="106"/>
    </row>
    <row r="655" spans="1:486" x14ac:dyDescent="0.3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14"/>
      <c r="Q655" s="114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06"/>
      <c r="EZ655" s="106"/>
      <c r="FA655" s="106"/>
      <c r="FB655" s="106"/>
      <c r="FC655" s="106"/>
      <c r="FD655" s="106"/>
      <c r="FE655" s="106"/>
      <c r="FF655" s="106"/>
      <c r="FG655" s="106"/>
      <c r="FH655" s="106"/>
      <c r="FI655" s="106"/>
      <c r="FJ655" s="106"/>
      <c r="FK655" s="106"/>
      <c r="FL655" s="106"/>
      <c r="FM655" s="106"/>
      <c r="FN655" s="106"/>
      <c r="FO655" s="106"/>
      <c r="FP655" s="106"/>
      <c r="FQ655" s="106"/>
      <c r="FR655" s="106"/>
      <c r="FS655" s="106"/>
      <c r="FT655" s="106"/>
      <c r="FU655" s="106"/>
      <c r="FV655" s="106"/>
      <c r="FW655" s="106"/>
      <c r="FX655" s="106"/>
      <c r="FY655" s="106"/>
      <c r="FZ655" s="106"/>
      <c r="GA655" s="106"/>
      <c r="GB655" s="106"/>
      <c r="GC655" s="106"/>
      <c r="GD655" s="106"/>
      <c r="GE655" s="106"/>
      <c r="GF655" s="106"/>
      <c r="GG655" s="106"/>
      <c r="GH655" s="106"/>
      <c r="GI655" s="106"/>
      <c r="GJ655" s="106"/>
      <c r="GK655" s="106"/>
      <c r="GL655" s="106"/>
      <c r="GM655" s="106"/>
      <c r="GN655" s="106"/>
      <c r="GO655" s="106"/>
      <c r="GP655" s="106"/>
      <c r="GQ655" s="106"/>
      <c r="GR655" s="106"/>
      <c r="GS655" s="106"/>
      <c r="GT655" s="106"/>
      <c r="GU655" s="106"/>
      <c r="GV655" s="106"/>
      <c r="GW655" s="106"/>
      <c r="GX655" s="106"/>
      <c r="GY655" s="106"/>
      <c r="GZ655" s="106"/>
      <c r="HA655" s="106"/>
      <c r="HB655" s="106"/>
      <c r="HC655" s="106"/>
      <c r="HD655" s="106"/>
      <c r="HE655" s="106"/>
      <c r="HF655" s="106"/>
      <c r="HG655" s="106"/>
      <c r="HH655" s="106"/>
      <c r="HI655" s="106"/>
      <c r="HJ655" s="106"/>
      <c r="HK655" s="106"/>
      <c r="HL655" s="106"/>
      <c r="HM655" s="106"/>
      <c r="HN655" s="106"/>
      <c r="HO655" s="106"/>
      <c r="HP655" s="106"/>
      <c r="HQ655" s="106"/>
      <c r="HR655" s="106"/>
      <c r="HS655" s="106"/>
      <c r="HT655" s="106"/>
      <c r="HU655" s="106"/>
      <c r="HV655" s="106"/>
      <c r="HW655" s="106"/>
      <c r="HX655" s="106"/>
      <c r="HY655" s="106"/>
      <c r="HZ655" s="106"/>
      <c r="IA655" s="106"/>
      <c r="IB655" s="106"/>
      <c r="IC655" s="106"/>
      <c r="ID655" s="106"/>
      <c r="IE655" s="106"/>
      <c r="IF655" s="106"/>
      <c r="IG655" s="106"/>
      <c r="IH655" s="106"/>
      <c r="II655" s="106"/>
      <c r="IJ655" s="106"/>
      <c r="IK655" s="106"/>
      <c r="IL655" s="106"/>
      <c r="IM655" s="106"/>
      <c r="IN655" s="106"/>
      <c r="IO655" s="106"/>
      <c r="IP655" s="106"/>
      <c r="IQ655" s="106"/>
      <c r="IR655" s="106"/>
      <c r="IS655" s="106"/>
      <c r="IT655" s="106"/>
      <c r="IU655" s="106"/>
      <c r="IV655" s="106"/>
      <c r="IW655" s="106"/>
      <c r="IX655" s="106"/>
      <c r="IY655" s="106"/>
      <c r="IZ655" s="106"/>
      <c r="JA655" s="106"/>
      <c r="JB655" s="106"/>
      <c r="JC655" s="106"/>
      <c r="JD655" s="106"/>
      <c r="JE655" s="106"/>
      <c r="JF655" s="106"/>
      <c r="JG655" s="106"/>
      <c r="JH655" s="106"/>
      <c r="JI655" s="106"/>
      <c r="JJ655" s="106"/>
      <c r="JK655" s="106"/>
      <c r="JL655" s="106"/>
      <c r="JM655" s="106"/>
      <c r="JN655" s="106"/>
      <c r="JO655" s="106"/>
      <c r="JP655" s="106"/>
      <c r="JQ655" s="106"/>
      <c r="JR655" s="106"/>
      <c r="JS655" s="106"/>
      <c r="JT655" s="106"/>
      <c r="JU655" s="106"/>
      <c r="JV655" s="106"/>
      <c r="JW655" s="106"/>
      <c r="JX655" s="106"/>
      <c r="JY655" s="106"/>
      <c r="JZ655" s="106"/>
      <c r="KA655" s="106"/>
      <c r="KB655" s="106"/>
      <c r="KC655" s="106"/>
      <c r="KD655" s="106"/>
      <c r="KE655" s="106"/>
      <c r="KF655" s="106"/>
      <c r="KG655" s="106"/>
      <c r="KH655" s="106"/>
      <c r="KI655" s="106"/>
      <c r="KJ655" s="106"/>
      <c r="KK655" s="106"/>
      <c r="KL655" s="106"/>
      <c r="KM655" s="106"/>
      <c r="KN655" s="106"/>
      <c r="KO655" s="106"/>
      <c r="KP655" s="106"/>
      <c r="KQ655" s="106"/>
      <c r="KR655" s="106"/>
      <c r="KS655" s="106"/>
      <c r="KT655" s="106"/>
      <c r="KU655" s="106"/>
      <c r="KV655" s="106"/>
      <c r="KW655" s="106"/>
      <c r="KX655" s="106"/>
      <c r="KY655" s="106"/>
      <c r="KZ655" s="106"/>
      <c r="LA655" s="106"/>
      <c r="LB655" s="106"/>
      <c r="LC655" s="106"/>
      <c r="LD655" s="106"/>
      <c r="LE655" s="106"/>
      <c r="LF655" s="106"/>
      <c r="LG655" s="106"/>
      <c r="LH655" s="106"/>
      <c r="LI655" s="106"/>
      <c r="LJ655" s="106"/>
      <c r="LK655" s="106"/>
      <c r="LL655" s="106"/>
      <c r="LM655" s="106"/>
      <c r="LN655" s="106"/>
      <c r="LO655" s="106"/>
      <c r="LP655" s="106"/>
      <c r="LQ655" s="106"/>
      <c r="LR655" s="106"/>
      <c r="LS655" s="106"/>
      <c r="LT655" s="106"/>
      <c r="LU655" s="106"/>
      <c r="LV655" s="106"/>
      <c r="LW655" s="106"/>
      <c r="LX655" s="106"/>
      <c r="LY655" s="106"/>
      <c r="LZ655" s="106"/>
      <c r="MA655" s="106"/>
      <c r="MB655" s="106"/>
      <c r="MC655" s="106"/>
      <c r="MD655" s="106"/>
      <c r="ME655" s="106"/>
      <c r="MF655" s="106"/>
      <c r="MG655" s="106"/>
      <c r="MH655" s="106"/>
      <c r="MI655" s="106"/>
      <c r="MJ655" s="106"/>
      <c r="MK655" s="106"/>
      <c r="ML655" s="106"/>
      <c r="MM655" s="106"/>
      <c r="MN655" s="106"/>
      <c r="MO655" s="106"/>
      <c r="MP655" s="106"/>
      <c r="MQ655" s="106"/>
      <c r="MR655" s="106"/>
      <c r="MS655" s="106"/>
      <c r="MT655" s="106"/>
      <c r="MU655" s="106"/>
      <c r="MV655" s="106"/>
      <c r="MW655" s="106"/>
      <c r="MX655" s="106"/>
      <c r="MY655" s="106"/>
      <c r="MZ655" s="106"/>
      <c r="NA655" s="106"/>
      <c r="NB655" s="106"/>
      <c r="NC655" s="106"/>
      <c r="ND655" s="106"/>
      <c r="NE655" s="106"/>
      <c r="NF655" s="106"/>
      <c r="NG655" s="106"/>
      <c r="NH655" s="106"/>
      <c r="NI655" s="106"/>
      <c r="NJ655" s="106"/>
      <c r="NK655" s="106"/>
      <c r="NL655" s="106"/>
      <c r="NM655" s="106"/>
      <c r="NN655" s="106"/>
      <c r="NO655" s="106"/>
      <c r="NP655" s="106"/>
      <c r="NQ655" s="106"/>
      <c r="NR655" s="106"/>
      <c r="NS655" s="106"/>
      <c r="NT655" s="106"/>
      <c r="NU655" s="106"/>
      <c r="NV655" s="106"/>
      <c r="NW655" s="106"/>
      <c r="NX655" s="106"/>
      <c r="NY655" s="106"/>
      <c r="NZ655" s="106"/>
      <c r="OA655" s="106"/>
      <c r="OB655" s="106"/>
      <c r="OC655" s="106"/>
      <c r="OD655" s="106"/>
      <c r="OE655" s="106"/>
      <c r="OF655" s="106"/>
      <c r="OG655" s="106"/>
      <c r="OH655" s="106"/>
      <c r="OI655" s="106"/>
      <c r="OJ655" s="106"/>
      <c r="OK655" s="106"/>
      <c r="OL655" s="106"/>
      <c r="OM655" s="106"/>
      <c r="ON655" s="106"/>
      <c r="OO655" s="106"/>
      <c r="OP655" s="106"/>
      <c r="OQ655" s="106"/>
      <c r="OR655" s="106"/>
      <c r="OS655" s="106"/>
      <c r="OT655" s="106"/>
      <c r="OU655" s="106"/>
      <c r="OV655" s="106"/>
      <c r="OW655" s="106"/>
      <c r="OX655" s="106"/>
      <c r="OY655" s="106"/>
      <c r="OZ655" s="106"/>
      <c r="PA655" s="106"/>
      <c r="PB655" s="106"/>
      <c r="PC655" s="106"/>
      <c r="PD655" s="106"/>
      <c r="PE655" s="106"/>
      <c r="PF655" s="106"/>
      <c r="PG655" s="106"/>
      <c r="PH655" s="106"/>
      <c r="PI655" s="106"/>
      <c r="PJ655" s="106"/>
      <c r="PK655" s="106"/>
      <c r="PL655" s="106"/>
      <c r="PM655" s="106"/>
      <c r="PN655" s="106"/>
      <c r="PO655" s="106"/>
      <c r="PP655" s="106"/>
      <c r="PQ655" s="106"/>
      <c r="PR655" s="106"/>
      <c r="PS655" s="106"/>
      <c r="PT655" s="106"/>
      <c r="PU655" s="106"/>
      <c r="PV655" s="106"/>
      <c r="PW655" s="106"/>
      <c r="PX655" s="106"/>
      <c r="PY655" s="106"/>
      <c r="PZ655" s="106"/>
      <c r="QA655" s="106"/>
      <c r="QB655" s="106"/>
      <c r="QC655" s="106"/>
      <c r="QD655" s="106"/>
      <c r="QE655" s="106"/>
      <c r="QF655" s="106"/>
      <c r="QG655" s="106"/>
      <c r="QH655" s="106"/>
      <c r="QI655" s="106"/>
      <c r="QJ655" s="106"/>
      <c r="QK655" s="106"/>
      <c r="QL655" s="106"/>
      <c r="QM655" s="106"/>
      <c r="QN655" s="106"/>
      <c r="QO655" s="106"/>
      <c r="QP655" s="106"/>
      <c r="QQ655" s="106"/>
      <c r="QR655" s="106"/>
      <c r="QS655" s="106"/>
      <c r="QT655" s="106"/>
      <c r="QU655" s="106"/>
      <c r="QV655" s="106"/>
      <c r="QW655" s="106"/>
      <c r="QX655" s="106"/>
      <c r="QY655" s="106"/>
      <c r="QZ655" s="106"/>
      <c r="RA655" s="106"/>
      <c r="RB655" s="106"/>
      <c r="RC655" s="106"/>
      <c r="RD655" s="106"/>
      <c r="RE655" s="106"/>
      <c r="RF655" s="106"/>
      <c r="RG655" s="106"/>
      <c r="RH655" s="106"/>
      <c r="RI655" s="106"/>
      <c r="RJ655" s="106"/>
      <c r="RK655" s="106"/>
      <c r="RL655" s="106"/>
      <c r="RM655" s="106"/>
      <c r="RN655" s="106"/>
      <c r="RO655" s="106"/>
      <c r="RP655" s="106"/>
      <c r="RQ655" s="106"/>
      <c r="RR655" s="106"/>
    </row>
    <row r="656" spans="1:486" x14ac:dyDescent="0.3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14"/>
      <c r="Q656" s="114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06"/>
      <c r="EZ656" s="106"/>
      <c r="FA656" s="106"/>
      <c r="FB656" s="106"/>
      <c r="FC656" s="106"/>
      <c r="FD656" s="106"/>
      <c r="FE656" s="106"/>
      <c r="FF656" s="106"/>
      <c r="FG656" s="106"/>
      <c r="FH656" s="106"/>
      <c r="FI656" s="106"/>
      <c r="FJ656" s="106"/>
      <c r="FK656" s="106"/>
      <c r="FL656" s="106"/>
      <c r="FM656" s="106"/>
      <c r="FN656" s="106"/>
      <c r="FO656" s="106"/>
      <c r="FP656" s="106"/>
      <c r="FQ656" s="106"/>
      <c r="FR656" s="106"/>
      <c r="FS656" s="106"/>
      <c r="FT656" s="106"/>
      <c r="FU656" s="106"/>
      <c r="FV656" s="106"/>
      <c r="FW656" s="106"/>
      <c r="FX656" s="106"/>
      <c r="FY656" s="106"/>
      <c r="FZ656" s="106"/>
      <c r="GA656" s="106"/>
      <c r="GB656" s="106"/>
      <c r="GC656" s="106"/>
      <c r="GD656" s="106"/>
      <c r="GE656" s="106"/>
      <c r="GF656" s="106"/>
      <c r="GG656" s="106"/>
      <c r="GH656" s="106"/>
      <c r="GI656" s="106"/>
      <c r="GJ656" s="106"/>
      <c r="GK656" s="106"/>
      <c r="GL656" s="106"/>
      <c r="GM656" s="106"/>
      <c r="GN656" s="106"/>
      <c r="GO656" s="106"/>
      <c r="GP656" s="106"/>
      <c r="GQ656" s="106"/>
      <c r="GR656" s="106"/>
      <c r="GS656" s="106"/>
      <c r="GT656" s="106"/>
      <c r="GU656" s="106"/>
      <c r="GV656" s="106"/>
      <c r="GW656" s="106"/>
      <c r="GX656" s="106"/>
      <c r="GY656" s="106"/>
      <c r="GZ656" s="106"/>
      <c r="HA656" s="106"/>
      <c r="HB656" s="106"/>
      <c r="HC656" s="106"/>
      <c r="HD656" s="106"/>
      <c r="HE656" s="106"/>
      <c r="HF656" s="106"/>
      <c r="HG656" s="106"/>
      <c r="HH656" s="106"/>
      <c r="HI656" s="106"/>
      <c r="HJ656" s="106"/>
      <c r="HK656" s="106"/>
      <c r="HL656" s="106"/>
      <c r="HM656" s="106"/>
      <c r="HN656" s="106"/>
      <c r="HO656" s="106"/>
      <c r="HP656" s="106"/>
      <c r="HQ656" s="106"/>
      <c r="HR656" s="106"/>
      <c r="HS656" s="106"/>
      <c r="HT656" s="106"/>
      <c r="HU656" s="106"/>
      <c r="HV656" s="106"/>
      <c r="HW656" s="106"/>
      <c r="HX656" s="106"/>
      <c r="HY656" s="106"/>
      <c r="HZ656" s="106"/>
      <c r="IA656" s="106"/>
      <c r="IB656" s="106"/>
      <c r="IC656" s="106"/>
      <c r="ID656" s="106"/>
      <c r="IE656" s="106"/>
      <c r="IF656" s="106"/>
      <c r="IG656" s="106"/>
      <c r="IH656" s="106"/>
      <c r="II656" s="106"/>
      <c r="IJ656" s="106"/>
      <c r="IK656" s="106"/>
      <c r="IL656" s="106"/>
      <c r="IM656" s="106"/>
      <c r="IN656" s="106"/>
      <c r="IO656" s="106"/>
      <c r="IP656" s="106"/>
      <c r="IQ656" s="106"/>
      <c r="IR656" s="106"/>
      <c r="IS656" s="106"/>
      <c r="IT656" s="106"/>
      <c r="IU656" s="106"/>
      <c r="IV656" s="106"/>
      <c r="IW656" s="106"/>
      <c r="IX656" s="106"/>
      <c r="IY656" s="106"/>
      <c r="IZ656" s="106"/>
      <c r="JA656" s="106"/>
      <c r="JB656" s="106"/>
      <c r="JC656" s="106"/>
      <c r="JD656" s="106"/>
      <c r="JE656" s="106"/>
      <c r="JF656" s="106"/>
      <c r="JG656" s="106"/>
      <c r="JH656" s="106"/>
      <c r="JI656" s="106"/>
      <c r="JJ656" s="106"/>
      <c r="JK656" s="106"/>
      <c r="JL656" s="106"/>
      <c r="JM656" s="106"/>
      <c r="JN656" s="106"/>
      <c r="JO656" s="106"/>
      <c r="JP656" s="106"/>
      <c r="JQ656" s="106"/>
      <c r="JR656" s="106"/>
      <c r="JS656" s="106"/>
      <c r="JT656" s="106"/>
      <c r="JU656" s="106"/>
      <c r="JV656" s="106"/>
      <c r="JW656" s="106"/>
      <c r="JX656" s="106"/>
      <c r="JY656" s="106"/>
      <c r="JZ656" s="106"/>
      <c r="KA656" s="106"/>
      <c r="KB656" s="106"/>
      <c r="KC656" s="106"/>
      <c r="KD656" s="106"/>
      <c r="KE656" s="106"/>
      <c r="KF656" s="106"/>
      <c r="KG656" s="106"/>
      <c r="KH656" s="106"/>
      <c r="KI656" s="106"/>
      <c r="KJ656" s="106"/>
      <c r="KK656" s="106"/>
      <c r="KL656" s="106"/>
      <c r="KM656" s="106"/>
      <c r="KN656" s="106"/>
      <c r="KO656" s="106"/>
      <c r="KP656" s="106"/>
      <c r="KQ656" s="106"/>
      <c r="KR656" s="106"/>
      <c r="KS656" s="106"/>
      <c r="KT656" s="106"/>
      <c r="KU656" s="106"/>
      <c r="KV656" s="106"/>
      <c r="KW656" s="106"/>
      <c r="KX656" s="106"/>
      <c r="KY656" s="106"/>
      <c r="KZ656" s="106"/>
      <c r="LA656" s="106"/>
      <c r="LB656" s="106"/>
      <c r="LC656" s="106"/>
      <c r="LD656" s="106"/>
      <c r="LE656" s="106"/>
      <c r="LF656" s="106"/>
      <c r="LG656" s="106"/>
      <c r="LH656" s="106"/>
      <c r="LI656" s="106"/>
      <c r="LJ656" s="106"/>
      <c r="LK656" s="106"/>
      <c r="LL656" s="106"/>
      <c r="LM656" s="106"/>
      <c r="LN656" s="106"/>
      <c r="LO656" s="106"/>
      <c r="LP656" s="106"/>
      <c r="LQ656" s="106"/>
      <c r="LR656" s="106"/>
      <c r="LS656" s="106"/>
      <c r="LT656" s="106"/>
      <c r="LU656" s="106"/>
      <c r="LV656" s="106"/>
      <c r="LW656" s="106"/>
      <c r="LX656" s="106"/>
      <c r="LY656" s="106"/>
      <c r="LZ656" s="106"/>
      <c r="MA656" s="106"/>
      <c r="MB656" s="106"/>
      <c r="MC656" s="106"/>
      <c r="MD656" s="106"/>
      <c r="ME656" s="106"/>
      <c r="MF656" s="106"/>
      <c r="MG656" s="106"/>
      <c r="MH656" s="106"/>
      <c r="MI656" s="106"/>
      <c r="MJ656" s="106"/>
      <c r="MK656" s="106"/>
      <c r="ML656" s="106"/>
      <c r="MM656" s="106"/>
      <c r="MN656" s="106"/>
      <c r="MO656" s="106"/>
      <c r="MP656" s="106"/>
      <c r="MQ656" s="106"/>
      <c r="MR656" s="106"/>
      <c r="MS656" s="106"/>
      <c r="MT656" s="106"/>
      <c r="MU656" s="106"/>
      <c r="MV656" s="106"/>
      <c r="MW656" s="106"/>
      <c r="MX656" s="106"/>
      <c r="MY656" s="106"/>
      <c r="MZ656" s="106"/>
      <c r="NA656" s="106"/>
      <c r="NB656" s="106"/>
      <c r="NC656" s="106"/>
      <c r="ND656" s="106"/>
      <c r="NE656" s="106"/>
      <c r="NF656" s="106"/>
      <c r="NG656" s="106"/>
      <c r="NH656" s="106"/>
      <c r="NI656" s="106"/>
      <c r="NJ656" s="106"/>
      <c r="NK656" s="106"/>
      <c r="NL656" s="106"/>
      <c r="NM656" s="106"/>
      <c r="NN656" s="106"/>
      <c r="NO656" s="106"/>
      <c r="NP656" s="106"/>
      <c r="NQ656" s="106"/>
      <c r="NR656" s="106"/>
      <c r="NS656" s="106"/>
      <c r="NT656" s="106"/>
      <c r="NU656" s="106"/>
      <c r="NV656" s="106"/>
      <c r="NW656" s="106"/>
      <c r="NX656" s="106"/>
      <c r="NY656" s="106"/>
      <c r="NZ656" s="106"/>
      <c r="OA656" s="106"/>
      <c r="OB656" s="106"/>
      <c r="OC656" s="106"/>
      <c r="OD656" s="106"/>
      <c r="OE656" s="106"/>
      <c r="OF656" s="106"/>
      <c r="OG656" s="106"/>
      <c r="OH656" s="106"/>
      <c r="OI656" s="106"/>
      <c r="OJ656" s="106"/>
      <c r="OK656" s="106"/>
      <c r="OL656" s="106"/>
      <c r="OM656" s="106"/>
      <c r="ON656" s="106"/>
      <c r="OO656" s="106"/>
      <c r="OP656" s="106"/>
      <c r="OQ656" s="106"/>
      <c r="OR656" s="106"/>
      <c r="OS656" s="106"/>
      <c r="OT656" s="106"/>
      <c r="OU656" s="106"/>
      <c r="OV656" s="106"/>
      <c r="OW656" s="106"/>
      <c r="OX656" s="106"/>
      <c r="OY656" s="106"/>
      <c r="OZ656" s="106"/>
      <c r="PA656" s="106"/>
      <c r="PB656" s="106"/>
      <c r="PC656" s="106"/>
      <c r="PD656" s="106"/>
      <c r="PE656" s="106"/>
      <c r="PF656" s="106"/>
      <c r="PG656" s="106"/>
      <c r="PH656" s="106"/>
      <c r="PI656" s="106"/>
      <c r="PJ656" s="106"/>
      <c r="PK656" s="106"/>
      <c r="PL656" s="106"/>
      <c r="PM656" s="106"/>
      <c r="PN656" s="106"/>
      <c r="PO656" s="106"/>
      <c r="PP656" s="106"/>
      <c r="PQ656" s="106"/>
      <c r="PR656" s="106"/>
      <c r="PS656" s="106"/>
      <c r="PT656" s="106"/>
      <c r="PU656" s="106"/>
      <c r="PV656" s="106"/>
      <c r="PW656" s="106"/>
      <c r="PX656" s="106"/>
      <c r="PY656" s="106"/>
      <c r="PZ656" s="106"/>
      <c r="QA656" s="106"/>
      <c r="QB656" s="106"/>
      <c r="QC656" s="106"/>
      <c r="QD656" s="106"/>
      <c r="QE656" s="106"/>
      <c r="QF656" s="106"/>
      <c r="QG656" s="106"/>
      <c r="QH656" s="106"/>
      <c r="QI656" s="106"/>
      <c r="QJ656" s="106"/>
      <c r="QK656" s="106"/>
      <c r="QL656" s="106"/>
      <c r="QM656" s="106"/>
      <c r="QN656" s="106"/>
      <c r="QO656" s="106"/>
      <c r="QP656" s="106"/>
      <c r="QQ656" s="106"/>
      <c r="QR656" s="106"/>
      <c r="QS656" s="106"/>
      <c r="QT656" s="106"/>
      <c r="QU656" s="106"/>
      <c r="QV656" s="106"/>
      <c r="QW656" s="106"/>
      <c r="QX656" s="106"/>
      <c r="QY656" s="106"/>
      <c r="QZ656" s="106"/>
      <c r="RA656" s="106"/>
      <c r="RB656" s="106"/>
      <c r="RC656" s="106"/>
      <c r="RD656" s="106"/>
      <c r="RE656" s="106"/>
      <c r="RF656" s="106"/>
      <c r="RG656" s="106"/>
      <c r="RH656" s="106"/>
      <c r="RI656" s="106"/>
      <c r="RJ656" s="106"/>
      <c r="RK656" s="106"/>
      <c r="RL656" s="106"/>
      <c r="RM656" s="106"/>
      <c r="RN656" s="106"/>
      <c r="RO656" s="106"/>
      <c r="RP656" s="106"/>
      <c r="RQ656" s="106"/>
      <c r="RR656" s="106"/>
    </row>
    <row r="657" spans="1:486" x14ac:dyDescent="0.3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14"/>
      <c r="Q657" s="114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06"/>
      <c r="EZ657" s="106"/>
      <c r="FA657" s="106"/>
      <c r="FB657" s="106"/>
      <c r="FC657" s="106"/>
      <c r="FD657" s="106"/>
      <c r="FE657" s="106"/>
      <c r="FF657" s="106"/>
      <c r="FG657" s="106"/>
      <c r="FH657" s="106"/>
      <c r="FI657" s="106"/>
      <c r="FJ657" s="106"/>
      <c r="FK657" s="106"/>
      <c r="FL657" s="106"/>
      <c r="FM657" s="106"/>
      <c r="FN657" s="106"/>
      <c r="FO657" s="106"/>
      <c r="FP657" s="106"/>
      <c r="FQ657" s="106"/>
      <c r="FR657" s="106"/>
      <c r="FS657" s="106"/>
      <c r="FT657" s="106"/>
      <c r="FU657" s="106"/>
      <c r="FV657" s="106"/>
      <c r="FW657" s="106"/>
      <c r="FX657" s="106"/>
      <c r="FY657" s="106"/>
      <c r="FZ657" s="106"/>
      <c r="GA657" s="106"/>
      <c r="GB657" s="106"/>
      <c r="GC657" s="106"/>
      <c r="GD657" s="106"/>
      <c r="GE657" s="106"/>
      <c r="GF657" s="106"/>
      <c r="GG657" s="106"/>
      <c r="GH657" s="106"/>
      <c r="GI657" s="106"/>
      <c r="GJ657" s="106"/>
      <c r="GK657" s="106"/>
      <c r="GL657" s="106"/>
      <c r="GM657" s="106"/>
      <c r="GN657" s="106"/>
      <c r="GO657" s="106"/>
      <c r="GP657" s="106"/>
      <c r="GQ657" s="106"/>
      <c r="GR657" s="106"/>
      <c r="GS657" s="106"/>
      <c r="GT657" s="106"/>
      <c r="GU657" s="106"/>
      <c r="GV657" s="106"/>
      <c r="GW657" s="106"/>
      <c r="GX657" s="106"/>
      <c r="GY657" s="106"/>
      <c r="GZ657" s="106"/>
      <c r="HA657" s="106"/>
      <c r="HB657" s="106"/>
      <c r="HC657" s="106"/>
      <c r="HD657" s="106"/>
      <c r="HE657" s="106"/>
      <c r="HF657" s="106"/>
      <c r="HG657" s="106"/>
      <c r="HH657" s="106"/>
      <c r="HI657" s="106"/>
      <c r="HJ657" s="106"/>
      <c r="HK657" s="106"/>
      <c r="HL657" s="106"/>
      <c r="HM657" s="106"/>
      <c r="HN657" s="106"/>
      <c r="HO657" s="106"/>
      <c r="HP657" s="106"/>
      <c r="HQ657" s="106"/>
      <c r="HR657" s="106"/>
      <c r="HS657" s="106"/>
      <c r="HT657" s="106"/>
      <c r="HU657" s="106"/>
      <c r="HV657" s="106"/>
      <c r="HW657" s="106"/>
      <c r="HX657" s="106"/>
      <c r="HY657" s="106"/>
      <c r="HZ657" s="106"/>
      <c r="IA657" s="106"/>
      <c r="IB657" s="106"/>
      <c r="IC657" s="106"/>
      <c r="ID657" s="106"/>
      <c r="IE657" s="106"/>
      <c r="IF657" s="106"/>
      <c r="IG657" s="106"/>
      <c r="IH657" s="106"/>
      <c r="II657" s="106"/>
      <c r="IJ657" s="106"/>
      <c r="IK657" s="106"/>
      <c r="IL657" s="106"/>
      <c r="IM657" s="106"/>
      <c r="IN657" s="106"/>
      <c r="IO657" s="106"/>
      <c r="IP657" s="106"/>
      <c r="IQ657" s="106"/>
      <c r="IR657" s="106"/>
      <c r="IS657" s="106"/>
      <c r="IT657" s="106"/>
      <c r="IU657" s="106"/>
      <c r="IV657" s="106"/>
      <c r="IW657" s="106"/>
      <c r="IX657" s="106"/>
      <c r="IY657" s="106"/>
      <c r="IZ657" s="106"/>
      <c r="JA657" s="106"/>
      <c r="JB657" s="106"/>
      <c r="JC657" s="106"/>
      <c r="JD657" s="106"/>
      <c r="JE657" s="106"/>
      <c r="JF657" s="106"/>
      <c r="JG657" s="106"/>
      <c r="JH657" s="106"/>
      <c r="JI657" s="106"/>
      <c r="JJ657" s="106"/>
      <c r="JK657" s="106"/>
      <c r="JL657" s="106"/>
      <c r="JM657" s="106"/>
      <c r="JN657" s="106"/>
      <c r="JO657" s="106"/>
      <c r="JP657" s="106"/>
      <c r="JQ657" s="106"/>
      <c r="JR657" s="106"/>
      <c r="JS657" s="106"/>
      <c r="JT657" s="106"/>
      <c r="JU657" s="106"/>
      <c r="JV657" s="106"/>
      <c r="JW657" s="106"/>
      <c r="JX657" s="106"/>
      <c r="JY657" s="106"/>
      <c r="JZ657" s="106"/>
      <c r="KA657" s="106"/>
      <c r="KB657" s="106"/>
      <c r="KC657" s="106"/>
      <c r="KD657" s="106"/>
      <c r="KE657" s="106"/>
      <c r="KF657" s="106"/>
      <c r="KG657" s="106"/>
      <c r="KH657" s="106"/>
      <c r="KI657" s="106"/>
      <c r="KJ657" s="106"/>
      <c r="KK657" s="106"/>
      <c r="KL657" s="106"/>
      <c r="KM657" s="106"/>
      <c r="KN657" s="106"/>
      <c r="KO657" s="106"/>
      <c r="KP657" s="106"/>
      <c r="KQ657" s="106"/>
      <c r="KR657" s="106"/>
      <c r="KS657" s="106"/>
      <c r="KT657" s="106"/>
      <c r="KU657" s="106"/>
      <c r="KV657" s="106"/>
      <c r="KW657" s="106"/>
      <c r="KX657" s="106"/>
      <c r="KY657" s="106"/>
      <c r="KZ657" s="106"/>
      <c r="LA657" s="106"/>
      <c r="LB657" s="106"/>
      <c r="LC657" s="106"/>
      <c r="LD657" s="106"/>
      <c r="LE657" s="106"/>
      <c r="LF657" s="106"/>
      <c r="LG657" s="106"/>
      <c r="LH657" s="106"/>
      <c r="LI657" s="106"/>
      <c r="LJ657" s="106"/>
      <c r="LK657" s="106"/>
      <c r="LL657" s="106"/>
      <c r="LM657" s="106"/>
      <c r="LN657" s="106"/>
      <c r="LO657" s="106"/>
      <c r="LP657" s="106"/>
      <c r="LQ657" s="106"/>
      <c r="LR657" s="106"/>
      <c r="LS657" s="106"/>
      <c r="LT657" s="106"/>
      <c r="LU657" s="106"/>
      <c r="LV657" s="106"/>
      <c r="LW657" s="106"/>
      <c r="LX657" s="106"/>
      <c r="LY657" s="106"/>
      <c r="LZ657" s="106"/>
      <c r="MA657" s="106"/>
      <c r="MB657" s="106"/>
      <c r="MC657" s="106"/>
      <c r="MD657" s="106"/>
      <c r="ME657" s="106"/>
      <c r="MF657" s="106"/>
      <c r="MG657" s="106"/>
      <c r="MH657" s="106"/>
      <c r="MI657" s="106"/>
      <c r="MJ657" s="106"/>
      <c r="MK657" s="106"/>
      <c r="ML657" s="106"/>
      <c r="MM657" s="106"/>
      <c r="MN657" s="106"/>
      <c r="MO657" s="106"/>
      <c r="MP657" s="106"/>
      <c r="MQ657" s="106"/>
      <c r="MR657" s="106"/>
      <c r="MS657" s="106"/>
      <c r="MT657" s="106"/>
      <c r="MU657" s="106"/>
      <c r="MV657" s="106"/>
      <c r="MW657" s="106"/>
      <c r="MX657" s="106"/>
      <c r="MY657" s="106"/>
      <c r="MZ657" s="106"/>
      <c r="NA657" s="106"/>
      <c r="NB657" s="106"/>
      <c r="NC657" s="106"/>
      <c r="ND657" s="106"/>
      <c r="NE657" s="106"/>
      <c r="NF657" s="106"/>
      <c r="NG657" s="106"/>
      <c r="NH657" s="106"/>
      <c r="NI657" s="106"/>
      <c r="NJ657" s="106"/>
      <c r="NK657" s="106"/>
      <c r="NL657" s="106"/>
      <c r="NM657" s="106"/>
      <c r="NN657" s="106"/>
      <c r="NO657" s="106"/>
      <c r="NP657" s="106"/>
      <c r="NQ657" s="106"/>
      <c r="NR657" s="106"/>
      <c r="NS657" s="106"/>
      <c r="NT657" s="106"/>
      <c r="NU657" s="106"/>
      <c r="NV657" s="106"/>
      <c r="NW657" s="106"/>
      <c r="NX657" s="106"/>
      <c r="NY657" s="106"/>
      <c r="NZ657" s="106"/>
      <c r="OA657" s="106"/>
      <c r="OB657" s="106"/>
      <c r="OC657" s="106"/>
      <c r="OD657" s="106"/>
      <c r="OE657" s="106"/>
      <c r="OF657" s="106"/>
      <c r="OG657" s="106"/>
      <c r="OH657" s="106"/>
      <c r="OI657" s="106"/>
      <c r="OJ657" s="106"/>
      <c r="OK657" s="106"/>
      <c r="OL657" s="106"/>
      <c r="OM657" s="106"/>
      <c r="ON657" s="106"/>
      <c r="OO657" s="106"/>
      <c r="OP657" s="106"/>
      <c r="OQ657" s="106"/>
      <c r="OR657" s="106"/>
      <c r="OS657" s="106"/>
      <c r="OT657" s="106"/>
      <c r="OU657" s="106"/>
      <c r="OV657" s="106"/>
      <c r="OW657" s="106"/>
      <c r="OX657" s="106"/>
      <c r="OY657" s="106"/>
      <c r="OZ657" s="106"/>
      <c r="PA657" s="106"/>
      <c r="PB657" s="106"/>
      <c r="PC657" s="106"/>
      <c r="PD657" s="106"/>
      <c r="PE657" s="106"/>
      <c r="PF657" s="106"/>
      <c r="PG657" s="106"/>
      <c r="PH657" s="106"/>
      <c r="PI657" s="106"/>
      <c r="PJ657" s="106"/>
      <c r="PK657" s="106"/>
      <c r="PL657" s="106"/>
      <c r="PM657" s="106"/>
      <c r="PN657" s="106"/>
      <c r="PO657" s="106"/>
      <c r="PP657" s="106"/>
      <c r="PQ657" s="106"/>
      <c r="PR657" s="106"/>
      <c r="PS657" s="106"/>
      <c r="PT657" s="106"/>
      <c r="PU657" s="106"/>
      <c r="PV657" s="106"/>
      <c r="PW657" s="106"/>
      <c r="PX657" s="106"/>
      <c r="PY657" s="106"/>
      <c r="PZ657" s="106"/>
      <c r="QA657" s="106"/>
      <c r="QB657" s="106"/>
      <c r="QC657" s="106"/>
      <c r="QD657" s="106"/>
      <c r="QE657" s="106"/>
      <c r="QF657" s="106"/>
      <c r="QG657" s="106"/>
      <c r="QH657" s="106"/>
      <c r="QI657" s="106"/>
      <c r="QJ657" s="106"/>
      <c r="QK657" s="106"/>
      <c r="QL657" s="106"/>
      <c r="QM657" s="106"/>
      <c r="QN657" s="106"/>
      <c r="QO657" s="106"/>
      <c r="QP657" s="106"/>
      <c r="QQ657" s="106"/>
      <c r="QR657" s="106"/>
      <c r="QS657" s="106"/>
      <c r="QT657" s="106"/>
      <c r="QU657" s="106"/>
      <c r="QV657" s="106"/>
      <c r="QW657" s="106"/>
      <c r="QX657" s="106"/>
      <c r="QY657" s="106"/>
      <c r="QZ657" s="106"/>
      <c r="RA657" s="106"/>
      <c r="RB657" s="106"/>
      <c r="RC657" s="106"/>
      <c r="RD657" s="106"/>
      <c r="RE657" s="106"/>
      <c r="RF657" s="106"/>
      <c r="RG657" s="106"/>
      <c r="RH657" s="106"/>
      <c r="RI657" s="106"/>
      <c r="RJ657" s="106"/>
      <c r="RK657" s="106"/>
      <c r="RL657" s="106"/>
      <c r="RM657" s="106"/>
      <c r="RN657" s="106"/>
      <c r="RO657" s="106"/>
      <c r="RP657" s="106"/>
      <c r="RQ657" s="106"/>
      <c r="RR657" s="106"/>
    </row>
    <row r="658" spans="1:486" x14ac:dyDescent="0.3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14"/>
      <c r="Q658" s="114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06"/>
      <c r="EZ658" s="106"/>
      <c r="FA658" s="106"/>
      <c r="FB658" s="106"/>
      <c r="FC658" s="106"/>
      <c r="FD658" s="106"/>
      <c r="FE658" s="106"/>
      <c r="FF658" s="106"/>
      <c r="FG658" s="106"/>
      <c r="FH658" s="106"/>
      <c r="FI658" s="106"/>
      <c r="FJ658" s="106"/>
      <c r="FK658" s="106"/>
      <c r="FL658" s="106"/>
      <c r="FM658" s="106"/>
      <c r="FN658" s="106"/>
      <c r="FO658" s="106"/>
      <c r="FP658" s="106"/>
      <c r="FQ658" s="106"/>
      <c r="FR658" s="106"/>
      <c r="FS658" s="106"/>
      <c r="FT658" s="106"/>
      <c r="FU658" s="106"/>
      <c r="FV658" s="106"/>
      <c r="FW658" s="106"/>
      <c r="FX658" s="106"/>
      <c r="FY658" s="106"/>
      <c r="FZ658" s="106"/>
      <c r="GA658" s="106"/>
      <c r="GB658" s="106"/>
      <c r="GC658" s="106"/>
      <c r="GD658" s="106"/>
      <c r="GE658" s="106"/>
      <c r="GF658" s="106"/>
      <c r="GG658" s="106"/>
      <c r="GH658" s="106"/>
      <c r="GI658" s="106"/>
      <c r="GJ658" s="106"/>
      <c r="GK658" s="106"/>
      <c r="GL658" s="106"/>
      <c r="GM658" s="106"/>
      <c r="GN658" s="106"/>
      <c r="GO658" s="106"/>
      <c r="GP658" s="106"/>
      <c r="GQ658" s="106"/>
      <c r="GR658" s="106"/>
      <c r="GS658" s="106"/>
      <c r="GT658" s="106"/>
      <c r="GU658" s="106"/>
      <c r="GV658" s="106"/>
      <c r="GW658" s="106"/>
      <c r="GX658" s="106"/>
      <c r="GY658" s="106"/>
      <c r="GZ658" s="106"/>
      <c r="HA658" s="106"/>
      <c r="HB658" s="106"/>
      <c r="HC658" s="106"/>
      <c r="HD658" s="106"/>
      <c r="HE658" s="106"/>
      <c r="HF658" s="106"/>
      <c r="HG658" s="106"/>
      <c r="HH658" s="106"/>
      <c r="HI658" s="106"/>
      <c r="HJ658" s="106"/>
      <c r="HK658" s="106"/>
      <c r="HL658" s="106"/>
      <c r="HM658" s="106"/>
      <c r="HN658" s="106"/>
      <c r="HO658" s="106"/>
      <c r="HP658" s="106"/>
      <c r="HQ658" s="106"/>
      <c r="HR658" s="106"/>
      <c r="HS658" s="106"/>
      <c r="HT658" s="106"/>
      <c r="HU658" s="106"/>
      <c r="HV658" s="106"/>
      <c r="HW658" s="106"/>
      <c r="HX658" s="106"/>
      <c r="HY658" s="106"/>
      <c r="HZ658" s="106"/>
      <c r="IA658" s="106"/>
      <c r="IB658" s="106"/>
      <c r="IC658" s="106"/>
      <c r="ID658" s="106"/>
      <c r="IE658" s="106"/>
      <c r="IF658" s="106"/>
      <c r="IG658" s="106"/>
      <c r="IH658" s="106"/>
      <c r="II658" s="106"/>
      <c r="IJ658" s="106"/>
      <c r="IK658" s="106"/>
      <c r="IL658" s="106"/>
      <c r="IM658" s="106"/>
      <c r="IN658" s="106"/>
      <c r="IO658" s="106"/>
      <c r="IP658" s="106"/>
      <c r="IQ658" s="106"/>
      <c r="IR658" s="106"/>
      <c r="IS658" s="106"/>
      <c r="IT658" s="106"/>
      <c r="IU658" s="106"/>
      <c r="IV658" s="106"/>
      <c r="IW658" s="106"/>
      <c r="IX658" s="106"/>
      <c r="IY658" s="106"/>
      <c r="IZ658" s="106"/>
      <c r="JA658" s="106"/>
      <c r="JB658" s="106"/>
      <c r="JC658" s="106"/>
      <c r="JD658" s="106"/>
      <c r="JE658" s="106"/>
      <c r="JF658" s="106"/>
      <c r="JG658" s="106"/>
      <c r="JH658" s="106"/>
      <c r="JI658" s="106"/>
      <c r="JJ658" s="106"/>
      <c r="JK658" s="106"/>
      <c r="JL658" s="106"/>
      <c r="JM658" s="106"/>
      <c r="JN658" s="106"/>
      <c r="JO658" s="106"/>
      <c r="JP658" s="106"/>
      <c r="JQ658" s="106"/>
      <c r="JR658" s="106"/>
      <c r="JS658" s="106"/>
      <c r="JT658" s="106"/>
      <c r="JU658" s="106"/>
      <c r="JV658" s="106"/>
      <c r="JW658" s="106"/>
      <c r="JX658" s="106"/>
      <c r="JY658" s="106"/>
      <c r="JZ658" s="106"/>
      <c r="KA658" s="106"/>
      <c r="KB658" s="106"/>
      <c r="KC658" s="106"/>
      <c r="KD658" s="106"/>
      <c r="KE658" s="106"/>
      <c r="KF658" s="106"/>
      <c r="KG658" s="106"/>
      <c r="KH658" s="106"/>
      <c r="KI658" s="106"/>
      <c r="KJ658" s="106"/>
      <c r="KK658" s="106"/>
      <c r="KL658" s="106"/>
      <c r="KM658" s="106"/>
      <c r="KN658" s="106"/>
      <c r="KO658" s="106"/>
      <c r="KP658" s="106"/>
      <c r="KQ658" s="106"/>
      <c r="KR658" s="106"/>
      <c r="KS658" s="106"/>
      <c r="KT658" s="106"/>
      <c r="KU658" s="106"/>
      <c r="KV658" s="106"/>
      <c r="KW658" s="106"/>
      <c r="KX658" s="106"/>
      <c r="KY658" s="106"/>
      <c r="KZ658" s="106"/>
      <c r="LA658" s="106"/>
      <c r="LB658" s="106"/>
      <c r="LC658" s="106"/>
      <c r="LD658" s="106"/>
      <c r="LE658" s="106"/>
      <c r="LF658" s="106"/>
      <c r="LG658" s="106"/>
      <c r="LH658" s="106"/>
      <c r="LI658" s="106"/>
      <c r="LJ658" s="106"/>
      <c r="LK658" s="106"/>
      <c r="LL658" s="106"/>
      <c r="LM658" s="106"/>
      <c r="LN658" s="106"/>
      <c r="LO658" s="106"/>
      <c r="LP658" s="106"/>
      <c r="LQ658" s="106"/>
      <c r="LR658" s="106"/>
      <c r="LS658" s="106"/>
      <c r="LT658" s="106"/>
      <c r="LU658" s="106"/>
      <c r="LV658" s="106"/>
      <c r="LW658" s="106"/>
      <c r="LX658" s="106"/>
      <c r="LY658" s="106"/>
      <c r="LZ658" s="106"/>
      <c r="MA658" s="106"/>
      <c r="MB658" s="106"/>
      <c r="MC658" s="106"/>
      <c r="MD658" s="106"/>
      <c r="ME658" s="106"/>
      <c r="MF658" s="106"/>
      <c r="MG658" s="106"/>
      <c r="MH658" s="106"/>
      <c r="MI658" s="106"/>
      <c r="MJ658" s="106"/>
      <c r="MK658" s="106"/>
      <c r="ML658" s="106"/>
      <c r="MM658" s="106"/>
      <c r="MN658" s="106"/>
      <c r="MO658" s="106"/>
      <c r="MP658" s="106"/>
      <c r="MQ658" s="106"/>
      <c r="MR658" s="106"/>
      <c r="MS658" s="106"/>
      <c r="MT658" s="106"/>
      <c r="MU658" s="106"/>
      <c r="MV658" s="106"/>
      <c r="MW658" s="106"/>
      <c r="MX658" s="106"/>
      <c r="MY658" s="106"/>
      <c r="MZ658" s="106"/>
      <c r="NA658" s="106"/>
      <c r="NB658" s="106"/>
      <c r="NC658" s="106"/>
      <c r="ND658" s="106"/>
      <c r="NE658" s="106"/>
      <c r="NF658" s="106"/>
      <c r="NG658" s="106"/>
      <c r="NH658" s="106"/>
      <c r="NI658" s="106"/>
      <c r="NJ658" s="106"/>
      <c r="NK658" s="106"/>
      <c r="NL658" s="106"/>
      <c r="NM658" s="106"/>
      <c r="NN658" s="106"/>
      <c r="NO658" s="106"/>
      <c r="NP658" s="106"/>
      <c r="NQ658" s="106"/>
      <c r="NR658" s="106"/>
      <c r="NS658" s="106"/>
      <c r="NT658" s="106"/>
      <c r="NU658" s="106"/>
      <c r="NV658" s="106"/>
      <c r="NW658" s="106"/>
      <c r="NX658" s="106"/>
      <c r="NY658" s="106"/>
      <c r="NZ658" s="106"/>
      <c r="OA658" s="106"/>
      <c r="OB658" s="106"/>
      <c r="OC658" s="106"/>
      <c r="OD658" s="106"/>
      <c r="OE658" s="106"/>
      <c r="OF658" s="106"/>
      <c r="OG658" s="106"/>
      <c r="OH658" s="106"/>
      <c r="OI658" s="106"/>
      <c r="OJ658" s="106"/>
      <c r="OK658" s="106"/>
      <c r="OL658" s="106"/>
      <c r="OM658" s="106"/>
      <c r="ON658" s="106"/>
      <c r="OO658" s="106"/>
      <c r="OP658" s="106"/>
      <c r="OQ658" s="106"/>
      <c r="OR658" s="106"/>
      <c r="OS658" s="106"/>
      <c r="OT658" s="106"/>
      <c r="OU658" s="106"/>
      <c r="OV658" s="106"/>
      <c r="OW658" s="106"/>
      <c r="OX658" s="106"/>
      <c r="OY658" s="106"/>
      <c r="OZ658" s="106"/>
      <c r="PA658" s="106"/>
      <c r="PB658" s="106"/>
      <c r="PC658" s="106"/>
      <c r="PD658" s="106"/>
      <c r="PE658" s="106"/>
      <c r="PF658" s="106"/>
      <c r="PG658" s="106"/>
      <c r="PH658" s="106"/>
      <c r="PI658" s="106"/>
      <c r="PJ658" s="106"/>
      <c r="PK658" s="106"/>
      <c r="PL658" s="106"/>
      <c r="PM658" s="106"/>
      <c r="PN658" s="106"/>
      <c r="PO658" s="106"/>
      <c r="PP658" s="106"/>
      <c r="PQ658" s="106"/>
      <c r="PR658" s="106"/>
      <c r="PS658" s="106"/>
      <c r="PT658" s="106"/>
      <c r="PU658" s="106"/>
      <c r="PV658" s="106"/>
      <c r="PW658" s="106"/>
      <c r="PX658" s="106"/>
      <c r="PY658" s="106"/>
      <c r="PZ658" s="106"/>
      <c r="QA658" s="106"/>
      <c r="QB658" s="106"/>
      <c r="QC658" s="106"/>
      <c r="QD658" s="106"/>
      <c r="QE658" s="106"/>
      <c r="QF658" s="106"/>
      <c r="QG658" s="106"/>
      <c r="QH658" s="106"/>
      <c r="QI658" s="106"/>
      <c r="QJ658" s="106"/>
      <c r="QK658" s="106"/>
      <c r="QL658" s="106"/>
      <c r="QM658" s="106"/>
      <c r="QN658" s="106"/>
      <c r="QO658" s="106"/>
      <c r="QP658" s="106"/>
      <c r="QQ658" s="106"/>
      <c r="QR658" s="106"/>
      <c r="QS658" s="106"/>
      <c r="QT658" s="106"/>
      <c r="QU658" s="106"/>
      <c r="QV658" s="106"/>
      <c r="QW658" s="106"/>
      <c r="QX658" s="106"/>
      <c r="QY658" s="106"/>
      <c r="QZ658" s="106"/>
      <c r="RA658" s="106"/>
      <c r="RB658" s="106"/>
      <c r="RC658" s="106"/>
      <c r="RD658" s="106"/>
      <c r="RE658" s="106"/>
      <c r="RF658" s="106"/>
      <c r="RG658" s="106"/>
      <c r="RH658" s="106"/>
      <c r="RI658" s="106"/>
      <c r="RJ658" s="106"/>
      <c r="RK658" s="106"/>
      <c r="RL658" s="106"/>
      <c r="RM658" s="106"/>
      <c r="RN658" s="106"/>
      <c r="RO658" s="106"/>
      <c r="RP658" s="106"/>
      <c r="RQ658" s="106"/>
      <c r="RR658" s="106"/>
    </row>
    <row r="659" spans="1:486" x14ac:dyDescent="0.3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14"/>
      <c r="Q659" s="114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06"/>
      <c r="EZ659" s="106"/>
      <c r="FA659" s="106"/>
      <c r="FB659" s="106"/>
      <c r="FC659" s="106"/>
      <c r="FD659" s="106"/>
      <c r="FE659" s="106"/>
      <c r="FF659" s="106"/>
      <c r="FG659" s="106"/>
      <c r="FH659" s="106"/>
      <c r="FI659" s="106"/>
      <c r="FJ659" s="106"/>
      <c r="FK659" s="106"/>
      <c r="FL659" s="106"/>
      <c r="FM659" s="106"/>
      <c r="FN659" s="106"/>
      <c r="FO659" s="106"/>
      <c r="FP659" s="106"/>
      <c r="FQ659" s="106"/>
      <c r="FR659" s="106"/>
      <c r="FS659" s="106"/>
      <c r="FT659" s="106"/>
      <c r="FU659" s="106"/>
      <c r="FV659" s="106"/>
      <c r="FW659" s="106"/>
      <c r="FX659" s="106"/>
      <c r="FY659" s="106"/>
      <c r="FZ659" s="106"/>
      <c r="GA659" s="106"/>
      <c r="GB659" s="106"/>
      <c r="GC659" s="106"/>
      <c r="GD659" s="106"/>
      <c r="GE659" s="106"/>
      <c r="GF659" s="106"/>
      <c r="GG659" s="106"/>
      <c r="GH659" s="106"/>
      <c r="GI659" s="106"/>
      <c r="GJ659" s="106"/>
      <c r="GK659" s="106"/>
      <c r="GL659" s="106"/>
      <c r="GM659" s="106"/>
      <c r="GN659" s="106"/>
      <c r="GO659" s="106"/>
      <c r="GP659" s="106"/>
      <c r="GQ659" s="106"/>
      <c r="GR659" s="106"/>
      <c r="GS659" s="106"/>
      <c r="GT659" s="106"/>
      <c r="GU659" s="106"/>
      <c r="GV659" s="106"/>
      <c r="GW659" s="106"/>
      <c r="GX659" s="106"/>
      <c r="GY659" s="106"/>
      <c r="GZ659" s="106"/>
      <c r="HA659" s="106"/>
      <c r="HB659" s="106"/>
      <c r="HC659" s="106"/>
      <c r="HD659" s="106"/>
      <c r="HE659" s="106"/>
      <c r="HF659" s="106"/>
      <c r="HG659" s="106"/>
      <c r="HH659" s="106"/>
      <c r="HI659" s="106"/>
      <c r="HJ659" s="106"/>
      <c r="HK659" s="106"/>
      <c r="HL659" s="106"/>
      <c r="HM659" s="106"/>
      <c r="HN659" s="106"/>
      <c r="HO659" s="106"/>
      <c r="HP659" s="106"/>
      <c r="HQ659" s="106"/>
      <c r="HR659" s="106"/>
      <c r="HS659" s="106"/>
      <c r="HT659" s="106"/>
      <c r="HU659" s="106"/>
      <c r="HV659" s="106"/>
      <c r="HW659" s="106"/>
      <c r="HX659" s="106"/>
      <c r="HY659" s="106"/>
      <c r="HZ659" s="106"/>
      <c r="IA659" s="106"/>
      <c r="IB659" s="106"/>
      <c r="IC659" s="106"/>
      <c r="ID659" s="106"/>
      <c r="IE659" s="106"/>
      <c r="IF659" s="106"/>
      <c r="IG659" s="106"/>
      <c r="IH659" s="106"/>
      <c r="II659" s="106"/>
      <c r="IJ659" s="106"/>
      <c r="IK659" s="106"/>
      <c r="IL659" s="106"/>
      <c r="IM659" s="106"/>
      <c r="IN659" s="106"/>
      <c r="IO659" s="106"/>
      <c r="IP659" s="106"/>
      <c r="IQ659" s="106"/>
      <c r="IR659" s="106"/>
      <c r="IS659" s="106"/>
      <c r="IT659" s="106"/>
      <c r="IU659" s="106"/>
      <c r="IV659" s="106"/>
      <c r="IW659" s="106"/>
      <c r="IX659" s="106"/>
      <c r="IY659" s="106"/>
      <c r="IZ659" s="106"/>
      <c r="JA659" s="106"/>
      <c r="JB659" s="106"/>
      <c r="JC659" s="106"/>
      <c r="JD659" s="106"/>
      <c r="JE659" s="106"/>
      <c r="JF659" s="106"/>
      <c r="JG659" s="106"/>
      <c r="JH659" s="106"/>
      <c r="JI659" s="106"/>
      <c r="JJ659" s="106"/>
      <c r="JK659" s="106"/>
      <c r="JL659" s="106"/>
      <c r="JM659" s="106"/>
      <c r="JN659" s="106"/>
      <c r="JO659" s="106"/>
      <c r="JP659" s="106"/>
      <c r="JQ659" s="106"/>
      <c r="JR659" s="106"/>
      <c r="JS659" s="106"/>
      <c r="JT659" s="106"/>
      <c r="JU659" s="106"/>
      <c r="JV659" s="106"/>
      <c r="JW659" s="106"/>
      <c r="JX659" s="106"/>
      <c r="JY659" s="106"/>
      <c r="JZ659" s="106"/>
      <c r="KA659" s="106"/>
      <c r="KB659" s="106"/>
      <c r="KC659" s="106"/>
      <c r="KD659" s="106"/>
      <c r="KE659" s="106"/>
      <c r="KF659" s="106"/>
      <c r="KG659" s="106"/>
      <c r="KH659" s="106"/>
      <c r="KI659" s="106"/>
      <c r="KJ659" s="106"/>
      <c r="KK659" s="106"/>
      <c r="KL659" s="106"/>
      <c r="KM659" s="106"/>
      <c r="KN659" s="106"/>
      <c r="KO659" s="106"/>
      <c r="KP659" s="106"/>
      <c r="KQ659" s="106"/>
      <c r="KR659" s="106"/>
      <c r="KS659" s="106"/>
      <c r="KT659" s="106"/>
      <c r="KU659" s="106"/>
      <c r="KV659" s="106"/>
      <c r="KW659" s="106"/>
      <c r="KX659" s="106"/>
      <c r="KY659" s="106"/>
      <c r="KZ659" s="106"/>
      <c r="LA659" s="106"/>
      <c r="LB659" s="106"/>
      <c r="LC659" s="106"/>
      <c r="LD659" s="106"/>
      <c r="LE659" s="106"/>
      <c r="LF659" s="106"/>
      <c r="LG659" s="106"/>
      <c r="LH659" s="106"/>
      <c r="LI659" s="106"/>
      <c r="LJ659" s="106"/>
      <c r="LK659" s="106"/>
      <c r="LL659" s="106"/>
      <c r="LM659" s="106"/>
      <c r="LN659" s="106"/>
      <c r="LO659" s="106"/>
      <c r="LP659" s="106"/>
      <c r="LQ659" s="106"/>
      <c r="LR659" s="106"/>
      <c r="LS659" s="106"/>
      <c r="LT659" s="106"/>
      <c r="LU659" s="106"/>
      <c r="LV659" s="106"/>
      <c r="LW659" s="106"/>
      <c r="LX659" s="106"/>
      <c r="LY659" s="106"/>
      <c r="LZ659" s="106"/>
      <c r="MA659" s="106"/>
      <c r="MB659" s="106"/>
      <c r="MC659" s="106"/>
      <c r="MD659" s="106"/>
      <c r="ME659" s="106"/>
      <c r="MF659" s="106"/>
      <c r="MG659" s="106"/>
      <c r="MH659" s="106"/>
      <c r="MI659" s="106"/>
      <c r="MJ659" s="106"/>
      <c r="MK659" s="106"/>
      <c r="ML659" s="106"/>
      <c r="MM659" s="106"/>
      <c r="MN659" s="106"/>
      <c r="MO659" s="106"/>
      <c r="MP659" s="106"/>
      <c r="MQ659" s="106"/>
      <c r="MR659" s="106"/>
      <c r="MS659" s="106"/>
      <c r="MT659" s="106"/>
      <c r="MU659" s="106"/>
      <c r="MV659" s="106"/>
      <c r="MW659" s="106"/>
      <c r="MX659" s="106"/>
      <c r="MY659" s="106"/>
      <c r="MZ659" s="106"/>
      <c r="NA659" s="106"/>
      <c r="NB659" s="106"/>
      <c r="NC659" s="106"/>
      <c r="ND659" s="106"/>
      <c r="NE659" s="106"/>
      <c r="NF659" s="106"/>
      <c r="NG659" s="106"/>
      <c r="NH659" s="106"/>
      <c r="NI659" s="106"/>
      <c r="NJ659" s="106"/>
      <c r="NK659" s="106"/>
      <c r="NL659" s="106"/>
      <c r="NM659" s="106"/>
      <c r="NN659" s="106"/>
      <c r="NO659" s="106"/>
      <c r="NP659" s="106"/>
      <c r="NQ659" s="106"/>
      <c r="NR659" s="106"/>
      <c r="NS659" s="106"/>
      <c r="NT659" s="106"/>
      <c r="NU659" s="106"/>
      <c r="NV659" s="106"/>
      <c r="NW659" s="106"/>
      <c r="NX659" s="106"/>
      <c r="NY659" s="106"/>
      <c r="NZ659" s="106"/>
      <c r="OA659" s="106"/>
      <c r="OB659" s="106"/>
      <c r="OC659" s="106"/>
      <c r="OD659" s="106"/>
      <c r="OE659" s="106"/>
      <c r="OF659" s="106"/>
      <c r="OG659" s="106"/>
      <c r="OH659" s="106"/>
      <c r="OI659" s="106"/>
      <c r="OJ659" s="106"/>
      <c r="OK659" s="106"/>
      <c r="OL659" s="106"/>
      <c r="OM659" s="106"/>
      <c r="ON659" s="106"/>
      <c r="OO659" s="106"/>
      <c r="OP659" s="106"/>
      <c r="OQ659" s="106"/>
      <c r="OR659" s="106"/>
      <c r="OS659" s="106"/>
      <c r="OT659" s="106"/>
      <c r="OU659" s="106"/>
      <c r="OV659" s="106"/>
      <c r="OW659" s="106"/>
      <c r="OX659" s="106"/>
      <c r="OY659" s="106"/>
      <c r="OZ659" s="106"/>
      <c r="PA659" s="106"/>
      <c r="PB659" s="106"/>
      <c r="PC659" s="106"/>
      <c r="PD659" s="106"/>
      <c r="PE659" s="106"/>
      <c r="PF659" s="106"/>
      <c r="PG659" s="106"/>
      <c r="PH659" s="106"/>
      <c r="PI659" s="106"/>
      <c r="PJ659" s="106"/>
      <c r="PK659" s="106"/>
      <c r="PL659" s="106"/>
      <c r="PM659" s="106"/>
      <c r="PN659" s="106"/>
      <c r="PO659" s="106"/>
      <c r="PP659" s="106"/>
      <c r="PQ659" s="106"/>
      <c r="PR659" s="106"/>
      <c r="PS659" s="106"/>
      <c r="PT659" s="106"/>
      <c r="PU659" s="106"/>
      <c r="PV659" s="106"/>
      <c r="PW659" s="106"/>
      <c r="PX659" s="106"/>
      <c r="PY659" s="106"/>
      <c r="PZ659" s="106"/>
      <c r="QA659" s="106"/>
      <c r="QB659" s="106"/>
      <c r="QC659" s="106"/>
      <c r="QD659" s="106"/>
      <c r="QE659" s="106"/>
      <c r="QF659" s="106"/>
      <c r="QG659" s="106"/>
      <c r="QH659" s="106"/>
      <c r="QI659" s="106"/>
      <c r="QJ659" s="106"/>
      <c r="QK659" s="106"/>
      <c r="QL659" s="106"/>
      <c r="QM659" s="106"/>
      <c r="QN659" s="106"/>
      <c r="QO659" s="106"/>
      <c r="QP659" s="106"/>
      <c r="QQ659" s="106"/>
      <c r="QR659" s="106"/>
      <c r="QS659" s="106"/>
      <c r="QT659" s="106"/>
      <c r="QU659" s="106"/>
      <c r="QV659" s="106"/>
      <c r="QW659" s="106"/>
      <c r="QX659" s="106"/>
      <c r="QY659" s="106"/>
      <c r="QZ659" s="106"/>
      <c r="RA659" s="106"/>
      <c r="RB659" s="106"/>
      <c r="RC659" s="106"/>
      <c r="RD659" s="106"/>
      <c r="RE659" s="106"/>
      <c r="RF659" s="106"/>
      <c r="RG659" s="106"/>
      <c r="RH659" s="106"/>
      <c r="RI659" s="106"/>
      <c r="RJ659" s="106"/>
      <c r="RK659" s="106"/>
      <c r="RL659" s="106"/>
      <c r="RM659" s="106"/>
      <c r="RN659" s="106"/>
      <c r="RO659" s="106"/>
      <c r="RP659" s="106"/>
      <c r="RQ659" s="106"/>
      <c r="RR659" s="106"/>
    </row>
    <row r="660" spans="1:486" x14ac:dyDescent="0.3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14"/>
      <c r="Q660" s="114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06"/>
      <c r="EZ660" s="106"/>
      <c r="FA660" s="106"/>
      <c r="FB660" s="106"/>
      <c r="FC660" s="106"/>
      <c r="FD660" s="106"/>
      <c r="FE660" s="106"/>
      <c r="FF660" s="106"/>
      <c r="FG660" s="106"/>
      <c r="FH660" s="106"/>
      <c r="FI660" s="106"/>
      <c r="FJ660" s="106"/>
      <c r="FK660" s="106"/>
      <c r="FL660" s="106"/>
      <c r="FM660" s="106"/>
      <c r="FN660" s="106"/>
      <c r="FO660" s="106"/>
      <c r="FP660" s="106"/>
      <c r="FQ660" s="106"/>
      <c r="FR660" s="106"/>
      <c r="FS660" s="106"/>
      <c r="FT660" s="106"/>
      <c r="FU660" s="106"/>
      <c r="FV660" s="106"/>
      <c r="FW660" s="106"/>
      <c r="FX660" s="106"/>
      <c r="FY660" s="106"/>
      <c r="FZ660" s="106"/>
      <c r="GA660" s="106"/>
      <c r="GB660" s="106"/>
      <c r="GC660" s="106"/>
      <c r="GD660" s="106"/>
      <c r="GE660" s="106"/>
      <c r="GF660" s="106"/>
      <c r="GG660" s="106"/>
      <c r="GH660" s="106"/>
      <c r="GI660" s="106"/>
      <c r="GJ660" s="106"/>
      <c r="GK660" s="106"/>
      <c r="GL660" s="106"/>
      <c r="GM660" s="106"/>
      <c r="GN660" s="106"/>
      <c r="GO660" s="106"/>
      <c r="GP660" s="106"/>
      <c r="GQ660" s="106"/>
      <c r="GR660" s="106"/>
      <c r="GS660" s="106"/>
      <c r="GT660" s="106"/>
      <c r="GU660" s="106"/>
      <c r="GV660" s="106"/>
      <c r="GW660" s="106"/>
      <c r="GX660" s="106"/>
      <c r="GY660" s="106"/>
      <c r="GZ660" s="106"/>
      <c r="HA660" s="106"/>
      <c r="HB660" s="106"/>
      <c r="HC660" s="106"/>
      <c r="HD660" s="106"/>
      <c r="HE660" s="106"/>
      <c r="HF660" s="106"/>
      <c r="HG660" s="106"/>
      <c r="HH660" s="106"/>
      <c r="HI660" s="106"/>
      <c r="HJ660" s="106"/>
      <c r="HK660" s="106"/>
      <c r="HL660" s="106"/>
      <c r="HM660" s="106"/>
      <c r="HN660" s="106"/>
      <c r="HO660" s="106"/>
      <c r="HP660" s="106"/>
      <c r="HQ660" s="106"/>
      <c r="HR660" s="106"/>
      <c r="HS660" s="106"/>
      <c r="HT660" s="106"/>
      <c r="HU660" s="106"/>
      <c r="HV660" s="106"/>
      <c r="HW660" s="106"/>
      <c r="HX660" s="106"/>
      <c r="HY660" s="106"/>
      <c r="HZ660" s="106"/>
      <c r="IA660" s="106"/>
      <c r="IB660" s="106"/>
      <c r="IC660" s="106"/>
      <c r="ID660" s="106"/>
      <c r="IE660" s="106"/>
      <c r="IF660" s="106"/>
      <c r="IG660" s="106"/>
      <c r="IH660" s="106"/>
      <c r="II660" s="106"/>
      <c r="IJ660" s="106"/>
      <c r="IK660" s="106"/>
      <c r="IL660" s="106"/>
      <c r="IM660" s="106"/>
      <c r="IN660" s="106"/>
      <c r="IO660" s="106"/>
      <c r="IP660" s="106"/>
      <c r="IQ660" s="106"/>
      <c r="IR660" s="106"/>
      <c r="IS660" s="106"/>
      <c r="IT660" s="106"/>
      <c r="IU660" s="106"/>
      <c r="IV660" s="106"/>
      <c r="IW660" s="106"/>
      <c r="IX660" s="106"/>
      <c r="IY660" s="106"/>
      <c r="IZ660" s="106"/>
      <c r="JA660" s="106"/>
      <c r="JB660" s="106"/>
      <c r="JC660" s="106"/>
      <c r="JD660" s="106"/>
      <c r="JE660" s="106"/>
      <c r="JF660" s="106"/>
      <c r="JG660" s="106"/>
      <c r="JH660" s="106"/>
      <c r="JI660" s="106"/>
      <c r="JJ660" s="106"/>
      <c r="JK660" s="106"/>
      <c r="JL660" s="106"/>
      <c r="JM660" s="106"/>
      <c r="JN660" s="106"/>
      <c r="JO660" s="106"/>
      <c r="JP660" s="106"/>
      <c r="JQ660" s="106"/>
      <c r="JR660" s="106"/>
      <c r="JS660" s="106"/>
      <c r="JT660" s="106"/>
      <c r="JU660" s="106"/>
      <c r="JV660" s="106"/>
      <c r="JW660" s="106"/>
      <c r="JX660" s="106"/>
      <c r="JY660" s="106"/>
      <c r="JZ660" s="106"/>
      <c r="KA660" s="106"/>
      <c r="KB660" s="106"/>
      <c r="KC660" s="106"/>
      <c r="KD660" s="106"/>
      <c r="KE660" s="106"/>
      <c r="KF660" s="106"/>
      <c r="KG660" s="106"/>
      <c r="KH660" s="106"/>
      <c r="KI660" s="106"/>
      <c r="KJ660" s="106"/>
      <c r="KK660" s="106"/>
      <c r="KL660" s="106"/>
      <c r="KM660" s="106"/>
      <c r="KN660" s="106"/>
      <c r="KO660" s="106"/>
      <c r="KP660" s="106"/>
      <c r="KQ660" s="106"/>
      <c r="KR660" s="106"/>
      <c r="KS660" s="106"/>
      <c r="KT660" s="106"/>
      <c r="KU660" s="106"/>
      <c r="KV660" s="106"/>
      <c r="KW660" s="106"/>
      <c r="KX660" s="106"/>
      <c r="KY660" s="106"/>
      <c r="KZ660" s="106"/>
      <c r="LA660" s="106"/>
      <c r="LB660" s="106"/>
      <c r="LC660" s="106"/>
      <c r="LD660" s="106"/>
      <c r="LE660" s="106"/>
      <c r="LF660" s="106"/>
      <c r="LG660" s="106"/>
      <c r="LH660" s="106"/>
      <c r="LI660" s="106"/>
      <c r="LJ660" s="106"/>
      <c r="LK660" s="106"/>
      <c r="LL660" s="106"/>
      <c r="LM660" s="106"/>
      <c r="LN660" s="106"/>
      <c r="LO660" s="106"/>
      <c r="LP660" s="106"/>
      <c r="LQ660" s="106"/>
      <c r="LR660" s="106"/>
      <c r="LS660" s="106"/>
      <c r="LT660" s="106"/>
      <c r="LU660" s="106"/>
      <c r="LV660" s="106"/>
      <c r="LW660" s="106"/>
      <c r="LX660" s="106"/>
      <c r="LY660" s="106"/>
      <c r="LZ660" s="106"/>
      <c r="MA660" s="106"/>
      <c r="MB660" s="106"/>
      <c r="MC660" s="106"/>
      <c r="MD660" s="106"/>
      <c r="ME660" s="106"/>
      <c r="MF660" s="106"/>
      <c r="MG660" s="106"/>
      <c r="MH660" s="106"/>
      <c r="MI660" s="106"/>
      <c r="MJ660" s="106"/>
      <c r="MK660" s="106"/>
      <c r="ML660" s="106"/>
      <c r="MM660" s="106"/>
      <c r="MN660" s="106"/>
      <c r="MO660" s="106"/>
      <c r="MP660" s="106"/>
      <c r="MQ660" s="106"/>
      <c r="MR660" s="106"/>
      <c r="MS660" s="106"/>
      <c r="MT660" s="106"/>
      <c r="MU660" s="106"/>
      <c r="MV660" s="106"/>
      <c r="MW660" s="106"/>
      <c r="MX660" s="106"/>
      <c r="MY660" s="106"/>
      <c r="MZ660" s="106"/>
      <c r="NA660" s="106"/>
      <c r="NB660" s="106"/>
      <c r="NC660" s="106"/>
      <c r="ND660" s="106"/>
      <c r="NE660" s="106"/>
      <c r="NF660" s="106"/>
      <c r="NG660" s="106"/>
      <c r="NH660" s="106"/>
      <c r="NI660" s="106"/>
      <c r="NJ660" s="106"/>
      <c r="NK660" s="106"/>
      <c r="NL660" s="106"/>
      <c r="NM660" s="106"/>
      <c r="NN660" s="106"/>
      <c r="NO660" s="106"/>
      <c r="NP660" s="106"/>
      <c r="NQ660" s="106"/>
      <c r="NR660" s="106"/>
      <c r="NS660" s="106"/>
      <c r="NT660" s="106"/>
      <c r="NU660" s="106"/>
      <c r="NV660" s="106"/>
      <c r="NW660" s="106"/>
      <c r="NX660" s="106"/>
      <c r="NY660" s="106"/>
      <c r="NZ660" s="106"/>
      <c r="OA660" s="106"/>
      <c r="OB660" s="106"/>
      <c r="OC660" s="106"/>
      <c r="OD660" s="106"/>
      <c r="OE660" s="106"/>
      <c r="OF660" s="106"/>
      <c r="OG660" s="106"/>
      <c r="OH660" s="106"/>
      <c r="OI660" s="106"/>
      <c r="OJ660" s="106"/>
      <c r="OK660" s="106"/>
      <c r="OL660" s="106"/>
      <c r="OM660" s="106"/>
      <c r="ON660" s="106"/>
      <c r="OO660" s="106"/>
      <c r="OP660" s="106"/>
      <c r="OQ660" s="106"/>
      <c r="OR660" s="106"/>
      <c r="OS660" s="106"/>
      <c r="OT660" s="106"/>
      <c r="OU660" s="106"/>
      <c r="OV660" s="106"/>
      <c r="OW660" s="106"/>
      <c r="OX660" s="106"/>
      <c r="OY660" s="106"/>
      <c r="OZ660" s="106"/>
      <c r="PA660" s="106"/>
      <c r="PB660" s="106"/>
      <c r="PC660" s="106"/>
      <c r="PD660" s="106"/>
      <c r="PE660" s="106"/>
      <c r="PF660" s="106"/>
      <c r="PG660" s="106"/>
      <c r="PH660" s="106"/>
      <c r="PI660" s="106"/>
      <c r="PJ660" s="106"/>
      <c r="PK660" s="106"/>
      <c r="PL660" s="106"/>
      <c r="PM660" s="106"/>
      <c r="PN660" s="106"/>
      <c r="PO660" s="106"/>
      <c r="PP660" s="106"/>
      <c r="PQ660" s="106"/>
      <c r="PR660" s="106"/>
      <c r="PS660" s="106"/>
      <c r="PT660" s="106"/>
      <c r="PU660" s="106"/>
      <c r="PV660" s="106"/>
      <c r="PW660" s="106"/>
      <c r="PX660" s="106"/>
      <c r="PY660" s="106"/>
      <c r="PZ660" s="106"/>
      <c r="QA660" s="106"/>
      <c r="QB660" s="106"/>
      <c r="QC660" s="106"/>
      <c r="QD660" s="106"/>
      <c r="QE660" s="106"/>
      <c r="QF660" s="106"/>
      <c r="QG660" s="106"/>
      <c r="QH660" s="106"/>
      <c r="QI660" s="106"/>
      <c r="QJ660" s="106"/>
      <c r="QK660" s="106"/>
      <c r="QL660" s="106"/>
      <c r="QM660" s="106"/>
      <c r="QN660" s="106"/>
      <c r="QO660" s="106"/>
      <c r="QP660" s="106"/>
      <c r="QQ660" s="106"/>
      <c r="QR660" s="106"/>
      <c r="QS660" s="106"/>
      <c r="QT660" s="106"/>
      <c r="QU660" s="106"/>
      <c r="QV660" s="106"/>
      <c r="QW660" s="106"/>
      <c r="QX660" s="106"/>
      <c r="QY660" s="106"/>
      <c r="QZ660" s="106"/>
      <c r="RA660" s="106"/>
      <c r="RB660" s="106"/>
      <c r="RC660" s="106"/>
      <c r="RD660" s="106"/>
      <c r="RE660" s="106"/>
      <c r="RF660" s="106"/>
      <c r="RG660" s="106"/>
      <c r="RH660" s="106"/>
      <c r="RI660" s="106"/>
      <c r="RJ660" s="106"/>
      <c r="RK660" s="106"/>
      <c r="RL660" s="106"/>
      <c r="RM660" s="106"/>
      <c r="RN660" s="106"/>
      <c r="RO660" s="106"/>
      <c r="RP660" s="106"/>
      <c r="RQ660" s="106"/>
      <c r="RR660" s="106"/>
    </row>
    <row r="661" spans="1:486" x14ac:dyDescent="0.3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14"/>
      <c r="Q661" s="114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06"/>
      <c r="EZ661" s="106"/>
      <c r="FA661" s="106"/>
      <c r="FB661" s="106"/>
      <c r="FC661" s="106"/>
      <c r="FD661" s="106"/>
      <c r="FE661" s="106"/>
      <c r="FF661" s="106"/>
      <c r="FG661" s="106"/>
      <c r="FH661" s="106"/>
      <c r="FI661" s="106"/>
      <c r="FJ661" s="106"/>
      <c r="FK661" s="106"/>
      <c r="FL661" s="106"/>
      <c r="FM661" s="106"/>
      <c r="FN661" s="106"/>
      <c r="FO661" s="106"/>
      <c r="FP661" s="106"/>
      <c r="FQ661" s="106"/>
      <c r="FR661" s="106"/>
      <c r="FS661" s="106"/>
      <c r="FT661" s="106"/>
      <c r="FU661" s="106"/>
      <c r="FV661" s="106"/>
      <c r="FW661" s="106"/>
      <c r="FX661" s="106"/>
      <c r="FY661" s="106"/>
      <c r="FZ661" s="106"/>
      <c r="GA661" s="106"/>
      <c r="GB661" s="106"/>
      <c r="GC661" s="106"/>
      <c r="GD661" s="106"/>
      <c r="GE661" s="106"/>
      <c r="GF661" s="106"/>
      <c r="GG661" s="106"/>
      <c r="GH661" s="106"/>
      <c r="GI661" s="106"/>
      <c r="GJ661" s="106"/>
      <c r="GK661" s="106"/>
      <c r="GL661" s="106"/>
      <c r="GM661" s="106"/>
      <c r="GN661" s="106"/>
      <c r="GO661" s="106"/>
      <c r="GP661" s="106"/>
      <c r="GQ661" s="106"/>
      <c r="GR661" s="106"/>
      <c r="GS661" s="106"/>
      <c r="GT661" s="106"/>
      <c r="GU661" s="106"/>
      <c r="GV661" s="106"/>
      <c r="GW661" s="106"/>
      <c r="GX661" s="106"/>
      <c r="GY661" s="106"/>
      <c r="GZ661" s="106"/>
      <c r="HA661" s="106"/>
      <c r="HB661" s="106"/>
      <c r="HC661" s="106"/>
      <c r="HD661" s="106"/>
      <c r="HE661" s="106"/>
      <c r="HF661" s="106"/>
      <c r="HG661" s="106"/>
      <c r="HH661" s="106"/>
      <c r="HI661" s="106"/>
      <c r="HJ661" s="106"/>
      <c r="HK661" s="106"/>
      <c r="HL661" s="106"/>
      <c r="HM661" s="106"/>
      <c r="HN661" s="106"/>
      <c r="HO661" s="106"/>
      <c r="HP661" s="106"/>
      <c r="HQ661" s="106"/>
      <c r="HR661" s="106"/>
      <c r="HS661" s="106"/>
      <c r="HT661" s="106"/>
      <c r="HU661" s="106"/>
      <c r="HV661" s="106"/>
      <c r="HW661" s="106"/>
      <c r="HX661" s="106"/>
      <c r="HY661" s="106"/>
      <c r="HZ661" s="106"/>
      <c r="IA661" s="106"/>
      <c r="IB661" s="106"/>
      <c r="IC661" s="106"/>
      <c r="ID661" s="106"/>
      <c r="IE661" s="106"/>
      <c r="IF661" s="106"/>
      <c r="IG661" s="106"/>
      <c r="IH661" s="106"/>
      <c r="II661" s="106"/>
      <c r="IJ661" s="106"/>
      <c r="IK661" s="106"/>
      <c r="IL661" s="106"/>
      <c r="IM661" s="106"/>
      <c r="IN661" s="106"/>
      <c r="IO661" s="106"/>
      <c r="IP661" s="106"/>
      <c r="IQ661" s="106"/>
      <c r="IR661" s="106"/>
      <c r="IS661" s="106"/>
      <c r="IT661" s="106"/>
      <c r="IU661" s="106"/>
      <c r="IV661" s="106"/>
      <c r="IW661" s="106"/>
      <c r="IX661" s="106"/>
      <c r="IY661" s="106"/>
      <c r="IZ661" s="106"/>
      <c r="JA661" s="106"/>
      <c r="JB661" s="106"/>
      <c r="JC661" s="106"/>
      <c r="JD661" s="106"/>
      <c r="JE661" s="106"/>
      <c r="JF661" s="106"/>
      <c r="JG661" s="106"/>
      <c r="JH661" s="106"/>
      <c r="JI661" s="106"/>
      <c r="JJ661" s="106"/>
      <c r="JK661" s="106"/>
      <c r="JL661" s="106"/>
      <c r="JM661" s="106"/>
      <c r="JN661" s="106"/>
      <c r="JO661" s="106"/>
      <c r="JP661" s="106"/>
      <c r="JQ661" s="106"/>
      <c r="JR661" s="106"/>
      <c r="JS661" s="106"/>
      <c r="JT661" s="106"/>
      <c r="JU661" s="106"/>
      <c r="JV661" s="106"/>
      <c r="JW661" s="106"/>
      <c r="JX661" s="106"/>
      <c r="JY661" s="106"/>
      <c r="JZ661" s="106"/>
      <c r="KA661" s="106"/>
      <c r="KB661" s="106"/>
      <c r="KC661" s="106"/>
      <c r="KD661" s="106"/>
      <c r="KE661" s="106"/>
      <c r="KF661" s="106"/>
      <c r="KG661" s="106"/>
      <c r="KH661" s="106"/>
      <c r="KI661" s="106"/>
      <c r="KJ661" s="106"/>
      <c r="KK661" s="106"/>
      <c r="KL661" s="106"/>
      <c r="KM661" s="106"/>
      <c r="KN661" s="106"/>
      <c r="KO661" s="106"/>
      <c r="KP661" s="106"/>
      <c r="KQ661" s="106"/>
      <c r="KR661" s="106"/>
      <c r="KS661" s="106"/>
      <c r="KT661" s="106"/>
      <c r="KU661" s="106"/>
      <c r="KV661" s="106"/>
      <c r="KW661" s="106"/>
      <c r="KX661" s="106"/>
      <c r="KY661" s="106"/>
      <c r="KZ661" s="106"/>
      <c r="LA661" s="106"/>
      <c r="LB661" s="106"/>
      <c r="LC661" s="106"/>
      <c r="LD661" s="106"/>
      <c r="LE661" s="106"/>
      <c r="LF661" s="106"/>
      <c r="LG661" s="106"/>
      <c r="LH661" s="106"/>
      <c r="LI661" s="106"/>
      <c r="LJ661" s="106"/>
      <c r="LK661" s="106"/>
      <c r="LL661" s="106"/>
      <c r="LM661" s="106"/>
      <c r="LN661" s="106"/>
      <c r="LO661" s="106"/>
      <c r="LP661" s="106"/>
      <c r="LQ661" s="106"/>
      <c r="LR661" s="106"/>
      <c r="LS661" s="106"/>
      <c r="LT661" s="106"/>
      <c r="LU661" s="106"/>
      <c r="LV661" s="106"/>
      <c r="LW661" s="106"/>
      <c r="LX661" s="106"/>
      <c r="LY661" s="106"/>
      <c r="LZ661" s="106"/>
      <c r="MA661" s="106"/>
      <c r="MB661" s="106"/>
      <c r="MC661" s="106"/>
      <c r="MD661" s="106"/>
      <c r="ME661" s="106"/>
      <c r="MF661" s="106"/>
      <c r="MG661" s="106"/>
      <c r="MH661" s="106"/>
      <c r="MI661" s="106"/>
      <c r="MJ661" s="106"/>
      <c r="MK661" s="106"/>
      <c r="ML661" s="106"/>
      <c r="MM661" s="106"/>
      <c r="MN661" s="106"/>
      <c r="MO661" s="106"/>
      <c r="MP661" s="106"/>
      <c r="MQ661" s="106"/>
      <c r="MR661" s="106"/>
      <c r="MS661" s="106"/>
      <c r="MT661" s="106"/>
      <c r="MU661" s="106"/>
      <c r="MV661" s="106"/>
      <c r="MW661" s="106"/>
      <c r="MX661" s="106"/>
      <c r="MY661" s="106"/>
      <c r="MZ661" s="106"/>
      <c r="NA661" s="106"/>
      <c r="NB661" s="106"/>
      <c r="NC661" s="106"/>
      <c r="ND661" s="106"/>
      <c r="NE661" s="106"/>
      <c r="NF661" s="106"/>
      <c r="NG661" s="106"/>
      <c r="NH661" s="106"/>
      <c r="NI661" s="106"/>
      <c r="NJ661" s="106"/>
      <c r="NK661" s="106"/>
      <c r="NL661" s="106"/>
      <c r="NM661" s="106"/>
      <c r="NN661" s="106"/>
      <c r="NO661" s="106"/>
      <c r="NP661" s="106"/>
      <c r="NQ661" s="106"/>
      <c r="NR661" s="106"/>
      <c r="NS661" s="106"/>
      <c r="NT661" s="106"/>
      <c r="NU661" s="106"/>
      <c r="NV661" s="106"/>
      <c r="NW661" s="106"/>
      <c r="NX661" s="106"/>
      <c r="NY661" s="106"/>
      <c r="NZ661" s="106"/>
      <c r="OA661" s="106"/>
      <c r="OB661" s="106"/>
      <c r="OC661" s="106"/>
      <c r="OD661" s="106"/>
      <c r="OE661" s="106"/>
      <c r="OF661" s="106"/>
      <c r="OG661" s="106"/>
      <c r="OH661" s="106"/>
      <c r="OI661" s="106"/>
      <c r="OJ661" s="106"/>
      <c r="OK661" s="106"/>
      <c r="OL661" s="106"/>
      <c r="OM661" s="106"/>
      <c r="ON661" s="106"/>
      <c r="OO661" s="106"/>
      <c r="OP661" s="106"/>
      <c r="OQ661" s="106"/>
      <c r="OR661" s="106"/>
      <c r="OS661" s="106"/>
      <c r="OT661" s="106"/>
      <c r="OU661" s="106"/>
      <c r="OV661" s="106"/>
      <c r="OW661" s="106"/>
      <c r="OX661" s="106"/>
      <c r="OY661" s="106"/>
      <c r="OZ661" s="106"/>
      <c r="PA661" s="106"/>
      <c r="PB661" s="106"/>
      <c r="PC661" s="106"/>
      <c r="PD661" s="106"/>
      <c r="PE661" s="106"/>
      <c r="PF661" s="106"/>
      <c r="PG661" s="106"/>
      <c r="PH661" s="106"/>
      <c r="PI661" s="106"/>
      <c r="PJ661" s="106"/>
      <c r="PK661" s="106"/>
      <c r="PL661" s="106"/>
      <c r="PM661" s="106"/>
      <c r="PN661" s="106"/>
      <c r="PO661" s="106"/>
      <c r="PP661" s="106"/>
      <c r="PQ661" s="106"/>
      <c r="PR661" s="106"/>
      <c r="PS661" s="106"/>
      <c r="PT661" s="106"/>
      <c r="PU661" s="106"/>
      <c r="PV661" s="106"/>
      <c r="PW661" s="106"/>
      <c r="PX661" s="106"/>
      <c r="PY661" s="106"/>
      <c r="PZ661" s="106"/>
      <c r="QA661" s="106"/>
      <c r="QB661" s="106"/>
      <c r="QC661" s="106"/>
      <c r="QD661" s="106"/>
      <c r="QE661" s="106"/>
      <c r="QF661" s="106"/>
      <c r="QG661" s="106"/>
      <c r="QH661" s="106"/>
      <c r="QI661" s="106"/>
      <c r="QJ661" s="106"/>
      <c r="QK661" s="106"/>
      <c r="QL661" s="106"/>
      <c r="QM661" s="106"/>
      <c r="QN661" s="106"/>
      <c r="QO661" s="106"/>
      <c r="QP661" s="106"/>
      <c r="QQ661" s="106"/>
      <c r="QR661" s="106"/>
      <c r="QS661" s="106"/>
      <c r="QT661" s="106"/>
      <c r="QU661" s="106"/>
      <c r="QV661" s="106"/>
      <c r="QW661" s="106"/>
      <c r="QX661" s="106"/>
      <c r="QY661" s="106"/>
      <c r="QZ661" s="106"/>
      <c r="RA661" s="106"/>
      <c r="RB661" s="106"/>
      <c r="RC661" s="106"/>
      <c r="RD661" s="106"/>
      <c r="RE661" s="106"/>
      <c r="RF661" s="106"/>
      <c r="RG661" s="106"/>
      <c r="RH661" s="106"/>
      <c r="RI661" s="106"/>
      <c r="RJ661" s="106"/>
      <c r="RK661" s="106"/>
      <c r="RL661" s="106"/>
      <c r="RM661" s="106"/>
      <c r="RN661" s="106"/>
      <c r="RO661" s="106"/>
      <c r="RP661" s="106"/>
      <c r="RQ661" s="106"/>
      <c r="RR661" s="106"/>
    </row>
    <row r="662" spans="1:486" x14ac:dyDescent="0.3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14"/>
      <c r="Q662" s="114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06"/>
      <c r="EZ662" s="106"/>
      <c r="FA662" s="106"/>
      <c r="FB662" s="106"/>
      <c r="FC662" s="106"/>
      <c r="FD662" s="106"/>
      <c r="FE662" s="106"/>
      <c r="FF662" s="106"/>
      <c r="FG662" s="106"/>
      <c r="FH662" s="106"/>
      <c r="FI662" s="106"/>
      <c r="FJ662" s="106"/>
      <c r="FK662" s="106"/>
      <c r="FL662" s="106"/>
      <c r="FM662" s="106"/>
      <c r="FN662" s="106"/>
      <c r="FO662" s="106"/>
      <c r="FP662" s="106"/>
      <c r="FQ662" s="106"/>
      <c r="FR662" s="106"/>
      <c r="FS662" s="106"/>
      <c r="FT662" s="106"/>
      <c r="FU662" s="106"/>
      <c r="FV662" s="106"/>
      <c r="FW662" s="106"/>
      <c r="FX662" s="106"/>
      <c r="FY662" s="106"/>
      <c r="FZ662" s="106"/>
      <c r="GA662" s="106"/>
      <c r="GB662" s="106"/>
      <c r="GC662" s="106"/>
      <c r="GD662" s="106"/>
      <c r="GE662" s="106"/>
      <c r="GF662" s="106"/>
      <c r="GG662" s="106"/>
      <c r="GH662" s="106"/>
      <c r="GI662" s="106"/>
      <c r="GJ662" s="106"/>
      <c r="GK662" s="106"/>
      <c r="GL662" s="106"/>
      <c r="GM662" s="106"/>
      <c r="GN662" s="106"/>
      <c r="GO662" s="106"/>
      <c r="GP662" s="106"/>
      <c r="GQ662" s="106"/>
      <c r="GR662" s="106"/>
      <c r="GS662" s="106"/>
      <c r="GT662" s="106"/>
      <c r="GU662" s="106"/>
      <c r="GV662" s="106"/>
      <c r="GW662" s="106"/>
      <c r="GX662" s="106"/>
      <c r="GY662" s="106"/>
      <c r="GZ662" s="106"/>
      <c r="HA662" s="106"/>
      <c r="HB662" s="106"/>
      <c r="HC662" s="106"/>
      <c r="HD662" s="106"/>
      <c r="HE662" s="106"/>
      <c r="HF662" s="106"/>
      <c r="HG662" s="106"/>
      <c r="HH662" s="106"/>
      <c r="HI662" s="106"/>
      <c r="HJ662" s="106"/>
      <c r="HK662" s="106"/>
      <c r="HL662" s="106"/>
      <c r="HM662" s="106"/>
      <c r="HN662" s="106"/>
      <c r="HO662" s="106"/>
      <c r="HP662" s="106"/>
      <c r="HQ662" s="106"/>
      <c r="HR662" s="106"/>
      <c r="HS662" s="106"/>
      <c r="HT662" s="106"/>
      <c r="HU662" s="106"/>
      <c r="HV662" s="106"/>
      <c r="HW662" s="106"/>
      <c r="HX662" s="106"/>
      <c r="HY662" s="106"/>
      <c r="HZ662" s="106"/>
      <c r="IA662" s="106"/>
      <c r="IB662" s="106"/>
      <c r="IC662" s="106"/>
      <c r="ID662" s="106"/>
      <c r="IE662" s="106"/>
      <c r="IF662" s="106"/>
      <c r="IG662" s="106"/>
      <c r="IH662" s="106"/>
      <c r="II662" s="106"/>
      <c r="IJ662" s="106"/>
      <c r="IK662" s="106"/>
      <c r="IL662" s="106"/>
      <c r="IM662" s="106"/>
      <c r="IN662" s="106"/>
      <c r="IO662" s="106"/>
      <c r="IP662" s="106"/>
      <c r="IQ662" s="106"/>
      <c r="IR662" s="106"/>
      <c r="IS662" s="106"/>
      <c r="IT662" s="106"/>
      <c r="IU662" s="106"/>
      <c r="IV662" s="106"/>
      <c r="IW662" s="106"/>
      <c r="IX662" s="106"/>
      <c r="IY662" s="106"/>
      <c r="IZ662" s="106"/>
      <c r="JA662" s="106"/>
      <c r="JB662" s="106"/>
      <c r="JC662" s="106"/>
      <c r="JD662" s="106"/>
      <c r="JE662" s="106"/>
      <c r="JF662" s="106"/>
      <c r="JG662" s="106"/>
      <c r="JH662" s="106"/>
      <c r="JI662" s="106"/>
      <c r="JJ662" s="106"/>
      <c r="JK662" s="106"/>
      <c r="JL662" s="106"/>
      <c r="JM662" s="106"/>
      <c r="JN662" s="106"/>
      <c r="JO662" s="106"/>
      <c r="JP662" s="106"/>
      <c r="JQ662" s="106"/>
      <c r="JR662" s="106"/>
      <c r="JS662" s="106"/>
      <c r="JT662" s="106"/>
      <c r="JU662" s="106"/>
      <c r="JV662" s="106"/>
      <c r="JW662" s="106"/>
      <c r="JX662" s="106"/>
      <c r="JY662" s="106"/>
      <c r="JZ662" s="106"/>
      <c r="KA662" s="106"/>
      <c r="KB662" s="106"/>
      <c r="KC662" s="106"/>
      <c r="KD662" s="106"/>
      <c r="KE662" s="106"/>
      <c r="KF662" s="106"/>
      <c r="KG662" s="106"/>
      <c r="KH662" s="106"/>
      <c r="KI662" s="106"/>
      <c r="KJ662" s="106"/>
      <c r="KK662" s="106"/>
      <c r="KL662" s="106"/>
      <c r="KM662" s="106"/>
      <c r="KN662" s="106"/>
      <c r="KO662" s="106"/>
      <c r="KP662" s="106"/>
      <c r="KQ662" s="106"/>
      <c r="KR662" s="106"/>
      <c r="KS662" s="106"/>
      <c r="KT662" s="106"/>
      <c r="KU662" s="106"/>
      <c r="KV662" s="106"/>
      <c r="KW662" s="106"/>
      <c r="KX662" s="106"/>
      <c r="KY662" s="106"/>
      <c r="KZ662" s="106"/>
      <c r="LA662" s="106"/>
      <c r="LB662" s="106"/>
      <c r="LC662" s="106"/>
      <c r="LD662" s="106"/>
      <c r="LE662" s="106"/>
      <c r="LF662" s="106"/>
      <c r="LG662" s="106"/>
      <c r="LH662" s="106"/>
      <c r="LI662" s="106"/>
      <c r="LJ662" s="106"/>
      <c r="LK662" s="106"/>
      <c r="LL662" s="106"/>
      <c r="LM662" s="106"/>
      <c r="LN662" s="106"/>
      <c r="LO662" s="106"/>
      <c r="LP662" s="106"/>
      <c r="LQ662" s="106"/>
      <c r="LR662" s="106"/>
      <c r="LS662" s="106"/>
      <c r="LT662" s="106"/>
      <c r="LU662" s="106"/>
      <c r="LV662" s="106"/>
      <c r="LW662" s="106"/>
      <c r="LX662" s="106"/>
      <c r="LY662" s="106"/>
      <c r="LZ662" s="106"/>
      <c r="MA662" s="106"/>
      <c r="MB662" s="106"/>
      <c r="MC662" s="106"/>
      <c r="MD662" s="106"/>
      <c r="ME662" s="106"/>
      <c r="MF662" s="106"/>
      <c r="MG662" s="106"/>
      <c r="MH662" s="106"/>
      <c r="MI662" s="106"/>
      <c r="MJ662" s="106"/>
      <c r="MK662" s="106"/>
      <c r="ML662" s="106"/>
      <c r="MM662" s="106"/>
      <c r="MN662" s="106"/>
      <c r="MO662" s="106"/>
      <c r="MP662" s="106"/>
      <c r="MQ662" s="106"/>
      <c r="MR662" s="106"/>
      <c r="MS662" s="106"/>
      <c r="MT662" s="106"/>
      <c r="MU662" s="106"/>
      <c r="MV662" s="106"/>
      <c r="MW662" s="106"/>
      <c r="MX662" s="106"/>
      <c r="MY662" s="106"/>
      <c r="MZ662" s="106"/>
      <c r="NA662" s="106"/>
      <c r="NB662" s="106"/>
      <c r="NC662" s="106"/>
      <c r="ND662" s="106"/>
      <c r="NE662" s="106"/>
      <c r="NF662" s="106"/>
      <c r="NG662" s="106"/>
      <c r="NH662" s="106"/>
      <c r="NI662" s="106"/>
      <c r="NJ662" s="106"/>
      <c r="NK662" s="106"/>
      <c r="NL662" s="106"/>
      <c r="NM662" s="106"/>
      <c r="NN662" s="106"/>
      <c r="NO662" s="106"/>
      <c r="NP662" s="106"/>
      <c r="NQ662" s="106"/>
      <c r="NR662" s="106"/>
      <c r="NS662" s="106"/>
      <c r="NT662" s="106"/>
      <c r="NU662" s="106"/>
      <c r="NV662" s="106"/>
      <c r="NW662" s="106"/>
      <c r="NX662" s="106"/>
      <c r="NY662" s="106"/>
      <c r="NZ662" s="106"/>
      <c r="OA662" s="106"/>
      <c r="OB662" s="106"/>
      <c r="OC662" s="106"/>
      <c r="OD662" s="106"/>
      <c r="OE662" s="106"/>
      <c r="OF662" s="106"/>
      <c r="OG662" s="106"/>
      <c r="OH662" s="106"/>
      <c r="OI662" s="106"/>
      <c r="OJ662" s="106"/>
      <c r="OK662" s="106"/>
      <c r="OL662" s="106"/>
      <c r="OM662" s="106"/>
      <c r="ON662" s="106"/>
      <c r="OO662" s="106"/>
      <c r="OP662" s="106"/>
      <c r="OQ662" s="106"/>
      <c r="OR662" s="106"/>
      <c r="OS662" s="106"/>
      <c r="OT662" s="106"/>
      <c r="OU662" s="106"/>
      <c r="OV662" s="106"/>
      <c r="OW662" s="106"/>
      <c r="OX662" s="106"/>
      <c r="OY662" s="106"/>
      <c r="OZ662" s="106"/>
      <c r="PA662" s="106"/>
      <c r="PB662" s="106"/>
      <c r="PC662" s="106"/>
      <c r="PD662" s="106"/>
      <c r="PE662" s="106"/>
      <c r="PF662" s="106"/>
      <c r="PG662" s="106"/>
      <c r="PH662" s="106"/>
      <c r="PI662" s="106"/>
      <c r="PJ662" s="106"/>
      <c r="PK662" s="106"/>
      <c r="PL662" s="106"/>
      <c r="PM662" s="106"/>
      <c r="PN662" s="106"/>
      <c r="PO662" s="106"/>
      <c r="PP662" s="106"/>
      <c r="PQ662" s="106"/>
      <c r="PR662" s="106"/>
      <c r="PS662" s="106"/>
      <c r="PT662" s="106"/>
      <c r="PU662" s="106"/>
      <c r="PV662" s="106"/>
      <c r="PW662" s="106"/>
      <c r="PX662" s="106"/>
      <c r="PY662" s="106"/>
      <c r="PZ662" s="106"/>
      <c r="QA662" s="106"/>
      <c r="QB662" s="106"/>
      <c r="QC662" s="106"/>
      <c r="QD662" s="106"/>
      <c r="QE662" s="106"/>
      <c r="QF662" s="106"/>
      <c r="QG662" s="106"/>
      <c r="QH662" s="106"/>
      <c r="QI662" s="106"/>
      <c r="QJ662" s="106"/>
      <c r="QK662" s="106"/>
      <c r="QL662" s="106"/>
      <c r="QM662" s="106"/>
      <c r="QN662" s="106"/>
      <c r="QO662" s="106"/>
      <c r="QP662" s="106"/>
      <c r="QQ662" s="106"/>
      <c r="QR662" s="106"/>
      <c r="QS662" s="106"/>
      <c r="QT662" s="106"/>
      <c r="QU662" s="106"/>
      <c r="QV662" s="106"/>
      <c r="QW662" s="106"/>
      <c r="QX662" s="106"/>
      <c r="QY662" s="106"/>
      <c r="QZ662" s="106"/>
      <c r="RA662" s="106"/>
      <c r="RB662" s="106"/>
      <c r="RC662" s="106"/>
      <c r="RD662" s="106"/>
      <c r="RE662" s="106"/>
      <c r="RF662" s="106"/>
      <c r="RG662" s="106"/>
      <c r="RH662" s="106"/>
      <c r="RI662" s="106"/>
      <c r="RJ662" s="106"/>
      <c r="RK662" s="106"/>
      <c r="RL662" s="106"/>
      <c r="RM662" s="106"/>
      <c r="RN662" s="106"/>
      <c r="RO662" s="106"/>
      <c r="RP662" s="106"/>
      <c r="RQ662" s="106"/>
      <c r="RR662" s="106"/>
    </row>
    <row r="663" spans="1:486" x14ac:dyDescent="0.3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14"/>
      <c r="Q663" s="114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06"/>
      <c r="EZ663" s="106"/>
      <c r="FA663" s="106"/>
      <c r="FB663" s="106"/>
      <c r="FC663" s="106"/>
      <c r="FD663" s="106"/>
      <c r="FE663" s="106"/>
      <c r="FF663" s="106"/>
      <c r="FG663" s="106"/>
      <c r="FH663" s="106"/>
      <c r="FI663" s="106"/>
      <c r="FJ663" s="106"/>
      <c r="FK663" s="106"/>
      <c r="FL663" s="106"/>
      <c r="FM663" s="106"/>
      <c r="FN663" s="106"/>
      <c r="FO663" s="106"/>
      <c r="FP663" s="106"/>
      <c r="FQ663" s="106"/>
      <c r="FR663" s="106"/>
      <c r="FS663" s="106"/>
      <c r="FT663" s="106"/>
      <c r="FU663" s="106"/>
      <c r="FV663" s="106"/>
      <c r="FW663" s="106"/>
      <c r="FX663" s="106"/>
      <c r="FY663" s="106"/>
      <c r="FZ663" s="106"/>
      <c r="GA663" s="106"/>
      <c r="GB663" s="106"/>
      <c r="GC663" s="106"/>
      <c r="GD663" s="106"/>
      <c r="GE663" s="106"/>
      <c r="GF663" s="106"/>
      <c r="GG663" s="106"/>
      <c r="GH663" s="106"/>
      <c r="GI663" s="106"/>
      <c r="GJ663" s="106"/>
      <c r="GK663" s="106"/>
      <c r="GL663" s="106"/>
      <c r="GM663" s="106"/>
      <c r="GN663" s="106"/>
      <c r="GO663" s="106"/>
      <c r="GP663" s="106"/>
      <c r="GQ663" s="106"/>
      <c r="GR663" s="106"/>
      <c r="GS663" s="106"/>
      <c r="GT663" s="106"/>
      <c r="GU663" s="106"/>
      <c r="GV663" s="106"/>
      <c r="GW663" s="106"/>
      <c r="GX663" s="106"/>
      <c r="GY663" s="106"/>
      <c r="GZ663" s="106"/>
      <c r="HA663" s="106"/>
      <c r="HB663" s="106"/>
      <c r="HC663" s="106"/>
      <c r="HD663" s="106"/>
      <c r="HE663" s="106"/>
      <c r="HF663" s="106"/>
      <c r="HG663" s="106"/>
      <c r="HH663" s="106"/>
      <c r="HI663" s="106"/>
      <c r="HJ663" s="106"/>
      <c r="HK663" s="106"/>
      <c r="HL663" s="106"/>
      <c r="HM663" s="106"/>
      <c r="HN663" s="106"/>
      <c r="HO663" s="106"/>
      <c r="HP663" s="106"/>
      <c r="HQ663" s="106"/>
      <c r="HR663" s="106"/>
      <c r="HS663" s="106"/>
      <c r="HT663" s="106"/>
      <c r="HU663" s="106"/>
      <c r="HV663" s="106"/>
      <c r="HW663" s="106"/>
      <c r="HX663" s="106"/>
      <c r="HY663" s="106"/>
      <c r="HZ663" s="106"/>
      <c r="IA663" s="106"/>
      <c r="IB663" s="106"/>
      <c r="IC663" s="106"/>
      <c r="ID663" s="106"/>
      <c r="IE663" s="106"/>
      <c r="IF663" s="106"/>
      <c r="IG663" s="106"/>
      <c r="IH663" s="106"/>
      <c r="II663" s="106"/>
      <c r="IJ663" s="106"/>
      <c r="IK663" s="106"/>
      <c r="IL663" s="106"/>
      <c r="IM663" s="106"/>
      <c r="IN663" s="106"/>
      <c r="IO663" s="106"/>
      <c r="IP663" s="106"/>
      <c r="IQ663" s="106"/>
      <c r="IR663" s="106"/>
      <c r="IS663" s="106"/>
      <c r="IT663" s="106"/>
      <c r="IU663" s="106"/>
      <c r="IV663" s="106"/>
      <c r="IW663" s="106"/>
      <c r="IX663" s="106"/>
      <c r="IY663" s="106"/>
      <c r="IZ663" s="106"/>
      <c r="JA663" s="106"/>
      <c r="JB663" s="106"/>
      <c r="JC663" s="106"/>
      <c r="JD663" s="106"/>
      <c r="JE663" s="106"/>
      <c r="JF663" s="106"/>
      <c r="JG663" s="106"/>
      <c r="JH663" s="106"/>
      <c r="JI663" s="106"/>
      <c r="JJ663" s="106"/>
      <c r="JK663" s="106"/>
      <c r="JL663" s="106"/>
      <c r="JM663" s="106"/>
      <c r="JN663" s="106"/>
      <c r="JO663" s="106"/>
      <c r="JP663" s="106"/>
      <c r="JQ663" s="106"/>
      <c r="JR663" s="106"/>
      <c r="JS663" s="106"/>
      <c r="JT663" s="106"/>
      <c r="JU663" s="106"/>
      <c r="JV663" s="106"/>
      <c r="JW663" s="106"/>
      <c r="JX663" s="106"/>
      <c r="JY663" s="106"/>
      <c r="JZ663" s="106"/>
      <c r="KA663" s="106"/>
      <c r="KB663" s="106"/>
      <c r="KC663" s="106"/>
      <c r="KD663" s="106"/>
      <c r="KE663" s="106"/>
      <c r="KF663" s="106"/>
      <c r="KG663" s="106"/>
      <c r="KH663" s="106"/>
      <c r="KI663" s="106"/>
      <c r="KJ663" s="106"/>
      <c r="KK663" s="106"/>
      <c r="KL663" s="106"/>
      <c r="KM663" s="106"/>
      <c r="KN663" s="106"/>
      <c r="KO663" s="106"/>
      <c r="KP663" s="106"/>
      <c r="KQ663" s="106"/>
      <c r="KR663" s="106"/>
      <c r="KS663" s="106"/>
      <c r="KT663" s="106"/>
      <c r="KU663" s="106"/>
      <c r="KV663" s="106"/>
      <c r="KW663" s="106"/>
      <c r="KX663" s="106"/>
      <c r="KY663" s="106"/>
      <c r="KZ663" s="106"/>
      <c r="LA663" s="106"/>
      <c r="LB663" s="106"/>
      <c r="LC663" s="106"/>
      <c r="LD663" s="106"/>
      <c r="LE663" s="106"/>
      <c r="LF663" s="106"/>
      <c r="LG663" s="106"/>
      <c r="LH663" s="106"/>
      <c r="LI663" s="106"/>
      <c r="LJ663" s="106"/>
      <c r="LK663" s="106"/>
      <c r="LL663" s="106"/>
      <c r="LM663" s="106"/>
      <c r="LN663" s="106"/>
      <c r="LO663" s="106"/>
      <c r="LP663" s="106"/>
      <c r="LQ663" s="106"/>
      <c r="LR663" s="106"/>
      <c r="LS663" s="106"/>
      <c r="LT663" s="106"/>
      <c r="LU663" s="106"/>
      <c r="LV663" s="106"/>
      <c r="LW663" s="106"/>
      <c r="LX663" s="106"/>
      <c r="LY663" s="106"/>
      <c r="LZ663" s="106"/>
      <c r="MA663" s="106"/>
      <c r="MB663" s="106"/>
      <c r="MC663" s="106"/>
      <c r="MD663" s="106"/>
      <c r="ME663" s="106"/>
      <c r="MF663" s="106"/>
      <c r="MG663" s="106"/>
      <c r="MH663" s="106"/>
      <c r="MI663" s="106"/>
      <c r="MJ663" s="106"/>
      <c r="MK663" s="106"/>
      <c r="ML663" s="106"/>
      <c r="MM663" s="106"/>
      <c r="MN663" s="106"/>
      <c r="MO663" s="106"/>
      <c r="MP663" s="106"/>
      <c r="MQ663" s="106"/>
      <c r="MR663" s="106"/>
      <c r="MS663" s="106"/>
      <c r="MT663" s="106"/>
      <c r="MU663" s="106"/>
      <c r="MV663" s="106"/>
      <c r="MW663" s="106"/>
      <c r="MX663" s="106"/>
      <c r="MY663" s="106"/>
      <c r="MZ663" s="106"/>
      <c r="NA663" s="106"/>
      <c r="NB663" s="106"/>
      <c r="NC663" s="106"/>
      <c r="ND663" s="106"/>
      <c r="NE663" s="106"/>
      <c r="NF663" s="106"/>
      <c r="NG663" s="106"/>
      <c r="NH663" s="106"/>
      <c r="NI663" s="106"/>
      <c r="NJ663" s="106"/>
      <c r="NK663" s="106"/>
      <c r="NL663" s="106"/>
      <c r="NM663" s="106"/>
      <c r="NN663" s="106"/>
      <c r="NO663" s="106"/>
      <c r="NP663" s="106"/>
      <c r="NQ663" s="106"/>
      <c r="NR663" s="106"/>
      <c r="NS663" s="106"/>
      <c r="NT663" s="106"/>
      <c r="NU663" s="106"/>
      <c r="NV663" s="106"/>
      <c r="NW663" s="106"/>
      <c r="NX663" s="106"/>
      <c r="NY663" s="106"/>
      <c r="NZ663" s="106"/>
      <c r="OA663" s="106"/>
      <c r="OB663" s="106"/>
      <c r="OC663" s="106"/>
      <c r="OD663" s="106"/>
      <c r="OE663" s="106"/>
      <c r="OF663" s="106"/>
      <c r="OG663" s="106"/>
      <c r="OH663" s="106"/>
      <c r="OI663" s="106"/>
      <c r="OJ663" s="106"/>
      <c r="OK663" s="106"/>
      <c r="OL663" s="106"/>
      <c r="OM663" s="106"/>
      <c r="ON663" s="106"/>
      <c r="OO663" s="106"/>
      <c r="OP663" s="106"/>
      <c r="OQ663" s="106"/>
      <c r="OR663" s="106"/>
      <c r="OS663" s="106"/>
      <c r="OT663" s="106"/>
      <c r="OU663" s="106"/>
      <c r="OV663" s="106"/>
      <c r="OW663" s="106"/>
      <c r="OX663" s="106"/>
      <c r="OY663" s="106"/>
      <c r="OZ663" s="106"/>
      <c r="PA663" s="106"/>
      <c r="PB663" s="106"/>
      <c r="PC663" s="106"/>
      <c r="PD663" s="106"/>
      <c r="PE663" s="106"/>
      <c r="PF663" s="106"/>
      <c r="PG663" s="106"/>
      <c r="PH663" s="106"/>
      <c r="PI663" s="106"/>
      <c r="PJ663" s="106"/>
      <c r="PK663" s="106"/>
      <c r="PL663" s="106"/>
      <c r="PM663" s="106"/>
      <c r="PN663" s="106"/>
      <c r="PO663" s="106"/>
      <c r="PP663" s="106"/>
      <c r="PQ663" s="106"/>
      <c r="PR663" s="106"/>
      <c r="PS663" s="106"/>
      <c r="PT663" s="106"/>
      <c r="PU663" s="106"/>
      <c r="PV663" s="106"/>
      <c r="PW663" s="106"/>
      <c r="PX663" s="106"/>
      <c r="PY663" s="106"/>
      <c r="PZ663" s="106"/>
      <c r="QA663" s="106"/>
      <c r="QB663" s="106"/>
      <c r="QC663" s="106"/>
      <c r="QD663" s="106"/>
      <c r="QE663" s="106"/>
      <c r="QF663" s="106"/>
      <c r="QG663" s="106"/>
      <c r="QH663" s="106"/>
      <c r="QI663" s="106"/>
      <c r="QJ663" s="106"/>
      <c r="QK663" s="106"/>
      <c r="QL663" s="106"/>
      <c r="QM663" s="106"/>
      <c r="QN663" s="106"/>
      <c r="QO663" s="106"/>
      <c r="QP663" s="106"/>
      <c r="QQ663" s="106"/>
      <c r="QR663" s="106"/>
      <c r="QS663" s="106"/>
      <c r="QT663" s="106"/>
      <c r="QU663" s="106"/>
      <c r="QV663" s="106"/>
      <c r="QW663" s="106"/>
      <c r="QX663" s="106"/>
      <c r="QY663" s="106"/>
      <c r="QZ663" s="106"/>
      <c r="RA663" s="106"/>
      <c r="RB663" s="106"/>
      <c r="RC663" s="106"/>
      <c r="RD663" s="106"/>
      <c r="RE663" s="106"/>
      <c r="RF663" s="106"/>
      <c r="RG663" s="106"/>
      <c r="RH663" s="106"/>
      <c r="RI663" s="106"/>
      <c r="RJ663" s="106"/>
      <c r="RK663" s="106"/>
      <c r="RL663" s="106"/>
      <c r="RM663" s="106"/>
      <c r="RN663" s="106"/>
      <c r="RO663" s="106"/>
      <c r="RP663" s="106"/>
      <c r="RQ663" s="106"/>
      <c r="RR663" s="106"/>
    </row>
    <row r="664" spans="1:486" x14ac:dyDescent="0.3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14"/>
      <c r="Q664" s="114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06"/>
      <c r="EZ664" s="106"/>
      <c r="FA664" s="106"/>
      <c r="FB664" s="106"/>
      <c r="FC664" s="106"/>
      <c r="FD664" s="106"/>
      <c r="FE664" s="106"/>
      <c r="FF664" s="106"/>
      <c r="FG664" s="106"/>
      <c r="FH664" s="106"/>
      <c r="FI664" s="106"/>
      <c r="FJ664" s="106"/>
      <c r="FK664" s="106"/>
      <c r="FL664" s="106"/>
      <c r="FM664" s="106"/>
      <c r="FN664" s="106"/>
      <c r="FO664" s="106"/>
      <c r="FP664" s="106"/>
      <c r="FQ664" s="106"/>
      <c r="FR664" s="106"/>
      <c r="FS664" s="106"/>
      <c r="FT664" s="106"/>
      <c r="FU664" s="106"/>
      <c r="FV664" s="106"/>
      <c r="FW664" s="106"/>
      <c r="FX664" s="106"/>
      <c r="FY664" s="106"/>
      <c r="FZ664" s="106"/>
      <c r="GA664" s="106"/>
      <c r="GB664" s="106"/>
      <c r="GC664" s="106"/>
      <c r="GD664" s="106"/>
      <c r="GE664" s="106"/>
      <c r="GF664" s="106"/>
      <c r="GG664" s="106"/>
      <c r="GH664" s="106"/>
      <c r="GI664" s="106"/>
      <c r="GJ664" s="106"/>
      <c r="GK664" s="106"/>
      <c r="GL664" s="106"/>
      <c r="GM664" s="106"/>
      <c r="GN664" s="106"/>
      <c r="GO664" s="106"/>
      <c r="GP664" s="106"/>
      <c r="GQ664" s="106"/>
      <c r="GR664" s="106"/>
      <c r="GS664" s="106"/>
      <c r="GT664" s="106"/>
      <c r="GU664" s="106"/>
      <c r="GV664" s="106"/>
      <c r="GW664" s="106"/>
      <c r="GX664" s="106"/>
      <c r="GY664" s="106"/>
      <c r="GZ664" s="106"/>
      <c r="HA664" s="106"/>
      <c r="HB664" s="106"/>
      <c r="HC664" s="106"/>
      <c r="HD664" s="106"/>
      <c r="HE664" s="106"/>
      <c r="HF664" s="106"/>
      <c r="HG664" s="106"/>
      <c r="HH664" s="106"/>
      <c r="HI664" s="106"/>
      <c r="HJ664" s="106"/>
      <c r="HK664" s="106"/>
      <c r="HL664" s="106"/>
      <c r="HM664" s="106"/>
      <c r="HN664" s="106"/>
      <c r="HO664" s="106"/>
      <c r="HP664" s="106"/>
      <c r="HQ664" s="106"/>
      <c r="HR664" s="106"/>
      <c r="HS664" s="106"/>
      <c r="HT664" s="106"/>
      <c r="HU664" s="106"/>
      <c r="HV664" s="106"/>
      <c r="HW664" s="106"/>
      <c r="HX664" s="106"/>
      <c r="HY664" s="106"/>
      <c r="HZ664" s="106"/>
      <c r="IA664" s="106"/>
      <c r="IB664" s="106"/>
      <c r="IC664" s="106"/>
      <c r="ID664" s="106"/>
      <c r="IE664" s="106"/>
      <c r="IF664" s="106"/>
      <c r="IG664" s="106"/>
      <c r="IH664" s="106"/>
      <c r="II664" s="106"/>
      <c r="IJ664" s="106"/>
      <c r="IK664" s="106"/>
      <c r="IL664" s="106"/>
      <c r="IM664" s="106"/>
      <c r="IN664" s="106"/>
      <c r="IO664" s="106"/>
      <c r="IP664" s="106"/>
      <c r="IQ664" s="106"/>
      <c r="IR664" s="106"/>
      <c r="IS664" s="106"/>
      <c r="IT664" s="106"/>
      <c r="IU664" s="106"/>
      <c r="IV664" s="106"/>
      <c r="IW664" s="106"/>
      <c r="IX664" s="106"/>
      <c r="IY664" s="106"/>
      <c r="IZ664" s="106"/>
      <c r="JA664" s="106"/>
      <c r="JB664" s="106"/>
      <c r="JC664" s="106"/>
      <c r="JD664" s="106"/>
      <c r="JE664" s="106"/>
      <c r="JF664" s="106"/>
      <c r="JG664" s="106"/>
      <c r="JH664" s="106"/>
      <c r="JI664" s="106"/>
      <c r="JJ664" s="106"/>
      <c r="JK664" s="106"/>
      <c r="JL664" s="106"/>
      <c r="JM664" s="106"/>
      <c r="JN664" s="106"/>
      <c r="JO664" s="106"/>
      <c r="JP664" s="106"/>
      <c r="JQ664" s="106"/>
      <c r="JR664" s="106"/>
      <c r="JS664" s="106"/>
      <c r="JT664" s="106"/>
      <c r="JU664" s="106"/>
      <c r="JV664" s="106"/>
      <c r="JW664" s="106"/>
      <c r="JX664" s="106"/>
      <c r="JY664" s="106"/>
      <c r="JZ664" s="106"/>
      <c r="KA664" s="106"/>
      <c r="KB664" s="106"/>
      <c r="KC664" s="106"/>
      <c r="KD664" s="106"/>
      <c r="KE664" s="106"/>
      <c r="KF664" s="106"/>
      <c r="KG664" s="106"/>
      <c r="KH664" s="106"/>
      <c r="KI664" s="106"/>
      <c r="KJ664" s="106"/>
      <c r="KK664" s="106"/>
      <c r="KL664" s="106"/>
      <c r="KM664" s="106"/>
      <c r="KN664" s="106"/>
      <c r="KO664" s="106"/>
      <c r="KP664" s="106"/>
      <c r="KQ664" s="106"/>
      <c r="KR664" s="106"/>
      <c r="KS664" s="106"/>
      <c r="KT664" s="106"/>
      <c r="KU664" s="106"/>
      <c r="KV664" s="106"/>
      <c r="KW664" s="106"/>
      <c r="KX664" s="106"/>
      <c r="KY664" s="106"/>
      <c r="KZ664" s="106"/>
      <c r="LA664" s="106"/>
      <c r="LB664" s="106"/>
      <c r="LC664" s="106"/>
      <c r="LD664" s="106"/>
      <c r="LE664" s="106"/>
      <c r="LF664" s="106"/>
      <c r="LG664" s="106"/>
      <c r="LH664" s="106"/>
      <c r="LI664" s="106"/>
      <c r="LJ664" s="106"/>
      <c r="LK664" s="106"/>
      <c r="LL664" s="106"/>
      <c r="LM664" s="106"/>
      <c r="LN664" s="106"/>
      <c r="LO664" s="106"/>
      <c r="LP664" s="106"/>
      <c r="LQ664" s="106"/>
      <c r="LR664" s="106"/>
      <c r="LS664" s="106"/>
      <c r="LT664" s="106"/>
      <c r="LU664" s="106"/>
      <c r="LV664" s="106"/>
      <c r="LW664" s="106"/>
      <c r="LX664" s="106"/>
      <c r="LY664" s="106"/>
      <c r="LZ664" s="106"/>
      <c r="MA664" s="106"/>
      <c r="MB664" s="106"/>
      <c r="MC664" s="106"/>
      <c r="MD664" s="106"/>
      <c r="ME664" s="106"/>
      <c r="MF664" s="106"/>
      <c r="MG664" s="106"/>
      <c r="MH664" s="106"/>
      <c r="MI664" s="106"/>
      <c r="MJ664" s="106"/>
      <c r="MK664" s="106"/>
      <c r="ML664" s="106"/>
      <c r="MM664" s="106"/>
      <c r="MN664" s="106"/>
      <c r="MO664" s="106"/>
      <c r="MP664" s="106"/>
      <c r="MQ664" s="106"/>
      <c r="MR664" s="106"/>
      <c r="MS664" s="106"/>
      <c r="MT664" s="106"/>
      <c r="MU664" s="106"/>
      <c r="MV664" s="106"/>
      <c r="MW664" s="106"/>
      <c r="MX664" s="106"/>
      <c r="MY664" s="106"/>
      <c r="MZ664" s="106"/>
      <c r="NA664" s="106"/>
      <c r="NB664" s="106"/>
      <c r="NC664" s="106"/>
      <c r="ND664" s="106"/>
      <c r="NE664" s="106"/>
      <c r="NF664" s="106"/>
      <c r="NG664" s="106"/>
      <c r="NH664" s="106"/>
      <c r="NI664" s="106"/>
      <c r="NJ664" s="106"/>
      <c r="NK664" s="106"/>
      <c r="NL664" s="106"/>
      <c r="NM664" s="106"/>
      <c r="NN664" s="106"/>
      <c r="NO664" s="106"/>
      <c r="NP664" s="106"/>
      <c r="NQ664" s="106"/>
      <c r="NR664" s="106"/>
      <c r="NS664" s="106"/>
      <c r="NT664" s="106"/>
      <c r="NU664" s="106"/>
      <c r="NV664" s="106"/>
      <c r="NW664" s="106"/>
      <c r="NX664" s="106"/>
      <c r="NY664" s="106"/>
      <c r="NZ664" s="106"/>
      <c r="OA664" s="106"/>
      <c r="OB664" s="106"/>
      <c r="OC664" s="106"/>
      <c r="OD664" s="106"/>
      <c r="OE664" s="106"/>
      <c r="OF664" s="106"/>
      <c r="OG664" s="106"/>
      <c r="OH664" s="106"/>
      <c r="OI664" s="106"/>
      <c r="OJ664" s="106"/>
      <c r="OK664" s="106"/>
      <c r="OL664" s="106"/>
      <c r="OM664" s="106"/>
      <c r="ON664" s="106"/>
      <c r="OO664" s="106"/>
      <c r="OP664" s="106"/>
      <c r="OQ664" s="106"/>
      <c r="OR664" s="106"/>
      <c r="OS664" s="106"/>
      <c r="OT664" s="106"/>
      <c r="OU664" s="106"/>
      <c r="OV664" s="106"/>
      <c r="OW664" s="106"/>
      <c r="OX664" s="106"/>
      <c r="OY664" s="106"/>
      <c r="OZ664" s="106"/>
      <c r="PA664" s="106"/>
      <c r="PB664" s="106"/>
      <c r="PC664" s="106"/>
      <c r="PD664" s="106"/>
      <c r="PE664" s="106"/>
      <c r="PF664" s="106"/>
      <c r="PG664" s="106"/>
      <c r="PH664" s="106"/>
      <c r="PI664" s="106"/>
      <c r="PJ664" s="106"/>
      <c r="PK664" s="106"/>
      <c r="PL664" s="106"/>
      <c r="PM664" s="106"/>
      <c r="PN664" s="106"/>
      <c r="PO664" s="106"/>
      <c r="PP664" s="106"/>
      <c r="PQ664" s="106"/>
      <c r="PR664" s="106"/>
      <c r="PS664" s="106"/>
      <c r="PT664" s="106"/>
      <c r="PU664" s="106"/>
      <c r="PV664" s="106"/>
      <c r="PW664" s="106"/>
      <c r="PX664" s="106"/>
      <c r="PY664" s="106"/>
      <c r="PZ664" s="106"/>
      <c r="QA664" s="106"/>
      <c r="QB664" s="106"/>
      <c r="QC664" s="106"/>
      <c r="QD664" s="106"/>
      <c r="QE664" s="106"/>
      <c r="QF664" s="106"/>
      <c r="QG664" s="106"/>
      <c r="QH664" s="106"/>
      <c r="QI664" s="106"/>
      <c r="QJ664" s="106"/>
      <c r="QK664" s="106"/>
      <c r="QL664" s="106"/>
      <c r="QM664" s="106"/>
      <c r="QN664" s="106"/>
      <c r="QO664" s="106"/>
      <c r="QP664" s="106"/>
      <c r="QQ664" s="106"/>
      <c r="QR664" s="106"/>
      <c r="QS664" s="106"/>
      <c r="QT664" s="106"/>
      <c r="QU664" s="106"/>
      <c r="QV664" s="106"/>
      <c r="QW664" s="106"/>
      <c r="QX664" s="106"/>
      <c r="QY664" s="106"/>
      <c r="QZ664" s="106"/>
      <c r="RA664" s="106"/>
      <c r="RB664" s="106"/>
      <c r="RC664" s="106"/>
      <c r="RD664" s="106"/>
      <c r="RE664" s="106"/>
      <c r="RF664" s="106"/>
      <c r="RG664" s="106"/>
      <c r="RH664" s="106"/>
      <c r="RI664" s="106"/>
      <c r="RJ664" s="106"/>
      <c r="RK664" s="106"/>
      <c r="RL664" s="106"/>
      <c r="RM664" s="106"/>
      <c r="RN664" s="106"/>
      <c r="RO664" s="106"/>
      <c r="RP664" s="106"/>
      <c r="RQ664" s="106"/>
      <c r="RR664" s="106"/>
    </row>
    <row r="665" spans="1:486" x14ac:dyDescent="0.3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14"/>
      <c r="Q665" s="114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06"/>
      <c r="EZ665" s="106"/>
      <c r="FA665" s="106"/>
      <c r="FB665" s="106"/>
      <c r="FC665" s="106"/>
      <c r="FD665" s="106"/>
      <c r="FE665" s="106"/>
      <c r="FF665" s="106"/>
      <c r="FG665" s="106"/>
      <c r="FH665" s="106"/>
      <c r="FI665" s="106"/>
      <c r="FJ665" s="106"/>
      <c r="FK665" s="106"/>
      <c r="FL665" s="106"/>
      <c r="FM665" s="106"/>
      <c r="FN665" s="106"/>
      <c r="FO665" s="106"/>
      <c r="FP665" s="106"/>
      <c r="FQ665" s="106"/>
      <c r="FR665" s="106"/>
      <c r="FS665" s="106"/>
      <c r="FT665" s="106"/>
      <c r="FU665" s="106"/>
      <c r="FV665" s="106"/>
      <c r="FW665" s="106"/>
      <c r="FX665" s="106"/>
      <c r="FY665" s="106"/>
      <c r="FZ665" s="106"/>
      <c r="GA665" s="106"/>
      <c r="GB665" s="106"/>
      <c r="GC665" s="106"/>
      <c r="GD665" s="106"/>
      <c r="GE665" s="106"/>
      <c r="GF665" s="106"/>
      <c r="GG665" s="106"/>
      <c r="GH665" s="106"/>
      <c r="GI665" s="106"/>
      <c r="GJ665" s="106"/>
      <c r="GK665" s="106"/>
      <c r="GL665" s="106"/>
      <c r="GM665" s="106"/>
      <c r="GN665" s="106"/>
      <c r="GO665" s="106"/>
      <c r="GP665" s="106"/>
      <c r="GQ665" s="106"/>
      <c r="GR665" s="106"/>
      <c r="GS665" s="106"/>
      <c r="GT665" s="106"/>
      <c r="GU665" s="106"/>
      <c r="GV665" s="106"/>
      <c r="GW665" s="106"/>
      <c r="GX665" s="106"/>
      <c r="GY665" s="106"/>
      <c r="GZ665" s="106"/>
      <c r="HA665" s="106"/>
      <c r="HB665" s="106"/>
      <c r="HC665" s="106"/>
      <c r="HD665" s="106"/>
      <c r="HE665" s="106"/>
      <c r="HF665" s="106"/>
      <c r="HG665" s="106"/>
      <c r="HH665" s="106"/>
      <c r="HI665" s="106"/>
      <c r="HJ665" s="106"/>
      <c r="HK665" s="106"/>
      <c r="HL665" s="106"/>
      <c r="HM665" s="106"/>
      <c r="HN665" s="106"/>
      <c r="HO665" s="106"/>
      <c r="HP665" s="106"/>
      <c r="HQ665" s="106"/>
      <c r="HR665" s="106"/>
      <c r="HS665" s="106"/>
      <c r="HT665" s="106"/>
      <c r="HU665" s="106"/>
      <c r="HV665" s="106"/>
      <c r="HW665" s="106"/>
      <c r="HX665" s="106"/>
      <c r="HY665" s="106"/>
      <c r="HZ665" s="106"/>
      <c r="IA665" s="106"/>
      <c r="IB665" s="106"/>
      <c r="IC665" s="106"/>
      <c r="ID665" s="106"/>
      <c r="IE665" s="106"/>
      <c r="IF665" s="106"/>
      <c r="IG665" s="106"/>
      <c r="IH665" s="106"/>
      <c r="II665" s="106"/>
      <c r="IJ665" s="106"/>
      <c r="IK665" s="106"/>
      <c r="IL665" s="106"/>
      <c r="IM665" s="106"/>
      <c r="IN665" s="106"/>
      <c r="IO665" s="106"/>
      <c r="IP665" s="106"/>
      <c r="IQ665" s="106"/>
      <c r="IR665" s="106"/>
      <c r="IS665" s="106"/>
      <c r="IT665" s="106"/>
      <c r="IU665" s="106"/>
      <c r="IV665" s="106"/>
      <c r="IW665" s="106"/>
      <c r="IX665" s="106"/>
      <c r="IY665" s="106"/>
      <c r="IZ665" s="106"/>
      <c r="JA665" s="106"/>
      <c r="JB665" s="106"/>
      <c r="JC665" s="106"/>
      <c r="JD665" s="106"/>
      <c r="JE665" s="106"/>
      <c r="JF665" s="106"/>
      <c r="JG665" s="106"/>
      <c r="JH665" s="106"/>
      <c r="JI665" s="106"/>
      <c r="JJ665" s="106"/>
      <c r="JK665" s="106"/>
      <c r="JL665" s="106"/>
      <c r="JM665" s="106"/>
      <c r="JN665" s="106"/>
      <c r="JO665" s="106"/>
      <c r="JP665" s="106"/>
      <c r="JQ665" s="106"/>
      <c r="JR665" s="106"/>
      <c r="JS665" s="106"/>
      <c r="JT665" s="106"/>
      <c r="JU665" s="106"/>
      <c r="JV665" s="106"/>
      <c r="JW665" s="106"/>
      <c r="JX665" s="106"/>
      <c r="JY665" s="106"/>
      <c r="JZ665" s="106"/>
      <c r="KA665" s="106"/>
      <c r="KB665" s="106"/>
      <c r="KC665" s="106"/>
      <c r="KD665" s="106"/>
      <c r="KE665" s="106"/>
      <c r="KF665" s="106"/>
      <c r="KG665" s="106"/>
      <c r="KH665" s="106"/>
      <c r="KI665" s="106"/>
      <c r="KJ665" s="106"/>
      <c r="KK665" s="106"/>
      <c r="KL665" s="106"/>
      <c r="KM665" s="106"/>
      <c r="KN665" s="106"/>
      <c r="KO665" s="106"/>
      <c r="KP665" s="106"/>
      <c r="KQ665" s="106"/>
      <c r="KR665" s="106"/>
      <c r="KS665" s="106"/>
      <c r="KT665" s="106"/>
      <c r="KU665" s="106"/>
      <c r="KV665" s="106"/>
      <c r="KW665" s="106"/>
      <c r="KX665" s="106"/>
      <c r="KY665" s="106"/>
      <c r="KZ665" s="106"/>
      <c r="LA665" s="106"/>
      <c r="LB665" s="106"/>
      <c r="LC665" s="106"/>
      <c r="LD665" s="106"/>
      <c r="LE665" s="106"/>
      <c r="LF665" s="106"/>
      <c r="LG665" s="106"/>
      <c r="LH665" s="106"/>
      <c r="LI665" s="106"/>
      <c r="LJ665" s="106"/>
      <c r="LK665" s="106"/>
      <c r="LL665" s="106"/>
      <c r="LM665" s="106"/>
      <c r="LN665" s="106"/>
      <c r="LO665" s="106"/>
      <c r="LP665" s="106"/>
      <c r="LQ665" s="106"/>
      <c r="LR665" s="106"/>
      <c r="LS665" s="106"/>
      <c r="LT665" s="106"/>
      <c r="LU665" s="106"/>
      <c r="LV665" s="106"/>
      <c r="LW665" s="106"/>
      <c r="LX665" s="106"/>
      <c r="LY665" s="106"/>
      <c r="LZ665" s="106"/>
      <c r="MA665" s="106"/>
      <c r="MB665" s="106"/>
      <c r="MC665" s="106"/>
      <c r="MD665" s="106"/>
      <c r="ME665" s="106"/>
      <c r="MF665" s="106"/>
      <c r="MG665" s="106"/>
      <c r="MH665" s="106"/>
      <c r="MI665" s="106"/>
      <c r="MJ665" s="106"/>
      <c r="MK665" s="106"/>
      <c r="ML665" s="106"/>
      <c r="MM665" s="106"/>
      <c r="MN665" s="106"/>
      <c r="MO665" s="106"/>
      <c r="MP665" s="106"/>
      <c r="MQ665" s="106"/>
      <c r="MR665" s="106"/>
      <c r="MS665" s="106"/>
      <c r="MT665" s="106"/>
      <c r="MU665" s="106"/>
      <c r="MV665" s="106"/>
      <c r="MW665" s="106"/>
      <c r="MX665" s="106"/>
      <c r="MY665" s="106"/>
      <c r="MZ665" s="106"/>
      <c r="NA665" s="106"/>
      <c r="NB665" s="106"/>
      <c r="NC665" s="106"/>
      <c r="ND665" s="106"/>
      <c r="NE665" s="106"/>
      <c r="NF665" s="106"/>
      <c r="NG665" s="106"/>
      <c r="NH665" s="106"/>
      <c r="NI665" s="106"/>
      <c r="NJ665" s="106"/>
      <c r="NK665" s="106"/>
      <c r="NL665" s="106"/>
      <c r="NM665" s="106"/>
      <c r="NN665" s="106"/>
      <c r="NO665" s="106"/>
      <c r="NP665" s="106"/>
      <c r="NQ665" s="106"/>
      <c r="NR665" s="106"/>
      <c r="NS665" s="106"/>
      <c r="NT665" s="106"/>
      <c r="NU665" s="106"/>
      <c r="NV665" s="106"/>
      <c r="NW665" s="106"/>
      <c r="NX665" s="106"/>
      <c r="NY665" s="106"/>
      <c r="NZ665" s="106"/>
      <c r="OA665" s="106"/>
      <c r="OB665" s="106"/>
      <c r="OC665" s="106"/>
      <c r="OD665" s="106"/>
      <c r="OE665" s="106"/>
      <c r="OF665" s="106"/>
      <c r="OG665" s="106"/>
      <c r="OH665" s="106"/>
      <c r="OI665" s="106"/>
      <c r="OJ665" s="106"/>
      <c r="OK665" s="106"/>
      <c r="OL665" s="106"/>
      <c r="OM665" s="106"/>
      <c r="ON665" s="106"/>
      <c r="OO665" s="106"/>
      <c r="OP665" s="106"/>
      <c r="OQ665" s="106"/>
      <c r="OR665" s="106"/>
      <c r="OS665" s="106"/>
      <c r="OT665" s="106"/>
      <c r="OU665" s="106"/>
      <c r="OV665" s="106"/>
      <c r="OW665" s="106"/>
      <c r="OX665" s="106"/>
      <c r="OY665" s="106"/>
      <c r="OZ665" s="106"/>
      <c r="PA665" s="106"/>
      <c r="PB665" s="106"/>
      <c r="PC665" s="106"/>
      <c r="PD665" s="106"/>
      <c r="PE665" s="106"/>
      <c r="PF665" s="106"/>
      <c r="PG665" s="106"/>
      <c r="PH665" s="106"/>
      <c r="PI665" s="106"/>
      <c r="PJ665" s="106"/>
      <c r="PK665" s="106"/>
      <c r="PL665" s="106"/>
      <c r="PM665" s="106"/>
      <c r="PN665" s="106"/>
      <c r="PO665" s="106"/>
      <c r="PP665" s="106"/>
      <c r="PQ665" s="106"/>
      <c r="PR665" s="106"/>
      <c r="PS665" s="106"/>
      <c r="PT665" s="106"/>
      <c r="PU665" s="106"/>
      <c r="PV665" s="106"/>
      <c r="PW665" s="106"/>
      <c r="PX665" s="106"/>
      <c r="PY665" s="106"/>
      <c r="PZ665" s="106"/>
      <c r="QA665" s="106"/>
      <c r="QB665" s="106"/>
      <c r="QC665" s="106"/>
      <c r="QD665" s="106"/>
      <c r="QE665" s="106"/>
      <c r="QF665" s="106"/>
      <c r="QG665" s="106"/>
      <c r="QH665" s="106"/>
      <c r="QI665" s="106"/>
      <c r="QJ665" s="106"/>
      <c r="QK665" s="106"/>
      <c r="QL665" s="106"/>
      <c r="QM665" s="106"/>
      <c r="QN665" s="106"/>
      <c r="QO665" s="106"/>
      <c r="QP665" s="106"/>
      <c r="QQ665" s="106"/>
      <c r="QR665" s="106"/>
      <c r="QS665" s="106"/>
      <c r="QT665" s="106"/>
      <c r="QU665" s="106"/>
      <c r="QV665" s="106"/>
      <c r="QW665" s="106"/>
      <c r="QX665" s="106"/>
      <c r="QY665" s="106"/>
      <c r="QZ665" s="106"/>
      <c r="RA665" s="106"/>
      <c r="RB665" s="106"/>
      <c r="RC665" s="106"/>
      <c r="RD665" s="106"/>
      <c r="RE665" s="106"/>
      <c r="RF665" s="106"/>
      <c r="RG665" s="106"/>
      <c r="RH665" s="106"/>
      <c r="RI665" s="106"/>
      <c r="RJ665" s="106"/>
      <c r="RK665" s="106"/>
      <c r="RL665" s="106"/>
      <c r="RM665" s="106"/>
      <c r="RN665" s="106"/>
      <c r="RO665" s="106"/>
      <c r="RP665" s="106"/>
      <c r="RQ665" s="106"/>
      <c r="RR665" s="106"/>
    </row>
    <row r="666" spans="1:486" x14ac:dyDescent="0.3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14"/>
      <c r="Q666" s="114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06"/>
      <c r="EZ666" s="106"/>
      <c r="FA666" s="106"/>
      <c r="FB666" s="106"/>
      <c r="FC666" s="106"/>
      <c r="FD666" s="106"/>
      <c r="FE666" s="106"/>
      <c r="FF666" s="106"/>
      <c r="FG666" s="106"/>
      <c r="FH666" s="106"/>
      <c r="FI666" s="106"/>
      <c r="FJ666" s="106"/>
      <c r="FK666" s="106"/>
      <c r="FL666" s="106"/>
      <c r="FM666" s="106"/>
      <c r="FN666" s="106"/>
      <c r="FO666" s="106"/>
      <c r="FP666" s="106"/>
      <c r="FQ666" s="106"/>
      <c r="FR666" s="106"/>
      <c r="FS666" s="106"/>
      <c r="FT666" s="106"/>
      <c r="FU666" s="106"/>
      <c r="FV666" s="106"/>
      <c r="FW666" s="106"/>
      <c r="FX666" s="106"/>
      <c r="FY666" s="106"/>
      <c r="FZ666" s="106"/>
      <c r="GA666" s="106"/>
      <c r="GB666" s="106"/>
      <c r="GC666" s="106"/>
      <c r="GD666" s="106"/>
      <c r="GE666" s="106"/>
      <c r="GF666" s="106"/>
      <c r="GG666" s="106"/>
      <c r="GH666" s="106"/>
      <c r="GI666" s="106"/>
      <c r="GJ666" s="106"/>
      <c r="GK666" s="106"/>
      <c r="GL666" s="106"/>
      <c r="GM666" s="106"/>
      <c r="GN666" s="106"/>
      <c r="GO666" s="106"/>
      <c r="GP666" s="106"/>
      <c r="GQ666" s="106"/>
      <c r="GR666" s="106"/>
      <c r="GS666" s="106"/>
      <c r="GT666" s="106"/>
      <c r="GU666" s="106"/>
      <c r="GV666" s="106"/>
      <c r="GW666" s="106"/>
      <c r="GX666" s="106"/>
      <c r="GY666" s="106"/>
      <c r="GZ666" s="106"/>
      <c r="HA666" s="106"/>
      <c r="HB666" s="106"/>
      <c r="HC666" s="106"/>
      <c r="HD666" s="106"/>
      <c r="HE666" s="106"/>
      <c r="HF666" s="106"/>
      <c r="HG666" s="106"/>
      <c r="HH666" s="106"/>
      <c r="HI666" s="106"/>
      <c r="HJ666" s="106"/>
      <c r="HK666" s="106"/>
      <c r="HL666" s="106"/>
      <c r="HM666" s="106"/>
      <c r="HN666" s="106"/>
      <c r="HO666" s="106"/>
      <c r="HP666" s="106"/>
      <c r="HQ666" s="106"/>
      <c r="HR666" s="106"/>
      <c r="HS666" s="106"/>
      <c r="HT666" s="106"/>
      <c r="HU666" s="106"/>
      <c r="HV666" s="106"/>
      <c r="HW666" s="106"/>
      <c r="HX666" s="106"/>
      <c r="HY666" s="106"/>
      <c r="HZ666" s="106"/>
      <c r="IA666" s="106"/>
      <c r="IB666" s="106"/>
      <c r="IC666" s="106"/>
      <c r="ID666" s="106"/>
      <c r="IE666" s="106"/>
      <c r="IF666" s="106"/>
      <c r="IG666" s="106"/>
      <c r="IH666" s="106"/>
      <c r="II666" s="106"/>
      <c r="IJ666" s="106"/>
      <c r="IK666" s="106"/>
      <c r="IL666" s="106"/>
      <c r="IM666" s="106"/>
      <c r="IN666" s="106"/>
      <c r="IO666" s="106"/>
      <c r="IP666" s="106"/>
      <c r="IQ666" s="106"/>
      <c r="IR666" s="106"/>
      <c r="IS666" s="106"/>
      <c r="IT666" s="106"/>
      <c r="IU666" s="106"/>
      <c r="IV666" s="106"/>
      <c r="IW666" s="106"/>
      <c r="IX666" s="106"/>
      <c r="IY666" s="106"/>
      <c r="IZ666" s="106"/>
      <c r="JA666" s="106"/>
      <c r="JB666" s="106"/>
      <c r="JC666" s="106"/>
      <c r="JD666" s="106"/>
      <c r="JE666" s="106"/>
      <c r="JF666" s="106"/>
      <c r="JG666" s="106"/>
      <c r="JH666" s="106"/>
      <c r="JI666" s="106"/>
      <c r="JJ666" s="106"/>
      <c r="JK666" s="106"/>
      <c r="JL666" s="106"/>
      <c r="JM666" s="106"/>
      <c r="JN666" s="106"/>
      <c r="JO666" s="106"/>
      <c r="JP666" s="106"/>
      <c r="JQ666" s="106"/>
      <c r="JR666" s="106"/>
      <c r="JS666" s="106"/>
      <c r="JT666" s="106"/>
      <c r="JU666" s="106"/>
      <c r="JV666" s="106"/>
      <c r="JW666" s="106"/>
      <c r="JX666" s="106"/>
      <c r="JY666" s="106"/>
      <c r="JZ666" s="106"/>
      <c r="KA666" s="106"/>
      <c r="KB666" s="106"/>
      <c r="KC666" s="106"/>
      <c r="KD666" s="106"/>
      <c r="KE666" s="106"/>
      <c r="KF666" s="106"/>
      <c r="KG666" s="106"/>
      <c r="KH666" s="106"/>
      <c r="KI666" s="106"/>
      <c r="KJ666" s="106"/>
      <c r="KK666" s="106"/>
      <c r="KL666" s="106"/>
      <c r="KM666" s="106"/>
      <c r="KN666" s="106"/>
      <c r="KO666" s="106"/>
      <c r="KP666" s="106"/>
      <c r="KQ666" s="106"/>
      <c r="KR666" s="106"/>
      <c r="KS666" s="106"/>
      <c r="KT666" s="106"/>
      <c r="KU666" s="106"/>
      <c r="KV666" s="106"/>
      <c r="KW666" s="106"/>
      <c r="KX666" s="106"/>
      <c r="KY666" s="106"/>
      <c r="KZ666" s="106"/>
      <c r="LA666" s="106"/>
      <c r="LB666" s="106"/>
      <c r="LC666" s="106"/>
      <c r="LD666" s="106"/>
      <c r="LE666" s="106"/>
      <c r="LF666" s="106"/>
      <c r="LG666" s="106"/>
      <c r="LH666" s="106"/>
      <c r="LI666" s="106"/>
      <c r="LJ666" s="106"/>
      <c r="LK666" s="106"/>
      <c r="LL666" s="106"/>
      <c r="LM666" s="106"/>
      <c r="LN666" s="106"/>
      <c r="LO666" s="106"/>
      <c r="LP666" s="106"/>
      <c r="LQ666" s="106"/>
      <c r="LR666" s="106"/>
      <c r="LS666" s="106"/>
      <c r="LT666" s="106"/>
      <c r="LU666" s="106"/>
      <c r="LV666" s="106"/>
      <c r="LW666" s="106"/>
      <c r="LX666" s="106"/>
      <c r="LY666" s="106"/>
      <c r="LZ666" s="106"/>
      <c r="MA666" s="106"/>
      <c r="MB666" s="106"/>
      <c r="MC666" s="106"/>
      <c r="MD666" s="106"/>
      <c r="ME666" s="106"/>
      <c r="MF666" s="106"/>
      <c r="MG666" s="106"/>
      <c r="MH666" s="106"/>
      <c r="MI666" s="106"/>
      <c r="MJ666" s="106"/>
      <c r="MK666" s="106"/>
      <c r="ML666" s="106"/>
      <c r="MM666" s="106"/>
      <c r="MN666" s="106"/>
      <c r="MO666" s="106"/>
      <c r="MP666" s="106"/>
      <c r="MQ666" s="106"/>
      <c r="MR666" s="106"/>
      <c r="MS666" s="106"/>
      <c r="MT666" s="106"/>
      <c r="MU666" s="106"/>
      <c r="MV666" s="106"/>
      <c r="MW666" s="106"/>
      <c r="MX666" s="106"/>
      <c r="MY666" s="106"/>
      <c r="MZ666" s="106"/>
      <c r="NA666" s="106"/>
      <c r="NB666" s="106"/>
      <c r="NC666" s="106"/>
      <c r="ND666" s="106"/>
      <c r="NE666" s="106"/>
      <c r="NF666" s="106"/>
      <c r="NG666" s="106"/>
      <c r="NH666" s="106"/>
      <c r="NI666" s="106"/>
      <c r="NJ666" s="106"/>
      <c r="NK666" s="106"/>
      <c r="NL666" s="106"/>
      <c r="NM666" s="106"/>
      <c r="NN666" s="106"/>
      <c r="NO666" s="106"/>
      <c r="NP666" s="106"/>
      <c r="NQ666" s="106"/>
      <c r="NR666" s="106"/>
      <c r="NS666" s="106"/>
      <c r="NT666" s="106"/>
      <c r="NU666" s="106"/>
      <c r="NV666" s="106"/>
      <c r="NW666" s="106"/>
      <c r="NX666" s="106"/>
      <c r="NY666" s="106"/>
      <c r="NZ666" s="106"/>
      <c r="OA666" s="106"/>
      <c r="OB666" s="106"/>
      <c r="OC666" s="106"/>
      <c r="OD666" s="106"/>
      <c r="OE666" s="106"/>
      <c r="OF666" s="106"/>
      <c r="OG666" s="106"/>
      <c r="OH666" s="106"/>
      <c r="OI666" s="106"/>
      <c r="OJ666" s="106"/>
      <c r="OK666" s="106"/>
      <c r="OL666" s="106"/>
      <c r="OM666" s="106"/>
      <c r="ON666" s="106"/>
      <c r="OO666" s="106"/>
      <c r="OP666" s="106"/>
      <c r="OQ666" s="106"/>
      <c r="OR666" s="106"/>
      <c r="OS666" s="106"/>
      <c r="OT666" s="106"/>
      <c r="OU666" s="106"/>
      <c r="OV666" s="106"/>
      <c r="OW666" s="106"/>
      <c r="OX666" s="106"/>
      <c r="OY666" s="106"/>
      <c r="OZ666" s="106"/>
      <c r="PA666" s="106"/>
      <c r="PB666" s="106"/>
      <c r="PC666" s="106"/>
      <c r="PD666" s="106"/>
      <c r="PE666" s="106"/>
      <c r="PF666" s="106"/>
      <c r="PG666" s="106"/>
      <c r="PH666" s="106"/>
      <c r="PI666" s="106"/>
      <c r="PJ666" s="106"/>
      <c r="PK666" s="106"/>
      <c r="PL666" s="106"/>
      <c r="PM666" s="106"/>
      <c r="PN666" s="106"/>
      <c r="PO666" s="106"/>
      <c r="PP666" s="106"/>
      <c r="PQ666" s="106"/>
      <c r="PR666" s="106"/>
      <c r="PS666" s="106"/>
      <c r="PT666" s="106"/>
      <c r="PU666" s="106"/>
      <c r="PV666" s="106"/>
      <c r="PW666" s="106"/>
      <c r="PX666" s="106"/>
      <c r="PY666" s="106"/>
      <c r="PZ666" s="106"/>
      <c r="QA666" s="106"/>
      <c r="QB666" s="106"/>
      <c r="QC666" s="106"/>
      <c r="QD666" s="106"/>
      <c r="QE666" s="106"/>
      <c r="QF666" s="106"/>
      <c r="QG666" s="106"/>
      <c r="QH666" s="106"/>
      <c r="QI666" s="106"/>
      <c r="QJ666" s="106"/>
      <c r="QK666" s="106"/>
      <c r="QL666" s="106"/>
      <c r="QM666" s="106"/>
      <c r="QN666" s="106"/>
      <c r="QO666" s="106"/>
      <c r="QP666" s="106"/>
      <c r="QQ666" s="106"/>
      <c r="QR666" s="106"/>
      <c r="QS666" s="106"/>
      <c r="QT666" s="106"/>
      <c r="QU666" s="106"/>
      <c r="QV666" s="106"/>
      <c r="QW666" s="106"/>
      <c r="QX666" s="106"/>
      <c r="QY666" s="106"/>
      <c r="QZ666" s="106"/>
      <c r="RA666" s="106"/>
      <c r="RB666" s="106"/>
      <c r="RC666" s="106"/>
      <c r="RD666" s="106"/>
      <c r="RE666" s="106"/>
      <c r="RF666" s="106"/>
      <c r="RG666" s="106"/>
      <c r="RH666" s="106"/>
      <c r="RI666" s="106"/>
      <c r="RJ666" s="106"/>
      <c r="RK666" s="106"/>
      <c r="RL666" s="106"/>
      <c r="RM666" s="106"/>
      <c r="RN666" s="106"/>
      <c r="RO666" s="106"/>
      <c r="RP666" s="106"/>
      <c r="RQ666" s="106"/>
      <c r="RR666" s="106"/>
    </row>
    <row r="667" spans="1:486" x14ac:dyDescent="0.3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14"/>
      <c r="Q667" s="114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06"/>
      <c r="EZ667" s="106"/>
      <c r="FA667" s="106"/>
      <c r="FB667" s="106"/>
      <c r="FC667" s="106"/>
      <c r="FD667" s="106"/>
      <c r="FE667" s="106"/>
      <c r="FF667" s="106"/>
      <c r="FG667" s="106"/>
      <c r="FH667" s="106"/>
      <c r="FI667" s="106"/>
      <c r="FJ667" s="106"/>
      <c r="FK667" s="106"/>
      <c r="FL667" s="106"/>
      <c r="FM667" s="106"/>
      <c r="FN667" s="106"/>
      <c r="FO667" s="106"/>
      <c r="FP667" s="106"/>
      <c r="FQ667" s="106"/>
      <c r="FR667" s="106"/>
      <c r="FS667" s="106"/>
      <c r="FT667" s="106"/>
      <c r="FU667" s="106"/>
      <c r="FV667" s="106"/>
      <c r="FW667" s="106"/>
      <c r="FX667" s="106"/>
      <c r="FY667" s="106"/>
      <c r="FZ667" s="106"/>
      <c r="GA667" s="106"/>
      <c r="GB667" s="106"/>
      <c r="GC667" s="106"/>
      <c r="GD667" s="106"/>
      <c r="GE667" s="106"/>
      <c r="GF667" s="106"/>
      <c r="GG667" s="106"/>
      <c r="GH667" s="106"/>
      <c r="GI667" s="106"/>
      <c r="GJ667" s="106"/>
      <c r="GK667" s="106"/>
      <c r="GL667" s="106"/>
      <c r="GM667" s="106"/>
      <c r="GN667" s="106"/>
      <c r="GO667" s="106"/>
      <c r="GP667" s="106"/>
      <c r="GQ667" s="106"/>
      <c r="GR667" s="106"/>
      <c r="GS667" s="106"/>
      <c r="GT667" s="106"/>
      <c r="GU667" s="106"/>
      <c r="GV667" s="106"/>
      <c r="GW667" s="106"/>
      <c r="GX667" s="106"/>
      <c r="GY667" s="106"/>
      <c r="GZ667" s="106"/>
      <c r="HA667" s="106"/>
      <c r="HB667" s="106"/>
      <c r="HC667" s="106"/>
      <c r="HD667" s="106"/>
      <c r="HE667" s="106"/>
      <c r="HF667" s="106"/>
      <c r="HG667" s="106"/>
      <c r="HH667" s="106"/>
      <c r="HI667" s="106"/>
      <c r="HJ667" s="106"/>
      <c r="HK667" s="106"/>
      <c r="HL667" s="106"/>
      <c r="HM667" s="106"/>
      <c r="HN667" s="106"/>
      <c r="HO667" s="106"/>
      <c r="HP667" s="106"/>
      <c r="HQ667" s="106"/>
      <c r="HR667" s="106"/>
      <c r="HS667" s="106"/>
      <c r="HT667" s="106"/>
      <c r="HU667" s="106"/>
      <c r="HV667" s="106"/>
      <c r="HW667" s="106"/>
      <c r="HX667" s="106"/>
      <c r="HY667" s="106"/>
      <c r="HZ667" s="106"/>
      <c r="IA667" s="106"/>
      <c r="IB667" s="106"/>
      <c r="IC667" s="106"/>
      <c r="ID667" s="106"/>
      <c r="IE667" s="106"/>
      <c r="IF667" s="106"/>
      <c r="IG667" s="106"/>
      <c r="IH667" s="106"/>
      <c r="II667" s="106"/>
      <c r="IJ667" s="106"/>
      <c r="IK667" s="106"/>
      <c r="IL667" s="106"/>
      <c r="IM667" s="106"/>
      <c r="IN667" s="106"/>
      <c r="IO667" s="106"/>
      <c r="IP667" s="106"/>
      <c r="IQ667" s="106"/>
      <c r="IR667" s="106"/>
      <c r="IS667" s="106"/>
      <c r="IT667" s="106"/>
      <c r="IU667" s="106"/>
      <c r="IV667" s="106"/>
      <c r="IW667" s="106"/>
      <c r="IX667" s="106"/>
      <c r="IY667" s="106"/>
      <c r="IZ667" s="106"/>
      <c r="JA667" s="106"/>
      <c r="JB667" s="106"/>
      <c r="JC667" s="106"/>
      <c r="JD667" s="106"/>
      <c r="JE667" s="106"/>
      <c r="JF667" s="106"/>
      <c r="JG667" s="106"/>
      <c r="JH667" s="106"/>
      <c r="JI667" s="106"/>
      <c r="JJ667" s="106"/>
      <c r="JK667" s="106"/>
      <c r="JL667" s="106"/>
      <c r="JM667" s="106"/>
      <c r="JN667" s="106"/>
      <c r="JO667" s="106"/>
      <c r="JP667" s="106"/>
      <c r="JQ667" s="106"/>
      <c r="JR667" s="106"/>
      <c r="JS667" s="106"/>
      <c r="JT667" s="106"/>
      <c r="JU667" s="106"/>
      <c r="JV667" s="106"/>
      <c r="JW667" s="106"/>
      <c r="JX667" s="106"/>
      <c r="JY667" s="106"/>
      <c r="JZ667" s="106"/>
      <c r="KA667" s="106"/>
      <c r="KB667" s="106"/>
      <c r="KC667" s="106"/>
      <c r="KD667" s="106"/>
      <c r="KE667" s="106"/>
      <c r="KF667" s="106"/>
      <c r="KG667" s="106"/>
      <c r="KH667" s="106"/>
      <c r="KI667" s="106"/>
      <c r="KJ667" s="106"/>
      <c r="KK667" s="106"/>
      <c r="KL667" s="106"/>
      <c r="KM667" s="106"/>
      <c r="KN667" s="106"/>
      <c r="KO667" s="106"/>
      <c r="KP667" s="106"/>
      <c r="KQ667" s="106"/>
      <c r="KR667" s="106"/>
      <c r="KS667" s="106"/>
      <c r="KT667" s="106"/>
      <c r="KU667" s="106"/>
      <c r="KV667" s="106"/>
      <c r="KW667" s="106"/>
      <c r="KX667" s="106"/>
      <c r="KY667" s="106"/>
      <c r="KZ667" s="106"/>
      <c r="LA667" s="106"/>
      <c r="LB667" s="106"/>
      <c r="LC667" s="106"/>
      <c r="LD667" s="106"/>
      <c r="LE667" s="106"/>
      <c r="LF667" s="106"/>
      <c r="LG667" s="106"/>
      <c r="LH667" s="106"/>
      <c r="LI667" s="106"/>
      <c r="LJ667" s="106"/>
      <c r="LK667" s="106"/>
      <c r="LL667" s="106"/>
      <c r="LM667" s="106"/>
      <c r="LN667" s="106"/>
      <c r="LO667" s="106"/>
      <c r="LP667" s="106"/>
      <c r="LQ667" s="106"/>
      <c r="LR667" s="106"/>
      <c r="LS667" s="106"/>
      <c r="LT667" s="106"/>
      <c r="LU667" s="106"/>
      <c r="LV667" s="106"/>
      <c r="LW667" s="106"/>
      <c r="LX667" s="106"/>
      <c r="LY667" s="106"/>
      <c r="LZ667" s="106"/>
      <c r="MA667" s="106"/>
      <c r="MB667" s="106"/>
      <c r="MC667" s="106"/>
      <c r="MD667" s="106"/>
      <c r="ME667" s="106"/>
      <c r="MF667" s="106"/>
      <c r="MG667" s="106"/>
      <c r="MH667" s="106"/>
      <c r="MI667" s="106"/>
      <c r="MJ667" s="106"/>
      <c r="MK667" s="106"/>
      <c r="ML667" s="106"/>
      <c r="MM667" s="106"/>
      <c r="MN667" s="106"/>
      <c r="MO667" s="106"/>
      <c r="MP667" s="106"/>
      <c r="MQ667" s="106"/>
      <c r="MR667" s="106"/>
      <c r="MS667" s="106"/>
      <c r="MT667" s="106"/>
      <c r="MU667" s="106"/>
      <c r="MV667" s="106"/>
      <c r="MW667" s="106"/>
      <c r="MX667" s="106"/>
      <c r="MY667" s="106"/>
      <c r="MZ667" s="106"/>
      <c r="NA667" s="106"/>
      <c r="NB667" s="106"/>
      <c r="NC667" s="106"/>
      <c r="ND667" s="106"/>
      <c r="NE667" s="106"/>
      <c r="NF667" s="106"/>
      <c r="NG667" s="106"/>
      <c r="NH667" s="106"/>
      <c r="NI667" s="106"/>
      <c r="NJ667" s="106"/>
      <c r="NK667" s="106"/>
      <c r="NL667" s="106"/>
      <c r="NM667" s="106"/>
      <c r="NN667" s="106"/>
      <c r="NO667" s="106"/>
      <c r="NP667" s="106"/>
      <c r="NQ667" s="106"/>
      <c r="NR667" s="106"/>
      <c r="NS667" s="106"/>
      <c r="NT667" s="106"/>
      <c r="NU667" s="106"/>
      <c r="NV667" s="106"/>
      <c r="NW667" s="106"/>
      <c r="NX667" s="106"/>
      <c r="NY667" s="106"/>
      <c r="NZ667" s="106"/>
      <c r="OA667" s="106"/>
      <c r="OB667" s="106"/>
      <c r="OC667" s="106"/>
      <c r="OD667" s="106"/>
      <c r="OE667" s="106"/>
      <c r="OF667" s="106"/>
      <c r="OG667" s="106"/>
      <c r="OH667" s="106"/>
      <c r="OI667" s="106"/>
      <c r="OJ667" s="106"/>
      <c r="OK667" s="106"/>
      <c r="OL667" s="106"/>
      <c r="OM667" s="106"/>
      <c r="ON667" s="106"/>
      <c r="OO667" s="106"/>
      <c r="OP667" s="106"/>
      <c r="OQ667" s="106"/>
      <c r="OR667" s="106"/>
      <c r="OS667" s="106"/>
      <c r="OT667" s="106"/>
      <c r="OU667" s="106"/>
      <c r="OV667" s="106"/>
      <c r="OW667" s="106"/>
      <c r="OX667" s="106"/>
      <c r="OY667" s="106"/>
      <c r="OZ667" s="106"/>
      <c r="PA667" s="106"/>
      <c r="PB667" s="106"/>
      <c r="PC667" s="106"/>
      <c r="PD667" s="106"/>
      <c r="PE667" s="106"/>
      <c r="PF667" s="106"/>
      <c r="PG667" s="106"/>
      <c r="PH667" s="106"/>
      <c r="PI667" s="106"/>
      <c r="PJ667" s="106"/>
      <c r="PK667" s="106"/>
      <c r="PL667" s="106"/>
      <c r="PM667" s="106"/>
      <c r="PN667" s="106"/>
      <c r="PO667" s="106"/>
      <c r="PP667" s="106"/>
      <c r="PQ667" s="106"/>
      <c r="PR667" s="106"/>
      <c r="PS667" s="106"/>
      <c r="PT667" s="106"/>
      <c r="PU667" s="106"/>
      <c r="PV667" s="106"/>
      <c r="PW667" s="106"/>
      <c r="PX667" s="106"/>
      <c r="PY667" s="106"/>
      <c r="PZ667" s="106"/>
      <c r="QA667" s="106"/>
      <c r="QB667" s="106"/>
      <c r="QC667" s="106"/>
      <c r="QD667" s="106"/>
      <c r="QE667" s="106"/>
      <c r="QF667" s="106"/>
      <c r="QG667" s="106"/>
      <c r="QH667" s="106"/>
      <c r="QI667" s="106"/>
      <c r="QJ667" s="106"/>
      <c r="QK667" s="106"/>
      <c r="QL667" s="106"/>
      <c r="QM667" s="106"/>
      <c r="QN667" s="106"/>
      <c r="QO667" s="106"/>
      <c r="QP667" s="106"/>
      <c r="QQ667" s="106"/>
      <c r="QR667" s="106"/>
      <c r="QS667" s="106"/>
      <c r="QT667" s="106"/>
      <c r="QU667" s="106"/>
      <c r="QV667" s="106"/>
      <c r="QW667" s="106"/>
      <c r="QX667" s="106"/>
      <c r="QY667" s="106"/>
      <c r="QZ667" s="106"/>
      <c r="RA667" s="106"/>
      <c r="RB667" s="106"/>
      <c r="RC667" s="106"/>
      <c r="RD667" s="106"/>
      <c r="RE667" s="106"/>
      <c r="RF667" s="106"/>
      <c r="RG667" s="106"/>
      <c r="RH667" s="106"/>
      <c r="RI667" s="106"/>
      <c r="RJ667" s="106"/>
      <c r="RK667" s="106"/>
      <c r="RL667" s="106"/>
      <c r="RM667" s="106"/>
      <c r="RN667" s="106"/>
      <c r="RO667" s="106"/>
      <c r="RP667" s="106"/>
      <c r="RQ667" s="106"/>
      <c r="RR667" s="106"/>
    </row>
    <row r="668" spans="1:486" x14ac:dyDescent="0.3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14"/>
      <c r="Q668" s="114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06"/>
      <c r="EZ668" s="106"/>
      <c r="FA668" s="106"/>
      <c r="FB668" s="106"/>
      <c r="FC668" s="106"/>
      <c r="FD668" s="106"/>
      <c r="FE668" s="106"/>
      <c r="FF668" s="106"/>
      <c r="FG668" s="106"/>
      <c r="FH668" s="106"/>
      <c r="FI668" s="106"/>
      <c r="FJ668" s="106"/>
      <c r="FK668" s="106"/>
      <c r="FL668" s="106"/>
      <c r="FM668" s="106"/>
      <c r="FN668" s="106"/>
      <c r="FO668" s="106"/>
      <c r="FP668" s="106"/>
      <c r="FQ668" s="106"/>
      <c r="FR668" s="106"/>
      <c r="FS668" s="106"/>
      <c r="FT668" s="106"/>
      <c r="FU668" s="106"/>
      <c r="FV668" s="106"/>
      <c r="FW668" s="106"/>
      <c r="FX668" s="106"/>
      <c r="FY668" s="106"/>
      <c r="FZ668" s="106"/>
      <c r="GA668" s="106"/>
      <c r="GB668" s="106"/>
      <c r="GC668" s="106"/>
      <c r="GD668" s="106"/>
      <c r="GE668" s="106"/>
      <c r="GF668" s="106"/>
      <c r="GG668" s="106"/>
      <c r="GH668" s="106"/>
      <c r="GI668" s="106"/>
      <c r="GJ668" s="106"/>
      <c r="GK668" s="106"/>
      <c r="GL668" s="106"/>
      <c r="GM668" s="106"/>
      <c r="GN668" s="106"/>
      <c r="GO668" s="106"/>
      <c r="GP668" s="106"/>
      <c r="GQ668" s="106"/>
      <c r="GR668" s="106"/>
      <c r="GS668" s="106"/>
      <c r="GT668" s="106"/>
      <c r="GU668" s="106"/>
      <c r="GV668" s="106"/>
      <c r="GW668" s="106"/>
      <c r="GX668" s="106"/>
      <c r="GY668" s="106"/>
      <c r="GZ668" s="106"/>
      <c r="HA668" s="106"/>
      <c r="HB668" s="106"/>
      <c r="HC668" s="106"/>
      <c r="HD668" s="106"/>
      <c r="HE668" s="106"/>
      <c r="HF668" s="106"/>
      <c r="HG668" s="106"/>
      <c r="HH668" s="106"/>
      <c r="HI668" s="106"/>
      <c r="HJ668" s="106"/>
      <c r="HK668" s="106"/>
      <c r="HL668" s="106"/>
      <c r="HM668" s="106"/>
      <c r="HN668" s="106"/>
      <c r="HO668" s="106"/>
      <c r="HP668" s="106"/>
      <c r="HQ668" s="106"/>
      <c r="HR668" s="106"/>
      <c r="HS668" s="106"/>
      <c r="HT668" s="106"/>
      <c r="HU668" s="106"/>
      <c r="HV668" s="106"/>
      <c r="HW668" s="106"/>
      <c r="HX668" s="106"/>
      <c r="HY668" s="106"/>
      <c r="HZ668" s="106"/>
      <c r="IA668" s="106"/>
      <c r="IB668" s="106"/>
      <c r="IC668" s="106"/>
      <c r="ID668" s="106"/>
      <c r="IE668" s="106"/>
      <c r="IF668" s="106"/>
      <c r="IG668" s="106"/>
      <c r="IH668" s="106"/>
      <c r="II668" s="106"/>
      <c r="IJ668" s="106"/>
      <c r="IK668" s="106"/>
      <c r="IL668" s="106"/>
      <c r="IM668" s="106"/>
      <c r="IN668" s="106"/>
      <c r="IO668" s="106"/>
      <c r="IP668" s="106"/>
      <c r="IQ668" s="106"/>
      <c r="IR668" s="106"/>
      <c r="IS668" s="106"/>
      <c r="IT668" s="106"/>
      <c r="IU668" s="106"/>
      <c r="IV668" s="106"/>
      <c r="IW668" s="106"/>
      <c r="IX668" s="106"/>
      <c r="IY668" s="106"/>
      <c r="IZ668" s="106"/>
      <c r="JA668" s="106"/>
      <c r="JB668" s="106"/>
      <c r="JC668" s="106"/>
      <c r="JD668" s="106"/>
      <c r="JE668" s="106"/>
      <c r="JF668" s="106"/>
      <c r="JG668" s="106"/>
      <c r="JH668" s="106"/>
      <c r="JI668" s="106"/>
      <c r="JJ668" s="106"/>
      <c r="JK668" s="106"/>
      <c r="JL668" s="106"/>
      <c r="JM668" s="106"/>
      <c r="JN668" s="106"/>
      <c r="JO668" s="106"/>
      <c r="JP668" s="106"/>
      <c r="JQ668" s="106"/>
      <c r="JR668" s="106"/>
      <c r="JS668" s="106"/>
      <c r="JT668" s="106"/>
      <c r="JU668" s="106"/>
      <c r="JV668" s="106"/>
      <c r="JW668" s="106"/>
      <c r="JX668" s="106"/>
      <c r="JY668" s="106"/>
      <c r="JZ668" s="106"/>
      <c r="KA668" s="106"/>
      <c r="KB668" s="106"/>
      <c r="KC668" s="106"/>
      <c r="KD668" s="106"/>
      <c r="KE668" s="106"/>
      <c r="KF668" s="106"/>
      <c r="KG668" s="106"/>
      <c r="KH668" s="106"/>
      <c r="KI668" s="106"/>
      <c r="KJ668" s="106"/>
      <c r="KK668" s="106"/>
      <c r="KL668" s="106"/>
      <c r="KM668" s="106"/>
      <c r="KN668" s="106"/>
      <c r="KO668" s="106"/>
      <c r="KP668" s="106"/>
      <c r="KQ668" s="106"/>
      <c r="KR668" s="106"/>
      <c r="KS668" s="106"/>
      <c r="KT668" s="106"/>
      <c r="KU668" s="106"/>
      <c r="KV668" s="106"/>
      <c r="KW668" s="106"/>
      <c r="KX668" s="106"/>
      <c r="KY668" s="106"/>
      <c r="KZ668" s="106"/>
      <c r="LA668" s="106"/>
      <c r="LB668" s="106"/>
      <c r="LC668" s="106"/>
      <c r="LD668" s="106"/>
      <c r="LE668" s="106"/>
      <c r="LF668" s="106"/>
      <c r="LG668" s="106"/>
      <c r="LH668" s="106"/>
      <c r="LI668" s="106"/>
      <c r="LJ668" s="106"/>
      <c r="LK668" s="106"/>
      <c r="LL668" s="106"/>
      <c r="LM668" s="106"/>
      <c r="LN668" s="106"/>
      <c r="LO668" s="106"/>
      <c r="LP668" s="106"/>
      <c r="LQ668" s="106"/>
      <c r="LR668" s="106"/>
      <c r="LS668" s="106"/>
      <c r="LT668" s="106"/>
      <c r="LU668" s="106"/>
      <c r="LV668" s="106"/>
      <c r="LW668" s="106"/>
      <c r="LX668" s="106"/>
      <c r="LY668" s="106"/>
      <c r="LZ668" s="106"/>
      <c r="MA668" s="106"/>
      <c r="MB668" s="106"/>
      <c r="MC668" s="106"/>
      <c r="MD668" s="106"/>
      <c r="ME668" s="106"/>
      <c r="MF668" s="106"/>
      <c r="MG668" s="106"/>
      <c r="MH668" s="106"/>
      <c r="MI668" s="106"/>
      <c r="MJ668" s="106"/>
      <c r="MK668" s="106"/>
      <c r="ML668" s="106"/>
      <c r="MM668" s="106"/>
      <c r="MN668" s="106"/>
      <c r="MO668" s="106"/>
      <c r="MP668" s="106"/>
      <c r="MQ668" s="106"/>
      <c r="MR668" s="106"/>
      <c r="MS668" s="106"/>
      <c r="MT668" s="106"/>
      <c r="MU668" s="106"/>
      <c r="MV668" s="106"/>
      <c r="MW668" s="106"/>
      <c r="MX668" s="106"/>
      <c r="MY668" s="106"/>
      <c r="MZ668" s="106"/>
      <c r="NA668" s="106"/>
      <c r="NB668" s="106"/>
      <c r="NC668" s="106"/>
      <c r="ND668" s="106"/>
      <c r="NE668" s="106"/>
      <c r="NF668" s="106"/>
      <c r="NG668" s="106"/>
      <c r="NH668" s="106"/>
      <c r="NI668" s="106"/>
      <c r="NJ668" s="106"/>
      <c r="NK668" s="106"/>
      <c r="NL668" s="106"/>
      <c r="NM668" s="106"/>
      <c r="NN668" s="106"/>
      <c r="NO668" s="106"/>
      <c r="NP668" s="106"/>
      <c r="NQ668" s="106"/>
      <c r="NR668" s="106"/>
      <c r="NS668" s="106"/>
      <c r="NT668" s="106"/>
      <c r="NU668" s="106"/>
      <c r="NV668" s="106"/>
      <c r="NW668" s="106"/>
      <c r="NX668" s="106"/>
      <c r="NY668" s="106"/>
      <c r="NZ668" s="106"/>
      <c r="OA668" s="106"/>
      <c r="OB668" s="106"/>
      <c r="OC668" s="106"/>
      <c r="OD668" s="106"/>
      <c r="OE668" s="106"/>
      <c r="OF668" s="106"/>
      <c r="OG668" s="106"/>
      <c r="OH668" s="106"/>
      <c r="OI668" s="106"/>
      <c r="OJ668" s="106"/>
      <c r="OK668" s="106"/>
      <c r="OL668" s="106"/>
      <c r="OM668" s="106"/>
      <c r="ON668" s="106"/>
      <c r="OO668" s="106"/>
      <c r="OP668" s="106"/>
      <c r="OQ668" s="106"/>
      <c r="OR668" s="106"/>
      <c r="OS668" s="106"/>
      <c r="OT668" s="106"/>
      <c r="OU668" s="106"/>
      <c r="OV668" s="106"/>
      <c r="OW668" s="106"/>
      <c r="OX668" s="106"/>
      <c r="OY668" s="106"/>
      <c r="OZ668" s="106"/>
      <c r="PA668" s="106"/>
      <c r="PB668" s="106"/>
      <c r="PC668" s="106"/>
      <c r="PD668" s="106"/>
      <c r="PE668" s="106"/>
      <c r="PF668" s="106"/>
      <c r="PG668" s="106"/>
      <c r="PH668" s="106"/>
      <c r="PI668" s="106"/>
      <c r="PJ668" s="106"/>
      <c r="PK668" s="106"/>
      <c r="PL668" s="106"/>
      <c r="PM668" s="106"/>
      <c r="PN668" s="106"/>
      <c r="PO668" s="106"/>
      <c r="PP668" s="106"/>
      <c r="PQ668" s="106"/>
      <c r="PR668" s="106"/>
      <c r="PS668" s="106"/>
      <c r="PT668" s="106"/>
      <c r="PU668" s="106"/>
      <c r="PV668" s="106"/>
      <c r="PW668" s="106"/>
      <c r="PX668" s="106"/>
      <c r="PY668" s="106"/>
      <c r="PZ668" s="106"/>
      <c r="QA668" s="106"/>
      <c r="QB668" s="106"/>
      <c r="QC668" s="106"/>
      <c r="QD668" s="106"/>
      <c r="QE668" s="106"/>
      <c r="QF668" s="106"/>
      <c r="QG668" s="106"/>
      <c r="QH668" s="106"/>
      <c r="QI668" s="106"/>
      <c r="QJ668" s="106"/>
      <c r="QK668" s="106"/>
      <c r="QL668" s="106"/>
      <c r="QM668" s="106"/>
      <c r="QN668" s="106"/>
      <c r="QO668" s="106"/>
      <c r="QP668" s="106"/>
      <c r="QQ668" s="106"/>
      <c r="QR668" s="106"/>
      <c r="QS668" s="106"/>
      <c r="QT668" s="106"/>
      <c r="QU668" s="106"/>
      <c r="QV668" s="106"/>
      <c r="QW668" s="106"/>
      <c r="QX668" s="106"/>
      <c r="QY668" s="106"/>
      <c r="QZ668" s="106"/>
      <c r="RA668" s="106"/>
      <c r="RB668" s="106"/>
      <c r="RC668" s="106"/>
      <c r="RD668" s="106"/>
      <c r="RE668" s="106"/>
      <c r="RF668" s="106"/>
      <c r="RG668" s="106"/>
      <c r="RH668" s="106"/>
      <c r="RI668" s="106"/>
      <c r="RJ668" s="106"/>
      <c r="RK668" s="106"/>
      <c r="RL668" s="106"/>
      <c r="RM668" s="106"/>
      <c r="RN668" s="106"/>
      <c r="RO668" s="106"/>
      <c r="RP668" s="106"/>
      <c r="RQ668" s="106"/>
      <c r="RR668" s="106"/>
    </row>
    <row r="669" spans="1:486" x14ac:dyDescent="0.3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14"/>
      <c r="Q669" s="114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06"/>
      <c r="EZ669" s="106"/>
      <c r="FA669" s="106"/>
      <c r="FB669" s="106"/>
      <c r="FC669" s="106"/>
      <c r="FD669" s="106"/>
      <c r="FE669" s="106"/>
      <c r="FF669" s="106"/>
      <c r="FG669" s="106"/>
      <c r="FH669" s="106"/>
      <c r="FI669" s="106"/>
      <c r="FJ669" s="106"/>
      <c r="FK669" s="106"/>
      <c r="FL669" s="106"/>
      <c r="FM669" s="106"/>
      <c r="FN669" s="106"/>
      <c r="FO669" s="106"/>
      <c r="FP669" s="106"/>
      <c r="FQ669" s="106"/>
      <c r="FR669" s="106"/>
      <c r="FS669" s="106"/>
      <c r="FT669" s="106"/>
      <c r="FU669" s="106"/>
      <c r="FV669" s="106"/>
      <c r="FW669" s="106"/>
      <c r="FX669" s="106"/>
      <c r="FY669" s="106"/>
      <c r="FZ669" s="106"/>
      <c r="GA669" s="106"/>
      <c r="GB669" s="106"/>
      <c r="GC669" s="106"/>
      <c r="GD669" s="106"/>
      <c r="GE669" s="106"/>
      <c r="GF669" s="106"/>
      <c r="GG669" s="106"/>
      <c r="GH669" s="106"/>
      <c r="GI669" s="106"/>
      <c r="GJ669" s="106"/>
      <c r="GK669" s="106"/>
      <c r="GL669" s="106"/>
      <c r="GM669" s="106"/>
      <c r="GN669" s="106"/>
      <c r="GO669" s="106"/>
      <c r="GP669" s="106"/>
      <c r="GQ669" s="106"/>
      <c r="GR669" s="106"/>
      <c r="GS669" s="106"/>
      <c r="GT669" s="106"/>
      <c r="GU669" s="106"/>
      <c r="GV669" s="106"/>
      <c r="GW669" s="106"/>
      <c r="GX669" s="106"/>
      <c r="GY669" s="106"/>
      <c r="GZ669" s="106"/>
      <c r="HA669" s="106"/>
      <c r="HB669" s="106"/>
      <c r="HC669" s="106"/>
      <c r="HD669" s="106"/>
      <c r="HE669" s="106"/>
      <c r="HF669" s="106"/>
      <c r="HG669" s="106"/>
      <c r="HH669" s="106"/>
      <c r="HI669" s="106"/>
      <c r="HJ669" s="106"/>
      <c r="HK669" s="106"/>
      <c r="HL669" s="106"/>
      <c r="HM669" s="106"/>
      <c r="HN669" s="106"/>
      <c r="HO669" s="106"/>
      <c r="HP669" s="106"/>
      <c r="HQ669" s="106"/>
      <c r="HR669" s="106"/>
      <c r="HS669" s="106"/>
      <c r="HT669" s="106"/>
      <c r="HU669" s="106"/>
      <c r="HV669" s="106"/>
      <c r="HW669" s="106"/>
      <c r="HX669" s="106"/>
      <c r="HY669" s="106"/>
      <c r="HZ669" s="106"/>
      <c r="IA669" s="106"/>
      <c r="IB669" s="106"/>
      <c r="IC669" s="106"/>
      <c r="ID669" s="106"/>
      <c r="IE669" s="106"/>
      <c r="IF669" s="106"/>
      <c r="IG669" s="106"/>
      <c r="IH669" s="106"/>
      <c r="II669" s="106"/>
      <c r="IJ669" s="106"/>
      <c r="IK669" s="106"/>
      <c r="IL669" s="106"/>
      <c r="IM669" s="106"/>
      <c r="IN669" s="106"/>
      <c r="IO669" s="106"/>
      <c r="IP669" s="106"/>
      <c r="IQ669" s="106"/>
      <c r="IR669" s="106"/>
      <c r="IS669" s="106"/>
      <c r="IT669" s="106"/>
      <c r="IU669" s="106"/>
      <c r="IV669" s="106"/>
      <c r="IW669" s="106"/>
      <c r="IX669" s="106"/>
      <c r="IY669" s="106"/>
      <c r="IZ669" s="106"/>
      <c r="JA669" s="106"/>
      <c r="JB669" s="106"/>
      <c r="JC669" s="106"/>
      <c r="JD669" s="106"/>
      <c r="JE669" s="106"/>
      <c r="JF669" s="106"/>
      <c r="JG669" s="106"/>
      <c r="JH669" s="106"/>
      <c r="JI669" s="106"/>
      <c r="JJ669" s="106"/>
      <c r="JK669" s="106"/>
      <c r="JL669" s="106"/>
      <c r="JM669" s="106"/>
      <c r="JN669" s="106"/>
      <c r="JO669" s="106"/>
      <c r="JP669" s="106"/>
      <c r="JQ669" s="106"/>
      <c r="JR669" s="106"/>
      <c r="JS669" s="106"/>
      <c r="JT669" s="106"/>
      <c r="JU669" s="106"/>
      <c r="JV669" s="106"/>
      <c r="JW669" s="106"/>
      <c r="JX669" s="106"/>
      <c r="JY669" s="106"/>
      <c r="JZ669" s="106"/>
      <c r="KA669" s="106"/>
      <c r="KB669" s="106"/>
      <c r="KC669" s="106"/>
      <c r="KD669" s="106"/>
      <c r="KE669" s="106"/>
      <c r="KF669" s="106"/>
      <c r="KG669" s="106"/>
      <c r="KH669" s="106"/>
      <c r="KI669" s="106"/>
      <c r="KJ669" s="106"/>
      <c r="KK669" s="106"/>
      <c r="KL669" s="106"/>
      <c r="KM669" s="106"/>
      <c r="KN669" s="106"/>
      <c r="KO669" s="106"/>
      <c r="KP669" s="106"/>
      <c r="KQ669" s="106"/>
      <c r="KR669" s="106"/>
      <c r="KS669" s="106"/>
      <c r="KT669" s="106"/>
      <c r="KU669" s="106"/>
      <c r="KV669" s="106"/>
      <c r="KW669" s="106"/>
      <c r="KX669" s="106"/>
      <c r="KY669" s="106"/>
      <c r="KZ669" s="106"/>
      <c r="LA669" s="106"/>
      <c r="LB669" s="106"/>
      <c r="LC669" s="106"/>
      <c r="LD669" s="106"/>
      <c r="LE669" s="106"/>
      <c r="LF669" s="106"/>
      <c r="LG669" s="106"/>
      <c r="LH669" s="106"/>
      <c r="LI669" s="106"/>
      <c r="LJ669" s="106"/>
      <c r="LK669" s="106"/>
      <c r="LL669" s="106"/>
      <c r="LM669" s="106"/>
      <c r="LN669" s="106"/>
      <c r="LO669" s="106"/>
      <c r="LP669" s="106"/>
      <c r="LQ669" s="106"/>
      <c r="LR669" s="106"/>
      <c r="LS669" s="106"/>
      <c r="LT669" s="106"/>
      <c r="LU669" s="106"/>
      <c r="LV669" s="106"/>
      <c r="LW669" s="106"/>
      <c r="LX669" s="106"/>
      <c r="LY669" s="106"/>
      <c r="LZ669" s="106"/>
      <c r="MA669" s="106"/>
      <c r="MB669" s="106"/>
      <c r="MC669" s="106"/>
      <c r="MD669" s="106"/>
      <c r="ME669" s="106"/>
      <c r="MF669" s="106"/>
      <c r="MG669" s="106"/>
      <c r="MH669" s="106"/>
      <c r="MI669" s="106"/>
      <c r="MJ669" s="106"/>
      <c r="MK669" s="106"/>
      <c r="ML669" s="106"/>
      <c r="MM669" s="106"/>
      <c r="MN669" s="106"/>
      <c r="MO669" s="106"/>
      <c r="MP669" s="106"/>
      <c r="MQ669" s="106"/>
      <c r="MR669" s="106"/>
      <c r="MS669" s="106"/>
      <c r="MT669" s="106"/>
      <c r="MU669" s="106"/>
      <c r="MV669" s="106"/>
      <c r="MW669" s="106"/>
      <c r="MX669" s="106"/>
      <c r="MY669" s="106"/>
      <c r="MZ669" s="106"/>
      <c r="NA669" s="106"/>
      <c r="NB669" s="106"/>
      <c r="NC669" s="106"/>
      <c r="ND669" s="106"/>
      <c r="NE669" s="106"/>
      <c r="NF669" s="106"/>
      <c r="NG669" s="106"/>
      <c r="NH669" s="106"/>
      <c r="NI669" s="106"/>
      <c r="NJ669" s="106"/>
      <c r="NK669" s="106"/>
      <c r="NL669" s="106"/>
      <c r="NM669" s="106"/>
      <c r="NN669" s="106"/>
      <c r="NO669" s="106"/>
      <c r="NP669" s="106"/>
      <c r="NQ669" s="106"/>
      <c r="NR669" s="106"/>
      <c r="NS669" s="106"/>
      <c r="NT669" s="106"/>
      <c r="NU669" s="106"/>
      <c r="NV669" s="106"/>
      <c r="NW669" s="106"/>
      <c r="NX669" s="106"/>
      <c r="NY669" s="106"/>
      <c r="NZ669" s="106"/>
      <c r="OA669" s="106"/>
      <c r="OB669" s="106"/>
      <c r="OC669" s="106"/>
      <c r="OD669" s="106"/>
      <c r="OE669" s="106"/>
      <c r="OF669" s="106"/>
      <c r="OG669" s="106"/>
      <c r="OH669" s="106"/>
      <c r="OI669" s="106"/>
      <c r="OJ669" s="106"/>
      <c r="OK669" s="106"/>
      <c r="OL669" s="106"/>
      <c r="OM669" s="106"/>
      <c r="ON669" s="106"/>
      <c r="OO669" s="106"/>
      <c r="OP669" s="106"/>
      <c r="OQ669" s="106"/>
      <c r="OR669" s="106"/>
      <c r="OS669" s="106"/>
      <c r="OT669" s="106"/>
      <c r="OU669" s="106"/>
      <c r="OV669" s="106"/>
      <c r="OW669" s="106"/>
      <c r="OX669" s="106"/>
      <c r="OY669" s="106"/>
      <c r="OZ669" s="106"/>
      <c r="PA669" s="106"/>
      <c r="PB669" s="106"/>
      <c r="PC669" s="106"/>
      <c r="PD669" s="106"/>
      <c r="PE669" s="106"/>
      <c r="PF669" s="106"/>
      <c r="PG669" s="106"/>
      <c r="PH669" s="106"/>
      <c r="PI669" s="106"/>
      <c r="PJ669" s="106"/>
      <c r="PK669" s="106"/>
      <c r="PL669" s="106"/>
      <c r="PM669" s="106"/>
      <c r="PN669" s="106"/>
      <c r="PO669" s="106"/>
      <c r="PP669" s="106"/>
      <c r="PQ669" s="106"/>
      <c r="PR669" s="106"/>
      <c r="PS669" s="106"/>
      <c r="PT669" s="106"/>
      <c r="PU669" s="106"/>
      <c r="PV669" s="106"/>
      <c r="PW669" s="106"/>
      <c r="PX669" s="106"/>
      <c r="PY669" s="106"/>
      <c r="PZ669" s="106"/>
      <c r="QA669" s="106"/>
      <c r="QB669" s="106"/>
      <c r="QC669" s="106"/>
      <c r="QD669" s="106"/>
      <c r="QE669" s="106"/>
      <c r="QF669" s="106"/>
      <c r="QG669" s="106"/>
      <c r="QH669" s="106"/>
      <c r="QI669" s="106"/>
      <c r="QJ669" s="106"/>
      <c r="QK669" s="106"/>
      <c r="QL669" s="106"/>
      <c r="QM669" s="106"/>
      <c r="QN669" s="106"/>
      <c r="QO669" s="106"/>
      <c r="QP669" s="106"/>
      <c r="QQ669" s="106"/>
      <c r="QR669" s="106"/>
      <c r="QS669" s="106"/>
      <c r="QT669" s="106"/>
      <c r="QU669" s="106"/>
      <c r="QV669" s="106"/>
      <c r="QW669" s="106"/>
      <c r="QX669" s="106"/>
      <c r="QY669" s="106"/>
      <c r="QZ669" s="106"/>
      <c r="RA669" s="106"/>
      <c r="RB669" s="106"/>
      <c r="RC669" s="106"/>
      <c r="RD669" s="106"/>
      <c r="RE669" s="106"/>
      <c r="RF669" s="106"/>
      <c r="RG669" s="106"/>
      <c r="RH669" s="106"/>
      <c r="RI669" s="106"/>
      <c r="RJ669" s="106"/>
      <c r="RK669" s="106"/>
      <c r="RL669" s="106"/>
      <c r="RM669" s="106"/>
      <c r="RN669" s="106"/>
      <c r="RO669" s="106"/>
      <c r="RP669" s="106"/>
      <c r="RQ669" s="106"/>
      <c r="RR669" s="106"/>
    </row>
    <row r="670" spans="1:486" x14ac:dyDescent="0.3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14"/>
      <c r="Q670" s="114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06"/>
      <c r="EZ670" s="106"/>
      <c r="FA670" s="106"/>
      <c r="FB670" s="106"/>
      <c r="FC670" s="106"/>
      <c r="FD670" s="106"/>
      <c r="FE670" s="106"/>
      <c r="FF670" s="106"/>
      <c r="FG670" s="106"/>
      <c r="FH670" s="106"/>
      <c r="FI670" s="106"/>
      <c r="FJ670" s="106"/>
      <c r="FK670" s="106"/>
      <c r="FL670" s="106"/>
      <c r="FM670" s="106"/>
      <c r="FN670" s="106"/>
      <c r="FO670" s="106"/>
      <c r="FP670" s="106"/>
      <c r="FQ670" s="106"/>
      <c r="FR670" s="106"/>
      <c r="FS670" s="106"/>
      <c r="FT670" s="106"/>
      <c r="FU670" s="106"/>
      <c r="FV670" s="106"/>
      <c r="FW670" s="106"/>
      <c r="FX670" s="106"/>
      <c r="FY670" s="106"/>
      <c r="FZ670" s="106"/>
      <c r="GA670" s="106"/>
      <c r="GB670" s="106"/>
      <c r="GC670" s="106"/>
      <c r="GD670" s="106"/>
      <c r="GE670" s="106"/>
      <c r="GF670" s="106"/>
      <c r="GG670" s="106"/>
      <c r="GH670" s="106"/>
      <c r="GI670" s="106"/>
      <c r="GJ670" s="106"/>
      <c r="GK670" s="106"/>
      <c r="GL670" s="106"/>
      <c r="GM670" s="106"/>
      <c r="GN670" s="106"/>
      <c r="GO670" s="106"/>
      <c r="GP670" s="106"/>
      <c r="GQ670" s="106"/>
      <c r="GR670" s="106"/>
      <c r="GS670" s="106"/>
      <c r="GT670" s="106"/>
      <c r="GU670" s="106"/>
      <c r="GV670" s="106"/>
      <c r="GW670" s="106"/>
      <c r="GX670" s="106"/>
      <c r="GY670" s="106"/>
      <c r="GZ670" s="106"/>
      <c r="HA670" s="106"/>
      <c r="HB670" s="106"/>
      <c r="HC670" s="106"/>
      <c r="HD670" s="106"/>
      <c r="HE670" s="106"/>
      <c r="HF670" s="106"/>
      <c r="HG670" s="106"/>
      <c r="HH670" s="106"/>
      <c r="HI670" s="106"/>
      <c r="HJ670" s="106"/>
      <c r="HK670" s="106"/>
      <c r="HL670" s="106"/>
      <c r="HM670" s="106"/>
      <c r="HN670" s="106"/>
      <c r="HO670" s="106"/>
      <c r="HP670" s="106"/>
      <c r="HQ670" s="106"/>
      <c r="HR670" s="106"/>
      <c r="HS670" s="106"/>
      <c r="HT670" s="106"/>
      <c r="HU670" s="106"/>
      <c r="HV670" s="106"/>
      <c r="HW670" s="106"/>
      <c r="HX670" s="106"/>
      <c r="HY670" s="106"/>
      <c r="HZ670" s="106"/>
      <c r="IA670" s="106"/>
      <c r="IB670" s="106"/>
      <c r="IC670" s="106"/>
      <c r="ID670" s="106"/>
      <c r="IE670" s="106"/>
      <c r="IF670" s="106"/>
      <c r="IG670" s="106"/>
      <c r="IH670" s="106"/>
      <c r="II670" s="106"/>
      <c r="IJ670" s="106"/>
      <c r="IK670" s="106"/>
      <c r="IL670" s="106"/>
      <c r="IM670" s="106"/>
      <c r="IN670" s="106"/>
      <c r="IO670" s="106"/>
      <c r="IP670" s="106"/>
      <c r="IQ670" s="106"/>
      <c r="IR670" s="106"/>
      <c r="IS670" s="106"/>
      <c r="IT670" s="106"/>
      <c r="IU670" s="106"/>
      <c r="IV670" s="106"/>
      <c r="IW670" s="106"/>
      <c r="IX670" s="106"/>
      <c r="IY670" s="106"/>
      <c r="IZ670" s="106"/>
      <c r="JA670" s="106"/>
      <c r="JB670" s="106"/>
      <c r="JC670" s="106"/>
      <c r="JD670" s="106"/>
      <c r="JE670" s="106"/>
      <c r="JF670" s="106"/>
      <c r="JG670" s="106"/>
      <c r="JH670" s="106"/>
      <c r="JI670" s="106"/>
      <c r="JJ670" s="106"/>
      <c r="JK670" s="106"/>
      <c r="JL670" s="106"/>
      <c r="JM670" s="106"/>
      <c r="JN670" s="106"/>
      <c r="JO670" s="106"/>
      <c r="JP670" s="106"/>
      <c r="JQ670" s="106"/>
      <c r="JR670" s="106"/>
      <c r="JS670" s="106"/>
      <c r="JT670" s="106"/>
      <c r="JU670" s="106"/>
      <c r="JV670" s="106"/>
      <c r="JW670" s="106"/>
      <c r="JX670" s="106"/>
      <c r="JY670" s="106"/>
      <c r="JZ670" s="106"/>
      <c r="KA670" s="106"/>
      <c r="KB670" s="106"/>
      <c r="KC670" s="106"/>
      <c r="KD670" s="106"/>
      <c r="KE670" s="106"/>
      <c r="KF670" s="106"/>
      <c r="KG670" s="106"/>
      <c r="KH670" s="106"/>
      <c r="KI670" s="106"/>
      <c r="KJ670" s="106"/>
      <c r="KK670" s="106"/>
      <c r="KL670" s="106"/>
      <c r="KM670" s="106"/>
      <c r="KN670" s="106"/>
      <c r="KO670" s="106"/>
      <c r="KP670" s="106"/>
      <c r="KQ670" s="106"/>
      <c r="KR670" s="106"/>
      <c r="KS670" s="106"/>
      <c r="KT670" s="106"/>
      <c r="KU670" s="106"/>
      <c r="KV670" s="106"/>
      <c r="KW670" s="106"/>
      <c r="KX670" s="106"/>
      <c r="KY670" s="106"/>
      <c r="KZ670" s="106"/>
      <c r="LA670" s="106"/>
      <c r="LB670" s="106"/>
      <c r="LC670" s="106"/>
      <c r="LD670" s="106"/>
      <c r="LE670" s="106"/>
      <c r="LF670" s="106"/>
      <c r="LG670" s="106"/>
      <c r="LH670" s="106"/>
      <c r="LI670" s="106"/>
      <c r="LJ670" s="106"/>
      <c r="LK670" s="106"/>
      <c r="LL670" s="106"/>
      <c r="LM670" s="106"/>
      <c r="LN670" s="106"/>
      <c r="LO670" s="106"/>
      <c r="LP670" s="106"/>
      <c r="LQ670" s="106"/>
      <c r="LR670" s="106"/>
      <c r="LS670" s="106"/>
      <c r="LT670" s="106"/>
      <c r="LU670" s="106"/>
      <c r="LV670" s="106"/>
      <c r="LW670" s="106"/>
      <c r="LX670" s="106"/>
      <c r="LY670" s="106"/>
      <c r="LZ670" s="106"/>
      <c r="MA670" s="106"/>
      <c r="MB670" s="106"/>
      <c r="MC670" s="106"/>
      <c r="MD670" s="106"/>
      <c r="ME670" s="106"/>
      <c r="MF670" s="106"/>
      <c r="MG670" s="106"/>
      <c r="MH670" s="106"/>
      <c r="MI670" s="106"/>
      <c r="MJ670" s="106"/>
      <c r="MK670" s="106"/>
      <c r="ML670" s="106"/>
      <c r="MM670" s="106"/>
      <c r="MN670" s="106"/>
      <c r="MO670" s="106"/>
      <c r="MP670" s="106"/>
      <c r="MQ670" s="106"/>
      <c r="MR670" s="106"/>
      <c r="MS670" s="106"/>
      <c r="MT670" s="106"/>
      <c r="MU670" s="106"/>
      <c r="MV670" s="106"/>
      <c r="MW670" s="106"/>
      <c r="MX670" s="106"/>
      <c r="MY670" s="106"/>
      <c r="MZ670" s="106"/>
      <c r="NA670" s="106"/>
      <c r="NB670" s="106"/>
      <c r="NC670" s="106"/>
      <c r="ND670" s="106"/>
      <c r="NE670" s="106"/>
      <c r="NF670" s="106"/>
      <c r="NG670" s="106"/>
      <c r="NH670" s="106"/>
      <c r="NI670" s="106"/>
      <c r="NJ670" s="106"/>
      <c r="NK670" s="106"/>
      <c r="NL670" s="106"/>
      <c r="NM670" s="106"/>
      <c r="NN670" s="106"/>
      <c r="NO670" s="106"/>
      <c r="NP670" s="106"/>
      <c r="NQ670" s="106"/>
      <c r="NR670" s="106"/>
      <c r="NS670" s="106"/>
      <c r="NT670" s="106"/>
      <c r="NU670" s="106"/>
      <c r="NV670" s="106"/>
      <c r="NW670" s="106"/>
      <c r="NX670" s="106"/>
      <c r="NY670" s="106"/>
      <c r="NZ670" s="106"/>
      <c r="OA670" s="106"/>
      <c r="OB670" s="106"/>
      <c r="OC670" s="106"/>
      <c r="OD670" s="106"/>
      <c r="OE670" s="106"/>
      <c r="OF670" s="106"/>
      <c r="OG670" s="106"/>
      <c r="OH670" s="106"/>
      <c r="OI670" s="106"/>
      <c r="OJ670" s="106"/>
      <c r="OK670" s="106"/>
      <c r="OL670" s="106"/>
      <c r="OM670" s="106"/>
      <c r="ON670" s="106"/>
      <c r="OO670" s="106"/>
      <c r="OP670" s="106"/>
      <c r="OQ670" s="106"/>
      <c r="OR670" s="106"/>
      <c r="OS670" s="106"/>
      <c r="OT670" s="106"/>
      <c r="OU670" s="106"/>
      <c r="OV670" s="106"/>
      <c r="OW670" s="106"/>
      <c r="OX670" s="106"/>
      <c r="OY670" s="106"/>
      <c r="OZ670" s="106"/>
      <c r="PA670" s="106"/>
      <c r="PB670" s="106"/>
      <c r="PC670" s="106"/>
      <c r="PD670" s="106"/>
      <c r="PE670" s="106"/>
      <c r="PF670" s="106"/>
      <c r="PG670" s="106"/>
      <c r="PH670" s="106"/>
      <c r="PI670" s="106"/>
      <c r="PJ670" s="106"/>
      <c r="PK670" s="106"/>
      <c r="PL670" s="106"/>
      <c r="PM670" s="106"/>
      <c r="PN670" s="106"/>
      <c r="PO670" s="106"/>
      <c r="PP670" s="106"/>
      <c r="PQ670" s="106"/>
      <c r="PR670" s="106"/>
      <c r="PS670" s="106"/>
      <c r="PT670" s="106"/>
      <c r="PU670" s="106"/>
      <c r="PV670" s="106"/>
      <c r="PW670" s="106"/>
      <c r="PX670" s="106"/>
      <c r="PY670" s="106"/>
      <c r="PZ670" s="106"/>
      <c r="QA670" s="106"/>
      <c r="QB670" s="106"/>
      <c r="QC670" s="106"/>
      <c r="QD670" s="106"/>
      <c r="QE670" s="106"/>
      <c r="QF670" s="106"/>
      <c r="QG670" s="106"/>
      <c r="QH670" s="106"/>
      <c r="QI670" s="106"/>
      <c r="QJ670" s="106"/>
      <c r="QK670" s="106"/>
      <c r="QL670" s="106"/>
      <c r="QM670" s="106"/>
      <c r="QN670" s="106"/>
      <c r="QO670" s="106"/>
      <c r="QP670" s="106"/>
      <c r="QQ670" s="106"/>
      <c r="QR670" s="106"/>
      <c r="QS670" s="106"/>
      <c r="QT670" s="106"/>
      <c r="QU670" s="106"/>
      <c r="QV670" s="106"/>
      <c r="QW670" s="106"/>
      <c r="QX670" s="106"/>
      <c r="QY670" s="106"/>
      <c r="QZ670" s="106"/>
      <c r="RA670" s="106"/>
      <c r="RB670" s="106"/>
      <c r="RC670" s="106"/>
      <c r="RD670" s="106"/>
      <c r="RE670" s="106"/>
      <c r="RF670" s="106"/>
      <c r="RG670" s="106"/>
      <c r="RH670" s="106"/>
      <c r="RI670" s="106"/>
      <c r="RJ670" s="106"/>
      <c r="RK670" s="106"/>
      <c r="RL670" s="106"/>
      <c r="RM670" s="106"/>
      <c r="RN670" s="106"/>
      <c r="RO670" s="106"/>
      <c r="RP670" s="106"/>
      <c r="RQ670" s="106"/>
      <c r="RR670" s="106"/>
    </row>
    <row r="671" spans="1:486" x14ac:dyDescent="0.3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14"/>
      <c r="Q671" s="114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06"/>
      <c r="EZ671" s="106"/>
      <c r="FA671" s="106"/>
      <c r="FB671" s="106"/>
      <c r="FC671" s="106"/>
      <c r="FD671" s="106"/>
      <c r="FE671" s="106"/>
      <c r="FF671" s="106"/>
      <c r="FG671" s="106"/>
      <c r="FH671" s="106"/>
      <c r="FI671" s="106"/>
      <c r="FJ671" s="106"/>
      <c r="FK671" s="106"/>
      <c r="FL671" s="106"/>
      <c r="FM671" s="106"/>
      <c r="FN671" s="106"/>
      <c r="FO671" s="106"/>
      <c r="FP671" s="106"/>
      <c r="FQ671" s="106"/>
      <c r="FR671" s="106"/>
      <c r="FS671" s="106"/>
      <c r="FT671" s="106"/>
      <c r="FU671" s="106"/>
      <c r="FV671" s="106"/>
      <c r="FW671" s="106"/>
      <c r="FX671" s="106"/>
      <c r="FY671" s="106"/>
      <c r="FZ671" s="106"/>
      <c r="GA671" s="106"/>
      <c r="GB671" s="106"/>
      <c r="GC671" s="106"/>
      <c r="GD671" s="106"/>
      <c r="GE671" s="106"/>
      <c r="GF671" s="106"/>
      <c r="GG671" s="106"/>
      <c r="GH671" s="106"/>
      <c r="GI671" s="106"/>
      <c r="GJ671" s="106"/>
      <c r="GK671" s="106"/>
      <c r="GL671" s="106"/>
      <c r="GM671" s="106"/>
      <c r="GN671" s="106"/>
      <c r="GO671" s="106"/>
      <c r="GP671" s="106"/>
      <c r="GQ671" s="106"/>
      <c r="GR671" s="106"/>
      <c r="GS671" s="106"/>
      <c r="GT671" s="106"/>
      <c r="GU671" s="106"/>
      <c r="GV671" s="106"/>
      <c r="GW671" s="106"/>
      <c r="GX671" s="106"/>
      <c r="GY671" s="106"/>
      <c r="GZ671" s="106"/>
      <c r="HA671" s="106"/>
      <c r="HB671" s="106"/>
      <c r="HC671" s="106"/>
      <c r="HD671" s="106"/>
      <c r="HE671" s="106"/>
      <c r="HF671" s="106"/>
      <c r="HG671" s="106"/>
      <c r="HH671" s="106"/>
      <c r="HI671" s="106"/>
      <c r="HJ671" s="106"/>
      <c r="HK671" s="106"/>
      <c r="HL671" s="106"/>
      <c r="HM671" s="106"/>
      <c r="HN671" s="106"/>
      <c r="HO671" s="106"/>
      <c r="HP671" s="106"/>
      <c r="HQ671" s="106"/>
      <c r="HR671" s="106"/>
      <c r="HS671" s="106"/>
      <c r="HT671" s="106"/>
      <c r="HU671" s="106"/>
      <c r="HV671" s="106"/>
      <c r="HW671" s="106"/>
      <c r="HX671" s="106"/>
      <c r="HY671" s="106"/>
      <c r="HZ671" s="106"/>
      <c r="IA671" s="106"/>
      <c r="IB671" s="106"/>
      <c r="IC671" s="106"/>
      <c r="ID671" s="106"/>
      <c r="IE671" s="106"/>
      <c r="IF671" s="106"/>
      <c r="IG671" s="106"/>
      <c r="IH671" s="106"/>
      <c r="II671" s="106"/>
      <c r="IJ671" s="106"/>
      <c r="IK671" s="106"/>
      <c r="IL671" s="106"/>
      <c r="IM671" s="106"/>
      <c r="IN671" s="106"/>
      <c r="IO671" s="106"/>
      <c r="IP671" s="106"/>
      <c r="IQ671" s="106"/>
      <c r="IR671" s="106"/>
      <c r="IS671" s="106"/>
      <c r="IT671" s="106"/>
      <c r="IU671" s="106"/>
      <c r="IV671" s="106"/>
      <c r="IW671" s="106"/>
      <c r="IX671" s="106"/>
      <c r="IY671" s="106"/>
      <c r="IZ671" s="106"/>
      <c r="JA671" s="106"/>
      <c r="JB671" s="106"/>
      <c r="JC671" s="106"/>
      <c r="JD671" s="106"/>
      <c r="JE671" s="106"/>
      <c r="JF671" s="106"/>
      <c r="JG671" s="106"/>
      <c r="JH671" s="106"/>
      <c r="JI671" s="106"/>
      <c r="JJ671" s="106"/>
      <c r="JK671" s="106"/>
      <c r="JL671" s="106"/>
      <c r="JM671" s="106"/>
      <c r="JN671" s="106"/>
      <c r="JO671" s="106"/>
      <c r="JP671" s="106"/>
      <c r="JQ671" s="106"/>
      <c r="JR671" s="106"/>
      <c r="JS671" s="106"/>
      <c r="JT671" s="106"/>
      <c r="JU671" s="106"/>
      <c r="JV671" s="106"/>
      <c r="JW671" s="106"/>
      <c r="JX671" s="106"/>
      <c r="JY671" s="106"/>
      <c r="JZ671" s="106"/>
      <c r="KA671" s="106"/>
      <c r="KB671" s="106"/>
      <c r="KC671" s="106"/>
      <c r="KD671" s="106"/>
      <c r="KE671" s="106"/>
      <c r="KF671" s="106"/>
      <c r="KG671" s="106"/>
      <c r="KH671" s="106"/>
      <c r="KI671" s="106"/>
      <c r="KJ671" s="106"/>
      <c r="KK671" s="106"/>
      <c r="KL671" s="106"/>
      <c r="KM671" s="106"/>
      <c r="KN671" s="106"/>
      <c r="KO671" s="106"/>
      <c r="KP671" s="106"/>
      <c r="KQ671" s="106"/>
      <c r="KR671" s="106"/>
      <c r="KS671" s="106"/>
      <c r="KT671" s="106"/>
      <c r="KU671" s="106"/>
      <c r="KV671" s="106"/>
      <c r="KW671" s="106"/>
      <c r="KX671" s="106"/>
      <c r="KY671" s="106"/>
      <c r="KZ671" s="106"/>
      <c r="LA671" s="106"/>
      <c r="LB671" s="106"/>
      <c r="LC671" s="106"/>
      <c r="LD671" s="106"/>
      <c r="LE671" s="106"/>
      <c r="LF671" s="106"/>
      <c r="LG671" s="106"/>
      <c r="LH671" s="106"/>
      <c r="LI671" s="106"/>
      <c r="LJ671" s="106"/>
      <c r="LK671" s="106"/>
      <c r="LL671" s="106"/>
      <c r="LM671" s="106"/>
      <c r="LN671" s="106"/>
      <c r="LO671" s="106"/>
      <c r="LP671" s="106"/>
      <c r="LQ671" s="106"/>
      <c r="LR671" s="106"/>
      <c r="LS671" s="106"/>
      <c r="LT671" s="106"/>
      <c r="LU671" s="106"/>
      <c r="LV671" s="106"/>
      <c r="LW671" s="106"/>
      <c r="LX671" s="106"/>
      <c r="LY671" s="106"/>
      <c r="LZ671" s="106"/>
      <c r="MA671" s="106"/>
      <c r="MB671" s="106"/>
      <c r="MC671" s="106"/>
      <c r="MD671" s="106"/>
      <c r="ME671" s="106"/>
      <c r="MF671" s="106"/>
      <c r="MG671" s="106"/>
      <c r="MH671" s="106"/>
      <c r="MI671" s="106"/>
      <c r="MJ671" s="106"/>
      <c r="MK671" s="106"/>
      <c r="ML671" s="106"/>
      <c r="MM671" s="106"/>
      <c r="MN671" s="106"/>
      <c r="MO671" s="106"/>
      <c r="MP671" s="106"/>
      <c r="MQ671" s="106"/>
      <c r="MR671" s="106"/>
      <c r="MS671" s="106"/>
      <c r="MT671" s="106"/>
      <c r="MU671" s="106"/>
      <c r="MV671" s="106"/>
      <c r="MW671" s="106"/>
      <c r="MX671" s="106"/>
      <c r="MY671" s="106"/>
      <c r="MZ671" s="106"/>
      <c r="NA671" s="106"/>
      <c r="NB671" s="106"/>
      <c r="NC671" s="106"/>
      <c r="ND671" s="106"/>
      <c r="NE671" s="106"/>
      <c r="NF671" s="106"/>
      <c r="NG671" s="106"/>
      <c r="NH671" s="106"/>
      <c r="NI671" s="106"/>
      <c r="NJ671" s="106"/>
      <c r="NK671" s="106"/>
      <c r="NL671" s="106"/>
      <c r="NM671" s="106"/>
      <c r="NN671" s="106"/>
      <c r="NO671" s="106"/>
      <c r="NP671" s="106"/>
      <c r="NQ671" s="106"/>
      <c r="NR671" s="106"/>
      <c r="NS671" s="106"/>
      <c r="NT671" s="106"/>
      <c r="NU671" s="106"/>
      <c r="NV671" s="106"/>
      <c r="NW671" s="106"/>
      <c r="NX671" s="106"/>
      <c r="NY671" s="106"/>
      <c r="NZ671" s="106"/>
      <c r="OA671" s="106"/>
      <c r="OB671" s="106"/>
      <c r="OC671" s="106"/>
      <c r="OD671" s="106"/>
      <c r="OE671" s="106"/>
      <c r="OF671" s="106"/>
      <c r="OG671" s="106"/>
      <c r="OH671" s="106"/>
      <c r="OI671" s="106"/>
      <c r="OJ671" s="106"/>
      <c r="OK671" s="106"/>
      <c r="OL671" s="106"/>
      <c r="OM671" s="106"/>
      <c r="ON671" s="106"/>
      <c r="OO671" s="106"/>
      <c r="OP671" s="106"/>
      <c r="OQ671" s="106"/>
      <c r="OR671" s="106"/>
      <c r="OS671" s="106"/>
      <c r="OT671" s="106"/>
      <c r="OU671" s="106"/>
      <c r="OV671" s="106"/>
      <c r="OW671" s="106"/>
      <c r="OX671" s="106"/>
      <c r="OY671" s="106"/>
      <c r="OZ671" s="106"/>
      <c r="PA671" s="106"/>
      <c r="PB671" s="106"/>
      <c r="PC671" s="106"/>
      <c r="PD671" s="106"/>
      <c r="PE671" s="106"/>
      <c r="PF671" s="106"/>
      <c r="PG671" s="106"/>
      <c r="PH671" s="106"/>
      <c r="PI671" s="106"/>
      <c r="PJ671" s="106"/>
      <c r="PK671" s="106"/>
      <c r="PL671" s="106"/>
      <c r="PM671" s="106"/>
      <c r="PN671" s="106"/>
      <c r="PO671" s="106"/>
      <c r="PP671" s="106"/>
      <c r="PQ671" s="106"/>
      <c r="PR671" s="106"/>
      <c r="PS671" s="106"/>
      <c r="PT671" s="106"/>
      <c r="PU671" s="106"/>
      <c r="PV671" s="106"/>
      <c r="PW671" s="106"/>
      <c r="PX671" s="106"/>
      <c r="PY671" s="106"/>
      <c r="PZ671" s="106"/>
      <c r="QA671" s="106"/>
      <c r="QB671" s="106"/>
      <c r="QC671" s="106"/>
      <c r="QD671" s="106"/>
      <c r="QE671" s="106"/>
      <c r="QF671" s="106"/>
      <c r="QG671" s="106"/>
      <c r="QH671" s="106"/>
      <c r="QI671" s="106"/>
      <c r="QJ671" s="106"/>
      <c r="QK671" s="106"/>
      <c r="QL671" s="106"/>
      <c r="QM671" s="106"/>
      <c r="QN671" s="106"/>
      <c r="QO671" s="106"/>
      <c r="QP671" s="106"/>
      <c r="QQ671" s="106"/>
      <c r="QR671" s="106"/>
      <c r="QS671" s="106"/>
      <c r="QT671" s="106"/>
      <c r="QU671" s="106"/>
      <c r="QV671" s="106"/>
      <c r="QW671" s="106"/>
      <c r="QX671" s="106"/>
      <c r="QY671" s="106"/>
      <c r="QZ671" s="106"/>
      <c r="RA671" s="106"/>
      <c r="RB671" s="106"/>
      <c r="RC671" s="106"/>
      <c r="RD671" s="106"/>
      <c r="RE671" s="106"/>
      <c r="RF671" s="106"/>
      <c r="RG671" s="106"/>
      <c r="RH671" s="106"/>
      <c r="RI671" s="106"/>
      <c r="RJ671" s="106"/>
      <c r="RK671" s="106"/>
      <c r="RL671" s="106"/>
      <c r="RM671" s="106"/>
      <c r="RN671" s="106"/>
      <c r="RO671" s="106"/>
      <c r="RP671" s="106"/>
      <c r="RQ671" s="106"/>
      <c r="RR671" s="106"/>
    </row>
    <row r="672" spans="1:486" x14ac:dyDescent="0.3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14"/>
      <c r="Q672" s="114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06"/>
      <c r="EZ672" s="106"/>
      <c r="FA672" s="106"/>
      <c r="FB672" s="106"/>
      <c r="FC672" s="106"/>
      <c r="FD672" s="106"/>
      <c r="FE672" s="106"/>
      <c r="FF672" s="106"/>
      <c r="FG672" s="106"/>
      <c r="FH672" s="106"/>
      <c r="FI672" s="106"/>
      <c r="FJ672" s="106"/>
      <c r="FK672" s="106"/>
      <c r="FL672" s="106"/>
      <c r="FM672" s="106"/>
      <c r="FN672" s="106"/>
      <c r="FO672" s="106"/>
      <c r="FP672" s="106"/>
      <c r="FQ672" s="106"/>
      <c r="FR672" s="106"/>
      <c r="FS672" s="106"/>
      <c r="FT672" s="106"/>
      <c r="FU672" s="106"/>
      <c r="FV672" s="106"/>
      <c r="FW672" s="106"/>
      <c r="FX672" s="106"/>
      <c r="FY672" s="106"/>
      <c r="FZ672" s="106"/>
      <c r="GA672" s="106"/>
      <c r="GB672" s="106"/>
      <c r="GC672" s="106"/>
      <c r="GD672" s="106"/>
      <c r="GE672" s="106"/>
      <c r="GF672" s="106"/>
      <c r="GG672" s="106"/>
      <c r="GH672" s="106"/>
      <c r="GI672" s="106"/>
      <c r="GJ672" s="106"/>
      <c r="GK672" s="106"/>
      <c r="GL672" s="106"/>
      <c r="GM672" s="106"/>
      <c r="GN672" s="106"/>
      <c r="GO672" s="106"/>
      <c r="GP672" s="106"/>
      <c r="GQ672" s="106"/>
      <c r="GR672" s="106"/>
      <c r="GS672" s="106"/>
      <c r="GT672" s="106"/>
      <c r="GU672" s="106"/>
      <c r="GV672" s="106"/>
      <c r="GW672" s="106"/>
      <c r="GX672" s="106"/>
      <c r="GY672" s="106"/>
      <c r="GZ672" s="106"/>
      <c r="HA672" s="106"/>
      <c r="HB672" s="106"/>
      <c r="HC672" s="106"/>
      <c r="HD672" s="106"/>
      <c r="HE672" s="106"/>
      <c r="HF672" s="106"/>
      <c r="HG672" s="106"/>
      <c r="HH672" s="106"/>
      <c r="HI672" s="106"/>
      <c r="HJ672" s="106"/>
      <c r="HK672" s="106"/>
      <c r="HL672" s="106"/>
      <c r="HM672" s="106"/>
      <c r="HN672" s="106"/>
      <c r="HO672" s="106"/>
      <c r="HP672" s="106"/>
      <c r="HQ672" s="106"/>
      <c r="HR672" s="106"/>
      <c r="HS672" s="106"/>
      <c r="HT672" s="106"/>
      <c r="HU672" s="106"/>
      <c r="HV672" s="106"/>
      <c r="HW672" s="106"/>
      <c r="HX672" s="106"/>
      <c r="HY672" s="106"/>
      <c r="HZ672" s="106"/>
      <c r="IA672" s="106"/>
      <c r="IB672" s="106"/>
      <c r="IC672" s="106"/>
      <c r="ID672" s="106"/>
      <c r="IE672" s="106"/>
      <c r="IF672" s="106"/>
      <c r="IG672" s="106"/>
      <c r="IH672" s="106"/>
      <c r="II672" s="106"/>
      <c r="IJ672" s="106"/>
      <c r="IK672" s="106"/>
      <c r="IL672" s="106"/>
      <c r="IM672" s="106"/>
      <c r="IN672" s="106"/>
      <c r="IO672" s="106"/>
      <c r="IP672" s="106"/>
      <c r="IQ672" s="106"/>
      <c r="IR672" s="106"/>
      <c r="IS672" s="106"/>
      <c r="IT672" s="106"/>
      <c r="IU672" s="106"/>
      <c r="IV672" s="106"/>
      <c r="IW672" s="106"/>
      <c r="IX672" s="106"/>
      <c r="IY672" s="106"/>
      <c r="IZ672" s="106"/>
      <c r="JA672" s="106"/>
      <c r="JB672" s="106"/>
      <c r="JC672" s="106"/>
      <c r="JD672" s="106"/>
      <c r="JE672" s="106"/>
      <c r="JF672" s="106"/>
      <c r="JG672" s="106"/>
      <c r="JH672" s="106"/>
      <c r="JI672" s="106"/>
      <c r="JJ672" s="106"/>
      <c r="JK672" s="106"/>
      <c r="JL672" s="106"/>
      <c r="JM672" s="106"/>
      <c r="JN672" s="106"/>
      <c r="JO672" s="106"/>
      <c r="JP672" s="106"/>
      <c r="JQ672" s="106"/>
      <c r="JR672" s="106"/>
      <c r="JS672" s="106"/>
      <c r="JT672" s="106"/>
      <c r="JU672" s="106"/>
      <c r="JV672" s="106"/>
      <c r="JW672" s="106"/>
      <c r="JX672" s="106"/>
      <c r="JY672" s="106"/>
      <c r="JZ672" s="106"/>
      <c r="KA672" s="106"/>
      <c r="KB672" s="106"/>
      <c r="KC672" s="106"/>
      <c r="KD672" s="106"/>
      <c r="KE672" s="106"/>
      <c r="KF672" s="106"/>
      <c r="KG672" s="106"/>
      <c r="KH672" s="106"/>
      <c r="KI672" s="106"/>
      <c r="KJ672" s="106"/>
      <c r="KK672" s="106"/>
      <c r="KL672" s="106"/>
      <c r="KM672" s="106"/>
      <c r="KN672" s="106"/>
      <c r="KO672" s="106"/>
      <c r="KP672" s="106"/>
      <c r="KQ672" s="106"/>
      <c r="KR672" s="106"/>
      <c r="KS672" s="106"/>
      <c r="KT672" s="106"/>
      <c r="KU672" s="106"/>
      <c r="KV672" s="106"/>
      <c r="KW672" s="106"/>
      <c r="KX672" s="106"/>
      <c r="KY672" s="106"/>
      <c r="KZ672" s="106"/>
      <c r="LA672" s="106"/>
      <c r="LB672" s="106"/>
      <c r="LC672" s="106"/>
      <c r="LD672" s="106"/>
      <c r="LE672" s="106"/>
      <c r="LF672" s="106"/>
      <c r="LG672" s="106"/>
      <c r="LH672" s="106"/>
      <c r="LI672" s="106"/>
      <c r="LJ672" s="106"/>
      <c r="LK672" s="106"/>
      <c r="LL672" s="106"/>
      <c r="LM672" s="106"/>
      <c r="LN672" s="106"/>
      <c r="LO672" s="106"/>
      <c r="LP672" s="106"/>
      <c r="LQ672" s="106"/>
      <c r="LR672" s="106"/>
      <c r="LS672" s="106"/>
      <c r="LT672" s="106"/>
      <c r="LU672" s="106"/>
      <c r="LV672" s="106"/>
      <c r="LW672" s="106"/>
      <c r="LX672" s="106"/>
      <c r="LY672" s="106"/>
      <c r="LZ672" s="106"/>
      <c r="MA672" s="106"/>
      <c r="MB672" s="106"/>
      <c r="MC672" s="106"/>
      <c r="MD672" s="106"/>
      <c r="ME672" s="106"/>
      <c r="MF672" s="106"/>
      <c r="MG672" s="106"/>
      <c r="MH672" s="106"/>
      <c r="MI672" s="106"/>
      <c r="MJ672" s="106"/>
      <c r="MK672" s="106"/>
      <c r="ML672" s="106"/>
      <c r="MM672" s="106"/>
      <c r="MN672" s="106"/>
      <c r="MO672" s="106"/>
      <c r="MP672" s="106"/>
      <c r="MQ672" s="106"/>
      <c r="MR672" s="106"/>
      <c r="MS672" s="106"/>
      <c r="MT672" s="106"/>
      <c r="MU672" s="106"/>
      <c r="MV672" s="106"/>
      <c r="MW672" s="106"/>
      <c r="MX672" s="106"/>
      <c r="MY672" s="106"/>
      <c r="MZ672" s="106"/>
      <c r="NA672" s="106"/>
      <c r="NB672" s="106"/>
      <c r="NC672" s="106"/>
      <c r="ND672" s="106"/>
      <c r="NE672" s="106"/>
      <c r="NF672" s="106"/>
      <c r="NG672" s="106"/>
      <c r="NH672" s="106"/>
      <c r="NI672" s="106"/>
      <c r="NJ672" s="106"/>
      <c r="NK672" s="106"/>
      <c r="NL672" s="106"/>
      <c r="NM672" s="106"/>
      <c r="NN672" s="106"/>
      <c r="NO672" s="106"/>
      <c r="NP672" s="106"/>
      <c r="NQ672" s="106"/>
      <c r="NR672" s="106"/>
      <c r="NS672" s="106"/>
      <c r="NT672" s="106"/>
      <c r="NU672" s="106"/>
      <c r="NV672" s="106"/>
      <c r="NW672" s="106"/>
      <c r="NX672" s="106"/>
      <c r="NY672" s="106"/>
      <c r="NZ672" s="106"/>
      <c r="OA672" s="106"/>
      <c r="OB672" s="106"/>
      <c r="OC672" s="106"/>
      <c r="OD672" s="106"/>
      <c r="OE672" s="106"/>
      <c r="OF672" s="106"/>
      <c r="OG672" s="106"/>
      <c r="OH672" s="106"/>
      <c r="OI672" s="106"/>
      <c r="OJ672" s="106"/>
      <c r="OK672" s="106"/>
      <c r="OL672" s="106"/>
      <c r="OM672" s="106"/>
      <c r="ON672" s="106"/>
      <c r="OO672" s="106"/>
      <c r="OP672" s="106"/>
      <c r="OQ672" s="106"/>
      <c r="OR672" s="106"/>
      <c r="OS672" s="106"/>
      <c r="OT672" s="106"/>
      <c r="OU672" s="106"/>
      <c r="OV672" s="106"/>
      <c r="OW672" s="106"/>
      <c r="OX672" s="106"/>
      <c r="OY672" s="106"/>
      <c r="OZ672" s="106"/>
      <c r="PA672" s="106"/>
      <c r="PB672" s="106"/>
      <c r="PC672" s="106"/>
      <c r="PD672" s="106"/>
      <c r="PE672" s="106"/>
      <c r="PF672" s="106"/>
      <c r="PG672" s="106"/>
      <c r="PH672" s="106"/>
      <c r="PI672" s="106"/>
      <c r="PJ672" s="106"/>
      <c r="PK672" s="106"/>
      <c r="PL672" s="106"/>
      <c r="PM672" s="106"/>
      <c r="PN672" s="106"/>
      <c r="PO672" s="106"/>
      <c r="PP672" s="106"/>
      <c r="PQ672" s="106"/>
      <c r="PR672" s="106"/>
      <c r="PS672" s="106"/>
      <c r="PT672" s="106"/>
      <c r="PU672" s="106"/>
      <c r="PV672" s="106"/>
      <c r="PW672" s="106"/>
      <c r="PX672" s="106"/>
      <c r="PY672" s="106"/>
      <c r="PZ672" s="106"/>
      <c r="QA672" s="106"/>
      <c r="QB672" s="106"/>
      <c r="QC672" s="106"/>
      <c r="QD672" s="106"/>
      <c r="QE672" s="106"/>
      <c r="QF672" s="106"/>
      <c r="QG672" s="106"/>
      <c r="QH672" s="106"/>
      <c r="QI672" s="106"/>
      <c r="QJ672" s="106"/>
      <c r="QK672" s="106"/>
      <c r="QL672" s="106"/>
      <c r="QM672" s="106"/>
      <c r="QN672" s="106"/>
      <c r="QO672" s="106"/>
      <c r="QP672" s="106"/>
      <c r="QQ672" s="106"/>
      <c r="QR672" s="106"/>
      <c r="QS672" s="106"/>
      <c r="QT672" s="106"/>
      <c r="QU672" s="106"/>
      <c r="QV672" s="106"/>
      <c r="QW672" s="106"/>
      <c r="QX672" s="106"/>
      <c r="QY672" s="106"/>
      <c r="QZ672" s="106"/>
      <c r="RA672" s="106"/>
      <c r="RB672" s="106"/>
      <c r="RC672" s="106"/>
      <c r="RD672" s="106"/>
      <c r="RE672" s="106"/>
      <c r="RF672" s="106"/>
      <c r="RG672" s="106"/>
      <c r="RH672" s="106"/>
      <c r="RI672" s="106"/>
      <c r="RJ672" s="106"/>
      <c r="RK672" s="106"/>
      <c r="RL672" s="106"/>
      <c r="RM672" s="106"/>
      <c r="RN672" s="106"/>
      <c r="RO672" s="106"/>
      <c r="RP672" s="106"/>
      <c r="RQ672" s="106"/>
      <c r="RR672" s="106"/>
    </row>
    <row r="673" spans="1:486" x14ac:dyDescent="0.3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14"/>
      <c r="Q673" s="114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06"/>
      <c r="EZ673" s="106"/>
      <c r="FA673" s="106"/>
      <c r="FB673" s="106"/>
      <c r="FC673" s="106"/>
      <c r="FD673" s="106"/>
      <c r="FE673" s="106"/>
      <c r="FF673" s="106"/>
      <c r="FG673" s="106"/>
      <c r="FH673" s="106"/>
      <c r="FI673" s="106"/>
      <c r="FJ673" s="106"/>
      <c r="FK673" s="106"/>
      <c r="FL673" s="106"/>
      <c r="FM673" s="106"/>
      <c r="FN673" s="106"/>
      <c r="FO673" s="106"/>
      <c r="FP673" s="106"/>
      <c r="FQ673" s="106"/>
      <c r="FR673" s="106"/>
      <c r="FS673" s="106"/>
      <c r="FT673" s="106"/>
      <c r="FU673" s="106"/>
      <c r="FV673" s="106"/>
      <c r="FW673" s="106"/>
      <c r="FX673" s="106"/>
      <c r="FY673" s="106"/>
      <c r="FZ673" s="106"/>
      <c r="GA673" s="106"/>
      <c r="GB673" s="106"/>
      <c r="GC673" s="106"/>
      <c r="GD673" s="106"/>
      <c r="GE673" s="106"/>
      <c r="GF673" s="106"/>
      <c r="GG673" s="106"/>
      <c r="GH673" s="106"/>
      <c r="GI673" s="106"/>
      <c r="GJ673" s="106"/>
      <c r="GK673" s="106"/>
      <c r="GL673" s="106"/>
      <c r="GM673" s="106"/>
      <c r="GN673" s="106"/>
      <c r="GO673" s="106"/>
      <c r="GP673" s="106"/>
      <c r="GQ673" s="106"/>
      <c r="GR673" s="106"/>
      <c r="GS673" s="106"/>
      <c r="GT673" s="106"/>
      <c r="GU673" s="106"/>
      <c r="GV673" s="106"/>
      <c r="GW673" s="106"/>
      <c r="GX673" s="106"/>
      <c r="GY673" s="106"/>
      <c r="GZ673" s="106"/>
      <c r="HA673" s="106"/>
      <c r="HB673" s="106"/>
      <c r="HC673" s="106"/>
      <c r="HD673" s="106"/>
      <c r="HE673" s="106"/>
      <c r="HF673" s="106"/>
      <c r="HG673" s="106"/>
      <c r="HH673" s="106"/>
      <c r="HI673" s="106"/>
      <c r="HJ673" s="106"/>
      <c r="HK673" s="106"/>
      <c r="HL673" s="106"/>
      <c r="HM673" s="106"/>
      <c r="HN673" s="106"/>
      <c r="HO673" s="106"/>
      <c r="HP673" s="106"/>
      <c r="HQ673" s="106"/>
      <c r="HR673" s="106"/>
      <c r="HS673" s="106"/>
      <c r="HT673" s="106"/>
      <c r="HU673" s="106"/>
      <c r="HV673" s="106"/>
      <c r="HW673" s="106"/>
      <c r="HX673" s="106"/>
      <c r="HY673" s="106"/>
      <c r="HZ673" s="106"/>
      <c r="IA673" s="106"/>
      <c r="IB673" s="106"/>
      <c r="IC673" s="106"/>
      <c r="ID673" s="106"/>
      <c r="IE673" s="106"/>
      <c r="IF673" s="106"/>
      <c r="IG673" s="106"/>
      <c r="IH673" s="106"/>
      <c r="II673" s="106"/>
      <c r="IJ673" s="106"/>
      <c r="IK673" s="106"/>
      <c r="IL673" s="106"/>
      <c r="IM673" s="106"/>
      <c r="IN673" s="106"/>
      <c r="IO673" s="106"/>
      <c r="IP673" s="106"/>
      <c r="IQ673" s="106"/>
      <c r="IR673" s="106"/>
      <c r="IS673" s="106"/>
      <c r="IT673" s="106"/>
      <c r="IU673" s="106"/>
      <c r="IV673" s="106"/>
      <c r="IW673" s="106"/>
      <c r="IX673" s="106"/>
      <c r="IY673" s="106"/>
      <c r="IZ673" s="106"/>
      <c r="JA673" s="106"/>
      <c r="JB673" s="106"/>
      <c r="JC673" s="106"/>
      <c r="JD673" s="106"/>
      <c r="JE673" s="106"/>
      <c r="JF673" s="106"/>
      <c r="JG673" s="106"/>
      <c r="JH673" s="106"/>
      <c r="JI673" s="106"/>
      <c r="JJ673" s="106"/>
      <c r="JK673" s="106"/>
      <c r="JL673" s="106"/>
      <c r="JM673" s="106"/>
      <c r="JN673" s="106"/>
      <c r="JO673" s="106"/>
      <c r="JP673" s="106"/>
      <c r="JQ673" s="106"/>
      <c r="JR673" s="106"/>
      <c r="JS673" s="106"/>
      <c r="JT673" s="106"/>
      <c r="JU673" s="106"/>
      <c r="JV673" s="106"/>
      <c r="JW673" s="106"/>
      <c r="JX673" s="106"/>
      <c r="JY673" s="106"/>
      <c r="JZ673" s="106"/>
      <c r="KA673" s="106"/>
      <c r="KB673" s="106"/>
      <c r="KC673" s="106"/>
      <c r="KD673" s="106"/>
      <c r="KE673" s="106"/>
      <c r="KF673" s="106"/>
      <c r="KG673" s="106"/>
      <c r="KH673" s="106"/>
      <c r="KI673" s="106"/>
      <c r="KJ673" s="106"/>
      <c r="KK673" s="106"/>
      <c r="KL673" s="106"/>
      <c r="KM673" s="106"/>
      <c r="KN673" s="106"/>
      <c r="KO673" s="106"/>
      <c r="KP673" s="106"/>
      <c r="KQ673" s="106"/>
      <c r="KR673" s="106"/>
      <c r="KS673" s="106"/>
      <c r="KT673" s="106"/>
      <c r="KU673" s="106"/>
      <c r="KV673" s="106"/>
      <c r="KW673" s="106"/>
      <c r="KX673" s="106"/>
      <c r="KY673" s="106"/>
      <c r="KZ673" s="106"/>
      <c r="LA673" s="106"/>
      <c r="LB673" s="106"/>
      <c r="LC673" s="106"/>
      <c r="LD673" s="106"/>
      <c r="LE673" s="106"/>
      <c r="LF673" s="106"/>
      <c r="LG673" s="106"/>
      <c r="LH673" s="106"/>
      <c r="LI673" s="106"/>
      <c r="LJ673" s="106"/>
      <c r="LK673" s="106"/>
      <c r="LL673" s="106"/>
      <c r="LM673" s="106"/>
      <c r="LN673" s="106"/>
      <c r="LO673" s="106"/>
      <c r="LP673" s="106"/>
      <c r="LQ673" s="106"/>
      <c r="LR673" s="106"/>
      <c r="LS673" s="106"/>
      <c r="LT673" s="106"/>
      <c r="LU673" s="106"/>
      <c r="LV673" s="106"/>
      <c r="LW673" s="106"/>
      <c r="LX673" s="106"/>
      <c r="LY673" s="106"/>
      <c r="LZ673" s="106"/>
      <c r="MA673" s="106"/>
      <c r="MB673" s="106"/>
      <c r="MC673" s="106"/>
      <c r="MD673" s="106"/>
      <c r="ME673" s="106"/>
      <c r="MF673" s="106"/>
      <c r="MG673" s="106"/>
      <c r="MH673" s="106"/>
      <c r="MI673" s="106"/>
      <c r="MJ673" s="106"/>
      <c r="MK673" s="106"/>
      <c r="ML673" s="106"/>
      <c r="MM673" s="106"/>
      <c r="MN673" s="106"/>
      <c r="MO673" s="106"/>
      <c r="MP673" s="106"/>
      <c r="MQ673" s="106"/>
      <c r="MR673" s="106"/>
      <c r="MS673" s="106"/>
      <c r="MT673" s="106"/>
      <c r="MU673" s="106"/>
      <c r="MV673" s="106"/>
      <c r="MW673" s="106"/>
      <c r="MX673" s="106"/>
      <c r="MY673" s="106"/>
      <c r="MZ673" s="106"/>
      <c r="NA673" s="106"/>
      <c r="NB673" s="106"/>
      <c r="NC673" s="106"/>
      <c r="ND673" s="106"/>
      <c r="NE673" s="106"/>
      <c r="NF673" s="106"/>
      <c r="NG673" s="106"/>
      <c r="NH673" s="106"/>
      <c r="NI673" s="106"/>
      <c r="NJ673" s="106"/>
      <c r="NK673" s="106"/>
      <c r="NL673" s="106"/>
      <c r="NM673" s="106"/>
      <c r="NN673" s="106"/>
      <c r="NO673" s="106"/>
      <c r="NP673" s="106"/>
      <c r="NQ673" s="106"/>
      <c r="NR673" s="106"/>
      <c r="NS673" s="106"/>
      <c r="NT673" s="106"/>
      <c r="NU673" s="106"/>
      <c r="NV673" s="106"/>
      <c r="NW673" s="106"/>
      <c r="NX673" s="106"/>
      <c r="NY673" s="106"/>
      <c r="NZ673" s="106"/>
      <c r="OA673" s="106"/>
      <c r="OB673" s="106"/>
      <c r="OC673" s="106"/>
      <c r="OD673" s="106"/>
      <c r="OE673" s="106"/>
      <c r="OF673" s="106"/>
      <c r="OG673" s="106"/>
      <c r="OH673" s="106"/>
      <c r="OI673" s="106"/>
      <c r="OJ673" s="106"/>
      <c r="OK673" s="106"/>
      <c r="OL673" s="106"/>
      <c r="OM673" s="106"/>
      <c r="ON673" s="106"/>
      <c r="OO673" s="106"/>
      <c r="OP673" s="106"/>
      <c r="OQ673" s="106"/>
      <c r="OR673" s="106"/>
      <c r="OS673" s="106"/>
      <c r="OT673" s="106"/>
      <c r="OU673" s="106"/>
      <c r="OV673" s="106"/>
      <c r="OW673" s="106"/>
      <c r="OX673" s="106"/>
      <c r="OY673" s="106"/>
      <c r="OZ673" s="106"/>
      <c r="PA673" s="106"/>
      <c r="PB673" s="106"/>
      <c r="PC673" s="106"/>
      <c r="PD673" s="106"/>
      <c r="PE673" s="106"/>
      <c r="PF673" s="106"/>
      <c r="PG673" s="106"/>
      <c r="PH673" s="106"/>
      <c r="PI673" s="106"/>
      <c r="PJ673" s="106"/>
      <c r="PK673" s="106"/>
      <c r="PL673" s="106"/>
      <c r="PM673" s="106"/>
      <c r="PN673" s="106"/>
      <c r="PO673" s="106"/>
      <c r="PP673" s="106"/>
      <c r="PQ673" s="106"/>
      <c r="PR673" s="106"/>
      <c r="PS673" s="106"/>
      <c r="PT673" s="106"/>
      <c r="PU673" s="106"/>
      <c r="PV673" s="106"/>
      <c r="PW673" s="106"/>
      <c r="PX673" s="106"/>
      <c r="PY673" s="106"/>
      <c r="PZ673" s="106"/>
      <c r="QA673" s="106"/>
      <c r="QB673" s="106"/>
      <c r="QC673" s="106"/>
      <c r="QD673" s="106"/>
      <c r="QE673" s="106"/>
      <c r="QF673" s="106"/>
      <c r="QG673" s="106"/>
      <c r="QH673" s="106"/>
      <c r="QI673" s="106"/>
      <c r="QJ673" s="106"/>
      <c r="QK673" s="106"/>
      <c r="QL673" s="106"/>
      <c r="QM673" s="106"/>
      <c r="QN673" s="106"/>
      <c r="QO673" s="106"/>
      <c r="QP673" s="106"/>
      <c r="QQ673" s="106"/>
      <c r="QR673" s="106"/>
      <c r="QS673" s="106"/>
      <c r="QT673" s="106"/>
      <c r="QU673" s="106"/>
      <c r="QV673" s="106"/>
      <c r="QW673" s="106"/>
      <c r="QX673" s="106"/>
      <c r="QY673" s="106"/>
      <c r="QZ673" s="106"/>
      <c r="RA673" s="106"/>
      <c r="RB673" s="106"/>
      <c r="RC673" s="106"/>
      <c r="RD673" s="106"/>
      <c r="RE673" s="106"/>
      <c r="RF673" s="106"/>
      <c r="RG673" s="106"/>
      <c r="RH673" s="106"/>
      <c r="RI673" s="106"/>
      <c r="RJ673" s="106"/>
      <c r="RK673" s="106"/>
      <c r="RL673" s="106"/>
      <c r="RM673" s="106"/>
      <c r="RN673" s="106"/>
      <c r="RO673" s="106"/>
      <c r="RP673" s="106"/>
      <c r="RQ673" s="106"/>
      <c r="RR673" s="106"/>
    </row>
    <row r="674" spans="1:486" x14ac:dyDescent="0.3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14"/>
      <c r="Q674" s="114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06"/>
      <c r="EZ674" s="106"/>
      <c r="FA674" s="106"/>
      <c r="FB674" s="106"/>
      <c r="FC674" s="106"/>
      <c r="FD674" s="106"/>
      <c r="FE674" s="106"/>
      <c r="FF674" s="106"/>
      <c r="FG674" s="106"/>
      <c r="FH674" s="106"/>
      <c r="FI674" s="106"/>
      <c r="FJ674" s="106"/>
      <c r="FK674" s="106"/>
      <c r="FL674" s="106"/>
      <c r="FM674" s="106"/>
      <c r="FN674" s="106"/>
      <c r="FO674" s="106"/>
      <c r="FP674" s="106"/>
      <c r="FQ674" s="106"/>
      <c r="FR674" s="106"/>
      <c r="FS674" s="106"/>
      <c r="FT674" s="106"/>
      <c r="FU674" s="106"/>
      <c r="FV674" s="106"/>
      <c r="FW674" s="106"/>
      <c r="FX674" s="106"/>
      <c r="FY674" s="106"/>
      <c r="FZ674" s="106"/>
      <c r="GA674" s="106"/>
      <c r="GB674" s="106"/>
      <c r="GC674" s="106"/>
      <c r="GD674" s="106"/>
      <c r="GE674" s="106"/>
      <c r="GF674" s="106"/>
      <c r="GG674" s="106"/>
      <c r="GH674" s="106"/>
      <c r="GI674" s="106"/>
      <c r="GJ674" s="106"/>
      <c r="GK674" s="106"/>
      <c r="GL674" s="106"/>
      <c r="GM674" s="106"/>
      <c r="GN674" s="106"/>
      <c r="GO674" s="106"/>
      <c r="GP674" s="106"/>
      <c r="GQ674" s="106"/>
      <c r="GR674" s="106"/>
      <c r="GS674" s="106"/>
      <c r="GT674" s="106"/>
      <c r="GU674" s="106"/>
      <c r="GV674" s="106"/>
      <c r="GW674" s="106"/>
      <c r="GX674" s="106"/>
      <c r="GY674" s="106"/>
      <c r="GZ674" s="106"/>
      <c r="HA674" s="106"/>
      <c r="HB674" s="106"/>
      <c r="HC674" s="106"/>
      <c r="HD674" s="106"/>
      <c r="HE674" s="106"/>
      <c r="HF674" s="106"/>
      <c r="HG674" s="106"/>
      <c r="HH674" s="106"/>
      <c r="HI674" s="106"/>
      <c r="HJ674" s="106"/>
      <c r="HK674" s="106"/>
      <c r="HL674" s="106"/>
      <c r="HM674" s="106"/>
      <c r="HN674" s="106"/>
      <c r="HO674" s="106"/>
      <c r="HP674" s="106"/>
      <c r="HQ674" s="106"/>
      <c r="HR674" s="106"/>
      <c r="HS674" s="106"/>
      <c r="HT674" s="106"/>
      <c r="HU674" s="106"/>
      <c r="HV674" s="106"/>
      <c r="HW674" s="106"/>
      <c r="HX674" s="106"/>
      <c r="HY674" s="106"/>
      <c r="HZ674" s="106"/>
      <c r="IA674" s="106"/>
      <c r="IB674" s="106"/>
      <c r="IC674" s="106"/>
      <c r="ID674" s="106"/>
      <c r="IE674" s="106"/>
      <c r="IF674" s="106"/>
      <c r="IG674" s="106"/>
      <c r="IH674" s="106"/>
      <c r="II674" s="106"/>
      <c r="IJ674" s="106"/>
      <c r="IK674" s="106"/>
      <c r="IL674" s="106"/>
      <c r="IM674" s="106"/>
      <c r="IN674" s="106"/>
      <c r="IO674" s="106"/>
      <c r="IP674" s="106"/>
      <c r="IQ674" s="106"/>
      <c r="IR674" s="106"/>
      <c r="IS674" s="106"/>
      <c r="IT674" s="106"/>
      <c r="IU674" s="106"/>
      <c r="IV674" s="106"/>
      <c r="IW674" s="106"/>
      <c r="IX674" s="106"/>
      <c r="IY674" s="106"/>
      <c r="IZ674" s="106"/>
      <c r="JA674" s="106"/>
      <c r="JB674" s="106"/>
      <c r="JC674" s="106"/>
      <c r="JD674" s="106"/>
      <c r="JE674" s="106"/>
      <c r="JF674" s="106"/>
      <c r="JG674" s="106"/>
      <c r="JH674" s="106"/>
      <c r="JI674" s="106"/>
      <c r="JJ674" s="106"/>
      <c r="JK674" s="106"/>
      <c r="JL674" s="106"/>
      <c r="JM674" s="106"/>
      <c r="JN674" s="106"/>
      <c r="JO674" s="106"/>
      <c r="JP674" s="106"/>
      <c r="JQ674" s="106"/>
      <c r="JR674" s="106"/>
      <c r="JS674" s="106"/>
      <c r="JT674" s="106"/>
      <c r="JU674" s="106"/>
      <c r="JV674" s="106"/>
      <c r="JW674" s="106"/>
      <c r="JX674" s="106"/>
      <c r="JY674" s="106"/>
      <c r="JZ674" s="106"/>
      <c r="KA674" s="106"/>
      <c r="KB674" s="106"/>
      <c r="KC674" s="106"/>
      <c r="KD674" s="106"/>
      <c r="KE674" s="106"/>
      <c r="KF674" s="106"/>
      <c r="KG674" s="106"/>
      <c r="KH674" s="106"/>
      <c r="KI674" s="106"/>
      <c r="KJ674" s="106"/>
      <c r="KK674" s="106"/>
      <c r="KL674" s="106"/>
      <c r="KM674" s="106"/>
      <c r="KN674" s="106"/>
      <c r="KO674" s="106"/>
      <c r="KP674" s="106"/>
      <c r="KQ674" s="106"/>
      <c r="KR674" s="106"/>
      <c r="KS674" s="106"/>
      <c r="KT674" s="106"/>
      <c r="KU674" s="106"/>
      <c r="KV674" s="106"/>
      <c r="KW674" s="106"/>
      <c r="KX674" s="106"/>
      <c r="KY674" s="106"/>
      <c r="KZ674" s="106"/>
      <c r="LA674" s="106"/>
      <c r="LB674" s="106"/>
      <c r="LC674" s="106"/>
      <c r="LD674" s="106"/>
      <c r="LE674" s="106"/>
      <c r="LF674" s="106"/>
      <c r="LG674" s="106"/>
      <c r="LH674" s="106"/>
      <c r="LI674" s="106"/>
      <c r="LJ674" s="106"/>
      <c r="LK674" s="106"/>
      <c r="LL674" s="106"/>
      <c r="LM674" s="106"/>
      <c r="LN674" s="106"/>
      <c r="LO674" s="106"/>
      <c r="LP674" s="106"/>
      <c r="LQ674" s="106"/>
      <c r="LR674" s="106"/>
      <c r="LS674" s="106"/>
      <c r="LT674" s="106"/>
      <c r="LU674" s="106"/>
      <c r="LV674" s="106"/>
      <c r="LW674" s="106"/>
      <c r="LX674" s="106"/>
      <c r="LY674" s="106"/>
      <c r="LZ674" s="106"/>
      <c r="MA674" s="106"/>
      <c r="MB674" s="106"/>
      <c r="MC674" s="106"/>
      <c r="MD674" s="106"/>
      <c r="ME674" s="106"/>
      <c r="MF674" s="106"/>
      <c r="MG674" s="106"/>
      <c r="MH674" s="106"/>
      <c r="MI674" s="106"/>
      <c r="MJ674" s="106"/>
      <c r="MK674" s="106"/>
      <c r="ML674" s="106"/>
      <c r="MM674" s="106"/>
      <c r="MN674" s="106"/>
      <c r="MO674" s="106"/>
      <c r="MP674" s="106"/>
      <c r="MQ674" s="106"/>
      <c r="MR674" s="106"/>
      <c r="MS674" s="106"/>
      <c r="MT674" s="106"/>
      <c r="MU674" s="106"/>
      <c r="MV674" s="106"/>
      <c r="MW674" s="106"/>
      <c r="MX674" s="106"/>
      <c r="MY674" s="106"/>
      <c r="MZ674" s="106"/>
      <c r="NA674" s="106"/>
      <c r="NB674" s="106"/>
      <c r="NC674" s="106"/>
      <c r="ND674" s="106"/>
      <c r="NE674" s="106"/>
      <c r="NF674" s="106"/>
      <c r="NG674" s="106"/>
      <c r="NH674" s="106"/>
      <c r="NI674" s="106"/>
      <c r="NJ674" s="106"/>
      <c r="NK674" s="106"/>
      <c r="NL674" s="106"/>
      <c r="NM674" s="106"/>
      <c r="NN674" s="106"/>
      <c r="NO674" s="106"/>
      <c r="NP674" s="106"/>
      <c r="NQ674" s="106"/>
      <c r="NR674" s="106"/>
      <c r="NS674" s="106"/>
      <c r="NT674" s="106"/>
      <c r="NU674" s="106"/>
      <c r="NV674" s="106"/>
      <c r="NW674" s="106"/>
      <c r="NX674" s="106"/>
      <c r="NY674" s="106"/>
      <c r="NZ674" s="106"/>
      <c r="OA674" s="106"/>
      <c r="OB674" s="106"/>
      <c r="OC674" s="106"/>
      <c r="OD674" s="106"/>
      <c r="OE674" s="106"/>
      <c r="OF674" s="106"/>
      <c r="OG674" s="106"/>
      <c r="OH674" s="106"/>
      <c r="OI674" s="106"/>
      <c r="OJ674" s="106"/>
      <c r="OK674" s="106"/>
      <c r="OL674" s="106"/>
      <c r="OM674" s="106"/>
      <c r="ON674" s="106"/>
      <c r="OO674" s="106"/>
      <c r="OP674" s="106"/>
      <c r="OQ674" s="106"/>
      <c r="OR674" s="106"/>
      <c r="OS674" s="106"/>
      <c r="OT674" s="106"/>
      <c r="OU674" s="106"/>
      <c r="OV674" s="106"/>
      <c r="OW674" s="106"/>
      <c r="OX674" s="106"/>
      <c r="OY674" s="106"/>
      <c r="OZ674" s="106"/>
      <c r="PA674" s="106"/>
      <c r="PB674" s="106"/>
      <c r="PC674" s="106"/>
      <c r="PD674" s="106"/>
      <c r="PE674" s="106"/>
      <c r="PF674" s="106"/>
      <c r="PG674" s="106"/>
      <c r="PH674" s="106"/>
      <c r="PI674" s="106"/>
      <c r="PJ674" s="106"/>
      <c r="PK674" s="106"/>
      <c r="PL674" s="106"/>
      <c r="PM674" s="106"/>
      <c r="PN674" s="106"/>
      <c r="PO674" s="106"/>
      <c r="PP674" s="106"/>
      <c r="PQ674" s="106"/>
      <c r="PR674" s="106"/>
      <c r="PS674" s="106"/>
      <c r="PT674" s="106"/>
      <c r="PU674" s="106"/>
      <c r="PV674" s="106"/>
      <c r="PW674" s="106"/>
      <c r="PX674" s="106"/>
      <c r="PY674" s="106"/>
      <c r="PZ674" s="106"/>
      <c r="QA674" s="106"/>
      <c r="QB674" s="106"/>
      <c r="QC674" s="106"/>
      <c r="QD674" s="106"/>
      <c r="QE674" s="106"/>
      <c r="QF674" s="106"/>
      <c r="QG674" s="106"/>
      <c r="QH674" s="106"/>
      <c r="QI674" s="106"/>
      <c r="QJ674" s="106"/>
      <c r="QK674" s="106"/>
      <c r="QL674" s="106"/>
      <c r="QM674" s="106"/>
      <c r="QN674" s="106"/>
      <c r="QO674" s="106"/>
      <c r="QP674" s="106"/>
      <c r="QQ674" s="106"/>
      <c r="QR674" s="106"/>
      <c r="QS674" s="106"/>
      <c r="QT674" s="106"/>
      <c r="QU674" s="106"/>
      <c r="QV674" s="106"/>
      <c r="QW674" s="106"/>
      <c r="QX674" s="106"/>
      <c r="QY674" s="106"/>
      <c r="QZ674" s="106"/>
      <c r="RA674" s="106"/>
      <c r="RB674" s="106"/>
      <c r="RC674" s="106"/>
      <c r="RD674" s="106"/>
      <c r="RE674" s="106"/>
      <c r="RF674" s="106"/>
      <c r="RG674" s="106"/>
      <c r="RH674" s="106"/>
      <c r="RI674" s="106"/>
      <c r="RJ674" s="106"/>
      <c r="RK674" s="106"/>
      <c r="RL674" s="106"/>
      <c r="RM674" s="106"/>
      <c r="RN674" s="106"/>
      <c r="RO674" s="106"/>
      <c r="RP674" s="106"/>
      <c r="RQ674" s="106"/>
      <c r="RR674" s="106"/>
    </row>
    <row r="675" spans="1:486" x14ac:dyDescent="0.3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14"/>
      <c r="Q675" s="114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06"/>
      <c r="EZ675" s="106"/>
      <c r="FA675" s="106"/>
      <c r="FB675" s="106"/>
      <c r="FC675" s="106"/>
      <c r="FD675" s="106"/>
      <c r="FE675" s="106"/>
      <c r="FF675" s="106"/>
      <c r="FG675" s="106"/>
      <c r="FH675" s="106"/>
      <c r="FI675" s="106"/>
      <c r="FJ675" s="106"/>
      <c r="FK675" s="106"/>
      <c r="FL675" s="106"/>
      <c r="FM675" s="106"/>
      <c r="FN675" s="106"/>
      <c r="FO675" s="106"/>
      <c r="FP675" s="106"/>
      <c r="FQ675" s="106"/>
      <c r="FR675" s="106"/>
      <c r="FS675" s="106"/>
      <c r="FT675" s="106"/>
      <c r="FU675" s="106"/>
      <c r="FV675" s="106"/>
      <c r="FW675" s="106"/>
      <c r="FX675" s="106"/>
      <c r="FY675" s="106"/>
      <c r="FZ675" s="106"/>
      <c r="GA675" s="106"/>
      <c r="GB675" s="106"/>
      <c r="GC675" s="106"/>
      <c r="GD675" s="106"/>
      <c r="GE675" s="106"/>
      <c r="GF675" s="106"/>
      <c r="GG675" s="106"/>
      <c r="GH675" s="106"/>
      <c r="GI675" s="106"/>
      <c r="GJ675" s="106"/>
      <c r="GK675" s="106"/>
      <c r="GL675" s="106"/>
      <c r="GM675" s="106"/>
      <c r="GN675" s="106"/>
      <c r="GO675" s="106"/>
      <c r="GP675" s="106"/>
      <c r="GQ675" s="106"/>
      <c r="GR675" s="106"/>
      <c r="GS675" s="106"/>
      <c r="GT675" s="106"/>
      <c r="GU675" s="106"/>
      <c r="GV675" s="106"/>
      <c r="GW675" s="106"/>
      <c r="GX675" s="106"/>
      <c r="GY675" s="106"/>
      <c r="GZ675" s="106"/>
      <c r="HA675" s="106"/>
      <c r="HB675" s="106"/>
      <c r="HC675" s="106"/>
      <c r="HD675" s="106"/>
      <c r="HE675" s="106"/>
      <c r="HF675" s="106"/>
      <c r="HG675" s="106"/>
      <c r="HH675" s="106"/>
      <c r="HI675" s="106"/>
      <c r="HJ675" s="106"/>
      <c r="HK675" s="106"/>
      <c r="HL675" s="106"/>
      <c r="HM675" s="106"/>
      <c r="HN675" s="106"/>
      <c r="HO675" s="106"/>
      <c r="HP675" s="106"/>
      <c r="HQ675" s="106"/>
      <c r="HR675" s="106"/>
      <c r="HS675" s="106"/>
      <c r="HT675" s="106"/>
      <c r="HU675" s="106"/>
      <c r="HV675" s="106"/>
      <c r="HW675" s="106"/>
      <c r="HX675" s="106"/>
      <c r="HY675" s="106"/>
      <c r="HZ675" s="106"/>
      <c r="IA675" s="106"/>
      <c r="IB675" s="106"/>
      <c r="IC675" s="106"/>
      <c r="ID675" s="106"/>
      <c r="IE675" s="106"/>
      <c r="IF675" s="106"/>
      <c r="IG675" s="106"/>
      <c r="IH675" s="106"/>
      <c r="II675" s="106"/>
      <c r="IJ675" s="106"/>
      <c r="IK675" s="106"/>
      <c r="IL675" s="106"/>
      <c r="IM675" s="106"/>
      <c r="IN675" s="106"/>
      <c r="IO675" s="106"/>
      <c r="IP675" s="106"/>
      <c r="IQ675" s="106"/>
      <c r="IR675" s="106"/>
      <c r="IS675" s="106"/>
      <c r="IT675" s="106"/>
      <c r="IU675" s="106"/>
      <c r="IV675" s="106"/>
      <c r="IW675" s="106"/>
      <c r="IX675" s="106"/>
      <c r="IY675" s="106"/>
      <c r="IZ675" s="106"/>
      <c r="JA675" s="106"/>
      <c r="JB675" s="106"/>
      <c r="JC675" s="106"/>
      <c r="JD675" s="106"/>
      <c r="JE675" s="106"/>
      <c r="JF675" s="106"/>
      <c r="JG675" s="106"/>
      <c r="JH675" s="106"/>
      <c r="JI675" s="106"/>
      <c r="JJ675" s="106"/>
      <c r="JK675" s="106"/>
      <c r="JL675" s="106"/>
      <c r="JM675" s="106"/>
      <c r="JN675" s="106"/>
      <c r="JO675" s="106"/>
      <c r="JP675" s="106"/>
      <c r="JQ675" s="106"/>
      <c r="JR675" s="106"/>
      <c r="JS675" s="106"/>
      <c r="JT675" s="106"/>
      <c r="JU675" s="106"/>
      <c r="JV675" s="106"/>
      <c r="JW675" s="106"/>
      <c r="JX675" s="106"/>
      <c r="JY675" s="106"/>
      <c r="JZ675" s="106"/>
      <c r="KA675" s="106"/>
      <c r="KB675" s="106"/>
      <c r="KC675" s="106"/>
      <c r="KD675" s="106"/>
      <c r="KE675" s="106"/>
      <c r="KF675" s="106"/>
      <c r="KG675" s="106"/>
      <c r="KH675" s="106"/>
      <c r="KI675" s="106"/>
      <c r="KJ675" s="106"/>
      <c r="KK675" s="106"/>
      <c r="KL675" s="106"/>
      <c r="KM675" s="106"/>
      <c r="KN675" s="106"/>
      <c r="KO675" s="106"/>
      <c r="KP675" s="106"/>
      <c r="KQ675" s="106"/>
      <c r="KR675" s="106"/>
      <c r="KS675" s="106"/>
      <c r="KT675" s="106"/>
      <c r="KU675" s="106"/>
      <c r="KV675" s="106"/>
      <c r="KW675" s="106"/>
      <c r="KX675" s="106"/>
      <c r="KY675" s="106"/>
      <c r="KZ675" s="106"/>
      <c r="LA675" s="106"/>
      <c r="LB675" s="106"/>
      <c r="LC675" s="106"/>
      <c r="LD675" s="106"/>
      <c r="LE675" s="106"/>
      <c r="LF675" s="106"/>
      <c r="LG675" s="106"/>
      <c r="LH675" s="106"/>
      <c r="LI675" s="106"/>
      <c r="LJ675" s="106"/>
      <c r="LK675" s="106"/>
      <c r="LL675" s="106"/>
      <c r="LM675" s="106"/>
      <c r="LN675" s="106"/>
      <c r="LO675" s="106"/>
      <c r="LP675" s="106"/>
      <c r="LQ675" s="106"/>
      <c r="LR675" s="106"/>
      <c r="LS675" s="106"/>
      <c r="LT675" s="106"/>
      <c r="LU675" s="106"/>
      <c r="LV675" s="106"/>
      <c r="LW675" s="106"/>
      <c r="LX675" s="106"/>
      <c r="LY675" s="106"/>
      <c r="LZ675" s="106"/>
      <c r="MA675" s="106"/>
      <c r="MB675" s="106"/>
      <c r="MC675" s="106"/>
      <c r="MD675" s="106"/>
      <c r="ME675" s="106"/>
      <c r="MF675" s="106"/>
      <c r="MG675" s="106"/>
      <c r="MH675" s="106"/>
      <c r="MI675" s="106"/>
      <c r="MJ675" s="106"/>
      <c r="MK675" s="106"/>
      <c r="ML675" s="106"/>
      <c r="MM675" s="106"/>
      <c r="MN675" s="106"/>
      <c r="MO675" s="106"/>
      <c r="MP675" s="106"/>
      <c r="MQ675" s="106"/>
      <c r="MR675" s="106"/>
      <c r="MS675" s="106"/>
      <c r="MT675" s="106"/>
      <c r="MU675" s="106"/>
      <c r="MV675" s="106"/>
      <c r="MW675" s="106"/>
      <c r="MX675" s="106"/>
      <c r="MY675" s="106"/>
      <c r="MZ675" s="106"/>
      <c r="NA675" s="106"/>
      <c r="NB675" s="106"/>
      <c r="NC675" s="106"/>
      <c r="ND675" s="106"/>
      <c r="NE675" s="106"/>
      <c r="NF675" s="106"/>
      <c r="NG675" s="106"/>
      <c r="NH675" s="106"/>
      <c r="NI675" s="106"/>
      <c r="NJ675" s="106"/>
      <c r="NK675" s="106"/>
      <c r="NL675" s="106"/>
      <c r="NM675" s="106"/>
      <c r="NN675" s="106"/>
      <c r="NO675" s="106"/>
      <c r="NP675" s="106"/>
      <c r="NQ675" s="106"/>
      <c r="NR675" s="106"/>
      <c r="NS675" s="106"/>
      <c r="NT675" s="106"/>
      <c r="NU675" s="106"/>
      <c r="NV675" s="106"/>
      <c r="NW675" s="106"/>
      <c r="NX675" s="106"/>
      <c r="NY675" s="106"/>
      <c r="NZ675" s="106"/>
      <c r="OA675" s="106"/>
      <c r="OB675" s="106"/>
      <c r="OC675" s="106"/>
      <c r="OD675" s="106"/>
      <c r="OE675" s="106"/>
      <c r="OF675" s="106"/>
      <c r="OG675" s="106"/>
      <c r="OH675" s="106"/>
      <c r="OI675" s="106"/>
      <c r="OJ675" s="106"/>
      <c r="OK675" s="106"/>
      <c r="OL675" s="106"/>
      <c r="OM675" s="106"/>
      <c r="ON675" s="106"/>
      <c r="OO675" s="106"/>
      <c r="OP675" s="106"/>
      <c r="OQ675" s="106"/>
      <c r="OR675" s="106"/>
      <c r="OS675" s="106"/>
      <c r="OT675" s="106"/>
      <c r="OU675" s="106"/>
      <c r="OV675" s="106"/>
      <c r="OW675" s="106"/>
      <c r="OX675" s="106"/>
      <c r="OY675" s="106"/>
      <c r="OZ675" s="106"/>
      <c r="PA675" s="106"/>
      <c r="PB675" s="106"/>
      <c r="PC675" s="106"/>
      <c r="PD675" s="106"/>
      <c r="PE675" s="106"/>
      <c r="PF675" s="106"/>
      <c r="PG675" s="106"/>
      <c r="PH675" s="106"/>
      <c r="PI675" s="106"/>
      <c r="PJ675" s="106"/>
      <c r="PK675" s="106"/>
      <c r="PL675" s="106"/>
      <c r="PM675" s="106"/>
      <c r="PN675" s="106"/>
      <c r="PO675" s="106"/>
      <c r="PP675" s="106"/>
      <c r="PQ675" s="106"/>
      <c r="PR675" s="106"/>
      <c r="PS675" s="106"/>
      <c r="PT675" s="106"/>
      <c r="PU675" s="106"/>
      <c r="PV675" s="106"/>
      <c r="PW675" s="106"/>
      <c r="PX675" s="106"/>
      <c r="PY675" s="106"/>
      <c r="PZ675" s="106"/>
      <c r="QA675" s="106"/>
      <c r="QB675" s="106"/>
      <c r="QC675" s="106"/>
      <c r="QD675" s="106"/>
      <c r="QE675" s="106"/>
      <c r="QF675" s="106"/>
      <c r="QG675" s="106"/>
      <c r="QH675" s="106"/>
      <c r="QI675" s="106"/>
      <c r="QJ675" s="106"/>
      <c r="QK675" s="106"/>
      <c r="QL675" s="106"/>
      <c r="QM675" s="106"/>
      <c r="QN675" s="106"/>
      <c r="QO675" s="106"/>
      <c r="QP675" s="106"/>
      <c r="QQ675" s="106"/>
      <c r="QR675" s="106"/>
      <c r="QS675" s="106"/>
      <c r="QT675" s="106"/>
      <c r="QU675" s="106"/>
      <c r="QV675" s="106"/>
      <c r="QW675" s="106"/>
      <c r="QX675" s="106"/>
      <c r="QY675" s="106"/>
      <c r="QZ675" s="106"/>
      <c r="RA675" s="106"/>
      <c r="RB675" s="106"/>
      <c r="RC675" s="106"/>
      <c r="RD675" s="106"/>
      <c r="RE675" s="106"/>
      <c r="RF675" s="106"/>
      <c r="RG675" s="106"/>
      <c r="RH675" s="106"/>
      <c r="RI675" s="106"/>
      <c r="RJ675" s="106"/>
      <c r="RK675" s="106"/>
      <c r="RL675" s="106"/>
      <c r="RM675" s="106"/>
      <c r="RN675" s="106"/>
      <c r="RO675" s="106"/>
      <c r="RP675" s="106"/>
      <c r="RQ675" s="106"/>
      <c r="RR675" s="106"/>
    </row>
    <row r="676" spans="1:486" x14ac:dyDescent="0.3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14"/>
      <c r="Q676" s="114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06"/>
      <c r="EZ676" s="106"/>
      <c r="FA676" s="106"/>
      <c r="FB676" s="106"/>
      <c r="FC676" s="106"/>
      <c r="FD676" s="106"/>
      <c r="FE676" s="106"/>
      <c r="FF676" s="106"/>
      <c r="FG676" s="106"/>
      <c r="FH676" s="106"/>
      <c r="FI676" s="106"/>
      <c r="FJ676" s="106"/>
      <c r="FK676" s="106"/>
      <c r="FL676" s="106"/>
      <c r="FM676" s="106"/>
      <c r="FN676" s="106"/>
      <c r="FO676" s="106"/>
      <c r="FP676" s="106"/>
      <c r="FQ676" s="106"/>
      <c r="FR676" s="106"/>
      <c r="FS676" s="106"/>
      <c r="FT676" s="106"/>
      <c r="FU676" s="106"/>
      <c r="FV676" s="106"/>
      <c r="FW676" s="106"/>
      <c r="FX676" s="106"/>
      <c r="FY676" s="106"/>
      <c r="FZ676" s="106"/>
      <c r="GA676" s="106"/>
      <c r="GB676" s="106"/>
      <c r="GC676" s="106"/>
      <c r="GD676" s="106"/>
      <c r="GE676" s="106"/>
      <c r="GF676" s="106"/>
      <c r="GG676" s="106"/>
      <c r="GH676" s="106"/>
      <c r="GI676" s="106"/>
      <c r="GJ676" s="106"/>
      <c r="GK676" s="106"/>
      <c r="GL676" s="106"/>
      <c r="GM676" s="106"/>
      <c r="GN676" s="106"/>
      <c r="GO676" s="106"/>
      <c r="GP676" s="106"/>
      <c r="GQ676" s="106"/>
      <c r="GR676" s="106"/>
      <c r="GS676" s="106"/>
      <c r="GT676" s="106"/>
      <c r="GU676" s="106"/>
      <c r="GV676" s="106"/>
      <c r="GW676" s="106"/>
      <c r="GX676" s="106"/>
      <c r="GY676" s="106"/>
      <c r="GZ676" s="106"/>
      <c r="HA676" s="106"/>
      <c r="HB676" s="106"/>
      <c r="HC676" s="106"/>
      <c r="HD676" s="106"/>
      <c r="HE676" s="106"/>
      <c r="HF676" s="106"/>
      <c r="HG676" s="106"/>
      <c r="HH676" s="106"/>
      <c r="HI676" s="106"/>
      <c r="HJ676" s="106"/>
      <c r="HK676" s="106"/>
      <c r="HL676" s="106"/>
      <c r="HM676" s="106"/>
      <c r="HN676" s="106"/>
      <c r="HO676" s="106"/>
      <c r="HP676" s="106"/>
      <c r="HQ676" s="106"/>
      <c r="HR676" s="106"/>
      <c r="HS676" s="106"/>
      <c r="HT676" s="106"/>
      <c r="HU676" s="106"/>
      <c r="HV676" s="106"/>
      <c r="HW676" s="106"/>
      <c r="HX676" s="106"/>
      <c r="HY676" s="106"/>
      <c r="HZ676" s="106"/>
      <c r="IA676" s="106"/>
      <c r="IB676" s="106"/>
      <c r="IC676" s="106"/>
      <c r="ID676" s="106"/>
      <c r="IE676" s="106"/>
      <c r="IF676" s="106"/>
      <c r="IG676" s="106"/>
      <c r="IH676" s="106"/>
      <c r="II676" s="106"/>
      <c r="IJ676" s="106"/>
      <c r="IK676" s="106"/>
      <c r="IL676" s="106"/>
      <c r="IM676" s="106"/>
      <c r="IN676" s="106"/>
      <c r="IO676" s="106"/>
      <c r="IP676" s="106"/>
      <c r="IQ676" s="106"/>
      <c r="IR676" s="106"/>
      <c r="IS676" s="106"/>
      <c r="IT676" s="106"/>
      <c r="IU676" s="106"/>
      <c r="IV676" s="106"/>
      <c r="IW676" s="106"/>
      <c r="IX676" s="106"/>
      <c r="IY676" s="106"/>
      <c r="IZ676" s="106"/>
      <c r="JA676" s="106"/>
      <c r="JB676" s="106"/>
      <c r="JC676" s="106"/>
      <c r="JD676" s="106"/>
      <c r="JE676" s="106"/>
      <c r="JF676" s="106"/>
      <c r="JG676" s="106"/>
      <c r="JH676" s="106"/>
      <c r="JI676" s="106"/>
      <c r="JJ676" s="106"/>
      <c r="JK676" s="106"/>
      <c r="JL676" s="106"/>
      <c r="JM676" s="106"/>
      <c r="JN676" s="106"/>
      <c r="JO676" s="106"/>
      <c r="JP676" s="106"/>
      <c r="JQ676" s="106"/>
      <c r="JR676" s="106"/>
      <c r="JS676" s="106"/>
      <c r="JT676" s="106"/>
      <c r="JU676" s="106"/>
      <c r="JV676" s="106"/>
      <c r="JW676" s="106"/>
      <c r="JX676" s="106"/>
      <c r="JY676" s="106"/>
      <c r="JZ676" s="106"/>
      <c r="KA676" s="106"/>
      <c r="KB676" s="106"/>
      <c r="KC676" s="106"/>
      <c r="KD676" s="106"/>
      <c r="KE676" s="106"/>
      <c r="KF676" s="106"/>
      <c r="KG676" s="106"/>
      <c r="KH676" s="106"/>
      <c r="KI676" s="106"/>
      <c r="KJ676" s="106"/>
      <c r="KK676" s="106"/>
      <c r="KL676" s="106"/>
      <c r="KM676" s="106"/>
      <c r="KN676" s="106"/>
      <c r="KO676" s="106"/>
      <c r="KP676" s="106"/>
      <c r="KQ676" s="106"/>
      <c r="KR676" s="106"/>
      <c r="KS676" s="106"/>
      <c r="KT676" s="106"/>
      <c r="KU676" s="106"/>
      <c r="KV676" s="106"/>
      <c r="KW676" s="106"/>
      <c r="KX676" s="106"/>
      <c r="KY676" s="106"/>
      <c r="KZ676" s="106"/>
      <c r="LA676" s="106"/>
      <c r="LB676" s="106"/>
      <c r="LC676" s="106"/>
      <c r="LD676" s="106"/>
      <c r="LE676" s="106"/>
      <c r="LF676" s="106"/>
      <c r="LG676" s="106"/>
      <c r="LH676" s="106"/>
      <c r="LI676" s="106"/>
      <c r="LJ676" s="106"/>
      <c r="LK676" s="106"/>
      <c r="LL676" s="106"/>
      <c r="LM676" s="106"/>
      <c r="LN676" s="106"/>
      <c r="LO676" s="106"/>
      <c r="LP676" s="106"/>
      <c r="LQ676" s="106"/>
      <c r="LR676" s="106"/>
      <c r="LS676" s="106"/>
      <c r="LT676" s="106"/>
      <c r="LU676" s="106"/>
      <c r="LV676" s="106"/>
      <c r="LW676" s="106"/>
      <c r="LX676" s="106"/>
      <c r="LY676" s="106"/>
      <c r="LZ676" s="106"/>
      <c r="MA676" s="106"/>
      <c r="MB676" s="106"/>
      <c r="MC676" s="106"/>
      <c r="MD676" s="106"/>
      <c r="ME676" s="106"/>
      <c r="MF676" s="106"/>
      <c r="MG676" s="106"/>
      <c r="MH676" s="106"/>
      <c r="MI676" s="106"/>
      <c r="MJ676" s="106"/>
      <c r="MK676" s="106"/>
      <c r="ML676" s="106"/>
      <c r="MM676" s="106"/>
      <c r="MN676" s="106"/>
      <c r="MO676" s="106"/>
      <c r="MP676" s="106"/>
      <c r="MQ676" s="106"/>
      <c r="MR676" s="106"/>
      <c r="MS676" s="106"/>
      <c r="MT676" s="106"/>
      <c r="MU676" s="106"/>
      <c r="MV676" s="106"/>
      <c r="MW676" s="106"/>
      <c r="MX676" s="106"/>
      <c r="MY676" s="106"/>
      <c r="MZ676" s="106"/>
      <c r="NA676" s="106"/>
      <c r="NB676" s="106"/>
      <c r="NC676" s="106"/>
      <c r="ND676" s="106"/>
      <c r="NE676" s="106"/>
      <c r="NF676" s="106"/>
      <c r="NG676" s="106"/>
      <c r="NH676" s="106"/>
      <c r="NI676" s="106"/>
      <c r="NJ676" s="106"/>
      <c r="NK676" s="106"/>
      <c r="NL676" s="106"/>
      <c r="NM676" s="106"/>
      <c r="NN676" s="106"/>
      <c r="NO676" s="106"/>
      <c r="NP676" s="106"/>
      <c r="NQ676" s="106"/>
      <c r="NR676" s="106"/>
      <c r="NS676" s="106"/>
      <c r="NT676" s="106"/>
      <c r="NU676" s="106"/>
      <c r="NV676" s="106"/>
      <c r="NW676" s="106"/>
      <c r="NX676" s="106"/>
      <c r="NY676" s="106"/>
      <c r="NZ676" s="106"/>
      <c r="OA676" s="106"/>
      <c r="OB676" s="106"/>
      <c r="OC676" s="106"/>
      <c r="OD676" s="106"/>
      <c r="OE676" s="106"/>
      <c r="OF676" s="106"/>
      <c r="OG676" s="106"/>
      <c r="OH676" s="106"/>
      <c r="OI676" s="106"/>
      <c r="OJ676" s="106"/>
      <c r="OK676" s="106"/>
      <c r="OL676" s="106"/>
      <c r="OM676" s="106"/>
      <c r="ON676" s="106"/>
      <c r="OO676" s="106"/>
      <c r="OP676" s="106"/>
      <c r="OQ676" s="106"/>
      <c r="OR676" s="106"/>
      <c r="OS676" s="106"/>
      <c r="OT676" s="106"/>
      <c r="OU676" s="106"/>
      <c r="OV676" s="106"/>
      <c r="OW676" s="106"/>
      <c r="OX676" s="106"/>
      <c r="OY676" s="106"/>
      <c r="OZ676" s="106"/>
      <c r="PA676" s="106"/>
      <c r="PB676" s="106"/>
      <c r="PC676" s="106"/>
      <c r="PD676" s="106"/>
      <c r="PE676" s="106"/>
      <c r="PF676" s="106"/>
      <c r="PG676" s="106"/>
      <c r="PH676" s="106"/>
      <c r="PI676" s="106"/>
      <c r="PJ676" s="106"/>
      <c r="PK676" s="106"/>
      <c r="PL676" s="106"/>
      <c r="PM676" s="106"/>
      <c r="PN676" s="106"/>
      <c r="PO676" s="106"/>
      <c r="PP676" s="106"/>
      <c r="PQ676" s="106"/>
      <c r="PR676" s="106"/>
      <c r="PS676" s="106"/>
      <c r="PT676" s="106"/>
      <c r="PU676" s="106"/>
      <c r="PV676" s="106"/>
      <c r="PW676" s="106"/>
      <c r="PX676" s="106"/>
      <c r="PY676" s="106"/>
      <c r="PZ676" s="106"/>
      <c r="QA676" s="106"/>
      <c r="QB676" s="106"/>
      <c r="QC676" s="106"/>
      <c r="QD676" s="106"/>
      <c r="QE676" s="106"/>
      <c r="QF676" s="106"/>
      <c r="QG676" s="106"/>
      <c r="QH676" s="106"/>
      <c r="QI676" s="106"/>
      <c r="QJ676" s="106"/>
      <c r="QK676" s="106"/>
      <c r="QL676" s="106"/>
      <c r="QM676" s="106"/>
      <c r="QN676" s="106"/>
      <c r="QO676" s="106"/>
      <c r="QP676" s="106"/>
      <c r="QQ676" s="106"/>
      <c r="QR676" s="106"/>
      <c r="QS676" s="106"/>
      <c r="QT676" s="106"/>
      <c r="QU676" s="106"/>
      <c r="QV676" s="106"/>
      <c r="QW676" s="106"/>
      <c r="QX676" s="106"/>
      <c r="QY676" s="106"/>
      <c r="QZ676" s="106"/>
      <c r="RA676" s="106"/>
      <c r="RB676" s="106"/>
      <c r="RC676" s="106"/>
      <c r="RD676" s="106"/>
      <c r="RE676" s="106"/>
      <c r="RF676" s="106"/>
      <c r="RG676" s="106"/>
      <c r="RH676" s="106"/>
      <c r="RI676" s="106"/>
      <c r="RJ676" s="106"/>
      <c r="RK676" s="106"/>
      <c r="RL676" s="106"/>
      <c r="RM676" s="106"/>
      <c r="RN676" s="106"/>
      <c r="RO676" s="106"/>
      <c r="RP676" s="106"/>
      <c r="RQ676" s="106"/>
      <c r="RR676" s="106"/>
    </row>
    <row r="677" spans="1:486" x14ac:dyDescent="0.3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14"/>
      <c r="Q677" s="114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06"/>
      <c r="EZ677" s="106"/>
      <c r="FA677" s="106"/>
      <c r="FB677" s="106"/>
      <c r="FC677" s="106"/>
      <c r="FD677" s="106"/>
      <c r="FE677" s="106"/>
      <c r="FF677" s="106"/>
      <c r="FG677" s="106"/>
      <c r="FH677" s="106"/>
      <c r="FI677" s="106"/>
      <c r="FJ677" s="106"/>
      <c r="FK677" s="106"/>
      <c r="FL677" s="106"/>
      <c r="FM677" s="106"/>
      <c r="FN677" s="106"/>
      <c r="FO677" s="106"/>
      <c r="FP677" s="106"/>
      <c r="FQ677" s="106"/>
      <c r="FR677" s="106"/>
      <c r="FS677" s="106"/>
      <c r="FT677" s="106"/>
      <c r="FU677" s="106"/>
      <c r="FV677" s="106"/>
      <c r="FW677" s="106"/>
      <c r="FX677" s="106"/>
      <c r="FY677" s="106"/>
      <c r="FZ677" s="106"/>
      <c r="GA677" s="106"/>
      <c r="GB677" s="106"/>
      <c r="GC677" s="106"/>
      <c r="GD677" s="106"/>
      <c r="GE677" s="106"/>
      <c r="GF677" s="106"/>
      <c r="GG677" s="106"/>
      <c r="GH677" s="106"/>
      <c r="GI677" s="106"/>
      <c r="GJ677" s="106"/>
      <c r="GK677" s="106"/>
      <c r="GL677" s="106"/>
      <c r="GM677" s="106"/>
      <c r="GN677" s="106"/>
      <c r="GO677" s="106"/>
      <c r="GP677" s="106"/>
      <c r="GQ677" s="106"/>
      <c r="GR677" s="106"/>
      <c r="GS677" s="106"/>
      <c r="GT677" s="106"/>
      <c r="GU677" s="106"/>
      <c r="GV677" s="106"/>
      <c r="GW677" s="106"/>
      <c r="GX677" s="106"/>
      <c r="GY677" s="106"/>
      <c r="GZ677" s="106"/>
      <c r="HA677" s="106"/>
      <c r="HB677" s="106"/>
      <c r="HC677" s="106"/>
      <c r="HD677" s="106"/>
      <c r="HE677" s="106"/>
      <c r="HF677" s="106"/>
      <c r="HG677" s="106"/>
      <c r="HH677" s="106"/>
      <c r="HI677" s="106"/>
      <c r="HJ677" s="106"/>
      <c r="HK677" s="106"/>
      <c r="HL677" s="106"/>
      <c r="HM677" s="106"/>
      <c r="HN677" s="106"/>
      <c r="HO677" s="106"/>
      <c r="HP677" s="106"/>
      <c r="HQ677" s="106"/>
      <c r="HR677" s="106"/>
      <c r="HS677" s="106"/>
      <c r="HT677" s="106"/>
      <c r="HU677" s="106"/>
      <c r="HV677" s="106"/>
      <c r="HW677" s="106"/>
      <c r="HX677" s="106"/>
      <c r="HY677" s="106"/>
      <c r="HZ677" s="106"/>
      <c r="IA677" s="106"/>
      <c r="IB677" s="106"/>
      <c r="IC677" s="106"/>
      <c r="ID677" s="106"/>
      <c r="IE677" s="106"/>
      <c r="IF677" s="106"/>
      <c r="IG677" s="106"/>
      <c r="IH677" s="106"/>
      <c r="II677" s="106"/>
      <c r="IJ677" s="106"/>
      <c r="IK677" s="106"/>
      <c r="IL677" s="106"/>
      <c r="IM677" s="106"/>
      <c r="IN677" s="106"/>
      <c r="IO677" s="106"/>
      <c r="IP677" s="106"/>
      <c r="IQ677" s="106"/>
      <c r="IR677" s="106"/>
      <c r="IS677" s="106"/>
      <c r="IT677" s="106"/>
      <c r="IU677" s="106"/>
      <c r="IV677" s="106"/>
      <c r="IW677" s="106"/>
      <c r="IX677" s="106"/>
      <c r="IY677" s="106"/>
      <c r="IZ677" s="106"/>
      <c r="JA677" s="106"/>
      <c r="JB677" s="106"/>
      <c r="JC677" s="106"/>
      <c r="JD677" s="106"/>
      <c r="JE677" s="106"/>
      <c r="JF677" s="106"/>
      <c r="JG677" s="106"/>
      <c r="JH677" s="106"/>
      <c r="JI677" s="106"/>
      <c r="JJ677" s="106"/>
      <c r="JK677" s="106"/>
      <c r="JL677" s="106"/>
      <c r="JM677" s="106"/>
      <c r="JN677" s="106"/>
      <c r="JO677" s="106"/>
      <c r="JP677" s="106"/>
      <c r="JQ677" s="106"/>
      <c r="JR677" s="106"/>
      <c r="JS677" s="106"/>
      <c r="JT677" s="106"/>
      <c r="JU677" s="106"/>
      <c r="JV677" s="106"/>
      <c r="JW677" s="106"/>
      <c r="JX677" s="106"/>
      <c r="JY677" s="106"/>
      <c r="JZ677" s="106"/>
      <c r="KA677" s="106"/>
      <c r="KB677" s="106"/>
      <c r="KC677" s="106"/>
      <c r="KD677" s="106"/>
      <c r="KE677" s="106"/>
      <c r="KF677" s="106"/>
      <c r="KG677" s="106"/>
      <c r="KH677" s="106"/>
      <c r="KI677" s="106"/>
      <c r="KJ677" s="106"/>
      <c r="KK677" s="106"/>
      <c r="KL677" s="106"/>
      <c r="KM677" s="106"/>
      <c r="KN677" s="106"/>
      <c r="KO677" s="106"/>
      <c r="KP677" s="106"/>
      <c r="KQ677" s="106"/>
      <c r="KR677" s="106"/>
      <c r="KS677" s="106"/>
      <c r="KT677" s="106"/>
      <c r="KU677" s="106"/>
      <c r="KV677" s="106"/>
      <c r="KW677" s="106"/>
      <c r="KX677" s="106"/>
      <c r="KY677" s="106"/>
      <c r="KZ677" s="106"/>
      <c r="LA677" s="106"/>
      <c r="LB677" s="106"/>
      <c r="LC677" s="106"/>
      <c r="LD677" s="106"/>
      <c r="LE677" s="106"/>
      <c r="LF677" s="106"/>
      <c r="LG677" s="106"/>
      <c r="LH677" s="106"/>
      <c r="LI677" s="106"/>
      <c r="LJ677" s="106"/>
      <c r="LK677" s="106"/>
      <c r="LL677" s="106"/>
      <c r="LM677" s="106"/>
      <c r="LN677" s="106"/>
      <c r="LO677" s="106"/>
      <c r="LP677" s="106"/>
      <c r="LQ677" s="106"/>
      <c r="LR677" s="106"/>
      <c r="LS677" s="106"/>
      <c r="LT677" s="106"/>
      <c r="LU677" s="106"/>
      <c r="LV677" s="106"/>
      <c r="LW677" s="106"/>
      <c r="LX677" s="106"/>
      <c r="LY677" s="106"/>
      <c r="LZ677" s="106"/>
      <c r="MA677" s="106"/>
      <c r="MB677" s="106"/>
      <c r="MC677" s="106"/>
      <c r="MD677" s="106"/>
      <c r="ME677" s="106"/>
      <c r="MF677" s="106"/>
      <c r="MG677" s="106"/>
      <c r="MH677" s="106"/>
      <c r="MI677" s="106"/>
      <c r="MJ677" s="106"/>
      <c r="MK677" s="106"/>
      <c r="ML677" s="106"/>
      <c r="MM677" s="106"/>
      <c r="MN677" s="106"/>
      <c r="MO677" s="106"/>
      <c r="MP677" s="106"/>
      <c r="MQ677" s="106"/>
      <c r="MR677" s="106"/>
      <c r="MS677" s="106"/>
      <c r="MT677" s="106"/>
      <c r="MU677" s="106"/>
      <c r="MV677" s="106"/>
      <c r="MW677" s="106"/>
      <c r="MX677" s="106"/>
      <c r="MY677" s="106"/>
      <c r="MZ677" s="106"/>
      <c r="NA677" s="106"/>
      <c r="NB677" s="106"/>
      <c r="NC677" s="106"/>
      <c r="ND677" s="106"/>
      <c r="NE677" s="106"/>
      <c r="NF677" s="106"/>
      <c r="NG677" s="106"/>
      <c r="NH677" s="106"/>
      <c r="NI677" s="106"/>
      <c r="NJ677" s="106"/>
      <c r="NK677" s="106"/>
      <c r="NL677" s="106"/>
      <c r="NM677" s="106"/>
      <c r="NN677" s="106"/>
      <c r="NO677" s="106"/>
      <c r="NP677" s="106"/>
      <c r="NQ677" s="106"/>
      <c r="NR677" s="106"/>
      <c r="NS677" s="106"/>
      <c r="NT677" s="106"/>
      <c r="NU677" s="106"/>
      <c r="NV677" s="106"/>
      <c r="NW677" s="106"/>
      <c r="NX677" s="106"/>
      <c r="NY677" s="106"/>
      <c r="NZ677" s="106"/>
      <c r="OA677" s="106"/>
      <c r="OB677" s="106"/>
      <c r="OC677" s="106"/>
      <c r="OD677" s="106"/>
      <c r="OE677" s="106"/>
      <c r="OF677" s="106"/>
      <c r="OG677" s="106"/>
      <c r="OH677" s="106"/>
      <c r="OI677" s="106"/>
      <c r="OJ677" s="106"/>
      <c r="OK677" s="106"/>
      <c r="OL677" s="106"/>
      <c r="OM677" s="106"/>
      <c r="ON677" s="106"/>
      <c r="OO677" s="106"/>
      <c r="OP677" s="106"/>
      <c r="OQ677" s="106"/>
      <c r="OR677" s="106"/>
      <c r="OS677" s="106"/>
      <c r="OT677" s="106"/>
      <c r="OU677" s="106"/>
      <c r="OV677" s="106"/>
      <c r="OW677" s="106"/>
      <c r="OX677" s="106"/>
      <c r="OY677" s="106"/>
      <c r="OZ677" s="106"/>
      <c r="PA677" s="106"/>
      <c r="PB677" s="106"/>
      <c r="PC677" s="106"/>
      <c r="PD677" s="106"/>
      <c r="PE677" s="106"/>
      <c r="PF677" s="106"/>
      <c r="PG677" s="106"/>
      <c r="PH677" s="106"/>
      <c r="PI677" s="106"/>
      <c r="PJ677" s="106"/>
      <c r="PK677" s="106"/>
      <c r="PL677" s="106"/>
      <c r="PM677" s="106"/>
      <c r="PN677" s="106"/>
      <c r="PO677" s="106"/>
      <c r="PP677" s="106"/>
      <c r="PQ677" s="106"/>
      <c r="PR677" s="106"/>
      <c r="PS677" s="106"/>
      <c r="PT677" s="106"/>
      <c r="PU677" s="106"/>
      <c r="PV677" s="106"/>
      <c r="PW677" s="106"/>
      <c r="PX677" s="106"/>
      <c r="PY677" s="106"/>
      <c r="PZ677" s="106"/>
      <c r="QA677" s="106"/>
      <c r="QB677" s="106"/>
      <c r="QC677" s="106"/>
      <c r="QD677" s="106"/>
      <c r="QE677" s="106"/>
      <c r="QF677" s="106"/>
      <c r="QG677" s="106"/>
      <c r="QH677" s="106"/>
      <c r="QI677" s="106"/>
      <c r="QJ677" s="106"/>
      <c r="QK677" s="106"/>
      <c r="QL677" s="106"/>
      <c r="QM677" s="106"/>
      <c r="QN677" s="106"/>
      <c r="QO677" s="106"/>
      <c r="QP677" s="106"/>
      <c r="QQ677" s="106"/>
      <c r="QR677" s="106"/>
      <c r="QS677" s="106"/>
      <c r="QT677" s="106"/>
      <c r="QU677" s="106"/>
      <c r="QV677" s="106"/>
      <c r="QW677" s="106"/>
      <c r="QX677" s="106"/>
      <c r="QY677" s="106"/>
      <c r="QZ677" s="106"/>
      <c r="RA677" s="106"/>
      <c r="RB677" s="106"/>
      <c r="RC677" s="106"/>
      <c r="RD677" s="106"/>
      <c r="RE677" s="106"/>
      <c r="RF677" s="106"/>
      <c r="RG677" s="106"/>
      <c r="RH677" s="106"/>
      <c r="RI677" s="106"/>
      <c r="RJ677" s="106"/>
      <c r="RK677" s="106"/>
      <c r="RL677" s="106"/>
      <c r="RM677" s="106"/>
      <c r="RN677" s="106"/>
      <c r="RO677" s="106"/>
      <c r="RP677" s="106"/>
      <c r="RQ677" s="106"/>
      <c r="RR677" s="106"/>
    </row>
    <row r="678" spans="1:486" x14ac:dyDescent="0.3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14"/>
      <c r="Q678" s="114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06"/>
      <c r="EZ678" s="106"/>
      <c r="FA678" s="106"/>
      <c r="FB678" s="106"/>
      <c r="FC678" s="106"/>
      <c r="FD678" s="106"/>
      <c r="FE678" s="106"/>
      <c r="FF678" s="106"/>
      <c r="FG678" s="106"/>
      <c r="FH678" s="106"/>
      <c r="FI678" s="106"/>
      <c r="FJ678" s="106"/>
      <c r="FK678" s="106"/>
      <c r="FL678" s="106"/>
      <c r="FM678" s="106"/>
      <c r="FN678" s="106"/>
      <c r="FO678" s="106"/>
      <c r="FP678" s="106"/>
      <c r="FQ678" s="106"/>
      <c r="FR678" s="106"/>
      <c r="FS678" s="106"/>
      <c r="FT678" s="106"/>
      <c r="FU678" s="106"/>
      <c r="FV678" s="106"/>
      <c r="FW678" s="106"/>
      <c r="FX678" s="106"/>
      <c r="FY678" s="106"/>
      <c r="FZ678" s="106"/>
      <c r="GA678" s="106"/>
      <c r="GB678" s="106"/>
      <c r="GC678" s="106"/>
      <c r="GD678" s="106"/>
      <c r="GE678" s="106"/>
      <c r="GF678" s="106"/>
      <c r="GG678" s="106"/>
      <c r="GH678" s="106"/>
      <c r="GI678" s="106"/>
      <c r="GJ678" s="106"/>
      <c r="GK678" s="106"/>
      <c r="GL678" s="106"/>
      <c r="GM678" s="106"/>
      <c r="GN678" s="106"/>
      <c r="GO678" s="106"/>
      <c r="GP678" s="106"/>
      <c r="GQ678" s="106"/>
      <c r="GR678" s="106"/>
      <c r="GS678" s="106"/>
      <c r="GT678" s="106"/>
      <c r="GU678" s="106"/>
      <c r="GV678" s="106"/>
      <c r="GW678" s="106"/>
      <c r="GX678" s="106"/>
      <c r="GY678" s="106"/>
      <c r="GZ678" s="106"/>
      <c r="HA678" s="106"/>
      <c r="HB678" s="106"/>
      <c r="HC678" s="106"/>
      <c r="HD678" s="106"/>
      <c r="HE678" s="106"/>
      <c r="HF678" s="106"/>
      <c r="HG678" s="106"/>
      <c r="HH678" s="106"/>
      <c r="HI678" s="106"/>
      <c r="HJ678" s="106"/>
      <c r="HK678" s="106"/>
      <c r="HL678" s="106"/>
      <c r="HM678" s="106"/>
      <c r="HN678" s="106"/>
      <c r="HO678" s="106"/>
      <c r="HP678" s="106"/>
      <c r="HQ678" s="106"/>
      <c r="HR678" s="106"/>
      <c r="HS678" s="106"/>
      <c r="HT678" s="106"/>
      <c r="HU678" s="106"/>
      <c r="HV678" s="106"/>
      <c r="HW678" s="106"/>
      <c r="HX678" s="106"/>
      <c r="HY678" s="106"/>
      <c r="HZ678" s="106"/>
      <c r="IA678" s="106"/>
      <c r="IB678" s="106"/>
      <c r="IC678" s="106"/>
      <c r="ID678" s="106"/>
      <c r="IE678" s="106"/>
      <c r="IF678" s="106"/>
      <c r="IG678" s="106"/>
      <c r="IH678" s="106"/>
      <c r="II678" s="106"/>
      <c r="IJ678" s="106"/>
      <c r="IK678" s="106"/>
      <c r="IL678" s="106"/>
      <c r="IM678" s="106"/>
      <c r="IN678" s="106"/>
      <c r="IO678" s="106"/>
      <c r="IP678" s="106"/>
      <c r="IQ678" s="106"/>
      <c r="IR678" s="106"/>
      <c r="IS678" s="106"/>
      <c r="IT678" s="106"/>
      <c r="IU678" s="106"/>
      <c r="IV678" s="106"/>
      <c r="IW678" s="106"/>
      <c r="IX678" s="106"/>
      <c r="IY678" s="106"/>
      <c r="IZ678" s="106"/>
      <c r="JA678" s="106"/>
      <c r="JB678" s="106"/>
      <c r="JC678" s="106"/>
      <c r="JD678" s="106"/>
      <c r="JE678" s="106"/>
      <c r="JF678" s="106"/>
      <c r="JG678" s="106"/>
      <c r="JH678" s="106"/>
      <c r="JI678" s="106"/>
      <c r="JJ678" s="106"/>
      <c r="JK678" s="106"/>
      <c r="JL678" s="106"/>
      <c r="JM678" s="106"/>
      <c r="JN678" s="106"/>
      <c r="JO678" s="106"/>
      <c r="JP678" s="106"/>
      <c r="JQ678" s="106"/>
      <c r="JR678" s="106"/>
      <c r="JS678" s="106"/>
      <c r="JT678" s="106"/>
      <c r="JU678" s="106"/>
      <c r="JV678" s="106"/>
      <c r="JW678" s="106"/>
      <c r="JX678" s="106"/>
      <c r="JY678" s="106"/>
      <c r="JZ678" s="106"/>
      <c r="KA678" s="106"/>
      <c r="KB678" s="106"/>
      <c r="KC678" s="106"/>
      <c r="KD678" s="106"/>
      <c r="KE678" s="106"/>
      <c r="KF678" s="106"/>
      <c r="KG678" s="106"/>
      <c r="KH678" s="106"/>
      <c r="KI678" s="106"/>
      <c r="KJ678" s="106"/>
      <c r="KK678" s="106"/>
      <c r="KL678" s="106"/>
      <c r="KM678" s="106"/>
      <c r="KN678" s="106"/>
      <c r="KO678" s="106"/>
      <c r="KP678" s="106"/>
      <c r="KQ678" s="106"/>
      <c r="KR678" s="106"/>
      <c r="KS678" s="106"/>
      <c r="KT678" s="106"/>
      <c r="KU678" s="106"/>
      <c r="KV678" s="106"/>
      <c r="KW678" s="106"/>
      <c r="KX678" s="106"/>
      <c r="KY678" s="106"/>
      <c r="KZ678" s="106"/>
      <c r="LA678" s="106"/>
      <c r="LB678" s="106"/>
      <c r="LC678" s="106"/>
      <c r="LD678" s="106"/>
      <c r="LE678" s="106"/>
      <c r="LF678" s="106"/>
      <c r="LG678" s="106"/>
      <c r="LH678" s="106"/>
      <c r="LI678" s="106"/>
      <c r="LJ678" s="106"/>
      <c r="LK678" s="106"/>
      <c r="LL678" s="106"/>
      <c r="LM678" s="106"/>
      <c r="LN678" s="106"/>
      <c r="LO678" s="106"/>
      <c r="LP678" s="106"/>
      <c r="LQ678" s="106"/>
      <c r="LR678" s="106"/>
      <c r="LS678" s="106"/>
      <c r="LT678" s="106"/>
      <c r="LU678" s="106"/>
      <c r="LV678" s="106"/>
      <c r="LW678" s="106"/>
      <c r="LX678" s="106"/>
      <c r="LY678" s="106"/>
      <c r="LZ678" s="106"/>
      <c r="MA678" s="106"/>
      <c r="MB678" s="106"/>
      <c r="MC678" s="106"/>
      <c r="MD678" s="106"/>
      <c r="ME678" s="106"/>
      <c r="MF678" s="106"/>
      <c r="MG678" s="106"/>
      <c r="MH678" s="106"/>
      <c r="MI678" s="106"/>
      <c r="MJ678" s="106"/>
      <c r="MK678" s="106"/>
      <c r="ML678" s="106"/>
      <c r="MM678" s="106"/>
      <c r="MN678" s="106"/>
      <c r="MO678" s="106"/>
      <c r="MP678" s="106"/>
      <c r="MQ678" s="106"/>
      <c r="MR678" s="106"/>
      <c r="MS678" s="106"/>
      <c r="MT678" s="106"/>
      <c r="MU678" s="106"/>
      <c r="MV678" s="106"/>
      <c r="MW678" s="106"/>
      <c r="MX678" s="106"/>
      <c r="MY678" s="106"/>
      <c r="MZ678" s="106"/>
      <c r="NA678" s="106"/>
      <c r="NB678" s="106"/>
      <c r="NC678" s="106"/>
      <c r="ND678" s="106"/>
      <c r="NE678" s="106"/>
      <c r="NF678" s="106"/>
      <c r="NG678" s="106"/>
      <c r="NH678" s="106"/>
      <c r="NI678" s="106"/>
      <c r="NJ678" s="106"/>
      <c r="NK678" s="106"/>
      <c r="NL678" s="106"/>
      <c r="NM678" s="106"/>
      <c r="NN678" s="106"/>
      <c r="NO678" s="106"/>
      <c r="NP678" s="106"/>
      <c r="NQ678" s="106"/>
      <c r="NR678" s="106"/>
      <c r="NS678" s="106"/>
      <c r="NT678" s="106"/>
      <c r="NU678" s="106"/>
      <c r="NV678" s="106"/>
      <c r="NW678" s="106"/>
      <c r="NX678" s="106"/>
      <c r="NY678" s="106"/>
      <c r="NZ678" s="106"/>
      <c r="OA678" s="106"/>
      <c r="OB678" s="106"/>
      <c r="OC678" s="106"/>
      <c r="OD678" s="106"/>
      <c r="OE678" s="106"/>
      <c r="OF678" s="106"/>
      <c r="OG678" s="106"/>
      <c r="OH678" s="106"/>
      <c r="OI678" s="106"/>
      <c r="OJ678" s="106"/>
      <c r="OK678" s="106"/>
      <c r="OL678" s="106"/>
      <c r="OM678" s="106"/>
      <c r="ON678" s="106"/>
      <c r="OO678" s="106"/>
      <c r="OP678" s="106"/>
      <c r="OQ678" s="106"/>
      <c r="OR678" s="106"/>
      <c r="OS678" s="106"/>
      <c r="OT678" s="106"/>
      <c r="OU678" s="106"/>
      <c r="OV678" s="106"/>
      <c r="OW678" s="106"/>
      <c r="OX678" s="106"/>
      <c r="OY678" s="106"/>
      <c r="OZ678" s="106"/>
      <c r="PA678" s="106"/>
      <c r="PB678" s="106"/>
      <c r="PC678" s="106"/>
      <c r="PD678" s="106"/>
      <c r="PE678" s="106"/>
      <c r="PF678" s="106"/>
      <c r="PG678" s="106"/>
      <c r="PH678" s="106"/>
      <c r="PI678" s="106"/>
      <c r="PJ678" s="106"/>
      <c r="PK678" s="106"/>
      <c r="PL678" s="106"/>
      <c r="PM678" s="106"/>
      <c r="PN678" s="106"/>
      <c r="PO678" s="106"/>
      <c r="PP678" s="106"/>
      <c r="PQ678" s="106"/>
      <c r="PR678" s="106"/>
      <c r="PS678" s="106"/>
      <c r="PT678" s="106"/>
      <c r="PU678" s="106"/>
      <c r="PV678" s="106"/>
      <c r="PW678" s="106"/>
      <c r="PX678" s="106"/>
      <c r="PY678" s="106"/>
      <c r="PZ678" s="106"/>
      <c r="QA678" s="106"/>
      <c r="QB678" s="106"/>
      <c r="QC678" s="106"/>
      <c r="QD678" s="106"/>
      <c r="QE678" s="106"/>
      <c r="QF678" s="106"/>
      <c r="QG678" s="106"/>
      <c r="QH678" s="106"/>
      <c r="QI678" s="106"/>
      <c r="QJ678" s="106"/>
      <c r="QK678" s="106"/>
      <c r="QL678" s="106"/>
      <c r="QM678" s="106"/>
      <c r="QN678" s="106"/>
      <c r="QO678" s="106"/>
      <c r="QP678" s="106"/>
      <c r="QQ678" s="106"/>
      <c r="QR678" s="106"/>
      <c r="QS678" s="106"/>
      <c r="QT678" s="106"/>
      <c r="QU678" s="106"/>
      <c r="QV678" s="106"/>
      <c r="QW678" s="106"/>
      <c r="QX678" s="106"/>
      <c r="QY678" s="106"/>
      <c r="QZ678" s="106"/>
      <c r="RA678" s="106"/>
      <c r="RB678" s="106"/>
      <c r="RC678" s="106"/>
      <c r="RD678" s="106"/>
      <c r="RE678" s="106"/>
      <c r="RF678" s="106"/>
      <c r="RG678" s="106"/>
      <c r="RH678" s="106"/>
      <c r="RI678" s="106"/>
      <c r="RJ678" s="106"/>
      <c r="RK678" s="106"/>
      <c r="RL678" s="106"/>
      <c r="RM678" s="106"/>
      <c r="RN678" s="106"/>
      <c r="RO678" s="106"/>
      <c r="RP678" s="106"/>
      <c r="RQ678" s="106"/>
      <c r="RR678" s="106"/>
    </row>
    <row r="679" spans="1:486" x14ac:dyDescent="0.3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14"/>
      <c r="Q679" s="114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06"/>
      <c r="EZ679" s="106"/>
      <c r="FA679" s="106"/>
      <c r="FB679" s="106"/>
      <c r="FC679" s="106"/>
      <c r="FD679" s="106"/>
      <c r="FE679" s="106"/>
      <c r="FF679" s="106"/>
      <c r="FG679" s="106"/>
      <c r="FH679" s="106"/>
      <c r="FI679" s="106"/>
      <c r="FJ679" s="106"/>
      <c r="FK679" s="106"/>
      <c r="FL679" s="106"/>
      <c r="FM679" s="106"/>
      <c r="FN679" s="106"/>
      <c r="FO679" s="106"/>
      <c r="FP679" s="106"/>
      <c r="FQ679" s="106"/>
      <c r="FR679" s="106"/>
      <c r="FS679" s="106"/>
      <c r="FT679" s="106"/>
      <c r="FU679" s="106"/>
      <c r="FV679" s="106"/>
      <c r="FW679" s="106"/>
      <c r="FX679" s="106"/>
      <c r="FY679" s="106"/>
      <c r="FZ679" s="106"/>
      <c r="GA679" s="106"/>
      <c r="GB679" s="106"/>
      <c r="GC679" s="106"/>
      <c r="GD679" s="106"/>
      <c r="GE679" s="106"/>
      <c r="GF679" s="106"/>
      <c r="GG679" s="106"/>
      <c r="GH679" s="106"/>
      <c r="GI679" s="106"/>
      <c r="GJ679" s="106"/>
      <c r="GK679" s="106"/>
      <c r="GL679" s="106"/>
      <c r="GM679" s="106"/>
      <c r="GN679" s="106"/>
      <c r="GO679" s="106"/>
      <c r="GP679" s="106"/>
      <c r="GQ679" s="106"/>
      <c r="GR679" s="106"/>
      <c r="GS679" s="106"/>
      <c r="GT679" s="106"/>
      <c r="GU679" s="106"/>
      <c r="GV679" s="106"/>
      <c r="GW679" s="106"/>
      <c r="GX679" s="106"/>
      <c r="GY679" s="106"/>
      <c r="GZ679" s="106"/>
      <c r="HA679" s="106"/>
      <c r="HB679" s="106"/>
      <c r="HC679" s="106"/>
      <c r="HD679" s="106"/>
      <c r="HE679" s="106"/>
      <c r="HF679" s="106"/>
      <c r="HG679" s="106"/>
      <c r="HH679" s="106"/>
      <c r="HI679" s="106"/>
      <c r="HJ679" s="106"/>
      <c r="HK679" s="106"/>
      <c r="HL679" s="106"/>
      <c r="HM679" s="106"/>
      <c r="HN679" s="106"/>
      <c r="HO679" s="106"/>
      <c r="HP679" s="106"/>
      <c r="HQ679" s="106"/>
      <c r="HR679" s="106"/>
      <c r="HS679" s="106"/>
      <c r="HT679" s="106"/>
      <c r="HU679" s="106"/>
      <c r="HV679" s="106"/>
      <c r="HW679" s="106"/>
      <c r="HX679" s="106"/>
      <c r="HY679" s="106"/>
      <c r="HZ679" s="106"/>
      <c r="IA679" s="106"/>
      <c r="IB679" s="106"/>
      <c r="IC679" s="106"/>
      <c r="ID679" s="106"/>
      <c r="IE679" s="106"/>
      <c r="IF679" s="106"/>
      <c r="IG679" s="106"/>
      <c r="IH679" s="106"/>
      <c r="II679" s="106"/>
      <c r="IJ679" s="106"/>
      <c r="IK679" s="106"/>
      <c r="IL679" s="106"/>
      <c r="IM679" s="106"/>
      <c r="IN679" s="106"/>
      <c r="IO679" s="106"/>
      <c r="IP679" s="106"/>
      <c r="IQ679" s="106"/>
      <c r="IR679" s="106"/>
      <c r="IS679" s="106"/>
      <c r="IT679" s="106"/>
      <c r="IU679" s="106"/>
      <c r="IV679" s="106"/>
      <c r="IW679" s="106"/>
      <c r="IX679" s="106"/>
      <c r="IY679" s="106"/>
      <c r="IZ679" s="106"/>
      <c r="JA679" s="106"/>
      <c r="JB679" s="106"/>
      <c r="JC679" s="106"/>
      <c r="JD679" s="106"/>
      <c r="JE679" s="106"/>
      <c r="JF679" s="106"/>
      <c r="JG679" s="106"/>
      <c r="JH679" s="106"/>
      <c r="JI679" s="106"/>
      <c r="JJ679" s="106"/>
      <c r="JK679" s="106"/>
      <c r="JL679" s="106"/>
      <c r="JM679" s="106"/>
      <c r="JN679" s="106"/>
      <c r="JO679" s="106"/>
      <c r="JP679" s="106"/>
      <c r="JQ679" s="106"/>
      <c r="JR679" s="106"/>
      <c r="JS679" s="106"/>
      <c r="JT679" s="106"/>
      <c r="JU679" s="106"/>
      <c r="JV679" s="106"/>
      <c r="JW679" s="106"/>
      <c r="JX679" s="106"/>
      <c r="JY679" s="106"/>
      <c r="JZ679" s="106"/>
      <c r="KA679" s="106"/>
      <c r="KB679" s="106"/>
      <c r="KC679" s="106"/>
      <c r="KD679" s="106"/>
      <c r="KE679" s="106"/>
      <c r="KF679" s="106"/>
      <c r="KG679" s="106"/>
      <c r="KH679" s="106"/>
      <c r="KI679" s="106"/>
      <c r="KJ679" s="106"/>
      <c r="KK679" s="106"/>
      <c r="KL679" s="106"/>
      <c r="KM679" s="106"/>
      <c r="KN679" s="106"/>
      <c r="KO679" s="106"/>
      <c r="KP679" s="106"/>
      <c r="KQ679" s="106"/>
      <c r="KR679" s="106"/>
      <c r="KS679" s="106"/>
      <c r="KT679" s="106"/>
      <c r="KU679" s="106"/>
      <c r="KV679" s="106"/>
      <c r="KW679" s="106"/>
      <c r="KX679" s="106"/>
      <c r="KY679" s="106"/>
      <c r="KZ679" s="106"/>
      <c r="LA679" s="106"/>
      <c r="LB679" s="106"/>
      <c r="LC679" s="106"/>
      <c r="LD679" s="106"/>
      <c r="LE679" s="106"/>
      <c r="LF679" s="106"/>
      <c r="LG679" s="106"/>
      <c r="LH679" s="106"/>
      <c r="LI679" s="106"/>
      <c r="LJ679" s="106"/>
      <c r="LK679" s="106"/>
      <c r="LL679" s="106"/>
      <c r="LM679" s="106"/>
      <c r="LN679" s="106"/>
      <c r="LO679" s="106"/>
      <c r="LP679" s="106"/>
      <c r="LQ679" s="106"/>
      <c r="LR679" s="106"/>
      <c r="LS679" s="106"/>
      <c r="LT679" s="106"/>
      <c r="LU679" s="106"/>
      <c r="LV679" s="106"/>
      <c r="LW679" s="106"/>
      <c r="LX679" s="106"/>
      <c r="LY679" s="106"/>
      <c r="LZ679" s="106"/>
      <c r="MA679" s="106"/>
      <c r="MB679" s="106"/>
      <c r="MC679" s="106"/>
      <c r="MD679" s="106"/>
      <c r="ME679" s="106"/>
      <c r="MF679" s="106"/>
      <c r="MG679" s="106"/>
      <c r="MH679" s="106"/>
      <c r="MI679" s="106"/>
      <c r="MJ679" s="106"/>
      <c r="MK679" s="106"/>
      <c r="ML679" s="106"/>
      <c r="MM679" s="106"/>
      <c r="MN679" s="106"/>
      <c r="MO679" s="106"/>
      <c r="MP679" s="106"/>
      <c r="MQ679" s="106"/>
      <c r="MR679" s="106"/>
      <c r="MS679" s="106"/>
      <c r="MT679" s="106"/>
      <c r="MU679" s="106"/>
      <c r="MV679" s="106"/>
      <c r="MW679" s="106"/>
      <c r="MX679" s="106"/>
      <c r="MY679" s="106"/>
      <c r="MZ679" s="106"/>
      <c r="NA679" s="106"/>
      <c r="NB679" s="106"/>
      <c r="NC679" s="106"/>
      <c r="ND679" s="106"/>
      <c r="NE679" s="106"/>
      <c r="NF679" s="106"/>
      <c r="NG679" s="106"/>
      <c r="NH679" s="106"/>
      <c r="NI679" s="106"/>
      <c r="NJ679" s="106"/>
      <c r="NK679" s="106"/>
      <c r="NL679" s="106"/>
      <c r="NM679" s="106"/>
      <c r="NN679" s="106"/>
      <c r="NO679" s="106"/>
      <c r="NP679" s="106"/>
      <c r="NQ679" s="106"/>
      <c r="NR679" s="106"/>
      <c r="NS679" s="106"/>
      <c r="NT679" s="106"/>
      <c r="NU679" s="106"/>
      <c r="NV679" s="106"/>
      <c r="NW679" s="106"/>
      <c r="NX679" s="106"/>
      <c r="NY679" s="106"/>
      <c r="NZ679" s="106"/>
      <c r="OA679" s="106"/>
      <c r="OB679" s="106"/>
      <c r="OC679" s="106"/>
      <c r="OD679" s="106"/>
      <c r="OE679" s="106"/>
      <c r="OF679" s="106"/>
      <c r="OG679" s="106"/>
      <c r="OH679" s="106"/>
      <c r="OI679" s="106"/>
      <c r="OJ679" s="106"/>
      <c r="OK679" s="106"/>
      <c r="OL679" s="106"/>
      <c r="OM679" s="106"/>
      <c r="ON679" s="106"/>
      <c r="OO679" s="106"/>
      <c r="OP679" s="106"/>
      <c r="OQ679" s="106"/>
      <c r="OR679" s="106"/>
      <c r="OS679" s="106"/>
      <c r="OT679" s="106"/>
      <c r="OU679" s="106"/>
      <c r="OV679" s="106"/>
      <c r="OW679" s="106"/>
      <c r="OX679" s="106"/>
      <c r="OY679" s="106"/>
      <c r="OZ679" s="106"/>
      <c r="PA679" s="106"/>
      <c r="PB679" s="106"/>
      <c r="PC679" s="106"/>
      <c r="PD679" s="106"/>
      <c r="PE679" s="106"/>
      <c r="PF679" s="106"/>
      <c r="PG679" s="106"/>
      <c r="PH679" s="106"/>
      <c r="PI679" s="106"/>
      <c r="PJ679" s="106"/>
      <c r="PK679" s="106"/>
      <c r="PL679" s="106"/>
      <c r="PM679" s="106"/>
      <c r="PN679" s="106"/>
      <c r="PO679" s="106"/>
      <c r="PP679" s="106"/>
      <c r="PQ679" s="106"/>
      <c r="PR679" s="106"/>
      <c r="PS679" s="106"/>
      <c r="PT679" s="106"/>
      <c r="PU679" s="106"/>
      <c r="PV679" s="106"/>
      <c r="PW679" s="106"/>
      <c r="PX679" s="106"/>
      <c r="PY679" s="106"/>
      <c r="PZ679" s="106"/>
      <c r="QA679" s="106"/>
      <c r="QB679" s="106"/>
      <c r="QC679" s="106"/>
      <c r="QD679" s="106"/>
      <c r="QE679" s="106"/>
      <c r="QF679" s="106"/>
      <c r="QG679" s="106"/>
      <c r="QH679" s="106"/>
      <c r="QI679" s="106"/>
      <c r="QJ679" s="106"/>
      <c r="QK679" s="106"/>
      <c r="QL679" s="106"/>
      <c r="QM679" s="106"/>
      <c r="QN679" s="106"/>
      <c r="QO679" s="106"/>
      <c r="QP679" s="106"/>
      <c r="QQ679" s="106"/>
      <c r="QR679" s="106"/>
      <c r="QS679" s="106"/>
      <c r="QT679" s="106"/>
      <c r="QU679" s="106"/>
      <c r="QV679" s="106"/>
      <c r="QW679" s="106"/>
      <c r="QX679" s="106"/>
      <c r="QY679" s="106"/>
      <c r="QZ679" s="106"/>
      <c r="RA679" s="106"/>
      <c r="RB679" s="106"/>
      <c r="RC679" s="106"/>
      <c r="RD679" s="106"/>
      <c r="RE679" s="106"/>
      <c r="RF679" s="106"/>
      <c r="RG679" s="106"/>
      <c r="RH679" s="106"/>
      <c r="RI679" s="106"/>
      <c r="RJ679" s="106"/>
      <c r="RK679" s="106"/>
      <c r="RL679" s="106"/>
      <c r="RM679" s="106"/>
      <c r="RN679" s="106"/>
      <c r="RO679" s="106"/>
      <c r="RP679" s="106"/>
      <c r="RQ679" s="106"/>
      <c r="RR679" s="106"/>
    </row>
    <row r="680" spans="1:486" x14ac:dyDescent="0.3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14"/>
      <c r="Q680" s="114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06"/>
      <c r="EZ680" s="106"/>
      <c r="FA680" s="106"/>
      <c r="FB680" s="106"/>
      <c r="FC680" s="106"/>
      <c r="FD680" s="106"/>
      <c r="FE680" s="106"/>
      <c r="FF680" s="106"/>
      <c r="FG680" s="106"/>
      <c r="FH680" s="106"/>
      <c r="FI680" s="106"/>
      <c r="FJ680" s="106"/>
      <c r="FK680" s="106"/>
      <c r="FL680" s="106"/>
      <c r="FM680" s="106"/>
      <c r="FN680" s="106"/>
      <c r="FO680" s="106"/>
      <c r="FP680" s="106"/>
      <c r="FQ680" s="106"/>
      <c r="FR680" s="106"/>
      <c r="FS680" s="106"/>
      <c r="FT680" s="106"/>
      <c r="FU680" s="106"/>
      <c r="FV680" s="106"/>
      <c r="FW680" s="106"/>
      <c r="FX680" s="106"/>
      <c r="FY680" s="106"/>
      <c r="FZ680" s="106"/>
      <c r="GA680" s="106"/>
      <c r="GB680" s="106"/>
      <c r="GC680" s="106"/>
      <c r="GD680" s="106"/>
      <c r="GE680" s="106"/>
      <c r="GF680" s="106"/>
      <c r="GG680" s="106"/>
      <c r="GH680" s="106"/>
      <c r="GI680" s="106"/>
      <c r="GJ680" s="106"/>
      <c r="GK680" s="106"/>
      <c r="GL680" s="106"/>
      <c r="GM680" s="106"/>
      <c r="GN680" s="106"/>
      <c r="GO680" s="106"/>
      <c r="GP680" s="106"/>
      <c r="GQ680" s="106"/>
      <c r="GR680" s="106"/>
      <c r="GS680" s="106"/>
      <c r="GT680" s="106"/>
      <c r="GU680" s="106"/>
      <c r="GV680" s="106"/>
      <c r="GW680" s="106"/>
      <c r="GX680" s="106"/>
      <c r="GY680" s="106"/>
      <c r="GZ680" s="106"/>
      <c r="HA680" s="106"/>
      <c r="HB680" s="106"/>
      <c r="HC680" s="106"/>
      <c r="HD680" s="106"/>
      <c r="HE680" s="106"/>
      <c r="HF680" s="106"/>
      <c r="HG680" s="106"/>
      <c r="HH680" s="106"/>
      <c r="HI680" s="106"/>
      <c r="HJ680" s="106"/>
      <c r="HK680" s="106"/>
      <c r="HL680" s="106"/>
      <c r="HM680" s="106"/>
      <c r="HN680" s="106"/>
      <c r="HO680" s="106"/>
      <c r="HP680" s="106"/>
      <c r="HQ680" s="106"/>
      <c r="HR680" s="106"/>
      <c r="HS680" s="106"/>
      <c r="HT680" s="106"/>
      <c r="HU680" s="106"/>
      <c r="HV680" s="106"/>
      <c r="HW680" s="106"/>
      <c r="HX680" s="106"/>
      <c r="HY680" s="106"/>
      <c r="HZ680" s="106"/>
      <c r="IA680" s="106"/>
      <c r="IB680" s="106"/>
      <c r="IC680" s="106"/>
      <c r="ID680" s="106"/>
      <c r="IE680" s="106"/>
      <c r="IF680" s="106"/>
      <c r="IG680" s="106"/>
      <c r="IH680" s="106"/>
      <c r="II680" s="106"/>
      <c r="IJ680" s="106"/>
      <c r="IK680" s="106"/>
      <c r="IL680" s="106"/>
      <c r="IM680" s="106"/>
      <c r="IN680" s="106"/>
      <c r="IO680" s="106"/>
      <c r="IP680" s="106"/>
      <c r="IQ680" s="106"/>
      <c r="IR680" s="106"/>
      <c r="IS680" s="106"/>
      <c r="IT680" s="106"/>
      <c r="IU680" s="106"/>
      <c r="IV680" s="106"/>
      <c r="IW680" s="106"/>
      <c r="IX680" s="106"/>
      <c r="IY680" s="106"/>
      <c r="IZ680" s="106"/>
      <c r="JA680" s="106"/>
      <c r="JB680" s="106"/>
      <c r="JC680" s="106"/>
      <c r="JD680" s="106"/>
      <c r="JE680" s="106"/>
      <c r="JF680" s="106"/>
      <c r="JG680" s="106"/>
      <c r="JH680" s="106"/>
      <c r="JI680" s="106"/>
      <c r="JJ680" s="106"/>
      <c r="JK680" s="106"/>
      <c r="JL680" s="106"/>
      <c r="JM680" s="106"/>
      <c r="JN680" s="106"/>
      <c r="JO680" s="106"/>
      <c r="JP680" s="106"/>
      <c r="JQ680" s="106"/>
      <c r="JR680" s="106"/>
      <c r="JS680" s="106"/>
      <c r="JT680" s="106"/>
      <c r="JU680" s="106"/>
      <c r="JV680" s="106"/>
      <c r="JW680" s="106"/>
      <c r="JX680" s="106"/>
      <c r="JY680" s="106"/>
      <c r="JZ680" s="106"/>
      <c r="KA680" s="106"/>
      <c r="KB680" s="106"/>
      <c r="KC680" s="106"/>
      <c r="KD680" s="106"/>
      <c r="KE680" s="106"/>
      <c r="KF680" s="106"/>
      <c r="KG680" s="106"/>
      <c r="KH680" s="106"/>
      <c r="KI680" s="106"/>
      <c r="KJ680" s="106"/>
      <c r="KK680" s="106"/>
      <c r="KL680" s="106"/>
      <c r="KM680" s="106"/>
      <c r="KN680" s="106"/>
      <c r="KO680" s="106"/>
      <c r="KP680" s="106"/>
      <c r="KQ680" s="106"/>
      <c r="KR680" s="106"/>
      <c r="KS680" s="106"/>
      <c r="KT680" s="106"/>
      <c r="KU680" s="106"/>
      <c r="KV680" s="106"/>
      <c r="KW680" s="106"/>
      <c r="KX680" s="106"/>
      <c r="KY680" s="106"/>
      <c r="KZ680" s="106"/>
      <c r="LA680" s="106"/>
      <c r="LB680" s="106"/>
      <c r="LC680" s="106"/>
      <c r="LD680" s="106"/>
      <c r="LE680" s="106"/>
      <c r="LF680" s="106"/>
      <c r="LG680" s="106"/>
      <c r="LH680" s="106"/>
      <c r="LI680" s="106"/>
      <c r="LJ680" s="106"/>
      <c r="LK680" s="106"/>
      <c r="LL680" s="106"/>
      <c r="LM680" s="106"/>
      <c r="LN680" s="106"/>
      <c r="LO680" s="106"/>
      <c r="LP680" s="106"/>
      <c r="LQ680" s="106"/>
      <c r="LR680" s="106"/>
      <c r="LS680" s="106"/>
      <c r="LT680" s="106"/>
      <c r="LU680" s="106"/>
      <c r="LV680" s="106"/>
      <c r="LW680" s="106"/>
      <c r="LX680" s="106"/>
      <c r="LY680" s="106"/>
      <c r="LZ680" s="106"/>
      <c r="MA680" s="106"/>
      <c r="MB680" s="106"/>
      <c r="MC680" s="106"/>
      <c r="MD680" s="106"/>
      <c r="ME680" s="106"/>
      <c r="MF680" s="106"/>
      <c r="MG680" s="106"/>
      <c r="MH680" s="106"/>
      <c r="MI680" s="106"/>
      <c r="MJ680" s="106"/>
      <c r="MK680" s="106"/>
      <c r="ML680" s="106"/>
      <c r="MM680" s="106"/>
      <c r="MN680" s="106"/>
      <c r="MO680" s="106"/>
      <c r="MP680" s="106"/>
      <c r="MQ680" s="106"/>
      <c r="MR680" s="106"/>
      <c r="MS680" s="106"/>
      <c r="MT680" s="106"/>
      <c r="MU680" s="106"/>
      <c r="MV680" s="106"/>
      <c r="MW680" s="106"/>
      <c r="MX680" s="106"/>
      <c r="MY680" s="106"/>
      <c r="MZ680" s="106"/>
      <c r="NA680" s="106"/>
      <c r="NB680" s="106"/>
      <c r="NC680" s="106"/>
      <c r="ND680" s="106"/>
      <c r="NE680" s="106"/>
      <c r="NF680" s="106"/>
      <c r="NG680" s="106"/>
      <c r="NH680" s="106"/>
      <c r="NI680" s="106"/>
      <c r="NJ680" s="106"/>
      <c r="NK680" s="106"/>
      <c r="NL680" s="106"/>
      <c r="NM680" s="106"/>
      <c r="NN680" s="106"/>
      <c r="NO680" s="106"/>
      <c r="NP680" s="106"/>
      <c r="NQ680" s="106"/>
      <c r="NR680" s="106"/>
      <c r="NS680" s="106"/>
      <c r="NT680" s="106"/>
      <c r="NU680" s="106"/>
      <c r="NV680" s="106"/>
      <c r="NW680" s="106"/>
      <c r="NX680" s="106"/>
      <c r="NY680" s="106"/>
      <c r="NZ680" s="106"/>
      <c r="OA680" s="106"/>
      <c r="OB680" s="106"/>
      <c r="OC680" s="106"/>
      <c r="OD680" s="106"/>
      <c r="OE680" s="106"/>
      <c r="OF680" s="106"/>
      <c r="OG680" s="106"/>
      <c r="OH680" s="106"/>
      <c r="OI680" s="106"/>
      <c r="OJ680" s="106"/>
      <c r="OK680" s="106"/>
      <c r="OL680" s="106"/>
      <c r="OM680" s="106"/>
      <c r="ON680" s="106"/>
      <c r="OO680" s="106"/>
      <c r="OP680" s="106"/>
      <c r="OQ680" s="106"/>
      <c r="OR680" s="106"/>
      <c r="OS680" s="106"/>
      <c r="OT680" s="106"/>
      <c r="OU680" s="106"/>
      <c r="OV680" s="106"/>
      <c r="OW680" s="106"/>
      <c r="OX680" s="106"/>
      <c r="OY680" s="106"/>
      <c r="OZ680" s="106"/>
      <c r="PA680" s="106"/>
      <c r="PB680" s="106"/>
      <c r="PC680" s="106"/>
      <c r="PD680" s="106"/>
      <c r="PE680" s="106"/>
      <c r="PF680" s="106"/>
      <c r="PG680" s="106"/>
      <c r="PH680" s="106"/>
      <c r="PI680" s="106"/>
      <c r="PJ680" s="106"/>
      <c r="PK680" s="106"/>
      <c r="PL680" s="106"/>
      <c r="PM680" s="106"/>
      <c r="PN680" s="106"/>
      <c r="PO680" s="106"/>
      <c r="PP680" s="106"/>
      <c r="PQ680" s="106"/>
      <c r="PR680" s="106"/>
      <c r="PS680" s="106"/>
      <c r="PT680" s="106"/>
      <c r="PU680" s="106"/>
      <c r="PV680" s="106"/>
      <c r="PW680" s="106"/>
      <c r="PX680" s="106"/>
      <c r="PY680" s="106"/>
      <c r="PZ680" s="106"/>
      <c r="QA680" s="106"/>
      <c r="QB680" s="106"/>
      <c r="QC680" s="106"/>
      <c r="QD680" s="106"/>
      <c r="QE680" s="106"/>
      <c r="QF680" s="106"/>
      <c r="QG680" s="106"/>
      <c r="QH680" s="106"/>
      <c r="QI680" s="106"/>
      <c r="QJ680" s="106"/>
      <c r="QK680" s="106"/>
      <c r="QL680" s="106"/>
      <c r="QM680" s="106"/>
      <c r="QN680" s="106"/>
      <c r="QO680" s="106"/>
      <c r="QP680" s="106"/>
      <c r="QQ680" s="106"/>
      <c r="QR680" s="106"/>
      <c r="QS680" s="106"/>
      <c r="QT680" s="106"/>
      <c r="QU680" s="106"/>
      <c r="QV680" s="106"/>
      <c r="QW680" s="106"/>
      <c r="QX680" s="106"/>
      <c r="QY680" s="106"/>
      <c r="QZ680" s="106"/>
      <c r="RA680" s="106"/>
      <c r="RB680" s="106"/>
      <c r="RC680" s="106"/>
      <c r="RD680" s="106"/>
      <c r="RE680" s="106"/>
      <c r="RF680" s="106"/>
      <c r="RG680" s="106"/>
      <c r="RH680" s="106"/>
      <c r="RI680" s="106"/>
      <c r="RJ680" s="106"/>
      <c r="RK680" s="106"/>
      <c r="RL680" s="106"/>
      <c r="RM680" s="106"/>
      <c r="RN680" s="106"/>
      <c r="RO680" s="106"/>
      <c r="RP680" s="106"/>
      <c r="RQ680" s="106"/>
      <c r="RR680" s="106"/>
    </row>
    <row r="681" spans="1:486" x14ac:dyDescent="0.3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14"/>
      <c r="Q681" s="114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06"/>
      <c r="EZ681" s="106"/>
      <c r="FA681" s="106"/>
      <c r="FB681" s="106"/>
      <c r="FC681" s="106"/>
      <c r="FD681" s="106"/>
      <c r="FE681" s="106"/>
      <c r="FF681" s="106"/>
      <c r="FG681" s="106"/>
      <c r="FH681" s="106"/>
      <c r="FI681" s="106"/>
      <c r="FJ681" s="106"/>
      <c r="FK681" s="106"/>
      <c r="FL681" s="106"/>
      <c r="FM681" s="106"/>
      <c r="FN681" s="106"/>
      <c r="FO681" s="106"/>
      <c r="FP681" s="106"/>
      <c r="FQ681" s="106"/>
      <c r="FR681" s="106"/>
      <c r="FS681" s="106"/>
      <c r="FT681" s="106"/>
      <c r="FU681" s="106"/>
      <c r="FV681" s="106"/>
      <c r="FW681" s="106"/>
      <c r="FX681" s="106"/>
      <c r="FY681" s="106"/>
      <c r="FZ681" s="106"/>
      <c r="GA681" s="106"/>
      <c r="GB681" s="106"/>
      <c r="GC681" s="106"/>
      <c r="GD681" s="106"/>
      <c r="GE681" s="106"/>
      <c r="GF681" s="106"/>
      <c r="GG681" s="106"/>
      <c r="GH681" s="106"/>
      <c r="GI681" s="106"/>
      <c r="GJ681" s="106"/>
      <c r="GK681" s="106"/>
      <c r="GL681" s="106"/>
      <c r="GM681" s="106"/>
      <c r="GN681" s="106"/>
      <c r="GO681" s="106"/>
      <c r="GP681" s="106"/>
      <c r="GQ681" s="106"/>
      <c r="GR681" s="106"/>
      <c r="GS681" s="106"/>
      <c r="GT681" s="106"/>
      <c r="GU681" s="106"/>
      <c r="GV681" s="106"/>
      <c r="GW681" s="106"/>
      <c r="GX681" s="106"/>
      <c r="GY681" s="106"/>
      <c r="GZ681" s="106"/>
      <c r="HA681" s="106"/>
      <c r="HB681" s="106"/>
      <c r="HC681" s="106"/>
      <c r="HD681" s="106"/>
      <c r="HE681" s="106"/>
      <c r="HF681" s="106"/>
      <c r="HG681" s="106"/>
      <c r="HH681" s="106"/>
      <c r="HI681" s="106"/>
      <c r="HJ681" s="106"/>
      <c r="HK681" s="106"/>
      <c r="HL681" s="106"/>
      <c r="HM681" s="106"/>
      <c r="HN681" s="106"/>
      <c r="HO681" s="106"/>
      <c r="HP681" s="106"/>
      <c r="HQ681" s="106"/>
      <c r="HR681" s="106"/>
      <c r="HS681" s="106"/>
      <c r="HT681" s="106"/>
      <c r="HU681" s="106"/>
      <c r="HV681" s="106"/>
      <c r="HW681" s="106"/>
      <c r="HX681" s="106"/>
      <c r="HY681" s="106"/>
      <c r="HZ681" s="106"/>
      <c r="IA681" s="106"/>
      <c r="IB681" s="106"/>
      <c r="IC681" s="106"/>
      <c r="ID681" s="106"/>
      <c r="IE681" s="106"/>
      <c r="IF681" s="106"/>
      <c r="IG681" s="106"/>
      <c r="IH681" s="106"/>
      <c r="II681" s="106"/>
      <c r="IJ681" s="106"/>
      <c r="IK681" s="106"/>
      <c r="IL681" s="106"/>
      <c r="IM681" s="106"/>
      <c r="IN681" s="106"/>
      <c r="IO681" s="106"/>
      <c r="IP681" s="106"/>
      <c r="IQ681" s="106"/>
      <c r="IR681" s="106"/>
      <c r="IS681" s="106"/>
      <c r="IT681" s="106"/>
      <c r="IU681" s="106"/>
      <c r="IV681" s="106"/>
      <c r="IW681" s="106"/>
      <c r="IX681" s="106"/>
      <c r="IY681" s="106"/>
      <c r="IZ681" s="106"/>
      <c r="JA681" s="106"/>
      <c r="JB681" s="106"/>
      <c r="JC681" s="106"/>
      <c r="JD681" s="106"/>
      <c r="JE681" s="106"/>
      <c r="JF681" s="106"/>
      <c r="JG681" s="106"/>
      <c r="JH681" s="106"/>
      <c r="JI681" s="106"/>
      <c r="JJ681" s="106"/>
      <c r="JK681" s="106"/>
      <c r="JL681" s="106"/>
      <c r="JM681" s="106"/>
      <c r="JN681" s="106"/>
      <c r="JO681" s="106"/>
      <c r="JP681" s="106"/>
      <c r="JQ681" s="106"/>
      <c r="JR681" s="106"/>
      <c r="JS681" s="106"/>
      <c r="JT681" s="106"/>
      <c r="JU681" s="106"/>
      <c r="JV681" s="106"/>
      <c r="JW681" s="106"/>
      <c r="JX681" s="106"/>
      <c r="JY681" s="106"/>
      <c r="JZ681" s="106"/>
      <c r="KA681" s="106"/>
      <c r="KB681" s="106"/>
      <c r="KC681" s="106"/>
      <c r="KD681" s="106"/>
      <c r="KE681" s="106"/>
      <c r="KF681" s="106"/>
      <c r="KG681" s="106"/>
      <c r="KH681" s="106"/>
      <c r="KI681" s="106"/>
      <c r="KJ681" s="106"/>
      <c r="KK681" s="106"/>
      <c r="KL681" s="106"/>
      <c r="KM681" s="106"/>
      <c r="KN681" s="106"/>
      <c r="KO681" s="106"/>
      <c r="KP681" s="106"/>
      <c r="KQ681" s="106"/>
      <c r="KR681" s="106"/>
      <c r="KS681" s="106"/>
      <c r="KT681" s="106"/>
      <c r="KU681" s="106"/>
      <c r="KV681" s="106"/>
      <c r="KW681" s="106"/>
      <c r="KX681" s="106"/>
      <c r="KY681" s="106"/>
      <c r="KZ681" s="106"/>
      <c r="LA681" s="106"/>
      <c r="LB681" s="106"/>
      <c r="LC681" s="106"/>
      <c r="LD681" s="106"/>
      <c r="LE681" s="106"/>
      <c r="LF681" s="106"/>
      <c r="LG681" s="106"/>
      <c r="LH681" s="106"/>
      <c r="LI681" s="106"/>
      <c r="LJ681" s="106"/>
      <c r="LK681" s="106"/>
      <c r="LL681" s="106"/>
      <c r="LM681" s="106"/>
      <c r="LN681" s="106"/>
      <c r="LO681" s="106"/>
      <c r="LP681" s="106"/>
      <c r="LQ681" s="106"/>
      <c r="LR681" s="106"/>
      <c r="LS681" s="106"/>
      <c r="LT681" s="106"/>
      <c r="LU681" s="106"/>
      <c r="LV681" s="106"/>
      <c r="LW681" s="106"/>
      <c r="LX681" s="106"/>
      <c r="LY681" s="106"/>
      <c r="LZ681" s="106"/>
      <c r="MA681" s="106"/>
      <c r="MB681" s="106"/>
      <c r="MC681" s="106"/>
      <c r="MD681" s="106"/>
      <c r="ME681" s="106"/>
      <c r="MF681" s="106"/>
      <c r="MG681" s="106"/>
      <c r="MH681" s="106"/>
      <c r="MI681" s="106"/>
      <c r="MJ681" s="106"/>
      <c r="MK681" s="106"/>
      <c r="ML681" s="106"/>
      <c r="MM681" s="106"/>
      <c r="MN681" s="106"/>
      <c r="MO681" s="106"/>
      <c r="MP681" s="106"/>
      <c r="MQ681" s="106"/>
      <c r="MR681" s="106"/>
      <c r="MS681" s="106"/>
      <c r="MT681" s="106"/>
      <c r="MU681" s="106"/>
      <c r="MV681" s="106"/>
      <c r="MW681" s="106"/>
      <c r="MX681" s="106"/>
      <c r="MY681" s="106"/>
      <c r="MZ681" s="106"/>
      <c r="NA681" s="106"/>
      <c r="NB681" s="106"/>
      <c r="NC681" s="106"/>
      <c r="ND681" s="106"/>
      <c r="NE681" s="106"/>
      <c r="NF681" s="106"/>
      <c r="NG681" s="106"/>
      <c r="NH681" s="106"/>
      <c r="NI681" s="106"/>
      <c r="NJ681" s="106"/>
      <c r="NK681" s="106"/>
      <c r="NL681" s="106"/>
      <c r="NM681" s="106"/>
      <c r="NN681" s="106"/>
      <c r="NO681" s="106"/>
      <c r="NP681" s="106"/>
      <c r="NQ681" s="106"/>
      <c r="NR681" s="106"/>
      <c r="NS681" s="106"/>
      <c r="NT681" s="106"/>
      <c r="NU681" s="106"/>
      <c r="NV681" s="106"/>
      <c r="NW681" s="106"/>
      <c r="NX681" s="106"/>
      <c r="NY681" s="106"/>
      <c r="NZ681" s="106"/>
      <c r="OA681" s="106"/>
      <c r="OB681" s="106"/>
      <c r="OC681" s="106"/>
      <c r="OD681" s="106"/>
      <c r="OE681" s="106"/>
      <c r="OF681" s="106"/>
      <c r="OG681" s="106"/>
      <c r="OH681" s="106"/>
      <c r="OI681" s="106"/>
      <c r="OJ681" s="106"/>
      <c r="OK681" s="106"/>
      <c r="OL681" s="106"/>
      <c r="OM681" s="106"/>
      <c r="ON681" s="106"/>
      <c r="OO681" s="106"/>
      <c r="OP681" s="106"/>
      <c r="OQ681" s="106"/>
      <c r="OR681" s="106"/>
      <c r="OS681" s="106"/>
      <c r="OT681" s="106"/>
      <c r="OU681" s="106"/>
      <c r="OV681" s="106"/>
      <c r="OW681" s="106"/>
      <c r="OX681" s="106"/>
      <c r="OY681" s="106"/>
      <c r="OZ681" s="106"/>
      <c r="PA681" s="106"/>
      <c r="PB681" s="106"/>
      <c r="PC681" s="106"/>
      <c r="PD681" s="106"/>
      <c r="PE681" s="106"/>
      <c r="PF681" s="106"/>
      <c r="PG681" s="106"/>
      <c r="PH681" s="106"/>
      <c r="PI681" s="106"/>
      <c r="PJ681" s="106"/>
      <c r="PK681" s="106"/>
      <c r="PL681" s="106"/>
      <c r="PM681" s="106"/>
      <c r="PN681" s="106"/>
      <c r="PO681" s="106"/>
      <c r="PP681" s="106"/>
      <c r="PQ681" s="106"/>
      <c r="PR681" s="106"/>
      <c r="PS681" s="106"/>
      <c r="PT681" s="106"/>
      <c r="PU681" s="106"/>
      <c r="PV681" s="106"/>
      <c r="PW681" s="106"/>
      <c r="PX681" s="106"/>
      <c r="PY681" s="106"/>
      <c r="PZ681" s="106"/>
      <c r="QA681" s="106"/>
      <c r="QB681" s="106"/>
      <c r="QC681" s="106"/>
      <c r="QD681" s="106"/>
      <c r="QE681" s="106"/>
      <c r="QF681" s="106"/>
      <c r="QG681" s="106"/>
      <c r="QH681" s="106"/>
      <c r="QI681" s="106"/>
      <c r="QJ681" s="106"/>
      <c r="QK681" s="106"/>
      <c r="QL681" s="106"/>
      <c r="QM681" s="106"/>
      <c r="QN681" s="106"/>
      <c r="QO681" s="106"/>
      <c r="QP681" s="106"/>
      <c r="QQ681" s="106"/>
      <c r="QR681" s="106"/>
      <c r="QS681" s="106"/>
      <c r="QT681" s="106"/>
      <c r="QU681" s="106"/>
      <c r="QV681" s="106"/>
      <c r="QW681" s="106"/>
      <c r="QX681" s="106"/>
      <c r="QY681" s="106"/>
      <c r="QZ681" s="106"/>
      <c r="RA681" s="106"/>
      <c r="RB681" s="106"/>
      <c r="RC681" s="106"/>
      <c r="RD681" s="106"/>
      <c r="RE681" s="106"/>
      <c r="RF681" s="106"/>
      <c r="RG681" s="106"/>
      <c r="RH681" s="106"/>
      <c r="RI681" s="106"/>
      <c r="RJ681" s="106"/>
      <c r="RK681" s="106"/>
      <c r="RL681" s="106"/>
      <c r="RM681" s="106"/>
      <c r="RN681" s="106"/>
      <c r="RO681" s="106"/>
      <c r="RP681" s="106"/>
      <c r="RQ681" s="106"/>
      <c r="RR681" s="106"/>
    </row>
    <row r="682" spans="1:486" x14ac:dyDescent="0.3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14"/>
      <c r="Q682" s="114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06"/>
      <c r="EZ682" s="106"/>
      <c r="FA682" s="106"/>
      <c r="FB682" s="106"/>
      <c r="FC682" s="106"/>
      <c r="FD682" s="106"/>
      <c r="FE682" s="106"/>
      <c r="FF682" s="106"/>
      <c r="FG682" s="106"/>
      <c r="FH682" s="106"/>
      <c r="FI682" s="106"/>
      <c r="FJ682" s="106"/>
      <c r="FK682" s="106"/>
      <c r="FL682" s="106"/>
      <c r="FM682" s="106"/>
      <c r="FN682" s="106"/>
      <c r="FO682" s="106"/>
      <c r="FP682" s="106"/>
      <c r="FQ682" s="106"/>
      <c r="FR682" s="106"/>
      <c r="FS682" s="106"/>
      <c r="FT682" s="106"/>
      <c r="FU682" s="106"/>
      <c r="FV682" s="106"/>
      <c r="FW682" s="106"/>
      <c r="FX682" s="106"/>
      <c r="FY682" s="106"/>
      <c r="FZ682" s="106"/>
      <c r="GA682" s="106"/>
      <c r="GB682" s="106"/>
      <c r="GC682" s="106"/>
      <c r="GD682" s="106"/>
      <c r="GE682" s="106"/>
      <c r="GF682" s="106"/>
      <c r="GG682" s="106"/>
      <c r="GH682" s="106"/>
      <c r="GI682" s="106"/>
      <c r="GJ682" s="106"/>
      <c r="GK682" s="106"/>
      <c r="GL682" s="106"/>
      <c r="GM682" s="106"/>
      <c r="GN682" s="106"/>
      <c r="GO682" s="106"/>
      <c r="GP682" s="106"/>
      <c r="GQ682" s="106"/>
      <c r="GR682" s="106"/>
      <c r="GS682" s="106"/>
      <c r="GT682" s="106"/>
      <c r="GU682" s="106"/>
      <c r="GV682" s="106"/>
      <c r="GW682" s="106"/>
      <c r="GX682" s="106"/>
      <c r="GY682" s="106"/>
      <c r="GZ682" s="106"/>
      <c r="HA682" s="106"/>
      <c r="HB682" s="106"/>
      <c r="HC682" s="106"/>
      <c r="HD682" s="106"/>
      <c r="HE682" s="106"/>
      <c r="HF682" s="106"/>
      <c r="HG682" s="106"/>
      <c r="HH682" s="106"/>
      <c r="HI682" s="106"/>
      <c r="HJ682" s="106"/>
      <c r="HK682" s="106"/>
      <c r="HL682" s="106"/>
      <c r="HM682" s="106"/>
      <c r="HN682" s="106"/>
      <c r="HO682" s="106"/>
      <c r="HP682" s="106"/>
      <c r="HQ682" s="106"/>
      <c r="HR682" s="106"/>
      <c r="HS682" s="106"/>
      <c r="HT682" s="106"/>
      <c r="HU682" s="106"/>
      <c r="HV682" s="106"/>
      <c r="HW682" s="106"/>
      <c r="HX682" s="106"/>
      <c r="HY682" s="106"/>
      <c r="HZ682" s="106"/>
      <c r="IA682" s="106"/>
      <c r="IB682" s="106"/>
      <c r="IC682" s="106"/>
      <c r="ID682" s="106"/>
      <c r="IE682" s="106"/>
      <c r="IF682" s="106"/>
      <c r="IG682" s="106"/>
      <c r="IH682" s="106"/>
      <c r="II682" s="106"/>
      <c r="IJ682" s="106"/>
      <c r="IK682" s="106"/>
      <c r="IL682" s="106"/>
      <c r="IM682" s="106"/>
      <c r="IN682" s="106"/>
      <c r="IO682" s="106"/>
      <c r="IP682" s="106"/>
      <c r="IQ682" s="106"/>
      <c r="IR682" s="106"/>
      <c r="IS682" s="106"/>
      <c r="IT682" s="106"/>
      <c r="IU682" s="106"/>
      <c r="IV682" s="106"/>
      <c r="IW682" s="106"/>
      <c r="IX682" s="106"/>
      <c r="IY682" s="106"/>
      <c r="IZ682" s="106"/>
      <c r="JA682" s="106"/>
      <c r="JB682" s="106"/>
      <c r="JC682" s="106"/>
      <c r="JD682" s="106"/>
      <c r="JE682" s="106"/>
      <c r="JF682" s="106"/>
      <c r="JG682" s="106"/>
      <c r="JH682" s="106"/>
      <c r="JI682" s="106"/>
      <c r="JJ682" s="106"/>
      <c r="JK682" s="106"/>
      <c r="JL682" s="106"/>
      <c r="JM682" s="106"/>
      <c r="JN682" s="106"/>
      <c r="JO682" s="106"/>
      <c r="JP682" s="106"/>
      <c r="JQ682" s="106"/>
      <c r="JR682" s="106"/>
      <c r="JS682" s="106"/>
      <c r="JT682" s="106"/>
      <c r="JU682" s="106"/>
      <c r="JV682" s="106"/>
      <c r="JW682" s="106"/>
      <c r="JX682" s="106"/>
      <c r="JY682" s="106"/>
      <c r="JZ682" s="106"/>
      <c r="KA682" s="106"/>
      <c r="KB682" s="106"/>
      <c r="KC682" s="106"/>
      <c r="KD682" s="106"/>
      <c r="KE682" s="106"/>
      <c r="KF682" s="106"/>
      <c r="KG682" s="106"/>
      <c r="KH682" s="106"/>
      <c r="KI682" s="106"/>
      <c r="KJ682" s="106"/>
      <c r="KK682" s="106"/>
      <c r="KL682" s="106"/>
      <c r="KM682" s="106"/>
      <c r="KN682" s="106"/>
      <c r="KO682" s="106"/>
      <c r="KP682" s="106"/>
      <c r="KQ682" s="106"/>
      <c r="KR682" s="106"/>
      <c r="KS682" s="106"/>
      <c r="KT682" s="106"/>
      <c r="KU682" s="106"/>
      <c r="KV682" s="106"/>
      <c r="KW682" s="106"/>
      <c r="KX682" s="106"/>
      <c r="KY682" s="106"/>
      <c r="KZ682" s="106"/>
      <c r="LA682" s="106"/>
      <c r="LB682" s="106"/>
      <c r="LC682" s="106"/>
      <c r="LD682" s="106"/>
      <c r="LE682" s="106"/>
      <c r="LF682" s="106"/>
      <c r="LG682" s="106"/>
      <c r="LH682" s="106"/>
      <c r="LI682" s="106"/>
      <c r="LJ682" s="106"/>
      <c r="LK682" s="106"/>
      <c r="LL682" s="106"/>
      <c r="LM682" s="106"/>
      <c r="LN682" s="106"/>
      <c r="LO682" s="106"/>
      <c r="LP682" s="106"/>
      <c r="LQ682" s="106"/>
      <c r="LR682" s="106"/>
      <c r="LS682" s="106"/>
      <c r="LT682" s="106"/>
      <c r="LU682" s="106"/>
      <c r="LV682" s="106"/>
      <c r="LW682" s="106"/>
      <c r="LX682" s="106"/>
      <c r="LY682" s="106"/>
      <c r="LZ682" s="106"/>
      <c r="MA682" s="106"/>
      <c r="MB682" s="106"/>
      <c r="MC682" s="106"/>
      <c r="MD682" s="106"/>
      <c r="ME682" s="106"/>
      <c r="MF682" s="106"/>
      <c r="MG682" s="106"/>
      <c r="MH682" s="106"/>
      <c r="MI682" s="106"/>
      <c r="MJ682" s="106"/>
      <c r="MK682" s="106"/>
      <c r="ML682" s="106"/>
      <c r="MM682" s="106"/>
      <c r="MN682" s="106"/>
      <c r="MO682" s="106"/>
      <c r="MP682" s="106"/>
      <c r="MQ682" s="106"/>
      <c r="MR682" s="106"/>
      <c r="MS682" s="106"/>
      <c r="MT682" s="106"/>
      <c r="MU682" s="106"/>
      <c r="MV682" s="106"/>
      <c r="MW682" s="106"/>
      <c r="MX682" s="106"/>
      <c r="MY682" s="106"/>
      <c r="MZ682" s="106"/>
      <c r="NA682" s="106"/>
      <c r="NB682" s="106"/>
      <c r="NC682" s="106"/>
      <c r="ND682" s="106"/>
      <c r="NE682" s="106"/>
      <c r="NF682" s="106"/>
      <c r="NG682" s="106"/>
      <c r="NH682" s="106"/>
      <c r="NI682" s="106"/>
      <c r="NJ682" s="106"/>
      <c r="NK682" s="106"/>
      <c r="NL682" s="106"/>
      <c r="NM682" s="106"/>
      <c r="NN682" s="106"/>
      <c r="NO682" s="106"/>
      <c r="NP682" s="106"/>
      <c r="NQ682" s="106"/>
      <c r="NR682" s="106"/>
      <c r="NS682" s="106"/>
      <c r="NT682" s="106"/>
      <c r="NU682" s="106"/>
      <c r="NV682" s="106"/>
      <c r="NW682" s="106"/>
      <c r="NX682" s="106"/>
      <c r="NY682" s="106"/>
      <c r="NZ682" s="106"/>
      <c r="OA682" s="106"/>
      <c r="OB682" s="106"/>
      <c r="OC682" s="106"/>
      <c r="OD682" s="106"/>
      <c r="OE682" s="106"/>
      <c r="OF682" s="106"/>
      <c r="OG682" s="106"/>
      <c r="OH682" s="106"/>
      <c r="OI682" s="106"/>
      <c r="OJ682" s="106"/>
      <c r="OK682" s="106"/>
      <c r="OL682" s="106"/>
      <c r="OM682" s="106"/>
      <c r="ON682" s="106"/>
      <c r="OO682" s="106"/>
      <c r="OP682" s="106"/>
      <c r="OQ682" s="106"/>
      <c r="OR682" s="106"/>
      <c r="OS682" s="106"/>
      <c r="OT682" s="106"/>
      <c r="OU682" s="106"/>
      <c r="OV682" s="106"/>
      <c r="OW682" s="106"/>
      <c r="OX682" s="106"/>
      <c r="OY682" s="106"/>
      <c r="OZ682" s="106"/>
      <c r="PA682" s="106"/>
      <c r="PB682" s="106"/>
      <c r="PC682" s="106"/>
      <c r="PD682" s="106"/>
      <c r="PE682" s="106"/>
      <c r="PF682" s="106"/>
      <c r="PG682" s="106"/>
      <c r="PH682" s="106"/>
      <c r="PI682" s="106"/>
      <c r="PJ682" s="106"/>
      <c r="PK682" s="106"/>
      <c r="PL682" s="106"/>
      <c r="PM682" s="106"/>
      <c r="PN682" s="106"/>
      <c r="PO682" s="106"/>
      <c r="PP682" s="106"/>
      <c r="PQ682" s="106"/>
      <c r="PR682" s="106"/>
      <c r="PS682" s="106"/>
      <c r="PT682" s="106"/>
      <c r="PU682" s="106"/>
      <c r="PV682" s="106"/>
      <c r="PW682" s="106"/>
      <c r="PX682" s="106"/>
      <c r="PY682" s="106"/>
      <c r="PZ682" s="106"/>
      <c r="QA682" s="106"/>
      <c r="QB682" s="106"/>
      <c r="QC682" s="106"/>
      <c r="QD682" s="106"/>
      <c r="QE682" s="106"/>
      <c r="QF682" s="106"/>
      <c r="QG682" s="106"/>
      <c r="QH682" s="106"/>
      <c r="QI682" s="106"/>
      <c r="QJ682" s="106"/>
      <c r="QK682" s="106"/>
      <c r="QL682" s="106"/>
      <c r="QM682" s="106"/>
      <c r="QN682" s="106"/>
      <c r="QO682" s="106"/>
      <c r="QP682" s="106"/>
      <c r="QQ682" s="106"/>
      <c r="QR682" s="106"/>
      <c r="QS682" s="106"/>
      <c r="QT682" s="106"/>
      <c r="QU682" s="106"/>
      <c r="QV682" s="106"/>
      <c r="QW682" s="106"/>
      <c r="QX682" s="106"/>
      <c r="QY682" s="106"/>
      <c r="QZ682" s="106"/>
      <c r="RA682" s="106"/>
      <c r="RB682" s="106"/>
      <c r="RC682" s="106"/>
      <c r="RD682" s="106"/>
      <c r="RE682" s="106"/>
      <c r="RF682" s="106"/>
      <c r="RG682" s="106"/>
      <c r="RH682" s="106"/>
      <c r="RI682" s="106"/>
      <c r="RJ682" s="106"/>
      <c r="RK682" s="106"/>
      <c r="RL682" s="106"/>
      <c r="RM682" s="106"/>
      <c r="RN682" s="106"/>
      <c r="RO682" s="106"/>
      <c r="RP682" s="106"/>
      <c r="RQ682" s="106"/>
      <c r="RR682" s="106"/>
    </row>
    <row r="683" spans="1:486" x14ac:dyDescent="0.3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14"/>
      <c r="Q683" s="114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06"/>
      <c r="EZ683" s="106"/>
      <c r="FA683" s="106"/>
      <c r="FB683" s="106"/>
      <c r="FC683" s="106"/>
      <c r="FD683" s="106"/>
      <c r="FE683" s="106"/>
      <c r="FF683" s="106"/>
      <c r="FG683" s="106"/>
      <c r="FH683" s="106"/>
      <c r="FI683" s="106"/>
      <c r="FJ683" s="106"/>
      <c r="FK683" s="106"/>
      <c r="FL683" s="106"/>
      <c r="FM683" s="106"/>
      <c r="FN683" s="106"/>
      <c r="FO683" s="106"/>
      <c r="FP683" s="106"/>
      <c r="FQ683" s="106"/>
      <c r="FR683" s="106"/>
      <c r="FS683" s="106"/>
      <c r="FT683" s="106"/>
      <c r="FU683" s="106"/>
      <c r="FV683" s="106"/>
      <c r="FW683" s="106"/>
      <c r="FX683" s="106"/>
      <c r="FY683" s="106"/>
      <c r="FZ683" s="106"/>
      <c r="GA683" s="106"/>
      <c r="GB683" s="106"/>
      <c r="GC683" s="106"/>
      <c r="GD683" s="106"/>
      <c r="GE683" s="106"/>
      <c r="GF683" s="106"/>
      <c r="GG683" s="106"/>
      <c r="GH683" s="106"/>
      <c r="GI683" s="106"/>
      <c r="GJ683" s="106"/>
      <c r="GK683" s="106"/>
      <c r="GL683" s="106"/>
      <c r="GM683" s="106"/>
      <c r="GN683" s="106"/>
      <c r="GO683" s="106"/>
      <c r="GP683" s="106"/>
      <c r="GQ683" s="106"/>
      <c r="GR683" s="106"/>
      <c r="GS683" s="106"/>
      <c r="GT683" s="106"/>
      <c r="GU683" s="106"/>
      <c r="GV683" s="106"/>
      <c r="GW683" s="106"/>
      <c r="GX683" s="106"/>
      <c r="GY683" s="106"/>
      <c r="GZ683" s="106"/>
      <c r="HA683" s="106"/>
      <c r="HB683" s="106"/>
      <c r="HC683" s="106"/>
      <c r="HD683" s="106"/>
      <c r="HE683" s="106"/>
      <c r="HF683" s="106"/>
      <c r="HG683" s="106"/>
      <c r="HH683" s="106"/>
      <c r="HI683" s="106"/>
      <c r="HJ683" s="106"/>
      <c r="HK683" s="106"/>
      <c r="HL683" s="106"/>
      <c r="HM683" s="106"/>
      <c r="HN683" s="106"/>
      <c r="HO683" s="106"/>
      <c r="HP683" s="106"/>
      <c r="HQ683" s="106"/>
      <c r="HR683" s="106"/>
      <c r="HS683" s="106"/>
      <c r="HT683" s="106"/>
      <c r="HU683" s="106"/>
      <c r="HV683" s="106"/>
      <c r="HW683" s="106"/>
      <c r="HX683" s="106"/>
      <c r="HY683" s="106"/>
      <c r="HZ683" s="106"/>
      <c r="IA683" s="106"/>
      <c r="IB683" s="106"/>
      <c r="IC683" s="106"/>
      <c r="ID683" s="106"/>
      <c r="IE683" s="106"/>
      <c r="IF683" s="106"/>
      <c r="IG683" s="106"/>
      <c r="IH683" s="106"/>
      <c r="II683" s="106"/>
      <c r="IJ683" s="106"/>
      <c r="IK683" s="106"/>
      <c r="IL683" s="106"/>
      <c r="IM683" s="106"/>
      <c r="IN683" s="106"/>
      <c r="IO683" s="106"/>
      <c r="IP683" s="106"/>
      <c r="IQ683" s="106"/>
      <c r="IR683" s="106"/>
      <c r="IS683" s="106"/>
      <c r="IT683" s="106"/>
      <c r="IU683" s="106"/>
      <c r="IV683" s="106"/>
      <c r="IW683" s="106"/>
      <c r="IX683" s="106"/>
      <c r="IY683" s="106"/>
      <c r="IZ683" s="106"/>
      <c r="JA683" s="106"/>
      <c r="JB683" s="106"/>
      <c r="JC683" s="106"/>
      <c r="JD683" s="106"/>
      <c r="JE683" s="106"/>
      <c r="JF683" s="106"/>
      <c r="JG683" s="106"/>
      <c r="JH683" s="106"/>
      <c r="JI683" s="106"/>
      <c r="JJ683" s="106"/>
      <c r="JK683" s="106"/>
      <c r="JL683" s="106"/>
      <c r="JM683" s="106"/>
      <c r="JN683" s="106"/>
      <c r="JO683" s="106"/>
      <c r="JP683" s="106"/>
      <c r="JQ683" s="106"/>
      <c r="JR683" s="106"/>
      <c r="JS683" s="106"/>
      <c r="JT683" s="106"/>
      <c r="JU683" s="106"/>
      <c r="JV683" s="106"/>
      <c r="JW683" s="106"/>
      <c r="JX683" s="106"/>
      <c r="JY683" s="106"/>
      <c r="JZ683" s="106"/>
      <c r="KA683" s="106"/>
      <c r="KB683" s="106"/>
      <c r="KC683" s="106"/>
      <c r="KD683" s="106"/>
      <c r="KE683" s="106"/>
      <c r="KF683" s="106"/>
      <c r="KG683" s="106"/>
      <c r="KH683" s="106"/>
      <c r="KI683" s="106"/>
      <c r="KJ683" s="106"/>
      <c r="KK683" s="106"/>
      <c r="KL683" s="106"/>
      <c r="KM683" s="106"/>
      <c r="KN683" s="106"/>
      <c r="KO683" s="106"/>
      <c r="KP683" s="106"/>
      <c r="KQ683" s="106"/>
      <c r="KR683" s="106"/>
      <c r="KS683" s="106"/>
      <c r="KT683" s="106"/>
      <c r="KU683" s="106"/>
      <c r="KV683" s="106"/>
      <c r="KW683" s="106"/>
      <c r="KX683" s="106"/>
      <c r="KY683" s="106"/>
      <c r="KZ683" s="106"/>
      <c r="LA683" s="106"/>
      <c r="LB683" s="106"/>
      <c r="LC683" s="106"/>
      <c r="LD683" s="106"/>
      <c r="LE683" s="106"/>
      <c r="LF683" s="106"/>
      <c r="LG683" s="106"/>
      <c r="LH683" s="106"/>
      <c r="LI683" s="106"/>
      <c r="LJ683" s="106"/>
      <c r="LK683" s="106"/>
      <c r="LL683" s="106"/>
      <c r="LM683" s="106"/>
      <c r="LN683" s="106"/>
      <c r="LO683" s="106"/>
      <c r="LP683" s="106"/>
      <c r="LQ683" s="106"/>
      <c r="LR683" s="106"/>
      <c r="LS683" s="106"/>
      <c r="LT683" s="106"/>
      <c r="LU683" s="106"/>
      <c r="LV683" s="106"/>
      <c r="LW683" s="106"/>
      <c r="LX683" s="106"/>
      <c r="LY683" s="106"/>
      <c r="LZ683" s="106"/>
      <c r="MA683" s="106"/>
      <c r="MB683" s="106"/>
      <c r="MC683" s="106"/>
      <c r="MD683" s="106"/>
      <c r="ME683" s="106"/>
      <c r="MF683" s="106"/>
      <c r="MG683" s="106"/>
      <c r="MH683" s="106"/>
      <c r="MI683" s="106"/>
      <c r="MJ683" s="106"/>
      <c r="MK683" s="106"/>
      <c r="ML683" s="106"/>
      <c r="MM683" s="106"/>
      <c r="MN683" s="106"/>
      <c r="MO683" s="106"/>
      <c r="MP683" s="106"/>
      <c r="MQ683" s="106"/>
      <c r="MR683" s="106"/>
      <c r="MS683" s="106"/>
      <c r="MT683" s="106"/>
      <c r="MU683" s="106"/>
      <c r="MV683" s="106"/>
      <c r="MW683" s="106"/>
      <c r="MX683" s="106"/>
      <c r="MY683" s="106"/>
      <c r="MZ683" s="106"/>
      <c r="NA683" s="106"/>
      <c r="NB683" s="106"/>
      <c r="NC683" s="106"/>
      <c r="ND683" s="106"/>
      <c r="NE683" s="106"/>
      <c r="NF683" s="106"/>
      <c r="NG683" s="106"/>
      <c r="NH683" s="106"/>
      <c r="NI683" s="106"/>
      <c r="NJ683" s="106"/>
      <c r="NK683" s="106"/>
      <c r="NL683" s="106"/>
      <c r="NM683" s="106"/>
      <c r="NN683" s="106"/>
      <c r="NO683" s="106"/>
      <c r="NP683" s="106"/>
      <c r="NQ683" s="106"/>
      <c r="NR683" s="106"/>
      <c r="NS683" s="106"/>
      <c r="NT683" s="106"/>
      <c r="NU683" s="106"/>
      <c r="NV683" s="106"/>
      <c r="NW683" s="106"/>
      <c r="NX683" s="106"/>
      <c r="NY683" s="106"/>
      <c r="NZ683" s="106"/>
      <c r="OA683" s="106"/>
      <c r="OB683" s="106"/>
      <c r="OC683" s="106"/>
      <c r="OD683" s="106"/>
      <c r="OE683" s="106"/>
      <c r="OF683" s="106"/>
      <c r="OG683" s="106"/>
      <c r="OH683" s="106"/>
      <c r="OI683" s="106"/>
      <c r="OJ683" s="106"/>
      <c r="OK683" s="106"/>
      <c r="OL683" s="106"/>
      <c r="OM683" s="106"/>
      <c r="ON683" s="106"/>
      <c r="OO683" s="106"/>
      <c r="OP683" s="106"/>
      <c r="OQ683" s="106"/>
      <c r="OR683" s="106"/>
      <c r="OS683" s="106"/>
      <c r="OT683" s="106"/>
      <c r="OU683" s="106"/>
      <c r="OV683" s="106"/>
      <c r="OW683" s="106"/>
      <c r="OX683" s="106"/>
      <c r="OY683" s="106"/>
      <c r="OZ683" s="106"/>
      <c r="PA683" s="106"/>
      <c r="PB683" s="106"/>
      <c r="PC683" s="106"/>
      <c r="PD683" s="106"/>
      <c r="PE683" s="106"/>
      <c r="PF683" s="106"/>
      <c r="PG683" s="106"/>
      <c r="PH683" s="106"/>
      <c r="PI683" s="106"/>
      <c r="PJ683" s="106"/>
      <c r="PK683" s="106"/>
      <c r="PL683" s="106"/>
      <c r="PM683" s="106"/>
      <c r="PN683" s="106"/>
      <c r="PO683" s="106"/>
      <c r="PP683" s="106"/>
      <c r="PQ683" s="106"/>
      <c r="PR683" s="106"/>
      <c r="PS683" s="106"/>
      <c r="PT683" s="106"/>
      <c r="PU683" s="106"/>
      <c r="PV683" s="106"/>
      <c r="PW683" s="106"/>
      <c r="PX683" s="106"/>
      <c r="PY683" s="106"/>
      <c r="PZ683" s="106"/>
      <c r="QA683" s="106"/>
      <c r="QB683" s="106"/>
      <c r="QC683" s="106"/>
      <c r="QD683" s="106"/>
      <c r="QE683" s="106"/>
      <c r="QF683" s="106"/>
      <c r="QG683" s="106"/>
      <c r="QH683" s="106"/>
      <c r="QI683" s="106"/>
      <c r="QJ683" s="106"/>
      <c r="QK683" s="106"/>
      <c r="QL683" s="106"/>
      <c r="QM683" s="106"/>
      <c r="QN683" s="106"/>
      <c r="QO683" s="106"/>
      <c r="QP683" s="106"/>
      <c r="QQ683" s="106"/>
      <c r="QR683" s="106"/>
      <c r="QS683" s="106"/>
      <c r="QT683" s="106"/>
      <c r="QU683" s="106"/>
      <c r="QV683" s="106"/>
      <c r="QW683" s="106"/>
      <c r="QX683" s="106"/>
      <c r="QY683" s="106"/>
      <c r="QZ683" s="106"/>
      <c r="RA683" s="106"/>
      <c r="RB683" s="106"/>
      <c r="RC683" s="106"/>
      <c r="RD683" s="106"/>
      <c r="RE683" s="106"/>
      <c r="RF683" s="106"/>
      <c r="RG683" s="106"/>
      <c r="RH683" s="106"/>
      <c r="RI683" s="106"/>
      <c r="RJ683" s="106"/>
      <c r="RK683" s="106"/>
      <c r="RL683" s="106"/>
      <c r="RM683" s="106"/>
      <c r="RN683" s="106"/>
      <c r="RO683" s="106"/>
      <c r="RP683" s="106"/>
      <c r="RQ683" s="106"/>
      <c r="RR683" s="106"/>
    </row>
    <row r="684" spans="1:486" x14ac:dyDescent="0.3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14"/>
      <c r="Q684" s="114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06"/>
      <c r="EZ684" s="106"/>
      <c r="FA684" s="106"/>
      <c r="FB684" s="106"/>
      <c r="FC684" s="106"/>
      <c r="FD684" s="106"/>
      <c r="FE684" s="106"/>
      <c r="FF684" s="106"/>
      <c r="FG684" s="106"/>
      <c r="FH684" s="106"/>
      <c r="FI684" s="106"/>
      <c r="FJ684" s="106"/>
      <c r="FK684" s="106"/>
      <c r="FL684" s="106"/>
      <c r="FM684" s="106"/>
      <c r="FN684" s="106"/>
      <c r="FO684" s="106"/>
      <c r="FP684" s="106"/>
      <c r="FQ684" s="106"/>
      <c r="FR684" s="106"/>
      <c r="FS684" s="106"/>
      <c r="FT684" s="106"/>
      <c r="FU684" s="106"/>
      <c r="FV684" s="106"/>
      <c r="FW684" s="106"/>
      <c r="FX684" s="106"/>
      <c r="FY684" s="106"/>
      <c r="FZ684" s="106"/>
      <c r="GA684" s="106"/>
      <c r="GB684" s="106"/>
      <c r="GC684" s="106"/>
      <c r="GD684" s="106"/>
      <c r="GE684" s="106"/>
      <c r="GF684" s="106"/>
      <c r="GG684" s="106"/>
      <c r="GH684" s="106"/>
      <c r="GI684" s="106"/>
      <c r="GJ684" s="106"/>
      <c r="GK684" s="106"/>
      <c r="GL684" s="106"/>
      <c r="GM684" s="106"/>
      <c r="GN684" s="106"/>
      <c r="GO684" s="106"/>
      <c r="GP684" s="106"/>
      <c r="GQ684" s="106"/>
      <c r="GR684" s="106"/>
      <c r="GS684" s="106"/>
      <c r="GT684" s="106"/>
      <c r="GU684" s="106"/>
      <c r="GV684" s="106"/>
      <c r="GW684" s="106"/>
      <c r="GX684" s="106"/>
      <c r="GY684" s="106"/>
      <c r="GZ684" s="106"/>
      <c r="HA684" s="106"/>
      <c r="HB684" s="106"/>
      <c r="HC684" s="106"/>
      <c r="HD684" s="106"/>
      <c r="HE684" s="106"/>
      <c r="HF684" s="106"/>
      <c r="HG684" s="106"/>
      <c r="HH684" s="106"/>
      <c r="HI684" s="106"/>
      <c r="HJ684" s="106"/>
      <c r="HK684" s="106"/>
      <c r="HL684" s="106"/>
      <c r="HM684" s="106"/>
      <c r="HN684" s="106"/>
      <c r="HO684" s="106"/>
      <c r="HP684" s="106"/>
      <c r="HQ684" s="106"/>
      <c r="HR684" s="106"/>
      <c r="HS684" s="106"/>
      <c r="HT684" s="106"/>
      <c r="HU684" s="106"/>
      <c r="HV684" s="106"/>
      <c r="HW684" s="106"/>
      <c r="HX684" s="106"/>
      <c r="HY684" s="106"/>
      <c r="HZ684" s="106"/>
      <c r="IA684" s="106"/>
      <c r="IB684" s="106"/>
      <c r="IC684" s="106"/>
      <c r="ID684" s="106"/>
      <c r="IE684" s="106"/>
      <c r="IF684" s="106"/>
      <c r="IG684" s="106"/>
      <c r="IH684" s="106"/>
      <c r="II684" s="106"/>
      <c r="IJ684" s="106"/>
      <c r="IK684" s="106"/>
      <c r="IL684" s="106"/>
      <c r="IM684" s="106"/>
      <c r="IN684" s="106"/>
      <c r="IO684" s="106"/>
      <c r="IP684" s="106"/>
      <c r="IQ684" s="106"/>
      <c r="IR684" s="106"/>
      <c r="IS684" s="106"/>
      <c r="IT684" s="106"/>
      <c r="IU684" s="106"/>
      <c r="IV684" s="106"/>
      <c r="IW684" s="106"/>
      <c r="IX684" s="106"/>
      <c r="IY684" s="106"/>
      <c r="IZ684" s="106"/>
      <c r="JA684" s="106"/>
      <c r="JB684" s="106"/>
      <c r="JC684" s="106"/>
      <c r="JD684" s="106"/>
      <c r="JE684" s="106"/>
      <c r="JF684" s="106"/>
      <c r="JG684" s="106"/>
      <c r="JH684" s="106"/>
      <c r="JI684" s="106"/>
      <c r="JJ684" s="106"/>
      <c r="JK684" s="106"/>
      <c r="JL684" s="106"/>
      <c r="JM684" s="106"/>
      <c r="JN684" s="106"/>
      <c r="JO684" s="106"/>
      <c r="JP684" s="106"/>
      <c r="JQ684" s="106"/>
      <c r="JR684" s="106"/>
      <c r="JS684" s="106"/>
      <c r="JT684" s="106"/>
      <c r="JU684" s="106"/>
      <c r="JV684" s="106"/>
      <c r="JW684" s="106"/>
      <c r="JX684" s="106"/>
      <c r="JY684" s="106"/>
      <c r="JZ684" s="106"/>
      <c r="KA684" s="106"/>
      <c r="KB684" s="106"/>
      <c r="KC684" s="106"/>
      <c r="KD684" s="106"/>
      <c r="KE684" s="106"/>
      <c r="KF684" s="106"/>
      <c r="KG684" s="106"/>
      <c r="KH684" s="106"/>
      <c r="KI684" s="106"/>
      <c r="KJ684" s="106"/>
      <c r="KK684" s="106"/>
      <c r="KL684" s="106"/>
      <c r="KM684" s="106"/>
      <c r="KN684" s="106"/>
      <c r="KO684" s="106"/>
      <c r="KP684" s="106"/>
      <c r="KQ684" s="106"/>
      <c r="KR684" s="106"/>
      <c r="KS684" s="106"/>
      <c r="KT684" s="106"/>
      <c r="KU684" s="106"/>
      <c r="KV684" s="106"/>
      <c r="KW684" s="106"/>
      <c r="KX684" s="106"/>
      <c r="KY684" s="106"/>
      <c r="KZ684" s="106"/>
      <c r="LA684" s="106"/>
      <c r="LB684" s="106"/>
      <c r="LC684" s="106"/>
      <c r="LD684" s="106"/>
      <c r="LE684" s="106"/>
      <c r="LF684" s="106"/>
      <c r="LG684" s="106"/>
      <c r="LH684" s="106"/>
      <c r="LI684" s="106"/>
      <c r="LJ684" s="106"/>
      <c r="LK684" s="106"/>
      <c r="LL684" s="106"/>
      <c r="LM684" s="106"/>
      <c r="LN684" s="106"/>
      <c r="LO684" s="106"/>
      <c r="LP684" s="106"/>
      <c r="LQ684" s="106"/>
      <c r="LR684" s="106"/>
      <c r="LS684" s="106"/>
      <c r="LT684" s="106"/>
      <c r="LU684" s="106"/>
      <c r="LV684" s="106"/>
      <c r="LW684" s="106"/>
      <c r="LX684" s="106"/>
      <c r="LY684" s="106"/>
      <c r="LZ684" s="106"/>
      <c r="MA684" s="106"/>
      <c r="MB684" s="106"/>
      <c r="MC684" s="106"/>
      <c r="MD684" s="106"/>
      <c r="ME684" s="106"/>
      <c r="MF684" s="106"/>
      <c r="MG684" s="106"/>
      <c r="MH684" s="106"/>
      <c r="MI684" s="106"/>
      <c r="MJ684" s="106"/>
      <c r="MK684" s="106"/>
      <c r="ML684" s="106"/>
      <c r="MM684" s="106"/>
      <c r="MN684" s="106"/>
      <c r="MO684" s="106"/>
      <c r="MP684" s="106"/>
      <c r="MQ684" s="106"/>
      <c r="MR684" s="106"/>
      <c r="MS684" s="106"/>
      <c r="MT684" s="106"/>
      <c r="MU684" s="106"/>
      <c r="MV684" s="106"/>
      <c r="MW684" s="106"/>
      <c r="MX684" s="106"/>
      <c r="MY684" s="106"/>
      <c r="MZ684" s="106"/>
      <c r="NA684" s="106"/>
      <c r="NB684" s="106"/>
      <c r="NC684" s="106"/>
      <c r="ND684" s="106"/>
      <c r="NE684" s="106"/>
      <c r="NF684" s="106"/>
      <c r="NG684" s="106"/>
      <c r="NH684" s="106"/>
      <c r="NI684" s="106"/>
      <c r="NJ684" s="106"/>
      <c r="NK684" s="106"/>
      <c r="NL684" s="106"/>
      <c r="NM684" s="106"/>
      <c r="NN684" s="106"/>
      <c r="NO684" s="106"/>
      <c r="NP684" s="106"/>
      <c r="NQ684" s="106"/>
      <c r="NR684" s="106"/>
      <c r="NS684" s="106"/>
      <c r="NT684" s="106"/>
      <c r="NU684" s="106"/>
      <c r="NV684" s="106"/>
      <c r="NW684" s="106"/>
      <c r="NX684" s="106"/>
      <c r="NY684" s="106"/>
      <c r="NZ684" s="106"/>
      <c r="OA684" s="106"/>
      <c r="OB684" s="106"/>
      <c r="OC684" s="106"/>
      <c r="OD684" s="106"/>
      <c r="OE684" s="106"/>
      <c r="OF684" s="106"/>
      <c r="OG684" s="106"/>
      <c r="OH684" s="106"/>
      <c r="OI684" s="106"/>
      <c r="OJ684" s="106"/>
      <c r="OK684" s="106"/>
      <c r="OL684" s="106"/>
      <c r="OM684" s="106"/>
      <c r="ON684" s="106"/>
      <c r="OO684" s="106"/>
      <c r="OP684" s="106"/>
      <c r="OQ684" s="106"/>
      <c r="OR684" s="106"/>
      <c r="OS684" s="106"/>
      <c r="OT684" s="106"/>
      <c r="OU684" s="106"/>
      <c r="OV684" s="106"/>
      <c r="OW684" s="106"/>
      <c r="OX684" s="106"/>
      <c r="OY684" s="106"/>
      <c r="OZ684" s="106"/>
      <c r="PA684" s="106"/>
      <c r="PB684" s="106"/>
      <c r="PC684" s="106"/>
      <c r="PD684" s="106"/>
      <c r="PE684" s="106"/>
      <c r="PF684" s="106"/>
      <c r="PG684" s="106"/>
      <c r="PH684" s="106"/>
      <c r="PI684" s="106"/>
      <c r="PJ684" s="106"/>
      <c r="PK684" s="106"/>
      <c r="PL684" s="106"/>
      <c r="PM684" s="106"/>
      <c r="PN684" s="106"/>
      <c r="PO684" s="106"/>
      <c r="PP684" s="106"/>
      <c r="PQ684" s="106"/>
      <c r="PR684" s="106"/>
      <c r="PS684" s="106"/>
      <c r="PT684" s="106"/>
      <c r="PU684" s="106"/>
      <c r="PV684" s="106"/>
      <c r="PW684" s="106"/>
      <c r="PX684" s="106"/>
      <c r="PY684" s="106"/>
      <c r="PZ684" s="106"/>
      <c r="QA684" s="106"/>
      <c r="QB684" s="106"/>
      <c r="QC684" s="106"/>
      <c r="QD684" s="106"/>
      <c r="QE684" s="106"/>
      <c r="QF684" s="106"/>
      <c r="QG684" s="106"/>
      <c r="QH684" s="106"/>
      <c r="QI684" s="106"/>
      <c r="QJ684" s="106"/>
      <c r="QK684" s="106"/>
      <c r="QL684" s="106"/>
      <c r="QM684" s="106"/>
      <c r="QN684" s="106"/>
      <c r="QO684" s="106"/>
      <c r="QP684" s="106"/>
      <c r="QQ684" s="106"/>
      <c r="QR684" s="106"/>
      <c r="QS684" s="106"/>
      <c r="QT684" s="106"/>
      <c r="QU684" s="106"/>
      <c r="QV684" s="106"/>
      <c r="QW684" s="106"/>
      <c r="QX684" s="106"/>
      <c r="QY684" s="106"/>
      <c r="QZ684" s="106"/>
      <c r="RA684" s="106"/>
      <c r="RB684" s="106"/>
      <c r="RC684" s="106"/>
      <c r="RD684" s="106"/>
      <c r="RE684" s="106"/>
      <c r="RF684" s="106"/>
      <c r="RG684" s="106"/>
      <c r="RH684" s="106"/>
      <c r="RI684" s="106"/>
      <c r="RJ684" s="106"/>
      <c r="RK684" s="106"/>
      <c r="RL684" s="106"/>
      <c r="RM684" s="106"/>
      <c r="RN684" s="106"/>
      <c r="RO684" s="106"/>
      <c r="RP684" s="106"/>
      <c r="RQ684" s="106"/>
      <c r="RR684" s="106"/>
    </row>
    <row r="685" spans="1:486" x14ac:dyDescent="0.3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14"/>
      <c r="Q685" s="114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06"/>
      <c r="EZ685" s="106"/>
      <c r="FA685" s="106"/>
      <c r="FB685" s="106"/>
      <c r="FC685" s="106"/>
      <c r="FD685" s="106"/>
      <c r="FE685" s="106"/>
      <c r="FF685" s="106"/>
      <c r="FG685" s="106"/>
      <c r="FH685" s="106"/>
      <c r="FI685" s="106"/>
      <c r="FJ685" s="106"/>
      <c r="FK685" s="106"/>
      <c r="FL685" s="106"/>
      <c r="FM685" s="106"/>
      <c r="FN685" s="106"/>
      <c r="FO685" s="106"/>
      <c r="FP685" s="106"/>
      <c r="FQ685" s="106"/>
      <c r="FR685" s="106"/>
      <c r="FS685" s="106"/>
      <c r="FT685" s="106"/>
      <c r="FU685" s="106"/>
      <c r="FV685" s="106"/>
      <c r="FW685" s="106"/>
      <c r="FX685" s="106"/>
      <c r="FY685" s="106"/>
      <c r="FZ685" s="106"/>
      <c r="GA685" s="106"/>
      <c r="GB685" s="106"/>
      <c r="GC685" s="106"/>
      <c r="GD685" s="106"/>
      <c r="GE685" s="106"/>
      <c r="GF685" s="106"/>
      <c r="GG685" s="106"/>
      <c r="GH685" s="106"/>
      <c r="GI685" s="106"/>
      <c r="GJ685" s="106"/>
      <c r="GK685" s="106"/>
      <c r="GL685" s="106"/>
      <c r="GM685" s="106"/>
      <c r="GN685" s="106"/>
      <c r="GO685" s="106"/>
      <c r="GP685" s="106"/>
      <c r="GQ685" s="106"/>
      <c r="GR685" s="106"/>
      <c r="GS685" s="106"/>
      <c r="GT685" s="106"/>
      <c r="GU685" s="106"/>
      <c r="GV685" s="106"/>
      <c r="GW685" s="106"/>
      <c r="GX685" s="106"/>
      <c r="GY685" s="106"/>
      <c r="GZ685" s="106"/>
      <c r="HA685" s="106"/>
      <c r="HB685" s="106"/>
      <c r="HC685" s="106"/>
      <c r="HD685" s="106"/>
      <c r="HE685" s="106"/>
      <c r="HF685" s="106"/>
      <c r="HG685" s="106"/>
      <c r="HH685" s="106"/>
      <c r="HI685" s="106"/>
      <c r="HJ685" s="106"/>
      <c r="HK685" s="106"/>
      <c r="HL685" s="106"/>
      <c r="HM685" s="106"/>
      <c r="HN685" s="106"/>
      <c r="HO685" s="106"/>
      <c r="HP685" s="106"/>
      <c r="HQ685" s="106"/>
      <c r="HR685" s="106"/>
      <c r="HS685" s="106"/>
      <c r="HT685" s="106"/>
      <c r="HU685" s="106"/>
      <c r="HV685" s="106"/>
      <c r="HW685" s="106"/>
      <c r="HX685" s="106"/>
      <c r="HY685" s="106"/>
      <c r="HZ685" s="106"/>
      <c r="IA685" s="106"/>
      <c r="IB685" s="106"/>
      <c r="IC685" s="106"/>
      <c r="ID685" s="106"/>
      <c r="IE685" s="106"/>
      <c r="IF685" s="106"/>
      <c r="IG685" s="106"/>
      <c r="IH685" s="106"/>
      <c r="II685" s="106"/>
      <c r="IJ685" s="106"/>
      <c r="IK685" s="106"/>
      <c r="IL685" s="106"/>
      <c r="IM685" s="106"/>
      <c r="IN685" s="106"/>
      <c r="IO685" s="106"/>
      <c r="IP685" s="106"/>
      <c r="IQ685" s="106"/>
      <c r="IR685" s="106"/>
      <c r="IS685" s="106"/>
      <c r="IT685" s="106"/>
      <c r="IU685" s="106"/>
      <c r="IV685" s="106"/>
      <c r="IW685" s="106"/>
      <c r="IX685" s="106"/>
      <c r="IY685" s="106"/>
      <c r="IZ685" s="106"/>
      <c r="JA685" s="106"/>
      <c r="JB685" s="106"/>
      <c r="JC685" s="106"/>
      <c r="JD685" s="106"/>
      <c r="JE685" s="106"/>
      <c r="JF685" s="106"/>
      <c r="JG685" s="106"/>
      <c r="JH685" s="106"/>
      <c r="JI685" s="106"/>
      <c r="JJ685" s="106"/>
      <c r="JK685" s="106"/>
      <c r="JL685" s="106"/>
      <c r="JM685" s="106"/>
      <c r="JN685" s="106"/>
      <c r="JO685" s="106"/>
      <c r="JP685" s="106"/>
      <c r="JQ685" s="106"/>
      <c r="JR685" s="106"/>
      <c r="JS685" s="106"/>
      <c r="JT685" s="106"/>
      <c r="JU685" s="106"/>
      <c r="JV685" s="106"/>
      <c r="JW685" s="106"/>
      <c r="JX685" s="106"/>
      <c r="JY685" s="106"/>
      <c r="JZ685" s="106"/>
      <c r="KA685" s="106"/>
      <c r="KB685" s="106"/>
      <c r="KC685" s="106"/>
      <c r="KD685" s="106"/>
      <c r="KE685" s="106"/>
      <c r="KF685" s="106"/>
      <c r="KG685" s="106"/>
      <c r="KH685" s="106"/>
      <c r="KI685" s="106"/>
      <c r="KJ685" s="106"/>
      <c r="KK685" s="106"/>
      <c r="KL685" s="106"/>
      <c r="KM685" s="106"/>
      <c r="KN685" s="106"/>
      <c r="KO685" s="106"/>
      <c r="KP685" s="106"/>
      <c r="KQ685" s="106"/>
      <c r="KR685" s="106"/>
      <c r="KS685" s="106"/>
      <c r="KT685" s="106"/>
      <c r="KU685" s="106"/>
      <c r="KV685" s="106"/>
      <c r="KW685" s="106"/>
      <c r="KX685" s="106"/>
      <c r="KY685" s="106"/>
      <c r="KZ685" s="106"/>
      <c r="LA685" s="106"/>
      <c r="LB685" s="106"/>
      <c r="LC685" s="106"/>
      <c r="LD685" s="106"/>
      <c r="LE685" s="106"/>
      <c r="LF685" s="106"/>
      <c r="LG685" s="106"/>
      <c r="LH685" s="106"/>
      <c r="LI685" s="106"/>
      <c r="LJ685" s="106"/>
      <c r="LK685" s="106"/>
      <c r="LL685" s="106"/>
      <c r="LM685" s="106"/>
      <c r="LN685" s="106"/>
      <c r="LO685" s="106"/>
      <c r="LP685" s="106"/>
      <c r="LQ685" s="106"/>
      <c r="LR685" s="106"/>
      <c r="LS685" s="106"/>
      <c r="LT685" s="106"/>
      <c r="LU685" s="106"/>
      <c r="LV685" s="106"/>
      <c r="LW685" s="106"/>
      <c r="LX685" s="106"/>
      <c r="LY685" s="106"/>
      <c r="LZ685" s="106"/>
      <c r="MA685" s="106"/>
      <c r="MB685" s="106"/>
      <c r="MC685" s="106"/>
      <c r="MD685" s="106"/>
      <c r="ME685" s="106"/>
      <c r="MF685" s="106"/>
      <c r="MG685" s="106"/>
      <c r="MH685" s="106"/>
      <c r="MI685" s="106"/>
      <c r="MJ685" s="106"/>
      <c r="MK685" s="106"/>
      <c r="ML685" s="106"/>
      <c r="MM685" s="106"/>
      <c r="MN685" s="106"/>
      <c r="MO685" s="106"/>
      <c r="MP685" s="106"/>
      <c r="MQ685" s="106"/>
      <c r="MR685" s="106"/>
      <c r="MS685" s="106"/>
      <c r="MT685" s="106"/>
      <c r="MU685" s="106"/>
      <c r="MV685" s="106"/>
      <c r="MW685" s="106"/>
      <c r="MX685" s="106"/>
      <c r="MY685" s="106"/>
      <c r="MZ685" s="106"/>
      <c r="NA685" s="106"/>
      <c r="NB685" s="106"/>
      <c r="NC685" s="106"/>
      <c r="ND685" s="106"/>
      <c r="NE685" s="106"/>
      <c r="NF685" s="106"/>
      <c r="NG685" s="106"/>
      <c r="NH685" s="106"/>
      <c r="NI685" s="106"/>
      <c r="NJ685" s="106"/>
      <c r="NK685" s="106"/>
      <c r="NL685" s="106"/>
      <c r="NM685" s="106"/>
      <c r="NN685" s="106"/>
      <c r="NO685" s="106"/>
      <c r="NP685" s="106"/>
      <c r="NQ685" s="106"/>
      <c r="NR685" s="106"/>
      <c r="NS685" s="106"/>
      <c r="NT685" s="106"/>
      <c r="NU685" s="106"/>
      <c r="NV685" s="106"/>
      <c r="NW685" s="106"/>
      <c r="NX685" s="106"/>
      <c r="NY685" s="106"/>
      <c r="NZ685" s="106"/>
      <c r="OA685" s="106"/>
      <c r="OB685" s="106"/>
      <c r="OC685" s="106"/>
      <c r="OD685" s="106"/>
      <c r="OE685" s="106"/>
      <c r="OF685" s="106"/>
      <c r="OG685" s="106"/>
      <c r="OH685" s="106"/>
      <c r="OI685" s="106"/>
      <c r="OJ685" s="106"/>
      <c r="OK685" s="106"/>
      <c r="OL685" s="106"/>
      <c r="OM685" s="106"/>
      <c r="ON685" s="106"/>
      <c r="OO685" s="106"/>
      <c r="OP685" s="106"/>
      <c r="OQ685" s="106"/>
      <c r="OR685" s="106"/>
      <c r="OS685" s="106"/>
      <c r="OT685" s="106"/>
      <c r="OU685" s="106"/>
      <c r="OV685" s="106"/>
      <c r="OW685" s="106"/>
      <c r="OX685" s="106"/>
      <c r="OY685" s="106"/>
      <c r="OZ685" s="106"/>
      <c r="PA685" s="106"/>
      <c r="PB685" s="106"/>
      <c r="PC685" s="106"/>
      <c r="PD685" s="106"/>
      <c r="PE685" s="106"/>
      <c r="PF685" s="106"/>
      <c r="PG685" s="106"/>
      <c r="PH685" s="106"/>
      <c r="PI685" s="106"/>
      <c r="PJ685" s="106"/>
      <c r="PK685" s="106"/>
      <c r="PL685" s="106"/>
      <c r="PM685" s="106"/>
      <c r="PN685" s="106"/>
      <c r="PO685" s="106"/>
      <c r="PP685" s="106"/>
      <c r="PQ685" s="106"/>
      <c r="PR685" s="106"/>
      <c r="PS685" s="106"/>
      <c r="PT685" s="106"/>
      <c r="PU685" s="106"/>
      <c r="PV685" s="106"/>
      <c r="PW685" s="106"/>
      <c r="PX685" s="106"/>
      <c r="PY685" s="106"/>
      <c r="PZ685" s="106"/>
      <c r="QA685" s="106"/>
      <c r="QB685" s="106"/>
      <c r="QC685" s="106"/>
      <c r="QD685" s="106"/>
      <c r="QE685" s="106"/>
      <c r="QF685" s="106"/>
      <c r="QG685" s="106"/>
      <c r="QH685" s="106"/>
      <c r="QI685" s="106"/>
      <c r="QJ685" s="106"/>
      <c r="QK685" s="106"/>
      <c r="QL685" s="106"/>
      <c r="QM685" s="106"/>
      <c r="QN685" s="106"/>
      <c r="QO685" s="106"/>
      <c r="QP685" s="106"/>
      <c r="QQ685" s="106"/>
      <c r="QR685" s="106"/>
      <c r="QS685" s="106"/>
      <c r="QT685" s="106"/>
      <c r="QU685" s="106"/>
      <c r="QV685" s="106"/>
      <c r="QW685" s="106"/>
      <c r="QX685" s="106"/>
      <c r="QY685" s="106"/>
      <c r="QZ685" s="106"/>
      <c r="RA685" s="106"/>
      <c r="RB685" s="106"/>
      <c r="RC685" s="106"/>
      <c r="RD685" s="106"/>
      <c r="RE685" s="106"/>
      <c r="RF685" s="106"/>
      <c r="RG685" s="106"/>
      <c r="RH685" s="106"/>
      <c r="RI685" s="106"/>
      <c r="RJ685" s="106"/>
      <c r="RK685" s="106"/>
      <c r="RL685" s="106"/>
      <c r="RM685" s="106"/>
      <c r="RN685" s="106"/>
      <c r="RO685" s="106"/>
      <c r="RP685" s="106"/>
      <c r="RQ685" s="106"/>
      <c r="RR685" s="106"/>
    </row>
    <row r="686" spans="1:486" x14ac:dyDescent="0.3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14"/>
      <c r="Q686" s="114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06"/>
      <c r="EZ686" s="106"/>
      <c r="FA686" s="106"/>
      <c r="FB686" s="106"/>
      <c r="FC686" s="106"/>
      <c r="FD686" s="106"/>
      <c r="FE686" s="106"/>
      <c r="FF686" s="106"/>
      <c r="FG686" s="106"/>
      <c r="FH686" s="106"/>
      <c r="FI686" s="106"/>
      <c r="FJ686" s="106"/>
      <c r="FK686" s="106"/>
      <c r="FL686" s="106"/>
      <c r="FM686" s="106"/>
      <c r="FN686" s="106"/>
      <c r="FO686" s="106"/>
      <c r="FP686" s="106"/>
      <c r="FQ686" s="106"/>
      <c r="FR686" s="106"/>
      <c r="FS686" s="106"/>
      <c r="FT686" s="106"/>
      <c r="FU686" s="106"/>
      <c r="FV686" s="106"/>
      <c r="FW686" s="106"/>
      <c r="FX686" s="106"/>
      <c r="FY686" s="106"/>
      <c r="FZ686" s="106"/>
      <c r="GA686" s="106"/>
      <c r="GB686" s="106"/>
      <c r="GC686" s="106"/>
      <c r="GD686" s="106"/>
      <c r="GE686" s="106"/>
      <c r="GF686" s="106"/>
      <c r="GG686" s="106"/>
      <c r="GH686" s="106"/>
      <c r="GI686" s="106"/>
      <c r="GJ686" s="106"/>
      <c r="GK686" s="106"/>
      <c r="GL686" s="106"/>
      <c r="GM686" s="106"/>
      <c r="GN686" s="106"/>
      <c r="GO686" s="106"/>
      <c r="GP686" s="106"/>
      <c r="GQ686" s="106"/>
      <c r="GR686" s="106"/>
      <c r="GS686" s="106"/>
      <c r="GT686" s="106"/>
      <c r="GU686" s="106"/>
      <c r="GV686" s="106"/>
      <c r="GW686" s="106"/>
      <c r="GX686" s="106"/>
      <c r="GY686" s="106"/>
      <c r="GZ686" s="106"/>
      <c r="HA686" s="106"/>
      <c r="HB686" s="106"/>
      <c r="HC686" s="106"/>
      <c r="HD686" s="106"/>
      <c r="HE686" s="106"/>
      <c r="HF686" s="106"/>
      <c r="HG686" s="106"/>
      <c r="HH686" s="106"/>
      <c r="HI686" s="106"/>
      <c r="HJ686" s="106"/>
      <c r="HK686" s="106"/>
      <c r="HL686" s="106"/>
      <c r="HM686" s="106"/>
      <c r="HN686" s="106"/>
      <c r="HO686" s="106"/>
      <c r="HP686" s="106"/>
      <c r="HQ686" s="106"/>
      <c r="HR686" s="106"/>
      <c r="HS686" s="106"/>
      <c r="HT686" s="106"/>
      <c r="HU686" s="106"/>
      <c r="HV686" s="106"/>
      <c r="HW686" s="106"/>
      <c r="HX686" s="106"/>
      <c r="HY686" s="106"/>
      <c r="HZ686" s="106"/>
      <c r="IA686" s="106"/>
      <c r="IB686" s="106"/>
      <c r="IC686" s="106"/>
      <c r="ID686" s="106"/>
      <c r="IE686" s="106"/>
      <c r="IF686" s="106"/>
      <c r="IG686" s="106"/>
      <c r="IH686" s="106"/>
      <c r="II686" s="106"/>
      <c r="IJ686" s="106"/>
      <c r="IK686" s="106"/>
      <c r="IL686" s="106"/>
      <c r="IM686" s="106"/>
      <c r="IN686" s="106"/>
      <c r="IO686" s="106"/>
      <c r="IP686" s="106"/>
      <c r="IQ686" s="106"/>
      <c r="IR686" s="106"/>
      <c r="IS686" s="106"/>
      <c r="IT686" s="106"/>
      <c r="IU686" s="106"/>
      <c r="IV686" s="106"/>
      <c r="IW686" s="106"/>
      <c r="IX686" s="106"/>
      <c r="IY686" s="106"/>
      <c r="IZ686" s="106"/>
      <c r="JA686" s="106"/>
      <c r="JB686" s="106"/>
      <c r="JC686" s="106"/>
      <c r="JD686" s="106"/>
      <c r="JE686" s="106"/>
      <c r="JF686" s="106"/>
      <c r="JG686" s="106"/>
      <c r="JH686" s="106"/>
      <c r="JI686" s="106"/>
      <c r="JJ686" s="106"/>
      <c r="JK686" s="106"/>
      <c r="JL686" s="106"/>
      <c r="JM686" s="106"/>
      <c r="JN686" s="106"/>
      <c r="JO686" s="106"/>
      <c r="JP686" s="106"/>
      <c r="JQ686" s="106"/>
      <c r="JR686" s="106"/>
      <c r="JS686" s="106"/>
      <c r="JT686" s="106"/>
      <c r="JU686" s="106"/>
      <c r="JV686" s="106"/>
      <c r="JW686" s="106"/>
      <c r="JX686" s="106"/>
      <c r="JY686" s="106"/>
      <c r="JZ686" s="106"/>
      <c r="KA686" s="106"/>
      <c r="KB686" s="106"/>
      <c r="KC686" s="106"/>
      <c r="KD686" s="106"/>
      <c r="KE686" s="106"/>
      <c r="KF686" s="106"/>
      <c r="KG686" s="106"/>
      <c r="KH686" s="106"/>
      <c r="KI686" s="106"/>
      <c r="KJ686" s="106"/>
      <c r="KK686" s="106"/>
      <c r="KL686" s="106"/>
      <c r="KM686" s="106"/>
      <c r="KN686" s="106"/>
      <c r="KO686" s="106"/>
      <c r="KP686" s="106"/>
      <c r="KQ686" s="106"/>
      <c r="KR686" s="106"/>
      <c r="KS686" s="106"/>
      <c r="KT686" s="106"/>
      <c r="KU686" s="106"/>
      <c r="KV686" s="106"/>
      <c r="KW686" s="106"/>
      <c r="KX686" s="106"/>
      <c r="KY686" s="106"/>
      <c r="KZ686" s="106"/>
      <c r="LA686" s="106"/>
      <c r="LB686" s="106"/>
      <c r="LC686" s="106"/>
      <c r="LD686" s="106"/>
      <c r="LE686" s="106"/>
      <c r="LF686" s="106"/>
      <c r="LG686" s="106"/>
      <c r="LH686" s="106"/>
      <c r="LI686" s="106"/>
      <c r="LJ686" s="106"/>
      <c r="LK686" s="106"/>
      <c r="LL686" s="106"/>
      <c r="LM686" s="106"/>
      <c r="LN686" s="106"/>
      <c r="LO686" s="106"/>
      <c r="LP686" s="106"/>
      <c r="LQ686" s="106"/>
      <c r="LR686" s="106"/>
      <c r="LS686" s="106"/>
      <c r="LT686" s="106"/>
      <c r="LU686" s="106"/>
      <c r="LV686" s="106"/>
      <c r="LW686" s="106"/>
      <c r="LX686" s="106"/>
      <c r="LY686" s="106"/>
      <c r="LZ686" s="106"/>
      <c r="MA686" s="106"/>
      <c r="MB686" s="106"/>
      <c r="MC686" s="106"/>
      <c r="MD686" s="106"/>
      <c r="ME686" s="106"/>
      <c r="MF686" s="106"/>
      <c r="MG686" s="106"/>
      <c r="MH686" s="106"/>
      <c r="MI686" s="106"/>
      <c r="MJ686" s="106"/>
      <c r="MK686" s="106"/>
      <c r="ML686" s="106"/>
      <c r="MM686" s="106"/>
      <c r="MN686" s="106"/>
      <c r="MO686" s="106"/>
      <c r="MP686" s="106"/>
      <c r="MQ686" s="106"/>
      <c r="MR686" s="106"/>
      <c r="MS686" s="106"/>
      <c r="MT686" s="106"/>
      <c r="MU686" s="106"/>
      <c r="MV686" s="106"/>
      <c r="MW686" s="106"/>
      <c r="MX686" s="106"/>
      <c r="MY686" s="106"/>
      <c r="MZ686" s="106"/>
      <c r="NA686" s="106"/>
      <c r="NB686" s="106"/>
      <c r="NC686" s="106"/>
      <c r="ND686" s="106"/>
      <c r="NE686" s="106"/>
      <c r="NF686" s="106"/>
      <c r="NG686" s="106"/>
      <c r="NH686" s="106"/>
      <c r="NI686" s="106"/>
      <c r="NJ686" s="106"/>
      <c r="NK686" s="106"/>
      <c r="NL686" s="106"/>
      <c r="NM686" s="106"/>
      <c r="NN686" s="106"/>
      <c r="NO686" s="106"/>
      <c r="NP686" s="106"/>
      <c r="NQ686" s="106"/>
      <c r="NR686" s="106"/>
      <c r="NS686" s="106"/>
      <c r="NT686" s="106"/>
      <c r="NU686" s="106"/>
      <c r="NV686" s="106"/>
      <c r="NW686" s="106"/>
      <c r="NX686" s="106"/>
      <c r="NY686" s="106"/>
      <c r="NZ686" s="106"/>
      <c r="OA686" s="106"/>
      <c r="OB686" s="106"/>
      <c r="OC686" s="106"/>
      <c r="OD686" s="106"/>
      <c r="OE686" s="106"/>
      <c r="OF686" s="106"/>
      <c r="OG686" s="106"/>
      <c r="OH686" s="106"/>
      <c r="OI686" s="106"/>
      <c r="OJ686" s="106"/>
      <c r="OK686" s="106"/>
      <c r="OL686" s="106"/>
      <c r="OM686" s="106"/>
      <c r="ON686" s="106"/>
      <c r="OO686" s="106"/>
      <c r="OP686" s="106"/>
      <c r="OQ686" s="106"/>
      <c r="OR686" s="106"/>
      <c r="OS686" s="106"/>
      <c r="OT686" s="106"/>
      <c r="OU686" s="106"/>
      <c r="OV686" s="106"/>
      <c r="OW686" s="106"/>
      <c r="OX686" s="106"/>
      <c r="OY686" s="106"/>
      <c r="OZ686" s="106"/>
      <c r="PA686" s="106"/>
      <c r="PB686" s="106"/>
      <c r="PC686" s="106"/>
      <c r="PD686" s="106"/>
      <c r="PE686" s="106"/>
      <c r="PF686" s="106"/>
      <c r="PG686" s="106"/>
      <c r="PH686" s="106"/>
      <c r="PI686" s="106"/>
      <c r="PJ686" s="106"/>
      <c r="PK686" s="106"/>
      <c r="PL686" s="106"/>
      <c r="PM686" s="106"/>
      <c r="PN686" s="106"/>
      <c r="PO686" s="106"/>
      <c r="PP686" s="106"/>
      <c r="PQ686" s="106"/>
      <c r="PR686" s="106"/>
      <c r="PS686" s="106"/>
      <c r="PT686" s="106"/>
      <c r="PU686" s="106"/>
      <c r="PV686" s="106"/>
      <c r="PW686" s="106"/>
      <c r="PX686" s="106"/>
      <c r="PY686" s="106"/>
      <c r="PZ686" s="106"/>
      <c r="QA686" s="106"/>
      <c r="QB686" s="106"/>
      <c r="QC686" s="106"/>
      <c r="QD686" s="106"/>
      <c r="QE686" s="106"/>
      <c r="QF686" s="106"/>
      <c r="QG686" s="106"/>
      <c r="QH686" s="106"/>
      <c r="QI686" s="106"/>
      <c r="QJ686" s="106"/>
      <c r="QK686" s="106"/>
      <c r="QL686" s="106"/>
      <c r="QM686" s="106"/>
      <c r="QN686" s="106"/>
      <c r="QO686" s="106"/>
      <c r="QP686" s="106"/>
      <c r="QQ686" s="106"/>
      <c r="QR686" s="106"/>
      <c r="QS686" s="106"/>
      <c r="QT686" s="106"/>
      <c r="QU686" s="106"/>
      <c r="QV686" s="106"/>
      <c r="QW686" s="106"/>
      <c r="QX686" s="106"/>
      <c r="QY686" s="106"/>
      <c r="QZ686" s="106"/>
      <c r="RA686" s="106"/>
      <c r="RB686" s="106"/>
      <c r="RC686" s="106"/>
      <c r="RD686" s="106"/>
      <c r="RE686" s="106"/>
      <c r="RF686" s="106"/>
      <c r="RG686" s="106"/>
      <c r="RH686" s="106"/>
      <c r="RI686" s="106"/>
      <c r="RJ686" s="106"/>
      <c r="RK686" s="106"/>
      <c r="RL686" s="106"/>
      <c r="RM686" s="106"/>
      <c r="RN686" s="106"/>
      <c r="RO686" s="106"/>
      <c r="RP686" s="106"/>
      <c r="RQ686" s="106"/>
      <c r="RR686" s="106"/>
    </row>
    <row r="687" spans="1:486" x14ac:dyDescent="0.3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14"/>
      <c r="Q687" s="114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06"/>
      <c r="EZ687" s="106"/>
      <c r="FA687" s="106"/>
      <c r="FB687" s="106"/>
      <c r="FC687" s="106"/>
      <c r="FD687" s="106"/>
      <c r="FE687" s="106"/>
      <c r="FF687" s="106"/>
      <c r="FG687" s="106"/>
      <c r="FH687" s="106"/>
      <c r="FI687" s="106"/>
      <c r="FJ687" s="106"/>
      <c r="FK687" s="106"/>
      <c r="FL687" s="106"/>
      <c r="FM687" s="106"/>
      <c r="FN687" s="106"/>
      <c r="FO687" s="106"/>
      <c r="FP687" s="106"/>
      <c r="FQ687" s="106"/>
      <c r="FR687" s="106"/>
      <c r="FS687" s="106"/>
      <c r="FT687" s="106"/>
      <c r="FU687" s="106"/>
      <c r="FV687" s="106"/>
      <c r="FW687" s="106"/>
      <c r="FX687" s="106"/>
      <c r="FY687" s="106"/>
      <c r="FZ687" s="106"/>
      <c r="GA687" s="106"/>
      <c r="GB687" s="106"/>
      <c r="GC687" s="106"/>
      <c r="GD687" s="106"/>
      <c r="GE687" s="106"/>
      <c r="GF687" s="106"/>
      <c r="GG687" s="106"/>
      <c r="GH687" s="106"/>
      <c r="GI687" s="106"/>
      <c r="GJ687" s="106"/>
      <c r="GK687" s="106"/>
      <c r="GL687" s="106"/>
      <c r="GM687" s="106"/>
      <c r="GN687" s="106"/>
      <c r="GO687" s="106"/>
      <c r="GP687" s="106"/>
      <c r="GQ687" s="106"/>
      <c r="GR687" s="106"/>
      <c r="GS687" s="106"/>
      <c r="GT687" s="106"/>
      <c r="GU687" s="106"/>
      <c r="GV687" s="106"/>
      <c r="GW687" s="106"/>
      <c r="GX687" s="106"/>
      <c r="GY687" s="106"/>
      <c r="GZ687" s="106"/>
      <c r="HA687" s="106"/>
      <c r="HB687" s="106"/>
      <c r="HC687" s="106"/>
      <c r="HD687" s="106"/>
      <c r="HE687" s="106"/>
      <c r="HF687" s="106"/>
      <c r="HG687" s="106"/>
      <c r="HH687" s="106"/>
      <c r="HI687" s="106"/>
      <c r="HJ687" s="106"/>
      <c r="HK687" s="106"/>
      <c r="HL687" s="106"/>
      <c r="HM687" s="106"/>
      <c r="HN687" s="106"/>
      <c r="HO687" s="106"/>
      <c r="HP687" s="106"/>
      <c r="HQ687" s="106"/>
      <c r="HR687" s="106"/>
      <c r="HS687" s="106"/>
      <c r="HT687" s="106"/>
      <c r="HU687" s="106"/>
      <c r="HV687" s="106"/>
      <c r="HW687" s="106"/>
      <c r="HX687" s="106"/>
      <c r="HY687" s="106"/>
      <c r="HZ687" s="106"/>
      <c r="IA687" s="106"/>
      <c r="IB687" s="106"/>
      <c r="IC687" s="106"/>
      <c r="ID687" s="106"/>
      <c r="IE687" s="106"/>
      <c r="IF687" s="106"/>
      <c r="IG687" s="106"/>
      <c r="IH687" s="106"/>
      <c r="II687" s="106"/>
      <c r="IJ687" s="106"/>
      <c r="IK687" s="106"/>
      <c r="IL687" s="106"/>
      <c r="IM687" s="106"/>
      <c r="IN687" s="106"/>
      <c r="IO687" s="106"/>
      <c r="IP687" s="106"/>
      <c r="IQ687" s="106"/>
      <c r="IR687" s="106"/>
      <c r="IS687" s="106"/>
      <c r="IT687" s="106"/>
      <c r="IU687" s="106"/>
      <c r="IV687" s="106"/>
      <c r="IW687" s="106"/>
      <c r="IX687" s="106"/>
      <c r="IY687" s="106"/>
      <c r="IZ687" s="106"/>
      <c r="JA687" s="106"/>
      <c r="JB687" s="106"/>
      <c r="JC687" s="106"/>
      <c r="JD687" s="106"/>
      <c r="JE687" s="106"/>
      <c r="JF687" s="106"/>
      <c r="JG687" s="106"/>
      <c r="JH687" s="106"/>
      <c r="JI687" s="106"/>
      <c r="JJ687" s="106"/>
      <c r="JK687" s="106"/>
      <c r="JL687" s="106"/>
      <c r="JM687" s="106"/>
      <c r="JN687" s="106"/>
      <c r="JO687" s="106"/>
      <c r="JP687" s="106"/>
      <c r="JQ687" s="106"/>
      <c r="JR687" s="106"/>
      <c r="JS687" s="106"/>
      <c r="JT687" s="106"/>
      <c r="JU687" s="106"/>
      <c r="JV687" s="106"/>
      <c r="JW687" s="106"/>
      <c r="JX687" s="106"/>
      <c r="JY687" s="106"/>
      <c r="JZ687" s="106"/>
      <c r="KA687" s="106"/>
      <c r="KB687" s="106"/>
      <c r="KC687" s="106"/>
      <c r="KD687" s="106"/>
      <c r="KE687" s="106"/>
      <c r="KF687" s="106"/>
      <c r="KG687" s="106"/>
      <c r="KH687" s="106"/>
      <c r="KI687" s="106"/>
      <c r="KJ687" s="106"/>
      <c r="KK687" s="106"/>
      <c r="KL687" s="106"/>
      <c r="KM687" s="106"/>
      <c r="KN687" s="106"/>
      <c r="KO687" s="106"/>
      <c r="KP687" s="106"/>
      <c r="KQ687" s="106"/>
      <c r="KR687" s="106"/>
      <c r="KS687" s="106"/>
      <c r="KT687" s="106"/>
      <c r="KU687" s="106"/>
      <c r="KV687" s="106"/>
      <c r="KW687" s="106"/>
      <c r="KX687" s="106"/>
      <c r="KY687" s="106"/>
      <c r="KZ687" s="106"/>
      <c r="LA687" s="106"/>
      <c r="LB687" s="106"/>
      <c r="LC687" s="106"/>
      <c r="LD687" s="106"/>
      <c r="LE687" s="106"/>
      <c r="LF687" s="106"/>
      <c r="LG687" s="106"/>
      <c r="LH687" s="106"/>
      <c r="LI687" s="106"/>
      <c r="LJ687" s="106"/>
      <c r="LK687" s="106"/>
      <c r="LL687" s="106"/>
      <c r="LM687" s="106"/>
      <c r="LN687" s="106"/>
      <c r="LO687" s="106"/>
      <c r="LP687" s="106"/>
      <c r="LQ687" s="106"/>
      <c r="LR687" s="106"/>
      <c r="LS687" s="106"/>
      <c r="LT687" s="106"/>
      <c r="LU687" s="106"/>
      <c r="LV687" s="106"/>
      <c r="LW687" s="106"/>
      <c r="LX687" s="106"/>
      <c r="LY687" s="106"/>
      <c r="LZ687" s="106"/>
      <c r="MA687" s="106"/>
      <c r="MB687" s="106"/>
      <c r="MC687" s="106"/>
      <c r="MD687" s="106"/>
      <c r="ME687" s="106"/>
      <c r="MF687" s="106"/>
      <c r="MG687" s="106"/>
      <c r="MH687" s="106"/>
      <c r="MI687" s="106"/>
      <c r="MJ687" s="106"/>
      <c r="MK687" s="106"/>
      <c r="ML687" s="106"/>
      <c r="MM687" s="106"/>
      <c r="MN687" s="106"/>
      <c r="MO687" s="106"/>
      <c r="MP687" s="106"/>
      <c r="MQ687" s="106"/>
      <c r="MR687" s="106"/>
      <c r="MS687" s="106"/>
      <c r="MT687" s="106"/>
      <c r="MU687" s="106"/>
      <c r="MV687" s="106"/>
      <c r="MW687" s="106"/>
      <c r="MX687" s="106"/>
      <c r="MY687" s="106"/>
      <c r="MZ687" s="106"/>
      <c r="NA687" s="106"/>
      <c r="NB687" s="106"/>
      <c r="NC687" s="106"/>
      <c r="ND687" s="106"/>
      <c r="NE687" s="106"/>
      <c r="NF687" s="106"/>
      <c r="NG687" s="106"/>
      <c r="NH687" s="106"/>
      <c r="NI687" s="106"/>
      <c r="NJ687" s="106"/>
      <c r="NK687" s="106"/>
      <c r="NL687" s="106"/>
      <c r="NM687" s="106"/>
      <c r="NN687" s="106"/>
      <c r="NO687" s="106"/>
      <c r="NP687" s="106"/>
      <c r="NQ687" s="106"/>
      <c r="NR687" s="106"/>
      <c r="NS687" s="106"/>
      <c r="NT687" s="106"/>
      <c r="NU687" s="106"/>
      <c r="NV687" s="106"/>
      <c r="NW687" s="106"/>
      <c r="NX687" s="106"/>
      <c r="NY687" s="106"/>
      <c r="NZ687" s="106"/>
      <c r="OA687" s="106"/>
      <c r="OB687" s="106"/>
      <c r="OC687" s="106"/>
      <c r="OD687" s="106"/>
      <c r="OE687" s="106"/>
      <c r="OF687" s="106"/>
      <c r="OG687" s="106"/>
      <c r="OH687" s="106"/>
      <c r="OI687" s="106"/>
      <c r="OJ687" s="106"/>
      <c r="OK687" s="106"/>
      <c r="OL687" s="106"/>
      <c r="OM687" s="106"/>
      <c r="ON687" s="106"/>
      <c r="OO687" s="106"/>
      <c r="OP687" s="106"/>
      <c r="OQ687" s="106"/>
      <c r="OR687" s="106"/>
      <c r="OS687" s="106"/>
      <c r="OT687" s="106"/>
      <c r="OU687" s="106"/>
      <c r="OV687" s="106"/>
      <c r="OW687" s="106"/>
      <c r="OX687" s="106"/>
      <c r="OY687" s="106"/>
      <c r="OZ687" s="106"/>
      <c r="PA687" s="106"/>
      <c r="PB687" s="106"/>
      <c r="PC687" s="106"/>
      <c r="PD687" s="106"/>
      <c r="PE687" s="106"/>
      <c r="PF687" s="106"/>
      <c r="PG687" s="106"/>
      <c r="PH687" s="106"/>
      <c r="PI687" s="106"/>
      <c r="PJ687" s="106"/>
      <c r="PK687" s="106"/>
      <c r="PL687" s="106"/>
      <c r="PM687" s="106"/>
      <c r="PN687" s="106"/>
      <c r="PO687" s="106"/>
      <c r="PP687" s="106"/>
      <c r="PQ687" s="106"/>
      <c r="PR687" s="106"/>
      <c r="PS687" s="106"/>
      <c r="PT687" s="106"/>
      <c r="PU687" s="106"/>
      <c r="PV687" s="106"/>
      <c r="PW687" s="106"/>
      <c r="PX687" s="106"/>
      <c r="PY687" s="106"/>
      <c r="PZ687" s="106"/>
      <c r="QA687" s="106"/>
      <c r="QB687" s="106"/>
      <c r="QC687" s="106"/>
      <c r="QD687" s="106"/>
      <c r="QE687" s="106"/>
      <c r="QF687" s="106"/>
      <c r="QG687" s="106"/>
      <c r="QH687" s="106"/>
      <c r="QI687" s="106"/>
      <c r="QJ687" s="106"/>
      <c r="QK687" s="106"/>
      <c r="QL687" s="106"/>
      <c r="QM687" s="106"/>
      <c r="QN687" s="106"/>
      <c r="QO687" s="106"/>
      <c r="QP687" s="106"/>
      <c r="QQ687" s="106"/>
      <c r="QR687" s="106"/>
      <c r="QS687" s="106"/>
      <c r="QT687" s="106"/>
      <c r="QU687" s="106"/>
      <c r="QV687" s="106"/>
      <c r="QW687" s="106"/>
      <c r="QX687" s="106"/>
      <c r="QY687" s="106"/>
      <c r="QZ687" s="106"/>
      <c r="RA687" s="106"/>
      <c r="RB687" s="106"/>
      <c r="RC687" s="106"/>
      <c r="RD687" s="106"/>
      <c r="RE687" s="106"/>
      <c r="RF687" s="106"/>
      <c r="RG687" s="106"/>
      <c r="RH687" s="106"/>
      <c r="RI687" s="106"/>
      <c r="RJ687" s="106"/>
      <c r="RK687" s="106"/>
      <c r="RL687" s="106"/>
      <c r="RM687" s="106"/>
      <c r="RN687" s="106"/>
      <c r="RO687" s="106"/>
      <c r="RP687" s="106"/>
      <c r="RQ687" s="106"/>
      <c r="RR687" s="106"/>
    </row>
    <row r="688" spans="1:486" x14ac:dyDescent="0.3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14"/>
      <c r="Q688" s="114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06"/>
      <c r="EZ688" s="106"/>
      <c r="FA688" s="106"/>
      <c r="FB688" s="106"/>
      <c r="FC688" s="106"/>
      <c r="FD688" s="106"/>
      <c r="FE688" s="106"/>
      <c r="FF688" s="106"/>
      <c r="FG688" s="106"/>
      <c r="FH688" s="106"/>
      <c r="FI688" s="106"/>
      <c r="FJ688" s="106"/>
      <c r="FK688" s="106"/>
      <c r="FL688" s="106"/>
      <c r="FM688" s="106"/>
      <c r="FN688" s="106"/>
      <c r="FO688" s="106"/>
      <c r="FP688" s="106"/>
      <c r="FQ688" s="106"/>
      <c r="FR688" s="106"/>
      <c r="FS688" s="106"/>
      <c r="FT688" s="106"/>
      <c r="FU688" s="106"/>
      <c r="FV688" s="106"/>
      <c r="FW688" s="106"/>
      <c r="FX688" s="106"/>
      <c r="FY688" s="106"/>
      <c r="FZ688" s="106"/>
      <c r="GA688" s="106"/>
      <c r="GB688" s="106"/>
      <c r="GC688" s="106"/>
      <c r="GD688" s="106"/>
      <c r="GE688" s="106"/>
      <c r="GF688" s="106"/>
      <c r="GG688" s="106"/>
      <c r="GH688" s="106"/>
      <c r="GI688" s="106"/>
      <c r="GJ688" s="106"/>
      <c r="GK688" s="106"/>
      <c r="GL688" s="106"/>
      <c r="GM688" s="106"/>
      <c r="GN688" s="106"/>
      <c r="GO688" s="106"/>
      <c r="GP688" s="106"/>
      <c r="GQ688" s="106"/>
      <c r="GR688" s="106"/>
      <c r="GS688" s="106"/>
      <c r="GT688" s="106"/>
      <c r="GU688" s="106"/>
      <c r="GV688" s="106"/>
      <c r="GW688" s="106"/>
      <c r="GX688" s="106"/>
      <c r="GY688" s="106"/>
      <c r="GZ688" s="106"/>
      <c r="HA688" s="106"/>
      <c r="HB688" s="106"/>
      <c r="HC688" s="106"/>
      <c r="HD688" s="106"/>
      <c r="HE688" s="106"/>
      <c r="HF688" s="106"/>
      <c r="HG688" s="106"/>
      <c r="HH688" s="106"/>
      <c r="HI688" s="106"/>
      <c r="HJ688" s="106"/>
      <c r="HK688" s="106"/>
      <c r="HL688" s="106"/>
      <c r="HM688" s="106"/>
      <c r="HN688" s="106"/>
      <c r="HO688" s="106"/>
      <c r="HP688" s="106"/>
      <c r="HQ688" s="106"/>
      <c r="HR688" s="106"/>
      <c r="HS688" s="106"/>
      <c r="HT688" s="106"/>
      <c r="HU688" s="106"/>
      <c r="HV688" s="106"/>
      <c r="HW688" s="106"/>
      <c r="HX688" s="106"/>
      <c r="HY688" s="106"/>
      <c r="HZ688" s="106"/>
      <c r="IA688" s="106"/>
      <c r="IB688" s="106"/>
      <c r="IC688" s="106"/>
      <c r="ID688" s="106"/>
      <c r="IE688" s="106"/>
      <c r="IF688" s="106"/>
      <c r="IG688" s="106"/>
      <c r="IH688" s="106"/>
      <c r="II688" s="106"/>
      <c r="IJ688" s="106"/>
      <c r="IK688" s="106"/>
      <c r="IL688" s="106"/>
      <c r="IM688" s="106"/>
      <c r="IN688" s="106"/>
      <c r="IO688" s="106"/>
      <c r="IP688" s="106"/>
      <c r="IQ688" s="106"/>
      <c r="IR688" s="106"/>
      <c r="IS688" s="106"/>
      <c r="IT688" s="106"/>
      <c r="IU688" s="106"/>
      <c r="IV688" s="106"/>
      <c r="IW688" s="106"/>
      <c r="IX688" s="106"/>
      <c r="IY688" s="106"/>
      <c r="IZ688" s="106"/>
      <c r="JA688" s="106"/>
      <c r="JB688" s="106"/>
      <c r="JC688" s="106"/>
      <c r="JD688" s="106"/>
      <c r="JE688" s="106"/>
      <c r="JF688" s="106"/>
      <c r="JG688" s="106"/>
      <c r="JH688" s="106"/>
      <c r="JI688" s="106"/>
      <c r="JJ688" s="106"/>
      <c r="JK688" s="106"/>
      <c r="JL688" s="106"/>
      <c r="JM688" s="106"/>
      <c r="JN688" s="106"/>
      <c r="JO688" s="106"/>
      <c r="JP688" s="106"/>
      <c r="JQ688" s="106"/>
      <c r="JR688" s="106"/>
      <c r="JS688" s="106"/>
      <c r="JT688" s="106"/>
      <c r="JU688" s="106"/>
      <c r="JV688" s="106"/>
      <c r="JW688" s="106"/>
      <c r="JX688" s="106"/>
      <c r="JY688" s="106"/>
      <c r="JZ688" s="106"/>
      <c r="KA688" s="106"/>
      <c r="KB688" s="106"/>
      <c r="KC688" s="106"/>
      <c r="KD688" s="106"/>
      <c r="KE688" s="106"/>
      <c r="KF688" s="106"/>
      <c r="KG688" s="106"/>
      <c r="KH688" s="106"/>
      <c r="KI688" s="106"/>
      <c r="KJ688" s="106"/>
      <c r="KK688" s="106"/>
      <c r="KL688" s="106"/>
      <c r="KM688" s="106"/>
      <c r="KN688" s="106"/>
      <c r="KO688" s="106"/>
      <c r="KP688" s="106"/>
      <c r="KQ688" s="106"/>
      <c r="KR688" s="106"/>
      <c r="KS688" s="106"/>
      <c r="KT688" s="106"/>
      <c r="KU688" s="106"/>
      <c r="KV688" s="106"/>
      <c r="KW688" s="106"/>
      <c r="KX688" s="106"/>
      <c r="KY688" s="106"/>
      <c r="KZ688" s="106"/>
      <c r="LA688" s="106"/>
      <c r="LB688" s="106"/>
      <c r="LC688" s="106"/>
      <c r="LD688" s="106"/>
      <c r="LE688" s="106"/>
      <c r="LF688" s="106"/>
      <c r="LG688" s="106"/>
      <c r="LH688" s="106"/>
      <c r="LI688" s="106"/>
      <c r="LJ688" s="106"/>
      <c r="LK688" s="106"/>
      <c r="LL688" s="106"/>
      <c r="LM688" s="106"/>
      <c r="LN688" s="106"/>
      <c r="LO688" s="106"/>
      <c r="LP688" s="106"/>
      <c r="LQ688" s="106"/>
      <c r="LR688" s="106"/>
      <c r="LS688" s="106"/>
      <c r="LT688" s="106"/>
      <c r="LU688" s="106"/>
      <c r="LV688" s="106"/>
      <c r="LW688" s="106"/>
      <c r="LX688" s="106"/>
      <c r="LY688" s="106"/>
      <c r="LZ688" s="106"/>
      <c r="MA688" s="106"/>
      <c r="MB688" s="106"/>
      <c r="MC688" s="106"/>
      <c r="MD688" s="106"/>
      <c r="ME688" s="106"/>
      <c r="MF688" s="106"/>
      <c r="MG688" s="106"/>
      <c r="MH688" s="106"/>
      <c r="MI688" s="106"/>
      <c r="MJ688" s="106"/>
      <c r="MK688" s="106"/>
      <c r="ML688" s="106"/>
      <c r="MM688" s="106"/>
      <c r="MN688" s="106"/>
      <c r="MO688" s="106"/>
      <c r="MP688" s="106"/>
      <c r="MQ688" s="106"/>
      <c r="MR688" s="106"/>
      <c r="MS688" s="106"/>
      <c r="MT688" s="106"/>
      <c r="MU688" s="106"/>
      <c r="MV688" s="106"/>
      <c r="MW688" s="106"/>
      <c r="MX688" s="106"/>
      <c r="MY688" s="106"/>
      <c r="MZ688" s="106"/>
      <c r="NA688" s="106"/>
      <c r="NB688" s="106"/>
      <c r="NC688" s="106"/>
      <c r="ND688" s="106"/>
      <c r="NE688" s="106"/>
      <c r="NF688" s="106"/>
      <c r="NG688" s="106"/>
      <c r="NH688" s="106"/>
      <c r="NI688" s="106"/>
      <c r="NJ688" s="106"/>
      <c r="NK688" s="106"/>
      <c r="NL688" s="106"/>
      <c r="NM688" s="106"/>
      <c r="NN688" s="106"/>
      <c r="NO688" s="106"/>
      <c r="NP688" s="106"/>
      <c r="NQ688" s="106"/>
      <c r="NR688" s="106"/>
      <c r="NS688" s="106"/>
      <c r="NT688" s="106"/>
      <c r="NU688" s="106"/>
      <c r="NV688" s="106"/>
      <c r="NW688" s="106"/>
      <c r="NX688" s="106"/>
      <c r="NY688" s="106"/>
      <c r="NZ688" s="106"/>
      <c r="OA688" s="106"/>
      <c r="OB688" s="106"/>
      <c r="OC688" s="106"/>
      <c r="OD688" s="106"/>
      <c r="OE688" s="106"/>
      <c r="OF688" s="106"/>
      <c r="OG688" s="106"/>
      <c r="OH688" s="106"/>
      <c r="OI688" s="106"/>
      <c r="OJ688" s="106"/>
      <c r="OK688" s="106"/>
      <c r="OL688" s="106"/>
      <c r="OM688" s="106"/>
      <c r="ON688" s="106"/>
      <c r="OO688" s="106"/>
      <c r="OP688" s="106"/>
      <c r="OQ688" s="106"/>
      <c r="OR688" s="106"/>
      <c r="OS688" s="106"/>
      <c r="OT688" s="106"/>
      <c r="OU688" s="106"/>
      <c r="OV688" s="106"/>
      <c r="OW688" s="106"/>
      <c r="OX688" s="106"/>
      <c r="OY688" s="106"/>
      <c r="OZ688" s="106"/>
      <c r="PA688" s="106"/>
      <c r="PB688" s="106"/>
      <c r="PC688" s="106"/>
      <c r="PD688" s="106"/>
      <c r="PE688" s="106"/>
      <c r="PF688" s="106"/>
      <c r="PG688" s="106"/>
      <c r="PH688" s="106"/>
      <c r="PI688" s="106"/>
      <c r="PJ688" s="106"/>
      <c r="PK688" s="106"/>
      <c r="PL688" s="106"/>
      <c r="PM688" s="106"/>
      <c r="PN688" s="106"/>
      <c r="PO688" s="106"/>
      <c r="PP688" s="106"/>
      <c r="PQ688" s="106"/>
      <c r="PR688" s="106"/>
      <c r="PS688" s="106"/>
      <c r="PT688" s="106"/>
      <c r="PU688" s="106"/>
      <c r="PV688" s="106"/>
      <c r="PW688" s="106"/>
      <c r="PX688" s="106"/>
      <c r="PY688" s="106"/>
      <c r="PZ688" s="106"/>
      <c r="QA688" s="106"/>
      <c r="QB688" s="106"/>
      <c r="QC688" s="106"/>
      <c r="QD688" s="106"/>
      <c r="QE688" s="106"/>
      <c r="QF688" s="106"/>
      <c r="QG688" s="106"/>
      <c r="QH688" s="106"/>
      <c r="QI688" s="106"/>
      <c r="QJ688" s="106"/>
      <c r="QK688" s="106"/>
      <c r="QL688" s="106"/>
      <c r="QM688" s="106"/>
      <c r="QN688" s="106"/>
      <c r="QO688" s="106"/>
      <c r="QP688" s="106"/>
      <c r="QQ688" s="106"/>
      <c r="QR688" s="106"/>
      <c r="QS688" s="106"/>
      <c r="QT688" s="106"/>
      <c r="QU688" s="106"/>
      <c r="QV688" s="106"/>
      <c r="QW688" s="106"/>
      <c r="QX688" s="106"/>
      <c r="QY688" s="106"/>
      <c r="QZ688" s="106"/>
      <c r="RA688" s="106"/>
      <c r="RB688" s="106"/>
      <c r="RC688" s="106"/>
      <c r="RD688" s="106"/>
      <c r="RE688" s="106"/>
      <c r="RF688" s="106"/>
      <c r="RG688" s="106"/>
      <c r="RH688" s="106"/>
      <c r="RI688" s="106"/>
      <c r="RJ688" s="106"/>
      <c r="RK688" s="106"/>
      <c r="RL688" s="106"/>
      <c r="RM688" s="106"/>
      <c r="RN688" s="106"/>
      <c r="RO688" s="106"/>
      <c r="RP688" s="106"/>
      <c r="RQ688" s="106"/>
      <c r="RR688" s="106"/>
    </row>
    <row r="689" spans="1:486" x14ac:dyDescent="0.3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14"/>
      <c r="Q689" s="114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06"/>
      <c r="EZ689" s="106"/>
      <c r="FA689" s="106"/>
      <c r="FB689" s="106"/>
      <c r="FC689" s="106"/>
      <c r="FD689" s="106"/>
      <c r="FE689" s="106"/>
      <c r="FF689" s="106"/>
      <c r="FG689" s="106"/>
      <c r="FH689" s="106"/>
      <c r="FI689" s="106"/>
      <c r="FJ689" s="106"/>
      <c r="FK689" s="106"/>
      <c r="FL689" s="106"/>
      <c r="FM689" s="106"/>
      <c r="FN689" s="106"/>
      <c r="FO689" s="106"/>
      <c r="FP689" s="106"/>
      <c r="FQ689" s="106"/>
      <c r="FR689" s="106"/>
      <c r="FS689" s="106"/>
      <c r="FT689" s="106"/>
      <c r="FU689" s="106"/>
      <c r="FV689" s="106"/>
      <c r="FW689" s="106"/>
      <c r="FX689" s="106"/>
      <c r="FY689" s="106"/>
      <c r="FZ689" s="106"/>
      <c r="GA689" s="106"/>
      <c r="GB689" s="106"/>
      <c r="GC689" s="106"/>
      <c r="GD689" s="106"/>
      <c r="GE689" s="106"/>
      <c r="GF689" s="106"/>
      <c r="GG689" s="106"/>
      <c r="GH689" s="106"/>
      <c r="GI689" s="106"/>
      <c r="GJ689" s="106"/>
      <c r="GK689" s="106"/>
      <c r="GL689" s="106"/>
      <c r="GM689" s="106"/>
      <c r="GN689" s="106"/>
      <c r="GO689" s="106"/>
      <c r="GP689" s="106"/>
      <c r="GQ689" s="106"/>
      <c r="GR689" s="106"/>
      <c r="GS689" s="106"/>
      <c r="GT689" s="106"/>
      <c r="GU689" s="106"/>
      <c r="GV689" s="106"/>
      <c r="GW689" s="106"/>
      <c r="GX689" s="106"/>
      <c r="GY689" s="106"/>
      <c r="GZ689" s="106"/>
      <c r="HA689" s="106"/>
      <c r="HB689" s="106"/>
      <c r="HC689" s="106"/>
      <c r="HD689" s="106"/>
      <c r="HE689" s="106"/>
      <c r="HF689" s="106"/>
      <c r="HG689" s="106"/>
      <c r="HH689" s="106"/>
      <c r="HI689" s="106"/>
      <c r="HJ689" s="106"/>
      <c r="HK689" s="106"/>
      <c r="HL689" s="106"/>
      <c r="HM689" s="106"/>
      <c r="HN689" s="106"/>
      <c r="HO689" s="106"/>
      <c r="HP689" s="106"/>
      <c r="HQ689" s="106"/>
      <c r="HR689" s="106"/>
      <c r="HS689" s="106"/>
      <c r="HT689" s="106"/>
      <c r="HU689" s="106"/>
      <c r="HV689" s="106"/>
      <c r="HW689" s="106"/>
      <c r="HX689" s="106"/>
      <c r="HY689" s="106"/>
      <c r="HZ689" s="106"/>
      <c r="IA689" s="106"/>
      <c r="IB689" s="106"/>
      <c r="IC689" s="106"/>
      <c r="ID689" s="106"/>
      <c r="IE689" s="106"/>
      <c r="IF689" s="106"/>
      <c r="IG689" s="106"/>
      <c r="IH689" s="106"/>
      <c r="II689" s="106"/>
      <c r="IJ689" s="106"/>
      <c r="IK689" s="106"/>
      <c r="IL689" s="106"/>
      <c r="IM689" s="106"/>
      <c r="IN689" s="106"/>
      <c r="IO689" s="106"/>
      <c r="IP689" s="106"/>
      <c r="IQ689" s="106"/>
      <c r="IR689" s="106"/>
      <c r="IS689" s="106"/>
      <c r="IT689" s="106"/>
      <c r="IU689" s="106"/>
      <c r="IV689" s="106"/>
      <c r="IW689" s="106"/>
      <c r="IX689" s="106"/>
      <c r="IY689" s="106"/>
      <c r="IZ689" s="106"/>
      <c r="JA689" s="106"/>
      <c r="JB689" s="106"/>
      <c r="JC689" s="106"/>
      <c r="JD689" s="106"/>
      <c r="JE689" s="106"/>
      <c r="JF689" s="106"/>
      <c r="JG689" s="106"/>
      <c r="JH689" s="106"/>
      <c r="JI689" s="106"/>
      <c r="JJ689" s="106"/>
      <c r="JK689" s="106"/>
      <c r="JL689" s="106"/>
      <c r="JM689" s="106"/>
      <c r="JN689" s="106"/>
      <c r="JO689" s="106"/>
      <c r="JP689" s="106"/>
      <c r="JQ689" s="106"/>
      <c r="JR689" s="106"/>
      <c r="JS689" s="106"/>
      <c r="JT689" s="106"/>
      <c r="JU689" s="106"/>
      <c r="JV689" s="106"/>
      <c r="JW689" s="106"/>
      <c r="JX689" s="106"/>
      <c r="JY689" s="106"/>
      <c r="JZ689" s="106"/>
      <c r="KA689" s="106"/>
      <c r="KB689" s="106"/>
      <c r="KC689" s="106"/>
      <c r="KD689" s="106"/>
      <c r="KE689" s="106"/>
      <c r="KF689" s="106"/>
      <c r="KG689" s="106"/>
      <c r="KH689" s="106"/>
      <c r="KI689" s="106"/>
      <c r="KJ689" s="106"/>
      <c r="KK689" s="106"/>
      <c r="KL689" s="106"/>
      <c r="KM689" s="106"/>
      <c r="KN689" s="106"/>
      <c r="KO689" s="106"/>
      <c r="KP689" s="106"/>
      <c r="KQ689" s="106"/>
      <c r="KR689" s="106"/>
      <c r="KS689" s="106"/>
      <c r="KT689" s="106"/>
      <c r="KU689" s="106"/>
      <c r="KV689" s="106"/>
      <c r="KW689" s="106"/>
      <c r="KX689" s="106"/>
      <c r="KY689" s="106"/>
      <c r="KZ689" s="106"/>
      <c r="LA689" s="106"/>
      <c r="LB689" s="106"/>
      <c r="LC689" s="106"/>
      <c r="LD689" s="106"/>
      <c r="LE689" s="106"/>
      <c r="LF689" s="106"/>
      <c r="LG689" s="106"/>
      <c r="LH689" s="106"/>
      <c r="LI689" s="106"/>
      <c r="LJ689" s="106"/>
      <c r="LK689" s="106"/>
      <c r="LL689" s="106"/>
      <c r="LM689" s="106"/>
      <c r="LN689" s="106"/>
      <c r="LO689" s="106"/>
      <c r="LP689" s="106"/>
      <c r="LQ689" s="106"/>
      <c r="LR689" s="106"/>
      <c r="LS689" s="106"/>
      <c r="LT689" s="106"/>
      <c r="LU689" s="106"/>
      <c r="LV689" s="106"/>
      <c r="LW689" s="106"/>
      <c r="LX689" s="106"/>
      <c r="LY689" s="106"/>
      <c r="LZ689" s="106"/>
      <c r="MA689" s="106"/>
      <c r="MB689" s="106"/>
      <c r="MC689" s="106"/>
      <c r="MD689" s="106"/>
      <c r="ME689" s="106"/>
      <c r="MF689" s="106"/>
      <c r="MG689" s="106"/>
      <c r="MH689" s="106"/>
      <c r="MI689" s="106"/>
      <c r="MJ689" s="106"/>
      <c r="MK689" s="106"/>
      <c r="ML689" s="106"/>
      <c r="MM689" s="106"/>
      <c r="MN689" s="106"/>
      <c r="MO689" s="106"/>
      <c r="MP689" s="106"/>
      <c r="MQ689" s="106"/>
      <c r="MR689" s="106"/>
      <c r="MS689" s="106"/>
      <c r="MT689" s="106"/>
      <c r="MU689" s="106"/>
      <c r="MV689" s="106"/>
      <c r="MW689" s="106"/>
      <c r="MX689" s="106"/>
      <c r="MY689" s="106"/>
      <c r="MZ689" s="106"/>
      <c r="NA689" s="106"/>
      <c r="NB689" s="106"/>
      <c r="NC689" s="106"/>
      <c r="ND689" s="106"/>
      <c r="NE689" s="106"/>
      <c r="NF689" s="106"/>
      <c r="NG689" s="106"/>
      <c r="NH689" s="106"/>
      <c r="NI689" s="106"/>
      <c r="NJ689" s="106"/>
      <c r="NK689" s="106"/>
      <c r="NL689" s="106"/>
      <c r="NM689" s="106"/>
      <c r="NN689" s="106"/>
      <c r="NO689" s="106"/>
      <c r="NP689" s="106"/>
      <c r="NQ689" s="106"/>
      <c r="NR689" s="106"/>
      <c r="NS689" s="106"/>
      <c r="NT689" s="106"/>
      <c r="NU689" s="106"/>
      <c r="NV689" s="106"/>
      <c r="NW689" s="106"/>
      <c r="NX689" s="106"/>
      <c r="NY689" s="106"/>
      <c r="NZ689" s="106"/>
      <c r="OA689" s="106"/>
      <c r="OB689" s="106"/>
      <c r="OC689" s="106"/>
      <c r="OD689" s="106"/>
      <c r="OE689" s="106"/>
      <c r="OF689" s="106"/>
      <c r="OG689" s="106"/>
      <c r="OH689" s="106"/>
      <c r="OI689" s="106"/>
      <c r="OJ689" s="106"/>
      <c r="OK689" s="106"/>
      <c r="OL689" s="106"/>
      <c r="OM689" s="106"/>
      <c r="ON689" s="106"/>
      <c r="OO689" s="106"/>
      <c r="OP689" s="106"/>
      <c r="OQ689" s="106"/>
      <c r="OR689" s="106"/>
      <c r="OS689" s="106"/>
      <c r="OT689" s="106"/>
      <c r="OU689" s="106"/>
      <c r="OV689" s="106"/>
      <c r="OW689" s="106"/>
      <c r="OX689" s="106"/>
      <c r="OY689" s="106"/>
      <c r="OZ689" s="106"/>
      <c r="PA689" s="106"/>
      <c r="PB689" s="106"/>
      <c r="PC689" s="106"/>
      <c r="PD689" s="106"/>
      <c r="PE689" s="106"/>
      <c r="PF689" s="106"/>
      <c r="PG689" s="106"/>
      <c r="PH689" s="106"/>
      <c r="PI689" s="106"/>
      <c r="PJ689" s="106"/>
      <c r="PK689" s="106"/>
      <c r="PL689" s="106"/>
      <c r="PM689" s="106"/>
      <c r="PN689" s="106"/>
      <c r="PO689" s="106"/>
      <c r="PP689" s="106"/>
      <c r="PQ689" s="106"/>
      <c r="PR689" s="106"/>
      <c r="PS689" s="106"/>
      <c r="PT689" s="106"/>
      <c r="PU689" s="106"/>
      <c r="PV689" s="106"/>
      <c r="PW689" s="106"/>
      <c r="PX689" s="106"/>
      <c r="PY689" s="106"/>
      <c r="PZ689" s="106"/>
      <c r="QA689" s="106"/>
      <c r="QB689" s="106"/>
      <c r="QC689" s="106"/>
      <c r="QD689" s="106"/>
      <c r="QE689" s="106"/>
      <c r="QF689" s="106"/>
      <c r="QG689" s="106"/>
      <c r="QH689" s="106"/>
      <c r="QI689" s="106"/>
      <c r="QJ689" s="106"/>
      <c r="QK689" s="106"/>
      <c r="QL689" s="106"/>
      <c r="QM689" s="106"/>
      <c r="QN689" s="106"/>
      <c r="QO689" s="106"/>
      <c r="QP689" s="106"/>
      <c r="QQ689" s="106"/>
      <c r="QR689" s="106"/>
      <c r="QS689" s="106"/>
      <c r="QT689" s="106"/>
      <c r="QU689" s="106"/>
      <c r="QV689" s="106"/>
      <c r="QW689" s="106"/>
      <c r="QX689" s="106"/>
      <c r="QY689" s="106"/>
      <c r="QZ689" s="106"/>
      <c r="RA689" s="106"/>
      <c r="RB689" s="106"/>
      <c r="RC689" s="106"/>
      <c r="RD689" s="106"/>
      <c r="RE689" s="106"/>
      <c r="RF689" s="106"/>
      <c r="RG689" s="106"/>
      <c r="RH689" s="106"/>
      <c r="RI689" s="106"/>
      <c r="RJ689" s="106"/>
      <c r="RK689" s="106"/>
      <c r="RL689" s="106"/>
      <c r="RM689" s="106"/>
      <c r="RN689" s="106"/>
      <c r="RO689" s="106"/>
      <c r="RP689" s="106"/>
      <c r="RQ689" s="106"/>
      <c r="RR689" s="106"/>
    </row>
    <row r="690" spans="1:486" x14ac:dyDescent="0.3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14"/>
      <c r="Q690" s="114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06"/>
      <c r="EZ690" s="106"/>
      <c r="FA690" s="106"/>
      <c r="FB690" s="106"/>
      <c r="FC690" s="106"/>
      <c r="FD690" s="106"/>
      <c r="FE690" s="106"/>
      <c r="FF690" s="106"/>
      <c r="FG690" s="106"/>
      <c r="FH690" s="106"/>
      <c r="FI690" s="106"/>
      <c r="FJ690" s="106"/>
      <c r="FK690" s="106"/>
      <c r="FL690" s="106"/>
      <c r="FM690" s="106"/>
      <c r="FN690" s="106"/>
      <c r="FO690" s="106"/>
      <c r="FP690" s="106"/>
      <c r="FQ690" s="106"/>
      <c r="FR690" s="106"/>
      <c r="FS690" s="106"/>
      <c r="FT690" s="106"/>
      <c r="FU690" s="106"/>
      <c r="FV690" s="106"/>
      <c r="FW690" s="106"/>
      <c r="FX690" s="106"/>
      <c r="FY690" s="106"/>
      <c r="FZ690" s="106"/>
      <c r="GA690" s="106"/>
      <c r="GB690" s="106"/>
      <c r="GC690" s="106"/>
      <c r="GD690" s="106"/>
      <c r="GE690" s="106"/>
      <c r="GF690" s="106"/>
      <c r="GG690" s="106"/>
      <c r="GH690" s="106"/>
      <c r="GI690" s="106"/>
      <c r="GJ690" s="106"/>
      <c r="GK690" s="106"/>
      <c r="GL690" s="106"/>
      <c r="GM690" s="106"/>
      <c r="GN690" s="106"/>
      <c r="GO690" s="106"/>
      <c r="GP690" s="106"/>
      <c r="GQ690" s="106"/>
      <c r="GR690" s="106"/>
      <c r="GS690" s="106"/>
      <c r="GT690" s="106"/>
      <c r="GU690" s="106"/>
      <c r="GV690" s="106"/>
      <c r="GW690" s="106"/>
      <c r="GX690" s="106"/>
      <c r="GY690" s="106"/>
      <c r="GZ690" s="106"/>
      <c r="HA690" s="106"/>
      <c r="HB690" s="106"/>
      <c r="HC690" s="106"/>
      <c r="HD690" s="106"/>
      <c r="HE690" s="106"/>
      <c r="HF690" s="106"/>
      <c r="HG690" s="106"/>
      <c r="HH690" s="106"/>
      <c r="HI690" s="106"/>
      <c r="HJ690" s="106"/>
      <c r="HK690" s="106"/>
      <c r="HL690" s="106"/>
      <c r="HM690" s="106"/>
      <c r="HN690" s="106"/>
      <c r="HO690" s="106"/>
      <c r="HP690" s="106"/>
      <c r="HQ690" s="106"/>
      <c r="HR690" s="106"/>
      <c r="HS690" s="106"/>
      <c r="HT690" s="106"/>
      <c r="HU690" s="106"/>
      <c r="HV690" s="106"/>
      <c r="HW690" s="106"/>
      <c r="HX690" s="106"/>
      <c r="HY690" s="106"/>
      <c r="HZ690" s="106"/>
      <c r="IA690" s="106"/>
      <c r="IB690" s="106"/>
      <c r="IC690" s="106"/>
      <c r="ID690" s="106"/>
      <c r="IE690" s="106"/>
      <c r="IF690" s="106"/>
      <c r="IG690" s="106"/>
      <c r="IH690" s="106"/>
      <c r="II690" s="106"/>
      <c r="IJ690" s="106"/>
      <c r="IK690" s="106"/>
      <c r="IL690" s="106"/>
      <c r="IM690" s="106"/>
      <c r="IN690" s="106"/>
      <c r="IO690" s="106"/>
      <c r="IP690" s="106"/>
      <c r="IQ690" s="106"/>
      <c r="IR690" s="106"/>
      <c r="IS690" s="106"/>
      <c r="IT690" s="106"/>
      <c r="IU690" s="106"/>
      <c r="IV690" s="106"/>
      <c r="IW690" s="106"/>
      <c r="IX690" s="106"/>
      <c r="IY690" s="106"/>
      <c r="IZ690" s="106"/>
      <c r="JA690" s="106"/>
      <c r="JB690" s="106"/>
      <c r="JC690" s="106"/>
      <c r="JD690" s="106"/>
      <c r="JE690" s="106"/>
      <c r="JF690" s="106"/>
      <c r="JG690" s="106"/>
      <c r="JH690" s="106"/>
      <c r="JI690" s="106"/>
      <c r="JJ690" s="106"/>
      <c r="JK690" s="106"/>
      <c r="JL690" s="106"/>
      <c r="JM690" s="106"/>
      <c r="JN690" s="106"/>
      <c r="JO690" s="106"/>
      <c r="JP690" s="106"/>
      <c r="JQ690" s="106"/>
      <c r="JR690" s="106"/>
      <c r="JS690" s="106"/>
      <c r="JT690" s="106"/>
      <c r="JU690" s="106"/>
      <c r="JV690" s="106"/>
      <c r="JW690" s="106"/>
      <c r="JX690" s="106"/>
      <c r="JY690" s="106"/>
      <c r="JZ690" s="106"/>
      <c r="KA690" s="106"/>
      <c r="KB690" s="106"/>
      <c r="KC690" s="106"/>
      <c r="KD690" s="106"/>
      <c r="KE690" s="106"/>
      <c r="KF690" s="106"/>
      <c r="KG690" s="106"/>
      <c r="KH690" s="106"/>
      <c r="KI690" s="106"/>
      <c r="KJ690" s="106"/>
      <c r="KK690" s="106"/>
      <c r="KL690" s="106"/>
      <c r="KM690" s="106"/>
      <c r="KN690" s="106"/>
      <c r="KO690" s="106"/>
      <c r="KP690" s="106"/>
      <c r="KQ690" s="106"/>
      <c r="KR690" s="106"/>
      <c r="KS690" s="106"/>
      <c r="KT690" s="106"/>
      <c r="KU690" s="106"/>
      <c r="KV690" s="106"/>
      <c r="KW690" s="106"/>
      <c r="KX690" s="106"/>
      <c r="KY690" s="106"/>
      <c r="KZ690" s="106"/>
      <c r="LA690" s="106"/>
      <c r="LB690" s="106"/>
      <c r="LC690" s="106"/>
      <c r="LD690" s="106"/>
      <c r="LE690" s="106"/>
      <c r="LF690" s="106"/>
      <c r="LG690" s="106"/>
      <c r="LH690" s="106"/>
      <c r="LI690" s="106"/>
      <c r="LJ690" s="106"/>
      <c r="LK690" s="106"/>
      <c r="LL690" s="106"/>
      <c r="LM690" s="106"/>
      <c r="LN690" s="106"/>
      <c r="LO690" s="106"/>
      <c r="LP690" s="106"/>
      <c r="LQ690" s="106"/>
      <c r="LR690" s="106"/>
      <c r="LS690" s="106"/>
      <c r="LT690" s="106"/>
      <c r="LU690" s="106"/>
      <c r="LV690" s="106"/>
      <c r="LW690" s="106"/>
      <c r="LX690" s="106"/>
      <c r="LY690" s="106"/>
      <c r="LZ690" s="106"/>
      <c r="MA690" s="106"/>
      <c r="MB690" s="106"/>
      <c r="MC690" s="106"/>
      <c r="MD690" s="106"/>
      <c r="ME690" s="106"/>
      <c r="MF690" s="106"/>
      <c r="MG690" s="106"/>
      <c r="MH690" s="106"/>
      <c r="MI690" s="106"/>
      <c r="MJ690" s="106"/>
      <c r="MK690" s="106"/>
      <c r="ML690" s="106"/>
      <c r="MM690" s="106"/>
      <c r="MN690" s="106"/>
      <c r="MO690" s="106"/>
      <c r="MP690" s="106"/>
      <c r="MQ690" s="106"/>
      <c r="MR690" s="106"/>
      <c r="MS690" s="106"/>
      <c r="MT690" s="106"/>
      <c r="MU690" s="106"/>
      <c r="MV690" s="106"/>
      <c r="MW690" s="106"/>
      <c r="MX690" s="106"/>
      <c r="MY690" s="106"/>
      <c r="MZ690" s="106"/>
      <c r="NA690" s="106"/>
      <c r="NB690" s="106"/>
      <c r="NC690" s="106"/>
      <c r="ND690" s="106"/>
      <c r="NE690" s="106"/>
      <c r="NF690" s="106"/>
      <c r="NG690" s="106"/>
      <c r="NH690" s="106"/>
      <c r="NI690" s="106"/>
      <c r="NJ690" s="106"/>
      <c r="NK690" s="106"/>
      <c r="NL690" s="106"/>
      <c r="NM690" s="106"/>
      <c r="NN690" s="106"/>
      <c r="NO690" s="106"/>
      <c r="NP690" s="106"/>
      <c r="NQ690" s="106"/>
      <c r="NR690" s="106"/>
      <c r="NS690" s="106"/>
      <c r="NT690" s="106"/>
      <c r="NU690" s="106"/>
      <c r="NV690" s="106"/>
      <c r="NW690" s="106"/>
      <c r="NX690" s="106"/>
      <c r="NY690" s="106"/>
      <c r="NZ690" s="106"/>
      <c r="OA690" s="106"/>
      <c r="OB690" s="106"/>
      <c r="OC690" s="106"/>
      <c r="OD690" s="106"/>
      <c r="OE690" s="106"/>
      <c r="OF690" s="106"/>
      <c r="OG690" s="106"/>
      <c r="OH690" s="106"/>
      <c r="OI690" s="106"/>
      <c r="OJ690" s="106"/>
      <c r="OK690" s="106"/>
      <c r="OL690" s="106"/>
      <c r="OM690" s="106"/>
      <c r="ON690" s="106"/>
      <c r="OO690" s="106"/>
      <c r="OP690" s="106"/>
      <c r="OQ690" s="106"/>
      <c r="OR690" s="106"/>
      <c r="OS690" s="106"/>
      <c r="OT690" s="106"/>
      <c r="OU690" s="106"/>
      <c r="OV690" s="106"/>
      <c r="OW690" s="106"/>
      <c r="OX690" s="106"/>
      <c r="OY690" s="106"/>
      <c r="OZ690" s="106"/>
      <c r="PA690" s="106"/>
      <c r="PB690" s="106"/>
      <c r="PC690" s="106"/>
      <c r="PD690" s="106"/>
      <c r="PE690" s="106"/>
      <c r="PF690" s="106"/>
      <c r="PG690" s="106"/>
      <c r="PH690" s="106"/>
      <c r="PI690" s="106"/>
      <c r="PJ690" s="106"/>
      <c r="PK690" s="106"/>
      <c r="PL690" s="106"/>
      <c r="PM690" s="106"/>
      <c r="PN690" s="106"/>
      <c r="PO690" s="106"/>
      <c r="PP690" s="106"/>
      <c r="PQ690" s="106"/>
      <c r="PR690" s="106"/>
      <c r="PS690" s="106"/>
      <c r="PT690" s="106"/>
      <c r="PU690" s="106"/>
      <c r="PV690" s="106"/>
      <c r="PW690" s="106"/>
      <c r="PX690" s="106"/>
      <c r="PY690" s="106"/>
      <c r="PZ690" s="106"/>
      <c r="QA690" s="106"/>
      <c r="QB690" s="106"/>
      <c r="QC690" s="106"/>
      <c r="QD690" s="106"/>
      <c r="QE690" s="106"/>
      <c r="QF690" s="106"/>
      <c r="QG690" s="106"/>
      <c r="QH690" s="106"/>
      <c r="QI690" s="106"/>
      <c r="QJ690" s="106"/>
      <c r="QK690" s="106"/>
      <c r="QL690" s="106"/>
      <c r="QM690" s="106"/>
      <c r="QN690" s="106"/>
      <c r="QO690" s="106"/>
      <c r="QP690" s="106"/>
      <c r="QQ690" s="106"/>
      <c r="QR690" s="106"/>
      <c r="QS690" s="106"/>
      <c r="QT690" s="106"/>
      <c r="QU690" s="106"/>
      <c r="QV690" s="106"/>
      <c r="QW690" s="106"/>
      <c r="QX690" s="106"/>
      <c r="QY690" s="106"/>
      <c r="QZ690" s="106"/>
      <c r="RA690" s="106"/>
      <c r="RB690" s="106"/>
      <c r="RC690" s="106"/>
      <c r="RD690" s="106"/>
      <c r="RE690" s="106"/>
      <c r="RF690" s="106"/>
      <c r="RG690" s="106"/>
      <c r="RH690" s="106"/>
      <c r="RI690" s="106"/>
      <c r="RJ690" s="106"/>
      <c r="RK690" s="106"/>
      <c r="RL690" s="106"/>
      <c r="RM690" s="106"/>
      <c r="RN690" s="106"/>
      <c r="RO690" s="106"/>
      <c r="RP690" s="106"/>
      <c r="RQ690" s="106"/>
      <c r="RR690" s="106"/>
    </row>
    <row r="691" spans="1:486" x14ac:dyDescent="0.3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14"/>
      <c r="Q691" s="114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06"/>
      <c r="EZ691" s="106"/>
      <c r="FA691" s="106"/>
      <c r="FB691" s="106"/>
      <c r="FC691" s="106"/>
      <c r="FD691" s="106"/>
      <c r="FE691" s="106"/>
      <c r="FF691" s="106"/>
      <c r="FG691" s="106"/>
      <c r="FH691" s="106"/>
      <c r="FI691" s="106"/>
      <c r="FJ691" s="106"/>
      <c r="FK691" s="106"/>
      <c r="FL691" s="106"/>
      <c r="FM691" s="106"/>
      <c r="FN691" s="106"/>
      <c r="FO691" s="106"/>
      <c r="FP691" s="106"/>
      <c r="FQ691" s="106"/>
      <c r="FR691" s="106"/>
      <c r="FS691" s="106"/>
      <c r="FT691" s="106"/>
      <c r="FU691" s="106"/>
      <c r="FV691" s="106"/>
      <c r="FW691" s="106"/>
      <c r="FX691" s="106"/>
      <c r="FY691" s="106"/>
      <c r="FZ691" s="106"/>
      <c r="GA691" s="106"/>
      <c r="GB691" s="106"/>
      <c r="GC691" s="106"/>
      <c r="GD691" s="106"/>
      <c r="GE691" s="106"/>
      <c r="GF691" s="106"/>
      <c r="GG691" s="106"/>
      <c r="GH691" s="106"/>
      <c r="GI691" s="106"/>
      <c r="GJ691" s="106"/>
      <c r="GK691" s="106"/>
      <c r="GL691" s="106"/>
      <c r="GM691" s="106"/>
      <c r="GN691" s="106"/>
      <c r="GO691" s="106"/>
      <c r="GP691" s="106"/>
      <c r="GQ691" s="106"/>
      <c r="GR691" s="106"/>
      <c r="GS691" s="106"/>
      <c r="GT691" s="106"/>
      <c r="GU691" s="106"/>
      <c r="GV691" s="106"/>
      <c r="GW691" s="106"/>
      <c r="GX691" s="106"/>
      <c r="GY691" s="106"/>
      <c r="GZ691" s="106"/>
      <c r="HA691" s="106"/>
      <c r="HB691" s="106"/>
      <c r="HC691" s="106"/>
      <c r="HD691" s="106"/>
      <c r="HE691" s="106"/>
      <c r="HF691" s="106"/>
      <c r="HG691" s="106"/>
      <c r="HH691" s="106"/>
      <c r="HI691" s="106"/>
      <c r="HJ691" s="106"/>
      <c r="HK691" s="106"/>
      <c r="HL691" s="106"/>
      <c r="HM691" s="106"/>
      <c r="HN691" s="106"/>
      <c r="HO691" s="106"/>
      <c r="HP691" s="106"/>
      <c r="HQ691" s="106"/>
      <c r="HR691" s="106"/>
      <c r="HS691" s="106"/>
      <c r="HT691" s="106"/>
      <c r="HU691" s="106"/>
      <c r="HV691" s="106"/>
      <c r="HW691" s="106"/>
      <c r="HX691" s="106"/>
      <c r="HY691" s="106"/>
      <c r="HZ691" s="106"/>
      <c r="IA691" s="106"/>
      <c r="IB691" s="106"/>
      <c r="IC691" s="106"/>
      <c r="ID691" s="106"/>
      <c r="IE691" s="106"/>
      <c r="IF691" s="106"/>
      <c r="IG691" s="106"/>
      <c r="IH691" s="106"/>
      <c r="II691" s="106"/>
      <c r="IJ691" s="106"/>
      <c r="IK691" s="106"/>
      <c r="IL691" s="106"/>
      <c r="IM691" s="106"/>
      <c r="IN691" s="106"/>
      <c r="IO691" s="106"/>
      <c r="IP691" s="106"/>
      <c r="IQ691" s="106"/>
      <c r="IR691" s="106"/>
      <c r="IS691" s="106"/>
      <c r="IT691" s="106"/>
      <c r="IU691" s="106"/>
      <c r="IV691" s="106"/>
      <c r="IW691" s="106"/>
      <c r="IX691" s="106"/>
      <c r="IY691" s="106"/>
      <c r="IZ691" s="106"/>
      <c r="JA691" s="106"/>
      <c r="JB691" s="106"/>
      <c r="JC691" s="106"/>
      <c r="JD691" s="106"/>
      <c r="JE691" s="106"/>
      <c r="JF691" s="106"/>
      <c r="JG691" s="106"/>
      <c r="JH691" s="106"/>
      <c r="JI691" s="106"/>
      <c r="JJ691" s="106"/>
      <c r="JK691" s="106"/>
      <c r="JL691" s="106"/>
      <c r="JM691" s="106"/>
      <c r="JN691" s="106"/>
      <c r="JO691" s="106"/>
      <c r="JP691" s="106"/>
      <c r="JQ691" s="106"/>
      <c r="JR691" s="106"/>
      <c r="JS691" s="106"/>
      <c r="JT691" s="106"/>
      <c r="JU691" s="106"/>
      <c r="JV691" s="106"/>
      <c r="JW691" s="106"/>
      <c r="JX691" s="106"/>
      <c r="JY691" s="106"/>
      <c r="JZ691" s="106"/>
      <c r="KA691" s="106"/>
      <c r="KB691" s="106"/>
      <c r="KC691" s="106"/>
      <c r="KD691" s="106"/>
      <c r="KE691" s="106"/>
      <c r="KF691" s="106"/>
      <c r="KG691" s="106"/>
      <c r="KH691" s="106"/>
      <c r="KI691" s="106"/>
      <c r="KJ691" s="106"/>
      <c r="KK691" s="106"/>
      <c r="KL691" s="106"/>
      <c r="KM691" s="106"/>
      <c r="KN691" s="106"/>
      <c r="KO691" s="106"/>
      <c r="KP691" s="106"/>
      <c r="KQ691" s="106"/>
      <c r="KR691" s="106"/>
      <c r="KS691" s="106"/>
      <c r="KT691" s="106"/>
      <c r="KU691" s="106"/>
      <c r="KV691" s="106"/>
      <c r="KW691" s="106"/>
      <c r="KX691" s="106"/>
      <c r="KY691" s="106"/>
      <c r="KZ691" s="106"/>
      <c r="LA691" s="106"/>
      <c r="LB691" s="106"/>
      <c r="LC691" s="106"/>
      <c r="LD691" s="106"/>
      <c r="LE691" s="106"/>
      <c r="LF691" s="106"/>
      <c r="LG691" s="106"/>
      <c r="LH691" s="106"/>
      <c r="LI691" s="106"/>
      <c r="LJ691" s="106"/>
      <c r="LK691" s="106"/>
      <c r="LL691" s="106"/>
      <c r="LM691" s="106"/>
      <c r="LN691" s="106"/>
      <c r="LO691" s="106"/>
      <c r="LP691" s="106"/>
      <c r="LQ691" s="106"/>
      <c r="LR691" s="106"/>
      <c r="LS691" s="106"/>
      <c r="LT691" s="106"/>
      <c r="LU691" s="106"/>
      <c r="LV691" s="106"/>
      <c r="LW691" s="106"/>
      <c r="LX691" s="106"/>
      <c r="LY691" s="106"/>
      <c r="LZ691" s="106"/>
      <c r="MA691" s="106"/>
      <c r="MB691" s="106"/>
      <c r="MC691" s="106"/>
      <c r="MD691" s="106"/>
      <c r="ME691" s="106"/>
      <c r="MF691" s="106"/>
      <c r="MG691" s="106"/>
      <c r="MH691" s="106"/>
      <c r="MI691" s="106"/>
      <c r="MJ691" s="106"/>
      <c r="MK691" s="106"/>
      <c r="ML691" s="106"/>
      <c r="MM691" s="106"/>
      <c r="MN691" s="106"/>
      <c r="MO691" s="106"/>
      <c r="MP691" s="106"/>
      <c r="MQ691" s="106"/>
      <c r="MR691" s="106"/>
      <c r="MS691" s="106"/>
      <c r="MT691" s="106"/>
      <c r="MU691" s="106"/>
      <c r="MV691" s="106"/>
      <c r="MW691" s="106"/>
      <c r="MX691" s="106"/>
      <c r="MY691" s="106"/>
      <c r="MZ691" s="106"/>
      <c r="NA691" s="106"/>
      <c r="NB691" s="106"/>
      <c r="NC691" s="106"/>
      <c r="ND691" s="106"/>
      <c r="NE691" s="106"/>
      <c r="NF691" s="106"/>
      <c r="NG691" s="106"/>
      <c r="NH691" s="106"/>
      <c r="NI691" s="106"/>
      <c r="NJ691" s="106"/>
      <c r="NK691" s="106"/>
      <c r="NL691" s="106"/>
      <c r="NM691" s="106"/>
      <c r="NN691" s="106"/>
      <c r="NO691" s="106"/>
      <c r="NP691" s="106"/>
      <c r="NQ691" s="106"/>
      <c r="NR691" s="106"/>
      <c r="NS691" s="106"/>
      <c r="NT691" s="106"/>
      <c r="NU691" s="106"/>
      <c r="NV691" s="106"/>
      <c r="NW691" s="106"/>
      <c r="NX691" s="106"/>
      <c r="NY691" s="106"/>
      <c r="NZ691" s="106"/>
      <c r="OA691" s="106"/>
      <c r="OB691" s="106"/>
      <c r="OC691" s="106"/>
      <c r="OD691" s="106"/>
      <c r="OE691" s="106"/>
      <c r="OF691" s="106"/>
      <c r="OG691" s="106"/>
      <c r="OH691" s="106"/>
      <c r="OI691" s="106"/>
      <c r="OJ691" s="106"/>
      <c r="OK691" s="106"/>
      <c r="OL691" s="106"/>
      <c r="OM691" s="106"/>
      <c r="ON691" s="106"/>
      <c r="OO691" s="106"/>
      <c r="OP691" s="106"/>
      <c r="OQ691" s="106"/>
      <c r="OR691" s="106"/>
      <c r="OS691" s="106"/>
      <c r="OT691" s="106"/>
      <c r="OU691" s="106"/>
      <c r="OV691" s="106"/>
      <c r="OW691" s="106"/>
      <c r="OX691" s="106"/>
      <c r="OY691" s="106"/>
      <c r="OZ691" s="106"/>
      <c r="PA691" s="106"/>
      <c r="PB691" s="106"/>
      <c r="PC691" s="106"/>
      <c r="PD691" s="106"/>
      <c r="PE691" s="106"/>
      <c r="PF691" s="106"/>
      <c r="PG691" s="106"/>
      <c r="PH691" s="106"/>
      <c r="PI691" s="106"/>
      <c r="PJ691" s="106"/>
      <c r="PK691" s="106"/>
      <c r="PL691" s="106"/>
      <c r="PM691" s="106"/>
      <c r="PN691" s="106"/>
      <c r="PO691" s="106"/>
      <c r="PP691" s="106"/>
      <c r="PQ691" s="106"/>
      <c r="PR691" s="106"/>
      <c r="PS691" s="106"/>
      <c r="PT691" s="106"/>
      <c r="PU691" s="106"/>
      <c r="PV691" s="106"/>
      <c r="PW691" s="106"/>
      <c r="PX691" s="106"/>
      <c r="PY691" s="106"/>
      <c r="PZ691" s="106"/>
      <c r="QA691" s="106"/>
      <c r="QB691" s="106"/>
      <c r="QC691" s="106"/>
      <c r="QD691" s="106"/>
      <c r="QE691" s="106"/>
      <c r="QF691" s="106"/>
      <c r="QG691" s="106"/>
      <c r="QH691" s="106"/>
      <c r="QI691" s="106"/>
      <c r="QJ691" s="106"/>
      <c r="QK691" s="106"/>
      <c r="QL691" s="106"/>
      <c r="QM691" s="106"/>
      <c r="QN691" s="106"/>
      <c r="QO691" s="106"/>
      <c r="QP691" s="106"/>
      <c r="QQ691" s="106"/>
      <c r="QR691" s="106"/>
      <c r="QS691" s="106"/>
      <c r="QT691" s="106"/>
      <c r="QU691" s="106"/>
      <c r="QV691" s="106"/>
      <c r="QW691" s="106"/>
      <c r="QX691" s="106"/>
      <c r="QY691" s="106"/>
      <c r="QZ691" s="106"/>
      <c r="RA691" s="106"/>
      <c r="RB691" s="106"/>
      <c r="RC691" s="106"/>
      <c r="RD691" s="106"/>
      <c r="RE691" s="106"/>
      <c r="RF691" s="106"/>
      <c r="RG691" s="106"/>
      <c r="RH691" s="106"/>
      <c r="RI691" s="106"/>
      <c r="RJ691" s="106"/>
      <c r="RK691" s="106"/>
      <c r="RL691" s="106"/>
      <c r="RM691" s="106"/>
      <c r="RN691" s="106"/>
      <c r="RO691" s="106"/>
      <c r="RP691" s="106"/>
      <c r="RQ691" s="106"/>
      <c r="RR691" s="106"/>
    </row>
    <row r="692" spans="1:486" x14ac:dyDescent="0.3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14"/>
      <c r="Q692" s="114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06"/>
      <c r="EZ692" s="106"/>
      <c r="FA692" s="106"/>
      <c r="FB692" s="106"/>
      <c r="FC692" s="106"/>
      <c r="FD692" s="106"/>
      <c r="FE692" s="106"/>
      <c r="FF692" s="106"/>
      <c r="FG692" s="106"/>
      <c r="FH692" s="106"/>
      <c r="FI692" s="106"/>
      <c r="FJ692" s="106"/>
      <c r="FK692" s="106"/>
      <c r="FL692" s="106"/>
      <c r="FM692" s="106"/>
      <c r="FN692" s="106"/>
      <c r="FO692" s="106"/>
      <c r="FP692" s="106"/>
      <c r="FQ692" s="106"/>
      <c r="FR692" s="106"/>
      <c r="FS692" s="106"/>
      <c r="FT692" s="106"/>
      <c r="FU692" s="106"/>
      <c r="FV692" s="106"/>
      <c r="FW692" s="106"/>
      <c r="FX692" s="106"/>
      <c r="FY692" s="106"/>
      <c r="FZ692" s="106"/>
      <c r="GA692" s="106"/>
      <c r="GB692" s="106"/>
      <c r="GC692" s="106"/>
      <c r="GD692" s="106"/>
      <c r="GE692" s="106"/>
      <c r="GF692" s="106"/>
      <c r="GG692" s="106"/>
      <c r="GH692" s="106"/>
      <c r="GI692" s="106"/>
      <c r="GJ692" s="106"/>
      <c r="GK692" s="106"/>
      <c r="GL692" s="106"/>
      <c r="GM692" s="106"/>
      <c r="GN692" s="106"/>
      <c r="GO692" s="106"/>
      <c r="GP692" s="106"/>
      <c r="GQ692" s="106"/>
      <c r="GR692" s="106"/>
      <c r="GS692" s="106"/>
      <c r="GT692" s="106"/>
      <c r="GU692" s="106"/>
      <c r="GV692" s="106"/>
      <c r="GW692" s="106"/>
      <c r="GX692" s="106"/>
      <c r="GY692" s="106"/>
      <c r="GZ692" s="106"/>
      <c r="HA692" s="106"/>
      <c r="HB692" s="106"/>
      <c r="HC692" s="106"/>
      <c r="HD692" s="106"/>
      <c r="HE692" s="106"/>
      <c r="HF692" s="106"/>
      <c r="HG692" s="106"/>
      <c r="HH692" s="106"/>
      <c r="HI692" s="106"/>
      <c r="HJ692" s="106"/>
      <c r="HK692" s="106"/>
      <c r="HL692" s="106"/>
      <c r="HM692" s="106"/>
      <c r="HN692" s="106"/>
      <c r="HO692" s="106"/>
      <c r="HP692" s="106"/>
      <c r="HQ692" s="106"/>
      <c r="HR692" s="106"/>
      <c r="HS692" s="106"/>
      <c r="HT692" s="106"/>
      <c r="HU692" s="106"/>
      <c r="HV692" s="106"/>
      <c r="HW692" s="106"/>
      <c r="HX692" s="106"/>
      <c r="HY692" s="106"/>
      <c r="HZ692" s="106"/>
      <c r="IA692" s="106"/>
      <c r="IB692" s="106"/>
      <c r="IC692" s="106"/>
      <c r="ID692" s="106"/>
      <c r="IE692" s="106"/>
      <c r="IF692" s="106"/>
      <c r="IG692" s="106"/>
      <c r="IH692" s="106"/>
      <c r="II692" s="106"/>
      <c r="IJ692" s="106"/>
      <c r="IK692" s="106"/>
      <c r="IL692" s="106"/>
      <c r="IM692" s="106"/>
      <c r="IN692" s="106"/>
      <c r="IO692" s="106"/>
      <c r="IP692" s="106"/>
      <c r="IQ692" s="106"/>
      <c r="IR692" s="106"/>
      <c r="IS692" s="106"/>
      <c r="IT692" s="106"/>
      <c r="IU692" s="106"/>
      <c r="IV692" s="106"/>
      <c r="IW692" s="106"/>
      <c r="IX692" s="106"/>
      <c r="IY692" s="106"/>
      <c r="IZ692" s="106"/>
      <c r="JA692" s="106"/>
      <c r="JB692" s="106"/>
      <c r="JC692" s="106"/>
      <c r="JD692" s="106"/>
      <c r="JE692" s="106"/>
      <c r="JF692" s="106"/>
      <c r="JG692" s="106"/>
      <c r="JH692" s="106"/>
      <c r="JI692" s="106"/>
      <c r="JJ692" s="106"/>
      <c r="JK692" s="106"/>
      <c r="JL692" s="106"/>
      <c r="JM692" s="106"/>
      <c r="JN692" s="106"/>
      <c r="JO692" s="106"/>
      <c r="JP692" s="106"/>
      <c r="JQ692" s="106"/>
      <c r="JR692" s="106"/>
      <c r="JS692" s="106"/>
      <c r="JT692" s="106"/>
      <c r="JU692" s="106"/>
      <c r="JV692" s="106"/>
      <c r="JW692" s="106"/>
      <c r="JX692" s="106"/>
      <c r="JY692" s="106"/>
      <c r="JZ692" s="106"/>
      <c r="KA692" s="106"/>
      <c r="KB692" s="106"/>
      <c r="KC692" s="106"/>
      <c r="KD692" s="106"/>
      <c r="KE692" s="106"/>
      <c r="KF692" s="106"/>
      <c r="KG692" s="106"/>
      <c r="KH692" s="106"/>
      <c r="KI692" s="106"/>
      <c r="KJ692" s="106"/>
      <c r="KK692" s="106"/>
      <c r="KL692" s="106"/>
      <c r="KM692" s="106"/>
      <c r="KN692" s="106"/>
      <c r="KO692" s="106"/>
      <c r="KP692" s="106"/>
      <c r="KQ692" s="106"/>
      <c r="KR692" s="106"/>
      <c r="KS692" s="106"/>
      <c r="KT692" s="106"/>
      <c r="KU692" s="106"/>
      <c r="KV692" s="106"/>
      <c r="KW692" s="106"/>
      <c r="KX692" s="106"/>
      <c r="KY692" s="106"/>
      <c r="KZ692" s="106"/>
      <c r="LA692" s="106"/>
      <c r="LB692" s="106"/>
      <c r="LC692" s="106"/>
      <c r="LD692" s="106"/>
      <c r="LE692" s="106"/>
      <c r="LF692" s="106"/>
      <c r="LG692" s="106"/>
      <c r="LH692" s="106"/>
      <c r="LI692" s="106"/>
      <c r="LJ692" s="106"/>
      <c r="LK692" s="106"/>
      <c r="LL692" s="106"/>
      <c r="LM692" s="106"/>
      <c r="LN692" s="106"/>
      <c r="LO692" s="106"/>
      <c r="LP692" s="106"/>
      <c r="LQ692" s="106"/>
      <c r="LR692" s="106"/>
      <c r="LS692" s="106"/>
      <c r="LT692" s="106"/>
      <c r="LU692" s="106"/>
      <c r="LV692" s="106"/>
      <c r="LW692" s="106"/>
      <c r="LX692" s="106"/>
      <c r="LY692" s="106"/>
      <c r="LZ692" s="106"/>
      <c r="MA692" s="106"/>
      <c r="MB692" s="106"/>
      <c r="MC692" s="106"/>
      <c r="MD692" s="106"/>
      <c r="ME692" s="106"/>
      <c r="MF692" s="106"/>
      <c r="MG692" s="106"/>
      <c r="MH692" s="106"/>
      <c r="MI692" s="106"/>
      <c r="MJ692" s="106"/>
      <c r="MK692" s="106"/>
      <c r="ML692" s="106"/>
      <c r="MM692" s="106"/>
      <c r="MN692" s="106"/>
      <c r="MO692" s="106"/>
      <c r="MP692" s="106"/>
      <c r="MQ692" s="106"/>
      <c r="MR692" s="106"/>
      <c r="MS692" s="106"/>
      <c r="MT692" s="106"/>
      <c r="MU692" s="106"/>
      <c r="MV692" s="106"/>
      <c r="MW692" s="106"/>
      <c r="MX692" s="106"/>
      <c r="MY692" s="106"/>
      <c r="MZ692" s="106"/>
      <c r="NA692" s="106"/>
      <c r="NB692" s="106"/>
      <c r="NC692" s="106"/>
      <c r="ND692" s="106"/>
      <c r="NE692" s="106"/>
      <c r="NF692" s="106"/>
      <c r="NG692" s="106"/>
      <c r="NH692" s="106"/>
      <c r="NI692" s="106"/>
      <c r="NJ692" s="106"/>
      <c r="NK692" s="106"/>
      <c r="NL692" s="106"/>
      <c r="NM692" s="106"/>
      <c r="NN692" s="106"/>
      <c r="NO692" s="106"/>
      <c r="NP692" s="106"/>
      <c r="NQ692" s="106"/>
      <c r="NR692" s="106"/>
      <c r="NS692" s="106"/>
      <c r="NT692" s="106"/>
      <c r="NU692" s="106"/>
      <c r="NV692" s="106"/>
      <c r="NW692" s="106"/>
      <c r="NX692" s="106"/>
      <c r="NY692" s="106"/>
      <c r="NZ692" s="106"/>
      <c r="OA692" s="106"/>
      <c r="OB692" s="106"/>
      <c r="OC692" s="106"/>
      <c r="OD692" s="106"/>
      <c r="OE692" s="106"/>
      <c r="OF692" s="106"/>
      <c r="OG692" s="106"/>
      <c r="OH692" s="106"/>
      <c r="OI692" s="106"/>
      <c r="OJ692" s="106"/>
      <c r="OK692" s="106"/>
      <c r="OL692" s="106"/>
      <c r="OM692" s="106"/>
      <c r="ON692" s="106"/>
      <c r="OO692" s="106"/>
      <c r="OP692" s="106"/>
      <c r="OQ692" s="106"/>
      <c r="OR692" s="106"/>
      <c r="OS692" s="106"/>
      <c r="OT692" s="106"/>
      <c r="OU692" s="106"/>
      <c r="OV692" s="106"/>
      <c r="OW692" s="106"/>
      <c r="OX692" s="106"/>
      <c r="OY692" s="106"/>
      <c r="OZ692" s="106"/>
      <c r="PA692" s="106"/>
      <c r="PB692" s="106"/>
      <c r="PC692" s="106"/>
      <c r="PD692" s="106"/>
      <c r="PE692" s="106"/>
      <c r="PF692" s="106"/>
      <c r="PG692" s="106"/>
      <c r="PH692" s="106"/>
      <c r="PI692" s="106"/>
      <c r="PJ692" s="106"/>
      <c r="PK692" s="106"/>
      <c r="PL692" s="106"/>
      <c r="PM692" s="106"/>
      <c r="PN692" s="106"/>
      <c r="PO692" s="106"/>
      <c r="PP692" s="106"/>
      <c r="PQ692" s="106"/>
      <c r="PR692" s="106"/>
      <c r="PS692" s="106"/>
      <c r="PT692" s="106"/>
      <c r="PU692" s="106"/>
      <c r="PV692" s="106"/>
      <c r="PW692" s="106"/>
      <c r="PX692" s="106"/>
      <c r="PY692" s="106"/>
      <c r="PZ692" s="106"/>
      <c r="QA692" s="106"/>
      <c r="QB692" s="106"/>
      <c r="QC692" s="106"/>
      <c r="QD692" s="106"/>
      <c r="QE692" s="106"/>
      <c r="QF692" s="106"/>
      <c r="QG692" s="106"/>
      <c r="QH692" s="106"/>
      <c r="QI692" s="106"/>
      <c r="QJ692" s="106"/>
      <c r="QK692" s="106"/>
      <c r="QL692" s="106"/>
      <c r="QM692" s="106"/>
      <c r="QN692" s="106"/>
      <c r="QO692" s="106"/>
      <c r="QP692" s="106"/>
      <c r="QQ692" s="106"/>
      <c r="QR692" s="106"/>
      <c r="QS692" s="106"/>
      <c r="QT692" s="106"/>
      <c r="QU692" s="106"/>
      <c r="QV692" s="106"/>
      <c r="QW692" s="106"/>
      <c r="QX692" s="106"/>
      <c r="QY692" s="106"/>
      <c r="QZ692" s="106"/>
      <c r="RA692" s="106"/>
      <c r="RB692" s="106"/>
      <c r="RC692" s="106"/>
      <c r="RD692" s="106"/>
      <c r="RE692" s="106"/>
      <c r="RF692" s="106"/>
      <c r="RG692" s="106"/>
      <c r="RH692" s="106"/>
      <c r="RI692" s="106"/>
      <c r="RJ692" s="106"/>
      <c r="RK692" s="106"/>
      <c r="RL692" s="106"/>
      <c r="RM692" s="106"/>
      <c r="RN692" s="106"/>
      <c r="RO692" s="106"/>
      <c r="RP692" s="106"/>
      <c r="RQ692" s="106"/>
      <c r="RR692" s="106"/>
    </row>
    <row r="693" spans="1:486" x14ac:dyDescent="0.3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14"/>
      <c r="Q693" s="114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06"/>
      <c r="EZ693" s="106"/>
      <c r="FA693" s="106"/>
      <c r="FB693" s="106"/>
      <c r="FC693" s="106"/>
      <c r="FD693" s="106"/>
      <c r="FE693" s="106"/>
      <c r="FF693" s="106"/>
      <c r="FG693" s="106"/>
      <c r="FH693" s="106"/>
      <c r="FI693" s="106"/>
      <c r="FJ693" s="106"/>
      <c r="FK693" s="106"/>
      <c r="FL693" s="106"/>
      <c r="FM693" s="106"/>
      <c r="FN693" s="106"/>
      <c r="FO693" s="106"/>
      <c r="FP693" s="106"/>
      <c r="FQ693" s="106"/>
      <c r="FR693" s="106"/>
      <c r="FS693" s="106"/>
      <c r="FT693" s="106"/>
      <c r="FU693" s="106"/>
      <c r="FV693" s="106"/>
      <c r="FW693" s="106"/>
      <c r="FX693" s="106"/>
      <c r="FY693" s="106"/>
      <c r="FZ693" s="106"/>
      <c r="GA693" s="106"/>
      <c r="GB693" s="106"/>
      <c r="GC693" s="106"/>
      <c r="GD693" s="106"/>
      <c r="GE693" s="106"/>
      <c r="GF693" s="106"/>
      <c r="GG693" s="106"/>
      <c r="GH693" s="106"/>
      <c r="GI693" s="106"/>
      <c r="GJ693" s="106"/>
      <c r="GK693" s="106"/>
      <c r="GL693" s="106"/>
      <c r="GM693" s="106"/>
      <c r="GN693" s="106"/>
      <c r="GO693" s="106"/>
      <c r="GP693" s="106"/>
      <c r="GQ693" s="106"/>
      <c r="GR693" s="106"/>
      <c r="GS693" s="106"/>
      <c r="GT693" s="106"/>
      <c r="GU693" s="106"/>
      <c r="GV693" s="106"/>
      <c r="GW693" s="106"/>
      <c r="GX693" s="106"/>
      <c r="GY693" s="106"/>
      <c r="GZ693" s="106"/>
      <c r="HA693" s="106"/>
      <c r="HB693" s="106"/>
      <c r="HC693" s="106"/>
      <c r="HD693" s="106"/>
      <c r="HE693" s="106"/>
      <c r="HF693" s="106"/>
      <c r="HG693" s="106"/>
      <c r="HH693" s="106"/>
      <c r="HI693" s="106"/>
      <c r="HJ693" s="106"/>
      <c r="HK693" s="106"/>
      <c r="HL693" s="106"/>
      <c r="HM693" s="106"/>
      <c r="HN693" s="106"/>
      <c r="HO693" s="106"/>
      <c r="HP693" s="106"/>
      <c r="HQ693" s="106"/>
      <c r="HR693" s="106"/>
      <c r="HS693" s="106"/>
      <c r="HT693" s="106"/>
      <c r="HU693" s="106"/>
      <c r="HV693" s="106"/>
      <c r="HW693" s="106"/>
      <c r="HX693" s="106"/>
      <c r="HY693" s="106"/>
      <c r="HZ693" s="106"/>
      <c r="IA693" s="106"/>
      <c r="IB693" s="106"/>
      <c r="IC693" s="106"/>
      <c r="ID693" s="106"/>
      <c r="IE693" s="106"/>
      <c r="IF693" s="106"/>
      <c r="IG693" s="106"/>
      <c r="IH693" s="106"/>
      <c r="II693" s="106"/>
      <c r="IJ693" s="106"/>
      <c r="IK693" s="106"/>
      <c r="IL693" s="106"/>
      <c r="IM693" s="106"/>
      <c r="IN693" s="106"/>
      <c r="IO693" s="106"/>
      <c r="IP693" s="106"/>
      <c r="IQ693" s="106"/>
      <c r="IR693" s="106"/>
      <c r="IS693" s="106"/>
      <c r="IT693" s="106"/>
      <c r="IU693" s="106"/>
      <c r="IV693" s="106"/>
      <c r="IW693" s="106"/>
      <c r="IX693" s="106"/>
      <c r="IY693" s="106"/>
      <c r="IZ693" s="106"/>
      <c r="JA693" s="106"/>
      <c r="JB693" s="106"/>
      <c r="JC693" s="106"/>
      <c r="JD693" s="106"/>
      <c r="JE693" s="106"/>
      <c r="JF693" s="106"/>
      <c r="JG693" s="106"/>
      <c r="JH693" s="106"/>
      <c r="JI693" s="106"/>
      <c r="JJ693" s="106"/>
      <c r="JK693" s="106"/>
      <c r="JL693" s="106"/>
      <c r="JM693" s="106"/>
      <c r="JN693" s="106"/>
      <c r="JO693" s="106"/>
      <c r="JP693" s="106"/>
      <c r="JQ693" s="106"/>
      <c r="JR693" s="106"/>
      <c r="JS693" s="106"/>
      <c r="JT693" s="106"/>
      <c r="JU693" s="106"/>
      <c r="JV693" s="106"/>
      <c r="JW693" s="106"/>
      <c r="JX693" s="106"/>
      <c r="JY693" s="106"/>
      <c r="JZ693" s="106"/>
      <c r="KA693" s="106"/>
      <c r="KB693" s="106"/>
      <c r="KC693" s="106"/>
      <c r="KD693" s="106"/>
      <c r="KE693" s="106"/>
      <c r="KF693" s="106"/>
      <c r="KG693" s="106"/>
      <c r="KH693" s="106"/>
      <c r="KI693" s="106"/>
      <c r="KJ693" s="106"/>
      <c r="KK693" s="106"/>
      <c r="KL693" s="106"/>
      <c r="KM693" s="106"/>
      <c r="KN693" s="106"/>
      <c r="KO693" s="106"/>
      <c r="KP693" s="106"/>
      <c r="KQ693" s="106"/>
      <c r="KR693" s="106"/>
      <c r="KS693" s="106"/>
      <c r="KT693" s="106"/>
      <c r="KU693" s="106"/>
      <c r="KV693" s="106"/>
      <c r="KW693" s="106"/>
      <c r="KX693" s="106"/>
      <c r="KY693" s="106"/>
      <c r="KZ693" s="106"/>
      <c r="LA693" s="106"/>
      <c r="LB693" s="106"/>
      <c r="LC693" s="106"/>
      <c r="LD693" s="106"/>
      <c r="LE693" s="106"/>
      <c r="LF693" s="106"/>
      <c r="LG693" s="106"/>
      <c r="LH693" s="106"/>
      <c r="LI693" s="106"/>
      <c r="LJ693" s="106"/>
      <c r="LK693" s="106"/>
      <c r="LL693" s="106"/>
      <c r="LM693" s="106"/>
      <c r="LN693" s="106"/>
      <c r="LO693" s="106"/>
      <c r="LP693" s="106"/>
      <c r="LQ693" s="106"/>
      <c r="LR693" s="106"/>
      <c r="LS693" s="106"/>
      <c r="LT693" s="106"/>
      <c r="LU693" s="106"/>
      <c r="LV693" s="106"/>
      <c r="LW693" s="106"/>
      <c r="LX693" s="106"/>
      <c r="LY693" s="106"/>
      <c r="LZ693" s="106"/>
      <c r="MA693" s="106"/>
      <c r="MB693" s="106"/>
      <c r="MC693" s="106"/>
      <c r="MD693" s="106"/>
      <c r="ME693" s="106"/>
      <c r="MF693" s="106"/>
      <c r="MG693" s="106"/>
      <c r="MH693" s="106"/>
      <c r="MI693" s="106"/>
      <c r="MJ693" s="106"/>
      <c r="MK693" s="106"/>
      <c r="ML693" s="106"/>
      <c r="MM693" s="106"/>
      <c r="MN693" s="106"/>
      <c r="MO693" s="106"/>
      <c r="MP693" s="106"/>
      <c r="MQ693" s="106"/>
      <c r="MR693" s="106"/>
      <c r="MS693" s="106"/>
      <c r="MT693" s="106"/>
      <c r="MU693" s="106"/>
      <c r="MV693" s="106"/>
      <c r="MW693" s="106"/>
      <c r="MX693" s="106"/>
      <c r="MY693" s="106"/>
      <c r="MZ693" s="106"/>
      <c r="NA693" s="106"/>
      <c r="NB693" s="106"/>
      <c r="NC693" s="106"/>
      <c r="ND693" s="106"/>
      <c r="NE693" s="106"/>
      <c r="NF693" s="106"/>
      <c r="NG693" s="106"/>
      <c r="NH693" s="106"/>
      <c r="NI693" s="106"/>
      <c r="NJ693" s="106"/>
      <c r="NK693" s="106"/>
      <c r="NL693" s="106"/>
      <c r="NM693" s="106"/>
      <c r="NN693" s="106"/>
      <c r="NO693" s="106"/>
      <c r="NP693" s="106"/>
      <c r="NQ693" s="106"/>
      <c r="NR693" s="106"/>
      <c r="NS693" s="106"/>
      <c r="NT693" s="106"/>
      <c r="NU693" s="106"/>
      <c r="NV693" s="106"/>
      <c r="NW693" s="106"/>
      <c r="NX693" s="106"/>
      <c r="NY693" s="106"/>
      <c r="NZ693" s="106"/>
      <c r="OA693" s="106"/>
      <c r="OB693" s="106"/>
      <c r="OC693" s="106"/>
      <c r="OD693" s="106"/>
      <c r="OE693" s="106"/>
      <c r="OF693" s="106"/>
      <c r="OG693" s="106"/>
      <c r="OH693" s="106"/>
      <c r="OI693" s="106"/>
      <c r="OJ693" s="106"/>
      <c r="OK693" s="106"/>
      <c r="OL693" s="106"/>
      <c r="OM693" s="106"/>
      <c r="ON693" s="106"/>
      <c r="OO693" s="106"/>
      <c r="OP693" s="106"/>
      <c r="OQ693" s="106"/>
      <c r="OR693" s="106"/>
      <c r="OS693" s="106"/>
      <c r="OT693" s="106"/>
      <c r="OU693" s="106"/>
      <c r="OV693" s="106"/>
      <c r="OW693" s="106"/>
      <c r="OX693" s="106"/>
      <c r="OY693" s="106"/>
      <c r="OZ693" s="106"/>
      <c r="PA693" s="106"/>
      <c r="PB693" s="106"/>
      <c r="PC693" s="106"/>
      <c r="PD693" s="106"/>
      <c r="PE693" s="106"/>
      <c r="PF693" s="106"/>
      <c r="PG693" s="106"/>
      <c r="PH693" s="106"/>
      <c r="PI693" s="106"/>
      <c r="PJ693" s="106"/>
      <c r="PK693" s="106"/>
      <c r="PL693" s="106"/>
      <c r="PM693" s="106"/>
      <c r="PN693" s="106"/>
      <c r="PO693" s="106"/>
      <c r="PP693" s="106"/>
      <c r="PQ693" s="106"/>
      <c r="PR693" s="106"/>
      <c r="PS693" s="106"/>
      <c r="PT693" s="106"/>
      <c r="PU693" s="106"/>
      <c r="PV693" s="106"/>
      <c r="PW693" s="106"/>
      <c r="PX693" s="106"/>
      <c r="PY693" s="106"/>
      <c r="PZ693" s="106"/>
      <c r="QA693" s="106"/>
      <c r="QB693" s="106"/>
      <c r="QC693" s="106"/>
      <c r="QD693" s="106"/>
      <c r="QE693" s="106"/>
      <c r="QF693" s="106"/>
      <c r="QG693" s="106"/>
      <c r="QH693" s="106"/>
      <c r="QI693" s="106"/>
      <c r="QJ693" s="106"/>
      <c r="QK693" s="106"/>
      <c r="QL693" s="106"/>
      <c r="QM693" s="106"/>
      <c r="QN693" s="106"/>
      <c r="QO693" s="106"/>
      <c r="QP693" s="106"/>
      <c r="QQ693" s="106"/>
      <c r="QR693" s="106"/>
      <c r="QS693" s="106"/>
      <c r="QT693" s="106"/>
      <c r="QU693" s="106"/>
      <c r="QV693" s="106"/>
      <c r="QW693" s="106"/>
      <c r="QX693" s="106"/>
      <c r="QY693" s="106"/>
      <c r="QZ693" s="106"/>
      <c r="RA693" s="106"/>
      <c r="RB693" s="106"/>
      <c r="RC693" s="106"/>
      <c r="RD693" s="106"/>
      <c r="RE693" s="106"/>
      <c r="RF693" s="106"/>
      <c r="RG693" s="106"/>
      <c r="RH693" s="106"/>
      <c r="RI693" s="106"/>
      <c r="RJ693" s="106"/>
      <c r="RK693" s="106"/>
      <c r="RL693" s="106"/>
      <c r="RM693" s="106"/>
      <c r="RN693" s="106"/>
      <c r="RO693" s="106"/>
      <c r="RP693" s="106"/>
      <c r="RQ693" s="106"/>
      <c r="RR693" s="106"/>
    </row>
    <row r="694" spans="1:486" x14ac:dyDescent="0.3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14"/>
      <c r="Q694" s="114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06"/>
      <c r="EZ694" s="106"/>
      <c r="FA694" s="106"/>
      <c r="FB694" s="106"/>
      <c r="FC694" s="106"/>
      <c r="FD694" s="106"/>
      <c r="FE694" s="106"/>
      <c r="FF694" s="106"/>
      <c r="FG694" s="106"/>
      <c r="FH694" s="106"/>
      <c r="FI694" s="106"/>
      <c r="FJ694" s="106"/>
      <c r="FK694" s="106"/>
      <c r="FL694" s="106"/>
      <c r="FM694" s="106"/>
      <c r="FN694" s="106"/>
      <c r="FO694" s="106"/>
      <c r="FP694" s="106"/>
      <c r="FQ694" s="106"/>
      <c r="FR694" s="106"/>
      <c r="FS694" s="106"/>
      <c r="FT694" s="106"/>
      <c r="FU694" s="106"/>
      <c r="FV694" s="106"/>
      <c r="FW694" s="106"/>
      <c r="FX694" s="106"/>
      <c r="FY694" s="106"/>
      <c r="FZ694" s="106"/>
      <c r="GA694" s="106"/>
      <c r="GB694" s="106"/>
      <c r="GC694" s="106"/>
      <c r="GD694" s="106"/>
      <c r="GE694" s="106"/>
      <c r="GF694" s="106"/>
      <c r="GG694" s="106"/>
      <c r="GH694" s="106"/>
      <c r="GI694" s="106"/>
      <c r="GJ694" s="106"/>
      <c r="GK694" s="106"/>
      <c r="GL694" s="106"/>
      <c r="GM694" s="106"/>
      <c r="GN694" s="106"/>
      <c r="GO694" s="106"/>
      <c r="GP694" s="106"/>
      <c r="GQ694" s="106"/>
      <c r="GR694" s="106"/>
      <c r="GS694" s="106"/>
      <c r="GT694" s="106"/>
      <c r="GU694" s="106"/>
      <c r="GV694" s="106"/>
      <c r="GW694" s="106"/>
      <c r="GX694" s="106"/>
      <c r="GY694" s="106"/>
      <c r="GZ694" s="106"/>
      <c r="HA694" s="106"/>
      <c r="HB694" s="106"/>
      <c r="HC694" s="106"/>
      <c r="HD694" s="106"/>
      <c r="HE694" s="106"/>
      <c r="HF694" s="106"/>
      <c r="HG694" s="106"/>
      <c r="HH694" s="106"/>
      <c r="HI694" s="106"/>
      <c r="HJ694" s="106"/>
      <c r="HK694" s="106"/>
      <c r="HL694" s="106"/>
      <c r="HM694" s="106"/>
      <c r="HN694" s="106"/>
      <c r="HO694" s="106"/>
      <c r="HP694" s="106"/>
      <c r="HQ694" s="106"/>
      <c r="HR694" s="106"/>
      <c r="HS694" s="106"/>
      <c r="HT694" s="106"/>
      <c r="HU694" s="106"/>
      <c r="HV694" s="106"/>
      <c r="HW694" s="106"/>
      <c r="HX694" s="106"/>
      <c r="HY694" s="106"/>
      <c r="HZ694" s="106"/>
      <c r="IA694" s="106"/>
      <c r="IB694" s="106"/>
      <c r="IC694" s="106"/>
      <c r="ID694" s="106"/>
      <c r="IE694" s="106"/>
      <c r="IF694" s="106"/>
      <c r="IG694" s="106"/>
      <c r="IH694" s="106"/>
      <c r="II694" s="106"/>
      <c r="IJ694" s="106"/>
      <c r="IK694" s="106"/>
      <c r="IL694" s="106"/>
      <c r="IM694" s="106"/>
      <c r="IN694" s="106"/>
      <c r="IO694" s="106"/>
      <c r="IP694" s="106"/>
      <c r="IQ694" s="106"/>
      <c r="IR694" s="106"/>
      <c r="IS694" s="106"/>
      <c r="IT694" s="106"/>
      <c r="IU694" s="106"/>
      <c r="IV694" s="106"/>
      <c r="IW694" s="106"/>
      <c r="IX694" s="106"/>
      <c r="IY694" s="106"/>
      <c r="IZ694" s="106"/>
      <c r="JA694" s="106"/>
      <c r="JB694" s="106"/>
      <c r="JC694" s="106"/>
      <c r="JD694" s="106"/>
      <c r="JE694" s="106"/>
      <c r="JF694" s="106"/>
      <c r="JG694" s="106"/>
      <c r="JH694" s="106"/>
      <c r="JI694" s="106"/>
      <c r="JJ694" s="106"/>
      <c r="JK694" s="106"/>
      <c r="JL694" s="106"/>
      <c r="JM694" s="106"/>
      <c r="JN694" s="106"/>
      <c r="JO694" s="106"/>
      <c r="JP694" s="106"/>
      <c r="JQ694" s="106"/>
      <c r="JR694" s="106"/>
      <c r="JS694" s="106"/>
      <c r="JT694" s="106"/>
      <c r="JU694" s="106"/>
      <c r="JV694" s="106"/>
      <c r="JW694" s="106"/>
      <c r="JX694" s="106"/>
      <c r="JY694" s="106"/>
      <c r="JZ694" s="106"/>
      <c r="KA694" s="106"/>
      <c r="KB694" s="106"/>
      <c r="KC694" s="106"/>
      <c r="KD694" s="106"/>
      <c r="KE694" s="106"/>
      <c r="KF694" s="106"/>
      <c r="KG694" s="106"/>
      <c r="KH694" s="106"/>
      <c r="KI694" s="106"/>
      <c r="KJ694" s="106"/>
      <c r="KK694" s="106"/>
      <c r="KL694" s="106"/>
      <c r="KM694" s="106"/>
      <c r="KN694" s="106"/>
      <c r="KO694" s="106"/>
      <c r="KP694" s="106"/>
      <c r="KQ694" s="106"/>
      <c r="KR694" s="106"/>
      <c r="KS694" s="106"/>
      <c r="KT694" s="106"/>
      <c r="KU694" s="106"/>
      <c r="KV694" s="106"/>
      <c r="KW694" s="106"/>
      <c r="KX694" s="106"/>
      <c r="KY694" s="106"/>
      <c r="KZ694" s="106"/>
      <c r="LA694" s="106"/>
      <c r="LB694" s="106"/>
      <c r="LC694" s="106"/>
      <c r="LD694" s="106"/>
      <c r="LE694" s="106"/>
      <c r="LF694" s="106"/>
      <c r="LG694" s="106"/>
      <c r="LH694" s="106"/>
      <c r="LI694" s="106"/>
      <c r="LJ694" s="106"/>
      <c r="LK694" s="106"/>
      <c r="LL694" s="106"/>
      <c r="LM694" s="106"/>
      <c r="LN694" s="106"/>
      <c r="LO694" s="106"/>
      <c r="LP694" s="106"/>
      <c r="LQ694" s="106"/>
      <c r="LR694" s="106"/>
      <c r="LS694" s="106"/>
      <c r="LT694" s="106"/>
      <c r="LU694" s="106"/>
      <c r="LV694" s="106"/>
      <c r="LW694" s="106"/>
      <c r="LX694" s="106"/>
      <c r="LY694" s="106"/>
      <c r="LZ694" s="106"/>
      <c r="MA694" s="106"/>
      <c r="MB694" s="106"/>
      <c r="MC694" s="106"/>
      <c r="MD694" s="106"/>
      <c r="ME694" s="106"/>
      <c r="MF694" s="106"/>
      <c r="MG694" s="106"/>
      <c r="MH694" s="106"/>
      <c r="MI694" s="106"/>
      <c r="MJ694" s="106"/>
      <c r="MK694" s="106"/>
      <c r="ML694" s="106"/>
      <c r="MM694" s="106"/>
      <c r="MN694" s="106"/>
      <c r="MO694" s="106"/>
      <c r="MP694" s="106"/>
      <c r="MQ694" s="106"/>
      <c r="MR694" s="106"/>
      <c r="MS694" s="106"/>
      <c r="MT694" s="106"/>
      <c r="MU694" s="106"/>
      <c r="MV694" s="106"/>
      <c r="MW694" s="106"/>
      <c r="MX694" s="106"/>
      <c r="MY694" s="106"/>
      <c r="MZ694" s="106"/>
      <c r="NA694" s="106"/>
      <c r="NB694" s="106"/>
      <c r="NC694" s="106"/>
      <c r="ND694" s="106"/>
      <c r="NE694" s="106"/>
      <c r="NF694" s="106"/>
      <c r="NG694" s="106"/>
      <c r="NH694" s="106"/>
      <c r="NI694" s="106"/>
      <c r="NJ694" s="106"/>
      <c r="NK694" s="106"/>
      <c r="NL694" s="106"/>
      <c r="NM694" s="106"/>
      <c r="NN694" s="106"/>
      <c r="NO694" s="106"/>
      <c r="NP694" s="106"/>
      <c r="NQ694" s="106"/>
      <c r="NR694" s="106"/>
      <c r="NS694" s="106"/>
      <c r="NT694" s="106"/>
      <c r="NU694" s="106"/>
      <c r="NV694" s="106"/>
      <c r="NW694" s="106"/>
      <c r="NX694" s="106"/>
      <c r="NY694" s="106"/>
      <c r="NZ694" s="106"/>
      <c r="OA694" s="106"/>
      <c r="OB694" s="106"/>
      <c r="OC694" s="106"/>
      <c r="OD694" s="106"/>
      <c r="OE694" s="106"/>
      <c r="OF694" s="106"/>
      <c r="OG694" s="106"/>
      <c r="OH694" s="106"/>
      <c r="OI694" s="106"/>
      <c r="OJ694" s="106"/>
      <c r="OK694" s="106"/>
      <c r="OL694" s="106"/>
      <c r="OM694" s="106"/>
      <c r="ON694" s="106"/>
      <c r="OO694" s="106"/>
      <c r="OP694" s="106"/>
      <c r="OQ694" s="106"/>
      <c r="OR694" s="106"/>
      <c r="OS694" s="106"/>
      <c r="OT694" s="106"/>
      <c r="OU694" s="106"/>
      <c r="OV694" s="106"/>
      <c r="OW694" s="106"/>
      <c r="OX694" s="106"/>
      <c r="OY694" s="106"/>
      <c r="OZ694" s="106"/>
      <c r="PA694" s="106"/>
      <c r="PB694" s="106"/>
      <c r="PC694" s="106"/>
      <c r="PD694" s="106"/>
      <c r="PE694" s="106"/>
      <c r="PF694" s="106"/>
      <c r="PG694" s="106"/>
      <c r="PH694" s="106"/>
      <c r="PI694" s="106"/>
      <c r="PJ694" s="106"/>
      <c r="PK694" s="106"/>
      <c r="PL694" s="106"/>
      <c r="PM694" s="106"/>
      <c r="PN694" s="106"/>
      <c r="PO694" s="106"/>
      <c r="PP694" s="106"/>
      <c r="PQ694" s="106"/>
      <c r="PR694" s="106"/>
      <c r="PS694" s="106"/>
      <c r="PT694" s="106"/>
      <c r="PU694" s="106"/>
      <c r="PV694" s="106"/>
      <c r="PW694" s="106"/>
      <c r="PX694" s="106"/>
      <c r="PY694" s="106"/>
      <c r="PZ694" s="106"/>
      <c r="QA694" s="106"/>
      <c r="QB694" s="106"/>
      <c r="QC694" s="106"/>
      <c r="QD694" s="106"/>
      <c r="QE694" s="106"/>
      <c r="QF694" s="106"/>
      <c r="QG694" s="106"/>
      <c r="QH694" s="106"/>
      <c r="QI694" s="106"/>
      <c r="QJ694" s="106"/>
      <c r="QK694" s="106"/>
      <c r="QL694" s="106"/>
      <c r="QM694" s="106"/>
      <c r="QN694" s="106"/>
      <c r="QO694" s="106"/>
      <c r="QP694" s="106"/>
      <c r="QQ694" s="106"/>
      <c r="QR694" s="106"/>
      <c r="QS694" s="106"/>
      <c r="QT694" s="106"/>
      <c r="QU694" s="106"/>
      <c r="QV694" s="106"/>
      <c r="QW694" s="106"/>
      <c r="QX694" s="106"/>
      <c r="QY694" s="106"/>
      <c r="QZ694" s="106"/>
      <c r="RA694" s="106"/>
      <c r="RB694" s="106"/>
      <c r="RC694" s="106"/>
      <c r="RD694" s="106"/>
      <c r="RE694" s="106"/>
      <c r="RF694" s="106"/>
      <c r="RG694" s="106"/>
      <c r="RH694" s="106"/>
      <c r="RI694" s="106"/>
      <c r="RJ694" s="106"/>
      <c r="RK694" s="106"/>
      <c r="RL694" s="106"/>
      <c r="RM694" s="106"/>
      <c r="RN694" s="106"/>
      <c r="RO694" s="106"/>
      <c r="RP694" s="106"/>
      <c r="RQ694" s="106"/>
      <c r="RR694" s="106"/>
    </row>
    <row r="695" spans="1:486" x14ac:dyDescent="0.3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14"/>
      <c r="Q695" s="114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06"/>
      <c r="EZ695" s="106"/>
      <c r="FA695" s="106"/>
      <c r="FB695" s="106"/>
      <c r="FC695" s="106"/>
      <c r="FD695" s="106"/>
      <c r="FE695" s="106"/>
      <c r="FF695" s="106"/>
      <c r="FG695" s="106"/>
      <c r="FH695" s="106"/>
      <c r="FI695" s="106"/>
      <c r="FJ695" s="106"/>
      <c r="FK695" s="106"/>
      <c r="FL695" s="106"/>
      <c r="FM695" s="106"/>
      <c r="FN695" s="106"/>
      <c r="FO695" s="106"/>
      <c r="FP695" s="106"/>
      <c r="FQ695" s="106"/>
      <c r="FR695" s="106"/>
      <c r="FS695" s="106"/>
      <c r="FT695" s="106"/>
      <c r="FU695" s="106"/>
      <c r="FV695" s="106"/>
      <c r="FW695" s="106"/>
      <c r="FX695" s="106"/>
      <c r="FY695" s="106"/>
      <c r="FZ695" s="106"/>
      <c r="GA695" s="106"/>
      <c r="GB695" s="106"/>
      <c r="GC695" s="106"/>
      <c r="GD695" s="106"/>
      <c r="GE695" s="106"/>
      <c r="GF695" s="106"/>
      <c r="GG695" s="106"/>
      <c r="GH695" s="106"/>
      <c r="GI695" s="106"/>
      <c r="GJ695" s="106"/>
      <c r="GK695" s="106"/>
      <c r="GL695" s="106"/>
      <c r="GM695" s="106"/>
      <c r="GN695" s="106"/>
      <c r="GO695" s="106"/>
      <c r="GP695" s="106"/>
      <c r="GQ695" s="106"/>
      <c r="GR695" s="106"/>
      <c r="GS695" s="106"/>
      <c r="GT695" s="106"/>
      <c r="GU695" s="106"/>
      <c r="GV695" s="106"/>
      <c r="GW695" s="106"/>
      <c r="GX695" s="106"/>
      <c r="GY695" s="106"/>
      <c r="GZ695" s="106"/>
      <c r="HA695" s="106"/>
      <c r="HB695" s="106"/>
      <c r="HC695" s="106"/>
      <c r="HD695" s="106"/>
      <c r="HE695" s="106"/>
      <c r="HF695" s="106"/>
      <c r="HG695" s="106"/>
      <c r="HH695" s="106"/>
      <c r="HI695" s="106"/>
      <c r="HJ695" s="106"/>
      <c r="HK695" s="106"/>
      <c r="HL695" s="106"/>
      <c r="HM695" s="106"/>
      <c r="HN695" s="106"/>
      <c r="HO695" s="106"/>
      <c r="HP695" s="106"/>
      <c r="HQ695" s="106"/>
      <c r="HR695" s="106"/>
      <c r="HS695" s="106"/>
      <c r="HT695" s="106"/>
      <c r="HU695" s="106"/>
      <c r="HV695" s="106"/>
      <c r="HW695" s="106"/>
      <c r="HX695" s="106"/>
      <c r="HY695" s="106"/>
      <c r="HZ695" s="106"/>
      <c r="IA695" s="106"/>
      <c r="IB695" s="106"/>
      <c r="IC695" s="106"/>
      <c r="ID695" s="106"/>
      <c r="IE695" s="106"/>
      <c r="IF695" s="106"/>
      <c r="IG695" s="106"/>
      <c r="IH695" s="106"/>
      <c r="II695" s="106"/>
      <c r="IJ695" s="106"/>
      <c r="IK695" s="106"/>
      <c r="IL695" s="106"/>
      <c r="IM695" s="106"/>
      <c r="IN695" s="106"/>
      <c r="IO695" s="106"/>
      <c r="IP695" s="106"/>
      <c r="IQ695" s="106"/>
      <c r="IR695" s="106"/>
      <c r="IS695" s="106"/>
      <c r="IT695" s="106"/>
      <c r="IU695" s="106"/>
      <c r="IV695" s="106"/>
      <c r="IW695" s="106"/>
      <c r="IX695" s="106"/>
      <c r="IY695" s="106"/>
      <c r="IZ695" s="106"/>
      <c r="JA695" s="106"/>
      <c r="JB695" s="106"/>
      <c r="JC695" s="106"/>
      <c r="JD695" s="106"/>
      <c r="JE695" s="106"/>
      <c r="JF695" s="106"/>
      <c r="JG695" s="106"/>
      <c r="JH695" s="106"/>
      <c r="JI695" s="106"/>
      <c r="JJ695" s="106"/>
      <c r="JK695" s="106"/>
      <c r="JL695" s="106"/>
      <c r="JM695" s="106"/>
      <c r="JN695" s="106"/>
      <c r="JO695" s="106"/>
      <c r="JP695" s="106"/>
      <c r="JQ695" s="106"/>
      <c r="JR695" s="106"/>
      <c r="JS695" s="106"/>
      <c r="JT695" s="106"/>
      <c r="JU695" s="106"/>
      <c r="JV695" s="106"/>
      <c r="JW695" s="106"/>
      <c r="JX695" s="106"/>
      <c r="JY695" s="106"/>
      <c r="JZ695" s="106"/>
      <c r="KA695" s="106"/>
      <c r="KB695" s="106"/>
      <c r="KC695" s="106"/>
      <c r="KD695" s="106"/>
      <c r="KE695" s="106"/>
      <c r="KF695" s="106"/>
      <c r="KG695" s="106"/>
      <c r="KH695" s="106"/>
      <c r="KI695" s="106"/>
      <c r="KJ695" s="106"/>
      <c r="KK695" s="106"/>
      <c r="KL695" s="106"/>
      <c r="KM695" s="106"/>
      <c r="KN695" s="106"/>
      <c r="KO695" s="106"/>
      <c r="KP695" s="106"/>
      <c r="KQ695" s="106"/>
      <c r="KR695" s="106"/>
      <c r="KS695" s="106"/>
      <c r="KT695" s="106"/>
      <c r="KU695" s="106"/>
      <c r="KV695" s="106"/>
      <c r="KW695" s="106"/>
      <c r="KX695" s="106"/>
      <c r="KY695" s="106"/>
      <c r="KZ695" s="106"/>
      <c r="LA695" s="106"/>
      <c r="LB695" s="106"/>
      <c r="LC695" s="106"/>
      <c r="LD695" s="106"/>
      <c r="LE695" s="106"/>
      <c r="LF695" s="106"/>
      <c r="LG695" s="106"/>
      <c r="LH695" s="106"/>
      <c r="LI695" s="106"/>
      <c r="LJ695" s="106"/>
      <c r="LK695" s="106"/>
      <c r="LL695" s="106"/>
      <c r="LM695" s="106"/>
      <c r="LN695" s="106"/>
      <c r="LO695" s="106"/>
      <c r="LP695" s="106"/>
      <c r="LQ695" s="106"/>
      <c r="LR695" s="106"/>
      <c r="LS695" s="106"/>
      <c r="LT695" s="106"/>
      <c r="LU695" s="106"/>
      <c r="LV695" s="106"/>
      <c r="LW695" s="106"/>
      <c r="LX695" s="106"/>
      <c r="LY695" s="106"/>
      <c r="LZ695" s="106"/>
      <c r="MA695" s="106"/>
      <c r="MB695" s="106"/>
      <c r="MC695" s="106"/>
      <c r="MD695" s="106"/>
      <c r="ME695" s="106"/>
      <c r="MF695" s="106"/>
      <c r="MG695" s="106"/>
      <c r="MH695" s="106"/>
      <c r="MI695" s="106"/>
      <c r="MJ695" s="106"/>
      <c r="MK695" s="106"/>
      <c r="ML695" s="106"/>
      <c r="MM695" s="106"/>
      <c r="MN695" s="106"/>
      <c r="MO695" s="106"/>
      <c r="MP695" s="106"/>
      <c r="MQ695" s="106"/>
      <c r="MR695" s="106"/>
      <c r="MS695" s="106"/>
      <c r="MT695" s="106"/>
      <c r="MU695" s="106"/>
      <c r="MV695" s="106"/>
      <c r="MW695" s="106"/>
      <c r="MX695" s="106"/>
      <c r="MY695" s="106"/>
      <c r="MZ695" s="106"/>
      <c r="NA695" s="106"/>
      <c r="NB695" s="106"/>
      <c r="NC695" s="106"/>
      <c r="ND695" s="106"/>
      <c r="NE695" s="106"/>
      <c r="NF695" s="106"/>
      <c r="NG695" s="106"/>
      <c r="NH695" s="106"/>
      <c r="NI695" s="106"/>
      <c r="NJ695" s="106"/>
      <c r="NK695" s="106"/>
      <c r="NL695" s="106"/>
      <c r="NM695" s="106"/>
      <c r="NN695" s="106"/>
      <c r="NO695" s="106"/>
      <c r="NP695" s="106"/>
      <c r="NQ695" s="106"/>
      <c r="NR695" s="106"/>
      <c r="NS695" s="106"/>
      <c r="NT695" s="106"/>
      <c r="NU695" s="106"/>
      <c r="NV695" s="106"/>
      <c r="NW695" s="106"/>
      <c r="NX695" s="106"/>
      <c r="NY695" s="106"/>
      <c r="NZ695" s="106"/>
      <c r="OA695" s="106"/>
      <c r="OB695" s="106"/>
      <c r="OC695" s="106"/>
      <c r="OD695" s="106"/>
      <c r="OE695" s="106"/>
      <c r="OF695" s="106"/>
      <c r="OG695" s="106"/>
      <c r="OH695" s="106"/>
      <c r="OI695" s="106"/>
      <c r="OJ695" s="106"/>
      <c r="OK695" s="106"/>
      <c r="OL695" s="106"/>
      <c r="OM695" s="106"/>
      <c r="ON695" s="106"/>
      <c r="OO695" s="106"/>
      <c r="OP695" s="106"/>
      <c r="OQ695" s="106"/>
      <c r="OR695" s="106"/>
      <c r="OS695" s="106"/>
      <c r="OT695" s="106"/>
      <c r="OU695" s="106"/>
      <c r="OV695" s="106"/>
      <c r="OW695" s="106"/>
      <c r="OX695" s="106"/>
      <c r="OY695" s="106"/>
      <c r="OZ695" s="106"/>
      <c r="PA695" s="106"/>
      <c r="PB695" s="106"/>
      <c r="PC695" s="106"/>
      <c r="PD695" s="106"/>
      <c r="PE695" s="106"/>
      <c r="PF695" s="106"/>
      <c r="PG695" s="106"/>
      <c r="PH695" s="106"/>
      <c r="PI695" s="106"/>
      <c r="PJ695" s="106"/>
      <c r="PK695" s="106"/>
      <c r="PL695" s="106"/>
      <c r="PM695" s="106"/>
      <c r="PN695" s="106"/>
      <c r="PO695" s="106"/>
      <c r="PP695" s="106"/>
      <c r="PQ695" s="106"/>
      <c r="PR695" s="106"/>
      <c r="PS695" s="106"/>
      <c r="PT695" s="106"/>
      <c r="PU695" s="106"/>
      <c r="PV695" s="106"/>
      <c r="PW695" s="106"/>
      <c r="PX695" s="106"/>
      <c r="PY695" s="106"/>
      <c r="PZ695" s="106"/>
      <c r="QA695" s="106"/>
      <c r="QB695" s="106"/>
      <c r="QC695" s="106"/>
      <c r="QD695" s="106"/>
      <c r="QE695" s="106"/>
      <c r="QF695" s="106"/>
      <c r="QG695" s="106"/>
      <c r="QH695" s="106"/>
      <c r="QI695" s="106"/>
      <c r="QJ695" s="106"/>
      <c r="QK695" s="106"/>
      <c r="QL695" s="106"/>
      <c r="QM695" s="106"/>
      <c r="QN695" s="106"/>
      <c r="QO695" s="106"/>
      <c r="QP695" s="106"/>
      <c r="QQ695" s="106"/>
      <c r="QR695" s="106"/>
      <c r="QS695" s="106"/>
      <c r="QT695" s="106"/>
      <c r="QU695" s="106"/>
      <c r="QV695" s="106"/>
      <c r="QW695" s="106"/>
      <c r="QX695" s="106"/>
      <c r="QY695" s="106"/>
      <c r="QZ695" s="106"/>
      <c r="RA695" s="106"/>
      <c r="RB695" s="106"/>
      <c r="RC695" s="106"/>
      <c r="RD695" s="106"/>
      <c r="RE695" s="106"/>
      <c r="RF695" s="106"/>
      <c r="RG695" s="106"/>
      <c r="RH695" s="106"/>
      <c r="RI695" s="106"/>
      <c r="RJ695" s="106"/>
      <c r="RK695" s="106"/>
      <c r="RL695" s="106"/>
      <c r="RM695" s="106"/>
      <c r="RN695" s="106"/>
      <c r="RO695" s="106"/>
      <c r="RP695" s="106"/>
      <c r="RQ695" s="106"/>
      <c r="RR695" s="106"/>
    </row>
    <row r="696" spans="1:486" x14ac:dyDescent="0.3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14"/>
      <c r="Q696" s="114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06"/>
      <c r="EZ696" s="106"/>
      <c r="FA696" s="106"/>
      <c r="FB696" s="106"/>
      <c r="FC696" s="106"/>
      <c r="FD696" s="106"/>
      <c r="FE696" s="106"/>
      <c r="FF696" s="106"/>
      <c r="FG696" s="106"/>
      <c r="FH696" s="106"/>
      <c r="FI696" s="106"/>
      <c r="FJ696" s="106"/>
      <c r="FK696" s="106"/>
      <c r="FL696" s="106"/>
      <c r="FM696" s="106"/>
      <c r="FN696" s="106"/>
      <c r="FO696" s="106"/>
      <c r="FP696" s="106"/>
      <c r="FQ696" s="106"/>
      <c r="FR696" s="106"/>
      <c r="FS696" s="106"/>
      <c r="FT696" s="106"/>
      <c r="FU696" s="106"/>
      <c r="FV696" s="106"/>
      <c r="FW696" s="106"/>
      <c r="FX696" s="106"/>
      <c r="FY696" s="106"/>
      <c r="FZ696" s="106"/>
      <c r="GA696" s="106"/>
      <c r="GB696" s="106"/>
      <c r="GC696" s="106"/>
      <c r="GD696" s="106"/>
      <c r="GE696" s="106"/>
      <c r="GF696" s="106"/>
      <c r="GG696" s="106"/>
      <c r="GH696" s="106"/>
      <c r="GI696" s="106"/>
      <c r="GJ696" s="106"/>
      <c r="GK696" s="106"/>
      <c r="GL696" s="106"/>
      <c r="GM696" s="106"/>
      <c r="GN696" s="106"/>
      <c r="GO696" s="106"/>
      <c r="GP696" s="106"/>
      <c r="GQ696" s="106"/>
      <c r="GR696" s="106"/>
      <c r="GS696" s="106"/>
      <c r="GT696" s="106"/>
      <c r="GU696" s="106"/>
      <c r="GV696" s="106"/>
      <c r="GW696" s="106"/>
      <c r="GX696" s="106"/>
      <c r="GY696" s="106"/>
      <c r="GZ696" s="106"/>
      <c r="HA696" s="106"/>
      <c r="HB696" s="106"/>
      <c r="HC696" s="106"/>
      <c r="HD696" s="106"/>
      <c r="HE696" s="106"/>
      <c r="HF696" s="106"/>
      <c r="HG696" s="106"/>
      <c r="HH696" s="106"/>
      <c r="HI696" s="106"/>
      <c r="HJ696" s="106"/>
      <c r="HK696" s="106"/>
      <c r="HL696" s="106"/>
      <c r="HM696" s="106"/>
      <c r="HN696" s="106"/>
      <c r="HO696" s="106"/>
      <c r="HP696" s="106"/>
      <c r="HQ696" s="106"/>
      <c r="HR696" s="106"/>
      <c r="HS696" s="106"/>
      <c r="HT696" s="106"/>
      <c r="HU696" s="106"/>
      <c r="HV696" s="106"/>
      <c r="HW696" s="106"/>
      <c r="HX696" s="106"/>
      <c r="HY696" s="106"/>
      <c r="HZ696" s="106"/>
      <c r="IA696" s="106"/>
      <c r="IB696" s="106"/>
      <c r="IC696" s="106"/>
      <c r="ID696" s="106"/>
      <c r="IE696" s="106"/>
      <c r="IF696" s="106"/>
      <c r="IG696" s="106"/>
      <c r="IH696" s="106"/>
      <c r="II696" s="106"/>
      <c r="IJ696" s="106"/>
      <c r="IK696" s="106"/>
      <c r="IL696" s="106"/>
      <c r="IM696" s="106"/>
      <c r="IN696" s="106"/>
      <c r="IO696" s="106"/>
      <c r="IP696" s="106"/>
      <c r="IQ696" s="106"/>
      <c r="IR696" s="106"/>
      <c r="IS696" s="106"/>
      <c r="IT696" s="106"/>
      <c r="IU696" s="106"/>
      <c r="IV696" s="106"/>
      <c r="IW696" s="106"/>
      <c r="IX696" s="106"/>
      <c r="IY696" s="106"/>
      <c r="IZ696" s="106"/>
      <c r="JA696" s="106"/>
      <c r="JB696" s="106"/>
      <c r="JC696" s="106"/>
      <c r="JD696" s="106"/>
      <c r="JE696" s="106"/>
      <c r="JF696" s="106"/>
      <c r="JG696" s="106"/>
      <c r="JH696" s="106"/>
      <c r="JI696" s="106"/>
      <c r="JJ696" s="106"/>
      <c r="JK696" s="106"/>
      <c r="JL696" s="106"/>
      <c r="JM696" s="106"/>
      <c r="JN696" s="106"/>
      <c r="JO696" s="106"/>
      <c r="JP696" s="106"/>
      <c r="JQ696" s="106"/>
      <c r="JR696" s="106"/>
      <c r="JS696" s="106"/>
      <c r="JT696" s="106"/>
      <c r="JU696" s="106"/>
      <c r="JV696" s="106"/>
      <c r="JW696" s="106"/>
      <c r="JX696" s="106"/>
      <c r="JY696" s="106"/>
      <c r="JZ696" s="106"/>
      <c r="KA696" s="106"/>
      <c r="KB696" s="106"/>
      <c r="KC696" s="106"/>
      <c r="KD696" s="106"/>
      <c r="KE696" s="106"/>
      <c r="KF696" s="106"/>
      <c r="KG696" s="106"/>
      <c r="KH696" s="106"/>
      <c r="KI696" s="106"/>
      <c r="KJ696" s="106"/>
      <c r="KK696" s="106"/>
      <c r="KL696" s="106"/>
      <c r="KM696" s="106"/>
      <c r="KN696" s="106"/>
      <c r="KO696" s="106"/>
      <c r="KP696" s="106"/>
      <c r="KQ696" s="106"/>
      <c r="KR696" s="106"/>
      <c r="KS696" s="106"/>
      <c r="KT696" s="106"/>
      <c r="KU696" s="106"/>
      <c r="KV696" s="106"/>
      <c r="KW696" s="106"/>
      <c r="KX696" s="106"/>
      <c r="KY696" s="106"/>
      <c r="KZ696" s="106"/>
      <c r="LA696" s="106"/>
      <c r="LB696" s="106"/>
      <c r="LC696" s="106"/>
      <c r="LD696" s="106"/>
      <c r="LE696" s="106"/>
      <c r="LF696" s="106"/>
      <c r="LG696" s="106"/>
      <c r="LH696" s="106"/>
      <c r="LI696" s="106"/>
      <c r="LJ696" s="106"/>
      <c r="LK696" s="106"/>
      <c r="LL696" s="106"/>
      <c r="LM696" s="106"/>
      <c r="LN696" s="106"/>
      <c r="LO696" s="106"/>
      <c r="LP696" s="106"/>
      <c r="LQ696" s="106"/>
      <c r="LR696" s="106"/>
      <c r="LS696" s="106"/>
      <c r="LT696" s="106"/>
      <c r="LU696" s="106"/>
      <c r="LV696" s="106"/>
      <c r="LW696" s="106"/>
      <c r="LX696" s="106"/>
      <c r="LY696" s="106"/>
      <c r="LZ696" s="106"/>
      <c r="MA696" s="106"/>
      <c r="MB696" s="106"/>
      <c r="MC696" s="106"/>
      <c r="MD696" s="106"/>
      <c r="ME696" s="106"/>
      <c r="MF696" s="106"/>
      <c r="MG696" s="106"/>
      <c r="MH696" s="106"/>
      <c r="MI696" s="106"/>
      <c r="MJ696" s="106"/>
      <c r="MK696" s="106"/>
      <c r="ML696" s="106"/>
      <c r="MM696" s="106"/>
      <c r="MN696" s="106"/>
      <c r="MO696" s="106"/>
      <c r="MP696" s="106"/>
      <c r="MQ696" s="106"/>
      <c r="MR696" s="106"/>
      <c r="MS696" s="106"/>
      <c r="MT696" s="106"/>
      <c r="MU696" s="106"/>
      <c r="MV696" s="106"/>
      <c r="MW696" s="106"/>
      <c r="MX696" s="106"/>
      <c r="MY696" s="106"/>
      <c r="MZ696" s="106"/>
      <c r="NA696" s="106"/>
      <c r="NB696" s="106"/>
      <c r="NC696" s="106"/>
      <c r="ND696" s="106"/>
      <c r="NE696" s="106"/>
      <c r="NF696" s="106"/>
      <c r="NG696" s="106"/>
      <c r="NH696" s="106"/>
      <c r="NI696" s="106"/>
      <c r="NJ696" s="106"/>
      <c r="NK696" s="106"/>
      <c r="NL696" s="106"/>
      <c r="NM696" s="106"/>
      <c r="NN696" s="106"/>
      <c r="NO696" s="106"/>
      <c r="NP696" s="106"/>
      <c r="NQ696" s="106"/>
      <c r="NR696" s="106"/>
      <c r="NS696" s="106"/>
      <c r="NT696" s="106"/>
      <c r="NU696" s="106"/>
      <c r="NV696" s="106"/>
      <c r="NW696" s="106"/>
      <c r="NX696" s="106"/>
      <c r="NY696" s="106"/>
      <c r="NZ696" s="106"/>
      <c r="OA696" s="106"/>
      <c r="OB696" s="106"/>
      <c r="OC696" s="106"/>
      <c r="OD696" s="106"/>
      <c r="OE696" s="106"/>
      <c r="OF696" s="106"/>
      <c r="OG696" s="106"/>
      <c r="OH696" s="106"/>
      <c r="OI696" s="106"/>
      <c r="OJ696" s="106"/>
      <c r="OK696" s="106"/>
      <c r="OL696" s="106"/>
      <c r="OM696" s="106"/>
      <c r="ON696" s="106"/>
      <c r="OO696" s="106"/>
      <c r="OP696" s="106"/>
      <c r="OQ696" s="106"/>
      <c r="OR696" s="106"/>
      <c r="OS696" s="106"/>
      <c r="OT696" s="106"/>
      <c r="OU696" s="106"/>
      <c r="OV696" s="106"/>
      <c r="OW696" s="106"/>
      <c r="OX696" s="106"/>
      <c r="OY696" s="106"/>
      <c r="OZ696" s="106"/>
      <c r="PA696" s="106"/>
      <c r="PB696" s="106"/>
      <c r="PC696" s="106"/>
      <c r="PD696" s="106"/>
      <c r="PE696" s="106"/>
      <c r="PF696" s="106"/>
      <c r="PG696" s="106"/>
      <c r="PH696" s="106"/>
      <c r="PI696" s="106"/>
      <c r="PJ696" s="106"/>
      <c r="PK696" s="106"/>
      <c r="PL696" s="106"/>
      <c r="PM696" s="106"/>
      <c r="PN696" s="106"/>
      <c r="PO696" s="106"/>
      <c r="PP696" s="106"/>
      <c r="PQ696" s="106"/>
      <c r="PR696" s="106"/>
      <c r="PS696" s="106"/>
      <c r="PT696" s="106"/>
      <c r="PU696" s="106"/>
      <c r="PV696" s="106"/>
      <c r="PW696" s="106"/>
      <c r="PX696" s="106"/>
      <c r="PY696" s="106"/>
      <c r="PZ696" s="106"/>
      <c r="QA696" s="106"/>
      <c r="QB696" s="106"/>
      <c r="QC696" s="106"/>
      <c r="QD696" s="106"/>
      <c r="QE696" s="106"/>
      <c r="QF696" s="106"/>
      <c r="QG696" s="106"/>
      <c r="QH696" s="106"/>
      <c r="QI696" s="106"/>
      <c r="QJ696" s="106"/>
      <c r="QK696" s="106"/>
      <c r="QL696" s="106"/>
      <c r="QM696" s="106"/>
      <c r="QN696" s="106"/>
      <c r="QO696" s="106"/>
      <c r="QP696" s="106"/>
      <c r="QQ696" s="106"/>
      <c r="QR696" s="106"/>
      <c r="QS696" s="106"/>
      <c r="QT696" s="106"/>
      <c r="QU696" s="106"/>
      <c r="QV696" s="106"/>
      <c r="QW696" s="106"/>
      <c r="QX696" s="106"/>
      <c r="QY696" s="106"/>
      <c r="QZ696" s="106"/>
      <c r="RA696" s="106"/>
      <c r="RB696" s="106"/>
      <c r="RC696" s="106"/>
      <c r="RD696" s="106"/>
      <c r="RE696" s="106"/>
      <c r="RF696" s="106"/>
      <c r="RG696" s="106"/>
      <c r="RH696" s="106"/>
      <c r="RI696" s="106"/>
      <c r="RJ696" s="106"/>
      <c r="RK696" s="106"/>
      <c r="RL696" s="106"/>
      <c r="RM696" s="106"/>
      <c r="RN696" s="106"/>
      <c r="RO696" s="106"/>
      <c r="RP696" s="106"/>
      <c r="RQ696" s="106"/>
      <c r="RR696" s="106"/>
    </row>
    <row r="697" spans="1:486" x14ac:dyDescent="0.3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14"/>
      <c r="Q697" s="114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06"/>
      <c r="EZ697" s="106"/>
      <c r="FA697" s="106"/>
      <c r="FB697" s="106"/>
      <c r="FC697" s="106"/>
      <c r="FD697" s="106"/>
      <c r="FE697" s="106"/>
      <c r="FF697" s="106"/>
      <c r="FG697" s="106"/>
      <c r="FH697" s="106"/>
      <c r="FI697" s="106"/>
      <c r="FJ697" s="106"/>
      <c r="FK697" s="106"/>
      <c r="FL697" s="106"/>
      <c r="FM697" s="106"/>
      <c r="FN697" s="106"/>
      <c r="FO697" s="106"/>
      <c r="FP697" s="106"/>
      <c r="FQ697" s="106"/>
      <c r="FR697" s="106"/>
      <c r="FS697" s="106"/>
      <c r="FT697" s="106"/>
      <c r="FU697" s="106"/>
      <c r="FV697" s="106"/>
      <c r="FW697" s="106"/>
      <c r="FX697" s="106"/>
      <c r="FY697" s="106"/>
      <c r="FZ697" s="106"/>
      <c r="GA697" s="106"/>
      <c r="GB697" s="106"/>
      <c r="GC697" s="106"/>
      <c r="GD697" s="106"/>
      <c r="GE697" s="106"/>
      <c r="GF697" s="106"/>
      <c r="GG697" s="106"/>
      <c r="GH697" s="106"/>
      <c r="GI697" s="106"/>
      <c r="GJ697" s="106"/>
      <c r="GK697" s="106"/>
      <c r="GL697" s="106"/>
      <c r="GM697" s="106"/>
      <c r="GN697" s="106"/>
      <c r="GO697" s="106"/>
      <c r="GP697" s="106"/>
      <c r="GQ697" s="106"/>
      <c r="GR697" s="106"/>
      <c r="GS697" s="106"/>
      <c r="GT697" s="106"/>
      <c r="GU697" s="106"/>
      <c r="GV697" s="106"/>
      <c r="GW697" s="106"/>
      <c r="GX697" s="106"/>
      <c r="GY697" s="106"/>
      <c r="GZ697" s="106"/>
      <c r="HA697" s="106"/>
      <c r="HB697" s="106"/>
      <c r="HC697" s="106"/>
      <c r="HD697" s="106"/>
      <c r="HE697" s="106"/>
      <c r="HF697" s="106"/>
      <c r="HG697" s="106"/>
      <c r="HH697" s="106"/>
      <c r="HI697" s="106"/>
      <c r="HJ697" s="106"/>
      <c r="HK697" s="106"/>
      <c r="HL697" s="106"/>
      <c r="HM697" s="106"/>
      <c r="HN697" s="106"/>
      <c r="HO697" s="106"/>
      <c r="HP697" s="106"/>
      <c r="HQ697" s="106"/>
      <c r="HR697" s="106"/>
      <c r="HS697" s="106"/>
      <c r="HT697" s="106"/>
      <c r="HU697" s="106"/>
      <c r="HV697" s="106"/>
      <c r="HW697" s="106"/>
      <c r="HX697" s="106"/>
      <c r="HY697" s="106"/>
      <c r="HZ697" s="106"/>
      <c r="IA697" s="106"/>
      <c r="IB697" s="106"/>
      <c r="IC697" s="106"/>
      <c r="ID697" s="106"/>
      <c r="IE697" s="106"/>
      <c r="IF697" s="106"/>
      <c r="IG697" s="106"/>
      <c r="IH697" s="106"/>
      <c r="II697" s="106"/>
      <c r="IJ697" s="106"/>
      <c r="IK697" s="106"/>
      <c r="IL697" s="106"/>
      <c r="IM697" s="106"/>
      <c r="IN697" s="106"/>
      <c r="IO697" s="106"/>
      <c r="IP697" s="106"/>
      <c r="IQ697" s="106"/>
      <c r="IR697" s="106"/>
      <c r="IS697" s="106"/>
      <c r="IT697" s="106"/>
      <c r="IU697" s="106"/>
      <c r="IV697" s="106"/>
      <c r="IW697" s="106"/>
      <c r="IX697" s="106"/>
      <c r="IY697" s="106"/>
      <c r="IZ697" s="106"/>
      <c r="JA697" s="106"/>
      <c r="JB697" s="106"/>
      <c r="JC697" s="106"/>
      <c r="JD697" s="106"/>
      <c r="JE697" s="106"/>
      <c r="JF697" s="106"/>
      <c r="JG697" s="106"/>
      <c r="JH697" s="106"/>
      <c r="JI697" s="106"/>
      <c r="JJ697" s="106"/>
      <c r="JK697" s="106"/>
      <c r="JL697" s="106"/>
      <c r="JM697" s="106"/>
      <c r="JN697" s="106"/>
      <c r="JO697" s="106"/>
      <c r="JP697" s="106"/>
      <c r="JQ697" s="106"/>
      <c r="JR697" s="106"/>
      <c r="JS697" s="106"/>
      <c r="JT697" s="106"/>
      <c r="JU697" s="106"/>
      <c r="JV697" s="106"/>
      <c r="JW697" s="106"/>
      <c r="JX697" s="106"/>
      <c r="JY697" s="106"/>
      <c r="JZ697" s="106"/>
      <c r="KA697" s="106"/>
      <c r="KB697" s="106"/>
      <c r="KC697" s="106"/>
      <c r="KD697" s="106"/>
      <c r="KE697" s="106"/>
      <c r="KF697" s="106"/>
      <c r="KG697" s="106"/>
      <c r="KH697" s="106"/>
      <c r="KI697" s="106"/>
      <c r="KJ697" s="106"/>
      <c r="KK697" s="106"/>
      <c r="KL697" s="106"/>
      <c r="KM697" s="106"/>
      <c r="KN697" s="106"/>
      <c r="KO697" s="106"/>
      <c r="KP697" s="106"/>
      <c r="KQ697" s="106"/>
      <c r="KR697" s="106"/>
      <c r="KS697" s="106"/>
      <c r="KT697" s="106"/>
      <c r="KU697" s="106"/>
      <c r="KV697" s="106"/>
      <c r="KW697" s="106"/>
      <c r="KX697" s="106"/>
      <c r="KY697" s="106"/>
      <c r="KZ697" s="106"/>
      <c r="LA697" s="106"/>
      <c r="LB697" s="106"/>
      <c r="LC697" s="106"/>
      <c r="LD697" s="106"/>
      <c r="LE697" s="106"/>
      <c r="LF697" s="106"/>
      <c r="LG697" s="106"/>
      <c r="LH697" s="106"/>
      <c r="LI697" s="106"/>
      <c r="LJ697" s="106"/>
      <c r="LK697" s="106"/>
      <c r="LL697" s="106"/>
      <c r="LM697" s="106"/>
      <c r="LN697" s="106"/>
      <c r="LO697" s="106"/>
      <c r="LP697" s="106"/>
      <c r="LQ697" s="106"/>
      <c r="LR697" s="106"/>
      <c r="LS697" s="106"/>
      <c r="LT697" s="106"/>
      <c r="LU697" s="106"/>
      <c r="LV697" s="106"/>
      <c r="LW697" s="106"/>
      <c r="LX697" s="106"/>
      <c r="LY697" s="106"/>
      <c r="LZ697" s="106"/>
      <c r="MA697" s="106"/>
      <c r="MB697" s="106"/>
      <c r="MC697" s="106"/>
      <c r="MD697" s="106"/>
      <c r="ME697" s="106"/>
      <c r="MF697" s="106"/>
      <c r="MG697" s="106"/>
      <c r="MH697" s="106"/>
      <c r="MI697" s="106"/>
      <c r="MJ697" s="106"/>
      <c r="MK697" s="106"/>
      <c r="ML697" s="106"/>
      <c r="MM697" s="106"/>
      <c r="MN697" s="106"/>
      <c r="MO697" s="106"/>
      <c r="MP697" s="106"/>
      <c r="MQ697" s="106"/>
      <c r="MR697" s="106"/>
      <c r="MS697" s="106"/>
      <c r="MT697" s="106"/>
      <c r="MU697" s="106"/>
      <c r="MV697" s="106"/>
      <c r="MW697" s="106"/>
      <c r="MX697" s="106"/>
      <c r="MY697" s="106"/>
      <c r="MZ697" s="106"/>
      <c r="NA697" s="106"/>
      <c r="NB697" s="106"/>
      <c r="NC697" s="106"/>
      <c r="ND697" s="106"/>
      <c r="NE697" s="106"/>
      <c r="NF697" s="106"/>
      <c r="NG697" s="106"/>
      <c r="NH697" s="106"/>
      <c r="NI697" s="106"/>
      <c r="NJ697" s="106"/>
      <c r="NK697" s="106"/>
      <c r="NL697" s="106"/>
      <c r="NM697" s="106"/>
      <c r="NN697" s="106"/>
      <c r="NO697" s="106"/>
      <c r="NP697" s="106"/>
      <c r="NQ697" s="106"/>
      <c r="NR697" s="106"/>
      <c r="NS697" s="106"/>
      <c r="NT697" s="106"/>
      <c r="NU697" s="106"/>
      <c r="NV697" s="106"/>
      <c r="NW697" s="106"/>
      <c r="NX697" s="106"/>
      <c r="NY697" s="106"/>
      <c r="NZ697" s="106"/>
      <c r="OA697" s="106"/>
      <c r="OB697" s="106"/>
      <c r="OC697" s="106"/>
      <c r="OD697" s="106"/>
      <c r="OE697" s="106"/>
      <c r="OF697" s="106"/>
      <c r="OG697" s="106"/>
      <c r="OH697" s="106"/>
      <c r="OI697" s="106"/>
      <c r="OJ697" s="106"/>
      <c r="OK697" s="106"/>
      <c r="OL697" s="106"/>
      <c r="OM697" s="106"/>
      <c r="ON697" s="106"/>
      <c r="OO697" s="106"/>
      <c r="OP697" s="106"/>
      <c r="OQ697" s="106"/>
      <c r="OR697" s="106"/>
      <c r="OS697" s="106"/>
      <c r="OT697" s="106"/>
      <c r="OU697" s="106"/>
      <c r="OV697" s="106"/>
      <c r="OW697" s="106"/>
      <c r="OX697" s="106"/>
      <c r="OY697" s="106"/>
      <c r="OZ697" s="106"/>
      <c r="PA697" s="106"/>
      <c r="PB697" s="106"/>
      <c r="PC697" s="106"/>
      <c r="PD697" s="106"/>
      <c r="PE697" s="106"/>
      <c r="PF697" s="106"/>
      <c r="PG697" s="106"/>
      <c r="PH697" s="106"/>
      <c r="PI697" s="106"/>
      <c r="PJ697" s="106"/>
      <c r="PK697" s="106"/>
      <c r="PL697" s="106"/>
      <c r="PM697" s="106"/>
      <c r="PN697" s="106"/>
      <c r="PO697" s="106"/>
      <c r="PP697" s="106"/>
      <c r="PQ697" s="106"/>
      <c r="PR697" s="106"/>
      <c r="PS697" s="106"/>
      <c r="PT697" s="106"/>
      <c r="PU697" s="106"/>
      <c r="PV697" s="106"/>
      <c r="PW697" s="106"/>
      <c r="PX697" s="106"/>
      <c r="PY697" s="106"/>
      <c r="PZ697" s="106"/>
      <c r="QA697" s="106"/>
      <c r="QB697" s="106"/>
      <c r="QC697" s="106"/>
      <c r="QD697" s="106"/>
      <c r="QE697" s="106"/>
      <c r="QF697" s="106"/>
      <c r="QG697" s="106"/>
      <c r="QH697" s="106"/>
      <c r="QI697" s="106"/>
      <c r="QJ697" s="106"/>
      <c r="QK697" s="106"/>
      <c r="QL697" s="106"/>
      <c r="QM697" s="106"/>
      <c r="QN697" s="106"/>
      <c r="QO697" s="106"/>
      <c r="QP697" s="106"/>
      <c r="QQ697" s="106"/>
      <c r="QR697" s="106"/>
      <c r="QS697" s="106"/>
      <c r="QT697" s="106"/>
      <c r="QU697" s="106"/>
      <c r="QV697" s="106"/>
      <c r="QW697" s="106"/>
      <c r="QX697" s="106"/>
      <c r="QY697" s="106"/>
      <c r="QZ697" s="106"/>
      <c r="RA697" s="106"/>
      <c r="RB697" s="106"/>
      <c r="RC697" s="106"/>
      <c r="RD697" s="106"/>
      <c r="RE697" s="106"/>
      <c r="RF697" s="106"/>
      <c r="RG697" s="106"/>
      <c r="RH697" s="106"/>
      <c r="RI697" s="106"/>
      <c r="RJ697" s="106"/>
      <c r="RK697" s="106"/>
      <c r="RL697" s="106"/>
      <c r="RM697" s="106"/>
      <c r="RN697" s="106"/>
      <c r="RO697" s="106"/>
      <c r="RP697" s="106"/>
      <c r="RQ697" s="106"/>
      <c r="RR697" s="106"/>
    </row>
    <row r="698" spans="1:486" x14ac:dyDescent="0.3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14"/>
      <c r="Q698" s="114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06"/>
      <c r="EZ698" s="106"/>
      <c r="FA698" s="106"/>
      <c r="FB698" s="106"/>
      <c r="FC698" s="106"/>
      <c r="FD698" s="106"/>
      <c r="FE698" s="106"/>
      <c r="FF698" s="106"/>
      <c r="FG698" s="106"/>
      <c r="FH698" s="106"/>
      <c r="FI698" s="106"/>
      <c r="FJ698" s="106"/>
      <c r="FK698" s="106"/>
      <c r="FL698" s="106"/>
      <c r="FM698" s="106"/>
      <c r="FN698" s="106"/>
      <c r="FO698" s="106"/>
      <c r="FP698" s="106"/>
      <c r="FQ698" s="106"/>
      <c r="FR698" s="106"/>
      <c r="FS698" s="106"/>
      <c r="FT698" s="106"/>
      <c r="FU698" s="106"/>
      <c r="FV698" s="106"/>
      <c r="FW698" s="106"/>
      <c r="FX698" s="106"/>
      <c r="FY698" s="106"/>
      <c r="FZ698" s="106"/>
      <c r="GA698" s="106"/>
      <c r="GB698" s="106"/>
      <c r="GC698" s="106"/>
      <c r="GD698" s="106"/>
      <c r="GE698" s="106"/>
      <c r="GF698" s="106"/>
      <c r="GG698" s="106"/>
      <c r="GH698" s="106"/>
      <c r="GI698" s="106"/>
      <c r="GJ698" s="106"/>
      <c r="GK698" s="106"/>
      <c r="GL698" s="106"/>
      <c r="GM698" s="106"/>
      <c r="GN698" s="106"/>
      <c r="GO698" s="106"/>
      <c r="GP698" s="106"/>
      <c r="GQ698" s="106"/>
      <c r="GR698" s="106"/>
      <c r="GS698" s="106"/>
      <c r="GT698" s="106"/>
      <c r="GU698" s="106"/>
      <c r="GV698" s="106"/>
      <c r="GW698" s="106"/>
      <c r="GX698" s="106"/>
      <c r="GY698" s="106"/>
      <c r="GZ698" s="106"/>
      <c r="HA698" s="106"/>
      <c r="HB698" s="106"/>
      <c r="HC698" s="106"/>
      <c r="HD698" s="106"/>
      <c r="HE698" s="106"/>
      <c r="HF698" s="106"/>
      <c r="HG698" s="106"/>
      <c r="HH698" s="106"/>
      <c r="HI698" s="106"/>
      <c r="HJ698" s="106"/>
      <c r="HK698" s="106"/>
      <c r="HL698" s="106"/>
      <c r="HM698" s="106"/>
      <c r="HN698" s="106"/>
      <c r="HO698" s="106"/>
      <c r="HP698" s="106"/>
      <c r="HQ698" s="106"/>
      <c r="HR698" s="106"/>
      <c r="HS698" s="106"/>
      <c r="HT698" s="106"/>
      <c r="HU698" s="106"/>
      <c r="HV698" s="106"/>
      <c r="HW698" s="106"/>
      <c r="HX698" s="106"/>
      <c r="HY698" s="106"/>
      <c r="HZ698" s="106"/>
      <c r="IA698" s="106"/>
      <c r="IB698" s="106"/>
      <c r="IC698" s="106"/>
      <c r="ID698" s="106"/>
      <c r="IE698" s="106"/>
      <c r="IF698" s="106"/>
      <c r="IG698" s="106"/>
      <c r="IH698" s="106"/>
      <c r="II698" s="106"/>
      <c r="IJ698" s="106"/>
      <c r="IK698" s="106"/>
      <c r="IL698" s="106"/>
      <c r="IM698" s="106"/>
      <c r="IN698" s="106"/>
      <c r="IO698" s="106"/>
      <c r="IP698" s="106"/>
      <c r="IQ698" s="106"/>
      <c r="IR698" s="106"/>
      <c r="IS698" s="106"/>
      <c r="IT698" s="106"/>
      <c r="IU698" s="106"/>
      <c r="IV698" s="106"/>
      <c r="IW698" s="106"/>
      <c r="IX698" s="106"/>
      <c r="IY698" s="106"/>
      <c r="IZ698" s="106"/>
      <c r="JA698" s="106"/>
      <c r="JB698" s="106"/>
      <c r="JC698" s="106"/>
      <c r="JD698" s="106"/>
      <c r="JE698" s="106"/>
      <c r="JF698" s="106"/>
      <c r="JG698" s="106"/>
      <c r="JH698" s="106"/>
      <c r="JI698" s="106"/>
      <c r="JJ698" s="106"/>
      <c r="JK698" s="106"/>
      <c r="JL698" s="106"/>
      <c r="JM698" s="106"/>
      <c r="JN698" s="106"/>
      <c r="JO698" s="106"/>
      <c r="JP698" s="106"/>
      <c r="JQ698" s="106"/>
      <c r="JR698" s="106"/>
      <c r="JS698" s="106"/>
      <c r="JT698" s="106"/>
      <c r="JU698" s="106"/>
      <c r="JV698" s="106"/>
      <c r="JW698" s="106"/>
      <c r="JX698" s="106"/>
      <c r="JY698" s="106"/>
      <c r="JZ698" s="106"/>
      <c r="KA698" s="106"/>
      <c r="KB698" s="106"/>
      <c r="KC698" s="106"/>
      <c r="KD698" s="106"/>
      <c r="KE698" s="106"/>
      <c r="KF698" s="106"/>
      <c r="KG698" s="106"/>
      <c r="KH698" s="106"/>
      <c r="KI698" s="106"/>
      <c r="KJ698" s="106"/>
      <c r="KK698" s="106"/>
      <c r="KL698" s="106"/>
      <c r="KM698" s="106"/>
      <c r="KN698" s="106"/>
      <c r="KO698" s="106"/>
      <c r="KP698" s="106"/>
      <c r="KQ698" s="106"/>
      <c r="KR698" s="106"/>
      <c r="KS698" s="106"/>
      <c r="KT698" s="106"/>
      <c r="KU698" s="106"/>
      <c r="KV698" s="106"/>
      <c r="KW698" s="106"/>
      <c r="KX698" s="106"/>
      <c r="KY698" s="106"/>
      <c r="KZ698" s="106"/>
      <c r="LA698" s="106"/>
      <c r="LB698" s="106"/>
      <c r="LC698" s="106"/>
      <c r="LD698" s="106"/>
      <c r="LE698" s="106"/>
      <c r="LF698" s="106"/>
      <c r="LG698" s="106"/>
      <c r="LH698" s="106"/>
      <c r="LI698" s="106"/>
      <c r="LJ698" s="106"/>
      <c r="LK698" s="106"/>
      <c r="LL698" s="106"/>
      <c r="LM698" s="106"/>
      <c r="LN698" s="106"/>
      <c r="LO698" s="106"/>
      <c r="LP698" s="106"/>
      <c r="LQ698" s="106"/>
      <c r="LR698" s="106"/>
      <c r="LS698" s="106"/>
      <c r="LT698" s="106"/>
      <c r="LU698" s="106"/>
      <c r="LV698" s="106"/>
      <c r="LW698" s="106"/>
      <c r="LX698" s="106"/>
      <c r="LY698" s="106"/>
      <c r="LZ698" s="106"/>
      <c r="MA698" s="106"/>
      <c r="MB698" s="106"/>
      <c r="MC698" s="106"/>
      <c r="MD698" s="106"/>
      <c r="ME698" s="106"/>
      <c r="MF698" s="106"/>
      <c r="MG698" s="106"/>
      <c r="MH698" s="106"/>
      <c r="MI698" s="106"/>
      <c r="MJ698" s="106"/>
      <c r="MK698" s="106"/>
      <c r="ML698" s="106"/>
      <c r="MM698" s="106"/>
      <c r="MN698" s="106"/>
      <c r="MO698" s="106"/>
      <c r="MP698" s="106"/>
      <c r="MQ698" s="106"/>
      <c r="MR698" s="106"/>
      <c r="MS698" s="106"/>
      <c r="MT698" s="106"/>
      <c r="MU698" s="106"/>
      <c r="MV698" s="106"/>
      <c r="MW698" s="106"/>
      <c r="MX698" s="106"/>
      <c r="MY698" s="106"/>
      <c r="MZ698" s="106"/>
      <c r="NA698" s="106"/>
      <c r="NB698" s="106"/>
      <c r="NC698" s="106"/>
      <c r="ND698" s="106"/>
      <c r="NE698" s="106"/>
      <c r="NF698" s="106"/>
      <c r="NG698" s="106"/>
      <c r="NH698" s="106"/>
      <c r="NI698" s="106"/>
      <c r="NJ698" s="106"/>
      <c r="NK698" s="106"/>
      <c r="NL698" s="106"/>
      <c r="NM698" s="106"/>
      <c r="NN698" s="106"/>
      <c r="NO698" s="106"/>
      <c r="NP698" s="106"/>
      <c r="NQ698" s="106"/>
      <c r="NR698" s="106"/>
      <c r="NS698" s="106"/>
      <c r="NT698" s="106"/>
      <c r="NU698" s="106"/>
      <c r="NV698" s="106"/>
      <c r="NW698" s="106"/>
      <c r="NX698" s="106"/>
      <c r="NY698" s="106"/>
      <c r="NZ698" s="106"/>
      <c r="OA698" s="106"/>
      <c r="OB698" s="106"/>
      <c r="OC698" s="106"/>
      <c r="OD698" s="106"/>
      <c r="OE698" s="106"/>
      <c r="OF698" s="106"/>
      <c r="OG698" s="106"/>
      <c r="OH698" s="106"/>
      <c r="OI698" s="106"/>
      <c r="OJ698" s="106"/>
      <c r="OK698" s="106"/>
      <c r="OL698" s="106"/>
      <c r="OM698" s="106"/>
      <c r="ON698" s="106"/>
      <c r="OO698" s="106"/>
      <c r="OP698" s="106"/>
      <c r="OQ698" s="106"/>
      <c r="OR698" s="106"/>
      <c r="OS698" s="106"/>
      <c r="OT698" s="106"/>
      <c r="OU698" s="106"/>
      <c r="OV698" s="106"/>
      <c r="OW698" s="106"/>
      <c r="OX698" s="106"/>
      <c r="OY698" s="106"/>
      <c r="OZ698" s="106"/>
      <c r="PA698" s="106"/>
      <c r="PB698" s="106"/>
      <c r="PC698" s="106"/>
      <c r="PD698" s="106"/>
      <c r="PE698" s="106"/>
      <c r="PF698" s="106"/>
      <c r="PG698" s="106"/>
      <c r="PH698" s="106"/>
      <c r="PI698" s="106"/>
      <c r="PJ698" s="106"/>
      <c r="PK698" s="106"/>
      <c r="PL698" s="106"/>
      <c r="PM698" s="106"/>
      <c r="PN698" s="106"/>
      <c r="PO698" s="106"/>
      <c r="PP698" s="106"/>
      <c r="PQ698" s="106"/>
      <c r="PR698" s="106"/>
      <c r="PS698" s="106"/>
      <c r="PT698" s="106"/>
      <c r="PU698" s="106"/>
      <c r="PV698" s="106"/>
      <c r="PW698" s="106"/>
      <c r="PX698" s="106"/>
      <c r="PY698" s="106"/>
      <c r="PZ698" s="106"/>
      <c r="QA698" s="106"/>
      <c r="QB698" s="106"/>
      <c r="QC698" s="106"/>
      <c r="QD698" s="106"/>
      <c r="QE698" s="106"/>
      <c r="QF698" s="106"/>
      <c r="QG698" s="106"/>
      <c r="QH698" s="106"/>
      <c r="QI698" s="106"/>
      <c r="QJ698" s="106"/>
      <c r="QK698" s="106"/>
      <c r="QL698" s="106"/>
      <c r="QM698" s="106"/>
      <c r="QN698" s="106"/>
      <c r="QO698" s="106"/>
      <c r="QP698" s="106"/>
      <c r="QQ698" s="106"/>
      <c r="QR698" s="106"/>
      <c r="QS698" s="106"/>
      <c r="QT698" s="106"/>
      <c r="QU698" s="106"/>
      <c r="QV698" s="106"/>
      <c r="QW698" s="106"/>
      <c r="QX698" s="106"/>
      <c r="QY698" s="106"/>
      <c r="QZ698" s="106"/>
      <c r="RA698" s="106"/>
      <c r="RB698" s="106"/>
      <c r="RC698" s="106"/>
      <c r="RD698" s="106"/>
      <c r="RE698" s="106"/>
      <c r="RF698" s="106"/>
      <c r="RG698" s="106"/>
      <c r="RH698" s="106"/>
      <c r="RI698" s="106"/>
      <c r="RJ698" s="106"/>
      <c r="RK698" s="106"/>
      <c r="RL698" s="106"/>
      <c r="RM698" s="106"/>
      <c r="RN698" s="106"/>
      <c r="RO698" s="106"/>
      <c r="RP698" s="106"/>
      <c r="RQ698" s="106"/>
      <c r="RR698" s="106"/>
    </row>
    <row r="699" spans="1:486" x14ac:dyDescent="0.3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14"/>
      <c r="Q699" s="114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06"/>
      <c r="EZ699" s="106"/>
      <c r="FA699" s="106"/>
      <c r="FB699" s="106"/>
      <c r="FC699" s="106"/>
      <c r="FD699" s="106"/>
      <c r="FE699" s="106"/>
      <c r="FF699" s="106"/>
      <c r="FG699" s="106"/>
      <c r="FH699" s="106"/>
      <c r="FI699" s="106"/>
      <c r="FJ699" s="106"/>
      <c r="FK699" s="106"/>
      <c r="FL699" s="106"/>
      <c r="FM699" s="106"/>
      <c r="FN699" s="106"/>
      <c r="FO699" s="106"/>
      <c r="FP699" s="106"/>
      <c r="FQ699" s="106"/>
      <c r="FR699" s="106"/>
      <c r="FS699" s="106"/>
      <c r="FT699" s="106"/>
      <c r="FU699" s="106"/>
      <c r="FV699" s="106"/>
      <c r="FW699" s="106"/>
      <c r="FX699" s="106"/>
      <c r="FY699" s="106"/>
      <c r="FZ699" s="106"/>
      <c r="GA699" s="106"/>
      <c r="GB699" s="106"/>
      <c r="GC699" s="106"/>
      <c r="GD699" s="106"/>
      <c r="GE699" s="106"/>
      <c r="GF699" s="106"/>
      <c r="GG699" s="106"/>
      <c r="GH699" s="106"/>
      <c r="GI699" s="106"/>
      <c r="GJ699" s="106"/>
      <c r="GK699" s="106"/>
      <c r="GL699" s="106"/>
      <c r="GM699" s="106"/>
      <c r="GN699" s="106"/>
      <c r="GO699" s="106"/>
      <c r="GP699" s="106"/>
      <c r="GQ699" s="106"/>
      <c r="GR699" s="106"/>
      <c r="GS699" s="106"/>
      <c r="GT699" s="106"/>
      <c r="GU699" s="106"/>
      <c r="GV699" s="106"/>
      <c r="GW699" s="106"/>
      <c r="GX699" s="106"/>
      <c r="GY699" s="106"/>
      <c r="GZ699" s="106"/>
      <c r="HA699" s="106"/>
      <c r="HB699" s="106"/>
      <c r="HC699" s="106"/>
      <c r="HD699" s="106"/>
      <c r="HE699" s="106"/>
      <c r="HF699" s="106"/>
      <c r="HG699" s="106"/>
      <c r="HH699" s="106"/>
      <c r="HI699" s="106"/>
      <c r="HJ699" s="106"/>
      <c r="HK699" s="106"/>
      <c r="HL699" s="106"/>
      <c r="HM699" s="106"/>
      <c r="HN699" s="106"/>
      <c r="HO699" s="106"/>
      <c r="HP699" s="106"/>
      <c r="HQ699" s="106"/>
      <c r="HR699" s="106"/>
      <c r="HS699" s="106"/>
      <c r="HT699" s="106"/>
      <c r="HU699" s="106"/>
      <c r="HV699" s="106"/>
      <c r="HW699" s="106"/>
      <c r="HX699" s="106"/>
      <c r="HY699" s="106"/>
      <c r="HZ699" s="106"/>
      <c r="IA699" s="106"/>
      <c r="IB699" s="106"/>
      <c r="IC699" s="106"/>
      <c r="ID699" s="106"/>
      <c r="IE699" s="106"/>
      <c r="IF699" s="106"/>
      <c r="IG699" s="106"/>
      <c r="IH699" s="106"/>
      <c r="II699" s="106"/>
      <c r="IJ699" s="106"/>
      <c r="IK699" s="106"/>
      <c r="IL699" s="106"/>
      <c r="IM699" s="106"/>
      <c r="IN699" s="106"/>
      <c r="IO699" s="106"/>
      <c r="IP699" s="106"/>
      <c r="IQ699" s="106"/>
      <c r="IR699" s="106"/>
      <c r="IS699" s="106"/>
      <c r="IT699" s="106"/>
      <c r="IU699" s="106"/>
      <c r="IV699" s="106"/>
      <c r="IW699" s="106"/>
      <c r="IX699" s="106"/>
      <c r="IY699" s="106"/>
      <c r="IZ699" s="106"/>
      <c r="JA699" s="106"/>
      <c r="JB699" s="106"/>
      <c r="JC699" s="106"/>
      <c r="JD699" s="106"/>
      <c r="JE699" s="106"/>
      <c r="JF699" s="106"/>
      <c r="JG699" s="106"/>
      <c r="JH699" s="106"/>
      <c r="JI699" s="106"/>
      <c r="JJ699" s="106"/>
      <c r="JK699" s="106"/>
      <c r="JL699" s="106"/>
      <c r="JM699" s="106"/>
      <c r="JN699" s="106"/>
      <c r="JO699" s="106"/>
      <c r="JP699" s="106"/>
      <c r="JQ699" s="106"/>
      <c r="JR699" s="106"/>
      <c r="JS699" s="106"/>
      <c r="JT699" s="106"/>
      <c r="JU699" s="106"/>
      <c r="JV699" s="106"/>
      <c r="JW699" s="106"/>
      <c r="JX699" s="106"/>
      <c r="JY699" s="106"/>
      <c r="JZ699" s="106"/>
      <c r="KA699" s="106"/>
      <c r="KB699" s="106"/>
      <c r="KC699" s="106"/>
      <c r="KD699" s="106"/>
      <c r="KE699" s="106"/>
      <c r="KF699" s="106"/>
      <c r="KG699" s="106"/>
      <c r="KH699" s="106"/>
      <c r="KI699" s="106"/>
      <c r="KJ699" s="106"/>
      <c r="KK699" s="106"/>
      <c r="KL699" s="106"/>
      <c r="KM699" s="106"/>
      <c r="KN699" s="106"/>
      <c r="KO699" s="106"/>
      <c r="KP699" s="106"/>
      <c r="KQ699" s="106"/>
      <c r="KR699" s="106"/>
      <c r="KS699" s="106"/>
      <c r="KT699" s="106"/>
      <c r="KU699" s="106"/>
      <c r="KV699" s="106"/>
      <c r="KW699" s="106"/>
      <c r="KX699" s="106"/>
      <c r="KY699" s="106"/>
      <c r="KZ699" s="106"/>
      <c r="LA699" s="106"/>
      <c r="LB699" s="106"/>
      <c r="LC699" s="106"/>
      <c r="LD699" s="106"/>
      <c r="LE699" s="106"/>
      <c r="LF699" s="106"/>
      <c r="LG699" s="106"/>
      <c r="LH699" s="106"/>
      <c r="LI699" s="106"/>
      <c r="LJ699" s="106"/>
      <c r="LK699" s="106"/>
      <c r="LL699" s="106"/>
      <c r="LM699" s="106"/>
      <c r="LN699" s="106"/>
      <c r="LO699" s="106"/>
      <c r="LP699" s="106"/>
      <c r="LQ699" s="106"/>
      <c r="LR699" s="106"/>
      <c r="LS699" s="106"/>
      <c r="LT699" s="106"/>
      <c r="LU699" s="106"/>
      <c r="LV699" s="106"/>
      <c r="LW699" s="106"/>
      <c r="LX699" s="106"/>
      <c r="LY699" s="106"/>
      <c r="LZ699" s="106"/>
      <c r="MA699" s="106"/>
      <c r="MB699" s="106"/>
      <c r="MC699" s="106"/>
      <c r="MD699" s="106"/>
      <c r="ME699" s="106"/>
      <c r="MF699" s="106"/>
      <c r="MG699" s="106"/>
      <c r="MH699" s="106"/>
      <c r="MI699" s="106"/>
      <c r="MJ699" s="106"/>
      <c r="MK699" s="106"/>
      <c r="ML699" s="106"/>
      <c r="MM699" s="106"/>
      <c r="MN699" s="106"/>
      <c r="MO699" s="106"/>
      <c r="MP699" s="106"/>
      <c r="MQ699" s="106"/>
      <c r="MR699" s="106"/>
      <c r="MS699" s="106"/>
      <c r="MT699" s="106"/>
      <c r="MU699" s="106"/>
      <c r="MV699" s="106"/>
      <c r="MW699" s="106"/>
      <c r="MX699" s="106"/>
      <c r="MY699" s="106"/>
      <c r="MZ699" s="106"/>
      <c r="NA699" s="106"/>
      <c r="NB699" s="106"/>
      <c r="NC699" s="106"/>
      <c r="ND699" s="106"/>
      <c r="NE699" s="106"/>
      <c r="NF699" s="106"/>
      <c r="NG699" s="106"/>
      <c r="NH699" s="106"/>
      <c r="NI699" s="106"/>
      <c r="NJ699" s="106"/>
      <c r="NK699" s="106"/>
      <c r="NL699" s="106"/>
      <c r="NM699" s="106"/>
      <c r="NN699" s="106"/>
      <c r="NO699" s="106"/>
      <c r="NP699" s="106"/>
      <c r="NQ699" s="106"/>
      <c r="NR699" s="106"/>
      <c r="NS699" s="106"/>
      <c r="NT699" s="106"/>
      <c r="NU699" s="106"/>
      <c r="NV699" s="106"/>
      <c r="NW699" s="106"/>
      <c r="NX699" s="106"/>
      <c r="NY699" s="106"/>
      <c r="NZ699" s="106"/>
      <c r="OA699" s="106"/>
      <c r="OB699" s="106"/>
      <c r="OC699" s="106"/>
      <c r="OD699" s="106"/>
      <c r="OE699" s="106"/>
      <c r="OF699" s="106"/>
      <c r="OG699" s="106"/>
      <c r="OH699" s="106"/>
      <c r="OI699" s="106"/>
      <c r="OJ699" s="106"/>
      <c r="OK699" s="106"/>
      <c r="OL699" s="106"/>
      <c r="OM699" s="106"/>
      <c r="ON699" s="106"/>
      <c r="OO699" s="106"/>
      <c r="OP699" s="106"/>
      <c r="OQ699" s="106"/>
      <c r="OR699" s="106"/>
      <c r="OS699" s="106"/>
      <c r="OT699" s="106"/>
      <c r="OU699" s="106"/>
      <c r="OV699" s="106"/>
      <c r="OW699" s="106"/>
      <c r="OX699" s="106"/>
      <c r="OY699" s="106"/>
      <c r="OZ699" s="106"/>
      <c r="PA699" s="106"/>
      <c r="PB699" s="106"/>
      <c r="PC699" s="106"/>
      <c r="PD699" s="106"/>
      <c r="PE699" s="106"/>
      <c r="PF699" s="106"/>
      <c r="PG699" s="106"/>
      <c r="PH699" s="106"/>
      <c r="PI699" s="106"/>
      <c r="PJ699" s="106"/>
      <c r="PK699" s="106"/>
      <c r="PL699" s="106"/>
      <c r="PM699" s="106"/>
      <c r="PN699" s="106"/>
      <c r="PO699" s="106"/>
      <c r="PP699" s="106"/>
      <c r="PQ699" s="106"/>
      <c r="PR699" s="106"/>
      <c r="PS699" s="106"/>
      <c r="PT699" s="106"/>
      <c r="PU699" s="106"/>
      <c r="PV699" s="106"/>
      <c r="PW699" s="106"/>
      <c r="PX699" s="106"/>
      <c r="PY699" s="106"/>
      <c r="PZ699" s="106"/>
      <c r="QA699" s="106"/>
      <c r="QB699" s="106"/>
      <c r="QC699" s="106"/>
      <c r="QD699" s="106"/>
      <c r="QE699" s="106"/>
      <c r="QF699" s="106"/>
      <c r="QG699" s="106"/>
      <c r="QH699" s="106"/>
      <c r="QI699" s="106"/>
      <c r="QJ699" s="106"/>
      <c r="QK699" s="106"/>
      <c r="QL699" s="106"/>
      <c r="QM699" s="106"/>
      <c r="QN699" s="106"/>
      <c r="QO699" s="106"/>
      <c r="QP699" s="106"/>
      <c r="QQ699" s="106"/>
      <c r="QR699" s="106"/>
      <c r="QS699" s="106"/>
      <c r="QT699" s="106"/>
      <c r="QU699" s="106"/>
      <c r="QV699" s="106"/>
      <c r="QW699" s="106"/>
      <c r="QX699" s="106"/>
      <c r="QY699" s="106"/>
      <c r="QZ699" s="106"/>
      <c r="RA699" s="106"/>
      <c r="RB699" s="106"/>
      <c r="RC699" s="106"/>
      <c r="RD699" s="106"/>
      <c r="RE699" s="106"/>
      <c r="RF699" s="106"/>
      <c r="RG699" s="106"/>
      <c r="RH699" s="106"/>
      <c r="RI699" s="106"/>
      <c r="RJ699" s="106"/>
      <c r="RK699" s="106"/>
      <c r="RL699" s="106"/>
      <c r="RM699" s="106"/>
      <c r="RN699" s="106"/>
      <c r="RO699" s="106"/>
      <c r="RP699" s="106"/>
      <c r="RQ699" s="106"/>
      <c r="RR699" s="106"/>
    </row>
    <row r="700" spans="1:486" x14ac:dyDescent="0.3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14"/>
      <c r="Q700" s="114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06"/>
      <c r="EZ700" s="106"/>
      <c r="FA700" s="106"/>
      <c r="FB700" s="106"/>
      <c r="FC700" s="106"/>
      <c r="FD700" s="106"/>
      <c r="FE700" s="106"/>
      <c r="FF700" s="106"/>
      <c r="FG700" s="106"/>
      <c r="FH700" s="106"/>
      <c r="FI700" s="106"/>
      <c r="FJ700" s="106"/>
      <c r="FK700" s="106"/>
      <c r="FL700" s="106"/>
      <c r="FM700" s="106"/>
      <c r="FN700" s="106"/>
      <c r="FO700" s="106"/>
      <c r="FP700" s="106"/>
      <c r="FQ700" s="106"/>
      <c r="FR700" s="106"/>
      <c r="FS700" s="106"/>
      <c r="FT700" s="106"/>
      <c r="FU700" s="106"/>
      <c r="FV700" s="106"/>
      <c r="FW700" s="106"/>
      <c r="FX700" s="106"/>
      <c r="FY700" s="106"/>
      <c r="FZ700" s="106"/>
      <c r="GA700" s="106"/>
      <c r="GB700" s="106"/>
      <c r="GC700" s="106"/>
      <c r="GD700" s="106"/>
      <c r="GE700" s="106"/>
      <c r="GF700" s="106"/>
      <c r="GG700" s="106"/>
      <c r="GH700" s="106"/>
      <c r="GI700" s="106"/>
      <c r="GJ700" s="106"/>
      <c r="GK700" s="106"/>
      <c r="GL700" s="106"/>
      <c r="GM700" s="106"/>
      <c r="GN700" s="106"/>
      <c r="GO700" s="106"/>
      <c r="GP700" s="106"/>
      <c r="GQ700" s="106"/>
      <c r="GR700" s="106"/>
      <c r="GS700" s="106"/>
      <c r="GT700" s="106"/>
      <c r="GU700" s="106"/>
      <c r="GV700" s="106"/>
      <c r="GW700" s="106"/>
      <c r="GX700" s="106"/>
      <c r="GY700" s="106"/>
      <c r="GZ700" s="106"/>
      <c r="HA700" s="106"/>
      <c r="HB700" s="106"/>
      <c r="HC700" s="106"/>
      <c r="HD700" s="106"/>
      <c r="HE700" s="106"/>
      <c r="HF700" s="106"/>
      <c r="HG700" s="106"/>
      <c r="HH700" s="106"/>
      <c r="HI700" s="106"/>
      <c r="HJ700" s="106"/>
      <c r="HK700" s="106"/>
      <c r="HL700" s="106"/>
      <c r="HM700" s="106"/>
      <c r="HN700" s="106"/>
      <c r="HO700" s="106"/>
      <c r="HP700" s="106"/>
      <c r="HQ700" s="106"/>
      <c r="HR700" s="106"/>
      <c r="HS700" s="106"/>
      <c r="HT700" s="106"/>
      <c r="HU700" s="106"/>
      <c r="HV700" s="106"/>
      <c r="HW700" s="106"/>
      <c r="HX700" s="106"/>
      <c r="HY700" s="106"/>
      <c r="HZ700" s="106"/>
      <c r="IA700" s="106"/>
      <c r="IB700" s="106"/>
      <c r="IC700" s="106"/>
      <c r="ID700" s="106"/>
      <c r="IE700" s="106"/>
      <c r="IF700" s="106"/>
      <c r="IG700" s="106"/>
      <c r="IH700" s="106"/>
      <c r="II700" s="106"/>
      <c r="IJ700" s="106"/>
      <c r="IK700" s="106"/>
      <c r="IL700" s="106"/>
      <c r="IM700" s="106"/>
      <c r="IN700" s="106"/>
      <c r="IO700" s="106"/>
      <c r="IP700" s="106"/>
      <c r="IQ700" s="106"/>
      <c r="IR700" s="106"/>
      <c r="IS700" s="106"/>
      <c r="IT700" s="106"/>
      <c r="IU700" s="106"/>
      <c r="IV700" s="106"/>
      <c r="IW700" s="106"/>
      <c r="IX700" s="106"/>
      <c r="IY700" s="106"/>
      <c r="IZ700" s="106"/>
      <c r="JA700" s="106"/>
      <c r="JB700" s="106"/>
      <c r="JC700" s="106"/>
      <c r="JD700" s="106"/>
      <c r="JE700" s="106"/>
      <c r="JF700" s="106"/>
      <c r="JG700" s="106"/>
      <c r="JH700" s="106"/>
      <c r="JI700" s="106"/>
      <c r="JJ700" s="106"/>
      <c r="JK700" s="106"/>
      <c r="JL700" s="106"/>
      <c r="JM700" s="106"/>
      <c r="JN700" s="106"/>
      <c r="JO700" s="106"/>
      <c r="JP700" s="106"/>
      <c r="JQ700" s="106"/>
      <c r="JR700" s="106"/>
      <c r="JS700" s="106"/>
      <c r="JT700" s="106"/>
      <c r="JU700" s="106"/>
      <c r="JV700" s="106"/>
      <c r="JW700" s="106"/>
      <c r="JX700" s="106"/>
      <c r="JY700" s="106"/>
      <c r="JZ700" s="106"/>
      <c r="KA700" s="106"/>
      <c r="KB700" s="106"/>
      <c r="KC700" s="106"/>
      <c r="KD700" s="106"/>
      <c r="KE700" s="106"/>
      <c r="KF700" s="106"/>
      <c r="KG700" s="106"/>
      <c r="KH700" s="106"/>
      <c r="KI700" s="106"/>
      <c r="KJ700" s="106"/>
      <c r="KK700" s="106"/>
      <c r="KL700" s="106"/>
      <c r="KM700" s="106"/>
      <c r="KN700" s="106"/>
      <c r="KO700" s="106"/>
      <c r="KP700" s="106"/>
      <c r="KQ700" s="106"/>
      <c r="KR700" s="106"/>
      <c r="KS700" s="106"/>
      <c r="KT700" s="106"/>
      <c r="KU700" s="106"/>
      <c r="KV700" s="106"/>
      <c r="KW700" s="106"/>
      <c r="KX700" s="106"/>
      <c r="KY700" s="106"/>
      <c r="KZ700" s="106"/>
      <c r="LA700" s="106"/>
      <c r="LB700" s="106"/>
      <c r="LC700" s="106"/>
      <c r="LD700" s="106"/>
      <c r="LE700" s="106"/>
      <c r="LF700" s="106"/>
      <c r="LG700" s="106"/>
      <c r="LH700" s="106"/>
      <c r="LI700" s="106"/>
      <c r="LJ700" s="106"/>
      <c r="LK700" s="106"/>
      <c r="LL700" s="106"/>
      <c r="LM700" s="106"/>
      <c r="LN700" s="106"/>
      <c r="LO700" s="106"/>
      <c r="LP700" s="106"/>
      <c r="LQ700" s="106"/>
      <c r="LR700" s="106"/>
      <c r="LS700" s="106"/>
      <c r="LT700" s="106"/>
      <c r="LU700" s="106"/>
      <c r="LV700" s="106"/>
      <c r="LW700" s="106"/>
      <c r="LX700" s="106"/>
      <c r="LY700" s="106"/>
      <c r="LZ700" s="106"/>
      <c r="MA700" s="106"/>
      <c r="MB700" s="106"/>
      <c r="MC700" s="106"/>
      <c r="MD700" s="106"/>
      <c r="ME700" s="106"/>
      <c r="MF700" s="106"/>
      <c r="MG700" s="106"/>
      <c r="MH700" s="106"/>
      <c r="MI700" s="106"/>
      <c r="MJ700" s="106"/>
      <c r="MK700" s="106"/>
      <c r="ML700" s="106"/>
      <c r="MM700" s="106"/>
      <c r="MN700" s="106"/>
      <c r="MO700" s="106"/>
      <c r="MP700" s="106"/>
      <c r="MQ700" s="106"/>
      <c r="MR700" s="106"/>
      <c r="MS700" s="106"/>
      <c r="MT700" s="106"/>
      <c r="MU700" s="106"/>
      <c r="MV700" s="106"/>
      <c r="MW700" s="106"/>
      <c r="MX700" s="106"/>
      <c r="MY700" s="106"/>
      <c r="MZ700" s="106"/>
      <c r="NA700" s="106"/>
      <c r="NB700" s="106"/>
      <c r="NC700" s="106"/>
      <c r="ND700" s="106"/>
      <c r="NE700" s="106"/>
      <c r="NF700" s="106"/>
      <c r="NG700" s="106"/>
      <c r="NH700" s="106"/>
      <c r="NI700" s="106"/>
      <c r="NJ700" s="106"/>
      <c r="NK700" s="106"/>
      <c r="NL700" s="106"/>
      <c r="NM700" s="106"/>
      <c r="NN700" s="106"/>
      <c r="NO700" s="106"/>
      <c r="NP700" s="106"/>
      <c r="NQ700" s="106"/>
      <c r="NR700" s="106"/>
      <c r="NS700" s="106"/>
      <c r="NT700" s="106"/>
      <c r="NU700" s="106"/>
      <c r="NV700" s="106"/>
      <c r="NW700" s="106"/>
      <c r="NX700" s="106"/>
      <c r="NY700" s="106"/>
      <c r="NZ700" s="106"/>
      <c r="OA700" s="106"/>
      <c r="OB700" s="106"/>
      <c r="OC700" s="106"/>
      <c r="OD700" s="106"/>
      <c r="OE700" s="106"/>
      <c r="OF700" s="106"/>
      <c r="OG700" s="106"/>
      <c r="OH700" s="106"/>
      <c r="OI700" s="106"/>
      <c r="OJ700" s="106"/>
      <c r="OK700" s="106"/>
      <c r="OL700" s="106"/>
      <c r="OM700" s="106"/>
      <c r="ON700" s="106"/>
      <c r="OO700" s="106"/>
      <c r="OP700" s="106"/>
      <c r="OQ700" s="106"/>
      <c r="OR700" s="106"/>
      <c r="OS700" s="106"/>
      <c r="OT700" s="106"/>
      <c r="OU700" s="106"/>
      <c r="OV700" s="106"/>
      <c r="OW700" s="106"/>
      <c r="OX700" s="106"/>
      <c r="OY700" s="106"/>
      <c r="OZ700" s="106"/>
      <c r="PA700" s="106"/>
      <c r="PB700" s="106"/>
      <c r="PC700" s="106"/>
      <c r="PD700" s="106"/>
      <c r="PE700" s="106"/>
      <c r="PF700" s="106"/>
      <c r="PG700" s="106"/>
      <c r="PH700" s="106"/>
      <c r="PI700" s="106"/>
      <c r="PJ700" s="106"/>
      <c r="PK700" s="106"/>
      <c r="PL700" s="106"/>
      <c r="PM700" s="106"/>
      <c r="PN700" s="106"/>
      <c r="PO700" s="106"/>
      <c r="PP700" s="106"/>
      <c r="PQ700" s="106"/>
      <c r="PR700" s="106"/>
      <c r="PS700" s="106"/>
      <c r="PT700" s="106"/>
      <c r="PU700" s="106"/>
      <c r="PV700" s="106"/>
      <c r="PW700" s="106"/>
      <c r="PX700" s="106"/>
      <c r="PY700" s="106"/>
      <c r="PZ700" s="106"/>
      <c r="QA700" s="106"/>
      <c r="QB700" s="106"/>
      <c r="QC700" s="106"/>
      <c r="QD700" s="106"/>
      <c r="QE700" s="106"/>
      <c r="QF700" s="106"/>
      <c r="QG700" s="106"/>
      <c r="QH700" s="106"/>
      <c r="QI700" s="106"/>
      <c r="QJ700" s="106"/>
      <c r="QK700" s="106"/>
      <c r="QL700" s="106"/>
      <c r="QM700" s="106"/>
      <c r="QN700" s="106"/>
      <c r="QO700" s="106"/>
      <c r="QP700" s="106"/>
      <c r="QQ700" s="106"/>
      <c r="QR700" s="106"/>
      <c r="QS700" s="106"/>
      <c r="QT700" s="106"/>
      <c r="QU700" s="106"/>
      <c r="QV700" s="106"/>
      <c r="QW700" s="106"/>
      <c r="QX700" s="106"/>
      <c r="QY700" s="106"/>
      <c r="QZ700" s="106"/>
      <c r="RA700" s="106"/>
      <c r="RB700" s="106"/>
      <c r="RC700" s="106"/>
      <c r="RD700" s="106"/>
      <c r="RE700" s="106"/>
      <c r="RF700" s="106"/>
      <c r="RG700" s="106"/>
      <c r="RH700" s="106"/>
      <c r="RI700" s="106"/>
      <c r="RJ700" s="106"/>
      <c r="RK700" s="106"/>
      <c r="RL700" s="106"/>
      <c r="RM700" s="106"/>
      <c r="RN700" s="106"/>
      <c r="RO700" s="106"/>
      <c r="RP700" s="106"/>
      <c r="RQ700" s="106"/>
      <c r="RR700" s="106"/>
    </row>
    <row r="701" spans="1:486" x14ac:dyDescent="0.3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14"/>
      <c r="Q701" s="114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06"/>
      <c r="EZ701" s="106"/>
      <c r="FA701" s="106"/>
      <c r="FB701" s="106"/>
      <c r="FC701" s="106"/>
      <c r="FD701" s="106"/>
      <c r="FE701" s="106"/>
      <c r="FF701" s="106"/>
      <c r="FG701" s="106"/>
      <c r="FH701" s="106"/>
      <c r="FI701" s="106"/>
      <c r="FJ701" s="106"/>
      <c r="FK701" s="106"/>
      <c r="FL701" s="106"/>
      <c r="FM701" s="106"/>
      <c r="FN701" s="106"/>
      <c r="FO701" s="106"/>
      <c r="FP701" s="106"/>
      <c r="FQ701" s="106"/>
      <c r="FR701" s="106"/>
      <c r="FS701" s="106"/>
      <c r="FT701" s="106"/>
      <c r="FU701" s="106"/>
      <c r="FV701" s="106"/>
      <c r="FW701" s="106"/>
      <c r="FX701" s="106"/>
      <c r="FY701" s="106"/>
      <c r="FZ701" s="106"/>
      <c r="GA701" s="106"/>
      <c r="GB701" s="106"/>
      <c r="GC701" s="106"/>
      <c r="GD701" s="106"/>
      <c r="GE701" s="106"/>
      <c r="GF701" s="106"/>
      <c r="GG701" s="106"/>
      <c r="GH701" s="106"/>
      <c r="GI701" s="106"/>
      <c r="GJ701" s="106"/>
      <c r="GK701" s="106"/>
      <c r="GL701" s="106"/>
      <c r="GM701" s="106"/>
      <c r="GN701" s="106"/>
      <c r="GO701" s="106"/>
      <c r="GP701" s="106"/>
      <c r="GQ701" s="106"/>
      <c r="GR701" s="106"/>
      <c r="GS701" s="106"/>
      <c r="GT701" s="106"/>
      <c r="GU701" s="106"/>
      <c r="GV701" s="106"/>
      <c r="GW701" s="106"/>
      <c r="GX701" s="106"/>
      <c r="GY701" s="106"/>
      <c r="GZ701" s="106"/>
      <c r="HA701" s="106"/>
      <c r="HB701" s="106"/>
      <c r="HC701" s="106"/>
      <c r="HD701" s="106"/>
      <c r="HE701" s="106"/>
      <c r="HF701" s="106"/>
      <c r="HG701" s="106"/>
      <c r="HH701" s="106"/>
      <c r="HI701" s="106"/>
      <c r="HJ701" s="106"/>
      <c r="HK701" s="106"/>
      <c r="HL701" s="106"/>
      <c r="HM701" s="106"/>
      <c r="HN701" s="106"/>
      <c r="HO701" s="106"/>
      <c r="HP701" s="106"/>
      <c r="HQ701" s="106"/>
      <c r="HR701" s="106"/>
      <c r="HS701" s="106"/>
      <c r="HT701" s="106"/>
      <c r="HU701" s="106"/>
      <c r="HV701" s="106"/>
      <c r="HW701" s="106"/>
      <c r="HX701" s="106"/>
      <c r="HY701" s="106"/>
      <c r="HZ701" s="106"/>
      <c r="IA701" s="106"/>
      <c r="IB701" s="106"/>
      <c r="IC701" s="106"/>
      <c r="ID701" s="106"/>
      <c r="IE701" s="106"/>
      <c r="IF701" s="106"/>
      <c r="IG701" s="106"/>
      <c r="IH701" s="106"/>
      <c r="II701" s="106"/>
      <c r="IJ701" s="106"/>
      <c r="IK701" s="106"/>
      <c r="IL701" s="106"/>
      <c r="IM701" s="106"/>
      <c r="IN701" s="106"/>
      <c r="IO701" s="106"/>
      <c r="IP701" s="106"/>
      <c r="IQ701" s="106"/>
      <c r="IR701" s="106"/>
      <c r="IS701" s="106"/>
      <c r="IT701" s="106"/>
      <c r="IU701" s="106"/>
      <c r="IV701" s="106"/>
      <c r="IW701" s="106"/>
      <c r="IX701" s="106"/>
      <c r="IY701" s="106"/>
      <c r="IZ701" s="106"/>
      <c r="JA701" s="106"/>
      <c r="JB701" s="106"/>
      <c r="JC701" s="106"/>
      <c r="JD701" s="106"/>
      <c r="JE701" s="106"/>
      <c r="JF701" s="106"/>
      <c r="JG701" s="106"/>
      <c r="JH701" s="106"/>
      <c r="JI701" s="106"/>
      <c r="JJ701" s="106"/>
      <c r="JK701" s="106"/>
      <c r="JL701" s="106"/>
      <c r="JM701" s="106"/>
      <c r="JN701" s="106"/>
      <c r="JO701" s="106"/>
      <c r="JP701" s="106"/>
      <c r="JQ701" s="106"/>
      <c r="JR701" s="106"/>
      <c r="JS701" s="106"/>
      <c r="JT701" s="106"/>
      <c r="JU701" s="106"/>
      <c r="JV701" s="106"/>
      <c r="JW701" s="106"/>
      <c r="JX701" s="106"/>
      <c r="JY701" s="106"/>
      <c r="JZ701" s="106"/>
      <c r="KA701" s="106"/>
      <c r="KB701" s="106"/>
      <c r="KC701" s="106"/>
      <c r="KD701" s="106"/>
      <c r="KE701" s="106"/>
      <c r="KF701" s="106"/>
      <c r="KG701" s="106"/>
      <c r="KH701" s="106"/>
      <c r="KI701" s="106"/>
      <c r="KJ701" s="106"/>
      <c r="KK701" s="106"/>
      <c r="KL701" s="106"/>
      <c r="KM701" s="106"/>
      <c r="KN701" s="106"/>
      <c r="KO701" s="106"/>
      <c r="KP701" s="106"/>
      <c r="KQ701" s="106"/>
      <c r="KR701" s="106"/>
      <c r="KS701" s="106"/>
      <c r="KT701" s="106"/>
      <c r="KU701" s="106"/>
      <c r="KV701" s="106"/>
      <c r="KW701" s="106"/>
      <c r="KX701" s="106"/>
      <c r="KY701" s="106"/>
      <c r="KZ701" s="106"/>
      <c r="LA701" s="106"/>
      <c r="LB701" s="106"/>
      <c r="LC701" s="106"/>
      <c r="LD701" s="106"/>
      <c r="LE701" s="106"/>
      <c r="LF701" s="106"/>
      <c r="LG701" s="106"/>
      <c r="LH701" s="106"/>
      <c r="LI701" s="106"/>
      <c r="LJ701" s="106"/>
      <c r="LK701" s="106"/>
      <c r="LL701" s="106"/>
      <c r="LM701" s="106"/>
      <c r="LN701" s="106"/>
      <c r="LO701" s="106"/>
      <c r="LP701" s="106"/>
      <c r="LQ701" s="106"/>
      <c r="LR701" s="106"/>
      <c r="LS701" s="106"/>
      <c r="LT701" s="106"/>
      <c r="LU701" s="106"/>
      <c r="LV701" s="106"/>
      <c r="LW701" s="106"/>
      <c r="LX701" s="106"/>
      <c r="LY701" s="106"/>
      <c r="LZ701" s="106"/>
      <c r="MA701" s="106"/>
      <c r="MB701" s="106"/>
      <c r="MC701" s="106"/>
      <c r="MD701" s="106"/>
      <c r="ME701" s="106"/>
      <c r="MF701" s="106"/>
      <c r="MG701" s="106"/>
      <c r="MH701" s="106"/>
      <c r="MI701" s="106"/>
      <c r="MJ701" s="106"/>
      <c r="MK701" s="106"/>
      <c r="ML701" s="106"/>
      <c r="MM701" s="106"/>
      <c r="MN701" s="106"/>
      <c r="MO701" s="106"/>
      <c r="MP701" s="106"/>
      <c r="MQ701" s="106"/>
      <c r="MR701" s="106"/>
      <c r="MS701" s="106"/>
      <c r="MT701" s="106"/>
      <c r="MU701" s="106"/>
      <c r="MV701" s="106"/>
      <c r="MW701" s="106"/>
      <c r="MX701" s="106"/>
      <c r="MY701" s="106"/>
      <c r="MZ701" s="106"/>
      <c r="NA701" s="106"/>
      <c r="NB701" s="106"/>
      <c r="NC701" s="106"/>
      <c r="ND701" s="106"/>
      <c r="NE701" s="106"/>
      <c r="NF701" s="106"/>
      <c r="NG701" s="106"/>
      <c r="NH701" s="106"/>
      <c r="NI701" s="106"/>
      <c r="NJ701" s="106"/>
      <c r="NK701" s="106"/>
      <c r="NL701" s="106"/>
      <c r="NM701" s="106"/>
      <c r="NN701" s="106"/>
      <c r="NO701" s="106"/>
      <c r="NP701" s="106"/>
      <c r="NQ701" s="106"/>
      <c r="NR701" s="106"/>
      <c r="NS701" s="106"/>
      <c r="NT701" s="106"/>
      <c r="NU701" s="106"/>
      <c r="NV701" s="106"/>
      <c r="NW701" s="106"/>
      <c r="NX701" s="106"/>
      <c r="NY701" s="106"/>
      <c r="NZ701" s="106"/>
      <c r="OA701" s="106"/>
      <c r="OB701" s="106"/>
      <c r="OC701" s="106"/>
      <c r="OD701" s="106"/>
      <c r="OE701" s="106"/>
      <c r="OF701" s="106"/>
      <c r="OG701" s="106"/>
      <c r="OH701" s="106"/>
      <c r="OI701" s="106"/>
      <c r="OJ701" s="106"/>
      <c r="OK701" s="106"/>
      <c r="OL701" s="106"/>
      <c r="OM701" s="106"/>
      <c r="ON701" s="106"/>
      <c r="OO701" s="106"/>
      <c r="OP701" s="106"/>
      <c r="OQ701" s="106"/>
      <c r="OR701" s="106"/>
      <c r="OS701" s="106"/>
      <c r="OT701" s="106"/>
      <c r="OU701" s="106"/>
      <c r="OV701" s="106"/>
      <c r="OW701" s="106"/>
      <c r="OX701" s="106"/>
      <c r="OY701" s="106"/>
      <c r="OZ701" s="106"/>
      <c r="PA701" s="106"/>
      <c r="PB701" s="106"/>
      <c r="PC701" s="106"/>
      <c r="PD701" s="106"/>
      <c r="PE701" s="106"/>
      <c r="PF701" s="106"/>
      <c r="PG701" s="106"/>
      <c r="PH701" s="106"/>
      <c r="PI701" s="106"/>
      <c r="PJ701" s="106"/>
      <c r="PK701" s="106"/>
      <c r="PL701" s="106"/>
      <c r="PM701" s="106"/>
      <c r="PN701" s="106"/>
      <c r="PO701" s="106"/>
      <c r="PP701" s="106"/>
      <c r="PQ701" s="106"/>
      <c r="PR701" s="106"/>
      <c r="PS701" s="106"/>
      <c r="PT701" s="106"/>
      <c r="PU701" s="106"/>
      <c r="PV701" s="106"/>
      <c r="PW701" s="106"/>
      <c r="PX701" s="106"/>
      <c r="PY701" s="106"/>
      <c r="PZ701" s="106"/>
      <c r="QA701" s="106"/>
      <c r="QB701" s="106"/>
      <c r="QC701" s="106"/>
      <c r="QD701" s="106"/>
      <c r="QE701" s="106"/>
      <c r="QF701" s="106"/>
      <c r="QG701" s="106"/>
      <c r="QH701" s="106"/>
      <c r="QI701" s="106"/>
      <c r="QJ701" s="106"/>
      <c r="QK701" s="106"/>
      <c r="QL701" s="106"/>
      <c r="QM701" s="106"/>
      <c r="QN701" s="106"/>
      <c r="QO701" s="106"/>
      <c r="QP701" s="106"/>
      <c r="QQ701" s="106"/>
      <c r="QR701" s="106"/>
      <c r="QS701" s="106"/>
      <c r="QT701" s="106"/>
      <c r="QU701" s="106"/>
      <c r="QV701" s="106"/>
      <c r="QW701" s="106"/>
      <c r="QX701" s="106"/>
      <c r="QY701" s="106"/>
      <c r="QZ701" s="106"/>
      <c r="RA701" s="106"/>
      <c r="RB701" s="106"/>
      <c r="RC701" s="106"/>
      <c r="RD701" s="106"/>
      <c r="RE701" s="106"/>
      <c r="RF701" s="106"/>
      <c r="RG701" s="106"/>
      <c r="RH701" s="106"/>
      <c r="RI701" s="106"/>
      <c r="RJ701" s="106"/>
      <c r="RK701" s="106"/>
      <c r="RL701" s="106"/>
      <c r="RM701" s="106"/>
      <c r="RN701" s="106"/>
      <c r="RO701" s="106"/>
      <c r="RP701" s="106"/>
      <c r="RQ701" s="106"/>
      <c r="RR701" s="106"/>
    </row>
    <row r="702" spans="1:486" x14ac:dyDescent="0.3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14"/>
      <c r="Q702" s="114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06"/>
      <c r="EZ702" s="106"/>
      <c r="FA702" s="106"/>
      <c r="FB702" s="106"/>
      <c r="FC702" s="106"/>
      <c r="FD702" s="106"/>
      <c r="FE702" s="106"/>
      <c r="FF702" s="106"/>
      <c r="FG702" s="106"/>
      <c r="FH702" s="106"/>
      <c r="FI702" s="106"/>
      <c r="FJ702" s="106"/>
      <c r="FK702" s="106"/>
      <c r="FL702" s="106"/>
      <c r="FM702" s="106"/>
      <c r="FN702" s="106"/>
      <c r="FO702" s="106"/>
      <c r="FP702" s="106"/>
      <c r="FQ702" s="106"/>
      <c r="FR702" s="106"/>
      <c r="FS702" s="106"/>
      <c r="FT702" s="106"/>
      <c r="FU702" s="106"/>
      <c r="FV702" s="106"/>
      <c r="FW702" s="106"/>
      <c r="FX702" s="106"/>
      <c r="FY702" s="106"/>
      <c r="FZ702" s="106"/>
      <c r="GA702" s="106"/>
      <c r="GB702" s="106"/>
      <c r="GC702" s="106"/>
      <c r="GD702" s="106"/>
      <c r="GE702" s="106"/>
      <c r="GF702" s="106"/>
      <c r="GG702" s="106"/>
      <c r="GH702" s="106"/>
      <c r="GI702" s="106"/>
      <c r="GJ702" s="106"/>
      <c r="GK702" s="106"/>
      <c r="GL702" s="106"/>
      <c r="GM702" s="106"/>
      <c r="GN702" s="106"/>
      <c r="GO702" s="106"/>
      <c r="GP702" s="106"/>
      <c r="GQ702" s="106"/>
      <c r="GR702" s="106"/>
      <c r="GS702" s="106"/>
      <c r="GT702" s="106"/>
      <c r="GU702" s="106"/>
      <c r="GV702" s="106"/>
      <c r="GW702" s="106"/>
      <c r="GX702" s="106"/>
      <c r="GY702" s="106"/>
      <c r="GZ702" s="106"/>
      <c r="HA702" s="106"/>
      <c r="HB702" s="106"/>
      <c r="HC702" s="106"/>
      <c r="HD702" s="106"/>
      <c r="HE702" s="106"/>
      <c r="HF702" s="106"/>
      <c r="HG702" s="106"/>
      <c r="HH702" s="106"/>
      <c r="HI702" s="106"/>
      <c r="HJ702" s="106"/>
      <c r="HK702" s="106"/>
      <c r="HL702" s="106"/>
      <c r="HM702" s="106"/>
      <c r="HN702" s="106"/>
      <c r="HO702" s="106"/>
      <c r="HP702" s="106"/>
      <c r="HQ702" s="106"/>
      <c r="HR702" s="106"/>
      <c r="HS702" s="106"/>
      <c r="HT702" s="106"/>
      <c r="HU702" s="106"/>
      <c r="HV702" s="106"/>
      <c r="HW702" s="106"/>
      <c r="HX702" s="106"/>
      <c r="HY702" s="106"/>
      <c r="HZ702" s="106"/>
      <c r="IA702" s="106"/>
      <c r="IB702" s="106"/>
      <c r="IC702" s="106"/>
      <c r="ID702" s="106"/>
      <c r="IE702" s="106"/>
      <c r="IF702" s="106"/>
      <c r="IG702" s="106"/>
      <c r="IH702" s="106"/>
      <c r="II702" s="106"/>
      <c r="IJ702" s="106"/>
      <c r="IK702" s="106"/>
      <c r="IL702" s="106"/>
      <c r="IM702" s="106"/>
      <c r="IN702" s="106"/>
      <c r="IO702" s="106"/>
      <c r="IP702" s="106"/>
      <c r="IQ702" s="106"/>
      <c r="IR702" s="106"/>
      <c r="IS702" s="106"/>
      <c r="IT702" s="106"/>
      <c r="IU702" s="106"/>
      <c r="IV702" s="106"/>
      <c r="IW702" s="106"/>
      <c r="IX702" s="106"/>
      <c r="IY702" s="106"/>
      <c r="IZ702" s="106"/>
      <c r="JA702" s="106"/>
      <c r="JB702" s="106"/>
      <c r="JC702" s="106"/>
      <c r="JD702" s="106"/>
      <c r="JE702" s="106"/>
      <c r="JF702" s="106"/>
      <c r="JG702" s="106"/>
      <c r="JH702" s="106"/>
      <c r="JI702" s="106"/>
      <c r="JJ702" s="106"/>
      <c r="JK702" s="106"/>
      <c r="JL702" s="106"/>
      <c r="JM702" s="106"/>
      <c r="JN702" s="106"/>
      <c r="JO702" s="106"/>
      <c r="JP702" s="106"/>
      <c r="JQ702" s="106"/>
      <c r="JR702" s="106"/>
      <c r="JS702" s="106"/>
      <c r="JT702" s="106"/>
      <c r="JU702" s="106"/>
      <c r="JV702" s="106"/>
      <c r="JW702" s="106"/>
      <c r="JX702" s="106"/>
      <c r="JY702" s="106"/>
      <c r="JZ702" s="106"/>
      <c r="KA702" s="106"/>
      <c r="KB702" s="106"/>
      <c r="KC702" s="106"/>
      <c r="KD702" s="106"/>
      <c r="KE702" s="106"/>
      <c r="KF702" s="106"/>
      <c r="KG702" s="106"/>
      <c r="KH702" s="106"/>
      <c r="KI702" s="106"/>
      <c r="KJ702" s="106"/>
      <c r="KK702" s="106"/>
      <c r="KL702" s="106"/>
      <c r="KM702" s="106"/>
      <c r="KN702" s="106"/>
      <c r="KO702" s="106"/>
      <c r="KP702" s="106"/>
      <c r="KQ702" s="106"/>
      <c r="KR702" s="106"/>
      <c r="KS702" s="106"/>
      <c r="KT702" s="106"/>
      <c r="KU702" s="106"/>
      <c r="KV702" s="106"/>
      <c r="KW702" s="106"/>
      <c r="KX702" s="106"/>
      <c r="KY702" s="106"/>
      <c r="KZ702" s="106"/>
      <c r="LA702" s="106"/>
      <c r="LB702" s="106"/>
      <c r="LC702" s="106"/>
      <c r="LD702" s="106"/>
      <c r="LE702" s="106"/>
      <c r="LF702" s="106"/>
      <c r="LG702" s="106"/>
      <c r="LH702" s="106"/>
      <c r="LI702" s="106"/>
      <c r="LJ702" s="106"/>
      <c r="LK702" s="106"/>
      <c r="LL702" s="106"/>
      <c r="LM702" s="106"/>
      <c r="LN702" s="106"/>
      <c r="LO702" s="106"/>
      <c r="LP702" s="106"/>
      <c r="LQ702" s="106"/>
      <c r="LR702" s="106"/>
      <c r="LS702" s="106"/>
      <c r="LT702" s="106"/>
      <c r="LU702" s="106"/>
      <c r="LV702" s="106"/>
      <c r="LW702" s="106"/>
      <c r="LX702" s="106"/>
      <c r="LY702" s="106"/>
      <c r="LZ702" s="106"/>
      <c r="MA702" s="106"/>
      <c r="MB702" s="106"/>
      <c r="MC702" s="106"/>
      <c r="MD702" s="106"/>
      <c r="ME702" s="106"/>
      <c r="MF702" s="106"/>
      <c r="MG702" s="106"/>
      <c r="MH702" s="106"/>
      <c r="MI702" s="106"/>
      <c r="MJ702" s="106"/>
      <c r="MK702" s="106"/>
      <c r="ML702" s="106"/>
      <c r="MM702" s="106"/>
      <c r="MN702" s="106"/>
      <c r="MO702" s="106"/>
      <c r="MP702" s="106"/>
      <c r="MQ702" s="106"/>
      <c r="MR702" s="106"/>
      <c r="MS702" s="106"/>
      <c r="MT702" s="106"/>
      <c r="MU702" s="106"/>
      <c r="MV702" s="106"/>
      <c r="MW702" s="106"/>
      <c r="MX702" s="106"/>
      <c r="MY702" s="106"/>
      <c r="MZ702" s="106"/>
      <c r="NA702" s="106"/>
      <c r="NB702" s="106"/>
      <c r="NC702" s="106"/>
      <c r="ND702" s="106"/>
      <c r="NE702" s="106"/>
      <c r="NF702" s="106"/>
      <c r="NG702" s="106"/>
      <c r="NH702" s="106"/>
      <c r="NI702" s="106"/>
      <c r="NJ702" s="106"/>
      <c r="NK702" s="106"/>
      <c r="NL702" s="106"/>
      <c r="NM702" s="106"/>
      <c r="NN702" s="106"/>
      <c r="NO702" s="106"/>
      <c r="NP702" s="106"/>
      <c r="NQ702" s="106"/>
      <c r="NR702" s="106"/>
      <c r="NS702" s="106"/>
      <c r="NT702" s="106"/>
      <c r="NU702" s="106"/>
      <c r="NV702" s="106"/>
      <c r="NW702" s="106"/>
      <c r="NX702" s="106"/>
      <c r="NY702" s="106"/>
      <c r="NZ702" s="106"/>
      <c r="OA702" s="106"/>
      <c r="OB702" s="106"/>
      <c r="OC702" s="106"/>
      <c r="OD702" s="106"/>
      <c r="OE702" s="106"/>
      <c r="OF702" s="106"/>
      <c r="OG702" s="106"/>
      <c r="OH702" s="106"/>
      <c r="OI702" s="106"/>
      <c r="OJ702" s="106"/>
      <c r="OK702" s="106"/>
      <c r="OL702" s="106"/>
      <c r="OM702" s="106"/>
      <c r="ON702" s="106"/>
      <c r="OO702" s="106"/>
      <c r="OP702" s="106"/>
      <c r="OQ702" s="106"/>
      <c r="OR702" s="106"/>
      <c r="OS702" s="106"/>
      <c r="OT702" s="106"/>
      <c r="OU702" s="106"/>
      <c r="OV702" s="106"/>
      <c r="OW702" s="106"/>
      <c r="OX702" s="106"/>
      <c r="OY702" s="106"/>
      <c r="OZ702" s="106"/>
      <c r="PA702" s="106"/>
      <c r="PB702" s="106"/>
      <c r="PC702" s="106"/>
      <c r="PD702" s="106"/>
      <c r="PE702" s="106"/>
      <c r="PF702" s="106"/>
      <c r="PG702" s="106"/>
      <c r="PH702" s="106"/>
      <c r="PI702" s="106"/>
      <c r="PJ702" s="106"/>
      <c r="PK702" s="106"/>
      <c r="PL702" s="106"/>
      <c r="PM702" s="106"/>
      <c r="PN702" s="106"/>
      <c r="PO702" s="106"/>
      <c r="PP702" s="106"/>
      <c r="PQ702" s="106"/>
      <c r="PR702" s="106"/>
      <c r="PS702" s="106"/>
      <c r="PT702" s="106"/>
      <c r="PU702" s="106"/>
      <c r="PV702" s="106"/>
      <c r="PW702" s="106"/>
      <c r="PX702" s="106"/>
      <c r="PY702" s="106"/>
      <c r="PZ702" s="106"/>
      <c r="QA702" s="106"/>
      <c r="QB702" s="106"/>
      <c r="QC702" s="106"/>
      <c r="QD702" s="106"/>
      <c r="QE702" s="106"/>
      <c r="QF702" s="106"/>
      <c r="QG702" s="106"/>
      <c r="QH702" s="106"/>
      <c r="QI702" s="106"/>
      <c r="QJ702" s="106"/>
      <c r="QK702" s="106"/>
      <c r="QL702" s="106"/>
      <c r="QM702" s="106"/>
      <c r="QN702" s="106"/>
      <c r="QO702" s="106"/>
      <c r="QP702" s="106"/>
      <c r="QQ702" s="106"/>
      <c r="QR702" s="106"/>
      <c r="QS702" s="106"/>
      <c r="QT702" s="106"/>
      <c r="QU702" s="106"/>
      <c r="QV702" s="106"/>
      <c r="QW702" s="106"/>
      <c r="QX702" s="106"/>
      <c r="QY702" s="106"/>
      <c r="QZ702" s="106"/>
      <c r="RA702" s="106"/>
      <c r="RB702" s="106"/>
      <c r="RC702" s="106"/>
      <c r="RD702" s="106"/>
      <c r="RE702" s="106"/>
      <c r="RF702" s="106"/>
      <c r="RG702" s="106"/>
      <c r="RH702" s="106"/>
      <c r="RI702" s="106"/>
      <c r="RJ702" s="106"/>
      <c r="RK702" s="106"/>
      <c r="RL702" s="106"/>
      <c r="RM702" s="106"/>
      <c r="RN702" s="106"/>
      <c r="RO702" s="106"/>
      <c r="RP702" s="106"/>
      <c r="RQ702" s="106"/>
      <c r="RR702" s="106"/>
    </row>
    <row r="703" spans="1:486" x14ac:dyDescent="0.3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14"/>
      <c r="Q703" s="114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06"/>
      <c r="EZ703" s="106"/>
      <c r="FA703" s="106"/>
      <c r="FB703" s="106"/>
      <c r="FC703" s="106"/>
      <c r="FD703" s="106"/>
      <c r="FE703" s="106"/>
      <c r="FF703" s="106"/>
      <c r="FG703" s="106"/>
      <c r="FH703" s="106"/>
      <c r="FI703" s="106"/>
      <c r="FJ703" s="106"/>
      <c r="FK703" s="106"/>
      <c r="FL703" s="106"/>
      <c r="FM703" s="106"/>
      <c r="FN703" s="106"/>
      <c r="FO703" s="106"/>
      <c r="FP703" s="106"/>
      <c r="FQ703" s="106"/>
      <c r="FR703" s="106"/>
      <c r="FS703" s="106"/>
      <c r="FT703" s="106"/>
      <c r="FU703" s="106"/>
      <c r="FV703" s="106"/>
      <c r="FW703" s="106"/>
      <c r="FX703" s="106"/>
      <c r="FY703" s="106"/>
      <c r="FZ703" s="106"/>
      <c r="GA703" s="106"/>
      <c r="GB703" s="106"/>
      <c r="GC703" s="106"/>
      <c r="GD703" s="106"/>
      <c r="GE703" s="106"/>
      <c r="GF703" s="106"/>
      <c r="GG703" s="106"/>
      <c r="GH703" s="106"/>
      <c r="GI703" s="106"/>
      <c r="GJ703" s="106"/>
      <c r="GK703" s="106"/>
      <c r="GL703" s="106"/>
      <c r="GM703" s="106"/>
      <c r="GN703" s="106"/>
      <c r="GO703" s="106"/>
      <c r="GP703" s="106"/>
      <c r="GQ703" s="106"/>
      <c r="GR703" s="106"/>
      <c r="GS703" s="106"/>
      <c r="GT703" s="106"/>
      <c r="GU703" s="106"/>
      <c r="GV703" s="106"/>
      <c r="GW703" s="106"/>
      <c r="GX703" s="106"/>
      <c r="GY703" s="106"/>
      <c r="GZ703" s="106"/>
      <c r="HA703" s="106"/>
      <c r="HB703" s="106"/>
      <c r="HC703" s="106"/>
      <c r="HD703" s="106"/>
      <c r="HE703" s="106"/>
      <c r="HF703" s="106"/>
      <c r="HG703" s="106"/>
      <c r="HH703" s="106"/>
      <c r="HI703" s="106"/>
      <c r="HJ703" s="106"/>
      <c r="HK703" s="106"/>
      <c r="HL703" s="106"/>
      <c r="HM703" s="106"/>
      <c r="HN703" s="106"/>
      <c r="HO703" s="106"/>
      <c r="HP703" s="106"/>
      <c r="HQ703" s="106"/>
      <c r="HR703" s="106"/>
      <c r="HS703" s="106"/>
      <c r="HT703" s="106"/>
      <c r="HU703" s="106"/>
      <c r="HV703" s="106"/>
      <c r="HW703" s="106"/>
      <c r="HX703" s="106"/>
      <c r="HY703" s="106"/>
      <c r="HZ703" s="106"/>
      <c r="IA703" s="106"/>
      <c r="IB703" s="106"/>
      <c r="IC703" s="106"/>
      <c r="ID703" s="106"/>
      <c r="IE703" s="106"/>
      <c r="IF703" s="106"/>
      <c r="IG703" s="106"/>
      <c r="IH703" s="106"/>
      <c r="II703" s="106"/>
      <c r="IJ703" s="106"/>
      <c r="IK703" s="106"/>
      <c r="IL703" s="106"/>
      <c r="IM703" s="106"/>
      <c r="IN703" s="106"/>
      <c r="IO703" s="106"/>
      <c r="IP703" s="106"/>
      <c r="IQ703" s="106"/>
      <c r="IR703" s="106"/>
      <c r="IS703" s="106"/>
      <c r="IT703" s="106"/>
      <c r="IU703" s="106"/>
      <c r="IV703" s="106"/>
      <c r="IW703" s="106"/>
      <c r="IX703" s="106"/>
      <c r="IY703" s="106"/>
      <c r="IZ703" s="106"/>
      <c r="JA703" s="106"/>
      <c r="JB703" s="106"/>
      <c r="JC703" s="106"/>
      <c r="JD703" s="106"/>
      <c r="JE703" s="106"/>
      <c r="JF703" s="106"/>
      <c r="JG703" s="106"/>
      <c r="JH703" s="106"/>
      <c r="JI703" s="106"/>
      <c r="JJ703" s="106"/>
      <c r="JK703" s="106"/>
      <c r="JL703" s="106"/>
      <c r="JM703" s="106"/>
      <c r="JN703" s="106"/>
      <c r="JO703" s="106"/>
      <c r="JP703" s="106"/>
      <c r="JQ703" s="106"/>
      <c r="JR703" s="106"/>
      <c r="JS703" s="106"/>
      <c r="JT703" s="106"/>
      <c r="JU703" s="106"/>
      <c r="JV703" s="106"/>
      <c r="JW703" s="106"/>
      <c r="JX703" s="106"/>
      <c r="JY703" s="106"/>
      <c r="JZ703" s="106"/>
      <c r="KA703" s="106"/>
      <c r="KB703" s="106"/>
      <c r="KC703" s="106"/>
      <c r="KD703" s="106"/>
      <c r="KE703" s="106"/>
      <c r="KF703" s="106"/>
      <c r="KG703" s="106"/>
      <c r="KH703" s="106"/>
      <c r="KI703" s="106"/>
      <c r="KJ703" s="106"/>
      <c r="KK703" s="106"/>
      <c r="KL703" s="106"/>
      <c r="KM703" s="106"/>
      <c r="KN703" s="106"/>
      <c r="KO703" s="106"/>
      <c r="KP703" s="106"/>
      <c r="KQ703" s="106"/>
      <c r="KR703" s="106"/>
      <c r="KS703" s="106"/>
      <c r="KT703" s="106"/>
      <c r="KU703" s="106"/>
      <c r="KV703" s="106"/>
      <c r="KW703" s="106"/>
      <c r="KX703" s="106"/>
      <c r="KY703" s="106"/>
      <c r="KZ703" s="106"/>
      <c r="LA703" s="106"/>
      <c r="LB703" s="106"/>
      <c r="LC703" s="106"/>
      <c r="LD703" s="106"/>
      <c r="LE703" s="106"/>
      <c r="LF703" s="106"/>
      <c r="LG703" s="106"/>
      <c r="LH703" s="106"/>
      <c r="LI703" s="106"/>
      <c r="LJ703" s="106"/>
      <c r="LK703" s="106"/>
      <c r="LL703" s="106"/>
      <c r="LM703" s="106"/>
      <c r="LN703" s="106"/>
      <c r="LO703" s="106"/>
      <c r="LP703" s="106"/>
      <c r="LQ703" s="106"/>
      <c r="LR703" s="106"/>
      <c r="LS703" s="106"/>
      <c r="LT703" s="106"/>
      <c r="LU703" s="106"/>
      <c r="LV703" s="106"/>
      <c r="LW703" s="106"/>
      <c r="LX703" s="106"/>
      <c r="LY703" s="106"/>
      <c r="LZ703" s="106"/>
      <c r="MA703" s="106"/>
      <c r="MB703" s="106"/>
      <c r="MC703" s="106"/>
      <c r="MD703" s="106"/>
      <c r="ME703" s="106"/>
      <c r="MF703" s="106"/>
      <c r="MG703" s="106"/>
      <c r="MH703" s="106"/>
      <c r="MI703" s="106"/>
      <c r="MJ703" s="106"/>
      <c r="MK703" s="106"/>
      <c r="ML703" s="106"/>
      <c r="MM703" s="106"/>
      <c r="MN703" s="106"/>
      <c r="MO703" s="106"/>
      <c r="MP703" s="106"/>
      <c r="MQ703" s="106"/>
      <c r="MR703" s="106"/>
      <c r="MS703" s="106"/>
      <c r="MT703" s="106"/>
      <c r="MU703" s="106"/>
      <c r="MV703" s="106"/>
      <c r="MW703" s="106"/>
      <c r="MX703" s="106"/>
      <c r="MY703" s="106"/>
      <c r="MZ703" s="106"/>
      <c r="NA703" s="106"/>
      <c r="NB703" s="106"/>
      <c r="NC703" s="106"/>
      <c r="ND703" s="106"/>
      <c r="NE703" s="106"/>
      <c r="NF703" s="106"/>
      <c r="NG703" s="106"/>
      <c r="NH703" s="106"/>
      <c r="NI703" s="106"/>
      <c r="NJ703" s="106"/>
      <c r="NK703" s="106"/>
      <c r="NL703" s="106"/>
      <c r="NM703" s="106"/>
      <c r="NN703" s="106"/>
      <c r="NO703" s="106"/>
      <c r="NP703" s="106"/>
      <c r="NQ703" s="106"/>
      <c r="NR703" s="106"/>
      <c r="NS703" s="106"/>
      <c r="NT703" s="106"/>
      <c r="NU703" s="106"/>
      <c r="NV703" s="106"/>
      <c r="NW703" s="106"/>
      <c r="NX703" s="106"/>
      <c r="NY703" s="106"/>
      <c r="NZ703" s="106"/>
      <c r="OA703" s="106"/>
      <c r="OB703" s="106"/>
      <c r="OC703" s="106"/>
      <c r="OD703" s="106"/>
      <c r="OE703" s="106"/>
      <c r="OF703" s="106"/>
      <c r="OG703" s="106"/>
      <c r="OH703" s="106"/>
      <c r="OI703" s="106"/>
      <c r="OJ703" s="106"/>
      <c r="OK703" s="106"/>
      <c r="OL703" s="106"/>
      <c r="OM703" s="106"/>
      <c r="ON703" s="106"/>
      <c r="OO703" s="106"/>
      <c r="OP703" s="106"/>
      <c r="OQ703" s="106"/>
      <c r="OR703" s="106"/>
      <c r="OS703" s="106"/>
      <c r="OT703" s="106"/>
      <c r="OU703" s="106"/>
      <c r="OV703" s="106"/>
      <c r="OW703" s="106"/>
      <c r="OX703" s="106"/>
      <c r="OY703" s="106"/>
      <c r="OZ703" s="106"/>
      <c r="PA703" s="106"/>
      <c r="PB703" s="106"/>
      <c r="PC703" s="106"/>
      <c r="PD703" s="106"/>
      <c r="PE703" s="106"/>
      <c r="PF703" s="106"/>
      <c r="PG703" s="106"/>
      <c r="PH703" s="106"/>
      <c r="PI703" s="106"/>
      <c r="PJ703" s="106"/>
      <c r="PK703" s="106"/>
      <c r="PL703" s="106"/>
      <c r="PM703" s="106"/>
      <c r="PN703" s="106"/>
      <c r="PO703" s="106"/>
      <c r="PP703" s="106"/>
      <c r="PQ703" s="106"/>
      <c r="PR703" s="106"/>
      <c r="PS703" s="106"/>
      <c r="PT703" s="106"/>
      <c r="PU703" s="106"/>
      <c r="PV703" s="106"/>
      <c r="PW703" s="106"/>
      <c r="PX703" s="106"/>
      <c r="PY703" s="106"/>
      <c r="PZ703" s="106"/>
      <c r="QA703" s="106"/>
      <c r="QB703" s="106"/>
      <c r="QC703" s="106"/>
      <c r="QD703" s="106"/>
      <c r="QE703" s="106"/>
      <c r="QF703" s="106"/>
      <c r="QG703" s="106"/>
      <c r="QH703" s="106"/>
      <c r="QI703" s="106"/>
      <c r="QJ703" s="106"/>
      <c r="QK703" s="106"/>
      <c r="QL703" s="106"/>
      <c r="QM703" s="106"/>
      <c r="QN703" s="106"/>
      <c r="QO703" s="106"/>
      <c r="QP703" s="106"/>
      <c r="QQ703" s="106"/>
      <c r="QR703" s="106"/>
      <c r="QS703" s="106"/>
      <c r="QT703" s="106"/>
      <c r="QU703" s="106"/>
      <c r="QV703" s="106"/>
      <c r="QW703" s="106"/>
      <c r="QX703" s="106"/>
      <c r="QY703" s="106"/>
      <c r="QZ703" s="106"/>
      <c r="RA703" s="106"/>
      <c r="RB703" s="106"/>
      <c r="RC703" s="106"/>
      <c r="RD703" s="106"/>
      <c r="RE703" s="106"/>
      <c r="RF703" s="106"/>
      <c r="RG703" s="106"/>
      <c r="RH703" s="106"/>
      <c r="RI703" s="106"/>
      <c r="RJ703" s="106"/>
      <c r="RK703" s="106"/>
      <c r="RL703" s="106"/>
      <c r="RM703" s="106"/>
      <c r="RN703" s="106"/>
      <c r="RO703" s="106"/>
      <c r="RP703" s="106"/>
      <c r="RQ703" s="106"/>
      <c r="RR703" s="106"/>
    </row>
    <row r="704" spans="1:486" x14ac:dyDescent="0.3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14"/>
      <c r="Q704" s="114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06"/>
      <c r="EZ704" s="106"/>
      <c r="FA704" s="106"/>
      <c r="FB704" s="106"/>
      <c r="FC704" s="106"/>
      <c r="FD704" s="106"/>
      <c r="FE704" s="106"/>
      <c r="FF704" s="106"/>
      <c r="FG704" s="106"/>
      <c r="FH704" s="106"/>
      <c r="FI704" s="106"/>
      <c r="FJ704" s="106"/>
      <c r="FK704" s="106"/>
      <c r="FL704" s="106"/>
      <c r="FM704" s="106"/>
      <c r="FN704" s="106"/>
      <c r="FO704" s="106"/>
      <c r="FP704" s="106"/>
      <c r="FQ704" s="106"/>
      <c r="FR704" s="106"/>
      <c r="FS704" s="106"/>
      <c r="FT704" s="106"/>
      <c r="FU704" s="106"/>
      <c r="FV704" s="106"/>
      <c r="FW704" s="106"/>
      <c r="FX704" s="106"/>
      <c r="FY704" s="106"/>
      <c r="FZ704" s="106"/>
      <c r="GA704" s="106"/>
      <c r="GB704" s="106"/>
      <c r="GC704" s="106"/>
      <c r="GD704" s="106"/>
      <c r="GE704" s="106"/>
      <c r="GF704" s="106"/>
      <c r="GG704" s="106"/>
      <c r="GH704" s="106"/>
      <c r="GI704" s="106"/>
      <c r="GJ704" s="106"/>
      <c r="GK704" s="106"/>
      <c r="GL704" s="106"/>
      <c r="GM704" s="106"/>
      <c r="GN704" s="106"/>
      <c r="GO704" s="106"/>
      <c r="GP704" s="106"/>
      <c r="GQ704" s="106"/>
      <c r="GR704" s="106"/>
      <c r="GS704" s="106"/>
      <c r="GT704" s="106"/>
      <c r="GU704" s="106"/>
      <c r="GV704" s="106"/>
      <c r="GW704" s="106"/>
      <c r="GX704" s="106"/>
      <c r="GY704" s="106"/>
      <c r="GZ704" s="106"/>
      <c r="HA704" s="106"/>
      <c r="HB704" s="106"/>
      <c r="HC704" s="106"/>
      <c r="HD704" s="106"/>
      <c r="HE704" s="106"/>
      <c r="HF704" s="106"/>
      <c r="HG704" s="106"/>
      <c r="HH704" s="106"/>
      <c r="HI704" s="106"/>
      <c r="HJ704" s="106"/>
      <c r="HK704" s="106"/>
      <c r="HL704" s="106"/>
      <c r="HM704" s="106"/>
      <c r="HN704" s="106"/>
      <c r="HO704" s="106"/>
      <c r="HP704" s="106"/>
      <c r="HQ704" s="106"/>
      <c r="HR704" s="106"/>
      <c r="HS704" s="106"/>
      <c r="HT704" s="106"/>
      <c r="HU704" s="106"/>
      <c r="HV704" s="106"/>
      <c r="HW704" s="106"/>
      <c r="HX704" s="106"/>
      <c r="HY704" s="106"/>
      <c r="HZ704" s="106"/>
      <c r="IA704" s="106"/>
      <c r="IB704" s="106"/>
      <c r="IC704" s="106"/>
      <c r="ID704" s="106"/>
      <c r="IE704" s="106"/>
      <c r="IF704" s="106"/>
      <c r="IG704" s="106"/>
      <c r="IH704" s="106"/>
      <c r="II704" s="106"/>
      <c r="IJ704" s="106"/>
      <c r="IK704" s="106"/>
      <c r="IL704" s="106"/>
      <c r="IM704" s="106"/>
      <c r="IN704" s="106"/>
      <c r="IO704" s="106"/>
      <c r="IP704" s="106"/>
      <c r="IQ704" s="106"/>
      <c r="IR704" s="106"/>
      <c r="IS704" s="106"/>
      <c r="IT704" s="106"/>
      <c r="IU704" s="106"/>
      <c r="IV704" s="106"/>
      <c r="IW704" s="106"/>
      <c r="IX704" s="106"/>
      <c r="IY704" s="106"/>
      <c r="IZ704" s="106"/>
      <c r="JA704" s="106"/>
      <c r="JB704" s="106"/>
      <c r="JC704" s="106"/>
      <c r="JD704" s="106"/>
      <c r="JE704" s="106"/>
      <c r="JF704" s="106"/>
      <c r="JG704" s="106"/>
      <c r="JH704" s="106"/>
      <c r="JI704" s="106"/>
      <c r="JJ704" s="106"/>
      <c r="JK704" s="106"/>
      <c r="JL704" s="106"/>
      <c r="JM704" s="106"/>
      <c r="JN704" s="106"/>
      <c r="JO704" s="106"/>
      <c r="JP704" s="106"/>
      <c r="JQ704" s="106"/>
      <c r="JR704" s="106"/>
      <c r="JS704" s="106"/>
      <c r="JT704" s="106"/>
      <c r="JU704" s="106"/>
      <c r="JV704" s="106"/>
      <c r="JW704" s="106"/>
      <c r="JX704" s="106"/>
      <c r="JY704" s="106"/>
      <c r="JZ704" s="106"/>
      <c r="KA704" s="106"/>
      <c r="KB704" s="106"/>
      <c r="KC704" s="106"/>
      <c r="KD704" s="106"/>
      <c r="KE704" s="106"/>
      <c r="KF704" s="106"/>
      <c r="KG704" s="106"/>
      <c r="KH704" s="106"/>
      <c r="KI704" s="106"/>
      <c r="KJ704" s="106"/>
      <c r="KK704" s="106"/>
      <c r="KL704" s="106"/>
      <c r="KM704" s="106"/>
      <c r="KN704" s="106"/>
      <c r="KO704" s="106"/>
      <c r="KP704" s="106"/>
      <c r="KQ704" s="106"/>
      <c r="KR704" s="106"/>
      <c r="KS704" s="106"/>
      <c r="KT704" s="106"/>
      <c r="KU704" s="106"/>
      <c r="KV704" s="106"/>
      <c r="KW704" s="106"/>
      <c r="KX704" s="106"/>
      <c r="KY704" s="106"/>
      <c r="KZ704" s="106"/>
      <c r="LA704" s="106"/>
      <c r="LB704" s="106"/>
      <c r="LC704" s="106"/>
      <c r="LD704" s="106"/>
      <c r="LE704" s="106"/>
      <c r="LF704" s="106"/>
      <c r="LG704" s="106"/>
      <c r="LH704" s="106"/>
      <c r="LI704" s="106"/>
      <c r="LJ704" s="106"/>
      <c r="LK704" s="106"/>
      <c r="LL704" s="106"/>
      <c r="LM704" s="106"/>
      <c r="LN704" s="106"/>
      <c r="LO704" s="106"/>
      <c r="LP704" s="106"/>
      <c r="LQ704" s="106"/>
      <c r="LR704" s="106"/>
      <c r="LS704" s="106"/>
      <c r="LT704" s="106"/>
      <c r="LU704" s="106"/>
      <c r="LV704" s="106"/>
      <c r="LW704" s="106"/>
      <c r="LX704" s="106"/>
      <c r="LY704" s="106"/>
      <c r="LZ704" s="106"/>
      <c r="MA704" s="106"/>
      <c r="MB704" s="106"/>
      <c r="MC704" s="106"/>
      <c r="MD704" s="106"/>
      <c r="ME704" s="106"/>
      <c r="MF704" s="106"/>
      <c r="MG704" s="106"/>
      <c r="MH704" s="106"/>
      <c r="MI704" s="106"/>
      <c r="MJ704" s="106"/>
      <c r="MK704" s="106"/>
      <c r="ML704" s="106"/>
      <c r="MM704" s="106"/>
      <c r="MN704" s="106"/>
      <c r="MO704" s="106"/>
      <c r="MP704" s="106"/>
      <c r="MQ704" s="106"/>
      <c r="MR704" s="106"/>
      <c r="MS704" s="106"/>
      <c r="MT704" s="106"/>
      <c r="MU704" s="106"/>
      <c r="MV704" s="106"/>
      <c r="MW704" s="106"/>
      <c r="MX704" s="106"/>
      <c r="MY704" s="106"/>
      <c r="MZ704" s="106"/>
      <c r="NA704" s="106"/>
      <c r="NB704" s="106"/>
      <c r="NC704" s="106"/>
      <c r="ND704" s="106"/>
      <c r="NE704" s="106"/>
      <c r="NF704" s="106"/>
      <c r="NG704" s="106"/>
      <c r="NH704" s="106"/>
      <c r="NI704" s="106"/>
      <c r="NJ704" s="106"/>
      <c r="NK704" s="106"/>
      <c r="NL704" s="106"/>
      <c r="NM704" s="106"/>
      <c r="NN704" s="106"/>
      <c r="NO704" s="106"/>
      <c r="NP704" s="106"/>
      <c r="NQ704" s="106"/>
      <c r="NR704" s="106"/>
      <c r="NS704" s="106"/>
      <c r="NT704" s="106"/>
      <c r="NU704" s="106"/>
      <c r="NV704" s="106"/>
      <c r="NW704" s="106"/>
      <c r="NX704" s="106"/>
      <c r="NY704" s="106"/>
      <c r="NZ704" s="106"/>
      <c r="OA704" s="106"/>
      <c r="OB704" s="106"/>
      <c r="OC704" s="106"/>
      <c r="OD704" s="106"/>
      <c r="OE704" s="106"/>
      <c r="OF704" s="106"/>
      <c r="OG704" s="106"/>
      <c r="OH704" s="106"/>
      <c r="OI704" s="106"/>
      <c r="OJ704" s="106"/>
      <c r="OK704" s="106"/>
      <c r="OL704" s="106"/>
      <c r="OM704" s="106"/>
      <c r="ON704" s="106"/>
      <c r="OO704" s="106"/>
      <c r="OP704" s="106"/>
      <c r="OQ704" s="106"/>
      <c r="OR704" s="106"/>
      <c r="OS704" s="106"/>
      <c r="OT704" s="106"/>
      <c r="OU704" s="106"/>
      <c r="OV704" s="106"/>
      <c r="OW704" s="106"/>
      <c r="OX704" s="106"/>
      <c r="OY704" s="106"/>
      <c r="OZ704" s="106"/>
      <c r="PA704" s="106"/>
      <c r="PB704" s="106"/>
      <c r="PC704" s="106"/>
      <c r="PD704" s="106"/>
      <c r="PE704" s="106"/>
      <c r="PF704" s="106"/>
      <c r="PG704" s="106"/>
      <c r="PH704" s="106"/>
      <c r="PI704" s="106"/>
      <c r="PJ704" s="106"/>
      <c r="PK704" s="106"/>
      <c r="PL704" s="106"/>
      <c r="PM704" s="106"/>
      <c r="PN704" s="106"/>
      <c r="PO704" s="106"/>
      <c r="PP704" s="106"/>
      <c r="PQ704" s="106"/>
      <c r="PR704" s="106"/>
      <c r="PS704" s="106"/>
      <c r="PT704" s="106"/>
      <c r="PU704" s="106"/>
      <c r="PV704" s="106"/>
      <c r="PW704" s="106"/>
      <c r="PX704" s="106"/>
      <c r="PY704" s="106"/>
      <c r="PZ704" s="106"/>
      <c r="QA704" s="106"/>
      <c r="QB704" s="106"/>
      <c r="QC704" s="106"/>
      <c r="QD704" s="106"/>
      <c r="QE704" s="106"/>
      <c r="QF704" s="106"/>
      <c r="QG704" s="106"/>
      <c r="QH704" s="106"/>
      <c r="QI704" s="106"/>
      <c r="QJ704" s="106"/>
      <c r="QK704" s="106"/>
      <c r="QL704" s="106"/>
      <c r="QM704" s="106"/>
      <c r="QN704" s="106"/>
      <c r="QO704" s="106"/>
      <c r="QP704" s="106"/>
      <c r="QQ704" s="106"/>
      <c r="QR704" s="106"/>
      <c r="QS704" s="106"/>
      <c r="QT704" s="106"/>
      <c r="QU704" s="106"/>
      <c r="QV704" s="106"/>
      <c r="QW704" s="106"/>
      <c r="QX704" s="106"/>
      <c r="QY704" s="106"/>
      <c r="QZ704" s="106"/>
      <c r="RA704" s="106"/>
      <c r="RB704" s="106"/>
      <c r="RC704" s="106"/>
      <c r="RD704" s="106"/>
      <c r="RE704" s="106"/>
      <c r="RF704" s="106"/>
      <c r="RG704" s="106"/>
      <c r="RH704" s="106"/>
      <c r="RI704" s="106"/>
      <c r="RJ704" s="106"/>
      <c r="RK704" s="106"/>
      <c r="RL704" s="106"/>
      <c r="RM704" s="106"/>
      <c r="RN704" s="106"/>
      <c r="RO704" s="106"/>
      <c r="RP704" s="106"/>
      <c r="RQ704" s="106"/>
      <c r="RR704" s="106"/>
    </row>
    <row r="705" spans="1:486" x14ac:dyDescent="0.3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14"/>
      <c r="Q705" s="114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06"/>
      <c r="EZ705" s="106"/>
      <c r="FA705" s="106"/>
      <c r="FB705" s="106"/>
      <c r="FC705" s="106"/>
      <c r="FD705" s="106"/>
      <c r="FE705" s="106"/>
      <c r="FF705" s="106"/>
      <c r="FG705" s="106"/>
      <c r="FH705" s="106"/>
      <c r="FI705" s="106"/>
      <c r="FJ705" s="106"/>
      <c r="FK705" s="106"/>
      <c r="FL705" s="106"/>
      <c r="FM705" s="106"/>
      <c r="FN705" s="106"/>
      <c r="FO705" s="106"/>
      <c r="FP705" s="106"/>
      <c r="FQ705" s="106"/>
      <c r="FR705" s="106"/>
      <c r="FS705" s="106"/>
      <c r="FT705" s="106"/>
      <c r="FU705" s="106"/>
      <c r="FV705" s="106"/>
      <c r="FW705" s="106"/>
      <c r="FX705" s="106"/>
      <c r="FY705" s="106"/>
      <c r="FZ705" s="106"/>
      <c r="GA705" s="106"/>
      <c r="GB705" s="106"/>
      <c r="GC705" s="106"/>
      <c r="GD705" s="106"/>
      <c r="GE705" s="106"/>
      <c r="GF705" s="106"/>
      <c r="GG705" s="106"/>
      <c r="GH705" s="106"/>
      <c r="GI705" s="106"/>
      <c r="GJ705" s="106"/>
      <c r="GK705" s="106"/>
      <c r="GL705" s="106"/>
      <c r="GM705" s="106"/>
      <c r="GN705" s="106"/>
      <c r="GO705" s="106"/>
      <c r="GP705" s="106"/>
      <c r="GQ705" s="106"/>
      <c r="GR705" s="106"/>
      <c r="GS705" s="106"/>
      <c r="GT705" s="106"/>
      <c r="GU705" s="106"/>
      <c r="GV705" s="106"/>
      <c r="GW705" s="106"/>
      <c r="GX705" s="106"/>
      <c r="GY705" s="106"/>
      <c r="GZ705" s="106"/>
      <c r="HA705" s="106"/>
      <c r="HB705" s="106"/>
      <c r="HC705" s="106"/>
      <c r="HD705" s="106"/>
      <c r="HE705" s="106"/>
      <c r="HF705" s="106"/>
      <c r="HG705" s="106"/>
      <c r="HH705" s="106"/>
      <c r="HI705" s="106"/>
      <c r="HJ705" s="106"/>
      <c r="HK705" s="106"/>
      <c r="HL705" s="106"/>
      <c r="HM705" s="106"/>
      <c r="HN705" s="106"/>
      <c r="HO705" s="106"/>
      <c r="HP705" s="106"/>
      <c r="HQ705" s="106"/>
      <c r="HR705" s="106"/>
      <c r="HS705" s="106"/>
      <c r="HT705" s="106"/>
      <c r="HU705" s="106"/>
      <c r="HV705" s="106"/>
      <c r="HW705" s="106"/>
      <c r="HX705" s="106"/>
      <c r="HY705" s="106"/>
      <c r="HZ705" s="106"/>
      <c r="IA705" s="106"/>
      <c r="IB705" s="106"/>
      <c r="IC705" s="106"/>
      <c r="ID705" s="106"/>
      <c r="IE705" s="106"/>
      <c r="IF705" s="106"/>
      <c r="IG705" s="106"/>
      <c r="IH705" s="106"/>
      <c r="II705" s="106"/>
      <c r="IJ705" s="106"/>
      <c r="IK705" s="106"/>
      <c r="IL705" s="106"/>
      <c r="IM705" s="106"/>
      <c r="IN705" s="106"/>
      <c r="IO705" s="106"/>
      <c r="IP705" s="106"/>
      <c r="IQ705" s="106"/>
      <c r="IR705" s="106"/>
      <c r="IS705" s="106"/>
      <c r="IT705" s="106"/>
      <c r="IU705" s="106"/>
      <c r="IV705" s="106"/>
      <c r="IW705" s="106"/>
      <c r="IX705" s="106"/>
      <c r="IY705" s="106"/>
      <c r="IZ705" s="106"/>
      <c r="JA705" s="106"/>
      <c r="JB705" s="106"/>
      <c r="JC705" s="106"/>
      <c r="JD705" s="106"/>
      <c r="JE705" s="106"/>
      <c r="JF705" s="106"/>
      <c r="JG705" s="106"/>
      <c r="JH705" s="106"/>
      <c r="JI705" s="106"/>
      <c r="JJ705" s="106"/>
      <c r="JK705" s="106"/>
      <c r="JL705" s="106"/>
      <c r="JM705" s="106"/>
      <c r="JN705" s="106"/>
      <c r="JO705" s="106"/>
      <c r="JP705" s="106"/>
      <c r="JQ705" s="106"/>
      <c r="JR705" s="106"/>
      <c r="JS705" s="106"/>
      <c r="JT705" s="106"/>
      <c r="JU705" s="106"/>
      <c r="JV705" s="106"/>
      <c r="JW705" s="106"/>
      <c r="JX705" s="106"/>
      <c r="JY705" s="106"/>
      <c r="JZ705" s="106"/>
      <c r="KA705" s="106"/>
      <c r="KB705" s="106"/>
      <c r="KC705" s="106"/>
      <c r="KD705" s="106"/>
      <c r="KE705" s="106"/>
      <c r="KF705" s="106"/>
      <c r="KG705" s="106"/>
      <c r="KH705" s="106"/>
      <c r="KI705" s="106"/>
      <c r="KJ705" s="106"/>
      <c r="KK705" s="106"/>
      <c r="KL705" s="106"/>
      <c r="KM705" s="106"/>
      <c r="KN705" s="106"/>
      <c r="KO705" s="106"/>
      <c r="KP705" s="106"/>
      <c r="KQ705" s="106"/>
      <c r="KR705" s="106"/>
      <c r="KS705" s="106"/>
      <c r="KT705" s="106"/>
      <c r="KU705" s="106"/>
      <c r="KV705" s="106"/>
      <c r="KW705" s="106"/>
      <c r="KX705" s="106"/>
      <c r="KY705" s="106"/>
      <c r="KZ705" s="106"/>
      <c r="LA705" s="106"/>
      <c r="LB705" s="106"/>
      <c r="LC705" s="106"/>
      <c r="LD705" s="106"/>
      <c r="LE705" s="106"/>
      <c r="LF705" s="106"/>
      <c r="LG705" s="106"/>
      <c r="LH705" s="106"/>
      <c r="LI705" s="106"/>
      <c r="LJ705" s="106"/>
      <c r="LK705" s="106"/>
      <c r="LL705" s="106"/>
      <c r="LM705" s="106"/>
      <c r="LN705" s="106"/>
      <c r="LO705" s="106"/>
      <c r="LP705" s="106"/>
      <c r="LQ705" s="106"/>
      <c r="LR705" s="106"/>
      <c r="LS705" s="106"/>
      <c r="LT705" s="106"/>
      <c r="LU705" s="106"/>
      <c r="LV705" s="106"/>
      <c r="LW705" s="106"/>
      <c r="LX705" s="106"/>
      <c r="LY705" s="106"/>
      <c r="LZ705" s="106"/>
      <c r="MA705" s="106"/>
      <c r="MB705" s="106"/>
      <c r="MC705" s="106"/>
      <c r="MD705" s="106"/>
      <c r="ME705" s="106"/>
      <c r="MF705" s="106"/>
      <c r="MG705" s="106"/>
      <c r="MH705" s="106"/>
      <c r="MI705" s="106"/>
      <c r="MJ705" s="106"/>
      <c r="MK705" s="106"/>
      <c r="ML705" s="106"/>
      <c r="MM705" s="106"/>
      <c r="MN705" s="106"/>
      <c r="MO705" s="106"/>
      <c r="MP705" s="106"/>
      <c r="MQ705" s="106"/>
      <c r="MR705" s="106"/>
      <c r="MS705" s="106"/>
      <c r="MT705" s="106"/>
      <c r="MU705" s="106"/>
      <c r="MV705" s="106"/>
      <c r="MW705" s="106"/>
      <c r="MX705" s="106"/>
      <c r="MY705" s="106"/>
      <c r="MZ705" s="106"/>
      <c r="NA705" s="106"/>
      <c r="NB705" s="106"/>
      <c r="NC705" s="106"/>
      <c r="ND705" s="106"/>
      <c r="NE705" s="106"/>
      <c r="NF705" s="106"/>
      <c r="NG705" s="106"/>
      <c r="NH705" s="106"/>
      <c r="NI705" s="106"/>
      <c r="NJ705" s="106"/>
      <c r="NK705" s="106"/>
      <c r="NL705" s="106"/>
      <c r="NM705" s="106"/>
      <c r="NN705" s="106"/>
      <c r="NO705" s="106"/>
      <c r="NP705" s="106"/>
      <c r="NQ705" s="106"/>
      <c r="NR705" s="106"/>
      <c r="NS705" s="106"/>
      <c r="NT705" s="106"/>
      <c r="NU705" s="106"/>
      <c r="NV705" s="106"/>
      <c r="NW705" s="106"/>
      <c r="NX705" s="106"/>
      <c r="NY705" s="106"/>
      <c r="NZ705" s="106"/>
      <c r="OA705" s="106"/>
      <c r="OB705" s="106"/>
      <c r="OC705" s="106"/>
      <c r="OD705" s="106"/>
      <c r="OE705" s="106"/>
      <c r="OF705" s="106"/>
      <c r="OG705" s="106"/>
      <c r="OH705" s="106"/>
      <c r="OI705" s="106"/>
      <c r="OJ705" s="106"/>
      <c r="OK705" s="106"/>
      <c r="OL705" s="106"/>
      <c r="OM705" s="106"/>
      <c r="ON705" s="106"/>
      <c r="OO705" s="106"/>
      <c r="OP705" s="106"/>
      <c r="OQ705" s="106"/>
      <c r="OR705" s="106"/>
      <c r="OS705" s="106"/>
      <c r="OT705" s="106"/>
      <c r="OU705" s="106"/>
      <c r="OV705" s="106"/>
      <c r="OW705" s="106"/>
      <c r="OX705" s="106"/>
      <c r="OY705" s="106"/>
      <c r="OZ705" s="106"/>
      <c r="PA705" s="106"/>
      <c r="PB705" s="106"/>
      <c r="PC705" s="106"/>
      <c r="PD705" s="106"/>
      <c r="PE705" s="106"/>
      <c r="PF705" s="106"/>
      <c r="PG705" s="106"/>
      <c r="PH705" s="106"/>
      <c r="PI705" s="106"/>
      <c r="PJ705" s="106"/>
      <c r="PK705" s="106"/>
      <c r="PL705" s="106"/>
      <c r="PM705" s="106"/>
      <c r="PN705" s="106"/>
      <c r="PO705" s="106"/>
      <c r="PP705" s="106"/>
      <c r="PQ705" s="106"/>
      <c r="PR705" s="106"/>
      <c r="PS705" s="106"/>
      <c r="PT705" s="106"/>
      <c r="PU705" s="106"/>
      <c r="PV705" s="106"/>
      <c r="PW705" s="106"/>
      <c r="PX705" s="106"/>
      <c r="PY705" s="106"/>
      <c r="PZ705" s="106"/>
      <c r="QA705" s="106"/>
      <c r="QB705" s="106"/>
      <c r="QC705" s="106"/>
      <c r="QD705" s="106"/>
      <c r="QE705" s="106"/>
      <c r="QF705" s="106"/>
      <c r="QG705" s="106"/>
      <c r="QH705" s="106"/>
      <c r="QI705" s="106"/>
      <c r="QJ705" s="106"/>
      <c r="QK705" s="106"/>
      <c r="QL705" s="106"/>
      <c r="QM705" s="106"/>
      <c r="QN705" s="106"/>
      <c r="QO705" s="106"/>
      <c r="QP705" s="106"/>
      <c r="QQ705" s="106"/>
      <c r="QR705" s="106"/>
      <c r="QS705" s="106"/>
      <c r="QT705" s="106"/>
      <c r="QU705" s="106"/>
      <c r="QV705" s="106"/>
      <c r="QW705" s="106"/>
      <c r="QX705" s="106"/>
      <c r="QY705" s="106"/>
      <c r="QZ705" s="106"/>
      <c r="RA705" s="106"/>
      <c r="RB705" s="106"/>
      <c r="RC705" s="106"/>
      <c r="RD705" s="106"/>
      <c r="RE705" s="106"/>
      <c r="RF705" s="106"/>
      <c r="RG705" s="106"/>
      <c r="RH705" s="106"/>
      <c r="RI705" s="106"/>
      <c r="RJ705" s="106"/>
      <c r="RK705" s="106"/>
      <c r="RL705" s="106"/>
      <c r="RM705" s="106"/>
      <c r="RN705" s="106"/>
      <c r="RO705" s="106"/>
      <c r="RP705" s="106"/>
      <c r="RQ705" s="106"/>
      <c r="RR705" s="106"/>
    </row>
    <row r="706" spans="1:486" x14ac:dyDescent="0.3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14"/>
      <c r="Q706" s="114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06"/>
      <c r="EZ706" s="106"/>
      <c r="FA706" s="106"/>
      <c r="FB706" s="106"/>
      <c r="FC706" s="106"/>
      <c r="FD706" s="106"/>
      <c r="FE706" s="106"/>
      <c r="FF706" s="106"/>
      <c r="FG706" s="106"/>
      <c r="FH706" s="106"/>
      <c r="FI706" s="106"/>
      <c r="FJ706" s="106"/>
      <c r="FK706" s="106"/>
      <c r="FL706" s="106"/>
      <c r="FM706" s="106"/>
      <c r="FN706" s="106"/>
      <c r="FO706" s="106"/>
      <c r="FP706" s="106"/>
      <c r="FQ706" s="106"/>
      <c r="FR706" s="106"/>
      <c r="FS706" s="106"/>
      <c r="FT706" s="106"/>
      <c r="FU706" s="106"/>
      <c r="FV706" s="106"/>
      <c r="FW706" s="106"/>
      <c r="FX706" s="106"/>
      <c r="FY706" s="106"/>
      <c r="FZ706" s="106"/>
      <c r="GA706" s="106"/>
      <c r="GB706" s="106"/>
      <c r="GC706" s="106"/>
      <c r="GD706" s="106"/>
      <c r="GE706" s="106"/>
      <c r="GF706" s="106"/>
      <c r="GG706" s="106"/>
      <c r="GH706" s="106"/>
      <c r="GI706" s="106"/>
      <c r="GJ706" s="106"/>
      <c r="GK706" s="106"/>
      <c r="GL706" s="106"/>
      <c r="GM706" s="106"/>
      <c r="GN706" s="106"/>
      <c r="GO706" s="106"/>
      <c r="GP706" s="106"/>
      <c r="GQ706" s="106"/>
      <c r="GR706" s="106"/>
      <c r="GS706" s="106"/>
      <c r="GT706" s="106"/>
      <c r="GU706" s="106"/>
      <c r="GV706" s="106"/>
      <c r="GW706" s="106"/>
      <c r="GX706" s="106"/>
      <c r="GY706" s="106"/>
      <c r="GZ706" s="106"/>
      <c r="HA706" s="106"/>
      <c r="HB706" s="106"/>
      <c r="HC706" s="106"/>
      <c r="HD706" s="106"/>
      <c r="HE706" s="106"/>
      <c r="HF706" s="106"/>
      <c r="HG706" s="106"/>
      <c r="HH706" s="106"/>
      <c r="HI706" s="106"/>
      <c r="HJ706" s="106"/>
      <c r="HK706" s="106"/>
      <c r="HL706" s="106"/>
      <c r="HM706" s="106"/>
      <c r="HN706" s="106"/>
      <c r="HO706" s="106"/>
      <c r="HP706" s="106"/>
      <c r="HQ706" s="106"/>
      <c r="HR706" s="106"/>
      <c r="HS706" s="106"/>
      <c r="HT706" s="106"/>
      <c r="HU706" s="106"/>
      <c r="HV706" s="106"/>
      <c r="HW706" s="106"/>
      <c r="HX706" s="106"/>
      <c r="HY706" s="106"/>
      <c r="HZ706" s="106"/>
      <c r="IA706" s="106"/>
      <c r="IB706" s="106"/>
      <c r="IC706" s="106"/>
      <c r="ID706" s="106"/>
      <c r="IE706" s="106"/>
      <c r="IF706" s="106"/>
      <c r="IG706" s="106"/>
      <c r="IH706" s="106"/>
      <c r="II706" s="106"/>
      <c r="IJ706" s="106"/>
      <c r="IK706" s="106"/>
      <c r="IL706" s="106"/>
      <c r="IM706" s="106"/>
      <c r="IN706" s="106"/>
      <c r="IO706" s="106"/>
      <c r="IP706" s="106"/>
      <c r="IQ706" s="106"/>
      <c r="IR706" s="106"/>
      <c r="IS706" s="106"/>
      <c r="IT706" s="106"/>
      <c r="IU706" s="106"/>
      <c r="IV706" s="106"/>
      <c r="IW706" s="106"/>
      <c r="IX706" s="106"/>
      <c r="IY706" s="106"/>
      <c r="IZ706" s="106"/>
      <c r="JA706" s="106"/>
      <c r="JB706" s="106"/>
      <c r="JC706" s="106"/>
      <c r="JD706" s="106"/>
      <c r="JE706" s="106"/>
      <c r="JF706" s="106"/>
      <c r="JG706" s="106"/>
      <c r="JH706" s="106"/>
      <c r="JI706" s="106"/>
      <c r="JJ706" s="106"/>
      <c r="JK706" s="106"/>
      <c r="JL706" s="106"/>
      <c r="JM706" s="106"/>
      <c r="JN706" s="106"/>
      <c r="JO706" s="106"/>
      <c r="JP706" s="106"/>
      <c r="JQ706" s="106"/>
      <c r="JR706" s="106"/>
      <c r="JS706" s="106"/>
      <c r="JT706" s="106"/>
      <c r="JU706" s="106"/>
      <c r="JV706" s="106"/>
      <c r="JW706" s="106"/>
      <c r="JX706" s="106"/>
      <c r="JY706" s="106"/>
      <c r="JZ706" s="106"/>
      <c r="KA706" s="106"/>
      <c r="KB706" s="106"/>
      <c r="KC706" s="106"/>
      <c r="KD706" s="106"/>
      <c r="KE706" s="106"/>
      <c r="KF706" s="106"/>
      <c r="KG706" s="106"/>
      <c r="KH706" s="106"/>
      <c r="KI706" s="106"/>
      <c r="KJ706" s="106"/>
      <c r="KK706" s="106"/>
      <c r="KL706" s="106"/>
      <c r="KM706" s="106"/>
      <c r="KN706" s="106"/>
      <c r="KO706" s="106"/>
      <c r="KP706" s="106"/>
      <c r="KQ706" s="106"/>
      <c r="KR706" s="106"/>
      <c r="KS706" s="106"/>
      <c r="KT706" s="106"/>
      <c r="KU706" s="106"/>
      <c r="KV706" s="106"/>
      <c r="KW706" s="106"/>
      <c r="KX706" s="106"/>
      <c r="KY706" s="106"/>
      <c r="KZ706" s="106"/>
      <c r="LA706" s="106"/>
      <c r="LB706" s="106"/>
      <c r="LC706" s="106"/>
      <c r="LD706" s="106"/>
      <c r="LE706" s="106"/>
      <c r="LF706" s="106"/>
      <c r="LG706" s="106"/>
      <c r="LH706" s="106"/>
      <c r="LI706" s="106"/>
      <c r="LJ706" s="106"/>
      <c r="LK706" s="106"/>
      <c r="LL706" s="106"/>
      <c r="LM706" s="106"/>
      <c r="LN706" s="106"/>
      <c r="LO706" s="106"/>
      <c r="LP706" s="106"/>
      <c r="LQ706" s="106"/>
      <c r="LR706" s="106"/>
      <c r="LS706" s="106"/>
      <c r="LT706" s="106"/>
      <c r="LU706" s="106"/>
      <c r="LV706" s="106"/>
      <c r="LW706" s="106"/>
      <c r="LX706" s="106"/>
      <c r="LY706" s="106"/>
      <c r="LZ706" s="106"/>
      <c r="MA706" s="106"/>
      <c r="MB706" s="106"/>
      <c r="MC706" s="106"/>
      <c r="MD706" s="106"/>
      <c r="ME706" s="106"/>
      <c r="MF706" s="106"/>
      <c r="MG706" s="106"/>
      <c r="MH706" s="106"/>
      <c r="MI706" s="106"/>
      <c r="MJ706" s="106"/>
      <c r="MK706" s="106"/>
      <c r="ML706" s="106"/>
      <c r="MM706" s="106"/>
      <c r="MN706" s="106"/>
      <c r="MO706" s="106"/>
      <c r="MP706" s="106"/>
      <c r="MQ706" s="106"/>
      <c r="MR706" s="106"/>
      <c r="MS706" s="106"/>
      <c r="MT706" s="106"/>
      <c r="MU706" s="106"/>
      <c r="MV706" s="106"/>
      <c r="MW706" s="106"/>
      <c r="MX706" s="106"/>
      <c r="MY706" s="106"/>
      <c r="MZ706" s="106"/>
      <c r="NA706" s="106"/>
      <c r="NB706" s="106"/>
      <c r="NC706" s="106"/>
      <c r="ND706" s="106"/>
      <c r="NE706" s="106"/>
      <c r="NF706" s="106"/>
      <c r="NG706" s="106"/>
      <c r="NH706" s="106"/>
      <c r="NI706" s="106"/>
      <c r="NJ706" s="106"/>
      <c r="NK706" s="106"/>
      <c r="NL706" s="106"/>
      <c r="NM706" s="106"/>
      <c r="NN706" s="106"/>
      <c r="NO706" s="106"/>
      <c r="NP706" s="106"/>
      <c r="NQ706" s="106"/>
      <c r="NR706" s="106"/>
      <c r="NS706" s="106"/>
      <c r="NT706" s="106"/>
      <c r="NU706" s="106"/>
      <c r="NV706" s="106"/>
      <c r="NW706" s="106"/>
      <c r="NX706" s="106"/>
      <c r="NY706" s="106"/>
      <c r="NZ706" s="106"/>
      <c r="OA706" s="106"/>
      <c r="OB706" s="106"/>
      <c r="OC706" s="106"/>
      <c r="OD706" s="106"/>
      <c r="OE706" s="106"/>
      <c r="OF706" s="106"/>
      <c r="OG706" s="106"/>
      <c r="OH706" s="106"/>
      <c r="OI706" s="106"/>
      <c r="OJ706" s="106"/>
      <c r="OK706" s="106"/>
      <c r="OL706" s="106"/>
      <c r="OM706" s="106"/>
      <c r="ON706" s="106"/>
      <c r="OO706" s="106"/>
      <c r="OP706" s="106"/>
      <c r="OQ706" s="106"/>
      <c r="OR706" s="106"/>
      <c r="OS706" s="106"/>
      <c r="OT706" s="106"/>
      <c r="OU706" s="106"/>
      <c r="OV706" s="106"/>
      <c r="OW706" s="106"/>
      <c r="OX706" s="106"/>
      <c r="OY706" s="106"/>
      <c r="OZ706" s="106"/>
      <c r="PA706" s="106"/>
      <c r="PB706" s="106"/>
      <c r="PC706" s="106"/>
      <c r="PD706" s="106"/>
      <c r="PE706" s="106"/>
      <c r="PF706" s="106"/>
      <c r="PG706" s="106"/>
      <c r="PH706" s="106"/>
      <c r="PI706" s="106"/>
      <c r="PJ706" s="106"/>
      <c r="PK706" s="106"/>
      <c r="PL706" s="106"/>
      <c r="PM706" s="106"/>
      <c r="PN706" s="106"/>
      <c r="PO706" s="106"/>
      <c r="PP706" s="106"/>
      <c r="PQ706" s="106"/>
      <c r="PR706" s="106"/>
      <c r="PS706" s="106"/>
      <c r="PT706" s="106"/>
      <c r="PU706" s="106"/>
      <c r="PV706" s="106"/>
      <c r="PW706" s="106"/>
      <c r="PX706" s="106"/>
      <c r="PY706" s="106"/>
      <c r="PZ706" s="106"/>
      <c r="QA706" s="106"/>
      <c r="QB706" s="106"/>
      <c r="QC706" s="106"/>
      <c r="QD706" s="106"/>
      <c r="QE706" s="106"/>
      <c r="QF706" s="106"/>
      <c r="QG706" s="106"/>
      <c r="QH706" s="106"/>
      <c r="QI706" s="106"/>
      <c r="QJ706" s="106"/>
      <c r="QK706" s="106"/>
      <c r="QL706" s="106"/>
      <c r="QM706" s="106"/>
      <c r="QN706" s="106"/>
      <c r="QO706" s="106"/>
      <c r="QP706" s="106"/>
      <c r="QQ706" s="106"/>
      <c r="QR706" s="106"/>
      <c r="QS706" s="106"/>
      <c r="QT706" s="106"/>
      <c r="QU706" s="106"/>
      <c r="QV706" s="106"/>
      <c r="QW706" s="106"/>
      <c r="QX706" s="106"/>
      <c r="QY706" s="106"/>
      <c r="QZ706" s="106"/>
      <c r="RA706" s="106"/>
      <c r="RB706" s="106"/>
      <c r="RC706" s="106"/>
      <c r="RD706" s="106"/>
      <c r="RE706" s="106"/>
      <c r="RF706" s="106"/>
      <c r="RG706" s="106"/>
      <c r="RH706" s="106"/>
      <c r="RI706" s="106"/>
      <c r="RJ706" s="106"/>
      <c r="RK706" s="106"/>
      <c r="RL706" s="106"/>
      <c r="RM706" s="106"/>
      <c r="RN706" s="106"/>
      <c r="RO706" s="106"/>
      <c r="RP706" s="106"/>
      <c r="RQ706" s="106"/>
      <c r="RR706" s="106"/>
    </row>
    <row r="707" spans="1:486" x14ac:dyDescent="0.3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14"/>
      <c r="Q707" s="114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06"/>
      <c r="EZ707" s="106"/>
      <c r="FA707" s="106"/>
      <c r="FB707" s="106"/>
      <c r="FC707" s="106"/>
      <c r="FD707" s="106"/>
      <c r="FE707" s="106"/>
      <c r="FF707" s="106"/>
      <c r="FG707" s="106"/>
      <c r="FH707" s="106"/>
      <c r="FI707" s="106"/>
      <c r="FJ707" s="106"/>
      <c r="FK707" s="106"/>
      <c r="FL707" s="106"/>
      <c r="FM707" s="106"/>
      <c r="FN707" s="106"/>
      <c r="FO707" s="106"/>
      <c r="FP707" s="106"/>
      <c r="FQ707" s="106"/>
      <c r="FR707" s="106"/>
      <c r="FS707" s="106"/>
      <c r="FT707" s="106"/>
      <c r="FU707" s="106"/>
      <c r="FV707" s="106"/>
      <c r="FW707" s="106"/>
      <c r="FX707" s="106"/>
      <c r="FY707" s="106"/>
      <c r="FZ707" s="106"/>
      <c r="GA707" s="106"/>
      <c r="GB707" s="106"/>
      <c r="GC707" s="106"/>
      <c r="GD707" s="106"/>
      <c r="GE707" s="106"/>
      <c r="GF707" s="106"/>
      <c r="GG707" s="106"/>
      <c r="GH707" s="106"/>
      <c r="GI707" s="106"/>
      <c r="GJ707" s="106"/>
      <c r="GK707" s="106"/>
      <c r="GL707" s="106"/>
      <c r="GM707" s="106"/>
      <c r="GN707" s="106"/>
      <c r="GO707" s="106"/>
      <c r="GP707" s="106"/>
      <c r="GQ707" s="106"/>
      <c r="GR707" s="106"/>
      <c r="GS707" s="106"/>
      <c r="GT707" s="106"/>
      <c r="GU707" s="106"/>
      <c r="GV707" s="106"/>
      <c r="GW707" s="106"/>
      <c r="GX707" s="106"/>
      <c r="GY707" s="106"/>
      <c r="GZ707" s="106"/>
      <c r="HA707" s="106"/>
      <c r="HB707" s="106"/>
      <c r="HC707" s="106"/>
      <c r="HD707" s="106"/>
      <c r="HE707" s="106"/>
      <c r="HF707" s="106"/>
      <c r="HG707" s="106"/>
      <c r="HH707" s="106"/>
      <c r="HI707" s="106"/>
      <c r="HJ707" s="106"/>
      <c r="HK707" s="106"/>
      <c r="HL707" s="106"/>
      <c r="HM707" s="106"/>
      <c r="HN707" s="106"/>
      <c r="HO707" s="106"/>
      <c r="HP707" s="106"/>
      <c r="HQ707" s="106"/>
      <c r="HR707" s="106"/>
      <c r="HS707" s="106"/>
      <c r="HT707" s="106"/>
      <c r="HU707" s="106"/>
      <c r="HV707" s="106"/>
      <c r="HW707" s="106"/>
      <c r="HX707" s="106"/>
      <c r="HY707" s="106"/>
      <c r="HZ707" s="106"/>
      <c r="IA707" s="106"/>
      <c r="IB707" s="106"/>
      <c r="IC707" s="106"/>
      <c r="ID707" s="106"/>
      <c r="IE707" s="106"/>
      <c r="IF707" s="106"/>
      <c r="IG707" s="106"/>
      <c r="IH707" s="106"/>
      <c r="II707" s="106"/>
      <c r="IJ707" s="106"/>
      <c r="IK707" s="106"/>
      <c r="IL707" s="106"/>
      <c r="IM707" s="106"/>
      <c r="IN707" s="106"/>
      <c r="IO707" s="106"/>
      <c r="IP707" s="106"/>
      <c r="IQ707" s="106"/>
      <c r="IR707" s="106"/>
      <c r="IS707" s="106"/>
      <c r="IT707" s="106"/>
      <c r="IU707" s="106"/>
      <c r="IV707" s="106"/>
      <c r="IW707" s="106"/>
      <c r="IX707" s="106"/>
      <c r="IY707" s="106"/>
      <c r="IZ707" s="106"/>
      <c r="JA707" s="106"/>
      <c r="JB707" s="106"/>
      <c r="JC707" s="106"/>
      <c r="JD707" s="106"/>
      <c r="JE707" s="106"/>
      <c r="JF707" s="106"/>
      <c r="JG707" s="106"/>
      <c r="JH707" s="106"/>
      <c r="JI707" s="106"/>
      <c r="JJ707" s="106"/>
      <c r="JK707" s="106"/>
      <c r="JL707" s="106"/>
      <c r="JM707" s="106"/>
      <c r="JN707" s="106"/>
      <c r="JO707" s="106"/>
      <c r="JP707" s="106"/>
      <c r="JQ707" s="106"/>
      <c r="JR707" s="106"/>
      <c r="JS707" s="106"/>
      <c r="JT707" s="106"/>
      <c r="JU707" s="106"/>
      <c r="JV707" s="106"/>
      <c r="JW707" s="106"/>
      <c r="JX707" s="106"/>
      <c r="JY707" s="106"/>
      <c r="JZ707" s="106"/>
      <c r="KA707" s="106"/>
      <c r="KB707" s="106"/>
      <c r="KC707" s="106"/>
      <c r="KD707" s="106"/>
      <c r="KE707" s="106"/>
      <c r="KF707" s="106"/>
      <c r="KG707" s="106"/>
      <c r="KH707" s="106"/>
      <c r="KI707" s="106"/>
      <c r="KJ707" s="106"/>
      <c r="KK707" s="106"/>
      <c r="KL707" s="106"/>
      <c r="KM707" s="106"/>
      <c r="KN707" s="106"/>
      <c r="KO707" s="106"/>
      <c r="KP707" s="106"/>
      <c r="KQ707" s="106"/>
      <c r="KR707" s="106"/>
      <c r="KS707" s="106"/>
      <c r="KT707" s="106"/>
      <c r="KU707" s="106"/>
      <c r="KV707" s="106"/>
      <c r="KW707" s="106"/>
      <c r="KX707" s="106"/>
      <c r="KY707" s="106"/>
      <c r="KZ707" s="106"/>
      <c r="LA707" s="106"/>
      <c r="LB707" s="106"/>
      <c r="LC707" s="106"/>
      <c r="LD707" s="106"/>
      <c r="LE707" s="106"/>
      <c r="LF707" s="106"/>
      <c r="LG707" s="106"/>
      <c r="LH707" s="106"/>
      <c r="LI707" s="106"/>
      <c r="LJ707" s="106"/>
      <c r="LK707" s="106"/>
      <c r="LL707" s="106"/>
      <c r="LM707" s="106"/>
      <c r="LN707" s="106"/>
      <c r="LO707" s="106"/>
      <c r="LP707" s="106"/>
      <c r="LQ707" s="106"/>
      <c r="LR707" s="106"/>
      <c r="LS707" s="106"/>
      <c r="LT707" s="106"/>
      <c r="LU707" s="106"/>
      <c r="LV707" s="106"/>
      <c r="LW707" s="106"/>
      <c r="LX707" s="106"/>
      <c r="LY707" s="106"/>
      <c r="LZ707" s="106"/>
      <c r="MA707" s="106"/>
      <c r="MB707" s="106"/>
      <c r="MC707" s="106"/>
      <c r="MD707" s="106"/>
      <c r="ME707" s="106"/>
      <c r="MF707" s="106"/>
      <c r="MG707" s="106"/>
      <c r="MH707" s="106"/>
      <c r="MI707" s="106"/>
      <c r="MJ707" s="106"/>
      <c r="MK707" s="106"/>
      <c r="ML707" s="106"/>
      <c r="MM707" s="106"/>
      <c r="MN707" s="106"/>
      <c r="MO707" s="106"/>
      <c r="MP707" s="106"/>
      <c r="MQ707" s="106"/>
      <c r="MR707" s="106"/>
      <c r="MS707" s="106"/>
      <c r="MT707" s="106"/>
      <c r="MU707" s="106"/>
      <c r="MV707" s="106"/>
      <c r="MW707" s="106"/>
      <c r="MX707" s="106"/>
      <c r="MY707" s="106"/>
      <c r="MZ707" s="106"/>
      <c r="NA707" s="106"/>
      <c r="NB707" s="106"/>
      <c r="NC707" s="106"/>
      <c r="ND707" s="106"/>
      <c r="NE707" s="106"/>
      <c r="NF707" s="106"/>
      <c r="NG707" s="106"/>
      <c r="NH707" s="106"/>
      <c r="NI707" s="106"/>
      <c r="NJ707" s="106"/>
      <c r="NK707" s="106"/>
      <c r="NL707" s="106"/>
      <c r="NM707" s="106"/>
      <c r="NN707" s="106"/>
      <c r="NO707" s="106"/>
      <c r="NP707" s="106"/>
      <c r="NQ707" s="106"/>
      <c r="NR707" s="106"/>
      <c r="NS707" s="106"/>
      <c r="NT707" s="106"/>
      <c r="NU707" s="106"/>
      <c r="NV707" s="106"/>
      <c r="NW707" s="106"/>
      <c r="NX707" s="106"/>
      <c r="NY707" s="106"/>
      <c r="NZ707" s="106"/>
      <c r="OA707" s="106"/>
      <c r="OB707" s="106"/>
      <c r="OC707" s="106"/>
      <c r="OD707" s="106"/>
      <c r="OE707" s="106"/>
      <c r="OF707" s="106"/>
      <c r="OG707" s="106"/>
      <c r="OH707" s="106"/>
      <c r="OI707" s="106"/>
      <c r="OJ707" s="106"/>
      <c r="OK707" s="106"/>
      <c r="OL707" s="106"/>
      <c r="OM707" s="106"/>
      <c r="ON707" s="106"/>
      <c r="OO707" s="106"/>
      <c r="OP707" s="106"/>
      <c r="OQ707" s="106"/>
      <c r="OR707" s="106"/>
      <c r="OS707" s="106"/>
      <c r="OT707" s="106"/>
      <c r="OU707" s="106"/>
      <c r="OV707" s="106"/>
      <c r="OW707" s="106"/>
      <c r="OX707" s="106"/>
      <c r="OY707" s="106"/>
      <c r="OZ707" s="106"/>
      <c r="PA707" s="106"/>
      <c r="PB707" s="106"/>
      <c r="PC707" s="106"/>
      <c r="PD707" s="106"/>
      <c r="PE707" s="106"/>
      <c r="PF707" s="106"/>
      <c r="PG707" s="106"/>
      <c r="PH707" s="106"/>
      <c r="PI707" s="106"/>
      <c r="PJ707" s="106"/>
      <c r="PK707" s="106"/>
      <c r="PL707" s="106"/>
      <c r="PM707" s="106"/>
      <c r="PN707" s="106"/>
      <c r="PO707" s="106"/>
      <c r="PP707" s="106"/>
      <c r="PQ707" s="106"/>
      <c r="PR707" s="106"/>
      <c r="PS707" s="106"/>
      <c r="PT707" s="106"/>
      <c r="PU707" s="106"/>
      <c r="PV707" s="106"/>
      <c r="PW707" s="106"/>
      <c r="PX707" s="106"/>
      <c r="PY707" s="106"/>
      <c r="PZ707" s="106"/>
      <c r="QA707" s="106"/>
      <c r="QB707" s="106"/>
      <c r="QC707" s="106"/>
      <c r="QD707" s="106"/>
      <c r="QE707" s="106"/>
      <c r="QF707" s="106"/>
      <c r="QG707" s="106"/>
      <c r="QH707" s="106"/>
      <c r="QI707" s="106"/>
      <c r="QJ707" s="106"/>
      <c r="QK707" s="106"/>
      <c r="QL707" s="106"/>
      <c r="QM707" s="106"/>
      <c r="QN707" s="106"/>
      <c r="QO707" s="106"/>
      <c r="QP707" s="106"/>
      <c r="QQ707" s="106"/>
      <c r="QR707" s="106"/>
      <c r="QS707" s="106"/>
      <c r="QT707" s="106"/>
      <c r="QU707" s="106"/>
      <c r="QV707" s="106"/>
      <c r="QW707" s="106"/>
      <c r="QX707" s="106"/>
      <c r="QY707" s="106"/>
      <c r="QZ707" s="106"/>
      <c r="RA707" s="106"/>
      <c r="RB707" s="106"/>
      <c r="RC707" s="106"/>
      <c r="RD707" s="106"/>
      <c r="RE707" s="106"/>
      <c r="RF707" s="106"/>
      <c r="RG707" s="106"/>
      <c r="RH707" s="106"/>
      <c r="RI707" s="106"/>
      <c r="RJ707" s="106"/>
      <c r="RK707" s="106"/>
      <c r="RL707" s="106"/>
      <c r="RM707" s="106"/>
      <c r="RN707" s="106"/>
      <c r="RO707" s="106"/>
      <c r="RP707" s="106"/>
      <c r="RQ707" s="106"/>
      <c r="RR707" s="106"/>
    </row>
    <row r="708" spans="1:486" x14ac:dyDescent="0.3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14"/>
      <c r="Q708" s="114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06"/>
      <c r="EZ708" s="106"/>
      <c r="FA708" s="106"/>
      <c r="FB708" s="106"/>
      <c r="FC708" s="106"/>
      <c r="FD708" s="106"/>
      <c r="FE708" s="106"/>
      <c r="FF708" s="106"/>
      <c r="FG708" s="106"/>
      <c r="FH708" s="106"/>
      <c r="FI708" s="106"/>
      <c r="FJ708" s="106"/>
      <c r="FK708" s="106"/>
      <c r="FL708" s="106"/>
      <c r="FM708" s="106"/>
      <c r="FN708" s="106"/>
      <c r="FO708" s="106"/>
      <c r="FP708" s="106"/>
      <c r="FQ708" s="106"/>
      <c r="FR708" s="106"/>
      <c r="FS708" s="106"/>
      <c r="FT708" s="106"/>
      <c r="FU708" s="106"/>
      <c r="FV708" s="106"/>
      <c r="FW708" s="106"/>
      <c r="FX708" s="106"/>
      <c r="FY708" s="106"/>
      <c r="FZ708" s="106"/>
      <c r="GA708" s="106"/>
      <c r="GB708" s="106"/>
      <c r="GC708" s="106"/>
      <c r="GD708" s="106"/>
      <c r="GE708" s="106"/>
      <c r="GF708" s="106"/>
      <c r="GG708" s="106"/>
      <c r="GH708" s="106"/>
      <c r="GI708" s="106"/>
      <c r="GJ708" s="106"/>
      <c r="GK708" s="106"/>
      <c r="GL708" s="106"/>
      <c r="GM708" s="106"/>
      <c r="GN708" s="106"/>
      <c r="GO708" s="106"/>
      <c r="GP708" s="106"/>
      <c r="GQ708" s="106"/>
      <c r="GR708" s="106"/>
      <c r="GS708" s="106"/>
      <c r="GT708" s="106"/>
      <c r="GU708" s="106"/>
      <c r="GV708" s="106"/>
      <c r="GW708" s="106"/>
      <c r="GX708" s="106"/>
      <c r="GY708" s="106"/>
      <c r="GZ708" s="106"/>
      <c r="HA708" s="106"/>
      <c r="HB708" s="106"/>
      <c r="HC708" s="106"/>
      <c r="HD708" s="106"/>
      <c r="HE708" s="106"/>
      <c r="HF708" s="106"/>
      <c r="HG708" s="106"/>
      <c r="HH708" s="106"/>
      <c r="HI708" s="106"/>
      <c r="HJ708" s="106"/>
      <c r="HK708" s="106"/>
      <c r="HL708" s="106"/>
      <c r="HM708" s="106"/>
      <c r="HN708" s="106"/>
      <c r="HO708" s="106"/>
      <c r="HP708" s="106"/>
      <c r="HQ708" s="106"/>
      <c r="HR708" s="106"/>
      <c r="HS708" s="106"/>
      <c r="HT708" s="106"/>
      <c r="HU708" s="106"/>
      <c r="HV708" s="106"/>
      <c r="HW708" s="106"/>
      <c r="HX708" s="106"/>
      <c r="HY708" s="106"/>
      <c r="HZ708" s="106"/>
      <c r="IA708" s="106"/>
      <c r="IB708" s="106"/>
      <c r="IC708" s="106"/>
      <c r="ID708" s="106"/>
      <c r="IE708" s="106"/>
      <c r="IF708" s="106"/>
      <c r="IG708" s="106"/>
      <c r="IH708" s="106"/>
      <c r="II708" s="106"/>
      <c r="IJ708" s="106"/>
      <c r="IK708" s="106"/>
      <c r="IL708" s="106"/>
      <c r="IM708" s="106"/>
      <c r="IN708" s="106"/>
      <c r="IO708" s="106"/>
      <c r="IP708" s="106"/>
      <c r="IQ708" s="106"/>
      <c r="IR708" s="106"/>
      <c r="IS708" s="106"/>
      <c r="IT708" s="106"/>
      <c r="IU708" s="106"/>
      <c r="IV708" s="106"/>
      <c r="IW708" s="106"/>
      <c r="IX708" s="106"/>
      <c r="IY708" s="106"/>
      <c r="IZ708" s="106"/>
      <c r="JA708" s="106"/>
      <c r="JB708" s="106"/>
      <c r="JC708" s="106"/>
      <c r="JD708" s="106"/>
      <c r="JE708" s="106"/>
      <c r="JF708" s="106"/>
      <c r="JG708" s="106"/>
      <c r="JH708" s="106"/>
      <c r="JI708" s="106"/>
      <c r="JJ708" s="106"/>
      <c r="JK708" s="106"/>
      <c r="JL708" s="106"/>
      <c r="JM708" s="106"/>
      <c r="JN708" s="106"/>
      <c r="JO708" s="106"/>
      <c r="JP708" s="106"/>
      <c r="JQ708" s="106"/>
      <c r="JR708" s="106"/>
      <c r="JS708" s="106"/>
      <c r="JT708" s="106"/>
      <c r="JU708" s="106"/>
      <c r="JV708" s="106"/>
      <c r="JW708" s="106"/>
      <c r="JX708" s="106"/>
      <c r="JY708" s="106"/>
      <c r="JZ708" s="106"/>
      <c r="KA708" s="106"/>
      <c r="KB708" s="106"/>
      <c r="KC708" s="106"/>
      <c r="KD708" s="106"/>
      <c r="KE708" s="106"/>
      <c r="KF708" s="106"/>
      <c r="KG708" s="106"/>
      <c r="KH708" s="106"/>
      <c r="KI708" s="106"/>
      <c r="KJ708" s="106"/>
      <c r="KK708" s="106"/>
      <c r="KL708" s="106"/>
      <c r="KM708" s="106"/>
      <c r="KN708" s="106"/>
      <c r="KO708" s="106"/>
      <c r="KP708" s="106"/>
      <c r="KQ708" s="106"/>
      <c r="KR708" s="106"/>
      <c r="KS708" s="106"/>
      <c r="KT708" s="106"/>
      <c r="KU708" s="106"/>
      <c r="KV708" s="106"/>
      <c r="KW708" s="106"/>
      <c r="KX708" s="106"/>
      <c r="KY708" s="106"/>
      <c r="KZ708" s="106"/>
      <c r="LA708" s="106"/>
      <c r="LB708" s="106"/>
      <c r="LC708" s="106"/>
      <c r="LD708" s="106"/>
      <c r="LE708" s="106"/>
      <c r="LF708" s="106"/>
      <c r="LG708" s="106"/>
      <c r="LH708" s="106"/>
      <c r="LI708" s="106"/>
      <c r="LJ708" s="106"/>
      <c r="LK708" s="106"/>
      <c r="LL708" s="106"/>
      <c r="LM708" s="106"/>
      <c r="LN708" s="106"/>
      <c r="LO708" s="106"/>
      <c r="LP708" s="106"/>
      <c r="LQ708" s="106"/>
      <c r="LR708" s="106"/>
      <c r="LS708" s="106"/>
      <c r="LT708" s="106"/>
      <c r="LU708" s="106"/>
      <c r="LV708" s="106"/>
      <c r="LW708" s="106"/>
      <c r="LX708" s="106"/>
      <c r="LY708" s="106"/>
      <c r="LZ708" s="106"/>
      <c r="MA708" s="106"/>
      <c r="MB708" s="106"/>
      <c r="MC708" s="106"/>
      <c r="MD708" s="106"/>
      <c r="ME708" s="106"/>
      <c r="MF708" s="106"/>
      <c r="MG708" s="106"/>
      <c r="MH708" s="106"/>
      <c r="MI708" s="106"/>
      <c r="MJ708" s="106"/>
      <c r="MK708" s="106"/>
      <c r="ML708" s="106"/>
      <c r="MM708" s="106"/>
      <c r="MN708" s="106"/>
      <c r="MO708" s="106"/>
      <c r="MP708" s="106"/>
      <c r="MQ708" s="106"/>
      <c r="MR708" s="106"/>
      <c r="MS708" s="106"/>
      <c r="MT708" s="106"/>
      <c r="MU708" s="106"/>
      <c r="MV708" s="106"/>
      <c r="MW708" s="106"/>
      <c r="MX708" s="106"/>
      <c r="MY708" s="106"/>
      <c r="MZ708" s="106"/>
      <c r="NA708" s="106"/>
      <c r="NB708" s="106"/>
      <c r="NC708" s="106"/>
      <c r="ND708" s="106"/>
      <c r="NE708" s="106"/>
      <c r="NF708" s="106"/>
      <c r="NG708" s="106"/>
      <c r="NH708" s="106"/>
      <c r="NI708" s="106"/>
      <c r="NJ708" s="106"/>
      <c r="NK708" s="106"/>
      <c r="NL708" s="106"/>
      <c r="NM708" s="106"/>
      <c r="NN708" s="106"/>
      <c r="NO708" s="106"/>
      <c r="NP708" s="106"/>
      <c r="NQ708" s="106"/>
      <c r="NR708" s="106"/>
      <c r="NS708" s="106"/>
      <c r="NT708" s="106"/>
      <c r="NU708" s="106"/>
      <c r="NV708" s="106"/>
      <c r="NW708" s="106"/>
      <c r="NX708" s="106"/>
      <c r="NY708" s="106"/>
      <c r="NZ708" s="106"/>
      <c r="OA708" s="106"/>
      <c r="OB708" s="106"/>
      <c r="OC708" s="106"/>
      <c r="OD708" s="106"/>
      <c r="OE708" s="106"/>
      <c r="OF708" s="106"/>
      <c r="OG708" s="106"/>
      <c r="OH708" s="106"/>
      <c r="OI708" s="106"/>
      <c r="OJ708" s="106"/>
      <c r="OK708" s="106"/>
      <c r="OL708" s="106"/>
      <c r="OM708" s="106"/>
      <c r="ON708" s="106"/>
      <c r="OO708" s="106"/>
      <c r="OP708" s="106"/>
      <c r="OQ708" s="106"/>
      <c r="OR708" s="106"/>
      <c r="OS708" s="106"/>
      <c r="OT708" s="106"/>
      <c r="OU708" s="106"/>
      <c r="OV708" s="106"/>
      <c r="OW708" s="106"/>
      <c r="OX708" s="106"/>
      <c r="OY708" s="106"/>
      <c r="OZ708" s="106"/>
      <c r="PA708" s="106"/>
      <c r="PB708" s="106"/>
      <c r="PC708" s="106"/>
      <c r="PD708" s="106"/>
      <c r="PE708" s="106"/>
      <c r="PF708" s="106"/>
      <c r="PG708" s="106"/>
      <c r="PH708" s="106"/>
      <c r="PI708" s="106"/>
      <c r="PJ708" s="106"/>
      <c r="PK708" s="106"/>
      <c r="PL708" s="106"/>
      <c r="PM708" s="106"/>
      <c r="PN708" s="106"/>
      <c r="PO708" s="106"/>
      <c r="PP708" s="106"/>
      <c r="PQ708" s="106"/>
      <c r="PR708" s="106"/>
      <c r="PS708" s="106"/>
      <c r="PT708" s="106"/>
      <c r="PU708" s="106"/>
      <c r="PV708" s="106"/>
      <c r="PW708" s="106"/>
      <c r="PX708" s="106"/>
      <c r="PY708" s="106"/>
      <c r="PZ708" s="106"/>
      <c r="QA708" s="106"/>
      <c r="QB708" s="106"/>
      <c r="QC708" s="106"/>
      <c r="QD708" s="106"/>
      <c r="QE708" s="106"/>
      <c r="QF708" s="106"/>
      <c r="QG708" s="106"/>
      <c r="QH708" s="106"/>
      <c r="QI708" s="106"/>
      <c r="QJ708" s="106"/>
      <c r="QK708" s="106"/>
      <c r="QL708" s="106"/>
      <c r="QM708" s="106"/>
      <c r="QN708" s="106"/>
      <c r="QO708" s="106"/>
      <c r="QP708" s="106"/>
      <c r="QQ708" s="106"/>
      <c r="QR708" s="106"/>
      <c r="QS708" s="106"/>
      <c r="QT708" s="106"/>
      <c r="QU708" s="106"/>
      <c r="QV708" s="106"/>
      <c r="QW708" s="106"/>
      <c r="QX708" s="106"/>
      <c r="QY708" s="106"/>
      <c r="QZ708" s="106"/>
      <c r="RA708" s="106"/>
      <c r="RB708" s="106"/>
      <c r="RC708" s="106"/>
      <c r="RD708" s="106"/>
      <c r="RE708" s="106"/>
      <c r="RF708" s="106"/>
      <c r="RG708" s="106"/>
      <c r="RH708" s="106"/>
      <c r="RI708" s="106"/>
      <c r="RJ708" s="106"/>
      <c r="RK708" s="106"/>
      <c r="RL708" s="106"/>
      <c r="RM708" s="106"/>
      <c r="RN708" s="106"/>
      <c r="RO708" s="106"/>
      <c r="RP708" s="106"/>
      <c r="RQ708" s="106"/>
      <c r="RR708" s="106"/>
    </row>
    <row r="709" spans="1:486" x14ac:dyDescent="0.3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14"/>
      <c r="Q709" s="114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06"/>
      <c r="EZ709" s="106"/>
      <c r="FA709" s="106"/>
      <c r="FB709" s="106"/>
      <c r="FC709" s="106"/>
      <c r="FD709" s="106"/>
      <c r="FE709" s="106"/>
      <c r="FF709" s="106"/>
      <c r="FG709" s="106"/>
      <c r="FH709" s="106"/>
      <c r="FI709" s="106"/>
      <c r="FJ709" s="106"/>
      <c r="FK709" s="106"/>
      <c r="FL709" s="106"/>
      <c r="FM709" s="106"/>
      <c r="FN709" s="106"/>
      <c r="FO709" s="106"/>
      <c r="FP709" s="106"/>
      <c r="FQ709" s="106"/>
      <c r="FR709" s="106"/>
      <c r="FS709" s="106"/>
      <c r="FT709" s="106"/>
      <c r="FU709" s="106"/>
      <c r="FV709" s="106"/>
      <c r="FW709" s="106"/>
      <c r="FX709" s="106"/>
      <c r="FY709" s="106"/>
      <c r="FZ709" s="106"/>
      <c r="GA709" s="106"/>
      <c r="GB709" s="106"/>
      <c r="GC709" s="106"/>
      <c r="GD709" s="106"/>
      <c r="GE709" s="106"/>
      <c r="GF709" s="106"/>
      <c r="GG709" s="106"/>
      <c r="GH709" s="106"/>
      <c r="GI709" s="106"/>
      <c r="GJ709" s="106"/>
      <c r="GK709" s="106"/>
      <c r="GL709" s="106"/>
      <c r="GM709" s="106"/>
      <c r="GN709" s="106"/>
      <c r="GO709" s="106"/>
      <c r="GP709" s="106"/>
      <c r="GQ709" s="106"/>
      <c r="GR709" s="106"/>
      <c r="GS709" s="106"/>
      <c r="GT709" s="106"/>
      <c r="GU709" s="106"/>
      <c r="GV709" s="106"/>
      <c r="GW709" s="106"/>
      <c r="GX709" s="106"/>
      <c r="GY709" s="106"/>
      <c r="GZ709" s="106"/>
      <c r="HA709" s="106"/>
      <c r="HB709" s="106"/>
      <c r="HC709" s="106"/>
      <c r="HD709" s="106"/>
      <c r="HE709" s="106"/>
      <c r="HF709" s="106"/>
      <c r="HG709" s="106"/>
      <c r="HH709" s="106"/>
      <c r="HI709" s="106"/>
      <c r="HJ709" s="106"/>
      <c r="HK709" s="106"/>
      <c r="HL709" s="106"/>
      <c r="HM709" s="106"/>
      <c r="HN709" s="106"/>
      <c r="HO709" s="106"/>
      <c r="HP709" s="106"/>
      <c r="HQ709" s="106"/>
      <c r="HR709" s="106"/>
      <c r="HS709" s="106"/>
      <c r="HT709" s="106"/>
      <c r="HU709" s="106"/>
      <c r="HV709" s="106"/>
      <c r="HW709" s="106"/>
      <c r="HX709" s="106"/>
      <c r="HY709" s="106"/>
      <c r="HZ709" s="106"/>
      <c r="IA709" s="106"/>
      <c r="IB709" s="106"/>
      <c r="IC709" s="106"/>
      <c r="ID709" s="106"/>
      <c r="IE709" s="106"/>
      <c r="IF709" s="106"/>
      <c r="IG709" s="106"/>
      <c r="IH709" s="106"/>
      <c r="II709" s="106"/>
      <c r="IJ709" s="106"/>
      <c r="IK709" s="106"/>
      <c r="IL709" s="106"/>
      <c r="IM709" s="106"/>
      <c r="IN709" s="106"/>
      <c r="IO709" s="106"/>
      <c r="IP709" s="106"/>
      <c r="IQ709" s="106"/>
      <c r="IR709" s="106"/>
      <c r="IS709" s="106"/>
      <c r="IT709" s="106"/>
      <c r="IU709" s="106"/>
      <c r="IV709" s="106"/>
      <c r="IW709" s="106"/>
      <c r="IX709" s="106"/>
      <c r="IY709" s="106"/>
      <c r="IZ709" s="106"/>
      <c r="JA709" s="106"/>
      <c r="JB709" s="106"/>
      <c r="JC709" s="106"/>
      <c r="JD709" s="106"/>
      <c r="JE709" s="106"/>
      <c r="JF709" s="106"/>
      <c r="JG709" s="106"/>
      <c r="JH709" s="106"/>
      <c r="JI709" s="106"/>
      <c r="JJ709" s="106"/>
      <c r="JK709" s="106"/>
      <c r="JL709" s="106"/>
      <c r="JM709" s="106"/>
      <c r="JN709" s="106"/>
      <c r="JO709" s="106"/>
      <c r="JP709" s="106"/>
      <c r="JQ709" s="106"/>
      <c r="JR709" s="106"/>
      <c r="JS709" s="106"/>
      <c r="JT709" s="106"/>
      <c r="JU709" s="106"/>
      <c r="JV709" s="106"/>
      <c r="JW709" s="106"/>
      <c r="JX709" s="106"/>
      <c r="JY709" s="106"/>
      <c r="JZ709" s="106"/>
      <c r="KA709" s="106"/>
      <c r="KB709" s="106"/>
      <c r="KC709" s="106"/>
      <c r="KD709" s="106"/>
      <c r="KE709" s="106"/>
      <c r="KF709" s="106"/>
      <c r="KG709" s="106"/>
      <c r="KH709" s="106"/>
      <c r="KI709" s="106"/>
      <c r="KJ709" s="106"/>
      <c r="KK709" s="106"/>
      <c r="KL709" s="106"/>
      <c r="KM709" s="106"/>
      <c r="KN709" s="106"/>
      <c r="KO709" s="106"/>
      <c r="KP709" s="106"/>
      <c r="KQ709" s="106"/>
      <c r="KR709" s="106"/>
      <c r="KS709" s="106"/>
      <c r="KT709" s="106"/>
      <c r="KU709" s="106"/>
      <c r="KV709" s="106"/>
      <c r="KW709" s="106"/>
      <c r="KX709" s="106"/>
      <c r="KY709" s="106"/>
      <c r="KZ709" s="106"/>
      <c r="LA709" s="106"/>
      <c r="LB709" s="106"/>
      <c r="LC709" s="106"/>
      <c r="LD709" s="106"/>
      <c r="LE709" s="106"/>
      <c r="LF709" s="106"/>
      <c r="LG709" s="106"/>
      <c r="LH709" s="106"/>
      <c r="LI709" s="106"/>
      <c r="LJ709" s="106"/>
      <c r="LK709" s="106"/>
      <c r="LL709" s="106"/>
      <c r="LM709" s="106"/>
      <c r="LN709" s="106"/>
      <c r="LO709" s="106"/>
      <c r="LP709" s="106"/>
      <c r="LQ709" s="106"/>
      <c r="LR709" s="106"/>
      <c r="LS709" s="106"/>
      <c r="LT709" s="106"/>
      <c r="LU709" s="106"/>
      <c r="LV709" s="106"/>
      <c r="LW709" s="106"/>
      <c r="LX709" s="106"/>
      <c r="LY709" s="106"/>
      <c r="LZ709" s="106"/>
      <c r="MA709" s="106"/>
      <c r="MB709" s="106"/>
      <c r="MC709" s="106"/>
      <c r="MD709" s="106"/>
      <c r="ME709" s="106"/>
      <c r="MF709" s="106"/>
      <c r="MG709" s="106"/>
      <c r="MH709" s="106"/>
      <c r="MI709" s="106"/>
      <c r="MJ709" s="106"/>
      <c r="MK709" s="106"/>
      <c r="ML709" s="106"/>
      <c r="MM709" s="106"/>
      <c r="MN709" s="106"/>
      <c r="MO709" s="106"/>
      <c r="MP709" s="106"/>
      <c r="MQ709" s="106"/>
      <c r="MR709" s="106"/>
      <c r="MS709" s="106"/>
      <c r="MT709" s="106"/>
      <c r="MU709" s="106"/>
      <c r="MV709" s="106"/>
      <c r="MW709" s="106"/>
      <c r="MX709" s="106"/>
      <c r="MY709" s="106"/>
      <c r="MZ709" s="106"/>
      <c r="NA709" s="106"/>
      <c r="NB709" s="106"/>
      <c r="NC709" s="106"/>
      <c r="ND709" s="106"/>
      <c r="NE709" s="106"/>
      <c r="NF709" s="106"/>
      <c r="NG709" s="106"/>
      <c r="NH709" s="106"/>
      <c r="NI709" s="106"/>
      <c r="NJ709" s="106"/>
      <c r="NK709" s="106"/>
      <c r="NL709" s="106"/>
      <c r="NM709" s="106"/>
      <c r="NN709" s="106"/>
      <c r="NO709" s="106"/>
      <c r="NP709" s="106"/>
      <c r="NQ709" s="106"/>
      <c r="NR709" s="106"/>
      <c r="NS709" s="106"/>
      <c r="NT709" s="106"/>
      <c r="NU709" s="106"/>
      <c r="NV709" s="106"/>
      <c r="NW709" s="106"/>
      <c r="NX709" s="106"/>
      <c r="NY709" s="106"/>
      <c r="NZ709" s="106"/>
      <c r="OA709" s="106"/>
      <c r="OB709" s="106"/>
      <c r="OC709" s="106"/>
      <c r="OD709" s="106"/>
      <c r="OE709" s="106"/>
      <c r="OF709" s="106"/>
      <c r="OG709" s="106"/>
      <c r="OH709" s="106"/>
      <c r="OI709" s="106"/>
      <c r="OJ709" s="106"/>
      <c r="OK709" s="106"/>
      <c r="OL709" s="106"/>
      <c r="OM709" s="106"/>
      <c r="ON709" s="106"/>
      <c r="OO709" s="106"/>
      <c r="OP709" s="106"/>
      <c r="OQ709" s="106"/>
      <c r="OR709" s="106"/>
      <c r="OS709" s="106"/>
      <c r="OT709" s="106"/>
      <c r="OU709" s="106"/>
      <c r="OV709" s="106"/>
      <c r="OW709" s="106"/>
      <c r="OX709" s="106"/>
      <c r="OY709" s="106"/>
      <c r="OZ709" s="106"/>
      <c r="PA709" s="106"/>
      <c r="PB709" s="106"/>
      <c r="PC709" s="106"/>
      <c r="PD709" s="106"/>
      <c r="PE709" s="106"/>
      <c r="PF709" s="106"/>
      <c r="PG709" s="106"/>
      <c r="PH709" s="106"/>
      <c r="PI709" s="106"/>
      <c r="PJ709" s="106"/>
      <c r="PK709" s="106"/>
      <c r="PL709" s="106"/>
      <c r="PM709" s="106"/>
      <c r="PN709" s="106"/>
      <c r="PO709" s="106"/>
      <c r="PP709" s="106"/>
      <c r="PQ709" s="106"/>
      <c r="PR709" s="106"/>
      <c r="PS709" s="106"/>
      <c r="PT709" s="106"/>
      <c r="PU709" s="106"/>
      <c r="PV709" s="106"/>
      <c r="PW709" s="106"/>
      <c r="PX709" s="106"/>
      <c r="PY709" s="106"/>
      <c r="PZ709" s="106"/>
      <c r="QA709" s="106"/>
      <c r="QB709" s="106"/>
      <c r="QC709" s="106"/>
      <c r="QD709" s="106"/>
      <c r="QE709" s="106"/>
      <c r="QF709" s="106"/>
      <c r="QG709" s="106"/>
      <c r="QH709" s="106"/>
      <c r="QI709" s="106"/>
      <c r="QJ709" s="106"/>
      <c r="QK709" s="106"/>
      <c r="QL709" s="106"/>
      <c r="QM709" s="106"/>
      <c r="QN709" s="106"/>
      <c r="QO709" s="106"/>
      <c r="QP709" s="106"/>
      <c r="QQ709" s="106"/>
      <c r="QR709" s="106"/>
      <c r="QS709" s="106"/>
      <c r="QT709" s="106"/>
      <c r="QU709" s="106"/>
      <c r="QV709" s="106"/>
      <c r="QW709" s="106"/>
      <c r="QX709" s="106"/>
      <c r="QY709" s="106"/>
      <c r="QZ709" s="106"/>
      <c r="RA709" s="106"/>
      <c r="RB709" s="106"/>
      <c r="RC709" s="106"/>
      <c r="RD709" s="106"/>
      <c r="RE709" s="106"/>
      <c r="RF709" s="106"/>
      <c r="RG709" s="106"/>
      <c r="RH709" s="106"/>
      <c r="RI709" s="106"/>
      <c r="RJ709" s="106"/>
      <c r="RK709" s="106"/>
      <c r="RL709" s="106"/>
      <c r="RM709" s="106"/>
      <c r="RN709" s="106"/>
      <c r="RO709" s="106"/>
      <c r="RP709" s="106"/>
      <c r="RQ709" s="106"/>
      <c r="RR709" s="106"/>
    </row>
    <row r="710" spans="1:486" x14ac:dyDescent="0.3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14"/>
      <c r="Q710" s="114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06"/>
      <c r="EZ710" s="106"/>
      <c r="FA710" s="106"/>
      <c r="FB710" s="106"/>
      <c r="FC710" s="106"/>
      <c r="FD710" s="106"/>
      <c r="FE710" s="106"/>
      <c r="FF710" s="106"/>
      <c r="FG710" s="106"/>
      <c r="FH710" s="106"/>
      <c r="FI710" s="106"/>
      <c r="FJ710" s="106"/>
      <c r="FK710" s="106"/>
      <c r="FL710" s="106"/>
      <c r="FM710" s="106"/>
      <c r="FN710" s="106"/>
      <c r="FO710" s="106"/>
      <c r="FP710" s="106"/>
      <c r="FQ710" s="106"/>
      <c r="FR710" s="106"/>
      <c r="FS710" s="106"/>
      <c r="FT710" s="106"/>
      <c r="FU710" s="106"/>
      <c r="FV710" s="106"/>
      <c r="FW710" s="106"/>
      <c r="FX710" s="106"/>
      <c r="FY710" s="106"/>
      <c r="FZ710" s="106"/>
      <c r="GA710" s="106"/>
      <c r="GB710" s="106"/>
      <c r="GC710" s="106"/>
      <c r="GD710" s="106"/>
      <c r="GE710" s="106"/>
      <c r="GF710" s="106"/>
      <c r="GG710" s="106"/>
      <c r="GH710" s="106"/>
      <c r="GI710" s="106"/>
      <c r="GJ710" s="106"/>
      <c r="GK710" s="106"/>
      <c r="GL710" s="106"/>
      <c r="GM710" s="106"/>
      <c r="GN710" s="106"/>
      <c r="GO710" s="106"/>
      <c r="GP710" s="106"/>
      <c r="GQ710" s="106"/>
      <c r="GR710" s="106"/>
      <c r="GS710" s="106"/>
      <c r="GT710" s="106"/>
      <c r="GU710" s="106"/>
      <c r="GV710" s="106"/>
      <c r="GW710" s="106"/>
      <c r="GX710" s="106"/>
      <c r="GY710" s="106"/>
      <c r="GZ710" s="106"/>
      <c r="HA710" s="106"/>
      <c r="HB710" s="106"/>
      <c r="HC710" s="106"/>
      <c r="HD710" s="106"/>
      <c r="HE710" s="106"/>
      <c r="HF710" s="106"/>
      <c r="HG710" s="106"/>
      <c r="HH710" s="106"/>
      <c r="HI710" s="106"/>
      <c r="HJ710" s="106"/>
      <c r="HK710" s="106"/>
      <c r="HL710" s="106"/>
      <c r="HM710" s="106"/>
      <c r="HN710" s="106"/>
      <c r="HO710" s="106"/>
      <c r="HP710" s="106"/>
      <c r="HQ710" s="106"/>
      <c r="HR710" s="106"/>
      <c r="HS710" s="106"/>
      <c r="HT710" s="106"/>
      <c r="HU710" s="106"/>
      <c r="HV710" s="106"/>
      <c r="HW710" s="106"/>
      <c r="HX710" s="106"/>
      <c r="HY710" s="106"/>
      <c r="HZ710" s="106"/>
      <c r="IA710" s="106"/>
      <c r="IB710" s="106"/>
      <c r="IC710" s="106"/>
      <c r="ID710" s="106"/>
      <c r="IE710" s="106"/>
      <c r="IF710" s="106"/>
      <c r="IG710" s="106"/>
      <c r="IH710" s="106"/>
      <c r="II710" s="106"/>
      <c r="IJ710" s="106"/>
      <c r="IK710" s="106"/>
      <c r="IL710" s="106"/>
      <c r="IM710" s="106"/>
      <c r="IN710" s="106"/>
      <c r="IO710" s="106"/>
      <c r="IP710" s="106"/>
      <c r="IQ710" s="106"/>
      <c r="IR710" s="106"/>
      <c r="IS710" s="106"/>
      <c r="IT710" s="106"/>
      <c r="IU710" s="106"/>
      <c r="IV710" s="106"/>
      <c r="IW710" s="106"/>
      <c r="IX710" s="106"/>
      <c r="IY710" s="106"/>
      <c r="IZ710" s="106"/>
      <c r="JA710" s="106"/>
      <c r="JB710" s="106"/>
      <c r="JC710" s="106"/>
      <c r="JD710" s="106"/>
      <c r="JE710" s="106"/>
      <c r="JF710" s="106"/>
      <c r="JG710" s="106"/>
      <c r="JH710" s="106"/>
      <c r="JI710" s="106"/>
      <c r="JJ710" s="106"/>
      <c r="JK710" s="106"/>
      <c r="JL710" s="106"/>
      <c r="JM710" s="106"/>
      <c r="JN710" s="106"/>
      <c r="JO710" s="106"/>
      <c r="JP710" s="106"/>
      <c r="JQ710" s="106"/>
      <c r="JR710" s="106"/>
      <c r="JS710" s="106"/>
      <c r="JT710" s="106"/>
      <c r="JU710" s="106"/>
      <c r="JV710" s="106"/>
      <c r="JW710" s="106"/>
      <c r="JX710" s="106"/>
      <c r="JY710" s="106"/>
      <c r="JZ710" s="106"/>
      <c r="KA710" s="106"/>
      <c r="KB710" s="106"/>
      <c r="KC710" s="106"/>
      <c r="KD710" s="106"/>
      <c r="KE710" s="106"/>
      <c r="KF710" s="106"/>
      <c r="KG710" s="106"/>
      <c r="KH710" s="106"/>
      <c r="KI710" s="106"/>
      <c r="KJ710" s="106"/>
      <c r="KK710" s="106"/>
      <c r="KL710" s="106"/>
      <c r="KM710" s="106"/>
      <c r="KN710" s="106"/>
      <c r="KO710" s="106"/>
      <c r="KP710" s="106"/>
      <c r="KQ710" s="106"/>
      <c r="KR710" s="106"/>
      <c r="KS710" s="106"/>
      <c r="KT710" s="106"/>
      <c r="KU710" s="106"/>
      <c r="KV710" s="106"/>
      <c r="KW710" s="106"/>
      <c r="KX710" s="106"/>
      <c r="KY710" s="106"/>
      <c r="KZ710" s="106"/>
      <c r="LA710" s="106"/>
      <c r="LB710" s="106"/>
      <c r="LC710" s="106"/>
      <c r="LD710" s="106"/>
      <c r="LE710" s="106"/>
      <c r="LF710" s="106"/>
      <c r="LG710" s="106"/>
      <c r="LH710" s="106"/>
      <c r="LI710" s="106"/>
      <c r="LJ710" s="106"/>
      <c r="LK710" s="106"/>
      <c r="LL710" s="106"/>
      <c r="LM710" s="106"/>
      <c r="LN710" s="106"/>
      <c r="LO710" s="106"/>
      <c r="LP710" s="106"/>
      <c r="LQ710" s="106"/>
      <c r="LR710" s="106"/>
      <c r="LS710" s="106"/>
      <c r="LT710" s="106"/>
      <c r="LU710" s="106"/>
      <c r="LV710" s="106"/>
      <c r="LW710" s="106"/>
      <c r="LX710" s="106"/>
      <c r="LY710" s="106"/>
      <c r="LZ710" s="106"/>
      <c r="MA710" s="106"/>
      <c r="MB710" s="106"/>
      <c r="MC710" s="106"/>
      <c r="MD710" s="106"/>
      <c r="ME710" s="106"/>
      <c r="MF710" s="106"/>
      <c r="MG710" s="106"/>
      <c r="MH710" s="106"/>
      <c r="MI710" s="106"/>
      <c r="MJ710" s="106"/>
      <c r="MK710" s="106"/>
      <c r="ML710" s="106"/>
      <c r="MM710" s="106"/>
      <c r="MN710" s="106"/>
      <c r="MO710" s="106"/>
      <c r="MP710" s="106"/>
      <c r="MQ710" s="106"/>
      <c r="MR710" s="106"/>
      <c r="MS710" s="106"/>
      <c r="MT710" s="106"/>
      <c r="MU710" s="106"/>
      <c r="MV710" s="106"/>
      <c r="MW710" s="106"/>
      <c r="MX710" s="106"/>
      <c r="MY710" s="106"/>
      <c r="MZ710" s="106"/>
      <c r="NA710" s="106"/>
      <c r="NB710" s="106"/>
      <c r="NC710" s="106"/>
      <c r="ND710" s="106"/>
      <c r="NE710" s="106"/>
      <c r="NF710" s="106"/>
      <c r="NG710" s="106"/>
      <c r="NH710" s="106"/>
      <c r="NI710" s="106"/>
      <c r="NJ710" s="106"/>
      <c r="NK710" s="106"/>
      <c r="NL710" s="106"/>
      <c r="NM710" s="106"/>
      <c r="NN710" s="106"/>
      <c r="NO710" s="106"/>
      <c r="NP710" s="106"/>
      <c r="NQ710" s="106"/>
      <c r="NR710" s="106"/>
      <c r="NS710" s="106"/>
      <c r="NT710" s="106"/>
      <c r="NU710" s="106"/>
      <c r="NV710" s="106"/>
      <c r="NW710" s="106"/>
      <c r="NX710" s="106"/>
      <c r="NY710" s="106"/>
      <c r="NZ710" s="106"/>
      <c r="OA710" s="106"/>
      <c r="OB710" s="106"/>
      <c r="OC710" s="106"/>
      <c r="OD710" s="106"/>
      <c r="OE710" s="106"/>
      <c r="OF710" s="106"/>
      <c r="OG710" s="106"/>
      <c r="OH710" s="106"/>
      <c r="OI710" s="106"/>
      <c r="OJ710" s="106"/>
      <c r="OK710" s="106"/>
      <c r="OL710" s="106"/>
      <c r="OM710" s="106"/>
      <c r="ON710" s="106"/>
      <c r="OO710" s="106"/>
      <c r="OP710" s="106"/>
      <c r="OQ710" s="106"/>
      <c r="OR710" s="106"/>
      <c r="OS710" s="106"/>
      <c r="OT710" s="106"/>
      <c r="OU710" s="106"/>
      <c r="OV710" s="106"/>
      <c r="OW710" s="106"/>
      <c r="OX710" s="106"/>
      <c r="OY710" s="106"/>
      <c r="OZ710" s="106"/>
      <c r="PA710" s="106"/>
      <c r="PB710" s="106"/>
      <c r="PC710" s="106"/>
      <c r="PD710" s="106"/>
      <c r="PE710" s="106"/>
      <c r="PF710" s="106"/>
      <c r="PG710" s="106"/>
      <c r="PH710" s="106"/>
      <c r="PI710" s="106"/>
      <c r="PJ710" s="106"/>
      <c r="PK710" s="106"/>
      <c r="PL710" s="106"/>
      <c r="PM710" s="106"/>
      <c r="PN710" s="106"/>
      <c r="PO710" s="106"/>
      <c r="PP710" s="106"/>
      <c r="PQ710" s="106"/>
      <c r="PR710" s="106"/>
      <c r="PS710" s="106"/>
      <c r="PT710" s="106"/>
      <c r="PU710" s="106"/>
      <c r="PV710" s="106"/>
      <c r="PW710" s="106"/>
      <c r="PX710" s="106"/>
      <c r="PY710" s="106"/>
      <c r="PZ710" s="106"/>
      <c r="QA710" s="106"/>
      <c r="QB710" s="106"/>
      <c r="QC710" s="106"/>
      <c r="QD710" s="106"/>
      <c r="QE710" s="106"/>
      <c r="QF710" s="106"/>
      <c r="QG710" s="106"/>
      <c r="QH710" s="106"/>
      <c r="QI710" s="106"/>
      <c r="QJ710" s="106"/>
      <c r="QK710" s="106"/>
      <c r="QL710" s="106"/>
      <c r="QM710" s="106"/>
      <c r="QN710" s="106"/>
      <c r="QO710" s="106"/>
      <c r="QP710" s="106"/>
      <c r="QQ710" s="106"/>
      <c r="QR710" s="106"/>
      <c r="QS710" s="106"/>
      <c r="QT710" s="106"/>
      <c r="QU710" s="106"/>
      <c r="QV710" s="106"/>
      <c r="QW710" s="106"/>
      <c r="QX710" s="106"/>
      <c r="QY710" s="106"/>
      <c r="QZ710" s="106"/>
      <c r="RA710" s="106"/>
      <c r="RB710" s="106"/>
      <c r="RC710" s="106"/>
      <c r="RD710" s="106"/>
      <c r="RE710" s="106"/>
      <c r="RF710" s="106"/>
      <c r="RG710" s="106"/>
      <c r="RH710" s="106"/>
      <c r="RI710" s="106"/>
      <c r="RJ710" s="106"/>
      <c r="RK710" s="106"/>
      <c r="RL710" s="106"/>
      <c r="RM710" s="106"/>
      <c r="RN710" s="106"/>
      <c r="RO710" s="106"/>
      <c r="RP710" s="106"/>
      <c r="RQ710" s="106"/>
      <c r="RR710" s="106"/>
    </row>
    <row r="711" spans="1:486" x14ac:dyDescent="0.3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14"/>
      <c r="Q711" s="114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06"/>
      <c r="EZ711" s="106"/>
      <c r="FA711" s="106"/>
      <c r="FB711" s="106"/>
      <c r="FC711" s="106"/>
      <c r="FD711" s="106"/>
      <c r="FE711" s="106"/>
      <c r="FF711" s="106"/>
      <c r="FG711" s="106"/>
      <c r="FH711" s="106"/>
      <c r="FI711" s="106"/>
      <c r="FJ711" s="106"/>
      <c r="FK711" s="106"/>
      <c r="FL711" s="106"/>
      <c r="FM711" s="106"/>
      <c r="FN711" s="106"/>
      <c r="FO711" s="106"/>
      <c r="FP711" s="106"/>
      <c r="FQ711" s="106"/>
      <c r="FR711" s="106"/>
      <c r="FS711" s="106"/>
      <c r="FT711" s="106"/>
      <c r="FU711" s="106"/>
      <c r="FV711" s="106"/>
      <c r="FW711" s="106"/>
      <c r="FX711" s="106"/>
      <c r="FY711" s="106"/>
      <c r="FZ711" s="106"/>
      <c r="GA711" s="106"/>
      <c r="GB711" s="106"/>
      <c r="GC711" s="106"/>
      <c r="GD711" s="106"/>
      <c r="GE711" s="106"/>
      <c r="GF711" s="106"/>
      <c r="GG711" s="106"/>
      <c r="GH711" s="106"/>
      <c r="GI711" s="106"/>
      <c r="GJ711" s="106"/>
      <c r="GK711" s="106"/>
      <c r="GL711" s="106"/>
      <c r="GM711" s="106"/>
      <c r="GN711" s="106"/>
      <c r="GO711" s="106"/>
      <c r="GP711" s="106"/>
      <c r="GQ711" s="106"/>
      <c r="GR711" s="106"/>
      <c r="GS711" s="106"/>
      <c r="GT711" s="106"/>
      <c r="GU711" s="106"/>
      <c r="GV711" s="106"/>
      <c r="GW711" s="106"/>
      <c r="GX711" s="106"/>
      <c r="GY711" s="106"/>
      <c r="GZ711" s="106"/>
      <c r="HA711" s="106"/>
      <c r="HB711" s="106"/>
      <c r="HC711" s="106"/>
      <c r="HD711" s="106"/>
      <c r="HE711" s="106"/>
      <c r="HF711" s="106"/>
      <c r="HG711" s="106"/>
      <c r="HH711" s="106"/>
      <c r="HI711" s="106"/>
      <c r="HJ711" s="106"/>
      <c r="HK711" s="106"/>
      <c r="HL711" s="106"/>
      <c r="HM711" s="106"/>
      <c r="HN711" s="106"/>
      <c r="HO711" s="106"/>
      <c r="HP711" s="106"/>
      <c r="HQ711" s="106"/>
      <c r="HR711" s="106"/>
      <c r="HS711" s="106"/>
      <c r="HT711" s="106"/>
      <c r="HU711" s="106"/>
      <c r="HV711" s="106"/>
      <c r="HW711" s="106"/>
      <c r="HX711" s="106"/>
      <c r="HY711" s="106"/>
      <c r="HZ711" s="106"/>
      <c r="IA711" s="106"/>
      <c r="IB711" s="106"/>
      <c r="IC711" s="106"/>
      <c r="ID711" s="106"/>
      <c r="IE711" s="106"/>
      <c r="IF711" s="106"/>
      <c r="IG711" s="106"/>
      <c r="IH711" s="106"/>
      <c r="II711" s="106"/>
      <c r="IJ711" s="106"/>
      <c r="IK711" s="106"/>
      <c r="IL711" s="106"/>
      <c r="IM711" s="106"/>
      <c r="IN711" s="106"/>
      <c r="IO711" s="106"/>
      <c r="IP711" s="106"/>
      <c r="IQ711" s="106"/>
      <c r="IR711" s="106"/>
      <c r="IS711" s="106"/>
      <c r="IT711" s="106"/>
      <c r="IU711" s="106"/>
      <c r="IV711" s="106"/>
      <c r="IW711" s="106"/>
      <c r="IX711" s="106"/>
      <c r="IY711" s="106"/>
      <c r="IZ711" s="106"/>
      <c r="JA711" s="106"/>
      <c r="JB711" s="106"/>
      <c r="JC711" s="106"/>
      <c r="JD711" s="106"/>
      <c r="JE711" s="106"/>
      <c r="JF711" s="106"/>
      <c r="JG711" s="106"/>
      <c r="JH711" s="106"/>
      <c r="JI711" s="106"/>
      <c r="JJ711" s="106"/>
      <c r="JK711" s="106"/>
      <c r="JL711" s="106"/>
      <c r="JM711" s="106"/>
      <c r="JN711" s="106"/>
      <c r="JO711" s="106"/>
      <c r="JP711" s="106"/>
      <c r="JQ711" s="106"/>
      <c r="JR711" s="106"/>
      <c r="JS711" s="106"/>
      <c r="JT711" s="106"/>
      <c r="JU711" s="106"/>
      <c r="JV711" s="106"/>
      <c r="JW711" s="106"/>
      <c r="JX711" s="106"/>
      <c r="JY711" s="106"/>
      <c r="JZ711" s="106"/>
      <c r="KA711" s="106"/>
      <c r="KB711" s="106"/>
      <c r="KC711" s="106"/>
      <c r="KD711" s="106"/>
      <c r="KE711" s="106"/>
      <c r="KF711" s="106"/>
      <c r="KG711" s="106"/>
      <c r="KH711" s="106"/>
      <c r="KI711" s="106"/>
      <c r="KJ711" s="106"/>
      <c r="KK711" s="106"/>
      <c r="KL711" s="106"/>
      <c r="KM711" s="106"/>
      <c r="KN711" s="106"/>
      <c r="KO711" s="106"/>
      <c r="KP711" s="106"/>
      <c r="KQ711" s="106"/>
      <c r="KR711" s="106"/>
      <c r="KS711" s="106"/>
      <c r="KT711" s="106"/>
      <c r="KU711" s="106"/>
      <c r="KV711" s="106"/>
      <c r="KW711" s="106"/>
      <c r="KX711" s="106"/>
      <c r="KY711" s="106"/>
      <c r="KZ711" s="106"/>
      <c r="LA711" s="106"/>
      <c r="LB711" s="106"/>
      <c r="LC711" s="106"/>
      <c r="LD711" s="106"/>
      <c r="LE711" s="106"/>
      <c r="LF711" s="106"/>
      <c r="LG711" s="106"/>
      <c r="LH711" s="106"/>
      <c r="LI711" s="106"/>
      <c r="LJ711" s="106"/>
      <c r="LK711" s="106"/>
      <c r="LL711" s="106"/>
      <c r="LM711" s="106"/>
      <c r="LN711" s="106"/>
      <c r="LO711" s="106"/>
      <c r="LP711" s="106"/>
      <c r="LQ711" s="106"/>
      <c r="LR711" s="106"/>
      <c r="LS711" s="106"/>
      <c r="LT711" s="106"/>
      <c r="LU711" s="106"/>
      <c r="LV711" s="106"/>
      <c r="LW711" s="106"/>
      <c r="LX711" s="106"/>
      <c r="LY711" s="106"/>
      <c r="LZ711" s="106"/>
      <c r="MA711" s="106"/>
      <c r="MB711" s="106"/>
      <c r="MC711" s="106"/>
      <c r="MD711" s="106"/>
      <c r="ME711" s="106"/>
      <c r="MF711" s="106"/>
      <c r="MG711" s="106"/>
      <c r="MH711" s="106"/>
      <c r="MI711" s="106"/>
      <c r="MJ711" s="106"/>
      <c r="MK711" s="106"/>
      <c r="ML711" s="106"/>
      <c r="MM711" s="106"/>
      <c r="MN711" s="106"/>
      <c r="MO711" s="106"/>
      <c r="MP711" s="106"/>
      <c r="MQ711" s="106"/>
      <c r="MR711" s="106"/>
      <c r="MS711" s="106"/>
      <c r="MT711" s="106"/>
      <c r="MU711" s="106"/>
      <c r="MV711" s="106"/>
      <c r="MW711" s="106"/>
      <c r="MX711" s="106"/>
      <c r="MY711" s="106"/>
      <c r="MZ711" s="106"/>
      <c r="NA711" s="106"/>
      <c r="NB711" s="106"/>
      <c r="NC711" s="106"/>
      <c r="ND711" s="106"/>
      <c r="NE711" s="106"/>
      <c r="NF711" s="106"/>
      <c r="NG711" s="106"/>
      <c r="NH711" s="106"/>
      <c r="NI711" s="106"/>
      <c r="NJ711" s="106"/>
      <c r="NK711" s="106"/>
      <c r="NL711" s="106"/>
      <c r="NM711" s="106"/>
      <c r="NN711" s="106"/>
      <c r="NO711" s="106"/>
      <c r="NP711" s="106"/>
      <c r="NQ711" s="106"/>
      <c r="NR711" s="106"/>
      <c r="NS711" s="106"/>
      <c r="NT711" s="106"/>
      <c r="NU711" s="106"/>
      <c r="NV711" s="106"/>
      <c r="NW711" s="106"/>
      <c r="NX711" s="106"/>
      <c r="NY711" s="106"/>
      <c r="NZ711" s="106"/>
      <c r="OA711" s="106"/>
      <c r="OB711" s="106"/>
      <c r="OC711" s="106"/>
      <c r="OD711" s="106"/>
      <c r="OE711" s="106"/>
      <c r="OF711" s="106"/>
      <c r="OG711" s="106"/>
      <c r="OH711" s="106"/>
      <c r="OI711" s="106"/>
      <c r="OJ711" s="106"/>
      <c r="OK711" s="106"/>
      <c r="OL711" s="106"/>
      <c r="OM711" s="106"/>
      <c r="ON711" s="106"/>
      <c r="OO711" s="106"/>
      <c r="OP711" s="106"/>
      <c r="OQ711" s="106"/>
      <c r="OR711" s="106"/>
      <c r="OS711" s="106"/>
      <c r="OT711" s="106"/>
      <c r="OU711" s="106"/>
      <c r="OV711" s="106"/>
      <c r="OW711" s="106"/>
      <c r="OX711" s="106"/>
      <c r="OY711" s="106"/>
      <c r="OZ711" s="106"/>
      <c r="PA711" s="106"/>
      <c r="PB711" s="106"/>
      <c r="PC711" s="106"/>
      <c r="PD711" s="106"/>
      <c r="PE711" s="106"/>
      <c r="PF711" s="106"/>
      <c r="PG711" s="106"/>
      <c r="PH711" s="106"/>
      <c r="PI711" s="106"/>
      <c r="PJ711" s="106"/>
      <c r="PK711" s="106"/>
      <c r="PL711" s="106"/>
      <c r="PM711" s="106"/>
      <c r="PN711" s="106"/>
      <c r="PO711" s="106"/>
      <c r="PP711" s="106"/>
      <c r="PQ711" s="106"/>
      <c r="PR711" s="106"/>
      <c r="PS711" s="106"/>
      <c r="PT711" s="106"/>
      <c r="PU711" s="106"/>
      <c r="PV711" s="106"/>
      <c r="PW711" s="106"/>
      <c r="PX711" s="106"/>
      <c r="PY711" s="106"/>
      <c r="PZ711" s="106"/>
      <c r="QA711" s="106"/>
      <c r="QB711" s="106"/>
      <c r="QC711" s="106"/>
      <c r="QD711" s="106"/>
      <c r="QE711" s="106"/>
      <c r="QF711" s="106"/>
      <c r="QG711" s="106"/>
      <c r="QH711" s="106"/>
      <c r="QI711" s="106"/>
      <c r="QJ711" s="106"/>
      <c r="QK711" s="106"/>
      <c r="QL711" s="106"/>
      <c r="QM711" s="106"/>
      <c r="QN711" s="106"/>
      <c r="QO711" s="106"/>
      <c r="QP711" s="106"/>
      <c r="QQ711" s="106"/>
      <c r="QR711" s="106"/>
      <c r="QS711" s="106"/>
      <c r="QT711" s="106"/>
      <c r="QU711" s="106"/>
      <c r="QV711" s="106"/>
      <c r="QW711" s="106"/>
      <c r="QX711" s="106"/>
      <c r="QY711" s="106"/>
      <c r="QZ711" s="106"/>
      <c r="RA711" s="106"/>
      <c r="RB711" s="106"/>
      <c r="RC711" s="106"/>
      <c r="RD711" s="106"/>
      <c r="RE711" s="106"/>
      <c r="RF711" s="106"/>
      <c r="RG711" s="106"/>
      <c r="RH711" s="106"/>
      <c r="RI711" s="106"/>
      <c r="RJ711" s="106"/>
      <c r="RK711" s="106"/>
      <c r="RL711" s="106"/>
      <c r="RM711" s="106"/>
      <c r="RN711" s="106"/>
      <c r="RO711" s="106"/>
      <c r="RP711" s="106"/>
      <c r="RQ711" s="106"/>
      <c r="RR711" s="106"/>
    </row>
    <row r="712" spans="1:486" x14ac:dyDescent="0.3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14"/>
      <c r="Q712" s="114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06"/>
      <c r="EZ712" s="106"/>
      <c r="FA712" s="106"/>
      <c r="FB712" s="106"/>
      <c r="FC712" s="106"/>
      <c r="FD712" s="106"/>
      <c r="FE712" s="106"/>
      <c r="FF712" s="106"/>
      <c r="FG712" s="106"/>
      <c r="FH712" s="106"/>
      <c r="FI712" s="106"/>
      <c r="FJ712" s="106"/>
      <c r="FK712" s="106"/>
      <c r="FL712" s="106"/>
      <c r="FM712" s="106"/>
      <c r="FN712" s="106"/>
      <c r="FO712" s="106"/>
      <c r="FP712" s="106"/>
      <c r="FQ712" s="106"/>
      <c r="FR712" s="106"/>
      <c r="FS712" s="106"/>
      <c r="FT712" s="106"/>
      <c r="FU712" s="106"/>
      <c r="FV712" s="106"/>
      <c r="FW712" s="106"/>
      <c r="FX712" s="106"/>
      <c r="FY712" s="106"/>
      <c r="FZ712" s="106"/>
      <c r="GA712" s="106"/>
      <c r="GB712" s="106"/>
      <c r="GC712" s="106"/>
      <c r="GD712" s="106"/>
      <c r="GE712" s="106"/>
      <c r="GF712" s="106"/>
      <c r="GG712" s="106"/>
      <c r="GH712" s="106"/>
      <c r="GI712" s="106"/>
      <c r="GJ712" s="106"/>
      <c r="GK712" s="106"/>
      <c r="GL712" s="106"/>
      <c r="GM712" s="106"/>
      <c r="GN712" s="106"/>
      <c r="GO712" s="106"/>
      <c r="GP712" s="106"/>
      <c r="GQ712" s="106"/>
      <c r="GR712" s="106"/>
      <c r="GS712" s="106"/>
      <c r="GT712" s="106"/>
      <c r="GU712" s="106"/>
      <c r="GV712" s="106"/>
      <c r="GW712" s="106"/>
      <c r="GX712" s="106"/>
      <c r="GY712" s="106"/>
      <c r="GZ712" s="106"/>
      <c r="HA712" s="106"/>
      <c r="HB712" s="106"/>
      <c r="HC712" s="106"/>
      <c r="HD712" s="106"/>
      <c r="HE712" s="106"/>
      <c r="HF712" s="106"/>
      <c r="HG712" s="106"/>
      <c r="HH712" s="106"/>
      <c r="HI712" s="106"/>
      <c r="HJ712" s="106"/>
      <c r="HK712" s="106"/>
      <c r="HL712" s="106"/>
      <c r="HM712" s="106"/>
      <c r="HN712" s="106"/>
      <c r="HO712" s="106"/>
      <c r="HP712" s="106"/>
      <c r="HQ712" s="106"/>
      <c r="HR712" s="106"/>
      <c r="HS712" s="106"/>
      <c r="HT712" s="106"/>
      <c r="HU712" s="106"/>
      <c r="HV712" s="106"/>
      <c r="HW712" s="106"/>
      <c r="HX712" s="106"/>
      <c r="HY712" s="106"/>
      <c r="HZ712" s="106"/>
      <c r="IA712" s="106"/>
      <c r="IB712" s="106"/>
      <c r="IC712" s="106"/>
      <c r="ID712" s="106"/>
      <c r="IE712" s="106"/>
      <c r="IF712" s="106"/>
      <c r="IG712" s="106"/>
      <c r="IH712" s="106"/>
      <c r="II712" s="106"/>
      <c r="IJ712" s="106"/>
      <c r="IK712" s="106"/>
      <c r="IL712" s="106"/>
      <c r="IM712" s="106"/>
      <c r="IN712" s="106"/>
      <c r="IO712" s="106"/>
      <c r="IP712" s="106"/>
      <c r="IQ712" s="106"/>
      <c r="IR712" s="106"/>
      <c r="IS712" s="106"/>
      <c r="IT712" s="106"/>
      <c r="IU712" s="106"/>
      <c r="IV712" s="106"/>
      <c r="IW712" s="106"/>
      <c r="IX712" s="106"/>
      <c r="IY712" s="106"/>
      <c r="IZ712" s="106"/>
      <c r="JA712" s="106"/>
      <c r="JB712" s="106"/>
      <c r="JC712" s="106"/>
      <c r="JD712" s="106"/>
      <c r="JE712" s="106"/>
      <c r="JF712" s="106"/>
      <c r="JG712" s="106"/>
      <c r="JH712" s="106"/>
      <c r="JI712" s="106"/>
      <c r="JJ712" s="106"/>
      <c r="JK712" s="106"/>
      <c r="JL712" s="106"/>
      <c r="JM712" s="106"/>
      <c r="JN712" s="106"/>
      <c r="JO712" s="106"/>
      <c r="JP712" s="106"/>
      <c r="JQ712" s="106"/>
      <c r="JR712" s="106"/>
      <c r="JS712" s="106"/>
      <c r="JT712" s="106"/>
      <c r="JU712" s="106"/>
      <c r="JV712" s="106"/>
      <c r="JW712" s="106"/>
      <c r="JX712" s="106"/>
      <c r="JY712" s="106"/>
      <c r="JZ712" s="106"/>
      <c r="KA712" s="106"/>
      <c r="KB712" s="106"/>
      <c r="KC712" s="106"/>
      <c r="KD712" s="106"/>
      <c r="KE712" s="106"/>
      <c r="KF712" s="106"/>
      <c r="KG712" s="106"/>
      <c r="KH712" s="106"/>
      <c r="KI712" s="106"/>
      <c r="KJ712" s="106"/>
      <c r="KK712" s="106"/>
      <c r="KL712" s="106"/>
      <c r="KM712" s="106"/>
      <c r="KN712" s="106"/>
      <c r="KO712" s="106"/>
      <c r="KP712" s="106"/>
      <c r="KQ712" s="106"/>
      <c r="KR712" s="106"/>
      <c r="KS712" s="106"/>
      <c r="KT712" s="106"/>
      <c r="KU712" s="106"/>
      <c r="KV712" s="106"/>
      <c r="KW712" s="106"/>
      <c r="KX712" s="106"/>
      <c r="KY712" s="106"/>
      <c r="KZ712" s="106"/>
      <c r="LA712" s="106"/>
      <c r="LB712" s="106"/>
      <c r="LC712" s="106"/>
      <c r="LD712" s="106"/>
      <c r="LE712" s="106"/>
      <c r="LF712" s="106"/>
      <c r="LG712" s="106"/>
      <c r="LH712" s="106"/>
      <c r="LI712" s="106"/>
      <c r="LJ712" s="106"/>
      <c r="LK712" s="106"/>
      <c r="LL712" s="106"/>
      <c r="LM712" s="106"/>
      <c r="LN712" s="106"/>
      <c r="LO712" s="106"/>
      <c r="LP712" s="106"/>
      <c r="LQ712" s="106"/>
      <c r="LR712" s="106"/>
      <c r="LS712" s="106"/>
      <c r="LT712" s="106"/>
      <c r="LU712" s="106"/>
      <c r="LV712" s="106"/>
      <c r="LW712" s="106"/>
      <c r="LX712" s="106"/>
      <c r="LY712" s="106"/>
      <c r="LZ712" s="106"/>
      <c r="MA712" s="106"/>
      <c r="MB712" s="106"/>
      <c r="MC712" s="106"/>
      <c r="MD712" s="106"/>
      <c r="ME712" s="106"/>
      <c r="MF712" s="106"/>
      <c r="MG712" s="106"/>
      <c r="MH712" s="106"/>
      <c r="MI712" s="106"/>
      <c r="MJ712" s="106"/>
      <c r="MK712" s="106"/>
      <c r="ML712" s="106"/>
      <c r="MM712" s="106"/>
      <c r="MN712" s="106"/>
      <c r="MO712" s="106"/>
      <c r="MP712" s="106"/>
      <c r="MQ712" s="106"/>
      <c r="MR712" s="106"/>
      <c r="MS712" s="106"/>
      <c r="MT712" s="106"/>
      <c r="MU712" s="106"/>
      <c r="MV712" s="106"/>
      <c r="MW712" s="106"/>
      <c r="MX712" s="106"/>
      <c r="MY712" s="106"/>
      <c r="MZ712" s="106"/>
      <c r="NA712" s="106"/>
      <c r="NB712" s="106"/>
      <c r="NC712" s="106"/>
      <c r="ND712" s="106"/>
      <c r="NE712" s="106"/>
      <c r="NF712" s="106"/>
      <c r="NG712" s="106"/>
      <c r="NH712" s="106"/>
      <c r="NI712" s="106"/>
      <c r="NJ712" s="106"/>
      <c r="NK712" s="106"/>
      <c r="NL712" s="106"/>
      <c r="NM712" s="106"/>
      <c r="NN712" s="106"/>
      <c r="NO712" s="106"/>
      <c r="NP712" s="106"/>
      <c r="NQ712" s="106"/>
      <c r="NR712" s="106"/>
      <c r="NS712" s="106"/>
      <c r="NT712" s="106"/>
      <c r="NU712" s="106"/>
      <c r="NV712" s="106"/>
      <c r="NW712" s="106"/>
      <c r="NX712" s="106"/>
      <c r="NY712" s="106"/>
      <c r="NZ712" s="106"/>
      <c r="OA712" s="106"/>
      <c r="OB712" s="106"/>
      <c r="OC712" s="106"/>
      <c r="OD712" s="106"/>
      <c r="OE712" s="106"/>
      <c r="OF712" s="106"/>
      <c r="OG712" s="106"/>
      <c r="OH712" s="106"/>
      <c r="OI712" s="106"/>
      <c r="OJ712" s="106"/>
      <c r="OK712" s="106"/>
      <c r="OL712" s="106"/>
      <c r="OM712" s="106"/>
      <c r="ON712" s="106"/>
      <c r="OO712" s="106"/>
      <c r="OP712" s="106"/>
      <c r="OQ712" s="106"/>
      <c r="OR712" s="106"/>
      <c r="OS712" s="106"/>
      <c r="OT712" s="106"/>
      <c r="OU712" s="106"/>
      <c r="OV712" s="106"/>
      <c r="OW712" s="106"/>
      <c r="OX712" s="106"/>
      <c r="OY712" s="106"/>
      <c r="OZ712" s="106"/>
      <c r="PA712" s="106"/>
      <c r="PB712" s="106"/>
      <c r="PC712" s="106"/>
      <c r="PD712" s="106"/>
      <c r="PE712" s="106"/>
      <c r="PF712" s="106"/>
      <c r="PG712" s="106"/>
      <c r="PH712" s="106"/>
      <c r="PI712" s="106"/>
      <c r="PJ712" s="106"/>
      <c r="PK712" s="106"/>
      <c r="PL712" s="106"/>
      <c r="PM712" s="106"/>
      <c r="PN712" s="106"/>
      <c r="PO712" s="106"/>
      <c r="PP712" s="106"/>
      <c r="PQ712" s="106"/>
      <c r="PR712" s="106"/>
      <c r="PS712" s="106"/>
      <c r="PT712" s="106"/>
      <c r="PU712" s="106"/>
      <c r="PV712" s="106"/>
      <c r="PW712" s="106"/>
      <c r="PX712" s="106"/>
      <c r="PY712" s="106"/>
      <c r="PZ712" s="106"/>
      <c r="QA712" s="106"/>
      <c r="QB712" s="106"/>
      <c r="QC712" s="106"/>
      <c r="QD712" s="106"/>
      <c r="QE712" s="106"/>
      <c r="QF712" s="106"/>
      <c r="QG712" s="106"/>
      <c r="QH712" s="106"/>
      <c r="QI712" s="106"/>
      <c r="QJ712" s="106"/>
      <c r="QK712" s="106"/>
      <c r="QL712" s="106"/>
      <c r="QM712" s="106"/>
      <c r="QN712" s="106"/>
      <c r="QO712" s="106"/>
      <c r="QP712" s="106"/>
      <c r="QQ712" s="106"/>
      <c r="QR712" s="106"/>
      <c r="QS712" s="106"/>
      <c r="QT712" s="106"/>
      <c r="QU712" s="106"/>
      <c r="QV712" s="106"/>
      <c r="QW712" s="106"/>
      <c r="QX712" s="106"/>
      <c r="QY712" s="106"/>
      <c r="QZ712" s="106"/>
      <c r="RA712" s="106"/>
      <c r="RB712" s="106"/>
      <c r="RC712" s="106"/>
      <c r="RD712" s="106"/>
      <c r="RE712" s="106"/>
      <c r="RF712" s="106"/>
      <c r="RG712" s="106"/>
      <c r="RH712" s="106"/>
      <c r="RI712" s="106"/>
      <c r="RJ712" s="106"/>
      <c r="RK712" s="106"/>
      <c r="RL712" s="106"/>
      <c r="RM712" s="106"/>
      <c r="RN712" s="106"/>
      <c r="RO712" s="106"/>
      <c r="RP712" s="106"/>
      <c r="RQ712" s="106"/>
      <c r="RR712" s="106"/>
    </row>
    <row r="713" spans="1:486" x14ac:dyDescent="0.3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14"/>
      <c r="Q713" s="114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06"/>
      <c r="EZ713" s="106"/>
      <c r="FA713" s="106"/>
      <c r="FB713" s="106"/>
      <c r="FC713" s="106"/>
      <c r="FD713" s="106"/>
      <c r="FE713" s="106"/>
      <c r="FF713" s="106"/>
      <c r="FG713" s="106"/>
      <c r="FH713" s="106"/>
      <c r="FI713" s="106"/>
      <c r="FJ713" s="106"/>
      <c r="FK713" s="106"/>
      <c r="FL713" s="106"/>
      <c r="FM713" s="106"/>
      <c r="FN713" s="106"/>
      <c r="FO713" s="106"/>
      <c r="FP713" s="106"/>
      <c r="FQ713" s="106"/>
      <c r="FR713" s="106"/>
      <c r="FS713" s="106"/>
      <c r="FT713" s="106"/>
      <c r="FU713" s="106"/>
      <c r="FV713" s="106"/>
      <c r="FW713" s="106"/>
      <c r="FX713" s="106"/>
      <c r="FY713" s="106"/>
      <c r="FZ713" s="106"/>
      <c r="GA713" s="106"/>
      <c r="GB713" s="106"/>
      <c r="GC713" s="106"/>
      <c r="GD713" s="106"/>
      <c r="GE713" s="106"/>
      <c r="GF713" s="106"/>
      <c r="GG713" s="106"/>
      <c r="GH713" s="106"/>
      <c r="GI713" s="106"/>
      <c r="GJ713" s="106"/>
      <c r="GK713" s="106"/>
      <c r="GL713" s="106"/>
      <c r="GM713" s="106"/>
      <c r="GN713" s="106"/>
      <c r="GO713" s="106"/>
      <c r="GP713" s="106"/>
      <c r="GQ713" s="106"/>
      <c r="GR713" s="106"/>
      <c r="GS713" s="106"/>
      <c r="GT713" s="106"/>
      <c r="GU713" s="106"/>
      <c r="GV713" s="106"/>
      <c r="GW713" s="106"/>
      <c r="GX713" s="106"/>
      <c r="GY713" s="106"/>
      <c r="GZ713" s="106"/>
      <c r="HA713" s="106"/>
      <c r="HB713" s="106"/>
      <c r="HC713" s="106"/>
      <c r="HD713" s="106"/>
      <c r="HE713" s="106"/>
      <c r="HF713" s="106"/>
      <c r="HG713" s="106"/>
      <c r="HH713" s="106"/>
      <c r="HI713" s="106"/>
      <c r="HJ713" s="106"/>
      <c r="HK713" s="106"/>
      <c r="HL713" s="106"/>
      <c r="HM713" s="106"/>
      <c r="HN713" s="106"/>
      <c r="HO713" s="106"/>
      <c r="HP713" s="106"/>
      <c r="HQ713" s="106"/>
      <c r="HR713" s="106"/>
      <c r="HS713" s="106"/>
      <c r="HT713" s="106"/>
      <c r="HU713" s="106"/>
      <c r="HV713" s="106"/>
      <c r="HW713" s="106"/>
      <c r="HX713" s="106"/>
      <c r="HY713" s="106"/>
      <c r="HZ713" s="106"/>
      <c r="IA713" s="106"/>
      <c r="IB713" s="106"/>
      <c r="IC713" s="106"/>
      <c r="ID713" s="106"/>
      <c r="IE713" s="106"/>
      <c r="IF713" s="106"/>
      <c r="IG713" s="106"/>
      <c r="IH713" s="106"/>
      <c r="II713" s="106"/>
      <c r="IJ713" s="106"/>
      <c r="IK713" s="106"/>
      <c r="IL713" s="106"/>
      <c r="IM713" s="106"/>
      <c r="IN713" s="106"/>
      <c r="IO713" s="106"/>
      <c r="IP713" s="106"/>
      <c r="IQ713" s="106"/>
      <c r="IR713" s="106"/>
      <c r="IS713" s="106"/>
      <c r="IT713" s="106"/>
      <c r="IU713" s="106"/>
      <c r="IV713" s="106"/>
      <c r="IW713" s="106"/>
      <c r="IX713" s="106"/>
      <c r="IY713" s="106"/>
      <c r="IZ713" s="106"/>
      <c r="JA713" s="106"/>
      <c r="JB713" s="106"/>
      <c r="JC713" s="106"/>
      <c r="JD713" s="106"/>
      <c r="JE713" s="106"/>
      <c r="JF713" s="106"/>
      <c r="JG713" s="106"/>
      <c r="JH713" s="106"/>
      <c r="JI713" s="106"/>
      <c r="JJ713" s="106"/>
      <c r="JK713" s="106"/>
      <c r="JL713" s="106"/>
      <c r="JM713" s="106"/>
      <c r="JN713" s="106"/>
      <c r="JO713" s="106"/>
      <c r="JP713" s="106"/>
      <c r="JQ713" s="106"/>
      <c r="JR713" s="106"/>
      <c r="JS713" s="106"/>
      <c r="JT713" s="106"/>
      <c r="JU713" s="106"/>
      <c r="JV713" s="106"/>
      <c r="JW713" s="106"/>
      <c r="JX713" s="106"/>
      <c r="JY713" s="106"/>
      <c r="JZ713" s="106"/>
      <c r="KA713" s="106"/>
      <c r="KB713" s="106"/>
      <c r="KC713" s="106"/>
      <c r="KD713" s="106"/>
      <c r="KE713" s="106"/>
      <c r="KF713" s="106"/>
      <c r="KG713" s="106"/>
      <c r="KH713" s="106"/>
      <c r="KI713" s="106"/>
      <c r="KJ713" s="106"/>
      <c r="KK713" s="106"/>
      <c r="KL713" s="106"/>
      <c r="KM713" s="106"/>
      <c r="KN713" s="106"/>
      <c r="KO713" s="106"/>
      <c r="KP713" s="106"/>
      <c r="KQ713" s="106"/>
      <c r="KR713" s="106"/>
      <c r="KS713" s="106"/>
      <c r="KT713" s="106"/>
      <c r="KU713" s="106"/>
      <c r="KV713" s="106"/>
      <c r="KW713" s="106"/>
      <c r="KX713" s="106"/>
      <c r="KY713" s="106"/>
      <c r="KZ713" s="106"/>
      <c r="LA713" s="106"/>
      <c r="LB713" s="106"/>
      <c r="LC713" s="106"/>
      <c r="LD713" s="106"/>
      <c r="LE713" s="106"/>
      <c r="LF713" s="106"/>
      <c r="LG713" s="106"/>
      <c r="LH713" s="106"/>
      <c r="LI713" s="106"/>
      <c r="LJ713" s="106"/>
      <c r="LK713" s="106"/>
      <c r="LL713" s="106"/>
      <c r="LM713" s="106"/>
      <c r="LN713" s="106"/>
      <c r="LO713" s="106"/>
      <c r="LP713" s="106"/>
      <c r="LQ713" s="106"/>
      <c r="LR713" s="106"/>
      <c r="LS713" s="106"/>
      <c r="LT713" s="106"/>
      <c r="LU713" s="106"/>
      <c r="LV713" s="106"/>
      <c r="LW713" s="106"/>
      <c r="LX713" s="106"/>
      <c r="LY713" s="106"/>
      <c r="LZ713" s="106"/>
      <c r="MA713" s="106"/>
      <c r="MB713" s="106"/>
      <c r="MC713" s="106"/>
      <c r="MD713" s="106"/>
      <c r="ME713" s="106"/>
      <c r="MF713" s="106"/>
      <c r="MG713" s="106"/>
      <c r="MH713" s="106"/>
      <c r="MI713" s="106"/>
      <c r="MJ713" s="106"/>
      <c r="MK713" s="106"/>
      <c r="ML713" s="106"/>
      <c r="MM713" s="106"/>
      <c r="MN713" s="106"/>
      <c r="MO713" s="106"/>
      <c r="MP713" s="106"/>
      <c r="MQ713" s="106"/>
      <c r="MR713" s="106"/>
      <c r="MS713" s="106"/>
      <c r="MT713" s="106"/>
      <c r="MU713" s="106"/>
      <c r="MV713" s="106"/>
      <c r="MW713" s="106"/>
      <c r="MX713" s="106"/>
      <c r="MY713" s="106"/>
      <c r="MZ713" s="106"/>
      <c r="NA713" s="106"/>
      <c r="NB713" s="106"/>
      <c r="NC713" s="106"/>
      <c r="ND713" s="106"/>
      <c r="NE713" s="106"/>
      <c r="NF713" s="106"/>
      <c r="NG713" s="106"/>
      <c r="NH713" s="106"/>
      <c r="NI713" s="106"/>
      <c r="NJ713" s="106"/>
      <c r="NK713" s="106"/>
      <c r="NL713" s="106"/>
      <c r="NM713" s="106"/>
      <c r="NN713" s="106"/>
      <c r="NO713" s="106"/>
      <c r="NP713" s="106"/>
      <c r="NQ713" s="106"/>
      <c r="NR713" s="106"/>
      <c r="NS713" s="106"/>
      <c r="NT713" s="106"/>
      <c r="NU713" s="106"/>
      <c r="NV713" s="106"/>
      <c r="NW713" s="106"/>
      <c r="NX713" s="106"/>
      <c r="NY713" s="106"/>
      <c r="NZ713" s="106"/>
      <c r="OA713" s="106"/>
      <c r="OB713" s="106"/>
      <c r="OC713" s="106"/>
      <c r="OD713" s="106"/>
      <c r="OE713" s="106"/>
      <c r="OF713" s="106"/>
      <c r="OG713" s="106"/>
      <c r="OH713" s="106"/>
      <c r="OI713" s="106"/>
      <c r="OJ713" s="106"/>
      <c r="OK713" s="106"/>
      <c r="OL713" s="106"/>
      <c r="OM713" s="106"/>
      <c r="ON713" s="106"/>
      <c r="OO713" s="106"/>
      <c r="OP713" s="106"/>
      <c r="OQ713" s="106"/>
      <c r="OR713" s="106"/>
      <c r="OS713" s="106"/>
      <c r="OT713" s="106"/>
      <c r="OU713" s="106"/>
      <c r="OV713" s="106"/>
      <c r="OW713" s="106"/>
      <c r="OX713" s="106"/>
      <c r="OY713" s="106"/>
      <c r="OZ713" s="106"/>
      <c r="PA713" s="106"/>
      <c r="PB713" s="106"/>
      <c r="PC713" s="106"/>
      <c r="PD713" s="106"/>
      <c r="PE713" s="106"/>
      <c r="PF713" s="106"/>
      <c r="PG713" s="106"/>
      <c r="PH713" s="106"/>
      <c r="PI713" s="106"/>
      <c r="PJ713" s="106"/>
      <c r="PK713" s="106"/>
      <c r="PL713" s="106"/>
      <c r="PM713" s="106"/>
      <c r="PN713" s="106"/>
      <c r="PO713" s="106"/>
      <c r="PP713" s="106"/>
      <c r="PQ713" s="106"/>
      <c r="PR713" s="106"/>
      <c r="PS713" s="106"/>
      <c r="PT713" s="106"/>
      <c r="PU713" s="106"/>
      <c r="PV713" s="106"/>
      <c r="PW713" s="106"/>
      <c r="PX713" s="106"/>
      <c r="PY713" s="106"/>
      <c r="PZ713" s="106"/>
      <c r="QA713" s="106"/>
      <c r="QB713" s="106"/>
      <c r="QC713" s="106"/>
      <c r="QD713" s="106"/>
      <c r="QE713" s="106"/>
      <c r="QF713" s="106"/>
      <c r="QG713" s="106"/>
      <c r="QH713" s="106"/>
      <c r="QI713" s="106"/>
      <c r="QJ713" s="106"/>
      <c r="QK713" s="106"/>
      <c r="QL713" s="106"/>
      <c r="QM713" s="106"/>
      <c r="QN713" s="106"/>
      <c r="QO713" s="106"/>
      <c r="QP713" s="106"/>
      <c r="QQ713" s="106"/>
      <c r="QR713" s="106"/>
      <c r="QS713" s="106"/>
      <c r="QT713" s="106"/>
      <c r="QU713" s="106"/>
      <c r="QV713" s="106"/>
      <c r="QW713" s="106"/>
      <c r="QX713" s="106"/>
      <c r="QY713" s="106"/>
      <c r="QZ713" s="106"/>
      <c r="RA713" s="106"/>
      <c r="RB713" s="106"/>
      <c r="RC713" s="106"/>
      <c r="RD713" s="106"/>
      <c r="RE713" s="106"/>
      <c r="RF713" s="106"/>
      <c r="RG713" s="106"/>
      <c r="RH713" s="106"/>
      <c r="RI713" s="106"/>
      <c r="RJ713" s="106"/>
      <c r="RK713" s="106"/>
      <c r="RL713" s="106"/>
      <c r="RM713" s="106"/>
      <c r="RN713" s="106"/>
      <c r="RO713" s="106"/>
      <c r="RP713" s="106"/>
      <c r="RQ713" s="106"/>
      <c r="RR713" s="106"/>
    </row>
    <row r="714" spans="1:486" x14ac:dyDescent="0.3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14"/>
      <c r="Q714" s="114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06"/>
      <c r="EZ714" s="106"/>
      <c r="FA714" s="106"/>
      <c r="FB714" s="106"/>
      <c r="FC714" s="106"/>
      <c r="FD714" s="106"/>
      <c r="FE714" s="106"/>
      <c r="FF714" s="106"/>
      <c r="FG714" s="106"/>
      <c r="FH714" s="106"/>
      <c r="FI714" s="106"/>
      <c r="FJ714" s="106"/>
      <c r="FK714" s="106"/>
      <c r="FL714" s="106"/>
      <c r="FM714" s="106"/>
      <c r="FN714" s="106"/>
      <c r="FO714" s="106"/>
      <c r="FP714" s="106"/>
      <c r="FQ714" s="106"/>
      <c r="FR714" s="106"/>
      <c r="FS714" s="106"/>
      <c r="FT714" s="106"/>
      <c r="FU714" s="106"/>
      <c r="FV714" s="106"/>
      <c r="FW714" s="106"/>
      <c r="FX714" s="106"/>
      <c r="FY714" s="106"/>
      <c r="FZ714" s="106"/>
      <c r="GA714" s="106"/>
      <c r="GB714" s="106"/>
      <c r="GC714" s="106"/>
      <c r="GD714" s="106"/>
      <c r="GE714" s="106"/>
      <c r="GF714" s="106"/>
      <c r="GG714" s="106"/>
      <c r="GH714" s="106"/>
      <c r="GI714" s="106"/>
      <c r="GJ714" s="106"/>
      <c r="GK714" s="106"/>
      <c r="GL714" s="106"/>
      <c r="GM714" s="106"/>
      <c r="GN714" s="106"/>
      <c r="GO714" s="106"/>
      <c r="GP714" s="106"/>
      <c r="GQ714" s="106"/>
      <c r="GR714" s="106"/>
      <c r="GS714" s="106"/>
      <c r="GT714" s="106"/>
      <c r="GU714" s="106"/>
      <c r="GV714" s="106"/>
      <c r="GW714" s="106"/>
      <c r="GX714" s="106"/>
      <c r="GY714" s="106"/>
      <c r="GZ714" s="106"/>
      <c r="HA714" s="106"/>
      <c r="HB714" s="106"/>
      <c r="HC714" s="106"/>
      <c r="HD714" s="106"/>
      <c r="HE714" s="106"/>
      <c r="HF714" s="106"/>
      <c r="HG714" s="106"/>
      <c r="HH714" s="106"/>
      <c r="HI714" s="106"/>
      <c r="HJ714" s="106"/>
      <c r="HK714" s="106"/>
      <c r="HL714" s="106"/>
      <c r="HM714" s="106"/>
      <c r="HN714" s="106"/>
      <c r="HO714" s="106"/>
      <c r="HP714" s="106"/>
      <c r="HQ714" s="106"/>
      <c r="HR714" s="106"/>
      <c r="HS714" s="106"/>
      <c r="HT714" s="106"/>
      <c r="HU714" s="106"/>
      <c r="HV714" s="106"/>
      <c r="HW714" s="106"/>
      <c r="HX714" s="106"/>
      <c r="HY714" s="106"/>
      <c r="HZ714" s="106"/>
      <c r="IA714" s="106"/>
      <c r="IB714" s="106"/>
      <c r="IC714" s="106"/>
      <c r="ID714" s="106"/>
      <c r="IE714" s="106"/>
      <c r="IF714" s="106"/>
      <c r="IG714" s="106"/>
      <c r="IH714" s="106"/>
      <c r="II714" s="106"/>
      <c r="IJ714" s="106"/>
      <c r="IK714" s="106"/>
      <c r="IL714" s="106"/>
      <c r="IM714" s="106"/>
      <c r="IN714" s="106"/>
      <c r="IO714" s="106"/>
      <c r="IP714" s="106"/>
      <c r="IQ714" s="106"/>
      <c r="IR714" s="106"/>
      <c r="IS714" s="106"/>
      <c r="IT714" s="106"/>
      <c r="IU714" s="106"/>
      <c r="IV714" s="106"/>
      <c r="IW714" s="106"/>
      <c r="IX714" s="106"/>
      <c r="IY714" s="106"/>
      <c r="IZ714" s="106"/>
      <c r="JA714" s="106"/>
      <c r="JB714" s="106"/>
      <c r="JC714" s="106"/>
      <c r="JD714" s="106"/>
      <c r="JE714" s="106"/>
      <c r="JF714" s="106"/>
      <c r="JG714" s="106"/>
      <c r="JH714" s="106"/>
      <c r="JI714" s="106"/>
      <c r="JJ714" s="106"/>
      <c r="JK714" s="106"/>
      <c r="JL714" s="106"/>
      <c r="JM714" s="106"/>
      <c r="JN714" s="106"/>
      <c r="JO714" s="106"/>
      <c r="JP714" s="106"/>
      <c r="JQ714" s="106"/>
      <c r="JR714" s="106"/>
      <c r="JS714" s="106"/>
      <c r="JT714" s="106"/>
      <c r="JU714" s="106"/>
      <c r="JV714" s="106"/>
      <c r="JW714" s="106"/>
      <c r="JX714" s="106"/>
      <c r="JY714" s="106"/>
      <c r="JZ714" s="106"/>
      <c r="KA714" s="106"/>
      <c r="KB714" s="106"/>
      <c r="KC714" s="106"/>
      <c r="KD714" s="106"/>
      <c r="KE714" s="106"/>
      <c r="KF714" s="106"/>
      <c r="KG714" s="106"/>
      <c r="KH714" s="106"/>
      <c r="KI714" s="106"/>
      <c r="KJ714" s="106"/>
      <c r="KK714" s="106"/>
      <c r="KL714" s="106"/>
      <c r="KM714" s="106"/>
      <c r="KN714" s="106"/>
      <c r="KO714" s="106"/>
      <c r="KP714" s="106"/>
      <c r="KQ714" s="106"/>
      <c r="KR714" s="106"/>
      <c r="KS714" s="106"/>
      <c r="KT714" s="106"/>
      <c r="KU714" s="106"/>
      <c r="KV714" s="106"/>
      <c r="KW714" s="106"/>
      <c r="KX714" s="106"/>
      <c r="KY714" s="106"/>
      <c r="KZ714" s="106"/>
      <c r="LA714" s="106"/>
      <c r="LB714" s="106"/>
      <c r="LC714" s="106"/>
      <c r="LD714" s="106"/>
      <c r="LE714" s="106"/>
      <c r="LF714" s="106"/>
      <c r="LG714" s="106"/>
      <c r="LH714" s="106"/>
      <c r="LI714" s="106"/>
      <c r="LJ714" s="106"/>
      <c r="LK714" s="106"/>
      <c r="LL714" s="106"/>
      <c r="LM714" s="106"/>
      <c r="LN714" s="106"/>
      <c r="LO714" s="106"/>
      <c r="LP714" s="106"/>
      <c r="LQ714" s="106"/>
      <c r="LR714" s="106"/>
      <c r="LS714" s="106"/>
      <c r="LT714" s="106"/>
      <c r="LU714" s="106"/>
      <c r="LV714" s="106"/>
      <c r="LW714" s="106"/>
      <c r="LX714" s="106"/>
      <c r="LY714" s="106"/>
      <c r="LZ714" s="106"/>
      <c r="MA714" s="106"/>
      <c r="MB714" s="106"/>
      <c r="MC714" s="106"/>
      <c r="MD714" s="106"/>
      <c r="ME714" s="106"/>
      <c r="MF714" s="106"/>
      <c r="MG714" s="106"/>
      <c r="MH714" s="106"/>
      <c r="MI714" s="106"/>
      <c r="MJ714" s="106"/>
      <c r="MK714" s="106"/>
      <c r="ML714" s="106"/>
      <c r="MM714" s="106"/>
      <c r="MN714" s="106"/>
      <c r="MO714" s="106"/>
      <c r="MP714" s="106"/>
      <c r="MQ714" s="106"/>
      <c r="MR714" s="106"/>
      <c r="MS714" s="106"/>
      <c r="MT714" s="106"/>
      <c r="MU714" s="106"/>
      <c r="MV714" s="106"/>
      <c r="MW714" s="106"/>
      <c r="MX714" s="106"/>
      <c r="MY714" s="106"/>
      <c r="MZ714" s="106"/>
      <c r="NA714" s="106"/>
      <c r="NB714" s="106"/>
      <c r="NC714" s="106"/>
      <c r="ND714" s="106"/>
      <c r="NE714" s="106"/>
      <c r="NF714" s="106"/>
      <c r="NG714" s="106"/>
      <c r="NH714" s="106"/>
      <c r="NI714" s="106"/>
      <c r="NJ714" s="106"/>
      <c r="NK714" s="106"/>
      <c r="NL714" s="106"/>
      <c r="NM714" s="106"/>
      <c r="NN714" s="106"/>
      <c r="NO714" s="106"/>
      <c r="NP714" s="106"/>
      <c r="NQ714" s="106"/>
      <c r="NR714" s="106"/>
      <c r="NS714" s="106"/>
      <c r="NT714" s="106"/>
      <c r="NU714" s="106"/>
      <c r="NV714" s="106"/>
      <c r="NW714" s="106"/>
      <c r="NX714" s="106"/>
      <c r="NY714" s="106"/>
      <c r="NZ714" s="106"/>
      <c r="OA714" s="106"/>
      <c r="OB714" s="106"/>
      <c r="OC714" s="106"/>
      <c r="OD714" s="106"/>
      <c r="OE714" s="106"/>
      <c r="OF714" s="106"/>
      <c r="OG714" s="106"/>
      <c r="OH714" s="106"/>
      <c r="OI714" s="106"/>
      <c r="OJ714" s="106"/>
      <c r="OK714" s="106"/>
      <c r="OL714" s="106"/>
      <c r="OM714" s="106"/>
      <c r="ON714" s="106"/>
      <c r="OO714" s="106"/>
      <c r="OP714" s="106"/>
      <c r="OQ714" s="106"/>
      <c r="OR714" s="106"/>
      <c r="OS714" s="106"/>
      <c r="OT714" s="106"/>
      <c r="OU714" s="106"/>
      <c r="OV714" s="106"/>
      <c r="OW714" s="106"/>
      <c r="OX714" s="106"/>
      <c r="OY714" s="106"/>
      <c r="OZ714" s="106"/>
      <c r="PA714" s="106"/>
      <c r="PB714" s="106"/>
      <c r="PC714" s="106"/>
      <c r="PD714" s="106"/>
      <c r="PE714" s="106"/>
      <c r="PF714" s="106"/>
      <c r="PG714" s="106"/>
      <c r="PH714" s="106"/>
      <c r="PI714" s="106"/>
      <c r="PJ714" s="106"/>
      <c r="PK714" s="106"/>
      <c r="PL714" s="106"/>
      <c r="PM714" s="106"/>
      <c r="PN714" s="106"/>
      <c r="PO714" s="106"/>
      <c r="PP714" s="106"/>
      <c r="PQ714" s="106"/>
      <c r="PR714" s="106"/>
      <c r="PS714" s="106"/>
      <c r="PT714" s="106"/>
      <c r="PU714" s="106"/>
      <c r="PV714" s="106"/>
      <c r="PW714" s="106"/>
      <c r="PX714" s="106"/>
      <c r="PY714" s="106"/>
      <c r="PZ714" s="106"/>
      <c r="QA714" s="106"/>
      <c r="QB714" s="106"/>
      <c r="QC714" s="106"/>
      <c r="QD714" s="106"/>
      <c r="QE714" s="106"/>
      <c r="QF714" s="106"/>
      <c r="QG714" s="106"/>
      <c r="QH714" s="106"/>
      <c r="QI714" s="106"/>
      <c r="QJ714" s="106"/>
      <c r="QK714" s="106"/>
      <c r="QL714" s="106"/>
      <c r="QM714" s="106"/>
      <c r="QN714" s="106"/>
      <c r="QO714" s="106"/>
      <c r="QP714" s="106"/>
      <c r="QQ714" s="106"/>
      <c r="QR714" s="106"/>
      <c r="QS714" s="106"/>
      <c r="QT714" s="106"/>
      <c r="QU714" s="106"/>
      <c r="QV714" s="106"/>
      <c r="QW714" s="106"/>
      <c r="QX714" s="106"/>
      <c r="QY714" s="106"/>
      <c r="QZ714" s="106"/>
      <c r="RA714" s="106"/>
      <c r="RB714" s="106"/>
      <c r="RC714" s="106"/>
      <c r="RD714" s="106"/>
      <c r="RE714" s="106"/>
      <c r="RF714" s="106"/>
      <c r="RG714" s="106"/>
      <c r="RH714" s="106"/>
      <c r="RI714" s="106"/>
      <c r="RJ714" s="106"/>
      <c r="RK714" s="106"/>
      <c r="RL714" s="106"/>
      <c r="RM714" s="106"/>
      <c r="RN714" s="106"/>
      <c r="RO714" s="106"/>
      <c r="RP714" s="106"/>
      <c r="RQ714" s="106"/>
      <c r="RR714" s="106"/>
    </row>
    <row r="715" spans="1:486" x14ac:dyDescent="0.3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14"/>
      <c r="Q715" s="114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06"/>
      <c r="EZ715" s="106"/>
      <c r="FA715" s="106"/>
      <c r="FB715" s="106"/>
      <c r="FC715" s="106"/>
      <c r="FD715" s="106"/>
      <c r="FE715" s="106"/>
      <c r="FF715" s="106"/>
      <c r="FG715" s="106"/>
      <c r="FH715" s="106"/>
      <c r="FI715" s="106"/>
      <c r="FJ715" s="106"/>
      <c r="FK715" s="106"/>
      <c r="FL715" s="106"/>
      <c r="FM715" s="106"/>
      <c r="FN715" s="106"/>
      <c r="FO715" s="106"/>
      <c r="FP715" s="106"/>
      <c r="FQ715" s="106"/>
      <c r="FR715" s="106"/>
      <c r="FS715" s="106"/>
      <c r="FT715" s="106"/>
      <c r="FU715" s="106"/>
      <c r="FV715" s="106"/>
      <c r="FW715" s="106"/>
      <c r="FX715" s="106"/>
      <c r="FY715" s="106"/>
      <c r="FZ715" s="106"/>
      <c r="GA715" s="106"/>
      <c r="GB715" s="106"/>
      <c r="GC715" s="106"/>
      <c r="GD715" s="106"/>
      <c r="GE715" s="106"/>
      <c r="GF715" s="106"/>
      <c r="GG715" s="106"/>
      <c r="GH715" s="106"/>
      <c r="GI715" s="106"/>
      <c r="GJ715" s="106"/>
      <c r="GK715" s="106"/>
      <c r="GL715" s="106"/>
      <c r="GM715" s="106"/>
      <c r="GN715" s="106"/>
      <c r="GO715" s="106"/>
      <c r="GP715" s="106"/>
      <c r="GQ715" s="106"/>
      <c r="GR715" s="106"/>
      <c r="GS715" s="106"/>
      <c r="GT715" s="106"/>
      <c r="GU715" s="106"/>
      <c r="GV715" s="106"/>
      <c r="GW715" s="106"/>
      <c r="GX715" s="106"/>
      <c r="GY715" s="106"/>
      <c r="GZ715" s="106"/>
      <c r="HA715" s="106"/>
      <c r="HB715" s="106"/>
      <c r="HC715" s="106"/>
      <c r="HD715" s="106"/>
      <c r="HE715" s="106"/>
      <c r="HF715" s="106"/>
      <c r="HG715" s="106"/>
      <c r="HH715" s="106"/>
      <c r="HI715" s="106"/>
      <c r="HJ715" s="106"/>
      <c r="HK715" s="106"/>
      <c r="HL715" s="106"/>
      <c r="HM715" s="106"/>
      <c r="HN715" s="106"/>
      <c r="HO715" s="106"/>
      <c r="HP715" s="106"/>
      <c r="HQ715" s="106"/>
      <c r="HR715" s="106"/>
      <c r="HS715" s="106"/>
      <c r="HT715" s="106"/>
      <c r="HU715" s="106"/>
      <c r="HV715" s="106"/>
      <c r="HW715" s="106"/>
      <c r="HX715" s="106"/>
      <c r="HY715" s="106"/>
      <c r="HZ715" s="106"/>
      <c r="IA715" s="106"/>
      <c r="IB715" s="106"/>
      <c r="IC715" s="106"/>
      <c r="ID715" s="106"/>
      <c r="IE715" s="106"/>
      <c r="IF715" s="106"/>
      <c r="IG715" s="106"/>
      <c r="IH715" s="106"/>
      <c r="II715" s="106"/>
      <c r="IJ715" s="106"/>
      <c r="IK715" s="106"/>
      <c r="IL715" s="106"/>
      <c r="IM715" s="106"/>
      <c r="IN715" s="106"/>
      <c r="IO715" s="106"/>
      <c r="IP715" s="106"/>
      <c r="IQ715" s="106"/>
      <c r="IR715" s="106"/>
      <c r="IS715" s="106"/>
      <c r="IT715" s="106"/>
      <c r="IU715" s="106"/>
      <c r="IV715" s="106"/>
      <c r="IW715" s="106"/>
      <c r="IX715" s="106"/>
      <c r="IY715" s="106"/>
      <c r="IZ715" s="106"/>
      <c r="JA715" s="106"/>
      <c r="JB715" s="106"/>
      <c r="JC715" s="106"/>
      <c r="JD715" s="106"/>
      <c r="JE715" s="106"/>
      <c r="JF715" s="106"/>
      <c r="JG715" s="106"/>
      <c r="JH715" s="106"/>
      <c r="JI715" s="106"/>
      <c r="JJ715" s="106"/>
      <c r="JK715" s="106"/>
      <c r="JL715" s="106"/>
      <c r="JM715" s="106"/>
      <c r="JN715" s="106"/>
      <c r="JO715" s="106"/>
      <c r="JP715" s="106"/>
      <c r="JQ715" s="106"/>
      <c r="JR715" s="106"/>
      <c r="JS715" s="106"/>
      <c r="JT715" s="106"/>
      <c r="JU715" s="106"/>
      <c r="JV715" s="106"/>
      <c r="JW715" s="106"/>
      <c r="JX715" s="106"/>
      <c r="JY715" s="106"/>
      <c r="JZ715" s="106"/>
      <c r="KA715" s="106"/>
      <c r="KB715" s="106"/>
      <c r="KC715" s="106"/>
      <c r="KD715" s="106"/>
      <c r="KE715" s="106"/>
      <c r="KF715" s="106"/>
      <c r="KG715" s="106"/>
      <c r="KH715" s="106"/>
      <c r="KI715" s="106"/>
      <c r="KJ715" s="106"/>
      <c r="KK715" s="106"/>
      <c r="KL715" s="106"/>
      <c r="KM715" s="106"/>
      <c r="KN715" s="106"/>
      <c r="KO715" s="106"/>
      <c r="KP715" s="106"/>
      <c r="KQ715" s="106"/>
      <c r="KR715" s="106"/>
      <c r="KS715" s="106"/>
      <c r="KT715" s="106"/>
      <c r="KU715" s="106"/>
      <c r="KV715" s="106"/>
      <c r="KW715" s="106"/>
      <c r="KX715" s="106"/>
      <c r="KY715" s="106"/>
      <c r="KZ715" s="106"/>
      <c r="LA715" s="106"/>
      <c r="LB715" s="106"/>
      <c r="LC715" s="106"/>
      <c r="LD715" s="106"/>
      <c r="LE715" s="106"/>
      <c r="LF715" s="106"/>
      <c r="LG715" s="106"/>
      <c r="LH715" s="106"/>
      <c r="LI715" s="106"/>
      <c r="LJ715" s="106"/>
      <c r="LK715" s="106"/>
      <c r="LL715" s="106"/>
      <c r="LM715" s="106"/>
      <c r="LN715" s="106"/>
      <c r="LO715" s="106"/>
      <c r="LP715" s="106"/>
      <c r="LQ715" s="106"/>
      <c r="LR715" s="106"/>
      <c r="LS715" s="106"/>
      <c r="LT715" s="106"/>
      <c r="LU715" s="106"/>
      <c r="LV715" s="106"/>
      <c r="LW715" s="106"/>
      <c r="LX715" s="106"/>
      <c r="LY715" s="106"/>
      <c r="LZ715" s="106"/>
      <c r="MA715" s="106"/>
      <c r="MB715" s="106"/>
      <c r="MC715" s="106"/>
      <c r="MD715" s="106"/>
      <c r="ME715" s="106"/>
      <c r="MF715" s="106"/>
      <c r="MG715" s="106"/>
      <c r="MH715" s="106"/>
      <c r="MI715" s="106"/>
      <c r="MJ715" s="106"/>
      <c r="MK715" s="106"/>
      <c r="ML715" s="106"/>
      <c r="MM715" s="106"/>
      <c r="MN715" s="106"/>
      <c r="MO715" s="106"/>
      <c r="MP715" s="106"/>
      <c r="MQ715" s="106"/>
      <c r="MR715" s="106"/>
      <c r="MS715" s="106"/>
      <c r="MT715" s="106"/>
      <c r="MU715" s="106"/>
      <c r="MV715" s="106"/>
      <c r="MW715" s="106"/>
      <c r="MX715" s="106"/>
      <c r="MY715" s="106"/>
      <c r="MZ715" s="106"/>
      <c r="NA715" s="106"/>
      <c r="NB715" s="106"/>
      <c r="NC715" s="106"/>
      <c r="ND715" s="106"/>
      <c r="NE715" s="106"/>
      <c r="NF715" s="106"/>
      <c r="NG715" s="106"/>
      <c r="NH715" s="106"/>
      <c r="NI715" s="106"/>
      <c r="NJ715" s="106"/>
      <c r="NK715" s="106"/>
      <c r="NL715" s="106"/>
      <c r="NM715" s="106"/>
      <c r="NN715" s="106"/>
      <c r="NO715" s="106"/>
      <c r="NP715" s="106"/>
      <c r="NQ715" s="106"/>
      <c r="NR715" s="106"/>
      <c r="NS715" s="106"/>
      <c r="NT715" s="106"/>
      <c r="NU715" s="106"/>
      <c r="NV715" s="106"/>
      <c r="NW715" s="106"/>
      <c r="NX715" s="106"/>
      <c r="NY715" s="106"/>
      <c r="NZ715" s="106"/>
      <c r="OA715" s="106"/>
      <c r="OB715" s="106"/>
      <c r="OC715" s="106"/>
      <c r="OD715" s="106"/>
      <c r="OE715" s="106"/>
      <c r="OF715" s="106"/>
      <c r="OG715" s="106"/>
      <c r="OH715" s="106"/>
      <c r="OI715" s="106"/>
      <c r="OJ715" s="106"/>
      <c r="OK715" s="106"/>
      <c r="OL715" s="106"/>
      <c r="OM715" s="106"/>
      <c r="ON715" s="106"/>
      <c r="OO715" s="106"/>
      <c r="OP715" s="106"/>
      <c r="OQ715" s="106"/>
      <c r="OR715" s="106"/>
      <c r="OS715" s="106"/>
      <c r="OT715" s="106"/>
      <c r="OU715" s="106"/>
      <c r="OV715" s="106"/>
      <c r="OW715" s="106"/>
      <c r="OX715" s="106"/>
      <c r="OY715" s="106"/>
      <c r="OZ715" s="106"/>
      <c r="PA715" s="106"/>
      <c r="PB715" s="106"/>
      <c r="PC715" s="106"/>
      <c r="PD715" s="106"/>
      <c r="PE715" s="106"/>
      <c r="PF715" s="106"/>
      <c r="PG715" s="106"/>
      <c r="PH715" s="106"/>
      <c r="PI715" s="106"/>
      <c r="PJ715" s="106"/>
      <c r="PK715" s="106"/>
      <c r="PL715" s="106"/>
      <c r="PM715" s="106"/>
      <c r="PN715" s="106"/>
      <c r="PO715" s="106"/>
      <c r="PP715" s="106"/>
      <c r="PQ715" s="106"/>
      <c r="PR715" s="106"/>
      <c r="PS715" s="106"/>
      <c r="PT715" s="106"/>
      <c r="PU715" s="106"/>
      <c r="PV715" s="106"/>
      <c r="PW715" s="106"/>
      <c r="PX715" s="106"/>
      <c r="PY715" s="106"/>
      <c r="PZ715" s="106"/>
      <c r="QA715" s="106"/>
      <c r="QB715" s="106"/>
      <c r="QC715" s="106"/>
      <c r="QD715" s="106"/>
      <c r="QE715" s="106"/>
      <c r="QF715" s="106"/>
      <c r="QG715" s="106"/>
      <c r="QH715" s="106"/>
      <c r="QI715" s="106"/>
      <c r="QJ715" s="106"/>
      <c r="QK715" s="106"/>
      <c r="QL715" s="106"/>
      <c r="QM715" s="106"/>
      <c r="QN715" s="106"/>
      <c r="QO715" s="106"/>
      <c r="QP715" s="106"/>
      <c r="QQ715" s="106"/>
      <c r="QR715" s="106"/>
      <c r="QS715" s="106"/>
      <c r="QT715" s="106"/>
      <c r="QU715" s="106"/>
      <c r="QV715" s="106"/>
      <c r="QW715" s="106"/>
      <c r="QX715" s="106"/>
      <c r="QY715" s="106"/>
      <c r="QZ715" s="106"/>
      <c r="RA715" s="106"/>
      <c r="RB715" s="106"/>
      <c r="RC715" s="106"/>
      <c r="RD715" s="106"/>
      <c r="RE715" s="106"/>
      <c r="RF715" s="106"/>
      <c r="RG715" s="106"/>
      <c r="RH715" s="106"/>
      <c r="RI715" s="106"/>
      <c r="RJ715" s="106"/>
      <c r="RK715" s="106"/>
      <c r="RL715" s="106"/>
      <c r="RM715" s="106"/>
      <c r="RN715" s="106"/>
      <c r="RO715" s="106"/>
      <c r="RP715" s="106"/>
      <c r="RQ715" s="106"/>
      <c r="RR715" s="106"/>
    </row>
    <row r="716" spans="1:486" x14ac:dyDescent="0.3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14"/>
      <c r="Q716" s="114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06"/>
      <c r="EZ716" s="106"/>
      <c r="FA716" s="106"/>
      <c r="FB716" s="106"/>
      <c r="FC716" s="106"/>
      <c r="FD716" s="106"/>
      <c r="FE716" s="106"/>
      <c r="FF716" s="106"/>
      <c r="FG716" s="106"/>
      <c r="FH716" s="106"/>
      <c r="FI716" s="106"/>
      <c r="FJ716" s="106"/>
      <c r="FK716" s="106"/>
      <c r="FL716" s="106"/>
      <c r="FM716" s="106"/>
      <c r="FN716" s="106"/>
      <c r="FO716" s="106"/>
      <c r="FP716" s="106"/>
      <c r="FQ716" s="106"/>
      <c r="FR716" s="106"/>
      <c r="FS716" s="106"/>
      <c r="FT716" s="106"/>
      <c r="FU716" s="106"/>
      <c r="FV716" s="106"/>
      <c r="FW716" s="106"/>
      <c r="FX716" s="106"/>
      <c r="FY716" s="106"/>
      <c r="FZ716" s="106"/>
      <c r="GA716" s="106"/>
      <c r="GB716" s="106"/>
      <c r="GC716" s="106"/>
      <c r="GD716" s="106"/>
      <c r="GE716" s="106"/>
      <c r="GF716" s="106"/>
      <c r="GG716" s="106"/>
      <c r="GH716" s="106"/>
      <c r="GI716" s="106"/>
      <c r="GJ716" s="106"/>
      <c r="GK716" s="106"/>
      <c r="GL716" s="106"/>
      <c r="GM716" s="106"/>
      <c r="GN716" s="106"/>
      <c r="GO716" s="106"/>
      <c r="GP716" s="106"/>
      <c r="GQ716" s="106"/>
      <c r="GR716" s="106"/>
      <c r="GS716" s="106"/>
      <c r="GT716" s="106"/>
      <c r="GU716" s="106"/>
      <c r="GV716" s="106"/>
      <c r="GW716" s="106"/>
      <c r="GX716" s="106"/>
      <c r="GY716" s="106"/>
      <c r="GZ716" s="106"/>
      <c r="HA716" s="106"/>
      <c r="HB716" s="106"/>
      <c r="HC716" s="106"/>
      <c r="HD716" s="106"/>
      <c r="HE716" s="106"/>
      <c r="HF716" s="106"/>
      <c r="HG716" s="106"/>
      <c r="HH716" s="106"/>
      <c r="HI716" s="106"/>
      <c r="HJ716" s="106"/>
      <c r="HK716" s="106"/>
      <c r="HL716" s="106"/>
      <c r="HM716" s="106"/>
      <c r="HN716" s="106"/>
      <c r="HO716" s="106"/>
      <c r="HP716" s="106"/>
      <c r="HQ716" s="106"/>
      <c r="HR716" s="106"/>
      <c r="HS716" s="106"/>
      <c r="HT716" s="106"/>
      <c r="HU716" s="106"/>
      <c r="HV716" s="106"/>
      <c r="HW716" s="106"/>
      <c r="HX716" s="106"/>
      <c r="HY716" s="106"/>
      <c r="HZ716" s="106"/>
      <c r="IA716" s="106"/>
      <c r="IB716" s="106"/>
      <c r="IC716" s="106"/>
      <c r="ID716" s="106"/>
      <c r="IE716" s="106"/>
      <c r="IF716" s="106"/>
      <c r="IG716" s="106"/>
      <c r="IH716" s="106"/>
      <c r="II716" s="106"/>
      <c r="IJ716" s="106"/>
      <c r="IK716" s="106"/>
      <c r="IL716" s="106"/>
      <c r="IM716" s="106"/>
      <c r="IN716" s="106"/>
      <c r="IO716" s="106"/>
      <c r="IP716" s="106"/>
      <c r="IQ716" s="106"/>
      <c r="IR716" s="106"/>
      <c r="IS716" s="106"/>
      <c r="IT716" s="106"/>
      <c r="IU716" s="106"/>
      <c r="IV716" s="106"/>
      <c r="IW716" s="106"/>
      <c r="IX716" s="106"/>
      <c r="IY716" s="106"/>
      <c r="IZ716" s="106"/>
      <c r="JA716" s="106"/>
      <c r="JB716" s="106"/>
      <c r="JC716" s="106"/>
      <c r="JD716" s="106"/>
      <c r="JE716" s="106"/>
      <c r="JF716" s="106"/>
      <c r="JG716" s="106"/>
      <c r="JH716" s="106"/>
      <c r="JI716" s="106"/>
      <c r="JJ716" s="106"/>
      <c r="JK716" s="106"/>
      <c r="JL716" s="106"/>
      <c r="JM716" s="106"/>
      <c r="JN716" s="106"/>
      <c r="JO716" s="106"/>
      <c r="JP716" s="106"/>
      <c r="JQ716" s="106"/>
      <c r="JR716" s="106"/>
      <c r="JS716" s="106"/>
      <c r="JT716" s="106"/>
      <c r="JU716" s="106"/>
      <c r="JV716" s="106"/>
      <c r="JW716" s="106"/>
      <c r="JX716" s="106"/>
      <c r="JY716" s="106"/>
      <c r="JZ716" s="106"/>
      <c r="KA716" s="106"/>
      <c r="KB716" s="106"/>
      <c r="KC716" s="106"/>
      <c r="KD716" s="106"/>
      <c r="KE716" s="106"/>
      <c r="KF716" s="106"/>
      <c r="KG716" s="106"/>
      <c r="KH716" s="106"/>
      <c r="KI716" s="106"/>
      <c r="KJ716" s="106"/>
      <c r="KK716" s="106"/>
      <c r="KL716" s="106"/>
      <c r="KM716" s="106"/>
      <c r="KN716" s="106"/>
      <c r="KO716" s="106"/>
      <c r="KP716" s="106"/>
      <c r="KQ716" s="106"/>
      <c r="KR716" s="106"/>
      <c r="KS716" s="106"/>
      <c r="KT716" s="106"/>
      <c r="KU716" s="106"/>
      <c r="KV716" s="106"/>
      <c r="KW716" s="106"/>
      <c r="KX716" s="106"/>
      <c r="KY716" s="106"/>
      <c r="KZ716" s="106"/>
      <c r="LA716" s="106"/>
      <c r="LB716" s="106"/>
      <c r="LC716" s="106"/>
      <c r="LD716" s="106"/>
      <c r="LE716" s="106"/>
      <c r="LF716" s="106"/>
      <c r="LG716" s="106"/>
      <c r="LH716" s="106"/>
      <c r="LI716" s="106"/>
      <c r="LJ716" s="106"/>
      <c r="LK716" s="106"/>
      <c r="LL716" s="106"/>
      <c r="LM716" s="106"/>
      <c r="LN716" s="106"/>
      <c r="LO716" s="106"/>
      <c r="LP716" s="106"/>
      <c r="LQ716" s="106"/>
      <c r="LR716" s="106"/>
      <c r="LS716" s="106"/>
      <c r="LT716" s="106"/>
      <c r="LU716" s="106"/>
      <c r="LV716" s="106"/>
      <c r="LW716" s="106"/>
      <c r="LX716" s="106"/>
      <c r="LY716" s="106"/>
      <c r="LZ716" s="106"/>
      <c r="MA716" s="106"/>
      <c r="MB716" s="106"/>
      <c r="MC716" s="106"/>
      <c r="MD716" s="106"/>
      <c r="ME716" s="106"/>
      <c r="MF716" s="106"/>
      <c r="MG716" s="106"/>
      <c r="MH716" s="106"/>
      <c r="MI716" s="106"/>
      <c r="MJ716" s="106"/>
      <c r="MK716" s="106"/>
      <c r="ML716" s="106"/>
      <c r="MM716" s="106"/>
      <c r="MN716" s="106"/>
      <c r="MO716" s="106"/>
      <c r="MP716" s="106"/>
      <c r="MQ716" s="106"/>
      <c r="MR716" s="106"/>
      <c r="MS716" s="106"/>
      <c r="MT716" s="106"/>
      <c r="MU716" s="106"/>
      <c r="MV716" s="106"/>
      <c r="MW716" s="106"/>
      <c r="MX716" s="106"/>
      <c r="MY716" s="106"/>
      <c r="MZ716" s="106"/>
      <c r="NA716" s="106"/>
      <c r="NB716" s="106"/>
      <c r="NC716" s="106"/>
      <c r="ND716" s="106"/>
      <c r="NE716" s="106"/>
      <c r="NF716" s="106"/>
      <c r="NG716" s="106"/>
      <c r="NH716" s="106"/>
      <c r="NI716" s="106"/>
      <c r="NJ716" s="106"/>
      <c r="NK716" s="106"/>
      <c r="NL716" s="106"/>
      <c r="NM716" s="106"/>
      <c r="NN716" s="106"/>
      <c r="NO716" s="106"/>
      <c r="NP716" s="106"/>
      <c r="NQ716" s="106"/>
      <c r="NR716" s="106"/>
      <c r="NS716" s="106"/>
      <c r="NT716" s="106"/>
      <c r="NU716" s="106"/>
      <c r="NV716" s="106"/>
      <c r="NW716" s="106"/>
      <c r="NX716" s="106"/>
      <c r="NY716" s="106"/>
      <c r="NZ716" s="106"/>
      <c r="OA716" s="106"/>
      <c r="OB716" s="106"/>
      <c r="OC716" s="106"/>
      <c r="OD716" s="106"/>
      <c r="OE716" s="106"/>
      <c r="OF716" s="106"/>
      <c r="OG716" s="106"/>
      <c r="OH716" s="106"/>
      <c r="OI716" s="106"/>
      <c r="OJ716" s="106"/>
      <c r="OK716" s="106"/>
      <c r="OL716" s="106"/>
      <c r="OM716" s="106"/>
      <c r="ON716" s="106"/>
      <c r="OO716" s="106"/>
      <c r="OP716" s="106"/>
      <c r="OQ716" s="106"/>
      <c r="OR716" s="106"/>
      <c r="OS716" s="106"/>
      <c r="OT716" s="106"/>
      <c r="OU716" s="106"/>
      <c r="OV716" s="106"/>
      <c r="OW716" s="106"/>
      <c r="OX716" s="106"/>
      <c r="OY716" s="106"/>
      <c r="OZ716" s="106"/>
      <c r="PA716" s="106"/>
      <c r="PB716" s="106"/>
      <c r="PC716" s="106"/>
      <c r="PD716" s="106"/>
      <c r="PE716" s="106"/>
      <c r="PF716" s="106"/>
      <c r="PG716" s="106"/>
      <c r="PH716" s="106"/>
      <c r="PI716" s="106"/>
      <c r="PJ716" s="106"/>
      <c r="PK716" s="106"/>
      <c r="PL716" s="106"/>
      <c r="PM716" s="106"/>
      <c r="PN716" s="106"/>
      <c r="PO716" s="106"/>
      <c r="PP716" s="106"/>
      <c r="PQ716" s="106"/>
      <c r="PR716" s="106"/>
      <c r="PS716" s="106"/>
      <c r="PT716" s="106"/>
      <c r="PU716" s="106"/>
      <c r="PV716" s="106"/>
      <c r="PW716" s="106"/>
      <c r="PX716" s="106"/>
      <c r="PY716" s="106"/>
      <c r="PZ716" s="106"/>
      <c r="QA716" s="106"/>
      <c r="QB716" s="106"/>
      <c r="QC716" s="106"/>
      <c r="QD716" s="106"/>
      <c r="QE716" s="106"/>
      <c r="QF716" s="106"/>
      <c r="QG716" s="106"/>
      <c r="QH716" s="106"/>
      <c r="QI716" s="106"/>
      <c r="QJ716" s="106"/>
      <c r="QK716" s="106"/>
      <c r="QL716" s="106"/>
      <c r="QM716" s="106"/>
      <c r="QN716" s="106"/>
      <c r="QO716" s="106"/>
      <c r="QP716" s="106"/>
      <c r="QQ716" s="106"/>
      <c r="QR716" s="106"/>
      <c r="QS716" s="106"/>
      <c r="QT716" s="106"/>
      <c r="QU716" s="106"/>
      <c r="QV716" s="106"/>
      <c r="QW716" s="106"/>
      <c r="QX716" s="106"/>
      <c r="QY716" s="106"/>
      <c r="QZ716" s="106"/>
      <c r="RA716" s="106"/>
      <c r="RB716" s="106"/>
      <c r="RC716" s="106"/>
      <c r="RD716" s="106"/>
      <c r="RE716" s="106"/>
      <c r="RF716" s="106"/>
      <c r="RG716" s="106"/>
      <c r="RH716" s="106"/>
      <c r="RI716" s="106"/>
      <c r="RJ716" s="106"/>
      <c r="RK716" s="106"/>
      <c r="RL716" s="106"/>
      <c r="RM716" s="106"/>
      <c r="RN716" s="106"/>
      <c r="RO716" s="106"/>
      <c r="RP716" s="106"/>
      <c r="RQ716" s="106"/>
      <c r="RR716" s="106"/>
    </row>
    <row r="717" spans="1:486" x14ac:dyDescent="0.3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14"/>
      <c r="Q717" s="114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06"/>
      <c r="EZ717" s="106"/>
      <c r="FA717" s="106"/>
      <c r="FB717" s="106"/>
      <c r="FC717" s="106"/>
      <c r="FD717" s="106"/>
      <c r="FE717" s="106"/>
      <c r="FF717" s="106"/>
      <c r="FG717" s="106"/>
      <c r="FH717" s="106"/>
      <c r="FI717" s="106"/>
      <c r="FJ717" s="106"/>
      <c r="FK717" s="106"/>
      <c r="FL717" s="106"/>
      <c r="FM717" s="106"/>
      <c r="FN717" s="106"/>
      <c r="FO717" s="106"/>
      <c r="FP717" s="106"/>
      <c r="FQ717" s="106"/>
      <c r="FR717" s="106"/>
      <c r="FS717" s="106"/>
      <c r="FT717" s="106"/>
      <c r="FU717" s="106"/>
      <c r="FV717" s="106"/>
      <c r="FW717" s="106"/>
      <c r="FX717" s="106"/>
      <c r="FY717" s="106"/>
      <c r="FZ717" s="106"/>
      <c r="GA717" s="106"/>
      <c r="GB717" s="106"/>
      <c r="GC717" s="106"/>
      <c r="GD717" s="106"/>
      <c r="GE717" s="106"/>
      <c r="GF717" s="106"/>
      <c r="GG717" s="106"/>
      <c r="GH717" s="106"/>
      <c r="GI717" s="106"/>
      <c r="GJ717" s="106"/>
      <c r="GK717" s="106"/>
      <c r="GL717" s="106"/>
      <c r="GM717" s="106"/>
      <c r="GN717" s="106"/>
      <c r="GO717" s="106"/>
      <c r="GP717" s="106"/>
      <c r="GQ717" s="106"/>
      <c r="GR717" s="106"/>
      <c r="GS717" s="106"/>
      <c r="GT717" s="106"/>
      <c r="GU717" s="106"/>
      <c r="GV717" s="106"/>
      <c r="GW717" s="106"/>
      <c r="GX717" s="106"/>
      <c r="GY717" s="106"/>
      <c r="GZ717" s="106"/>
      <c r="HA717" s="106"/>
      <c r="HB717" s="106"/>
      <c r="HC717" s="106"/>
      <c r="HD717" s="106"/>
      <c r="HE717" s="106"/>
      <c r="HF717" s="106"/>
      <c r="HG717" s="106"/>
      <c r="HH717" s="106"/>
      <c r="HI717" s="106"/>
      <c r="HJ717" s="106"/>
      <c r="HK717" s="106"/>
      <c r="HL717" s="106"/>
      <c r="HM717" s="106"/>
      <c r="HN717" s="106"/>
      <c r="HO717" s="106"/>
      <c r="HP717" s="106"/>
      <c r="HQ717" s="106"/>
      <c r="HR717" s="106"/>
      <c r="HS717" s="106"/>
      <c r="HT717" s="106"/>
      <c r="HU717" s="106"/>
      <c r="HV717" s="106"/>
      <c r="HW717" s="106"/>
      <c r="HX717" s="106"/>
      <c r="HY717" s="106"/>
      <c r="HZ717" s="106"/>
      <c r="IA717" s="106"/>
      <c r="IB717" s="106"/>
      <c r="IC717" s="106"/>
      <c r="ID717" s="106"/>
      <c r="IE717" s="106"/>
      <c r="IF717" s="106"/>
      <c r="IG717" s="106"/>
      <c r="IH717" s="106"/>
      <c r="II717" s="106"/>
      <c r="IJ717" s="106"/>
      <c r="IK717" s="106"/>
      <c r="IL717" s="106"/>
      <c r="IM717" s="106"/>
      <c r="IN717" s="106"/>
      <c r="IO717" s="106"/>
      <c r="IP717" s="106"/>
      <c r="IQ717" s="106"/>
      <c r="IR717" s="106"/>
      <c r="IS717" s="106"/>
      <c r="IT717" s="106"/>
      <c r="IU717" s="106"/>
      <c r="IV717" s="106"/>
      <c r="IW717" s="106"/>
      <c r="IX717" s="106"/>
      <c r="IY717" s="106"/>
      <c r="IZ717" s="106"/>
      <c r="JA717" s="106"/>
      <c r="JB717" s="106"/>
      <c r="JC717" s="106"/>
      <c r="JD717" s="106"/>
      <c r="JE717" s="106"/>
      <c r="JF717" s="106"/>
      <c r="JG717" s="106"/>
      <c r="JH717" s="106"/>
      <c r="JI717" s="106"/>
      <c r="JJ717" s="106"/>
      <c r="JK717" s="106"/>
      <c r="JL717" s="106"/>
      <c r="JM717" s="106"/>
      <c r="JN717" s="106"/>
      <c r="JO717" s="106"/>
      <c r="JP717" s="106"/>
      <c r="JQ717" s="106"/>
      <c r="JR717" s="106"/>
      <c r="JS717" s="106"/>
      <c r="JT717" s="106"/>
      <c r="JU717" s="106"/>
      <c r="JV717" s="106"/>
      <c r="JW717" s="106"/>
      <c r="JX717" s="106"/>
      <c r="JY717" s="106"/>
      <c r="JZ717" s="106"/>
      <c r="KA717" s="106"/>
      <c r="KB717" s="106"/>
      <c r="KC717" s="106"/>
      <c r="KD717" s="106"/>
      <c r="KE717" s="106"/>
      <c r="KF717" s="106"/>
      <c r="KG717" s="106"/>
      <c r="KH717" s="106"/>
      <c r="KI717" s="106"/>
      <c r="KJ717" s="106"/>
      <c r="KK717" s="106"/>
      <c r="KL717" s="106"/>
      <c r="KM717" s="106"/>
      <c r="KN717" s="106"/>
      <c r="KO717" s="106"/>
      <c r="KP717" s="106"/>
      <c r="KQ717" s="106"/>
      <c r="KR717" s="106"/>
      <c r="KS717" s="106"/>
      <c r="KT717" s="106"/>
      <c r="KU717" s="106"/>
      <c r="KV717" s="106"/>
      <c r="KW717" s="106"/>
      <c r="KX717" s="106"/>
      <c r="KY717" s="106"/>
      <c r="KZ717" s="106"/>
      <c r="LA717" s="106"/>
      <c r="LB717" s="106"/>
      <c r="LC717" s="106"/>
      <c r="LD717" s="106"/>
      <c r="LE717" s="106"/>
      <c r="LF717" s="106"/>
      <c r="LG717" s="106"/>
      <c r="LH717" s="106"/>
      <c r="LI717" s="106"/>
      <c r="LJ717" s="106"/>
      <c r="LK717" s="106"/>
      <c r="LL717" s="106"/>
      <c r="LM717" s="106"/>
      <c r="LN717" s="106"/>
      <c r="LO717" s="106"/>
      <c r="LP717" s="106"/>
      <c r="LQ717" s="106"/>
      <c r="LR717" s="106"/>
      <c r="LS717" s="106"/>
      <c r="LT717" s="106"/>
      <c r="LU717" s="106"/>
      <c r="LV717" s="106"/>
      <c r="LW717" s="106"/>
      <c r="LX717" s="106"/>
      <c r="LY717" s="106"/>
      <c r="LZ717" s="106"/>
      <c r="MA717" s="106"/>
      <c r="MB717" s="106"/>
      <c r="MC717" s="106"/>
      <c r="MD717" s="106"/>
      <c r="ME717" s="106"/>
      <c r="MF717" s="106"/>
      <c r="MG717" s="106"/>
      <c r="MH717" s="106"/>
      <c r="MI717" s="106"/>
      <c r="MJ717" s="106"/>
      <c r="MK717" s="106"/>
      <c r="ML717" s="106"/>
      <c r="MM717" s="106"/>
      <c r="MN717" s="106"/>
      <c r="MO717" s="106"/>
      <c r="MP717" s="106"/>
      <c r="MQ717" s="106"/>
      <c r="MR717" s="106"/>
      <c r="MS717" s="106"/>
      <c r="MT717" s="106"/>
      <c r="MU717" s="106"/>
      <c r="MV717" s="106"/>
      <c r="MW717" s="106"/>
      <c r="MX717" s="106"/>
      <c r="MY717" s="106"/>
      <c r="MZ717" s="106"/>
      <c r="NA717" s="106"/>
      <c r="NB717" s="106"/>
      <c r="NC717" s="106"/>
      <c r="ND717" s="106"/>
      <c r="NE717" s="106"/>
      <c r="NF717" s="106"/>
      <c r="NG717" s="106"/>
      <c r="NH717" s="106"/>
      <c r="NI717" s="106"/>
      <c r="NJ717" s="106"/>
      <c r="NK717" s="106"/>
      <c r="NL717" s="106"/>
      <c r="NM717" s="106"/>
      <c r="NN717" s="106"/>
      <c r="NO717" s="106"/>
      <c r="NP717" s="106"/>
      <c r="NQ717" s="106"/>
      <c r="NR717" s="106"/>
      <c r="NS717" s="106"/>
      <c r="NT717" s="106"/>
      <c r="NU717" s="106"/>
      <c r="NV717" s="106"/>
      <c r="NW717" s="106"/>
      <c r="NX717" s="106"/>
      <c r="NY717" s="106"/>
      <c r="NZ717" s="106"/>
      <c r="OA717" s="106"/>
      <c r="OB717" s="106"/>
      <c r="OC717" s="106"/>
      <c r="OD717" s="106"/>
      <c r="OE717" s="106"/>
      <c r="OF717" s="106"/>
      <c r="OG717" s="106"/>
      <c r="OH717" s="106"/>
      <c r="OI717" s="106"/>
      <c r="OJ717" s="106"/>
      <c r="OK717" s="106"/>
      <c r="OL717" s="106"/>
      <c r="OM717" s="106"/>
      <c r="ON717" s="106"/>
      <c r="OO717" s="106"/>
      <c r="OP717" s="106"/>
      <c r="OQ717" s="106"/>
      <c r="OR717" s="106"/>
      <c r="OS717" s="106"/>
      <c r="OT717" s="106"/>
      <c r="OU717" s="106"/>
      <c r="OV717" s="106"/>
      <c r="OW717" s="106"/>
      <c r="OX717" s="106"/>
      <c r="OY717" s="106"/>
      <c r="OZ717" s="106"/>
      <c r="PA717" s="106"/>
      <c r="PB717" s="106"/>
      <c r="PC717" s="106"/>
      <c r="PD717" s="106"/>
      <c r="PE717" s="106"/>
      <c r="PF717" s="106"/>
      <c r="PG717" s="106"/>
      <c r="PH717" s="106"/>
      <c r="PI717" s="106"/>
      <c r="PJ717" s="106"/>
      <c r="PK717" s="106"/>
      <c r="PL717" s="106"/>
      <c r="PM717" s="106"/>
      <c r="PN717" s="106"/>
      <c r="PO717" s="106"/>
      <c r="PP717" s="106"/>
      <c r="PQ717" s="106"/>
      <c r="PR717" s="106"/>
      <c r="PS717" s="106"/>
      <c r="PT717" s="106"/>
      <c r="PU717" s="106"/>
      <c r="PV717" s="106"/>
      <c r="PW717" s="106"/>
      <c r="PX717" s="106"/>
      <c r="PY717" s="106"/>
      <c r="PZ717" s="106"/>
      <c r="QA717" s="106"/>
      <c r="QB717" s="106"/>
      <c r="QC717" s="106"/>
      <c r="QD717" s="106"/>
      <c r="QE717" s="106"/>
      <c r="QF717" s="106"/>
      <c r="QG717" s="106"/>
      <c r="QH717" s="106"/>
      <c r="QI717" s="106"/>
      <c r="QJ717" s="106"/>
      <c r="QK717" s="106"/>
      <c r="QL717" s="106"/>
      <c r="QM717" s="106"/>
      <c r="QN717" s="106"/>
      <c r="QO717" s="106"/>
      <c r="QP717" s="106"/>
      <c r="QQ717" s="106"/>
      <c r="QR717" s="106"/>
      <c r="QS717" s="106"/>
      <c r="QT717" s="106"/>
      <c r="QU717" s="106"/>
      <c r="QV717" s="106"/>
      <c r="QW717" s="106"/>
      <c r="QX717" s="106"/>
      <c r="QY717" s="106"/>
      <c r="QZ717" s="106"/>
      <c r="RA717" s="106"/>
      <c r="RB717" s="106"/>
      <c r="RC717" s="106"/>
      <c r="RD717" s="106"/>
      <c r="RE717" s="106"/>
      <c r="RF717" s="106"/>
      <c r="RG717" s="106"/>
      <c r="RH717" s="106"/>
      <c r="RI717" s="106"/>
      <c r="RJ717" s="106"/>
      <c r="RK717" s="106"/>
      <c r="RL717" s="106"/>
      <c r="RM717" s="106"/>
      <c r="RN717" s="106"/>
      <c r="RO717" s="106"/>
      <c r="RP717" s="106"/>
      <c r="RQ717" s="106"/>
      <c r="RR717" s="106"/>
    </row>
    <row r="718" spans="1:486" x14ac:dyDescent="0.3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14"/>
      <c r="Q718" s="114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06"/>
      <c r="EZ718" s="106"/>
      <c r="FA718" s="106"/>
      <c r="FB718" s="106"/>
      <c r="FC718" s="106"/>
      <c r="FD718" s="106"/>
      <c r="FE718" s="106"/>
      <c r="FF718" s="106"/>
      <c r="FG718" s="106"/>
      <c r="FH718" s="106"/>
      <c r="FI718" s="106"/>
      <c r="FJ718" s="106"/>
      <c r="FK718" s="106"/>
      <c r="FL718" s="106"/>
      <c r="FM718" s="106"/>
      <c r="FN718" s="106"/>
      <c r="FO718" s="106"/>
      <c r="FP718" s="106"/>
      <c r="FQ718" s="106"/>
      <c r="FR718" s="106"/>
      <c r="FS718" s="106"/>
      <c r="FT718" s="106"/>
      <c r="FU718" s="106"/>
      <c r="FV718" s="106"/>
      <c r="FW718" s="106"/>
      <c r="FX718" s="106"/>
      <c r="FY718" s="106"/>
      <c r="FZ718" s="106"/>
      <c r="GA718" s="106"/>
      <c r="GB718" s="106"/>
      <c r="GC718" s="106"/>
      <c r="GD718" s="106"/>
      <c r="GE718" s="106"/>
      <c r="GF718" s="106"/>
      <c r="GG718" s="106"/>
      <c r="GH718" s="106"/>
      <c r="GI718" s="106"/>
      <c r="GJ718" s="106"/>
      <c r="GK718" s="106"/>
      <c r="GL718" s="106"/>
      <c r="GM718" s="106"/>
      <c r="GN718" s="106"/>
      <c r="GO718" s="106"/>
      <c r="GP718" s="106"/>
      <c r="GQ718" s="106"/>
      <c r="GR718" s="106"/>
      <c r="GS718" s="106"/>
      <c r="GT718" s="106"/>
      <c r="GU718" s="106"/>
      <c r="GV718" s="106"/>
      <c r="GW718" s="106"/>
      <c r="GX718" s="106"/>
      <c r="GY718" s="106"/>
      <c r="GZ718" s="106"/>
      <c r="HA718" s="106"/>
      <c r="HB718" s="106"/>
      <c r="HC718" s="106"/>
      <c r="HD718" s="106"/>
      <c r="HE718" s="106"/>
      <c r="HF718" s="106"/>
      <c r="HG718" s="106"/>
      <c r="HH718" s="106"/>
      <c r="HI718" s="106"/>
      <c r="HJ718" s="106"/>
      <c r="HK718" s="106"/>
      <c r="HL718" s="106"/>
      <c r="HM718" s="106"/>
      <c r="HN718" s="106"/>
      <c r="HO718" s="106"/>
      <c r="HP718" s="106"/>
      <c r="HQ718" s="106"/>
      <c r="HR718" s="106"/>
      <c r="HS718" s="106"/>
      <c r="HT718" s="106"/>
      <c r="HU718" s="106"/>
      <c r="HV718" s="106"/>
      <c r="HW718" s="106"/>
      <c r="HX718" s="106"/>
      <c r="HY718" s="106"/>
      <c r="HZ718" s="106"/>
      <c r="IA718" s="106"/>
      <c r="IB718" s="106"/>
      <c r="IC718" s="106"/>
      <c r="ID718" s="106"/>
      <c r="IE718" s="106"/>
      <c r="IF718" s="106"/>
      <c r="IG718" s="106"/>
      <c r="IH718" s="106"/>
      <c r="II718" s="106"/>
      <c r="IJ718" s="106"/>
      <c r="IK718" s="106"/>
      <c r="IL718" s="106"/>
      <c r="IM718" s="106"/>
      <c r="IN718" s="106"/>
      <c r="IO718" s="106"/>
      <c r="IP718" s="106"/>
      <c r="IQ718" s="106"/>
      <c r="IR718" s="106"/>
      <c r="IS718" s="106"/>
      <c r="IT718" s="106"/>
      <c r="IU718" s="106"/>
      <c r="IV718" s="106"/>
      <c r="IW718" s="106"/>
      <c r="IX718" s="106"/>
      <c r="IY718" s="106"/>
      <c r="IZ718" s="106"/>
      <c r="JA718" s="106"/>
      <c r="JB718" s="106"/>
      <c r="JC718" s="106"/>
      <c r="JD718" s="106"/>
      <c r="JE718" s="106"/>
      <c r="JF718" s="106"/>
      <c r="JG718" s="106"/>
      <c r="JH718" s="106"/>
      <c r="JI718" s="106"/>
      <c r="JJ718" s="106"/>
      <c r="JK718" s="106"/>
      <c r="JL718" s="106"/>
      <c r="JM718" s="106"/>
      <c r="JN718" s="106"/>
      <c r="JO718" s="106"/>
      <c r="JP718" s="106"/>
      <c r="JQ718" s="106"/>
      <c r="JR718" s="106"/>
      <c r="JS718" s="106"/>
      <c r="JT718" s="106"/>
      <c r="JU718" s="106"/>
      <c r="JV718" s="106"/>
      <c r="JW718" s="106"/>
      <c r="JX718" s="106"/>
      <c r="JY718" s="106"/>
      <c r="JZ718" s="106"/>
      <c r="KA718" s="106"/>
      <c r="KB718" s="106"/>
      <c r="KC718" s="106"/>
      <c r="KD718" s="106"/>
      <c r="KE718" s="106"/>
      <c r="KF718" s="106"/>
      <c r="KG718" s="106"/>
      <c r="KH718" s="106"/>
      <c r="KI718" s="106"/>
      <c r="KJ718" s="106"/>
      <c r="KK718" s="106"/>
      <c r="KL718" s="106"/>
      <c r="KM718" s="106"/>
      <c r="KN718" s="106"/>
      <c r="KO718" s="106"/>
      <c r="KP718" s="106"/>
      <c r="KQ718" s="106"/>
      <c r="KR718" s="106"/>
      <c r="KS718" s="106"/>
      <c r="KT718" s="106"/>
      <c r="KU718" s="106"/>
      <c r="KV718" s="106"/>
      <c r="KW718" s="106"/>
      <c r="KX718" s="106"/>
      <c r="KY718" s="106"/>
      <c r="KZ718" s="106"/>
      <c r="LA718" s="106"/>
      <c r="LB718" s="106"/>
      <c r="LC718" s="106"/>
      <c r="LD718" s="106"/>
      <c r="LE718" s="106"/>
      <c r="LF718" s="106"/>
      <c r="LG718" s="106"/>
      <c r="LH718" s="106"/>
      <c r="LI718" s="106"/>
      <c r="LJ718" s="106"/>
      <c r="LK718" s="106"/>
      <c r="LL718" s="106"/>
      <c r="LM718" s="106"/>
      <c r="LN718" s="106"/>
      <c r="LO718" s="106"/>
      <c r="LP718" s="106"/>
      <c r="LQ718" s="106"/>
      <c r="LR718" s="106"/>
      <c r="LS718" s="106"/>
      <c r="LT718" s="106"/>
      <c r="LU718" s="106"/>
      <c r="LV718" s="106"/>
      <c r="LW718" s="106"/>
      <c r="LX718" s="106"/>
      <c r="LY718" s="106"/>
      <c r="LZ718" s="106"/>
      <c r="MA718" s="106"/>
      <c r="MB718" s="106"/>
      <c r="MC718" s="106"/>
      <c r="MD718" s="106"/>
      <c r="ME718" s="106"/>
      <c r="MF718" s="106"/>
      <c r="MG718" s="106"/>
      <c r="MH718" s="106"/>
      <c r="MI718" s="106"/>
      <c r="MJ718" s="106"/>
      <c r="MK718" s="106"/>
      <c r="ML718" s="106"/>
      <c r="MM718" s="106"/>
      <c r="MN718" s="106"/>
      <c r="MO718" s="106"/>
      <c r="MP718" s="106"/>
      <c r="MQ718" s="106"/>
      <c r="MR718" s="106"/>
      <c r="MS718" s="106"/>
      <c r="MT718" s="106"/>
      <c r="MU718" s="106"/>
      <c r="MV718" s="106"/>
      <c r="MW718" s="106"/>
      <c r="MX718" s="106"/>
      <c r="MY718" s="106"/>
      <c r="MZ718" s="106"/>
      <c r="NA718" s="106"/>
      <c r="NB718" s="106"/>
      <c r="NC718" s="106"/>
      <c r="ND718" s="106"/>
      <c r="NE718" s="106"/>
      <c r="NF718" s="106"/>
      <c r="NG718" s="106"/>
      <c r="NH718" s="106"/>
      <c r="NI718" s="106"/>
      <c r="NJ718" s="106"/>
      <c r="NK718" s="106"/>
      <c r="NL718" s="106"/>
      <c r="NM718" s="106"/>
      <c r="NN718" s="106"/>
      <c r="NO718" s="106"/>
      <c r="NP718" s="106"/>
      <c r="NQ718" s="106"/>
      <c r="NR718" s="106"/>
      <c r="NS718" s="106"/>
      <c r="NT718" s="106"/>
      <c r="NU718" s="106"/>
      <c r="NV718" s="106"/>
      <c r="NW718" s="106"/>
      <c r="NX718" s="106"/>
      <c r="NY718" s="106"/>
      <c r="NZ718" s="106"/>
      <c r="OA718" s="106"/>
      <c r="OB718" s="106"/>
      <c r="OC718" s="106"/>
      <c r="OD718" s="106"/>
      <c r="OE718" s="106"/>
      <c r="OF718" s="106"/>
      <c r="OG718" s="106"/>
      <c r="OH718" s="106"/>
      <c r="OI718" s="106"/>
      <c r="OJ718" s="106"/>
      <c r="OK718" s="106"/>
      <c r="OL718" s="106"/>
      <c r="OM718" s="106"/>
      <c r="ON718" s="106"/>
      <c r="OO718" s="106"/>
      <c r="OP718" s="106"/>
      <c r="OQ718" s="106"/>
      <c r="OR718" s="106"/>
      <c r="OS718" s="106"/>
      <c r="OT718" s="106"/>
      <c r="OU718" s="106"/>
      <c r="OV718" s="106"/>
      <c r="OW718" s="106"/>
      <c r="OX718" s="106"/>
      <c r="OY718" s="106"/>
      <c r="OZ718" s="106"/>
      <c r="PA718" s="106"/>
      <c r="PB718" s="106"/>
      <c r="PC718" s="106"/>
      <c r="PD718" s="106"/>
      <c r="PE718" s="106"/>
      <c r="PF718" s="106"/>
      <c r="PG718" s="106"/>
      <c r="PH718" s="106"/>
      <c r="PI718" s="106"/>
      <c r="PJ718" s="106"/>
      <c r="PK718" s="106"/>
      <c r="PL718" s="106"/>
      <c r="PM718" s="106"/>
      <c r="PN718" s="106"/>
      <c r="PO718" s="106"/>
      <c r="PP718" s="106"/>
      <c r="PQ718" s="106"/>
      <c r="PR718" s="106"/>
      <c r="PS718" s="106"/>
      <c r="PT718" s="106"/>
      <c r="PU718" s="106"/>
      <c r="PV718" s="106"/>
      <c r="PW718" s="106"/>
      <c r="PX718" s="106"/>
      <c r="PY718" s="106"/>
      <c r="PZ718" s="106"/>
      <c r="QA718" s="106"/>
      <c r="QB718" s="106"/>
      <c r="QC718" s="106"/>
      <c r="QD718" s="106"/>
      <c r="QE718" s="106"/>
      <c r="QF718" s="106"/>
      <c r="QG718" s="106"/>
      <c r="QH718" s="106"/>
      <c r="QI718" s="106"/>
      <c r="QJ718" s="106"/>
      <c r="QK718" s="106"/>
      <c r="QL718" s="106"/>
      <c r="QM718" s="106"/>
      <c r="QN718" s="106"/>
      <c r="QO718" s="106"/>
      <c r="QP718" s="106"/>
      <c r="QQ718" s="106"/>
      <c r="QR718" s="106"/>
      <c r="QS718" s="106"/>
      <c r="QT718" s="106"/>
      <c r="QU718" s="106"/>
      <c r="QV718" s="106"/>
      <c r="QW718" s="106"/>
      <c r="QX718" s="106"/>
      <c r="QY718" s="106"/>
      <c r="QZ718" s="106"/>
      <c r="RA718" s="106"/>
      <c r="RB718" s="106"/>
      <c r="RC718" s="106"/>
      <c r="RD718" s="106"/>
      <c r="RE718" s="106"/>
      <c r="RF718" s="106"/>
      <c r="RG718" s="106"/>
      <c r="RH718" s="106"/>
      <c r="RI718" s="106"/>
      <c r="RJ718" s="106"/>
      <c r="RK718" s="106"/>
      <c r="RL718" s="106"/>
      <c r="RM718" s="106"/>
      <c r="RN718" s="106"/>
      <c r="RO718" s="106"/>
      <c r="RP718" s="106"/>
      <c r="RQ718" s="106"/>
      <c r="RR718" s="106"/>
    </row>
    <row r="719" spans="1:486" x14ac:dyDescent="0.3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14"/>
      <c r="Q719" s="114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06"/>
      <c r="EZ719" s="106"/>
      <c r="FA719" s="106"/>
      <c r="FB719" s="106"/>
      <c r="FC719" s="106"/>
      <c r="FD719" s="106"/>
      <c r="FE719" s="106"/>
      <c r="FF719" s="106"/>
      <c r="FG719" s="106"/>
      <c r="FH719" s="106"/>
      <c r="FI719" s="106"/>
      <c r="FJ719" s="106"/>
      <c r="FK719" s="106"/>
      <c r="FL719" s="106"/>
      <c r="FM719" s="106"/>
      <c r="FN719" s="106"/>
      <c r="FO719" s="106"/>
      <c r="FP719" s="106"/>
      <c r="FQ719" s="106"/>
      <c r="FR719" s="106"/>
      <c r="FS719" s="106"/>
      <c r="FT719" s="106"/>
      <c r="FU719" s="106"/>
      <c r="FV719" s="106"/>
      <c r="FW719" s="106"/>
      <c r="FX719" s="106"/>
      <c r="FY719" s="106"/>
      <c r="FZ719" s="106"/>
      <c r="GA719" s="106"/>
      <c r="GB719" s="106"/>
      <c r="GC719" s="106"/>
      <c r="GD719" s="106"/>
      <c r="GE719" s="106"/>
      <c r="GF719" s="106"/>
      <c r="GG719" s="106"/>
      <c r="GH719" s="106"/>
      <c r="GI719" s="106"/>
      <c r="GJ719" s="106"/>
      <c r="GK719" s="106"/>
      <c r="GL719" s="106"/>
      <c r="GM719" s="106"/>
      <c r="GN719" s="106"/>
      <c r="GO719" s="106"/>
      <c r="GP719" s="106"/>
      <c r="GQ719" s="106"/>
      <c r="GR719" s="106"/>
      <c r="GS719" s="106"/>
      <c r="GT719" s="106"/>
      <c r="GU719" s="106"/>
      <c r="GV719" s="106"/>
      <c r="GW719" s="106"/>
      <c r="GX719" s="106"/>
      <c r="GY719" s="106"/>
      <c r="GZ719" s="106"/>
      <c r="HA719" s="106"/>
      <c r="HB719" s="106"/>
      <c r="HC719" s="106"/>
      <c r="HD719" s="106"/>
      <c r="HE719" s="106"/>
      <c r="HF719" s="106"/>
      <c r="HG719" s="106"/>
      <c r="HH719" s="106"/>
      <c r="HI719" s="106"/>
      <c r="HJ719" s="106"/>
      <c r="HK719" s="106"/>
      <c r="HL719" s="106"/>
      <c r="HM719" s="106"/>
      <c r="HN719" s="106"/>
      <c r="HO719" s="106"/>
      <c r="HP719" s="106"/>
      <c r="HQ719" s="106"/>
      <c r="HR719" s="106"/>
      <c r="HS719" s="106"/>
      <c r="HT719" s="106"/>
      <c r="HU719" s="106"/>
      <c r="HV719" s="106"/>
      <c r="HW719" s="106"/>
      <c r="HX719" s="106"/>
      <c r="HY719" s="106"/>
      <c r="HZ719" s="106"/>
      <c r="IA719" s="106"/>
      <c r="IB719" s="106"/>
      <c r="IC719" s="106"/>
      <c r="ID719" s="106"/>
      <c r="IE719" s="106"/>
      <c r="IF719" s="106"/>
      <c r="IG719" s="106"/>
      <c r="IH719" s="106"/>
      <c r="II719" s="106"/>
      <c r="IJ719" s="106"/>
      <c r="IK719" s="106"/>
      <c r="IL719" s="106"/>
      <c r="IM719" s="106"/>
      <c r="IN719" s="106"/>
      <c r="IO719" s="106"/>
      <c r="IP719" s="106"/>
      <c r="IQ719" s="106"/>
      <c r="IR719" s="106"/>
      <c r="IS719" s="106"/>
      <c r="IT719" s="106"/>
      <c r="IU719" s="106"/>
      <c r="IV719" s="106"/>
      <c r="IW719" s="106"/>
      <c r="IX719" s="106"/>
      <c r="IY719" s="106"/>
      <c r="IZ719" s="106"/>
      <c r="JA719" s="106"/>
      <c r="JB719" s="106"/>
      <c r="JC719" s="106"/>
      <c r="JD719" s="106"/>
      <c r="JE719" s="106"/>
      <c r="JF719" s="106"/>
      <c r="JG719" s="106"/>
      <c r="JH719" s="106"/>
      <c r="JI719" s="106"/>
      <c r="JJ719" s="106"/>
      <c r="JK719" s="106"/>
      <c r="JL719" s="106"/>
      <c r="JM719" s="106"/>
      <c r="JN719" s="106"/>
      <c r="JO719" s="106"/>
      <c r="JP719" s="106"/>
      <c r="JQ719" s="106"/>
      <c r="JR719" s="106"/>
      <c r="JS719" s="106"/>
      <c r="JT719" s="106"/>
      <c r="JU719" s="106"/>
      <c r="JV719" s="106"/>
      <c r="JW719" s="106"/>
      <c r="JX719" s="106"/>
      <c r="JY719" s="106"/>
      <c r="JZ719" s="106"/>
      <c r="KA719" s="106"/>
      <c r="KB719" s="106"/>
      <c r="KC719" s="106"/>
      <c r="KD719" s="106"/>
      <c r="KE719" s="106"/>
      <c r="KF719" s="106"/>
      <c r="KG719" s="106"/>
      <c r="KH719" s="106"/>
      <c r="KI719" s="106"/>
      <c r="KJ719" s="106"/>
      <c r="KK719" s="106"/>
      <c r="KL719" s="106"/>
      <c r="KM719" s="106"/>
      <c r="KN719" s="106"/>
      <c r="KO719" s="106"/>
      <c r="KP719" s="106"/>
      <c r="KQ719" s="106"/>
      <c r="KR719" s="106"/>
      <c r="KS719" s="106"/>
      <c r="KT719" s="106"/>
      <c r="KU719" s="106"/>
      <c r="KV719" s="106"/>
      <c r="KW719" s="106"/>
      <c r="KX719" s="106"/>
      <c r="KY719" s="106"/>
      <c r="KZ719" s="106"/>
      <c r="LA719" s="106"/>
      <c r="LB719" s="106"/>
      <c r="LC719" s="106"/>
      <c r="LD719" s="106"/>
      <c r="LE719" s="106"/>
      <c r="LF719" s="106"/>
      <c r="LG719" s="106"/>
      <c r="LH719" s="106"/>
      <c r="LI719" s="106"/>
      <c r="LJ719" s="106"/>
      <c r="LK719" s="106"/>
      <c r="LL719" s="106"/>
      <c r="LM719" s="106"/>
      <c r="LN719" s="106"/>
      <c r="LO719" s="106"/>
      <c r="LP719" s="106"/>
      <c r="LQ719" s="106"/>
      <c r="LR719" s="106"/>
      <c r="LS719" s="106"/>
      <c r="LT719" s="106"/>
      <c r="LU719" s="106"/>
      <c r="LV719" s="106"/>
      <c r="LW719" s="106"/>
      <c r="LX719" s="106"/>
      <c r="LY719" s="106"/>
      <c r="LZ719" s="106"/>
      <c r="MA719" s="106"/>
      <c r="MB719" s="106"/>
      <c r="MC719" s="106"/>
      <c r="MD719" s="106"/>
      <c r="ME719" s="106"/>
      <c r="MF719" s="106"/>
      <c r="MG719" s="106"/>
      <c r="MH719" s="106"/>
      <c r="MI719" s="106"/>
      <c r="MJ719" s="106"/>
      <c r="MK719" s="106"/>
      <c r="ML719" s="106"/>
      <c r="MM719" s="106"/>
      <c r="MN719" s="106"/>
      <c r="MO719" s="106"/>
      <c r="MP719" s="106"/>
      <c r="MQ719" s="106"/>
      <c r="MR719" s="106"/>
      <c r="MS719" s="106"/>
      <c r="MT719" s="106"/>
      <c r="MU719" s="106"/>
      <c r="MV719" s="106"/>
      <c r="MW719" s="106"/>
      <c r="MX719" s="106"/>
      <c r="MY719" s="106"/>
      <c r="MZ719" s="106"/>
      <c r="NA719" s="106"/>
      <c r="NB719" s="106"/>
      <c r="NC719" s="106"/>
      <c r="ND719" s="106"/>
      <c r="NE719" s="106"/>
      <c r="NF719" s="106"/>
      <c r="NG719" s="106"/>
      <c r="NH719" s="106"/>
      <c r="NI719" s="106"/>
      <c r="NJ719" s="106"/>
      <c r="NK719" s="106"/>
      <c r="NL719" s="106"/>
      <c r="NM719" s="106"/>
      <c r="NN719" s="106"/>
      <c r="NO719" s="106"/>
      <c r="NP719" s="106"/>
      <c r="NQ719" s="106"/>
      <c r="NR719" s="106"/>
      <c r="NS719" s="106"/>
      <c r="NT719" s="106"/>
      <c r="NU719" s="106"/>
      <c r="NV719" s="106"/>
      <c r="NW719" s="106"/>
      <c r="NX719" s="106"/>
      <c r="NY719" s="106"/>
      <c r="NZ719" s="106"/>
      <c r="OA719" s="106"/>
      <c r="OB719" s="106"/>
      <c r="OC719" s="106"/>
      <c r="OD719" s="106"/>
      <c r="OE719" s="106"/>
      <c r="OF719" s="106"/>
      <c r="OG719" s="106"/>
      <c r="OH719" s="106"/>
      <c r="OI719" s="106"/>
      <c r="OJ719" s="106"/>
      <c r="OK719" s="106"/>
      <c r="OL719" s="106"/>
      <c r="OM719" s="106"/>
      <c r="ON719" s="106"/>
      <c r="OO719" s="106"/>
      <c r="OP719" s="106"/>
      <c r="OQ719" s="106"/>
      <c r="OR719" s="106"/>
      <c r="OS719" s="106"/>
      <c r="OT719" s="106"/>
      <c r="OU719" s="106"/>
      <c r="OV719" s="106"/>
      <c r="OW719" s="106"/>
      <c r="OX719" s="106"/>
      <c r="OY719" s="106"/>
      <c r="OZ719" s="106"/>
      <c r="PA719" s="106"/>
      <c r="PB719" s="106"/>
      <c r="PC719" s="106"/>
      <c r="PD719" s="106"/>
      <c r="PE719" s="106"/>
      <c r="PF719" s="106"/>
      <c r="PG719" s="106"/>
      <c r="PH719" s="106"/>
      <c r="PI719" s="106"/>
      <c r="PJ719" s="106"/>
      <c r="PK719" s="106"/>
      <c r="PL719" s="106"/>
      <c r="PM719" s="106"/>
      <c r="PN719" s="106"/>
      <c r="PO719" s="106"/>
      <c r="PP719" s="106"/>
      <c r="PQ719" s="106"/>
      <c r="PR719" s="106"/>
      <c r="PS719" s="106"/>
      <c r="PT719" s="106"/>
      <c r="PU719" s="106"/>
      <c r="PV719" s="106"/>
      <c r="PW719" s="106"/>
      <c r="PX719" s="106"/>
      <c r="PY719" s="106"/>
      <c r="PZ719" s="106"/>
      <c r="QA719" s="106"/>
      <c r="QB719" s="106"/>
      <c r="QC719" s="106"/>
      <c r="QD719" s="106"/>
      <c r="QE719" s="106"/>
      <c r="QF719" s="106"/>
      <c r="QG719" s="106"/>
      <c r="QH719" s="106"/>
      <c r="QI719" s="106"/>
      <c r="QJ719" s="106"/>
      <c r="QK719" s="106"/>
      <c r="QL719" s="106"/>
      <c r="QM719" s="106"/>
      <c r="QN719" s="106"/>
      <c r="QO719" s="106"/>
      <c r="QP719" s="106"/>
      <c r="QQ719" s="106"/>
      <c r="QR719" s="106"/>
      <c r="QS719" s="106"/>
      <c r="QT719" s="106"/>
      <c r="QU719" s="106"/>
      <c r="QV719" s="106"/>
      <c r="QW719" s="106"/>
      <c r="QX719" s="106"/>
      <c r="QY719" s="106"/>
      <c r="QZ719" s="106"/>
      <c r="RA719" s="106"/>
      <c r="RB719" s="106"/>
      <c r="RC719" s="106"/>
      <c r="RD719" s="106"/>
      <c r="RE719" s="106"/>
      <c r="RF719" s="106"/>
      <c r="RG719" s="106"/>
      <c r="RH719" s="106"/>
      <c r="RI719" s="106"/>
      <c r="RJ719" s="106"/>
      <c r="RK719" s="106"/>
      <c r="RL719" s="106"/>
      <c r="RM719" s="106"/>
      <c r="RN719" s="106"/>
      <c r="RO719" s="106"/>
      <c r="RP719" s="106"/>
      <c r="RQ719" s="106"/>
      <c r="RR719" s="106"/>
    </row>
    <row r="720" spans="1:486" x14ac:dyDescent="0.3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14"/>
      <c r="Q720" s="114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06"/>
      <c r="EZ720" s="106"/>
      <c r="FA720" s="106"/>
      <c r="FB720" s="106"/>
      <c r="FC720" s="106"/>
      <c r="FD720" s="106"/>
      <c r="FE720" s="106"/>
      <c r="FF720" s="106"/>
      <c r="FG720" s="106"/>
      <c r="FH720" s="106"/>
      <c r="FI720" s="106"/>
      <c r="FJ720" s="106"/>
      <c r="FK720" s="106"/>
      <c r="FL720" s="106"/>
      <c r="FM720" s="106"/>
      <c r="FN720" s="106"/>
      <c r="FO720" s="106"/>
      <c r="FP720" s="106"/>
      <c r="FQ720" s="106"/>
      <c r="FR720" s="106"/>
      <c r="FS720" s="106"/>
      <c r="FT720" s="106"/>
      <c r="FU720" s="106"/>
      <c r="FV720" s="106"/>
      <c r="FW720" s="106"/>
      <c r="FX720" s="106"/>
      <c r="FY720" s="106"/>
      <c r="FZ720" s="106"/>
      <c r="GA720" s="106"/>
      <c r="GB720" s="106"/>
      <c r="GC720" s="106"/>
      <c r="GD720" s="106"/>
      <c r="GE720" s="106"/>
      <c r="GF720" s="106"/>
      <c r="GG720" s="106"/>
      <c r="GH720" s="106"/>
      <c r="GI720" s="106"/>
      <c r="GJ720" s="106"/>
      <c r="GK720" s="106"/>
      <c r="GL720" s="106"/>
      <c r="GM720" s="106"/>
      <c r="GN720" s="106"/>
      <c r="GO720" s="106"/>
      <c r="GP720" s="106"/>
      <c r="GQ720" s="106"/>
      <c r="GR720" s="106"/>
      <c r="GS720" s="106"/>
      <c r="GT720" s="106"/>
      <c r="GU720" s="106"/>
      <c r="GV720" s="106"/>
      <c r="GW720" s="106"/>
      <c r="GX720" s="106"/>
      <c r="GY720" s="106"/>
      <c r="GZ720" s="106"/>
      <c r="HA720" s="106"/>
      <c r="HB720" s="106"/>
      <c r="HC720" s="106"/>
      <c r="HD720" s="106"/>
      <c r="HE720" s="106"/>
      <c r="HF720" s="106"/>
      <c r="HG720" s="106"/>
      <c r="HH720" s="106"/>
      <c r="HI720" s="106"/>
      <c r="HJ720" s="106"/>
      <c r="HK720" s="106"/>
      <c r="HL720" s="106"/>
      <c r="HM720" s="106"/>
      <c r="HN720" s="106"/>
      <c r="HO720" s="106"/>
      <c r="HP720" s="106"/>
      <c r="HQ720" s="106"/>
      <c r="HR720" s="106"/>
      <c r="HS720" s="106"/>
      <c r="HT720" s="106"/>
      <c r="HU720" s="106"/>
      <c r="HV720" s="106"/>
      <c r="HW720" s="106"/>
      <c r="HX720" s="106"/>
      <c r="HY720" s="106"/>
      <c r="HZ720" s="106"/>
      <c r="IA720" s="106"/>
      <c r="IB720" s="106"/>
      <c r="IC720" s="106"/>
      <c r="ID720" s="106"/>
      <c r="IE720" s="106"/>
      <c r="IF720" s="106"/>
      <c r="IG720" s="106"/>
      <c r="IH720" s="106"/>
      <c r="II720" s="106"/>
      <c r="IJ720" s="106"/>
      <c r="IK720" s="106"/>
      <c r="IL720" s="106"/>
      <c r="IM720" s="106"/>
      <c r="IN720" s="106"/>
      <c r="IO720" s="106"/>
      <c r="IP720" s="106"/>
      <c r="IQ720" s="106"/>
      <c r="IR720" s="106"/>
      <c r="IS720" s="106"/>
      <c r="IT720" s="106"/>
      <c r="IU720" s="106"/>
      <c r="IV720" s="106"/>
      <c r="IW720" s="106"/>
      <c r="IX720" s="106"/>
      <c r="IY720" s="106"/>
      <c r="IZ720" s="106"/>
      <c r="JA720" s="106"/>
      <c r="JB720" s="106"/>
      <c r="JC720" s="106"/>
      <c r="JD720" s="106"/>
      <c r="JE720" s="106"/>
      <c r="JF720" s="106"/>
      <c r="JG720" s="106"/>
      <c r="JH720" s="106"/>
      <c r="JI720" s="106"/>
      <c r="JJ720" s="106"/>
      <c r="JK720" s="106"/>
      <c r="JL720" s="106"/>
      <c r="JM720" s="106"/>
      <c r="JN720" s="106"/>
      <c r="JO720" s="106"/>
      <c r="JP720" s="106"/>
      <c r="JQ720" s="106"/>
      <c r="JR720" s="106"/>
      <c r="JS720" s="106"/>
      <c r="JT720" s="106"/>
      <c r="JU720" s="106"/>
      <c r="JV720" s="106"/>
      <c r="JW720" s="106"/>
      <c r="JX720" s="106"/>
      <c r="JY720" s="106"/>
      <c r="JZ720" s="106"/>
      <c r="KA720" s="106"/>
      <c r="KB720" s="106"/>
      <c r="KC720" s="106"/>
      <c r="KD720" s="106"/>
      <c r="KE720" s="106"/>
      <c r="KF720" s="106"/>
      <c r="KG720" s="106"/>
      <c r="KH720" s="106"/>
      <c r="KI720" s="106"/>
      <c r="KJ720" s="106"/>
      <c r="KK720" s="106"/>
      <c r="KL720" s="106"/>
      <c r="KM720" s="106"/>
      <c r="KN720" s="106"/>
      <c r="KO720" s="106"/>
      <c r="KP720" s="106"/>
      <c r="KQ720" s="106"/>
      <c r="KR720" s="106"/>
      <c r="KS720" s="106"/>
      <c r="KT720" s="106"/>
      <c r="KU720" s="106"/>
      <c r="KV720" s="106"/>
      <c r="KW720" s="106"/>
      <c r="KX720" s="106"/>
      <c r="KY720" s="106"/>
      <c r="KZ720" s="106"/>
      <c r="LA720" s="106"/>
      <c r="LB720" s="106"/>
      <c r="LC720" s="106"/>
      <c r="LD720" s="106"/>
      <c r="LE720" s="106"/>
      <c r="LF720" s="106"/>
      <c r="LG720" s="106"/>
      <c r="LH720" s="106"/>
      <c r="LI720" s="106"/>
      <c r="LJ720" s="106"/>
      <c r="LK720" s="106"/>
      <c r="LL720" s="106"/>
      <c r="LM720" s="106"/>
      <c r="LN720" s="106"/>
      <c r="LO720" s="106"/>
      <c r="LP720" s="106"/>
      <c r="LQ720" s="106"/>
      <c r="LR720" s="106"/>
      <c r="LS720" s="106"/>
      <c r="LT720" s="106"/>
      <c r="LU720" s="106"/>
      <c r="LV720" s="106"/>
      <c r="LW720" s="106"/>
      <c r="LX720" s="106"/>
      <c r="LY720" s="106"/>
      <c r="LZ720" s="106"/>
      <c r="MA720" s="106"/>
      <c r="MB720" s="106"/>
      <c r="MC720" s="106"/>
      <c r="MD720" s="106"/>
      <c r="ME720" s="106"/>
      <c r="MF720" s="106"/>
      <c r="MG720" s="106"/>
      <c r="MH720" s="106"/>
      <c r="MI720" s="106"/>
      <c r="MJ720" s="106"/>
      <c r="MK720" s="106"/>
      <c r="ML720" s="106"/>
      <c r="MM720" s="106"/>
      <c r="MN720" s="106"/>
      <c r="MO720" s="106"/>
      <c r="MP720" s="106"/>
      <c r="MQ720" s="106"/>
      <c r="MR720" s="106"/>
      <c r="MS720" s="106"/>
      <c r="MT720" s="106"/>
      <c r="MU720" s="106"/>
      <c r="MV720" s="106"/>
      <c r="MW720" s="106"/>
      <c r="MX720" s="106"/>
      <c r="MY720" s="106"/>
      <c r="MZ720" s="106"/>
      <c r="NA720" s="106"/>
      <c r="NB720" s="106"/>
      <c r="NC720" s="106"/>
      <c r="ND720" s="106"/>
      <c r="NE720" s="106"/>
      <c r="NF720" s="106"/>
      <c r="NG720" s="106"/>
      <c r="NH720" s="106"/>
      <c r="NI720" s="106"/>
      <c r="NJ720" s="106"/>
      <c r="NK720" s="106"/>
      <c r="NL720" s="106"/>
      <c r="NM720" s="106"/>
      <c r="NN720" s="106"/>
      <c r="NO720" s="106"/>
      <c r="NP720" s="106"/>
      <c r="NQ720" s="106"/>
      <c r="NR720" s="106"/>
      <c r="NS720" s="106"/>
      <c r="NT720" s="106"/>
      <c r="NU720" s="106"/>
      <c r="NV720" s="106"/>
      <c r="NW720" s="106"/>
      <c r="NX720" s="106"/>
      <c r="NY720" s="106"/>
      <c r="NZ720" s="106"/>
      <c r="OA720" s="106"/>
      <c r="OB720" s="106"/>
      <c r="OC720" s="106"/>
      <c r="OD720" s="106"/>
      <c r="OE720" s="106"/>
      <c r="OF720" s="106"/>
      <c r="OG720" s="106"/>
      <c r="OH720" s="106"/>
      <c r="OI720" s="106"/>
      <c r="OJ720" s="106"/>
      <c r="OK720" s="106"/>
      <c r="OL720" s="106"/>
      <c r="OM720" s="106"/>
      <c r="ON720" s="106"/>
      <c r="OO720" s="106"/>
      <c r="OP720" s="106"/>
      <c r="OQ720" s="106"/>
      <c r="OR720" s="106"/>
      <c r="OS720" s="106"/>
      <c r="OT720" s="106"/>
      <c r="OU720" s="106"/>
      <c r="OV720" s="106"/>
      <c r="OW720" s="106"/>
      <c r="OX720" s="106"/>
      <c r="OY720" s="106"/>
      <c r="OZ720" s="106"/>
      <c r="PA720" s="106"/>
      <c r="PB720" s="106"/>
      <c r="PC720" s="106"/>
      <c r="PD720" s="106"/>
      <c r="PE720" s="106"/>
      <c r="PF720" s="106"/>
      <c r="PG720" s="106"/>
      <c r="PH720" s="106"/>
      <c r="PI720" s="106"/>
      <c r="PJ720" s="106"/>
      <c r="PK720" s="106"/>
      <c r="PL720" s="106"/>
      <c r="PM720" s="106"/>
      <c r="PN720" s="106"/>
      <c r="PO720" s="106"/>
      <c r="PP720" s="106"/>
      <c r="PQ720" s="106"/>
      <c r="PR720" s="106"/>
      <c r="PS720" s="106"/>
      <c r="PT720" s="106"/>
      <c r="PU720" s="106"/>
      <c r="PV720" s="106"/>
      <c r="PW720" s="106"/>
      <c r="PX720" s="106"/>
      <c r="PY720" s="106"/>
      <c r="PZ720" s="106"/>
      <c r="QA720" s="106"/>
      <c r="QB720" s="106"/>
      <c r="QC720" s="106"/>
      <c r="QD720" s="106"/>
      <c r="QE720" s="106"/>
      <c r="QF720" s="106"/>
      <c r="QG720" s="106"/>
      <c r="QH720" s="106"/>
      <c r="QI720" s="106"/>
      <c r="QJ720" s="106"/>
      <c r="QK720" s="106"/>
      <c r="QL720" s="106"/>
      <c r="QM720" s="106"/>
      <c r="QN720" s="106"/>
      <c r="QO720" s="106"/>
      <c r="QP720" s="106"/>
      <c r="QQ720" s="106"/>
      <c r="QR720" s="106"/>
      <c r="QS720" s="106"/>
      <c r="QT720" s="106"/>
      <c r="QU720" s="106"/>
      <c r="QV720" s="106"/>
      <c r="QW720" s="106"/>
      <c r="QX720" s="106"/>
      <c r="QY720" s="106"/>
      <c r="QZ720" s="106"/>
      <c r="RA720" s="106"/>
      <c r="RB720" s="106"/>
      <c r="RC720" s="106"/>
      <c r="RD720" s="106"/>
      <c r="RE720" s="106"/>
      <c r="RF720" s="106"/>
      <c r="RG720" s="106"/>
      <c r="RH720" s="106"/>
      <c r="RI720" s="106"/>
      <c r="RJ720" s="106"/>
      <c r="RK720" s="106"/>
      <c r="RL720" s="106"/>
      <c r="RM720" s="106"/>
      <c r="RN720" s="106"/>
      <c r="RO720" s="106"/>
      <c r="RP720" s="106"/>
      <c r="RQ720" s="106"/>
      <c r="RR720" s="106"/>
    </row>
    <row r="721" spans="1:486" x14ac:dyDescent="0.3">
      <c r="A721" s="106"/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14"/>
      <c r="Q721" s="114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  <c r="DL721" s="106"/>
      <c r="DM721" s="106"/>
      <c r="DN721" s="106"/>
      <c r="DO721" s="106"/>
      <c r="DP721" s="106"/>
      <c r="DQ721" s="106"/>
      <c r="DR721" s="106"/>
      <c r="DS721" s="106"/>
      <c r="DT721" s="106"/>
      <c r="DU721" s="106"/>
      <c r="DV721" s="106"/>
      <c r="DW721" s="106"/>
      <c r="DX721" s="106"/>
      <c r="DY721" s="106"/>
      <c r="DZ721" s="106"/>
      <c r="EA721" s="106"/>
      <c r="EB721" s="106"/>
      <c r="EC721" s="106"/>
      <c r="ED721" s="106"/>
      <c r="EE721" s="106"/>
      <c r="EF721" s="106"/>
      <c r="EG721" s="106"/>
      <c r="EH721" s="106"/>
      <c r="EI721" s="106"/>
      <c r="EJ721" s="106"/>
      <c r="EK721" s="106"/>
      <c r="EL721" s="106"/>
      <c r="EM721" s="106"/>
      <c r="EN721" s="106"/>
      <c r="EO721" s="106"/>
      <c r="EP721" s="106"/>
      <c r="EQ721" s="106"/>
      <c r="ER721" s="106"/>
      <c r="ES721" s="106"/>
      <c r="ET721" s="106"/>
      <c r="EU721" s="106"/>
      <c r="EV721" s="106"/>
      <c r="EW721" s="106"/>
      <c r="EX721" s="106"/>
      <c r="EY721" s="106"/>
      <c r="EZ721" s="106"/>
      <c r="FA721" s="106"/>
      <c r="FB721" s="106"/>
      <c r="FC721" s="106"/>
      <c r="FD721" s="106"/>
      <c r="FE721" s="106"/>
      <c r="FF721" s="106"/>
      <c r="FG721" s="106"/>
      <c r="FH721" s="106"/>
      <c r="FI721" s="106"/>
      <c r="FJ721" s="106"/>
      <c r="FK721" s="106"/>
      <c r="FL721" s="106"/>
      <c r="FM721" s="106"/>
      <c r="FN721" s="106"/>
      <c r="FO721" s="106"/>
      <c r="FP721" s="106"/>
      <c r="FQ721" s="106"/>
      <c r="FR721" s="106"/>
      <c r="FS721" s="106"/>
      <c r="FT721" s="106"/>
      <c r="FU721" s="106"/>
      <c r="FV721" s="106"/>
      <c r="FW721" s="106"/>
      <c r="FX721" s="106"/>
      <c r="FY721" s="106"/>
      <c r="FZ721" s="106"/>
      <c r="GA721" s="106"/>
      <c r="GB721" s="106"/>
      <c r="GC721" s="106"/>
      <c r="GD721" s="106"/>
      <c r="GE721" s="106"/>
      <c r="GF721" s="106"/>
      <c r="GG721" s="106"/>
      <c r="GH721" s="106"/>
      <c r="GI721" s="106"/>
      <c r="GJ721" s="106"/>
      <c r="GK721" s="106"/>
      <c r="GL721" s="106"/>
      <c r="GM721" s="106"/>
      <c r="GN721" s="106"/>
      <c r="GO721" s="106"/>
      <c r="GP721" s="106"/>
      <c r="GQ721" s="106"/>
      <c r="GR721" s="106"/>
      <c r="GS721" s="106"/>
      <c r="GT721" s="106"/>
      <c r="GU721" s="106"/>
      <c r="GV721" s="106"/>
      <c r="GW721" s="106"/>
      <c r="GX721" s="106"/>
      <c r="GY721" s="106"/>
      <c r="GZ721" s="106"/>
      <c r="HA721" s="106"/>
      <c r="HB721" s="106"/>
      <c r="HC721" s="106"/>
      <c r="HD721" s="106"/>
      <c r="HE721" s="106"/>
      <c r="HF721" s="106"/>
      <c r="HG721" s="106"/>
      <c r="HH721" s="106"/>
      <c r="HI721" s="106"/>
      <c r="HJ721" s="106"/>
      <c r="HK721" s="106"/>
      <c r="HL721" s="106"/>
      <c r="HM721" s="106"/>
      <c r="HN721" s="106"/>
      <c r="HO721" s="106"/>
      <c r="HP721" s="106"/>
      <c r="HQ721" s="106"/>
      <c r="HR721" s="106"/>
      <c r="HS721" s="106"/>
      <c r="HT721" s="106"/>
      <c r="HU721" s="106"/>
      <c r="HV721" s="106"/>
      <c r="HW721" s="106"/>
      <c r="HX721" s="106"/>
      <c r="HY721" s="106"/>
      <c r="HZ721" s="106"/>
      <c r="IA721" s="106"/>
      <c r="IB721" s="106"/>
      <c r="IC721" s="106"/>
      <c r="ID721" s="106"/>
      <c r="IE721" s="106"/>
      <c r="IF721" s="106"/>
      <c r="IG721" s="106"/>
      <c r="IH721" s="106"/>
      <c r="II721" s="106"/>
      <c r="IJ721" s="106"/>
      <c r="IK721" s="106"/>
      <c r="IL721" s="106"/>
      <c r="IM721" s="106"/>
      <c r="IN721" s="106"/>
      <c r="IO721" s="106"/>
      <c r="IP721" s="106"/>
      <c r="IQ721" s="106"/>
      <c r="IR721" s="106"/>
      <c r="IS721" s="106"/>
      <c r="IT721" s="106"/>
      <c r="IU721" s="106"/>
      <c r="IV721" s="106"/>
      <c r="IW721" s="106"/>
      <c r="IX721" s="106"/>
      <c r="IY721" s="106"/>
      <c r="IZ721" s="106"/>
      <c r="JA721" s="106"/>
      <c r="JB721" s="106"/>
      <c r="JC721" s="106"/>
      <c r="JD721" s="106"/>
      <c r="JE721" s="106"/>
      <c r="JF721" s="106"/>
      <c r="JG721" s="106"/>
      <c r="JH721" s="106"/>
      <c r="JI721" s="106"/>
      <c r="JJ721" s="106"/>
      <c r="JK721" s="106"/>
      <c r="JL721" s="106"/>
      <c r="JM721" s="106"/>
      <c r="JN721" s="106"/>
      <c r="JO721" s="106"/>
      <c r="JP721" s="106"/>
      <c r="JQ721" s="106"/>
      <c r="JR721" s="106"/>
      <c r="JS721" s="106"/>
      <c r="JT721" s="106"/>
      <c r="JU721" s="106"/>
      <c r="JV721" s="106"/>
      <c r="JW721" s="106"/>
      <c r="JX721" s="106"/>
      <c r="JY721" s="106"/>
      <c r="JZ721" s="106"/>
      <c r="KA721" s="106"/>
      <c r="KB721" s="106"/>
      <c r="KC721" s="106"/>
      <c r="KD721" s="106"/>
      <c r="KE721" s="106"/>
      <c r="KF721" s="106"/>
      <c r="KG721" s="106"/>
      <c r="KH721" s="106"/>
      <c r="KI721" s="106"/>
      <c r="KJ721" s="106"/>
      <c r="KK721" s="106"/>
      <c r="KL721" s="106"/>
      <c r="KM721" s="106"/>
      <c r="KN721" s="106"/>
      <c r="KO721" s="106"/>
      <c r="KP721" s="106"/>
      <c r="KQ721" s="106"/>
      <c r="KR721" s="106"/>
      <c r="KS721" s="106"/>
      <c r="KT721" s="106"/>
      <c r="KU721" s="106"/>
      <c r="KV721" s="106"/>
      <c r="KW721" s="106"/>
      <c r="KX721" s="106"/>
      <c r="KY721" s="106"/>
      <c r="KZ721" s="106"/>
      <c r="LA721" s="106"/>
      <c r="LB721" s="106"/>
      <c r="LC721" s="106"/>
      <c r="LD721" s="106"/>
      <c r="LE721" s="106"/>
      <c r="LF721" s="106"/>
      <c r="LG721" s="106"/>
      <c r="LH721" s="106"/>
      <c r="LI721" s="106"/>
      <c r="LJ721" s="106"/>
      <c r="LK721" s="106"/>
      <c r="LL721" s="106"/>
      <c r="LM721" s="106"/>
      <c r="LN721" s="106"/>
      <c r="LO721" s="106"/>
      <c r="LP721" s="106"/>
      <c r="LQ721" s="106"/>
      <c r="LR721" s="106"/>
      <c r="LS721" s="106"/>
      <c r="LT721" s="106"/>
      <c r="LU721" s="106"/>
      <c r="LV721" s="106"/>
      <c r="LW721" s="106"/>
      <c r="LX721" s="106"/>
      <c r="LY721" s="106"/>
      <c r="LZ721" s="106"/>
      <c r="MA721" s="106"/>
      <c r="MB721" s="106"/>
      <c r="MC721" s="106"/>
      <c r="MD721" s="106"/>
      <c r="ME721" s="106"/>
      <c r="MF721" s="106"/>
      <c r="MG721" s="106"/>
      <c r="MH721" s="106"/>
      <c r="MI721" s="106"/>
      <c r="MJ721" s="106"/>
      <c r="MK721" s="106"/>
      <c r="ML721" s="106"/>
      <c r="MM721" s="106"/>
      <c r="MN721" s="106"/>
      <c r="MO721" s="106"/>
      <c r="MP721" s="106"/>
      <c r="MQ721" s="106"/>
      <c r="MR721" s="106"/>
      <c r="MS721" s="106"/>
      <c r="MT721" s="106"/>
      <c r="MU721" s="106"/>
      <c r="MV721" s="106"/>
      <c r="MW721" s="106"/>
      <c r="MX721" s="106"/>
      <c r="MY721" s="106"/>
      <c r="MZ721" s="106"/>
      <c r="NA721" s="106"/>
      <c r="NB721" s="106"/>
      <c r="NC721" s="106"/>
      <c r="ND721" s="106"/>
      <c r="NE721" s="106"/>
      <c r="NF721" s="106"/>
      <c r="NG721" s="106"/>
      <c r="NH721" s="106"/>
      <c r="NI721" s="106"/>
      <c r="NJ721" s="106"/>
      <c r="NK721" s="106"/>
      <c r="NL721" s="106"/>
      <c r="NM721" s="106"/>
      <c r="NN721" s="106"/>
      <c r="NO721" s="106"/>
      <c r="NP721" s="106"/>
      <c r="NQ721" s="106"/>
      <c r="NR721" s="106"/>
      <c r="NS721" s="106"/>
      <c r="NT721" s="106"/>
      <c r="NU721" s="106"/>
      <c r="NV721" s="106"/>
      <c r="NW721" s="106"/>
      <c r="NX721" s="106"/>
      <c r="NY721" s="106"/>
      <c r="NZ721" s="106"/>
      <c r="OA721" s="106"/>
      <c r="OB721" s="106"/>
      <c r="OC721" s="106"/>
      <c r="OD721" s="106"/>
      <c r="OE721" s="106"/>
      <c r="OF721" s="106"/>
      <c r="OG721" s="106"/>
      <c r="OH721" s="106"/>
      <c r="OI721" s="106"/>
      <c r="OJ721" s="106"/>
      <c r="OK721" s="106"/>
      <c r="OL721" s="106"/>
      <c r="OM721" s="106"/>
      <c r="ON721" s="106"/>
      <c r="OO721" s="106"/>
      <c r="OP721" s="106"/>
      <c r="OQ721" s="106"/>
      <c r="OR721" s="106"/>
      <c r="OS721" s="106"/>
      <c r="OT721" s="106"/>
      <c r="OU721" s="106"/>
      <c r="OV721" s="106"/>
      <c r="OW721" s="106"/>
      <c r="OX721" s="106"/>
      <c r="OY721" s="106"/>
      <c r="OZ721" s="106"/>
      <c r="PA721" s="106"/>
      <c r="PB721" s="106"/>
      <c r="PC721" s="106"/>
      <c r="PD721" s="106"/>
      <c r="PE721" s="106"/>
      <c r="PF721" s="106"/>
      <c r="PG721" s="106"/>
      <c r="PH721" s="106"/>
      <c r="PI721" s="106"/>
      <c r="PJ721" s="106"/>
      <c r="PK721" s="106"/>
      <c r="PL721" s="106"/>
      <c r="PM721" s="106"/>
      <c r="PN721" s="106"/>
      <c r="PO721" s="106"/>
      <c r="PP721" s="106"/>
      <c r="PQ721" s="106"/>
      <c r="PR721" s="106"/>
      <c r="PS721" s="106"/>
      <c r="PT721" s="106"/>
      <c r="PU721" s="106"/>
      <c r="PV721" s="106"/>
      <c r="PW721" s="106"/>
      <c r="PX721" s="106"/>
      <c r="PY721" s="106"/>
      <c r="PZ721" s="106"/>
      <c r="QA721" s="106"/>
      <c r="QB721" s="106"/>
      <c r="QC721" s="106"/>
      <c r="QD721" s="106"/>
      <c r="QE721" s="106"/>
      <c r="QF721" s="106"/>
      <c r="QG721" s="106"/>
      <c r="QH721" s="106"/>
      <c r="QI721" s="106"/>
      <c r="QJ721" s="106"/>
      <c r="QK721" s="106"/>
      <c r="QL721" s="106"/>
      <c r="QM721" s="106"/>
      <c r="QN721" s="106"/>
      <c r="QO721" s="106"/>
      <c r="QP721" s="106"/>
      <c r="QQ721" s="106"/>
      <c r="QR721" s="106"/>
      <c r="QS721" s="106"/>
      <c r="QT721" s="106"/>
      <c r="QU721" s="106"/>
      <c r="QV721" s="106"/>
      <c r="QW721" s="106"/>
      <c r="QX721" s="106"/>
      <c r="QY721" s="106"/>
      <c r="QZ721" s="106"/>
      <c r="RA721" s="106"/>
      <c r="RB721" s="106"/>
      <c r="RC721" s="106"/>
      <c r="RD721" s="106"/>
      <c r="RE721" s="106"/>
      <c r="RF721" s="106"/>
      <c r="RG721" s="106"/>
      <c r="RH721" s="106"/>
      <c r="RI721" s="106"/>
      <c r="RJ721" s="106"/>
      <c r="RK721" s="106"/>
      <c r="RL721" s="106"/>
      <c r="RM721" s="106"/>
      <c r="RN721" s="106"/>
      <c r="RO721" s="106"/>
      <c r="RP721" s="106"/>
      <c r="RQ721" s="106"/>
      <c r="RR721" s="106"/>
    </row>
    <row r="722" spans="1:486" x14ac:dyDescent="0.3">
      <c r="A722" s="106"/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14"/>
      <c r="Q722" s="114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  <c r="DL722" s="106"/>
      <c r="DM722" s="106"/>
      <c r="DN722" s="106"/>
      <c r="DO722" s="106"/>
      <c r="DP722" s="106"/>
      <c r="DQ722" s="106"/>
      <c r="DR722" s="106"/>
      <c r="DS722" s="106"/>
      <c r="DT722" s="106"/>
      <c r="DU722" s="106"/>
      <c r="DV722" s="106"/>
      <c r="DW722" s="106"/>
      <c r="DX722" s="106"/>
      <c r="DY722" s="106"/>
      <c r="DZ722" s="106"/>
      <c r="EA722" s="106"/>
      <c r="EB722" s="106"/>
      <c r="EC722" s="106"/>
      <c r="ED722" s="106"/>
      <c r="EE722" s="106"/>
      <c r="EF722" s="106"/>
      <c r="EG722" s="106"/>
      <c r="EH722" s="106"/>
      <c r="EI722" s="106"/>
      <c r="EJ722" s="106"/>
      <c r="EK722" s="106"/>
      <c r="EL722" s="106"/>
      <c r="EM722" s="106"/>
      <c r="EN722" s="106"/>
      <c r="EO722" s="106"/>
      <c r="EP722" s="106"/>
      <c r="EQ722" s="106"/>
      <c r="ER722" s="106"/>
      <c r="ES722" s="106"/>
      <c r="ET722" s="106"/>
      <c r="EU722" s="106"/>
      <c r="EV722" s="106"/>
      <c r="EW722" s="106"/>
      <c r="EX722" s="106"/>
      <c r="EY722" s="106"/>
      <c r="EZ722" s="106"/>
      <c r="FA722" s="106"/>
      <c r="FB722" s="106"/>
      <c r="FC722" s="106"/>
      <c r="FD722" s="106"/>
      <c r="FE722" s="106"/>
      <c r="FF722" s="106"/>
      <c r="FG722" s="106"/>
      <c r="FH722" s="106"/>
      <c r="FI722" s="106"/>
      <c r="FJ722" s="106"/>
      <c r="FK722" s="106"/>
      <c r="FL722" s="106"/>
      <c r="FM722" s="106"/>
      <c r="FN722" s="106"/>
      <c r="FO722" s="106"/>
      <c r="FP722" s="106"/>
      <c r="FQ722" s="106"/>
      <c r="FR722" s="106"/>
      <c r="FS722" s="106"/>
      <c r="FT722" s="106"/>
      <c r="FU722" s="106"/>
      <c r="FV722" s="106"/>
      <c r="FW722" s="106"/>
      <c r="FX722" s="106"/>
      <c r="FY722" s="106"/>
      <c r="FZ722" s="106"/>
      <c r="GA722" s="106"/>
      <c r="GB722" s="106"/>
      <c r="GC722" s="106"/>
      <c r="GD722" s="106"/>
      <c r="GE722" s="106"/>
      <c r="GF722" s="106"/>
      <c r="GG722" s="106"/>
      <c r="GH722" s="106"/>
      <c r="GI722" s="106"/>
      <c r="GJ722" s="106"/>
      <c r="GK722" s="106"/>
      <c r="GL722" s="106"/>
      <c r="GM722" s="106"/>
      <c r="GN722" s="106"/>
      <c r="GO722" s="106"/>
      <c r="GP722" s="106"/>
      <c r="GQ722" s="106"/>
      <c r="GR722" s="106"/>
      <c r="GS722" s="106"/>
      <c r="GT722" s="106"/>
      <c r="GU722" s="106"/>
      <c r="GV722" s="106"/>
      <c r="GW722" s="106"/>
      <c r="GX722" s="106"/>
      <c r="GY722" s="106"/>
      <c r="GZ722" s="106"/>
      <c r="HA722" s="106"/>
      <c r="HB722" s="106"/>
      <c r="HC722" s="106"/>
      <c r="HD722" s="106"/>
      <c r="HE722" s="106"/>
      <c r="HF722" s="106"/>
      <c r="HG722" s="106"/>
      <c r="HH722" s="106"/>
      <c r="HI722" s="106"/>
      <c r="HJ722" s="106"/>
      <c r="HK722" s="106"/>
      <c r="HL722" s="106"/>
      <c r="HM722" s="106"/>
      <c r="HN722" s="106"/>
      <c r="HO722" s="106"/>
      <c r="HP722" s="106"/>
      <c r="HQ722" s="106"/>
      <c r="HR722" s="106"/>
      <c r="HS722" s="106"/>
      <c r="HT722" s="106"/>
      <c r="HU722" s="106"/>
      <c r="HV722" s="106"/>
      <c r="HW722" s="106"/>
      <c r="HX722" s="106"/>
      <c r="HY722" s="106"/>
      <c r="HZ722" s="106"/>
      <c r="IA722" s="106"/>
      <c r="IB722" s="106"/>
      <c r="IC722" s="106"/>
      <c r="ID722" s="106"/>
      <c r="IE722" s="106"/>
      <c r="IF722" s="106"/>
      <c r="IG722" s="106"/>
      <c r="IH722" s="106"/>
      <c r="II722" s="106"/>
      <c r="IJ722" s="106"/>
      <c r="IK722" s="106"/>
      <c r="IL722" s="106"/>
      <c r="IM722" s="106"/>
      <c r="IN722" s="106"/>
      <c r="IO722" s="106"/>
      <c r="IP722" s="106"/>
      <c r="IQ722" s="106"/>
      <c r="IR722" s="106"/>
      <c r="IS722" s="106"/>
      <c r="IT722" s="106"/>
      <c r="IU722" s="106"/>
      <c r="IV722" s="106"/>
      <c r="IW722" s="106"/>
      <c r="IX722" s="106"/>
      <c r="IY722" s="106"/>
      <c r="IZ722" s="106"/>
      <c r="JA722" s="106"/>
      <c r="JB722" s="106"/>
      <c r="JC722" s="106"/>
      <c r="JD722" s="106"/>
      <c r="JE722" s="106"/>
      <c r="JF722" s="106"/>
      <c r="JG722" s="106"/>
      <c r="JH722" s="106"/>
      <c r="JI722" s="106"/>
      <c r="JJ722" s="106"/>
      <c r="JK722" s="106"/>
      <c r="JL722" s="106"/>
      <c r="JM722" s="106"/>
      <c r="JN722" s="106"/>
      <c r="JO722" s="106"/>
      <c r="JP722" s="106"/>
      <c r="JQ722" s="106"/>
      <c r="JR722" s="106"/>
      <c r="JS722" s="106"/>
      <c r="JT722" s="106"/>
      <c r="JU722" s="106"/>
      <c r="JV722" s="106"/>
      <c r="JW722" s="106"/>
      <c r="JX722" s="106"/>
      <c r="JY722" s="106"/>
      <c r="JZ722" s="106"/>
      <c r="KA722" s="106"/>
      <c r="KB722" s="106"/>
      <c r="KC722" s="106"/>
      <c r="KD722" s="106"/>
      <c r="KE722" s="106"/>
      <c r="KF722" s="106"/>
      <c r="KG722" s="106"/>
      <c r="KH722" s="106"/>
      <c r="KI722" s="106"/>
      <c r="KJ722" s="106"/>
      <c r="KK722" s="106"/>
      <c r="KL722" s="106"/>
      <c r="KM722" s="106"/>
      <c r="KN722" s="106"/>
      <c r="KO722" s="106"/>
      <c r="KP722" s="106"/>
      <c r="KQ722" s="106"/>
      <c r="KR722" s="106"/>
      <c r="KS722" s="106"/>
      <c r="KT722" s="106"/>
      <c r="KU722" s="106"/>
      <c r="KV722" s="106"/>
      <c r="KW722" s="106"/>
      <c r="KX722" s="106"/>
      <c r="KY722" s="106"/>
      <c r="KZ722" s="106"/>
      <c r="LA722" s="106"/>
      <c r="LB722" s="106"/>
      <c r="LC722" s="106"/>
      <c r="LD722" s="106"/>
      <c r="LE722" s="106"/>
      <c r="LF722" s="106"/>
      <c r="LG722" s="106"/>
      <c r="LH722" s="106"/>
      <c r="LI722" s="106"/>
      <c r="LJ722" s="106"/>
      <c r="LK722" s="106"/>
      <c r="LL722" s="106"/>
      <c r="LM722" s="106"/>
      <c r="LN722" s="106"/>
      <c r="LO722" s="106"/>
      <c r="LP722" s="106"/>
      <c r="LQ722" s="106"/>
      <c r="LR722" s="106"/>
      <c r="LS722" s="106"/>
      <c r="LT722" s="106"/>
      <c r="LU722" s="106"/>
      <c r="LV722" s="106"/>
      <c r="LW722" s="106"/>
      <c r="LX722" s="106"/>
      <c r="LY722" s="106"/>
      <c r="LZ722" s="106"/>
      <c r="MA722" s="106"/>
      <c r="MB722" s="106"/>
      <c r="MC722" s="106"/>
      <c r="MD722" s="106"/>
      <c r="ME722" s="106"/>
      <c r="MF722" s="106"/>
      <c r="MG722" s="106"/>
      <c r="MH722" s="106"/>
      <c r="MI722" s="106"/>
      <c r="MJ722" s="106"/>
      <c r="MK722" s="106"/>
      <c r="ML722" s="106"/>
      <c r="MM722" s="106"/>
      <c r="MN722" s="106"/>
      <c r="MO722" s="106"/>
      <c r="MP722" s="106"/>
      <c r="MQ722" s="106"/>
      <c r="MR722" s="106"/>
      <c r="MS722" s="106"/>
      <c r="MT722" s="106"/>
      <c r="MU722" s="106"/>
      <c r="MV722" s="106"/>
      <c r="MW722" s="106"/>
      <c r="MX722" s="106"/>
      <c r="MY722" s="106"/>
      <c r="MZ722" s="106"/>
      <c r="NA722" s="106"/>
      <c r="NB722" s="106"/>
      <c r="NC722" s="106"/>
      <c r="ND722" s="106"/>
      <c r="NE722" s="106"/>
      <c r="NF722" s="106"/>
      <c r="NG722" s="106"/>
      <c r="NH722" s="106"/>
      <c r="NI722" s="106"/>
      <c r="NJ722" s="106"/>
      <c r="NK722" s="106"/>
      <c r="NL722" s="106"/>
      <c r="NM722" s="106"/>
      <c r="NN722" s="106"/>
      <c r="NO722" s="106"/>
      <c r="NP722" s="106"/>
      <c r="NQ722" s="106"/>
      <c r="NR722" s="106"/>
      <c r="NS722" s="106"/>
      <c r="NT722" s="106"/>
      <c r="NU722" s="106"/>
      <c r="NV722" s="106"/>
      <c r="NW722" s="106"/>
      <c r="NX722" s="106"/>
      <c r="NY722" s="106"/>
      <c r="NZ722" s="106"/>
      <c r="OA722" s="106"/>
      <c r="OB722" s="106"/>
      <c r="OC722" s="106"/>
      <c r="OD722" s="106"/>
      <c r="OE722" s="106"/>
      <c r="OF722" s="106"/>
      <c r="OG722" s="106"/>
      <c r="OH722" s="106"/>
      <c r="OI722" s="106"/>
      <c r="OJ722" s="106"/>
      <c r="OK722" s="106"/>
      <c r="OL722" s="106"/>
      <c r="OM722" s="106"/>
      <c r="ON722" s="106"/>
      <c r="OO722" s="106"/>
      <c r="OP722" s="106"/>
      <c r="OQ722" s="106"/>
      <c r="OR722" s="106"/>
      <c r="OS722" s="106"/>
      <c r="OT722" s="106"/>
      <c r="OU722" s="106"/>
      <c r="OV722" s="106"/>
      <c r="OW722" s="106"/>
      <c r="OX722" s="106"/>
      <c r="OY722" s="106"/>
      <c r="OZ722" s="106"/>
      <c r="PA722" s="106"/>
      <c r="PB722" s="106"/>
      <c r="PC722" s="106"/>
      <c r="PD722" s="106"/>
      <c r="PE722" s="106"/>
      <c r="PF722" s="106"/>
      <c r="PG722" s="106"/>
      <c r="PH722" s="106"/>
      <c r="PI722" s="106"/>
      <c r="PJ722" s="106"/>
      <c r="PK722" s="106"/>
      <c r="PL722" s="106"/>
      <c r="PM722" s="106"/>
      <c r="PN722" s="106"/>
      <c r="PO722" s="106"/>
      <c r="PP722" s="106"/>
      <c r="PQ722" s="106"/>
      <c r="PR722" s="106"/>
      <c r="PS722" s="106"/>
      <c r="PT722" s="106"/>
      <c r="PU722" s="106"/>
      <c r="PV722" s="106"/>
      <c r="PW722" s="106"/>
      <c r="PX722" s="106"/>
      <c r="PY722" s="106"/>
      <c r="PZ722" s="106"/>
      <c r="QA722" s="106"/>
      <c r="QB722" s="106"/>
      <c r="QC722" s="106"/>
      <c r="QD722" s="106"/>
      <c r="QE722" s="106"/>
      <c r="QF722" s="106"/>
      <c r="QG722" s="106"/>
      <c r="QH722" s="106"/>
      <c r="QI722" s="106"/>
      <c r="QJ722" s="106"/>
      <c r="QK722" s="106"/>
      <c r="QL722" s="106"/>
      <c r="QM722" s="106"/>
      <c r="QN722" s="106"/>
      <c r="QO722" s="106"/>
      <c r="QP722" s="106"/>
      <c r="QQ722" s="106"/>
      <c r="QR722" s="106"/>
      <c r="QS722" s="106"/>
      <c r="QT722" s="106"/>
      <c r="QU722" s="106"/>
      <c r="QV722" s="106"/>
      <c r="QW722" s="106"/>
      <c r="QX722" s="106"/>
      <c r="QY722" s="106"/>
      <c r="QZ722" s="106"/>
      <c r="RA722" s="106"/>
      <c r="RB722" s="106"/>
      <c r="RC722" s="106"/>
      <c r="RD722" s="106"/>
      <c r="RE722" s="106"/>
      <c r="RF722" s="106"/>
      <c r="RG722" s="106"/>
      <c r="RH722" s="106"/>
      <c r="RI722" s="106"/>
      <c r="RJ722" s="106"/>
      <c r="RK722" s="106"/>
      <c r="RL722" s="106"/>
      <c r="RM722" s="106"/>
      <c r="RN722" s="106"/>
      <c r="RO722" s="106"/>
      <c r="RP722" s="106"/>
      <c r="RQ722" s="106"/>
      <c r="RR722" s="106"/>
    </row>
    <row r="723" spans="1:486" x14ac:dyDescent="0.3">
      <c r="A723" s="106"/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14"/>
      <c r="Q723" s="114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  <c r="DL723" s="106"/>
      <c r="DM723" s="106"/>
      <c r="DN723" s="106"/>
      <c r="DO723" s="106"/>
      <c r="DP723" s="106"/>
      <c r="DQ723" s="106"/>
      <c r="DR723" s="106"/>
      <c r="DS723" s="106"/>
      <c r="DT723" s="106"/>
      <c r="DU723" s="106"/>
      <c r="DV723" s="106"/>
      <c r="DW723" s="106"/>
      <c r="DX723" s="106"/>
      <c r="DY723" s="106"/>
      <c r="DZ723" s="106"/>
      <c r="EA723" s="106"/>
      <c r="EB723" s="106"/>
      <c r="EC723" s="106"/>
      <c r="ED723" s="106"/>
      <c r="EE723" s="106"/>
      <c r="EF723" s="106"/>
      <c r="EG723" s="106"/>
      <c r="EH723" s="106"/>
      <c r="EI723" s="106"/>
      <c r="EJ723" s="106"/>
      <c r="EK723" s="106"/>
      <c r="EL723" s="106"/>
      <c r="EM723" s="106"/>
      <c r="EN723" s="106"/>
      <c r="EO723" s="106"/>
      <c r="EP723" s="106"/>
      <c r="EQ723" s="106"/>
      <c r="ER723" s="106"/>
      <c r="ES723" s="106"/>
      <c r="ET723" s="106"/>
      <c r="EU723" s="106"/>
      <c r="EV723" s="106"/>
      <c r="EW723" s="106"/>
      <c r="EX723" s="106"/>
      <c r="EY723" s="106"/>
      <c r="EZ723" s="106"/>
      <c r="FA723" s="106"/>
      <c r="FB723" s="106"/>
      <c r="FC723" s="106"/>
      <c r="FD723" s="106"/>
      <c r="FE723" s="106"/>
      <c r="FF723" s="106"/>
      <c r="FG723" s="106"/>
      <c r="FH723" s="106"/>
      <c r="FI723" s="106"/>
      <c r="FJ723" s="106"/>
      <c r="FK723" s="106"/>
      <c r="FL723" s="106"/>
      <c r="FM723" s="106"/>
      <c r="FN723" s="106"/>
      <c r="FO723" s="106"/>
      <c r="FP723" s="106"/>
      <c r="FQ723" s="106"/>
      <c r="FR723" s="106"/>
      <c r="FS723" s="106"/>
      <c r="FT723" s="106"/>
      <c r="FU723" s="106"/>
      <c r="FV723" s="106"/>
      <c r="FW723" s="106"/>
      <c r="FX723" s="106"/>
      <c r="FY723" s="106"/>
      <c r="FZ723" s="106"/>
      <c r="GA723" s="106"/>
      <c r="GB723" s="106"/>
      <c r="GC723" s="106"/>
      <c r="GD723" s="106"/>
      <c r="GE723" s="106"/>
      <c r="GF723" s="106"/>
      <c r="GG723" s="106"/>
      <c r="GH723" s="106"/>
      <c r="GI723" s="106"/>
      <c r="GJ723" s="106"/>
      <c r="GK723" s="106"/>
      <c r="GL723" s="106"/>
      <c r="GM723" s="106"/>
      <c r="GN723" s="106"/>
      <c r="GO723" s="106"/>
      <c r="GP723" s="106"/>
      <c r="GQ723" s="106"/>
      <c r="GR723" s="106"/>
      <c r="GS723" s="106"/>
      <c r="GT723" s="106"/>
      <c r="GU723" s="106"/>
      <c r="GV723" s="106"/>
      <c r="GW723" s="106"/>
      <c r="GX723" s="106"/>
      <c r="GY723" s="106"/>
      <c r="GZ723" s="106"/>
      <c r="HA723" s="106"/>
      <c r="HB723" s="106"/>
      <c r="HC723" s="106"/>
      <c r="HD723" s="106"/>
      <c r="HE723" s="106"/>
      <c r="HF723" s="106"/>
      <c r="HG723" s="106"/>
      <c r="HH723" s="106"/>
      <c r="HI723" s="106"/>
      <c r="HJ723" s="106"/>
      <c r="HK723" s="106"/>
      <c r="HL723" s="106"/>
      <c r="HM723" s="106"/>
      <c r="HN723" s="106"/>
      <c r="HO723" s="106"/>
      <c r="HP723" s="106"/>
      <c r="HQ723" s="106"/>
      <c r="HR723" s="106"/>
      <c r="HS723" s="106"/>
      <c r="HT723" s="106"/>
      <c r="HU723" s="106"/>
      <c r="HV723" s="106"/>
      <c r="HW723" s="106"/>
      <c r="HX723" s="106"/>
      <c r="HY723" s="106"/>
      <c r="HZ723" s="106"/>
      <c r="IA723" s="106"/>
      <c r="IB723" s="106"/>
      <c r="IC723" s="106"/>
      <c r="ID723" s="106"/>
      <c r="IE723" s="106"/>
      <c r="IF723" s="106"/>
      <c r="IG723" s="106"/>
      <c r="IH723" s="106"/>
      <c r="II723" s="106"/>
      <c r="IJ723" s="106"/>
      <c r="IK723" s="106"/>
      <c r="IL723" s="106"/>
      <c r="IM723" s="106"/>
      <c r="IN723" s="106"/>
      <c r="IO723" s="106"/>
      <c r="IP723" s="106"/>
      <c r="IQ723" s="106"/>
      <c r="IR723" s="106"/>
      <c r="IS723" s="106"/>
      <c r="IT723" s="106"/>
      <c r="IU723" s="106"/>
      <c r="IV723" s="106"/>
      <c r="IW723" s="106"/>
      <c r="IX723" s="106"/>
      <c r="IY723" s="106"/>
      <c r="IZ723" s="106"/>
      <c r="JA723" s="106"/>
      <c r="JB723" s="106"/>
      <c r="JC723" s="106"/>
      <c r="JD723" s="106"/>
      <c r="JE723" s="106"/>
      <c r="JF723" s="106"/>
      <c r="JG723" s="106"/>
      <c r="JH723" s="106"/>
      <c r="JI723" s="106"/>
      <c r="JJ723" s="106"/>
      <c r="JK723" s="106"/>
      <c r="JL723" s="106"/>
      <c r="JM723" s="106"/>
      <c r="JN723" s="106"/>
      <c r="JO723" s="106"/>
      <c r="JP723" s="106"/>
      <c r="JQ723" s="106"/>
      <c r="JR723" s="106"/>
      <c r="JS723" s="106"/>
      <c r="JT723" s="106"/>
      <c r="JU723" s="106"/>
      <c r="JV723" s="106"/>
      <c r="JW723" s="106"/>
      <c r="JX723" s="106"/>
      <c r="JY723" s="106"/>
      <c r="JZ723" s="106"/>
      <c r="KA723" s="106"/>
      <c r="KB723" s="106"/>
      <c r="KC723" s="106"/>
      <c r="KD723" s="106"/>
      <c r="KE723" s="106"/>
      <c r="KF723" s="106"/>
      <c r="KG723" s="106"/>
      <c r="KH723" s="106"/>
      <c r="KI723" s="106"/>
      <c r="KJ723" s="106"/>
      <c r="KK723" s="106"/>
      <c r="KL723" s="106"/>
      <c r="KM723" s="106"/>
      <c r="KN723" s="106"/>
      <c r="KO723" s="106"/>
      <c r="KP723" s="106"/>
      <c r="KQ723" s="106"/>
      <c r="KR723" s="106"/>
      <c r="KS723" s="106"/>
      <c r="KT723" s="106"/>
      <c r="KU723" s="106"/>
      <c r="KV723" s="106"/>
      <c r="KW723" s="106"/>
      <c r="KX723" s="106"/>
      <c r="KY723" s="106"/>
      <c r="KZ723" s="106"/>
      <c r="LA723" s="106"/>
      <c r="LB723" s="106"/>
      <c r="LC723" s="106"/>
      <c r="LD723" s="106"/>
      <c r="LE723" s="106"/>
      <c r="LF723" s="106"/>
      <c r="LG723" s="106"/>
      <c r="LH723" s="106"/>
      <c r="LI723" s="106"/>
      <c r="LJ723" s="106"/>
      <c r="LK723" s="106"/>
      <c r="LL723" s="106"/>
      <c r="LM723" s="106"/>
      <c r="LN723" s="106"/>
      <c r="LO723" s="106"/>
      <c r="LP723" s="106"/>
      <c r="LQ723" s="106"/>
      <c r="LR723" s="106"/>
      <c r="LS723" s="106"/>
      <c r="LT723" s="106"/>
      <c r="LU723" s="106"/>
      <c r="LV723" s="106"/>
      <c r="LW723" s="106"/>
      <c r="LX723" s="106"/>
      <c r="LY723" s="106"/>
      <c r="LZ723" s="106"/>
      <c r="MA723" s="106"/>
      <c r="MB723" s="106"/>
      <c r="MC723" s="106"/>
      <c r="MD723" s="106"/>
      <c r="ME723" s="106"/>
      <c r="MF723" s="106"/>
      <c r="MG723" s="106"/>
      <c r="MH723" s="106"/>
      <c r="MI723" s="106"/>
      <c r="MJ723" s="106"/>
      <c r="MK723" s="106"/>
      <c r="ML723" s="106"/>
      <c r="MM723" s="106"/>
      <c r="MN723" s="106"/>
      <c r="MO723" s="106"/>
      <c r="MP723" s="106"/>
      <c r="MQ723" s="106"/>
      <c r="MR723" s="106"/>
      <c r="MS723" s="106"/>
      <c r="MT723" s="106"/>
      <c r="MU723" s="106"/>
      <c r="MV723" s="106"/>
      <c r="MW723" s="106"/>
      <c r="MX723" s="106"/>
      <c r="MY723" s="106"/>
      <c r="MZ723" s="106"/>
      <c r="NA723" s="106"/>
      <c r="NB723" s="106"/>
      <c r="NC723" s="106"/>
      <c r="ND723" s="106"/>
      <c r="NE723" s="106"/>
      <c r="NF723" s="106"/>
      <c r="NG723" s="106"/>
      <c r="NH723" s="106"/>
      <c r="NI723" s="106"/>
      <c r="NJ723" s="106"/>
      <c r="NK723" s="106"/>
      <c r="NL723" s="106"/>
      <c r="NM723" s="106"/>
      <c r="NN723" s="106"/>
      <c r="NO723" s="106"/>
      <c r="NP723" s="106"/>
      <c r="NQ723" s="106"/>
      <c r="NR723" s="106"/>
      <c r="NS723" s="106"/>
      <c r="NT723" s="106"/>
      <c r="NU723" s="106"/>
      <c r="NV723" s="106"/>
      <c r="NW723" s="106"/>
      <c r="NX723" s="106"/>
      <c r="NY723" s="106"/>
      <c r="NZ723" s="106"/>
      <c r="OA723" s="106"/>
      <c r="OB723" s="106"/>
      <c r="OC723" s="106"/>
      <c r="OD723" s="106"/>
      <c r="OE723" s="106"/>
      <c r="OF723" s="106"/>
      <c r="OG723" s="106"/>
      <c r="OH723" s="106"/>
      <c r="OI723" s="106"/>
      <c r="OJ723" s="106"/>
      <c r="OK723" s="106"/>
      <c r="OL723" s="106"/>
      <c r="OM723" s="106"/>
      <c r="ON723" s="106"/>
      <c r="OO723" s="106"/>
      <c r="OP723" s="106"/>
      <c r="OQ723" s="106"/>
      <c r="OR723" s="106"/>
      <c r="OS723" s="106"/>
      <c r="OT723" s="106"/>
      <c r="OU723" s="106"/>
      <c r="OV723" s="106"/>
      <c r="OW723" s="106"/>
      <c r="OX723" s="106"/>
      <c r="OY723" s="106"/>
      <c r="OZ723" s="106"/>
      <c r="PA723" s="106"/>
      <c r="PB723" s="106"/>
      <c r="PC723" s="106"/>
      <c r="PD723" s="106"/>
      <c r="PE723" s="106"/>
      <c r="PF723" s="106"/>
      <c r="PG723" s="106"/>
      <c r="PH723" s="106"/>
      <c r="PI723" s="106"/>
      <c r="PJ723" s="106"/>
      <c r="PK723" s="106"/>
      <c r="PL723" s="106"/>
      <c r="PM723" s="106"/>
      <c r="PN723" s="106"/>
      <c r="PO723" s="106"/>
      <c r="PP723" s="106"/>
      <c r="PQ723" s="106"/>
      <c r="PR723" s="106"/>
      <c r="PS723" s="106"/>
      <c r="PT723" s="106"/>
      <c r="PU723" s="106"/>
      <c r="PV723" s="106"/>
      <c r="PW723" s="106"/>
      <c r="PX723" s="106"/>
      <c r="PY723" s="106"/>
      <c r="PZ723" s="106"/>
      <c r="QA723" s="106"/>
      <c r="QB723" s="106"/>
      <c r="QC723" s="106"/>
      <c r="QD723" s="106"/>
      <c r="QE723" s="106"/>
      <c r="QF723" s="106"/>
      <c r="QG723" s="106"/>
      <c r="QH723" s="106"/>
      <c r="QI723" s="106"/>
      <c r="QJ723" s="106"/>
      <c r="QK723" s="106"/>
      <c r="QL723" s="106"/>
      <c r="QM723" s="106"/>
      <c r="QN723" s="106"/>
      <c r="QO723" s="106"/>
      <c r="QP723" s="106"/>
      <c r="QQ723" s="106"/>
      <c r="QR723" s="106"/>
      <c r="QS723" s="106"/>
      <c r="QT723" s="106"/>
      <c r="QU723" s="106"/>
      <c r="QV723" s="106"/>
      <c r="QW723" s="106"/>
      <c r="QX723" s="106"/>
      <c r="QY723" s="106"/>
      <c r="QZ723" s="106"/>
      <c r="RA723" s="106"/>
      <c r="RB723" s="106"/>
      <c r="RC723" s="106"/>
      <c r="RD723" s="106"/>
      <c r="RE723" s="106"/>
      <c r="RF723" s="106"/>
      <c r="RG723" s="106"/>
      <c r="RH723" s="106"/>
      <c r="RI723" s="106"/>
      <c r="RJ723" s="106"/>
      <c r="RK723" s="106"/>
      <c r="RL723" s="106"/>
      <c r="RM723" s="106"/>
      <c r="RN723" s="106"/>
      <c r="RO723" s="106"/>
      <c r="RP723" s="106"/>
      <c r="RQ723" s="106"/>
      <c r="RR723" s="106"/>
    </row>
    <row r="724" spans="1:486" x14ac:dyDescent="0.3">
      <c r="A724" s="106"/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14"/>
      <c r="Q724" s="114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  <c r="DL724" s="106"/>
      <c r="DM724" s="106"/>
      <c r="DN724" s="106"/>
      <c r="DO724" s="106"/>
      <c r="DP724" s="106"/>
      <c r="DQ724" s="106"/>
      <c r="DR724" s="106"/>
      <c r="DS724" s="106"/>
      <c r="DT724" s="106"/>
      <c r="DU724" s="106"/>
      <c r="DV724" s="106"/>
      <c r="DW724" s="106"/>
      <c r="DX724" s="106"/>
      <c r="DY724" s="106"/>
      <c r="DZ724" s="106"/>
      <c r="EA724" s="106"/>
      <c r="EB724" s="106"/>
      <c r="EC724" s="106"/>
      <c r="ED724" s="106"/>
      <c r="EE724" s="106"/>
      <c r="EF724" s="106"/>
      <c r="EG724" s="106"/>
      <c r="EH724" s="106"/>
      <c r="EI724" s="106"/>
      <c r="EJ724" s="106"/>
      <c r="EK724" s="106"/>
      <c r="EL724" s="106"/>
      <c r="EM724" s="106"/>
      <c r="EN724" s="106"/>
      <c r="EO724" s="106"/>
      <c r="EP724" s="106"/>
      <c r="EQ724" s="106"/>
      <c r="ER724" s="106"/>
      <c r="ES724" s="106"/>
      <c r="ET724" s="106"/>
      <c r="EU724" s="106"/>
      <c r="EV724" s="106"/>
      <c r="EW724" s="106"/>
      <c r="EX724" s="106"/>
      <c r="EY724" s="106"/>
      <c r="EZ724" s="106"/>
      <c r="FA724" s="106"/>
      <c r="FB724" s="106"/>
      <c r="FC724" s="106"/>
      <c r="FD724" s="106"/>
      <c r="FE724" s="106"/>
      <c r="FF724" s="106"/>
      <c r="FG724" s="106"/>
      <c r="FH724" s="106"/>
      <c r="FI724" s="106"/>
      <c r="FJ724" s="106"/>
      <c r="FK724" s="106"/>
      <c r="FL724" s="106"/>
      <c r="FM724" s="106"/>
      <c r="FN724" s="106"/>
      <c r="FO724" s="106"/>
      <c r="FP724" s="106"/>
      <c r="FQ724" s="106"/>
      <c r="FR724" s="106"/>
      <c r="FS724" s="106"/>
      <c r="FT724" s="106"/>
      <c r="FU724" s="106"/>
      <c r="FV724" s="106"/>
      <c r="FW724" s="106"/>
      <c r="FX724" s="106"/>
      <c r="FY724" s="106"/>
      <c r="FZ724" s="106"/>
      <c r="GA724" s="106"/>
      <c r="GB724" s="106"/>
      <c r="GC724" s="106"/>
      <c r="GD724" s="106"/>
      <c r="GE724" s="106"/>
      <c r="GF724" s="106"/>
      <c r="GG724" s="106"/>
      <c r="GH724" s="106"/>
      <c r="GI724" s="106"/>
      <c r="GJ724" s="106"/>
      <c r="GK724" s="106"/>
      <c r="GL724" s="106"/>
      <c r="GM724" s="106"/>
      <c r="GN724" s="106"/>
      <c r="GO724" s="106"/>
      <c r="GP724" s="106"/>
      <c r="GQ724" s="106"/>
      <c r="GR724" s="106"/>
      <c r="GS724" s="106"/>
      <c r="GT724" s="106"/>
      <c r="GU724" s="106"/>
      <c r="GV724" s="106"/>
      <c r="GW724" s="106"/>
      <c r="GX724" s="106"/>
      <c r="GY724" s="106"/>
      <c r="GZ724" s="106"/>
      <c r="HA724" s="106"/>
      <c r="HB724" s="106"/>
      <c r="HC724" s="106"/>
      <c r="HD724" s="106"/>
      <c r="HE724" s="106"/>
      <c r="HF724" s="106"/>
      <c r="HG724" s="106"/>
      <c r="HH724" s="106"/>
      <c r="HI724" s="106"/>
      <c r="HJ724" s="106"/>
      <c r="HK724" s="106"/>
      <c r="HL724" s="106"/>
      <c r="HM724" s="106"/>
      <c r="HN724" s="106"/>
      <c r="HO724" s="106"/>
      <c r="HP724" s="106"/>
      <c r="HQ724" s="106"/>
      <c r="HR724" s="106"/>
      <c r="HS724" s="106"/>
      <c r="HT724" s="106"/>
      <c r="HU724" s="106"/>
      <c r="HV724" s="106"/>
      <c r="HW724" s="106"/>
      <c r="HX724" s="106"/>
      <c r="HY724" s="106"/>
      <c r="HZ724" s="106"/>
      <c r="IA724" s="106"/>
      <c r="IB724" s="106"/>
      <c r="IC724" s="106"/>
      <c r="ID724" s="106"/>
      <c r="IE724" s="106"/>
      <c r="IF724" s="106"/>
      <c r="IG724" s="106"/>
      <c r="IH724" s="106"/>
      <c r="II724" s="106"/>
      <c r="IJ724" s="106"/>
      <c r="IK724" s="106"/>
      <c r="IL724" s="106"/>
      <c r="IM724" s="106"/>
      <c r="IN724" s="106"/>
      <c r="IO724" s="106"/>
      <c r="IP724" s="106"/>
      <c r="IQ724" s="106"/>
      <c r="IR724" s="106"/>
      <c r="IS724" s="106"/>
      <c r="IT724" s="106"/>
      <c r="IU724" s="106"/>
      <c r="IV724" s="106"/>
      <c r="IW724" s="106"/>
      <c r="IX724" s="106"/>
      <c r="IY724" s="106"/>
      <c r="IZ724" s="106"/>
      <c r="JA724" s="106"/>
      <c r="JB724" s="106"/>
      <c r="JC724" s="106"/>
      <c r="JD724" s="106"/>
      <c r="JE724" s="106"/>
      <c r="JF724" s="106"/>
      <c r="JG724" s="106"/>
      <c r="JH724" s="106"/>
      <c r="JI724" s="106"/>
      <c r="JJ724" s="106"/>
      <c r="JK724" s="106"/>
      <c r="JL724" s="106"/>
      <c r="JM724" s="106"/>
      <c r="JN724" s="106"/>
      <c r="JO724" s="106"/>
      <c r="JP724" s="106"/>
      <c r="JQ724" s="106"/>
      <c r="JR724" s="106"/>
      <c r="JS724" s="106"/>
      <c r="JT724" s="106"/>
      <c r="JU724" s="106"/>
      <c r="JV724" s="106"/>
      <c r="JW724" s="106"/>
      <c r="JX724" s="106"/>
      <c r="JY724" s="106"/>
      <c r="JZ724" s="106"/>
      <c r="KA724" s="106"/>
      <c r="KB724" s="106"/>
      <c r="KC724" s="106"/>
      <c r="KD724" s="106"/>
      <c r="KE724" s="106"/>
      <c r="KF724" s="106"/>
      <c r="KG724" s="106"/>
      <c r="KH724" s="106"/>
      <c r="KI724" s="106"/>
      <c r="KJ724" s="106"/>
      <c r="KK724" s="106"/>
      <c r="KL724" s="106"/>
      <c r="KM724" s="106"/>
      <c r="KN724" s="106"/>
      <c r="KO724" s="106"/>
      <c r="KP724" s="106"/>
      <c r="KQ724" s="106"/>
      <c r="KR724" s="106"/>
      <c r="KS724" s="106"/>
      <c r="KT724" s="106"/>
      <c r="KU724" s="106"/>
      <c r="KV724" s="106"/>
      <c r="KW724" s="106"/>
      <c r="KX724" s="106"/>
      <c r="KY724" s="106"/>
      <c r="KZ724" s="106"/>
      <c r="LA724" s="106"/>
      <c r="LB724" s="106"/>
      <c r="LC724" s="106"/>
      <c r="LD724" s="106"/>
      <c r="LE724" s="106"/>
      <c r="LF724" s="106"/>
      <c r="LG724" s="106"/>
      <c r="LH724" s="106"/>
      <c r="LI724" s="106"/>
      <c r="LJ724" s="106"/>
      <c r="LK724" s="106"/>
      <c r="LL724" s="106"/>
      <c r="LM724" s="106"/>
      <c r="LN724" s="106"/>
      <c r="LO724" s="106"/>
      <c r="LP724" s="106"/>
      <c r="LQ724" s="106"/>
      <c r="LR724" s="106"/>
      <c r="LS724" s="106"/>
      <c r="LT724" s="106"/>
      <c r="LU724" s="106"/>
      <c r="LV724" s="106"/>
      <c r="LW724" s="106"/>
      <c r="LX724" s="106"/>
      <c r="LY724" s="106"/>
      <c r="LZ724" s="106"/>
      <c r="MA724" s="106"/>
      <c r="MB724" s="106"/>
      <c r="MC724" s="106"/>
      <c r="MD724" s="106"/>
      <c r="ME724" s="106"/>
      <c r="MF724" s="106"/>
      <c r="MG724" s="106"/>
      <c r="MH724" s="106"/>
      <c r="MI724" s="106"/>
      <c r="MJ724" s="106"/>
      <c r="MK724" s="106"/>
      <c r="ML724" s="106"/>
      <c r="MM724" s="106"/>
      <c r="MN724" s="106"/>
      <c r="MO724" s="106"/>
      <c r="MP724" s="106"/>
      <c r="MQ724" s="106"/>
      <c r="MR724" s="106"/>
      <c r="MS724" s="106"/>
      <c r="MT724" s="106"/>
      <c r="MU724" s="106"/>
      <c r="MV724" s="106"/>
      <c r="MW724" s="106"/>
      <c r="MX724" s="106"/>
      <c r="MY724" s="106"/>
      <c r="MZ724" s="106"/>
      <c r="NA724" s="106"/>
      <c r="NB724" s="106"/>
      <c r="NC724" s="106"/>
      <c r="ND724" s="106"/>
      <c r="NE724" s="106"/>
      <c r="NF724" s="106"/>
      <c r="NG724" s="106"/>
      <c r="NH724" s="106"/>
      <c r="NI724" s="106"/>
      <c r="NJ724" s="106"/>
      <c r="NK724" s="106"/>
      <c r="NL724" s="106"/>
      <c r="NM724" s="106"/>
      <c r="NN724" s="106"/>
      <c r="NO724" s="106"/>
      <c r="NP724" s="106"/>
      <c r="NQ724" s="106"/>
      <c r="NR724" s="106"/>
      <c r="NS724" s="106"/>
      <c r="NT724" s="106"/>
      <c r="NU724" s="106"/>
      <c r="NV724" s="106"/>
      <c r="NW724" s="106"/>
      <c r="NX724" s="106"/>
      <c r="NY724" s="106"/>
      <c r="NZ724" s="106"/>
      <c r="OA724" s="106"/>
      <c r="OB724" s="106"/>
      <c r="OC724" s="106"/>
      <c r="OD724" s="106"/>
      <c r="OE724" s="106"/>
      <c r="OF724" s="106"/>
      <c r="OG724" s="106"/>
      <c r="OH724" s="106"/>
      <c r="OI724" s="106"/>
      <c r="OJ724" s="106"/>
      <c r="OK724" s="106"/>
      <c r="OL724" s="106"/>
      <c r="OM724" s="106"/>
      <c r="ON724" s="106"/>
      <c r="OO724" s="106"/>
      <c r="OP724" s="106"/>
      <c r="OQ724" s="106"/>
      <c r="OR724" s="106"/>
      <c r="OS724" s="106"/>
      <c r="OT724" s="106"/>
      <c r="OU724" s="106"/>
      <c r="OV724" s="106"/>
      <c r="OW724" s="106"/>
      <c r="OX724" s="106"/>
      <c r="OY724" s="106"/>
      <c r="OZ724" s="106"/>
      <c r="PA724" s="106"/>
      <c r="PB724" s="106"/>
      <c r="PC724" s="106"/>
      <c r="PD724" s="106"/>
      <c r="PE724" s="106"/>
      <c r="PF724" s="106"/>
      <c r="PG724" s="106"/>
      <c r="PH724" s="106"/>
      <c r="PI724" s="106"/>
      <c r="PJ724" s="106"/>
      <c r="PK724" s="106"/>
      <c r="PL724" s="106"/>
      <c r="PM724" s="106"/>
      <c r="PN724" s="106"/>
      <c r="PO724" s="106"/>
      <c r="PP724" s="106"/>
      <c r="PQ724" s="106"/>
      <c r="PR724" s="106"/>
      <c r="PS724" s="106"/>
      <c r="PT724" s="106"/>
      <c r="PU724" s="106"/>
      <c r="PV724" s="106"/>
      <c r="PW724" s="106"/>
      <c r="PX724" s="106"/>
      <c r="PY724" s="106"/>
      <c r="PZ724" s="106"/>
      <c r="QA724" s="106"/>
      <c r="QB724" s="106"/>
      <c r="QC724" s="106"/>
      <c r="QD724" s="106"/>
      <c r="QE724" s="106"/>
      <c r="QF724" s="106"/>
      <c r="QG724" s="106"/>
      <c r="QH724" s="106"/>
      <c r="QI724" s="106"/>
      <c r="QJ724" s="106"/>
      <c r="QK724" s="106"/>
      <c r="QL724" s="106"/>
      <c r="QM724" s="106"/>
      <c r="QN724" s="106"/>
      <c r="QO724" s="106"/>
      <c r="QP724" s="106"/>
      <c r="QQ724" s="106"/>
      <c r="QR724" s="106"/>
      <c r="QS724" s="106"/>
      <c r="QT724" s="106"/>
      <c r="QU724" s="106"/>
      <c r="QV724" s="106"/>
      <c r="QW724" s="106"/>
      <c r="QX724" s="106"/>
      <c r="QY724" s="106"/>
      <c r="QZ724" s="106"/>
      <c r="RA724" s="106"/>
      <c r="RB724" s="106"/>
      <c r="RC724" s="106"/>
      <c r="RD724" s="106"/>
      <c r="RE724" s="106"/>
      <c r="RF724" s="106"/>
      <c r="RG724" s="106"/>
      <c r="RH724" s="106"/>
      <c r="RI724" s="106"/>
      <c r="RJ724" s="106"/>
      <c r="RK724" s="106"/>
      <c r="RL724" s="106"/>
      <c r="RM724" s="106"/>
      <c r="RN724" s="106"/>
      <c r="RO724" s="106"/>
      <c r="RP724" s="106"/>
      <c r="RQ724" s="106"/>
      <c r="RR724" s="106"/>
    </row>
    <row r="725" spans="1:486" x14ac:dyDescent="0.3">
      <c r="A725" s="106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14"/>
      <c r="Q725" s="114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  <c r="DL725" s="106"/>
      <c r="DM725" s="106"/>
      <c r="DN725" s="106"/>
      <c r="DO725" s="106"/>
      <c r="DP725" s="106"/>
      <c r="DQ725" s="106"/>
      <c r="DR725" s="106"/>
      <c r="DS725" s="106"/>
      <c r="DT725" s="106"/>
      <c r="DU725" s="106"/>
      <c r="DV725" s="106"/>
      <c r="DW725" s="106"/>
      <c r="DX725" s="106"/>
      <c r="DY725" s="106"/>
      <c r="DZ725" s="106"/>
      <c r="EA725" s="106"/>
      <c r="EB725" s="106"/>
      <c r="EC725" s="106"/>
      <c r="ED725" s="106"/>
      <c r="EE725" s="106"/>
      <c r="EF725" s="106"/>
      <c r="EG725" s="106"/>
      <c r="EH725" s="106"/>
      <c r="EI725" s="106"/>
      <c r="EJ725" s="106"/>
      <c r="EK725" s="106"/>
      <c r="EL725" s="106"/>
      <c r="EM725" s="106"/>
      <c r="EN725" s="106"/>
      <c r="EO725" s="106"/>
      <c r="EP725" s="106"/>
      <c r="EQ725" s="106"/>
      <c r="ER725" s="106"/>
      <c r="ES725" s="106"/>
      <c r="ET725" s="106"/>
      <c r="EU725" s="106"/>
      <c r="EV725" s="106"/>
      <c r="EW725" s="106"/>
      <c r="EX725" s="106"/>
      <c r="EY725" s="106"/>
      <c r="EZ725" s="106"/>
      <c r="FA725" s="106"/>
      <c r="FB725" s="106"/>
      <c r="FC725" s="106"/>
      <c r="FD725" s="106"/>
      <c r="FE725" s="106"/>
      <c r="FF725" s="106"/>
      <c r="FG725" s="106"/>
      <c r="FH725" s="106"/>
      <c r="FI725" s="106"/>
      <c r="FJ725" s="106"/>
      <c r="FK725" s="106"/>
      <c r="FL725" s="106"/>
      <c r="FM725" s="106"/>
      <c r="FN725" s="106"/>
      <c r="FO725" s="106"/>
      <c r="FP725" s="106"/>
      <c r="FQ725" s="106"/>
      <c r="FR725" s="106"/>
      <c r="FS725" s="106"/>
      <c r="FT725" s="106"/>
      <c r="FU725" s="106"/>
      <c r="FV725" s="106"/>
      <c r="FW725" s="106"/>
      <c r="FX725" s="106"/>
      <c r="FY725" s="106"/>
      <c r="FZ725" s="106"/>
      <c r="GA725" s="106"/>
      <c r="GB725" s="106"/>
      <c r="GC725" s="106"/>
      <c r="GD725" s="106"/>
      <c r="GE725" s="106"/>
      <c r="GF725" s="106"/>
      <c r="GG725" s="106"/>
      <c r="GH725" s="106"/>
      <c r="GI725" s="106"/>
      <c r="GJ725" s="106"/>
      <c r="GK725" s="106"/>
      <c r="GL725" s="106"/>
      <c r="GM725" s="106"/>
      <c r="GN725" s="106"/>
      <c r="GO725" s="106"/>
      <c r="GP725" s="106"/>
      <c r="GQ725" s="106"/>
      <c r="GR725" s="106"/>
      <c r="GS725" s="106"/>
      <c r="GT725" s="106"/>
      <c r="GU725" s="106"/>
      <c r="GV725" s="106"/>
      <c r="GW725" s="106"/>
      <c r="GX725" s="106"/>
      <c r="GY725" s="106"/>
      <c r="GZ725" s="106"/>
      <c r="HA725" s="106"/>
      <c r="HB725" s="106"/>
      <c r="HC725" s="106"/>
      <c r="HD725" s="106"/>
      <c r="HE725" s="106"/>
      <c r="HF725" s="106"/>
      <c r="HG725" s="106"/>
      <c r="HH725" s="106"/>
      <c r="HI725" s="106"/>
      <c r="HJ725" s="106"/>
      <c r="HK725" s="106"/>
      <c r="HL725" s="106"/>
      <c r="HM725" s="106"/>
      <c r="HN725" s="106"/>
      <c r="HO725" s="106"/>
      <c r="HP725" s="106"/>
      <c r="HQ725" s="106"/>
      <c r="HR725" s="106"/>
      <c r="HS725" s="106"/>
      <c r="HT725" s="106"/>
      <c r="HU725" s="106"/>
      <c r="HV725" s="106"/>
      <c r="HW725" s="106"/>
      <c r="HX725" s="106"/>
      <c r="HY725" s="106"/>
      <c r="HZ725" s="106"/>
      <c r="IA725" s="106"/>
      <c r="IB725" s="106"/>
      <c r="IC725" s="106"/>
      <c r="ID725" s="106"/>
      <c r="IE725" s="106"/>
      <c r="IF725" s="106"/>
      <c r="IG725" s="106"/>
      <c r="IH725" s="106"/>
      <c r="II725" s="106"/>
      <c r="IJ725" s="106"/>
      <c r="IK725" s="106"/>
      <c r="IL725" s="106"/>
      <c r="IM725" s="106"/>
      <c r="IN725" s="106"/>
      <c r="IO725" s="106"/>
      <c r="IP725" s="106"/>
      <c r="IQ725" s="106"/>
      <c r="IR725" s="106"/>
      <c r="IS725" s="106"/>
      <c r="IT725" s="106"/>
      <c r="IU725" s="106"/>
      <c r="IV725" s="106"/>
      <c r="IW725" s="106"/>
      <c r="IX725" s="106"/>
      <c r="IY725" s="106"/>
      <c r="IZ725" s="106"/>
      <c r="JA725" s="106"/>
      <c r="JB725" s="106"/>
      <c r="JC725" s="106"/>
      <c r="JD725" s="106"/>
      <c r="JE725" s="106"/>
      <c r="JF725" s="106"/>
      <c r="JG725" s="106"/>
      <c r="JH725" s="106"/>
      <c r="JI725" s="106"/>
      <c r="JJ725" s="106"/>
      <c r="JK725" s="106"/>
      <c r="JL725" s="106"/>
      <c r="JM725" s="106"/>
      <c r="JN725" s="106"/>
      <c r="JO725" s="106"/>
      <c r="JP725" s="106"/>
      <c r="JQ725" s="106"/>
      <c r="JR725" s="106"/>
      <c r="JS725" s="106"/>
      <c r="JT725" s="106"/>
      <c r="JU725" s="106"/>
      <c r="JV725" s="106"/>
      <c r="JW725" s="106"/>
      <c r="JX725" s="106"/>
      <c r="JY725" s="106"/>
      <c r="JZ725" s="106"/>
      <c r="KA725" s="106"/>
      <c r="KB725" s="106"/>
      <c r="KC725" s="106"/>
      <c r="KD725" s="106"/>
      <c r="KE725" s="106"/>
      <c r="KF725" s="106"/>
      <c r="KG725" s="106"/>
      <c r="KH725" s="106"/>
      <c r="KI725" s="106"/>
      <c r="KJ725" s="106"/>
      <c r="KK725" s="106"/>
      <c r="KL725" s="106"/>
      <c r="KM725" s="106"/>
      <c r="KN725" s="106"/>
      <c r="KO725" s="106"/>
      <c r="KP725" s="106"/>
      <c r="KQ725" s="106"/>
      <c r="KR725" s="106"/>
      <c r="KS725" s="106"/>
      <c r="KT725" s="106"/>
      <c r="KU725" s="106"/>
      <c r="KV725" s="106"/>
      <c r="KW725" s="106"/>
      <c r="KX725" s="106"/>
      <c r="KY725" s="106"/>
      <c r="KZ725" s="106"/>
      <c r="LA725" s="106"/>
      <c r="LB725" s="106"/>
      <c r="LC725" s="106"/>
      <c r="LD725" s="106"/>
      <c r="LE725" s="106"/>
      <c r="LF725" s="106"/>
      <c r="LG725" s="106"/>
      <c r="LH725" s="106"/>
      <c r="LI725" s="106"/>
      <c r="LJ725" s="106"/>
      <c r="LK725" s="106"/>
      <c r="LL725" s="106"/>
      <c r="LM725" s="106"/>
      <c r="LN725" s="106"/>
      <c r="LO725" s="106"/>
      <c r="LP725" s="106"/>
      <c r="LQ725" s="106"/>
      <c r="LR725" s="106"/>
      <c r="LS725" s="106"/>
      <c r="LT725" s="106"/>
      <c r="LU725" s="106"/>
      <c r="LV725" s="106"/>
      <c r="LW725" s="106"/>
      <c r="LX725" s="106"/>
      <c r="LY725" s="106"/>
      <c r="LZ725" s="106"/>
      <c r="MA725" s="106"/>
      <c r="MB725" s="106"/>
      <c r="MC725" s="106"/>
      <c r="MD725" s="106"/>
      <c r="ME725" s="106"/>
      <c r="MF725" s="106"/>
      <c r="MG725" s="106"/>
      <c r="MH725" s="106"/>
      <c r="MI725" s="106"/>
      <c r="MJ725" s="106"/>
      <c r="MK725" s="106"/>
      <c r="ML725" s="106"/>
      <c r="MM725" s="106"/>
      <c r="MN725" s="106"/>
      <c r="MO725" s="106"/>
      <c r="MP725" s="106"/>
      <c r="MQ725" s="106"/>
      <c r="MR725" s="106"/>
      <c r="MS725" s="106"/>
      <c r="MT725" s="106"/>
      <c r="MU725" s="106"/>
      <c r="MV725" s="106"/>
      <c r="MW725" s="106"/>
      <c r="MX725" s="106"/>
      <c r="MY725" s="106"/>
      <c r="MZ725" s="106"/>
      <c r="NA725" s="106"/>
      <c r="NB725" s="106"/>
      <c r="NC725" s="106"/>
      <c r="ND725" s="106"/>
      <c r="NE725" s="106"/>
      <c r="NF725" s="106"/>
      <c r="NG725" s="106"/>
      <c r="NH725" s="106"/>
      <c r="NI725" s="106"/>
      <c r="NJ725" s="106"/>
      <c r="NK725" s="106"/>
      <c r="NL725" s="106"/>
      <c r="NM725" s="106"/>
      <c r="NN725" s="106"/>
      <c r="NO725" s="106"/>
      <c r="NP725" s="106"/>
      <c r="NQ725" s="106"/>
      <c r="NR725" s="106"/>
      <c r="NS725" s="106"/>
      <c r="NT725" s="106"/>
      <c r="NU725" s="106"/>
      <c r="NV725" s="106"/>
      <c r="NW725" s="106"/>
      <c r="NX725" s="106"/>
      <c r="NY725" s="106"/>
      <c r="NZ725" s="106"/>
      <c r="OA725" s="106"/>
      <c r="OB725" s="106"/>
      <c r="OC725" s="106"/>
      <c r="OD725" s="106"/>
      <c r="OE725" s="106"/>
      <c r="OF725" s="106"/>
      <c r="OG725" s="106"/>
      <c r="OH725" s="106"/>
      <c r="OI725" s="106"/>
      <c r="OJ725" s="106"/>
      <c r="OK725" s="106"/>
      <c r="OL725" s="106"/>
      <c r="OM725" s="106"/>
      <c r="ON725" s="106"/>
      <c r="OO725" s="106"/>
      <c r="OP725" s="106"/>
      <c r="OQ725" s="106"/>
      <c r="OR725" s="106"/>
      <c r="OS725" s="106"/>
      <c r="OT725" s="106"/>
      <c r="OU725" s="106"/>
      <c r="OV725" s="106"/>
      <c r="OW725" s="106"/>
      <c r="OX725" s="106"/>
      <c r="OY725" s="106"/>
      <c r="OZ725" s="106"/>
      <c r="PA725" s="106"/>
      <c r="PB725" s="106"/>
      <c r="PC725" s="106"/>
      <c r="PD725" s="106"/>
      <c r="PE725" s="106"/>
      <c r="PF725" s="106"/>
      <c r="PG725" s="106"/>
      <c r="PH725" s="106"/>
      <c r="PI725" s="106"/>
      <c r="PJ725" s="106"/>
      <c r="PK725" s="106"/>
      <c r="PL725" s="106"/>
      <c r="PM725" s="106"/>
      <c r="PN725" s="106"/>
      <c r="PO725" s="106"/>
      <c r="PP725" s="106"/>
      <c r="PQ725" s="106"/>
      <c r="PR725" s="106"/>
      <c r="PS725" s="106"/>
      <c r="PT725" s="106"/>
      <c r="PU725" s="106"/>
      <c r="PV725" s="106"/>
      <c r="PW725" s="106"/>
      <c r="PX725" s="106"/>
      <c r="PY725" s="106"/>
      <c r="PZ725" s="106"/>
      <c r="QA725" s="106"/>
      <c r="QB725" s="106"/>
      <c r="QC725" s="106"/>
      <c r="QD725" s="106"/>
      <c r="QE725" s="106"/>
      <c r="QF725" s="106"/>
      <c r="QG725" s="106"/>
      <c r="QH725" s="106"/>
      <c r="QI725" s="106"/>
      <c r="QJ725" s="106"/>
      <c r="QK725" s="106"/>
      <c r="QL725" s="106"/>
      <c r="QM725" s="106"/>
      <c r="QN725" s="106"/>
      <c r="QO725" s="106"/>
      <c r="QP725" s="106"/>
      <c r="QQ725" s="106"/>
      <c r="QR725" s="106"/>
      <c r="QS725" s="106"/>
      <c r="QT725" s="106"/>
      <c r="QU725" s="106"/>
      <c r="QV725" s="106"/>
      <c r="QW725" s="106"/>
      <c r="QX725" s="106"/>
      <c r="QY725" s="106"/>
      <c r="QZ725" s="106"/>
      <c r="RA725" s="106"/>
      <c r="RB725" s="106"/>
      <c r="RC725" s="106"/>
      <c r="RD725" s="106"/>
      <c r="RE725" s="106"/>
      <c r="RF725" s="106"/>
      <c r="RG725" s="106"/>
      <c r="RH725" s="106"/>
      <c r="RI725" s="106"/>
      <c r="RJ725" s="106"/>
      <c r="RK725" s="106"/>
      <c r="RL725" s="106"/>
      <c r="RM725" s="106"/>
      <c r="RN725" s="106"/>
      <c r="RO725" s="106"/>
      <c r="RP725" s="106"/>
      <c r="RQ725" s="106"/>
      <c r="RR725" s="106"/>
    </row>
    <row r="726" spans="1:486" x14ac:dyDescent="0.3">
      <c r="A726" s="106"/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14"/>
      <c r="Q726" s="114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  <c r="DL726" s="106"/>
      <c r="DM726" s="106"/>
      <c r="DN726" s="106"/>
      <c r="DO726" s="106"/>
      <c r="DP726" s="106"/>
      <c r="DQ726" s="106"/>
      <c r="DR726" s="106"/>
      <c r="DS726" s="106"/>
      <c r="DT726" s="106"/>
      <c r="DU726" s="106"/>
      <c r="DV726" s="106"/>
      <c r="DW726" s="106"/>
      <c r="DX726" s="106"/>
      <c r="DY726" s="106"/>
      <c r="DZ726" s="106"/>
      <c r="EA726" s="106"/>
      <c r="EB726" s="106"/>
      <c r="EC726" s="106"/>
      <c r="ED726" s="106"/>
      <c r="EE726" s="106"/>
      <c r="EF726" s="106"/>
      <c r="EG726" s="106"/>
      <c r="EH726" s="106"/>
      <c r="EI726" s="106"/>
      <c r="EJ726" s="106"/>
      <c r="EK726" s="106"/>
      <c r="EL726" s="106"/>
      <c r="EM726" s="106"/>
      <c r="EN726" s="106"/>
      <c r="EO726" s="106"/>
      <c r="EP726" s="106"/>
      <c r="EQ726" s="106"/>
      <c r="ER726" s="106"/>
      <c r="ES726" s="106"/>
      <c r="ET726" s="106"/>
      <c r="EU726" s="106"/>
      <c r="EV726" s="106"/>
      <c r="EW726" s="106"/>
      <c r="EX726" s="106"/>
      <c r="EY726" s="106"/>
      <c r="EZ726" s="106"/>
      <c r="FA726" s="106"/>
      <c r="FB726" s="106"/>
      <c r="FC726" s="106"/>
      <c r="FD726" s="106"/>
      <c r="FE726" s="106"/>
      <c r="FF726" s="106"/>
      <c r="FG726" s="106"/>
      <c r="FH726" s="106"/>
      <c r="FI726" s="106"/>
      <c r="FJ726" s="106"/>
      <c r="FK726" s="106"/>
      <c r="FL726" s="106"/>
      <c r="FM726" s="106"/>
      <c r="FN726" s="106"/>
      <c r="FO726" s="106"/>
      <c r="FP726" s="106"/>
      <c r="FQ726" s="106"/>
      <c r="FR726" s="106"/>
      <c r="FS726" s="106"/>
      <c r="FT726" s="106"/>
      <c r="FU726" s="106"/>
      <c r="FV726" s="106"/>
      <c r="FW726" s="106"/>
      <c r="FX726" s="106"/>
      <c r="FY726" s="106"/>
      <c r="FZ726" s="106"/>
      <c r="GA726" s="106"/>
      <c r="GB726" s="106"/>
      <c r="GC726" s="106"/>
      <c r="GD726" s="106"/>
      <c r="GE726" s="106"/>
      <c r="GF726" s="106"/>
      <c r="GG726" s="106"/>
      <c r="GH726" s="106"/>
      <c r="GI726" s="106"/>
      <c r="GJ726" s="106"/>
      <c r="GK726" s="106"/>
      <c r="GL726" s="106"/>
      <c r="GM726" s="106"/>
      <c r="GN726" s="106"/>
      <c r="GO726" s="106"/>
      <c r="GP726" s="106"/>
      <c r="GQ726" s="106"/>
      <c r="GR726" s="106"/>
      <c r="GS726" s="106"/>
      <c r="GT726" s="106"/>
      <c r="GU726" s="106"/>
      <c r="GV726" s="106"/>
      <c r="GW726" s="106"/>
      <c r="GX726" s="106"/>
      <c r="GY726" s="106"/>
      <c r="GZ726" s="106"/>
      <c r="HA726" s="106"/>
      <c r="HB726" s="106"/>
      <c r="HC726" s="106"/>
      <c r="HD726" s="106"/>
      <c r="HE726" s="106"/>
      <c r="HF726" s="106"/>
      <c r="HG726" s="106"/>
      <c r="HH726" s="106"/>
      <c r="HI726" s="106"/>
      <c r="HJ726" s="106"/>
      <c r="HK726" s="106"/>
      <c r="HL726" s="106"/>
      <c r="HM726" s="106"/>
      <c r="HN726" s="106"/>
      <c r="HO726" s="106"/>
      <c r="HP726" s="106"/>
      <c r="HQ726" s="106"/>
      <c r="HR726" s="106"/>
      <c r="HS726" s="106"/>
      <c r="HT726" s="106"/>
      <c r="HU726" s="106"/>
      <c r="HV726" s="106"/>
      <c r="HW726" s="106"/>
      <c r="HX726" s="106"/>
      <c r="HY726" s="106"/>
      <c r="HZ726" s="106"/>
      <c r="IA726" s="106"/>
      <c r="IB726" s="106"/>
      <c r="IC726" s="106"/>
      <c r="ID726" s="106"/>
      <c r="IE726" s="106"/>
      <c r="IF726" s="106"/>
      <c r="IG726" s="106"/>
      <c r="IH726" s="106"/>
      <c r="II726" s="106"/>
      <c r="IJ726" s="106"/>
      <c r="IK726" s="106"/>
      <c r="IL726" s="106"/>
      <c r="IM726" s="106"/>
      <c r="IN726" s="106"/>
      <c r="IO726" s="106"/>
      <c r="IP726" s="106"/>
      <c r="IQ726" s="106"/>
      <c r="IR726" s="106"/>
      <c r="IS726" s="106"/>
      <c r="IT726" s="106"/>
      <c r="IU726" s="106"/>
      <c r="IV726" s="106"/>
      <c r="IW726" s="106"/>
      <c r="IX726" s="106"/>
      <c r="IY726" s="106"/>
      <c r="IZ726" s="106"/>
      <c r="JA726" s="106"/>
      <c r="JB726" s="106"/>
      <c r="JC726" s="106"/>
      <c r="JD726" s="106"/>
      <c r="JE726" s="106"/>
      <c r="JF726" s="106"/>
      <c r="JG726" s="106"/>
      <c r="JH726" s="106"/>
      <c r="JI726" s="106"/>
      <c r="JJ726" s="106"/>
      <c r="JK726" s="106"/>
      <c r="JL726" s="106"/>
      <c r="JM726" s="106"/>
      <c r="JN726" s="106"/>
      <c r="JO726" s="106"/>
      <c r="JP726" s="106"/>
      <c r="JQ726" s="106"/>
      <c r="JR726" s="106"/>
      <c r="JS726" s="106"/>
      <c r="JT726" s="106"/>
      <c r="JU726" s="106"/>
      <c r="JV726" s="106"/>
      <c r="JW726" s="106"/>
      <c r="JX726" s="106"/>
      <c r="JY726" s="106"/>
      <c r="JZ726" s="106"/>
      <c r="KA726" s="106"/>
      <c r="KB726" s="106"/>
      <c r="KC726" s="106"/>
      <c r="KD726" s="106"/>
      <c r="KE726" s="106"/>
      <c r="KF726" s="106"/>
      <c r="KG726" s="106"/>
      <c r="KH726" s="106"/>
      <c r="KI726" s="106"/>
      <c r="KJ726" s="106"/>
      <c r="KK726" s="106"/>
      <c r="KL726" s="106"/>
      <c r="KM726" s="106"/>
      <c r="KN726" s="106"/>
      <c r="KO726" s="106"/>
      <c r="KP726" s="106"/>
      <c r="KQ726" s="106"/>
      <c r="KR726" s="106"/>
      <c r="KS726" s="106"/>
      <c r="KT726" s="106"/>
      <c r="KU726" s="106"/>
      <c r="KV726" s="106"/>
      <c r="KW726" s="106"/>
      <c r="KX726" s="106"/>
      <c r="KY726" s="106"/>
      <c r="KZ726" s="106"/>
      <c r="LA726" s="106"/>
      <c r="LB726" s="106"/>
      <c r="LC726" s="106"/>
      <c r="LD726" s="106"/>
      <c r="LE726" s="106"/>
      <c r="LF726" s="106"/>
      <c r="LG726" s="106"/>
      <c r="LH726" s="106"/>
      <c r="LI726" s="106"/>
      <c r="LJ726" s="106"/>
      <c r="LK726" s="106"/>
      <c r="LL726" s="106"/>
      <c r="LM726" s="106"/>
      <c r="LN726" s="106"/>
      <c r="LO726" s="106"/>
      <c r="LP726" s="106"/>
      <c r="LQ726" s="106"/>
      <c r="LR726" s="106"/>
      <c r="LS726" s="106"/>
      <c r="LT726" s="106"/>
      <c r="LU726" s="106"/>
      <c r="LV726" s="106"/>
      <c r="LW726" s="106"/>
      <c r="LX726" s="106"/>
      <c r="LY726" s="106"/>
      <c r="LZ726" s="106"/>
      <c r="MA726" s="106"/>
      <c r="MB726" s="106"/>
      <c r="MC726" s="106"/>
      <c r="MD726" s="106"/>
      <c r="ME726" s="106"/>
      <c r="MF726" s="106"/>
      <c r="MG726" s="106"/>
      <c r="MH726" s="106"/>
      <c r="MI726" s="106"/>
      <c r="MJ726" s="106"/>
      <c r="MK726" s="106"/>
      <c r="ML726" s="106"/>
      <c r="MM726" s="106"/>
      <c r="MN726" s="106"/>
      <c r="MO726" s="106"/>
      <c r="MP726" s="106"/>
      <c r="MQ726" s="106"/>
      <c r="MR726" s="106"/>
      <c r="MS726" s="106"/>
      <c r="MT726" s="106"/>
      <c r="MU726" s="106"/>
      <c r="MV726" s="106"/>
      <c r="MW726" s="106"/>
      <c r="MX726" s="106"/>
      <c r="MY726" s="106"/>
      <c r="MZ726" s="106"/>
      <c r="NA726" s="106"/>
      <c r="NB726" s="106"/>
      <c r="NC726" s="106"/>
      <c r="ND726" s="106"/>
      <c r="NE726" s="106"/>
      <c r="NF726" s="106"/>
      <c r="NG726" s="106"/>
      <c r="NH726" s="106"/>
      <c r="NI726" s="106"/>
      <c r="NJ726" s="106"/>
      <c r="NK726" s="106"/>
      <c r="NL726" s="106"/>
      <c r="NM726" s="106"/>
      <c r="NN726" s="106"/>
      <c r="NO726" s="106"/>
      <c r="NP726" s="106"/>
      <c r="NQ726" s="106"/>
      <c r="NR726" s="106"/>
      <c r="NS726" s="106"/>
      <c r="NT726" s="106"/>
      <c r="NU726" s="106"/>
      <c r="NV726" s="106"/>
      <c r="NW726" s="106"/>
      <c r="NX726" s="106"/>
      <c r="NY726" s="106"/>
      <c r="NZ726" s="106"/>
      <c r="OA726" s="106"/>
      <c r="OB726" s="106"/>
      <c r="OC726" s="106"/>
      <c r="OD726" s="106"/>
      <c r="OE726" s="106"/>
      <c r="OF726" s="106"/>
      <c r="OG726" s="106"/>
      <c r="OH726" s="106"/>
      <c r="OI726" s="106"/>
      <c r="OJ726" s="106"/>
      <c r="OK726" s="106"/>
      <c r="OL726" s="106"/>
      <c r="OM726" s="106"/>
      <c r="ON726" s="106"/>
      <c r="OO726" s="106"/>
      <c r="OP726" s="106"/>
      <c r="OQ726" s="106"/>
      <c r="OR726" s="106"/>
      <c r="OS726" s="106"/>
      <c r="OT726" s="106"/>
      <c r="OU726" s="106"/>
      <c r="OV726" s="106"/>
      <c r="OW726" s="106"/>
      <c r="OX726" s="106"/>
      <c r="OY726" s="106"/>
      <c r="OZ726" s="106"/>
      <c r="PA726" s="106"/>
      <c r="PB726" s="106"/>
      <c r="PC726" s="106"/>
      <c r="PD726" s="106"/>
      <c r="PE726" s="106"/>
      <c r="PF726" s="106"/>
      <c r="PG726" s="106"/>
      <c r="PH726" s="106"/>
      <c r="PI726" s="106"/>
      <c r="PJ726" s="106"/>
      <c r="PK726" s="106"/>
      <c r="PL726" s="106"/>
      <c r="PM726" s="106"/>
      <c r="PN726" s="106"/>
      <c r="PO726" s="106"/>
      <c r="PP726" s="106"/>
      <c r="PQ726" s="106"/>
      <c r="PR726" s="106"/>
      <c r="PS726" s="106"/>
      <c r="PT726" s="106"/>
      <c r="PU726" s="106"/>
      <c r="PV726" s="106"/>
      <c r="PW726" s="106"/>
      <c r="PX726" s="106"/>
      <c r="PY726" s="106"/>
      <c r="PZ726" s="106"/>
      <c r="QA726" s="106"/>
      <c r="QB726" s="106"/>
      <c r="QC726" s="106"/>
      <c r="QD726" s="106"/>
      <c r="QE726" s="106"/>
      <c r="QF726" s="106"/>
      <c r="QG726" s="106"/>
      <c r="QH726" s="106"/>
      <c r="QI726" s="106"/>
      <c r="QJ726" s="106"/>
      <c r="QK726" s="106"/>
      <c r="QL726" s="106"/>
      <c r="QM726" s="106"/>
      <c r="QN726" s="106"/>
      <c r="QO726" s="106"/>
      <c r="QP726" s="106"/>
      <c r="QQ726" s="106"/>
      <c r="QR726" s="106"/>
      <c r="QS726" s="106"/>
      <c r="QT726" s="106"/>
      <c r="QU726" s="106"/>
      <c r="QV726" s="106"/>
      <c r="QW726" s="106"/>
      <c r="QX726" s="106"/>
      <c r="QY726" s="106"/>
      <c r="QZ726" s="106"/>
      <c r="RA726" s="106"/>
      <c r="RB726" s="106"/>
      <c r="RC726" s="106"/>
      <c r="RD726" s="106"/>
      <c r="RE726" s="106"/>
      <c r="RF726" s="106"/>
      <c r="RG726" s="106"/>
      <c r="RH726" s="106"/>
      <c r="RI726" s="106"/>
      <c r="RJ726" s="106"/>
      <c r="RK726" s="106"/>
      <c r="RL726" s="106"/>
      <c r="RM726" s="106"/>
      <c r="RN726" s="106"/>
      <c r="RO726" s="106"/>
      <c r="RP726" s="106"/>
      <c r="RQ726" s="106"/>
      <c r="RR726" s="106"/>
    </row>
    <row r="727" spans="1:486" x14ac:dyDescent="0.3">
      <c r="A727" s="106"/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14"/>
      <c r="Q727" s="114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  <c r="DL727" s="106"/>
      <c r="DM727" s="106"/>
      <c r="DN727" s="106"/>
      <c r="DO727" s="106"/>
      <c r="DP727" s="106"/>
      <c r="DQ727" s="106"/>
      <c r="DR727" s="106"/>
      <c r="DS727" s="106"/>
      <c r="DT727" s="106"/>
      <c r="DU727" s="106"/>
      <c r="DV727" s="106"/>
      <c r="DW727" s="106"/>
      <c r="DX727" s="106"/>
      <c r="DY727" s="106"/>
      <c r="DZ727" s="106"/>
      <c r="EA727" s="106"/>
      <c r="EB727" s="106"/>
      <c r="EC727" s="106"/>
      <c r="ED727" s="106"/>
      <c r="EE727" s="106"/>
      <c r="EF727" s="106"/>
      <c r="EG727" s="106"/>
      <c r="EH727" s="106"/>
      <c r="EI727" s="106"/>
      <c r="EJ727" s="106"/>
      <c r="EK727" s="106"/>
      <c r="EL727" s="106"/>
      <c r="EM727" s="106"/>
      <c r="EN727" s="106"/>
      <c r="EO727" s="106"/>
      <c r="EP727" s="106"/>
      <c r="EQ727" s="106"/>
      <c r="ER727" s="106"/>
      <c r="ES727" s="106"/>
      <c r="ET727" s="106"/>
      <c r="EU727" s="106"/>
      <c r="EV727" s="106"/>
      <c r="EW727" s="106"/>
      <c r="EX727" s="106"/>
      <c r="EY727" s="106"/>
      <c r="EZ727" s="106"/>
      <c r="FA727" s="106"/>
      <c r="FB727" s="106"/>
      <c r="FC727" s="106"/>
      <c r="FD727" s="106"/>
      <c r="FE727" s="106"/>
      <c r="FF727" s="106"/>
      <c r="FG727" s="106"/>
      <c r="FH727" s="106"/>
      <c r="FI727" s="106"/>
      <c r="FJ727" s="106"/>
      <c r="FK727" s="106"/>
      <c r="FL727" s="106"/>
      <c r="FM727" s="106"/>
      <c r="FN727" s="106"/>
      <c r="FO727" s="106"/>
      <c r="FP727" s="106"/>
      <c r="FQ727" s="106"/>
      <c r="FR727" s="106"/>
      <c r="FS727" s="106"/>
      <c r="FT727" s="106"/>
      <c r="FU727" s="106"/>
      <c r="FV727" s="106"/>
      <c r="FW727" s="106"/>
      <c r="FX727" s="106"/>
      <c r="FY727" s="106"/>
      <c r="FZ727" s="106"/>
      <c r="GA727" s="106"/>
      <c r="GB727" s="106"/>
      <c r="GC727" s="106"/>
      <c r="GD727" s="106"/>
      <c r="GE727" s="106"/>
      <c r="GF727" s="106"/>
      <c r="GG727" s="106"/>
      <c r="GH727" s="106"/>
      <c r="GI727" s="106"/>
      <c r="GJ727" s="106"/>
      <c r="GK727" s="106"/>
      <c r="GL727" s="106"/>
      <c r="GM727" s="106"/>
      <c r="GN727" s="106"/>
      <c r="GO727" s="106"/>
      <c r="GP727" s="106"/>
      <c r="GQ727" s="106"/>
      <c r="GR727" s="106"/>
      <c r="GS727" s="106"/>
      <c r="GT727" s="106"/>
      <c r="GU727" s="106"/>
      <c r="GV727" s="106"/>
      <c r="GW727" s="106"/>
      <c r="GX727" s="106"/>
      <c r="GY727" s="106"/>
      <c r="GZ727" s="106"/>
      <c r="HA727" s="106"/>
      <c r="HB727" s="106"/>
      <c r="HC727" s="106"/>
      <c r="HD727" s="106"/>
      <c r="HE727" s="106"/>
      <c r="HF727" s="106"/>
      <c r="HG727" s="106"/>
      <c r="HH727" s="106"/>
      <c r="HI727" s="106"/>
      <c r="HJ727" s="106"/>
      <c r="HK727" s="106"/>
      <c r="HL727" s="106"/>
      <c r="HM727" s="106"/>
      <c r="HN727" s="106"/>
      <c r="HO727" s="106"/>
      <c r="HP727" s="106"/>
      <c r="HQ727" s="106"/>
      <c r="HR727" s="106"/>
      <c r="HS727" s="106"/>
      <c r="HT727" s="106"/>
      <c r="HU727" s="106"/>
      <c r="HV727" s="106"/>
      <c r="HW727" s="106"/>
      <c r="HX727" s="106"/>
      <c r="HY727" s="106"/>
      <c r="HZ727" s="106"/>
      <c r="IA727" s="106"/>
      <c r="IB727" s="106"/>
      <c r="IC727" s="106"/>
      <c r="ID727" s="106"/>
      <c r="IE727" s="106"/>
      <c r="IF727" s="106"/>
      <c r="IG727" s="106"/>
      <c r="IH727" s="106"/>
      <c r="II727" s="106"/>
      <c r="IJ727" s="106"/>
      <c r="IK727" s="106"/>
      <c r="IL727" s="106"/>
      <c r="IM727" s="106"/>
      <c r="IN727" s="106"/>
      <c r="IO727" s="106"/>
      <c r="IP727" s="106"/>
      <c r="IQ727" s="106"/>
      <c r="IR727" s="106"/>
      <c r="IS727" s="106"/>
      <c r="IT727" s="106"/>
      <c r="IU727" s="106"/>
      <c r="IV727" s="106"/>
      <c r="IW727" s="106"/>
      <c r="IX727" s="106"/>
      <c r="IY727" s="106"/>
      <c r="IZ727" s="106"/>
      <c r="JA727" s="106"/>
      <c r="JB727" s="106"/>
      <c r="JC727" s="106"/>
      <c r="JD727" s="106"/>
      <c r="JE727" s="106"/>
      <c r="JF727" s="106"/>
      <c r="JG727" s="106"/>
      <c r="JH727" s="106"/>
      <c r="JI727" s="106"/>
      <c r="JJ727" s="106"/>
      <c r="JK727" s="106"/>
      <c r="JL727" s="106"/>
      <c r="JM727" s="106"/>
      <c r="JN727" s="106"/>
      <c r="JO727" s="106"/>
      <c r="JP727" s="106"/>
      <c r="JQ727" s="106"/>
      <c r="JR727" s="106"/>
      <c r="JS727" s="106"/>
      <c r="JT727" s="106"/>
      <c r="JU727" s="106"/>
      <c r="JV727" s="106"/>
      <c r="JW727" s="106"/>
      <c r="JX727" s="106"/>
      <c r="JY727" s="106"/>
      <c r="JZ727" s="106"/>
      <c r="KA727" s="106"/>
      <c r="KB727" s="106"/>
      <c r="KC727" s="106"/>
      <c r="KD727" s="106"/>
      <c r="KE727" s="106"/>
      <c r="KF727" s="106"/>
      <c r="KG727" s="106"/>
      <c r="KH727" s="106"/>
      <c r="KI727" s="106"/>
      <c r="KJ727" s="106"/>
      <c r="KK727" s="106"/>
      <c r="KL727" s="106"/>
      <c r="KM727" s="106"/>
      <c r="KN727" s="106"/>
      <c r="KO727" s="106"/>
      <c r="KP727" s="106"/>
      <c r="KQ727" s="106"/>
      <c r="KR727" s="106"/>
      <c r="KS727" s="106"/>
      <c r="KT727" s="106"/>
      <c r="KU727" s="106"/>
      <c r="KV727" s="106"/>
      <c r="KW727" s="106"/>
      <c r="KX727" s="106"/>
      <c r="KY727" s="106"/>
      <c r="KZ727" s="106"/>
      <c r="LA727" s="106"/>
      <c r="LB727" s="106"/>
      <c r="LC727" s="106"/>
      <c r="LD727" s="106"/>
      <c r="LE727" s="106"/>
      <c r="LF727" s="106"/>
      <c r="LG727" s="106"/>
      <c r="LH727" s="106"/>
      <c r="LI727" s="106"/>
      <c r="LJ727" s="106"/>
      <c r="LK727" s="106"/>
      <c r="LL727" s="106"/>
      <c r="LM727" s="106"/>
      <c r="LN727" s="106"/>
      <c r="LO727" s="106"/>
      <c r="LP727" s="106"/>
      <c r="LQ727" s="106"/>
      <c r="LR727" s="106"/>
      <c r="LS727" s="106"/>
      <c r="LT727" s="106"/>
      <c r="LU727" s="106"/>
      <c r="LV727" s="106"/>
      <c r="LW727" s="106"/>
      <c r="LX727" s="106"/>
      <c r="LY727" s="106"/>
      <c r="LZ727" s="106"/>
      <c r="MA727" s="106"/>
      <c r="MB727" s="106"/>
      <c r="MC727" s="106"/>
      <c r="MD727" s="106"/>
      <c r="ME727" s="106"/>
      <c r="MF727" s="106"/>
      <c r="MG727" s="106"/>
      <c r="MH727" s="106"/>
      <c r="MI727" s="106"/>
      <c r="MJ727" s="106"/>
      <c r="MK727" s="106"/>
      <c r="ML727" s="106"/>
      <c r="MM727" s="106"/>
      <c r="MN727" s="106"/>
      <c r="MO727" s="106"/>
      <c r="MP727" s="106"/>
      <c r="MQ727" s="106"/>
      <c r="MR727" s="106"/>
      <c r="MS727" s="106"/>
      <c r="MT727" s="106"/>
      <c r="MU727" s="106"/>
      <c r="MV727" s="106"/>
      <c r="MW727" s="106"/>
      <c r="MX727" s="106"/>
      <c r="MY727" s="106"/>
      <c r="MZ727" s="106"/>
      <c r="NA727" s="106"/>
      <c r="NB727" s="106"/>
      <c r="NC727" s="106"/>
      <c r="ND727" s="106"/>
      <c r="NE727" s="106"/>
      <c r="NF727" s="106"/>
      <c r="NG727" s="106"/>
      <c r="NH727" s="106"/>
      <c r="NI727" s="106"/>
      <c r="NJ727" s="106"/>
      <c r="NK727" s="106"/>
      <c r="NL727" s="106"/>
      <c r="NM727" s="106"/>
      <c r="NN727" s="106"/>
      <c r="NO727" s="106"/>
      <c r="NP727" s="106"/>
      <c r="NQ727" s="106"/>
      <c r="NR727" s="106"/>
      <c r="NS727" s="106"/>
      <c r="NT727" s="106"/>
      <c r="NU727" s="106"/>
      <c r="NV727" s="106"/>
      <c r="NW727" s="106"/>
      <c r="NX727" s="106"/>
      <c r="NY727" s="106"/>
      <c r="NZ727" s="106"/>
      <c r="OA727" s="106"/>
      <c r="OB727" s="106"/>
      <c r="OC727" s="106"/>
      <c r="OD727" s="106"/>
      <c r="OE727" s="106"/>
      <c r="OF727" s="106"/>
      <c r="OG727" s="106"/>
      <c r="OH727" s="106"/>
      <c r="OI727" s="106"/>
      <c r="OJ727" s="106"/>
      <c r="OK727" s="106"/>
      <c r="OL727" s="106"/>
      <c r="OM727" s="106"/>
      <c r="ON727" s="106"/>
      <c r="OO727" s="106"/>
      <c r="OP727" s="106"/>
      <c r="OQ727" s="106"/>
      <c r="OR727" s="106"/>
      <c r="OS727" s="106"/>
      <c r="OT727" s="106"/>
      <c r="OU727" s="106"/>
      <c r="OV727" s="106"/>
      <c r="OW727" s="106"/>
      <c r="OX727" s="106"/>
      <c r="OY727" s="106"/>
      <c r="OZ727" s="106"/>
      <c r="PA727" s="106"/>
      <c r="PB727" s="106"/>
      <c r="PC727" s="106"/>
      <c r="PD727" s="106"/>
      <c r="PE727" s="106"/>
      <c r="PF727" s="106"/>
      <c r="PG727" s="106"/>
      <c r="PH727" s="106"/>
      <c r="PI727" s="106"/>
      <c r="PJ727" s="106"/>
      <c r="PK727" s="106"/>
      <c r="PL727" s="106"/>
      <c r="PM727" s="106"/>
      <c r="PN727" s="106"/>
      <c r="PO727" s="106"/>
      <c r="PP727" s="106"/>
      <c r="PQ727" s="106"/>
      <c r="PR727" s="106"/>
      <c r="PS727" s="106"/>
      <c r="PT727" s="106"/>
      <c r="PU727" s="106"/>
      <c r="PV727" s="106"/>
      <c r="PW727" s="106"/>
      <c r="PX727" s="106"/>
      <c r="PY727" s="106"/>
      <c r="PZ727" s="106"/>
      <c r="QA727" s="106"/>
      <c r="QB727" s="106"/>
      <c r="QC727" s="106"/>
      <c r="QD727" s="106"/>
      <c r="QE727" s="106"/>
      <c r="QF727" s="106"/>
      <c r="QG727" s="106"/>
      <c r="QH727" s="106"/>
      <c r="QI727" s="106"/>
      <c r="QJ727" s="106"/>
      <c r="QK727" s="106"/>
      <c r="QL727" s="106"/>
      <c r="QM727" s="106"/>
      <c r="QN727" s="106"/>
      <c r="QO727" s="106"/>
      <c r="QP727" s="106"/>
      <c r="QQ727" s="106"/>
      <c r="QR727" s="106"/>
      <c r="QS727" s="106"/>
      <c r="QT727" s="106"/>
      <c r="QU727" s="106"/>
      <c r="QV727" s="106"/>
      <c r="QW727" s="106"/>
      <c r="QX727" s="106"/>
      <c r="QY727" s="106"/>
      <c r="QZ727" s="106"/>
      <c r="RA727" s="106"/>
      <c r="RB727" s="106"/>
      <c r="RC727" s="106"/>
      <c r="RD727" s="106"/>
      <c r="RE727" s="106"/>
      <c r="RF727" s="106"/>
      <c r="RG727" s="106"/>
      <c r="RH727" s="106"/>
      <c r="RI727" s="106"/>
      <c r="RJ727" s="106"/>
      <c r="RK727" s="106"/>
      <c r="RL727" s="106"/>
      <c r="RM727" s="106"/>
      <c r="RN727" s="106"/>
      <c r="RO727" s="106"/>
      <c r="RP727" s="106"/>
      <c r="RQ727" s="106"/>
      <c r="RR727" s="106"/>
    </row>
    <row r="728" spans="1:486" x14ac:dyDescent="0.3">
      <c r="A728" s="106"/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14"/>
      <c r="Q728" s="114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  <c r="DL728" s="106"/>
      <c r="DM728" s="106"/>
      <c r="DN728" s="106"/>
      <c r="DO728" s="106"/>
      <c r="DP728" s="106"/>
      <c r="DQ728" s="106"/>
      <c r="DR728" s="106"/>
      <c r="DS728" s="106"/>
      <c r="DT728" s="106"/>
      <c r="DU728" s="106"/>
      <c r="DV728" s="106"/>
      <c r="DW728" s="106"/>
      <c r="DX728" s="106"/>
      <c r="DY728" s="106"/>
      <c r="DZ728" s="106"/>
      <c r="EA728" s="106"/>
      <c r="EB728" s="106"/>
      <c r="EC728" s="106"/>
      <c r="ED728" s="106"/>
      <c r="EE728" s="106"/>
      <c r="EF728" s="106"/>
      <c r="EG728" s="106"/>
      <c r="EH728" s="106"/>
      <c r="EI728" s="106"/>
      <c r="EJ728" s="106"/>
      <c r="EK728" s="106"/>
      <c r="EL728" s="106"/>
      <c r="EM728" s="106"/>
      <c r="EN728" s="106"/>
      <c r="EO728" s="106"/>
      <c r="EP728" s="106"/>
      <c r="EQ728" s="106"/>
      <c r="ER728" s="106"/>
      <c r="ES728" s="106"/>
      <c r="ET728" s="106"/>
      <c r="EU728" s="106"/>
      <c r="EV728" s="106"/>
      <c r="EW728" s="106"/>
      <c r="EX728" s="106"/>
      <c r="EY728" s="106"/>
      <c r="EZ728" s="106"/>
      <c r="FA728" s="106"/>
      <c r="FB728" s="106"/>
      <c r="FC728" s="106"/>
      <c r="FD728" s="106"/>
      <c r="FE728" s="106"/>
      <c r="FF728" s="106"/>
      <c r="FG728" s="106"/>
      <c r="FH728" s="106"/>
      <c r="FI728" s="106"/>
      <c r="FJ728" s="106"/>
      <c r="FK728" s="106"/>
      <c r="FL728" s="106"/>
      <c r="FM728" s="106"/>
      <c r="FN728" s="106"/>
      <c r="FO728" s="106"/>
      <c r="FP728" s="106"/>
      <c r="FQ728" s="106"/>
      <c r="FR728" s="106"/>
      <c r="FS728" s="106"/>
      <c r="FT728" s="106"/>
      <c r="FU728" s="106"/>
      <c r="FV728" s="106"/>
      <c r="FW728" s="106"/>
      <c r="FX728" s="106"/>
      <c r="FY728" s="106"/>
      <c r="FZ728" s="106"/>
      <c r="GA728" s="106"/>
      <c r="GB728" s="106"/>
      <c r="GC728" s="106"/>
      <c r="GD728" s="106"/>
      <c r="GE728" s="106"/>
      <c r="GF728" s="106"/>
      <c r="GG728" s="106"/>
      <c r="GH728" s="106"/>
      <c r="GI728" s="106"/>
      <c r="GJ728" s="106"/>
      <c r="GK728" s="106"/>
      <c r="GL728" s="106"/>
      <c r="GM728" s="106"/>
      <c r="GN728" s="106"/>
      <c r="GO728" s="106"/>
      <c r="GP728" s="106"/>
      <c r="GQ728" s="106"/>
      <c r="GR728" s="106"/>
      <c r="GS728" s="106"/>
      <c r="GT728" s="106"/>
      <c r="GU728" s="106"/>
      <c r="GV728" s="106"/>
      <c r="GW728" s="106"/>
      <c r="GX728" s="106"/>
      <c r="GY728" s="106"/>
      <c r="GZ728" s="106"/>
      <c r="HA728" s="106"/>
      <c r="HB728" s="106"/>
      <c r="HC728" s="106"/>
      <c r="HD728" s="106"/>
      <c r="HE728" s="106"/>
      <c r="HF728" s="106"/>
      <c r="HG728" s="106"/>
      <c r="HH728" s="106"/>
      <c r="HI728" s="106"/>
      <c r="HJ728" s="106"/>
      <c r="HK728" s="106"/>
      <c r="HL728" s="106"/>
      <c r="HM728" s="106"/>
      <c r="HN728" s="106"/>
      <c r="HO728" s="106"/>
      <c r="HP728" s="106"/>
      <c r="HQ728" s="106"/>
      <c r="HR728" s="106"/>
      <c r="HS728" s="106"/>
      <c r="HT728" s="106"/>
      <c r="HU728" s="106"/>
      <c r="HV728" s="106"/>
      <c r="HW728" s="106"/>
      <c r="HX728" s="106"/>
      <c r="HY728" s="106"/>
      <c r="HZ728" s="106"/>
      <c r="IA728" s="106"/>
      <c r="IB728" s="106"/>
      <c r="IC728" s="106"/>
      <c r="ID728" s="106"/>
      <c r="IE728" s="106"/>
      <c r="IF728" s="106"/>
      <c r="IG728" s="106"/>
      <c r="IH728" s="106"/>
      <c r="II728" s="106"/>
      <c r="IJ728" s="106"/>
      <c r="IK728" s="106"/>
      <c r="IL728" s="106"/>
      <c r="IM728" s="106"/>
      <c r="IN728" s="106"/>
      <c r="IO728" s="106"/>
      <c r="IP728" s="106"/>
      <c r="IQ728" s="106"/>
      <c r="IR728" s="106"/>
      <c r="IS728" s="106"/>
      <c r="IT728" s="106"/>
      <c r="IU728" s="106"/>
      <c r="IV728" s="106"/>
      <c r="IW728" s="106"/>
      <c r="IX728" s="106"/>
      <c r="IY728" s="106"/>
      <c r="IZ728" s="106"/>
      <c r="JA728" s="106"/>
      <c r="JB728" s="106"/>
      <c r="JC728" s="106"/>
      <c r="JD728" s="106"/>
      <c r="JE728" s="106"/>
      <c r="JF728" s="106"/>
      <c r="JG728" s="106"/>
      <c r="JH728" s="106"/>
      <c r="JI728" s="106"/>
      <c r="JJ728" s="106"/>
      <c r="JK728" s="106"/>
      <c r="JL728" s="106"/>
      <c r="JM728" s="106"/>
      <c r="JN728" s="106"/>
      <c r="JO728" s="106"/>
      <c r="JP728" s="106"/>
      <c r="JQ728" s="106"/>
      <c r="JR728" s="106"/>
      <c r="JS728" s="106"/>
      <c r="JT728" s="106"/>
      <c r="JU728" s="106"/>
      <c r="JV728" s="106"/>
      <c r="JW728" s="106"/>
      <c r="JX728" s="106"/>
      <c r="JY728" s="106"/>
      <c r="JZ728" s="106"/>
      <c r="KA728" s="106"/>
      <c r="KB728" s="106"/>
      <c r="KC728" s="106"/>
      <c r="KD728" s="106"/>
      <c r="KE728" s="106"/>
      <c r="KF728" s="106"/>
      <c r="KG728" s="106"/>
      <c r="KH728" s="106"/>
      <c r="KI728" s="106"/>
      <c r="KJ728" s="106"/>
      <c r="KK728" s="106"/>
      <c r="KL728" s="106"/>
      <c r="KM728" s="106"/>
      <c r="KN728" s="106"/>
      <c r="KO728" s="106"/>
      <c r="KP728" s="106"/>
      <c r="KQ728" s="106"/>
      <c r="KR728" s="106"/>
      <c r="KS728" s="106"/>
      <c r="KT728" s="106"/>
      <c r="KU728" s="106"/>
      <c r="KV728" s="106"/>
      <c r="KW728" s="106"/>
      <c r="KX728" s="106"/>
      <c r="KY728" s="106"/>
      <c r="KZ728" s="106"/>
      <c r="LA728" s="106"/>
      <c r="LB728" s="106"/>
      <c r="LC728" s="106"/>
      <c r="LD728" s="106"/>
      <c r="LE728" s="106"/>
      <c r="LF728" s="106"/>
      <c r="LG728" s="106"/>
      <c r="LH728" s="106"/>
      <c r="LI728" s="106"/>
      <c r="LJ728" s="106"/>
      <c r="LK728" s="106"/>
      <c r="LL728" s="106"/>
      <c r="LM728" s="106"/>
      <c r="LN728" s="106"/>
      <c r="LO728" s="106"/>
      <c r="LP728" s="106"/>
      <c r="LQ728" s="106"/>
      <c r="LR728" s="106"/>
      <c r="LS728" s="106"/>
      <c r="LT728" s="106"/>
      <c r="LU728" s="106"/>
      <c r="LV728" s="106"/>
      <c r="LW728" s="106"/>
      <c r="LX728" s="106"/>
      <c r="LY728" s="106"/>
      <c r="LZ728" s="106"/>
      <c r="MA728" s="106"/>
      <c r="MB728" s="106"/>
      <c r="MC728" s="106"/>
      <c r="MD728" s="106"/>
      <c r="ME728" s="106"/>
      <c r="MF728" s="106"/>
      <c r="MG728" s="106"/>
      <c r="MH728" s="106"/>
      <c r="MI728" s="106"/>
      <c r="MJ728" s="106"/>
      <c r="MK728" s="106"/>
      <c r="ML728" s="106"/>
      <c r="MM728" s="106"/>
      <c r="MN728" s="106"/>
      <c r="MO728" s="106"/>
      <c r="MP728" s="106"/>
      <c r="MQ728" s="106"/>
      <c r="MR728" s="106"/>
      <c r="MS728" s="106"/>
      <c r="MT728" s="106"/>
      <c r="MU728" s="106"/>
      <c r="MV728" s="106"/>
      <c r="MW728" s="106"/>
      <c r="MX728" s="106"/>
      <c r="MY728" s="106"/>
      <c r="MZ728" s="106"/>
      <c r="NA728" s="106"/>
      <c r="NB728" s="106"/>
      <c r="NC728" s="106"/>
      <c r="ND728" s="106"/>
      <c r="NE728" s="106"/>
      <c r="NF728" s="106"/>
      <c r="NG728" s="106"/>
      <c r="NH728" s="106"/>
      <c r="NI728" s="106"/>
      <c r="NJ728" s="106"/>
      <c r="NK728" s="106"/>
      <c r="NL728" s="106"/>
      <c r="NM728" s="106"/>
      <c r="NN728" s="106"/>
      <c r="NO728" s="106"/>
      <c r="NP728" s="106"/>
      <c r="NQ728" s="106"/>
      <c r="NR728" s="106"/>
      <c r="NS728" s="106"/>
      <c r="NT728" s="106"/>
      <c r="NU728" s="106"/>
      <c r="NV728" s="106"/>
      <c r="NW728" s="106"/>
      <c r="NX728" s="106"/>
      <c r="NY728" s="106"/>
      <c r="NZ728" s="106"/>
      <c r="OA728" s="106"/>
      <c r="OB728" s="106"/>
      <c r="OC728" s="106"/>
      <c r="OD728" s="106"/>
      <c r="OE728" s="106"/>
      <c r="OF728" s="106"/>
      <c r="OG728" s="106"/>
      <c r="OH728" s="106"/>
      <c r="OI728" s="106"/>
      <c r="OJ728" s="106"/>
      <c r="OK728" s="106"/>
      <c r="OL728" s="106"/>
      <c r="OM728" s="106"/>
      <c r="ON728" s="106"/>
      <c r="OO728" s="106"/>
      <c r="OP728" s="106"/>
      <c r="OQ728" s="106"/>
      <c r="OR728" s="106"/>
      <c r="OS728" s="106"/>
      <c r="OT728" s="106"/>
      <c r="OU728" s="106"/>
      <c r="OV728" s="106"/>
      <c r="OW728" s="106"/>
      <c r="OX728" s="106"/>
      <c r="OY728" s="106"/>
      <c r="OZ728" s="106"/>
      <c r="PA728" s="106"/>
      <c r="PB728" s="106"/>
      <c r="PC728" s="106"/>
      <c r="PD728" s="106"/>
      <c r="PE728" s="106"/>
      <c r="PF728" s="106"/>
      <c r="PG728" s="106"/>
      <c r="PH728" s="106"/>
      <c r="PI728" s="106"/>
      <c r="PJ728" s="106"/>
      <c r="PK728" s="106"/>
      <c r="PL728" s="106"/>
      <c r="PM728" s="106"/>
      <c r="PN728" s="106"/>
      <c r="PO728" s="106"/>
      <c r="PP728" s="106"/>
      <c r="PQ728" s="106"/>
      <c r="PR728" s="106"/>
      <c r="PS728" s="106"/>
      <c r="PT728" s="106"/>
      <c r="PU728" s="106"/>
      <c r="PV728" s="106"/>
      <c r="PW728" s="106"/>
      <c r="PX728" s="106"/>
      <c r="PY728" s="106"/>
      <c r="PZ728" s="106"/>
      <c r="QA728" s="106"/>
      <c r="QB728" s="106"/>
      <c r="QC728" s="106"/>
      <c r="QD728" s="106"/>
      <c r="QE728" s="106"/>
      <c r="QF728" s="106"/>
      <c r="QG728" s="106"/>
      <c r="QH728" s="106"/>
      <c r="QI728" s="106"/>
      <c r="QJ728" s="106"/>
      <c r="QK728" s="106"/>
      <c r="QL728" s="106"/>
      <c r="QM728" s="106"/>
      <c r="QN728" s="106"/>
      <c r="QO728" s="106"/>
      <c r="QP728" s="106"/>
      <c r="QQ728" s="106"/>
      <c r="QR728" s="106"/>
      <c r="QS728" s="106"/>
      <c r="QT728" s="106"/>
      <c r="QU728" s="106"/>
      <c r="QV728" s="106"/>
      <c r="QW728" s="106"/>
      <c r="QX728" s="106"/>
      <c r="QY728" s="106"/>
      <c r="QZ728" s="106"/>
      <c r="RA728" s="106"/>
      <c r="RB728" s="106"/>
      <c r="RC728" s="106"/>
      <c r="RD728" s="106"/>
      <c r="RE728" s="106"/>
      <c r="RF728" s="106"/>
      <c r="RG728" s="106"/>
      <c r="RH728" s="106"/>
      <c r="RI728" s="106"/>
      <c r="RJ728" s="106"/>
      <c r="RK728" s="106"/>
      <c r="RL728" s="106"/>
      <c r="RM728" s="106"/>
      <c r="RN728" s="106"/>
      <c r="RO728" s="106"/>
      <c r="RP728" s="106"/>
      <c r="RQ728" s="106"/>
      <c r="RR728" s="106"/>
    </row>
    <row r="729" spans="1:486" x14ac:dyDescent="0.3">
      <c r="A729" s="106"/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14"/>
      <c r="Q729" s="114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  <c r="DL729" s="106"/>
      <c r="DM729" s="106"/>
      <c r="DN729" s="106"/>
      <c r="DO729" s="106"/>
      <c r="DP729" s="106"/>
      <c r="DQ729" s="106"/>
      <c r="DR729" s="106"/>
      <c r="DS729" s="106"/>
      <c r="DT729" s="106"/>
      <c r="DU729" s="106"/>
      <c r="DV729" s="106"/>
      <c r="DW729" s="106"/>
      <c r="DX729" s="106"/>
      <c r="DY729" s="106"/>
      <c r="DZ729" s="106"/>
      <c r="EA729" s="106"/>
      <c r="EB729" s="106"/>
      <c r="EC729" s="106"/>
      <c r="ED729" s="106"/>
      <c r="EE729" s="106"/>
      <c r="EF729" s="106"/>
      <c r="EG729" s="106"/>
      <c r="EH729" s="106"/>
      <c r="EI729" s="106"/>
      <c r="EJ729" s="106"/>
      <c r="EK729" s="106"/>
      <c r="EL729" s="106"/>
      <c r="EM729" s="106"/>
      <c r="EN729" s="106"/>
      <c r="EO729" s="106"/>
      <c r="EP729" s="106"/>
      <c r="EQ729" s="106"/>
      <c r="ER729" s="106"/>
      <c r="ES729" s="106"/>
      <c r="ET729" s="106"/>
      <c r="EU729" s="106"/>
      <c r="EV729" s="106"/>
      <c r="EW729" s="106"/>
      <c r="EX729" s="106"/>
      <c r="EY729" s="106"/>
      <c r="EZ729" s="106"/>
      <c r="FA729" s="106"/>
      <c r="FB729" s="106"/>
      <c r="FC729" s="106"/>
      <c r="FD729" s="106"/>
      <c r="FE729" s="106"/>
      <c r="FF729" s="106"/>
      <c r="FG729" s="106"/>
      <c r="FH729" s="106"/>
      <c r="FI729" s="106"/>
      <c r="FJ729" s="106"/>
      <c r="FK729" s="106"/>
      <c r="FL729" s="106"/>
      <c r="FM729" s="106"/>
      <c r="FN729" s="106"/>
      <c r="FO729" s="106"/>
      <c r="FP729" s="106"/>
      <c r="FQ729" s="106"/>
      <c r="FR729" s="106"/>
      <c r="FS729" s="106"/>
      <c r="FT729" s="106"/>
      <c r="FU729" s="106"/>
      <c r="FV729" s="106"/>
      <c r="FW729" s="106"/>
      <c r="FX729" s="106"/>
      <c r="FY729" s="106"/>
      <c r="FZ729" s="106"/>
      <c r="GA729" s="106"/>
      <c r="GB729" s="106"/>
      <c r="GC729" s="106"/>
      <c r="GD729" s="106"/>
      <c r="GE729" s="106"/>
      <c r="GF729" s="106"/>
      <c r="GG729" s="106"/>
      <c r="GH729" s="106"/>
      <c r="GI729" s="106"/>
      <c r="GJ729" s="106"/>
      <c r="GK729" s="106"/>
      <c r="GL729" s="106"/>
      <c r="GM729" s="106"/>
      <c r="GN729" s="106"/>
      <c r="GO729" s="106"/>
      <c r="GP729" s="106"/>
      <c r="GQ729" s="106"/>
      <c r="GR729" s="106"/>
      <c r="GS729" s="106"/>
      <c r="GT729" s="106"/>
      <c r="GU729" s="106"/>
      <c r="GV729" s="106"/>
      <c r="GW729" s="106"/>
      <c r="GX729" s="106"/>
      <c r="GY729" s="106"/>
      <c r="GZ729" s="106"/>
      <c r="HA729" s="106"/>
      <c r="HB729" s="106"/>
      <c r="HC729" s="106"/>
      <c r="HD729" s="106"/>
      <c r="HE729" s="106"/>
      <c r="HF729" s="106"/>
      <c r="HG729" s="106"/>
      <c r="HH729" s="106"/>
      <c r="HI729" s="106"/>
      <c r="HJ729" s="106"/>
      <c r="HK729" s="106"/>
      <c r="HL729" s="106"/>
      <c r="HM729" s="106"/>
      <c r="HN729" s="106"/>
      <c r="HO729" s="106"/>
      <c r="HP729" s="106"/>
      <c r="HQ729" s="106"/>
      <c r="HR729" s="106"/>
      <c r="HS729" s="106"/>
      <c r="HT729" s="106"/>
      <c r="HU729" s="106"/>
      <c r="HV729" s="106"/>
      <c r="HW729" s="106"/>
      <c r="HX729" s="106"/>
      <c r="HY729" s="106"/>
      <c r="HZ729" s="106"/>
      <c r="IA729" s="106"/>
      <c r="IB729" s="106"/>
      <c r="IC729" s="106"/>
      <c r="ID729" s="106"/>
      <c r="IE729" s="106"/>
      <c r="IF729" s="106"/>
      <c r="IG729" s="106"/>
      <c r="IH729" s="106"/>
      <c r="II729" s="106"/>
      <c r="IJ729" s="106"/>
      <c r="IK729" s="106"/>
      <c r="IL729" s="106"/>
      <c r="IM729" s="106"/>
      <c r="IN729" s="106"/>
      <c r="IO729" s="106"/>
      <c r="IP729" s="106"/>
      <c r="IQ729" s="106"/>
      <c r="IR729" s="106"/>
      <c r="IS729" s="106"/>
      <c r="IT729" s="106"/>
      <c r="IU729" s="106"/>
      <c r="IV729" s="106"/>
      <c r="IW729" s="106"/>
      <c r="IX729" s="106"/>
      <c r="IY729" s="106"/>
      <c r="IZ729" s="106"/>
      <c r="JA729" s="106"/>
      <c r="JB729" s="106"/>
      <c r="JC729" s="106"/>
      <c r="JD729" s="106"/>
      <c r="JE729" s="106"/>
      <c r="JF729" s="106"/>
      <c r="JG729" s="106"/>
      <c r="JH729" s="106"/>
      <c r="JI729" s="106"/>
      <c r="JJ729" s="106"/>
      <c r="JK729" s="106"/>
      <c r="JL729" s="106"/>
      <c r="JM729" s="106"/>
      <c r="JN729" s="106"/>
      <c r="JO729" s="106"/>
      <c r="JP729" s="106"/>
      <c r="JQ729" s="106"/>
      <c r="JR729" s="106"/>
      <c r="JS729" s="106"/>
      <c r="JT729" s="106"/>
      <c r="JU729" s="106"/>
      <c r="JV729" s="106"/>
      <c r="JW729" s="106"/>
      <c r="JX729" s="106"/>
      <c r="JY729" s="106"/>
      <c r="JZ729" s="106"/>
      <c r="KA729" s="106"/>
      <c r="KB729" s="106"/>
      <c r="KC729" s="106"/>
      <c r="KD729" s="106"/>
      <c r="KE729" s="106"/>
      <c r="KF729" s="106"/>
      <c r="KG729" s="106"/>
      <c r="KH729" s="106"/>
      <c r="KI729" s="106"/>
      <c r="KJ729" s="106"/>
      <c r="KK729" s="106"/>
      <c r="KL729" s="106"/>
      <c r="KM729" s="106"/>
      <c r="KN729" s="106"/>
      <c r="KO729" s="106"/>
      <c r="KP729" s="106"/>
      <c r="KQ729" s="106"/>
      <c r="KR729" s="106"/>
      <c r="KS729" s="106"/>
      <c r="KT729" s="106"/>
      <c r="KU729" s="106"/>
      <c r="KV729" s="106"/>
      <c r="KW729" s="106"/>
      <c r="KX729" s="106"/>
      <c r="KY729" s="106"/>
      <c r="KZ729" s="106"/>
      <c r="LA729" s="106"/>
      <c r="LB729" s="106"/>
      <c r="LC729" s="106"/>
      <c r="LD729" s="106"/>
      <c r="LE729" s="106"/>
      <c r="LF729" s="106"/>
      <c r="LG729" s="106"/>
      <c r="LH729" s="106"/>
      <c r="LI729" s="106"/>
      <c r="LJ729" s="106"/>
      <c r="LK729" s="106"/>
      <c r="LL729" s="106"/>
      <c r="LM729" s="106"/>
      <c r="LN729" s="106"/>
      <c r="LO729" s="106"/>
      <c r="LP729" s="106"/>
      <c r="LQ729" s="106"/>
      <c r="LR729" s="106"/>
      <c r="LS729" s="106"/>
      <c r="LT729" s="106"/>
      <c r="LU729" s="106"/>
      <c r="LV729" s="106"/>
      <c r="LW729" s="106"/>
      <c r="LX729" s="106"/>
      <c r="LY729" s="106"/>
      <c r="LZ729" s="106"/>
      <c r="MA729" s="106"/>
      <c r="MB729" s="106"/>
      <c r="MC729" s="106"/>
      <c r="MD729" s="106"/>
      <c r="ME729" s="106"/>
      <c r="MF729" s="106"/>
      <c r="MG729" s="106"/>
      <c r="MH729" s="106"/>
      <c r="MI729" s="106"/>
      <c r="MJ729" s="106"/>
      <c r="MK729" s="106"/>
      <c r="ML729" s="106"/>
      <c r="MM729" s="106"/>
      <c r="MN729" s="106"/>
      <c r="MO729" s="106"/>
      <c r="MP729" s="106"/>
      <c r="MQ729" s="106"/>
      <c r="MR729" s="106"/>
      <c r="MS729" s="106"/>
      <c r="MT729" s="106"/>
      <c r="MU729" s="106"/>
      <c r="MV729" s="106"/>
      <c r="MW729" s="106"/>
      <c r="MX729" s="106"/>
      <c r="MY729" s="106"/>
      <c r="MZ729" s="106"/>
      <c r="NA729" s="106"/>
      <c r="NB729" s="106"/>
      <c r="NC729" s="106"/>
      <c r="ND729" s="106"/>
      <c r="NE729" s="106"/>
      <c r="NF729" s="106"/>
      <c r="NG729" s="106"/>
      <c r="NH729" s="106"/>
      <c r="NI729" s="106"/>
      <c r="NJ729" s="106"/>
      <c r="NK729" s="106"/>
      <c r="NL729" s="106"/>
      <c r="NM729" s="106"/>
      <c r="NN729" s="106"/>
      <c r="NO729" s="106"/>
      <c r="NP729" s="106"/>
      <c r="NQ729" s="106"/>
      <c r="NR729" s="106"/>
      <c r="NS729" s="106"/>
      <c r="NT729" s="106"/>
      <c r="NU729" s="106"/>
      <c r="NV729" s="106"/>
      <c r="NW729" s="106"/>
      <c r="NX729" s="106"/>
      <c r="NY729" s="106"/>
      <c r="NZ729" s="106"/>
      <c r="OA729" s="106"/>
      <c r="OB729" s="106"/>
      <c r="OC729" s="106"/>
      <c r="OD729" s="106"/>
      <c r="OE729" s="106"/>
      <c r="OF729" s="106"/>
      <c r="OG729" s="106"/>
      <c r="OH729" s="106"/>
      <c r="OI729" s="106"/>
      <c r="OJ729" s="106"/>
      <c r="OK729" s="106"/>
      <c r="OL729" s="106"/>
      <c r="OM729" s="106"/>
      <c r="ON729" s="106"/>
      <c r="OO729" s="106"/>
      <c r="OP729" s="106"/>
      <c r="OQ729" s="106"/>
      <c r="OR729" s="106"/>
      <c r="OS729" s="106"/>
      <c r="OT729" s="106"/>
      <c r="OU729" s="106"/>
      <c r="OV729" s="106"/>
      <c r="OW729" s="106"/>
      <c r="OX729" s="106"/>
      <c r="OY729" s="106"/>
      <c r="OZ729" s="106"/>
      <c r="PA729" s="106"/>
      <c r="PB729" s="106"/>
      <c r="PC729" s="106"/>
      <c r="PD729" s="106"/>
      <c r="PE729" s="106"/>
      <c r="PF729" s="106"/>
      <c r="PG729" s="106"/>
      <c r="PH729" s="106"/>
      <c r="PI729" s="106"/>
      <c r="PJ729" s="106"/>
      <c r="PK729" s="106"/>
      <c r="PL729" s="106"/>
      <c r="PM729" s="106"/>
      <c r="PN729" s="106"/>
      <c r="PO729" s="106"/>
      <c r="PP729" s="106"/>
      <c r="PQ729" s="106"/>
      <c r="PR729" s="106"/>
      <c r="PS729" s="106"/>
      <c r="PT729" s="106"/>
      <c r="PU729" s="106"/>
      <c r="PV729" s="106"/>
      <c r="PW729" s="106"/>
      <c r="PX729" s="106"/>
      <c r="PY729" s="106"/>
      <c r="PZ729" s="106"/>
      <c r="QA729" s="106"/>
      <c r="QB729" s="106"/>
      <c r="QC729" s="106"/>
      <c r="QD729" s="106"/>
      <c r="QE729" s="106"/>
      <c r="QF729" s="106"/>
      <c r="QG729" s="106"/>
      <c r="QH729" s="106"/>
      <c r="QI729" s="106"/>
      <c r="QJ729" s="106"/>
      <c r="QK729" s="106"/>
      <c r="QL729" s="106"/>
      <c r="QM729" s="106"/>
      <c r="QN729" s="106"/>
      <c r="QO729" s="106"/>
      <c r="QP729" s="106"/>
      <c r="QQ729" s="106"/>
      <c r="QR729" s="106"/>
      <c r="QS729" s="106"/>
      <c r="QT729" s="106"/>
      <c r="QU729" s="106"/>
      <c r="QV729" s="106"/>
      <c r="QW729" s="106"/>
      <c r="QX729" s="106"/>
      <c r="QY729" s="106"/>
      <c r="QZ729" s="106"/>
      <c r="RA729" s="106"/>
      <c r="RB729" s="106"/>
      <c r="RC729" s="106"/>
      <c r="RD729" s="106"/>
      <c r="RE729" s="106"/>
      <c r="RF729" s="106"/>
      <c r="RG729" s="106"/>
      <c r="RH729" s="106"/>
      <c r="RI729" s="106"/>
      <c r="RJ729" s="106"/>
      <c r="RK729" s="106"/>
      <c r="RL729" s="106"/>
      <c r="RM729" s="106"/>
      <c r="RN729" s="106"/>
      <c r="RO729" s="106"/>
      <c r="RP729" s="106"/>
      <c r="RQ729" s="106"/>
      <c r="RR729" s="106"/>
    </row>
    <row r="730" spans="1:486" x14ac:dyDescent="0.3">
      <c r="A730" s="106"/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14"/>
      <c r="Q730" s="114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  <c r="DL730" s="106"/>
      <c r="DM730" s="106"/>
      <c r="DN730" s="106"/>
      <c r="DO730" s="106"/>
      <c r="DP730" s="106"/>
      <c r="DQ730" s="106"/>
      <c r="DR730" s="106"/>
      <c r="DS730" s="106"/>
      <c r="DT730" s="106"/>
      <c r="DU730" s="106"/>
      <c r="DV730" s="106"/>
      <c r="DW730" s="106"/>
      <c r="DX730" s="106"/>
      <c r="DY730" s="106"/>
      <c r="DZ730" s="106"/>
      <c r="EA730" s="106"/>
      <c r="EB730" s="106"/>
      <c r="EC730" s="106"/>
      <c r="ED730" s="106"/>
      <c r="EE730" s="106"/>
      <c r="EF730" s="106"/>
      <c r="EG730" s="106"/>
      <c r="EH730" s="106"/>
      <c r="EI730" s="106"/>
      <c r="EJ730" s="106"/>
      <c r="EK730" s="106"/>
      <c r="EL730" s="106"/>
      <c r="EM730" s="106"/>
      <c r="EN730" s="106"/>
      <c r="EO730" s="106"/>
      <c r="EP730" s="106"/>
      <c r="EQ730" s="106"/>
      <c r="ER730" s="106"/>
      <c r="ES730" s="106"/>
      <c r="ET730" s="106"/>
      <c r="EU730" s="106"/>
      <c r="EV730" s="106"/>
      <c r="EW730" s="106"/>
      <c r="EX730" s="106"/>
      <c r="EY730" s="106"/>
      <c r="EZ730" s="106"/>
      <c r="FA730" s="106"/>
      <c r="FB730" s="106"/>
      <c r="FC730" s="106"/>
      <c r="FD730" s="106"/>
      <c r="FE730" s="106"/>
      <c r="FF730" s="106"/>
      <c r="FG730" s="106"/>
      <c r="FH730" s="106"/>
      <c r="FI730" s="106"/>
      <c r="FJ730" s="106"/>
      <c r="FK730" s="106"/>
      <c r="FL730" s="106"/>
      <c r="FM730" s="106"/>
      <c r="FN730" s="106"/>
      <c r="FO730" s="106"/>
      <c r="FP730" s="106"/>
      <c r="FQ730" s="106"/>
      <c r="FR730" s="106"/>
      <c r="FS730" s="106"/>
      <c r="FT730" s="106"/>
      <c r="FU730" s="106"/>
      <c r="FV730" s="106"/>
      <c r="FW730" s="106"/>
      <c r="FX730" s="106"/>
      <c r="FY730" s="106"/>
      <c r="FZ730" s="106"/>
      <c r="GA730" s="106"/>
      <c r="GB730" s="106"/>
      <c r="GC730" s="106"/>
      <c r="GD730" s="106"/>
      <c r="GE730" s="106"/>
      <c r="GF730" s="106"/>
      <c r="GG730" s="106"/>
      <c r="GH730" s="106"/>
      <c r="GI730" s="106"/>
      <c r="GJ730" s="106"/>
      <c r="GK730" s="106"/>
      <c r="GL730" s="106"/>
      <c r="GM730" s="106"/>
      <c r="GN730" s="106"/>
      <c r="GO730" s="106"/>
      <c r="GP730" s="106"/>
      <c r="GQ730" s="106"/>
      <c r="GR730" s="106"/>
      <c r="GS730" s="106"/>
      <c r="GT730" s="106"/>
      <c r="GU730" s="106"/>
      <c r="GV730" s="106"/>
      <c r="GW730" s="106"/>
      <c r="GX730" s="106"/>
      <c r="GY730" s="106"/>
      <c r="GZ730" s="106"/>
      <c r="HA730" s="106"/>
      <c r="HB730" s="106"/>
      <c r="HC730" s="106"/>
      <c r="HD730" s="106"/>
      <c r="HE730" s="106"/>
      <c r="HF730" s="106"/>
      <c r="HG730" s="106"/>
      <c r="HH730" s="106"/>
      <c r="HI730" s="106"/>
      <c r="HJ730" s="106"/>
      <c r="HK730" s="106"/>
      <c r="HL730" s="106"/>
      <c r="HM730" s="106"/>
      <c r="HN730" s="106"/>
      <c r="HO730" s="106"/>
      <c r="HP730" s="106"/>
      <c r="HQ730" s="106"/>
      <c r="HR730" s="106"/>
      <c r="HS730" s="106"/>
      <c r="HT730" s="106"/>
      <c r="HU730" s="106"/>
      <c r="HV730" s="106"/>
      <c r="HW730" s="106"/>
      <c r="HX730" s="106"/>
      <c r="HY730" s="106"/>
      <c r="HZ730" s="106"/>
      <c r="IA730" s="106"/>
      <c r="IB730" s="106"/>
      <c r="IC730" s="106"/>
      <c r="ID730" s="106"/>
      <c r="IE730" s="106"/>
      <c r="IF730" s="106"/>
      <c r="IG730" s="106"/>
      <c r="IH730" s="106"/>
      <c r="II730" s="106"/>
      <c r="IJ730" s="106"/>
      <c r="IK730" s="106"/>
      <c r="IL730" s="106"/>
      <c r="IM730" s="106"/>
      <c r="IN730" s="106"/>
      <c r="IO730" s="106"/>
      <c r="IP730" s="106"/>
      <c r="IQ730" s="106"/>
      <c r="IR730" s="106"/>
      <c r="IS730" s="106"/>
      <c r="IT730" s="106"/>
      <c r="IU730" s="106"/>
      <c r="IV730" s="106"/>
      <c r="IW730" s="106"/>
      <c r="IX730" s="106"/>
      <c r="IY730" s="106"/>
      <c r="IZ730" s="106"/>
      <c r="JA730" s="106"/>
      <c r="JB730" s="106"/>
      <c r="JC730" s="106"/>
      <c r="JD730" s="106"/>
      <c r="JE730" s="106"/>
      <c r="JF730" s="106"/>
      <c r="JG730" s="106"/>
      <c r="JH730" s="106"/>
      <c r="JI730" s="106"/>
      <c r="JJ730" s="106"/>
      <c r="JK730" s="106"/>
      <c r="JL730" s="106"/>
      <c r="JM730" s="106"/>
      <c r="JN730" s="106"/>
      <c r="JO730" s="106"/>
      <c r="JP730" s="106"/>
      <c r="JQ730" s="106"/>
      <c r="JR730" s="106"/>
      <c r="JS730" s="106"/>
      <c r="JT730" s="106"/>
      <c r="JU730" s="106"/>
      <c r="JV730" s="106"/>
      <c r="JW730" s="106"/>
      <c r="JX730" s="106"/>
      <c r="JY730" s="106"/>
      <c r="JZ730" s="106"/>
      <c r="KA730" s="106"/>
      <c r="KB730" s="106"/>
      <c r="KC730" s="106"/>
      <c r="KD730" s="106"/>
      <c r="KE730" s="106"/>
      <c r="KF730" s="106"/>
      <c r="KG730" s="106"/>
      <c r="KH730" s="106"/>
      <c r="KI730" s="106"/>
      <c r="KJ730" s="106"/>
      <c r="KK730" s="106"/>
      <c r="KL730" s="106"/>
      <c r="KM730" s="106"/>
      <c r="KN730" s="106"/>
      <c r="KO730" s="106"/>
      <c r="KP730" s="106"/>
      <c r="KQ730" s="106"/>
      <c r="KR730" s="106"/>
      <c r="KS730" s="106"/>
      <c r="KT730" s="106"/>
      <c r="KU730" s="106"/>
      <c r="KV730" s="106"/>
      <c r="KW730" s="106"/>
      <c r="KX730" s="106"/>
      <c r="KY730" s="106"/>
      <c r="KZ730" s="106"/>
      <c r="LA730" s="106"/>
      <c r="LB730" s="106"/>
      <c r="LC730" s="106"/>
      <c r="LD730" s="106"/>
      <c r="LE730" s="106"/>
      <c r="LF730" s="106"/>
      <c r="LG730" s="106"/>
      <c r="LH730" s="106"/>
      <c r="LI730" s="106"/>
      <c r="LJ730" s="106"/>
      <c r="LK730" s="106"/>
      <c r="LL730" s="106"/>
      <c r="LM730" s="106"/>
      <c r="LN730" s="106"/>
      <c r="LO730" s="106"/>
      <c r="LP730" s="106"/>
      <c r="LQ730" s="106"/>
      <c r="LR730" s="106"/>
      <c r="LS730" s="106"/>
      <c r="LT730" s="106"/>
      <c r="LU730" s="106"/>
      <c r="LV730" s="106"/>
      <c r="LW730" s="106"/>
      <c r="LX730" s="106"/>
      <c r="LY730" s="106"/>
      <c r="LZ730" s="106"/>
      <c r="MA730" s="106"/>
      <c r="MB730" s="106"/>
      <c r="MC730" s="106"/>
      <c r="MD730" s="106"/>
      <c r="ME730" s="106"/>
      <c r="MF730" s="106"/>
      <c r="MG730" s="106"/>
      <c r="MH730" s="106"/>
      <c r="MI730" s="106"/>
      <c r="MJ730" s="106"/>
      <c r="MK730" s="106"/>
      <c r="ML730" s="106"/>
      <c r="MM730" s="106"/>
      <c r="MN730" s="106"/>
      <c r="MO730" s="106"/>
      <c r="MP730" s="106"/>
      <c r="MQ730" s="106"/>
      <c r="MR730" s="106"/>
      <c r="MS730" s="106"/>
      <c r="MT730" s="106"/>
      <c r="MU730" s="106"/>
      <c r="MV730" s="106"/>
      <c r="MW730" s="106"/>
      <c r="MX730" s="106"/>
      <c r="MY730" s="106"/>
      <c r="MZ730" s="106"/>
      <c r="NA730" s="106"/>
      <c r="NB730" s="106"/>
      <c r="NC730" s="106"/>
      <c r="ND730" s="106"/>
      <c r="NE730" s="106"/>
      <c r="NF730" s="106"/>
      <c r="NG730" s="106"/>
      <c r="NH730" s="106"/>
      <c r="NI730" s="106"/>
      <c r="NJ730" s="106"/>
      <c r="NK730" s="106"/>
      <c r="NL730" s="106"/>
      <c r="NM730" s="106"/>
      <c r="NN730" s="106"/>
      <c r="NO730" s="106"/>
      <c r="NP730" s="106"/>
      <c r="NQ730" s="106"/>
      <c r="NR730" s="106"/>
      <c r="NS730" s="106"/>
      <c r="NT730" s="106"/>
      <c r="NU730" s="106"/>
      <c r="NV730" s="106"/>
      <c r="NW730" s="106"/>
      <c r="NX730" s="106"/>
      <c r="NY730" s="106"/>
      <c r="NZ730" s="106"/>
      <c r="OA730" s="106"/>
      <c r="OB730" s="106"/>
      <c r="OC730" s="106"/>
      <c r="OD730" s="106"/>
      <c r="OE730" s="106"/>
      <c r="OF730" s="106"/>
      <c r="OG730" s="106"/>
      <c r="OH730" s="106"/>
      <c r="OI730" s="106"/>
      <c r="OJ730" s="106"/>
      <c r="OK730" s="106"/>
      <c r="OL730" s="106"/>
      <c r="OM730" s="106"/>
      <c r="ON730" s="106"/>
      <c r="OO730" s="106"/>
      <c r="OP730" s="106"/>
      <c r="OQ730" s="106"/>
      <c r="OR730" s="106"/>
      <c r="OS730" s="106"/>
      <c r="OT730" s="106"/>
      <c r="OU730" s="106"/>
      <c r="OV730" s="106"/>
      <c r="OW730" s="106"/>
      <c r="OX730" s="106"/>
      <c r="OY730" s="106"/>
      <c r="OZ730" s="106"/>
      <c r="PA730" s="106"/>
      <c r="PB730" s="106"/>
      <c r="PC730" s="106"/>
      <c r="PD730" s="106"/>
      <c r="PE730" s="106"/>
      <c r="PF730" s="106"/>
      <c r="PG730" s="106"/>
      <c r="PH730" s="106"/>
      <c r="PI730" s="106"/>
      <c r="PJ730" s="106"/>
      <c r="PK730" s="106"/>
      <c r="PL730" s="106"/>
      <c r="PM730" s="106"/>
      <c r="PN730" s="106"/>
      <c r="PO730" s="106"/>
      <c r="PP730" s="106"/>
      <c r="PQ730" s="106"/>
      <c r="PR730" s="106"/>
      <c r="PS730" s="106"/>
      <c r="PT730" s="106"/>
      <c r="PU730" s="106"/>
      <c r="PV730" s="106"/>
      <c r="PW730" s="106"/>
      <c r="PX730" s="106"/>
      <c r="PY730" s="106"/>
      <c r="PZ730" s="106"/>
      <c r="QA730" s="106"/>
      <c r="QB730" s="106"/>
      <c r="QC730" s="106"/>
      <c r="QD730" s="106"/>
      <c r="QE730" s="106"/>
      <c r="QF730" s="106"/>
      <c r="QG730" s="106"/>
      <c r="QH730" s="106"/>
      <c r="QI730" s="106"/>
      <c r="QJ730" s="106"/>
      <c r="QK730" s="106"/>
      <c r="QL730" s="106"/>
      <c r="QM730" s="106"/>
      <c r="QN730" s="106"/>
      <c r="QO730" s="106"/>
      <c r="QP730" s="106"/>
      <c r="QQ730" s="106"/>
      <c r="QR730" s="106"/>
      <c r="QS730" s="106"/>
      <c r="QT730" s="106"/>
      <c r="QU730" s="106"/>
      <c r="QV730" s="106"/>
      <c r="QW730" s="106"/>
      <c r="QX730" s="106"/>
      <c r="QY730" s="106"/>
      <c r="QZ730" s="106"/>
      <c r="RA730" s="106"/>
      <c r="RB730" s="106"/>
      <c r="RC730" s="106"/>
      <c r="RD730" s="106"/>
      <c r="RE730" s="106"/>
      <c r="RF730" s="106"/>
      <c r="RG730" s="106"/>
      <c r="RH730" s="106"/>
      <c r="RI730" s="106"/>
      <c r="RJ730" s="106"/>
      <c r="RK730" s="106"/>
      <c r="RL730" s="106"/>
      <c r="RM730" s="106"/>
      <c r="RN730" s="106"/>
      <c r="RO730" s="106"/>
      <c r="RP730" s="106"/>
      <c r="RQ730" s="106"/>
      <c r="RR730" s="106"/>
    </row>
    <row r="731" spans="1:486" x14ac:dyDescent="0.3">
      <c r="A731" s="106"/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14"/>
      <c r="Q731" s="114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  <c r="DL731" s="106"/>
      <c r="DM731" s="106"/>
      <c r="DN731" s="106"/>
      <c r="DO731" s="106"/>
      <c r="DP731" s="106"/>
      <c r="DQ731" s="106"/>
      <c r="DR731" s="106"/>
      <c r="DS731" s="106"/>
      <c r="DT731" s="106"/>
      <c r="DU731" s="106"/>
      <c r="DV731" s="106"/>
      <c r="DW731" s="106"/>
      <c r="DX731" s="106"/>
      <c r="DY731" s="106"/>
      <c r="DZ731" s="106"/>
      <c r="EA731" s="106"/>
      <c r="EB731" s="106"/>
      <c r="EC731" s="106"/>
      <c r="ED731" s="106"/>
      <c r="EE731" s="106"/>
      <c r="EF731" s="106"/>
      <c r="EG731" s="106"/>
      <c r="EH731" s="106"/>
      <c r="EI731" s="106"/>
      <c r="EJ731" s="106"/>
      <c r="EK731" s="106"/>
      <c r="EL731" s="106"/>
      <c r="EM731" s="106"/>
      <c r="EN731" s="106"/>
      <c r="EO731" s="106"/>
      <c r="EP731" s="106"/>
      <c r="EQ731" s="106"/>
      <c r="ER731" s="106"/>
      <c r="ES731" s="106"/>
      <c r="ET731" s="106"/>
      <c r="EU731" s="106"/>
      <c r="EV731" s="106"/>
      <c r="EW731" s="106"/>
      <c r="EX731" s="106"/>
      <c r="EY731" s="106"/>
      <c r="EZ731" s="106"/>
      <c r="FA731" s="106"/>
      <c r="FB731" s="106"/>
      <c r="FC731" s="106"/>
      <c r="FD731" s="106"/>
      <c r="FE731" s="106"/>
      <c r="FF731" s="106"/>
      <c r="FG731" s="106"/>
      <c r="FH731" s="106"/>
      <c r="FI731" s="106"/>
      <c r="FJ731" s="106"/>
      <c r="FK731" s="106"/>
      <c r="FL731" s="106"/>
      <c r="FM731" s="106"/>
      <c r="FN731" s="106"/>
      <c r="FO731" s="106"/>
      <c r="FP731" s="106"/>
      <c r="FQ731" s="106"/>
      <c r="FR731" s="106"/>
      <c r="FS731" s="106"/>
      <c r="FT731" s="106"/>
      <c r="FU731" s="106"/>
      <c r="FV731" s="106"/>
      <c r="FW731" s="106"/>
      <c r="FX731" s="106"/>
      <c r="FY731" s="106"/>
      <c r="FZ731" s="106"/>
      <c r="GA731" s="106"/>
      <c r="GB731" s="106"/>
      <c r="GC731" s="106"/>
      <c r="GD731" s="106"/>
      <c r="GE731" s="106"/>
      <c r="GF731" s="106"/>
      <c r="GG731" s="106"/>
      <c r="GH731" s="106"/>
      <c r="GI731" s="106"/>
      <c r="GJ731" s="106"/>
      <c r="GK731" s="106"/>
      <c r="GL731" s="106"/>
      <c r="GM731" s="106"/>
      <c r="GN731" s="106"/>
      <c r="GO731" s="106"/>
      <c r="GP731" s="106"/>
      <c r="GQ731" s="106"/>
      <c r="GR731" s="106"/>
      <c r="GS731" s="106"/>
      <c r="GT731" s="106"/>
      <c r="GU731" s="106"/>
      <c r="GV731" s="106"/>
      <c r="GW731" s="106"/>
      <c r="GX731" s="106"/>
      <c r="GY731" s="106"/>
      <c r="GZ731" s="106"/>
      <c r="HA731" s="106"/>
      <c r="HB731" s="106"/>
      <c r="HC731" s="106"/>
      <c r="HD731" s="106"/>
      <c r="HE731" s="106"/>
      <c r="HF731" s="106"/>
      <c r="HG731" s="106"/>
      <c r="HH731" s="106"/>
      <c r="HI731" s="106"/>
      <c r="HJ731" s="106"/>
      <c r="HK731" s="106"/>
      <c r="HL731" s="106"/>
      <c r="HM731" s="106"/>
      <c r="HN731" s="106"/>
      <c r="HO731" s="106"/>
      <c r="HP731" s="106"/>
      <c r="HQ731" s="106"/>
      <c r="HR731" s="106"/>
      <c r="HS731" s="106"/>
      <c r="HT731" s="106"/>
      <c r="HU731" s="106"/>
      <c r="HV731" s="106"/>
      <c r="HW731" s="106"/>
      <c r="HX731" s="106"/>
      <c r="HY731" s="106"/>
      <c r="HZ731" s="106"/>
      <c r="IA731" s="106"/>
      <c r="IB731" s="106"/>
      <c r="IC731" s="106"/>
      <c r="ID731" s="106"/>
      <c r="IE731" s="106"/>
      <c r="IF731" s="106"/>
      <c r="IG731" s="106"/>
      <c r="IH731" s="106"/>
      <c r="II731" s="106"/>
      <c r="IJ731" s="106"/>
      <c r="IK731" s="106"/>
      <c r="IL731" s="106"/>
      <c r="IM731" s="106"/>
      <c r="IN731" s="106"/>
      <c r="IO731" s="106"/>
      <c r="IP731" s="106"/>
      <c r="IQ731" s="106"/>
      <c r="IR731" s="106"/>
      <c r="IS731" s="106"/>
      <c r="IT731" s="106"/>
      <c r="IU731" s="106"/>
      <c r="IV731" s="106"/>
      <c r="IW731" s="106"/>
      <c r="IX731" s="106"/>
      <c r="IY731" s="106"/>
      <c r="IZ731" s="106"/>
      <c r="JA731" s="106"/>
      <c r="JB731" s="106"/>
      <c r="JC731" s="106"/>
      <c r="JD731" s="106"/>
      <c r="JE731" s="106"/>
      <c r="JF731" s="106"/>
      <c r="JG731" s="106"/>
      <c r="JH731" s="106"/>
      <c r="JI731" s="106"/>
      <c r="JJ731" s="106"/>
      <c r="JK731" s="106"/>
      <c r="JL731" s="106"/>
      <c r="JM731" s="106"/>
      <c r="JN731" s="106"/>
      <c r="JO731" s="106"/>
      <c r="JP731" s="106"/>
      <c r="JQ731" s="106"/>
      <c r="JR731" s="106"/>
      <c r="JS731" s="106"/>
      <c r="JT731" s="106"/>
      <c r="JU731" s="106"/>
      <c r="JV731" s="106"/>
      <c r="JW731" s="106"/>
      <c r="JX731" s="106"/>
      <c r="JY731" s="106"/>
      <c r="JZ731" s="106"/>
      <c r="KA731" s="106"/>
      <c r="KB731" s="106"/>
      <c r="KC731" s="106"/>
      <c r="KD731" s="106"/>
      <c r="KE731" s="106"/>
      <c r="KF731" s="106"/>
      <c r="KG731" s="106"/>
      <c r="KH731" s="106"/>
      <c r="KI731" s="106"/>
      <c r="KJ731" s="106"/>
      <c r="KK731" s="106"/>
      <c r="KL731" s="106"/>
      <c r="KM731" s="106"/>
      <c r="KN731" s="106"/>
      <c r="KO731" s="106"/>
      <c r="KP731" s="106"/>
      <c r="KQ731" s="106"/>
      <c r="KR731" s="106"/>
      <c r="KS731" s="106"/>
      <c r="KT731" s="106"/>
      <c r="KU731" s="106"/>
      <c r="KV731" s="106"/>
      <c r="KW731" s="106"/>
      <c r="KX731" s="106"/>
      <c r="KY731" s="106"/>
      <c r="KZ731" s="106"/>
      <c r="LA731" s="106"/>
      <c r="LB731" s="106"/>
      <c r="LC731" s="106"/>
      <c r="LD731" s="106"/>
      <c r="LE731" s="106"/>
      <c r="LF731" s="106"/>
      <c r="LG731" s="106"/>
      <c r="LH731" s="106"/>
      <c r="LI731" s="106"/>
      <c r="LJ731" s="106"/>
      <c r="LK731" s="106"/>
      <c r="LL731" s="106"/>
      <c r="LM731" s="106"/>
      <c r="LN731" s="106"/>
      <c r="LO731" s="106"/>
      <c r="LP731" s="106"/>
      <c r="LQ731" s="106"/>
      <c r="LR731" s="106"/>
      <c r="LS731" s="106"/>
      <c r="LT731" s="106"/>
      <c r="LU731" s="106"/>
      <c r="LV731" s="106"/>
      <c r="LW731" s="106"/>
      <c r="LX731" s="106"/>
      <c r="LY731" s="106"/>
      <c r="LZ731" s="106"/>
      <c r="MA731" s="106"/>
      <c r="MB731" s="106"/>
      <c r="MC731" s="106"/>
      <c r="MD731" s="106"/>
      <c r="ME731" s="106"/>
      <c r="MF731" s="106"/>
      <c r="MG731" s="106"/>
      <c r="MH731" s="106"/>
      <c r="MI731" s="106"/>
      <c r="MJ731" s="106"/>
      <c r="MK731" s="106"/>
      <c r="ML731" s="106"/>
      <c r="MM731" s="106"/>
      <c r="MN731" s="106"/>
      <c r="MO731" s="106"/>
      <c r="MP731" s="106"/>
      <c r="MQ731" s="106"/>
      <c r="MR731" s="106"/>
      <c r="MS731" s="106"/>
      <c r="MT731" s="106"/>
      <c r="MU731" s="106"/>
      <c r="MV731" s="106"/>
      <c r="MW731" s="106"/>
      <c r="MX731" s="106"/>
      <c r="MY731" s="106"/>
      <c r="MZ731" s="106"/>
      <c r="NA731" s="106"/>
      <c r="NB731" s="106"/>
      <c r="NC731" s="106"/>
      <c r="ND731" s="106"/>
      <c r="NE731" s="106"/>
      <c r="NF731" s="106"/>
      <c r="NG731" s="106"/>
      <c r="NH731" s="106"/>
      <c r="NI731" s="106"/>
      <c r="NJ731" s="106"/>
      <c r="NK731" s="106"/>
      <c r="NL731" s="106"/>
      <c r="NM731" s="106"/>
      <c r="NN731" s="106"/>
      <c r="NO731" s="106"/>
      <c r="NP731" s="106"/>
      <c r="NQ731" s="106"/>
      <c r="NR731" s="106"/>
      <c r="NS731" s="106"/>
      <c r="NT731" s="106"/>
      <c r="NU731" s="106"/>
      <c r="NV731" s="106"/>
      <c r="NW731" s="106"/>
      <c r="NX731" s="106"/>
      <c r="NY731" s="106"/>
      <c r="NZ731" s="106"/>
      <c r="OA731" s="106"/>
      <c r="OB731" s="106"/>
      <c r="OC731" s="106"/>
      <c r="OD731" s="106"/>
      <c r="OE731" s="106"/>
      <c r="OF731" s="106"/>
      <c r="OG731" s="106"/>
      <c r="OH731" s="106"/>
      <c r="OI731" s="106"/>
      <c r="OJ731" s="106"/>
      <c r="OK731" s="106"/>
      <c r="OL731" s="106"/>
      <c r="OM731" s="106"/>
      <c r="ON731" s="106"/>
      <c r="OO731" s="106"/>
      <c r="OP731" s="106"/>
      <c r="OQ731" s="106"/>
      <c r="OR731" s="106"/>
      <c r="OS731" s="106"/>
      <c r="OT731" s="106"/>
      <c r="OU731" s="106"/>
      <c r="OV731" s="106"/>
      <c r="OW731" s="106"/>
      <c r="OX731" s="106"/>
      <c r="OY731" s="106"/>
      <c r="OZ731" s="106"/>
      <c r="PA731" s="106"/>
      <c r="PB731" s="106"/>
      <c r="PC731" s="106"/>
      <c r="PD731" s="106"/>
      <c r="PE731" s="106"/>
      <c r="PF731" s="106"/>
      <c r="PG731" s="106"/>
      <c r="PH731" s="106"/>
      <c r="PI731" s="106"/>
      <c r="PJ731" s="106"/>
      <c r="PK731" s="106"/>
      <c r="PL731" s="106"/>
      <c r="PM731" s="106"/>
      <c r="PN731" s="106"/>
      <c r="PO731" s="106"/>
      <c r="PP731" s="106"/>
      <c r="PQ731" s="106"/>
      <c r="PR731" s="106"/>
      <c r="PS731" s="106"/>
      <c r="PT731" s="106"/>
      <c r="PU731" s="106"/>
      <c r="PV731" s="106"/>
      <c r="PW731" s="106"/>
      <c r="PX731" s="106"/>
      <c r="PY731" s="106"/>
      <c r="PZ731" s="106"/>
      <c r="QA731" s="106"/>
      <c r="QB731" s="106"/>
      <c r="QC731" s="106"/>
      <c r="QD731" s="106"/>
      <c r="QE731" s="106"/>
      <c r="QF731" s="106"/>
      <c r="QG731" s="106"/>
      <c r="QH731" s="106"/>
      <c r="QI731" s="106"/>
      <c r="QJ731" s="106"/>
      <c r="QK731" s="106"/>
      <c r="QL731" s="106"/>
      <c r="QM731" s="106"/>
      <c r="QN731" s="106"/>
      <c r="QO731" s="106"/>
      <c r="QP731" s="106"/>
      <c r="QQ731" s="106"/>
      <c r="QR731" s="106"/>
      <c r="QS731" s="106"/>
      <c r="QT731" s="106"/>
      <c r="QU731" s="106"/>
      <c r="QV731" s="106"/>
      <c r="QW731" s="106"/>
      <c r="QX731" s="106"/>
      <c r="QY731" s="106"/>
      <c r="QZ731" s="106"/>
      <c r="RA731" s="106"/>
      <c r="RB731" s="106"/>
      <c r="RC731" s="106"/>
      <c r="RD731" s="106"/>
      <c r="RE731" s="106"/>
      <c r="RF731" s="106"/>
      <c r="RG731" s="106"/>
      <c r="RH731" s="106"/>
      <c r="RI731" s="106"/>
      <c r="RJ731" s="106"/>
      <c r="RK731" s="106"/>
      <c r="RL731" s="106"/>
      <c r="RM731" s="106"/>
      <c r="RN731" s="106"/>
      <c r="RO731" s="106"/>
      <c r="RP731" s="106"/>
      <c r="RQ731" s="106"/>
      <c r="RR731" s="106"/>
    </row>
    <row r="732" spans="1:486" x14ac:dyDescent="0.3">
      <c r="A732" s="106"/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14"/>
      <c r="Q732" s="114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  <c r="DL732" s="106"/>
      <c r="DM732" s="106"/>
      <c r="DN732" s="106"/>
      <c r="DO732" s="106"/>
      <c r="DP732" s="106"/>
      <c r="DQ732" s="106"/>
      <c r="DR732" s="106"/>
      <c r="DS732" s="106"/>
      <c r="DT732" s="106"/>
      <c r="DU732" s="106"/>
      <c r="DV732" s="106"/>
      <c r="DW732" s="106"/>
      <c r="DX732" s="106"/>
      <c r="DY732" s="106"/>
      <c r="DZ732" s="106"/>
      <c r="EA732" s="106"/>
      <c r="EB732" s="106"/>
      <c r="EC732" s="106"/>
      <c r="ED732" s="106"/>
      <c r="EE732" s="106"/>
      <c r="EF732" s="106"/>
      <c r="EG732" s="106"/>
      <c r="EH732" s="106"/>
      <c r="EI732" s="106"/>
      <c r="EJ732" s="106"/>
      <c r="EK732" s="106"/>
      <c r="EL732" s="106"/>
      <c r="EM732" s="106"/>
      <c r="EN732" s="106"/>
      <c r="EO732" s="106"/>
      <c r="EP732" s="106"/>
      <c r="EQ732" s="106"/>
      <c r="ER732" s="106"/>
      <c r="ES732" s="106"/>
      <c r="ET732" s="106"/>
      <c r="EU732" s="106"/>
      <c r="EV732" s="106"/>
      <c r="EW732" s="106"/>
      <c r="EX732" s="106"/>
      <c r="EY732" s="106"/>
      <c r="EZ732" s="106"/>
      <c r="FA732" s="106"/>
      <c r="FB732" s="106"/>
      <c r="FC732" s="106"/>
      <c r="FD732" s="106"/>
      <c r="FE732" s="106"/>
      <c r="FF732" s="106"/>
      <c r="FG732" s="106"/>
      <c r="FH732" s="106"/>
      <c r="FI732" s="106"/>
      <c r="FJ732" s="106"/>
      <c r="FK732" s="106"/>
      <c r="FL732" s="106"/>
      <c r="FM732" s="106"/>
      <c r="FN732" s="106"/>
      <c r="FO732" s="106"/>
      <c r="FP732" s="106"/>
      <c r="FQ732" s="106"/>
      <c r="FR732" s="106"/>
      <c r="FS732" s="106"/>
      <c r="FT732" s="106"/>
      <c r="FU732" s="106"/>
      <c r="FV732" s="106"/>
      <c r="FW732" s="106"/>
      <c r="FX732" s="106"/>
      <c r="FY732" s="106"/>
      <c r="FZ732" s="106"/>
      <c r="GA732" s="106"/>
      <c r="GB732" s="106"/>
      <c r="GC732" s="106"/>
      <c r="GD732" s="106"/>
      <c r="GE732" s="106"/>
      <c r="GF732" s="106"/>
      <c r="GG732" s="106"/>
      <c r="GH732" s="106"/>
      <c r="GI732" s="106"/>
      <c r="GJ732" s="106"/>
      <c r="GK732" s="106"/>
      <c r="GL732" s="106"/>
      <c r="GM732" s="106"/>
      <c r="GN732" s="106"/>
      <c r="GO732" s="106"/>
      <c r="GP732" s="106"/>
      <c r="GQ732" s="106"/>
      <c r="GR732" s="106"/>
      <c r="GS732" s="106"/>
      <c r="GT732" s="106"/>
      <c r="GU732" s="106"/>
      <c r="GV732" s="106"/>
      <c r="GW732" s="106"/>
      <c r="GX732" s="106"/>
      <c r="GY732" s="106"/>
      <c r="GZ732" s="106"/>
      <c r="HA732" s="106"/>
      <c r="HB732" s="106"/>
      <c r="HC732" s="106"/>
      <c r="HD732" s="106"/>
      <c r="HE732" s="106"/>
      <c r="HF732" s="106"/>
      <c r="HG732" s="106"/>
      <c r="HH732" s="106"/>
      <c r="HI732" s="106"/>
      <c r="HJ732" s="106"/>
      <c r="HK732" s="106"/>
      <c r="HL732" s="106"/>
      <c r="HM732" s="106"/>
      <c r="HN732" s="106"/>
      <c r="HO732" s="106"/>
      <c r="HP732" s="106"/>
      <c r="HQ732" s="106"/>
      <c r="HR732" s="106"/>
      <c r="HS732" s="106"/>
      <c r="HT732" s="106"/>
      <c r="HU732" s="106"/>
      <c r="HV732" s="106"/>
      <c r="HW732" s="106"/>
      <c r="HX732" s="106"/>
      <c r="HY732" s="106"/>
      <c r="HZ732" s="106"/>
      <c r="IA732" s="106"/>
      <c r="IB732" s="106"/>
      <c r="IC732" s="106"/>
      <c r="ID732" s="106"/>
      <c r="IE732" s="106"/>
      <c r="IF732" s="106"/>
      <c r="IG732" s="106"/>
      <c r="IH732" s="106"/>
      <c r="II732" s="106"/>
      <c r="IJ732" s="106"/>
      <c r="IK732" s="106"/>
      <c r="IL732" s="106"/>
      <c r="IM732" s="106"/>
      <c r="IN732" s="106"/>
      <c r="IO732" s="106"/>
      <c r="IP732" s="106"/>
      <c r="IQ732" s="106"/>
      <c r="IR732" s="106"/>
      <c r="IS732" s="106"/>
      <c r="IT732" s="106"/>
      <c r="IU732" s="106"/>
      <c r="IV732" s="106"/>
      <c r="IW732" s="106"/>
      <c r="IX732" s="106"/>
      <c r="IY732" s="106"/>
      <c r="IZ732" s="106"/>
      <c r="JA732" s="106"/>
      <c r="JB732" s="106"/>
      <c r="JC732" s="106"/>
      <c r="JD732" s="106"/>
      <c r="JE732" s="106"/>
      <c r="JF732" s="106"/>
      <c r="JG732" s="106"/>
      <c r="JH732" s="106"/>
      <c r="JI732" s="106"/>
      <c r="JJ732" s="106"/>
      <c r="JK732" s="106"/>
      <c r="JL732" s="106"/>
      <c r="JM732" s="106"/>
      <c r="JN732" s="106"/>
      <c r="JO732" s="106"/>
      <c r="JP732" s="106"/>
      <c r="JQ732" s="106"/>
      <c r="JR732" s="106"/>
      <c r="JS732" s="106"/>
      <c r="JT732" s="106"/>
      <c r="JU732" s="106"/>
      <c r="JV732" s="106"/>
      <c r="JW732" s="106"/>
      <c r="JX732" s="106"/>
      <c r="JY732" s="106"/>
      <c r="JZ732" s="106"/>
      <c r="KA732" s="106"/>
      <c r="KB732" s="106"/>
      <c r="KC732" s="106"/>
      <c r="KD732" s="106"/>
      <c r="KE732" s="106"/>
      <c r="KF732" s="106"/>
      <c r="KG732" s="106"/>
      <c r="KH732" s="106"/>
      <c r="KI732" s="106"/>
      <c r="KJ732" s="106"/>
      <c r="KK732" s="106"/>
      <c r="KL732" s="106"/>
      <c r="KM732" s="106"/>
      <c r="KN732" s="106"/>
      <c r="KO732" s="106"/>
      <c r="KP732" s="106"/>
      <c r="KQ732" s="106"/>
      <c r="KR732" s="106"/>
      <c r="KS732" s="106"/>
      <c r="KT732" s="106"/>
      <c r="KU732" s="106"/>
      <c r="KV732" s="106"/>
      <c r="KW732" s="106"/>
      <c r="KX732" s="106"/>
      <c r="KY732" s="106"/>
      <c r="KZ732" s="106"/>
      <c r="LA732" s="106"/>
      <c r="LB732" s="106"/>
      <c r="LC732" s="106"/>
      <c r="LD732" s="106"/>
      <c r="LE732" s="106"/>
      <c r="LF732" s="106"/>
      <c r="LG732" s="106"/>
      <c r="LH732" s="106"/>
      <c r="LI732" s="106"/>
      <c r="LJ732" s="106"/>
      <c r="LK732" s="106"/>
      <c r="LL732" s="106"/>
      <c r="LM732" s="106"/>
      <c r="LN732" s="106"/>
      <c r="LO732" s="106"/>
      <c r="LP732" s="106"/>
      <c r="LQ732" s="106"/>
      <c r="LR732" s="106"/>
      <c r="LS732" s="106"/>
      <c r="LT732" s="106"/>
      <c r="LU732" s="106"/>
      <c r="LV732" s="106"/>
      <c r="LW732" s="106"/>
      <c r="LX732" s="106"/>
      <c r="LY732" s="106"/>
      <c r="LZ732" s="106"/>
      <c r="MA732" s="106"/>
      <c r="MB732" s="106"/>
      <c r="MC732" s="106"/>
      <c r="MD732" s="106"/>
      <c r="ME732" s="106"/>
      <c r="MF732" s="106"/>
      <c r="MG732" s="106"/>
      <c r="MH732" s="106"/>
      <c r="MI732" s="106"/>
      <c r="MJ732" s="106"/>
      <c r="MK732" s="106"/>
      <c r="ML732" s="106"/>
      <c r="MM732" s="106"/>
      <c r="MN732" s="106"/>
      <c r="MO732" s="106"/>
      <c r="MP732" s="106"/>
      <c r="MQ732" s="106"/>
      <c r="MR732" s="106"/>
      <c r="MS732" s="106"/>
      <c r="MT732" s="106"/>
      <c r="MU732" s="106"/>
      <c r="MV732" s="106"/>
      <c r="MW732" s="106"/>
      <c r="MX732" s="106"/>
      <c r="MY732" s="106"/>
      <c r="MZ732" s="106"/>
      <c r="NA732" s="106"/>
      <c r="NB732" s="106"/>
      <c r="NC732" s="106"/>
      <c r="ND732" s="106"/>
      <c r="NE732" s="106"/>
      <c r="NF732" s="106"/>
      <c r="NG732" s="106"/>
      <c r="NH732" s="106"/>
      <c r="NI732" s="106"/>
      <c r="NJ732" s="106"/>
      <c r="NK732" s="106"/>
      <c r="NL732" s="106"/>
      <c r="NM732" s="106"/>
      <c r="NN732" s="106"/>
      <c r="NO732" s="106"/>
      <c r="NP732" s="106"/>
      <c r="NQ732" s="106"/>
      <c r="NR732" s="106"/>
      <c r="NS732" s="106"/>
      <c r="NT732" s="106"/>
      <c r="NU732" s="106"/>
      <c r="NV732" s="106"/>
      <c r="NW732" s="106"/>
      <c r="NX732" s="106"/>
      <c r="NY732" s="106"/>
      <c r="NZ732" s="106"/>
      <c r="OA732" s="106"/>
      <c r="OB732" s="106"/>
      <c r="OC732" s="106"/>
      <c r="OD732" s="106"/>
      <c r="OE732" s="106"/>
      <c r="OF732" s="106"/>
      <c r="OG732" s="106"/>
      <c r="OH732" s="106"/>
      <c r="OI732" s="106"/>
      <c r="OJ732" s="106"/>
      <c r="OK732" s="106"/>
      <c r="OL732" s="106"/>
      <c r="OM732" s="106"/>
      <c r="ON732" s="106"/>
      <c r="OO732" s="106"/>
      <c r="OP732" s="106"/>
      <c r="OQ732" s="106"/>
      <c r="OR732" s="106"/>
      <c r="OS732" s="106"/>
      <c r="OT732" s="106"/>
      <c r="OU732" s="106"/>
      <c r="OV732" s="106"/>
      <c r="OW732" s="106"/>
      <c r="OX732" s="106"/>
      <c r="OY732" s="106"/>
      <c r="OZ732" s="106"/>
      <c r="PA732" s="106"/>
      <c r="PB732" s="106"/>
      <c r="PC732" s="106"/>
      <c r="PD732" s="106"/>
      <c r="PE732" s="106"/>
      <c r="PF732" s="106"/>
      <c r="PG732" s="106"/>
      <c r="PH732" s="106"/>
      <c r="PI732" s="106"/>
      <c r="PJ732" s="106"/>
      <c r="PK732" s="106"/>
      <c r="PL732" s="106"/>
      <c r="PM732" s="106"/>
      <c r="PN732" s="106"/>
      <c r="PO732" s="106"/>
      <c r="PP732" s="106"/>
      <c r="PQ732" s="106"/>
      <c r="PR732" s="106"/>
      <c r="PS732" s="106"/>
      <c r="PT732" s="106"/>
      <c r="PU732" s="106"/>
      <c r="PV732" s="106"/>
      <c r="PW732" s="106"/>
      <c r="PX732" s="106"/>
      <c r="PY732" s="106"/>
      <c r="PZ732" s="106"/>
      <c r="QA732" s="106"/>
      <c r="QB732" s="106"/>
      <c r="QC732" s="106"/>
      <c r="QD732" s="106"/>
      <c r="QE732" s="106"/>
      <c r="QF732" s="106"/>
      <c r="QG732" s="106"/>
      <c r="QH732" s="106"/>
      <c r="QI732" s="106"/>
      <c r="QJ732" s="106"/>
      <c r="QK732" s="106"/>
      <c r="QL732" s="106"/>
      <c r="QM732" s="106"/>
      <c r="QN732" s="106"/>
      <c r="QO732" s="106"/>
      <c r="QP732" s="106"/>
      <c r="QQ732" s="106"/>
      <c r="QR732" s="106"/>
      <c r="QS732" s="106"/>
      <c r="QT732" s="106"/>
      <c r="QU732" s="106"/>
      <c r="QV732" s="106"/>
      <c r="QW732" s="106"/>
      <c r="QX732" s="106"/>
      <c r="QY732" s="106"/>
      <c r="QZ732" s="106"/>
      <c r="RA732" s="106"/>
      <c r="RB732" s="106"/>
      <c r="RC732" s="106"/>
      <c r="RD732" s="106"/>
      <c r="RE732" s="106"/>
      <c r="RF732" s="106"/>
      <c r="RG732" s="106"/>
      <c r="RH732" s="106"/>
      <c r="RI732" s="106"/>
      <c r="RJ732" s="106"/>
      <c r="RK732" s="106"/>
      <c r="RL732" s="106"/>
      <c r="RM732" s="106"/>
      <c r="RN732" s="106"/>
      <c r="RO732" s="106"/>
      <c r="RP732" s="106"/>
      <c r="RQ732" s="106"/>
      <c r="RR732" s="106"/>
    </row>
    <row r="733" spans="1:486" x14ac:dyDescent="0.3">
      <c r="A733" s="106"/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14"/>
      <c r="Q733" s="114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  <c r="DL733" s="106"/>
      <c r="DM733" s="106"/>
      <c r="DN733" s="106"/>
      <c r="DO733" s="106"/>
      <c r="DP733" s="106"/>
      <c r="DQ733" s="106"/>
      <c r="DR733" s="106"/>
      <c r="DS733" s="106"/>
      <c r="DT733" s="106"/>
      <c r="DU733" s="106"/>
      <c r="DV733" s="106"/>
      <c r="DW733" s="106"/>
      <c r="DX733" s="106"/>
      <c r="DY733" s="106"/>
      <c r="DZ733" s="106"/>
      <c r="EA733" s="106"/>
      <c r="EB733" s="106"/>
      <c r="EC733" s="106"/>
      <c r="ED733" s="106"/>
      <c r="EE733" s="106"/>
      <c r="EF733" s="106"/>
      <c r="EG733" s="106"/>
      <c r="EH733" s="106"/>
      <c r="EI733" s="106"/>
      <c r="EJ733" s="106"/>
      <c r="EK733" s="106"/>
      <c r="EL733" s="106"/>
      <c r="EM733" s="106"/>
      <c r="EN733" s="106"/>
      <c r="EO733" s="106"/>
      <c r="EP733" s="106"/>
      <c r="EQ733" s="106"/>
      <c r="ER733" s="106"/>
      <c r="ES733" s="106"/>
      <c r="ET733" s="106"/>
      <c r="EU733" s="106"/>
      <c r="EV733" s="106"/>
      <c r="EW733" s="106"/>
      <c r="EX733" s="106"/>
      <c r="EY733" s="106"/>
      <c r="EZ733" s="106"/>
      <c r="FA733" s="106"/>
      <c r="FB733" s="106"/>
      <c r="FC733" s="106"/>
      <c r="FD733" s="106"/>
      <c r="FE733" s="106"/>
      <c r="FF733" s="106"/>
      <c r="FG733" s="106"/>
      <c r="FH733" s="106"/>
      <c r="FI733" s="106"/>
      <c r="FJ733" s="106"/>
      <c r="FK733" s="106"/>
      <c r="FL733" s="106"/>
      <c r="FM733" s="106"/>
      <c r="FN733" s="106"/>
      <c r="FO733" s="106"/>
      <c r="FP733" s="106"/>
      <c r="FQ733" s="106"/>
      <c r="FR733" s="106"/>
      <c r="FS733" s="106"/>
      <c r="FT733" s="106"/>
      <c r="FU733" s="106"/>
      <c r="FV733" s="106"/>
      <c r="FW733" s="106"/>
      <c r="FX733" s="106"/>
      <c r="FY733" s="106"/>
      <c r="FZ733" s="106"/>
      <c r="GA733" s="106"/>
      <c r="GB733" s="106"/>
      <c r="GC733" s="106"/>
      <c r="GD733" s="106"/>
      <c r="GE733" s="106"/>
      <c r="GF733" s="106"/>
      <c r="GG733" s="106"/>
      <c r="GH733" s="106"/>
      <c r="GI733" s="106"/>
      <c r="GJ733" s="106"/>
      <c r="GK733" s="106"/>
      <c r="GL733" s="106"/>
      <c r="GM733" s="106"/>
      <c r="GN733" s="106"/>
      <c r="GO733" s="106"/>
      <c r="GP733" s="106"/>
      <c r="GQ733" s="106"/>
      <c r="GR733" s="106"/>
      <c r="GS733" s="106"/>
      <c r="GT733" s="106"/>
      <c r="GU733" s="106"/>
      <c r="GV733" s="106"/>
      <c r="GW733" s="106"/>
      <c r="GX733" s="106"/>
      <c r="GY733" s="106"/>
      <c r="GZ733" s="106"/>
      <c r="HA733" s="106"/>
      <c r="HB733" s="106"/>
      <c r="HC733" s="106"/>
      <c r="HD733" s="106"/>
      <c r="HE733" s="106"/>
      <c r="HF733" s="106"/>
      <c r="HG733" s="106"/>
      <c r="HH733" s="106"/>
      <c r="HI733" s="106"/>
      <c r="HJ733" s="106"/>
      <c r="HK733" s="106"/>
      <c r="HL733" s="106"/>
      <c r="HM733" s="106"/>
      <c r="HN733" s="106"/>
      <c r="HO733" s="106"/>
      <c r="HP733" s="106"/>
      <c r="HQ733" s="106"/>
      <c r="HR733" s="106"/>
      <c r="HS733" s="106"/>
      <c r="HT733" s="106"/>
      <c r="HU733" s="106"/>
      <c r="HV733" s="106"/>
      <c r="HW733" s="106"/>
      <c r="HX733" s="106"/>
      <c r="HY733" s="106"/>
      <c r="HZ733" s="106"/>
      <c r="IA733" s="106"/>
      <c r="IB733" s="106"/>
      <c r="IC733" s="106"/>
      <c r="ID733" s="106"/>
      <c r="IE733" s="106"/>
      <c r="IF733" s="106"/>
      <c r="IG733" s="106"/>
      <c r="IH733" s="106"/>
      <c r="II733" s="106"/>
      <c r="IJ733" s="106"/>
      <c r="IK733" s="106"/>
      <c r="IL733" s="106"/>
      <c r="IM733" s="106"/>
      <c r="IN733" s="106"/>
      <c r="IO733" s="106"/>
      <c r="IP733" s="106"/>
      <c r="IQ733" s="106"/>
      <c r="IR733" s="106"/>
      <c r="IS733" s="106"/>
      <c r="IT733" s="106"/>
      <c r="IU733" s="106"/>
      <c r="IV733" s="106"/>
      <c r="IW733" s="106"/>
      <c r="IX733" s="106"/>
      <c r="IY733" s="106"/>
      <c r="IZ733" s="106"/>
      <c r="JA733" s="106"/>
      <c r="JB733" s="106"/>
      <c r="JC733" s="106"/>
      <c r="JD733" s="106"/>
      <c r="JE733" s="106"/>
      <c r="JF733" s="106"/>
      <c r="JG733" s="106"/>
      <c r="JH733" s="106"/>
      <c r="JI733" s="106"/>
      <c r="JJ733" s="106"/>
      <c r="JK733" s="106"/>
      <c r="JL733" s="106"/>
      <c r="JM733" s="106"/>
      <c r="JN733" s="106"/>
      <c r="JO733" s="106"/>
      <c r="JP733" s="106"/>
      <c r="JQ733" s="106"/>
      <c r="JR733" s="106"/>
      <c r="JS733" s="106"/>
      <c r="JT733" s="106"/>
      <c r="JU733" s="106"/>
      <c r="JV733" s="106"/>
      <c r="JW733" s="106"/>
      <c r="JX733" s="106"/>
      <c r="JY733" s="106"/>
      <c r="JZ733" s="106"/>
      <c r="KA733" s="106"/>
      <c r="KB733" s="106"/>
      <c r="KC733" s="106"/>
      <c r="KD733" s="106"/>
      <c r="KE733" s="106"/>
      <c r="KF733" s="106"/>
      <c r="KG733" s="106"/>
      <c r="KH733" s="106"/>
      <c r="KI733" s="106"/>
      <c r="KJ733" s="106"/>
      <c r="KK733" s="106"/>
      <c r="KL733" s="106"/>
      <c r="KM733" s="106"/>
      <c r="KN733" s="106"/>
      <c r="KO733" s="106"/>
      <c r="KP733" s="106"/>
      <c r="KQ733" s="106"/>
      <c r="KR733" s="106"/>
      <c r="KS733" s="106"/>
      <c r="KT733" s="106"/>
      <c r="KU733" s="106"/>
      <c r="KV733" s="106"/>
      <c r="KW733" s="106"/>
      <c r="KX733" s="106"/>
      <c r="KY733" s="106"/>
      <c r="KZ733" s="106"/>
      <c r="LA733" s="106"/>
      <c r="LB733" s="106"/>
      <c r="LC733" s="106"/>
      <c r="LD733" s="106"/>
      <c r="LE733" s="106"/>
      <c r="LF733" s="106"/>
      <c r="LG733" s="106"/>
      <c r="LH733" s="106"/>
      <c r="LI733" s="106"/>
      <c r="LJ733" s="106"/>
      <c r="LK733" s="106"/>
      <c r="LL733" s="106"/>
      <c r="LM733" s="106"/>
      <c r="LN733" s="106"/>
      <c r="LO733" s="106"/>
      <c r="LP733" s="106"/>
      <c r="LQ733" s="106"/>
      <c r="LR733" s="106"/>
      <c r="LS733" s="106"/>
      <c r="LT733" s="106"/>
      <c r="LU733" s="106"/>
      <c r="LV733" s="106"/>
      <c r="LW733" s="106"/>
      <c r="LX733" s="106"/>
      <c r="LY733" s="106"/>
      <c r="LZ733" s="106"/>
      <c r="MA733" s="106"/>
      <c r="MB733" s="106"/>
      <c r="MC733" s="106"/>
      <c r="MD733" s="106"/>
      <c r="ME733" s="106"/>
      <c r="MF733" s="106"/>
      <c r="MG733" s="106"/>
      <c r="MH733" s="106"/>
      <c r="MI733" s="106"/>
      <c r="MJ733" s="106"/>
      <c r="MK733" s="106"/>
      <c r="ML733" s="106"/>
      <c r="MM733" s="106"/>
      <c r="MN733" s="106"/>
      <c r="MO733" s="106"/>
      <c r="MP733" s="106"/>
      <c r="MQ733" s="106"/>
      <c r="MR733" s="106"/>
      <c r="MS733" s="106"/>
      <c r="MT733" s="106"/>
      <c r="MU733" s="106"/>
      <c r="MV733" s="106"/>
      <c r="MW733" s="106"/>
      <c r="MX733" s="106"/>
      <c r="MY733" s="106"/>
      <c r="MZ733" s="106"/>
      <c r="NA733" s="106"/>
      <c r="NB733" s="106"/>
      <c r="NC733" s="106"/>
      <c r="ND733" s="106"/>
      <c r="NE733" s="106"/>
      <c r="NF733" s="106"/>
      <c r="NG733" s="106"/>
      <c r="NH733" s="106"/>
      <c r="NI733" s="106"/>
      <c r="NJ733" s="106"/>
      <c r="NK733" s="106"/>
      <c r="NL733" s="106"/>
      <c r="NM733" s="106"/>
      <c r="NN733" s="106"/>
      <c r="NO733" s="106"/>
      <c r="NP733" s="106"/>
      <c r="NQ733" s="106"/>
      <c r="NR733" s="106"/>
      <c r="NS733" s="106"/>
      <c r="NT733" s="106"/>
      <c r="NU733" s="106"/>
      <c r="NV733" s="106"/>
      <c r="NW733" s="106"/>
      <c r="NX733" s="106"/>
      <c r="NY733" s="106"/>
      <c r="NZ733" s="106"/>
      <c r="OA733" s="106"/>
      <c r="OB733" s="106"/>
      <c r="OC733" s="106"/>
      <c r="OD733" s="106"/>
      <c r="OE733" s="106"/>
      <c r="OF733" s="106"/>
      <c r="OG733" s="106"/>
      <c r="OH733" s="106"/>
      <c r="OI733" s="106"/>
      <c r="OJ733" s="106"/>
      <c r="OK733" s="106"/>
      <c r="OL733" s="106"/>
      <c r="OM733" s="106"/>
      <c r="ON733" s="106"/>
      <c r="OO733" s="106"/>
      <c r="OP733" s="106"/>
      <c r="OQ733" s="106"/>
      <c r="OR733" s="106"/>
      <c r="OS733" s="106"/>
      <c r="OT733" s="106"/>
      <c r="OU733" s="106"/>
      <c r="OV733" s="106"/>
      <c r="OW733" s="106"/>
      <c r="OX733" s="106"/>
      <c r="OY733" s="106"/>
      <c r="OZ733" s="106"/>
      <c r="PA733" s="106"/>
      <c r="PB733" s="106"/>
      <c r="PC733" s="106"/>
      <c r="PD733" s="106"/>
      <c r="PE733" s="106"/>
      <c r="PF733" s="106"/>
      <c r="PG733" s="106"/>
      <c r="PH733" s="106"/>
      <c r="PI733" s="106"/>
      <c r="PJ733" s="106"/>
      <c r="PK733" s="106"/>
      <c r="PL733" s="106"/>
      <c r="PM733" s="106"/>
      <c r="PN733" s="106"/>
      <c r="PO733" s="106"/>
      <c r="PP733" s="106"/>
      <c r="PQ733" s="106"/>
      <c r="PR733" s="106"/>
      <c r="PS733" s="106"/>
      <c r="PT733" s="106"/>
      <c r="PU733" s="106"/>
      <c r="PV733" s="106"/>
      <c r="PW733" s="106"/>
      <c r="PX733" s="106"/>
      <c r="PY733" s="106"/>
      <c r="PZ733" s="106"/>
      <c r="QA733" s="106"/>
      <c r="QB733" s="106"/>
      <c r="QC733" s="106"/>
      <c r="QD733" s="106"/>
      <c r="QE733" s="106"/>
      <c r="QF733" s="106"/>
      <c r="QG733" s="106"/>
      <c r="QH733" s="106"/>
      <c r="QI733" s="106"/>
      <c r="QJ733" s="106"/>
      <c r="QK733" s="106"/>
      <c r="QL733" s="106"/>
      <c r="QM733" s="106"/>
      <c r="QN733" s="106"/>
      <c r="QO733" s="106"/>
      <c r="QP733" s="106"/>
      <c r="QQ733" s="106"/>
      <c r="QR733" s="106"/>
      <c r="QS733" s="106"/>
      <c r="QT733" s="106"/>
      <c r="QU733" s="106"/>
      <c r="QV733" s="106"/>
      <c r="QW733" s="106"/>
      <c r="QX733" s="106"/>
      <c r="QY733" s="106"/>
      <c r="QZ733" s="106"/>
      <c r="RA733" s="106"/>
      <c r="RB733" s="106"/>
      <c r="RC733" s="106"/>
      <c r="RD733" s="106"/>
      <c r="RE733" s="106"/>
      <c r="RF733" s="106"/>
      <c r="RG733" s="106"/>
      <c r="RH733" s="106"/>
      <c r="RI733" s="106"/>
      <c r="RJ733" s="106"/>
      <c r="RK733" s="106"/>
      <c r="RL733" s="106"/>
      <c r="RM733" s="106"/>
      <c r="RN733" s="106"/>
      <c r="RO733" s="106"/>
      <c r="RP733" s="106"/>
      <c r="RQ733" s="106"/>
      <c r="RR733" s="106"/>
    </row>
    <row r="734" spans="1:486" x14ac:dyDescent="0.3">
      <c r="A734" s="106"/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14"/>
      <c r="Q734" s="114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  <c r="DL734" s="106"/>
      <c r="DM734" s="106"/>
      <c r="DN734" s="106"/>
      <c r="DO734" s="106"/>
      <c r="DP734" s="106"/>
      <c r="DQ734" s="106"/>
      <c r="DR734" s="106"/>
      <c r="DS734" s="106"/>
      <c r="DT734" s="106"/>
      <c r="DU734" s="106"/>
      <c r="DV734" s="106"/>
      <c r="DW734" s="106"/>
      <c r="DX734" s="106"/>
      <c r="DY734" s="106"/>
      <c r="DZ734" s="106"/>
      <c r="EA734" s="106"/>
      <c r="EB734" s="106"/>
      <c r="EC734" s="106"/>
      <c r="ED734" s="106"/>
      <c r="EE734" s="106"/>
      <c r="EF734" s="106"/>
      <c r="EG734" s="106"/>
      <c r="EH734" s="106"/>
      <c r="EI734" s="106"/>
      <c r="EJ734" s="106"/>
      <c r="EK734" s="106"/>
      <c r="EL734" s="106"/>
      <c r="EM734" s="106"/>
      <c r="EN734" s="106"/>
      <c r="EO734" s="106"/>
      <c r="EP734" s="106"/>
      <c r="EQ734" s="106"/>
      <c r="ER734" s="106"/>
      <c r="ES734" s="106"/>
      <c r="ET734" s="106"/>
      <c r="EU734" s="106"/>
      <c r="EV734" s="106"/>
      <c r="EW734" s="106"/>
      <c r="EX734" s="106"/>
      <c r="EY734" s="106"/>
      <c r="EZ734" s="106"/>
      <c r="FA734" s="106"/>
      <c r="FB734" s="106"/>
      <c r="FC734" s="106"/>
      <c r="FD734" s="106"/>
      <c r="FE734" s="106"/>
      <c r="FF734" s="106"/>
      <c r="FG734" s="106"/>
      <c r="FH734" s="106"/>
      <c r="FI734" s="106"/>
      <c r="FJ734" s="106"/>
      <c r="FK734" s="106"/>
      <c r="FL734" s="106"/>
      <c r="FM734" s="106"/>
      <c r="FN734" s="106"/>
      <c r="FO734" s="106"/>
      <c r="FP734" s="106"/>
      <c r="FQ734" s="106"/>
      <c r="FR734" s="106"/>
      <c r="FS734" s="106"/>
      <c r="FT734" s="106"/>
      <c r="FU734" s="106"/>
      <c r="FV734" s="106"/>
      <c r="FW734" s="106"/>
      <c r="FX734" s="106"/>
      <c r="FY734" s="106"/>
      <c r="FZ734" s="106"/>
      <c r="GA734" s="106"/>
      <c r="GB734" s="106"/>
      <c r="GC734" s="106"/>
      <c r="GD734" s="106"/>
      <c r="GE734" s="106"/>
      <c r="GF734" s="106"/>
      <c r="GG734" s="106"/>
      <c r="GH734" s="106"/>
      <c r="GI734" s="106"/>
      <c r="GJ734" s="106"/>
      <c r="GK734" s="106"/>
      <c r="GL734" s="106"/>
      <c r="GM734" s="106"/>
      <c r="GN734" s="106"/>
      <c r="GO734" s="106"/>
      <c r="GP734" s="106"/>
      <c r="GQ734" s="106"/>
      <c r="GR734" s="106"/>
      <c r="GS734" s="106"/>
      <c r="GT734" s="106"/>
      <c r="GU734" s="106"/>
      <c r="GV734" s="106"/>
      <c r="GW734" s="106"/>
      <c r="GX734" s="106"/>
      <c r="GY734" s="106"/>
      <c r="GZ734" s="106"/>
      <c r="HA734" s="106"/>
      <c r="HB734" s="106"/>
      <c r="HC734" s="106"/>
      <c r="HD734" s="106"/>
      <c r="HE734" s="106"/>
      <c r="HF734" s="106"/>
      <c r="HG734" s="106"/>
      <c r="HH734" s="106"/>
      <c r="HI734" s="106"/>
      <c r="HJ734" s="106"/>
      <c r="HK734" s="106"/>
      <c r="HL734" s="106"/>
      <c r="HM734" s="106"/>
      <c r="HN734" s="106"/>
      <c r="HO734" s="106"/>
      <c r="HP734" s="106"/>
      <c r="HQ734" s="106"/>
      <c r="HR734" s="106"/>
      <c r="HS734" s="106"/>
      <c r="HT734" s="106"/>
      <c r="HU734" s="106"/>
      <c r="HV734" s="106"/>
      <c r="HW734" s="106"/>
      <c r="HX734" s="106"/>
      <c r="HY734" s="106"/>
      <c r="HZ734" s="106"/>
      <c r="IA734" s="106"/>
      <c r="IB734" s="106"/>
      <c r="IC734" s="106"/>
      <c r="ID734" s="106"/>
      <c r="IE734" s="106"/>
      <c r="IF734" s="106"/>
      <c r="IG734" s="106"/>
      <c r="IH734" s="106"/>
      <c r="II734" s="106"/>
      <c r="IJ734" s="106"/>
      <c r="IK734" s="106"/>
      <c r="IL734" s="106"/>
      <c r="IM734" s="106"/>
      <c r="IN734" s="106"/>
      <c r="IO734" s="106"/>
      <c r="IP734" s="106"/>
      <c r="IQ734" s="106"/>
      <c r="IR734" s="106"/>
      <c r="IS734" s="106"/>
      <c r="IT734" s="106"/>
      <c r="IU734" s="106"/>
      <c r="IV734" s="106"/>
      <c r="IW734" s="106"/>
      <c r="IX734" s="106"/>
      <c r="IY734" s="106"/>
      <c r="IZ734" s="106"/>
      <c r="JA734" s="106"/>
      <c r="JB734" s="106"/>
      <c r="JC734" s="106"/>
      <c r="JD734" s="106"/>
      <c r="JE734" s="106"/>
      <c r="JF734" s="106"/>
      <c r="JG734" s="106"/>
      <c r="JH734" s="106"/>
      <c r="JI734" s="106"/>
      <c r="JJ734" s="106"/>
      <c r="JK734" s="106"/>
      <c r="JL734" s="106"/>
      <c r="JM734" s="106"/>
      <c r="JN734" s="106"/>
      <c r="JO734" s="106"/>
      <c r="JP734" s="106"/>
      <c r="JQ734" s="106"/>
      <c r="JR734" s="106"/>
      <c r="JS734" s="106"/>
      <c r="JT734" s="106"/>
      <c r="JU734" s="106"/>
      <c r="JV734" s="106"/>
      <c r="JW734" s="106"/>
      <c r="JX734" s="106"/>
      <c r="JY734" s="106"/>
      <c r="JZ734" s="106"/>
      <c r="KA734" s="106"/>
      <c r="KB734" s="106"/>
      <c r="KC734" s="106"/>
      <c r="KD734" s="106"/>
      <c r="KE734" s="106"/>
      <c r="KF734" s="106"/>
      <c r="KG734" s="106"/>
      <c r="KH734" s="106"/>
      <c r="KI734" s="106"/>
      <c r="KJ734" s="106"/>
      <c r="KK734" s="106"/>
      <c r="KL734" s="106"/>
      <c r="KM734" s="106"/>
      <c r="KN734" s="106"/>
      <c r="KO734" s="106"/>
      <c r="KP734" s="106"/>
      <c r="KQ734" s="106"/>
      <c r="KR734" s="106"/>
      <c r="KS734" s="106"/>
      <c r="KT734" s="106"/>
      <c r="KU734" s="106"/>
      <c r="KV734" s="106"/>
      <c r="KW734" s="106"/>
      <c r="KX734" s="106"/>
      <c r="KY734" s="106"/>
      <c r="KZ734" s="106"/>
      <c r="LA734" s="106"/>
      <c r="LB734" s="106"/>
      <c r="LC734" s="106"/>
      <c r="LD734" s="106"/>
      <c r="LE734" s="106"/>
      <c r="LF734" s="106"/>
      <c r="LG734" s="106"/>
      <c r="LH734" s="106"/>
      <c r="LI734" s="106"/>
      <c r="LJ734" s="106"/>
      <c r="LK734" s="106"/>
      <c r="LL734" s="106"/>
      <c r="LM734" s="106"/>
      <c r="LN734" s="106"/>
      <c r="LO734" s="106"/>
      <c r="LP734" s="106"/>
      <c r="LQ734" s="106"/>
      <c r="LR734" s="106"/>
      <c r="LS734" s="106"/>
      <c r="LT734" s="106"/>
      <c r="LU734" s="106"/>
      <c r="LV734" s="106"/>
      <c r="LW734" s="106"/>
      <c r="LX734" s="106"/>
      <c r="LY734" s="106"/>
      <c r="LZ734" s="106"/>
      <c r="MA734" s="106"/>
      <c r="MB734" s="106"/>
      <c r="MC734" s="106"/>
      <c r="MD734" s="106"/>
      <c r="ME734" s="106"/>
      <c r="MF734" s="106"/>
      <c r="MG734" s="106"/>
      <c r="MH734" s="106"/>
      <c r="MI734" s="106"/>
      <c r="MJ734" s="106"/>
      <c r="MK734" s="106"/>
      <c r="ML734" s="106"/>
      <c r="MM734" s="106"/>
      <c r="MN734" s="106"/>
      <c r="MO734" s="106"/>
      <c r="MP734" s="106"/>
      <c r="MQ734" s="106"/>
      <c r="MR734" s="106"/>
      <c r="MS734" s="106"/>
      <c r="MT734" s="106"/>
      <c r="MU734" s="106"/>
      <c r="MV734" s="106"/>
      <c r="MW734" s="106"/>
      <c r="MX734" s="106"/>
      <c r="MY734" s="106"/>
      <c r="MZ734" s="106"/>
      <c r="NA734" s="106"/>
      <c r="NB734" s="106"/>
      <c r="NC734" s="106"/>
      <c r="ND734" s="106"/>
      <c r="NE734" s="106"/>
      <c r="NF734" s="106"/>
      <c r="NG734" s="106"/>
      <c r="NH734" s="106"/>
      <c r="NI734" s="106"/>
      <c r="NJ734" s="106"/>
      <c r="NK734" s="106"/>
      <c r="NL734" s="106"/>
      <c r="NM734" s="106"/>
      <c r="NN734" s="106"/>
      <c r="NO734" s="106"/>
      <c r="NP734" s="106"/>
      <c r="NQ734" s="106"/>
      <c r="NR734" s="106"/>
      <c r="NS734" s="106"/>
      <c r="NT734" s="106"/>
      <c r="NU734" s="106"/>
      <c r="NV734" s="106"/>
      <c r="NW734" s="106"/>
      <c r="NX734" s="106"/>
      <c r="NY734" s="106"/>
      <c r="NZ734" s="106"/>
      <c r="OA734" s="106"/>
      <c r="OB734" s="106"/>
      <c r="OC734" s="106"/>
      <c r="OD734" s="106"/>
      <c r="OE734" s="106"/>
      <c r="OF734" s="106"/>
      <c r="OG734" s="106"/>
      <c r="OH734" s="106"/>
      <c r="OI734" s="106"/>
      <c r="OJ734" s="106"/>
      <c r="OK734" s="106"/>
      <c r="OL734" s="106"/>
      <c r="OM734" s="106"/>
      <c r="ON734" s="106"/>
      <c r="OO734" s="106"/>
      <c r="OP734" s="106"/>
      <c r="OQ734" s="106"/>
      <c r="OR734" s="106"/>
      <c r="OS734" s="106"/>
      <c r="OT734" s="106"/>
      <c r="OU734" s="106"/>
      <c r="OV734" s="106"/>
      <c r="OW734" s="106"/>
      <c r="OX734" s="106"/>
      <c r="OY734" s="106"/>
      <c r="OZ734" s="106"/>
      <c r="PA734" s="106"/>
      <c r="PB734" s="106"/>
      <c r="PC734" s="106"/>
      <c r="PD734" s="106"/>
      <c r="PE734" s="106"/>
      <c r="PF734" s="106"/>
      <c r="PG734" s="106"/>
      <c r="PH734" s="106"/>
      <c r="PI734" s="106"/>
      <c r="PJ734" s="106"/>
      <c r="PK734" s="106"/>
      <c r="PL734" s="106"/>
      <c r="PM734" s="106"/>
      <c r="PN734" s="106"/>
      <c r="PO734" s="106"/>
      <c r="PP734" s="106"/>
      <c r="PQ734" s="106"/>
      <c r="PR734" s="106"/>
      <c r="PS734" s="106"/>
      <c r="PT734" s="106"/>
      <c r="PU734" s="106"/>
      <c r="PV734" s="106"/>
      <c r="PW734" s="106"/>
      <c r="PX734" s="106"/>
      <c r="PY734" s="106"/>
      <c r="PZ734" s="106"/>
      <c r="QA734" s="106"/>
      <c r="QB734" s="106"/>
      <c r="QC734" s="106"/>
      <c r="QD734" s="106"/>
      <c r="QE734" s="106"/>
      <c r="QF734" s="106"/>
      <c r="QG734" s="106"/>
      <c r="QH734" s="106"/>
      <c r="QI734" s="106"/>
      <c r="QJ734" s="106"/>
      <c r="QK734" s="106"/>
      <c r="QL734" s="106"/>
      <c r="QM734" s="106"/>
      <c r="QN734" s="106"/>
      <c r="QO734" s="106"/>
      <c r="QP734" s="106"/>
      <c r="QQ734" s="106"/>
      <c r="QR734" s="106"/>
      <c r="QS734" s="106"/>
      <c r="QT734" s="106"/>
      <c r="QU734" s="106"/>
      <c r="QV734" s="106"/>
      <c r="QW734" s="106"/>
      <c r="QX734" s="106"/>
      <c r="QY734" s="106"/>
      <c r="QZ734" s="106"/>
      <c r="RA734" s="106"/>
      <c r="RB734" s="106"/>
      <c r="RC734" s="106"/>
      <c r="RD734" s="106"/>
      <c r="RE734" s="106"/>
      <c r="RF734" s="106"/>
      <c r="RG734" s="106"/>
      <c r="RH734" s="106"/>
      <c r="RI734" s="106"/>
      <c r="RJ734" s="106"/>
      <c r="RK734" s="106"/>
      <c r="RL734" s="106"/>
      <c r="RM734" s="106"/>
      <c r="RN734" s="106"/>
      <c r="RO734" s="106"/>
      <c r="RP734" s="106"/>
      <c r="RQ734" s="106"/>
      <c r="RR734" s="106"/>
    </row>
    <row r="735" spans="1:486" x14ac:dyDescent="0.3">
      <c r="A735" s="106"/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14"/>
      <c r="Q735" s="114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  <c r="DL735" s="106"/>
      <c r="DM735" s="106"/>
      <c r="DN735" s="106"/>
      <c r="DO735" s="106"/>
      <c r="DP735" s="106"/>
      <c r="DQ735" s="106"/>
      <c r="DR735" s="106"/>
      <c r="DS735" s="106"/>
      <c r="DT735" s="106"/>
      <c r="DU735" s="106"/>
      <c r="DV735" s="106"/>
      <c r="DW735" s="106"/>
      <c r="DX735" s="106"/>
      <c r="DY735" s="106"/>
      <c r="DZ735" s="106"/>
      <c r="EA735" s="106"/>
      <c r="EB735" s="106"/>
      <c r="EC735" s="106"/>
      <c r="ED735" s="106"/>
      <c r="EE735" s="106"/>
      <c r="EF735" s="106"/>
      <c r="EG735" s="106"/>
      <c r="EH735" s="106"/>
      <c r="EI735" s="106"/>
      <c r="EJ735" s="106"/>
      <c r="EK735" s="106"/>
      <c r="EL735" s="106"/>
      <c r="EM735" s="106"/>
      <c r="EN735" s="106"/>
      <c r="EO735" s="106"/>
      <c r="EP735" s="106"/>
      <c r="EQ735" s="106"/>
      <c r="ER735" s="106"/>
      <c r="ES735" s="106"/>
      <c r="ET735" s="106"/>
      <c r="EU735" s="106"/>
      <c r="EV735" s="106"/>
      <c r="EW735" s="106"/>
      <c r="EX735" s="106"/>
      <c r="EY735" s="106"/>
      <c r="EZ735" s="106"/>
      <c r="FA735" s="106"/>
      <c r="FB735" s="106"/>
      <c r="FC735" s="106"/>
      <c r="FD735" s="106"/>
      <c r="FE735" s="106"/>
      <c r="FF735" s="106"/>
      <c r="FG735" s="106"/>
      <c r="FH735" s="106"/>
      <c r="FI735" s="106"/>
      <c r="FJ735" s="106"/>
      <c r="FK735" s="106"/>
      <c r="FL735" s="106"/>
      <c r="FM735" s="106"/>
      <c r="FN735" s="106"/>
      <c r="FO735" s="106"/>
      <c r="FP735" s="106"/>
      <c r="FQ735" s="106"/>
      <c r="FR735" s="106"/>
      <c r="FS735" s="106"/>
      <c r="FT735" s="106"/>
      <c r="FU735" s="106"/>
      <c r="FV735" s="106"/>
      <c r="FW735" s="106"/>
      <c r="FX735" s="106"/>
      <c r="FY735" s="106"/>
      <c r="FZ735" s="106"/>
      <c r="GA735" s="106"/>
      <c r="GB735" s="106"/>
      <c r="GC735" s="106"/>
      <c r="GD735" s="106"/>
      <c r="GE735" s="106"/>
      <c r="GF735" s="106"/>
      <c r="GG735" s="106"/>
      <c r="GH735" s="106"/>
      <c r="GI735" s="106"/>
      <c r="GJ735" s="106"/>
      <c r="GK735" s="106"/>
      <c r="GL735" s="106"/>
      <c r="GM735" s="106"/>
      <c r="GN735" s="106"/>
      <c r="GO735" s="106"/>
      <c r="GP735" s="106"/>
      <c r="GQ735" s="106"/>
      <c r="GR735" s="106"/>
      <c r="GS735" s="106"/>
      <c r="GT735" s="106"/>
      <c r="GU735" s="106"/>
      <c r="GV735" s="106"/>
      <c r="GW735" s="106"/>
      <c r="GX735" s="106"/>
      <c r="GY735" s="106"/>
      <c r="GZ735" s="106"/>
      <c r="HA735" s="106"/>
      <c r="HB735" s="106"/>
      <c r="HC735" s="106"/>
      <c r="HD735" s="106"/>
      <c r="HE735" s="106"/>
      <c r="HF735" s="106"/>
      <c r="HG735" s="106"/>
      <c r="HH735" s="106"/>
      <c r="HI735" s="106"/>
      <c r="HJ735" s="106"/>
      <c r="HK735" s="106"/>
      <c r="HL735" s="106"/>
      <c r="HM735" s="106"/>
      <c r="HN735" s="106"/>
      <c r="HO735" s="106"/>
      <c r="HP735" s="106"/>
      <c r="HQ735" s="106"/>
      <c r="HR735" s="106"/>
      <c r="HS735" s="106"/>
      <c r="HT735" s="106"/>
      <c r="HU735" s="106"/>
      <c r="HV735" s="106"/>
      <c r="HW735" s="106"/>
      <c r="HX735" s="106"/>
      <c r="HY735" s="106"/>
      <c r="HZ735" s="106"/>
      <c r="IA735" s="106"/>
      <c r="IB735" s="106"/>
      <c r="IC735" s="106"/>
      <c r="ID735" s="106"/>
      <c r="IE735" s="106"/>
      <c r="IF735" s="106"/>
      <c r="IG735" s="106"/>
      <c r="IH735" s="106"/>
      <c r="II735" s="106"/>
      <c r="IJ735" s="106"/>
      <c r="IK735" s="106"/>
      <c r="IL735" s="106"/>
      <c r="IM735" s="106"/>
      <c r="IN735" s="106"/>
      <c r="IO735" s="106"/>
      <c r="IP735" s="106"/>
      <c r="IQ735" s="106"/>
      <c r="IR735" s="106"/>
      <c r="IS735" s="106"/>
      <c r="IT735" s="106"/>
      <c r="IU735" s="106"/>
      <c r="IV735" s="106"/>
      <c r="IW735" s="106"/>
      <c r="IX735" s="106"/>
      <c r="IY735" s="106"/>
      <c r="IZ735" s="106"/>
      <c r="JA735" s="106"/>
      <c r="JB735" s="106"/>
      <c r="JC735" s="106"/>
      <c r="JD735" s="106"/>
      <c r="JE735" s="106"/>
      <c r="JF735" s="106"/>
      <c r="JG735" s="106"/>
      <c r="JH735" s="106"/>
      <c r="JI735" s="106"/>
      <c r="JJ735" s="106"/>
      <c r="JK735" s="106"/>
      <c r="JL735" s="106"/>
      <c r="JM735" s="106"/>
      <c r="JN735" s="106"/>
      <c r="JO735" s="106"/>
      <c r="JP735" s="106"/>
      <c r="JQ735" s="106"/>
      <c r="JR735" s="106"/>
      <c r="JS735" s="106"/>
      <c r="JT735" s="106"/>
      <c r="JU735" s="106"/>
      <c r="JV735" s="106"/>
      <c r="JW735" s="106"/>
      <c r="JX735" s="106"/>
      <c r="JY735" s="106"/>
      <c r="JZ735" s="106"/>
      <c r="KA735" s="106"/>
      <c r="KB735" s="106"/>
      <c r="KC735" s="106"/>
      <c r="KD735" s="106"/>
      <c r="KE735" s="106"/>
      <c r="KF735" s="106"/>
      <c r="KG735" s="106"/>
      <c r="KH735" s="106"/>
      <c r="KI735" s="106"/>
      <c r="KJ735" s="106"/>
      <c r="KK735" s="106"/>
      <c r="KL735" s="106"/>
      <c r="KM735" s="106"/>
      <c r="KN735" s="106"/>
      <c r="KO735" s="106"/>
      <c r="KP735" s="106"/>
      <c r="KQ735" s="106"/>
      <c r="KR735" s="106"/>
      <c r="KS735" s="106"/>
      <c r="KT735" s="106"/>
      <c r="KU735" s="106"/>
      <c r="KV735" s="106"/>
      <c r="KW735" s="106"/>
      <c r="KX735" s="106"/>
      <c r="KY735" s="106"/>
      <c r="KZ735" s="106"/>
      <c r="LA735" s="106"/>
      <c r="LB735" s="106"/>
      <c r="LC735" s="106"/>
      <c r="LD735" s="106"/>
      <c r="LE735" s="106"/>
      <c r="LF735" s="106"/>
      <c r="LG735" s="106"/>
      <c r="LH735" s="106"/>
      <c r="LI735" s="106"/>
      <c r="LJ735" s="106"/>
      <c r="LK735" s="106"/>
      <c r="LL735" s="106"/>
      <c r="LM735" s="106"/>
      <c r="LN735" s="106"/>
      <c r="LO735" s="106"/>
      <c r="LP735" s="106"/>
      <c r="LQ735" s="106"/>
      <c r="LR735" s="106"/>
      <c r="LS735" s="106"/>
      <c r="LT735" s="106"/>
      <c r="LU735" s="106"/>
      <c r="LV735" s="106"/>
      <c r="LW735" s="106"/>
      <c r="LX735" s="106"/>
      <c r="LY735" s="106"/>
      <c r="LZ735" s="106"/>
      <c r="MA735" s="106"/>
      <c r="MB735" s="106"/>
      <c r="MC735" s="106"/>
      <c r="MD735" s="106"/>
      <c r="ME735" s="106"/>
      <c r="MF735" s="106"/>
      <c r="MG735" s="106"/>
      <c r="MH735" s="106"/>
      <c r="MI735" s="106"/>
      <c r="MJ735" s="106"/>
      <c r="MK735" s="106"/>
      <c r="ML735" s="106"/>
      <c r="MM735" s="106"/>
      <c r="MN735" s="106"/>
      <c r="MO735" s="106"/>
      <c r="MP735" s="106"/>
      <c r="MQ735" s="106"/>
      <c r="MR735" s="106"/>
      <c r="MS735" s="106"/>
      <c r="MT735" s="106"/>
      <c r="MU735" s="106"/>
      <c r="MV735" s="106"/>
      <c r="MW735" s="106"/>
      <c r="MX735" s="106"/>
      <c r="MY735" s="106"/>
      <c r="MZ735" s="106"/>
      <c r="NA735" s="106"/>
      <c r="NB735" s="106"/>
      <c r="NC735" s="106"/>
      <c r="ND735" s="106"/>
      <c r="NE735" s="106"/>
      <c r="NF735" s="106"/>
      <c r="NG735" s="106"/>
      <c r="NH735" s="106"/>
      <c r="NI735" s="106"/>
      <c r="NJ735" s="106"/>
      <c r="NK735" s="106"/>
      <c r="NL735" s="106"/>
      <c r="NM735" s="106"/>
      <c r="NN735" s="106"/>
      <c r="NO735" s="106"/>
      <c r="NP735" s="106"/>
      <c r="NQ735" s="106"/>
      <c r="NR735" s="106"/>
      <c r="NS735" s="106"/>
      <c r="NT735" s="106"/>
      <c r="NU735" s="106"/>
      <c r="NV735" s="106"/>
      <c r="NW735" s="106"/>
      <c r="NX735" s="106"/>
      <c r="NY735" s="106"/>
      <c r="NZ735" s="106"/>
      <c r="OA735" s="106"/>
      <c r="OB735" s="106"/>
      <c r="OC735" s="106"/>
      <c r="OD735" s="106"/>
      <c r="OE735" s="106"/>
      <c r="OF735" s="106"/>
      <c r="OG735" s="106"/>
      <c r="OH735" s="106"/>
      <c r="OI735" s="106"/>
      <c r="OJ735" s="106"/>
      <c r="OK735" s="106"/>
      <c r="OL735" s="106"/>
      <c r="OM735" s="106"/>
      <c r="ON735" s="106"/>
      <c r="OO735" s="106"/>
      <c r="OP735" s="106"/>
      <c r="OQ735" s="106"/>
      <c r="OR735" s="106"/>
      <c r="OS735" s="106"/>
      <c r="OT735" s="106"/>
      <c r="OU735" s="106"/>
      <c r="OV735" s="106"/>
      <c r="OW735" s="106"/>
      <c r="OX735" s="106"/>
      <c r="OY735" s="106"/>
      <c r="OZ735" s="106"/>
      <c r="PA735" s="106"/>
      <c r="PB735" s="106"/>
      <c r="PC735" s="106"/>
      <c r="PD735" s="106"/>
      <c r="PE735" s="106"/>
      <c r="PF735" s="106"/>
      <c r="PG735" s="106"/>
      <c r="PH735" s="106"/>
      <c r="PI735" s="106"/>
      <c r="PJ735" s="106"/>
      <c r="PK735" s="106"/>
      <c r="PL735" s="106"/>
      <c r="PM735" s="106"/>
      <c r="PN735" s="106"/>
      <c r="PO735" s="106"/>
      <c r="PP735" s="106"/>
      <c r="PQ735" s="106"/>
      <c r="PR735" s="106"/>
      <c r="PS735" s="106"/>
      <c r="PT735" s="106"/>
      <c r="PU735" s="106"/>
      <c r="PV735" s="106"/>
      <c r="PW735" s="106"/>
      <c r="PX735" s="106"/>
      <c r="PY735" s="106"/>
      <c r="PZ735" s="106"/>
      <c r="QA735" s="106"/>
      <c r="QB735" s="106"/>
      <c r="QC735" s="106"/>
      <c r="QD735" s="106"/>
      <c r="QE735" s="106"/>
      <c r="QF735" s="106"/>
      <c r="QG735" s="106"/>
      <c r="QH735" s="106"/>
      <c r="QI735" s="106"/>
      <c r="QJ735" s="106"/>
      <c r="QK735" s="106"/>
      <c r="QL735" s="106"/>
      <c r="QM735" s="106"/>
      <c r="QN735" s="106"/>
      <c r="QO735" s="106"/>
      <c r="QP735" s="106"/>
      <c r="QQ735" s="106"/>
      <c r="QR735" s="106"/>
      <c r="QS735" s="106"/>
      <c r="QT735" s="106"/>
      <c r="QU735" s="106"/>
      <c r="QV735" s="106"/>
      <c r="QW735" s="106"/>
      <c r="QX735" s="106"/>
      <c r="QY735" s="106"/>
      <c r="QZ735" s="106"/>
      <c r="RA735" s="106"/>
      <c r="RB735" s="106"/>
      <c r="RC735" s="106"/>
      <c r="RD735" s="106"/>
      <c r="RE735" s="106"/>
      <c r="RF735" s="106"/>
      <c r="RG735" s="106"/>
      <c r="RH735" s="106"/>
      <c r="RI735" s="106"/>
      <c r="RJ735" s="106"/>
      <c r="RK735" s="106"/>
      <c r="RL735" s="106"/>
      <c r="RM735" s="106"/>
      <c r="RN735" s="106"/>
      <c r="RO735" s="106"/>
      <c r="RP735" s="106"/>
      <c r="RQ735" s="106"/>
      <c r="RR735" s="106"/>
    </row>
    <row r="736" spans="1:486" x14ac:dyDescent="0.3">
      <c r="A736" s="106"/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14"/>
      <c r="Q736" s="114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  <c r="DL736" s="106"/>
      <c r="DM736" s="106"/>
      <c r="DN736" s="106"/>
      <c r="DO736" s="106"/>
      <c r="DP736" s="106"/>
      <c r="DQ736" s="106"/>
      <c r="DR736" s="106"/>
      <c r="DS736" s="106"/>
      <c r="DT736" s="106"/>
      <c r="DU736" s="106"/>
      <c r="DV736" s="106"/>
      <c r="DW736" s="106"/>
      <c r="DX736" s="106"/>
      <c r="DY736" s="106"/>
      <c r="DZ736" s="106"/>
      <c r="EA736" s="106"/>
      <c r="EB736" s="106"/>
      <c r="EC736" s="106"/>
      <c r="ED736" s="106"/>
      <c r="EE736" s="106"/>
      <c r="EF736" s="106"/>
      <c r="EG736" s="106"/>
      <c r="EH736" s="106"/>
      <c r="EI736" s="106"/>
      <c r="EJ736" s="106"/>
      <c r="EK736" s="106"/>
      <c r="EL736" s="106"/>
      <c r="EM736" s="106"/>
      <c r="EN736" s="106"/>
      <c r="EO736" s="106"/>
      <c r="EP736" s="106"/>
      <c r="EQ736" s="106"/>
      <c r="ER736" s="106"/>
      <c r="ES736" s="106"/>
      <c r="ET736" s="106"/>
      <c r="EU736" s="106"/>
      <c r="EV736" s="106"/>
      <c r="EW736" s="106"/>
      <c r="EX736" s="106"/>
      <c r="EY736" s="106"/>
      <c r="EZ736" s="106"/>
      <c r="FA736" s="106"/>
      <c r="FB736" s="106"/>
      <c r="FC736" s="106"/>
      <c r="FD736" s="106"/>
      <c r="FE736" s="106"/>
      <c r="FF736" s="106"/>
      <c r="FG736" s="106"/>
      <c r="FH736" s="106"/>
      <c r="FI736" s="106"/>
      <c r="FJ736" s="106"/>
      <c r="FK736" s="106"/>
      <c r="FL736" s="106"/>
      <c r="FM736" s="106"/>
      <c r="FN736" s="106"/>
      <c r="FO736" s="106"/>
      <c r="FP736" s="106"/>
      <c r="FQ736" s="106"/>
      <c r="FR736" s="106"/>
      <c r="FS736" s="106"/>
      <c r="FT736" s="106"/>
      <c r="FU736" s="106"/>
      <c r="FV736" s="106"/>
      <c r="FW736" s="106"/>
      <c r="FX736" s="106"/>
      <c r="FY736" s="106"/>
      <c r="FZ736" s="106"/>
      <c r="GA736" s="106"/>
      <c r="GB736" s="106"/>
      <c r="GC736" s="106"/>
      <c r="GD736" s="106"/>
      <c r="GE736" s="106"/>
      <c r="GF736" s="106"/>
      <c r="GG736" s="106"/>
      <c r="GH736" s="106"/>
      <c r="GI736" s="106"/>
      <c r="GJ736" s="106"/>
      <c r="GK736" s="106"/>
      <c r="GL736" s="106"/>
      <c r="GM736" s="106"/>
      <c r="GN736" s="106"/>
      <c r="GO736" s="106"/>
      <c r="GP736" s="106"/>
      <c r="GQ736" s="106"/>
      <c r="GR736" s="106"/>
      <c r="GS736" s="106"/>
      <c r="GT736" s="106"/>
      <c r="GU736" s="106"/>
      <c r="GV736" s="106"/>
      <c r="GW736" s="106"/>
      <c r="GX736" s="106"/>
      <c r="GY736" s="106"/>
      <c r="GZ736" s="106"/>
      <c r="HA736" s="106"/>
      <c r="HB736" s="106"/>
      <c r="HC736" s="106"/>
      <c r="HD736" s="106"/>
      <c r="HE736" s="106"/>
      <c r="HF736" s="106"/>
      <c r="HG736" s="106"/>
      <c r="HH736" s="106"/>
      <c r="HI736" s="106"/>
      <c r="HJ736" s="106"/>
      <c r="HK736" s="106"/>
      <c r="HL736" s="106"/>
      <c r="HM736" s="106"/>
      <c r="HN736" s="106"/>
      <c r="HO736" s="106"/>
      <c r="HP736" s="106"/>
      <c r="HQ736" s="106"/>
      <c r="HR736" s="106"/>
      <c r="HS736" s="106"/>
      <c r="HT736" s="106"/>
      <c r="HU736" s="106"/>
      <c r="HV736" s="106"/>
      <c r="HW736" s="106"/>
      <c r="HX736" s="106"/>
      <c r="HY736" s="106"/>
      <c r="HZ736" s="106"/>
      <c r="IA736" s="106"/>
      <c r="IB736" s="106"/>
      <c r="IC736" s="106"/>
      <c r="ID736" s="106"/>
      <c r="IE736" s="106"/>
      <c r="IF736" s="106"/>
      <c r="IG736" s="106"/>
      <c r="IH736" s="106"/>
      <c r="II736" s="106"/>
      <c r="IJ736" s="106"/>
      <c r="IK736" s="106"/>
      <c r="IL736" s="106"/>
      <c r="IM736" s="106"/>
      <c r="IN736" s="106"/>
      <c r="IO736" s="106"/>
      <c r="IP736" s="106"/>
      <c r="IQ736" s="106"/>
      <c r="IR736" s="106"/>
      <c r="IS736" s="106"/>
      <c r="IT736" s="106"/>
      <c r="IU736" s="106"/>
      <c r="IV736" s="106"/>
      <c r="IW736" s="106"/>
      <c r="IX736" s="106"/>
      <c r="IY736" s="106"/>
      <c r="IZ736" s="106"/>
      <c r="JA736" s="106"/>
      <c r="JB736" s="106"/>
      <c r="JC736" s="106"/>
      <c r="JD736" s="106"/>
      <c r="JE736" s="106"/>
      <c r="JF736" s="106"/>
      <c r="JG736" s="106"/>
      <c r="JH736" s="106"/>
      <c r="JI736" s="106"/>
      <c r="JJ736" s="106"/>
      <c r="JK736" s="106"/>
      <c r="JL736" s="106"/>
      <c r="JM736" s="106"/>
      <c r="JN736" s="106"/>
      <c r="JO736" s="106"/>
      <c r="JP736" s="106"/>
      <c r="JQ736" s="106"/>
      <c r="JR736" s="106"/>
      <c r="JS736" s="106"/>
      <c r="JT736" s="106"/>
      <c r="JU736" s="106"/>
      <c r="JV736" s="106"/>
      <c r="JW736" s="106"/>
      <c r="JX736" s="106"/>
      <c r="JY736" s="106"/>
      <c r="JZ736" s="106"/>
      <c r="KA736" s="106"/>
      <c r="KB736" s="106"/>
      <c r="KC736" s="106"/>
      <c r="KD736" s="106"/>
      <c r="KE736" s="106"/>
      <c r="KF736" s="106"/>
      <c r="KG736" s="106"/>
      <c r="KH736" s="106"/>
      <c r="KI736" s="106"/>
      <c r="KJ736" s="106"/>
      <c r="KK736" s="106"/>
      <c r="KL736" s="106"/>
      <c r="KM736" s="106"/>
      <c r="KN736" s="106"/>
      <c r="KO736" s="106"/>
      <c r="KP736" s="106"/>
      <c r="KQ736" s="106"/>
      <c r="KR736" s="106"/>
      <c r="KS736" s="106"/>
      <c r="KT736" s="106"/>
      <c r="KU736" s="106"/>
      <c r="KV736" s="106"/>
      <c r="KW736" s="106"/>
      <c r="KX736" s="106"/>
      <c r="KY736" s="106"/>
      <c r="KZ736" s="106"/>
      <c r="LA736" s="106"/>
      <c r="LB736" s="106"/>
      <c r="LC736" s="106"/>
      <c r="LD736" s="106"/>
      <c r="LE736" s="106"/>
      <c r="LF736" s="106"/>
      <c r="LG736" s="106"/>
      <c r="LH736" s="106"/>
      <c r="LI736" s="106"/>
      <c r="LJ736" s="106"/>
      <c r="LK736" s="106"/>
      <c r="LL736" s="106"/>
      <c r="LM736" s="106"/>
      <c r="LN736" s="106"/>
      <c r="LO736" s="106"/>
      <c r="LP736" s="106"/>
      <c r="LQ736" s="106"/>
      <c r="LR736" s="106"/>
      <c r="LS736" s="106"/>
      <c r="LT736" s="106"/>
      <c r="LU736" s="106"/>
      <c r="LV736" s="106"/>
      <c r="LW736" s="106"/>
      <c r="LX736" s="106"/>
      <c r="LY736" s="106"/>
      <c r="LZ736" s="106"/>
      <c r="MA736" s="106"/>
      <c r="MB736" s="106"/>
      <c r="MC736" s="106"/>
      <c r="MD736" s="106"/>
      <c r="ME736" s="106"/>
      <c r="MF736" s="106"/>
      <c r="MG736" s="106"/>
      <c r="MH736" s="106"/>
      <c r="MI736" s="106"/>
      <c r="MJ736" s="106"/>
      <c r="MK736" s="106"/>
      <c r="ML736" s="106"/>
      <c r="MM736" s="106"/>
      <c r="MN736" s="106"/>
      <c r="MO736" s="106"/>
      <c r="MP736" s="106"/>
      <c r="MQ736" s="106"/>
      <c r="MR736" s="106"/>
      <c r="MS736" s="106"/>
      <c r="MT736" s="106"/>
      <c r="MU736" s="106"/>
      <c r="MV736" s="106"/>
      <c r="MW736" s="106"/>
      <c r="MX736" s="106"/>
      <c r="MY736" s="106"/>
      <c r="MZ736" s="106"/>
      <c r="NA736" s="106"/>
      <c r="NB736" s="106"/>
      <c r="NC736" s="106"/>
      <c r="ND736" s="106"/>
      <c r="NE736" s="106"/>
      <c r="NF736" s="106"/>
      <c r="NG736" s="106"/>
      <c r="NH736" s="106"/>
      <c r="NI736" s="106"/>
      <c r="NJ736" s="106"/>
      <c r="NK736" s="106"/>
      <c r="NL736" s="106"/>
      <c r="NM736" s="106"/>
      <c r="NN736" s="106"/>
      <c r="NO736" s="106"/>
      <c r="NP736" s="106"/>
      <c r="NQ736" s="106"/>
      <c r="NR736" s="106"/>
      <c r="NS736" s="106"/>
      <c r="NT736" s="106"/>
      <c r="NU736" s="106"/>
      <c r="NV736" s="106"/>
      <c r="NW736" s="106"/>
      <c r="NX736" s="106"/>
      <c r="NY736" s="106"/>
      <c r="NZ736" s="106"/>
      <c r="OA736" s="106"/>
      <c r="OB736" s="106"/>
      <c r="OC736" s="106"/>
      <c r="OD736" s="106"/>
      <c r="OE736" s="106"/>
      <c r="OF736" s="106"/>
      <c r="OG736" s="106"/>
      <c r="OH736" s="106"/>
      <c r="OI736" s="106"/>
      <c r="OJ736" s="106"/>
      <c r="OK736" s="106"/>
      <c r="OL736" s="106"/>
      <c r="OM736" s="106"/>
      <c r="ON736" s="106"/>
      <c r="OO736" s="106"/>
      <c r="OP736" s="106"/>
      <c r="OQ736" s="106"/>
      <c r="OR736" s="106"/>
      <c r="OS736" s="106"/>
      <c r="OT736" s="106"/>
      <c r="OU736" s="106"/>
      <c r="OV736" s="106"/>
      <c r="OW736" s="106"/>
      <c r="OX736" s="106"/>
      <c r="OY736" s="106"/>
      <c r="OZ736" s="106"/>
      <c r="PA736" s="106"/>
      <c r="PB736" s="106"/>
      <c r="PC736" s="106"/>
      <c r="PD736" s="106"/>
      <c r="PE736" s="106"/>
      <c r="PF736" s="106"/>
      <c r="PG736" s="106"/>
      <c r="PH736" s="106"/>
      <c r="PI736" s="106"/>
      <c r="PJ736" s="106"/>
      <c r="PK736" s="106"/>
      <c r="PL736" s="106"/>
      <c r="PM736" s="106"/>
      <c r="PN736" s="106"/>
      <c r="PO736" s="106"/>
      <c r="PP736" s="106"/>
      <c r="PQ736" s="106"/>
      <c r="PR736" s="106"/>
      <c r="PS736" s="106"/>
      <c r="PT736" s="106"/>
      <c r="PU736" s="106"/>
      <c r="PV736" s="106"/>
      <c r="PW736" s="106"/>
      <c r="PX736" s="106"/>
      <c r="PY736" s="106"/>
      <c r="PZ736" s="106"/>
      <c r="QA736" s="106"/>
      <c r="QB736" s="106"/>
      <c r="QC736" s="106"/>
      <c r="QD736" s="106"/>
      <c r="QE736" s="106"/>
      <c r="QF736" s="106"/>
      <c r="QG736" s="106"/>
      <c r="QH736" s="106"/>
      <c r="QI736" s="106"/>
      <c r="QJ736" s="106"/>
      <c r="QK736" s="106"/>
      <c r="QL736" s="106"/>
      <c r="QM736" s="106"/>
      <c r="QN736" s="106"/>
      <c r="QO736" s="106"/>
      <c r="QP736" s="106"/>
      <c r="QQ736" s="106"/>
      <c r="QR736" s="106"/>
      <c r="QS736" s="106"/>
      <c r="QT736" s="106"/>
      <c r="QU736" s="106"/>
      <c r="QV736" s="106"/>
      <c r="QW736" s="106"/>
      <c r="QX736" s="106"/>
      <c r="QY736" s="106"/>
      <c r="QZ736" s="106"/>
      <c r="RA736" s="106"/>
      <c r="RB736" s="106"/>
      <c r="RC736" s="106"/>
      <c r="RD736" s="106"/>
      <c r="RE736" s="106"/>
      <c r="RF736" s="106"/>
      <c r="RG736" s="106"/>
      <c r="RH736" s="106"/>
      <c r="RI736" s="106"/>
      <c r="RJ736" s="106"/>
      <c r="RK736" s="106"/>
      <c r="RL736" s="106"/>
      <c r="RM736" s="106"/>
      <c r="RN736" s="106"/>
      <c r="RO736" s="106"/>
      <c r="RP736" s="106"/>
      <c r="RQ736" s="106"/>
      <c r="RR736" s="106"/>
    </row>
    <row r="737" spans="1:486" x14ac:dyDescent="0.3">
      <c r="A737" s="106"/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14"/>
      <c r="Q737" s="114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  <c r="DL737" s="106"/>
      <c r="DM737" s="106"/>
      <c r="DN737" s="106"/>
      <c r="DO737" s="106"/>
      <c r="DP737" s="106"/>
      <c r="DQ737" s="106"/>
      <c r="DR737" s="106"/>
      <c r="DS737" s="106"/>
      <c r="DT737" s="106"/>
      <c r="DU737" s="106"/>
      <c r="DV737" s="106"/>
      <c r="DW737" s="106"/>
      <c r="DX737" s="106"/>
      <c r="DY737" s="106"/>
      <c r="DZ737" s="106"/>
      <c r="EA737" s="106"/>
      <c r="EB737" s="106"/>
      <c r="EC737" s="106"/>
      <c r="ED737" s="106"/>
      <c r="EE737" s="106"/>
      <c r="EF737" s="106"/>
      <c r="EG737" s="106"/>
      <c r="EH737" s="106"/>
      <c r="EI737" s="106"/>
      <c r="EJ737" s="106"/>
      <c r="EK737" s="106"/>
      <c r="EL737" s="106"/>
      <c r="EM737" s="106"/>
      <c r="EN737" s="106"/>
      <c r="EO737" s="106"/>
      <c r="EP737" s="106"/>
      <c r="EQ737" s="106"/>
      <c r="ER737" s="106"/>
      <c r="ES737" s="106"/>
      <c r="ET737" s="106"/>
      <c r="EU737" s="106"/>
      <c r="EV737" s="106"/>
      <c r="EW737" s="106"/>
      <c r="EX737" s="106"/>
      <c r="EY737" s="106"/>
      <c r="EZ737" s="106"/>
      <c r="FA737" s="106"/>
      <c r="FB737" s="106"/>
      <c r="FC737" s="106"/>
      <c r="FD737" s="106"/>
      <c r="FE737" s="106"/>
      <c r="FF737" s="106"/>
      <c r="FG737" s="106"/>
      <c r="FH737" s="106"/>
      <c r="FI737" s="106"/>
      <c r="FJ737" s="106"/>
      <c r="FK737" s="106"/>
      <c r="FL737" s="106"/>
      <c r="FM737" s="106"/>
      <c r="FN737" s="106"/>
      <c r="FO737" s="106"/>
      <c r="FP737" s="106"/>
      <c r="FQ737" s="106"/>
      <c r="FR737" s="106"/>
      <c r="FS737" s="106"/>
      <c r="FT737" s="106"/>
      <c r="FU737" s="106"/>
      <c r="FV737" s="106"/>
      <c r="FW737" s="106"/>
      <c r="FX737" s="106"/>
      <c r="FY737" s="106"/>
      <c r="FZ737" s="106"/>
      <c r="GA737" s="106"/>
      <c r="GB737" s="106"/>
      <c r="GC737" s="106"/>
      <c r="GD737" s="106"/>
      <c r="GE737" s="106"/>
      <c r="GF737" s="106"/>
      <c r="GG737" s="106"/>
      <c r="GH737" s="106"/>
      <c r="GI737" s="106"/>
      <c r="GJ737" s="106"/>
      <c r="GK737" s="106"/>
      <c r="GL737" s="106"/>
      <c r="GM737" s="106"/>
      <c r="GN737" s="106"/>
      <c r="GO737" s="106"/>
      <c r="GP737" s="106"/>
      <c r="GQ737" s="106"/>
      <c r="GR737" s="106"/>
      <c r="GS737" s="106"/>
      <c r="GT737" s="106"/>
      <c r="GU737" s="106"/>
      <c r="GV737" s="106"/>
      <c r="GW737" s="106"/>
      <c r="GX737" s="106"/>
      <c r="GY737" s="106"/>
      <c r="GZ737" s="106"/>
      <c r="HA737" s="106"/>
      <c r="HB737" s="106"/>
      <c r="HC737" s="106"/>
      <c r="HD737" s="106"/>
      <c r="HE737" s="106"/>
      <c r="HF737" s="106"/>
      <c r="HG737" s="106"/>
      <c r="HH737" s="106"/>
      <c r="HI737" s="106"/>
      <c r="HJ737" s="106"/>
      <c r="HK737" s="106"/>
      <c r="HL737" s="106"/>
      <c r="HM737" s="106"/>
      <c r="HN737" s="106"/>
      <c r="HO737" s="106"/>
      <c r="HP737" s="106"/>
      <c r="HQ737" s="106"/>
      <c r="HR737" s="106"/>
      <c r="HS737" s="106"/>
      <c r="HT737" s="106"/>
      <c r="HU737" s="106"/>
      <c r="HV737" s="106"/>
      <c r="HW737" s="106"/>
      <c r="HX737" s="106"/>
      <c r="HY737" s="106"/>
      <c r="HZ737" s="106"/>
      <c r="IA737" s="106"/>
      <c r="IB737" s="106"/>
      <c r="IC737" s="106"/>
      <c r="ID737" s="106"/>
      <c r="IE737" s="106"/>
      <c r="IF737" s="106"/>
      <c r="IG737" s="106"/>
      <c r="IH737" s="106"/>
      <c r="II737" s="106"/>
      <c r="IJ737" s="106"/>
      <c r="IK737" s="106"/>
      <c r="IL737" s="106"/>
      <c r="IM737" s="106"/>
      <c r="IN737" s="106"/>
      <c r="IO737" s="106"/>
      <c r="IP737" s="106"/>
      <c r="IQ737" s="106"/>
      <c r="IR737" s="106"/>
      <c r="IS737" s="106"/>
      <c r="IT737" s="106"/>
      <c r="IU737" s="106"/>
      <c r="IV737" s="106"/>
      <c r="IW737" s="106"/>
      <c r="IX737" s="106"/>
      <c r="IY737" s="106"/>
      <c r="IZ737" s="106"/>
      <c r="JA737" s="106"/>
      <c r="JB737" s="106"/>
      <c r="JC737" s="106"/>
      <c r="JD737" s="106"/>
      <c r="JE737" s="106"/>
      <c r="JF737" s="106"/>
      <c r="JG737" s="106"/>
      <c r="JH737" s="106"/>
      <c r="JI737" s="106"/>
      <c r="JJ737" s="106"/>
      <c r="JK737" s="106"/>
      <c r="JL737" s="106"/>
      <c r="JM737" s="106"/>
      <c r="JN737" s="106"/>
      <c r="JO737" s="106"/>
      <c r="JP737" s="106"/>
      <c r="JQ737" s="106"/>
      <c r="JR737" s="106"/>
      <c r="JS737" s="106"/>
      <c r="JT737" s="106"/>
      <c r="JU737" s="106"/>
      <c r="JV737" s="106"/>
      <c r="JW737" s="106"/>
      <c r="JX737" s="106"/>
      <c r="JY737" s="106"/>
      <c r="JZ737" s="106"/>
      <c r="KA737" s="106"/>
      <c r="KB737" s="106"/>
      <c r="KC737" s="106"/>
      <c r="KD737" s="106"/>
      <c r="KE737" s="106"/>
      <c r="KF737" s="106"/>
      <c r="KG737" s="106"/>
      <c r="KH737" s="106"/>
      <c r="KI737" s="106"/>
      <c r="KJ737" s="106"/>
      <c r="KK737" s="106"/>
      <c r="KL737" s="106"/>
      <c r="KM737" s="106"/>
      <c r="KN737" s="106"/>
      <c r="KO737" s="106"/>
      <c r="KP737" s="106"/>
      <c r="KQ737" s="106"/>
      <c r="KR737" s="106"/>
      <c r="KS737" s="106"/>
      <c r="KT737" s="106"/>
      <c r="KU737" s="106"/>
      <c r="KV737" s="106"/>
      <c r="KW737" s="106"/>
      <c r="KX737" s="106"/>
      <c r="KY737" s="106"/>
      <c r="KZ737" s="106"/>
      <c r="LA737" s="106"/>
      <c r="LB737" s="106"/>
      <c r="LC737" s="106"/>
      <c r="LD737" s="106"/>
      <c r="LE737" s="106"/>
      <c r="LF737" s="106"/>
      <c r="LG737" s="106"/>
      <c r="LH737" s="106"/>
      <c r="LI737" s="106"/>
      <c r="LJ737" s="106"/>
      <c r="LK737" s="106"/>
      <c r="LL737" s="106"/>
      <c r="LM737" s="106"/>
      <c r="LN737" s="106"/>
      <c r="LO737" s="106"/>
      <c r="LP737" s="106"/>
      <c r="LQ737" s="106"/>
      <c r="LR737" s="106"/>
      <c r="LS737" s="106"/>
      <c r="LT737" s="106"/>
      <c r="LU737" s="106"/>
      <c r="LV737" s="106"/>
      <c r="LW737" s="106"/>
      <c r="LX737" s="106"/>
      <c r="LY737" s="106"/>
      <c r="LZ737" s="106"/>
      <c r="MA737" s="106"/>
      <c r="MB737" s="106"/>
      <c r="MC737" s="106"/>
      <c r="MD737" s="106"/>
      <c r="ME737" s="106"/>
      <c r="MF737" s="106"/>
      <c r="MG737" s="106"/>
      <c r="MH737" s="106"/>
      <c r="MI737" s="106"/>
      <c r="MJ737" s="106"/>
      <c r="MK737" s="106"/>
      <c r="ML737" s="106"/>
      <c r="MM737" s="106"/>
      <c r="MN737" s="106"/>
      <c r="MO737" s="106"/>
      <c r="MP737" s="106"/>
      <c r="MQ737" s="106"/>
      <c r="MR737" s="106"/>
      <c r="MS737" s="106"/>
      <c r="MT737" s="106"/>
      <c r="MU737" s="106"/>
      <c r="MV737" s="106"/>
      <c r="MW737" s="106"/>
      <c r="MX737" s="106"/>
      <c r="MY737" s="106"/>
      <c r="MZ737" s="106"/>
      <c r="NA737" s="106"/>
      <c r="NB737" s="106"/>
      <c r="NC737" s="106"/>
      <c r="ND737" s="106"/>
      <c r="NE737" s="106"/>
      <c r="NF737" s="106"/>
      <c r="NG737" s="106"/>
      <c r="NH737" s="106"/>
      <c r="NI737" s="106"/>
      <c r="NJ737" s="106"/>
      <c r="NK737" s="106"/>
      <c r="NL737" s="106"/>
      <c r="NM737" s="106"/>
      <c r="NN737" s="106"/>
      <c r="NO737" s="106"/>
      <c r="NP737" s="106"/>
      <c r="NQ737" s="106"/>
      <c r="NR737" s="106"/>
      <c r="NS737" s="106"/>
      <c r="NT737" s="106"/>
      <c r="NU737" s="106"/>
      <c r="NV737" s="106"/>
      <c r="NW737" s="106"/>
      <c r="NX737" s="106"/>
      <c r="NY737" s="106"/>
      <c r="NZ737" s="106"/>
      <c r="OA737" s="106"/>
      <c r="OB737" s="106"/>
      <c r="OC737" s="106"/>
      <c r="OD737" s="106"/>
      <c r="OE737" s="106"/>
      <c r="OF737" s="106"/>
      <c r="OG737" s="106"/>
      <c r="OH737" s="106"/>
      <c r="OI737" s="106"/>
      <c r="OJ737" s="106"/>
      <c r="OK737" s="106"/>
      <c r="OL737" s="106"/>
      <c r="OM737" s="106"/>
      <c r="ON737" s="106"/>
      <c r="OO737" s="106"/>
      <c r="OP737" s="106"/>
      <c r="OQ737" s="106"/>
      <c r="OR737" s="106"/>
      <c r="OS737" s="106"/>
      <c r="OT737" s="106"/>
      <c r="OU737" s="106"/>
      <c r="OV737" s="106"/>
      <c r="OW737" s="106"/>
      <c r="OX737" s="106"/>
      <c r="OY737" s="106"/>
      <c r="OZ737" s="106"/>
      <c r="PA737" s="106"/>
      <c r="PB737" s="106"/>
      <c r="PC737" s="106"/>
      <c r="PD737" s="106"/>
      <c r="PE737" s="106"/>
      <c r="PF737" s="106"/>
      <c r="PG737" s="106"/>
      <c r="PH737" s="106"/>
      <c r="PI737" s="106"/>
      <c r="PJ737" s="106"/>
      <c r="PK737" s="106"/>
      <c r="PL737" s="106"/>
      <c r="PM737" s="106"/>
      <c r="PN737" s="106"/>
      <c r="PO737" s="106"/>
      <c r="PP737" s="106"/>
      <c r="PQ737" s="106"/>
      <c r="PR737" s="106"/>
      <c r="PS737" s="106"/>
      <c r="PT737" s="106"/>
      <c r="PU737" s="106"/>
      <c r="PV737" s="106"/>
      <c r="PW737" s="106"/>
      <c r="PX737" s="106"/>
      <c r="PY737" s="106"/>
      <c r="PZ737" s="106"/>
      <c r="QA737" s="106"/>
      <c r="QB737" s="106"/>
      <c r="QC737" s="106"/>
      <c r="QD737" s="106"/>
      <c r="QE737" s="106"/>
      <c r="QF737" s="106"/>
      <c r="QG737" s="106"/>
      <c r="QH737" s="106"/>
      <c r="QI737" s="106"/>
      <c r="QJ737" s="106"/>
      <c r="QK737" s="106"/>
      <c r="QL737" s="106"/>
      <c r="QM737" s="106"/>
      <c r="QN737" s="106"/>
      <c r="QO737" s="106"/>
      <c r="QP737" s="106"/>
      <c r="QQ737" s="106"/>
      <c r="QR737" s="106"/>
      <c r="QS737" s="106"/>
      <c r="QT737" s="106"/>
      <c r="QU737" s="106"/>
      <c r="QV737" s="106"/>
      <c r="QW737" s="106"/>
      <c r="QX737" s="106"/>
      <c r="QY737" s="106"/>
      <c r="QZ737" s="106"/>
      <c r="RA737" s="106"/>
      <c r="RB737" s="106"/>
      <c r="RC737" s="106"/>
      <c r="RD737" s="106"/>
      <c r="RE737" s="106"/>
      <c r="RF737" s="106"/>
      <c r="RG737" s="106"/>
      <c r="RH737" s="106"/>
      <c r="RI737" s="106"/>
      <c r="RJ737" s="106"/>
      <c r="RK737" s="106"/>
      <c r="RL737" s="106"/>
      <c r="RM737" s="106"/>
      <c r="RN737" s="106"/>
      <c r="RO737" s="106"/>
      <c r="RP737" s="106"/>
      <c r="RQ737" s="106"/>
      <c r="RR737" s="106"/>
    </row>
    <row r="738" spans="1:486" x14ac:dyDescent="0.3">
      <c r="A738" s="106"/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14"/>
      <c r="Q738" s="114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  <c r="DL738" s="106"/>
      <c r="DM738" s="106"/>
      <c r="DN738" s="106"/>
      <c r="DO738" s="106"/>
      <c r="DP738" s="106"/>
      <c r="DQ738" s="106"/>
      <c r="DR738" s="106"/>
      <c r="DS738" s="106"/>
      <c r="DT738" s="106"/>
      <c r="DU738" s="106"/>
      <c r="DV738" s="106"/>
      <c r="DW738" s="106"/>
      <c r="DX738" s="106"/>
      <c r="DY738" s="106"/>
      <c r="DZ738" s="106"/>
      <c r="EA738" s="106"/>
      <c r="EB738" s="106"/>
      <c r="EC738" s="106"/>
      <c r="ED738" s="106"/>
      <c r="EE738" s="106"/>
      <c r="EF738" s="106"/>
      <c r="EG738" s="106"/>
      <c r="EH738" s="106"/>
      <c r="EI738" s="106"/>
      <c r="EJ738" s="106"/>
      <c r="EK738" s="106"/>
      <c r="EL738" s="106"/>
      <c r="EM738" s="106"/>
      <c r="EN738" s="106"/>
      <c r="EO738" s="106"/>
      <c r="EP738" s="106"/>
      <c r="EQ738" s="106"/>
      <c r="ER738" s="106"/>
      <c r="ES738" s="106"/>
      <c r="ET738" s="106"/>
      <c r="EU738" s="106"/>
      <c r="EV738" s="106"/>
      <c r="EW738" s="106"/>
      <c r="EX738" s="106"/>
      <c r="EY738" s="106"/>
      <c r="EZ738" s="106"/>
      <c r="FA738" s="106"/>
      <c r="FB738" s="106"/>
      <c r="FC738" s="106"/>
      <c r="FD738" s="106"/>
      <c r="FE738" s="106"/>
      <c r="FF738" s="106"/>
      <c r="FG738" s="106"/>
      <c r="FH738" s="106"/>
      <c r="FI738" s="106"/>
      <c r="FJ738" s="106"/>
      <c r="FK738" s="106"/>
      <c r="FL738" s="106"/>
      <c r="FM738" s="106"/>
      <c r="FN738" s="106"/>
      <c r="FO738" s="106"/>
      <c r="FP738" s="106"/>
      <c r="FQ738" s="106"/>
      <c r="FR738" s="106"/>
      <c r="FS738" s="106"/>
      <c r="FT738" s="106"/>
      <c r="FU738" s="106"/>
      <c r="FV738" s="106"/>
      <c r="FW738" s="106"/>
      <c r="FX738" s="106"/>
      <c r="FY738" s="106"/>
      <c r="FZ738" s="106"/>
      <c r="GA738" s="106"/>
      <c r="GB738" s="106"/>
      <c r="GC738" s="106"/>
      <c r="GD738" s="106"/>
      <c r="GE738" s="106"/>
      <c r="GF738" s="106"/>
      <c r="GG738" s="106"/>
      <c r="GH738" s="106"/>
      <c r="GI738" s="106"/>
      <c r="GJ738" s="106"/>
      <c r="GK738" s="106"/>
      <c r="GL738" s="106"/>
      <c r="GM738" s="106"/>
      <c r="GN738" s="106"/>
      <c r="GO738" s="106"/>
      <c r="GP738" s="106"/>
      <c r="GQ738" s="106"/>
      <c r="GR738" s="106"/>
      <c r="GS738" s="106"/>
      <c r="GT738" s="106"/>
      <c r="GU738" s="106"/>
      <c r="GV738" s="106"/>
      <c r="GW738" s="106"/>
      <c r="GX738" s="106"/>
      <c r="GY738" s="106"/>
      <c r="GZ738" s="106"/>
      <c r="HA738" s="106"/>
      <c r="HB738" s="106"/>
      <c r="HC738" s="106"/>
      <c r="HD738" s="106"/>
      <c r="HE738" s="106"/>
      <c r="HF738" s="106"/>
      <c r="HG738" s="106"/>
      <c r="HH738" s="106"/>
      <c r="HI738" s="106"/>
      <c r="HJ738" s="106"/>
      <c r="HK738" s="106"/>
      <c r="HL738" s="106"/>
      <c r="HM738" s="106"/>
      <c r="HN738" s="106"/>
      <c r="HO738" s="106"/>
      <c r="HP738" s="106"/>
      <c r="HQ738" s="106"/>
      <c r="HR738" s="106"/>
      <c r="HS738" s="106"/>
      <c r="HT738" s="106"/>
      <c r="HU738" s="106"/>
      <c r="HV738" s="106"/>
      <c r="HW738" s="106"/>
      <c r="HX738" s="106"/>
      <c r="HY738" s="106"/>
      <c r="HZ738" s="106"/>
      <c r="IA738" s="106"/>
      <c r="IB738" s="106"/>
      <c r="IC738" s="106"/>
      <c r="ID738" s="106"/>
      <c r="IE738" s="106"/>
      <c r="IF738" s="106"/>
      <c r="IG738" s="106"/>
      <c r="IH738" s="106"/>
      <c r="II738" s="106"/>
      <c r="IJ738" s="106"/>
      <c r="IK738" s="106"/>
      <c r="IL738" s="106"/>
      <c r="IM738" s="106"/>
      <c r="IN738" s="106"/>
      <c r="IO738" s="106"/>
      <c r="IP738" s="106"/>
      <c r="IQ738" s="106"/>
      <c r="IR738" s="106"/>
      <c r="IS738" s="106"/>
      <c r="IT738" s="106"/>
      <c r="IU738" s="106"/>
      <c r="IV738" s="106"/>
      <c r="IW738" s="106"/>
      <c r="IX738" s="106"/>
      <c r="IY738" s="106"/>
      <c r="IZ738" s="106"/>
      <c r="JA738" s="106"/>
      <c r="JB738" s="106"/>
      <c r="JC738" s="106"/>
      <c r="JD738" s="106"/>
      <c r="JE738" s="106"/>
      <c r="JF738" s="106"/>
      <c r="JG738" s="106"/>
      <c r="JH738" s="106"/>
      <c r="JI738" s="106"/>
      <c r="JJ738" s="106"/>
      <c r="JK738" s="106"/>
      <c r="JL738" s="106"/>
      <c r="JM738" s="106"/>
      <c r="JN738" s="106"/>
      <c r="JO738" s="106"/>
      <c r="JP738" s="106"/>
      <c r="JQ738" s="106"/>
      <c r="JR738" s="106"/>
      <c r="JS738" s="106"/>
      <c r="JT738" s="106"/>
      <c r="JU738" s="106"/>
      <c r="JV738" s="106"/>
      <c r="JW738" s="106"/>
      <c r="JX738" s="106"/>
      <c r="JY738" s="106"/>
      <c r="JZ738" s="106"/>
      <c r="KA738" s="106"/>
      <c r="KB738" s="106"/>
      <c r="KC738" s="106"/>
      <c r="KD738" s="106"/>
      <c r="KE738" s="106"/>
      <c r="KF738" s="106"/>
      <c r="KG738" s="106"/>
      <c r="KH738" s="106"/>
      <c r="KI738" s="106"/>
      <c r="KJ738" s="106"/>
      <c r="KK738" s="106"/>
      <c r="KL738" s="106"/>
      <c r="KM738" s="106"/>
      <c r="KN738" s="106"/>
      <c r="KO738" s="106"/>
      <c r="KP738" s="106"/>
      <c r="KQ738" s="106"/>
      <c r="KR738" s="106"/>
      <c r="KS738" s="106"/>
      <c r="KT738" s="106"/>
      <c r="KU738" s="106"/>
      <c r="KV738" s="106"/>
      <c r="KW738" s="106"/>
      <c r="KX738" s="106"/>
      <c r="KY738" s="106"/>
      <c r="KZ738" s="106"/>
      <c r="LA738" s="106"/>
      <c r="LB738" s="106"/>
      <c r="LC738" s="106"/>
      <c r="LD738" s="106"/>
      <c r="LE738" s="106"/>
      <c r="LF738" s="106"/>
      <c r="LG738" s="106"/>
      <c r="LH738" s="106"/>
      <c r="LI738" s="106"/>
      <c r="LJ738" s="106"/>
      <c r="LK738" s="106"/>
      <c r="LL738" s="106"/>
      <c r="LM738" s="106"/>
      <c r="LN738" s="106"/>
      <c r="LO738" s="106"/>
      <c r="LP738" s="106"/>
      <c r="LQ738" s="106"/>
      <c r="LR738" s="106"/>
      <c r="LS738" s="106"/>
      <c r="LT738" s="106"/>
      <c r="LU738" s="106"/>
      <c r="LV738" s="106"/>
      <c r="LW738" s="106"/>
      <c r="LX738" s="106"/>
      <c r="LY738" s="106"/>
      <c r="LZ738" s="106"/>
      <c r="MA738" s="106"/>
      <c r="MB738" s="106"/>
      <c r="MC738" s="106"/>
      <c r="MD738" s="106"/>
      <c r="ME738" s="106"/>
      <c r="MF738" s="106"/>
      <c r="MG738" s="106"/>
      <c r="MH738" s="106"/>
      <c r="MI738" s="106"/>
      <c r="MJ738" s="106"/>
      <c r="MK738" s="106"/>
      <c r="ML738" s="106"/>
      <c r="MM738" s="106"/>
      <c r="MN738" s="106"/>
      <c r="MO738" s="106"/>
      <c r="MP738" s="106"/>
      <c r="MQ738" s="106"/>
      <c r="MR738" s="106"/>
      <c r="MS738" s="106"/>
      <c r="MT738" s="106"/>
      <c r="MU738" s="106"/>
      <c r="MV738" s="106"/>
      <c r="MW738" s="106"/>
      <c r="MX738" s="106"/>
      <c r="MY738" s="106"/>
      <c r="MZ738" s="106"/>
      <c r="NA738" s="106"/>
      <c r="NB738" s="106"/>
      <c r="NC738" s="106"/>
      <c r="ND738" s="106"/>
      <c r="NE738" s="106"/>
      <c r="NF738" s="106"/>
      <c r="NG738" s="106"/>
      <c r="NH738" s="106"/>
      <c r="NI738" s="106"/>
      <c r="NJ738" s="106"/>
      <c r="NK738" s="106"/>
      <c r="NL738" s="106"/>
      <c r="NM738" s="106"/>
      <c r="NN738" s="106"/>
      <c r="NO738" s="106"/>
      <c r="NP738" s="106"/>
      <c r="NQ738" s="106"/>
      <c r="NR738" s="106"/>
      <c r="NS738" s="106"/>
      <c r="NT738" s="106"/>
      <c r="NU738" s="106"/>
      <c r="NV738" s="106"/>
      <c r="NW738" s="106"/>
      <c r="NX738" s="106"/>
      <c r="NY738" s="106"/>
      <c r="NZ738" s="106"/>
      <c r="OA738" s="106"/>
      <c r="OB738" s="106"/>
      <c r="OC738" s="106"/>
      <c r="OD738" s="106"/>
      <c r="OE738" s="106"/>
      <c r="OF738" s="106"/>
      <c r="OG738" s="106"/>
      <c r="OH738" s="106"/>
      <c r="OI738" s="106"/>
      <c r="OJ738" s="106"/>
      <c r="OK738" s="106"/>
      <c r="OL738" s="106"/>
      <c r="OM738" s="106"/>
      <c r="ON738" s="106"/>
      <c r="OO738" s="106"/>
      <c r="OP738" s="106"/>
      <c r="OQ738" s="106"/>
      <c r="OR738" s="106"/>
      <c r="OS738" s="106"/>
      <c r="OT738" s="106"/>
      <c r="OU738" s="106"/>
      <c r="OV738" s="106"/>
      <c r="OW738" s="106"/>
      <c r="OX738" s="106"/>
      <c r="OY738" s="106"/>
      <c r="OZ738" s="106"/>
      <c r="PA738" s="106"/>
      <c r="PB738" s="106"/>
      <c r="PC738" s="106"/>
      <c r="PD738" s="106"/>
      <c r="PE738" s="106"/>
      <c r="PF738" s="106"/>
      <c r="PG738" s="106"/>
      <c r="PH738" s="106"/>
      <c r="PI738" s="106"/>
      <c r="PJ738" s="106"/>
      <c r="PK738" s="106"/>
      <c r="PL738" s="106"/>
      <c r="PM738" s="106"/>
      <c r="PN738" s="106"/>
      <c r="PO738" s="106"/>
      <c r="PP738" s="106"/>
      <c r="PQ738" s="106"/>
      <c r="PR738" s="106"/>
      <c r="PS738" s="106"/>
      <c r="PT738" s="106"/>
      <c r="PU738" s="106"/>
      <c r="PV738" s="106"/>
      <c r="PW738" s="106"/>
      <c r="PX738" s="106"/>
      <c r="PY738" s="106"/>
      <c r="PZ738" s="106"/>
      <c r="QA738" s="106"/>
      <c r="QB738" s="106"/>
      <c r="QC738" s="106"/>
      <c r="QD738" s="106"/>
      <c r="QE738" s="106"/>
      <c r="QF738" s="106"/>
      <c r="QG738" s="106"/>
      <c r="QH738" s="106"/>
      <c r="QI738" s="106"/>
      <c r="QJ738" s="106"/>
      <c r="QK738" s="106"/>
      <c r="QL738" s="106"/>
      <c r="QM738" s="106"/>
      <c r="QN738" s="106"/>
      <c r="QO738" s="106"/>
      <c r="QP738" s="106"/>
      <c r="QQ738" s="106"/>
      <c r="QR738" s="106"/>
      <c r="QS738" s="106"/>
      <c r="QT738" s="106"/>
      <c r="QU738" s="106"/>
      <c r="QV738" s="106"/>
      <c r="QW738" s="106"/>
      <c r="QX738" s="106"/>
      <c r="QY738" s="106"/>
      <c r="QZ738" s="106"/>
      <c r="RA738" s="106"/>
      <c r="RB738" s="106"/>
      <c r="RC738" s="106"/>
      <c r="RD738" s="106"/>
      <c r="RE738" s="106"/>
      <c r="RF738" s="106"/>
      <c r="RG738" s="106"/>
      <c r="RH738" s="106"/>
      <c r="RI738" s="106"/>
      <c r="RJ738" s="106"/>
      <c r="RK738" s="106"/>
      <c r="RL738" s="106"/>
      <c r="RM738" s="106"/>
      <c r="RN738" s="106"/>
      <c r="RO738" s="106"/>
      <c r="RP738" s="106"/>
      <c r="RQ738" s="106"/>
      <c r="RR738" s="106"/>
    </row>
    <row r="739" spans="1:486" x14ac:dyDescent="0.3">
      <c r="A739" s="106"/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14"/>
      <c r="Q739" s="114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  <c r="DL739" s="106"/>
      <c r="DM739" s="106"/>
      <c r="DN739" s="106"/>
      <c r="DO739" s="106"/>
      <c r="DP739" s="106"/>
      <c r="DQ739" s="106"/>
      <c r="DR739" s="106"/>
      <c r="DS739" s="106"/>
      <c r="DT739" s="106"/>
      <c r="DU739" s="106"/>
      <c r="DV739" s="106"/>
      <c r="DW739" s="106"/>
      <c r="DX739" s="106"/>
      <c r="DY739" s="106"/>
      <c r="DZ739" s="106"/>
      <c r="EA739" s="106"/>
      <c r="EB739" s="106"/>
      <c r="EC739" s="106"/>
      <c r="ED739" s="106"/>
      <c r="EE739" s="106"/>
      <c r="EF739" s="106"/>
      <c r="EG739" s="106"/>
      <c r="EH739" s="106"/>
      <c r="EI739" s="106"/>
      <c r="EJ739" s="106"/>
      <c r="EK739" s="106"/>
      <c r="EL739" s="106"/>
      <c r="EM739" s="106"/>
      <c r="EN739" s="106"/>
      <c r="EO739" s="106"/>
      <c r="EP739" s="106"/>
      <c r="EQ739" s="106"/>
      <c r="ER739" s="106"/>
      <c r="ES739" s="106"/>
      <c r="ET739" s="106"/>
      <c r="EU739" s="106"/>
      <c r="EV739" s="106"/>
      <c r="EW739" s="106"/>
      <c r="EX739" s="106"/>
      <c r="EY739" s="106"/>
      <c r="EZ739" s="106"/>
      <c r="FA739" s="106"/>
      <c r="FB739" s="106"/>
      <c r="FC739" s="106"/>
      <c r="FD739" s="106"/>
      <c r="FE739" s="106"/>
      <c r="FF739" s="106"/>
      <c r="FG739" s="106"/>
      <c r="FH739" s="106"/>
      <c r="FI739" s="106"/>
      <c r="FJ739" s="106"/>
      <c r="FK739" s="106"/>
      <c r="FL739" s="106"/>
      <c r="FM739" s="106"/>
      <c r="FN739" s="106"/>
      <c r="FO739" s="106"/>
      <c r="FP739" s="106"/>
      <c r="FQ739" s="106"/>
      <c r="FR739" s="106"/>
      <c r="FS739" s="106"/>
      <c r="FT739" s="106"/>
      <c r="FU739" s="106"/>
      <c r="FV739" s="106"/>
      <c r="FW739" s="106"/>
      <c r="FX739" s="106"/>
      <c r="FY739" s="106"/>
      <c r="FZ739" s="106"/>
      <c r="GA739" s="106"/>
      <c r="GB739" s="106"/>
      <c r="GC739" s="106"/>
      <c r="GD739" s="106"/>
      <c r="GE739" s="106"/>
      <c r="GF739" s="106"/>
      <c r="GG739" s="106"/>
      <c r="GH739" s="106"/>
      <c r="GI739" s="106"/>
      <c r="GJ739" s="106"/>
      <c r="GK739" s="106"/>
      <c r="GL739" s="106"/>
      <c r="GM739" s="106"/>
      <c r="GN739" s="106"/>
      <c r="GO739" s="106"/>
      <c r="GP739" s="106"/>
      <c r="GQ739" s="106"/>
      <c r="GR739" s="106"/>
      <c r="GS739" s="106"/>
      <c r="GT739" s="106"/>
      <c r="GU739" s="106"/>
      <c r="GV739" s="106"/>
      <c r="GW739" s="106"/>
      <c r="GX739" s="106"/>
      <c r="GY739" s="106"/>
      <c r="GZ739" s="106"/>
      <c r="HA739" s="106"/>
      <c r="HB739" s="106"/>
      <c r="HC739" s="106"/>
      <c r="HD739" s="106"/>
      <c r="HE739" s="106"/>
      <c r="HF739" s="106"/>
      <c r="HG739" s="106"/>
      <c r="HH739" s="106"/>
      <c r="HI739" s="106"/>
      <c r="HJ739" s="106"/>
      <c r="HK739" s="106"/>
      <c r="HL739" s="106"/>
      <c r="HM739" s="106"/>
      <c r="HN739" s="106"/>
      <c r="HO739" s="106"/>
      <c r="HP739" s="106"/>
      <c r="HQ739" s="106"/>
      <c r="HR739" s="106"/>
      <c r="HS739" s="106"/>
      <c r="HT739" s="106"/>
      <c r="HU739" s="106"/>
      <c r="HV739" s="106"/>
      <c r="HW739" s="106"/>
      <c r="HX739" s="106"/>
      <c r="HY739" s="106"/>
      <c r="HZ739" s="106"/>
      <c r="IA739" s="106"/>
      <c r="IB739" s="106"/>
      <c r="IC739" s="106"/>
      <c r="ID739" s="106"/>
      <c r="IE739" s="106"/>
      <c r="IF739" s="106"/>
      <c r="IG739" s="106"/>
      <c r="IH739" s="106"/>
      <c r="II739" s="106"/>
      <c r="IJ739" s="106"/>
      <c r="IK739" s="106"/>
      <c r="IL739" s="106"/>
      <c r="IM739" s="106"/>
      <c r="IN739" s="106"/>
      <c r="IO739" s="106"/>
      <c r="IP739" s="106"/>
      <c r="IQ739" s="106"/>
      <c r="IR739" s="106"/>
      <c r="IS739" s="106"/>
      <c r="IT739" s="106"/>
      <c r="IU739" s="106"/>
      <c r="IV739" s="106"/>
      <c r="IW739" s="106"/>
      <c r="IX739" s="106"/>
      <c r="IY739" s="106"/>
      <c r="IZ739" s="106"/>
      <c r="JA739" s="106"/>
      <c r="JB739" s="106"/>
      <c r="JC739" s="106"/>
      <c r="JD739" s="106"/>
      <c r="JE739" s="106"/>
      <c r="JF739" s="106"/>
      <c r="JG739" s="106"/>
      <c r="JH739" s="106"/>
      <c r="JI739" s="106"/>
      <c r="JJ739" s="106"/>
      <c r="JK739" s="106"/>
      <c r="JL739" s="106"/>
      <c r="JM739" s="106"/>
      <c r="JN739" s="106"/>
      <c r="JO739" s="106"/>
      <c r="JP739" s="106"/>
      <c r="JQ739" s="106"/>
      <c r="JR739" s="106"/>
      <c r="JS739" s="106"/>
      <c r="JT739" s="106"/>
      <c r="JU739" s="106"/>
      <c r="JV739" s="106"/>
      <c r="JW739" s="106"/>
      <c r="JX739" s="106"/>
      <c r="JY739" s="106"/>
      <c r="JZ739" s="106"/>
      <c r="KA739" s="106"/>
      <c r="KB739" s="106"/>
      <c r="KC739" s="106"/>
      <c r="KD739" s="106"/>
      <c r="KE739" s="106"/>
      <c r="KF739" s="106"/>
      <c r="KG739" s="106"/>
      <c r="KH739" s="106"/>
      <c r="KI739" s="106"/>
      <c r="KJ739" s="106"/>
      <c r="KK739" s="106"/>
      <c r="KL739" s="106"/>
      <c r="KM739" s="106"/>
      <c r="KN739" s="106"/>
      <c r="KO739" s="106"/>
      <c r="KP739" s="106"/>
      <c r="KQ739" s="106"/>
      <c r="KR739" s="106"/>
      <c r="KS739" s="106"/>
      <c r="KT739" s="106"/>
      <c r="KU739" s="106"/>
      <c r="KV739" s="106"/>
      <c r="KW739" s="106"/>
      <c r="KX739" s="106"/>
      <c r="KY739" s="106"/>
      <c r="KZ739" s="106"/>
      <c r="LA739" s="106"/>
      <c r="LB739" s="106"/>
      <c r="LC739" s="106"/>
      <c r="LD739" s="106"/>
      <c r="LE739" s="106"/>
      <c r="LF739" s="106"/>
      <c r="LG739" s="106"/>
      <c r="LH739" s="106"/>
      <c r="LI739" s="106"/>
      <c r="LJ739" s="106"/>
      <c r="LK739" s="106"/>
      <c r="LL739" s="106"/>
      <c r="LM739" s="106"/>
      <c r="LN739" s="106"/>
      <c r="LO739" s="106"/>
      <c r="LP739" s="106"/>
      <c r="LQ739" s="106"/>
      <c r="LR739" s="106"/>
      <c r="LS739" s="106"/>
      <c r="LT739" s="106"/>
      <c r="LU739" s="106"/>
      <c r="LV739" s="106"/>
      <c r="LW739" s="106"/>
      <c r="LX739" s="106"/>
      <c r="LY739" s="106"/>
      <c r="LZ739" s="106"/>
      <c r="MA739" s="106"/>
      <c r="MB739" s="106"/>
      <c r="MC739" s="106"/>
      <c r="MD739" s="106"/>
      <c r="ME739" s="106"/>
      <c r="MF739" s="106"/>
      <c r="MG739" s="106"/>
      <c r="MH739" s="106"/>
      <c r="MI739" s="106"/>
      <c r="MJ739" s="106"/>
      <c r="MK739" s="106"/>
      <c r="ML739" s="106"/>
      <c r="MM739" s="106"/>
      <c r="MN739" s="106"/>
      <c r="MO739" s="106"/>
      <c r="MP739" s="106"/>
      <c r="MQ739" s="106"/>
      <c r="MR739" s="106"/>
      <c r="MS739" s="106"/>
      <c r="MT739" s="106"/>
      <c r="MU739" s="106"/>
      <c r="MV739" s="106"/>
      <c r="MW739" s="106"/>
      <c r="MX739" s="106"/>
      <c r="MY739" s="106"/>
      <c r="MZ739" s="106"/>
      <c r="NA739" s="106"/>
      <c r="NB739" s="106"/>
      <c r="NC739" s="106"/>
      <c r="ND739" s="106"/>
      <c r="NE739" s="106"/>
      <c r="NF739" s="106"/>
      <c r="NG739" s="106"/>
      <c r="NH739" s="106"/>
      <c r="NI739" s="106"/>
      <c r="NJ739" s="106"/>
      <c r="NK739" s="106"/>
      <c r="NL739" s="106"/>
      <c r="NM739" s="106"/>
      <c r="NN739" s="106"/>
      <c r="NO739" s="106"/>
      <c r="NP739" s="106"/>
      <c r="NQ739" s="106"/>
      <c r="NR739" s="106"/>
      <c r="NS739" s="106"/>
      <c r="NT739" s="106"/>
      <c r="NU739" s="106"/>
      <c r="NV739" s="106"/>
      <c r="NW739" s="106"/>
      <c r="NX739" s="106"/>
      <c r="NY739" s="106"/>
      <c r="NZ739" s="106"/>
      <c r="OA739" s="106"/>
      <c r="OB739" s="106"/>
      <c r="OC739" s="106"/>
      <c r="OD739" s="106"/>
      <c r="OE739" s="106"/>
      <c r="OF739" s="106"/>
      <c r="OG739" s="106"/>
      <c r="OH739" s="106"/>
      <c r="OI739" s="106"/>
      <c r="OJ739" s="106"/>
      <c r="OK739" s="106"/>
      <c r="OL739" s="106"/>
      <c r="OM739" s="106"/>
      <c r="ON739" s="106"/>
      <c r="OO739" s="106"/>
      <c r="OP739" s="106"/>
      <c r="OQ739" s="106"/>
      <c r="OR739" s="106"/>
      <c r="OS739" s="106"/>
      <c r="OT739" s="106"/>
      <c r="OU739" s="106"/>
      <c r="OV739" s="106"/>
      <c r="OW739" s="106"/>
      <c r="OX739" s="106"/>
      <c r="OY739" s="106"/>
      <c r="OZ739" s="106"/>
      <c r="PA739" s="106"/>
      <c r="PB739" s="106"/>
      <c r="PC739" s="106"/>
      <c r="PD739" s="106"/>
      <c r="PE739" s="106"/>
      <c r="PF739" s="106"/>
      <c r="PG739" s="106"/>
      <c r="PH739" s="106"/>
      <c r="PI739" s="106"/>
      <c r="PJ739" s="106"/>
      <c r="PK739" s="106"/>
      <c r="PL739" s="106"/>
      <c r="PM739" s="106"/>
      <c r="PN739" s="106"/>
      <c r="PO739" s="106"/>
      <c r="PP739" s="106"/>
      <c r="PQ739" s="106"/>
      <c r="PR739" s="106"/>
      <c r="PS739" s="106"/>
      <c r="PT739" s="106"/>
      <c r="PU739" s="106"/>
      <c r="PV739" s="106"/>
      <c r="PW739" s="106"/>
      <c r="PX739" s="106"/>
      <c r="PY739" s="106"/>
      <c r="PZ739" s="106"/>
      <c r="QA739" s="106"/>
      <c r="QB739" s="106"/>
      <c r="QC739" s="106"/>
      <c r="QD739" s="106"/>
      <c r="QE739" s="106"/>
      <c r="QF739" s="106"/>
      <c r="QG739" s="106"/>
      <c r="QH739" s="106"/>
      <c r="QI739" s="106"/>
      <c r="QJ739" s="106"/>
      <c r="QK739" s="106"/>
      <c r="QL739" s="106"/>
      <c r="QM739" s="106"/>
      <c r="QN739" s="106"/>
      <c r="QO739" s="106"/>
      <c r="QP739" s="106"/>
      <c r="QQ739" s="106"/>
      <c r="QR739" s="106"/>
      <c r="QS739" s="106"/>
      <c r="QT739" s="106"/>
      <c r="QU739" s="106"/>
      <c r="QV739" s="106"/>
      <c r="QW739" s="106"/>
      <c r="QX739" s="106"/>
      <c r="QY739" s="106"/>
      <c r="QZ739" s="106"/>
      <c r="RA739" s="106"/>
      <c r="RB739" s="106"/>
      <c r="RC739" s="106"/>
      <c r="RD739" s="106"/>
      <c r="RE739" s="106"/>
      <c r="RF739" s="106"/>
      <c r="RG739" s="106"/>
      <c r="RH739" s="106"/>
      <c r="RI739" s="106"/>
      <c r="RJ739" s="106"/>
      <c r="RK739" s="106"/>
      <c r="RL739" s="106"/>
      <c r="RM739" s="106"/>
      <c r="RN739" s="106"/>
      <c r="RO739" s="106"/>
      <c r="RP739" s="106"/>
      <c r="RQ739" s="106"/>
      <c r="RR739" s="106"/>
    </row>
    <row r="740" spans="1:486" x14ac:dyDescent="0.3">
      <c r="A740" s="106"/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14"/>
      <c r="Q740" s="114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  <c r="DL740" s="106"/>
      <c r="DM740" s="106"/>
      <c r="DN740" s="106"/>
      <c r="DO740" s="106"/>
      <c r="DP740" s="106"/>
      <c r="DQ740" s="106"/>
      <c r="DR740" s="106"/>
      <c r="DS740" s="106"/>
      <c r="DT740" s="106"/>
      <c r="DU740" s="106"/>
      <c r="DV740" s="106"/>
      <c r="DW740" s="106"/>
      <c r="DX740" s="106"/>
      <c r="DY740" s="106"/>
      <c r="DZ740" s="106"/>
      <c r="EA740" s="106"/>
      <c r="EB740" s="106"/>
      <c r="EC740" s="106"/>
      <c r="ED740" s="106"/>
      <c r="EE740" s="106"/>
      <c r="EF740" s="106"/>
      <c r="EG740" s="106"/>
      <c r="EH740" s="106"/>
      <c r="EI740" s="106"/>
      <c r="EJ740" s="106"/>
      <c r="EK740" s="106"/>
      <c r="EL740" s="106"/>
      <c r="EM740" s="106"/>
      <c r="EN740" s="106"/>
      <c r="EO740" s="106"/>
      <c r="EP740" s="106"/>
      <c r="EQ740" s="106"/>
      <c r="ER740" s="106"/>
      <c r="ES740" s="106"/>
      <c r="ET740" s="106"/>
      <c r="EU740" s="106"/>
      <c r="EV740" s="106"/>
      <c r="EW740" s="106"/>
      <c r="EX740" s="106"/>
      <c r="EY740" s="106"/>
      <c r="EZ740" s="106"/>
      <c r="FA740" s="106"/>
      <c r="FB740" s="106"/>
      <c r="FC740" s="106"/>
      <c r="FD740" s="106"/>
      <c r="FE740" s="106"/>
      <c r="FF740" s="106"/>
      <c r="FG740" s="106"/>
      <c r="FH740" s="106"/>
      <c r="FI740" s="106"/>
      <c r="FJ740" s="106"/>
      <c r="FK740" s="106"/>
      <c r="FL740" s="106"/>
      <c r="FM740" s="106"/>
      <c r="FN740" s="106"/>
      <c r="FO740" s="106"/>
      <c r="FP740" s="106"/>
      <c r="FQ740" s="106"/>
      <c r="FR740" s="106"/>
      <c r="FS740" s="106"/>
      <c r="FT740" s="106"/>
      <c r="FU740" s="106"/>
      <c r="FV740" s="106"/>
      <c r="FW740" s="106"/>
      <c r="FX740" s="106"/>
      <c r="FY740" s="106"/>
      <c r="FZ740" s="106"/>
      <c r="GA740" s="106"/>
      <c r="GB740" s="106"/>
      <c r="GC740" s="106"/>
      <c r="GD740" s="106"/>
      <c r="GE740" s="106"/>
      <c r="GF740" s="106"/>
      <c r="GG740" s="106"/>
      <c r="GH740" s="106"/>
      <c r="GI740" s="106"/>
      <c r="GJ740" s="106"/>
      <c r="GK740" s="106"/>
      <c r="GL740" s="106"/>
      <c r="GM740" s="106"/>
      <c r="GN740" s="106"/>
      <c r="GO740" s="106"/>
      <c r="GP740" s="106"/>
      <c r="GQ740" s="106"/>
      <c r="GR740" s="106"/>
      <c r="GS740" s="106"/>
      <c r="GT740" s="106"/>
      <c r="GU740" s="106"/>
      <c r="GV740" s="106"/>
      <c r="GW740" s="106"/>
      <c r="GX740" s="106"/>
      <c r="GY740" s="106"/>
      <c r="GZ740" s="106"/>
      <c r="HA740" s="106"/>
      <c r="HB740" s="106"/>
      <c r="HC740" s="106"/>
      <c r="HD740" s="106"/>
      <c r="HE740" s="106"/>
      <c r="HF740" s="106"/>
      <c r="HG740" s="106"/>
      <c r="HH740" s="106"/>
      <c r="HI740" s="106"/>
      <c r="HJ740" s="106"/>
      <c r="HK740" s="106"/>
      <c r="HL740" s="106"/>
      <c r="HM740" s="106"/>
      <c r="HN740" s="106"/>
      <c r="HO740" s="106"/>
      <c r="HP740" s="106"/>
      <c r="HQ740" s="106"/>
      <c r="HR740" s="106"/>
      <c r="HS740" s="106"/>
      <c r="HT740" s="106"/>
      <c r="HU740" s="106"/>
      <c r="HV740" s="106"/>
      <c r="HW740" s="106"/>
      <c r="HX740" s="106"/>
      <c r="HY740" s="106"/>
      <c r="HZ740" s="106"/>
      <c r="IA740" s="106"/>
      <c r="IB740" s="106"/>
      <c r="IC740" s="106"/>
      <c r="ID740" s="106"/>
      <c r="IE740" s="106"/>
      <c r="IF740" s="106"/>
      <c r="IG740" s="106"/>
      <c r="IH740" s="106"/>
      <c r="II740" s="106"/>
      <c r="IJ740" s="106"/>
      <c r="IK740" s="106"/>
      <c r="IL740" s="106"/>
      <c r="IM740" s="106"/>
      <c r="IN740" s="106"/>
      <c r="IO740" s="106"/>
      <c r="IP740" s="106"/>
      <c r="IQ740" s="106"/>
      <c r="IR740" s="106"/>
      <c r="IS740" s="106"/>
      <c r="IT740" s="106"/>
      <c r="IU740" s="106"/>
      <c r="IV740" s="106"/>
      <c r="IW740" s="106"/>
      <c r="IX740" s="106"/>
      <c r="IY740" s="106"/>
      <c r="IZ740" s="106"/>
      <c r="JA740" s="106"/>
      <c r="JB740" s="106"/>
      <c r="JC740" s="106"/>
      <c r="JD740" s="106"/>
      <c r="JE740" s="106"/>
      <c r="JF740" s="106"/>
      <c r="JG740" s="106"/>
      <c r="JH740" s="106"/>
      <c r="JI740" s="106"/>
      <c r="JJ740" s="106"/>
      <c r="JK740" s="106"/>
      <c r="JL740" s="106"/>
      <c r="JM740" s="106"/>
      <c r="JN740" s="106"/>
      <c r="JO740" s="106"/>
      <c r="JP740" s="106"/>
      <c r="JQ740" s="106"/>
      <c r="JR740" s="106"/>
      <c r="JS740" s="106"/>
      <c r="JT740" s="106"/>
      <c r="JU740" s="106"/>
      <c r="JV740" s="106"/>
      <c r="JW740" s="106"/>
      <c r="JX740" s="106"/>
      <c r="JY740" s="106"/>
      <c r="JZ740" s="106"/>
      <c r="KA740" s="106"/>
      <c r="KB740" s="106"/>
      <c r="KC740" s="106"/>
      <c r="KD740" s="106"/>
      <c r="KE740" s="106"/>
      <c r="KF740" s="106"/>
      <c r="KG740" s="106"/>
      <c r="KH740" s="106"/>
      <c r="KI740" s="106"/>
      <c r="KJ740" s="106"/>
      <c r="KK740" s="106"/>
      <c r="KL740" s="106"/>
      <c r="KM740" s="106"/>
      <c r="KN740" s="106"/>
      <c r="KO740" s="106"/>
      <c r="KP740" s="106"/>
      <c r="KQ740" s="106"/>
      <c r="KR740" s="106"/>
      <c r="KS740" s="106"/>
      <c r="KT740" s="106"/>
      <c r="KU740" s="106"/>
      <c r="KV740" s="106"/>
      <c r="KW740" s="106"/>
      <c r="KX740" s="106"/>
      <c r="KY740" s="106"/>
      <c r="KZ740" s="106"/>
      <c r="LA740" s="106"/>
      <c r="LB740" s="106"/>
      <c r="LC740" s="106"/>
      <c r="LD740" s="106"/>
      <c r="LE740" s="106"/>
      <c r="LF740" s="106"/>
      <c r="LG740" s="106"/>
      <c r="LH740" s="106"/>
      <c r="LI740" s="106"/>
      <c r="LJ740" s="106"/>
      <c r="LK740" s="106"/>
      <c r="LL740" s="106"/>
      <c r="LM740" s="106"/>
      <c r="LN740" s="106"/>
      <c r="LO740" s="106"/>
      <c r="LP740" s="106"/>
      <c r="LQ740" s="106"/>
      <c r="LR740" s="106"/>
      <c r="LS740" s="106"/>
      <c r="LT740" s="106"/>
      <c r="LU740" s="106"/>
      <c r="LV740" s="106"/>
      <c r="LW740" s="106"/>
      <c r="LX740" s="106"/>
      <c r="LY740" s="106"/>
      <c r="LZ740" s="106"/>
      <c r="MA740" s="106"/>
      <c r="MB740" s="106"/>
      <c r="MC740" s="106"/>
      <c r="MD740" s="106"/>
      <c r="ME740" s="106"/>
      <c r="MF740" s="106"/>
      <c r="MG740" s="106"/>
      <c r="MH740" s="106"/>
      <c r="MI740" s="106"/>
      <c r="MJ740" s="106"/>
      <c r="MK740" s="106"/>
      <c r="ML740" s="106"/>
      <c r="MM740" s="106"/>
      <c r="MN740" s="106"/>
      <c r="MO740" s="106"/>
      <c r="MP740" s="106"/>
      <c r="MQ740" s="106"/>
      <c r="MR740" s="106"/>
      <c r="MS740" s="106"/>
      <c r="MT740" s="106"/>
      <c r="MU740" s="106"/>
      <c r="MV740" s="106"/>
      <c r="MW740" s="106"/>
      <c r="MX740" s="106"/>
      <c r="MY740" s="106"/>
      <c r="MZ740" s="106"/>
      <c r="NA740" s="106"/>
      <c r="NB740" s="106"/>
      <c r="NC740" s="106"/>
      <c r="ND740" s="106"/>
      <c r="NE740" s="106"/>
      <c r="NF740" s="106"/>
      <c r="NG740" s="106"/>
      <c r="NH740" s="106"/>
      <c r="NI740" s="106"/>
      <c r="NJ740" s="106"/>
      <c r="NK740" s="106"/>
      <c r="NL740" s="106"/>
      <c r="NM740" s="106"/>
      <c r="NN740" s="106"/>
      <c r="NO740" s="106"/>
      <c r="NP740" s="106"/>
      <c r="NQ740" s="106"/>
      <c r="NR740" s="106"/>
      <c r="NS740" s="106"/>
      <c r="NT740" s="106"/>
      <c r="NU740" s="106"/>
      <c r="NV740" s="106"/>
      <c r="NW740" s="106"/>
      <c r="NX740" s="106"/>
      <c r="NY740" s="106"/>
      <c r="NZ740" s="106"/>
      <c r="OA740" s="106"/>
      <c r="OB740" s="106"/>
      <c r="OC740" s="106"/>
      <c r="OD740" s="106"/>
      <c r="OE740" s="106"/>
      <c r="OF740" s="106"/>
      <c r="OG740" s="106"/>
      <c r="OH740" s="106"/>
      <c r="OI740" s="106"/>
      <c r="OJ740" s="106"/>
      <c r="OK740" s="106"/>
      <c r="OL740" s="106"/>
      <c r="OM740" s="106"/>
      <c r="ON740" s="106"/>
      <c r="OO740" s="106"/>
      <c r="OP740" s="106"/>
      <c r="OQ740" s="106"/>
      <c r="OR740" s="106"/>
      <c r="OS740" s="106"/>
      <c r="OT740" s="106"/>
      <c r="OU740" s="106"/>
      <c r="OV740" s="106"/>
      <c r="OW740" s="106"/>
      <c r="OX740" s="106"/>
      <c r="OY740" s="106"/>
      <c r="OZ740" s="106"/>
      <c r="PA740" s="106"/>
      <c r="PB740" s="106"/>
      <c r="PC740" s="106"/>
      <c r="PD740" s="106"/>
      <c r="PE740" s="106"/>
      <c r="PF740" s="106"/>
      <c r="PG740" s="106"/>
      <c r="PH740" s="106"/>
      <c r="PI740" s="106"/>
      <c r="PJ740" s="106"/>
      <c r="PK740" s="106"/>
      <c r="PL740" s="106"/>
      <c r="PM740" s="106"/>
      <c r="PN740" s="106"/>
      <c r="PO740" s="106"/>
      <c r="PP740" s="106"/>
      <c r="PQ740" s="106"/>
      <c r="PR740" s="106"/>
      <c r="PS740" s="106"/>
      <c r="PT740" s="106"/>
      <c r="PU740" s="106"/>
      <c r="PV740" s="106"/>
      <c r="PW740" s="106"/>
      <c r="PX740" s="106"/>
      <c r="PY740" s="106"/>
      <c r="PZ740" s="106"/>
      <c r="QA740" s="106"/>
      <c r="QB740" s="106"/>
      <c r="QC740" s="106"/>
      <c r="QD740" s="106"/>
      <c r="QE740" s="106"/>
      <c r="QF740" s="106"/>
      <c r="QG740" s="106"/>
      <c r="QH740" s="106"/>
      <c r="QI740" s="106"/>
      <c r="QJ740" s="106"/>
      <c r="QK740" s="106"/>
      <c r="QL740" s="106"/>
      <c r="QM740" s="106"/>
      <c r="QN740" s="106"/>
      <c r="QO740" s="106"/>
      <c r="QP740" s="106"/>
      <c r="QQ740" s="106"/>
      <c r="QR740" s="106"/>
      <c r="QS740" s="106"/>
      <c r="QT740" s="106"/>
      <c r="QU740" s="106"/>
      <c r="QV740" s="106"/>
      <c r="QW740" s="106"/>
      <c r="QX740" s="106"/>
      <c r="QY740" s="106"/>
      <c r="QZ740" s="106"/>
      <c r="RA740" s="106"/>
      <c r="RB740" s="106"/>
      <c r="RC740" s="106"/>
      <c r="RD740" s="106"/>
      <c r="RE740" s="106"/>
      <c r="RF740" s="106"/>
      <c r="RG740" s="106"/>
      <c r="RH740" s="106"/>
      <c r="RI740" s="106"/>
      <c r="RJ740" s="106"/>
      <c r="RK740" s="106"/>
      <c r="RL740" s="106"/>
      <c r="RM740" s="106"/>
      <c r="RN740" s="106"/>
      <c r="RO740" s="106"/>
      <c r="RP740" s="106"/>
      <c r="RQ740" s="106"/>
      <c r="RR740" s="106"/>
    </row>
    <row r="741" spans="1:486" x14ac:dyDescent="0.3">
      <c r="A741" s="106"/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14"/>
      <c r="Q741" s="114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  <c r="DL741" s="106"/>
      <c r="DM741" s="106"/>
      <c r="DN741" s="106"/>
      <c r="DO741" s="106"/>
      <c r="DP741" s="106"/>
      <c r="DQ741" s="106"/>
      <c r="DR741" s="106"/>
      <c r="DS741" s="106"/>
      <c r="DT741" s="106"/>
      <c r="DU741" s="106"/>
      <c r="DV741" s="106"/>
      <c r="DW741" s="106"/>
      <c r="DX741" s="106"/>
      <c r="DY741" s="106"/>
      <c r="DZ741" s="106"/>
      <c r="EA741" s="106"/>
      <c r="EB741" s="106"/>
      <c r="EC741" s="106"/>
      <c r="ED741" s="106"/>
      <c r="EE741" s="106"/>
      <c r="EF741" s="106"/>
      <c r="EG741" s="106"/>
      <c r="EH741" s="106"/>
      <c r="EI741" s="106"/>
      <c r="EJ741" s="106"/>
      <c r="EK741" s="106"/>
      <c r="EL741" s="106"/>
      <c r="EM741" s="106"/>
      <c r="EN741" s="106"/>
      <c r="EO741" s="106"/>
      <c r="EP741" s="106"/>
      <c r="EQ741" s="106"/>
      <c r="ER741" s="106"/>
      <c r="ES741" s="106"/>
      <c r="ET741" s="106"/>
      <c r="EU741" s="106"/>
      <c r="EV741" s="106"/>
      <c r="EW741" s="106"/>
      <c r="EX741" s="106"/>
      <c r="EY741" s="106"/>
      <c r="EZ741" s="106"/>
      <c r="FA741" s="106"/>
      <c r="FB741" s="106"/>
      <c r="FC741" s="106"/>
      <c r="FD741" s="106"/>
      <c r="FE741" s="106"/>
      <c r="FF741" s="106"/>
      <c r="FG741" s="106"/>
      <c r="FH741" s="106"/>
      <c r="FI741" s="106"/>
      <c r="FJ741" s="106"/>
      <c r="FK741" s="106"/>
      <c r="FL741" s="106"/>
      <c r="FM741" s="106"/>
      <c r="FN741" s="106"/>
      <c r="FO741" s="106"/>
      <c r="FP741" s="106"/>
      <c r="FQ741" s="106"/>
      <c r="FR741" s="106"/>
      <c r="FS741" s="106"/>
      <c r="FT741" s="106"/>
      <c r="FU741" s="106"/>
      <c r="FV741" s="106"/>
      <c r="FW741" s="106"/>
      <c r="FX741" s="106"/>
      <c r="FY741" s="106"/>
      <c r="FZ741" s="106"/>
      <c r="GA741" s="106"/>
      <c r="GB741" s="106"/>
      <c r="GC741" s="106"/>
      <c r="GD741" s="106"/>
      <c r="GE741" s="106"/>
      <c r="GF741" s="106"/>
      <c r="GG741" s="106"/>
      <c r="GH741" s="106"/>
      <c r="GI741" s="106"/>
      <c r="GJ741" s="106"/>
      <c r="GK741" s="106"/>
      <c r="GL741" s="106"/>
      <c r="GM741" s="106"/>
      <c r="GN741" s="106"/>
      <c r="GO741" s="106"/>
      <c r="GP741" s="106"/>
      <c r="GQ741" s="106"/>
      <c r="GR741" s="106"/>
      <c r="GS741" s="106"/>
      <c r="GT741" s="106"/>
      <c r="GU741" s="106"/>
      <c r="GV741" s="106"/>
      <c r="GW741" s="106"/>
      <c r="GX741" s="106"/>
      <c r="GY741" s="106"/>
      <c r="GZ741" s="106"/>
      <c r="HA741" s="106"/>
      <c r="HB741" s="106"/>
      <c r="HC741" s="106"/>
      <c r="HD741" s="106"/>
      <c r="HE741" s="106"/>
      <c r="HF741" s="106"/>
      <c r="HG741" s="106"/>
      <c r="HH741" s="106"/>
      <c r="HI741" s="106"/>
      <c r="HJ741" s="106"/>
      <c r="HK741" s="106"/>
      <c r="HL741" s="106"/>
      <c r="HM741" s="106"/>
      <c r="HN741" s="106"/>
      <c r="HO741" s="106"/>
      <c r="HP741" s="106"/>
      <c r="HQ741" s="106"/>
      <c r="HR741" s="106"/>
      <c r="HS741" s="106"/>
      <c r="HT741" s="106"/>
      <c r="HU741" s="106"/>
      <c r="HV741" s="106"/>
      <c r="HW741" s="106"/>
      <c r="HX741" s="106"/>
      <c r="HY741" s="106"/>
      <c r="HZ741" s="106"/>
      <c r="IA741" s="106"/>
      <c r="IB741" s="106"/>
      <c r="IC741" s="106"/>
      <c r="ID741" s="106"/>
      <c r="IE741" s="106"/>
      <c r="IF741" s="106"/>
      <c r="IG741" s="106"/>
      <c r="IH741" s="106"/>
      <c r="II741" s="106"/>
      <c r="IJ741" s="106"/>
      <c r="IK741" s="106"/>
      <c r="IL741" s="106"/>
      <c r="IM741" s="106"/>
      <c r="IN741" s="106"/>
      <c r="IO741" s="106"/>
      <c r="IP741" s="106"/>
      <c r="IQ741" s="106"/>
      <c r="IR741" s="106"/>
      <c r="IS741" s="106"/>
      <c r="IT741" s="106"/>
      <c r="IU741" s="106"/>
      <c r="IV741" s="106"/>
      <c r="IW741" s="106"/>
      <c r="IX741" s="106"/>
      <c r="IY741" s="106"/>
      <c r="IZ741" s="106"/>
      <c r="JA741" s="106"/>
      <c r="JB741" s="106"/>
      <c r="JC741" s="106"/>
      <c r="JD741" s="106"/>
      <c r="JE741" s="106"/>
      <c r="JF741" s="106"/>
      <c r="JG741" s="106"/>
      <c r="JH741" s="106"/>
      <c r="JI741" s="106"/>
      <c r="JJ741" s="106"/>
      <c r="JK741" s="106"/>
      <c r="JL741" s="106"/>
      <c r="JM741" s="106"/>
      <c r="JN741" s="106"/>
      <c r="JO741" s="106"/>
      <c r="JP741" s="106"/>
      <c r="JQ741" s="106"/>
      <c r="JR741" s="106"/>
      <c r="JS741" s="106"/>
      <c r="JT741" s="106"/>
      <c r="JU741" s="106"/>
      <c r="JV741" s="106"/>
      <c r="JW741" s="106"/>
      <c r="JX741" s="106"/>
      <c r="JY741" s="106"/>
      <c r="JZ741" s="106"/>
      <c r="KA741" s="106"/>
      <c r="KB741" s="106"/>
      <c r="KC741" s="106"/>
      <c r="KD741" s="106"/>
      <c r="KE741" s="106"/>
      <c r="KF741" s="106"/>
      <c r="KG741" s="106"/>
      <c r="KH741" s="106"/>
      <c r="KI741" s="106"/>
      <c r="KJ741" s="106"/>
      <c r="KK741" s="106"/>
      <c r="KL741" s="106"/>
      <c r="KM741" s="106"/>
      <c r="KN741" s="106"/>
      <c r="KO741" s="106"/>
      <c r="KP741" s="106"/>
      <c r="KQ741" s="106"/>
      <c r="KR741" s="106"/>
      <c r="KS741" s="106"/>
      <c r="KT741" s="106"/>
      <c r="KU741" s="106"/>
      <c r="KV741" s="106"/>
      <c r="KW741" s="106"/>
      <c r="KX741" s="106"/>
      <c r="KY741" s="106"/>
      <c r="KZ741" s="106"/>
      <c r="LA741" s="106"/>
      <c r="LB741" s="106"/>
      <c r="LC741" s="106"/>
      <c r="LD741" s="106"/>
      <c r="LE741" s="106"/>
      <c r="LF741" s="106"/>
      <c r="LG741" s="106"/>
      <c r="LH741" s="106"/>
      <c r="LI741" s="106"/>
      <c r="LJ741" s="106"/>
      <c r="LK741" s="106"/>
      <c r="LL741" s="106"/>
      <c r="LM741" s="106"/>
      <c r="LN741" s="106"/>
      <c r="LO741" s="106"/>
      <c r="LP741" s="106"/>
      <c r="LQ741" s="106"/>
      <c r="LR741" s="106"/>
      <c r="LS741" s="106"/>
      <c r="LT741" s="106"/>
      <c r="LU741" s="106"/>
      <c r="LV741" s="106"/>
      <c r="LW741" s="106"/>
      <c r="LX741" s="106"/>
      <c r="LY741" s="106"/>
      <c r="LZ741" s="106"/>
      <c r="MA741" s="106"/>
      <c r="MB741" s="106"/>
      <c r="MC741" s="106"/>
      <c r="MD741" s="106"/>
      <c r="ME741" s="106"/>
      <c r="MF741" s="106"/>
      <c r="MG741" s="106"/>
      <c r="MH741" s="106"/>
      <c r="MI741" s="106"/>
      <c r="MJ741" s="106"/>
      <c r="MK741" s="106"/>
      <c r="ML741" s="106"/>
      <c r="MM741" s="106"/>
      <c r="MN741" s="106"/>
      <c r="MO741" s="106"/>
      <c r="MP741" s="106"/>
      <c r="MQ741" s="106"/>
      <c r="MR741" s="106"/>
      <c r="MS741" s="106"/>
      <c r="MT741" s="106"/>
      <c r="MU741" s="106"/>
      <c r="MV741" s="106"/>
      <c r="MW741" s="106"/>
      <c r="MX741" s="106"/>
      <c r="MY741" s="106"/>
      <c r="MZ741" s="106"/>
      <c r="NA741" s="106"/>
      <c r="NB741" s="106"/>
      <c r="NC741" s="106"/>
      <c r="ND741" s="106"/>
      <c r="NE741" s="106"/>
      <c r="NF741" s="106"/>
      <c r="NG741" s="106"/>
      <c r="NH741" s="106"/>
      <c r="NI741" s="106"/>
      <c r="NJ741" s="106"/>
      <c r="NK741" s="106"/>
      <c r="NL741" s="106"/>
      <c r="NM741" s="106"/>
      <c r="NN741" s="106"/>
      <c r="NO741" s="106"/>
      <c r="NP741" s="106"/>
      <c r="NQ741" s="106"/>
      <c r="NR741" s="106"/>
      <c r="NS741" s="106"/>
      <c r="NT741" s="106"/>
      <c r="NU741" s="106"/>
      <c r="NV741" s="106"/>
      <c r="NW741" s="106"/>
      <c r="NX741" s="106"/>
      <c r="NY741" s="106"/>
      <c r="NZ741" s="106"/>
      <c r="OA741" s="106"/>
      <c r="OB741" s="106"/>
      <c r="OC741" s="106"/>
      <c r="OD741" s="106"/>
      <c r="OE741" s="106"/>
      <c r="OF741" s="106"/>
      <c r="OG741" s="106"/>
      <c r="OH741" s="106"/>
      <c r="OI741" s="106"/>
      <c r="OJ741" s="106"/>
      <c r="OK741" s="106"/>
      <c r="OL741" s="106"/>
      <c r="OM741" s="106"/>
      <c r="ON741" s="106"/>
      <c r="OO741" s="106"/>
      <c r="OP741" s="106"/>
      <c r="OQ741" s="106"/>
      <c r="OR741" s="106"/>
      <c r="OS741" s="106"/>
      <c r="OT741" s="106"/>
      <c r="OU741" s="106"/>
      <c r="OV741" s="106"/>
      <c r="OW741" s="106"/>
      <c r="OX741" s="106"/>
      <c r="OY741" s="106"/>
      <c r="OZ741" s="106"/>
      <c r="PA741" s="106"/>
      <c r="PB741" s="106"/>
      <c r="PC741" s="106"/>
      <c r="PD741" s="106"/>
      <c r="PE741" s="106"/>
      <c r="PF741" s="106"/>
      <c r="PG741" s="106"/>
      <c r="PH741" s="106"/>
      <c r="PI741" s="106"/>
      <c r="PJ741" s="106"/>
      <c r="PK741" s="106"/>
      <c r="PL741" s="106"/>
      <c r="PM741" s="106"/>
      <c r="PN741" s="106"/>
      <c r="PO741" s="106"/>
      <c r="PP741" s="106"/>
      <c r="PQ741" s="106"/>
      <c r="PR741" s="106"/>
      <c r="PS741" s="106"/>
      <c r="PT741" s="106"/>
      <c r="PU741" s="106"/>
      <c r="PV741" s="106"/>
      <c r="PW741" s="106"/>
      <c r="PX741" s="106"/>
      <c r="PY741" s="106"/>
      <c r="PZ741" s="106"/>
      <c r="QA741" s="106"/>
      <c r="QB741" s="106"/>
      <c r="QC741" s="106"/>
      <c r="QD741" s="106"/>
      <c r="QE741" s="106"/>
      <c r="QF741" s="106"/>
      <c r="QG741" s="106"/>
      <c r="QH741" s="106"/>
      <c r="QI741" s="106"/>
      <c r="QJ741" s="106"/>
      <c r="QK741" s="106"/>
      <c r="QL741" s="106"/>
      <c r="QM741" s="106"/>
      <c r="QN741" s="106"/>
      <c r="QO741" s="106"/>
      <c r="QP741" s="106"/>
      <c r="QQ741" s="106"/>
      <c r="QR741" s="106"/>
      <c r="QS741" s="106"/>
      <c r="QT741" s="106"/>
      <c r="QU741" s="106"/>
      <c r="QV741" s="106"/>
      <c r="QW741" s="106"/>
      <c r="QX741" s="106"/>
      <c r="QY741" s="106"/>
      <c r="QZ741" s="106"/>
      <c r="RA741" s="106"/>
      <c r="RB741" s="106"/>
      <c r="RC741" s="106"/>
      <c r="RD741" s="106"/>
      <c r="RE741" s="106"/>
      <c r="RF741" s="106"/>
      <c r="RG741" s="106"/>
      <c r="RH741" s="106"/>
      <c r="RI741" s="106"/>
      <c r="RJ741" s="106"/>
      <c r="RK741" s="106"/>
      <c r="RL741" s="106"/>
      <c r="RM741" s="106"/>
      <c r="RN741" s="106"/>
      <c r="RO741" s="106"/>
      <c r="RP741" s="106"/>
      <c r="RQ741" s="106"/>
      <c r="RR741" s="106"/>
    </row>
    <row r="742" spans="1:486" x14ac:dyDescent="0.3">
      <c r="A742" s="106"/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14"/>
      <c r="Q742" s="114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  <c r="DL742" s="106"/>
      <c r="DM742" s="106"/>
      <c r="DN742" s="106"/>
      <c r="DO742" s="106"/>
      <c r="DP742" s="106"/>
      <c r="DQ742" s="106"/>
      <c r="DR742" s="106"/>
      <c r="DS742" s="106"/>
      <c r="DT742" s="106"/>
      <c r="DU742" s="106"/>
      <c r="DV742" s="106"/>
      <c r="DW742" s="106"/>
      <c r="DX742" s="106"/>
      <c r="DY742" s="106"/>
      <c r="DZ742" s="106"/>
      <c r="EA742" s="106"/>
      <c r="EB742" s="106"/>
      <c r="EC742" s="106"/>
      <c r="ED742" s="106"/>
      <c r="EE742" s="106"/>
      <c r="EF742" s="106"/>
      <c r="EG742" s="106"/>
      <c r="EH742" s="106"/>
      <c r="EI742" s="106"/>
      <c r="EJ742" s="106"/>
      <c r="EK742" s="106"/>
      <c r="EL742" s="106"/>
      <c r="EM742" s="106"/>
      <c r="EN742" s="106"/>
      <c r="EO742" s="106"/>
      <c r="EP742" s="106"/>
      <c r="EQ742" s="106"/>
      <c r="ER742" s="106"/>
      <c r="ES742" s="106"/>
      <c r="ET742" s="106"/>
      <c r="EU742" s="106"/>
      <c r="EV742" s="106"/>
      <c r="EW742" s="106"/>
      <c r="EX742" s="106"/>
      <c r="EY742" s="106"/>
      <c r="EZ742" s="106"/>
      <c r="FA742" s="106"/>
      <c r="FB742" s="106"/>
      <c r="FC742" s="106"/>
      <c r="FD742" s="106"/>
      <c r="FE742" s="106"/>
      <c r="FF742" s="106"/>
      <c r="FG742" s="106"/>
      <c r="FH742" s="106"/>
      <c r="FI742" s="106"/>
      <c r="FJ742" s="106"/>
      <c r="FK742" s="106"/>
      <c r="FL742" s="106"/>
      <c r="FM742" s="106"/>
      <c r="FN742" s="106"/>
      <c r="FO742" s="106"/>
      <c r="FP742" s="106"/>
      <c r="FQ742" s="106"/>
      <c r="FR742" s="106"/>
      <c r="FS742" s="106"/>
      <c r="FT742" s="106"/>
      <c r="FU742" s="106"/>
      <c r="FV742" s="106"/>
      <c r="FW742" s="106"/>
      <c r="FX742" s="106"/>
      <c r="FY742" s="106"/>
      <c r="FZ742" s="106"/>
      <c r="GA742" s="106"/>
      <c r="GB742" s="106"/>
      <c r="GC742" s="106"/>
      <c r="GD742" s="106"/>
      <c r="GE742" s="106"/>
      <c r="GF742" s="106"/>
      <c r="GG742" s="106"/>
      <c r="GH742" s="106"/>
      <c r="GI742" s="106"/>
      <c r="GJ742" s="106"/>
      <c r="GK742" s="106"/>
      <c r="GL742" s="106"/>
      <c r="GM742" s="106"/>
      <c r="GN742" s="106"/>
      <c r="GO742" s="106"/>
      <c r="GP742" s="106"/>
      <c r="GQ742" s="106"/>
      <c r="GR742" s="106"/>
      <c r="GS742" s="106"/>
      <c r="GT742" s="106"/>
      <c r="GU742" s="106"/>
      <c r="GV742" s="106"/>
      <c r="GW742" s="106"/>
      <c r="GX742" s="106"/>
      <c r="GY742" s="106"/>
      <c r="GZ742" s="106"/>
      <c r="HA742" s="106"/>
      <c r="HB742" s="106"/>
      <c r="HC742" s="106"/>
      <c r="HD742" s="106"/>
      <c r="HE742" s="106"/>
      <c r="HF742" s="106"/>
      <c r="HG742" s="106"/>
      <c r="HH742" s="106"/>
      <c r="HI742" s="106"/>
      <c r="HJ742" s="106"/>
      <c r="HK742" s="106"/>
      <c r="HL742" s="106"/>
      <c r="HM742" s="106"/>
      <c r="HN742" s="106"/>
      <c r="HO742" s="106"/>
      <c r="HP742" s="106"/>
      <c r="HQ742" s="106"/>
      <c r="HR742" s="106"/>
      <c r="HS742" s="106"/>
      <c r="HT742" s="106"/>
      <c r="HU742" s="106"/>
      <c r="HV742" s="106"/>
      <c r="HW742" s="106"/>
      <c r="HX742" s="106"/>
      <c r="HY742" s="106"/>
      <c r="HZ742" s="106"/>
      <c r="IA742" s="106"/>
      <c r="IB742" s="106"/>
      <c r="IC742" s="106"/>
      <c r="ID742" s="106"/>
      <c r="IE742" s="106"/>
      <c r="IF742" s="106"/>
      <c r="IG742" s="106"/>
      <c r="IH742" s="106"/>
      <c r="II742" s="106"/>
      <c r="IJ742" s="106"/>
      <c r="IK742" s="106"/>
      <c r="IL742" s="106"/>
      <c r="IM742" s="106"/>
      <c r="IN742" s="106"/>
      <c r="IO742" s="106"/>
      <c r="IP742" s="106"/>
      <c r="IQ742" s="106"/>
      <c r="IR742" s="106"/>
      <c r="IS742" s="106"/>
      <c r="IT742" s="106"/>
      <c r="IU742" s="106"/>
      <c r="IV742" s="106"/>
      <c r="IW742" s="106"/>
      <c r="IX742" s="106"/>
      <c r="IY742" s="106"/>
      <c r="IZ742" s="106"/>
      <c r="JA742" s="106"/>
      <c r="JB742" s="106"/>
      <c r="JC742" s="106"/>
      <c r="JD742" s="106"/>
      <c r="JE742" s="106"/>
      <c r="JF742" s="106"/>
      <c r="JG742" s="106"/>
      <c r="JH742" s="106"/>
      <c r="JI742" s="106"/>
      <c r="JJ742" s="106"/>
      <c r="JK742" s="106"/>
      <c r="JL742" s="106"/>
      <c r="JM742" s="106"/>
      <c r="JN742" s="106"/>
      <c r="JO742" s="106"/>
      <c r="JP742" s="106"/>
      <c r="JQ742" s="106"/>
      <c r="JR742" s="106"/>
      <c r="JS742" s="106"/>
      <c r="JT742" s="106"/>
      <c r="JU742" s="106"/>
      <c r="JV742" s="106"/>
      <c r="JW742" s="106"/>
      <c r="JX742" s="106"/>
      <c r="JY742" s="106"/>
      <c r="JZ742" s="106"/>
      <c r="KA742" s="106"/>
      <c r="KB742" s="106"/>
      <c r="KC742" s="106"/>
      <c r="KD742" s="106"/>
      <c r="KE742" s="106"/>
      <c r="KF742" s="106"/>
      <c r="KG742" s="106"/>
      <c r="KH742" s="106"/>
      <c r="KI742" s="106"/>
      <c r="KJ742" s="106"/>
      <c r="KK742" s="106"/>
      <c r="KL742" s="106"/>
      <c r="KM742" s="106"/>
      <c r="KN742" s="106"/>
      <c r="KO742" s="106"/>
      <c r="KP742" s="106"/>
      <c r="KQ742" s="106"/>
      <c r="KR742" s="106"/>
      <c r="KS742" s="106"/>
      <c r="KT742" s="106"/>
      <c r="KU742" s="106"/>
      <c r="KV742" s="106"/>
      <c r="KW742" s="106"/>
      <c r="KX742" s="106"/>
      <c r="KY742" s="106"/>
      <c r="KZ742" s="106"/>
      <c r="LA742" s="106"/>
      <c r="LB742" s="106"/>
      <c r="LC742" s="106"/>
      <c r="LD742" s="106"/>
      <c r="LE742" s="106"/>
      <c r="LF742" s="106"/>
      <c r="LG742" s="106"/>
      <c r="LH742" s="106"/>
      <c r="LI742" s="106"/>
      <c r="LJ742" s="106"/>
      <c r="LK742" s="106"/>
      <c r="LL742" s="106"/>
      <c r="LM742" s="106"/>
      <c r="LN742" s="106"/>
      <c r="LO742" s="106"/>
      <c r="LP742" s="106"/>
      <c r="LQ742" s="106"/>
      <c r="LR742" s="106"/>
      <c r="LS742" s="106"/>
      <c r="LT742" s="106"/>
      <c r="LU742" s="106"/>
      <c r="LV742" s="106"/>
      <c r="LW742" s="106"/>
      <c r="LX742" s="106"/>
      <c r="LY742" s="106"/>
      <c r="LZ742" s="106"/>
      <c r="MA742" s="106"/>
      <c r="MB742" s="106"/>
      <c r="MC742" s="106"/>
      <c r="MD742" s="106"/>
      <c r="ME742" s="106"/>
      <c r="MF742" s="106"/>
      <c r="MG742" s="106"/>
      <c r="MH742" s="106"/>
      <c r="MI742" s="106"/>
      <c r="MJ742" s="106"/>
      <c r="MK742" s="106"/>
      <c r="ML742" s="106"/>
      <c r="MM742" s="106"/>
      <c r="MN742" s="106"/>
      <c r="MO742" s="106"/>
      <c r="MP742" s="106"/>
      <c r="MQ742" s="106"/>
      <c r="MR742" s="106"/>
      <c r="MS742" s="106"/>
      <c r="MT742" s="106"/>
      <c r="MU742" s="106"/>
      <c r="MV742" s="106"/>
      <c r="MW742" s="106"/>
      <c r="MX742" s="106"/>
      <c r="MY742" s="106"/>
      <c r="MZ742" s="106"/>
      <c r="NA742" s="106"/>
      <c r="NB742" s="106"/>
      <c r="NC742" s="106"/>
      <c r="ND742" s="106"/>
      <c r="NE742" s="106"/>
      <c r="NF742" s="106"/>
      <c r="NG742" s="106"/>
      <c r="NH742" s="106"/>
      <c r="NI742" s="106"/>
      <c r="NJ742" s="106"/>
      <c r="NK742" s="106"/>
      <c r="NL742" s="106"/>
      <c r="NM742" s="106"/>
      <c r="NN742" s="106"/>
      <c r="NO742" s="106"/>
      <c r="NP742" s="106"/>
      <c r="NQ742" s="106"/>
      <c r="NR742" s="106"/>
      <c r="NS742" s="106"/>
      <c r="NT742" s="106"/>
      <c r="NU742" s="106"/>
      <c r="NV742" s="106"/>
      <c r="NW742" s="106"/>
      <c r="NX742" s="106"/>
      <c r="NY742" s="106"/>
      <c r="NZ742" s="106"/>
      <c r="OA742" s="106"/>
      <c r="OB742" s="106"/>
      <c r="OC742" s="106"/>
      <c r="OD742" s="106"/>
      <c r="OE742" s="106"/>
      <c r="OF742" s="106"/>
      <c r="OG742" s="106"/>
      <c r="OH742" s="106"/>
      <c r="OI742" s="106"/>
      <c r="OJ742" s="106"/>
      <c r="OK742" s="106"/>
      <c r="OL742" s="106"/>
      <c r="OM742" s="106"/>
      <c r="ON742" s="106"/>
      <c r="OO742" s="106"/>
      <c r="OP742" s="106"/>
      <c r="OQ742" s="106"/>
      <c r="OR742" s="106"/>
      <c r="OS742" s="106"/>
      <c r="OT742" s="106"/>
      <c r="OU742" s="106"/>
      <c r="OV742" s="106"/>
      <c r="OW742" s="106"/>
      <c r="OX742" s="106"/>
      <c r="OY742" s="106"/>
      <c r="OZ742" s="106"/>
      <c r="PA742" s="106"/>
      <c r="PB742" s="106"/>
      <c r="PC742" s="106"/>
      <c r="PD742" s="106"/>
      <c r="PE742" s="106"/>
      <c r="PF742" s="106"/>
      <c r="PG742" s="106"/>
      <c r="PH742" s="106"/>
      <c r="PI742" s="106"/>
      <c r="PJ742" s="106"/>
      <c r="PK742" s="106"/>
      <c r="PL742" s="106"/>
      <c r="PM742" s="106"/>
      <c r="PN742" s="106"/>
      <c r="PO742" s="106"/>
      <c r="PP742" s="106"/>
      <c r="PQ742" s="106"/>
      <c r="PR742" s="106"/>
      <c r="PS742" s="106"/>
      <c r="PT742" s="106"/>
      <c r="PU742" s="106"/>
      <c r="PV742" s="106"/>
      <c r="PW742" s="106"/>
      <c r="PX742" s="106"/>
      <c r="PY742" s="106"/>
      <c r="PZ742" s="106"/>
      <c r="QA742" s="106"/>
      <c r="QB742" s="106"/>
      <c r="QC742" s="106"/>
      <c r="QD742" s="106"/>
      <c r="QE742" s="106"/>
      <c r="QF742" s="106"/>
      <c r="QG742" s="106"/>
      <c r="QH742" s="106"/>
      <c r="QI742" s="106"/>
      <c r="QJ742" s="106"/>
      <c r="QK742" s="106"/>
      <c r="QL742" s="106"/>
      <c r="QM742" s="106"/>
      <c r="QN742" s="106"/>
      <c r="QO742" s="106"/>
      <c r="QP742" s="106"/>
      <c r="QQ742" s="106"/>
      <c r="QR742" s="106"/>
      <c r="QS742" s="106"/>
      <c r="QT742" s="106"/>
      <c r="QU742" s="106"/>
      <c r="QV742" s="106"/>
      <c r="QW742" s="106"/>
      <c r="QX742" s="106"/>
      <c r="QY742" s="106"/>
      <c r="QZ742" s="106"/>
      <c r="RA742" s="106"/>
      <c r="RB742" s="106"/>
      <c r="RC742" s="106"/>
      <c r="RD742" s="106"/>
      <c r="RE742" s="106"/>
      <c r="RF742" s="106"/>
      <c r="RG742" s="106"/>
      <c r="RH742" s="106"/>
      <c r="RI742" s="106"/>
      <c r="RJ742" s="106"/>
      <c r="RK742" s="106"/>
      <c r="RL742" s="106"/>
      <c r="RM742" s="106"/>
      <c r="RN742" s="106"/>
      <c r="RO742" s="106"/>
      <c r="RP742" s="106"/>
      <c r="RQ742" s="106"/>
      <c r="RR742" s="106"/>
    </row>
    <row r="743" spans="1:486" x14ac:dyDescent="0.3">
      <c r="A743" s="106"/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14"/>
      <c r="Q743" s="114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  <c r="DL743" s="106"/>
      <c r="DM743" s="106"/>
      <c r="DN743" s="106"/>
      <c r="DO743" s="106"/>
      <c r="DP743" s="106"/>
      <c r="DQ743" s="106"/>
      <c r="DR743" s="106"/>
      <c r="DS743" s="106"/>
      <c r="DT743" s="106"/>
      <c r="DU743" s="106"/>
      <c r="DV743" s="106"/>
      <c r="DW743" s="106"/>
      <c r="DX743" s="106"/>
      <c r="DY743" s="106"/>
      <c r="DZ743" s="106"/>
      <c r="EA743" s="106"/>
      <c r="EB743" s="106"/>
      <c r="EC743" s="106"/>
      <c r="ED743" s="106"/>
      <c r="EE743" s="106"/>
      <c r="EF743" s="106"/>
      <c r="EG743" s="106"/>
      <c r="EH743" s="106"/>
      <c r="EI743" s="106"/>
      <c r="EJ743" s="106"/>
      <c r="EK743" s="106"/>
      <c r="EL743" s="106"/>
      <c r="EM743" s="106"/>
      <c r="EN743" s="106"/>
      <c r="EO743" s="106"/>
      <c r="EP743" s="106"/>
      <c r="EQ743" s="106"/>
      <c r="ER743" s="106"/>
      <c r="ES743" s="106"/>
      <c r="ET743" s="106"/>
      <c r="EU743" s="106"/>
      <c r="EV743" s="106"/>
      <c r="EW743" s="106"/>
      <c r="EX743" s="106"/>
      <c r="EY743" s="106"/>
      <c r="EZ743" s="106"/>
      <c r="FA743" s="106"/>
      <c r="FB743" s="106"/>
      <c r="FC743" s="106"/>
      <c r="FD743" s="106"/>
      <c r="FE743" s="106"/>
      <c r="FF743" s="106"/>
      <c r="FG743" s="106"/>
      <c r="FH743" s="106"/>
      <c r="FI743" s="106"/>
      <c r="FJ743" s="106"/>
      <c r="FK743" s="106"/>
      <c r="FL743" s="106"/>
      <c r="FM743" s="106"/>
      <c r="FN743" s="106"/>
      <c r="FO743" s="106"/>
      <c r="FP743" s="106"/>
      <c r="FQ743" s="106"/>
      <c r="FR743" s="106"/>
      <c r="FS743" s="106"/>
      <c r="FT743" s="106"/>
      <c r="FU743" s="106"/>
      <c r="FV743" s="106"/>
      <c r="FW743" s="106"/>
      <c r="FX743" s="106"/>
      <c r="FY743" s="106"/>
      <c r="FZ743" s="106"/>
      <c r="GA743" s="106"/>
      <c r="GB743" s="106"/>
      <c r="GC743" s="106"/>
      <c r="GD743" s="106"/>
      <c r="GE743" s="106"/>
      <c r="GF743" s="106"/>
      <c r="GG743" s="106"/>
      <c r="GH743" s="106"/>
      <c r="GI743" s="106"/>
      <c r="GJ743" s="106"/>
      <c r="GK743" s="106"/>
      <c r="GL743" s="106"/>
      <c r="GM743" s="106"/>
      <c r="GN743" s="106"/>
      <c r="GO743" s="106"/>
      <c r="GP743" s="106"/>
      <c r="GQ743" s="106"/>
      <c r="GR743" s="106"/>
      <c r="GS743" s="106"/>
      <c r="GT743" s="106"/>
      <c r="GU743" s="106"/>
      <c r="GV743" s="106"/>
      <c r="GW743" s="106"/>
      <c r="GX743" s="106"/>
      <c r="GY743" s="106"/>
      <c r="GZ743" s="106"/>
      <c r="HA743" s="106"/>
      <c r="HB743" s="106"/>
      <c r="HC743" s="106"/>
      <c r="HD743" s="106"/>
      <c r="HE743" s="106"/>
      <c r="HF743" s="106"/>
      <c r="HG743" s="106"/>
      <c r="HH743" s="106"/>
      <c r="HI743" s="106"/>
      <c r="HJ743" s="106"/>
      <c r="HK743" s="106"/>
      <c r="HL743" s="106"/>
      <c r="HM743" s="106"/>
      <c r="HN743" s="106"/>
      <c r="HO743" s="106"/>
      <c r="HP743" s="106"/>
      <c r="HQ743" s="106"/>
      <c r="HR743" s="106"/>
      <c r="HS743" s="106"/>
      <c r="HT743" s="106"/>
      <c r="HU743" s="106"/>
      <c r="HV743" s="106"/>
      <c r="HW743" s="106"/>
      <c r="HX743" s="106"/>
      <c r="HY743" s="106"/>
      <c r="HZ743" s="106"/>
      <c r="IA743" s="106"/>
      <c r="IB743" s="106"/>
      <c r="IC743" s="106"/>
      <c r="ID743" s="106"/>
      <c r="IE743" s="106"/>
      <c r="IF743" s="106"/>
      <c r="IG743" s="106"/>
      <c r="IH743" s="106"/>
      <c r="II743" s="106"/>
      <c r="IJ743" s="106"/>
      <c r="IK743" s="106"/>
      <c r="IL743" s="106"/>
      <c r="IM743" s="106"/>
      <c r="IN743" s="106"/>
      <c r="IO743" s="106"/>
      <c r="IP743" s="106"/>
      <c r="IQ743" s="106"/>
      <c r="IR743" s="106"/>
      <c r="IS743" s="106"/>
      <c r="IT743" s="106"/>
      <c r="IU743" s="106"/>
      <c r="IV743" s="106"/>
      <c r="IW743" s="106"/>
      <c r="IX743" s="106"/>
      <c r="IY743" s="106"/>
      <c r="IZ743" s="106"/>
      <c r="JA743" s="106"/>
      <c r="JB743" s="106"/>
      <c r="JC743" s="106"/>
      <c r="JD743" s="106"/>
      <c r="JE743" s="106"/>
      <c r="JF743" s="106"/>
      <c r="JG743" s="106"/>
      <c r="JH743" s="106"/>
      <c r="JI743" s="106"/>
      <c r="JJ743" s="106"/>
      <c r="JK743" s="106"/>
      <c r="JL743" s="106"/>
      <c r="JM743" s="106"/>
      <c r="JN743" s="106"/>
      <c r="JO743" s="106"/>
      <c r="JP743" s="106"/>
      <c r="JQ743" s="106"/>
      <c r="JR743" s="106"/>
      <c r="JS743" s="106"/>
      <c r="JT743" s="106"/>
      <c r="JU743" s="106"/>
      <c r="JV743" s="106"/>
      <c r="JW743" s="106"/>
      <c r="JX743" s="106"/>
      <c r="JY743" s="106"/>
      <c r="JZ743" s="106"/>
      <c r="KA743" s="106"/>
      <c r="KB743" s="106"/>
      <c r="KC743" s="106"/>
      <c r="KD743" s="106"/>
      <c r="KE743" s="106"/>
      <c r="KF743" s="106"/>
      <c r="KG743" s="106"/>
      <c r="KH743" s="106"/>
      <c r="KI743" s="106"/>
      <c r="KJ743" s="106"/>
      <c r="KK743" s="106"/>
      <c r="KL743" s="106"/>
      <c r="KM743" s="106"/>
      <c r="KN743" s="106"/>
      <c r="KO743" s="106"/>
      <c r="KP743" s="106"/>
      <c r="KQ743" s="106"/>
      <c r="KR743" s="106"/>
      <c r="KS743" s="106"/>
      <c r="KT743" s="106"/>
      <c r="KU743" s="106"/>
      <c r="KV743" s="106"/>
      <c r="KW743" s="106"/>
      <c r="KX743" s="106"/>
      <c r="KY743" s="106"/>
      <c r="KZ743" s="106"/>
      <c r="LA743" s="106"/>
      <c r="LB743" s="106"/>
      <c r="LC743" s="106"/>
      <c r="LD743" s="106"/>
      <c r="LE743" s="106"/>
      <c r="LF743" s="106"/>
      <c r="LG743" s="106"/>
      <c r="LH743" s="106"/>
      <c r="LI743" s="106"/>
      <c r="LJ743" s="106"/>
      <c r="LK743" s="106"/>
      <c r="LL743" s="106"/>
      <c r="LM743" s="106"/>
      <c r="LN743" s="106"/>
      <c r="LO743" s="106"/>
      <c r="LP743" s="106"/>
      <c r="LQ743" s="106"/>
      <c r="LR743" s="106"/>
      <c r="LS743" s="106"/>
      <c r="LT743" s="106"/>
      <c r="LU743" s="106"/>
      <c r="LV743" s="106"/>
      <c r="LW743" s="106"/>
      <c r="LX743" s="106"/>
      <c r="LY743" s="106"/>
      <c r="LZ743" s="106"/>
      <c r="MA743" s="106"/>
      <c r="MB743" s="106"/>
      <c r="MC743" s="106"/>
      <c r="MD743" s="106"/>
      <c r="ME743" s="106"/>
      <c r="MF743" s="106"/>
      <c r="MG743" s="106"/>
      <c r="MH743" s="106"/>
      <c r="MI743" s="106"/>
      <c r="MJ743" s="106"/>
      <c r="MK743" s="106"/>
      <c r="ML743" s="106"/>
      <c r="MM743" s="106"/>
      <c r="MN743" s="106"/>
      <c r="MO743" s="106"/>
      <c r="MP743" s="106"/>
      <c r="MQ743" s="106"/>
      <c r="MR743" s="106"/>
      <c r="MS743" s="106"/>
      <c r="MT743" s="106"/>
      <c r="MU743" s="106"/>
      <c r="MV743" s="106"/>
      <c r="MW743" s="106"/>
      <c r="MX743" s="106"/>
      <c r="MY743" s="106"/>
      <c r="MZ743" s="106"/>
      <c r="NA743" s="106"/>
      <c r="NB743" s="106"/>
      <c r="NC743" s="106"/>
      <c r="ND743" s="106"/>
      <c r="NE743" s="106"/>
      <c r="NF743" s="106"/>
      <c r="NG743" s="106"/>
      <c r="NH743" s="106"/>
      <c r="NI743" s="106"/>
      <c r="NJ743" s="106"/>
      <c r="NK743" s="106"/>
      <c r="NL743" s="106"/>
      <c r="NM743" s="106"/>
      <c r="NN743" s="106"/>
      <c r="NO743" s="106"/>
      <c r="NP743" s="106"/>
      <c r="NQ743" s="106"/>
      <c r="NR743" s="106"/>
      <c r="NS743" s="106"/>
      <c r="NT743" s="106"/>
      <c r="NU743" s="106"/>
      <c r="NV743" s="106"/>
      <c r="NW743" s="106"/>
      <c r="NX743" s="106"/>
      <c r="NY743" s="106"/>
      <c r="NZ743" s="106"/>
      <c r="OA743" s="106"/>
      <c r="OB743" s="106"/>
      <c r="OC743" s="106"/>
      <c r="OD743" s="106"/>
      <c r="OE743" s="106"/>
      <c r="OF743" s="106"/>
      <c r="OG743" s="106"/>
      <c r="OH743" s="106"/>
      <c r="OI743" s="106"/>
      <c r="OJ743" s="106"/>
      <c r="OK743" s="106"/>
      <c r="OL743" s="106"/>
      <c r="OM743" s="106"/>
      <c r="ON743" s="106"/>
      <c r="OO743" s="106"/>
      <c r="OP743" s="106"/>
      <c r="OQ743" s="106"/>
      <c r="OR743" s="106"/>
      <c r="OS743" s="106"/>
      <c r="OT743" s="106"/>
      <c r="OU743" s="106"/>
      <c r="OV743" s="106"/>
      <c r="OW743" s="106"/>
      <c r="OX743" s="106"/>
      <c r="OY743" s="106"/>
      <c r="OZ743" s="106"/>
      <c r="PA743" s="106"/>
      <c r="PB743" s="106"/>
      <c r="PC743" s="106"/>
      <c r="PD743" s="106"/>
      <c r="PE743" s="106"/>
      <c r="PF743" s="106"/>
      <c r="PG743" s="106"/>
      <c r="PH743" s="106"/>
      <c r="PI743" s="106"/>
      <c r="PJ743" s="106"/>
      <c r="PK743" s="106"/>
      <c r="PL743" s="106"/>
      <c r="PM743" s="106"/>
      <c r="PN743" s="106"/>
      <c r="PO743" s="106"/>
      <c r="PP743" s="106"/>
      <c r="PQ743" s="106"/>
      <c r="PR743" s="106"/>
      <c r="PS743" s="106"/>
      <c r="PT743" s="106"/>
      <c r="PU743" s="106"/>
      <c r="PV743" s="106"/>
      <c r="PW743" s="106"/>
      <c r="PX743" s="106"/>
      <c r="PY743" s="106"/>
      <c r="PZ743" s="106"/>
      <c r="QA743" s="106"/>
      <c r="QB743" s="106"/>
      <c r="QC743" s="106"/>
      <c r="QD743" s="106"/>
      <c r="QE743" s="106"/>
      <c r="QF743" s="106"/>
      <c r="QG743" s="106"/>
      <c r="QH743" s="106"/>
      <c r="QI743" s="106"/>
      <c r="QJ743" s="106"/>
      <c r="QK743" s="106"/>
      <c r="QL743" s="106"/>
      <c r="QM743" s="106"/>
      <c r="QN743" s="106"/>
      <c r="QO743" s="106"/>
      <c r="QP743" s="106"/>
      <c r="QQ743" s="106"/>
      <c r="QR743" s="106"/>
      <c r="QS743" s="106"/>
      <c r="QT743" s="106"/>
      <c r="QU743" s="106"/>
      <c r="QV743" s="106"/>
      <c r="QW743" s="106"/>
      <c r="QX743" s="106"/>
      <c r="QY743" s="106"/>
      <c r="QZ743" s="106"/>
      <c r="RA743" s="106"/>
      <c r="RB743" s="106"/>
      <c r="RC743" s="106"/>
      <c r="RD743" s="106"/>
      <c r="RE743" s="106"/>
      <c r="RF743" s="106"/>
      <c r="RG743" s="106"/>
      <c r="RH743" s="106"/>
      <c r="RI743" s="106"/>
      <c r="RJ743" s="106"/>
      <c r="RK743" s="106"/>
      <c r="RL743" s="106"/>
      <c r="RM743" s="106"/>
      <c r="RN743" s="106"/>
      <c r="RO743" s="106"/>
      <c r="RP743" s="106"/>
      <c r="RQ743" s="106"/>
      <c r="RR743" s="106"/>
    </row>
    <row r="744" spans="1:486" x14ac:dyDescent="0.3">
      <c r="A744" s="106"/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14"/>
      <c r="Q744" s="114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  <c r="DL744" s="106"/>
      <c r="DM744" s="106"/>
      <c r="DN744" s="106"/>
      <c r="DO744" s="106"/>
      <c r="DP744" s="106"/>
      <c r="DQ744" s="106"/>
      <c r="DR744" s="106"/>
      <c r="DS744" s="106"/>
      <c r="DT744" s="106"/>
      <c r="DU744" s="106"/>
      <c r="DV744" s="106"/>
      <c r="DW744" s="106"/>
      <c r="DX744" s="106"/>
      <c r="DY744" s="106"/>
      <c r="DZ744" s="106"/>
      <c r="EA744" s="106"/>
      <c r="EB744" s="106"/>
      <c r="EC744" s="106"/>
      <c r="ED744" s="106"/>
      <c r="EE744" s="106"/>
      <c r="EF744" s="106"/>
      <c r="EG744" s="106"/>
      <c r="EH744" s="106"/>
      <c r="EI744" s="106"/>
      <c r="EJ744" s="106"/>
      <c r="EK744" s="106"/>
      <c r="EL744" s="106"/>
      <c r="EM744" s="106"/>
      <c r="EN744" s="106"/>
      <c r="EO744" s="106"/>
      <c r="EP744" s="106"/>
      <c r="EQ744" s="106"/>
      <c r="ER744" s="106"/>
      <c r="ES744" s="106"/>
      <c r="ET744" s="106"/>
      <c r="EU744" s="106"/>
      <c r="EV744" s="106"/>
      <c r="EW744" s="106"/>
      <c r="EX744" s="106"/>
      <c r="EY744" s="106"/>
      <c r="EZ744" s="106"/>
      <c r="FA744" s="106"/>
      <c r="FB744" s="106"/>
      <c r="FC744" s="106"/>
      <c r="FD744" s="106"/>
      <c r="FE744" s="106"/>
      <c r="FF744" s="106"/>
      <c r="FG744" s="106"/>
      <c r="FH744" s="106"/>
      <c r="FI744" s="106"/>
      <c r="FJ744" s="106"/>
      <c r="FK744" s="106"/>
      <c r="FL744" s="106"/>
      <c r="FM744" s="106"/>
      <c r="FN744" s="106"/>
      <c r="FO744" s="106"/>
      <c r="FP744" s="106"/>
      <c r="FQ744" s="106"/>
      <c r="FR744" s="106"/>
      <c r="FS744" s="106"/>
      <c r="FT744" s="106"/>
      <c r="FU744" s="106"/>
      <c r="FV744" s="106"/>
      <c r="FW744" s="106"/>
      <c r="FX744" s="106"/>
      <c r="FY744" s="106"/>
      <c r="FZ744" s="106"/>
      <c r="GA744" s="106"/>
      <c r="GB744" s="106"/>
      <c r="GC744" s="106"/>
      <c r="GD744" s="106"/>
      <c r="GE744" s="106"/>
      <c r="GF744" s="106"/>
      <c r="GG744" s="106"/>
      <c r="GH744" s="106"/>
      <c r="GI744" s="106"/>
      <c r="GJ744" s="106"/>
      <c r="GK744" s="106"/>
      <c r="GL744" s="106"/>
      <c r="GM744" s="106"/>
      <c r="GN744" s="106"/>
      <c r="GO744" s="106"/>
      <c r="GP744" s="106"/>
      <c r="GQ744" s="106"/>
      <c r="GR744" s="106"/>
      <c r="GS744" s="106"/>
      <c r="GT744" s="106"/>
      <c r="GU744" s="106"/>
      <c r="GV744" s="106"/>
      <c r="GW744" s="106"/>
      <c r="GX744" s="106"/>
      <c r="GY744" s="106"/>
      <c r="GZ744" s="106"/>
      <c r="HA744" s="106"/>
      <c r="HB744" s="106"/>
      <c r="HC744" s="106"/>
      <c r="HD744" s="106"/>
      <c r="HE744" s="106"/>
      <c r="HF744" s="106"/>
      <c r="HG744" s="106"/>
      <c r="HH744" s="106"/>
      <c r="HI744" s="106"/>
      <c r="HJ744" s="106"/>
      <c r="HK744" s="106"/>
      <c r="HL744" s="106"/>
      <c r="HM744" s="106"/>
      <c r="HN744" s="106"/>
      <c r="HO744" s="106"/>
      <c r="HP744" s="106"/>
      <c r="HQ744" s="106"/>
      <c r="HR744" s="106"/>
      <c r="HS744" s="106"/>
      <c r="HT744" s="106"/>
      <c r="HU744" s="106"/>
      <c r="HV744" s="106"/>
      <c r="HW744" s="106"/>
      <c r="HX744" s="106"/>
      <c r="HY744" s="106"/>
      <c r="HZ744" s="106"/>
      <c r="IA744" s="106"/>
      <c r="IB744" s="106"/>
      <c r="IC744" s="106"/>
      <c r="ID744" s="106"/>
      <c r="IE744" s="106"/>
      <c r="IF744" s="106"/>
      <c r="IG744" s="106"/>
      <c r="IH744" s="106"/>
      <c r="II744" s="106"/>
      <c r="IJ744" s="106"/>
      <c r="IK744" s="106"/>
      <c r="IL744" s="106"/>
      <c r="IM744" s="106"/>
      <c r="IN744" s="106"/>
      <c r="IO744" s="106"/>
      <c r="IP744" s="106"/>
      <c r="IQ744" s="106"/>
      <c r="IR744" s="106"/>
      <c r="IS744" s="106"/>
      <c r="IT744" s="106"/>
      <c r="IU744" s="106"/>
      <c r="IV744" s="106"/>
      <c r="IW744" s="106"/>
      <c r="IX744" s="106"/>
      <c r="IY744" s="106"/>
      <c r="IZ744" s="106"/>
      <c r="JA744" s="106"/>
      <c r="JB744" s="106"/>
      <c r="JC744" s="106"/>
      <c r="JD744" s="106"/>
      <c r="JE744" s="106"/>
      <c r="JF744" s="106"/>
      <c r="JG744" s="106"/>
      <c r="JH744" s="106"/>
      <c r="JI744" s="106"/>
      <c r="JJ744" s="106"/>
      <c r="JK744" s="106"/>
      <c r="JL744" s="106"/>
      <c r="JM744" s="106"/>
      <c r="JN744" s="106"/>
      <c r="JO744" s="106"/>
      <c r="JP744" s="106"/>
      <c r="JQ744" s="106"/>
      <c r="JR744" s="106"/>
      <c r="JS744" s="106"/>
      <c r="JT744" s="106"/>
      <c r="JU744" s="106"/>
      <c r="JV744" s="106"/>
      <c r="JW744" s="106"/>
      <c r="JX744" s="106"/>
      <c r="JY744" s="106"/>
      <c r="JZ744" s="106"/>
      <c r="KA744" s="106"/>
      <c r="KB744" s="106"/>
      <c r="KC744" s="106"/>
      <c r="KD744" s="106"/>
      <c r="KE744" s="106"/>
      <c r="KF744" s="106"/>
      <c r="KG744" s="106"/>
      <c r="KH744" s="106"/>
      <c r="KI744" s="106"/>
      <c r="KJ744" s="106"/>
      <c r="KK744" s="106"/>
      <c r="KL744" s="106"/>
      <c r="KM744" s="106"/>
      <c r="KN744" s="106"/>
      <c r="KO744" s="106"/>
      <c r="KP744" s="106"/>
      <c r="KQ744" s="106"/>
      <c r="KR744" s="106"/>
      <c r="KS744" s="106"/>
      <c r="KT744" s="106"/>
      <c r="KU744" s="106"/>
      <c r="KV744" s="106"/>
      <c r="KW744" s="106"/>
      <c r="KX744" s="106"/>
      <c r="KY744" s="106"/>
      <c r="KZ744" s="106"/>
      <c r="LA744" s="106"/>
      <c r="LB744" s="106"/>
      <c r="LC744" s="106"/>
      <c r="LD744" s="106"/>
      <c r="LE744" s="106"/>
      <c r="LF744" s="106"/>
      <c r="LG744" s="106"/>
      <c r="LH744" s="106"/>
      <c r="LI744" s="106"/>
      <c r="LJ744" s="106"/>
      <c r="LK744" s="106"/>
      <c r="LL744" s="106"/>
      <c r="LM744" s="106"/>
      <c r="LN744" s="106"/>
      <c r="LO744" s="106"/>
      <c r="LP744" s="106"/>
      <c r="LQ744" s="106"/>
      <c r="LR744" s="106"/>
      <c r="LS744" s="106"/>
      <c r="LT744" s="106"/>
      <c r="LU744" s="106"/>
      <c r="LV744" s="106"/>
      <c r="LW744" s="106"/>
      <c r="LX744" s="106"/>
      <c r="LY744" s="106"/>
      <c r="LZ744" s="106"/>
      <c r="MA744" s="106"/>
      <c r="MB744" s="106"/>
      <c r="MC744" s="106"/>
      <c r="MD744" s="106"/>
      <c r="ME744" s="106"/>
      <c r="MF744" s="106"/>
      <c r="MG744" s="106"/>
      <c r="MH744" s="106"/>
      <c r="MI744" s="106"/>
      <c r="MJ744" s="106"/>
      <c r="MK744" s="106"/>
      <c r="ML744" s="106"/>
      <c r="MM744" s="106"/>
      <c r="MN744" s="106"/>
      <c r="MO744" s="106"/>
      <c r="MP744" s="106"/>
      <c r="MQ744" s="106"/>
      <c r="MR744" s="106"/>
      <c r="MS744" s="106"/>
      <c r="MT744" s="106"/>
      <c r="MU744" s="106"/>
      <c r="MV744" s="106"/>
      <c r="MW744" s="106"/>
      <c r="MX744" s="106"/>
      <c r="MY744" s="106"/>
      <c r="MZ744" s="106"/>
      <c r="NA744" s="106"/>
      <c r="NB744" s="106"/>
      <c r="NC744" s="106"/>
      <c r="ND744" s="106"/>
      <c r="NE744" s="106"/>
      <c r="NF744" s="106"/>
      <c r="NG744" s="106"/>
      <c r="NH744" s="106"/>
      <c r="NI744" s="106"/>
      <c r="NJ744" s="106"/>
      <c r="NK744" s="106"/>
      <c r="NL744" s="106"/>
      <c r="NM744" s="106"/>
      <c r="NN744" s="106"/>
      <c r="NO744" s="106"/>
      <c r="NP744" s="106"/>
      <c r="NQ744" s="106"/>
      <c r="NR744" s="106"/>
      <c r="NS744" s="106"/>
      <c r="NT744" s="106"/>
      <c r="NU744" s="106"/>
      <c r="NV744" s="106"/>
      <c r="NW744" s="106"/>
      <c r="NX744" s="106"/>
      <c r="NY744" s="106"/>
      <c r="NZ744" s="106"/>
      <c r="OA744" s="106"/>
      <c r="OB744" s="106"/>
      <c r="OC744" s="106"/>
      <c r="OD744" s="106"/>
      <c r="OE744" s="106"/>
      <c r="OF744" s="106"/>
      <c r="OG744" s="106"/>
      <c r="OH744" s="106"/>
      <c r="OI744" s="106"/>
      <c r="OJ744" s="106"/>
      <c r="OK744" s="106"/>
      <c r="OL744" s="106"/>
      <c r="OM744" s="106"/>
      <c r="ON744" s="106"/>
      <c r="OO744" s="106"/>
      <c r="OP744" s="106"/>
      <c r="OQ744" s="106"/>
      <c r="OR744" s="106"/>
      <c r="OS744" s="106"/>
      <c r="OT744" s="106"/>
      <c r="OU744" s="106"/>
      <c r="OV744" s="106"/>
      <c r="OW744" s="106"/>
      <c r="OX744" s="106"/>
      <c r="OY744" s="106"/>
      <c r="OZ744" s="106"/>
      <c r="PA744" s="106"/>
      <c r="PB744" s="106"/>
      <c r="PC744" s="106"/>
      <c r="PD744" s="106"/>
      <c r="PE744" s="106"/>
      <c r="PF744" s="106"/>
      <c r="PG744" s="106"/>
      <c r="PH744" s="106"/>
      <c r="PI744" s="106"/>
      <c r="PJ744" s="106"/>
      <c r="PK744" s="106"/>
      <c r="PL744" s="106"/>
      <c r="PM744" s="106"/>
      <c r="PN744" s="106"/>
      <c r="PO744" s="106"/>
      <c r="PP744" s="106"/>
      <c r="PQ744" s="106"/>
      <c r="PR744" s="106"/>
      <c r="PS744" s="106"/>
      <c r="PT744" s="106"/>
      <c r="PU744" s="106"/>
      <c r="PV744" s="106"/>
      <c r="PW744" s="106"/>
      <c r="PX744" s="106"/>
      <c r="PY744" s="106"/>
      <c r="PZ744" s="106"/>
      <c r="QA744" s="106"/>
      <c r="QB744" s="106"/>
      <c r="QC744" s="106"/>
      <c r="QD744" s="106"/>
      <c r="QE744" s="106"/>
      <c r="QF744" s="106"/>
      <c r="QG744" s="106"/>
      <c r="QH744" s="106"/>
      <c r="QI744" s="106"/>
      <c r="QJ744" s="106"/>
      <c r="QK744" s="106"/>
      <c r="QL744" s="106"/>
      <c r="QM744" s="106"/>
      <c r="QN744" s="106"/>
      <c r="QO744" s="106"/>
      <c r="QP744" s="106"/>
      <c r="QQ744" s="106"/>
      <c r="QR744" s="106"/>
      <c r="QS744" s="106"/>
      <c r="QT744" s="106"/>
      <c r="QU744" s="106"/>
      <c r="QV744" s="106"/>
      <c r="QW744" s="106"/>
      <c r="QX744" s="106"/>
      <c r="QY744" s="106"/>
      <c r="QZ744" s="106"/>
      <c r="RA744" s="106"/>
      <c r="RB744" s="106"/>
      <c r="RC744" s="106"/>
      <c r="RD744" s="106"/>
      <c r="RE744" s="106"/>
      <c r="RF744" s="106"/>
      <c r="RG744" s="106"/>
      <c r="RH744" s="106"/>
      <c r="RI744" s="106"/>
      <c r="RJ744" s="106"/>
      <c r="RK744" s="106"/>
      <c r="RL744" s="106"/>
      <c r="RM744" s="106"/>
      <c r="RN744" s="106"/>
      <c r="RO744" s="106"/>
      <c r="RP744" s="106"/>
      <c r="RQ744" s="106"/>
      <c r="RR744" s="106"/>
    </row>
    <row r="745" spans="1:486" x14ac:dyDescent="0.3">
      <c r="A745" s="106"/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14"/>
      <c r="Q745" s="114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  <c r="DL745" s="106"/>
      <c r="DM745" s="106"/>
      <c r="DN745" s="106"/>
      <c r="DO745" s="106"/>
      <c r="DP745" s="106"/>
      <c r="DQ745" s="106"/>
      <c r="DR745" s="106"/>
      <c r="DS745" s="106"/>
      <c r="DT745" s="106"/>
      <c r="DU745" s="106"/>
      <c r="DV745" s="106"/>
      <c r="DW745" s="106"/>
      <c r="DX745" s="106"/>
      <c r="DY745" s="106"/>
      <c r="DZ745" s="106"/>
      <c r="EA745" s="106"/>
      <c r="EB745" s="106"/>
      <c r="EC745" s="106"/>
      <c r="ED745" s="106"/>
      <c r="EE745" s="106"/>
      <c r="EF745" s="106"/>
      <c r="EG745" s="106"/>
      <c r="EH745" s="106"/>
      <c r="EI745" s="106"/>
      <c r="EJ745" s="106"/>
      <c r="EK745" s="106"/>
      <c r="EL745" s="106"/>
      <c r="EM745" s="106"/>
      <c r="EN745" s="106"/>
      <c r="EO745" s="106"/>
      <c r="EP745" s="106"/>
      <c r="EQ745" s="106"/>
      <c r="ER745" s="106"/>
      <c r="ES745" s="106"/>
      <c r="ET745" s="106"/>
      <c r="EU745" s="106"/>
      <c r="EV745" s="106"/>
      <c r="EW745" s="106"/>
      <c r="EX745" s="106"/>
      <c r="EY745" s="106"/>
      <c r="EZ745" s="106"/>
      <c r="FA745" s="106"/>
      <c r="FB745" s="106"/>
      <c r="FC745" s="106"/>
      <c r="FD745" s="106"/>
      <c r="FE745" s="106"/>
      <c r="FF745" s="106"/>
      <c r="FG745" s="106"/>
      <c r="FH745" s="106"/>
      <c r="FI745" s="106"/>
      <c r="FJ745" s="106"/>
      <c r="FK745" s="106"/>
      <c r="FL745" s="106"/>
      <c r="FM745" s="106"/>
      <c r="FN745" s="106"/>
      <c r="FO745" s="106"/>
      <c r="FP745" s="106"/>
      <c r="FQ745" s="106"/>
      <c r="FR745" s="106"/>
      <c r="FS745" s="106"/>
      <c r="FT745" s="106"/>
      <c r="FU745" s="106"/>
      <c r="FV745" s="106"/>
      <c r="FW745" s="106"/>
      <c r="FX745" s="106"/>
      <c r="FY745" s="106"/>
      <c r="FZ745" s="106"/>
      <c r="GA745" s="106"/>
      <c r="GB745" s="106"/>
      <c r="GC745" s="106"/>
      <c r="GD745" s="106"/>
      <c r="GE745" s="106"/>
      <c r="GF745" s="106"/>
      <c r="GG745" s="106"/>
      <c r="GH745" s="106"/>
      <c r="GI745" s="106"/>
      <c r="GJ745" s="106"/>
      <c r="GK745" s="106"/>
      <c r="GL745" s="106"/>
      <c r="GM745" s="106"/>
      <c r="GN745" s="106"/>
      <c r="GO745" s="106"/>
      <c r="GP745" s="106"/>
      <c r="GQ745" s="106"/>
      <c r="GR745" s="106"/>
      <c r="GS745" s="106"/>
      <c r="GT745" s="106"/>
      <c r="GU745" s="106"/>
      <c r="GV745" s="106"/>
      <c r="GW745" s="106"/>
      <c r="GX745" s="106"/>
      <c r="GY745" s="106"/>
      <c r="GZ745" s="106"/>
      <c r="HA745" s="106"/>
      <c r="HB745" s="106"/>
      <c r="HC745" s="106"/>
      <c r="HD745" s="106"/>
      <c r="HE745" s="106"/>
      <c r="HF745" s="106"/>
      <c r="HG745" s="106"/>
      <c r="HH745" s="106"/>
      <c r="HI745" s="106"/>
      <c r="HJ745" s="106"/>
      <c r="HK745" s="106"/>
      <c r="HL745" s="106"/>
      <c r="HM745" s="106"/>
      <c r="HN745" s="106"/>
      <c r="HO745" s="106"/>
      <c r="HP745" s="106"/>
      <c r="HQ745" s="106"/>
      <c r="HR745" s="106"/>
      <c r="HS745" s="106"/>
      <c r="HT745" s="106"/>
      <c r="HU745" s="106"/>
      <c r="HV745" s="106"/>
      <c r="HW745" s="106"/>
      <c r="HX745" s="106"/>
      <c r="HY745" s="106"/>
      <c r="HZ745" s="106"/>
      <c r="IA745" s="106"/>
      <c r="IB745" s="106"/>
      <c r="IC745" s="106"/>
      <c r="ID745" s="106"/>
      <c r="IE745" s="106"/>
      <c r="IF745" s="106"/>
      <c r="IG745" s="106"/>
      <c r="IH745" s="106"/>
      <c r="II745" s="106"/>
      <c r="IJ745" s="106"/>
      <c r="IK745" s="106"/>
      <c r="IL745" s="106"/>
      <c r="IM745" s="106"/>
      <c r="IN745" s="106"/>
      <c r="IO745" s="106"/>
      <c r="IP745" s="106"/>
      <c r="IQ745" s="106"/>
      <c r="IR745" s="106"/>
      <c r="IS745" s="106"/>
      <c r="IT745" s="106"/>
      <c r="IU745" s="106"/>
      <c r="IV745" s="106"/>
      <c r="IW745" s="106"/>
      <c r="IX745" s="106"/>
      <c r="IY745" s="106"/>
      <c r="IZ745" s="106"/>
      <c r="JA745" s="106"/>
      <c r="JB745" s="106"/>
      <c r="JC745" s="106"/>
      <c r="JD745" s="106"/>
      <c r="JE745" s="106"/>
      <c r="JF745" s="106"/>
      <c r="JG745" s="106"/>
      <c r="JH745" s="106"/>
      <c r="JI745" s="106"/>
      <c r="JJ745" s="106"/>
      <c r="JK745" s="106"/>
      <c r="JL745" s="106"/>
      <c r="JM745" s="106"/>
      <c r="JN745" s="106"/>
      <c r="JO745" s="106"/>
      <c r="JP745" s="106"/>
      <c r="JQ745" s="106"/>
      <c r="JR745" s="106"/>
      <c r="JS745" s="106"/>
      <c r="JT745" s="106"/>
      <c r="JU745" s="106"/>
      <c r="JV745" s="106"/>
      <c r="JW745" s="106"/>
      <c r="JX745" s="106"/>
      <c r="JY745" s="106"/>
      <c r="JZ745" s="106"/>
      <c r="KA745" s="106"/>
      <c r="KB745" s="106"/>
      <c r="KC745" s="106"/>
      <c r="KD745" s="106"/>
      <c r="KE745" s="106"/>
      <c r="KF745" s="106"/>
      <c r="KG745" s="106"/>
      <c r="KH745" s="106"/>
      <c r="KI745" s="106"/>
      <c r="KJ745" s="106"/>
      <c r="KK745" s="106"/>
      <c r="KL745" s="106"/>
      <c r="KM745" s="106"/>
      <c r="KN745" s="106"/>
      <c r="KO745" s="106"/>
      <c r="KP745" s="106"/>
      <c r="KQ745" s="106"/>
      <c r="KR745" s="106"/>
      <c r="KS745" s="106"/>
      <c r="KT745" s="106"/>
      <c r="KU745" s="106"/>
      <c r="KV745" s="106"/>
      <c r="KW745" s="106"/>
      <c r="KX745" s="106"/>
      <c r="KY745" s="106"/>
      <c r="KZ745" s="106"/>
      <c r="LA745" s="106"/>
      <c r="LB745" s="106"/>
      <c r="LC745" s="106"/>
      <c r="LD745" s="106"/>
      <c r="LE745" s="106"/>
      <c r="LF745" s="106"/>
      <c r="LG745" s="106"/>
      <c r="LH745" s="106"/>
      <c r="LI745" s="106"/>
      <c r="LJ745" s="106"/>
      <c r="LK745" s="106"/>
      <c r="LL745" s="106"/>
      <c r="LM745" s="106"/>
      <c r="LN745" s="106"/>
      <c r="LO745" s="106"/>
      <c r="LP745" s="106"/>
      <c r="LQ745" s="106"/>
      <c r="LR745" s="106"/>
      <c r="LS745" s="106"/>
      <c r="LT745" s="106"/>
      <c r="LU745" s="106"/>
      <c r="LV745" s="106"/>
      <c r="LW745" s="106"/>
      <c r="LX745" s="106"/>
      <c r="LY745" s="106"/>
      <c r="LZ745" s="106"/>
      <c r="MA745" s="106"/>
      <c r="MB745" s="106"/>
      <c r="MC745" s="106"/>
      <c r="MD745" s="106"/>
      <c r="ME745" s="106"/>
      <c r="MF745" s="106"/>
      <c r="MG745" s="106"/>
      <c r="MH745" s="106"/>
      <c r="MI745" s="106"/>
      <c r="MJ745" s="106"/>
      <c r="MK745" s="106"/>
      <c r="ML745" s="106"/>
      <c r="MM745" s="106"/>
      <c r="MN745" s="106"/>
      <c r="MO745" s="106"/>
      <c r="MP745" s="106"/>
      <c r="MQ745" s="106"/>
      <c r="MR745" s="106"/>
      <c r="MS745" s="106"/>
      <c r="MT745" s="106"/>
      <c r="MU745" s="106"/>
      <c r="MV745" s="106"/>
      <c r="MW745" s="106"/>
      <c r="MX745" s="106"/>
      <c r="MY745" s="106"/>
      <c r="MZ745" s="106"/>
      <c r="NA745" s="106"/>
      <c r="NB745" s="106"/>
      <c r="NC745" s="106"/>
      <c r="ND745" s="106"/>
      <c r="NE745" s="106"/>
      <c r="NF745" s="106"/>
      <c r="NG745" s="106"/>
      <c r="NH745" s="106"/>
      <c r="NI745" s="106"/>
      <c r="NJ745" s="106"/>
      <c r="NK745" s="106"/>
      <c r="NL745" s="106"/>
      <c r="NM745" s="106"/>
      <c r="NN745" s="106"/>
      <c r="NO745" s="106"/>
      <c r="NP745" s="106"/>
      <c r="NQ745" s="106"/>
      <c r="NR745" s="106"/>
      <c r="NS745" s="106"/>
      <c r="NT745" s="106"/>
      <c r="NU745" s="106"/>
      <c r="NV745" s="106"/>
      <c r="NW745" s="106"/>
      <c r="NX745" s="106"/>
      <c r="NY745" s="106"/>
      <c r="NZ745" s="106"/>
      <c r="OA745" s="106"/>
      <c r="OB745" s="106"/>
      <c r="OC745" s="106"/>
      <c r="OD745" s="106"/>
      <c r="OE745" s="106"/>
      <c r="OF745" s="106"/>
      <c r="OG745" s="106"/>
      <c r="OH745" s="106"/>
      <c r="OI745" s="106"/>
      <c r="OJ745" s="106"/>
      <c r="OK745" s="106"/>
      <c r="OL745" s="106"/>
      <c r="OM745" s="106"/>
      <c r="ON745" s="106"/>
      <c r="OO745" s="106"/>
      <c r="OP745" s="106"/>
      <c r="OQ745" s="106"/>
      <c r="OR745" s="106"/>
      <c r="OS745" s="106"/>
      <c r="OT745" s="106"/>
      <c r="OU745" s="106"/>
      <c r="OV745" s="106"/>
      <c r="OW745" s="106"/>
      <c r="OX745" s="106"/>
      <c r="OY745" s="106"/>
      <c r="OZ745" s="106"/>
      <c r="PA745" s="106"/>
      <c r="PB745" s="106"/>
      <c r="PC745" s="106"/>
      <c r="PD745" s="106"/>
      <c r="PE745" s="106"/>
      <c r="PF745" s="106"/>
      <c r="PG745" s="106"/>
      <c r="PH745" s="106"/>
      <c r="PI745" s="106"/>
      <c r="PJ745" s="106"/>
      <c r="PK745" s="106"/>
      <c r="PL745" s="106"/>
      <c r="PM745" s="106"/>
      <c r="PN745" s="106"/>
      <c r="PO745" s="106"/>
      <c r="PP745" s="106"/>
      <c r="PQ745" s="106"/>
      <c r="PR745" s="106"/>
      <c r="PS745" s="106"/>
      <c r="PT745" s="106"/>
      <c r="PU745" s="106"/>
      <c r="PV745" s="106"/>
      <c r="PW745" s="106"/>
      <c r="PX745" s="106"/>
      <c r="PY745" s="106"/>
      <c r="PZ745" s="106"/>
      <c r="QA745" s="106"/>
      <c r="QB745" s="106"/>
      <c r="QC745" s="106"/>
      <c r="QD745" s="106"/>
      <c r="QE745" s="106"/>
      <c r="QF745" s="106"/>
      <c r="QG745" s="106"/>
      <c r="QH745" s="106"/>
      <c r="QI745" s="106"/>
      <c r="QJ745" s="106"/>
      <c r="QK745" s="106"/>
      <c r="QL745" s="106"/>
      <c r="QM745" s="106"/>
      <c r="QN745" s="106"/>
      <c r="QO745" s="106"/>
      <c r="QP745" s="106"/>
      <c r="QQ745" s="106"/>
      <c r="QR745" s="106"/>
      <c r="QS745" s="106"/>
      <c r="QT745" s="106"/>
      <c r="QU745" s="106"/>
      <c r="QV745" s="106"/>
      <c r="QW745" s="106"/>
      <c r="QX745" s="106"/>
      <c r="QY745" s="106"/>
      <c r="QZ745" s="106"/>
      <c r="RA745" s="106"/>
      <c r="RB745" s="106"/>
      <c r="RC745" s="106"/>
      <c r="RD745" s="106"/>
      <c r="RE745" s="106"/>
      <c r="RF745" s="106"/>
      <c r="RG745" s="106"/>
      <c r="RH745" s="106"/>
      <c r="RI745" s="106"/>
      <c r="RJ745" s="106"/>
      <c r="RK745" s="106"/>
      <c r="RL745" s="106"/>
      <c r="RM745" s="106"/>
      <c r="RN745" s="106"/>
      <c r="RO745" s="106"/>
      <c r="RP745" s="106"/>
      <c r="RQ745" s="106"/>
      <c r="RR745" s="106"/>
    </row>
    <row r="746" spans="1:486" x14ac:dyDescent="0.3">
      <c r="A746" s="106"/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14"/>
      <c r="Q746" s="114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  <c r="DL746" s="106"/>
      <c r="DM746" s="106"/>
      <c r="DN746" s="106"/>
      <c r="DO746" s="106"/>
      <c r="DP746" s="106"/>
      <c r="DQ746" s="106"/>
      <c r="DR746" s="106"/>
      <c r="DS746" s="106"/>
      <c r="DT746" s="106"/>
      <c r="DU746" s="106"/>
      <c r="DV746" s="106"/>
      <c r="DW746" s="106"/>
      <c r="DX746" s="106"/>
      <c r="DY746" s="106"/>
      <c r="DZ746" s="106"/>
      <c r="EA746" s="106"/>
      <c r="EB746" s="106"/>
      <c r="EC746" s="106"/>
      <c r="ED746" s="106"/>
      <c r="EE746" s="106"/>
      <c r="EF746" s="106"/>
      <c r="EG746" s="106"/>
      <c r="EH746" s="106"/>
      <c r="EI746" s="106"/>
      <c r="EJ746" s="106"/>
      <c r="EK746" s="106"/>
      <c r="EL746" s="106"/>
      <c r="EM746" s="106"/>
      <c r="EN746" s="106"/>
      <c r="EO746" s="106"/>
      <c r="EP746" s="106"/>
      <c r="EQ746" s="106"/>
      <c r="ER746" s="106"/>
      <c r="ES746" s="106"/>
      <c r="ET746" s="106"/>
      <c r="EU746" s="106"/>
      <c r="EV746" s="106"/>
      <c r="EW746" s="106"/>
      <c r="EX746" s="106"/>
      <c r="EY746" s="106"/>
      <c r="EZ746" s="106"/>
      <c r="FA746" s="106"/>
      <c r="FB746" s="106"/>
      <c r="FC746" s="106"/>
      <c r="FD746" s="106"/>
      <c r="FE746" s="106"/>
      <c r="FF746" s="106"/>
      <c r="FG746" s="106"/>
      <c r="FH746" s="106"/>
      <c r="FI746" s="106"/>
      <c r="FJ746" s="106"/>
      <c r="FK746" s="106"/>
      <c r="FL746" s="106"/>
      <c r="FM746" s="106"/>
      <c r="FN746" s="106"/>
      <c r="FO746" s="106"/>
      <c r="FP746" s="106"/>
      <c r="FQ746" s="106"/>
      <c r="FR746" s="106"/>
      <c r="FS746" s="106"/>
      <c r="FT746" s="106"/>
      <c r="FU746" s="106"/>
      <c r="FV746" s="106"/>
      <c r="FW746" s="106"/>
      <c r="FX746" s="106"/>
      <c r="FY746" s="106"/>
      <c r="FZ746" s="106"/>
      <c r="GA746" s="106"/>
      <c r="GB746" s="106"/>
      <c r="GC746" s="106"/>
      <c r="GD746" s="106"/>
      <c r="GE746" s="106"/>
      <c r="GF746" s="106"/>
      <c r="GG746" s="106"/>
      <c r="GH746" s="106"/>
      <c r="GI746" s="106"/>
      <c r="GJ746" s="106"/>
      <c r="GK746" s="106"/>
      <c r="GL746" s="106"/>
      <c r="GM746" s="106"/>
      <c r="GN746" s="106"/>
      <c r="GO746" s="106"/>
      <c r="GP746" s="106"/>
      <c r="GQ746" s="106"/>
      <c r="GR746" s="106"/>
      <c r="GS746" s="106"/>
      <c r="GT746" s="106"/>
      <c r="GU746" s="106"/>
      <c r="GV746" s="106"/>
      <c r="GW746" s="106"/>
      <c r="GX746" s="106"/>
      <c r="GY746" s="106"/>
      <c r="GZ746" s="106"/>
      <c r="HA746" s="106"/>
      <c r="HB746" s="106"/>
      <c r="HC746" s="106"/>
      <c r="HD746" s="106"/>
      <c r="HE746" s="106"/>
      <c r="HF746" s="106"/>
      <c r="HG746" s="106"/>
      <c r="HH746" s="106"/>
      <c r="HI746" s="106"/>
      <c r="HJ746" s="106"/>
      <c r="HK746" s="106"/>
      <c r="HL746" s="106"/>
      <c r="HM746" s="106"/>
      <c r="HN746" s="106"/>
      <c r="HO746" s="106"/>
      <c r="HP746" s="106"/>
      <c r="HQ746" s="106"/>
      <c r="HR746" s="106"/>
      <c r="HS746" s="106"/>
      <c r="HT746" s="106"/>
      <c r="HU746" s="106"/>
      <c r="HV746" s="106"/>
      <c r="HW746" s="106"/>
      <c r="HX746" s="106"/>
      <c r="HY746" s="106"/>
      <c r="HZ746" s="106"/>
      <c r="IA746" s="106"/>
      <c r="IB746" s="106"/>
      <c r="IC746" s="106"/>
      <c r="ID746" s="106"/>
      <c r="IE746" s="106"/>
      <c r="IF746" s="106"/>
      <c r="IG746" s="106"/>
      <c r="IH746" s="106"/>
      <c r="II746" s="106"/>
      <c r="IJ746" s="106"/>
      <c r="IK746" s="106"/>
      <c r="IL746" s="106"/>
      <c r="IM746" s="106"/>
      <c r="IN746" s="106"/>
      <c r="IO746" s="106"/>
      <c r="IP746" s="106"/>
      <c r="IQ746" s="106"/>
      <c r="IR746" s="106"/>
      <c r="IS746" s="106"/>
      <c r="IT746" s="106"/>
      <c r="IU746" s="106"/>
      <c r="IV746" s="106"/>
      <c r="IW746" s="106"/>
      <c r="IX746" s="106"/>
      <c r="IY746" s="106"/>
      <c r="IZ746" s="106"/>
      <c r="JA746" s="106"/>
      <c r="JB746" s="106"/>
      <c r="JC746" s="106"/>
      <c r="JD746" s="106"/>
      <c r="JE746" s="106"/>
      <c r="JF746" s="106"/>
      <c r="JG746" s="106"/>
      <c r="JH746" s="106"/>
      <c r="JI746" s="106"/>
      <c r="JJ746" s="106"/>
      <c r="JK746" s="106"/>
      <c r="JL746" s="106"/>
      <c r="JM746" s="106"/>
      <c r="JN746" s="106"/>
      <c r="JO746" s="106"/>
      <c r="JP746" s="106"/>
      <c r="JQ746" s="106"/>
      <c r="JR746" s="106"/>
      <c r="JS746" s="106"/>
      <c r="JT746" s="106"/>
      <c r="JU746" s="106"/>
      <c r="JV746" s="106"/>
      <c r="JW746" s="106"/>
      <c r="JX746" s="106"/>
      <c r="JY746" s="106"/>
      <c r="JZ746" s="106"/>
      <c r="KA746" s="106"/>
      <c r="KB746" s="106"/>
      <c r="KC746" s="106"/>
      <c r="KD746" s="106"/>
      <c r="KE746" s="106"/>
      <c r="KF746" s="106"/>
      <c r="KG746" s="106"/>
      <c r="KH746" s="106"/>
      <c r="KI746" s="106"/>
      <c r="KJ746" s="106"/>
      <c r="KK746" s="106"/>
      <c r="KL746" s="106"/>
      <c r="KM746" s="106"/>
      <c r="KN746" s="106"/>
      <c r="KO746" s="106"/>
      <c r="KP746" s="106"/>
      <c r="KQ746" s="106"/>
      <c r="KR746" s="106"/>
      <c r="KS746" s="106"/>
      <c r="KT746" s="106"/>
      <c r="KU746" s="106"/>
      <c r="KV746" s="106"/>
      <c r="KW746" s="106"/>
      <c r="KX746" s="106"/>
      <c r="KY746" s="106"/>
      <c r="KZ746" s="106"/>
      <c r="LA746" s="106"/>
      <c r="LB746" s="106"/>
      <c r="LC746" s="106"/>
      <c r="LD746" s="106"/>
      <c r="LE746" s="106"/>
      <c r="LF746" s="106"/>
      <c r="LG746" s="106"/>
      <c r="LH746" s="106"/>
      <c r="LI746" s="106"/>
      <c r="LJ746" s="106"/>
      <c r="LK746" s="106"/>
      <c r="LL746" s="106"/>
      <c r="LM746" s="106"/>
      <c r="LN746" s="106"/>
      <c r="LO746" s="106"/>
      <c r="LP746" s="106"/>
      <c r="LQ746" s="106"/>
      <c r="LR746" s="106"/>
      <c r="LS746" s="106"/>
      <c r="LT746" s="106"/>
      <c r="LU746" s="106"/>
      <c r="LV746" s="106"/>
      <c r="LW746" s="106"/>
      <c r="LX746" s="106"/>
      <c r="LY746" s="106"/>
      <c r="LZ746" s="106"/>
      <c r="MA746" s="106"/>
      <c r="MB746" s="106"/>
      <c r="MC746" s="106"/>
      <c r="MD746" s="106"/>
      <c r="ME746" s="106"/>
      <c r="MF746" s="106"/>
      <c r="MG746" s="106"/>
      <c r="MH746" s="106"/>
      <c r="MI746" s="106"/>
      <c r="MJ746" s="106"/>
      <c r="MK746" s="106"/>
      <c r="ML746" s="106"/>
      <c r="MM746" s="106"/>
      <c r="MN746" s="106"/>
      <c r="MO746" s="106"/>
      <c r="MP746" s="106"/>
      <c r="MQ746" s="106"/>
      <c r="MR746" s="106"/>
      <c r="MS746" s="106"/>
      <c r="MT746" s="106"/>
      <c r="MU746" s="106"/>
      <c r="MV746" s="106"/>
      <c r="MW746" s="106"/>
      <c r="MX746" s="106"/>
      <c r="MY746" s="106"/>
      <c r="MZ746" s="106"/>
      <c r="NA746" s="106"/>
      <c r="NB746" s="106"/>
      <c r="NC746" s="106"/>
      <c r="ND746" s="106"/>
      <c r="NE746" s="106"/>
      <c r="NF746" s="106"/>
      <c r="NG746" s="106"/>
      <c r="NH746" s="106"/>
      <c r="NI746" s="106"/>
      <c r="NJ746" s="106"/>
      <c r="NK746" s="106"/>
      <c r="NL746" s="106"/>
      <c r="NM746" s="106"/>
      <c r="NN746" s="106"/>
      <c r="NO746" s="106"/>
      <c r="NP746" s="106"/>
      <c r="NQ746" s="106"/>
      <c r="NR746" s="106"/>
      <c r="NS746" s="106"/>
      <c r="NT746" s="106"/>
      <c r="NU746" s="106"/>
      <c r="NV746" s="106"/>
      <c r="NW746" s="106"/>
      <c r="NX746" s="106"/>
      <c r="NY746" s="106"/>
      <c r="NZ746" s="106"/>
      <c r="OA746" s="106"/>
      <c r="OB746" s="106"/>
      <c r="OC746" s="106"/>
      <c r="OD746" s="106"/>
      <c r="OE746" s="106"/>
      <c r="OF746" s="106"/>
      <c r="OG746" s="106"/>
      <c r="OH746" s="106"/>
      <c r="OI746" s="106"/>
      <c r="OJ746" s="106"/>
      <c r="OK746" s="106"/>
      <c r="OL746" s="106"/>
      <c r="OM746" s="106"/>
      <c r="ON746" s="106"/>
      <c r="OO746" s="106"/>
      <c r="OP746" s="106"/>
      <c r="OQ746" s="106"/>
      <c r="OR746" s="106"/>
      <c r="OS746" s="106"/>
      <c r="OT746" s="106"/>
      <c r="OU746" s="106"/>
      <c r="OV746" s="106"/>
      <c r="OW746" s="106"/>
      <c r="OX746" s="106"/>
      <c r="OY746" s="106"/>
      <c r="OZ746" s="106"/>
      <c r="PA746" s="106"/>
      <c r="PB746" s="106"/>
      <c r="PC746" s="106"/>
      <c r="PD746" s="106"/>
      <c r="PE746" s="106"/>
      <c r="PF746" s="106"/>
      <c r="PG746" s="106"/>
      <c r="PH746" s="106"/>
      <c r="PI746" s="106"/>
      <c r="PJ746" s="106"/>
      <c r="PK746" s="106"/>
      <c r="PL746" s="106"/>
      <c r="PM746" s="106"/>
      <c r="PN746" s="106"/>
      <c r="PO746" s="106"/>
      <c r="PP746" s="106"/>
      <c r="PQ746" s="106"/>
      <c r="PR746" s="106"/>
      <c r="PS746" s="106"/>
      <c r="PT746" s="106"/>
      <c r="PU746" s="106"/>
      <c r="PV746" s="106"/>
      <c r="PW746" s="106"/>
      <c r="PX746" s="106"/>
      <c r="PY746" s="106"/>
      <c r="PZ746" s="106"/>
      <c r="QA746" s="106"/>
      <c r="QB746" s="106"/>
      <c r="QC746" s="106"/>
      <c r="QD746" s="106"/>
      <c r="QE746" s="106"/>
      <c r="QF746" s="106"/>
      <c r="QG746" s="106"/>
      <c r="QH746" s="106"/>
      <c r="QI746" s="106"/>
      <c r="QJ746" s="106"/>
      <c r="QK746" s="106"/>
      <c r="QL746" s="106"/>
      <c r="QM746" s="106"/>
      <c r="QN746" s="106"/>
      <c r="QO746" s="106"/>
      <c r="QP746" s="106"/>
      <c r="QQ746" s="106"/>
      <c r="QR746" s="106"/>
      <c r="QS746" s="106"/>
      <c r="QT746" s="106"/>
      <c r="QU746" s="106"/>
      <c r="QV746" s="106"/>
      <c r="QW746" s="106"/>
      <c r="QX746" s="106"/>
      <c r="QY746" s="106"/>
      <c r="QZ746" s="106"/>
      <c r="RA746" s="106"/>
      <c r="RB746" s="106"/>
      <c r="RC746" s="106"/>
      <c r="RD746" s="106"/>
      <c r="RE746" s="106"/>
      <c r="RF746" s="106"/>
      <c r="RG746" s="106"/>
      <c r="RH746" s="106"/>
      <c r="RI746" s="106"/>
      <c r="RJ746" s="106"/>
      <c r="RK746" s="106"/>
      <c r="RL746" s="106"/>
      <c r="RM746" s="106"/>
      <c r="RN746" s="106"/>
      <c r="RO746" s="106"/>
      <c r="RP746" s="106"/>
      <c r="RQ746" s="106"/>
      <c r="RR746" s="106"/>
    </row>
    <row r="747" spans="1:486" x14ac:dyDescent="0.3">
      <c r="A747" s="106"/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14"/>
      <c r="Q747" s="114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  <c r="DL747" s="106"/>
      <c r="DM747" s="106"/>
      <c r="DN747" s="106"/>
      <c r="DO747" s="106"/>
      <c r="DP747" s="106"/>
      <c r="DQ747" s="106"/>
      <c r="DR747" s="106"/>
      <c r="DS747" s="106"/>
      <c r="DT747" s="106"/>
      <c r="DU747" s="106"/>
      <c r="DV747" s="106"/>
      <c r="DW747" s="106"/>
      <c r="DX747" s="106"/>
      <c r="DY747" s="106"/>
      <c r="DZ747" s="106"/>
      <c r="EA747" s="106"/>
      <c r="EB747" s="106"/>
      <c r="EC747" s="106"/>
      <c r="ED747" s="106"/>
      <c r="EE747" s="106"/>
      <c r="EF747" s="106"/>
      <c r="EG747" s="106"/>
      <c r="EH747" s="106"/>
      <c r="EI747" s="106"/>
      <c r="EJ747" s="106"/>
      <c r="EK747" s="106"/>
      <c r="EL747" s="106"/>
      <c r="EM747" s="106"/>
      <c r="EN747" s="106"/>
      <c r="EO747" s="106"/>
      <c r="EP747" s="106"/>
      <c r="EQ747" s="106"/>
      <c r="ER747" s="106"/>
      <c r="ES747" s="106"/>
      <c r="ET747" s="106"/>
      <c r="EU747" s="106"/>
      <c r="EV747" s="106"/>
      <c r="EW747" s="106"/>
      <c r="EX747" s="106"/>
      <c r="EY747" s="106"/>
      <c r="EZ747" s="106"/>
      <c r="FA747" s="106"/>
      <c r="FB747" s="106"/>
      <c r="FC747" s="106"/>
      <c r="FD747" s="106"/>
      <c r="FE747" s="106"/>
      <c r="FF747" s="106"/>
      <c r="FG747" s="106"/>
      <c r="FH747" s="106"/>
      <c r="FI747" s="106"/>
      <c r="FJ747" s="106"/>
      <c r="FK747" s="106"/>
      <c r="FL747" s="106"/>
      <c r="FM747" s="106"/>
      <c r="FN747" s="106"/>
      <c r="FO747" s="106"/>
      <c r="FP747" s="106"/>
      <c r="FQ747" s="106"/>
      <c r="FR747" s="106"/>
      <c r="FS747" s="106"/>
      <c r="FT747" s="106"/>
      <c r="FU747" s="106"/>
      <c r="FV747" s="106"/>
      <c r="FW747" s="106"/>
      <c r="FX747" s="106"/>
      <c r="FY747" s="106"/>
      <c r="FZ747" s="106"/>
      <c r="GA747" s="106"/>
      <c r="GB747" s="106"/>
      <c r="GC747" s="106"/>
      <c r="GD747" s="106"/>
      <c r="GE747" s="106"/>
      <c r="GF747" s="106"/>
      <c r="GG747" s="106"/>
      <c r="GH747" s="106"/>
      <c r="GI747" s="106"/>
      <c r="GJ747" s="106"/>
      <c r="GK747" s="106"/>
      <c r="GL747" s="106"/>
      <c r="GM747" s="106"/>
      <c r="GN747" s="106"/>
      <c r="GO747" s="106"/>
      <c r="GP747" s="106"/>
      <c r="GQ747" s="106"/>
      <c r="GR747" s="106"/>
      <c r="GS747" s="106"/>
      <c r="GT747" s="106"/>
      <c r="GU747" s="106"/>
      <c r="GV747" s="106"/>
      <c r="GW747" s="106"/>
      <c r="GX747" s="106"/>
      <c r="GY747" s="106"/>
      <c r="GZ747" s="106"/>
      <c r="HA747" s="106"/>
      <c r="HB747" s="106"/>
      <c r="HC747" s="106"/>
      <c r="HD747" s="106"/>
      <c r="HE747" s="106"/>
      <c r="HF747" s="106"/>
      <c r="HG747" s="106"/>
      <c r="HH747" s="106"/>
      <c r="HI747" s="106"/>
      <c r="HJ747" s="106"/>
      <c r="HK747" s="106"/>
      <c r="HL747" s="106"/>
      <c r="HM747" s="106"/>
      <c r="HN747" s="106"/>
      <c r="HO747" s="106"/>
      <c r="HP747" s="106"/>
      <c r="HQ747" s="106"/>
      <c r="HR747" s="106"/>
      <c r="HS747" s="106"/>
      <c r="HT747" s="106"/>
      <c r="HU747" s="106"/>
      <c r="HV747" s="106"/>
      <c r="HW747" s="106"/>
      <c r="HX747" s="106"/>
      <c r="HY747" s="106"/>
      <c r="HZ747" s="106"/>
      <c r="IA747" s="106"/>
      <c r="IB747" s="106"/>
      <c r="IC747" s="106"/>
      <c r="ID747" s="106"/>
      <c r="IE747" s="106"/>
      <c r="IF747" s="106"/>
      <c r="IG747" s="106"/>
      <c r="IH747" s="106"/>
      <c r="II747" s="106"/>
      <c r="IJ747" s="106"/>
      <c r="IK747" s="106"/>
      <c r="IL747" s="106"/>
      <c r="IM747" s="106"/>
      <c r="IN747" s="106"/>
      <c r="IO747" s="106"/>
      <c r="IP747" s="106"/>
      <c r="IQ747" s="106"/>
      <c r="IR747" s="106"/>
      <c r="IS747" s="106"/>
      <c r="IT747" s="106"/>
      <c r="IU747" s="106"/>
      <c r="IV747" s="106"/>
      <c r="IW747" s="106"/>
      <c r="IX747" s="106"/>
      <c r="IY747" s="106"/>
      <c r="IZ747" s="106"/>
      <c r="JA747" s="106"/>
      <c r="JB747" s="106"/>
      <c r="JC747" s="106"/>
      <c r="JD747" s="106"/>
      <c r="JE747" s="106"/>
      <c r="JF747" s="106"/>
      <c r="JG747" s="106"/>
      <c r="JH747" s="106"/>
      <c r="JI747" s="106"/>
      <c r="JJ747" s="106"/>
      <c r="JK747" s="106"/>
      <c r="JL747" s="106"/>
      <c r="JM747" s="106"/>
      <c r="JN747" s="106"/>
      <c r="JO747" s="106"/>
      <c r="JP747" s="106"/>
      <c r="JQ747" s="106"/>
      <c r="JR747" s="106"/>
      <c r="JS747" s="106"/>
      <c r="JT747" s="106"/>
      <c r="JU747" s="106"/>
      <c r="JV747" s="106"/>
      <c r="JW747" s="106"/>
      <c r="JX747" s="106"/>
      <c r="JY747" s="106"/>
      <c r="JZ747" s="106"/>
      <c r="KA747" s="106"/>
      <c r="KB747" s="106"/>
      <c r="KC747" s="106"/>
      <c r="KD747" s="106"/>
      <c r="KE747" s="106"/>
      <c r="KF747" s="106"/>
      <c r="KG747" s="106"/>
      <c r="KH747" s="106"/>
      <c r="KI747" s="106"/>
      <c r="KJ747" s="106"/>
      <c r="KK747" s="106"/>
      <c r="KL747" s="106"/>
      <c r="KM747" s="106"/>
      <c r="KN747" s="106"/>
      <c r="KO747" s="106"/>
      <c r="KP747" s="106"/>
      <c r="KQ747" s="106"/>
      <c r="KR747" s="106"/>
      <c r="KS747" s="106"/>
      <c r="KT747" s="106"/>
      <c r="KU747" s="106"/>
      <c r="KV747" s="106"/>
      <c r="KW747" s="106"/>
      <c r="KX747" s="106"/>
      <c r="KY747" s="106"/>
      <c r="KZ747" s="106"/>
      <c r="LA747" s="106"/>
      <c r="LB747" s="106"/>
      <c r="LC747" s="106"/>
      <c r="LD747" s="106"/>
      <c r="LE747" s="106"/>
      <c r="LF747" s="106"/>
      <c r="LG747" s="106"/>
      <c r="LH747" s="106"/>
      <c r="LI747" s="106"/>
      <c r="LJ747" s="106"/>
      <c r="LK747" s="106"/>
      <c r="LL747" s="106"/>
      <c r="LM747" s="106"/>
      <c r="LN747" s="106"/>
      <c r="LO747" s="106"/>
      <c r="LP747" s="106"/>
      <c r="LQ747" s="106"/>
      <c r="LR747" s="106"/>
      <c r="LS747" s="106"/>
      <c r="LT747" s="106"/>
      <c r="LU747" s="106"/>
      <c r="LV747" s="106"/>
      <c r="LW747" s="106"/>
      <c r="LX747" s="106"/>
      <c r="LY747" s="106"/>
      <c r="LZ747" s="106"/>
      <c r="MA747" s="106"/>
      <c r="MB747" s="106"/>
      <c r="MC747" s="106"/>
      <c r="MD747" s="106"/>
      <c r="ME747" s="106"/>
      <c r="MF747" s="106"/>
      <c r="MG747" s="106"/>
      <c r="MH747" s="106"/>
      <c r="MI747" s="106"/>
      <c r="MJ747" s="106"/>
      <c r="MK747" s="106"/>
      <c r="ML747" s="106"/>
      <c r="MM747" s="106"/>
      <c r="MN747" s="106"/>
      <c r="MO747" s="106"/>
      <c r="MP747" s="106"/>
      <c r="MQ747" s="106"/>
      <c r="MR747" s="106"/>
      <c r="MS747" s="106"/>
      <c r="MT747" s="106"/>
      <c r="MU747" s="106"/>
      <c r="MV747" s="106"/>
      <c r="MW747" s="106"/>
      <c r="MX747" s="106"/>
      <c r="MY747" s="106"/>
      <c r="MZ747" s="106"/>
      <c r="NA747" s="106"/>
      <c r="NB747" s="106"/>
      <c r="NC747" s="106"/>
      <c r="ND747" s="106"/>
      <c r="NE747" s="106"/>
      <c r="NF747" s="106"/>
      <c r="NG747" s="106"/>
      <c r="NH747" s="106"/>
      <c r="NI747" s="106"/>
      <c r="NJ747" s="106"/>
      <c r="NK747" s="106"/>
      <c r="NL747" s="106"/>
      <c r="NM747" s="106"/>
      <c r="NN747" s="106"/>
      <c r="NO747" s="106"/>
      <c r="NP747" s="106"/>
      <c r="NQ747" s="106"/>
      <c r="NR747" s="106"/>
      <c r="NS747" s="106"/>
      <c r="NT747" s="106"/>
      <c r="NU747" s="106"/>
      <c r="NV747" s="106"/>
      <c r="NW747" s="106"/>
      <c r="NX747" s="106"/>
      <c r="NY747" s="106"/>
      <c r="NZ747" s="106"/>
      <c r="OA747" s="106"/>
      <c r="OB747" s="106"/>
      <c r="OC747" s="106"/>
      <c r="OD747" s="106"/>
      <c r="OE747" s="106"/>
      <c r="OF747" s="106"/>
      <c r="OG747" s="106"/>
      <c r="OH747" s="106"/>
      <c r="OI747" s="106"/>
      <c r="OJ747" s="106"/>
      <c r="OK747" s="106"/>
      <c r="OL747" s="106"/>
      <c r="OM747" s="106"/>
      <c r="ON747" s="106"/>
      <c r="OO747" s="106"/>
      <c r="OP747" s="106"/>
      <c r="OQ747" s="106"/>
      <c r="OR747" s="106"/>
      <c r="OS747" s="106"/>
      <c r="OT747" s="106"/>
      <c r="OU747" s="106"/>
      <c r="OV747" s="106"/>
      <c r="OW747" s="106"/>
      <c r="OX747" s="106"/>
      <c r="OY747" s="106"/>
      <c r="OZ747" s="106"/>
      <c r="PA747" s="106"/>
      <c r="PB747" s="106"/>
      <c r="PC747" s="106"/>
      <c r="PD747" s="106"/>
      <c r="PE747" s="106"/>
      <c r="PF747" s="106"/>
      <c r="PG747" s="106"/>
      <c r="PH747" s="106"/>
      <c r="PI747" s="106"/>
      <c r="PJ747" s="106"/>
      <c r="PK747" s="106"/>
      <c r="PL747" s="106"/>
      <c r="PM747" s="106"/>
      <c r="PN747" s="106"/>
      <c r="PO747" s="106"/>
      <c r="PP747" s="106"/>
      <c r="PQ747" s="106"/>
      <c r="PR747" s="106"/>
      <c r="PS747" s="106"/>
      <c r="PT747" s="106"/>
      <c r="PU747" s="106"/>
      <c r="PV747" s="106"/>
      <c r="PW747" s="106"/>
      <c r="PX747" s="106"/>
      <c r="PY747" s="106"/>
      <c r="PZ747" s="106"/>
      <c r="QA747" s="106"/>
      <c r="QB747" s="106"/>
      <c r="QC747" s="106"/>
      <c r="QD747" s="106"/>
      <c r="QE747" s="106"/>
      <c r="QF747" s="106"/>
      <c r="QG747" s="106"/>
      <c r="QH747" s="106"/>
      <c r="QI747" s="106"/>
      <c r="QJ747" s="106"/>
      <c r="QK747" s="106"/>
      <c r="QL747" s="106"/>
      <c r="QM747" s="106"/>
      <c r="QN747" s="106"/>
      <c r="QO747" s="106"/>
      <c r="QP747" s="106"/>
      <c r="QQ747" s="106"/>
      <c r="QR747" s="106"/>
      <c r="QS747" s="106"/>
      <c r="QT747" s="106"/>
      <c r="QU747" s="106"/>
      <c r="QV747" s="106"/>
      <c r="QW747" s="106"/>
      <c r="QX747" s="106"/>
      <c r="QY747" s="106"/>
      <c r="QZ747" s="106"/>
      <c r="RA747" s="106"/>
      <c r="RB747" s="106"/>
      <c r="RC747" s="106"/>
      <c r="RD747" s="106"/>
      <c r="RE747" s="106"/>
      <c r="RF747" s="106"/>
      <c r="RG747" s="106"/>
      <c r="RH747" s="106"/>
      <c r="RI747" s="106"/>
      <c r="RJ747" s="106"/>
      <c r="RK747" s="106"/>
      <c r="RL747" s="106"/>
      <c r="RM747" s="106"/>
      <c r="RN747" s="106"/>
      <c r="RO747" s="106"/>
      <c r="RP747" s="106"/>
      <c r="RQ747" s="106"/>
      <c r="RR747" s="106"/>
    </row>
    <row r="748" spans="1:486" x14ac:dyDescent="0.3">
      <c r="A748" s="106"/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14"/>
      <c r="Q748" s="114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  <c r="DL748" s="106"/>
      <c r="DM748" s="106"/>
      <c r="DN748" s="106"/>
      <c r="DO748" s="106"/>
      <c r="DP748" s="106"/>
      <c r="DQ748" s="106"/>
      <c r="DR748" s="106"/>
      <c r="DS748" s="106"/>
      <c r="DT748" s="106"/>
      <c r="DU748" s="106"/>
      <c r="DV748" s="106"/>
      <c r="DW748" s="106"/>
      <c r="DX748" s="106"/>
      <c r="DY748" s="106"/>
      <c r="DZ748" s="106"/>
      <c r="EA748" s="106"/>
      <c r="EB748" s="106"/>
      <c r="EC748" s="106"/>
      <c r="ED748" s="106"/>
      <c r="EE748" s="106"/>
      <c r="EF748" s="106"/>
      <c r="EG748" s="106"/>
      <c r="EH748" s="106"/>
      <c r="EI748" s="106"/>
      <c r="EJ748" s="106"/>
      <c r="EK748" s="106"/>
      <c r="EL748" s="106"/>
      <c r="EM748" s="106"/>
      <c r="EN748" s="106"/>
      <c r="EO748" s="106"/>
      <c r="EP748" s="106"/>
      <c r="EQ748" s="106"/>
      <c r="ER748" s="106"/>
      <c r="ES748" s="106"/>
      <c r="ET748" s="106"/>
      <c r="EU748" s="106"/>
      <c r="EV748" s="106"/>
      <c r="EW748" s="106"/>
      <c r="EX748" s="106"/>
      <c r="EY748" s="106"/>
      <c r="EZ748" s="106"/>
      <c r="FA748" s="106"/>
      <c r="FB748" s="106"/>
      <c r="FC748" s="106"/>
      <c r="FD748" s="106"/>
      <c r="FE748" s="106"/>
      <c r="FF748" s="106"/>
      <c r="FG748" s="106"/>
      <c r="FH748" s="106"/>
      <c r="FI748" s="106"/>
      <c r="FJ748" s="106"/>
      <c r="FK748" s="106"/>
      <c r="FL748" s="106"/>
      <c r="FM748" s="106"/>
      <c r="FN748" s="106"/>
      <c r="FO748" s="106"/>
      <c r="FP748" s="106"/>
      <c r="FQ748" s="106"/>
      <c r="FR748" s="106"/>
      <c r="FS748" s="106"/>
      <c r="FT748" s="106"/>
      <c r="FU748" s="106"/>
      <c r="FV748" s="106"/>
      <c r="FW748" s="106"/>
      <c r="FX748" s="106"/>
      <c r="FY748" s="106"/>
      <c r="FZ748" s="106"/>
      <c r="GA748" s="106"/>
      <c r="GB748" s="106"/>
      <c r="GC748" s="106"/>
      <c r="GD748" s="106"/>
      <c r="GE748" s="106"/>
      <c r="GF748" s="106"/>
      <c r="GG748" s="106"/>
      <c r="GH748" s="106"/>
      <c r="GI748" s="106"/>
      <c r="GJ748" s="106"/>
      <c r="GK748" s="106"/>
      <c r="GL748" s="106"/>
      <c r="GM748" s="106"/>
      <c r="GN748" s="106"/>
      <c r="GO748" s="106"/>
      <c r="GP748" s="106"/>
      <c r="GQ748" s="106"/>
      <c r="GR748" s="106"/>
      <c r="GS748" s="106"/>
      <c r="GT748" s="106"/>
      <c r="GU748" s="106"/>
      <c r="GV748" s="106"/>
      <c r="GW748" s="106"/>
      <c r="GX748" s="106"/>
      <c r="GY748" s="106"/>
      <c r="GZ748" s="106"/>
      <c r="HA748" s="106"/>
      <c r="HB748" s="106"/>
      <c r="HC748" s="106"/>
      <c r="HD748" s="106"/>
      <c r="HE748" s="106"/>
      <c r="HF748" s="106"/>
      <c r="HG748" s="106"/>
      <c r="HH748" s="106"/>
      <c r="HI748" s="106"/>
      <c r="HJ748" s="106"/>
      <c r="HK748" s="106"/>
      <c r="HL748" s="106"/>
      <c r="HM748" s="106"/>
      <c r="HN748" s="106"/>
      <c r="HO748" s="106"/>
      <c r="HP748" s="106"/>
      <c r="HQ748" s="106"/>
      <c r="HR748" s="106"/>
      <c r="HS748" s="106"/>
      <c r="HT748" s="106"/>
      <c r="HU748" s="106"/>
      <c r="HV748" s="106"/>
      <c r="HW748" s="106"/>
      <c r="HX748" s="106"/>
      <c r="HY748" s="106"/>
      <c r="HZ748" s="106"/>
      <c r="IA748" s="106"/>
      <c r="IB748" s="106"/>
      <c r="IC748" s="106"/>
      <c r="ID748" s="106"/>
      <c r="IE748" s="106"/>
      <c r="IF748" s="106"/>
      <c r="IG748" s="106"/>
      <c r="IH748" s="106"/>
      <c r="II748" s="106"/>
      <c r="IJ748" s="106"/>
      <c r="IK748" s="106"/>
      <c r="IL748" s="106"/>
      <c r="IM748" s="106"/>
      <c r="IN748" s="106"/>
      <c r="IO748" s="106"/>
      <c r="IP748" s="106"/>
      <c r="IQ748" s="106"/>
      <c r="IR748" s="106"/>
      <c r="IS748" s="106"/>
      <c r="IT748" s="106"/>
      <c r="IU748" s="106"/>
      <c r="IV748" s="106"/>
      <c r="IW748" s="106"/>
      <c r="IX748" s="106"/>
      <c r="IY748" s="106"/>
      <c r="IZ748" s="106"/>
      <c r="JA748" s="106"/>
      <c r="JB748" s="106"/>
      <c r="JC748" s="106"/>
      <c r="JD748" s="106"/>
      <c r="JE748" s="106"/>
      <c r="JF748" s="106"/>
      <c r="JG748" s="106"/>
      <c r="JH748" s="106"/>
      <c r="JI748" s="106"/>
      <c r="JJ748" s="106"/>
      <c r="JK748" s="106"/>
      <c r="JL748" s="106"/>
      <c r="JM748" s="106"/>
      <c r="JN748" s="106"/>
      <c r="JO748" s="106"/>
      <c r="JP748" s="106"/>
      <c r="JQ748" s="106"/>
      <c r="JR748" s="106"/>
      <c r="JS748" s="106"/>
      <c r="JT748" s="106"/>
      <c r="JU748" s="106"/>
      <c r="JV748" s="106"/>
      <c r="JW748" s="106"/>
      <c r="JX748" s="106"/>
      <c r="JY748" s="106"/>
      <c r="JZ748" s="106"/>
      <c r="KA748" s="106"/>
      <c r="KB748" s="106"/>
      <c r="KC748" s="106"/>
      <c r="KD748" s="106"/>
      <c r="KE748" s="106"/>
      <c r="KF748" s="106"/>
      <c r="KG748" s="106"/>
      <c r="KH748" s="106"/>
      <c r="KI748" s="106"/>
      <c r="KJ748" s="106"/>
      <c r="KK748" s="106"/>
      <c r="KL748" s="106"/>
      <c r="KM748" s="106"/>
      <c r="KN748" s="106"/>
      <c r="KO748" s="106"/>
      <c r="KP748" s="106"/>
      <c r="KQ748" s="106"/>
      <c r="KR748" s="106"/>
      <c r="KS748" s="106"/>
      <c r="KT748" s="106"/>
      <c r="KU748" s="106"/>
      <c r="KV748" s="106"/>
      <c r="KW748" s="106"/>
      <c r="KX748" s="106"/>
      <c r="KY748" s="106"/>
      <c r="KZ748" s="106"/>
      <c r="LA748" s="106"/>
      <c r="LB748" s="106"/>
      <c r="LC748" s="106"/>
      <c r="LD748" s="106"/>
      <c r="LE748" s="106"/>
      <c r="LF748" s="106"/>
      <c r="LG748" s="106"/>
      <c r="LH748" s="106"/>
      <c r="LI748" s="106"/>
      <c r="LJ748" s="106"/>
      <c r="LK748" s="106"/>
      <c r="LL748" s="106"/>
      <c r="LM748" s="106"/>
      <c r="LN748" s="106"/>
      <c r="LO748" s="106"/>
      <c r="LP748" s="106"/>
      <c r="LQ748" s="106"/>
      <c r="LR748" s="106"/>
      <c r="LS748" s="106"/>
      <c r="LT748" s="106"/>
      <c r="LU748" s="106"/>
      <c r="LV748" s="106"/>
      <c r="LW748" s="106"/>
      <c r="LX748" s="106"/>
      <c r="LY748" s="106"/>
      <c r="LZ748" s="106"/>
      <c r="MA748" s="106"/>
      <c r="MB748" s="106"/>
      <c r="MC748" s="106"/>
      <c r="MD748" s="106"/>
      <c r="ME748" s="106"/>
      <c r="MF748" s="106"/>
      <c r="MG748" s="106"/>
      <c r="MH748" s="106"/>
      <c r="MI748" s="106"/>
      <c r="MJ748" s="106"/>
      <c r="MK748" s="106"/>
      <c r="ML748" s="106"/>
      <c r="MM748" s="106"/>
      <c r="MN748" s="106"/>
      <c r="MO748" s="106"/>
      <c r="MP748" s="106"/>
      <c r="MQ748" s="106"/>
      <c r="MR748" s="106"/>
      <c r="MS748" s="106"/>
      <c r="MT748" s="106"/>
      <c r="MU748" s="106"/>
      <c r="MV748" s="106"/>
      <c r="MW748" s="106"/>
      <c r="MX748" s="106"/>
      <c r="MY748" s="106"/>
      <c r="MZ748" s="106"/>
      <c r="NA748" s="106"/>
      <c r="NB748" s="106"/>
      <c r="NC748" s="106"/>
      <c r="ND748" s="106"/>
      <c r="NE748" s="106"/>
      <c r="NF748" s="106"/>
      <c r="NG748" s="106"/>
      <c r="NH748" s="106"/>
      <c r="NI748" s="106"/>
      <c r="NJ748" s="106"/>
      <c r="NK748" s="106"/>
      <c r="NL748" s="106"/>
      <c r="NM748" s="106"/>
      <c r="NN748" s="106"/>
      <c r="NO748" s="106"/>
      <c r="NP748" s="106"/>
      <c r="NQ748" s="106"/>
      <c r="NR748" s="106"/>
      <c r="NS748" s="106"/>
      <c r="NT748" s="106"/>
      <c r="NU748" s="106"/>
      <c r="NV748" s="106"/>
      <c r="NW748" s="106"/>
      <c r="NX748" s="106"/>
      <c r="NY748" s="106"/>
      <c r="NZ748" s="106"/>
      <c r="OA748" s="106"/>
      <c r="OB748" s="106"/>
      <c r="OC748" s="106"/>
      <c r="OD748" s="106"/>
      <c r="OE748" s="106"/>
      <c r="OF748" s="106"/>
      <c r="OG748" s="106"/>
      <c r="OH748" s="106"/>
      <c r="OI748" s="106"/>
      <c r="OJ748" s="106"/>
      <c r="OK748" s="106"/>
      <c r="OL748" s="106"/>
      <c r="OM748" s="106"/>
      <c r="ON748" s="106"/>
      <c r="OO748" s="106"/>
      <c r="OP748" s="106"/>
      <c r="OQ748" s="106"/>
      <c r="OR748" s="106"/>
      <c r="OS748" s="106"/>
      <c r="OT748" s="106"/>
      <c r="OU748" s="106"/>
      <c r="OV748" s="106"/>
      <c r="OW748" s="106"/>
      <c r="OX748" s="106"/>
      <c r="OY748" s="106"/>
      <c r="OZ748" s="106"/>
      <c r="PA748" s="106"/>
      <c r="PB748" s="106"/>
      <c r="PC748" s="106"/>
      <c r="PD748" s="106"/>
      <c r="PE748" s="106"/>
      <c r="PF748" s="106"/>
      <c r="PG748" s="106"/>
      <c r="PH748" s="106"/>
      <c r="PI748" s="106"/>
      <c r="PJ748" s="106"/>
      <c r="PK748" s="106"/>
      <c r="PL748" s="106"/>
      <c r="PM748" s="106"/>
      <c r="PN748" s="106"/>
      <c r="PO748" s="106"/>
      <c r="PP748" s="106"/>
      <c r="PQ748" s="106"/>
      <c r="PR748" s="106"/>
      <c r="PS748" s="106"/>
      <c r="PT748" s="106"/>
      <c r="PU748" s="106"/>
      <c r="PV748" s="106"/>
      <c r="PW748" s="106"/>
      <c r="PX748" s="106"/>
      <c r="PY748" s="106"/>
      <c r="PZ748" s="106"/>
      <c r="QA748" s="106"/>
      <c r="QB748" s="106"/>
      <c r="QC748" s="106"/>
      <c r="QD748" s="106"/>
      <c r="QE748" s="106"/>
      <c r="QF748" s="106"/>
      <c r="QG748" s="106"/>
      <c r="QH748" s="106"/>
      <c r="QI748" s="106"/>
      <c r="QJ748" s="106"/>
      <c r="QK748" s="106"/>
      <c r="QL748" s="106"/>
      <c r="QM748" s="106"/>
      <c r="QN748" s="106"/>
      <c r="QO748" s="106"/>
      <c r="QP748" s="106"/>
      <c r="QQ748" s="106"/>
      <c r="QR748" s="106"/>
      <c r="QS748" s="106"/>
      <c r="QT748" s="106"/>
      <c r="QU748" s="106"/>
      <c r="QV748" s="106"/>
      <c r="QW748" s="106"/>
      <c r="QX748" s="106"/>
      <c r="QY748" s="106"/>
      <c r="QZ748" s="106"/>
      <c r="RA748" s="106"/>
      <c r="RB748" s="106"/>
      <c r="RC748" s="106"/>
      <c r="RD748" s="106"/>
      <c r="RE748" s="106"/>
      <c r="RF748" s="106"/>
      <c r="RG748" s="106"/>
      <c r="RH748" s="106"/>
      <c r="RI748" s="106"/>
      <c r="RJ748" s="106"/>
      <c r="RK748" s="106"/>
      <c r="RL748" s="106"/>
      <c r="RM748" s="106"/>
      <c r="RN748" s="106"/>
      <c r="RO748" s="106"/>
      <c r="RP748" s="106"/>
      <c r="RQ748" s="106"/>
      <c r="RR748" s="106"/>
    </row>
    <row r="749" spans="1:486" x14ac:dyDescent="0.3">
      <c r="A749" s="106"/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14"/>
      <c r="Q749" s="114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  <c r="DL749" s="106"/>
      <c r="DM749" s="106"/>
      <c r="DN749" s="106"/>
      <c r="DO749" s="106"/>
      <c r="DP749" s="106"/>
      <c r="DQ749" s="106"/>
      <c r="DR749" s="106"/>
      <c r="DS749" s="106"/>
      <c r="DT749" s="106"/>
      <c r="DU749" s="106"/>
      <c r="DV749" s="106"/>
      <c r="DW749" s="106"/>
      <c r="DX749" s="106"/>
      <c r="DY749" s="106"/>
      <c r="DZ749" s="106"/>
      <c r="EA749" s="106"/>
      <c r="EB749" s="106"/>
      <c r="EC749" s="106"/>
      <c r="ED749" s="106"/>
      <c r="EE749" s="106"/>
      <c r="EF749" s="106"/>
      <c r="EG749" s="106"/>
      <c r="EH749" s="106"/>
      <c r="EI749" s="106"/>
      <c r="EJ749" s="106"/>
      <c r="EK749" s="106"/>
      <c r="EL749" s="106"/>
      <c r="EM749" s="106"/>
      <c r="EN749" s="106"/>
      <c r="EO749" s="106"/>
      <c r="EP749" s="106"/>
      <c r="EQ749" s="106"/>
      <c r="ER749" s="106"/>
      <c r="ES749" s="106"/>
      <c r="ET749" s="106"/>
      <c r="EU749" s="106"/>
      <c r="EV749" s="106"/>
      <c r="EW749" s="106"/>
      <c r="EX749" s="106"/>
      <c r="EY749" s="106"/>
      <c r="EZ749" s="106"/>
      <c r="FA749" s="106"/>
      <c r="FB749" s="106"/>
      <c r="FC749" s="106"/>
      <c r="FD749" s="106"/>
      <c r="FE749" s="106"/>
      <c r="FF749" s="106"/>
      <c r="FG749" s="106"/>
      <c r="FH749" s="106"/>
      <c r="FI749" s="106"/>
      <c r="FJ749" s="106"/>
      <c r="FK749" s="106"/>
      <c r="FL749" s="106"/>
      <c r="FM749" s="106"/>
      <c r="FN749" s="106"/>
      <c r="FO749" s="106"/>
      <c r="FP749" s="106"/>
      <c r="FQ749" s="106"/>
      <c r="FR749" s="106"/>
      <c r="FS749" s="106"/>
      <c r="FT749" s="106"/>
      <c r="FU749" s="106"/>
      <c r="FV749" s="106"/>
      <c r="FW749" s="106"/>
      <c r="FX749" s="106"/>
      <c r="FY749" s="106"/>
      <c r="FZ749" s="106"/>
      <c r="GA749" s="106"/>
      <c r="GB749" s="106"/>
      <c r="GC749" s="106"/>
      <c r="GD749" s="106"/>
      <c r="GE749" s="106"/>
      <c r="GF749" s="106"/>
      <c r="GG749" s="106"/>
      <c r="GH749" s="106"/>
      <c r="GI749" s="106"/>
      <c r="GJ749" s="106"/>
      <c r="GK749" s="106"/>
      <c r="GL749" s="106"/>
      <c r="GM749" s="106"/>
      <c r="GN749" s="106"/>
      <c r="GO749" s="106"/>
      <c r="GP749" s="106"/>
      <c r="GQ749" s="106"/>
      <c r="GR749" s="106"/>
      <c r="GS749" s="106"/>
      <c r="GT749" s="106"/>
      <c r="GU749" s="106"/>
      <c r="GV749" s="106"/>
      <c r="GW749" s="106"/>
      <c r="GX749" s="106"/>
      <c r="GY749" s="106"/>
      <c r="GZ749" s="106"/>
      <c r="HA749" s="106"/>
      <c r="HB749" s="106"/>
      <c r="HC749" s="106"/>
      <c r="HD749" s="106"/>
      <c r="HE749" s="106"/>
      <c r="HF749" s="106"/>
      <c r="HG749" s="106"/>
      <c r="HH749" s="106"/>
      <c r="HI749" s="106"/>
      <c r="HJ749" s="106"/>
      <c r="HK749" s="106"/>
      <c r="HL749" s="106"/>
      <c r="HM749" s="106"/>
      <c r="HN749" s="106"/>
      <c r="HO749" s="106"/>
      <c r="HP749" s="106"/>
      <c r="HQ749" s="106"/>
      <c r="HR749" s="106"/>
      <c r="HS749" s="106"/>
      <c r="HT749" s="106"/>
      <c r="HU749" s="106"/>
      <c r="HV749" s="106"/>
      <c r="HW749" s="106"/>
      <c r="HX749" s="106"/>
      <c r="HY749" s="106"/>
      <c r="HZ749" s="106"/>
      <c r="IA749" s="106"/>
      <c r="IB749" s="106"/>
      <c r="IC749" s="106"/>
      <c r="ID749" s="106"/>
      <c r="IE749" s="106"/>
      <c r="IF749" s="106"/>
      <c r="IG749" s="106"/>
      <c r="IH749" s="106"/>
      <c r="II749" s="106"/>
      <c r="IJ749" s="106"/>
      <c r="IK749" s="106"/>
      <c r="IL749" s="106"/>
      <c r="IM749" s="106"/>
      <c r="IN749" s="106"/>
      <c r="IO749" s="106"/>
      <c r="IP749" s="106"/>
      <c r="IQ749" s="106"/>
      <c r="IR749" s="106"/>
      <c r="IS749" s="106"/>
      <c r="IT749" s="106"/>
      <c r="IU749" s="106"/>
      <c r="IV749" s="106"/>
      <c r="IW749" s="106"/>
      <c r="IX749" s="106"/>
      <c r="IY749" s="106"/>
      <c r="IZ749" s="106"/>
      <c r="JA749" s="106"/>
      <c r="JB749" s="106"/>
      <c r="JC749" s="106"/>
      <c r="JD749" s="106"/>
      <c r="JE749" s="106"/>
      <c r="JF749" s="106"/>
      <c r="JG749" s="106"/>
      <c r="JH749" s="106"/>
      <c r="JI749" s="106"/>
      <c r="JJ749" s="106"/>
      <c r="JK749" s="106"/>
      <c r="JL749" s="106"/>
      <c r="JM749" s="106"/>
      <c r="JN749" s="106"/>
      <c r="JO749" s="106"/>
      <c r="JP749" s="106"/>
      <c r="JQ749" s="106"/>
      <c r="JR749" s="106"/>
      <c r="JS749" s="106"/>
      <c r="JT749" s="106"/>
      <c r="JU749" s="106"/>
      <c r="JV749" s="106"/>
      <c r="JW749" s="106"/>
      <c r="JX749" s="106"/>
      <c r="JY749" s="106"/>
      <c r="JZ749" s="106"/>
      <c r="KA749" s="106"/>
      <c r="KB749" s="106"/>
      <c r="KC749" s="106"/>
      <c r="KD749" s="106"/>
      <c r="KE749" s="106"/>
      <c r="KF749" s="106"/>
      <c r="KG749" s="106"/>
      <c r="KH749" s="106"/>
      <c r="KI749" s="106"/>
      <c r="KJ749" s="106"/>
      <c r="KK749" s="106"/>
      <c r="KL749" s="106"/>
      <c r="KM749" s="106"/>
      <c r="KN749" s="106"/>
      <c r="KO749" s="106"/>
      <c r="KP749" s="106"/>
      <c r="KQ749" s="106"/>
      <c r="KR749" s="106"/>
      <c r="KS749" s="106"/>
      <c r="KT749" s="106"/>
      <c r="KU749" s="106"/>
      <c r="KV749" s="106"/>
      <c r="KW749" s="106"/>
      <c r="KX749" s="106"/>
      <c r="KY749" s="106"/>
      <c r="KZ749" s="106"/>
      <c r="LA749" s="106"/>
      <c r="LB749" s="106"/>
      <c r="LC749" s="106"/>
      <c r="LD749" s="106"/>
      <c r="LE749" s="106"/>
      <c r="LF749" s="106"/>
      <c r="LG749" s="106"/>
      <c r="LH749" s="106"/>
      <c r="LI749" s="106"/>
      <c r="LJ749" s="106"/>
      <c r="LK749" s="106"/>
      <c r="LL749" s="106"/>
      <c r="LM749" s="106"/>
      <c r="LN749" s="106"/>
      <c r="LO749" s="106"/>
      <c r="LP749" s="106"/>
      <c r="LQ749" s="106"/>
      <c r="LR749" s="106"/>
      <c r="LS749" s="106"/>
      <c r="LT749" s="106"/>
      <c r="LU749" s="106"/>
      <c r="LV749" s="106"/>
      <c r="LW749" s="106"/>
      <c r="LX749" s="106"/>
      <c r="LY749" s="106"/>
      <c r="LZ749" s="106"/>
      <c r="MA749" s="106"/>
      <c r="MB749" s="106"/>
      <c r="MC749" s="106"/>
      <c r="MD749" s="106"/>
      <c r="ME749" s="106"/>
      <c r="MF749" s="106"/>
      <c r="MG749" s="106"/>
      <c r="MH749" s="106"/>
      <c r="MI749" s="106"/>
      <c r="MJ749" s="106"/>
      <c r="MK749" s="106"/>
      <c r="ML749" s="106"/>
      <c r="MM749" s="106"/>
      <c r="MN749" s="106"/>
      <c r="MO749" s="106"/>
      <c r="MP749" s="106"/>
      <c r="MQ749" s="106"/>
      <c r="MR749" s="106"/>
      <c r="MS749" s="106"/>
      <c r="MT749" s="106"/>
      <c r="MU749" s="106"/>
      <c r="MV749" s="106"/>
      <c r="MW749" s="106"/>
      <c r="MX749" s="106"/>
      <c r="MY749" s="106"/>
      <c r="MZ749" s="106"/>
      <c r="NA749" s="106"/>
      <c r="NB749" s="106"/>
      <c r="NC749" s="106"/>
      <c r="ND749" s="106"/>
      <c r="NE749" s="106"/>
      <c r="NF749" s="106"/>
      <c r="NG749" s="106"/>
      <c r="NH749" s="106"/>
      <c r="NI749" s="106"/>
      <c r="NJ749" s="106"/>
      <c r="NK749" s="106"/>
      <c r="NL749" s="106"/>
      <c r="NM749" s="106"/>
      <c r="NN749" s="106"/>
      <c r="NO749" s="106"/>
      <c r="NP749" s="106"/>
      <c r="NQ749" s="106"/>
      <c r="NR749" s="106"/>
      <c r="NS749" s="106"/>
      <c r="NT749" s="106"/>
      <c r="NU749" s="106"/>
      <c r="NV749" s="106"/>
      <c r="NW749" s="106"/>
      <c r="NX749" s="106"/>
      <c r="NY749" s="106"/>
      <c r="NZ749" s="106"/>
      <c r="OA749" s="106"/>
      <c r="OB749" s="106"/>
      <c r="OC749" s="106"/>
      <c r="OD749" s="106"/>
      <c r="OE749" s="106"/>
      <c r="OF749" s="106"/>
      <c r="OG749" s="106"/>
      <c r="OH749" s="106"/>
      <c r="OI749" s="106"/>
      <c r="OJ749" s="106"/>
      <c r="OK749" s="106"/>
      <c r="OL749" s="106"/>
      <c r="OM749" s="106"/>
      <c r="ON749" s="106"/>
      <c r="OO749" s="106"/>
      <c r="OP749" s="106"/>
      <c r="OQ749" s="106"/>
      <c r="OR749" s="106"/>
      <c r="OS749" s="106"/>
      <c r="OT749" s="106"/>
      <c r="OU749" s="106"/>
      <c r="OV749" s="106"/>
      <c r="OW749" s="106"/>
      <c r="OX749" s="106"/>
      <c r="OY749" s="106"/>
      <c r="OZ749" s="106"/>
      <c r="PA749" s="106"/>
      <c r="PB749" s="106"/>
      <c r="PC749" s="106"/>
      <c r="PD749" s="106"/>
      <c r="PE749" s="106"/>
      <c r="PF749" s="106"/>
      <c r="PG749" s="106"/>
      <c r="PH749" s="106"/>
      <c r="PI749" s="106"/>
      <c r="PJ749" s="106"/>
      <c r="PK749" s="106"/>
      <c r="PL749" s="106"/>
      <c r="PM749" s="106"/>
      <c r="PN749" s="106"/>
      <c r="PO749" s="106"/>
      <c r="PP749" s="106"/>
      <c r="PQ749" s="106"/>
      <c r="PR749" s="106"/>
      <c r="PS749" s="106"/>
      <c r="PT749" s="106"/>
      <c r="PU749" s="106"/>
      <c r="PV749" s="106"/>
      <c r="PW749" s="106"/>
      <c r="PX749" s="106"/>
      <c r="PY749" s="106"/>
      <c r="PZ749" s="106"/>
      <c r="QA749" s="106"/>
      <c r="QB749" s="106"/>
      <c r="QC749" s="106"/>
      <c r="QD749" s="106"/>
      <c r="QE749" s="106"/>
      <c r="QF749" s="106"/>
      <c r="QG749" s="106"/>
      <c r="QH749" s="106"/>
      <c r="QI749" s="106"/>
      <c r="QJ749" s="106"/>
      <c r="QK749" s="106"/>
      <c r="QL749" s="106"/>
      <c r="QM749" s="106"/>
      <c r="QN749" s="106"/>
      <c r="QO749" s="106"/>
      <c r="QP749" s="106"/>
      <c r="QQ749" s="106"/>
      <c r="QR749" s="106"/>
      <c r="QS749" s="106"/>
      <c r="QT749" s="106"/>
      <c r="QU749" s="106"/>
      <c r="QV749" s="106"/>
      <c r="QW749" s="106"/>
      <c r="QX749" s="106"/>
      <c r="QY749" s="106"/>
      <c r="QZ749" s="106"/>
      <c r="RA749" s="106"/>
      <c r="RB749" s="106"/>
      <c r="RC749" s="106"/>
      <c r="RD749" s="106"/>
      <c r="RE749" s="106"/>
      <c r="RF749" s="106"/>
      <c r="RG749" s="106"/>
      <c r="RH749" s="106"/>
      <c r="RI749" s="106"/>
      <c r="RJ749" s="106"/>
      <c r="RK749" s="106"/>
      <c r="RL749" s="106"/>
      <c r="RM749" s="106"/>
      <c r="RN749" s="106"/>
      <c r="RO749" s="106"/>
      <c r="RP749" s="106"/>
      <c r="RQ749" s="106"/>
      <c r="RR749" s="106"/>
    </row>
    <row r="750" spans="1:486" x14ac:dyDescent="0.3">
      <c r="A750" s="106"/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14"/>
      <c r="Q750" s="114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  <c r="DL750" s="106"/>
      <c r="DM750" s="106"/>
      <c r="DN750" s="106"/>
      <c r="DO750" s="106"/>
      <c r="DP750" s="106"/>
      <c r="DQ750" s="106"/>
      <c r="DR750" s="106"/>
      <c r="DS750" s="106"/>
      <c r="DT750" s="106"/>
      <c r="DU750" s="106"/>
      <c r="DV750" s="106"/>
      <c r="DW750" s="106"/>
      <c r="DX750" s="106"/>
      <c r="DY750" s="106"/>
      <c r="DZ750" s="106"/>
      <c r="EA750" s="106"/>
      <c r="EB750" s="106"/>
      <c r="EC750" s="106"/>
      <c r="ED750" s="106"/>
      <c r="EE750" s="106"/>
      <c r="EF750" s="106"/>
      <c r="EG750" s="106"/>
      <c r="EH750" s="106"/>
      <c r="EI750" s="106"/>
      <c r="EJ750" s="106"/>
      <c r="EK750" s="106"/>
      <c r="EL750" s="106"/>
      <c r="EM750" s="106"/>
      <c r="EN750" s="106"/>
      <c r="EO750" s="106"/>
      <c r="EP750" s="106"/>
      <c r="EQ750" s="106"/>
      <c r="ER750" s="106"/>
      <c r="ES750" s="106"/>
      <c r="ET750" s="106"/>
      <c r="EU750" s="106"/>
      <c r="EV750" s="106"/>
      <c r="EW750" s="106"/>
      <c r="EX750" s="106"/>
      <c r="EY750" s="106"/>
      <c r="EZ750" s="106"/>
      <c r="FA750" s="106"/>
      <c r="FB750" s="106"/>
      <c r="FC750" s="106"/>
      <c r="FD750" s="106"/>
      <c r="FE750" s="106"/>
      <c r="FF750" s="106"/>
      <c r="FG750" s="106"/>
      <c r="FH750" s="106"/>
      <c r="FI750" s="106"/>
      <c r="FJ750" s="106"/>
      <c r="FK750" s="106"/>
      <c r="FL750" s="106"/>
      <c r="FM750" s="106"/>
      <c r="FN750" s="106"/>
      <c r="FO750" s="106"/>
      <c r="FP750" s="106"/>
      <c r="FQ750" s="106"/>
      <c r="FR750" s="106"/>
      <c r="FS750" s="106"/>
      <c r="FT750" s="106"/>
      <c r="FU750" s="106"/>
      <c r="FV750" s="106"/>
      <c r="FW750" s="106"/>
      <c r="FX750" s="106"/>
      <c r="FY750" s="106"/>
      <c r="FZ750" s="106"/>
      <c r="GA750" s="106"/>
      <c r="GB750" s="106"/>
      <c r="GC750" s="106"/>
      <c r="GD750" s="106"/>
      <c r="GE750" s="106"/>
      <c r="GF750" s="106"/>
      <c r="GG750" s="106"/>
      <c r="GH750" s="106"/>
      <c r="GI750" s="106"/>
      <c r="GJ750" s="106"/>
      <c r="GK750" s="106"/>
      <c r="GL750" s="106"/>
      <c r="GM750" s="106"/>
      <c r="GN750" s="106"/>
      <c r="GO750" s="106"/>
      <c r="GP750" s="106"/>
      <c r="GQ750" s="106"/>
      <c r="GR750" s="106"/>
      <c r="GS750" s="106"/>
      <c r="GT750" s="106"/>
      <c r="GU750" s="106"/>
      <c r="GV750" s="106"/>
      <c r="GW750" s="106"/>
      <c r="GX750" s="106"/>
      <c r="GY750" s="106"/>
      <c r="GZ750" s="106"/>
      <c r="HA750" s="106"/>
      <c r="HB750" s="106"/>
      <c r="HC750" s="106"/>
      <c r="HD750" s="106"/>
      <c r="HE750" s="106"/>
      <c r="HF750" s="106"/>
      <c r="HG750" s="106"/>
      <c r="HH750" s="106"/>
      <c r="HI750" s="106"/>
      <c r="HJ750" s="106"/>
      <c r="HK750" s="106"/>
      <c r="HL750" s="106"/>
      <c r="HM750" s="106"/>
      <c r="HN750" s="106"/>
      <c r="HO750" s="106"/>
      <c r="HP750" s="106"/>
      <c r="HQ750" s="106"/>
      <c r="HR750" s="106"/>
      <c r="HS750" s="106"/>
      <c r="HT750" s="106"/>
      <c r="HU750" s="106"/>
      <c r="HV750" s="106"/>
      <c r="HW750" s="106"/>
      <c r="HX750" s="106"/>
      <c r="HY750" s="106"/>
      <c r="HZ750" s="106"/>
      <c r="IA750" s="106"/>
      <c r="IB750" s="106"/>
      <c r="IC750" s="106"/>
      <c r="ID750" s="106"/>
      <c r="IE750" s="106"/>
      <c r="IF750" s="106"/>
      <c r="IG750" s="106"/>
      <c r="IH750" s="106"/>
      <c r="II750" s="106"/>
      <c r="IJ750" s="106"/>
      <c r="IK750" s="106"/>
      <c r="IL750" s="106"/>
      <c r="IM750" s="106"/>
      <c r="IN750" s="106"/>
      <c r="IO750" s="106"/>
      <c r="IP750" s="106"/>
      <c r="IQ750" s="106"/>
      <c r="IR750" s="106"/>
      <c r="IS750" s="106"/>
      <c r="IT750" s="106"/>
      <c r="IU750" s="106"/>
      <c r="IV750" s="106"/>
      <c r="IW750" s="106"/>
      <c r="IX750" s="106"/>
      <c r="IY750" s="106"/>
      <c r="IZ750" s="106"/>
      <c r="JA750" s="106"/>
      <c r="JB750" s="106"/>
      <c r="JC750" s="106"/>
      <c r="JD750" s="106"/>
      <c r="JE750" s="106"/>
      <c r="JF750" s="106"/>
      <c r="JG750" s="106"/>
      <c r="JH750" s="106"/>
      <c r="JI750" s="106"/>
      <c r="JJ750" s="106"/>
      <c r="JK750" s="106"/>
      <c r="JL750" s="106"/>
      <c r="JM750" s="106"/>
      <c r="JN750" s="106"/>
      <c r="JO750" s="106"/>
      <c r="JP750" s="106"/>
      <c r="JQ750" s="106"/>
      <c r="JR750" s="106"/>
      <c r="JS750" s="106"/>
      <c r="JT750" s="106"/>
      <c r="JU750" s="106"/>
      <c r="JV750" s="106"/>
      <c r="JW750" s="106"/>
      <c r="JX750" s="106"/>
      <c r="JY750" s="106"/>
      <c r="JZ750" s="106"/>
      <c r="KA750" s="106"/>
      <c r="KB750" s="106"/>
      <c r="KC750" s="106"/>
      <c r="KD750" s="106"/>
      <c r="KE750" s="106"/>
      <c r="KF750" s="106"/>
      <c r="KG750" s="106"/>
      <c r="KH750" s="106"/>
      <c r="KI750" s="106"/>
      <c r="KJ750" s="106"/>
      <c r="KK750" s="106"/>
      <c r="KL750" s="106"/>
      <c r="KM750" s="106"/>
      <c r="KN750" s="106"/>
      <c r="KO750" s="106"/>
      <c r="KP750" s="106"/>
      <c r="KQ750" s="106"/>
      <c r="KR750" s="106"/>
      <c r="KS750" s="106"/>
      <c r="KT750" s="106"/>
      <c r="KU750" s="106"/>
      <c r="KV750" s="106"/>
      <c r="KW750" s="106"/>
      <c r="KX750" s="106"/>
      <c r="KY750" s="106"/>
      <c r="KZ750" s="106"/>
      <c r="LA750" s="106"/>
      <c r="LB750" s="106"/>
      <c r="LC750" s="106"/>
      <c r="LD750" s="106"/>
      <c r="LE750" s="106"/>
      <c r="LF750" s="106"/>
      <c r="LG750" s="106"/>
      <c r="LH750" s="106"/>
      <c r="LI750" s="106"/>
      <c r="LJ750" s="106"/>
      <c r="LK750" s="106"/>
      <c r="LL750" s="106"/>
      <c r="LM750" s="106"/>
      <c r="LN750" s="106"/>
      <c r="LO750" s="106"/>
      <c r="LP750" s="106"/>
      <c r="LQ750" s="106"/>
      <c r="LR750" s="106"/>
      <c r="LS750" s="106"/>
      <c r="LT750" s="106"/>
      <c r="LU750" s="106"/>
      <c r="LV750" s="106"/>
      <c r="LW750" s="106"/>
      <c r="LX750" s="106"/>
      <c r="LY750" s="106"/>
      <c r="LZ750" s="106"/>
      <c r="MA750" s="106"/>
      <c r="MB750" s="106"/>
      <c r="MC750" s="106"/>
      <c r="MD750" s="106"/>
      <c r="ME750" s="106"/>
      <c r="MF750" s="106"/>
      <c r="MG750" s="106"/>
      <c r="MH750" s="106"/>
      <c r="MI750" s="106"/>
      <c r="MJ750" s="106"/>
      <c r="MK750" s="106"/>
      <c r="ML750" s="106"/>
      <c r="MM750" s="106"/>
      <c r="MN750" s="106"/>
      <c r="MO750" s="106"/>
      <c r="MP750" s="106"/>
      <c r="MQ750" s="106"/>
      <c r="MR750" s="106"/>
      <c r="MS750" s="106"/>
      <c r="MT750" s="106"/>
      <c r="MU750" s="106"/>
      <c r="MV750" s="106"/>
      <c r="MW750" s="106"/>
      <c r="MX750" s="106"/>
      <c r="MY750" s="106"/>
      <c r="MZ750" s="106"/>
      <c r="NA750" s="106"/>
      <c r="NB750" s="106"/>
      <c r="NC750" s="106"/>
      <c r="ND750" s="106"/>
      <c r="NE750" s="106"/>
      <c r="NF750" s="106"/>
      <c r="NG750" s="106"/>
      <c r="NH750" s="106"/>
      <c r="NI750" s="106"/>
      <c r="NJ750" s="106"/>
      <c r="NK750" s="106"/>
      <c r="NL750" s="106"/>
      <c r="NM750" s="106"/>
      <c r="NN750" s="106"/>
      <c r="NO750" s="106"/>
      <c r="NP750" s="106"/>
      <c r="NQ750" s="106"/>
      <c r="NR750" s="106"/>
      <c r="NS750" s="106"/>
      <c r="NT750" s="106"/>
      <c r="NU750" s="106"/>
      <c r="NV750" s="106"/>
      <c r="NW750" s="106"/>
      <c r="NX750" s="106"/>
      <c r="NY750" s="106"/>
      <c r="NZ750" s="106"/>
      <c r="OA750" s="106"/>
      <c r="OB750" s="106"/>
      <c r="OC750" s="106"/>
      <c r="OD750" s="106"/>
      <c r="OE750" s="106"/>
      <c r="OF750" s="106"/>
      <c r="OG750" s="106"/>
      <c r="OH750" s="106"/>
      <c r="OI750" s="106"/>
      <c r="OJ750" s="106"/>
      <c r="OK750" s="106"/>
      <c r="OL750" s="106"/>
      <c r="OM750" s="106"/>
      <c r="ON750" s="106"/>
      <c r="OO750" s="106"/>
      <c r="OP750" s="106"/>
      <c r="OQ750" s="106"/>
      <c r="OR750" s="106"/>
      <c r="OS750" s="106"/>
      <c r="OT750" s="106"/>
      <c r="OU750" s="106"/>
      <c r="OV750" s="106"/>
      <c r="OW750" s="106"/>
      <c r="OX750" s="106"/>
      <c r="OY750" s="106"/>
      <c r="OZ750" s="106"/>
      <c r="PA750" s="106"/>
      <c r="PB750" s="106"/>
      <c r="PC750" s="106"/>
      <c r="PD750" s="106"/>
      <c r="PE750" s="106"/>
      <c r="PF750" s="106"/>
      <c r="PG750" s="106"/>
      <c r="PH750" s="106"/>
      <c r="PI750" s="106"/>
      <c r="PJ750" s="106"/>
      <c r="PK750" s="106"/>
      <c r="PL750" s="106"/>
      <c r="PM750" s="106"/>
      <c r="PN750" s="106"/>
      <c r="PO750" s="106"/>
      <c r="PP750" s="106"/>
      <c r="PQ750" s="106"/>
      <c r="PR750" s="106"/>
      <c r="PS750" s="106"/>
      <c r="PT750" s="106"/>
      <c r="PU750" s="106"/>
      <c r="PV750" s="106"/>
      <c r="PW750" s="106"/>
      <c r="PX750" s="106"/>
      <c r="PY750" s="106"/>
      <c r="PZ750" s="106"/>
      <c r="QA750" s="106"/>
      <c r="QB750" s="106"/>
      <c r="QC750" s="106"/>
      <c r="QD750" s="106"/>
      <c r="QE750" s="106"/>
      <c r="QF750" s="106"/>
      <c r="QG750" s="106"/>
      <c r="QH750" s="106"/>
      <c r="QI750" s="106"/>
      <c r="QJ750" s="106"/>
      <c r="QK750" s="106"/>
      <c r="QL750" s="106"/>
      <c r="QM750" s="106"/>
      <c r="QN750" s="106"/>
      <c r="QO750" s="106"/>
      <c r="QP750" s="106"/>
      <c r="QQ750" s="106"/>
      <c r="QR750" s="106"/>
      <c r="QS750" s="106"/>
      <c r="QT750" s="106"/>
      <c r="QU750" s="106"/>
      <c r="QV750" s="106"/>
      <c r="QW750" s="106"/>
      <c r="QX750" s="106"/>
      <c r="QY750" s="106"/>
      <c r="QZ750" s="106"/>
      <c r="RA750" s="106"/>
      <c r="RB750" s="106"/>
      <c r="RC750" s="106"/>
      <c r="RD750" s="106"/>
      <c r="RE750" s="106"/>
      <c r="RF750" s="106"/>
      <c r="RG750" s="106"/>
      <c r="RH750" s="106"/>
      <c r="RI750" s="106"/>
      <c r="RJ750" s="106"/>
      <c r="RK750" s="106"/>
      <c r="RL750" s="106"/>
      <c r="RM750" s="106"/>
      <c r="RN750" s="106"/>
      <c r="RO750" s="106"/>
      <c r="RP750" s="106"/>
      <c r="RQ750" s="106"/>
      <c r="RR750" s="106"/>
    </row>
    <row r="751" spans="1:486" x14ac:dyDescent="0.3">
      <c r="A751" s="106"/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14"/>
      <c r="Q751" s="114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  <c r="DL751" s="106"/>
      <c r="DM751" s="106"/>
      <c r="DN751" s="106"/>
      <c r="DO751" s="106"/>
      <c r="DP751" s="106"/>
      <c r="DQ751" s="106"/>
      <c r="DR751" s="106"/>
      <c r="DS751" s="106"/>
      <c r="DT751" s="106"/>
      <c r="DU751" s="106"/>
      <c r="DV751" s="106"/>
      <c r="DW751" s="106"/>
      <c r="DX751" s="106"/>
      <c r="DY751" s="106"/>
      <c r="DZ751" s="106"/>
      <c r="EA751" s="106"/>
      <c r="EB751" s="106"/>
      <c r="EC751" s="106"/>
      <c r="ED751" s="106"/>
      <c r="EE751" s="106"/>
      <c r="EF751" s="106"/>
      <c r="EG751" s="106"/>
      <c r="EH751" s="106"/>
      <c r="EI751" s="106"/>
      <c r="EJ751" s="106"/>
      <c r="EK751" s="106"/>
      <c r="EL751" s="106"/>
      <c r="EM751" s="106"/>
      <c r="EN751" s="106"/>
      <c r="EO751" s="106"/>
      <c r="EP751" s="106"/>
      <c r="EQ751" s="106"/>
      <c r="ER751" s="106"/>
      <c r="ES751" s="106"/>
      <c r="ET751" s="106"/>
      <c r="EU751" s="106"/>
      <c r="EV751" s="106"/>
      <c r="EW751" s="106"/>
      <c r="EX751" s="106"/>
      <c r="EY751" s="106"/>
      <c r="EZ751" s="106"/>
      <c r="FA751" s="106"/>
      <c r="FB751" s="106"/>
      <c r="FC751" s="106"/>
      <c r="FD751" s="106"/>
      <c r="FE751" s="106"/>
      <c r="FF751" s="106"/>
      <c r="FG751" s="106"/>
      <c r="FH751" s="106"/>
      <c r="FI751" s="106"/>
      <c r="FJ751" s="106"/>
      <c r="FK751" s="106"/>
      <c r="FL751" s="106"/>
      <c r="FM751" s="106"/>
      <c r="FN751" s="106"/>
      <c r="FO751" s="106"/>
      <c r="FP751" s="106"/>
      <c r="FQ751" s="106"/>
      <c r="FR751" s="106"/>
      <c r="FS751" s="106"/>
      <c r="FT751" s="106"/>
      <c r="FU751" s="106"/>
      <c r="FV751" s="106"/>
      <c r="FW751" s="106"/>
      <c r="FX751" s="106"/>
      <c r="FY751" s="106"/>
      <c r="FZ751" s="106"/>
      <c r="GA751" s="106"/>
      <c r="GB751" s="106"/>
      <c r="GC751" s="106"/>
      <c r="GD751" s="106"/>
      <c r="GE751" s="106"/>
      <c r="GF751" s="106"/>
      <c r="GG751" s="106"/>
      <c r="GH751" s="106"/>
      <c r="GI751" s="106"/>
      <c r="GJ751" s="106"/>
      <c r="GK751" s="106"/>
      <c r="GL751" s="106"/>
      <c r="GM751" s="106"/>
      <c r="GN751" s="106"/>
      <c r="GO751" s="106"/>
      <c r="GP751" s="106"/>
      <c r="GQ751" s="106"/>
      <c r="GR751" s="106"/>
      <c r="GS751" s="106"/>
      <c r="GT751" s="106"/>
      <c r="GU751" s="106"/>
      <c r="GV751" s="106"/>
      <c r="GW751" s="106"/>
      <c r="GX751" s="106"/>
      <c r="GY751" s="106"/>
      <c r="GZ751" s="106"/>
      <c r="HA751" s="106"/>
      <c r="HB751" s="106"/>
      <c r="HC751" s="106"/>
      <c r="HD751" s="106"/>
      <c r="HE751" s="106"/>
      <c r="HF751" s="106"/>
      <c r="HG751" s="106"/>
      <c r="HH751" s="106"/>
      <c r="HI751" s="106"/>
      <c r="HJ751" s="106"/>
      <c r="HK751" s="106"/>
      <c r="HL751" s="106"/>
      <c r="HM751" s="106"/>
      <c r="HN751" s="106"/>
      <c r="HO751" s="106"/>
      <c r="HP751" s="106"/>
      <c r="HQ751" s="106"/>
      <c r="HR751" s="106"/>
      <c r="HS751" s="106"/>
      <c r="HT751" s="106"/>
      <c r="HU751" s="106"/>
      <c r="HV751" s="106"/>
      <c r="HW751" s="106"/>
      <c r="HX751" s="106"/>
      <c r="HY751" s="106"/>
      <c r="HZ751" s="106"/>
      <c r="IA751" s="106"/>
      <c r="IB751" s="106"/>
      <c r="IC751" s="106"/>
      <c r="ID751" s="106"/>
      <c r="IE751" s="106"/>
      <c r="IF751" s="106"/>
      <c r="IG751" s="106"/>
      <c r="IH751" s="106"/>
      <c r="II751" s="106"/>
      <c r="IJ751" s="106"/>
      <c r="IK751" s="106"/>
      <c r="IL751" s="106"/>
      <c r="IM751" s="106"/>
      <c r="IN751" s="106"/>
      <c r="IO751" s="106"/>
      <c r="IP751" s="106"/>
      <c r="IQ751" s="106"/>
      <c r="IR751" s="106"/>
      <c r="IS751" s="106"/>
      <c r="IT751" s="106"/>
      <c r="IU751" s="106"/>
      <c r="IV751" s="106"/>
      <c r="IW751" s="106"/>
      <c r="IX751" s="106"/>
      <c r="IY751" s="106"/>
      <c r="IZ751" s="106"/>
      <c r="JA751" s="106"/>
      <c r="JB751" s="106"/>
      <c r="JC751" s="106"/>
      <c r="JD751" s="106"/>
      <c r="JE751" s="106"/>
      <c r="JF751" s="106"/>
      <c r="JG751" s="106"/>
      <c r="JH751" s="106"/>
      <c r="JI751" s="106"/>
      <c r="JJ751" s="106"/>
      <c r="JK751" s="106"/>
      <c r="JL751" s="106"/>
      <c r="JM751" s="106"/>
      <c r="JN751" s="106"/>
      <c r="JO751" s="106"/>
      <c r="JP751" s="106"/>
      <c r="JQ751" s="106"/>
      <c r="JR751" s="106"/>
      <c r="JS751" s="106"/>
      <c r="JT751" s="106"/>
      <c r="JU751" s="106"/>
      <c r="JV751" s="106"/>
      <c r="JW751" s="106"/>
      <c r="JX751" s="106"/>
      <c r="JY751" s="106"/>
      <c r="JZ751" s="106"/>
      <c r="KA751" s="106"/>
      <c r="KB751" s="106"/>
      <c r="KC751" s="106"/>
      <c r="KD751" s="106"/>
      <c r="KE751" s="106"/>
      <c r="KF751" s="106"/>
      <c r="KG751" s="106"/>
      <c r="KH751" s="106"/>
      <c r="KI751" s="106"/>
      <c r="KJ751" s="106"/>
      <c r="KK751" s="106"/>
      <c r="KL751" s="106"/>
      <c r="KM751" s="106"/>
      <c r="KN751" s="106"/>
      <c r="KO751" s="106"/>
      <c r="KP751" s="106"/>
      <c r="KQ751" s="106"/>
      <c r="KR751" s="106"/>
      <c r="KS751" s="106"/>
      <c r="KT751" s="106"/>
      <c r="KU751" s="106"/>
      <c r="KV751" s="106"/>
      <c r="KW751" s="106"/>
      <c r="KX751" s="106"/>
      <c r="KY751" s="106"/>
      <c r="KZ751" s="106"/>
      <c r="LA751" s="106"/>
      <c r="LB751" s="106"/>
      <c r="LC751" s="106"/>
      <c r="LD751" s="106"/>
      <c r="LE751" s="106"/>
      <c r="LF751" s="106"/>
      <c r="LG751" s="106"/>
      <c r="LH751" s="106"/>
      <c r="LI751" s="106"/>
      <c r="LJ751" s="106"/>
      <c r="LK751" s="106"/>
      <c r="LL751" s="106"/>
      <c r="LM751" s="106"/>
      <c r="LN751" s="106"/>
      <c r="LO751" s="106"/>
      <c r="LP751" s="106"/>
      <c r="LQ751" s="106"/>
      <c r="LR751" s="106"/>
      <c r="LS751" s="106"/>
      <c r="LT751" s="106"/>
      <c r="LU751" s="106"/>
      <c r="LV751" s="106"/>
      <c r="LW751" s="106"/>
      <c r="LX751" s="106"/>
      <c r="LY751" s="106"/>
      <c r="LZ751" s="106"/>
      <c r="MA751" s="106"/>
      <c r="MB751" s="106"/>
      <c r="MC751" s="106"/>
      <c r="MD751" s="106"/>
      <c r="ME751" s="106"/>
      <c r="MF751" s="106"/>
      <c r="MG751" s="106"/>
      <c r="MH751" s="106"/>
      <c r="MI751" s="106"/>
      <c r="MJ751" s="106"/>
      <c r="MK751" s="106"/>
      <c r="ML751" s="106"/>
      <c r="MM751" s="106"/>
      <c r="MN751" s="106"/>
      <c r="MO751" s="106"/>
      <c r="MP751" s="106"/>
      <c r="MQ751" s="106"/>
      <c r="MR751" s="106"/>
      <c r="MS751" s="106"/>
      <c r="MT751" s="106"/>
      <c r="MU751" s="106"/>
      <c r="MV751" s="106"/>
      <c r="MW751" s="106"/>
      <c r="MX751" s="106"/>
      <c r="MY751" s="106"/>
      <c r="MZ751" s="106"/>
      <c r="NA751" s="106"/>
      <c r="NB751" s="106"/>
      <c r="NC751" s="106"/>
      <c r="ND751" s="106"/>
      <c r="NE751" s="106"/>
      <c r="NF751" s="106"/>
      <c r="NG751" s="106"/>
      <c r="NH751" s="106"/>
      <c r="NI751" s="106"/>
      <c r="NJ751" s="106"/>
      <c r="NK751" s="106"/>
      <c r="NL751" s="106"/>
      <c r="NM751" s="106"/>
      <c r="NN751" s="106"/>
      <c r="NO751" s="106"/>
      <c r="NP751" s="106"/>
      <c r="NQ751" s="106"/>
      <c r="NR751" s="106"/>
      <c r="NS751" s="106"/>
      <c r="NT751" s="106"/>
      <c r="NU751" s="106"/>
      <c r="NV751" s="106"/>
      <c r="NW751" s="106"/>
      <c r="NX751" s="106"/>
      <c r="NY751" s="106"/>
      <c r="NZ751" s="106"/>
      <c r="OA751" s="106"/>
      <c r="OB751" s="106"/>
      <c r="OC751" s="106"/>
      <c r="OD751" s="106"/>
      <c r="OE751" s="106"/>
      <c r="OF751" s="106"/>
      <c r="OG751" s="106"/>
      <c r="OH751" s="106"/>
      <c r="OI751" s="106"/>
      <c r="OJ751" s="106"/>
      <c r="OK751" s="106"/>
      <c r="OL751" s="106"/>
      <c r="OM751" s="106"/>
      <c r="ON751" s="106"/>
      <c r="OO751" s="106"/>
      <c r="OP751" s="106"/>
      <c r="OQ751" s="106"/>
      <c r="OR751" s="106"/>
      <c r="OS751" s="106"/>
      <c r="OT751" s="106"/>
      <c r="OU751" s="106"/>
      <c r="OV751" s="106"/>
      <c r="OW751" s="106"/>
      <c r="OX751" s="106"/>
      <c r="OY751" s="106"/>
      <c r="OZ751" s="106"/>
      <c r="PA751" s="106"/>
      <c r="PB751" s="106"/>
      <c r="PC751" s="106"/>
      <c r="PD751" s="106"/>
      <c r="PE751" s="106"/>
      <c r="PF751" s="106"/>
      <c r="PG751" s="106"/>
      <c r="PH751" s="106"/>
      <c r="PI751" s="106"/>
      <c r="PJ751" s="106"/>
      <c r="PK751" s="106"/>
      <c r="PL751" s="106"/>
      <c r="PM751" s="106"/>
      <c r="PN751" s="106"/>
      <c r="PO751" s="106"/>
      <c r="PP751" s="106"/>
      <c r="PQ751" s="106"/>
      <c r="PR751" s="106"/>
      <c r="PS751" s="106"/>
      <c r="PT751" s="106"/>
      <c r="PU751" s="106"/>
      <c r="PV751" s="106"/>
      <c r="PW751" s="106"/>
      <c r="PX751" s="106"/>
      <c r="PY751" s="106"/>
      <c r="PZ751" s="106"/>
      <c r="QA751" s="106"/>
      <c r="QB751" s="106"/>
      <c r="QC751" s="106"/>
      <c r="QD751" s="106"/>
      <c r="QE751" s="106"/>
      <c r="QF751" s="106"/>
      <c r="QG751" s="106"/>
      <c r="QH751" s="106"/>
      <c r="QI751" s="106"/>
      <c r="QJ751" s="106"/>
      <c r="QK751" s="106"/>
      <c r="QL751" s="106"/>
      <c r="QM751" s="106"/>
      <c r="QN751" s="106"/>
      <c r="QO751" s="106"/>
      <c r="QP751" s="106"/>
      <c r="QQ751" s="106"/>
      <c r="QR751" s="106"/>
      <c r="QS751" s="106"/>
      <c r="QT751" s="106"/>
      <c r="QU751" s="106"/>
      <c r="QV751" s="106"/>
      <c r="QW751" s="106"/>
      <c r="QX751" s="106"/>
      <c r="QY751" s="106"/>
      <c r="QZ751" s="106"/>
      <c r="RA751" s="106"/>
      <c r="RB751" s="106"/>
      <c r="RC751" s="106"/>
      <c r="RD751" s="106"/>
      <c r="RE751" s="106"/>
      <c r="RF751" s="106"/>
      <c r="RG751" s="106"/>
      <c r="RH751" s="106"/>
      <c r="RI751" s="106"/>
      <c r="RJ751" s="106"/>
      <c r="RK751" s="106"/>
      <c r="RL751" s="106"/>
      <c r="RM751" s="106"/>
      <c r="RN751" s="106"/>
      <c r="RO751" s="106"/>
      <c r="RP751" s="106"/>
      <c r="RQ751" s="106"/>
      <c r="RR751" s="106"/>
    </row>
    <row r="752" spans="1:486" x14ac:dyDescent="0.3">
      <c r="A752" s="106"/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14"/>
      <c r="Q752" s="114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  <c r="DL752" s="106"/>
      <c r="DM752" s="106"/>
      <c r="DN752" s="106"/>
      <c r="DO752" s="106"/>
      <c r="DP752" s="106"/>
      <c r="DQ752" s="106"/>
      <c r="DR752" s="106"/>
      <c r="DS752" s="106"/>
      <c r="DT752" s="106"/>
      <c r="DU752" s="106"/>
      <c r="DV752" s="106"/>
      <c r="DW752" s="106"/>
      <c r="DX752" s="106"/>
      <c r="DY752" s="106"/>
      <c r="DZ752" s="106"/>
      <c r="EA752" s="106"/>
      <c r="EB752" s="106"/>
      <c r="EC752" s="106"/>
      <c r="ED752" s="106"/>
      <c r="EE752" s="106"/>
      <c r="EF752" s="106"/>
      <c r="EG752" s="106"/>
      <c r="EH752" s="106"/>
      <c r="EI752" s="106"/>
      <c r="EJ752" s="106"/>
      <c r="EK752" s="106"/>
      <c r="EL752" s="106"/>
      <c r="EM752" s="106"/>
      <c r="EN752" s="106"/>
      <c r="EO752" s="106"/>
      <c r="EP752" s="106"/>
      <c r="EQ752" s="106"/>
      <c r="ER752" s="106"/>
      <c r="ES752" s="106"/>
      <c r="ET752" s="106"/>
      <c r="EU752" s="106"/>
      <c r="EV752" s="106"/>
      <c r="EW752" s="106"/>
      <c r="EX752" s="106"/>
      <c r="EY752" s="106"/>
      <c r="EZ752" s="106"/>
      <c r="FA752" s="106"/>
      <c r="FB752" s="106"/>
      <c r="FC752" s="106"/>
      <c r="FD752" s="106"/>
      <c r="FE752" s="106"/>
      <c r="FF752" s="106"/>
      <c r="FG752" s="106"/>
      <c r="FH752" s="106"/>
      <c r="FI752" s="106"/>
      <c r="FJ752" s="106"/>
      <c r="FK752" s="106"/>
      <c r="FL752" s="106"/>
      <c r="FM752" s="106"/>
      <c r="FN752" s="106"/>
      <c r="FO752" s="106"/>
      <c r="FP752" s="106"/>
      <c r="FQ752" s="106"/>
      <c r="FR752" s="106"/>
      <c r="FS752" s="106"/>
      <c r="FT752" s="106"/>
      <c r="FU752" s="106"/>
      <c r="FV752" s="106"/>
      <c r="FW752" s="106"/>
      <c r="FX752" s="106"/>
      <c r="FY752" s="106"/>
      <c r="FZ752" s="106"/>
      <c r="GA752" s="106"/>
      <c r="GB752" s="106"/>
      <c r="GC752" s="106"/>
      <c r="GD752" s="106"/>
      <c r="GE752" s="106"/>
      <c r="GF752" s="106"/>
      <c r="GG752" s="106"/>
      <c r="GH752" s="106"/>
      <c r="GI752" s="106"/>
      <c r="GJ752" s="106"/>
      <c r="GK752" s="106"/>
      <c r="GL752" s="106"/>
      <c r="GM752" s="106"/>
      <c r="GN752" s="106"/>
      <c r="GO752" s="106"/>
      <c r="GP752" s="106"/>
      <c r="GQ752" s="106"/>
      <c r="GR752" s="106"/>
      <c r="GS752" s="106"/>
      <c r="GT752" s="106"/>
      <c r="GU752" s="106"/>
      <c r="GV752" s="106"/>
      <c r="GW752" s="106"/>
      <c r="GX752" s="106"/>
      <c r="GY752" s="106"/>
      <c r="GZ752" s="106"/>
      <c r="HA752" s="106"/>
      <c r="HB752" s="106"/>
      <c r="HC752" s="106"/>
      <c r="HD752" s="106"/>
      <c r="HE752" s="106"/>
      <c r="HF752" s="106"/>
      <c r="HG752" s="106"/>
      <c r="HH752" s="106"/>
      <c r="HI752" s="106"/>
      <c r="HJ752" s="106"/>
      <c r="HK752" s="106"/>
      <c r="HL752" s="106"/>
      <c r="HM752" s="106"/>
      <c r="HN752" s="106"/>
      <c r="HO752" s="106"/>
      <c r="HP752" s="106"/>
      <c r="HQ752" s="106"/>
      <c r="HR752" s="106"/>
      <c r="HS752" s="106"/>
      <c r="HT752" s="106"/>
      <c r="HU752" s="106"/>
      <c r="HV752" s="106"/>
      <c r="HW752" s="106"/>
      <c r="HX752" s="106"/>
      <c r="HY752" s="106"/>
      <c r="HZ752" s="106"/>
      <c r="IA752" s="106"/>
      <c r="IB752" s="106"/>
      <c r="IC752" s="106"/>
      <c r="ID752" s="106"/>
      <c r="IE752" s="106"/>
      <c r="IF752" s="106"/>
      <c r="IG752" s="106"/>
      <c r="IH752" s="106"/>
      <c r="II752" s="106"/>
      <c r="IJ752" s="106"/>
      <c r="IK752" s="106"/>
      <c r="IL752" s="106"/>
      <c r="IM752" s="106"/>
      <c r="IN752" s="106"/>
      <c r="IO752" s="106"/>
      <c r="IP752" s="106"/>
      <c r="IQ752" s="106"/>
      <c r="IR752" s="106"/>
      <c r="IS752" s="106"/>
      <c r="IT752" s="106"/>
      <c r="IU752" s="106"/>
      <c r="IV752" s="106"/>
      <c r="IW752" s="106"/>
      <c r="IX752" s="106"/>
      <c r="IY752" s="106"/>
      <c r="IZ752" s="106"/>
      <c r="JA752" s="106"/>
      <c r="JB752" s="106"/>
      <c r="JC752" s="106"/>
      <c r="JD752" s="106"/>
      <c r="JE752" s="106"/>
      <c r="JF752" s="106"/>
      <c r="JG752" s="106"/>
      <c r="JH752" s="106"/>
      <c r="JI752" s="106"/>
      <c r="JJ752" s="106"/>
      <c r="JK752" s="106"/>
      <c r="JL752" s="106"/>
      <c r="JM752" s="106"/>
      <c r="JN752" s="106"/>
      <c r="JO752" s="106"/>
      <c r="JP752" s="106"/>
      <c r="JQ752" s="106"/>
      <c r="JR752" s="106"/>
      <c r="JS752" s="106"/>
      <c r="JT752" s="106"/>
      <c r="JU752" s="106"/>
      <c r="JV752" s="106"/>
      <c r="JW752" s="106"/>
      <c r="JX752" s="106"/>
      <c r="JY752" s="106"/>
      <c r="JZ752" s="106"/>
      <c r="KA752" s="106"/>
      <c r="KB752" s="106"/>
      <c r="KC752" s="106"/>
      <c r="KD752" s="106"/>
      <c r="KE752" s="106"/>
      <c r="KF752" s="106"/>
      <c r="KG752" s="106"/>
      <c r="KH752" s="106"/>
      <c r="KI752" s="106"/>
      <c r="KJ752" s="106"/>
      <c r="KK752" s="106"/>
      <c r="KL752" s="106"/>
      <c r="KM752" s="106"/>
      <c r="KN752" s="106"/>
      <c r="KO752" s="106"/>
      <c r="KP752" s="106"/>
      <c r="KQ752" s="106"/>
      <c r="KR752" s="106"/>
      <c r="KS752" s="106"/>
      <c r="KT752" s="106"/>
      <c r="KU752" s="106"/>
      <c r="KV752" s="106"/>
      <c r="KW752" s="106"/>
      <c r="KX752" s="106"/>
      <c r="KY752" s="106"/>
      <c r="KZ752" s="106"/>
      <c r="LA752" s="106"/>
      <c r="LB752" s="106"/>
      <c r="LC752" s="106"/>
      <c r="LD752" s="106"/>
      <c r="LE752" s="106"/>
      <c r="LF752" s="106"/>
      <c r="LG752" s="106"/>
      <c r="LH752" s="106"/>
      <c r="LI752" s="106"/>
      <c r="LJ752" s="106"/>
      <c r="LK752" s="106"/>
      <c r="LL752" s="106"/>
      <c r="LM752" s="106"/>
      <c r="LN752" s="106"/>
      <c r="LO752" s="106"/>
      <c r="LP752" s="106"/>
      <c r="LQ752" s="106"/>
      <c r="LR752" s="106"/>
      <c r="LS752" s="106"/>
      <c r="LT752" s="106"/>
      <c r="LU752" s="106"/>
      <c r="LV752" s="106"/>
      <c r="LW752" s="106"/>
      <c r="LX752" s="106"/>
      <c r="LY752" s="106"/>
      <c r="LZ752" s="106"/>
      <c r="MA752" s="106"/>
      <c r="MB752" s="106"/>
      <c r="MC752" s="106"/>
      <c r="MD752" s="106"/>
      <c r="ME752" s="106"/>
      <c r="MF752" s="106"/>
      <c r="MG752" s="106"/>
      <c r="MH752" s="106"/>
      <c r="MI752" s="106"/>
      <c r="MJ752" s="106"/>
      <c r="MK752" s="106"/>
      <c r="ML752" s="106"/>
      <c r="MM752" s="106"/>
      <c r="MN752" s="106"/>
      <c r="MO752" s="106"/>
      <c r="MP752" s="106"/>
      <c r="MQ752" s="106"/>
      <c r="MR752" s="106"/>
      <c r="MS752" s="106"/>
      <c r="MT752" s="106"/>
      <c r="MU752" s="106"/>
      <c r="MV752" s="106"/>
      <c r="MW752" s="106"/>
      <c r="MX752" s="106"/>
      <c r="MY752" s="106"/>
      <c r="MZ752" s="106"/>
      <c r="NA752" s="106"/>
      <c r="NB752" s="106"/>
      <c r="NC752" s="106"/>
      <c r="ND752" s="106"/>
      <c r="NE752" s="106"/>
      <c r="NF752" s="106"/>
      <c r="NG752" s="106"/>
      <c r="NH752" s="106"/>
      <c r="NI752" s="106"/>
      <c r="NJ752" s="106"/>
      <c r="NK752" s="106"/>
      <c r="NL752" s="106"/>
      <c r="NM752" s="106"/>
      <c r="NN752" s="106"/>
      <c r="NO752" s="106"/>
      <c r="NP752" s="106"/>
      <c r="NQ752" s="106"/>
      <c r="NR752" s="106"/>
      <c r="NS752" s="106"/>
      <c r="NT752" s="106"/>
      <c r="NU752" s="106"/>
      <c r="NV752" s="106"/>
      <c r="NW752" s="106"/>
      <c r="NX752" s="106"/>
      <c r="NY752" s="106"/>
      <c r="NZ752" s="106"/>
      <c r="OA752" s="106"/>
      <c r="OB752" s="106"/>
      <c r="OC752" s="106"/>
      <c r="OD752" s="106"/>
      <c r="OE752" s="106"/>
      <c r="OF752" s="106"/>
      <c r="OG752" s="106"/>
      <c r="OH752" s="106"/>
      <c r="OI752" s="106"/>
      <c r="OJ752" s="106"/>
      <c r="OK752" s="106"/>
      <c r="OL752" s="106"/>
      <c r="OM752" s="106"/>
      <c r="ON752" s="106"/>
      <c r="OO752" s="106"/>
      <c r="OP752" s="106"/>
      <c r="OQ752" s="106"/>
      <c r="OR752" s="106"/>
      <c r="OS752" s="106"/>
      <c r="OT752" s="106"/>
      <c r="OU752" s="106"/>
      <c r="OV752" s="106"/>
      <c r="OW752" s="106"/>
      <c r="OX752" s="106"/>
      <c r="OY752" s="106"/>
      <c r="OZ752" s="106"/>
      <c r="PA752" s="106"/>
      <c r="PB752" s="106"/>
      <c r="PC752" s="106"/>
      <c r="PD752" s="106"/>
      <c r="PE752" s="106"/>
      <c r="PF752" s="106"/>
      <c r="PG752" s="106"/>
      <c r="PH752" s="106"/>
      <c r="PI752" s="106"/>
      <c r="PJ752" s="106"/>
      <c r="PK752" s="106"/>
      <c r="PL752" s="106"/>
      <c r="PM752" s="106"/>
      <c r="PN752" s="106"/>
      <c r="PO752" s="106"/>
      <c r="PP752" s="106"/>
      <c r="PQ752" s="106"/>
      <c r="PR752" s="106"/>
      <c r="PS752" s="106"/>
      <c r="PT752" s="106"/>
      <c r="PU752" s="106"/>
      <c r="PV752" s="106"/>
      <c r="PW752" s="106"/>
      <c r="PX752" s="106"/>
      <c r="PY752" s="106"/>
      <c r="PZ752" s="106"/>
      <c r="QA752" s="106"/>
      <c r="QB752" s="106"/>
      <c r="QC752" s="106"/>
      <c r="QD752" s="106"/>
      <c r="QE752" s="106"/>
      <c r="QF752" s="106"/>
      <c r="QG752" s="106"/>
      <c r="QH752" s="106"/>
      <c r="QI752" s="106"/>
      <c r="QJ752" s="106"/>
      <c r="QK752" s="106"/>
      <c r="QL752" s="106"/>
      <c r="QM752" s="106"/>
      <c r="QN752" s="106"/>
      <c r="QO752" s="106"/>
      <c r="QP752" s="106"/>
      <c r="QQ752" s="106"/>
      <c r="QR752" s="106"/>
      <c r="QS752" s="106"/>
      <c r="QT752" s="106"/>
      <c r="QU752" s="106"/>
      <c r="QV752" s="106"/>
      <c r="QW752" s="106"/>
      <c r="QX752" s="106"/>
      <c r="QY752" s="106"/>
      <c r="QZ752" s="106"/>
      <c r="RA752" s="106"/>
      <c r="RB752" s="106"/>
      <c r="RC752" s="106"/>
      <c r="RD752" s="106"/>
      <c r="RE752" s="106"/>
      <c r="RF752" s="106"/>
      <c r="RG752" s="106"/>
      <c r="RH752" s="106"/>
      <c r="RI752" s="106"/>
      <c r="RJ752" s="106"/>
      <c r="RK752" s="106"/>
      <c r="RL752" s="106"/>
      <c r="RM752" s="106"/>
      <c r="RN752" s="106"/>
      <c r="RO752" s="106"/>
      <c r="RP752" s="106"/>
      <c r="RQ752" s="106"/>
      <c r="RR752" s="106"/>
    </row>
    <row r="753" spans="1:486" x14ac:dyDescent="0.3">
      <c r="A753" s="106"/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14"/>
      <c r="Q753" s="114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  <c r="DL753" s="106"/>
      <c r="DM753" s="106"/>
      <c r="DN753" s="106"/>
      <c r="DO753" s="106"/>
      <c r="DP753" s="106"/>
      <c r="DQ753" s="106"/>
      <c r="DR753" s="106"/>
      <c r="DS753" s="106"/>
      <c r="DT753" s="106"/>
      <c r="DU753" s="106"/>
      <c r="DV753" s="106"/>
      <c r="DW753" s="106"/>
      <c r="DX753" s="106"/>
      <c r="DY753" s="106"/>
      <c r="DZ753" s="106"/>
      <c r="EA753" s="106"/>
      <c r="EB753" s="106"/>
      <c r="EC753" s="106"/>
      <c r="ED753" s="106"/>
      <c r="EE753" s="106"/>
      <c r="EF753" s="106"/>
      <c r="EG753" s="106"/>
      <c r="EH753" s="106"/>
      <c r="EI753" s="106"/>
      <c r="EJ753" s="106"/>
      <c r="EK753" s="106"/>
      <c r="EL753" s="106"/>
      <c r="EM753" s="106"/>
      <c r="EN753" s="106"/>
      <c r="EO753" s="106"/>
      <c r="EP753" s="106"/>
      <c r="EQ753" s="106"/>
      <c r="ER753" s="106"/>
      <c r="ES753" s="106"/>
      <c r="ET753" s="106"/>
      <c r="EU753" s="106"/>
      <c r="EV753" s="106"/>
      <c r="EW753" s="106"/>
      <c r="EX753" s="106"/>
      <c r="EY753" s="106"/>
      <c r="EZ753" s="106"/>
      <c r="FA753" s="106"/>
      <c r="FB753" s="106"/>
      <c r="FC753" s="106"/>
      <c r="FD753" s="106"/>
      <c r="FE753" s="106"/>
      <c r="FF753" s="106"/>
      <c r="FG753" s="106"/>
      <c r="FH753" s="106"/>
      <c r="FI753" s="106"/>
      <c r="FJ753" s="106"/>
      <c r="FK753" s="106"/>
      <c r="FL753" s="106"/>
      <c r="FM753" s="106"/>
      <c r="FN753" s="106"/>
      <c r="FO753" s="106"/>
      <c r="FP753" s="106"/>
      <c r="FQ753" s="106"/>
      <c r="FR753" s="106"/>
      <c r="FS753" s="106"/>
      <c r="FT753" s="106"/>
      <c r="FU753" s="106"/>
      <c r="FV753" s="106"/>
      <c r="FW753" s="106"/>
      <c r="FX753" s="106"/>
      <c r="FY753" s="106"/>
      <c r="FZ753" s="106"/>
      <c r="GA753" s="106"/>
      <c r="GB753" s="106"/>
      <c r="GC753" s="106"/>
      <c r="GD753" s="106"/>
      <c r="GE753" s="106"/>
      <c r="GF753" s="106"/>
      <c r="GG753" s="106"/>
      <c r="GH753" s="106"/>
      <c r="GI753" s="106"/>
      <c r="GJ753" s="106"/>
      <c r="GK753" s="106"/>
      <c r="GL753" s="106"/>
      <c r="GM753" s="106"/>
      <c r="GN753" s="106"/>
      <c r="GO753" s="106"/>
      <c r="GP753" s="106"/>
      <c r="GQ753" s="106"/>
      <c r="GR753" s="106"/>
      <c r="GS753" s="106"/>
      <c r="GT753" s="106"/>
      <c r="GU753" s="106"/>
      <c r="GV753" s="106"/>
      <c r="GW753" s="106"/>
      <c r="GX753" s="106"/>
      <c r="GY753" s="106"/>
      <c r="GZ753" s="106"/>
      <c r="HA753" s="106"/>
      <c r="HB753" s="106"/>
      <c r="HC753" s="106"/>
      <c r="HD753" s="106"/>
      <c r="HE753" s="106"/>
      <c r="HF753" s="106"/>
      <c r="HG753" s="106"/>
      <c r="HH753" s="106"/>
      <c r="HI753" s="106"/>
      <c r="HJ753" s="106"/>
      <c r="HK753" s="106"/>
      <c r="HL753" s="106"/>
      <c r="HM753" s="106"/>
      <c r="HN753" s="106"/>
      <c r="HO753" s="106"/>
      <c r="HP753" s="106"/>
      <c r="HQ753" s="106"/>
      <c r="HR753" s="106"/>
      <c r="HS753" s="106"/>
      <c r="HT753" s="106"/>
      <c r="HU753" s="106"/>
      <c r="HV753" s="106"/>
      <c r="HW753" s="106"/>
      <c r="HX753" s="106"/>
      <c r="HY753" s="106"/>
      <c r="HZ753" s="106"/>
      <c r="IA753" s="106"/>
      <c r="IB753" s="106"/>
      <c r="IC753" s="106"/>
      <c r="ID753" s="106"/>
      <c r="IE753" s="106"/>
      <c r="IF753" s="106"/>
      <c r="IG753" s="106"/>
      <c r="IH753" s="106"/>
      <c r="II753" s="106"/>
      <c r="IJ753" s="106"/>
      <c r="IK753" s="106"/>
      <c r="IL753" s="106"/>
      <c r="IM753" s="106"/>
      <c r="IN753" s="106"/>
      <c r="IO753" s="106"/>
      <c r="IP753" s="106"/>
      <c r="IQ753" s="106"/>
      <c r="IR753" s="106"/>
      <c r="IS753" s="106"/>
      <c r="IT753" s="106"/>
      <c r="IU753" s="106"/>
      <c r="IV753" s="106"/>
      <c r="IW753" s="106"/>
      <c r="IX753" s="106"/>
      <c r="IY753" s="106"/>
      <c r="IZ753" s="106"/>
      <c r="JA753" s="106"/>
      <c r="JB753" s="106"/>
      <c r="JC753" s="106"/>
      <c r="JD753" s="106"/>
      <c r="JE753" s="106"/>
      <c r="JF753" s="106"/>
      <c r="JG753" s="106"/>
      <c r="JH753" s="106"/>
      <c r="JI753" s="106"/>
      <c r="JJ753" s="106"/>
      <c r="JK753" s="106"/>
      <c r="JL753" s="106"/>
      <c r="JM753" s="106"/>
      <c r="JN753" s="106"/>
      <c r="JO753" s="106"/>
      <c r="JP753" s="106"/>
      <c r="JQ753" s="106"/>
      <c r="JR753" s="106"/>
      <c r="JS753" s="106"/>
      <c r="JT753" s="106"/>
      <c r="JU753" s="106"/>
      <c r="JV753" s="106"/>
      <c r="JW753" s="106"/>
      <c r="JX753" s="106"/>
      <c r="JY753" s="106"/>
      <c r="JZ753" s="106"/>
      <c r="KA753" s="106"/>
      <c r="KB753" s="106"/>
      <c r="KC753" s="106"/>
      <c r="KD753" s="106"/>
      <c r="KE753" s="106"/>
      <c r="KF753" s="106"/>
      <c r="KG753" s="106"/>
      <c r="KH753" s="106"/>
      <c r="KI753" s="106"/>
      <c r="KJ753" s="106"/>
      <c r="KK753" s="106"/>
      <c r="KL753" s="106"/>
      <c r="KM753" s="106"/>
      <c r="KN753" s="106"/>
      <c r="KO753" s="106"/>
      <c r="KP753" s="106"/>
      <c r="KQ753" s="106"/>
      <c r="KR753" s="106"/>
      <c r="KS753" s="106"/>
      <c r="KT753" s="106"/>
      <c r="KU753" s="106"/>
      <c r="KV753" s="106"/>
      <c r="KW753" s="106"/>
      <c r="KX753" s="106"/>
      <c r="KY753" s="106"/>
      <c r="KZ753" s="106"/>
      <c r="LA753" s="106"/>
      <c r="LB753" s="106"/>
      <c r="LC753" s="106"/>
      <c r="LD753" s="106"/>
      <c r="LE753" s="106"/>
      <c r="LF753" s="106"/>
      <c r="LG753" s="106"/>
      <c r="LH753" s="106"/>
      <c r="LI753" s="106"/>
      <c r="LJ753" s="106"/>
      <c r="LK753" s="106"/>
      <c r="LL753" s="106"/>
      <c r="LM753" s="106"/>
      <c r="LN753" s="106"/>
      <c r="LO753" s="106"/>
      <c r="LP753" s="106"/>
      <c r="LQ753" s="106"/>
      <c r="LR753" s="106"/>
      <c r="LS753" s="106"/>
      <c r="LT753" s="106"/>
      <c r="LU753" s="106"/>
      <c r="LV753" s="106"/>
      <c r="LW753" s="106"/>
      <c r="LX753" s="106"/>
      <c r="LY753" s="106"/>
      <c r="LZ753" s="106"/>
      <c r="MA753" s="106"/>
      <c r="MB753" s="106"/>
      <c r="MC753" s="106"/>
      <c r="MD753" s="106"/>
      <c r="ME753" s="106"/>
      <c r="MF753" s="106"/>
      <c r="MG753" s="106"/>
      <c r="MH753" s="106"/>
      <c r="MI753" s="106"/>
      <c r="MJ753" s="106"/>
      <c r="MK753" s="106"/>
      <c r="ML753" s="106"/>
      <c r="MM753" s="106"/>
      <c r="MN753" s="106"/>
      <c r="MO753" s="106"/>
      <c r="MP753" s="106"/>
      <c r="MQ753" s="106"/>
      <c r="MR753" s="106"/>
      <c r="MS753" s="106"/>
      <c r="MT753" s="106"/>
      <c r="MU753" s="106"/>
      <c r="MV753" s="106"/>
      <c r="MW753" s="106"/>
      <c r="MX753" s="106"/>
      <c r="MY753" s="106"/>
      <c r="MZ753" s="106"/>
      <c r="NA753" s="106"/>
      <c r="NB753" s="106"/>
      <c r="NC753" s="106"/>
      <c r="ND753" s="106"/>
      <c r="NE753" s="106"/>
      <c r="NF753" s="106"/>
      <c r="NG753" s="106"/>
      <c r="NH753" s="106"/>
      <c r="NI753" s="106"/>
      <c r="NJ753" s="106"/>
      <c r="NK753" s="106"/>
      <c r="NL753" s="106"/>
      <c r="NM753" s="106"/>
      <c r="NN753" s="106"/>
      <c r="NO753" s="106"/>
      <c r="NP753" s="106"/>
      <c r="NQ753" s="106"/>
      <c r="NR753" s="106"/>
      <c r="NS753" s="106"/>
      <c r="NT753" s="106"/>
      <c r="NU753" s="106"/>
      <c r="NV753" s="106"/>
      <c r="NW753" s="106"/>
      <c r="NX753" s="106"/>
      <c r="NY753" s="106"/>
      <c r="NZ753" s="106"/>
      <c r="OA753" s="106"/>
      <c r="OB753" s="106"/>
      <c r="OC753" s="106"/>
      <c r="OD753" s="106"/>
      <c r="OE753" s="106"/>
      <c r="OF753" s="106"/>
      <c r="OG753" s="106"/>
      <c r="OH753" s="106"/>
      <c r="OI753" s="106"/>
      <c r="OJ753" s="106"/>
      <c r="OK753" s="106"/>
      <c r="OL753" s="106"/>
      <c r="OM753" s="106"/>
      <c r="ON753" s="106"/>
      <c r="OO753" s="106"/>
      <c r="OP753" s="106"/>
      <c r="OQ753" s="106"/>
      <c r="OR753" s="106"/>
      <c r="OS753" s="106"/>
      <c r="OT753" s="106"/>
      <c r="OU753" s="106"/>
      <c r="OV753" s="106"/>
      <c r="OW753" s="106"/>
      <c r="OX753" s="106"/>
      <c r="OY753" s="106"/>
      <c r="OZ753" s="106"/>
      <c r="PA753" s="106"/>
      <c r="PB753" s="106"/>
      <c r="PC753" s="106"/>
      <c r="PD753" s="106"/>
      <c r="PE753" s="106"/>
      <c r="PF753" s="106"/>
      <c r="PG753" s="106"/>
      <c r="PH753" s="106"/>
      <c r="PI753" s="106"/>
      <c r="PJ753" s="106"/>
      <c r="PK753" s="106"/>
      <c r="PL753" s="106"/>
      <c r="PM753" s="106"/>
      <c r="PN753" s="106"/>
      <c r="PO753" s="106"/>
      <c r="PP753" s="106"/>
      <c r="PQ753" s="106"/>
      <c r="PR753" s="106"/>
      <c r="PS753" s="106"/>
      <c r="PT753" s="106"/>
      <c r="PU753" s="106"/>
      <c r="PV753" s="106"/>
      <c r="PW753" s="106"/>
      <c r="PX753" s="106"/>
      <c r="PY753" s="106"/>
      <c r="PZ753" s="106"/>
      <c r="QA753" s="106"/>
      <c r="QB753" s="106"/>
      <c r="QC753" s="106"/>
      <c r="QD753" s="106"/>
      <c r="QE753" s="106"/>
      <c r="QF753" s="106"/>
      <c r="QG753" s="106"/>
      <c r="QH753" s="106"/>
      <c r="QI753" s="106"/>
      <c r="QJ753" s="106"/>
      <c r="QK753" s="106"/>
      <c r="QL753" s="106"/>
      <c r="QM753" s="106"/>
      <c r="QN753" s="106"/>
      <c r="QO753" s="106"/>
      <c r="QP753" s="106"/>
      <c r="QQ753" s="106"/>
      <c r="QR753" s="106"/>
      <c r="QS753" s="106"/>
      <c r="QT753" s="106"/>
      <c r="QU753" s="106"/>
      <c r="QV753" s="106"/>
      <c r="QW753" s="106"/>
      <c r="QX753" s="106"/>
      <c r="QY753" s="106"/>
      <c r="QZ753" s="106"/>
      <c r="RA753" s="106"/>
      <c r="RB753" s="106"/>
      <c r="RC753" s="106"/>
      <c r="RD753" s="106"/>
      <c r="RE753" s="106"/>
      <c r="RF753" s="106"/>
      <c r="RG753" s="106"/>
      <c r="RH753" s="106"/>
      <c r="RI753" s="106"/>
      <c r="RJ753" s="106"/>
      <c r="RK753" s="106"/>
      <c r="RL753" s="106"/>
      <c r="RM753" s="106"/>
      <c r="RN753" s="106"/>
      <c r="RO753" s="106"/>
      <c r="RP753" s="106"/>
      <c r="RQ753" s="106"/>
      <c r="RR753" s="106"/>
    </row>
    <row r="754" spans="1:486" x14ac:dyDescent="0.3">
      <c r="A754" s="106"/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14"/>
      <c r="Q754" s="114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  <c r="DL754" s="106"/>
      <c r="DM754" s="106"/>
      <c r="DN754" s="106"/>
      <c r="DO754" s="106"/>
      <c r="DP754" s="106"/>
      <c r="DQ754" s="106"/>
      <c r="DR754" s="106"/>
      <c r="DS754" s="106"/>
      <c r="DT754" s="106"/>
      <c r="DU754" s="106"/>
      <c r="DV754" s="106"/>
      <c r="DW754" s="106"/>
      <c r="DX754" s="106"/>
      <c r="DY754" s="106"/>
      <c r="DZ754" s="106"/>
      <c r="EA754" s="106"/>
      <c r="EB754" s="106"/>
      <c r="EC754" s="106"/>
      <c r="ED754" s="106"/>
      <c r="EE754" s="106"/>
      <c r="EF754" s="106"/>
      <c r="EG754" s="106"/>
      <c r="EH754" s="106"/>
      <c r="EI754" s="106"/>
      <c r="EJ754" s="106"/>
      <c r="EK754" s="106"/>
      <c r="EL754" s="106"/>
      <c r="EM754" s="106"/>
      <c r="EN754" s="106"/>
      <c r="EO754" s="106"/>
      <c r="EP754" s="106"/>
      <c r="EQ754" s="106"/>
      <c r="ER754" s="106"/>
      <c r="ES754" s="106"/>
      <c r="ET754" s="106"/>
      <c r="EU754" s="106"/>
      <c r="EV754" s="106"/>
      <c r="EW754" s="106"/>
      <c r="EX754" s="106"/>
      <c r="EY754" s="106"/>
      <c r="EZ754" s="106"/>
      <c r="FA754" s="106"/>
      <c r="FB754" s="106"/>
      <c r="FC754" s="106"/>
      <c r="FD754" s="106"/>
      <c r="FE754" s="106"/>
      <c r="FF754" s="106"/>
      <c r="FG754" s="106"/>
      <c r="FH754" s="106"/>
      <c r="FI754" s="106"/>
      <c r="FJ754" s="106"/>
      <c r="FK754" s="106"/>
      <c r="FL754" s="106"/>
      <c r="FM754" s="106"/>
      <c r="FN754" s="106"/>
      <c r="FO754" s="106"/>
      <c r="FP754" s="106"/>
      <c r="FQ754" s="106"/>
      <c r="FR754" s="106"/>
      <c r="FS754" s="106"/>
      <c r="FT754" s="106"/>
      <c r="FU754" s="106"/>
      <c r="FV754" s="106"/>
      <c r="FW754" s="106"/>
      <c r="FX754" s="106"/>
      <c r="FY754" s="106"/>
      <c r="FZ754" s="106"/>
      <c r="GA754" s="106"/>
      <c r="GB754" s="106"/>
      <c r="GC754" s="106"/>
      <c r="GD754" s="106"/>
      <c r="GE754" s="106"/>
      <c r="GF754" s="106"/>
      <c r="GG754" s="106"/>
      <c r="GH754" s="106"/>
      <c r="GI754" s="106"/>
      <c r="GJ754" s="106"/>
      <c r="GK754" s="106"/>
      <c r="GL754" s="106"/>
      <c r="GM754" s="106"/>
      <c r="GN754" s="106"/>
      <c r="GO754" s="106"/>
      <c r="GP754" s="106"/>
      <c r="GQ754" s="106"/>
      <c r="GR754" s="106"/>
      <c r="GS754" s="106"/>
      <c r="GT754" s="106"/>
      <c r="GU754" s="106"/>
      <c r="GV754" s="106"/>
      <c r="GW754" s="106"/>
      <c r="GX754" s="106"/>
      <c r="GY754" s="106"/>
      <c r="GZ754" s="106"/>
      <c r="HA754" s="106"/>
      <c r="HB754" s="106"/>
      <c r="HC754" s="106"/>
      <c r="HD754" s="106"/>
      <c r="HE754" s="106"/>
      <c r="HF754" s="106"/>
      <c r="HG754" s="106"/>
      <c r="HH754" s="106"/>
      <c r="HI754" s="106"/>
      <c r="HJ754" s="106"/>
      <c r="HK754" s="106"/>
      <c r="HL754" s="106"/>
      <c r="HM754" s="106"/>
      <c r="HN754" s="106"/>
      <c r="HO754" s="106"/>
      <c r="HP754" s="106"/>
      <c r="HQ754" s="106"/>
      <c r="HR754" s="106"/>
      <c r="HS754" s="106"/>
      <c r="HT754" s="106"/>
      <c r="HU754" s="106"/>
      <c r="HV754" s="106"/>
      <c r="HW754" s="106"/>
      <c r="HX754" s="106"/>
      <c r="HY754" s="106"/>
      <c r="HZ754" s="106"/>
      <c r="IA754" s="106"/>
      <c r="IB754" s="106"/>
      <c r="IC754" s="106"/>
      <c r="ID754" s="106"/>
      <c r="IE754" s="106"/>
      <c r="IF754" s="106"/>
      <c r="IG754" s="106"/>
      <c r="IH754" s="106"/>
      <c r="II754" s="106"/>
      <c r="IJ754" s="106"/>
      <c r="IK754" s="106"/>
      <c r="IL754" s="106"/>
      <c r="IM754" s="106"/>
      <c r="IN754" s="106"/>
      <c r="IO754" s="106"/>
      <c r="IP754" s="106"/>
      <c r="IQ754" s="106"/>
      <c r="IR754" s="106"/>
      <c r="IS754" s="106"/>
      <c r="IT754" s="106"/>
      <c r="IU754" s="106"/>
      <c r="IV754" s="106"/>
      <c r="IW754" s="106"/>
      <c r="IX754" s="106"/>
      <c r="IY754" s="106"/>
      <c r="IZ754" s="106"/>
      <c r="JA754" s="106"/>
      <c r="JB754" s="106"/>
      <c r="JC754" s="106"/>
      <c r="JD754" s="106"/>
      <c r="JE754" s="106"/>
      <c r="JF754" s="106"/>
      <c r="JG754" s="106"/>
      <c r="JH754" s="106"/>
      <c r="JI754" s="106"/>
      <c r="JJ754" s="106"/>
      <c r="JK754" s="106"/>
      <c r="JL754" s="106"/>
      <c r="JM754" s="106"/>
      <c r="JN754" s="106"/>
      <c r="JO754" s="106"/>
      <c r="JP754" s="106"/>
      <c r="JQ754" s="106"/>
      <c r="JR754" s="106"/>
      <c r="JS754" s="106"/>
      <c r="JT754" s="106"/>
      <c r="JU754" s="106"/>
      <c r="JV754" s="106"/>
      <c r="JW754" s="106"/>
      <c r="JX754" s="106"/>
      <c r="JY754" s="106"/>
      <c r="JZ754" s="106"/>
      <c r="KA754" s="106"/>
      <c r="KB754" s="106"/>
      <c r="KC754" s="106"/>
      <c r="KD754" s="106"/>
      <c r="KE754" s="106"/>
      <c r="KF754" s="106"/>
      <c r="KG754" s="106"/>
      <c r="KH754" s="106"/>
      <c r="KI754" s="106"/>
      <c r="KJ754" s="106"/>
      <c r="KK754" s="106"/>
      <c r="KL754" s="106"/>
      <c r="KM754" s="106"/>
      <c r="KN754" s="106"/>
      <c r="KO754" s="106"/>
      <c r="KP754" s="106"/>
      <c r="KQ754" s="106"/>
      <c r="KR754" s="106"/>
      <c r="KS754" s="106"/>
      <c r="KT754" s="106"/>
      <c r="KU754" s="106"/>
      <c r="KV754" s="106"/>
      <c r="KW754" s="106"/>
      <c r="KX754" s="106"/>
      <c r="KY754" s="106"/>
      <c r="KZ754" s="106"/>
      <c r="LA754" s="106"/>
      <c r="LB754" s="106"/>
      <c r="LC754" s="106"/>
      <c r="LD754" s="106"/>
      <c r="LE754" s="106"/>
      <c r="LF754" s="106"/>
      <c r="LG754" s="106"/>
      <c r="LH754" s="106"/>
      <c r="LI754" s="106"/>
      <c r="LJ754" s="106"/>
      <c r="LK754" s="106"/>
      <c r="LL754" s="106"/>
      <c r="LM754" s="106"/>
      <c r="LN754" s="106"/>
      <c r="LO754" s="106"/>
      <c r="LP754" s="106"/>
      <c r="LQ754" s="106"/>
      <c r="LR754" s="106"/>
      <c r="LS754" s="106"/>
      <c r="LT754" s="106"/>
      <c r="LU754" s="106"/>
      <c r="LV754" s="106"/>
      <c r="LW754" s="106"/>
      <c r="LX754" s="106"/>
      <c r="LY754" s="106"/>
      <c r="LZ754" s="106"/>
      <c r="MA754" s="106"/>
      <c r="MB754" s="106"/>
      <c r="MC754" s="106"/>
      <c r="MD754" s="106"/>
      <c r="ME754" s="106"/>
      <c r="MF754" s="106"/>
      <c r="MG754" s="106"/>
      <c r="MH754" s="106"/>
      <c r="MI754" s="106"/>
      <c r="MJ754" s="106"/>
      <c r="MK754" s="106"/>
      <c r="ML754" s="106"/>
      <c r="MM754" s="106"/>
      <c r="MN754" s="106"/>
      <c r="MO754" s="106"/>
      <c r="MP754" s="106"/>
      <c r="MQ754" s="106"/>
      <c r="MR754" s="106"/>
      <c r="MS754" s="106"/>
      <c r="MT754" s="106"/>
      <c r="MU754" s="106"/>
      <c r="MV754" s="106"/>
      <c r="MW754" s="106"/>
      <c r="MX754" s="106"/>
      <c r="MY754" s="106"/>
      <c r="MZ754" s="106"/>
      <c r="NA754" s="106"/>
      <c r="NB754" s="106"/>
      <c r="NC754" s="106"/>
      <c r="ND754" s="106"/>
      <c r="NE754" s="106"/>
      <c r="NF754" s="106"/>
      <c r="NG754" s="106"/>
      <c r="NH754" s="106"/>
      <c r="NI754" s="106"/>
      <c r="NJ754" s="106"/>
      <c r="NK754" s="106"/>
      <c r="NL754" s="106"/>
      <c r="NM754" s="106"/>
      <c r="NN754" s="106"/>
      <c r="NO754" s="106"/>
      <c r="NP754" s="106"/>
      <c r="NQ754" s="106"/>
      <c r="NR754" s="106"/>
      <c r="NS754" s="106"/>
      <c r="NT754" s="106"/>
      <c r="NU754" s="106"/>
      <c r="NV754" s="106"/>
      <c r="NW754" s="106"/>
      <c r="NX754" s="106"/>
      <c r="NY754" s="106"/>
      <c r="NZ754" s="106"/>
      <c r="OA754" s="106"/>
      <c r="OB754" s="106"/>
      <c r="OC754" s="106"/>
      <c r="OD754" s="106"/>
      <c r="OE754" s="106"/>
      <c r="OF754" s="106"/>
      <c r="OG754" s="106"/>
      <c r="OH754" s="106"/>
      <c r="OI754" s="106"/>
      <c r="OJ754" s="106"/>
      <c r="OK754" s="106"/>
      <c r="OL754" s="106"/>
      <c r="OM754" s="106"/>
      <c r="ON754" s="106"/>
      <c r="OO754" s="106"/>
      <c r="OP754" s="106"/>
      <c r="OQ754" s="106"/>
      <c r="OR754" s="106"/>
      <c r="OS754" s="106"/>
      <c r="OT754" s="106"/>
      <c r="OU754" s="106"/>
      <c r="OV754" s="106"/>
      <c r="OW754" s="106"/>
      <c r="OX754" s="106"/>
      <c r="OY754" s="106"/>
      <c r="OZ754" s="106"/>
      <c r="PA754" s="106"/>
      <c r="PB754" s="106"/>
      <c r="PC754" s="106"/>
      <c r="PD754" s="106"/>
      <c r="PE754" s="106"/>
      <c r="PF754" s="106"/>
      <c r="PG754" s="106"/>
      <c r="PH754" s="106"/>
      <c r="PI754" s="106"/>
      <c r="PJ754" s="106"/>
      <c r="PK754" s="106"/>
      <c r="PL754" s="106"/>
      <c r="PM754" s="106"/>
      <c r="PN754" s="106"/>
      <c r="PO754" s="106"/>
      <c r="PP754" s="106"/>
      <c r="PQ754" s="106"/>
      <c r="PR754" s="106"/>
      <c r="PS754" s="106"/>
      <c r="PT754" s="106"/>
      <c r="PU754" s="106"/>
      <c r="PV754" s="106"/>
      <c r="PW754" s="106"/>
      <c r="PX754" s="106"/>
      <c r="PY754" s="106"/>
      <c r="PZ754" s="106"/>
      <c r="QA754" s="106"/>
      <c r="QB754" s="106"/>
      <c r="QC754" s="106"/>
      <c r="QD754" s="106"/>
      <c r="QE754" s="106"/>
      <c r="QF754" s="106"/>
      <c r="QG754" s="106"/>
      <c r="QH754" s="106"/>
      <c r="QI754" s="106"/>
      <c r="QJ754" s="106"/>
      <c r="QK754" s="106"/>
      <c r="QL754" s="106"/>
      <c r="QM754" s="106"/>
      <c r="QN754" s="106"/>
      <c r="QO754" s="106"/>
      <c r="QP754" s="106"/>
      <c r="QQ754" s="106"/>
      <c r="QR754" s="106"/>
      <c r="QS754" s="106"/>
      <c r="QT754" s="106"/>
      <c r="QU754" s="106"/>
      <c r="QV754" s="106"/>
      <c r="QW754" s="106"/>
      <c r="QX754" s="106"/>
      <c r="QY754" s="106"/>
      <c r="QZ754" s="106"/>
      <c r="RA754" s="106"/>
      <c r="RB754" s="106"/>
      <c r="RC754" s="106"/>
      <c r="RD754" s="106"/>
      <c r="RE754" s="106"/>
      <c r="RF754" s="106"/>
      <c r="RG754" s="106"/>
      <c r="RH754" s="106"/>
      <c r="RI754" s="106"/>
      <c r="RJ754" s="106"/>
      <c r="RK754" s="106"/>
      <c r="RL754" s="106"/>
      <c r="RM754" s="106"/>
      <c r="RN754" s="106"/>
      <c r="RO754" s="106"/>
      <c r="RP754" s="106"/>
      <c r="RQ754" s="106"/>
      <c r="RR754" s="106"/>
    </row>
    <row r="755" spans="1:486" x14ac:dyDescent="0.3">
      <c r="A755" s="106"/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14"/>
      <c r="Q755" s="114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  <c r="DL755" s="106"/>
      <c r="DM755" s="106"/>
      <c r="DN755" s="106"/>
      <c r="DO755" s="106"/>
      <c r="DP755" s="106"/>
      <c r="DQ755" s="106"/>
      <c r="DR755" s="106"/>
      <c r="DS755" s="106"/>
      <c r="DT755" s="106"/>
      <c r="DU755" s="106"/>
      <c r="DV755" s="106"/>
      <c r="DW755" s="106"/>
      <c r="DX755" s="106"/>
      <c r="DY755" s="106"/>
      <c r="DZ755" s="106"/>
      <c r="EA755" s="106"/>
      <c r="EB755" s="106"/>
      <c r="EC755" s="106"/>
      <c r="ED755" s="106"/>
      <c r="EE755" s="106"/>
      <c r="EF755" s="106"/>
      <c r="EG755" s="106"/>
      <c r="EH755" s="106"/>
      <c r="EI755" s="106"/>
      <c r="EJ755" s="106"/>
      <c r="EK755" s="106"/>
      <c r="EL755" s="106"/>
      <c r="EM755" s="106"/>
      <c r="EN755" s="106"/>
      <c r="EO755" s="106"/>
      <c r="EP755" s="106"/>
      <c r="EQ755" s="106"/>
      <c r="ER755" s="106"/>
      <c r="ES755" s="106"/>
      <c r="ET755" s="106"/>
      <c r="EU755" s="106"/>
      <c r="EV755" s="106"/>
      <c r="EW755" s="106"/>
      <c r="EX755" s="106"/>
      <c r="EY755" s="106"/>
      <c r="EZ755" s="106"/>
      <c r="FA755" s="106"/>
      <c r="FB755" s="106"/>
      <c r="FC755" s="106"/>
      <c r="FD755" s="106"/>
      <c r="FE755" s="106"/>
      <c r="FF755" s="106"/>
      <c r="FG755" s="106"/>
      <c r="FH755" s="106"/>
      <c r="FI755" s="106"/>
      <c r="FJ755" s="106"/>
      <c r="FK755" s="106"/>
      <c r="FL755" s="106"/>
      <c r="FM755" s="106"/>
      <c r="FN755" s="106"/>
      <c r="FO755" s="106"/>
      <c r="FP755" s="106"/>
      <c r="FQ755" s="106"/>
      <c r="FR755" s="106"/>
      <c r="FS755" s="106"/>
      <c r="FT755" s="106"/>
      <c r="FU755" s="106"/>
      <c r="FV755" s="106"/>
      <c r="FW755" s="106"/>
      <c r="FX755" s="106"/>
      <c r="FY755" s="106"/>
      <c r="FZ755" s="106"/>
      <c r="GA755" s="106"/>
      <c r="GB755" s="106"/>
      <c r="GC755" s="106"/>
      <c r="GD755" s="106"/>
      <c r="GE755" s="106"/>
      <c r="GF755" s="106"/>
      <c r="GG755" s="106"/>
      <c r="GH755" s="106"/>
      <c r="GI755" s="106"/>
      <c r="GJ755" s="106"/>
      <c r="GK755" s="106"/>
      <c r="GL755" s="106"/>
      <c r="GM755" s="106"/>
      <c r="GN755" s="106"/>
      <c r="GO755" s="106"/>
      <c r="GP755" s="106"/>
      <c r="GQ755" s="106"/>
      <c r="GR755" s="106"/>
      <c r="GS755" s="106"/>
      <c r="GT755" s="106"/>
      <c r="GU755" s="106"/>
      <c r="GV755" s="106"/>
      <c r="GW755" s="106"/>
      <c r="GX755" s="106"/>
      <c r="GY755" s="106"/>
      <c r="GZ755" s="106"/>
      <c r="HA755" s="106"/>
      <c r="HB755" s="106"/>
      <c r="HC755" s="106"/>
      <c r="HD755" s="106"/>
      <c r="HE755" s="106"/>
      <c r="HF755" s="106"/>
      <c r="HG755" s="106"/>
      <c r="HH755" s="106"/>
      <c r="HI755" s="106"/>
      <c r="HJ755" s="106"/>
      <c r="HK755" s="106"/>
      <c r="HL755" s="106"/>
      <c r="HM755" s="106"/>
      <c r="HN755" s="106"/>
      <c r="HO755" s="106"/>
      <c r="HP755" s="106"/>
      <c r="HQ755" s="106"/>
      <c r="HR755" s="106"/>
      <c r="HS755" s="106"/>
      <c r="HT755" s="106"/>
      <c r="HU755" s="106"/>
      <c r="HV755" s="106"/>
      <c r="HW755" s="106"/>
      <c r="HX755" s="106"/>
      <c r="HY755" s="106"/>
      <c r="HZ755" s="106"/>
      <c r="IA755" s="106"/>
      <c r="IB755" s="106"/>
      <c r="IC755" s="106"/>
      <c r="ID755" s="106"/>
      <c r="IE755" s="106"/>
      <c r="IF755" s="106"/>
      <c r="IG755" s="106"/>
      <c r="IH755" s="106"/>
      <c r="II755" s="106"/>
      <c r="IJ755" s="106"/>
      <c r="IK755" s="106"/>
      <c r="IL755" s="106"/>
      <c r="IM755" s="106"/>
      <c r="IN755" s="106"/>
      <c r="IO755" s="106"/>
      <c r="IP755" s="106"/>
      <c r="IQ755" s="106"/>
      <c r="IR755" s="106"/>
      <c r="IS755" s="106"/>
      <c r="IT755" s="106"/>
      <c r="IU755" s="106"/>
      <c r="IV755" s="106"/>
      <c r="IW755" s="106"/>
      <c r="IX755" s="106"/>
      <c r="IY755" s="106"/>
      <c r="IZ755" s="106"/>
      <c r="JA755" s="106"/>
      <c r="JB755" s="106"/>
      <c r="JC755" s="106"/>
      <c r="JD755" s="106"/>
      <c r="JE755" s="106"/>
      <c r="JF755" s="106"/>
      <c r="JG755" s="106"/>
      <c r="JH755" s="106"/>
      <c r="JI755" s="106"/>
      <c r="JJ755" s="106"/>
      <c r="JK755" s="106"/>
      <c r="JL755" s="106"/>
      <c r="JM755" s="106"/>
      <c r="JN755" s="106"/>
      <c r="JO755" s="106"/>
      <c r="JP755" s="106"/>
      <c r="JQ755" s="106"/>
      <c r="JR755" s="106"/>
      <c r="JS755" s="106"/>
      <c r="JT755" s="106"/>
      <c r="JU755" s="106"/>
      <c r="JV755" s="106"/>
      <c r="JW755" s="106"/>
      <c r="JX755" s="106"/>
      <c r="JY755" s="106"/>
      <c r="JZ755" s="106"/>
      <c r="KA755" s="106"/>
      <c r="KB755" s="106"/>
      <c r="KC755" s="106"/>
      <c r="KD755" s="106"/>
      <c r="KE755" s="106"/>
      <c r="KF755" s="106"/>
      <c r="KG755" s="106"/>
      <c r="KH755" s="106"/>
      <c r="KI755" s="106"/>
      <c r="KJ755" s="106"/>
      <c r="KK755" s="106"/>
      <c r="KL755" s="106"/>
      <c r="KM755" s="106"/>
      <c r="KN755" s="106"/>
      <c r="KO755" s="106"/>
      <c r="KP755" s="106"/>
      <c r="KQ755" s="106"/>
      <c r="KR755" s="106"/>
      <c r="KS755" s="106"/>
      <c r="KT755" s="106"/>
      <c r="KU755" s="106"/>
      <c r="KV755" s="106"/>
      <c r="KW755" s="106"/>
      <c r="KX755" s="106"/>
      <c r="KY755" s="106"/>
      <c r="KZ755" s="106"/>
      <c r="LA755" s="106"/>
      <c r="LB755" s="106"/>
      <c r="LC755" s="106"/>
      <c r="LD755" s="106"/>
      <c r="LE755" s="106"/>
      <c r="LF755" s="106"/>
      <c r="LG755" s="106"/>
      <c r="LH755" s="106"/>
      <c r="LI755" s="106"/>
      <c r="LJ755" s="106"/>
      <c r="LK755" s="106"/>
      <c r="LL755" s="106"/>
      <c r="LM755" s="106"/>
      <c r="LN755" s="106"/>
      <c r="LO755" s="106"/>
      <c r="LP755" s="106"/>
      <c r="LQ755" s="106"/>
      <c r="LR755" s="106"/>
      <c r="LS755" s="106"/>
      <c r="LT755" s="106"/>
      <c r="LU755" s="106"/>
      <c r="LV755" s="106"/>
      <c r="LW755" s="106"/>
      <c r="LX755" s="106"/>
      <c r="LY755" s="106"/>
      <c r="LZ755" s="106"/>
      <c r="MA755" s="106"/>
      <c r="MB755" s="106"/>
      <c r="MC755" s="106"/>
      <c r="MD755" s="106"/>
      <c r="ME755" s="106"/>
      <c r="MF755" s="106"/>
      <c r="MG755" s="106"/>
      <c r="MH755" s="106"/>
      <c r="MI755" s="106"/>
      <c r="MJ755" s="106"/>
      <c r="MK755" s="106"/>
      <c r="ML755" s="106"/>
      <c r="MM755" s="106"/>
      <c r="MN755" s="106"/>
      <c r="MO755" s="106"/>
      <c r="MP755" s="106"/>
      <c r="MQ755" s="106"/>
      <c r="MR755" s="106"/>
      <c r="MS755" s="106"/>
      <c r="MT755" s="106"/>
      <c r="MU755" s="106"/>
      <c r="MV755" s="106"/>
      <c r="MW755" s="106"/>
      <c r="MX755" s="106"/>
      <c r="MY755" s="106"/>
      <c r="MZ755" s="106"/>
      <c r="NA755" s="106"/>
      <c r="NB755" s="106"/>
      <c r="NC755" s="106"/>
      <c r="ND755" s="106"/>
      <c r="NE755" s="106"/>
      <c r="NF755" s="106"/>
      <c r="NG755" s="106"/>
      <c r="NH755" s="106"/>
      <c r="NI755" s="106"/>
      <c r="NJ755" s="106"/>
      <c r="NK755" s="106"/>
      <c r="NL755" s="106"/>
      <c r="NM755" s="106"/>
      <c r="NN755" s="106"/>
      <c r="NO755" s="106"/>
      <c r="NP755" s="106"/>
      <c r="NQ755" s="106"/>
      <c r="NR755" s="106"/>
      <c r="NS755" s="106"/>
      <c r="NT755" s="106"/>
      <c r="NU755" s="106"/>
      <c r="NV755" s="106"/>
      <c r="NW755" s="106"/>
      <c r="NX755" s="106"/>
      <c r="NY755" s="106"/>
      <c r="NZ755" s="106"/>
      <c r="OA755" s="106"/>
      <c r="OB755" s="106"/>
      <c r="OC755" s="106"/>
      <c r="OD755" s="106"/>
      <c r="OE755" s="106"/>
      <c r="OF755" s="106"/>
      <c r="OG755" s="106"/>
      <c r="OH755" s="106"/>
      <c r="OI755" s="106"/>
      <c r="OJ755" s="106"/>
      <c r="OK755" s="106"/>
      <c r="OL755" s="106"/>
      <c r="OM755" s="106"/>
      <c r="ON755" s="106"/>
      <c r="OO755" s="106"/>
      <c r="OP755" s="106"/>
      <c r="OQ755" s="106"/>
      <c r="OR755" s="106"/>
      <c r="OS755" s="106"/>
      <c r="OT755" s="106"/>
      <c r="OU755" s="106"/>
      <c r="OV755" s="106"/>
      <c r="OW755" s="106"/>
      <c r="OX755" s="106"/>
      <c r="OY755" s="106"/>
      <c r="OZ755" s="106"/>
      <c r="PA755" s="106"/>
      <c r="PB755" s="106"/>
      <c r="PC755" s="106"/>
      <c r="PD755" s="106"/>
      <c r="PE755" s="106"/>
      <c r="PF755" s="106"/>
      <c r="PG755" s="106"/>
      <c r="PH755" s="106"/>
      <c r="PI755" s="106"/>
      <c r="PJ755" s="106"/>
      <c r="PK755" s="106"/>
      <c r="PL755" s="106"/>
      <c r="PM755" s="106"/>
      <c r="PN755" s="106"/>
      <c r="PO755" s="106"/>
      <c r="PP755" s="106"/>
      <c r="PQ755" s="106"/>
      <c r="PR755" s="106"/>
      <c r="PS755" s="106"/>
      <c r="PT755" s="106"/>
      <c r="PU755" s="106"/>
      <c r="PV755" s="106"/>
      <c r="PW755" s="106"/>
      <c r="PX755" s="106"/>
      <c r="PY755" s="106"/>
      <c r="PZ755" s="106"/>
      <c r="QA755" s="106"/>
      <c r="QB755" s="106"/>
      <c r="QC755" s="106"/>
      <c r="QD755" s="106"/>
      <c r="QE755" s="106"/>
      <c r="QF755" s="106"/>
      <c r="QG755" s="106"/>
      <c r="QH755" s="106"/>
      <c r="QI755" s="106"/>
      <c r="QJ755" s="106"/>
      <c r="QK755" s="106"/>
      <c r="QL755" s="106"/>
      <c r="QM755" s="106"/>
      <c r="QN755" s="106"/>
      <c r="QO755" s="106"/>
      <c r="QP755" s="106"/>
      <c r="QQ755" s="106"/>
      <c r="QR755" s="106"/>
      <c r="QS755" s="106"/>
      <c r="QT755" s="106"/>
      <c r="QU755" s="106"/>
      <c r="QV755" s="106"/>
      <c r="QW755" s="106"/>
      <c r="QX755" s="106"/>
      <c r="QY755" s="106"/>
      <c r="QZ755" s="106"/>
      <c r="RA755" s="106"/>
      <c r="RB755" s="106"/>
      <c r="RC755" s="106"/>
      <c r="RD755" s="106"/>
      <c r="RE755" s="106"/>
      <c r="RF755" s="106"/>
      <c r="RG755" s="106"/>
      <c r="RH755" s="106"/>
      <c r="RI755" s="106"/>
      <c r="RJ755" s="106"/>
      <c r="RK755" s="106"/>
      <c r="RL755" s="106"/>
      <c r="RM755" s="106"/>
      <c r="RN755" s="106"/>
      <c r="RO755" s="106"/>
      <c r="RP755" s="106"/>
      <c r="RQ755" s="106"/>
      <c r="RR755" s="106"/>
    </row>
    <row r="756" spans="1:486" x14ac:dyDescent="0.3">
      <c r="A756" s="106"/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14"/>
      <c r="Q756" s="114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  <c r="DL756" s="106"/>
      <c r="DM756" s="106"/>
      <c r="DN756" s="106"/>
      <c r="DO756" s="106"/>
      <c r="DP756" s="106"/>
      <c r="DQ756" s="106"/>
      <c r="DR756" s="106"/>
      <c r="DS756" s="106"/>
      <c r="DT756" s="106"/>
      <c r="DU756" s="106"/>
      <c r="DV756" s="106"/>
      <c r="DW756" s="106"/>
      <c r="DX756" s="106"/>
      <c r="DY756" s="106"/>
      <c r="DZ756" s="106"/>
      <c r="EA756" s="106"/>
      <c r="EB756" s="106"/>
      <c r="EC756" s="106"/>
      <c r="ED756" s="106"/>
      <c r="EE756" s="106"/>
      <c r="EF756" s="106"/>
      <c r="EG756" s="106"/>
      <c r="EH756" s="106"/>
      <c r="EI756" s="106"/>
      <c r="EJ756" s="106"/>
      <c r="EK756" s="106"/>
      <c r="EL756" s="106"/>
      <c r="EM756" s="106"/>
      <c r="EN756" s="106"/>
      <c r="EO756" s="106"/>
      <c r="EP756" s="106"/>
      <c r="EQ756" s="106"/>
      <c r="ER756" s="106"/>
      <c r="ES756" s="106"/>
      <c r="ET756" s="106"/>
      <c r="EU756" s="106"/>
      <c r="EV756" s="106"/>
      <c r="EW756" s="106"/>
      <c r="EX756" s="106"/>
      <c r="EY756" s="106"/>
      <c r="EZ756" s="106"/>
      <c r="FA756" s="106"/>
      <c r="FB756" s="106"/>
      <c r="FC756" s="106"/>
      <c r="FD756" s="106"/>
      <c r="FE756" s="106"/>
      <c r="FF756" s="106"/>
      <c r="FG756" s="106"/>
      <c r="FH756" s="106"/>
      <c r="FI756" s="106"/>
      <c r="FJ756" s="106"/>
      <c r="FK756" s="106"/>
      <c r="FL756" s="106"/>
      <c r="FM756" s="106"/>
      <c r="FN756" s="106"/>
      <c r="FO756" s="106"/>
      <c r="FP756" s="106"/>
      <c r="FQ756" s="106"/>
      <c r="FR756" s="106"/>
      <c r="FS756" s="106"/>
      <c r="FT756" s="106"/>
      <c r="FU756" s="106"/>
      <c r="FV756" s="106"/>
      <c r="FW756" s="106"/>
      <c r="FX756" s="106"/>
      <c r="FY756" s="106"/>
      <c r="FZ756" s="106"/>
      <c r="GA756" s="106"/>
      <c r="GB756" s="106"/>
      <c r="GC756" s="106"/>
      <c r="GD756" s="106"/>
      <c r="GE756" s="106"/>
      <c r="GF756" s="106"/>
      <c r="GG756" s="106"/>
      <c r="GH756" s="106"/>
      <c r="GI756" s="106"/>
      <c r="GJ756" s="106"/>
      <c r="GK756" s="106"/>
      <c r="GL756" s="106"/>
      <c r="GM756" s="106"/>
      <c r="GN756" s="106"/>
      <c r="GO756" s="106"/>
      <c r="GP756" s="106"/>
      <c r="GQ756" s="106"/>
      <c r="GR756" s="106"/>
      <c r="GS756" s="106"/>
      <c r="GT756" s="106"/>
      <c r="GU756" s="106"/>
      <c r="GV756" s="106"/>
      <c r="GW756" s="106"/>
      <c r="GX756" s="106"/>
      <c r="GY756" s="106"/>
      <c r="GZ756" s="106"/>
      <c r="HA756" s="106"/>
      <c r="HB756" s="106"/>
      <c r="HC756" s="106"/>
      <c r="HD756" s="106"/>
      <c r="HE756" s="106"/>
      <c r="HF756" s="106"/>
      <c r="HG756" s="106"/>
      <c r="HH756" s="106"/>
      <c r="HI756" s="106"/>
      <c r="HJ756" s="106"/>
      <c r="HK756" s="106"/>
      <c r="HL756" s="106"/>
      <c r="HM756" s="106"/>
      <c r="HN756" s="106"/>
      <c r="HO756" s="106"/>
      <c r="HP756" s="106"/>
      <c r="HQ756" s="106"/>
      <c r="HR756" s="106"/>
      <c r="HS756" s="106"/>
      <c r="HT756" s="106"/>
      <c r="HU756" s="106"/>
      <c r="HV756" s="106"/>
      <c r="HW756" s="106"/>
      <c r="HX756" s="106"/>
      <c r="HY756" s="106"/>
      <c r="HZ756" s="106"/>
      <c r="IA756" s="106"/>
      <c r="IB756" s="106"/>
      <c r="IC756" s="106"/>
      <c r="ID756" s="106"/>
      <c r="IE756" s="106"/>
      <c r="IF756" s="106"/>
      <c r="IG756" s="106"/>
      <c r="IH756" s="106"/>
      <c r="II756" s="106"/>
      <c r="IJ756" s="106"/>
      <c r="IK756" s="106"/>
      <c r="IL756" s="106"/>
      <c r="IM756" s="106"/>
      <c r="IN756" s="106"/>
      <c r="IO756" s="106"/>
      <c r="IP756" s="106"/>
      <c r="IQ756" s="106"/>
      <c r="IR756" s="106"/>
      <c r="IS756" s="106"/>
      <c r="IT756" s="106"/>
      <c r="IU756" s="106"/>
      <c r="IV756" s="106"/>
      <c r="IW756" s="106"/>
      <c r="IX756" s="106"/>
      <c r="IY756" s="106"/>
      <c r="IZ756" s="106"/>
      <c r="JA756" s="106"/>
      <c r="JB756" s="106"/>
      <c r="JC756" s="106"/>
      <c r="JD756" s="106"/>
      <c r="JE756" s="106"/>
      <c r="JF756" s="106"/>
      <c r="JG756" s="106"/>
      <c r="JH756" s="106"/>
      <c r="JI756" s="106"/>
      <c r="JJ756" s="106"/>
      <c r="JK756" s="106"/>
      <c r="JL756" s="106"/>
      <c r="JM756" s="106"/>
      <c r="JN756" s="106"/>
      <c r="JO756" s="106"/>
      <c r="JP756" s="106"/>
      <c r="JQ756" s="106"/>
      <c r="JR756" s="106"/>
      <c r="JS756" s="106"/>
      <c r="JT756" s="106"/>
      <c r="JU756" s="106"/>
      <c r="JV756" s="106"/>
      <c r="JW756" s="106"/>
      <c r="JX756" s="106"/>
      <c r="JY756" s="106"/>
      <c r="JZ756" s="106"/>
      <c r="KA756" s="106"/>
      <c r="KB756" s="106"/>
      <c r="KC756" s="106"/>
      <c r="KD756" s="106"/>
      <c r="KE756" s="106"/>
      <c r="KF756" s="106"/>
      <c r="KG756" s="106"/>
      <c r="KH756" s="106"/>
      <c r="KI756" s="106"/>
      <c r="KJ756" s="106"/>
      <c r="KK756" s="106"/>
      <c r="KL756" s="106"/>
      <c r="KM756" s="106"/>
      <c r="KN756" s="106"/>
      <c r="KO756" s="106"/>
      <c r="KP756" s="106"/>
      <c r="KQ756" s="106"/>
      <c r="KR756" s="106"/>
      <c r="KS756" s="106"/>
      <c r="KT756" s="106"/>
      <c r="KU756" s="106"/>
      <c r="KV756" s="106"/>
      <c r="KW756" s="106"/>
      <c r="KX756" s="106"/>
      <c r="KY756" s="106"/>
      <c r="KZ756" s="106"/>
      <c r="LA756" s="106"/>
      <c r="LB756" s="106"/>
      <c r="LC756" s="106"/>
      <c r="LD756" s="106"/>
      <c r="LE756" s="106"/>
      <c r="LF756" s="106"/>
      <c r="LG756" s="106"/>
      <c r="LH756" s="106"/>
      <c r="LI756" s="106"/>
      <c r="LJ756" s="106"/>
      <c r="LK756" s="106"/>
      <c r="LL756" s="106"/>
      <c r="LM756" s="106"/>
      <c r="LN756" s="106"/>
      <c r="LO756" s="106"/>
      <c r="LP756" s="106"/>
      <c r="LQ756" s="106"/>
      <c r="LR756" s="106"/>
      <c r="LS756" s="106"/>
      <c r="LT756" s="106"/>
      <c r="LU756" s="106"/>
      <c r="LV756" s="106"/>
      <c r="LW756" s="106"/>
      <c r="LX756" s="106"/>
      <c r="LY756" s="106"/>
      <c r="LZ756" s="106"/>
      <c r="MA756" s="106"/>
      <c r="MB756" s="106"/>
      <c r="MC756" s="106"/>
      <c r="MD756" s="106"/>
      <c r="ME756" s="106"/>
      <c r="MF756" s="106"/>
      <c r="MG756" s="106"/>
      <c r="MH756" s="106"/>
      <c r="MI756" s="106"/>
      <c r="MJ756" s="106"/>
      <c r="MK756" s="106"/>
      <c r="ML756" s="106"/>
      <c r="MM756" s="106"/>
      <c r="MN756" s="106"/>
      <c r="MO756" s="106"/>
      <c r="MP756" s="106"/>
      <c r="MQ756" s="106"/>
      <c r="MR756" s="106"/>
      <c r="MS756" s="106"/>
      <c r="MT756" s="106"/>
      <c r="MU756" s="106"/>
      <c r="MV756" s="106"/>
      <c r="MW756" s="106"/>
      <c r="MX756" s="106"/>
      <c r="MY756" s="106"/>
      <c r="MZ756" s="106"/>
      <c r="NA756" s="106"/>
      <c r="NB756" s="106"/>
      <c r="NC756" s="106"/>
      <c r="ND756" s="106"/>
      <c r="NE756" s="106"/>
      <c r="NF756" s="106"/>
      <c r="NG756" s="106"/>
      <c r="NH756" s="106"/>
      <c r="NI756" s="106"/>
      <c r="NJ756" s="106"/>
      <c r="NK756" s="106"/>
      <c r="NL756" s="106"/>
      <c r="NM756" s="106"/>
      <c r="NN756" s="106"/>
      <c r="NO756" s="106"/>
      <c r="NP756" s="106"/>
      <c r="NQ756" s="106"/>
      <c r="NR756" s="106"/>
      <c r="NS756" s="106"/>
      <c r="NT756" s="106"/>
      <c r="NU756" s="106"/>
      <c r="NV756" s="106"/>
      <c r="NW756" s="106"/>
      <c r="NX756" s="106"/>
      <c r="NY756" s="106"/>
      <c r="NZ756" s="106"/>
      <c r="OA756" s="106"/>
      <c r="OB756" s="106"/>
      <c r="OC756" s="106"/>
      <c r="OD756" s="106"/>
      <c r="OE756" s="106"/>
      <c r="OF756" s="106"/>
      <c r="OG756" s="106"/>
      <c r="OH756" s="106"/>
      <c r="OI756" s="106"/>
      <c r="OJ756" s="106"/>
      <c r="OK756" s="106"/>
      <c r="OL756" s="106"/>
      <c r="OM756" s="106"/>
      <c r="ON756" s="106"/>
      <c r="OO756" s="106"/>
      <c r="OP756" s="106"/>
      <c r="OQ756" s="106"/>
      <c r="OR756" s="106"/>
      <c r="OS756" s="106"/>
      <c r="OT756" s="106"/>
      <c r="OU756" s="106"/>
      <c r="OV756" s="106"/>
      <c r="OW756" s="106"/>
      <c r="OX756" s="106"/>
      <c r="OY756" s="106"/>
      <c r="OZ756" s="106"/>
      <c r="PA756" s="106"/>
      <c r="PB756" s="106"/>
      <c r="PC756" s="106"/>
      <c r="PD756" s="106"/>
      <c r="PE756" s="106"/>
      <c r="PF756" s="106"/>
      <c r="PG756" s="106"/>
      <c r="PH756" s="106"/>
      <c r="PI756" s="106"/>
      <c r="PJ756" s="106"/>
      <c r="PK756" s="106"/>
      <c r="PL756" s="106"/>
      <c r="PM756" s="106"/>
      <c r="PN756" s="106"/>
      <c r="PO756" s="106"/>
      <c r="PP756" s="106"/>
      <c r="PQ756" s="106"/>
      <c r="PR756" s="106"/>
      <c r="PS756" s="106"/>
      <c r="PT756" s="106"/>
      <c r="PU756" s="106"/>
      <c r="PV756" s="106"/>
      <c r="PW756" s="106"/>
      <c r="PX756" s="106"/>
      <c r="PY756" s="106"/>
      <c r="PZ756" s="106"/>
      <c r="QA756" s="106"/>
      <c r="QB756" s="106"/>
      <c r="QC756" s="106"/>
      <c r="QD756" s="106"/>
      <c r="QE756" s="106"/>
      <c r="QF756" s="106"/>
      <c r="QG756" s="106"/>
      <c r="QH756" s="106"/>
      <c r="QI756" s="106"/>
      <c r="QJ756" s="106"/>
      <c r="QK756" s="106"/>
      <c r="QL756" s="106"/>
      <c r="QM756" s="106"/>
      <c r="QN756" s="106"/>
      <c r="QO756" s="106"/>
      <c r="QP756" s="106"/>
      <c r="QQ756" s="106"/>
      <c r="QR756" s="106"/>
      <c r="QS756" s="106"/>
      <c r="QT756" s="106"/>
      <c r="QU756" s="106"/>
      <c r="QV756" s="106"/>
      <c r="QW756" s="106"/>
      <c r="QX756" s="106"/>
      <c r="QY756" s="106"/>
      <c r="QZ756" s="106"/>
      <c r="RA756" s="106"/>
      <c r="RB756" s="106"/>
      <c r="RC756" s="106"/>
      <c r="RD756" s="106"/>
      <c r="RE756" s="106"/>
      <c r="RF756" s="106"/>
      <c r="RG756" s="106"/>
      <c r="RH756" s="106"/>
      <c r="RI756" s="106"/>
      <c r="RJ756" s="106"/>
      <c r="RK756" s="106"/>
      <c r="RL756" s="106"/>
      <c r="RM756" s="106"/>
      <c r="RN756" s="106"/>
      <c r="RO756" s="106"/>
      <c r="RP756" s="106"/>
      <c r="RQ756" s="106"/>
      <c r="RR756" s="106"/>
    </row>
    <row r="757" spans="1:486" x14ac:dyDescent="0.3">
      <c r="A757" s="106"/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14"/>
      <c r="Q757" s="114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  <c r="DL757" s="106"/>
      <c r="DM757" s="106"/>
      <c r="DN757" s="106"/>
      <c r="DO757" s="106"/>
      <c r="DP757" s="106"/>
      <c r="DQ757" s="106"/>
      <c r="DR757" s="106"/>
      <c r="DS757" s="106"/>
      <c r="DT757" s="106"/>
      <c r="DU757" s="106"/>
      <c r="DV757" s="106"/>
      <c r="DW757" s="106"/>
      <c r="DX757" s="106"/>
      <c r="DY757" s="106"/>
      <c r="DZ757" s="106"/>
      <c r="EA757" s="106"/>
      <c r="EB757" s="106"/>
      <c r="EC757" s="106"/>
      <c r="ED757" s="106"/>
      <c r="EE757" s="106"/>
      <c r="EF757" s="106"/>
      <c r="EG757" s="106"/>
      <c r="EH757" s="106"/>
      <c r="EI757" s="106"/>
      <c r="EJ757" s="106"/>
      <c r="EK757" s="106"/>
      <c r="EL757" s="106"/>
      <c r="EM757" s="106"/>
      <c r="EN757" s="106"/>
      <c r="EO757" s="106"/>
      <c r="EP757" s="106"/>
      <c r="EQ757" s="106"/>
      <c r="ER757" s="106"/>
      <c r="ES757" s="106"/>
      <c r="ET757" s="106"/>
      <c r="EU757" s="106"/>
      <c r="EV757" s="106"/>
      <c r="EW757" s="106"/>
      <c r="EX757" s="106"/>
      <c r="EY757" s="106"/>
      <c r="EZ757" s="106"/>
      <c r="FA757" s="106"/>
      <c r="FB757" s="106"/>
      <c r="FC757" s="106"/>
      <c r="FD757" s="106"/>
      <c r="FE757" s="106"/>
      <c r="FF757" s="106"/>
      <c r="FG757" s="106"/>
      <c r="FH757" s="106"/>
      <c r="FI757" s="106"/>
      <c r="FJ757" s="106"/>
      <c r="FK757" s="106"/>
      <c r="FL757" s="106"/>
      <c r="FM757" s="106"/>
      <c r="FN757" s="106"/>
      <c r="FO757" s="106"/>
      <c r="FP757" s="106"/>
      <c r="FQ757" s="106"/>
      <c r="FR757" s="106"/>
      <c r="FS757" s="106"/>
      <c r="FT757" s="106"/>
      <c r="FU757" s="106"/>
      <c r="FV757" s="106"/>
      <c r="FW757" s="106"/>
      <c r="FX757" s="106"/>
      <c r="FY757" s="106"/>
      <c r="FZ757" s="106"/>
      <c r="GA757" s="106"/>
      <c r="GB757" s="106"/>
      <c r="GC757" s="106"/>
      <c r="GD757" s="106"/>
      <c r="GE757" s="106"/>
      <c r="GF757" s="106"/>
      <c r="GG757" s="106"/>
      <c r="GH757" s="106"/>
      <c r="GI757" s="106"/>
      <c r="GJ757" s="106"/>
      <c r="GK757" s="106"/>
      <c r="GL757" s="106"/>
      <c r="GM757" s="106"/>
      <c r="GN757" s="106"/>
      <c r="GO757" s="106"/>
      <c r="GP757" s="106"/>
      <c r="GQ757" s="106"/>
      <c r="GR757" s="106"/>
      <c r="GS757" s="106"/>
      <c r="GT757" s="106"/>
      <c r="GU757" s="106"/>
      <c r="GV757" s="106"/>
      <c r="GW757" s="106"/>
      <c r="GX757" s="106"/>
      <c r="GY757" s="106"/>
      <c r="GZ757" s="106"/>
      <c r="HA757" s="106"/>
      <c r="HB757" s="106"/>
      <c r="HC757" s="106"/>
      <c r="HD757" s="106"/>
      <c r="HE757" s="106"/>
      <c r="HF757" s="106"/>
      <c r="HG757" s="106"/>
      <c r="HH757" s="106"/>
      <c r="HI757" s="106"/>
      <c r="HJ757" s="106"/>
      <c r="HK757" s="106"/>
      <c r="HL757" s="106"/>
      <c r="HM757" s="106"/>
      <c r="HN757" s="106"/>
      <c r="HO757" s="106"/>
      <c r="HP757" s="106"/>
      <c r="HQ757" s="106"/>
      <c r="HR757" s="106"/>
      <c r="HS757" s="106"/>
      <c r="HT757" s="106"/>
      <c r="HU757" s="106"/>
      <c r="HV757" s="106"/>
      <c r="HW757" s="106"/>
      <c r="HX757" s="106"/>
      <c r="HY757" s="106"/>
      <c r="HZ757" s="106"/>
      <c r="IA757" s="106"/>
      <c r="IB757" s="106"/>
      <c r="IC757" s="106"/>
      <c r="ID757" s="106"/>
      <c r="IE757" s="106"/>
      <c r="IF757" s="106"/>
      <c r="IG757" s="106"/>
      <c r="IH757" s="106"/>
      <c r="II757" s="106"/>
      <c r="IJ757" s="106"/>
      <c r="IK757" s="106"/>
      <c r="IL757" s="106"/>
      <c r="IM757" s="106"/>
      <c r="IN757" s="106"/>
      <c r="IO757" s="106"/>
      <c r="IP757" s="106"/>
      <c r="IQ757" s="106"/>
      <c r="IR757" s="106"/>
      <c r="IS757" s="106"/>
      <c r="IT757" s="106"/>
      <c r="IU757" s="106"/>
      <c r="IV757" s="106"/>
      <c r="IW757" s="106"/>
      <c r="IX757" s="106"/>
      <c r="IY757" s="106"/>
      <c r="IZ757" s="106"/>
      <c r="JA757" s="106"/>
      <c r="JB757" s="106"/>
      <c r="JC757" s="106"/>
      <c r="JD757" s="106"/>
      <c r="JE757" s="106"/>
      <c r="JF757" s="106"/>
      <c r="JG757" s="106"/>
      <c r="JH757" s="106"/>
      <c r="JI757" s="106"/>
      <c r="JJ757" s="106"/>
      <c r="JK757" s="106"/>
      <c r="JL757" s="106"/>
      <c r="JM757" s="106"/>
      <c r="JN757" s="106"/>
      <c r="JO757" s="106"/>
      <c r="JP757" s="106"/>
      <c r="JQ757" s="106"/>
      <c r="JR757" s="106"/>
      <c r="JS757" s="106"/>
      <c r="JT757" s="106"/>
      <c r="JU757" s="106"/>
      <c r="JV757" s="106"/>
      <c r="JW757" s="106"/>
      <c r="JX757" s="106"/>
      <c r="JY757" s="106"/>
      <c r="JZ757" s="106"/>
      <c r="KA757" s="106"/>
      <c r="KB757" s="106"/>
      <c r="KC757" s="106"/>
      <c r="KD757" s="106"/>
      <c r="KE757" s="106"/>
      <c r="KF757" s="106"/>
      <c r="KG757" s="106"/>
      <c r="KH757" s="106"/>
      <c r="KI757" s="106"/>
      <c r="KJ757" s="106"/>
      <c r="KK757" s="106"/>
      <c r="KL757" s="106"/>
      <c r="KM757" s="106"/>
      <c r="KN757" s="106"/>
      <c r="KO757" s="106"/>
      <c r="KP757" s="106"/>
      <c r="KQ757" s="106"/>
      <c r="KR757" s="106"/>
      <c r="KS757" s="106"/>
      <c r="KT757" s="106"/>
      <c r="KU757" s="106"/>
      <c r="KV757" s="106"/>
      <c r="KW757" s="106"/>
      <c r="KX757" s="106"/>
      <c r="KY757" s="106"/>
      <c r="KZ757" s="106"/>
      <c r="LA757" s="106"/>
      <c r="LB757" s="106"/>
      <c r="LC757" s="106"/>
      <c r="LD757" s="106"/>
      <c r="LE757" s="106"/>
      <c r="LF757" s="106"/>
      <c r="LG757" s="106"/>
      <c r="LH757" s="106"/>
      <c r="LI757" s="106"/>
      <c r="LJ757" s="106"/>
      <c r="LK757" s="106"/>
      <c r="LL757" s="106"/>
      <c r="LM757" s="106"/>
      <c r="LN757" s="106"/>
      <c r="LO757" s="106"/>
      <c r="LP757" s="106"/>
      <c r="LQ757" s="106"/>
      <c r="LR757" s="106"/>
      <c r="LS757" s="106"/>
      <c r="LT757" s="106"/>
      <c r="LU757" s="106"/>
      <c r="LV757" s="106"/>
      <c r="LW757" s="106"/>
      <c r="LX757" s="106"/>
      <c r="LY757" s="106"/>
      <c r="LZ757" s="106"/>
      <c r="MA757" s="106"/>
      <c r="MB757" s="106"/>
      <c r="MC757" s="106"/>
      <c r="MD757" s="106"/>
      <c r="ME757" s="106"/>
      <c r="MF757" s="106"/>
      <c r="MG757" s="106"/>
      <c r="MH757" s="106"/>
      <c r="MI757" s="106"/>
      <c r="MJ757" s="106"/>
      <c r="MK757" s="106"/>
      <c r="ML757" s="106"/>
      <c r="MM757" s="106"/>
      <c r="MN757" s="106"/>
      <c r="MO757" s="106"/>
      <c r="MP757" s="106"/>
      <c r="MQ757" s="106"/>
      <c r="MR757" s="106"/>
      <c r="MS757" s="106"/>
      <c r="MT757" s="106"/>
      <c r="MU757" s="106"/>
      <c r="MV757" s="106"/>
      <c r="MW757" s="106"/>
      <c r="MX757" s="106"/>
      <c r="MY757" s="106"/>
      <c r="MZ757" s="106"/>
      <c r="NA757" s="106"/>
      <c r="NB757" s="106"/>
      <c r="NC757" s="106"/>
      <c r="ND757" s="106"/>
      <c r="NE757" s="106"/>
      <c r="NF757" s="106"/>
      <c r="NG757" s="106"/>
      <c r="NH757" s="106"/>
      <c r="NI757" s="106"/>
      <c r="NJ757" s="106"/>
      <c r="NK757" s="106"/>
      <c r="NL757" s="106"/>
      <c r="NM757" s="106"/>
      <c r="NN757" s="106"/>
      <c r="NO757" s="106"/>
      <c r="NP757" s="106"/>
      <c r="NQ757" s="106"/>
      <c r="NR757" s="106"/>
      <c r="NS757" s="106"/>
      <c r="NT757" s="106"/>
      <c r="NU757" s="106"/>
      <c r="NV757" s="106"/>
      <c r="NW757" s="106"/>
      <c r="NX757" s="106"/>
      <c r="NY757" s="106"/>
      <c r="NZ757" s="106"/>
      <c r="OA757" s="106"/>
      <c r="OB757" s="106"/>
      <c r="OC757" s="106"/>
      <c r="OD757" s="106"/>
      <c r="OE757" s="106"/>
      <c r="OF757" s="106"/>
      <c r="OG757" s="106"/>
      <c r="OH757" s="106"/>
      <c r="OI757" s="106"/>
      <c r="OJ757" s="106"/>
      <c r="OK757" s="106"/>
      <c r="OL757" s="106"/>
      <c r="OM757" s="106"/>
      <c r="ON757" s="106"/>
      <c r="OO757" s="106"/>
      <c r="OP757" s="106"/>
      <c r="OQ757" s="106"/>
      <c r="OR757" s="106"/>
      <c r="OS757" s="106"/>
      <c r="OT757" s="106"/>
      <c r="OU757" s="106"/>
      <c r="OV757" s="106"/>
      <c r="OW757" s="106"/>
      <c r="OX757" s="106"/>
      <c r="OY757" s="106"/>
      <c r="OZ757" s="106"/>
      <c r="PA757" s="106"/>
      <c r="PB757" s="106"/>
      <c r="PC757" s="106"/>
      <c r="PD757" s="106"/>
      <c r="PE757" s="106"/>
      <c r="PF757" s="106"/>
      <c r="PG757" s="106"/>
      <c r="PH757" s="106"/>
      <c r="PI757" s="106"/>
      <c r="PJ757" s="106"/>
      <c r="PK757" s="106"/>
      <c r="PL757" s="106"/>
      <c r="PM757" s="106"/>
      <c r="PN757" s="106"/>
      <c r="PO757" s="106"/>
      <c r="PP757" s="106"/>
      <c r="PQ757" s="106"/>
      <c r="PR757" s="106"/>
      <c r="PS757" s="106"/>
      <c r="PT757" s="106"/>
      <c r="PU757" s="106"/>
      <c r="PV757" s="106"/>
      <c r="PW757" s="106"/>
      <c r="PX757" s="106"/>
      <c r="PY757" s="106"/>
      <c r="PZ757" s="106"/>
      <c r="QA757" s="106"/>
      <c r="QB757" s="106"/>
      <c r="QC757" s="106"/>
      <c r="QD757" s="106"/>
      <c r="QE757" s="106"/>
      <c r="QF757" s="106"/>
      <c r="QG757" s="106"/>
      <c r="QH757" s="106"/>
      <c r="QI757" s="106"/>
      <c r="QJ757" s="106"/>
      <c r="QK757" s="106"/>
      <c r="QL757" s="106"/>
      <c r="QM757" s="106"/>
      <c r="QN757" s="106"/>
      <c r="QO757" s="106"/>
      <c r="QP757" s="106"/>
      <c r="QQ757" s="106"/>
      <c r="QR757" s="106"/>
      <c r="QS757" s="106"/>
      <c r="QT757" s="106"/>
      <c r="QU757" s="106"/>
      <c r="QV757" s="106"/>
      <c r="QW757" s="106"/>
      <c r="QX757" s="106"/>
      <c r="QY757" s="106"/>
      <c r="QZ757" s="106"/>
      <c r="RA757" s="106"/>
      <c r="RB757" s="106"/>
      <c r="RC757" s="106"/>
      <c r="RD757" s="106"/>
      <c r="RE757" s="106"/>
      <c r="RF757" s="106"/>
      <c r="RG757" s="106"/>
      <c r="RH757" s="106"/>
      <c r="RI757" s="106"/>
      <c r="RJ757" s="106"/>
      <c r="RK757" s="106"/>
      <c r="RL757" s="106"/>
      <c r="RM757" s="106"/>
      <c r="RN757" s="106"/>
      <c r="RO757" s="106"/>
      <c r="RP757" s="106"/>
      <c r="RQ757" s="106"/>
      <c r="RR757" s="106"/>
    </row>
    <row r="758" spans="1:486" x14ac:dyDescent="0.3">
      <c r="A758" s="106"/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14"/>
      <c r="Q758" s="114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  <c r="DL758" s="106"/>
      <c r="DM758" s="106"/>
      <c r="DN758" s="106"/>
      <c r="DO758" s="106"/>
      <c r="DP758" s="106"/>
      <c r="DQ758" s="106"/>
      <c r="DR758" s="106"/>
      <c r="DS758" s="106"/>
      <c r="DT758" s="106"/>
      <c r="DU758" s="106"/>
      <c r="DV758" s="106"/>
      <c r="DW758" s="106"/>
      <c r="DX758" s="106"/>
      <c r="DY758" s="106"/>
      <c r="DZ758" s="106"/>
      <c r="EA758" s="106"/>
      <c r="EB758" s="106"/>
      <c r="EC758" s="106"/>
      <c r="ED758" s="106"/>
      <c r="EE758" s="106"/>
      <c r="EF758" s="106"/>
      <c r="EG758" s="106"/>
      <c r="EH758" s="106"/>
      <c r="EI758" s="106"/>
      <c r="EJ758" s="106"/>
      <c r="EK758" s="106"/>
      <c r="EL758" s="106"/>
      <c r="EM758" s="106"/>
      <c r="EN758" s="106"/>
      <c r="EO758" s="106"/>
      <c r="EP758" s="106"/>
      <c r="EQ758" s="106"/>
      <c r="ER758" s="106"/>
      <c r="ES758" s="106"/>
      <c r="ET758" s="106"/>
      <c r="EU758" s="106"/>
      <c r="EV758" s="106"/>
      <c r="EW758" s="106"/>
      <c r="EX758" s="106"/>
      <c r="EY758" s="106"/>
      <c r="EZ758" s="106"/>
      <c r="FA758" s="106"/>
      <c r="FB758" s="106"/>
      <c r="FC758" s="106"/>
      <c r="FD758" s="106"/>
      <c r="FE758" s="106"/>
      <c r="FF758" s="106"/>
      <c r="FG758" s="106"/>
      <c r="FH758" s="106"/>
      <c r="FI758" s="106"/>
      <c r="FJ758" s="106"/>
      <c r="FK758" s="106"/>
      <c r="FL758" s="106"/>
      <c r="FM758" s="106"/>
      <c r="FN758" s="106"/>
      <c r="FO758" s="106"/>
      <c r="FP758" s="106"/>
      <c r="FQ758" s="106"/>
      <c r="FR758" s="106"/>
      <c r="FS758" s="106"/>
      <c r="FT758" s="106"/>
      <c r="FU758" s="106"/>
      <c r="FV758" s="106"/>
      <c r="FW758" s="106"/>
      <c r="FX758" s="106"/>
      <c r="FY758" s="106"/>
      <c r="FZ758" s="106"/>
      <c r="GA758" s="106"/>
      <c r="GB758" s="106"/>
      <c r="GC758" s="106"/>
      <c r="GD758" s="106"/>
      <c r="GE758" s="106"/>
      <c r="GF758" s="106"/>
      <c r="GG758" s="106"/>
      <c r="GH758" s="106"/>
      <c r="GI758" s="106"/>
      <c r="GJ758" s="106"/>
      <c r="GK758" s="106"/>
      <c r="GL758" s="106"/>
      <c r="GM758" s="106"/>
      <c r="GN758" s="106"/>
      <c r="GO758" s="106"/>
      <c r="GP758" s="106"/>
      <c r="GQ758" s="106"/>
      <c r="GR758" s="106"/>
      <c r="GS758" s="106"/>
      <c r="GT758" s="106"/>
      <c r="GU758" s="106"/>
      <c r="GV758" s="106"/>
      <c r="GW758" s="106"/>
      <c r="GX758" s="106"/>
      <c r="GY758" s="106"/>
      <c r="GZ758" s="106"/>
      <c r="HA758" s="106"/>
      <c r="HB758" s="106"/>
      <c r="HC758" s="106"/>
      <c r="HD758" s="106"/>
      <c r="HE758" s="106"/>
      <c r="HF758" s="106"/>
      <c r="HG758" s="106"/>
      <c r="HH758" s="106"/>
      <c r="HI758" s="106"/>
      <c r="HJ758" s="106"/>
      <c r="HK758" s="106"/>
      <c r="HL758" s="106"/>
      <c r="HM758" s="106"/>
      <c r="HN758" s="106"/>
      <c r="HO758" s="106"/>
      <c r="HP758" s="106"/>
      <c r="HQ758" s="106"/>
      <c r="HR758" s="106"/>
      <c r="HS758" s="106"/>
      <c r="HT758" s="106"/>
      <c r="HU758" s="106"/>
      <c r="HV758" s="106"/>
      <c r="HW758" s="106"/>
      <c r="HX758" s="106"/>
      <c r="HY758" s="106"/>
      <c r="HZ758" s="106"/>
      <c r="IA758" s="106"/>
      <c r="IB758" s="106"/>
      <c r="IC758" s="106"/>
      <c r="ID758" s="106"/>
      <c r="IE758" s="106"/>
      <c r="IF758" s="106"/>
      <c r="IG758" s="106"/>
      <c r="IH758" s="106"/>
      <c r="II758" s="106"/>
      <c r="IJ758" s="106"/>
      <c r="IK758" s="106"/>
      <c r="IL758" s="106"/>
      <c r="IM758" s="106"/>
      <c r="IN758" s="106"/>
      <c r="IO758" s="106"/>
      <c r="IP758" s="106"/>
      <c r="IQ758" s="106"/>
      <c r="IR758" s="106"/>
      <c r="IS758" s="106"/>
      <c r="IT758" s="106"/>
      <c r="IU758" s="106"/>
      <c r="IV758" s="106"/>
      <c r="IW758" s="106"/>
      <c r="IX758" s="106"/>
      <c r="IY758" s="106"/>
      <c r="IZ758" s="106"/>
      <c r="JA758" s="106"/>
      <c r="JB758" s="106"/>
      <c r="JC758" s="106"/>
      <c r="JD758" s="106"/>
      <c r="JE758" s="106"/>
      <c r="JF758" s="106"/>
      <c r="JG758" s="106"/>
      <c r="JH758" s="106"/>
      <c r="JI758" s="106"/>
      <c r="JJ758" s="106"/>
      <c r="JK758" s="106"/>
      <c r="JL758" s="106"/>
      <c r="JM758" s="106"/>
      <c r="JN758" s="106"/>
      <c r="JO758" s="106"/>
      <c r="JP758" s="106"/>
      <c r="JQ758" s="106"/>
      <c r="JR758" s="106"/>
      <c r="JS758" s="106"/>
      <c r="JT758" s="106"/>
      <c r="JU758" s="106"/>
      <c r="JV758" s="106"/>
      <c r="JW758" s="106"/>
      <c r="JX758" s="106"/>
      <c r="JY758" s="106"/>
      <c r="JZ758" s="106"/>
      <c r="KA758" s="106"/>
      <c r="KB758" s="106"/>
      <c r="KC758" s="106"/>
      <c r="KD758" s="106"/>
      <c r="KE758" s="106"/>
      <c r="KF758" s="106"/>
      <c r="KG758" s="106"/>
      <c r="KH758" s="106"/>
      <c r="KI758" s="106"/>
      <c r="KJ758" s="106"/>
      <c r="KK758" s="106"/>
      <c r="KL758" s="106"/>
      <c r="KM758" s="106"/>
      <c r="KN758" s="106"/>
      <c r="KO758" s="106"/>
      <c r="KP758" s="106"/>
      <c r="KQ758" s="106"/>
      <c r="KR758" s="106"/>
      <c r="KS758" s="106"/>
      <c r="KT758" s="106"/>
      <c r="KU758" s="106"/>
      <c r="KV758" s="106"/>
      <c r="KW758" s="106"/>
      <c r="KX758" s="106"/>
      <c r="KY758" s="106"/>
      <c r="KZ758" s="106"/>
      <c r="LA758" s="106"/>
      <c r="LB758" s="106"/>
      <c r="LC758" s="106"/>
      <c r="LD758" s="106"/>
      <c r="LE758" s="106"/>
      <c r="LF758" s="106"/>
      <c r="LG758" s="106"/>
      <c r="LH758" s="106"/>
      <c r="LI758" s="106"/>
      <c r="LJ758" s="106"/>
      <c r="LK758" s="106"/>
      <c r="LL758" s="106"/>
      <c r="LM758" s="106"/>
      <c r="LN758" s="106"/>
      <c r="LO758" s="106"/>
      <c r="LP758" s="106"/>
      <c r="LQ758" s="106"/>
      <c r="LR758" s="106"/>
      <c r="LS758" s="106"/>
      <c r="LT758" s="106"/>
      <c r="LU758" s="106"/>
      <c r="LV758" s="106"/>
      <c r="LW758" s="106"/>
      <c r="LX758" s="106"/>
      <c r="LY758" s="106"/>
      <c r="LZ758" s="106"/>
      <c r="MA758" s="106"/>
      <c r="MB758" s="106"/>
      <c r="MC758" s="106"/>
      <c r="MD758" s="106"/>
      <c r="ME758" s="106"/>
      <c r="MF758" s="106"/>
      <c r="MG758" s="106"/>
      <c r="MH758" s="106"/>
      <c r="MI758" s="106"/>
      <c r="MJ758" s="106"/>
      <c r="MK758" s="106"/>
      <c r="ML758" s="106"/>
      <c r="MM758" s="106"/>
      <c r="MN758" s="106"/>
      <c r="MO758" s="106"/>
      <c r="MP758" s="106"/>
      <c r="MQ758" s="106"/>
      <c r="MR758" s="106"/>
      <c r="MS758" s="106"/>
      <c r="MT758" s="106"/>
      <c r="MU758" s="106"/>
      <c r="MV758" s="106"/>
      <c r="MW758" s="106"/>
      <c r="MX758" s="106"/>
      <c r="MY758" s="106"/>
      <c r="MZ758" s="106"/>
      <c r="NA758" s="106"/>
      <c r="NB758" s="106"/>
      <c r="NC758" s="106"/>
      <c r="ND758" s="106"/>
      <c r="NE758" s="106"/>
      <c r="NF758" s="106"/>
      <c r="NG758" s="106"/>
      <c r="NH758" s="106"/>
      <c r="NI758" s="106"/>
      <c r="NJ758" s="106"/>
      <c r="NK758" s="106"/>
      <c r="NL758" s="106"/>
      <c r="NM758" s="106"/>
      <c r="NN758" s="106"/>
      <c r="NO758" s="106"/>
      <c r="NP758" s="106"/>
      <c r="NQ758" s="106"/>
      <c r="NR758" s="106"/>
      <c r="NS758" s="106"/>
      <c r="NT758" s="106"/>
      <c r="NU758" s="106"/>
      <c r="NV758" s="106"/>
      <c r="NW758" s="106"/>
      <c r="NX758" s="106"/>
      <c r="NY758" s="106"/>
      <c r="NZ758" s="106"/>
      <c r="OA758" s="106"/>
      <c r="OB758" s="106"/>
      <c r="OC758" s="106"/>
      <c r="OD758" s="106"/>
      <c r="OE758" s="106"/>
      <c r="OF758" s="106"/>
      <c r="OG758" s="106"/>
      <c r="OH758" s="106"/>
      <c r="OI758" s="106"/>
      <c r="OJ758" s="106"/>
      <c r="OK758" s="106"/>
      <c r="OL758" s="106"/>
      <c r="OM758" s="106"/>
      <c r="ON758" s="106"/>
      <c r="OO758" s="106"/>
      <c r="OP758" s="106"/>
      <c r="OQ758" s="106"/>
      <c r="OR758" s="106"/>
      <c r="OS758" s="106"/>
      <c r="OT758" s="106"/>
      <c r="OU758" s="106"/>
      <c r="OV758" s="106"/>
      <c r="OW758" s="106"/>
      <c r="OX758" s="106"/>
      <c r="OY758" s="106"/>
      <c r="OZ758" s="106"/>
      <c r="PA758" s="106"/>
      <c r="PB758" s="106"/>
      <c r="PC758" s="106"/>
      <c r="PD758" s="106"/>
      <c r="PE758" s="106"/>
      <c r="PF758" s="106"/>
      <c r="PG758" s="106"/>
      <c r="PH758" s="106"/>
      <c r="PI758" s="106"/>
      <c r="PJ758" s="106"/>
      <c r="PK758" s="106"/>
      <c r="PL758" s="106"/>
      <c r="PM758" s="106"/>
      <c r="PN758" s="106"/>
      <c r="PO758" s="106"/>
      <c r="PP758" s="106"/>
      <c r="PQ758" s="106"/>
      <c r="PR758" s="106"/>
      <c r="PS758" s="106"/>
      <c r="PT758" s="106"/>
      <c r="PU758" s="106"/>
      <c r="PV758" s="106"/>
      <c r="PW758" s="106"/>
      <c r="PX758" s="106"/>
      <c r="PY758" s="106"/>
      <c r="PZ758" s="106"/>
      <c r="QA758" s="106"/>
      <c r="QB758" s="106"/>
      <c r="QC758" s="106"/>
      <c r="QD758" s="106"/>
      <c r="QE758" s="106"/>
      <c r="QF758" s="106"/>
      <c r="QG758" s="106"/>
      <c r="QH758" s="106"/>
      <c r="QI758" s="106"/>
      <c r="QJ758" s="106"/>
      <c r="QK758" s="106"/>
      <c r="QL758" s="106"/>
      <c r="QM758" s="106"/>
      <c r="QN758" s="106"/>
      <c r="QO758" s="106"/>
      <c r="QP758" s="106"/>
      <c r="QQ758" s="106"/>
      <c r="QR758" s="106"/>
      <c r="QS758" s="106"/>
      <c r="QT758" s="106"/>
      <c r="QU758" s="106"/>
      <c r="QV758" s="106"/>
      <c r="QW758" s="106"/>
      <c r="QX758" s="106"/>
      <c r="QY758" s="106"/>
      <c r="QZ758" s="106"/>
      <c r="RA758" s="106"/>
      <c r="RB758" s="106"/>
      <c r="RC758" s="106"/>
      <c r="RD758" s="106"/>
      <c r="RE758" s="106"/>
      <c r="RF758" s="106"/>
      <c r="RG758" s="106"/>
      <c r="RH758" s="106"/>
      <c r="RI758" s="106"/>
      <c r="RJ758" s="106"/>
      <c r="RK758" s="106"/>
      <c r="RL758" s="106"/>
      <c r="RM758" s="106"/>
      <c r="RN758" s="106"/>
      <c r="RO758" s="106"/>
      <c r="RP758" s="106"/>
      <c r="RQ758" s="106"/>
      <c r="RR758" s="106"/>
    </row>
    <row r="759" spans="1:486" x14ac:dyDescent="0.3">
      <c r="A759" s="106"/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14"/>
      <c r="Q759" s="114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  <c r="DL759" s="106"/>
      <c r="DM759" s="106"/>
      <c r="DN759" s="106"/>
      <c r="DO759" s="106"/>
      <c r="DP759" s="106"/>
      <c r="DQ759" s="106"/>
      <c r="DR759" s="106"/>
      <c r="DS759" s="106"/>
      <c r="DT759" s="106"/>
      <c r="DU759" s="106"/>
      <c r="DV759" s="106"/>
      <c r="DW759" s="106"/>
      <c r="DX759" s="106"/>
      <c r="DY759" s="106"/>
      <c r="DZ759" s="106"/>
      <c r="EA759" s="106"/>
      <c r="EB759" s="106"/>
      <c r="EC759" s="106"/>
      <c r="ED759" s="106"/>
      <c r="EE759" s="106"/>
      <c r="EF759" s="106"/>
      <c r="EG759" s="106"/>
      <c r="EH759" s="106"/>
      <c r="EI759" s="106"/>
      <c r="EJ759" s="106"/>
      <c r="EK759" s="106"/>
      <c r="EL759" s="106"/>
      <c r="EM759" s="106"/>
      <c r="EN759" s="106"/>
      <c r="EO759" s="106"/>
      <c r="EP759" s="106"/>
      <c r="EQ759" s="106"/>
      <c r="ER759" s="106"/>
      <c r="ES759" s="106"/>
      <c r="ET759" s="106"/>
      <c r="EU759" s="106"/>
      <c r="EV759" s="106"/>
      <c r="EW759" s="106"/>
      <c r="EX759" s="106"/>
      <c r="EY759" s="106"/>
      <c r="EZ759" s="106"/>
      <c r="FA759" s="106"/>
      <c r="FB759" s="106"/>
      <c r="FC759" s="106"/>
      <c r="FD759" s="106"/>
      <c r="FE759" s="106"/>
      <c r="FF759" s="106"/>
      <c r="FG759" s="106"/>
      <c r="FH759" s="106"/>
      <c r="FI759" s="106"/>
      <c r="FJ759" s="106"/>
      <c r="FK759" s="106"/>
      <c r="FL759" s="106"/>
      <c r="FM759" s="106"/>
      <c r="FN759" s="106"/>
      <c r="FO759" s="106"/>
      <c r="FP759" s="106"/>
      <c r="FQ759" s="106"/>
      <c r="FR759" s="106"/>
      <c r="FS759" s="106"/>
      <c r="FT759" s="106"/>
      <c r="FU759" s="106"/>
      <c r="FV759" s="106"/>
      <c r="FW759" s="106"/>
      <c r="FX759" s="106"/>
      <c r="FY759" s="106"/>
      <c r="FZ759" s="106"/>
      <c r="GA759" s="106"/>
      <c r="GB759" s="106"/>
      <c r="GC759" s="106"/>
      <c r="GD759" s="106"/>
      <c r="GE759" s="106"/>
      <c r="GF759" s="106"/>
      <c r="GG759" s="106"/>
      <c r="GH759" s="106"/>
      <c r="GI759" s="106"/>
      <c r="GJ759" s="106"/>
      <c r="GK759" s="106"/>
      <c r="GL759" s="106"/>
      <c r="GM759" s="106"/>
      <c r="GN759" s="106"/>
      <c r="GO759" s="106"/>
      <c r="GP759" s="106"/>
      <c r="GQ759" s="106"/>
      <c r="GR759" s="106"/>
      <c r="GS759" s="106"/>
      <c r="GT759" s="106"/>
      <c r="GU759" s="106"/>
      <c r="GV759" s="106"/>
      <c r="GW759" s="106"/>
      <c r="GX759" s="106"/>
      <c r="GY759" s="106"/>
      <c r="GZ759" s="106"/>
      <c r="HA759" s="106"/>
      <c r="HB759" s="106"/>
      <c r="HC759" s="106"/>
      <c r="HD759" s="106"/>
      <c r="HE759" s="106"/>
      <c r="HF759" s="106"/>
      <c r="HG759" s="106"/>
      <c r="HH759" s="106"/>
      <c r="HI759" s="106"/>
      <c r="HJ759" s="106"/>
      <c r="HK759" s="106"/>
      <c r="HL759" s="106"/>
      <c r="HM759" s="106"/>
      <c r="HN759" s="106"/>
      <c r="HO759" s="106"/>
      <c r="HP759" s="106"/>
      <c r="HQ759" s="106"/>
      <c r="HR759" s="106"/>
      <c r="HS759" s="106"/>
      <c r="HT759" s="106"/>
      <c r="HU759" s="106"/>
      <c r="HV759" s="106"/>
      <c r="HW759" s="106"/>
      <c r="HX759" s="106"/>
      <c r="HY759" s="106"/>
      <c r="HZ759" s="106"/>
      <c r="IA759" s="106"/>
      <c r="IB759" s="106"/>
      <c r="IC759" s="106"/>
      <c r="ID759" s="106"/>
      <c r="IE759" s="106"/>
      <c r="IF759" s="106"/>
      <c r="IG759" s="106"/>
      <c r="IH759" s="106"/>
      <c r="II759" s="106"/>
      <c r="IJ759" s="106"/>
      <c r="IK759" s="106"/>
      <c r="IL759" s="106"/>
      <c r="IM759" s="106"/>
      <c r="IN759" s="106"/>
      <c r="IO759" s="106"/>
      <c r="IP759" s="106"/>
      <c r="IQ759" s="106"/>
      <c r="IR759" s="106"/>
      <c r="IS759" s="106"/>
      <c r="IT759" s="106"/>
      <c r="IU759" s="106"/>
      <c r="IV759" s="106"/>
      <c r="IW759" s="106"/>
      <c r="IX759" s="106"/>
      <c r="IY759" s="106"/>
      <c r="IZ759" s="106"/>
      <c r="JA759" s="106"/>
      <c r="JB759" s="106"/>
      <c r="JC759" s="106"/>
      <c r="JD759" s="106"/>
      <c r="JE759" s="106"/>
      <c r="JF759" s="106"/>
      <c r="JG759" s="106"/>
      <c r="JH759" s="106"/>
      <c r="JI759" s="106"/>
      <c r="JJ759" s="106"/>
      <c r="JK759" s="106"/>
      <c r="JL759" s="106"/>
      <c r="JM759" s="106"/>
      <c r="JN759" s="106"/>
      <c r="JO759" s="106"/>
      <c r="JP759" s="106"/>
      <c r="JQ759" s="106"/>
      <c r="JR759" s="106"/>
      <c r="JS759" s="106"/>
      <c r="JT759" s="106"/>
      <c r="JU759" s="106"/>
      <c r="JV759" s="106"/>
      <c r="JW759" s="106"/>
      <c r="JX759" s="106"/>
      <c r="JY759" s="106"/>
      <c r="JZ759" s="106"/>
      <c r="KA759" s="106"/>
      <c r="KB759" s="106"/>
      <c r="KC759" s="106"/>
      <c r="KD759" s="106"/>
      <c r="KE759" s="106"/>
      <c r="KF759" s="106"/>
      <c r="KG759" s="106"/>
      <c r="KH759" s="106"/>
      <c r="KI759" s="106"/>
      <c r="KJ759" s="106"/>
      <c r="KK759" s="106"/>
      <c r="KL759" s="106"/>
      <c r="KM759" s="106"/>
      <c r="KN759" s="106"/>
      <c r="KO759" s="106"/>
      <c r="KP759" s="106"/>
      <c r="KQ759" s="106"/>
      <c r="KR759" s="106"/>
      <c r="KS759" s="106"/>
      <c r="KT759" s="106"/>
      <c r="KU759" s="106"/>
      <c r="KV759" s="106"/>
      <c r="KW759" s="106"/>
      <c r="KX759" s="106"/>
      <c r="KY759" s="106"/>
      <c r="KZ759" s="106"/>
      <c r="LA759" s="106"/>
      <c r="LB759" s="106"/>
      <c r="LC759" s="106"/>
      <c r="LD759" s="106"/>
      <c r="LE759" s="106"/>
      <c r="LF759" s="106"/>
      <c r="LG759" s="106"/>
      <c r="LH759" s="106"/>
      <c r="LI759" s="106"/>
      <c r="LJ759" s="106"/>
      <c r="LK759" s="106"/>
      <c r="LL759" s="106"/>
      <c r="LM759" s="106"/>
      <c r="LN759" s="106"/>
      <c r="LO759" s="106"/>
      <c r="LP759" s="106"/>
      <c r="LQ759" s="106"/>
      <c r="LR759" s="106"/>
      <c r="LS759" s="106"/>
      <c r="LT759" s="106"/>
      <c r="LU759" s="106"/>
      <c r="LV759" s="106"/>
      <c r="LW759" s="106"/>
      <c r="LX759" s="106"/>
      <c r="LY759" s="106"/>
      <c r="LZ759" s="106"/>
      <c r="MA759" s="106"/>
      <c r="MB759" s="106"/>
      <c r="MC759" s="106"/>
      <c r="MD759" s="106"/>
      <c r="ME759" s="106"/>
      <c r="MF759" s="106"/>
      <c r="MG759" s="106"/>
      <c r="MH759" s="106"/>
      <c r="MI759" s="106"/>
      <c r="MJ759" s="106"/>
      <c r="MK759" s="106"/>
      <c r="ML759" s="106"/>
      <c r="MM759" s="106"/>
      <c r="MN759" s="106"/>
      <c r="MO759" s="106"/>
      <c r="MP759" s="106"/>
      <c r="MQ759" s="106"/>
      <c r="MR759" s="106"/>
      <c r="MS759" s="106"/>
      <c r="MT759" s="106"/>
      <c r="MU759" s="106"/>
      <c r="MV759" s="106"/>
      <c r="MW759" s="106"/>
      <c r="MX759" s="106"/>
      <c r="MY759" s="106"/>
      <c r="MZ759" s="106"/>
      <c r="NA759" s="106"/>
      <c r="NB759" s="106"/>
      <c r="NC759" s="106"/>
      <c r="ND759" s="106"/>
      <c r="NE759" s="106"/>
      <c r="NF759" s="106"/>
      <c r="NG759" s="106"/>
      <c r="NH759" s="106"/>
      <c r="NI759" s="106"/>
      <c r="NJ759" s="106"/>
      <c r="NK759" s="106"/>
      <c r="NL759" s="106"/>
      <c r="NM759" s="106"/>
      <c r="NN759" s="106"/>
      <c r="NO759" s="106"/>
      <c r="NP759" s="106"/>
      <c r="NQ759" s="106"/>
      <c r="NR759" s="106"/>
      <c r="NS759" s="106"/>
      <c r="NT759" s="106"/>
      <c r="NU759" s="106"/>
      <c r="NV759" s="106"/>
      <c r="NW759" s="106"/>
      <c r="NX759" s="106"/>
      <c r="NY759" s="106"/>
      <c r="NZ759" s="106"/>
      <c r="OA759" s="106"/>
      <c r="OB759" s="106"/>
      <c r="OC759" s="106"/>
      <c r="OD759" s="106"/>
      <c r="OE759" s="106"/>
      <c r="OF759" s="106"/>
      <c r="OG759" s="106"/>
      <c r="OH759" s="106"/>
      <c r="OI759" s="106"/>
      <c r="OJ759" s="106"/>
      <c r="OK759" s="106"/>
      <c r="OL759" s="106"/>
      <c r="OM759" s="106"/>
      <c r="ON759" s="106"/>
      <c r="OO759" s="106"/>
      <c r="OP759" s="106"/>
      <c r="OQ759" s="106"/>
      <c r="OR759" s="106"/>
      <c r="OS759" s="106"/>
      <c r="OT759" s="106"/>
      <c r="OU759" s="106"/>
      <c r="OV759" s="106"/>
      <c r="OW759" s="106"/>
      <c r="OX759" s="106"/>
      <c r="OY759" s="106"/>
      <c r="OZ759" s="106"/>
      <c r="PA759" s="106"/>
      <c r="PB759" s="106"/>
      <c r="PC759" s="106"/>
      <c r="PD759" s="106"/>
      <c r="PE759" s="106"/>
      <c r="PF759" s="106"/>
      <c r="PG759" s="106"/>
      <c r="PH759" s="106"/>
      <c r="PI759" s="106"/>
      <c r="PJ759" s="106"/>
      <c r="PK759" s="106"/>
      <c r="PL759" s="106"/>
      <c r="PM759" s="106"/>
      <c r="PN759" s="106"/>
      <c r="PO759" s="106"/>
      <c r="PP759" s="106"/>
      <c r="PQ759" s="106"/>
      <c r="PR759" s="106"/>
      <c r="PS759" s="106"/>
      <c r="PT759" s="106"/>
      <c r="PU759" s="106"/>
      <c r="PV759" s="106"/>
      <c r="PW759" s="106"/>
      <c r="PX759" s="106"/>
      <c r="PY759" s="106"/>
      <c r="PZ759" s="106"/>
      <c r="QA759" s="106"/>
      <c r="QB759" s="106"/>
      <c r="QC759" s="106"/>
      <c r="QD759" s="106"/>
      <c r="QE759" s="106"/>
      <c r="QF759" s="106"/>
      <c r="QG759" s="106"/>
      <c r="QH759" s="106"/>
      <c r="QI759" s="106"/>
      <c r="QJ759" s="106"/>
      <c r="QK759" s="106"/>
      <c r="QL759" s="106"/>
      <c r="QM759" s="106"/>
      <c r="QN759" s="106"/>
      <c r="QO759" s="106"/>
      <c r="QP759" s="106"/>
      <c r="QQ759" s="106"/>
      <c r="QR759" s="106"/>
      <c r="QS759" s="106"/>
      <c r="QT759" s="106"/>
      <c r="QU759" s="106"/>
      <c r="QV759" s="106"/>
      <c r="QW759" s="106"/>
      <c r="QX759" s="106"/>
      <c r="QY759" s="106"/>
      <c r="QZ759" s="106"/>
      <c r="RA759" s="106"/>
      <c r="RB759" s="106"/>
      <c r="RC759" s="106"/>
      <c r="RD759" s="106"/>
      <c r="RE759" s="106"/>
      <c r="RF759" s="106"/>
      <c r="RG759" s="106"/>
      <c r="RH759" s="106"/>
      <c r="RI759" s="106"/>
      <c r="RJ759" s="106"/>
      <c r="RK759" s="106"/>
      <c r="RL759" s="106"/>
      <c r="RM759" s="106"/>
      <c r="RN759" s="106"/>
      <c r="RO759" s="106"/>
      <c r="RP759" s="106"/>
      <c r="RQ759" s="106"/>
      <c r="RR759" s="106"/>
    </row>
    <row r="760" spans="1:486" x14ac:dyDescent="0.3">
      <c r="A760" s="106"/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14"/>
      <c r="Q760" s="114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  <c r="DL760" s="106"/>
      <c r="DM760" s="106"/>
      <c r="DN760" s="106"/>
      <c r="DO760" s="106"/>
      <c r="DP760" s="106"/>
      <c r="DQ760" s="106"/>
      <c r="DR760" s="106"/>
      <c r="DS760" s="106"/>
      <c r="DT760" s="106"/>
      <c r="DU760" s="106"/>
      <c r="DV760" s="106"/>
      <c r="DW760" s="106"/>
      <c r="DX760" s="106"/>
      <c r="DY760" s="106"/>
      <c r="DZ760" s="106"/>
      <c r="EA760" s="106"/>
      <c r="EB760" s="106"/>
      <c r="EC760" s="106"/>
      <c r="ED760" s="106"/>
      <c r="EE760" s="106"/>
      <c r="EF760" s="106"/>
      <c r="EG760" s="106"/>
      <c r="EH760" s="106"/>
      <c r="EI760" s="106"/>
      <c r="EJ760" s="106"/>
      <c r="EK760" s="106"/>
      <c r="EL760" s="106"/>
      <c r="EM760" s="106"/>
      <c r="EN760" s="106"/>
      <c r="EO760" s="106"/>
      <c r="EP760" s="106"/>
      <c r="EQ760" s="106"/>
      <c r="ER760" s="106"/>
      <c r="ES760" s="106"/>
      <c r="ET760" s="106"/>
      <c r="EU760" s="106"/>
      <c r="EV760" s="106"/>
      <c r="EW760" s="106"/>
      <c r="EX760" s="106"/>
      <c r="EY760" s="106"/>
      <c r="EZ760" s="106"/>
      <c r="FA760" s="106"/>
      <c r="FB760" s="106"/>
      <c r="FC760" s="106"/>
      <c r="FD760" s="106"/>
      <c r="FE760" s="106"/>
      <c r="FF760" s="106"/>
      <c r="FG760" s="106"/>
      <c r="FH760" s="106"/>
      <c r="FI760" s="106"/>
      <c r="FJ760" s="106"/>
      <c r="FK760" s="106"/>
      <c r="FL760" s="106"/>
      <c r="FM760" s="106"/>
      <c r="FN760" s="106"/>
      <c r="FO760" s="106"/>
      <c r="FP760" s="106"/>
      <c r="FQ760" s="106"/>
      <c r="FR760" s="106"/>
      <c r="FS760" s="106"/>
      <c r="FT760" s="106"/>
      <c r="FU760" s="106"/>
      <c r="FV760" s="106"/>
      <c r="FW760" s="106"/>
      <c r="FX760" s="106"/>
      <c r="FY760" s="106"/>
      <c r="FZ760" s="106"/>
      <c r="GA760" s="106"/>
      <c r="GB760" s="106"/>
      <c r="GC760" s="106"/>
      <c r="GD760" s="106"/>
      <c r="GE760" s="106"/>
      <c r="GF760" s="106"/>
      <c r="GG760" s="106"/>
      <c r="GH760" s="106"/>
      <c r="GI760" s="106"/>
      <c r="GJ760" s="106"/>
      <c r="GK760" s="106"/>
      <c r="GL760" s="106"/>
      <c r="GM760" s="106"/>
      <c r="GN760" s="106"/>
      <c r="GO760" s="106"/>
      <c r="GP760" s="106"/>
      <c r="GQ760" s="106"/>
      <c r="GR760" s="106"/>
      <c r="GS760" s="106"/>
      <c r="GT760" s="106"/>
      <c r="GU760" s="106"/>
      <c r="GV760" s="106"/>
      <c r="GW760" s="106"/>
      <c r="GX760" s="106"/>
      <c r="GY760" s="106"/>
      <c r="GZ760" s="106"/>
      <c r="HA760" s="106"/>
      <c r="HB760" s="106"/>
      <c r="HC760" s="106"/>
      <c r="HD760" s="106"/>
      <c r="HE760" s="106"/>
      <c r="HF760" s="106"/>
      <c r="HG760" s="106"/>
      <c r="HH760" s="106"/>
      <c r="HI760" s="106"/>
      <c r="HJ760" s="106"/>
      <c r="HK760" s="106"/>
      <c r="HL760" s="106"/>
      <c r="HM760" s="106"/>
      <c r="HN760" s="106"/>
      <c r="HO760" s="106"/>
      <c r="HP760" s="106"/>
      <c r="HQ760" s="106"/>
      <c r="HR760" s="106"/>
      <c r="HS760" s="106"/>
      <c r="HT760" s="106"/>
      <c r="HU760" s="106"/>
      <c r="HV760" s="106"/>
      <c r="HW760" s="106"/>
      <c r="HX760" s="106"/>
      <c r="HY760" s="106"/>
      <c r="HZ760" s="106"/>
      <c r="IA760" s="106"/>
      <c r="IB760" s="106"/>
      <c r="IC760" s="106"/>
      <c r="ID760" s="106"/>
      <c r="IE760" s="106"/>
      <c r="IF760" s="106"/>
      <c r="IG760" s="106"/>
      <c r="IH760" s="106"/>
      <c r="II760" s="106"/>
      <c r="IJ760" s="106"/>
      <c r="IK760" s="106"/>
      <c r="IL760" s="106"/>
      <c r="IM760" s="106"/>
      <c r="IN760" s="106"/>
      <c r="IO760" s="106"/>
      <c r="IP760" s="106"/>
      <c r="IQ760" s="106"/>
      <c r="IR760" s="106"/>
      <c r="IS760" s="106"/>
      <c r="IT760" s="106"/>
      <c r="IU760" s="106"/>
      <c r="IV760" s="106"/>
      <c r="IW760" s="106"/>
      <c r="IX760" s="106"/>
      <c r="IY760" s="106"/>
      <c r="IZ760" s="106"/>
      <c r="JA760" s="106"/>
      <c r="JB760" s="106"/>
      <c r="JC760" s="106"/>
      <c r="JD760" s="106"/>
      <c r="JE760" s="106"/>
      <c r="JF760" s="106"/>
      <c r="JG760" s="106"/>
      <c r="JH760" s="106"/>
      <c r="JI760" s="106"/>
      <c r="JJ760" s="106"/>
      <c r="JK760" s="106"/>
      <c r="JL760" s="106"/>
      <c r="JM760" s="106"/>
      <c r="JN760" s="106"/>
      <c r="JO760" s="106"/>
      <c r="JP760" s="106"/>
      <c r="JQ760" s="106"/>
      <c r="JR760" s="106"/>
      <c r="JS760" s="106"/>
      <c r="JT760" s="106"/>
      <c r="JU760" s="106"/>
      <c r="JV760" s="106"/>
      <c r="JW760" s="106"/>
      <c r="JX760" s="106"/>
      <c r="JY760" s="106"/>
      <c r="JZ760" s="106"/>
      <c r="KA760" s="106"/>
      <c r="KB760" s="106"/>
      <c r="KC760" s="106"/>
      <c r="KD760" s="106"/>
      <c r="KE760" s="106"/>
      <c r="KF760" s="106"/>
      <c r="KG760" s="106"/>
      <c r="KH760" s="106"/>
      <c r="KI760" s="106"/>
      <c r="KJ760" s="106"/>
      <c r="KK760" s="106"/>
      <c r="KL760" s="106"/>
      <c r="KM760" s="106"/>
      <c r="KN760" s="106"/>
      <c r="KO760" s="106"/>
      <c r="KP760" s="106"/>
      <c r="KQ760" s="106"/>
      <c r="KR760" s="106"/>
      <c r="KS760" s="106"/>
      <c r="KT760" s="106"/>
      <c r="KU760" s="106"/>
      <c r="KV760" s="106"/>
      <c r="KW760" s="106"/>
      <c r="KX760" s="106"/>
      <c r="KY760" s="106"/>
      <c r="KZ760" s="106"/>
      <c r="LA760" s="106"/>
      <c r="LB760" s="106"/>
      <c r="LC760" s="106"/>
      <c r="LD760" s="106"/>
      <c r="LE760" s="106"/>
      <c r="LF760" s="106"/>
      <c r="LG760" s="106"/>
      <c r="LH760" s="106"/>
      <c r="LI760" s="106"/>
      <c r="LJ760" s="106"/>
      <c r="LK760" s="106"/>
      <c r="LL760" s="106"/>
      <c r="LM760" s="106"/>
      <c r="LN760" s="106"/>
      <c r="LO760" s="106"/>
      <c r="LP760" s="106"/>
      <c r="LQ760" s="106"/>
      <c r="LR760" s="106"/>
      <c r="LS760" s="106"/>
      <c r="LT760" s="106"/>
      <c r="LU760" s="106"/>
      <c r="LV760" s="106"/>
      <c r="LW760" s="106"/>
      <c r="LX760" s="106"/>
      <c r="LY760" s="106"/>
      <c r="LZ760" s="106"/>
      <c r="MA760" s="106"/>
      <c r="MB760" s="106"/>
      <c r="MC760" s="106"/>
      <c r="MD760" s="106"/>
      <c r="ME760" s="106"/>
      <c r="MF760" s="106"/>
      <c r="MG760" s="106"/>
      <c r="MH760" s="106"/>
      <c r="MI760" s="106"/>
      <c r="MJ760" s="106"/>
      <c r="MK760" s="106"/>
      <c r="ML760" s="106"/>
      <c r="MM760" s="106"/>
      <c r="MN760" s="106"/>
      <c r="MO760" s="106"/>
      <c r="MP760" s="106"/>
      <c r="MQ760" s="106"/>
      <c r="MR760" s="106"/>
      <c r="MS760" s="106"/>
      <c r="MT760" s="106"/>
      <c r="MU760" s="106"/>
      <c r="MV760" s="106"/>
      <c r="MW760" s="106"/>
      <c r="MX760" s="106"/>
      <c r="MY760" s="106"/>
      <c r="MZ760" s="106"/>
      <c r="NA760" s="106"/>
      <c r="NB760" s="106"/>
      <c r="NC760" s="106"/>
      <c r="ND760" s="106"/>
      <c r="NE760" s="106"/>
      <c r="NF760" s="106"/>
      <c r="NG760" s="106"/>
      <c r="NH760" s="106"/>
      <c r="NI760" s="106"/>
      <c r="NJ760" s="106"/>
      <c r="NK760" s="106"/>
      <c r="NL760" s="106"/>
      <c r="NM760" s="106"/>
      <c r="NN760" s="106"/>
      <c r="NO760" s="106"/>
      <c r="NP760" s="106"/>
      <c r="NQ760" s="106"/>
      <c r="NR760" s="106"/>
      <c r="NS760" s="106"/>
      <c r="NT760" s="106"/>
      <c r="NU760" s="106"/>
      <c r="NV760" s="106"/>
      <c r="NW760" s="106"/>
      <c r="NX760" s="106"/>
      <c r="NY760" s="106"/>
      <c r="NZ760" s="106"/>
      <c r="OA760" s="106"/>
      <c r="OB760" s="106"/>
      <c r="OC760" s="106"/>
      <c r="OD760" s="106"/>
      <c r="OE760" s="106"/>
      <c r="OF760" s="106"/>
      <c r="OG760" s="106"/>
      <c r="OH760" s="106"/>
      <c r="OI760" s="106"/>
      <c r="OJ760" s="106"/>
      <c r="OK760" s="106"/>
      <c r="OL760" s="106"/>
      <c r="OM760" s="106"/>
      <c r="ON760" s="106"/>
      <c r="OO760" s="106"/>
      <c r="OP760" s="106"/>
      <c r="OQ760" s="106"/>
      <c r="OR760" s="106"/>
      <c r="OS760" s="106"/>
      <c r="OT760" s="106"/>
      <c r="OU760" s="106"/>
      <c r="OV760" s="106"/>
      <c r="OW760" s="106"/>
      <c r="OX760" s="106"/>
      <c r="OY760" s="106"/>
      <c r="OZ760" s="106"/>
      <c r="PA760" s="106"/>
      <c r="PB760" s="106"/>
      <c r="PC760" s="106"/>
      <c r="PD760" s="106"/>
      <c r="PE760" s="106"/>
      <c r="PF760" s="106"/>
      <c r="PG760" s="106"/>
      <c r="PH760" s="106"/>
      <c r="PI760" s="106"/>
      <c r="PJ760" s="106"/>
      <c r="PK760" s="106"/>
      <c r="PL760" s="106"/>
      <c r="PM760" s="106"/>
      <c r="PN760" s="106"/>
      <c r="PO760" s="106"/>
      <c r="PP760" s="106"/>
      <c r="PQ760" s="106"/>
      <c r="PR760" s="106"/>
      <c r="PS760" s="106"/>
      <c r="PT760" s="106"/>
      <c r="PU760" s="106"/>
      <c r="PV760" s="106"/>
      <c r="PW760" s="106"/>
      <c r="PX760" s="106"/>
      <c r="PY760" s="106"/>
      <c r="PZ760" s="106"/>
      <c r="QA760" s="106"/>
      <c r="QB760" s="106"/>
      <c r="QC760" s="106"/>
      <c r="QD760" s="106"/>
      <c r="QE760" s="106"/>
      <c r="QF760" s="106"/>
      <c r="QG760" s="106"/>
      <c r="QH760" s="106"/>
      <c r="QI760" s="106"/>
      <c r="QJ760" s="106"/>
      <c r="QK760" s="106"/>
      <c r="QL760" s="106"/>
      <c r="QM760" s="106"/>
      <c r="QN760" s="106"/>
      <c r="QO760" s="106"/>
      <c r="QP760" s="106"/>
      <c r="QQ760" s="106"/>
      <c r="QR760" s="106"/>
      <c r="QS760" s="106"/>
      <c r="QT760" s="106"/>
      <c r="QU760" s="106"/>
      <c r="QV760" s="106"/>
      <c r="QW760" s="106"/>
      <c r="QX760" s="106"/>
      <c r="QY760" s="106"/>
      <c r="QZ760" s="106"/>
      <c r="RA760" s="106"/>
      <c r="RB760" s="106"/>
      <c r="RC760" s="106"/>
      <c r="RD760" s="106"/>
      <c r="RE760" s="106"/>
      <c r="RF760" s="106"/>
      <c r="RG760" s="106"/>
      <c r="RH760" s="106"/>
      <c r="RI760" s="106"/>
      <c r="RJ760" s="106"/>
      <c r="RK760" s="106"/>
      <c r="RL760" s="106"/>
      <c r="RM760" s="106"/>
      <c r="RN760" s="106"/>
      <c r="RO760" s="106"/>
      <c r="RP760" s="106"/>
      <c r="RQ760" s="106"/>
      <c r="RR760" s="106"/>
    </row>
    <row r="761" spans="1:486" x14ac:dyDescent="0.3">
      <c r="A761" s="106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14"/>
      <c r="Q761" s="114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  <c r="DL761" s="106"/>
      <c r="DM761" s="106"/>
      <c r="DN761" s="106"/>
      <c r="DO761" s="106"/>
      <c r="DP761" s="106"/>
      <c r="DQ761" s="106"/>
      <c r="DR761" s="106"/>
      <c r="DS761" s="106"/>
      <c r="DT761" s="106"/>
      <c r="DU761" s="106"/>
      <c r="DV761" s="106"/>
      <c r="DW761" s="106"/>
      <c r="DX761" s="106"/>
      <c r="DY761" s="106"/>
      <c r="DZ761" s="106"/>
      <c r="EA761" s="106"/>
      <c r="EB761" s="106"/>
      <c r="EC761" s="106"/>
      <c r="ED761" s="106"/>
      <c r="EE761" s="106"/>
      <c r="EF761" s="106"/>
      <c r="EG761" s="106"/>
      <c r="EH761" s="106"/>
      <c r="EI761" s="106"/>
      <c r="EJ761" s="106"/>
      <c r="EK761" s="106"/>
      <c r="EL761" s="106"/>
      <c r="EM761" s="106"/>
      <c r="EN761" s="106"/>
      <c r="EO761" s="106"/>
      <c r="EP761" s="106"/>
      <c r="EQ761" s="106"/>
      <c r="ER761" s="106"/>
      <c r="ES761" s="106"/>
      <c r="ET761" s="106"/>
      <c r="EU761" s="106"/>
      <c r="EV761" s="106"/>
      <c r="EW761" s="106"/>
      <c r="EX761" s="106"/>
      <c r="EY761" s="106"/>
      <c r="EZ761" s="106"/>
      <c r="FA761" s="106"/>
      <c r="FB761" s="106"/>
      <c r="FC761" s="106"/>
      <c r="FD761" s="106"/>
      <c r="FE761" s="106"/>
      <c r="FF761" s="106"/>
      <c r="FG761" s="106"/>
      <c r="FH761" s="106"/>
      <c r="FI761" s="106"/>
      <c r="FJ761" s="106"/>
      <c r="FK761" s="106"/>
      <c r="FL761" s="106"/>
      <c r="FM761" s="106"/>
      <c r="FN761" s="106"/>
      <c r="FO761" s="106"/>
      <c r="FP761" s="106"/>
      <c r="FQ761" s="106"/>
      <c r="FR761" s="106"/>
      <c r="FS761" s="106"/>
      <c r="FT761" s="106"/>
      <c r="FU761" s="106"/>
      <c r="FV761" s="106"/>
      <c r="FW761" s="106"/>
      <c r="FX761" s="106"/>
      <c r="FY761" s="106"/>
      <c r="FZ761" s="106"/>
      <c r="GA761" s="106"/>
      <c r="GB761" s="106"/>
      <c r="GC761" s="106"/>
      <c r="GD761" s="106"/>
      <c r="GE761" s="106"/>
      <c r="GF761" s="106"/>
      <c r="GG761" s="106"/>
      <c r="GH761" s="106"/>
      <c r="GI761" s="106"/>
      <c r="GJ761" s="106"/>
      <c r="GK761" s="106"/>
      <c r="GL761" s="106"/>
      <c r="GM761" s="106"/>
      <c r="GN761" s="106"/>
      <c r="GO761" s="106"/>
      <c r="GP761" s="106"/>
      <c r="GQ761" s="106"/>
      <c r="GR761" s="106"/>
      <c r="GS761" s="106"/>
      <c r="GT761" s="106"/>
      <c r="GU761" s="106"/>
      <c r="GV761" s="106"/>
      <c r="GW761" s="106"/>
      <c r="GX761" s="106"/>
      <c r="GY761" s="106"/>
      <c r="GZ761" s="106"/>
      <c r="HA761" s="106"/>
      <c r="HB761" s="106"/>
      <c r="HC761" s="106"/>
      <c r="HD761" s="106"/>
      <c r="HE761" s="106"/>
      <c r="HF761" s="106"/>
      <c r="HG761" s="106"/>
      <c r="HH761" s="106"/>
      <c r="HI761" s="106"/>
      <c r="HJ761" s="106"/>
      <c r="HK761" s="106"/>
      <c r="HL761" s="106"/>
      <c r="HM761" s="106"/>
      <c r="HN761" s="106"/>
      <c r="HO761" s="106"/>
      <c r="HP761" s="106"/>
      <c r="HQ761" s="106"/>
      <c r="HR761" s="106"/>
      <c r="HS761" s="106"/>
      <c r="HT761" s="106"/>
      <c r="HU761" s="106"/>
      <c r="HV761" s="106"/>
      <c r="HW761" s="106"/>
      <c r="HX761" s="106"/>
      <c r="HY761" s="106"/>
      <c r="HZ761" s="106"/>
      <c r="IA761" s="106"/>
      <c r="IB761" s="106"/>
      <c r="IC761" s="106"/>
      <c r="ID761" s="106"/>
      <c r="IE761" s="106"/>
      <c r="IF761" s="106"/>
      <c r="IG761" s="106"/>
      <c r="IH761" s="106"/>
      <c r="II761" s="106"/>
      <c r="IJ761" s="106"/>
      <c r="IK761" s="106"/>
      <c r="IL761" s="106"/>
      <c r="IM761" s="106"/>
      <c r="IN761" s="106"/>
      <c r="IO761" s="106"/>
      <c r="IP761" s="106"/>
      <c r="IQ761" s="106"/>
      <c r="IR761" s="106"/>
      <c r="IS761" s="106"/>
      <c r="IT761" s="106"/>
      <c r="IU761" s="106"/>
      <c r="IV761" s="106"/>
      <c r="IW761" s="106"/>
      <c r="IX761" s="106"/>
      <c r="IY761" s="106"/>
      <c r="IZ761" s="106"/>
      <c r="JA761" s="106"/>
      <c r="JB761" s="106"/>
      <c r="JC761" s="106"/>
      <c r="JD761" s="106"/>
      <c r="JE761" s="106"/>
      <c r="JF761" s="106"/>
      <c r="JG761" s="106"/>
      <c r="JH761" s="106"/>
      <c r="JI761" s="106"/>
      <c r="JJ761" s="106"/>
      <c r="JK761" s="106"/>
      <c r="JL761" s="106"/>
      <c r="JM761" s="106"/>
      <c r="JN761" s="106"/>
      <c r="JO761" s="106"/>
      <c r="JP761" s="106"/>
      <c r="JQ761" s="106"/>
      <c r="JR761" s="106"/>
      <c r="JS761" s="106"/>
      <c r="JT761" s="106"/>
      <c r="JU761" s="106"/>
      <c r="JV761" s="106"/>
      <c r="JW761" s="106"/>
      <c r="JX761" s="106"/>
      <c r="JY761" s="106"/>
      <c r="JZ761" s="106"/>
      <c r="KA761" s="106"/>
      <c r="KB761" s="106"/>
      <c r="KC761" s="106"/>
      <c r="KD761" s="106"/>
      <c r="KE761" s="106"/>
      <c r="KF761" s="106"/>
      <c r="KG761" s="106"/>
      <c r="KH761" s="106"/>
      <c r="KI761" s="106"/>
      <c r="KJ761" s="106"/>
      <c r="KK761" s="106"/>
      <c r="KL761" s="106"/>
      <c r="KM761" s="106"/>
      <c r="KN761" s="106"/>
      <c r="KO761" s="106"/>
      <c r="KP761" s="106"/>
      <c r="KQ761" s="106"/>
      <c r="KR761" s="106"/>
      <c r="KS761" s="106"/>
      <c r="KT761" s="106"/>
      <c r="KU761" s="106"/>
      <c r="KV761" s="106"/>
      <c r="KW761" s="106"/>
      <c r="KX761" s="106"/>
      <c r="KY761" s="106"/>
      <c r="KZ761" s="106"/>
      <c r="LA761" s="106"/>
      <c r="LB761" s="106"/>
      <c r="LC761" s="106"/>
      <c r="LD761" s="106"/>
      <c r="LE761" s="106"/>
      <c r="LF761" s="106"/>
      <c r="LG761" s="106"/>
      <c r="LH761" s="106"/>
      <c r="LI761" s="106"/>
      <c r="LJ761" s="106"/>
      <c r="LK761" s="106"/>
      <c r="LL761" s="106"/>
      <c r="LM761" s="106"/>
      <c r="LN761" s="106"/>
      <c r="LO761" s="106"/>
      <c r="LP761" s="106"/>
      <c r="LQ761" s="106"/>
      <c r="LR761" s="106"/>
      <c r="LS761" s="106"/>
      <c r="LT761" s="106"/>
      <c r="LU761" s="106"/>
      <c r="LV761" s="106"/>
      <c r="LW761" s="106"/>
      <c r="LX761" s="106"/>
      <c r="LY761" s="106"/>
      <c r="LZ761" s="106"/>
      <c r="MA761" s="106"/>
      <c r="MB761" s="106"/>
      <c r="MC761" s="106"/>
      <c r="MD761" s="106"/>
      <c r="ME761" s="106"/>
      <c r="MF761" s="106"/>
      <c r="MG761" s="106"/>
      <c r="MH761" s="106"/>
      <c r="MI761" s="106"/>
      <c r="MJ761" s="106"/>
      <c r="MK761" s="106"/>
      <c r="ML761" s="106"/>
      <c r="MM761" s="106"/>
      <c r="MN761" s="106"/>
      <c r="MO761" s="106"/>
      <c r="MP761" s="106"/>
      <c r="MQ761" s="106"/>
      <c r="MR761" s="106"/>
      <c r="MS761" s="106"/>
      <c r="MT761" s="106"/>
      <c r="MU761" s="106"/>
      <c r="MV761" s="106"/>
      <c r="MW761" s="106"/>
      <c r="MX761" s="106"/>
      <c r="MY761" s="106"/>
      <c r="MZ761" s="106"/>
      <c r="NA761" s="106"/>
      <c r="NB761" s="106"/>
      <c r="NC761" s="106"/>
      <c r="ND761" s="106"/>
      <c r="NE761" s="106"/>
      <c r="NF761" s="106"/>
      <c r="NG761" s="106"/>
      <c r="NH761" s="106"/>
      <c r="NI761" s="106"/>
      <c r="NJ761" s="106"/>
      <c r="NK761" s="106"/>
      <c r="NL761" s="106"/>
      <c r="NM761" s="106"/>
      <c r="NN761" s="106"/>
      <c r="NO761" s="106"/>
      <c r="NP761" s="106"/>
      <c r="NQ761" s="106"/>
      <c r="NR761" s="106"/>
      <c r="NS761" s="106"/>
      <c r="NT761" s="106"/>
      <c r="NU761" s="106"/>
      <c r="NV761" s="106"/>
      <c r="NW761" s="106"/>
      <c r="NX761" s="106"/>
      <c r="NY761" s="106"/>
      <c r="NZ761" s="106"/>
      <c r="OA761" s="106"/>
      <c r="OB761" s="106"/>
      <c r="OC761" s="106"/>
      <c r="OD761" s="106"/>
      <c r="OE761" s="106"/>
      <c r="OF761" s="106"/>
      <c r="OG761" s="106"/>
      <c r="OH761" s="106"/>
      <c r="OI761" s="106"/>
      <c r="OJ761" s="106"/>
      <c r="OK761" s="106"/>
      <c r="OL761" s="106"/>
      <c r="OM761" s="106"/>
      <c r="ON761" s="106"/>
      <c r="OO761" s="106"/>
      <c r="OP761" s="106"/>
      <c r="OQ761" s="106"/>
      <c r="OR761" s="106"/>
      <c r="OS761" s="106"/>
      <c r="OT761" s="106"/>
      <c r="OU761" s="106"/>
      <c r="OV761" s="106"/>
      <c r="OW761" s="106"/>
      <c r="OX761" s="106"/>
      <c r="OY761" s="106"/>
      <c r="OZ761" s="106"/>
      <c r="PA761" s="106"/>
      <c r="PB761" s="106"/>
      <c r="PC761" s="106"/>
      <c r="PD761" s="106"/>
      <c r="PE761" s="106"/>
      <c r="PF761" s="106"/>
      <c r="PG761" s="106"/>
      <c r="PH761" s="106"/>
      <c r="PI761" s="106"/>
      <c r="PJ761" s="106"/>
      <c r="PK761" s="106"/>
      <c r="PL761" s="106"/>
      <c r="PM761" s="106"/>
      <c r="PN761" s="106"/>
      <c r="PO761" s="106"/>
      <c r="PP761" s="106"/>
      <c r="PQ761" s="106"/>
      <c r="PR761" s="106"/>
      <c r="PS761" s="106"/>
      <c r="PT761" s="106"/>
      <c r="PU761" s="106"/>
      <c r="PV761" s="106"/>
      <c r="PW761" s="106"/>
      <c r="PX761" s="106"/>
      <c r="PY761" s="106"/>
      <c r="PZ761" s="106"/>
      <c r="QA761" s="106"/>
      <c r="QB761" s="106"/>
      <c r="QC761" s="106"/>
      <c r="QD761" s="106"/>
      <c r="QE761" s="106"/>
      <c r="QF761" s="106"/>
      <c r="QG761" s="106"/>
      <c r="QH761" s="106"/>
      <c r="QI761" s="106"/>
      <c r="QJ761" s="106"/>
      <c r="QK761" s="106"/>
      <c r="QL761" s="106"/>
      <c r="QM761" s="106"/>
      <c r="QN761" s="106"/>
      <c r="QO761" s="106"/>
      <c r="QP761" s="106"/>
      <c r="QQ761" s="106"/>
      <c r="QR761" s="106"/>
      <c r="QS761" s="106"/>
      <c r="QT761" s="106"/>
      <c r="QU761" s="106"/>
      <c r="QV761" s="106"/>
      <c r="QW761" s="106"/>
      <c r="QX761" s="106"/>
      <c r="QY761" s="106"/>
      <c r="QZ761" s="106"/>
      <c r="RA761" s="106"/>
      <c r="RB761" s="106"/>
      <c r="RC761" s="106"/>
      <c r="RD761" s="106"/>
      <c r="RE761" s="106"/>
      <c r="RF761" s="106"/>
      <c r="RG761" s="106"/>
      <c r="RH761" s="106"/>
      <c r="RI761" s="106"/>
      <c r="RJ761" s="106"/>
      <c r="RK761" s="106"/>
      <c r="RL761" s="106"/>
      <c r="RM761" s="106"/>
      <c r="RN761" s="106"/>
      <c r="RO761" s="106"/>
      <c r="RP761" s="106"/>
      <c r="RQ761" s="106"/>
      <c r="RR761" s="106"/>
    </row>
    <row r="762" spans="1:486" x14ac:dyDescent="0.3">
      <c r="A762" s="106"/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14"/>
      <c r="Q762" s="114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  <c r="DL762" s="106"/>
      <c r="DM762" s="106"/>
      <c r="DN762" s="106"/>
      <c r="DO762" s="106"/>
      <c r="DP762" s="106"/>
      <c r="DQ762" s="106"/>
      <c r="DR762" s="106"/>
      <c r="DS762" s="106"/>
      <c r="DT762" s="106"/>
      <c r="DU762" s="106"/>
      <c r="DV762" s="106"/>
      <c r="DW762" s="106"/>
      <c r="DX762" s="106"/>
      <c r="DY762" s="106"/>
      <c r="DZ762" s="106"/>
      <c r="EA762" s="106"/>
      <c r="EB762" s="106"/>
      <c r="EC762" s="106"/>
      <c r="ED762" s="106"/>
      <c r="EE762" s="106"/>
      <c r="EF762" s="106"/>
      <c r="EG762" s="106"/>
      <c r="EH762" s="106"/>
      <c r="EI762" s="106"/>
      <c r="EJ762" s="106"/>
      <c r="EK762" s="106"/>
      <c r="EL762" s="106"/>
      <c r="EM762" s="106"/>
      <c r="EN762" s="106"/>
      <c r="EO762" s="106"/>
      <c r="EP762" s="106"/>
      <c r="EQ762" s="106"/>
      <c r="ER762" s="106"/>
      <c r="ES762" s="106"/>
      <c r="ET762" s="106"/>
      <c r="EU762" s="106"/>
      <c r="EV762" s="106"/>
      <c r="EW762" s="106"/>
      <c r="EX762" s="106"/>
      <c r="EY762" s="106"/>
      <c r="EZ762" s="106"/>
      <c r="FA762" s="106"/>
      <c r="FB762" s="106"/>
      <c r="FC762" s="106"/>
      <c r="FD762" s="106"/>
      <c r="FE762" s="106"/>
      <c r="FF762" s="106"/>
      <c r="FG762" s="106"/>
      <c r="FH762" s="106"/>
      <c r="FI762" s="106"/>
      <c r="FJ762" s="106"/>
      <c r="FK762" s="106"/>
      <c r="FL762" s="106"/>
      <c r="FM762" s="106"/>
      <c r="FN762" s="106"/>
      <c r="FO762" s="106"/>
      <c r="FP762" s="106"/>
      <c r="FQ762" s="106"/>
      <c r="FR762" s="106"/>
      <c r="FS762" s="106"/>
      <c r="FT762" s="106"/>
      <c r="FU762" s="106"/>
      <c r="FV762" s="106"/>
      <c r="FW762" s="106"/>
      <c r="FX762" s="106"/>
      <c r="FY762" s="106"/>
      <c r="FZ762" s="106"/>
      <c r="GA762" s="106"/>
      <c r="GB762" s="106"/>
      <c r="GC762" s="106"/>
      <c r="GD762" s="106"/>
      <c r="GE762" s="106"/>
      <c r="GF762" s="106"/>
      <c r="GG762" s="106"/>
      <c r="GH762" s="106"/>
      <c r="GI762" s="106"/>
      <c r="GJ762" s="106"/>
      <c r="GK762" s="106"/>
      <c r="GL762" s="106"/>
      <c r="GM762" s="106"/>
      <c r="GN762" s="106"/>
      <c r="GO762" s="106"/>
      <c r="GP762" s="106"/>
      <c r="GQ762" s="106"/>
      <c r="GR762" s="106"/>
      <c r="GS762" s="106"/>
      <c r="GT762" s="106"/>
      <c r="GU762" s="106"/>
      <c r="GV762" s="106"/>
      <c r="GW762" s="106"/>
      <c r="GX762" s="106"/>
      <c r="GY762" s="106"/>
      <c r="GZ762" s="106"/>
      <c r="HA762" s="106"/>
      <c r="HB762" s="106"/>
      <c r="HC762" s="106"/>
      <c r="HD762" s="106"/>
      <c r="HE762" s="106"/>
      <c r="HF762" s="106"/>
      <c r="HG762" s="106"/>
      <c r="HH762" s="106"/>
      <c r="HI762" s="106"/>
      <c r="HJ762" s="106"/>
      <c r="HK762" s="106"/>
      <c r="HL762" s="106"/>
      <c r="HM762" s="106"/>
      <c r="HN762" s="106"/>
      <c r="HO762" s="106"/>
      <c r="HP762" s="106"/>
      <c r="HQ762" s="106"/>
      <c r="HR762" s="106"/>
      <c r="HS762" s="106"/>
      <c r="HT762" s="106"/>
      <c r="HU762" s="106"/>
      <c r="HV762" s="106"/>
      <c r="HW762" s="106"/>
      <c r="HX762" s="106"/>
      <c r="HY762" s="106"/>
      <c r="HZ762" s="106"/>
      <c r="IA762" s="106"/>
      <c r="IB762" s="106"/>
      <c r="IC762" s="106"/>
      <c r="ID762" s="106"/>
      <c r="IE762" s="106"/>
      <c r="IF762" s="106"/>
      <c r="IG762" s="106"/>
      <c r="IH762" s="106"/>
      <c r="II762" s="106"/>
      <c r="IJ762" s="106"/>
      <c r="IK762" s="106"/>
      <c r="IL762" s="106"/>
      <c r="IM762" s="106"/>
      <c r="IN762" s="106"/>
      <c r="IO762" s="106"/>
      <c r="IP762" s="106"/>
      <c r="IQ762" s="106"/>
      <c r="IR762" s="106"/>
      <c r="IS762" s="106"/>
      <c r="IT762" s="106"/>
      <c r="IU762" s="106"/>
      <c r="IV762" s="106"/>
      <c r="IW762" s="106"/>
      <c r="IX762" s="106"/>
      <c r="IY762" s="106"/>
      <c r="IZ762" s="106"/>
      <c r="JA762" s="106"/>
      <c r="JB762" s="106"/>
      <c r="JC762" s="106"/>
      <c r="JD762" s="106"/>
      <c r="JE762" s="106"/>
      <c r="JF762" s="106"/>
      <c r="JG762" s="106"/>
      <c r="JH762" s="106"/>
      <c r="JI762" s="106"/>
      <c r="JJ762" s="106"/>
      <c r="JK762" s="106"/>
      <c r="JL762" s="106"/>
      <c r="JM762" s="106"/>
      <c r="JN762" s="106"/>
      <c r="JO762" s="106"/>
      <c r="JP762" s="106"/>
      <c r="JQ762" s="106"/>
      <c r="JR762" s="106"/>
      <c r="JS762" s="106"/>
      <c r="JT762" s="106"/>
      <c r="JU762" s="106"/>
      <c r="JV762" s="106"/>
      <c r="JW762" s="106"/>
      <c r="JX762" s="106"/>
      <c r="JY762" s="106"/>
      <c r="JZ762" s="106"/>
      <c r="KA762" s="106"/>
      <c r="KB762" s="106"/>
      <c r="KC762" s="106"/>
      <c r="KD762" s="106"/>
      <c r="KE762" s="106"/>
      <c r="KF762" s="106"/>
      <c r="KG762" s="106"/>
      <c r="KH762" s="106"/>
      <c r="KI762" s="106"/>
      <c r="KJ762" s="106"/>
      <c r="KK762" s="106"/>
      <c r="KL762" s="106"/>
      <c r="KM762" s="106"/>
      <c r="KN762" s="106"/>
      <c r="KO762" s="106"/>
      <c r="KP762" s="106"/>
      <c r="KQ762" s="106"/>
      <c r="KR762" s="106"/>
      <c r="KS762" s="106"/>
      <c r="KT762" s="106"/>
      <c r="KU762" s="106"/>
      <c r="KV762" s="106"/>
      <c r="KW762" s="106"/>
      <c r="KX762" s="106"/>
      <c r="KY762" s="106"/>
      <c r="KZ762" s="106"/>
      <c r="LA762" s="106"/>
      <c r="LB762" s="106"/>
      <c r="LC762" s="106"/>
      <c r="LD762" s="106"/>
      <c r="LE762" s="106"/>
      <c r="LF762" s="106"/>
      <c r="LG762" s="106"/>
      <c r="LH762" s="106"/>
      <c r="LI762" s="106"/>
      <c r="LJ762" s="106"/>
      <c r="LK762" s="106"/>
      <c r="LL762" s="106"/>
      <c r="LM762" s="106"/>
      <c r="LN762" s="106"/>
      <c r="LO762" s="106"/>
      <c r="LP762" s="106"/>
      <c r="LQ762" s="106"/>
      <c r="LR762" s="106"/>
      <c r="LS762" s="106"/>
      <c r="LT762" s="106"/>
      <c r="LU762" s="106"/>
      <c r="LV762" s="106"/>
      <c r="LW762" s="106"/>
      <c r="LX762" s="106"/>
      <c r="LY762" s="106"/>
      <c r="LZ762" s="106"/>
      <c r="MA762" s="106"/>
      <c r="MB762" s="106"/>
      <c r="MC762" s="106"/>
      <c r="MD762" s="106"/>
      <c r="ME762" s="106"/>
      <c r="MF762" s="106"/>
      <c r="MG762" s="106"/>
      <c r="MH762" s="106"/>
      <c r="MI762" s="106"/>
      <c r="MJ762" s="106"/>
      <c r="MK762" s="106"/>
      <c r="ML762" s="106"/>
      <c r="MM762" s="106"/>
      <c r="MN762" s="106"/>
      <c r="MO762" s="106"/>
      <c r="MP762" s="106"/>
      <c r="MQ762" s="106"/>
      <c r="MR762" s="106"/>
      <c r="MS762" s="106"/>
      <c r="MT762" s="106"/>
      <c r="MU762" s="106"/>
      <c r="MV762" s="106"/>
      <c r="MW762" s="106"/>
      <c r="MX762" s="106"/>
      <c r="MY762" s="106"/>
      <c r="MZ762" s="106"/>
      <c r="NA762" s="106"/>
      <c r="NB762" s="106"/>
      <c r="NC762" s="106"/>
      <c r="ND762" s="106"/>
      <c r="NE762" s="106"/>
      <c r="NF762" s="106"/>
      <c r="NG762" s="106"/>
      <c r="NH762" s="106"/>
      <c r="NI762" s="106"/>
      <c r="NJ762" s="106"/>
      <c r="NK762" s="106"/>
      <c r="NL762" s="106"/>
      <c r="NM762" s="106"/>
      <c r="NN762" s="106"/>
      <c r="NO762" s="106"/>
      <c r="NP762" s="106"/>
      <c r="NQ762" s="106"/>
      <c r="NR762" s="106"/>
      <c r="NS762" s="106"/>
      <c r="NT762" s="106"/>
      <c r="NU762" s="106"/>
      <c r="NV762" s="106"/>
      <c r="NW762" s="106"/>
      <c r="NX762" s="106"/>
      <c r="NY762" s="106"/>
      <c r="NZ762" s="106"/>
      <c r="OA762" s="106"/>
      <c r="OB762" s="106"/>
      <c r="OC762" s="106"/>
      <c r="OD762" s="106"/>
      <c r="OE762" s="106"/>
      <c r="OF762" s="106"/>
      <c r="OG762" s="106"/>
      <c r="OH762" s="106"/>
      <c r="OI762" s="106"/>
      <c r="OJ762" s="106"/>
      <c r="OK762" s="106"/>
      <c r="OL762" s="106"/>
      <c r="OM762" s="106"/>
      <c r="ON762" s="106"/>
      <c r="OO762" s="106"/>
      <c r="OP762" s="106"/>
      <c r="OQ762" s="106"/>
      <c r="OR762" s="106"/>
      <c r="OS762" s="106"/>
      <c r="OT762" s="106"/>
      <c r="OU762" s="106"/>
      <c r="OV762" s="106"/>
      <c r="OW762" s="106"/>
      <c r="OX762" s="106"/>
      <c r="OY762" s="106"/>
      <c r="OZ762" s="106"/>
      <c r="PA762" s="106"/>
      <c r="PB762" s="106"/>
      <c r="PC762" s="106"/>
      <c r="PD762" s="106"/>
      <c r="PE762" s="106"/>
      <c r="PF762" s="106"/>
      <c r="PG762" s="106"/>
      <c r="PH762" s="106"/>
      <c r="PI762" s="106"/>
      <c r="PJ762" s="106"/>
      <c r="PK762" s="106"/>
      <c r="PL762" s="106"/>
      <c r="PM762" s="106"/>
      <c r="PN762" s="106"/>
      <c r="PO762" s="106"/>
      <c r="PP762" s="106"/>
      <c r="PQ762" s="106"/>
      <c r="PR762" s="106"/>
      <c r="PS762" s="106"/>
      <c r="PT762" s="106"/>
      <c r="PU762" s="106"/>
      <c r="PV762" s="106"/>
      <c r="PW762" s="106"/>
      <c r="PX762" s="106"/>
      <c r="PY762" s="106"/>
      <c r="PZ762" s="106"/>
      <c r="QA762" s="106"/>
      <c r="QB762" s="106"/>
      <c r="QC762" s="106"/>
      <c r="QD762" s="106"/>
      <c r="QE762" s="106"/>
      <c r="QF762" s="106"/>
      <c r="QG762" s="106"/>
      <c r="QH762" s="106"/>
      <c r="QI762" s="106"/>
      <c r="QJ762" s="106"/>
      <c r="QK762" s="106"/>
      <c r="QL762" s="106"/>
      <c r="QM762" s="106"/>
      <c r="QN762" s="106"/>
      <c r="QO762" s="106"/>
      <c r="QP762" s="106"/>
      <c r="QQ762" s="106"/>
      <c r="QR762" s="106"/>
      <c r="QS762" s="106"/>
      <c r="QT762" s="106"/>
      <c r="QU762" s="106"/>
      <c r="QV762" s="106"/>
      <c r="QW762" s="106"/>
      <c r="QX762" s="106"/>
      <c r="QY762" s="106"/>
      <c r="QZ762" s="106"/>
      <c r="RA762" s="106"/>
      <c r="RB762" s="106"/>
      <c r="RC762" s="106"/>
      <c r="RD762" s="106"/>
      <c r="RE762" s="106"/>
      <c r="RF762" s="106"/>
      <c r="RG762" s="106"/>
      <c r="RH762" s="106"/>
      <c r="RI762" s="106"/>
      <c r="RJ762" s="106"/>
      <c r="RK762" s="106"/>
      <c r="RL762" s="106"/>
      <c r="RM762" s="106"/>
      <c r="RN762" s="106"/>
      <c r="RO762" s="106"/>
      <c r="RP762" s="106"/>
      <c r="RQ762" s="106"/>
      <c r="RR762" s="106"/>
    </row>
    <row r="763" spans="1:486" x14ac:dyDescent="0.3">
      <c r="A763" s="106"/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14"/>
      <c r="Q763" s="114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  <c r="DL763" s="106"/>
      <c r="DM763" s="106"/>
      <c r="DN763" s="106"/>
      <c r="DO763" s="106"/>
      <c r="DP763" s="106"/>
      <c r="DQ763" s="106"/>
      <c r="DR763" s="106"/>
      <c r="DS763" s="106"/>
      <c r="DT763" s="106"/>
      <c r="DU763" s="106"/>
      <c r="DV763" s="106"/>
      <c r="DW763" s="106"/>
      <c r="DX763" s="106"/>
      <c r="DY763" s="106"/>
      <c r="DZ763" s="106"/>
      <c r="EA763" s="106"/>
      <c r="EB763" s="106"/>
      <c r="EC763" s="106"/>
      <c r="ED763" s="106"/>
      <c r="EE763" s="106"/>
      <c r="EF763" s="106"/>
      <c r="EG763" s="106"/>
      <c r="EH763" s="106"/>
      <c r="EI763" s="106"/>
      <c r="EJ763" s="106"/>
      <c r="EK763" s="106"/>
      <c r="EL763" s="106"/>
      <c r="EM763" s="106"/>
      <c r="EN763" s="106"/>
      <c r="EO763" s="106"/>
      <c r="EP763" s="106"/>
      <c r="EQ763" s="106"/>
      <c r="ER763" s="106"/>
      <c r="ES763" s="106"/>
      <c r="ET763" s="106"/>
      <c r="EU763" s="106"/>
      <c r="EV763" s="106"/>
      <c r="EW763" s="106"/>
      <c r="EX763" s="106"/>
      <c r="EY763" s="106"/>
      <c r="EZ763" s="106"/>
      <c r="FA763" s="106"/>
      <c r="FB763" s="106"/>
      <c r="FC763" s="106"/>
      <c r="FD763" s="106"/>
      <c r="FE763" s="106"/>
      <c r="FF763" s="106"/>
      <c r="FG763" s="106"/>
      <c r="FH763" s="106"/>
      <c r="FI763" s="106"/>
      <c r="FJ763" s="106"/>
      <c r="FK763" s="106"/>
      <c r="FL763" s="106"/>
      <c r="FM763" s="106"/>
      <c r="FN763" s="106"/>
      <c r="FO763" s="106"/>
      <c r="FP763" s="106"/>
      <c r="FQ763" s="106"/>
      <c r="FR763" s="106"/>
      <c r="FS763" s="106"/>
      <c r="FT763" s="106"/>
      <c r="FU763" s="106"/>
      <c r="FV763" s="106"/>
      <c r="FW763" s="106"/>
      <c r="FX763" s="106"/>
      <c r="FY763" s="106"/>
      <c r="FZ763" s="106"/>
      <c r="GA763" s="106"/>
      <c r="GB763" s="106"/>
      <c r="GC763" s="106"/>
      <c r="GD763" s="106"/>
      <c r="GE763" s="106"/>
      <c r="GF763" s="106"/>
      <c r="GG763" s="106"/>
      <c r="GH763" s="106"/>
      <c r="GI763" s="106"/>
      <c r="GJ763" s="106"/>
      <c r="GK763" s="106"/>
      <c r="GL763" s="106"/>
      <c r="GM763" s="106"/>
      <c r="GN763" s="106"/>
      <c r="GO763" s="106"/>
      <c r="GP763" s="106"/>
      <c r="GQ763" s="106"/>
      <c r="GR763" s="106"/>
      <c r="GS763" s="106"/>
      <c r="GT763" s="106"/>
      <c r="GU763" s="106"/>
      <c r="GV763" s="106"/>
      <c r="GW763" s="106"/>
      <c r="GX763" s="106"/>
      <c r="GY763" s="106"/>
      <c r="GZ763" s="106"/>
      <c r="HA763" s="106"/>
      <c r="HB763" s="106"/>
      <c r="HC763" s="106"/>
      <c r="HD763" s="106"/>
      <c r="HE763" s="106"/>
      <c r="HF763" s="106"/>
      <c r="HG763" s="106"/>
      <c r="HH763" s="106"/>
      <c r="HI763" s="106"/>
      <c r="HJ763" s="106"/>
      <c r="HK763" s="106"/>
      <c r="HL763" s="106"/>
      <c r="HM763" s="106"/>
      <c r="HN763" s="106"/>
      <c r="HO763" s="106"/>
      <c r="HP763" s="106"/>
      <c r="HQ763" s="106"/>
      <c r="HR763" s="106"/>
      <c r="HS763" s="106"/>
      <c r="HT763" s="106"/>
      <c r="HU763" s="106"/>
      <c r="HV763" s="106"/>
      <c r="HW763" s="106"/>
      <c r="HX763" s="106"/>
      <c r="HY763" s="106"/>
      <c r="HZ763" s="106"/>
      <c r="IA763" s="106"/>
      <c r="IB763" s="106"/>
      <c r="IC763" s="106"/>
      <c r="ID763" s="106"/>
      <c r="IE763" s="106"/>
      <c r="IF763" s="106"/>
      <c r="IG763" s="106"/>
      <c r="IH763" s="106"/>
      <c r="II763" s="106"/>
      <c r="IJ763" s="106"/>
      <c r="IK763" s="106"/>
      <c r="IL763" s="106"/>
      <c r="IM763" s="106"/>
      <c r="IN763" s="106"/>
      <c r="IO763" s="106"/>
      <c r="IP763" s="106"/>
      <c r="IQ763" s="106"/>
      <c r="IR763" s="106"/>
      <c r="IS763" s="106"/>
      <c r="IT763" s="106"/>
      <c r="IU763" s="106"/>
      <c r="IV763" s="106"/>
      <c r="IW763" s="106"/>
      <c r="IX763" s="106"/>
      <c r="IY763" s="106"/>
      <c r="IZ763" s="106"/>
      <c r="JA763" s="106"/>
      <c r="JB763" s="106"/>
      <c r="JC763" s="106"/>
      <c r="JD763" s="106"/>
      <c r="JE763" s="106"/>
      <c r="JF763" s="106"/>
      <c r="JG763" s="106"/>
      <c r="JH763" s="106"/>
      <c r="JI763" s="106"/>
      <c r="JJ763" s="106"/>
      <c r="JK763" s="106"/>
      <c r="JL763" s="106"/>
      <c r="JM763" s="106"/>
      <c r="JN763" s="106"/>
      <c r="JO763" s="106"/>
      <c r="JP763" s="106"/>
      <c r="JQ763" s="106"/>
      <c r="JR763" s="106"/>
      <c r="JS763" s="106"/>
      <c r="JT763" s="106"/>
      <c r="JU763" s="106"/>
      <c r="JV763" s="106"/>
      <c r="JW763" s="106"/>
      <c r="JX763" s="106"/>
      <c r="JY763" s="106"/>
      <c r="JZ763" s="106"/>
      <c r="KA763" s="106"/>
      <c r="KB763" s="106"/>
      <c r="KC763" s="106"/>
      <c r="KD763" s="106"/>
      <c r="KE763" s="106"/>
      <c r="KF763" s="106"/>
      <c r="KG763" s="106"/>
      <c r="KH763" s="106"/>
      <c r="KI763" s="106"/>
      <c r="KJ763" s="106"/>
      <c r="KK763" s="106"/>
      <c r="KL763" s="106"/>
      <c r="KM763" s="106"/>
      <c r="KN763" s="106"/>
      <c r="KO763" s="106"/>
      <c r="KP763" s="106"/>
      <c r="KQ763" s="106"/>
      <c r="KR763" s="106"/>
      <c r="KS763" s="106"/>
      <c r="KT763" s="106"/>
      <c r="KU763" s="106"/>
      <c r="KV763" s="106"/>
      <c r="KW763" s="106"/>
      <c r="KX763" s="106"/>
      <c r="KY763" s="106"/>
      <c r="KZ763" s="106"/>
      <c r="LA763" s="106"/>
      <c r="LB763" s="106"/>
      <c r="LC763" s="106"/>
      <c r="LD763" s="106"/>
      <c r="LE763" s="106"/>
      <c r="LF763" s="106"/>
      <c r="LG763" s="106"/>
      <c r="LH763" s="106"/>
      <c r="LI763" s="106"/>
      <c r="LJ763" s="106"/>
      <c r="LK763" s="106"/>
      <c r="LL763" s="106"/>
      <c r="LM763" s="106"/>
      <c r="LN763" s="106"/>
      <c r="LO763" s="106"/>
      <c r="LP763" s="106"/>
      <c r="LQ763" s="106"/>
      <c r="LR763" s="106"/>
      <c r="LS763" s="106"/>
      <c r="LT763" s="106"/>
      <c r="LU763" s="106"/>
      <c r="LV763" s="106"/>
      <c r="LW763" s="106"/>
      <c r="LX763" s="106"/>
      <c r="LY763" s="106"/>
      <c r="LZ763" s="106"/>
      <c r="MA763" s="106"/>
      <c r="MB763" s="106"/>
      <c r="MC763" s="106"/>
      <c r="MD763" s="106"/>
      <c r="ME763" s="106"/>
      <c r="MF763" s="106"/>
      <c r="MG763" s="106"/>
      <c r="MH763" s="106"/>
      <c r="MI763" s="106"/>
      <c r="MJ763" s="106"/>
      <c r="MK763" s="106"/>
      <c r="ML763" s="106"/>
      <c r="MM763" s="106"/>
      <c r="MN763" s="106"/>
      <c r="MO763" s="106"/>
      <c r="MP763" s="106"/>
      <c r="MQ763" s="106"/>
      <c r="MR763" s="106"/>
      <c r="MS763" s="106"/>
      <c r="MT763" s="106"/>
      <c r="MU763" s="106"/>
      <c r="MV763" s="106"/>
      <c r="MW763" s="106"/>
      <c r="MX763" s="106"/>
      <c r="MY763" s="106"/>
      <c r="MZ763" s="106"/>
      <c r="NA763" s="106"/>
      <c r="NB763" s="106"/>
      <c r="NC763" s="106"/>
      <c r="ND763" s="106"/>
      <c r="NE763" s="106"/>
      <c r="NF763" s="106"/>
      <c r="NG763" s="106"/>
      <c r="NH763" s="106"/>
      <c r="NI763" s="106"/>
      <c r="NJ763" s="106"/>
      <c r="NK763" s="106"/>
      <c r="NL763" s="106"/>
      <c r="NM763" s="106"/>
      <c r="NN763" s="106"/>
      <c r="NO763" s="106"/>
      <c r="NP763" s="106"/>
      <c r="NQ763" s="106"/>
      <c r="NR763" s="106"/>
      <c r="NS763" s="106"/>
      <c r="NT763" s="106"/>
      <c r="NU763" s="106"/>
      <c r="NV763" s="106"/>
      <c r="NW763" s="106"/>
      <c r="NX763" s="106"/>
      <c r="NY763" s="106"/>
      <c r="NZ763" s="106"/>
      <c r="OA763" s="106"/>
      <c r="OB763" s="106"/>
      <c r="OC763" s="106"/>
      <c r="OD763" s="106"/>
      <c r="OE763" s="106"/>
      <c r="OF763" s="106"/>
      <c r="OG763" s="106"/>
      <c r="OH763" s="106"/>
      <c r="OI763" s="106"/>
      <c r="OJ763" s="106"/>
      <c r="OK763" s="106"/>
      <c r="OL763" s="106"/>
      <c r="OM763" s="106"/>
      <c r="ON763" s="106"/>
      <c r="OO763" s="106"/>
      <c r="OP763" s="106"/>
      <c r="OQ763" s="106"/>
      <c r="OR763" s="106"/>
      <c r="OS763" s="106"/>
      <c r="OT763" s="106"/>
      <c r="OU763" s="106"/>
      <c r="OV763" s="106"/>
      <c r="OW763" s="106"/>
      <c r="OX763" s="106"/>
      <c r="OY763" s="106"/>
      <c r="OZ763" s="106"/>
      <c r="PA763" s="106"/>
      <c r="PB763" s="106"/>
      <c r="PC763" s="106"/>
      <c r="PD763" s="106"/>
      <c r="PE763" s="106"/>
      <c r="PF763" s="106"/>
      <c r="PG763" s="106"/>
      <c r="PH763" s="106"/>
      <c r="PI763" s="106"/>
      <c r="PJ763" s="106"/>
      <c r="PK763" s="106"/>
      <c r="PL763" s="106"/>
      <c r="PM763" s="106"/>
      <c r="PN763" s="106"/>
      <c r="PO763" s="106"/>
      <c r="PP763" s="106"/>
      <c r="PQ763" s="106"/>
      <c r="PR763" s="106"/>
      <c r="PS763" s="106"/>
      <c r="PT763" s="106"/>
      <c r="PU763" s="106"/>
      <c r="PV763" s="106"/>
      <c r="PW763" s="106"/>
      <c r="PX763" s="106"/>
      <c r="PY763" s="106"/>
      <c r="PZ763" s="106"/>
      <c r="QA763" s="106"/>
      <c r="QB763" s="106"/>
      <c r="QC763" s="106"/>
      <c r="QD763" s="106"/>
      <c r="QE763" s="106"/>
      <c r="QF763" s="106"/>
      <c r="QG763" s="106"/>
      <c r="QH763" s="106"/>
      <c r="QI763" s="106"/>
      <c r="QJ763" s="106"/>
      <c r="QK763" s="106"/>
      <c r="QL763" s="106"/>
      <c r="QM763" s="106"/>
      <c r="QN763" s="106"/>
      <c r="QO763" s="106"/>
      <c r="QP763" s="106"/>
      <c r="QQ763" s="106"/>
      <c r="QR763" s="106"/>
      <c r="QS763" s="106"/>
      <c r="QT763" s="106"/>
      <c r="QU763" s="106"/>
      <c r="QV763" s="106"/>
      <c r="QW763" s="106"/>
      <c r="QX763" s="106"/>
      <c r="QY763" s="106"/>
      <c r="QZ763" s="106"/>
      <c r="RA763" s="106"/>
      <c r="RB763" s="106"/>
      <c r="RC763" s="106"/>
      <c r="RD763" s="106"/>
      <c r="RE763" s="106"/>
      <c r="RF763" s="106"/>
      <c r="RG763" s="106"/>
      <c r="RH763" s="106"/>
      <c r="RI763" s="106"/>
      <c r="RJ763" s="106"/>
      <c r="RK763" s="106"/>
      <c r="RL763" s="106"/>
      <c r="RM763" s="106"/>
      <c r="RN763" s="106"/>
      <c r="RO763" s="106"/>
      <c r="RP763" s="106"/>
      <c r="RQ763" s="106"/>
      <c r="RR763" s="106"/>
    </row>
    <row r="764" spans="1:486" x14ac:dyDescent="0.3">
      <c r="A764" s="106"/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14"/>
      <c r="Q764" s="114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  <c r="DL764" s="106"/>
      <c r="DM764" s="106"/>
      <c r="DN764" s="106"/>
      <c r="DO764" s="106"/>
      <c r="DP764" s="106"/>
      <c r="DQ764" s="106"/>
      <c r="DR764" s="106"/>
      <c r="DS764" s="106"/>
      <c r="DT764" s="106"/>
      <c r="DU764" s="106"/>
      <c r="DV764" s="106"/>
      <c r="DW764" s="106"/>
      <c r="DX764" s="106"/>
      <c r="DY764" s="106"/>
      <c r="DZ764" s="106"/>
      <c r="EA764" s="106"/>
      <c r="EB764" s="106"/>
      <c r="EC764" s="106"/>
      <c r="ED764" s="106"/>
      <c r="EE764" s="106"/>
      <c r="EF764" s="106"/>
      <c r="EG764" s="106"/>
      <c r="EH764" s="106"/>
      <c r="EI764" s="106"/>
      <c r="EJ764" s="106"/>
      <c r="EK764" s="106"/>
      <c r="EL764" s="106"/>
      <c r="EM764" s="106"/>
      <c r="EN764" s="106"/>
      <c r="EO764" s="106"/>
      <c r="EP764" s="106"/>
      <c r="EQ764" s="106"/>
      <c r="ER764" s="106"/>
      <c r="ES764" s="106"/>
      <c r="ET764" s="106"/>
      <c r="EU764" s="106"/>
      <c r="EV764" s="106"/>
      <c r="EW764" s="106"/>
      <c r="EX764" s="106"/>
      <c r="EY764" s="106"/>
      <c r="EZ764" s="106"/>
      <c r="FA764" s="106"/>
      <c r="FB764" s="106"/>
      <c r="FC764" s="106"/>
      <c r="FD764" s="106"/>
      <c r="FE764" s="106"/>
      <c r="FF764" s="106"/>
      <c r="FG764" s="106"/>
      <c r="FH764" s="106"/>
      <c r="FI764" s="106"/>
      <c r="FJ764" s="106"/>
      <c r="FK764" s="106"/>
      <c r="FL764" s="106"/>
      <c r="FM764" s="106"/>
      <c r="FN764" s="106"/>
      <c r="FO764" s="106"/>
      <c r="FP764" s="106"/>
      <c r="FQ764" s="106"/>
      <c r="FR764" s="106"/>
      <c r="FS764" s="106"/>
      <c r="FT764" s="106"/>
      <c r="FU764" s="106"/>
      <c r="FV764" s="106"/>
      <c r="FW764" s="106"/>
      <c r="FX764" s="106"/>
      <c r="FY764" s="106"/>
      <c r="FZ764" s="106"/>
      <c r="GA764" s="106"/>
      <c r="GB764" s="106"/>
      <c r="GC764" s="106"/>
      <c r="GD764" s="106"/>
      <c r="GE764" s="106"/>
      <c r="GF764" s="106"/>
      <c r="GG764" s="106"/>
      <c r="GH764" s="106"/>
      <c r="GI764" s="106"/>
      <c r="GJ764" s="106"/>
      <c r="GK764" s="106"/>
      <c r="GL764" s="106"/>
      <c r="GM764" s="106"/>
      <c r="GN764" s="106"/>
      <c r="GO764" s="106"/>
      <c r="GP764" s="106"/>
      <c r="GQ764" s="106"/>
      <c r="GR764" s="106"/>
      <c r="GS764" s="106"/>
      <c r="GT764" s="106"/>
      <c r="GU764" s="106"/>
      <c r="GV764" s="106"/>
      <c r="GW764" s="106"/>
      <c r="GX764" s="106"/>
      <c r="GY764" s="106"/>
      <c r="GZ764" s="106"/>
      <c r="HA764" s="106"/>
      <c r="HB764" s="106"/>
      <c r="HC764" s="106"/>
      <c r="HD764" s="106"/>
      <c r="HE764" s="106"/>
      <c r="HF764" s="106"/>
      <c r="HG764" s="106"/>
      <c r="HH764" s="106"/>
      <c r="HI764" s="106"/>
      <c r="HJ764" s="106"/>
      <c r="HK764" s="106"/>
      <c r="HL764" s="106"/>
      <c r="HM764" s="106"/>
      <c r="HN764" s="106"/>
      <c r="HO764" s="106"/>
      <c r="HP764" s="106"/>
      <c r="HQ764" s="106"/>
      <c r="HR764" s="106"/>
      <c r="HS764" s="106"/>
      <c r="HT764" s="106"/>
      <c r="HU764" s="106"/>
      <c r="HV764" s="106"/>
      <c r="HW764" s="106"/>
      <c r="HX764" s="106"/>
      <c r="HY764" s="106"/>
      <c r="HZ764" s="106"/>
      <c r="IA764" s="106"/>
      <c r="IB764" s="106"/>
      <c r="IC764" s="106"/>
      <c r="ID764" s="106"/>
      <c r="IE764" s="106"/>
      <c r="IF764" s="106"/>
      <c r="IG764" s="106"/>
      <c r="IH764" s="106"/>
      <c r="II764" s="106"/>
      <c r="IJ764" s="106"/>
      <c r="IK764" s="106"/>
      <c r="IL764" s="106"/>
      <c r="IM764" s="106"/>
      <c r="IN764" s="106"/>
      <c r="IO764" s="106"/>
      <c r="IP764" s="106"/>
      <c r="IQ764" s="106"/>
      <c r="IR764" s="106"/>
      <c r="IS764" s="106"/>
      <c r="IT764" s="106"/>
      <c r="IU764" s="106"/>
      <c r="IV764" s="106"/>
      <c r="IW764" s="106"/>
      <c r="IX764" s="106"/>
      <c r="IY764" s="106"/>
      <c r="IZ764" s="106"/>
      <c r="JA764" s="106"/>
      <c r="JB764" s="106"/>
      <c r="JC764" s="106"/>
      <c r="JD764" s="106"/>
      <c r="JE764" s="106"/>
      <c r="JF764" s="106"/>
      <c r="JG764" s="106"/>
      <c r="JH764" s="106"/>
      <c r="JI764" s="106"/>
      <c r="JJ764" s="106"/>
      <c r="JK764" s="106"/>
      <c r="JL764" s="106"/>
      <c r="JM764" s="106"/>
      <c r="JN764" s="106"/>
      <c r="JO764" s="106"/>
      <c r="JP764" s="106"/>
      <c r="JQ764" s="106"/>
      <c r="JR764" s="106"/>
      <c r="JS764" s="106"/>
      <c r="JT764" s="106"/>
      <c r="JU764" s="106"/>
      <c r="JV764" s="106"/>
      <c r="JW764" s="106"/>
      <c r="JX764" s="106"/>
      <c r="JY764" s="106"/>
      <c r="JZ764" s="106"/>
      <c r="KA764" s="106"/>
      <c r="KB764" s="106"/>
      <c r="KC764" s="106"/>
      <c r="KD764" s="106"/>
      <c r="KE764" s="106"/>
      <c r="KF764" s="106"/>
      <c r="KG764" s="106"/>
      <c r="KH764" s="106"/>
      <c r="KI764" s="106"/>
      <c r="KJ764" s="106"/>
      <c r="KK764" s="106"/>
      <c r="KL764" s="106"/>
      <c r="KM764" s="106"/>
      <c r="KN764" s="106"/>
      <c r="KO764" s="106"/>
      <c r="KP764" s="106"/>
      <c r="KQ764" s="106"/>
      <c r="KR764" s="106"/>
      <c r="KS764" s="106"/>
      <c r="KT764" s="106"/>
      <c r="KU764" s="106"/>
      <c r="KV764" s="106"/>
      <c r="KW764" s="106"/>
      <c r="KX764" s="106"/>
      <c r="KY764" s="106"/>
      <c r="KZ764" s="106"/>
      <c r="LA764" s="106"/>
      <c r="LB764" s="106"/>
      <c r="LC764" s="106"/>
      <c r="LD764" s="106"/>
      <c r="LE764" s="106"/>
      <c r="LF764" s="106"/>
      <c r="LG764" s="106"/>
      <c r="LH764" s="106"/>
      <c r="LI764" s="106"/>
      <c r="LJ764" s="106"/>
      <c r="LK764" s="106"/>
      <c r="LL764" s="106"/>
      <c r="LM764" s="106"/>
      <c r="LN764" s="106"/>
      <c r="LO764" s="106"/>
      <c r="LP764" s="106"/>
      <c r="LQ764" s="106"/>
      <c r="LR764" s="106"/>
      <c r="LS764" s="106"/>
      <c r="LT764" s="106"/>
      <c r="LU764" s="106"/>
      <c r="LV764" s="106"/>
      <c r="LW764" s="106"/>
      <c r="LX764" s="106"/>
      <c r="LY764" s="106"/>
      <c r="LZ764" s="106"/>
      <c r="MA764" s="106"/>
      <c r="MB764" s="106"/>
      <c r="MC764" s="106"/>
      <c r="MD764" s="106"/>
      <c r="ME764" s="106"/>
      <c r="MF764" s="106"/>
      <c r="MG764" s="106"/>
      <c r="MH764" s="106"/>
      <c r="MI764" s="106"/>
      <c r="MJ764" s="106"/>
      <c r="MK764" s="106"/>
      <c r="ML764" s="106"/>
      <c r="MM764" s="106"/>
      <c r="MN764" s="106"/>
      <c r="MO764" s="106"/>
      <c r="MP764" s="106"/>
      <c r="MQ764" s="106"/>
      <c r="MR764" s="106"/>
      <c r="MS764" s="106"/>
      <c r="MT764" s="106"/>
      <c r="MU764" s="106"/>
      <c r="MV764" s="106"/>
      <c r="MW764" s="106"/>
      <c r="MX764" s="106"/>
      <c r="MY764" s="106"/>
      <c r="MZ764" s="106"/>
      <c r="NA764" s="106"/>
      <c r="NB764" s="106"/>
      <c r="NC764" s="106"/>
      <c r="ND764" s="106"/>
      <c r="NE764" s="106"/>
      <c r="NF764" s="106"/>
      <c r="NG764" s="106"/>
      <c r="NH764" s="106"/>
      <c r="NI764" s="106"/>
      <c r="NJ764" s="106"/>
      <c r="NK764" s="106"/>
      <c r="NL764" s="106"/>
      <c r="NM764" s="106"/>
      <c r="NN764" s="106"/>
      <c r="NO764" s="106"/>
      <c r="NP764" s="106"/>
      <c r="NQ764" s="106"/>
      <c r="NR764" s="106"/>
      <c r="NS764" s="106"/>
      <c r="NT764" s="106"/>
      <c r="NU764" s="106"/>
      <c r="NV764" s="106"/>
      <c r="NW764" s="106"/>
      <c r="NX764" s="106"/>
      <c r="NY764" s="106"/>
      <c r="NZ764" s="106"/>
      <c r="OA764" s="106"/>
      <c r="OB764" s="106"/>
      <c r="OC764" s="106"/>
      <c r="OD764" s="106"/>
      <c r="OE764" s="106"/>
      <c r="OF764" s="106"/>
      <c r="OG764" s="106"/>
      <c r="OH764" s="106"/>
      <c r="OI764" s="106"/>
      <c r="OJ764" s="106"/>
      <c r="OK764" s="106"/>
      <c r="OL764" s="106"/>
      <c r="OM764" s="106"/>
      <c r="ON764" s="106"/>
      <c r="OO764" s="106"/>
      <c r="OP764" s="106"/>
      <c r="OQ764" s="106"/>
      <c r="OR764" s="106"/>
      <c r="OS764" s="106"/>
      <c r="OT764" s="106"/>
      <c r="OU764" s="106"/>
      <c r="OV764" s="106"/>
      <c r="OW764" s="106"/>
      <c r="OX764" s="106"/>
      <c r="OY764" s="106"/>
      <c r="OZ764" s="106"/>
      <c r="PA764" s="106"/>
      <c r="PB764" s="106"/>
      <c r="PC764" s="106"/>
      <c r="PD764" s="106"/>
      <c r="PE764" s="106"/>
      <c r="PF764" s="106"/>
      <c r="PG764" s="106"/>
      <c r="PH764" s="106"/>
      <c r="PI764" s="106"/>
      <c r="PJ764" s="106"/>
      <c r="PK764" s="106"/>
      <c r="PL764" s="106"/>
      <c r="PM764" s="106"/>
      <c r="PN764" s="106"/>
      <c r="PO764" s="106"/>
      <c r="PP764" s="106"/>
      <c r="PQ764" s="106"/>
      <c r="PR764" s="106"/>
      <c r="PS764" s="106"/>
      <c r="PT764" s="106"/>
      <c r="PU764" s="106"/>
      <c r="PV764" s="106"/>
      <c r="PW764" s="106"/>
      <c r="PX764" s="106"/>
      <c r="PY764" s="106"/>
      <c r="PZ764" s="106"/>
      <c r="QA764" s="106"/>
      <c r="QB764" s="106"/>
      <c r="QC764" s="106"/>
      <c r="QD764" s="106"/>
      <c r="QE764" s="106"/>
      <c r="QF764" s="106"/>
      <c r="QG764" s="106"/>
      <c r="QH764" s="106"/>
      <c r="QI764" s="106"/>
      <c r="QJ764" s="106"/>
      <c r="QK764" s="106"/>
      <c r="QL764" s="106"/>
      <c r="QM764" s="106"/>
      <c r="QN764" s="106"/>
      <c r="QO764" s="106"/>
      <c r="QP764" s="106"/>
      <c r="QQ764" s="106"/>
      <c r="QR764" s="106"/>
      <c r="QS764" s="106"/>
      <c r="QT764" s="106"/>
      <c r="QU764" s="106"/>
      <c r="QV764" s="106"/>
      <c r="QW764" s="106"/>
      <c r="QX764" s="106"/>
      <c r="QY764" s="106"/>
      <c r="QZ764" s="106"/>
      <c r="RA764" s="106"/>
      <c r="RB764" s="106"/>
      <c r="RC764" s="106"/>
      <c r="RD764" s="106"/>
      <c r="RE764" s="106"/>
      <c r="RF764" s="106"/>
      <c r="RG764" s="106"/>
      <c r="RH764" s="106"/>
      <c r="RI764" s="106"/>
      <c r="RJ764" s="106"/>
      <c r="RK764" s="106"/>
      <c r="RL764" s="106"/>
      <c r="RM764" s="106"/>
      <c r="RN764" s="106"/>
      <c r="RO764" s="106"/>
      <c r="RP764" s="106"/>
      <c r="RQ764" s="106"/>
      <c r="RR764" s="106"/>
    </row>
    <row r="765" spans="1:486" x14ac:dyDescent="0.3">
      <c r="A765" s="106"/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14"/>
      <c r="Q765" s="114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  <c r="DL765" s="106"/>
      <c r="DM765" s="106"/>
      <c r="DN765" s="106"/>
      <c r="DO765" s="106"/>
      <c r="DP765" s="106"/>
      <c r="DQ765" s="106"/>
      <c r="DR765" s="106"/>
      <c r="DS765" s="106"/>
      <c r="DT765" s="106"/>
      <c r="DU765" s="106"/>
      <c r="DV765" s="106"/>
      <c r="DW765" s="106"/>
      <c r="DX765" s="106"/>
      <c r="DY765" s="106"/>
      <c r="DZ765" s="106"/>
      <c r="EA765" s="106"/>
      <c r="EB765" s="106"/>
      <c r="EC765" s="106"/>
      <c r="ED765" s="106"/>
      <c r="EE765" s="106"/>
      <c r="EF765" s="106"/>
      <c r="EG765" s="106"/>
      <c r="EH765" s="106"/>
      <c r="EI765" s="106"/>
      <c r="EJ765" s="106"/>
      <c r="EK765" s="106"/>
      <c r="EL765" s="106"/>
      <c r="EM765" s="106"/>
      <c r="EN765" s="106"/>
      <c r="EO765" s="106"/>
      <c r="EP765" s="106"/>
      <c r="EQ765" s="106"/>
      <c r="ER765" s="106"/>
      <c r="ES765" s="106"/>
      <c r="ET765" s="106"/>
      <c r="EU765" s="106"/>
      <c r="EV765" s="106"/>
      <c r="EW765" s="106"/>
      <c r="EX765" s="106"/>
      <c r="EY765" s="106"/>
      <c r="EZ765" s="106"/>
      <c r="FA765" s="106"/>
      <c r="FB765" s="106"/>
      <c r="FC765" s="106"/>
      <c r="FD765" s="106"/>
      <c r="FE765" s="106"/>
      <c r="FF765" s="106"/>
      <c r="FG765" s="106"/>
      <c r="FH765" s="106"/>
      <c r="FI765" s="106"/>
      <c r="FJ765" s="106"/>
      <c r="FK765" s="106"/>
      <c r="FL765" s="106"/>
      <c r="FM765" s="106"/>
      <c r="FN765" s="106"/>
      <c r="FO765" s="106"/>
      <c r="FP765" s="106"/>
      <c r="FQ765" s="106"/>
      <c r="FR765" s="106"/>
      <c r="FS765" s="106"/>
      <c r="FT765" s="106"/>
      <c r="FU765" s="106"/>
      <c r="FV765" s="106"/>
      <c r="FW765" s="106"/>
      <c r="FX765" s="106"/>
      <c r="FY765" s="106"/>
      <c r="FZ765" s="106"/>
      <c r="GA765" s="106"/>
      <c r="GB765" s="106"/>
      <c r="GC765" s="106"/>
      <c r="GD765" s="106"/>
      <c r="GE765" s="106"/>
      <c r="GF765" s="106"/>
      <c r="GG765" s="106"/>
      <c r="GH765" s="106"/>
      <c r="GI765" s="106"/>
      <c r="GJ765" s="106"/>
      <c r="GK765" s="106"/>
      <c r="GL765" s="106"/>
      <c r="GM765" s="106"/>
      <c r="GN765" s="106"/>
      <c r="GO765" s="106"/>
      <c r="GP765" s="106"/>
      <c r="GQ765" s="106"/>
      <c r="GR765" s="106"/>
      <c r="GS765" s="106"/>
      <c r="GT765" s="106"/>
      <c r="GU765" s="106"/>
      <c r="GV765" s="106"/>
      <c r="GW765" s="106"/>
      <c r="GX765" s="106"/>
      <c r="GY765" s="106"/>
      <c r="GZ765" s="106"/>
      <c r="HA765" s="106"/>
      <c r="HB765" s="106"/>
      <c r="HC765" s="106"/>
      <c r="HD765" s="106"/>
      <c r="HE765" s="106"/>
      <c r="HF765" s="106"/>
      <c r="HG765" s="106"/>
      <c r="HH765" s="106"/>
      <c r="HI765" s="106"/>
      <c r="HJ765" s="106"/>
      <c r="HK765" s="106"/>
      <c r="HL765" s="106"/>
      <c r="HM765" s="106"/>
      <c r="HN765" s="106"/>
      <c r="HO765" s="106"/>
      <c r="HP765" s="106"/>
      <c r="HQ765" s="106"/>
      <c r="HR765" s="106"/>
      <c r="HS765" s="106"/>
      <c r="HT765" s="106"/>
      <c r="HU765" s="106"/>
      <c r="HV765" s="106"/>
      <c r="HW765" s="106"/>
      <c r="HX765" s="106"/>
      <c r="HY765" s="106"/>
      <c r="HZ765" s="106"/>
      <c r="IA765" s="106"/>
      <c r="IB765" s="106"/>
      <c r="IC765" s="106"/>
      <c r="ID765" s="106"/>
      <c r="IE765" s="106"/>
      <c r="IF765" s="106"/>
      <c r="IG765" s="106"/>
      <c r="IH765" s="106"/>
      <c r="II765" s="106"/>
      <c r="IJ765" s="106"/>
      <c r="IK765" s="106"/>
      <c r="IL765" s="106"/>
      <c r="IM765" s="106"/>
      <c r="IN765" s="106"/>
      <c r="IO765" s="106"/>
      <c r="IP765" s="106"/>
      <c r="IQ765" s="106"/>
      <c r="IR765" s="106"/>
      <c r="IS765" s="106"/>
      <c r="IT765" s="106"/>
      <c r="IU765" s="106"/>
      <c r="IV765" s="106"/>
      <c r="IW765" s="106"/>
      <c r="IX765" s="106"/>
      <c r="IY765" s="106"/>
      <c r="IZ765" s="106"/>
      <c r="JA765" s="106"/>
      <c r="JB765" s="106"/>
      <c r="JC765" s="106"/>
      <c r="JD765" s="106"/>
      <c r="JE765" s="106"/>
      <c r="JF765" s="106"/>
      <c r="JG765" s="106"/>
      <c r="JH765" s="106"/>
      <c r="JI765" s="106"/>
      <c r="JJ765" s="106"/>
      <c r="JK765" s="106"/>
      <c r="JL765" s="106"/>
      <c r="JM765" s="106"/>
      <c r="JN765" s="106"/>
      <c r="JO765" s="106"/>
      <c r="JP765" s="106"/>
      <c r="JQ765" s="106"/>
      <c r="JR765" s="106"/>
      <c r="JS765" s="106"/>
      <c r="JT765" s="106"/>
      <c r="JU765" s="106"/>
      <c r="JV765" s="106"/>
      <c r="JW765" s="106"/>
      <c r="JX765" s="106"/>
      <c r="JY765" s="106"/>
      <c r="JZ765" s="106"/>
      <c r="KA765" s="106"/>
      <c r="KB765" s="106"/>
      <c r="KC765" s="106"/>
      <c r="KD765" s="106"/>
      <c r="KE765" s="106"/>
      <c r="KF765" s="106"/>
      <c r="KG765" s="106"/>
      <c r="KH765" s="106"/>
      <c r="KI765" s="106"/>
      <c r="KJ765" s="106"/>
      <c r="KK765" s="106"/>
      <c r="KL765" s="106"/>
      <c r="KM765" s="106"/>
      <c r="KN765" s="106"/>
      <c r="KO765" s="106"/>
      <c r="KP765" s="106"/>
      <c r="KQ765" s="106"/>
      <c r="KR765" s="106"/>
      <c r="KS765" s="106"/>
      <c r="KT765" s="106"/>
      <c r="KU765" s="106"/>
      <c r="KV765" s="106"/>
      <c r="KW765" s="106"/>
      <c r="KX765" s="106"/>
      <c r="KY765" s="106"/>
      <c r="KZ765" s="106"/>
      <c r="LA765" s="106"/>
      <c r="LB765" s="106"/>
      <c r="LC765" s="106"/>
      <c r="LD765" s="106"/>
      <c r="LE765" s="106"/>
      <c r="LF765" s="106"/>
      <c r="LG765" s="106"/>
      <c r="LH765" s="106"/>
      <c r="LI765" s="106"/>
      <c r="LJ765" s="106"/>
      <c r="LK765" s="106"/>
      <c r="LL765" s="106"/>
      <c r="LM765" s="106"/>
      <c r="LN765" s="106"/>
      <c r="LO765" s="106"/>
      <c r="LP765" s="106"/>
      <c r="LQ765" s="106"/>
      <c r="LR765" s="106"/>
      <c r="LS765" s="106"/>
      <c r="LT765" s="106"/>
      <c r="LU765" s="106"/>
      <c r="LV765" s="106"/>
      <c r="LW765" s="106"/>
      <c r="LX765" s="106"/>
      <c r="LY765" s="106"/>
      <c r="LZ765" s="106"/>
      <c r="MA765" s="106"/>
      <c r="MB765" s="106"/>
      <c r="MC765" s="106"/>
      <c r="MD765" s="106"/>
      <c r="ME765" s="106"/>
      <c r="MF765" s="106"/>
      <c r="MG765" s="106"/>
      <c r="MH765" s="106"/>
      <c r="MI765" s="106"/>
      <c r="MJ765" s="106"/>
      <c r="MK765" s="106"/>
      <c r="ML765" s="106"/>
      <c r="MM765" s="106"/>
      <c r="MN765" s="106"/>
      <c r="MO765" s="106"/>
      <c r="MP765" s="106"/>
      <c r="MQ765" s="106"/>
      <c r="MR765" s="106"/>
      <c r="MS765" s="106"/>
      <c r="MT765" s="106"/>
      <c r="MU765" s="106"/>
      <c r="MV765" s="106"/>
      <c r="MW765" s="106"/>
      <c r="MX765" s="106"/>
      <c r="MY765" s="106"/>
      <c r="MZ765" s="106"/>
      <c r="NA765" s="106"/>
      <c r="NB765" s="106"/>
      <c r="NC765" s="106"/>
      <c r="ND765" s="106"/>
      <c r="NE765" s="106"/>
      <c r="NF765" s="106"/>
      <c r="NG765" s="106"/>
      <c r="NH765" s="106"/>
      <c r="NI765" s="106"/>
      <c r="NJ765" s="106"/>
      <c r="NK765" s="106"/>
      <c r="NL765" s="106"/>
      <c r="NM765" s="106"/>
      <c r="NN765" s="106"/>
      <c r="NO765" s="106"/>
      <c r="NP765" s="106"/>
      <c r="NQ765" s="106"/>
      <c r="NR765" s="106"/>
      <c r="NS765" s="106"/>
      <c r="NT765" s="106"/>
      <c r="NU765" s="106"/>
      <c r="NV765" s="106"/>
      <c r="NW765" s="106"/>
      <c r="NX765" s="106"/>
      <c r="NY765" s="106"/>
      <c r="NZ765" s="106"/>
      <c r="OA765" s="106"/>
      <c r="OB765" s="106"/>
      <c r="OC765" s="106"/>
      <c r="OD765" s="106"/>
      <c r="OE765" s="106"/>
      <c r="OF765" s="106"/>
      <c r="OG765" s="106"/>
      <c r="OH765" s="106"/>
      <c r="OI765" s="106"/>
      <c r="OJ765" s="106"/>
      <c r="OK765" s="106"/>
      <c r="OL765" s="106"/>
      <c r="OM765" s="106"/>
      <c r="ON765" s="106"/>
      <c r="OO765" s="106"/>
      <c r="OP765" s="106"/>
      <c r="OQ765" s="106"/>
      <c r="OR765" s="106"/>
      <c r="OS765" s="106"/>
      <c r="OT765" s="106"/>
      <c r="OU765" s="106"/>
      <c r="OV765" s="106"/>
      <c r="OW765" s="106"/>
      <c r="OX765" s="106"/>
      <c r="OY765" s="106"/>
      <c r="OZ765" s="106"/>
      <c r="PA765" s="106"/>
      <c r="PB765" s="106"/>
      <c r="PC765" s="106"/>
      <c r="PD765" s="106"/>
      <c r="PE765" s="106"/>
      <c r="PF765" s="106"/>
      <c r="PG765" s="106"/>
      <c r="PH765" s="106"/>
      <c r="PI765" s="106"/>
      <c r="PJ765" s="106"/>
      <c r="PK765" s="106"/>
      <c r="PL765" s="106"/>
      <c r="PM765" s="106"/>
      <c r="PN765" s="106"/>
      <c r="PO765" s="106"/>
      <c r="PP765" s="106"/>
      <c r="PQ765" s="106"/>
      <c r="PR765" s="106"/>
      <c r="PS765" s="106"/>
      <c r="PT765" s="106"/>
      <c r="PU765" s="106"/>
      <c r="PV765" s="106"/>
      <c r="PW765" s="106"/>
      <c r="PX765" s="106"/>
      <c r="PY765" s="106"/>
      <c r="PZ765" s="106"/>
      <c r="QA765" s="106"/>
      <c r="QB765" s="106"/>
      <c r="QC765" s="106"/>
      <c r="QD765" s="106"/>
      <c r="QE765" s="106"/>
      <c r="QF765" s="106"/>
      <c r="QG765" s="106"/>
      <c r="QH765" s="106"/>
      <c r="QI765" s="106"/>
      <c r="QJ765" s="106"/>
      <c r="QK765" s="106"/>
      <c r="QL765" s="106"/>
      <c r="QM765" s="106"/>
      <c r="QN765" s="106"/>
      <c r="QO765" s="106"/>
      <c r="QP765" s="106"/>
      <c r="QQ765" s="106"/>
      <c r="QR765" s="106"/>
      <c r="QS765" s="106"/>
      <c r="QT765" s="106"/>
      <c r="QU765" s="106"/>
      <c r="QV765" s="106"/>
      <c r="QW765" s="106"/>
      <c r="QX765" s="106"/>
      <c r="QY765" s="106"/>
      <c r="QZ765" s="106"/>
      <c r="RA765" s="106"/>
      <c r="RB765" s="106"/>
      <c r="RC765" s="106"/>
      <c r="RD765" s="106"/>
      <c r="RE765" s="106"/>
      <c r="RF765" s="106"/>
      <c r="RG765" s="106"/>
      <c r="RH765" s="106"/>
      <c r="RI765" s="106"/>
      <c r="RJ765" s="106"/>
      <c r="RK765" s="106"/>
      <c r="RL765" s="106"/>
      <c r="RM765" s="106"/>
      <c r="RN765" s="106"/>
      <c r="RO765" s="106"/>
      <c r="RP765" s="106"/>
      <c r="RQ765" s="106"/>
      <c r="RR765" s="106"/>
    </row>
    <row r="766" spans="1:486" x14ac:dyDescent="0.3">
      <c r="A766" s="106"/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14"/>
      <c r="Q766" s="114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  <c r="DL766" s="106"/>
      <c r="DM766" s="106"/>
      <c r="DN766" s="106"/>
      <c r="DO766" s="106"/>
      <c r="DP766" s="106"/>
      <c r="DQ766" s="106"/>
      <c r="DR766" s="106"/>
      <c r="DS766" s="106"/>
      <c r="DT766" s="106"/>
      <c r="DU766" s="106"/>
      <c r="DV766" s="106"/>
      <c r="DW766" s="106"/>
      <c r="DX766" s="106"/>
      <c r="DY766" s="106"/>
      <c r="DZ766" s="106"/>
      <c r="EA766" s="106"/>
      <c r="EB766" s="106"/>
      <c r="EC766" s="106"/>
      <c r="ED766" s="106"/>
      <c r="EE766" s="106"/>
      <c r="EF766" s="106"/>
      <c r="EG766" s="106"/>
      <c r="EH766" s="106"/>
      <c r="EI766" s="106"/>
      <c r="EJ766" s="106"/>
      <c r="EK766" s="106"/>
      <c r="EL766" s="106"/>
      <c r="EM766" s="106"/>
      <c r="EN766" s="106"/>
      <c r="EO766" s="106"/>
      <c r="EP766" s="106"/>
      <c r="EQ766" s="106"/>
      <c r="ER766" s="106"/>
      <c r="ES766" s="106"/>
      <c r="ET766" s="106"/>
      <c r="EU766" s="106"/>
      <c r="EV766" s="106"/>
      <c r="EW766" s="106"/>
      <c r="EX766" s="106"/>
      <c r="EY766" s="106"/>
      <c r="EZ766" s="106"/>
      <c r="FA766" s="106"/>
      <c r="FB766" s="106"/>
      <c r="FC766" s="106"/>
      <c r="FD766" s="106"/>
      <c r="FE766" s="106"/>
      <c r="FF766" s="106"/>
      <c r="FG766" s="106"/>
      <c r="FH766" s="106"/>
      <c r="FI766" s="106"/>
      <c r="FJ766" s="106"/>
      <c r="FK766" s="106"/>
      <c r="FL766" s="106"/>
      <c r="FM766" s="106"/>
      <c r="FN766" s="106"/>
      <c r="FO766" s="106"/>
      <c r="FP766" s="106"/>
      <c r="FQ766" s="106"/>
      <c r="FR766" s="106"/>
      <c r="FS766" s="106"/>
      <c r="FT766" s="106"/>
      <c r="FU766" s="106"/>
      <c r="FV766" s="106"/>
      <c r="FW766" s="106"/>
      <c r="FX766" s="106"/>
      <c r="FY766" s="106"/>
      <c r="FZ766" s="106"/>
      <c r="GA766" s="106"/>
      <c r="GB766" s="106"/>
      <c r="GC766" s="106"/>
      <c r="GD766" s="106"/>
      <c r="GE766" s="106"/>
      <c r="GF766" s="106"/>
      <c r="GG766" s="106"/>
      <c r="GH766" s="106"/>
      <c r="GI766" s="106"/>
      <c r="GJ766" s="106"/>
      <c r="GK766" s="106"/>
      <c r="GL766" s="106"/>
      <c r="GM766" s="106"/>
      <c r="GN766" s="106"/>
      <c r="GO766" s="106"/>
      <c r="GP766" s="106"/>
      <c r="GQ766" s="106"/>
      <c r="GR766" s="106"/>
      <c r="GS766" s="106"/>
      <c r="GT766" s="106"/>
      <c r="GU766" s="106"/>
      <c r="GV766" s="106"/>
      <c r="GW766" s="106"/>
      <c r="GX766" s="106"/>
      <c r="GY766" s="106"/>
      <c r="GZ766" s="106"/>
      <c r="HA766" s="106"/>
      <c r="HB766" s="106"/>
      <c r="HC766" s="106"/>
      <c r="HD766" s="106"/>
      <c r="HE766" s="106"/>
      <c r="HF766" s="106"/>
      <c r="HG766" s="106"/>
      <c r="HH766" s="106"/>
      <c r="HI766" s="106"/>
      <c r="HJ766" s="106"/>
      <c r="HK766" s="106"/>
      <c r="HL766" s="106"/>
      <c r="HM766" s="106"/>
      <c r="HN766" s="106"/>
      <c r="HO766" s="106"/>
      <c r="HP766" s="106"/>
      <c r="HQ766" s="106"/>
      <c r="HR766" s="106"/>
      <c r="HS766" s="106"/>
      <c r="HT766" s="106"/>
      <c r="HU766" s="106"/>
      <c r="HV766" s="106"/>
      <c r="HW766" s="106"/>
      <c r="HX766" s="106"/>
      <c r="HY766" s="106"/>
      <c r="HZ766" s="106"/>
      <c r="IA766" s="106"/>
      <c r="IB766" s="106"/>
      <c r="IC766" s="106"/>
      <c r="ID766" s="106"/>
      <c r="IE766" s="106"/>
      <c r="IF766" s="106"/>
      <c r="IG766" s="106"/>
      <c r="IH766" s="106"/>
      <c r="II766" s="106"/>
      <c r="IJ766" s="106"/>
      <c r="IK766" s="106"/>
      <c r="IL766" s="106"/>
      <c r="IM766" s="106"/>
      <c r="IN766" s="106"/>
      <c r="IO766" s="106"/>
      <c r="IP766" s="106"/>
      <c r="IQ766" s="106"/>
      <c r="IR766" s="106"/>
      <c r="IS766" s="106"/>
      <c r="IT766" s="106"/>
      <c r="IU766" s="106"/>
      <c r="IV766" s="106"/>
      <c r="IW766" s="106"/>
      <c r="IX766" s="106"/>
      <c r="IY766" s="106"/>
      <c r="IZ766" s="106"/>
      <c r="JA766" s="106"/>
      <c r="JB766" s="106"/>
      <c r="JC766" s="106"/>
      <c r="JD766" s="106"/>
      <c r="JE766" s="106"/>
      <c r="JF766" s="106"/>
      <c r="JG766" s="106"/>
      <c r="JH766" s="106"/>
      <c r="JI766" s="106"/>
      <c r="JJ766" s="106"/>
      <c r="JK766" s="106"/>
      <c r="JL766" s="106"/>
      <c r="JM766" s="106"/>
      <c r="JN766" s="106"/>
      <c r="JO766" s="106"/>
      <c r="JP766" s="106"/>
      <c r="JQ766" s="106"/>
      <c r="JR766" s="106"/>
      <c r="JS766" s="106"/>
      <c r="JT766" s="106"/>
      <c r="JU766" s="106"/>
      <c r="JV766" s="106"/>
      <c r="JW766" s="106"/>
      <c r="JX766" s="106"/>
      <c r="JY766" s="106"/>
      <c r="JZ766" s="106"/>
      <c r="KA766" s="106"/>
      <c r="KB766" s="106"/>
      <c r="KC766" s="106"/>
      <c r="KD766" s="106"/>
      <c r="KE766" s="106"/>
      <c r="KF766" s="106"/>
      <c r="KG766" s="106"/>
      <c r="KH766" s="106"/>
      <c r="KI766" s="106"/>
      <c r="KJ766" s="106"/>
      <c r="KK766" s="106"/>
      <c r="KL766" s="106"/>
      <c r="KM766" s="106"/>
      <c r="KN766" s="106"/>
      <c r="KO766" s="106"/>
      <c r="KP766" s="106"/>
      <c r="KQ766" s="106"/>
      <c r="KR766" s="106"/>
      <c r="KS766" s="106"/>
      <c r="KT766" s="106"/>
      <c r="KU766" s="106"/>
      <c r="KV766" s="106"/>
      <c r="KW766" s="106"/>
      <c r="KX766" s="106"/>
      <c r="KY766" s="106"/>
      <c r="KZ766" s="106"/>
      <c r="LA766" s="106"/>
      <c r="LB766" s="106"/>
      <c r="LC766" s="106"/>
      <c r="LD766" s="106"/>
      <c r="LE766" s="106"/>
      <c r="LF766" s="106"/>
      <c r="LG766" s="106"/>
      <c r="LH766" s="106"/>
      <c r="LI766" s="106"/>
      <c r="LJ766" s="106"/>
      <c r="LK766" s="106"/>
      <c r="LL766" s="106"/>
      <c r="LM766" s="106"/>
      <c r="LN766" s="106"/>
      <c r="LO766" s="106"/>
      <c r="LP766" s="106"/>
      <c r="LQ766" s="106"/>
      <c r="LR766" s="106"/>
      <c r="LS766" s="106"/>
      <c r="LT766" s="106"/>
      <c r="LU766" s="106"/>
      <c r="LV766" s="106"/>
      <c r="LW766" s="106"/>
      <c r="LX766" s="106"/>
      <c r="LY766" s="106"/>
      <c r="LZ766" s="106"/>
      <c r="MA766" s="106"/>
      <c r="MB766" s="106"/>
      <c r="MC766" s="106"/>
      <c r="MD766" s="106"/>
      <c r="ME766" s="106"/>
      <c r="MF766" s="106"/>
      <c r="MG766" s="106"/>
      <c r="MH766" s="106"/>
      <c r="MI766" s="106"/>
      <c r="MJ766" s="106"/>
      <c r="MK766" s="106"/>
      <c r="ML766" s="106"/>
      <c r="MM766" s="106"/>
      <c r="MN766" s="106"/>
      <c r="MO766" s="106"/>
      <c r="MP766" s="106"/>
      <c r="MQ766" s="106"/>
      <c r="MR766" s="106"/>
      <c r="MS766" s="106"/>
      <c r="MT766" s="106"/>
      <c r="MU766" s="106"/>
      <c r="MV766" s="106"/>
      <c r="MW766" s="106"/>
      <c r="MX766" s="106"/>
      <c r="MY766" s="106"/>
      <c r="MZ766" s="106"/>
      <c r="NA766" s="106"/>
      <c r="NB766" s="106"/>
      <c r="NC766" s="106"/>
      <c r="ND766" s="106"/>
      <c r="NE766" s="106"/>
      <c r="NF766" s="106"/>
      <c r="NG766" s="106"/>
      <c r="NH766" s="106"/>
      <c r="NI766" s="106"/>
      <c r="NJ766" s="106"/>
      <c r="NK766" s="106"/>
      <c r="NL766" s="106"/>
      <c r="NM766" s="106"/>
      <c r="NN766" s="106"/>
      <c r="NO766" s="106"/>
      <c r="NP766" s="106"/>
      <c r="NQ766" s="106"/>
      <c r="NR766" s="106"/>
      <c r="NS766" s="106"/>
      <c r="NT766" s="106"/>
      <c r="NU766" s="106"/>
      <c r="NV766" s="106"/>
      <c r="NW766" s="106"/>
      <c r="NX766" s="106"/>
      <c r="NY766" s="106"/>
      <c r="NZ766" s="106"/>
      <c r="OA766" s="106"/>
      <c r="OB766" s="106"/>
      <c r="OC766" s="106"/>
      <c r="OD766" s="106"/>
      <c r="OE766" s="106"/>
      <c r="OF766" s="106"/>
      <c r="OG766" s="106"/>
      <c r="OH766" s="106"/>
      <c r="OI766" s="106"/>
      <c r="OJ766" s="106"/>
      <c r="OK766" s="106"/>
      <c r="OL766" s="106"/>
      <c r="OM766" s="106"/>
      <c r="ON766" s="106"/>
      <c r="OO766" s="106"/>
      <c r="OP766" s="106"/>
      <c r="OQ766" s="106"/>
      <c r="OR766" s="106"/>
      <c r="OS766" s="106"/>
      <c r="OT766" s="106"/>
      <c r="OU766" s="106"/>
      <c r="OV766" s="106"/>
      <c r="OW766" s="106"/>
      <c r="OX766" s="106"/>
      <c r="OY766" s="106"/>
      <c r="OZ766" s="106"/>
      <c r="PA766" s="106"/>
      <c r="PB766" s="106"/>
      <c r="PC766" s="106"/>
      <c r="PD766" s="106"/>
      <c r="PE766" s="106"/>
      <c r="PF766" s="106"/>
      <c r="PG766" s="106"/>
      <c r="PH766" s="106"/>
      <c r="PI766" s="106"/>
      <c r="PJ766" s="106"/>
      <c r="PK766" s="106"/>
      <c r="PL766" s="106"/>
      <c r="PM766" s="106"/>
      <c r="PN766" s="106"/>
      <c r="PO766" s="106"/>
      <c r="PP766" s="106"/>
      <c r="PQ766" s="106"/>
      <c r="PR766" s="106"/>
      <c r="PS766" s="106"/>
      <c r="PT766" s="106"/>
      <c r="PU766" s="106"/>
      <c r="PV766" s="106"/>
      <c r="PW766" s="106"/>
      <c r="PX766" s="106"/>
      <c r="PY766" s="106"/>
      <c r="PZ766" s="106"/>
      <c r="QA766" s="106"/>
      <c r="QB766" s="106"/>
      <c r="QC766" s="106"/>
      <c r="QD766" s="106"/>
      <c r="QE766" s="106"/>
      <c r="QF766" s="106"/>
      <c r="QG766" s="106"/>
      <c r="QH766" s="106"/>
      <c r="QI766" s="106"/>
      <c r="QJ766" s="106"/>
      <c r="QK766" s="106"/>
      <c r="QL766" s="106"/>
      <c r="QM766" s="106"/>
      <c r="QN766" s="106"/>
      <c r="QO766" s="106"/>
      <c r="QP766" s="106"/>
      <c r="QQ766" s="106"/>
      <c r="QR766" s="106"/>
      <c r="QS766" s="106"/>
      <c r="QT766" s="106"/>
      <c r="QU766" s="106"/>
      <c r="QV766" s="106"/>
      <c r="QW766" s="106"/>
      <c r="QX766" s="106"/>
      <c r="QY766" s="106"/>
      <c r="QZ766" s="106"/>
      <c r="RA766" s="106"/>
      <c r="RB766" s="106"/>
      <c r="RC766" s="106"/>
      <c r="RD766" s="106"/>
      <c r="RE766" s="106"/>
      <c r="RF766" s="106"/>
      <c r="RG766" s="106"/>
      <c r="RH766" s="106"/>
      <c r="RI766" s="106"/>
      <c r="RJ766" s="106"/>
      <c r="RK766" s="106"/>
      <c r="RL766" s="106"/>
      <c r="RM766" s="106"/>
      <c r="RN766" s="106"/>
      <c r="RO766" s="106"/>
      <c r="RP766" s="106"/>
      <c r="RQ766" s="106"/>
      <c r="RR766" s="106"/>
    </row>
    <row r="767" spans="1:486" x14ac:dyDescent="0.3">
      <c r="A767" s="106"/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14"/>
      <c r="Q767" s="114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  <c r="DL767" s="106"/>
      <c r="DM767" s="106"/>
      <c r="DN767" s="106"/>
      <c r="DO767" s="106"/>
      <c r="DP767" s="106"/>
      <c r="DQ767" s="106"/>
      <c r="DR767" s="106"/>
      <c r="DS767" s="106"/>
      <c r="DT767" s="106"/>
      <c r="DU767" s="106"/>
      <c r="DV767" s="106"/>
      <c r="DW767" s="106"/>
      <c r="DX767" s="106"/>
      <c r="DY767" s="106"/>
      <c r="DZ767" s="106"/>
      <c r="EA767" s="106"/>
      <c r="EB767" s="106"/>
      <c r="EC767" s="106"/>
      <c r="ED767" s="106"/>
      <c r="EE767" s="106"/>
      <c r="EF767" s="106"/>
      <c r="EG767" s="106"/>
      <c r="EH767" s="106"/>
      <c r="EI767" s="106"/>
      <c r="EJ767" s="106"/>
      <c r="EK767" s="106"/>
      <c r="EL767" s="106"/>
      <c r="EM767" s="106"/>
      <c r="EN767" s="106"/>
      <c r="EO767" s="106"/>
      <c r="EP767" s="106"/>
      <c r="EQ767" s="106"/>
      <c r="ER767" s="106"/>
      <c r="ES767" s="106"/>
      <c r="ET767" s="106"/>
      <c r="EU767" s="106"/>
      <c r="EV767" s="106"/>
      <c r="EW767" s="106"/>
      <c r="EX767" s="106"/>
      <c r="EY767" s="106"/>
      <c r="EZ767" s="106"/>
      <c r="FA767" s="106"/>
      <c r="FB767" s="106"/>
      <c r="FC767" s="106"/>
      <c r="FD767" s="106"/>
      <c r="FE767" s="106"/>
      <c r="FF767" s="106"/>
      <c r="FG767" s="106"/>
      <c r="FH767" s="106"/>
      <c r="FI767" s="106"/>
      <c r="FJ767" s="106"/>
      <c r="FK767" s="106"/>
      <c r="FL767" s="106"/>
      <c r="FM767" s="106"/>
      <c r="FN767" s="106"/>
      <c r="FO767" s="106"/>
      <c r="FP767" s="106"/>
      <c r="FQ767" s="106"/>
      <c r="FR767" s="106"/>
      <c r="FS767" s="106"/>
      <c r="FT767" s="106"/>
      <c r="FU767" s="106"/>
      <c r="FV767" s="106"/>
      <c r="FW767" s="106"/>
      <c r="FX767" s="106"/>
      <c r="FY767" s="106"/>
      <c r="FZ767" s="106"/>
      <c r="GA767" s="106"/>
      <c r="GB767" s="106"/>
      <c r="GC767" s="106"/>
      <c r="GD767" s="106"/>
      <c r="GE767" s="106"/>
      <c r="GF767" s="106"/>
      <c r="GG767" s="106"/>
      <c r="GH767" s="106"/>
      <c r="GI767" s="106"/>
      <c r="GJ767" s="106"/>
      <c r="GK767" s="106"/>
      <c r="GL767" s="106"/>
      <c r="GM767" s="106"/>
      <c r="GN767" s="106"/>
      <c r="GO767" s="106"/>
      <c r="GP767" s="106"/>
      <c r="GQ767" s="106"/>
      <c r="GR767" s="106"/>
      <c r="GS767" s="106"/>
      <c r="GT767" s="106"/>
      <c r="GU767" s="106"/>
      <c r="GV767" s="106"/>
      <c r="GW767" s="106"/>
      <c r="GX767" s="106"/>
      <c r="GY767" s="106"/>
      <c r="GZ767" s="106"/>
      <c r="HA767" s="106"/>
      <c r="HB767" s="106"/>
      <c r="HC767" s="106"/>
      <c r="HD767" s="106"/>
      <c r="HE767" s="106"/>
      <c r="HF767" s="106"/>
      <c r="HG767" s="106"/>
      <c r="HH767" s="106"/>
      <c r="HI767" s="106"/>
      <c r="HJ767" s="106"/>
      <c r="HK767" s="106"/>
      <c r="HL767" s="106"/>
      <c r="HM767" s="106"/>
      <c r="HN767" s="106"/>
      <c r="HO767" s="106"/>
      <c r="HP767" s="106"/>
      <c r="HQ767" s="106"/>
      <c r="HR767" s="106"/>
      <c r="HS767" s="106"/>
      <c r="HT767" s="106"/>
      <c r="HU767" s="106"/>
      <c r="HV767" s="106"/>
      <c r="HW767" s="106"/>
      <c r="HX767" s="106"/>
      <c r="HY767" s="106"/>
      <c r="HZ767" s="106"/>
      <c r="IA767" s="106"/>
      <c r="IB767" s="106"/>
      <c r="IC767" s="106"/>
      <c r="ID767" s="106"/>
      <c r="IE767" s="106"/>
      <c r="IF767" s="106"/>
      <c r="IG767" s="106"/>
      <c r="IH767" s="106"/>
      <c r="II767" s="106"/>
      <c r="IJ767" s="106"/>
      <c r="IK767" s="106"/>
      <c r="IL767" s="106"/>
      <c r="IM767" s="106"/>
      <c r="IN767" s="106"/>
      <c r="IO767" s="106"/>
      <c r="IP767" s="106"/>
      <c r="IQ767" s="106"/>
      <c r="IR767" s="106"/>
      <c r="IS767" s="106"/>
      <c r="IT767" s="106"/>
      <c r="IU767" s="106"/>
      <c r="IV767" s="106"/>
      <c r="IW767" s="106"/>
      <c r="IX767" s="106"/>
      <c r="IY767" s="106"/>
      <c r="IZ767" s="106"/>
      <c r="JA767" s="106"/>
      <c r="JB767" s="106"/>
      <c r="JC767" s="106"/>
      <c r="JD767" s="106"/>
      <c r="JE767" s="106"/>
      <c r="JF767" s="106"/>
      <c r="JG767" s="106"/>
      <c r="JH767" s="106"/>
      <c r="JI767" s="106"/>
      <c r="JJ767" s="106"/>
      <c r="JK767" s="106"/>
      <c r="JL767" s="106"/>
      <c r="JM767" s="106"/>
      <c r="JN767" s="106"/>
      <c r="JO767" s="106"/>
      <c r="JP767" s="106"/>
      <c r="JQ767" s="106"/>
      <c r="JR767" s="106"/>
      <c r="JS767" s="106"/>
      <c r="JT767" s="106"/>
      <c r="JU767" s="106"/>
      <c r="JV767" s="106"/>
      <c r="JW767" s="106"/>
      <c r="JX767" s="106"/>
      <c r="JY767" s="106"/>
      <c r="JZ767" s="106"/>
      <c r="KA767" s="106"/>
      <c r="KB767" s="106"/>
      <c r="KC767" s="106"/>
      <c r="KD767" s="106"/>
      <c r="KE767" s="106"/>
      <c r="KF767" s="106"/>
      <c r="KG767" s="106"/>
      <c r="KH767" s="106"/>
      <c r="KI767" s="106"/>
      <c r="KJ767" s="106"/>
      <c r="KK767" s="106"/>
      <c r="KL767" s="106"/>
      <c r="KM767" s="106"/>
      <c r="KN767" s="106"/>
      <c r="KO767" s="106"/>
      <c r="KP767" s="106"/>
      <c r="KQ767" s="106"/>
      <c r="KR767" s="106"/>
      <c r="KS767" s="106"/>
      <c r="KT767" s="106"/>
      <c r="KU767" s="106"/>
      <c r="KV767" s="106"/>
      <c r="KW767" s="106"/>
      <c r="KX767" s="106"/>
      <c r="KY767" s="106"/>
      <c r="KZ767" s="106"/>
      <c r="LA767" s="106"/>
      <c r="LB767" s="106"/>
      <c r="LC767" s="106"/>
      <c r="LD767" s="106"/>
      <c r="LE767" s="106"/>
      <c r="LF767" s="106"/>
      <c r="LG767" s="106"/>
      <c r="LH767" s="106"/>
      <c r="LI767" s="106"/>
      <c r="LJ767" s="106"/>
      <c r="LK767" s="106"/>
      <c r="LL767" s="106"/>
      <c r="LM767" s="106"/>
      <c r="LN767" s="106"/>
      <c r="LO767" s="106"/>
      <c r="LP767" s="106"/>
      <c r="LQ767" s="106"/>
      <c r="LR767" s="106"/>
      <c r="LS767" s="106"/>
      <c r="LT767" s="106"/>
      <c r="LU767" s="106"/>
      <c r="LV767" s="106"/>
      <c r="LW767" s="106"/>
      <c r="LX767" s="106"/>
      <c r="LY767" s="106"/>
      <c r="LZ767" s="106"/>
      <c r="MA767" s="106"/>
      <c r="MB767" s="106"/>
      <c r="MC767" s="106"/>
      <c r="MD767" s="106"/>
      <c r="ME767" s="106"/>
      <c r="MF767" s="106"/>
      <c r="MG767" s="106"/>
      <c r="MH767" s="106"/>
      <c r="MI767" s="106"/>
      <c r="MJ767" s="106"/>
      <c r="MK767" s="106"/>
      <c r="ML767" s="106"/>
      <c r="MM767" s="106"/>
      <c r="MN767" s="106"/>
      <c r="MO767" s="106"/>
      <c r="MP767" s="106"/>
      <c r="MQ767" s="106"/>
      <c r="MR767" s="106"/>
      <c r="MS767" s="106"/>
      <c r="MT767" s="106"/>
      <c r="MU767" s="106"/>
      <c r="MV767" s="106"/>
      <c r="MW767" s="106"/>
      <c r="MX767" s="106"/>
      <c r="MY767" s="106"/>
      <c r="MZ767" s="106"/>
      <c r="NA767" s="106"/>
      <c r="NB767" s="106"/>
      <c r="NC767" s="106"/>
      <c r="ND767" s="106"/>
      <c r="NE767" s="106"/>
      <c r="NF767" s="106"/>
      <c r="NG767" s="106"/>
      <c r="NH767" s="106"/>
      <c r="NI767" s="106"/>
      <c r="NJ767" s="106"/>
      <c r="NK767" s="106"/>
      <c r="NL767" s="106"/>
      <c r="NM767" s="106"/>
      <c r="NN767" s="106"/>
      <c r="NO767" s="106"/>
      <c r="NP767" s="106"/>
      <c r="NQ767" s="106"/>
      <c r="NR767" s="106"/>
      <c r="NS767" s="106"/>
      <c r="NT767" s="106"/>
      <c r="NU767" s="106"/>
      <c r="NV767" s="106"/>
      <c r="NW767" s="106"/>
      <c r="NX767" s="106"/>
      <c r="NY767" s="106"/>
      <c r="NZ767" s="106"/>
      <c r="OA767" s="106"/>
      <c r="OB767" s="106"/>
      <c r="OC767" s="106"/>
      <c r="OD767" s="106"/>
      <c r="OE767" s="106"/>
      <c r="OF767" s="106"/>
      <c r="OG767" s="106"/>
      <c r="OH767" s="106"/>
      <c r="OI767" s="106"/>
      <c r="OJ767" s="106"/>
      <c r="OK767" s="106"/>
      <c r="OL767" s="106"/>
      <c r="OM767" s="106"/>
      <c r="ON767" s="106"/>
      <c r="OO767" s="106"/>
      <c r="OP767" s="106"/>
      <c r="OQ767" s="106"/>
      <c r="OR767" s="106"/>
      <c r="OS767" s="106"/>
      <c r="OT767" s="106"/>
      <c r="OU767" s="106"/>
      <c r="OV767" s="106"/>
      <c r="OW767" s="106"/>
      <c r="OX767" s="106"/>
      <c r="OY767" s="106"/>
      <c r="OZ767" s="106"/>
      <c r="PA767" s="106"/>
      <c r="PB767" s="106"/>
      <c r="PC767" s="106"/>
      <c r="PD767" s="106"/>
      <c r="PE767" s="106"/>
      <c r="PF767" s="106"/>
      <c r="PG767" s="106"/>
      <c r="PH767" s="106"/>
      <c r="PI767" s="106"/>
      <c r="PJ767" s="106"/>
      <c r="PK767" s="106"/>
      <c r="PL767" s="106"/>
      <c r="PM767" s="106"/>
      <c r="PN767" s="106"/>
      <c r="PO767" s="106"/>
      <c r="PP767" s="106"/>
      <c r="PQ767" s="106"/>
      <c r="PR767" s="106"/>
      <c r="PS767" s="106"/>
      <c r="PT767" s="106"/>
      <c r="PU767" s="106"/>
      <c r="PV767" s="106"/>
      <c r="PW767" s="106"/>
      <c r="PX767" s="106"/>
      <c r="PY767" s="106"/>
      <c r="PZ767" s="106"/>
      <c r="QA767" s="106"/>
      <c r="QB767" s="106"/>
      <c r="QC767" s="106"/>
      <c r="QD767" s="106"/>
      <c r="QE767" s="106"/>
      <c r="QF767" s="106"/>
      <c r="QG767" s="106"/>
      <c r="QH767" s="106"/>
      <c r="QI767" s="106"/>
      <c r="QJ767" s="106"/>
      <c r="QK767" s="106"/>
      <c r="QL767" s="106"/>
      <c r="QM767" s="106"/>
      <c r="QN767" s="106"/>
      <c r="QO767" s="106"/>
      <c r="QP767" s="106"/>
      <c r="QQ767" s="106"/>
      <c r="QR767" s="106"/>
      <c r="QS767" s="106"/>
      <c r="QT767" s="106"/>
      <c r="QU767" s="106"/>
      <c r="QV767" s="106"/>
      <c r="QW767" s="106"/>
      <c r="QX767" s="106"/>
      <c r="QY767" s="106"/>
      <c r="QZ767" s="106"/>
      <c r="RA767" s="106"/>
      <c r="RB767" s="106"/>
      <c r="RC767" s="106"/>
      <c r="RD767" s="106"/>
      <c r="RE767" s="106"/>
      <c r="RF767" s="106"/>
      <c r="RG767" s="106"/>
      <c r="RH767" s="106"/>
      <c r="RI767" s="106"/>
      <c r="RJ767" s="106"/>
      <c r="RK767" s="106"/>
      <c r="RL767" s="106"/>
      <c r="RM767" s="106"/>
      <c r="RN767" s="106"/>
      <c r="RO767" s="106"/>
      <c r="RP767" s="106"/>
      <c r="RQ767" s="106"/>
      <c r="RR767" s="106"/>
    </row>
    <row r="768" spans="1:486" x14ac:dyDescent="0.3">
      <c r="A768" s="106"/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14"/>
      <c r="Q768" s="114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  <c r="DL768" s="106"/>
      <c r="DM768" s="106"/>
      <c r="DN768" s="106"/>
      <c r="DO768" s="106"/>
      <c r="DP768" s="106"/>
      <c r="DQ768" s="106"/>
      <c r="DR768" s="106"/>
      <c r="DS768" s="106"/>
      <c r="DT768" s="106"/>
      <c r="DU768" s="106"/>
      <c r="DV768" s="106"/>
      <c r="DW768" s="106"/>
      <c r="DX768" s="106"/>
      <c r="DY768" s="106"/>
      <c r="DZ768" s="106"/>
      <c r="EA768" s="106"/>
      <c r="EB768" s="106"/>
      <c r="EC768" s="106"/>
      <c r="ED768" s="106"/>
      <c r="EE768" s="106"/>
      <c r="EF768" s="106"/>
      <c r="EG768" s="106"/>
      <c r="EH768" s="106"/>
      <c r="EI768" s="106"/>
      <c r="EJ768" s="106"/>
      <c r="EK768" s="106"/>
      <c r="EL768" s="106"/>
      <c r="EM768" s="106"/>
      <c r="EN768" s="106"/>
      <c r="EO768" s="106"/>
      <c r="EP768" s="106"/>
      <c r="EQ768" s="106"/>
      <c r="ER768" s="106"/>
      <c r="ES768" s="106"/>
      <c r="ET768" s="106"/>
      <c r="EU768" s="106"/>
      <c r="EV768" s="106"/>
      <c r="EW768" s="106"/>
      <c r="EX768" s="106"/>
      <c r="EY768" s="106"/>
      <c r="EZ768" s="106"/>
      <c r="FA768" s="106"/>
      <c r="FB768" s="106"/>
      <c r="FC768" s="106"/>
      <c r="FD768" s="106"/>
      <c r="FE768" s="106"/>
      <c r="FF768" s="106"/>
      <c r="FG768" s="106"/>
      <c r="FH768" s="106"/>
      <c r="FI768" s="106"/>
      <c r="FJ768" s="106"/>
      <c r="FK768" s="106"/>
      <c r="FL768" s="106"/>
      <c r="FM768" s="106"/>
      <c r="FN768" s="106"/>
      <c r="FO768" s="106"/>
      <c r="FP768" s="106"/>
      <c r="FQ768" s="106"/>
      <c r="FR768" s="106"/>
      <c r="FS768" s="106"/>
      <c r="FT768" s="106"/>
      <c r="FU768" s="106"/>
      <c r="FV768" s="106"/>
      <c r="FW768" s="106"/>
      <c r="FX768" s="106"/>
      <c r="FY768" s="106"/>
      <c r="FZ768" s="106"/>
      <c r="GA768" s="106"/>
      <c r="GB768" s="106"/>
      <c r="GC768" s="106"/>
      <c r="GD768" s="106"/>
      <c r="GE768" s="106"/>
      <c r="GF768" s="106"/>
      <c r="GG768" s="106"/>
      <c r="GH768" s="106"/>
      <c r="GI768" s="106"/>
      <c r="GJ768" s="106"/>
      <c r="GK768" s="106"/>
      <c r="GL768" s="106"/>
      <c r="GM768" s="106"/>
      <c r="GN768" s="106"/>
      <c r="GO768" s="106"/>
      <c r="GP768" s="106"/>
      <c r="GQ768" s="106"/>
      <c r="GR768" s="106"/>
      <c r="GS768" s="106"/>
      <c r="GT768" s="106"/>
      <c r="GU768" s="106"/>
      <c r="GV768" s="106"/>
      <c r="GW768" s="106"/>
      <c r="GX768" s="106"/>
      <c r="GY768" s="106"/>
      <c r="GZ768" s="106"/>
      <c r="HA768" s="106"/>
      <c r="HB768" s="106"/>
      <c r="HC768" s="106"/>
      <c r="HD768" s="106"/>
      <c r="HE768" s="106"/>
      <c r="HF768" s="106"/>
      <c r="HG768" s="106"/>
      <c r="HH768" s="106"/>
      <c r="HI768" s="106"/>
      <c r="HJ768" s="106"/>
      <c r="HK768" s="106"/>
      <c r="HL768" s="106"/>
      <c r="HM768" s="106"/>
      <c r="HN768" s="106"/>
      <c r="HO768" s="106"/>
      <c r="HP768" s="106"/>
      <c r="HQ768" s="106"/>
      <c r="HR768" s="106"/>
      <c r="HS768" s="106"/>
      <c r="HT768" s="106"/>
      <c r="HU768" s="106"/>
      <c r="HV768" s="106"/>
      <c r="HW768" s="106"/>
      <c r="HX768" s="106"/>
      <c r="HY768" s="106"/>
      <c r="HZ768" s="106"/>
      <c r="IA768" s="106"/>
      <c r="IB768" s="106"/>
      <c r="IC768" s="106"/>
      <c r="ID768" s="106"/>
      <c r="IE768" s="106"/>
      <c r="IF768" s="106"/>
      <c r="IG768" s="106"/>
      <c r="IH768" s="106"/>
      <c r="II768" s="106"/>
      <c r="IJ768" s="106"/>
      <c r="IK768" s="106"/>
      <c r="IL768" s="106"/>
      <c r="IM768" s="106"/>
      <c r="IN768" s="106"/>
      <c r="IO768" s="106"/>
      <c r="IP768" s="106"/>
      <c r="IQ768" s="106"/>
      <c r="IR768" s="106"/>
      <c r="IS768" s="106"/>
      <c r="IT768" s="106"/>
      <c r="IU768" s="106"/>
      <c r="IV768" s="106"/>
      <c r="IW768" s="106"/>
      <c r="IX768" s="106"/>
      <c r="IY768" s="106"/>
      <c r="IZ768" s="106"/>
      <c r="JA768" s="106"/>
      <c r="JB768" s="106"/>
      <c r="JC768" s="106"/>
      <c r="JD768" s="106"/>
      <c r="JE768" s="106"/>
      <c r="JF768" s="106"/>
      <c r="JG768" s="106"/>
      <c r="JH768" s="106"/>
      <c r="JI768" s="106"/>
      <c r="JJ768" s="106"/>
      <c r="JK768" s="106"/>
      <c r="JL768" s="106"/>
      <c r="JM768" s="106"/>
      <c r="JN768" s="106"/>
      <c r="JO768" s="106"/>
      <c r="JP768" s="106"/>
      <c r="JQ768" s="106"/>
      <c r="JR768" s="106"/>
      <c r="JS768" s="106"/>
      <c r="JT768" s="106"/>
      <c r="JU768" s="106"/>
      <c r="JV768" s="106"/>
      <c r="JW768" s="106"/>
      <c r="JX768" s="106"/>
      <c r="JY768" s="106"/>
      <c r="JZ768" s="106"/>
      <c r="KA768" s="106"/>
      <c r="KB768" s="106"/>
      <c r="KC768" s="106"/>
      <c r="KD768" s="106"/>
      <c r="KE768" s="106"/>
      <c r="KF768" s="106"/>
      <c r="KG768" s="106"/>
      <c r="KH768" s="106"/>
      <c r="KI768" s="106"/>
      <c r="KJ768" s="106"/>
      <c r="KK768" s="106"/>
      <c r="KL768" s="106"/>
      <c r="KM768" s="106"/>
      <c r="KN768" s="106"/>
      <c r="KO768" s="106"/>
      <c r="KP768" s="106"/>
      <c r="KQ768" s="106"/>
      <c r="KR768" s="106"/>
      <c r="KS768" s="106"/>
      <c r="KT768" s="106"/>
      <c r="KU768" s="106"/>
      <c r="KV768" s="106"/>
      <c r="KW768" s="106"/>
      <c r="KX768" s="106"/>
      <c r="KY768" s="106"/>
      <c r="KZ768" s="106"/>
      <c r="LA768" s="106"/>
      <c r="LB768" s="106"/>
      <c r="LC768" s="106"/>
      <c r="LD768" s="106"/>
      <c r="LE768" s="106"/>
      <c r="LF768" s="106"/>
      <c r="LG768" s="106"/>
      <c r="LH768" s="106"/>
      <c r="LI768" s="106"/>
      <c r="LJ768" s="106"/>
      <c r="LK768" s="106"/>
      <c r="LL768" s="106"/>
      <c r="LM768" s="106"/>
      <c r="LN768" s="106"/>
      <c r="LO768" s="106"/>
      <c r="LP768" s="106"/>
      <c r="LQ768" s="106"/>
      <c r="LR768" s="106"/>
      <c r="LS768" s="106"/>
      <c r="LT768" s="106"/>
      <c r="LU768" s="106"/>
      <c r="LV768" s="106"/>
      <c r="LW768" s="106"/>
      <c r="LX768" s="106"/>
      <c r="LY768" s="106"/>
      <c r="LZ768" s="106"/>
      <c r="MA768" s="106"/>
      <c r="MB768" s="106"/>
      <c r="MC768" s="106"/>
      <c r="MD768" s="106"/>
      <c r="ME768" s="106"/>
      <c r="MF768" s="106"/>
      <c r="MG768" s="106"/>
      <c r="MH768" s="106"/>
      <c r="MI768" s="106"/>
      <c r="MJ768" s="106"/>
      <c r="MK768" s="106"/>
      <c r="ML768" s="106"/>
      <c r="MM768" s="106"/>
      <c r="MN768" s="106"/>
      <c r="MO768" s="106"/>
      <c r="MP768" s="106"/>
      <c r="MQ768" s="106"/>
      <c r="MR768" s="106"/>
      <c r="MS768" s="106"/>
      <c r="MT768" s="106"/>
      <c r="MU768" s="106"/>
      <c r="MV768" s="106"/>
      <c r="MW768" s="106"/>
      <c r="MX768" s="106"/>
      <c r="MY768" s="106"/>
      <c r="MZ768" s="106"/>
      <c r="NA768" s="106"/>
      <c r="NB768" s="106"/>
      <c r="NC768" s="106"/>
      <c r="ND768" s="106"/>
      <c r="NE768" s="106"/>
      <c r="NF768" s="106"/>
      <c r="NG768" s="106"/>
      <c r="NH768" s="106"/>
      <c r="NI768" s="106"/>
      <c r="NJ768" s="106"/>
      <c r="NK768" s="106"/>
      <c r="NL768" s="106"/>
      <c r="NM768" s="106"/>
      <c r="NN768" s="106"/>
      <c r="NO768" s="106"/>
      <c r="NP768" s="106"/>
      <c r="NQ768" s="106"/>
      <c r="NR768" s="106"/>
      <c r="NS768" s="106"/>
      <c r="NT768" s="106"/>
      <c r="NU768" s="106"/>
      <c r="NV768" s="106"/>
      <c r="NW768" s="106"/>
      <c r="NX768" s="106"/>
      <c r="NY768" s="106"/>
      <c r="NZ768" s="106"/>
      <c r="OA768" s="106"/>
      <c r="OB768" s="106"/>
      <c r="OC768" s="106"/>
      <c r="OD768" s="106"/>
      <c r="OE768" s="106"/>
      <c r="OF768" s="106"/>
      <c r="OG768" s="106"/>
      <c r="OH768" s="106"/>
      <c r="OI768" s="106"/>
      <c r="OJ768" s="106"/>
      <c r="OK768" s="106"/>
      <c r="OL768" s="106"/>
      <c r="OM768" s="106"/>
      <c r="ON768" s="106"/>
      <c r="OO768" s="106"/>
      <c r="OP768" s="106"/>
      <c r="OQ768" s="106"/>
      <c r="OR768" s="106"/>
      <c r="OS768" s="106"/>
      <c r="OT768" s="106"/>
      <c r="OU768" s="106"/>
      <c r="OV768" s="106"/>
      <c r="OW768" s="106"/>
      <c r="OX768" s="106"/>
      <c r="OY768" s="106"/>
      <c r="OZ768" s="106"/>
      <c r="PA768" s="106"/>
      <c r="PB768" s="106"/>
      <c r="PC768" s="106"/>
      <c r="PD768" s="106"/>
      <c r="PE768" s="106"/>
      <c r="PF768" s="106"/>
      <c r="PG768" s="106"/>
      <c r="PH768" s="106"/>
      <c r="PI768" s="106"/>
      <c r="PJ768" s="106"/>
      <c r="PK768" s="106"/>
      <c r="PL768" s="106"/>
      <c r="PM768" s="106"/>
      <c r="PN768" s="106"/>
      <c r="PO768" s="106"/>
      <c r="PP768" s="106"/>
      <c r="PQ768" s="106"/>
      <c r="PR768" s="106"/>
      <c r="PS768" s="106"/>
      <c r="PT768" s="106"/>
      <c r="PU768" s="106"/>
      <c r="PV768" s="106"/>
      <c r="PW768" s="106"/>
      <c r="PX768" s="106"/>
      <c r="PY768" s="106"/>
      <c r="PZ768" s="106"/>
      <c r="QA768" s="106"/>
      <c r="QB768" s="106"/>
      <c r="QC768" s="106"/>
      <c r="QD768" s="106"/>
      <c r="QE768" s="106"/>
      <c r="QF768" s="106"/>
      <c r="QG768" s="106"/>
      <c r="QH768" s="106"/>
      <c r="QI768" s="106"/>
      <c r="QJ768" s="106"/>
      <c r="QK768" s="106"/>
      <c r="QL768" s="106"/>
      <c r="QM768" s="106"/>
      <c r="QN768" s="106"/>
      <c r="QO768" s="106"/>
      <c r="QP768" s="106"/>
      <c r="QQ768" s="106"/>
      <c r="QR768" s="106"/>
      <c r="QS768" s="106"/>
      <c r="QT768" s="106"/>
      <c r="QU768" s="106"/>
      <c r="QV768" s="106"/>
      <c r="QW768" s="106"/>
      <c r="QX768" s="106"/>
      <c r="QY768" s="106"/>
      <c r="QZ768" s="106"/>
      <c r="RA768" s="106"/>
      <c r="RB768" s="106"/>
      <c r="RC768" s="106"/>
      <c r="RD768" s="106"/>
      <c r="RE768" s="106"/>
      <c r="RF768" s="106"/>
      <c r="RG768" s="106"/>
      <c r="RH768" s="106"/>
      <c r="RI768" s="106"/>
      <c r="RJ768" s="106"/>
      <c r="RK768" s="106"/>
      <c r="RL768" s="106"/>
      <c r="RM768" s="106"/>
      <c r="RN768" s="106"/>
      <c r="RO768" s="106"/>
      <c r="RP768" s="106"/>
      <c r="RQ768" s="106"/>
      <c r="RR768" s="106"/>
    </row>
    <row r="769" spans="1:486" x14ac:dyDescent="0.3">
      <c r="A769" s="106"/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14"/>
      <c r="Q769" s="114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  <c r="DL769" s="106"/>
      <c r="DM769" s="106"/>
      <c r="DN769" s="106"/>
      <c r="DO769" s="106"/>
      <c r="DP769" s="106"/>
      <c r="DQ769" s="106"/>
      <c r="DR769" s="106"/>
      <c r="DS769" s="106"/>
      <c r="DT769" s="106"/>
      <c r="DU769" s="106"/>
      <c r="DV769" s="106"/>
      <c r="DW769" s="106"/>
      <c r="DX769" s="106"/>
      <c r="DY769" s="106"/>
      <c r="DZ769" s="106"/>
      <c r="EA769" s="106"/>
      <c r="EB769" s="106"/>
      <c r="EC769" s="106"/>
      <c r="ED769" s="106"/>
      <c r="EE769" s="106"/>
      <c r="EF769" s="106"/>
      <c r="EG769" s="106"/>
      <c r="EH769" s="106"/>
      <c r="EI769" s="106"/>
      <c r="EJ769" s="106"/>
      <c r="EK769" s="106"/>
      <c r="EL769" s="106"/>
      <c r="EM769" s="106"/>
      <c r="EN769" s="106"/>
      <c r="EO769" s="106"/>
      <c r="EP769" s="106"/>
      <c r="EQ769" s="106"/>
      <c r="ER769" s="106"/>
      <c r="ES769" s="106"/>
      <c r="ET769" s="106"/>
      <c r="EU769" s="106"/>
      <c r="EV769" s="106"/>
      <c r="EW769" s="106"/>
      <c r="EX769" s="106"/>
      <c r="EY769" s="106"/>
      <c r="EZ769" s="106"/>
      <c r="FA769" s="106"/>
      <c r="FB769" s="106"/>
      <c r="FC769" s="106"/>
      <c r="FD769" s="106"/>
      <c r="FE769" s="106"/>
      <c r="FF769" s="106"/>
      <c r="FG769" s="106"/>
      <c r="FH769" s="106"/>
      <c r="FI769" s="106"/>
      <c r="FJ769" s="106"/>
      <c r="FK769" s="106"/>
      <c r="FL769" s="106"/>
      <c r="FM769" s="106"/>
      <c r="FN769" s="106"/>
      <c r="FO769" s="106"/>
      <c r="FP769" s="106"/>
      <c r="FQ769" s="106"/>
      <c r="FR769" s="106"/>
      <c r="FS769" s="106"/>
      <c r="FT769" s="106"/>
      <c r="FU769" s="106"/>
      <c r="FV769" s="106"/>
      <c r="FW769" s="106"/>
      <c r="FX769" s="106"/>
      <c r="FY769" s="106"/>
      <c r="FZ769" s="106"/>
      <c r="GA769" s="106"/>
      <c r="GB769" s="106"/>
      <c r="GC769" s="106"/>
      <c r="GD769" s="106"/>
      <c r="GE769" s="106"/>
      <c r="GF769" s="106"/>
      <c r="GG769" s="106"/>
      <c r="GH769" s="106"/>
      <c r="GI769" s="106"/>
      <c r="GJ769" s="106"/>
      <c r="GK769" s="106"/>
      <c r="GL769" s="106"/>
      <c r="GM769" s="106"/>
      <c r="GN769" s="106"/>
      <c r="GO769" s="106"/>
      <c r="GP769" s="106"/>
      <c r="GQ769" s="106"/>
      <c r="GR769" s="106"/>
      <c r="GS769" s="106"/>
      <c r="GT769" s="106"/>
      <c r="GU769" s="106"/>
      <c r="GV769" s="106"/>
      <c r="GW769" s="106"/>
      <c r="GX769" s="106"/>
      <c r="GY769" s="106"/>
      <c r="GZ769" s="106"/>
      <c r="HA769" s="106"/>
      <c r="HB769" s="106"/>
      <c r="HC769" s="106"/>
      <c r="HD769" s="106"/>
      <c r="HE769" s="106"/>
      <c r="HF769" s="106"/>
      <c r="HG769" s="106"/>
      <c r="HH769" s="106"/>
      <c r="HI769" s="106"/>
      <c r="HJ769" s="106"/>
      <c r="HK769" s="106"/>
      <c r="HL769" s="106"/>
      <c r="HM769" s="106"/>
      <c r="HN769" s="106"/>
      <c r="HO769" s="106"/>
      <c r="HP769" s="106"/>
      <c r="HQ769" s="106"/>
      <c r="HR769" s="106"/>
      <c r="HS769" s="106"/>
      <c r="HT769" s="106"/>
      <c r="HU769" s="106"/>
      <c r="HV769" s="106"/>
      <c r="HW769" s="106"/>
      <c r="HX769" s="106"/>
      <c r="HY769" s="106"/>
      <c r="HZ769" s="106"/>
      <c r="IA769" s="106"/>
      <c r="IB769" s="106"/>
      <c r="IC769" s="106"/>
      <c r="ID769" s="106"/>
      <c r="IE769" s="106"/>
      <c r="IF769" s="106"/>
      <c r="IG769" s="106"/>
      <c r="IH769" s="106"/>
      <c r="II769" s="106"/>
      <c r="IJ769" s="106"/>
      <c r="IK769" s="106"/>
      <c r="IL769" s="106"/>
      <c r="IM769" s="106"/>
      <c r="IN769" s="106"/>
      <c r="IO769" s="106"/>
      <c r="IP769" s="106"/>
      <c r="IQ769" s="106"/>
      <c r="IR769" s="106"/>
      <c r="IS769" s="106"/>
      <c r="IT769" s="106"/>
      <c r="IU769" s="106"/>
      <c r="IV769" s="106"/>
      <c r="IW769" s="106"/>
      <c r="IX769" s="106"/>
      <c r="IY769" s="106"/>
      <c r="IZ769" s="106"/>
      <c r="JA769" s="106"/>
      <c r="JB769" s="106"/>
      <c r="JC769" s="106"/>
      <c r="JD769" s="106"/>
      <c r="JE769" s="106"/>
      <c r="JF769" s="106"/>
      <c r="JG769" s="106"/>
      <c r="JH769" s="106"/>
      <c r="JI769" s="106"/>
      <c r="JJ769" s="106"/>
      <c r="JK769" s="106"/>
      <c r="JL769" s="106"/>
      <c r="JM769" s="106"/>
      <c r="JN769" s="106"/>
      <c r="JO769" s="106"/>
      <c r="JP769" s="106"/>
      <c r="JQ769" s="106"/>
      <c r="JR769" s="106"/>
      <c r="JS769" s="106"/>
      <c r="JT769" s="106"/>
      <c r="JU769" s="106"/>
      <c r="JV769" s="106"/>
      <c r="JW769" s="106"/>
      <c r="JX769" s="106"/>
      <c r="JY769" s="106"/>
      <c r="JZ769" s="106"/>
      <c r="KA769" s="106"/>
      <c r="KB769" s="106"/>
      <c r="KC769" s="106"/>
      <c r="KD769" s="106"/>
      <c r="KE769" s="106"/>
      <c r="KF769" s="106"/>
      <c r="KG769" s="106"/>
      <c r="KH769" s="106"/>
      <c r="KI769" s="106"/>
      <c r="KJ769" s="106"/>
      <c r="KK769" s="106"/>
      <c r="KL769" s="106"/>
      <c r="KM769" s="106"/>
      <c r="KN769" s="106"/>
      <c r="KO769" s="106"/>
      <c r="KP769" s="106"/>
      <c r="KQ769" s="106"/>
      <c r="KR769" s="106"/>
      <c r="KS769" s="106"/>
      <c r="KT769" s="106"/>
      <c r="KU769" s="106"/>
      <c r="KV769" s="106"/>
      <c r="KW769" s="106"/>
      <c r="KX769" s="106"/>
      <c r="KY769" s="106"/>
      <c r="KZ769" s="106"/>
      <c r="LA769" s="106"/>
      <c r="LB769" s="106"/>
      <c r="LC769" s="106"/>
      <c r="LD769" s="106"/>
      <c r="LE769" s="106"/>
      <c r="LF769" s="106"/>
      <c r="LG769" s="106"/>
      <c r="LH769" s="106"/>
      <c r="LI769" s="106"/>
      <c r="LJ769" s="106"/>
      <c r="LK769" s="106"/>
      <c r="LL769" s="106"/>
      <c r="LM769" s="106"/>
      <c r="LN769" s="106"/>
      <c r="LO769" s="106"/>
      <c r="LP769" s="106"/>
      <c r="LQ769" s="106"/>
      <c r="LR769" s="106"/>
      <c r="LS769" s="106"/>
      <c r="LT769" s="106"/>
      <c r="LU769" s="106"/>
      <c r="LV769" s="106"/>
      <c r="LW769" s="106"/>
      <c r="LX769" s="106"/>
      <c r="LY769" s="106"/>
      <c r="LZ769" s="106"/>
      <c r="MA769" s="106"/>
      <c r="MB769" s="106"/>
      <c r="MC769" s="106"/>
      <c r="MD769" s="106"/>
      <c r="ME769" s="106"/>
      <c r="MF769" s="106"/>
      <c r="MG769" s="106"/>
      <c r="MH769" s="106"/>
      <c r="MI769" s="106"/>
      <c r="MJ769" s="106"/>
      <c r="MK769" s="106"/>
      <c r="ML769" s="106"/>
      <c r="MM769" s="106"/>
      <c r="MN769" s="106"/>
      <c r="MO769" s="106"/>
      <c r="MP769" s="106"/>
      <c r="MQ769" s="106"/>
      <c r="MR769" s="106"/>
      <c r="MS769" s="106"/>
      <c r="MT769" s="106"/>
      <c r="MU769" s="106"/>
      <c r="MV769" s="106"/>
      <c r="MW769" s="106"/>
      <c r="MX769" s="106"/>
      <c r="MY769" s="106"/>
      <c r="MZ769" s="106"/>
      <c r="NA769" s="106"/>
      <c r="NB769" s="106"/>
      <c r="NC769" s="106"/>
      <c r="ND769" s="106"/>
      <c r="NE769" s="106"/>
      <c r="NF769" s="106"/>
      <c r="NG769" s="106"/>
      <c r="NH769" s="106"/>
      <c r="NI769" s="106"/>
      <c r="NJ769" s="106"/>
      <c r="NK769" s="106"/>
      <c r="NL769" s="106"/>
      <c r="NM769" s="106"/>
      <c r="NN769" s="106"/>
      <c r="NO769" s="106"/>
      <c r="NP769" s="106"/>
      <c r="NQ769" s="106"/>
      <c r="NR769" s="106"/>
      <c r="NS769" s="106"/>
      <c r="NT769" s="106"/>
      <c r="NU769" s="106"/>
      <c r="NV769" s="106"/>
      <c r="NW769" s="106"/>
      <c r="NX769" s="106"/>
      <c r="NY769" s="106"/>
      <c r="NZ769" s="106"/>
      <c r="OA769" s="106"/>
      <c r="OB769" s="106"/>
      <c r="OC769" s="106"/>
      <c r="OD769" s="106"/>
      <c r="OE769" s="106"/>
      <c r="OF769" s="106"/>
      <c r="OG769" s="106"/>
      <c r="OH769" s="106"/>
      <c r="OI769" s="106"/>
      <c r="OJ769" s="106"/>
      <c r="OK769" s="106"/>
      <c r="OL769" s="106"/>
      <c r="OM769" s="106"/>
      <c r="ON769" s="106"/>
      <c r="OO769" s="106"/>
      <c r="OP769" s="106"/>
      <c r="OQ769" s="106"/>
      <c r="OR769" s="106"/>
      <c r="OS769" s="106"/>
      <c r="OT769" s="106"/>
      <c r="OU769" s="106"/>
      <c r="OV769" s="106"/>
      <c r="OW769" s="106"/>
      <c r="OX769" s="106"/>
      <c r="OY769" s="106"/>
      <c r="OZ769" s="106"/>
      <c r="PA769" s="106"/>
      <c r="PB769" s="106"/>
      <c r="PC769" s="106"/>
      <c r="PD769" s="106"/>
      <c r="PE769" s="106"/>
      <c r="PF769" s="106"/>
      <c r="PG769" s="106"/>
      <c r="PH769" s="106"/>
      <c r="PI769" s="106"/>
      <c r="PJ769" s="106"/>
      <c r="PK769" s="106"/>
      <c r="PL769" s="106"/>
      <c r="PM769" s="106"/>
      <c r="PN769" s="106"/>
      <c r="PO769" s="106"/>
      <c r="PP769" s="106"/>
      <c r="PQ769" s="106"/>
      <c r="PR769" s="106"/>
      <c r="PS769" s="106"/>
      <c r="PT769" s="106"/>
      <c r="PU769" s="106"/>
      <c r="PV769" s="106"/>
      <c r="PW769" s="106"/>
      <c r="PX769" s="106"/>
      <c r="PY769" s="106"/>
      <c r="PZ769" s="106"/>
      <c r="QA769" s="106"/>
      <c r="QB769" s="106"/>
      <c r="QC769" s="106"/>
      <c r="QD769" s="106"/>
      <c r="QE769" s="106"/>
      <c r="QF769" s="106"/>
      <c r="QG769" s="106"/>
      <c r="QH769" s="106"/>
      <c r="QI769" s="106"/>
      <c r="QJ769" s="106"/>
      <c r="QK769" s="106"/>
      <c r="QL769" s="106"/>
      <c r="QM769" s="106"/>
      <c r="QN769" s="106"/>
      <c r="QO769" s="106"/>
      <c r="QP769" s="106"/>
      <c r="QQ769" s="106"/>
      <c r="QR769" s="106"/>
      <c r="QS769" s="106"/>
      <c r="QT769" s="106"/>
      <c r="QU769" s="106"/>
      <c r="QV769" s="106"/>
      <c r="QW769" s="106"/>
      <c r="QX769" s="106"/>
      <c r="QY769" s="106"/>
      <c r="QZ769" s="106"/>
      <c r="RA769" s="106"/>
      <c r="RB769" s="106"/>
      <c r="RC769" s="106"/>
      <c r="RD769" s="106"/>
      <c r="RE769" s="106"/>
      <c r="RF769" s="106"/>
      <c r="RG769" s="106"/>
      <c r="RH769" s="106"/>
      <c r="RI769" s="106"/>
      <c r="RJ769" s="106"/>
      <c r="RK769" s="106"/>
      <c r="RL769" s="106"/>
      <c r="RM769" s="106"/>
      <c r="RN769" s="106"/>
      <c r="RO769" s="106"/>
      <c r="RP769" s="106"/>
      <c r="RQ769" s="106"/>
      <c r="RR769" s="106"/>
    </row>
    <row r="770" spans="1:486" x14ac:dyDescent="0.3">
      <c r="A770" s="106"/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14"/>
      <c r="Q770" s="114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  <c r="DL770" s="106"/>
      <c r="DM770" s="106"/>
      <c r="DN770" s="106"/>
      <c r="DO770" s="106"/>
      <c r="DP770" s="106"/>
      <c r="DQ770" s="106"/>
      <c r="DR770" s="106"/>
      <c r="DS770" s="106"/>
      <c r="DT770" s="106"/>
      <c r="DU770" s="106"/>
      <c r="DV770" s="106"/>
      <c r="DW770" s="106"/>
      <c r="DX770" s="106"/>
      <c r="DY770" s="106"/>
      <c r="DZ770" s="106"/>
      <c r="EA770" s="106"/>
      <c r="EB770" s="106"/>
      <c r="EC770" s="106"/>
      <c r="ED770" s="106"/>
      <c r="EE770" s="106"/>
      <c r="EF770" s="106"/>
      <c r="EG770" s="106"/>
      <c r="EH770" s="106"/>
      <c r="EI770" s="106"/>
      <c r="EJ770" s="106"/>
      <c r="EK770" s="106"/>
      <c r="EL770" s="106"/>
      <c r="EM770" s="106"/>
      <c r="EN770" s="106"/>
      <c r="EO770" s="106"/>
      <c r="EP770" s="106"/>
      <c r="EQ770" s="106"/>
      <c r="ER770" s="106"/>
      <c r="ES770" s="106"/>
      <c r="ET770" s="106"/>
      <c r="EU770" s="106"/>
      <c r="EV770" s="106"/>
      <c r="EW770" s="106"/>
      <c r="EX770" s="106"/>
      <c r="EY770" s="106"/>
      <c r="EZ770" s="106"/>
      <c r="FA770" s="106"/>
      <c r="FB770" s="106"/>
      <c r="FC770" s="106"/>
      <c r="FD770" s="106"/>
      <c r="FE770" s="106"/>
      <c r="FF770" s="106"/>
      <c r="FG770" s="106"/>
      <c r="FH770" s="106"/>
      <c r="FI770" s="106"/>
      <c r="FJ770" s="106"/>
      <c r="FK770" s="106"/>
      <c r="FL770" s="106"/>
      <c r="FM770" s="106"/>
      <c r="FN770" s="106"/>
      <c r="FO770" s="106"/>
      <c r="FP770" s="106"/>
      <c r="FQ770" s="106"/>
      <c r="FR770" s="106"/>
      <c r="FS770" s="106"/>
      <c r="FT770" s="106"/>
      <c r="FU770" s="106"/>
      <c r="FV770" s="106"/>
      <c r="FW770" s="106"/>
      <c r="FX770" s="106"/>
      <c r="FY770" s="106"/>
      <c r="FZ770" s="106"/>
      <c r="GA770" s="106"/>
      <c r="GB770" s="106"/>
      <c r="GC770" s="106"/>
      <c r="GD770" s="106"/>
      <c r="GE770" s="106"/>
      <c r="GF770" s="106"/>
      <c r="GG770" s="106"/>
      <c r="GH770" s="106"/>
      <c r="GI770" s="106"/>
      <c r="GJ770" s="106"/>
      <c r="GK770" s="106"/>
      <c r="GL770" s="106"/>
      <c r="GM770" s="106"/>
      <c r="GN770" s="106"/>
      <c r="GO770" s="106"/>
      <c r="GP770" s="106"/>
      <c r="GQ770" s="106"/>
      <c r="GR770" s="106"/>
      <c r="GS770" s="106"/>
      <c r="GT770" s="106"/>
      <c r="GU770" s="106"/>
      <c r="GV770" s="106"/>
      <c r="GW770" s="106"/>
      <c r="GX770" s="106"/>
      <c r="GY770" s="106"/>
      <c r="GZ770" s="106"/>
      <c r="HA770" s="106"/>
      <c r="HB770" s="106"/>
      <c r="HC770" s="106"/>
      <c r="HD770" s="106"/>
      <c r="HE770" s="106"/>
      <c r="HF770" s="106"/>
      <c r="HG770" s="106"/>
      <c r="HH770" s="106"/>
      <c r="HI770" s="106"/>
      <c r="HJ770" s="106"/>
      <c r="HK770" s="106"/>
      <c r="HL770" s="106"/>
      <c r="HM770" s="106"/>
      <c r="HN770" s="106"/>
      <c r="HO770" s="106"/>
      <c r="HP770" s="106"/>
      <c r="HQ770" s="106"/>
      <c r="HR770" s="106"/>
      <c r="HS770" s="106"/>
      <c r="HT770" s="106"/>
      <c r="HU770" s="106"/>
      <c r="HV770" s="106"/>
      <c r="HW770" s="106"/>
      <c r="HX770" s="106"/>
      <c r="HY770" s="106"/>
      <c r="HZ770" s="106"/>
      <c r="IA770" s="106"/>
      <c r="IB770" s="106"/>
      <c r="IC770" s="106"/>
      <c r="ID770" s="106"/>
      <c r="IE770" s="106"/>
      <c r="IF770" s="106"/>
      <c r="IG770" s="106"/>
      <c r="IH770" s="106"/>
      <c r="II770" s="106"/>
      <c r="IJ770" s="106"/>
      <c r="IK770" s="106"/>
      <c r="IL770" s="106"/>
      <c r="IM770" s="106"/>
      <c r="IN770" s="106"/>
      <c r="IO770" s="106"/>
      <c r="IP770" s="106"/>
      <c r="IQ770" s="106"/>
      <c r="IR770" s="106"/>
      <c r="IS770" s="106"/>
      <c r="IT770" s="106"/>
      <c r="IU770" s="106"/>
      <c r="IV770" s="106"/>
      <c r="IW770" s="106"/>
      <c r="IX770" s="106"/>
      <c r="IY770" s="106"/>
      <c r="IZ770" s="106"/>
      <c r="JA770" s="106"/>
      <c r="JB770" s="106"/>
      <c r="JC770" s="106"/>
      <c r="JD770" s="106"/>
      <c r="JE770" s="106"/>
      <c r="JF770" s="106"/>
      <c r="JG770" s="106"/>
      <c r="JH770" s="106"/>
      <c r="JI770" s="106"/>
      <c r="JJ770" s="106"/>
      <c r="JK770" s="106"/>
      <c r="JL770" s="106"/>
      <c r="JM770" s="106"/>
      <c r="JN770" s="106"/>
      <c r="JO770" s="106"/>
      <c r="JP770" s="106"/>
      <c r="JQ770" s="106"/>
      <c r="JR770" s="106"/>
      <c r="JS770" s="106"/>
      <c r="JT770" s="106"/>
      <c r="JU770" s="106"/>
      <c r="JV770" s="106"/>
      <c r="JW770" s="106"/>
      <c r="JX770" s="106"/>
      <c r="JY770" s="106"/>
      <c r="JZ770" s="106"/>
      <c r="KA770" s="106"/>
      <c r="KB770" s="106"/>
      <c r="KC770" s="106"/>
      <c r="KD770" s="106"/>
      <c r="KE770" s="106"/>
      <c r="KF770" s="106"/>
      <c r="KG770" s="106"/>
      <c r="KH770" s="106"/>
      <c r="KI770" s="106"/>
      <c r="KJ770" s="106"/>
      <c r="KK770" s="106"/>
      <c r="KL770" s="106"/>
      <c r="KM770" s="106"/>
      <c r="KN770" s="106"/>
      <c r="KO770" s="106"/>
      <c r="KP770" s="106"/>
      <c r="KQ770" s="106"/>
      <c r="KR770" s="106"/>
      <c r="KS770" s="106"/>
      <c r="KT770" s="106"/>
      <c r="KU770" s="106"/>
      <c r="KV770" s="106"/>
      <c r="KW770" s="106"/>
      <c r="KX770" s="106"/>
      <c r="KY770" s="106"/>
      <c r="KZ770" s="106"/>
      <c r="LA770" s="106"/>
      <c r="LB770" s="106"/>
      <c r="LC770" s="106"/>
      <c r="LD770" s="106"/>
      <c r="LE770" s="106"/>
      <c r="LF770" s="106"/>
      <c r="LG770" s="106"/>
      <c r="LH770" s="106"/>
      <c r="LI770" s="106"/>
      <c r="LJ770" s="106"/>
      <c r="LK770" s="106"/>
      <c r="LL770" s="106"/>
      <c r="LM770" s="106"/>
      <c r="LN770" s="106"/>
      <c r="LO770" s="106"/>
      <c r="LP770" s="106"/>
      <c r="LQ770" s="106"/>
      <c r="LR770" s="106"/>
      <c r="LS770" s="106"/>
      <c r="LT770" s="106"/>
      <c r="LU770" s="106"/>
      <c r="LV770" s="106"/>
      <c r="LW770" s="106"/>
      <c r="LX770" s="106"/>
      <c r="LY770" s="106"/>
      <c r="LZ770" s="106"/>
      <c r="MA770" s="106"/>
      <c r="MB770" s="106"/>
      <c r="MC770" s="106"/>
      <c r="MD770" s="106"/>
      <c r="ME770" s="106"/>
      <c r="MF770" s="106"/>
      <c r="MG770" s="106"/>
      <c r="MH770" s="106"/>
      <c r="MI770" s="106"/>
      <c r="MJ770" s="106"/>
      <c r="MK770" s="106"/>
      <c r="ML770" s="106"/>
      <c r="MM770" s="106"/>
      <c r="MN770" s="106"/>
      <c r="MO770" s="106"/>
      <c r="MP770" s="106"/>
      <c r="MQ770" s="106"/>
      <c r="MR770" s="106"/>
      <c r="MS770" s="106"/>
      <c r="MT770" s="106"/>
      <c r="MU770" s="106"/>
      <c r="MV770" s="106"/>
      <c r="MW770" s="106"/>
      <c r="MX770" s="106"/>
      <c r="MY770" s="106"/>
      <c r="MZ770" s="106"/>
      <c r="NA770" s="106"/>
      <c r="NB770" s="106"/>
      <c r="NC770" s="106"/>
      <c r="ND770" s="106"/>
      <c r="NE770" s="106"/>
      <c r="NF770" s="106"/>
      <c r="NG770" s="106"/>
      <c r="NH770" s="106"/>
      <c r="NI770" s="106"/>
      <c r="NJ770" s="106"/>
      <c r="NK770" s="106"/>
      <c r="NL770" s="106"/>
      <c r="NM770" s="106"/>
      <c r="NN770" s="106"/>
      <c r="NO770" s="106"/>
      <c r="NP770" s="106"/>
      <c r="NQ770" s="106"/>
      <c r="NR770" s="106"/>
      <c r="NS770" s="106"/>
      <c r="NT770" s="106"/>
      <c r="NU770" s="106"/>
      <c r="NV770" s="106"/>
      <c r="NW770" s="106"/>
      <c r="NX770" s="106"/>
      <c r="NY770" s="106"/>
      <c r="NZ770" s="106"/>
      <c r="OA770" s="106"/>
      <c r="OB770" s="106"/>
      <c r="OC770" s="106"/>
      <c r="OD770" s="106"/>
      <c r="OE770" s="106"/>
      <c r="OF770" s="106"/>
      <c r="OG770" s="106"/>
      <c r="OH770" s="106"/>
      <c r="OI770" s="106"/>
      <c r="OJ770" s="106"/>
      <c r="OK770" s="106"/>
      <c r="OL770" s="106"/>
      <c r="OM770" s="106"/>
      <c r="ON770" s="106"/>
      <c r="OO770" s="106"/>
      <c r="OP770" s="106"/>
      <c r="OQ770" s="106"/>
      <c r="OR770" s="106"/>
      <c r="OS770" s="106"/>
      <c r="OT770" s="106"/>
      <c r="OU770" s="106"/>
      <c r="OV770" s="106"/>
      <c r="OW770" s="106"/>
      <c r="OX770" s="106"/>
      <c r="OY770" s="106"/>
      <c r="OZ770" s="106"/>
      <c r="PA770" s="106"/>
      <c r="PB770" s="106"/>
      <c r="PC770" s="106"/>
      <c r="PD770" s="106"/>
      <c r="PE770" s="106"/>
      <c r="PF770" s="106"/>
      <c r="PG770" s="106"/>
      <c r="PH770" s="106"/>
      <c r="PI770" s="106"/>
      <c r="PJ770" s="106"/>
      <c r="PK770" s="106"/>
      <c r="PL770" s="106"/>
      <c r="PM770" s="106"/>
      <c r="PN770" s="106"/>
      <c r="PO770" s="106"/>
      <c r="PP770" s="106"/>
      <c r="PQ770" s="106"/>
      <c r="PR770" s="106"/>
      <c r="PS770" s="106"/>
      <c r="PT770" s="106"/>
      <c r="PU770" s="106"/>
      <c r="PV770" s="106"/>
      <c r="PW770" s="106"/>
      <c r="PX770" s="106"/>
      <c r="PY770" s="106"/>
      <c r="PZ770" s="106"/>
      <c r="QA770" s="106"/>
      <c r="QB770" s="106"/>
      <c r="QC770" s="106"/>
      <c r="QD770" s="106"/>
      <c r="QE770" s="106"/>
      <c r="QF770" s="106"/>
      <c r="QG770" s="106"/>
      <c r="QH770" s="106"/>
      <c r="QI770" s="106"/>
      <c r="QJ770" s="106"/>
      <c r="QK770" s="106"/>
      <c r="QL770" s="106"/>
      <c r="QM770" s="106"/>
      <c r="QN770" s="106"/>
      <c r="QO770" s="106"/>
      <c r="QP770" s="106"/>
      <c r="QQ770" s="106"/>
      <c r="QR770" s="106"/>
      <c r="QS770" s="106"/>
      <c r="QT770" s="106"/>
      <c r="QU770" s="106"/>
      <c r="QV770" s="106"/>
      <c r="QW770" s="106"/>
      <c r="QX770" s="106"/>
      <c r="QY770" s="106"/>
      <c r="QZ770" s="106"/>
      <c r="RA770" s="106"/>
      <c r="RB770" s="106"/>
      <c r="RC770" s="106"/>
      <c r="RD770" s="106"/>
      <c r="RE770" s="106"/>
      <c r="RF770" s="106"/>
      <c r="RG770" s="106"/>
      <c r="RH770" s="106"/>
      <c r="RI770" s="106"/>
      <c r="RJ770" s="106"/>
      <c r="RK770" s="106"/>
      <c r="RL770" s="106"/>
      <c r="RM770" s="106"/>
      <c r="RN770" s="106"/>
      <c r="RO770" s="106"/>
      <c r="RP770" s="106"/>
      <c r="RQ770" s="106"/>
      <c r="RR770" s="106"/>
    </row>
    <row r="771" spans="1:486" x14ac:dyDescent="0.3">
      <c r="A771" s="106"/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14"/>
      <c r="Q771" s="114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  <c r="DL771" s="106"/>
      <c r="DM771" s="106"/>
      <c r="DN771" s="106"/>
      <c r="DO771" s="106"/>
      <c r="DP771" s="106"/>
      <c r="DQ771" s="106"/>
      <c r="DR771" s="106"/>
      <c r="DS771" s="106"/>
      <c r="DT771" s="106"/>
      <c r="DU771" s="106"/>
      <c r="DV771" s="106"/>
      <c r="DW771" s="106"/>
      <c r="DX771" s="106"/>
      <c r="DY771" s="106"/>
      <c r="DZ771" s="106"/>
      <c r="EA771" s="106"/>
      <c r="EB771" s="106"/>
      <c r="EC771" s="106"/>
      <c r="ED771" s="106"/>
      <c r="EE771" s="106"/>
      <c r="EF771" s="106"/>
      <c r="EG771" s="106"/>
      <c r="EH771" s="106"/>
      <c r="EI771" s="106"/>
      <c r="EJ771" s="106"/>
      <c r="EK771" s="106"/>
      <c r="EL771" s="106"/>
      <c r="EM771" s="106"/>
      <c r="EN771" s="106"/>
      <c r="EO771" s="106"/>
      <c r="EP771" s="106"/>
      <c r="EQ771" s="106"/>
      <c r="ER771" s="106"/>
      <c r="ES771" s="106"/>
      <c r="ET771" s="106"/>
      <c r="EU771" s="106"/>
      <c r="EV771" s="106"/>
      <c r="EW771" s="106"/>
      <c r="EX771" s="106"/>
      <c r="EY771" s="106"/>
      <c r="EZ771" s="106"/>
      <c r="FA771" s="106"/>
      <c r="FB771" s="106"/>
      <c r="FC771" s="106"/>
      <c r="FD771" s="106"/>
      <c r="FE771" s="106"/>
      <c r="FF771" s="106"/>
      <c r="FG771" s="106"/>
      <c r="FH771" s="106"/>
      <c r="FI771" s="106"/>
      <c r="FJ771" s="106"/>
      <c r="FK771" s="106"/>
      <c r="FL771" s="106"/>
      <c r="FM771" s="106"/>
      <c r="FN771" s="106"/>
      <c r="FO771" s="106"/>
      <c r="FP771" s="106"/>
      <c r="FQ771" s="106"/>
      <c r="FR771" s="106"/>
      <c r="FS771" s="106"/>
      <c r="FT771" s="106"/>
      <c r="FU771" s="106"/>
      <c r="FV771" s="106"/>
      <c r="FW771" s="106"/>
      <c r="FX771" s="106"/>
      <c r="FY771" s="106"/>
      <c r="FZ771" s="106"/>
      <c r="GA771" s="106"/>
      <c r="GB771" s="106"/>
      <c r="GC771" s="106"/>
      <c r="GD771" s="106"/>
      <c r="GE771" s="106"/>
      <c r="GF771" s="106"/>
      <c r="GG771" s="106"/>
      <c r="GH771" s="106"/>
      <c r="GI771" s="106"/>
      <c r="GJ771" s="106"/>
      <c r="GK771" s="106"/>
      <c r="GL771" s="106"/>
      <c r="GM771" s="106"/>
      <c r="GN771" s="106"/>
      <c r="GO771" s="106"/>
      <c r="GP771" s="106"/>
      <c r="GQ771" s="106"/>
      <c r="GR771" s="106"/>
      <c r="GS771" s="106"/>
      <c r="GT771" s="106"/>
      <c r="GU771" s="106"/>
      <c r="GV771" s="106"/>
      <c r="GW771" s="106"/>
      <c r="GX771" s="106"/>
      <c r="GY771" s="106"/>
      <c r="GZ771" s="106"/>
      <c r="HA771" s="106"/>
      <c r="HB771" s="106"/>
      <c r="HC771" s="106"/>
      <c r="HD771" s="106"/>
      <c r="HE771" s="106"/>
      <c r="HF771" s="106"/>
      <c r="HG771" s="106"/>
      <c r="HH771" s="106"/>
      <c r="HI771" s="106"/>
      <c r="HJ771" s="106"/>
      <c r="HK771" s="106"/>
      <c r="HL771" s="106"/>
      <c r="HM771" s="106"/>
      <c r="HN771" s="106"/>
      <c r="HO771" s="106"/>
      <c r="HP771" s="106"/>
      <c r="HQ771" s="106"/>
      <c r="HR771" s="106"/>
      <c r="HS771" s="106"/>
      <c r="HT771" s="106"/>
      <c r="HU771" s="106"/>
      <c r="HV771" s="106"/>
      <c r="HW771" s="106"/>
      <c r="HX771" s="106"/>
      <c r="HY771" s="106"/>
      <c r="HZ771" s="106"/>
      <c r="IA771" s="106"/>
      <c r="IB771" s="106"/>
      <c r="IC771" s="106"/>
      <c r="ID771" s="106"/>
      <c r="IE771" s="106"/>
      <c r="IF771" s="106"/>
      <c r="IG771" s="106"/>
      <c r="IH771" s="106"/>
      <c r="II771" s="106"/>
      <c r="IJ771" s="106"/>
      <c r="IK771" s="106"/>
      <c r="IL771" s="106"/>
      <c r="IM771" s="106"/>
      <c r="IN771" s="106"/>
      <c r="IO771" s="106"/>
      <c r="IP771" s="106"/>
      <c r="IQ771" s="106"/>
      <c r="IR771" s="106"/>
      <c r="IS771" s="106"/>
      <c r="IT771" s="106"/>
      <c r="IU771" s="106"/>
      <c r="IV771" s="106"/>
      <c r="IW771" s="106"/>
      <c r="IX771" s="106"/>
      <c r="IY771" s="106"/>
      <c r="IZ771" s="106"/>
      <c r="JA771" s="106"/>
      <c r="JB771" s="106"/>
      <c r="JC771" s="106"/>
      <c r="JD771" s="106"/>
      <c r="JE771" s="106"/>
      <c r="JF771" s="106"/>
      <c r="JG771" s="106"/>
      <c r="JH771" s="106"/>
      <c r="JI771" s="106"/>
      <c r="JJ771" s="106"/>
      <c r="JK771" s="106"/>
      <c r="JL771" s="106"/>
      <c r="JM771" s="106"/>
      <c r="JN771" s="106"/>
      <c r="JO771" s="106"/>
      <c r="JP771" s="106"/>
      <c r="JQ771" s="106"/>
      <c r="JR771" s="106"/>
      <c r="JS771" s="106"/>
      <c r="JT771" s="106"/>
      <c r="JU771" s="106"/>
      <c r="JV771" s="106"/>
      <c r="JW771" s="106"/>
      <c r="JX771" s="106"/>
      <c r="JY771" s="106"/>
      <c r="JZ771" s="106"/>
      <c r="KA771" s="106"/>
      <c r="KB771" s="106"/>
      <c r="KC771" s="106"/>
      <c r="KD771" s="106"/>
      <c r="KE771" s="106"/>
      <c r="KF771" s="106"/>
      <c r="KG771" s="106"/>
      <c r="KH771" s="106"/>
      <c r="KI771" s="106"/>
      <c r="KJ771" s="106"/>
      <c r="KK771" s="106"/>
      <c r="KL771" s="106"/>
      <c r="KM771" s="106"/>
      <c r="KN771" s="106"/>
      <c r="KO771" s="106"/>
      <c r="KP771" s="106"/>
      <c r="KQ771" s="106"/>
      <c r="KR771" s="106"/>
      <c r="KS771" s="106"/>
      <c r="KT771" s="106"/>
      <c r="KU771" s="106"/>
      <c r="KV771" s="106"/>
      <c r="KW771" s="106"/>
      <c r="KX771" s="106"/>
      <c r="KY771" s="106"/>
      <c r="KZ771" s="106"/>
      <c r="LA771" s="106"/>
      <c r="LB771" s="106"/>
      <c r="LC771" s="106"/>
      <c r="LD771" s="106"/>
      <c r="LE771" s="106"/>
      <c r="LF771" s="106"/>
      <c r="LG771" s="106"/>
      <c r="LH771" s="106"/>
      <c r="LI771" s="106"/>
      <c r="LJ771" s="106"/>
      <c r="LK771" s="106"/>
      <c r="LL771" s="106"/>
      <c r="LM771" s="106"/>
      <c r="LN771" s="106"/>
      <c r="LO771" s="106"/>
      <c r="LP771" s="106"/>
      <c r="LQ771" s="106"/>
      <c r="LR771" s="106"/>
      <c r="LS771" s="106"/>
      <c r="LT771" s="106"/>
      <c r="LU771" s="106"/>
      <c r="LV771" s="106"/>
      <c r="LW771" s="106"/>
      <c r="LX771" s="106"/>
      <c r="LY771" s="106"/>
      <c r="LZ771" s="106"/>
      <c r="MA771" s="106"/>
      <c r="MB771" s="106"/>
      <c r="MC771" s="106"/>
      <c r="MD771" s="106"/>
      <c r="ME771" s="106"/>
      <c r="MF771" s="106"/>
      <c r="MG771" s="106"/>
      <c r="MH771" s="106"/>
      <c r="MI771" s="106"/>
      <c r="MJ771" s="106"/>
      <c r="MK771" s="106"/>
      <c r="ML771" s="106"/>
      <c r="MM771" s="106"/>
      <c r="MN771" s="106"/>
      <c r="MO771" s="106"/>
      <c r="MP771" s="106"/>
      <c r="MQ771" s="106"/>
      <c r="MR771" s="106"/>
      <c r="MS771" s="106"/>
      <c r="MT771" s="106"/>
      <c r="MU771" s="106"/>
      <c r="MV771" s="106"/>
      <c r="MW771" s="106"/>
      <c r="MX771" s="106"/>
      <c r="MY771" s="106"/>
      <c r="MZ771" s="106"/>
      <c r="NA771" s="106"/>
      <c r="NB771" s="106"/>
      <c r="NC771" s="106"/>
      <c r="ND771" s="106"/>
      <c r="NE771" s="106"/>
      <c r="NF771" s="106"/>
      <c r="NG771" s="106"/>
      <c r="NH771" s="106"/>
      <c r="NI771" s="106"/>
      <c r="NJ771" s="106"/>
      <c r="NK771" s="106"/>
      <c r="NL771" s="106"/>
      <c r="NM771" s="106"/>
      <c r="NN771" s="106"/>
      <c r="NO771" s="106"/>
      <c r="NP771" s="106"/>
      <c r="NQ771" s="106"/>
      <c r="NR771" s="106"/>
      <c r="NS771" s="106"/>
      <c r="NT771" s="106"/>
      <c r="NU771" s="106"/>
      <c r="NV771" s="106"/>
      <c r="NW771" s="106"/>
      <c r="NX771" s="106"/>
      <c r="NY771" s="106"/>
      <c r="NZ771" s="106"/>
      <c r="OA771" s="106"/>
      <c r="OB771" s="106"/>
      <c r="OC771" s="106"/>
      <c r="OD771" s="106"/>
      <c r="OE771" s="106"/>
      <c r="OF771" s="106"/>
      <c r="OG771" s="106"/>
      <c r="OH771" s="106"/>
      <c r="OI771" s="106"/>
      <c r="OJ771" s="106"/>
      <c r="OK771" s="106"/>
      <c r="OL771" s="106"/>
      <c r="OM771" s="106"/>
      <c r="ON771" s="106"/>
      <c r="OO771" s="106"/>
      <c r="OP771" s="106"/>
      <c r="OQ771" s="106"/>
      <c r="OR771" s="106"/>
      <c r="OS771" s="106"/>
      <c r="OT771" s="106"/>
      <c r="OU771" s="106"/>
      <c r="OV771" s="106"/>
      <c r="OW771" s="106"/>
      <c r="OX771" s="106"/>
      <c r="OY771" s="106"/>
      <c r="OZ771" s="106"/>
      <c r="PA771" s="106"/>
      <c r="PB771" s="106"/>
      <c r="PC771" s="106"/>
      <c r="PD771" s="106"/>
      <c r="PE771" s="106"/>
      <c r="PF771" s="106"/>
      <c r="PG771" s="106"/>
      <c r="PH771" s="106"/>
      <c r="PI771" s="106"/>
      <c r="PJ771" s="106"/>
      <c r="PK771" s="106"/>
      <c r="PL771" s="106"/>
      <c r="PM771" s="106"/>
      <c r="PN771" s="106"/>
      <c r="PO771" s="106"/>
      <c r="PP771" s="106"/>
      <c r="PQ771" s="106"/>
      <c r="PR771" s="106"/>
      <c r="PS771" s="106"/>
      <c r="PT771" s="106"/>
      <c r="PU771" s="106"/>
      <c r="PV771" s="106"/>
      <c r="PW771" s="106"/>
      <c r="PX771" s="106"/>
      <c r="PY771" s="106"/>
      <c r="PZ771" s="106"/>
      <c r="QA771" s="106"/>
      <c r="QB771" s="106"/>
      <c r="QC771" s="106"/>
      <c r="QD771" s="106"/>
      <c r="QE771" s="106"/>
      <c r="QF771" s="106"/>
      <c r="QG771" s="106"/>
      <c r="QH771" s="106"/>
      <c r="QI771" s="106"/>
      <c r="QJ771" s="106"/>
      <c r="QK771" s="106"/>
      <c r="QL771" s="106"/>
      <c r="QM771" s="106"/>
      <c r="QN771" s="106"/>
      <c r="QO771" s="106"/>
      <c r="QP771" s="106"/>
      <c r="QQ771" s="106"/>
      <c r="QR771" s="106"/>
      <c r="QS771" s="106"/>
      <c r="QT771" s="106"/>
      <c r="QU771" s="106"/>
      <c r="QV771" s="106"/>
      <c r="QW771" s="106"/>
      <c r="QX771" s="106"/>
      <c r="QY771" s="106"/>
      <c r="QZ771" s="106"/>
      <c r="RA771" s="106"/>
      <c r="RB771" s="106"/>
      <c r="RC771" s="106"/>
      <c r="RD771" s="106"/>
      <c r="RE771" s="106"/>
      <c r="RF771" s="106"/>
      <c r="RG771" s="106"/>
      <c r="RH771" s="106"/>
      <c r="RI771" s="106"/>
      <c r="RJ771" s="106"/>
      <c r="RK771" s="106"/>
      <c r="RL771" s="106"/>
      <c r="RM771" s="106"/>
      <c r="RN771" s="106"/>
      <c r="RO771" s="106"/>
      <c r="RP771" s="106"/>
      <c r="RQ771" s="106"/>
      <c r="RR771" s="106"/>
    </row>
    <row r="772" spans="1:486" x14ac:dyDescent="0.3">
      <c r="A772" s="106"/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14"/>
      <c r="Q772" s="114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  <c r="DL772" s="106"/>
      <c r="DM772" s="106"/>
      <c r="DN772" s="106"/>
      <c r="DO772" s="106"/>
      <c r="DP772" s="106"/>
      <c r="DQ772" s="106"/>
      <c r="DR772" s="106"/>
      <c r="DS772" s="106"/>
      <c r="DT772" s="106"/>
      <c r="DU772" s="106"/>
      <c r="DV772" s="106"/>
      <c r="DW772" s="106"/>
      <c r="DX772" s="106"/>
      <c r="DY772" s="106"/>
      <c r="DZ772" s="106"/>
      <c r="EA772" s="106"/>
      <c r="EB772" s="106"/>
      <c r="EC772" s="106"/>
      <c r="ED772" s="106"/>
      <c r="EE772" s="106"/>
      <c r="EF772" s="106"/>
      <c r="EG772" s="106"/>
      <c r="EH772" s="106"/>
      <c r="EI772" s="106"/>
      <c r="EJ772" s="106"/>
      <c r="EK772" s="106"/>
      <c r="EL772" s="106"/>
      <c r="EM772" s="106"/>
      <c r="EN772" s="106"/>
      <c r="EO772" s="106"/>
      <c r="EP772" s="106"/>
      <c r="EQ772" s="106"/>
      <c r="ER772" s="106"/>
      <c r="ES772" s="106"/>
      <c r="ET772" s="106"/>
      <c r="EU772" s="106"/>
      <c r="EV772" s="106"/>
      <c r="EW772" s="106"/>
      <c r="EX772" s="106"/>
      <c r="EY772" s="106"/>
      <c r="EZ772" s="106"/>
      <c r="FA772" s="106"/>
      <c r="FB772" s="106"/>
      <c r="FC772" s="106"/>
      <c r="FD772" s="106"/>
      <c r="FE772" s="106"/>
      <c r="FF772" s="106"/>
      <c r="FG772" s="106"/>
      <c r="FH772" s="106"/>
      <c r="FI772" s="106"/>
      <c r="FJ772" s="106"/>
      <c r="FK772" s="106"/>
      <c r="FL772" s="106"/>
      <c r="FM772" s="106"/>
      <c r="FN772" s="106"/>
      <c r="FO772" s="106"/>
      <c r="FP772" s="106"/>
      <c r="FQ772" s="106"/>
      <c r="FR772" s="106"/>
      <c r="FS772" s="106"/>
      <c r="FT772" s="106"/>
      <c r="FU772" s="106"/>
      <c r="FV772" s="106"/>
      <c r="FW772" s="106"/>
      <c r="FX772" s="106"/>
      <c r="FY772" s="106"/>
      <c r="FZ772" s="106"/>
      <c r="GA772" s="106"/>
      <c r="GB772" s="106"/>
      <c r="GC772" s="106"/>
      <c r="GD772" s="106"/>
      <c r="GE772" s="106"/>
      <c r="GF772" s="106"/>
      <c r="GG772" s="106"/>
      <c r="GH772" s="106"/>
      <c r="GI772" s="106"/>
      <c r="GJ772" s="106"/>
      <c r="GK772" s="106"/>
      <c r="GL772" s="106"/>
      <c r="GM772" s="106"/>
      <c r="GN772" s="106"/>
      <c r="GO772" s="106"/>
      <c r="GP772" s="106"/>
      <c r="GQ772" s="106"/>
      <c r="GR772" s="106"/>
      <c r="GS772" s="106"/>
      <c r="GT772" s="106"/>
      <c r="GU772" s="106"/>
      <c r="GV772" s="106"/>
      <c r="GW772" s="106"/>
      <c r="GX772" s="106"/>
      <c r="GY772" s="106"/>
      <c r="GZ772" s="106"/>
      <c r="HA772" s="106"/>
      <c r="HB772" s="106"/>
      <c r="HC772" s="106"/>
      <c r="HD772" s="106"/>
      <c r="HE772" s="106"/>
      <c r="HF772" s="106"/>
      <c r="HG772" s="106"/>
      <c r="HH772" s="106"/>
      <c r="HI772" s="106"/>
      <c r="HJ772" s="106"/>
      <c r="HK772" s="106"/>
      <c r="HL772" s="106"/>
      <c r="HM772" s="106"/>
      <c r="HN772" s="106"/>
      <c r="HO772" s="106"/>
      <c r="HP772" s="106"/>
      <c r="HQ772" s="106"/>
      <c r="HR772" s="106"/>
      <c r="HS772" s="106"/>
      <c r="HT772" s="106"/>
      <c r="HU772" s="106"/>
      <c r="HV772" s="106"/>
      <c r="HW772" s="106"/>
      <c r="HX772" s="106"/>
      <c r="HY772" s="106"/>
      <c r="HZ772" s="106"/>
      <c r="IA772" s="106"/>
      <c r="IB772" s="106"/>
      <c r="IC772" s="106"/>
      <c r="ID772" s="106"/>
      <c r="IE772" s="106"/>
      <c r="IF772" s="106"/>
      <c r="IG772" s="106"/>
      <c r="IH772" s="106"/>
      <c r="II772" s="106"/>
      <c r="IJ772" s="106"/>
      <c r="IK772" s="106"/>
      <c r="IL772" s="106"/>
      <c r="IM772" s="106"/>
      <c r="IN772" s="106"/>
      <c r="IO772" s="106"/>
      <c r="IP772" s="106"/>
      <c r="IQ772" s="106"/>
      <c r="IR772" s="106"/>
      <c r="IS772" s="106"/>
      <c r="IT772" s="106"/>
      <c r="IU772" s="106"/>
      <c r="IV772" s="106"/>
      <c r="IW772" s="106"/>
      <c r="IX772" s="106"/>
      <c r="IY772" s="106"/>
      <c r="IZ772" s="106"/>
      <c r="JA772" s="106"/>
      <c r="JB772" s="106"/>
      <c r="JC772" s="106"/>
      <c r="JD772" s="106"/>
      <c r="JE772" s="106"/>
      <c r="JF772" s="106"/>
      <c r="JG772" s="106"/>
      <c r="JH772" s="106"/>
      <c r="JI772" s="106"/>
      <c r="JJ772" s="106"/>
      <c r="JK772" s="106"/>
      <c r="JL772" s="106"/>
      <c r="JM772" s="106"/>
      <c r="JN772" s="106"/>
      <c r="JO772" s="106"/>
      <c r="JP772" s="106"/>
      <c r="JQ772" s="106"/>
      <c r="JR772" s="106"/>
      <c r="JS772" s="106"/>
      <c r="JT772" s="106"/>
      <c r="JU772" s="106"/>
      <c r="JV772" s="106"/>
      <c r="JW772" s="106"/>
      <c r="JX772" s="106"/>
      <c r="JY772" s="106"/>
      <c r="JZ772" s="106"/>
      <c r="KA772" s="106"/>
      <c r="KB772" s="106"/>
      <c r="KC772" s="106"/>
      <c r="KD772" s="106"/>
      <c r="KE772" s="106"/>
      <c r="KF772" s="106"/>
      <c r="KG772" s="106"/>
      <c r="KH772" s="106"/>
      <c r="KI772" s="106"/>
      <c r="KJ772" s="106"/>
      <c r="KK772" s="106"/>
      <c r="KL772" s="106"/>
      <c r="KM772" s="106"/>
      <c r="KN772" s="106"/>
      <c r="KO772" s="106"/>
      <c r="KP772" s="106"/>
      <c r="KQ772" s="106"/>
      <c r="KR772" s="106"/>
      <c r="KS772" s="106"/>
      <c r="KT772" s="106"/>
      <c r="KU772" s="106"/>
      <c r="KV772" s="106"/>
      <c r="KW772" s="106"/>
      <c r="KX772" s="106"/>
      <c r="KY772" s="106"/>
      <c r="KZ772" s="106"/>
      <c r="LA772" s="106"/>
      <c r="LB772" s="106"/>
      <c r="LC772" s="106"/>
      <c r="LD772" s="106"/>
      <c r="LE772" s="106"/>
      <c r="LF772" s="106"/>
      <c r="LG772" s="106"/>
      <c r="LH772" s="106"/>
      <c r="LI772" s="106"/>
      <c r="LJ772" s="106"/>
      <c r="LK772" s="106"/>
      <c r="LL772" s="106"/>
      <c r="LM772" s="106"/>
      <c r="LN772" s="106"/>
      <c r="LO772" s="106"/>
      <c r="LP772" s="106"/>
      <c r="LQ772" s="106"/>
      <c r="LR772" s="106"/>
      <c r="LS772" s="106"/>
      <c r="LT772" s="106"/>
      <c r="LU772" s="106"/>
      <c r="LV772" s="106"/>
      <c r="LW772" s="106"/>
      <c r="LX772" s="106"/>
      <c r="LY772" s="106"/>
      <c r="LZ772" s="106"/>
      <c r="MA772" s="106"/>
      <c r="MB772" s="106"/>
      <c r="MC772" s="106"/>
      <c r="MD772" s="106"/>
      <c r="ME772" s="106"/>
      <c r="MF772" s="106"/>
      <c r="MG772" s="106"/>
      <c r="MH772" s="106"/>
      <c r="MI772" s="106"/>
      <c r="MJ772" s="106"/>
      <c r="MK772" s="106"/>
      <c r="ML772" s="106"/>
      <c r="MM772" s="106"/>
      <c r="MN772" s="106"/>
      <c r="MO772" s="106"/>
      <c r="MP772" s="106"/>
      <c r="MQ772" s="106"/>
      <c r="MR772" s="106"/>
      <c r="MS772" s="106"/>
      <c r="MT772" s="106"/>
      <c r="MU772" s="106"/>
      <c r="MV772" s="106"/>
      <c r="MW772" s="106"/>
      <c r="MX772" s="106"/>
      <c r="MY772" s="106"/>
      <c r="MZ772" s="106"/>
      <c r="NA772" s="106"/>
      <c r="NB772" s="106"/>
      <c r="NC772" s="106"/>
      <c r="ND772" s="106"/>
      <c r="NE772" s="106"/>
      <c r="NF772" s="106"/>
      <c r="NG772" s="106"/>
      <c r="NH772" s="106"/>
      <c r="NI772" s="106"/>
      <c r="NJ772" s="106"/>
      <c r="NK772" s="106"/>
      <c r="NL772" s="106"/>
      <c r="NM772" s="106"/>
      <c r="NN772" s="106"/>
      <c r="NO772" s="106"/>
      <c r="NP772" s="106"/>
      <c r="NQ772" s="106"/>
      <c r="NR772" s="106"/>
      <c r="NS772" s="106"/>
      <c r="NT772" s="106"/>
      <c r="NU772" s="106"/>
      <c r="NV772" s="106"/>
      <c r="NW772" s="106"/>
      <c r="NX772" s="106"/>
      <c r="NY772" s="106"/>
      <c r="NZ772" s="106"/>
      <c r="OA772" s="106"/>
      <c r="OB772" s="106"/>
      <c r="OC772" s="106"/>
      <c r="OD772" s="106"/>
      <c r="OE772" s="106"/>
      <c r="OF772" s="106"/>
      <c r="OG772" s="106"/>
      <c r="OH772" s="106"/>
      <c r="OI772" s="106"/>
      <c r="OJ772" s="106"/>
      <c r="OK772" s="106"/>
      <c r="OL772" s="106"/>
      <c r="OM772" s="106"/>
      <c r="ON772" s="106"/>
      <c r="OO772" s="106"/>
      <c r="OP772" s="106"/>
      <c r="OQ772" s="106"/>
      <c r="OR772" s="106"/>
      <c r="OS772" s="106"/>
      <c r="OT772" s="106"/>
      <c r="OU772" s="106"/>
      <c r="OV772" s="106"/>
      <c r="OW772" s="106"/>
      <c r="OX772" s="106"/>
      <c r="OY772" s="106"/>
      <c r="OZ772" s="106"/>
      <c r="PA772" s="106"/>
      <c r="PB772" s="106"/>
      <c r="PC772" s="106"/>
      <c r="PD772" s="106"/>
      <c r="PE772" s="106"/>
      <c r="PF772" s="106"/>
      <c r="PG772" s="106"/>
      <c r="PH772" s="106"/>
      <c r="PI772" s="106"/>
      <c r="PJ772" s="106"/>
      <c r="PK772" s="106"/>
      <c r="PL772" s="106"/>
      <c r="PM772" s="106"/>
      <c r="PN772" s="106"/>
      <c r="PO772" s="106"/>
      <c r="PP772" s="106"/>
      <c r="PQ772" s="106"/>
      <c r="PR772" s="106"/>
      <c r="PS772" s="106"/>
      <c r="PT772" s="106"/>
      <c r="PU772" s="106"/>
      <c r="PV772" s="106"/>
      <c r="PW772" s="106"/>
      <c r="PX772" s="106"/>
      <c r="PY772" s="106"/>
      <c r="PZ772" s="106"/>
      <c r="QA772" s="106"/>
      <c r="QB772" s="106"/>
      <c r="QC772" s="106"/>
      <c r="QD772" s="106"/>
      <c r="QE772" s="106"/>
      <c r="QF772" s="106"/>
      <c r="QG772" s="106"/>
      <c r="QH772" s="106"/>
      <c r="QI772" s="106"/>
      <c r="QJ772" s="106"/>
      <c r="QK772" s="106"/>
      <c r="QL772" s="106"/>
      <c r="QM772" s="106"/>
      <c r="QN772" s="106"/>
      <c r="QO772" s="106"/>
      <c r="QP772" s="106"/>
      <c r="QQ772" s="106"/>
      <c r="QR772" s="106"/>
      <c r="QS772" s="106"/>
      <c r="QT772" s="106"/>
      <c r="QU772" s="106"/>
      <c r="QV772" s="106"/>
      <c r="QW772" s="106"/>
      <c r="QX772" s="106"/>
      <c r="QY772" s="106"/>
      <c r="QZ772" s="106"/>
      <c r="RA772" s="106"/>
      <c r="RB772" s="106"/>
      <c r="RC772" s="106"/>
      <c r="RD772" s="106"/>
      <c r="RE772" s="106"/>
      <c r="RF772" s="106"/>
      <c r="RG772" s="106"/>
      <c r="RH772" s="106"/>
      <c r="RI772" s="106"/>
      <c r="RJ772" s="106"/>
      <c r="RK772" s="106"/>
      <c r="RL772" s="106"/>
      <c r="RM772" s="106"/>
      <c r="RN772" s="106"/>
      <c r="RO772" s="106"/>
      <c r="RP772" s="106"/>
      <c r="RQ772" s="106"/>
      <c r="RR772" s="106"/>
    </row>
    <row r="773" spans="1:486" x14ac:dyDescent="0.3">
      <c r="A773" s="106"/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14"/>
      <c r="Q773" s="114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  <c r="DL773" s="106"/>
      <c r="DM773" s="106"/>
      <c r="DN773" s="106"/>
      <c r="DO773" s="106"/>
      <c r="DP773" s="106"/>
      <c r="DQ773" s="106"/>
      <c r="DR773" s="106"/>
      <c r="DS773" s="106"/>
      <c r="DT773" s="106"/>
      <c r="DU773" s="106"/>
      <c r="DV773" s="106"/>
      <c r="DW773" s="106"/>
      <c r="DX773" s="106"/>
      <c r="DY773" s="106"/>
      <c r="DZ773" s="106"/>
      <c r="EA773" s="106"/>
      <c r="EB773" s="106"/>
      <c r="EC773" s="106"/>
      <c r="ED773" s="106"/>
      <c r="EE773" s="106"/>
      <c r="EF773" s="106"/>
      <c r="EG773" s="106"/>
      <c r="EH773" s="106"/>
      <c r="EI773" s="106"/>
      <c r="EJ773" s="106"/>
      <c r="EK773" s="106"/>
      <c r="EL773" s="106"/>
      <c r="EM773" s="106"/>
      <c r="EN773" s="106"/>
      <c r="EO773" s="106"/>
      <c r="EP773" s="106"/>
      <c r="EQ773" s="106"/>
      <c r="ER773" s="106"/>
      <c r="ES773" s="106"/>
      <c r="ET773" s="106"/>
      <c r="EU773" s="106"/>
      <c r="EV773" s="106"/>
      <c r="EW773" s="106"/>
      <c r="EX773" s="106"/>
      <c r="EY773" s="106"/>
      <c r="EZ773" s="106"/>
      <c r="FA773" s="106"/>
      <c r="FB773" s="106"/>
      <c r="FC773" s="106"/>
      <c r="FD773" s="106"/>
      <c r="FE773" s="106"/>
      <c r="FF773" s="106"/>
      <c r="FG773" s="106"/>
      <c r="FH773" s="106"/>
      <c r="FI773" s="106"/>
      <c r="FJ773" s="106"/>
      <c r="FK773" s="106"/>
      <c r="FL773" s="106"/>
      <c r="FM773" s="106"/>
      <c r="FN773" s="106"/>
      <c r="FO773" s="106"/>
      <c r="FP773" s="106"/>
      <c r="FQ773" s="106"/>
      <c r="FR773" s="106"/>
      <c r="FS773" s="106"/>
      <c r="FT773" s="106"/>
      <c r="FU773" s="106"/>
      <c r="FV773" s="106"/>
      <c r="FW773" s="106"/>
      <c r="FX773" s="106"/>
      <c r="FY773" s="106"/>
      <c r="FZ773" s="106"/>
      <c r="GA773" s="106"/>
      <c r="GB773" s="106"/>
      <c r="GC773" s="106"/>
      <c r="GD773" s="106"/>
      <c r="GE773" s="106"/>
      <c r="GF773" s="106"/>
      <c r="GG773" s="106"/>
      <c r="GH773" s="106"/>
      <c r="GI773" s="106"/>
      <c r="GJ773" s="106"/>
      <c r="GK773" s="106"/>
      <c r="GL773" s="106"/>
      <c r="GM773" s="106"/>
      <c r="GN773" s="106"/>
      <c r="GO773" s="106"/>
      <c r="GP773" s="106"/>
      <c r="GQ773" s="106"/>
      <c r="GR773" s="106"/>
      <c r="GS773" s="106"/>
      <c r="GT773" s="106"/>
      <c r="GU773" s="106"/>
      <c r="GV773" s="106"/>
      <c r="GW773" s="106"/>
      <c r="GX773" s="106"/>
      <c r="GY773" s="106"/>
      <c r="GZ773" s="106"/>
      <c r="HA773" s="106"/>
      <c r="HB773" s="106"/>
      <c r="HC773" s="106"/>
      <c r="HD773" s="106"/>
      <c r="HE773" s="106"/>
      <c r="HF773" s="106"/>
      <c r="HG773" s="106"/>
      <c r="HH773" s="106"/>
      <c r="HI773" s="106"/>
      <c r="HJ773" s="106"/>
      <c r="HK773" s="106"/>
      <c r="HL773" s="106"/>
      <c r="HM773" s="106"/>
      <c r="HN773" s="106"/>
      <c r="HO773" s="106"/>
      <c r="HP773" s="106"/>
      <c r="HQ773" s="106"/>
      <c r="HR773" s="106"/>
      <c r="HS773" s="106"/>
      <c r="HT773" s="106"/>
      <c r="HU773" s="106"/>
      <c r="HV773" s="106"/>
      <c r="HW773" s="106"/>
      <c r="HX773" s="106"/>
      <c r="HY773" s="106"/>
      <c r="HZ773" s="106"/>
      <c r="IA773" s="106"/>
      <c r="IB773" s="106"/>
      <c r="IC773" s="106"/>
      <c r="ID773" s="106"/>
      <c r="IE773" s="106"/>
      <c r="IF773" s="106"/>
      <c r="IG773" s="106"/>
      <c r="IH773" s="106"/>
      <c r="II773" s="106"/>
      <c r="IJ773" s="106"/>
      <c r="IK773" s="106"/>
      <c r="IL773" s="106"/>
      <c r="IM773" s="106"/>
      <c r="IN773" s="106"/>
      <c r="IO773" s="106"/>
      <c r="IP773" s="106"/>
      <c r="IQ773" s="106"/>
      <c r="IR773" s="106"/>
      <c r="IS773" s="106"/>
      <c r="IT773" s="106"/>
      <c r="IU773" s="106"/>
      <c r="IV773" s="106"/>
      <c r="IW773" s="106"/>
      <c r="IX773" s="106"/>
      <c r="IY773" s="106"/>
      <c r="IZ773" s="106"/>
      <c r="JA773" s="106"/>
      <c r="JB773" s="106"/>
      <c r="JC773" s="106"/>
      <c r="JD773" s="106"/>
      <c r="JE773" s="106"/>
      <c r="JF773" s="106"/>
      <c r="JG773" s="106"/>
      <c r="JH773" s="106"/>
      <c r="JI773" s="106"/>
      <c r="JJ773" s="106"/>
      <c r="JK773" s="106"/>
      <c r="JL773" s="106"/>
      <c r="JM773" s="106"/>
      <c r="JN773" s="106"/>
      <c r="JO773" s="106"/>
      <c r="JP773" s="106"/>
      <c r="JQ773" s="106"/>
      <c r="JR773" s="106"/>
      <c r="JS773" s="106"/>
      <c r="JT773" s="106"/>
      <c r="JU773" s="106"/>
      <c r="JV773" s="106"/>
      <c r="JW773" s="106"/>
      <c r="JX773" s="106"/>
      <c r="JY773" s="106"/>
      <c r="JZ773" s="106"/>
      <c r="KA773" s="106"/>
      <c r="KB773" s="106"/>
      <c r="KC773" s="106"/>
      <c r="KD773" s="106"/>
      <c r="KE773" s="106"/>
      <c r="KF773" s="106"/>
      <c r="KG773" s="106"/>
      <c r="KH773" s="106"/>
      <c r="KI773" s="106"/>
      <c r="KJ773" s="106"/>
      <c r="KK773" s="106"/>
      <c r="KL773" s="106"/>
      <c r="KM773" s="106"/>
      <c r="KN773" s="106"/>
      <c r="KO773" s="106"/>
      <c r="KP773" s="106"/>
      <c r="KQ773" s="106"/>
      <c r="KR773" s="106"/>
      <c r="KS773" s="106"/>
      <c r="KT773" s="106"/>
      <c r="KU773" s="106"/>
      <c r="KV773" s="106"/>
      <c r="KW773" s="106"/>
      <c r="KX773" s="106"/>
      <c r="KY773" s="106"/>
      <c r="KZ773" s="106"/>
      <c r="LA773" s="106"/>
      <c r="LB773" s="106"/>
      <c r="LC773" s="106"/>
      <c r="LD773" s="106"/>
      <c r="LE773" s="106"/>
      <c r="LF773" s="106"/>
      <c r="LG773" s="106"/>
      <c r="LH773" s="106"/>
      <c r="LI773" s="106"/>
      <c r="LJ773" s="106"/>
      <c r="LK773" s="106"/>
      <c r="LL773" s="106"/>
      <c r="LM773" s="106"/>
      <c r="LN773" s="106"/>
      <c r="LO773" s="106"/>
      <c r="LP773" s="106"/>
      <c r="LQ773" s="106"/>
      <c r="LR773" s="106"/>
      <c r="LS773" s="106"/>
      <c r="LT773" s="106"/>
      <c r="LU773" s="106"/>
      <c r="LV773" s="106"/>
      <c r="LW773" s="106"/>
      <c r="LX773" s="106"/>
      <c r="LY773" s="106"/>
      <c r="LZ773" s="106"/>
      <c r="MA773" s="106"/>
      <c r="MB773" s="106"/>
      <c r="MC773" s="106"/>
      <c r="MD773" s="106"/>
      <c r="ME773" s="106"/>
      <c r="MF773" s="106"/>
      <c r="MG773" s="106"/>
      <c r="MH773" s="106"/>
      <c r="MI773" s="106"/>
      <c r="MJ773" s="106"/>
      <c r="MK773" s="106"/>
      <c r="ML773" s="106"/>
      <c r="MM773" s="106"/>
      <c r="MN773" s="106"/>
      <c r="MO773" s="106"/>
      <c r="MP773" s="106"/>
      <c r="MQ773" s="106"/>
      <c r="MR773" s="106"/>
      <c r="MS773" s="106"/>
      <c r="MT773" s="106"/>
      <c r="MU773" s="106"/>
      <c r="MV773" s="106"/>
      <c r="MW773" s="106"/>
      <c r="MX773" s="106"/>
      <c r="MY773" s="106"/>
      <c r="MZ773" s="106"/>
      <c r="NA773" s="106"/>
      <c r="NB773" s="106"/>
      <c r="NC773" s="106"/>
      <c r="ND773" s="106"/>
      <c r="NE773" s="106"/>
      <c r="NF773" s="106"/>
      <c r="NG773" s="106"/>
      <c r="NH773" s="106"/>
      <c r="NI773" s="106"/>
      <c r="NJ773" s="106"/>
      <c r="NK773" s="106"/>
      <c r="NL773" s="106"/>
      <c r="NM773" s="106"/>
      <c r="NN773" s="106"/>
      <c r="NO773" s="106"/>
      <c r="NP773" s="106"/>
      <c r="NQ773" s="106"/>
      <c r="NR773" s="106"/>
      <c r="NS773" s="106"/>
      <c r="NT773" s="106"/>
      <c r="NU773" s="106"/>
      <c r="NV773" s="106"/>
      <c r="NW773" s="106"/>
      <c r="NX773" s="106"/>
      <c r="NY773" s="106"/>
      <c r="NZ773" s="106"/>
      <c r="OA773" s="106"/>
      <c r="OB773" s="106"/>
      <c r="OC773" s="106"/>
      <c r="OD773" s="106"/>
      <c r="OE773" s="106"/>
      <c r="OF773" s="106"/>
      <c r="OG773" s="106"/>
      <c r="OH773" s="106"/>
      <c r="OI773" s="106"/>
      <c r="OJ773" s="106"/>
      <c r="OK773" s="106"/>
      <c r="OL773" s="106"/>
      <c r="OM773" s="106"/>
      <c r="ON773" s="106"/>
      <c r="OO773" s="106"/>
      <c r="OP773" s="106"/>
      <c r="OQ773" s="106"/>
      <c r="OR773" s="106"/>
      <c r="OS773" s="106"/>
      <c r="OT773" s="106"/>
      <c r="OU773" s="106"/>
      <c r="OV773" s="106"/>
      <c r="OW773" s="106"/>
      <c r="OX773" s="106"/>
      <c r="OY773" s="106"/>
      <c r="OZ773" s="106"/>
      <c r="PA773" s="106"/>
      <c r="PB773" s="106"/>
      <c r="PC773" s="106"/>
      <c r="PD773" s="106"/>
      <c r="PE773" s="106"/>
      <c r="PF773" s="106"/>
      <c r="PG773" s="106"/>
      <c r="PH773" s="106"/>
      <c r="PI773" s="106"/>
      <c r="PJ773" s="106"/>
      <c r="PK773" s="106"/>
      <c r="PL773" s="106"/>
      <c r="PM773" s="106"/>
      <c r="PN773" s="106"/>
      <c r="PO773" s="106"/>
      <c r="PP773" s="106"/>
      <c r="PQ773" s="106"/>
      <c r="PR773" s="106"/>
      <c r="PS773" s="106"/>
      <c r="PT773" s="106"/>
      <c r="PU773" s="106"/>
      <c r="PV773" s="106"/>
      <c r="PW773" s="106"/>
      <c r="PX773" s="106"/>
      <c r="PY773" s="106"/>
      <c r="PZ773" s="106"/>
      <c r="QA773" s="106"/>
      <c r="QB773" s="106"/>
      <c r="QC773" s="106"/>
      <c r="QD773" s="106"/>
      <c r="QE773" s="106"/>
      <c r="QF773" s="106"/>
      <c r="QG773" s="106"/>
      <c r="QH773" s="106"/>
      <c r="QI773" s="106"/>
      <c r="QJ773" s="106"/>
      <c r="QK773" s="106"/>
      <c r="QL773" s="106"/>
      <c r="QM773" s="106"/>
      <c r="QN773" s="106"/>
      <c r="QO773" s="106"/>
      <c r="QP773" s="106"/>
      <c r="QQ773" s="106"/>
      <c r="QR773" s="106"/>
      <c r="QS773" s="106"/>
      <c r="QT773" s="106"/>
      <c r="QU773" s="106"/>
      <c r="QV773" s="106"/>
      <c r="QW773" s="106"/>
      <c r="QX773" s="106"/>
      <c r="QY773" s="106"/>
      <c r="QZ773" s="106"/>
      <c r="RA773" s="106"/>
      <c r="RB773" s="106"/>
      <c r="RC773" s="106"/>
      <c r="RD773" s="106"/>
      <c r="RE773" s="106"/>
      <c r="RF773" s="106"/>
      <c r="RG773" s="106"/>
      <c r="RH773" s="106"/>
      <c r="RI773" s="106"/>
      <c r="RJ773" s="106"/>
      <c r="RK773" s="106"/>
      <c r="RL773" s="106"/>
      <c r="RM773" s="106"/>
      <c r="RN773" s="106"/>
      <c r="RO773" s="106"/>
      <c r="RP773" s="106"/>
      <c r="RQ773" s="106"/>
      <c r="RR773" s="106"/>
    </row>
    <row r="774" spans="1:486" x14ac:dyDescent="0.3">
      <c r="A774" s="106"/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14"/>
      <c r="Q774" s="114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  <c r="DL774" s="106"/>
      <c r="DM774" s="106"/>
      <c r="DN774" s="106"/>
      <c r="DO774" s="106"/>
      <c r="DP774" s="106"/>
      <c r="DQ774" s="106"/>
      <c r="DR774" s="106"/>
      <c r="DS774" s="106"/>
      <c r="DT774" s="106"/>
      <c r="DU774" s="106"/>
      <c r="DV774" s="106"/>
      <c r="DW774" s="106"/>
      <c r="DX774" s="106"/>
      <c r="DY774" s="106"/>
      <c r="DZ774" s="106"/>
      <c r="EA774" s="106"/>
      <c r="EB774" s="106"/>
      <c r="EC774" s="106"/>
      <c r="ED774" s="106"/>
      <c r="EE774" s="106"/>
      <c r="EF774" s="106"/>
      <c r="EG774" s="106"/>
      <c r="EH774" s="106"/>
      <c r="EI774" s="106"/>
      <c r="EJ774" s="106"/>
      <c r="EK774" s="106"/>
      <c r="EL774" s="106"/>
      <c r="EM774" s="106"/>
      <c r="EN774" s="106"/>
      <c r="EO774" s="106"/>
      <c r="EP774" s="106"/>
      <c r="EQ774" s="106"/>
      <c r="ER774" s="106"/>
      <c r="ES774" s="106"/>
      <c r="ET774" s="106"/>
      <c r="EU774" s="106"/>
      <c r="EV774" s="106"/>
      <c r="EW774" s="106"/>
      <c r="EX774" s="106"/>
      <c r="EY774" s="106"/>
      <c r="EZ774" s="106"/>
      <c r="FA774" s="106"/>
      <c r="FB774" s="106"/>
      <c r="FC774" s="106"/>
      <c r="FD774" s="106"/>
      <c r="FE774" s="106"/>
      <c r="FF774" s="106"/>
      <c r="FG774" s="106"/>
      <c r="FH774" s="106"/>
      <c r="FI774" s="106"/>
      <c r="FJ774" s="106"/>
      <c r="FK774" s="106"/>
      <c r="FL774" s="106"/>
      <c r="FM774" s="106"/>
      <c r="FN774" s="106"/>
      <c r="FO774" s="106"/>
      <c r="FP774" s="106"/>
      <c r="FQ774" s="106"/>
      <c r="FR774" s="106"/>
      <c r="FS774" s="106"/>
      <c r="FT774" s="106"/>
      <c r="FU774" s="106"/>
      <c r="FV774" s="106"/>
      <c r="FW774" s="106"/>
      <c r="FX774" s="106"/>
      <c r="FY774" s="106"/>
      <c r="FZ774" s="106"/>
      <c r="GA774" s="106"/>
      <c r="GB774" s="106"/>
      <c r="GC774" s="106"/>
      <c r="GD774" s="106"/>
      <c r="GE774" s="106"/>
      <c r="GF774" s="106"/>
      <c r="GG774" s="106"/>
      <c r="GH774" s="106"/>
      <c r="GI774" s="106"/>
      <c r="GJ774" s="106"/>
      <c r="GK774" s="106"/>
      <c r="GL774" s="106"/>
      <c r="GM774" s="106"/>
      <c r="GN774" s="106"/>
      <c r="GO774" s="106"/>
      <c r="GP774" s="106"/>
      <c r="GQ774" s="106"/>
      <c r="GR774" s="106"/>
      <c r="GS774" s="106"/>
      <c r="GT774" s="106"/>
      <c r="GU774" s="106"/>
      <c r="GV774" s="106"/>
      <c r="GW774" s="106"/>
      <c r="GX774" s="106"/>
      <c r="GY774" s="106"/>
      <c r="GZ774" s="106"/>
      <c r="HA774" s="106"/>
      <c r="HB774" s="106"/>
      <c r="HC774" s="106"/>
      <c r="HD774" s="106"/>
      <c r="HE774" s="106"/>
      <c r="HF774" s="106"/>
      <c r="HG774" s="106"/>
      <c r="HH774" s="106"/>
      <c r="HI774" s="106"/>
      <c r="HJ774" s="106"/>
      <c r="HK774" s="106"/>
      <c r="HL774" s="106"/>
      <c r="HM774" s="106"/>
      <c r="HN774" s="106"/>
      <c r="HO774" s="106"/>
      <c r="HP774" s="106"/>
      <c r="HQ774" s="106"/>
      <c r="HR774" s="106"/>
      <c r="HS774" s="106"/>
      <c r="HT774" s="106"/>
      <c r="HU774" s="106"/>
      <c r="HV774" s="106"/>
      <c r="HW774" s="106"/>
      <c r="HX774" s="106"/>
      <c r="HY774" s="106"/>
      <c r="HZ774" s="106"/>
      <c r="IA774" s="106"/>
      <c r="IB774" s="106"/>
      <c r="IC774" s="106"/>
      <c r="ID774" s="106"/>
      <c r="IE774" s="106"/>
      <c r="IF774" s="106"/>
      <c r="IG774" s="106"/>
      <c r="IH774" s="106"/>
      <c r="II774" s="106"/>
      <c r="IJ774" s="106"/>
      <c r="IK774" s="106"/>
      <c r="IL774" s="106"/>
      <c r="IM774" s="106"/>
      <c r="IN774" s="106"/>
      <c r="IO774" s="106"/>
      <c r="IP774" s="106"/>
      <c r="IQ774" s="106"/>
      <c r="IR774" s="106"/>
      <c r="IS774" s="106"/>
      <c r="IT774" s="106"/>
      <c r="IU774" s="106"/>
      <c r="IV774" s="106"/>
      <c r="IW774" s="106"/>
      <c r="IX774" s="106"/>
      <c r="IY774" s="106"/>
      <c r="IZ774" s="106"/>
      <c r="JA774" s="106"/>
      <c r="JB774" s="106"/>
      <c r="JC774" s="106"/>
      <c r="JD774" s="106"/>
      <c r="JE774" s="106"/>
      <c r="JF774" s="106"/>
      <c r="JG774" s="106"/>
      <c r="JH774" s="106"/>
      <c r="JI774" s="106"/>
      <c r="JJ774" s="106"/>
      <c r="JK774" s="106"/>
      <c r="JL774" s="106"/>
      <c r="JM774" s="106"/>
      <c r="JN774" s="106"/>
      <c r="JO774" s="106"/>
      <c r="JP774" s="106"/>
      <c r="JQ774" s="106"/>
      <c r="JR774" s="106"/>
      <c r="JS774" s="106"/>
      <c r="JT774" s="106"/>
      <c r="JU774" s="106"/>
      <c r="JV774" s="106"/>
      <c r="JW774" s="106"/>
      <c r="JX774" s="106"/>
      <c r="JY774" s="106"/>
      <c r="JZ774" s="106"/>
      <c r="KA774" s="106"/>
      <c r="KB774" s="106"/>
      <c r="KC774" s="106"/>
      <c r="KD774" s="106"/>
      <c r="KE774" s="106"/>
      <c r="KF774" s="106"/>
      <c r="KG774" s="106"/>
      <c r="KH774" s="106"/>
      <c r="KI774" s="106"/>
      <c r="KJ774" s="106"/>
      <c r="KK774" s="106"/>
      <c r="KL774" s="106"/>
      <c r="KM774" s="106"/>
      <c r="KN774" s="106"/>
      <c r="KO774" s="106"/>
      <c r="KP774" s="106"/>
      <c r="KQ774" s="106"/>
      <c r="KR774" s="106"/>
      <c r="KS774" s="106"/>
      <c r="KT774" s="106"/>
      <c r="KU774" s="106"/>
      <c r="KV774" s="106"/>
      <c r="KW774" s="106"/>
      <c r="KX774" s="106"/>
      <c r="KY774" s="106"/>
      <c r="KZ774" s="106"/>
      <c r="LA774" s="106"/>
      <c r="LB774" s="106"/>
      <c r="LC774" s="106"/>
      <c r="LD774" s="106"/>
      <c r="LE774" s="106"/>
      <c r="LF774" s="106"/>
      <c r="LG774" s="106"/>
      <c r="LH774" s="106"/>
      <c r="LI774" s="106"/>
      <c r="LJ774" s="106"/>
      <c r="LK774" s="106"/>
      <c r="LL774" s="106"/>
      <c r="LM774" s="106"/>
      <c r="LN774" s="106"/>
      <c r="LO774" s="106"/>
      <c r="LP774" s="106"/>
      <c r="LQ774" s="106"/>
      <c r="LR774" s="106"/>
      <c r="LS774" s="106"/>
      <c r="LT774" s="106"/>
      <c r="LU774" s="106"/>
      <c r="LV774" s="106"/>
      <c r="LW774" s="106"/>
      <c r="LX774" s="106"/>
      <c r="LY774" s="106"/>
      <c r="LZ774" s="106"/>
      <c r="MA774" s="106"/>
      <c r="MB774" s="106"/>
      <c r="MC774" s="106"/>
      <c r="MD774" s="106"/>
      <c r="ME774" s="106"/>
      <c r="MF774" s="106"/>
      <c r="MG774" s="106"/>
      <c r="MH774" s="106"/>
      <c r="MI774" s="106"/>
      <c r="MJ774" s="106"/>
      <c r="MK774" s="106"/>
      <c r="ML774" s="106"/>
      <c r="MM774" s="106"/>
      <c r="MN774" s="106"/>
      <c r="MO774" s="106"/>
      <c r="MP774" s="106"/>
      <c r="MQ774" s="106"/>
      <c r="MR774" s="106"/>
      <c r="MS774" s="106"/>
      <c r="MT774" s="106"/>
      <c r="MU774" s="106"/>
      <c r="MV774" s="106"/>
      <c r="MW774" s="106"/>
      <c r="MX774" s="106"/>
      <c r="MY774" s="106"/>
      <c r="MZ774" s="106"/>
      <c r="NA774" s="106"/>
      <c r="NB774" s="106"/>
      <c r="NC774" s="106"/>
      <c r="ND774" s="106"/>
      <c r="NE774" s="106"/>
      <c r="NF774" s="106"/>
      <c r="NG774" s="106"/>
      <c r="NH774" s="106"/>
      <c r="NI774" s="106"/>
      <c r="NJ774" s="106"/>
      <c r="NK774" s="106"/>
      <c r="NL774" s="106"/>
      <c r="NM774" s="106"/>
      <c r="NN774" s="106"/>
      <c r="NO774" s="106"/>
      <c r="NP774" s="106"/>
      <c r="NQ774" s="106"/>
      <c r="NR774" s="106"/>
      <c r="NS774" s="106"/>
      <c r="NT774" s="106"/>
      <c r="NU774" s="106"/>
      <c r="NV774" s="106"/>
      <c r="NW774" s="106"/>
      <c r="NX774" s="106"/>
      <c r="NY774" s="106"/>
      <c r="NZ774" s="106"/>
      <c r="OA774" s="106"/>
      <c r="OB774" s="106"/>
      <c r="OC774" s="106"/>
      <c r="OD774" s="106"/>
      <c r="OE774" s="106"/>
      <c r="OF774" s="106"/>
      <c r="OG774" s="106"/>
      <c r="OH774" s="106"/>
      <c r="OI774" s="106"/>
      <c r="OJ774" s="106"/>
      <c r="OK774" s="106"/>
      <c r="OL774" s="106"/>
      <c r="OM774" s="106"/>
      <c r="ON774" s="106"/>
      <c r="OO774" s="106"/>
      <c r="OP774" s="106"/>
      <c r="OQ774" s="106"/>
      <c r="OR774" s="106"/>
      <c r="OS774" s="106"/>
      <c r="OT774" s="106"/>
      <c r="OU774" s="106"/>
      <c r="OV774" s="106"/>
      <c r="OW774" s="106"/>
      <c r="OX774" s="106"/>
      <c r="OY774" s="106"/>
      <c r="OZ774" s="106"/>
      <c r="PA774" s="106"/>
      <c r="PB774" s="106"/>
      <c r="PC774" s="106"/>
      <c r="PD774" s="106"/>
      <c r="PE774" s="106"/>
      <c r="PF774" s="106"/>
      <c r="PG774" s="106"/>
      <c r="PH774" s="106"/>
      <c r="PI774" s="106"/>
      <c r="PJ774" s="106"/>
      <c r="PK774" s="106"/>
      <c r="PL774" s="106"/>
      <c r="PM774" s="106"/>
      <c r="PN774" s="106"/>
      <c r="PO774" s="106"/>
      <c r="PP774" s="106"/>
      <c r="PQ774" s="106"/>
      <c r="PR774" s="106"/>
      <c r="PS774" s="106"/>
      <c r="PT774" s="106"/>
      <c r="PU774" s="106"/>
      <c r="PV774" s="106"/>
      <c r="PW774" s="106"/>
      <c r="PX774" s="106"/>
      <c r="PY774" s="106"/>
      <c r="PZ774" s="106"/>
      <c r="QA774" s="106"/>
      <c r="QB774" s="106"/>
      <c r="QC774" s="106"/>
      <c r="QD774" s="106"/>
      <c r="QE774" s="106"/>
      <c r="QF774" s="106"/>
      <c r="QG774" s="106"/>
      <c r="QH774" s="106"/>
      <c r="QI774" s="106"/>
      <c r="QJ774" s="106"/>
      <c r="QK774" s="106"/>
      <c r="QL774" s="106"/>
      <c r="QM774" s="106"/>
      <c r="QN774" s="106"/>
      <c r="QO774" s="106"/>
      <c r="QP774" s="106"/>
      <c r="QQ774" s="106"/>
      <c r="QR774" s="106"/>
      <c r="QS774" s="106"/>
      <c r="QT774" s="106"/>
      <c r="QU774" s="106"/>
      <c r="QV774" s="106"/>
      <c r="QW774" s="106"/>
      <c r="QX774" s="106"/>
      <c r="QY774" s="106"/>
      <c r="QZ774" s="106"/>
      <c r="RA774" s="106"/>
      <c r="RB774" s="106"/>
      <c r="RC774" s="106"/>
      <c r="RD774" s="106"/>
      <c r="RE774" s="106"/>
      <c r="RF774" s="106"/>
      <c r="RG774" s="106"/>
      <c r="RH774" s="106"/>
      <c r="RI774" s="106"/>
      <c r="RJ774" s="106"/>
      <c r="RK774" s="106"/>
      <c r="RL774" s="106"/>
      <c r="RM774" s="106"/>
      <c r="RN774" s="106"/>
      <c r="RO774" s="106"/>
      <c r="RP774" s="106"/>
      <c r="RQ774" s="106"/>
      <c r="RR774" s="106"/>
    </row>
    <row r="775" spans="1:486" x14ac:dyDescent="0.3">
      <c r="A775" s="106"/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14"/>
      <c r="Q775" s="114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  <c r="DL775" s="106"/>
      <c r="DM775" s="106"/>
      <c r="DN775" s="106"/>
      <c r="DO775" s="106"/>
      <c r="DP775" s="106"/>
      <c r="DQ775" s="106"/>
      <c r="DR775" s="106"/>
      <c r="DS775" s="106"/>
      <c r="DT775" s="106"/>
      <c r="DU775" s="106"/>
      <c r="DV775" s="106"/>
      <c r="DW775" s="106"/>
      <c r="DX775" s="106"/>
      <c r="DY775" s="106"/>
      <c r="DZ775" s="106"/>
      <c r="EA775" s="106"/>
      <c r="EB775" s="106"/>
      <c r="EC775" s="106"/>
      <c r="ED775" s="106"/>
      <c r="EE775" s="106"/>
      <c r="EF775" s="106"/>
      <c r="EG775" s="106"/>
      <c r="EH775" s="106"/>
      <c r="EI775" s="106"/>
      <c r="EJ775" s="106"/>
      <c r="EK775" s="106"/>
      <c r="EL775" s="106"/>
      <c r="EM775" s="106"/>
      <c r="EN775" s="106"/>
      <c r="EO775" s="106"/>
      <c r="EP775" s="106"/>
      <c r="EQ775" s="106"/>
      <c r="ER775" s="106"/>
      <c r="ES775" s="106"/>
      <c r="ET775" s="106"/>
      <c r="EU775" s="106"/>
      <c r="EV775" s="106"/>
      <c r="EW775" s="106"/>
      <c r="EX775" s="106"/>
      <c r="EY775" s="106"/>
      <c r="EZ775" s="106"/>
      <c r="FA775" s="106"/>
      <c r="FB775" s="106"/>
      <c r="FC775" s="106"/>
      <c r="FD775" s="106"/>
      <c r="FE775" s="106"/>
      <c r="FF775" s="106"/>
      <c r="FG775" s="106"/>
      <c r="FH775" s="106"/>
      <c r="FI775" s="106"/>
      <c r="FJ775" s="106"/>
      <c r="FK775" s="106"/>
      <c r="FL775" s="106"/>
      <c r="FM775" s="106"/>
      <c r="FN775" s="106"/>
      <c r="FO775" s="106"/>
      <c r="FP775" s="106"/>
      <c r="FQ775" s="106"/>
      <c r="FR775" s="106"/>
      <c r="FS775" s="106"/>
      <c r="FT775" s="106"/>
      <c r="FU775" s="106"/>
      <c r="FV775" s="106"/>
      <c r="FW775" s="106"/>
      <c r="FX775" s="106"/>
      <c r="FY775" s="106"/>
      <c r="FZ775" s="106"/>
      <c r="GA775" s="106"/>
      <c r="GB775" s="106"/>
      <c r="GC775" s="106"/>
      <c r="GD775" s="106"/>
      <c r="GE775" s="106"/>
      <c r="GF775" s="106"/>
      <c r="GG775" s="106"/>
      <c r="GH775" s="106"/>
      <c r="GI775" s="106"/>
      <c r="GJ775" s="106"/>
      <c r="GK775" s="106"/>
      <c r="GL775" s="106"/>
      <c r="GM775" s="106"/>
      <c r="GN775" s="106"/>
      <c r="GO775" s="106"/>
      <c r="GP775" s="106"/>
      <c r="GQ775" s="106"/>
      <c r="GR775" s="106"/>
      <c r="GS775" s="106"/>
      <c r="GT775" s="106"/>
      <c r="GU775" s="106"/>
      <c r="GV775" s="106"/>
      <c r="GW775" s="106"/>
      <c r="GX775" s="106"/>
      <c r="GY775" s="106"/>
      <c r="GZ775" s="106"/>
      <c r="HA775" s="106"/>
      <c r="HB775" s="106"/>
      <c r="HC775" s="106"/>
      <c r="HD775" s="106"/>
      <c r="HE775" s="106"/>
      <c r="HF775" s="106"/>
      <c r="HG775" s="106"/>
      <c r="HH775" s="106"/>
      <c r="HI775" s="106"/>
      <c r="HJ775" s="106"/>
      <c r="HK775" s="106"/>
      <c r="HL775" s="106"/>
      <c r="HM775" s="106"/>
      <c r="HN775" s="106"/>
      <c r="HO775" s="106"/>
      <c r="HP775" s="106"/>
      <c r="HQ775" s="106"/>
      <c r="HR775" s="106"/>
      <c r="HS775" s="106"/>
      <c r="HT775" s="106"/>
      <c r="HU775" s="106"/>
      <c r="HV775" s="106"/>
      <c r="HW775" s="106"/>
      <c r="HX775" s="106"/>
      <c r="HY775" s="106"/>
      <c r="HZ775" s="106"/>
      <c r="IA775" s="106"/>
      <c r="IB775" s="106"/>
      <c r="IC775" s="106"/>
      <c r="ID775" s="106"/>
      <c r="IE775" s="106"/>
      <c r="IF775" s="106"/>
      <c r="IG775" s="106"/>
      <c r="IH775" s="106"/>
      <c r="II775" s="106"/>
      <c r="IJ775" s="106"/>
      <c r="IK775" s="106"/>
      <c r="IL775" s="106"/>
      <c r="IM775" s="106"/>
      <c r="IN775" s="106"/>
      <c r="IO775" s="106"/>
      <c r="IP775" s="106"/>
      <c r="IQ775" s="106"/>
      <c r="IR775" s="106"/>
      <c r="IS775" s="106"/>
      <c r="IT775" s="106"/>
      <c r="IU775" s="106"/>
      <c r="IV775" s="106"/>
      <c r="IW775" s="106"/>
      <c r="IX775" s="106"/>
      <c r="IY775" s="106"/>
      <c r="IZ775" s="106"/>
      <c r="JA775" s="106"/>
      <c r="JB775" s="106"/>
      <c r="JC775" s="106"/>
      <c r="JD775" s="106"/>
      <c r="JE775" s="106"/>
      <c r="JF775" s="106"/>
      <c r="JG775" s="106"/>
      <c r="JH775" s="106"/>
      <c r="JI775" s="106"/>
      <c r="JJ775" s="106"/>
      <c r="JK775" s="106"/>
      <c r="JL775" s="106"/>
      <c r="JM775" s="106"/>
      <c r="JN775" s="106"/>
      <c r="JO775" s="106"/>
      <c r="JP775" s="106"/>
      <c r="JQ775" s="106"/>
      <c r="JR775" s="106"/>
      <c r="JS775" s="106"/>
      <c r="JT775" s="106"/>
      <c r="JU775" s="106"/>
      <c r="JV775" s="106"/>
      <c r="JW775" s="106"/>
      <c r="JX775" s="106"/>
      <c r="JY775" s="106"/>
      <c r="JZ775" s="106"/>
      <c r="KA775" s="106"/>
      <c r="KB775" s="106"/>
      <c r="KC775" s="106"/>
      <c r="KD775" s="106"/>
      <c r="KE775" s="106"/>
      <c r="KF775" s="106"/>
      <c r="KG775" s="106"/>
      <c r="KH775" s="106"/>
      <c r="KI775" s="106"/>
      <c r="KJ775" s="106"/>
      <c r="KK775" s="106"/>
      <c r="KL775" s="106"/>
      <c r="KM775" s="106"/>
      <c r="KN775" s="106"/>
      <c r="KO775" s="106"/>
      <c r="KP775" s="106"/>
      <c r="KQ775" s="106"/>
      <c r="KR775" s="106"/>
      <c r="KS775" s="106"/>
      <c r="KT775" s="106"/>
      <c r="KU775" s="106"/>
      <c r="KV775" s="106"/>
      <c r="KW775" s="106"/>
      <c r="KX775" s="106"/>
      <c r="KY775" s="106"/>
      <c r="KZ775" s="106"/>
      <c r="LA775" s="106"/>
      <c r="LB775" s="106"/>
      <c r="LC775" s="106"/>
      <c r="LD775" s="106"/>
      <c r="LE775" s="106"/>
      <c r="LF775" s="106"/>
      <c r="LG775" s="106"/>
      <c r="LH775" s="106"/>
      <c r="LI775" s="106"/>
      <c r="LJ775" s="106"/>
      <c r="LK775" s="106"/>
      <c r="LL775" s="106"/>
      <c r="LM775" s="106"/>
      <c r="LN775" s="106"/>
      <c r="LO775" s="106"/>
      <c r="LP775" s="106"/>
      <c r="LQ775" s="106"/>
      <c r="LR775" s="106"/>
      <c r="LS775" s="106"/>
      <c r="LT775" s="106"/>
      <c r="LU775" s="106"/>
      <c r="LV775" s="106"/>
      <c r="LW775" s="106"/>
      <c r="LX775" s="106"/>
      <c r="LY775" s="106"/>
      <c r="LZ775" s="106"/>
      <c r="MA775" s="106"/>
      <c r="MB775" s="106"/>
      <c r="MC775" s="106"/>
      <c r="MD775" s="106"/>
      <c r="ME775" s="106"/>
      <c r="MF775" s="106"/>
      <c r="MG775" s="106"/>
      <c r="MH775" s="106"/>
      <c r="MI775" s="106"/>
      <c r="MJ775" s="106"/>
      <c r="MK775" s="106"/>
      <c r="ML775" s="106"/>
      <c r="MM775" s="106"/>
      <c r="MN775" s="106"/>
      <c r="MO775" s="106"/>
      <c r="MP775" s="106"/>
      <c r="MQ775" s="106"/>
      <c r="MR775" s="106"/>
      <c r="MS775" s="106"/>
      <c r="MT775" s="106"/>
      <c r="MU775" s="106"/>
      <c r="MV775" s="106"/>
      <c r="MW775" s="106"/>
      <c r="MX775" s="106"/>
      <c r="MY775" s="106"/>
      <c r="MZ775" s="106"/>
      <c r="NA775" s="106"/>
      <c r="NB775" s="106"/>
      <c r="NC775" s="106"/>
      <c r="ND775" s="106"/>
      <c r="NE775" s="106"/>
      <c r="NF775" s="106"/>
      <c r="NG775" s="106"/>
      <c r="NH775" s="106"/>
      <c r="NI775" s="106"/>
      <c r="NJ775" s="106"/>
      <c r="NK775" s="106"/>
      <c r="NL775" s="106"/>
      <c r="NM775" s="106"/>
      <c r="NN775" s="106"/>
      <c r="NO775" s="106"/>
      <c r="NP775" s="106"/>
      <c r="NQ775" s="106"/>
      <c r="NR775" s="106"/>
      <c r="NS775" s="106"/>
      <c r="NT775" s="106"/>
      <c r="NU775" s="106"/>
      <c r="NV775" s="106"/>
      <c r="NW775" s="106"/>
      <c r="NX775" s="106"/>
      <c r="NY775" s="106"/>
      <c r="NZ775" s="106"/>
      <c r="OA775" s="106"/>
      <c r="OB775" s="106"/>
      <c r="OC775" s="106"/>
      <c r="OD775" s="106"/>
      <c r="OE775" s="106"/>
      <c r="OF775" s="106"/>
      <c r="OG775" s="106"/>
      <c r="OH775" s="106"/>
      <c r="OI775" s="106"/>
      <c r="OJ775" s="106"/>
      <c r="OK775" s="106"/>
      <c r="OL775" s="106"/>
      <c r="OM775" s="106"/>
      <c r="ON775" s="106"/>
      <c r="OO775" s="106"/>
      <c r="OP775" s="106"/>
      <c r="OQ775" s="106"/>
      <c r="OR775" s="106"/>
      <c r="OS775" s="106"/>
      <c r="OT775" s="106"/>
      <c r="OU775" s="106"/>
      <c r="OV775" s="106"/>
      <c r="OW775" s="106"/>
      <c r="OX775" s="106"/>
      <c r="OY775" s="106"/>
      <c r="OZ775" s="106"/>
      <c r="PA775" s="106"/>
      <c r="PB775" s="106"/>
      <c r="PC775" s="106"/>
      <c r="PD775" s="106"/>
      <c r="PE775" s="106"/>
      <c r="PF775" s="106"/>
      <c r="PG775" s="106"/>
      <c r="PH775" s="106"/>
      <c r="PI775" s="106"/>
      <c r="PJ775" s="106"/>
      <c r="PK775" s="106"/>
      <c r="PL775" s="106"/>
      <c r="PM775" s="106"/>
      <c r="PN775" s="106"/>
      <c r="PO775" s="106"/>
      <c r="PP775" s="106"/>
      <c r="PQ775" s="106"/>
      <c r="PR775" s="106"/>
      <c r="PS775" s="106"/>
      <c r="PT775" s="106"/>
      <c r="PU775" s="106"/>
      <c r="PV775" s="106"/>
      <c r="PW775" s="106"/>
      <c r="PX775" s="106"/>
      <c r="PY775" s="106"/>
      <c r="PZ775" s="106"/>
      <c r="QA775" s="106"/>
      <c r="QB775" s="106"/>
      <c r="QC775" s="106"/>
      <c r="QD775" s="106"/>
      <c r="QE775" s="106"/>
      <c r="QF775" s="106"/>
      <c r="QG775" s="106"/>
      <c r="QH775" s="106"/>
      <c r="QI775" s="106"/>
      <c r="QJ775" s="106"/>
      <c r="QK775" s="106"/>
      <c r="QL775" s="106"/>
      <c r="QM775" s="106"/>
      <c r="QN775" s="106"/>
      <c r="QO775" s="106"/>
      <c r="QP775" s="106"/>
      <c r="QQ775" s="106"/>
      <c r="QR775" s="106"/>
      <c r="QS775" s="106"/>
      <c r="QT775" s="106"/>
      <c r="QU775" s="106"/>
      <c r="QV775" s="106"/>
      <c r="QW775" s="106"/>
      <c r="QX775" s="106"/>
      <c r="QY775" s="106"/>
      <c r="QZ775" s="106"/>
      <c r="RA775" s="106"/>
      <c r="RB775" s="106"/>
      <c r="RC775" s="106"/>
      <c r="RD775" s="106"/>
      <c r="RE775" s="106"/>
      <c r="RF775" s="106"/>
      <c r="RG775" s="106"/>
      <c r="RH775" s="106"/>
      <c r="RI775" s="106"/>
      <c r="RJ775" s="106"/>
      <c r="RK775" s="106"/>
      <c r="RL775" s="106"/>
      <c r="RM775" s="106"/>
      <c r="RN775" s="106"/>
      <c r="RO775" s="106"/>
      <c r="RP775" s="106"/>
      <c r="RQ775" s="106"/>
      <c r="RR775" s="106"/>
    </row>
    <row r="776" spans="1:486" x14ac:dyDescent="0.3">
      <c r="A776" s="106"/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14"/>
      <c r="Q776" s="114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  <c r="DL776" s="106"/>
      <c r="DM776" s="106"/>
      <c r="DN776" s="106"/>
      <c r="DO776" s="106"/>
      <c r="DP776" s="106"/>
      <c r="DQ776" s="106"/>
      <c r="DR776" s="106"/>
      <c r="DS776" s="106"/>
      <c r="DT776" s="106"/>
      <c r="DU776" s="106"/>
      <c r="DV776" s="106"/>
      <c r="DW776" s="106"/>
      <c r="DX776" s="106"/>
      <c r="DY776" s="106"/>
      <c r="DZ776" s="106"/>
      <c r="EA776" s="106"/>
      <c r="EB776" s="106"/>
      <c r="EC776" s="106"/>
      <c r="ED776" s="106"/>
      <c r="EE776" s="106"/>
      <c r="EF776" s="106"/>
      <c r="EG776" s="106"/>
      <c r="EH776" s="106"/>
      <c r="EI776" s="106"/>
      <c r="EJ776" s="106"/>
      <c r="EK776" s="106"/>
      <c r="EL776" s="106"/>
      <c r="EM776" s="106"/>
      <c r="EN776" s="106"/>
      <c r="EO776" s="106"/>
      <c r="EP776" s="106"/>
      <c r="EQ776" s="106"/>
      <c r="ER776" s="106"/>
      <c r="ES776" s="106"/>
      <c r="ET776" s="106"/>
      <c r="EU776" s="106"/>
      <c r="EV776" s="106"/>
      <c r="EW776" s="106"/>
      <c r="EX776" s="106"/>
      <c r="EY776" s="106"/>
      <c r="EZ776" s="106"/>
      <c r="FA776" s="106"/>
      <c r="FB776" s="106"/>
      <c r="FC776" s="106"/>
      <c r="FD776" s="106"/>
      <c r="FE776" s="106"/>
      <c r="FF776" s="106"/>
      <c r="FG776" s="106"/>
      <c r="FH776" s="106"/>
      <c r="FI776" s="106"/>
      <c r="FJ776" s="106"/>
      <c r="FK776" s="106"/>
      <c r="FL776" s="106"/>
      <c r="FM776" s="106"/>
      <c r="FN776" s="106"/>
      <c r="FO776" s="106"/>
      <c r="FP776" s="106"/>
      <c r="FQ776" s="106"/>
      <c r="FR776" s="106"/>
      <c r="FS776" s="106"/>
      <c r="FT776" s="106"/>
      <c r="FU776" s="106"/>
      <c r="FV776" s="106"/>
      <c r="FW776" s="106"/>
      <c r="FX776" s="106"/>
      <c r="FY776" s="106"/>
      <c r="FZ776" s="106"/>
      <c r="GA776" s="106"/>
      <c r="GB776" s="106"/>
      <c r="GC776" s="106"/>
      <c r="GD776" s="106"/>
      <c r="GE776" s="106"/>
      <c r="GF776" s="106"/>
      <c r="GG776" s="106"/>
      <c r="GH776" s="106"/>
      <c r="GI776" s="106"/>
      <c r="GJ776" s="106"/>
      <c r="GK776" s="106"/>
      <c r="GL776" s="106"/>
      <c r="GM776" s="106"/>
      <c r="GN776" s="106"/>
      <c r="GO776" s="106"/>
      <c r="GP776" s="106"/>
      <c r="GQ776" s="106"/>
      <c r="GR776" s="106"/>
      <c r="GS776" s="106"/>
      <c r="GT776" s="106"/>
      <c r="GU776" s="106"/>
      <c r="GV776" s="106"/>
      <c r="GW776" s="106"/>
      <c r="GX776" s="106"/>
      <c r="GY776" s="106"/>
      <c r="GZ776" s="106"/>
      <c r="HA776" s="106"/>
      <c r="HB776" s="106"/>
      <c r="HC776" s="106"/>
      <c r="HD776" s="106"/>
      <c r="HE776" s="106"/>
      <c r="HF776" s="106"/>
      <c r="HG776" s="106"/>
      <c r="HH776" s="106"/>
      <c r="HI776" s="106"/>
      <c r="HJ776" s="106"/>
      <c r="HK776" s="106"/>
      <c r="HL776" s="106"/>
      <c r="HM776" s="106"/>
      <c r="HN776" s="106"/>
      <c r="HO776" s="106"/>
      <c r="HP776" s="106"/>
      <c r="HQ776" s="106"/>
      <c r="HR776" s="106"/>
      <c r="HS776" s="106"/>
      <c r="HT776" s="106"/>
      <c r="HU776" s="106"/>
      <c r="HV776" s="106"/>
      <c r="HW776" s="106"/>
      <c r="HX776" s="106"/>
      <c r="HY776" s="106"/>
      <c r="HZ776" s="106"/>
      <c r="IA776" s="106"/>
      <c r="IB776" s="106"/>
      <c r="IC776" s="106"/>
      <c r="ID776" s="106"/>
      <c r="IE776" s="106"/>
      <c r="IF776" s="106"/>
      <c r="IG776" s="106"/>
      <c r="IH776" s="106"/>
      <c r="II776" s="106"/>
      <c r="IJ776" s="106"/>
      <c r="IK776" s="106"/>
      <c r="IL776" s="106"/>
      <c r="IM776" s="106"/>
      <c r="IN776" s="106"/>
      <c r="IO776" s="106"/>
      <c r="IP776" s="106"/>
      <c r="IQ776" s="106"/>
      <c r="IR776" s="106"/>
      <c r="IS776" s="106"/>
      <c r="IT776" s="106"/>
      <c r="IU776" s="106"/>
      <c r="IV776" s="106"/>
      <c r="IW776" s="106"/>
      <c r="IX776" s="106"/>
      <c r="IY776" s="106"/>
      <c r="IZ776" s="106"/>
      <c r="JA776" s="106"/>
      <c r="JB776" s="106"/>
      <c r="JC776" s="106"/>
      <c r="JD776" s="106"/>
      <c r="JE776" s="106"/>
      <c r="JF776" s="106"/>
      <c r="JG776" s="106"/>
      <c r="JH776" s="106"/>
      <c r="JI776" s="106"/>
      <c r="JJ776" s="106"/>
      <c r="JK776" s="106"/>
      <c r="JL776" s="106"/>
      <c r="JM776" s="106"/>
      <c r="JN776" s="106"/>
      <c r="JO776" s="106"/>
      <c r="JP776" s="106"/>
      <c r="JQ776" s="106"/>
      <c r="JR776" s="106"/>
      <c r="JS776" s="106"/>
      <c r="JT776" s="106"/>
      <c r="JU776" s="106"/>
      <c r="JV776" s="106"/>
      <c r="JW776" s="106"/>
      <c r="JX776" s="106"/>
      <c r="JY776" s="106"/>
      <c r="JZ776" s="106"/>
      <c r="KA776" s="106"/>
      <c r="KB776" s="106"/>
      <c r="KC776" s="106"/>
      <c r="KD776" s="106"/>
      <c r="KE776" s="106"/>
      <c r="KF776" s="106"/>
      <c r="KG776" s="106"/>
      <c r="KH776" s="106"/>
      <c r="KI776" s="106"/>
      <c r="KJ776" s="106"/>
      <c r="KK776" s="106"/>
      <c r="KL776" s="106"/>
      <c r="KM776" s="106"/>
      <c r="KN776" s="106"/>
      <c r="KO776" s="106"/>
      <c r="KP776" s="106"/>
      <c r="KQ776" s="106"/>
      <c r="KR776" s="106"/>
      <c r="KS776" s="106"/>
      <c r="KT776" s="106"/>
      <c r="KU776" s="106"/>
      <c r="KV776" s="106"/>
      <c r="KW776" s="106"/>
      <c r="KX776" s="106"/>
      <c r="KY776" s="106"/>
      <c r="KZ776" s="106"/>
      <c r="LA776" s="106"/>
      <c r="LB776" s="106"/>
      <c r="LC776" s="106"/>
      <c r="LD776" s="106"/>
      <c r="LE776" s="106"/>
      <c r="LF776" s="106"/>
      <c r="LG776" s="106"/>
      <c r="LH776" s="106"/>
      <c r="LI776" s="106"/>
      <c r="LJ776" s="106"/>
      <c r="LK776" s="106"/>
      <c r="LL776" s="106"/>
      <c r="LM776" s="106"/>
      <c r="LN776" s="106"/>
      <c r="LO776" s="106"/>
      <c r="LP776" s="106"/>
      <c r="LQ776" s="106"/>
      <c r="LR776" s="106"/>
      <c r="LS776" s="106"/>
      <c r="LT776" s="106"/>
      <c r="LU776" s="106"/>
      <c r="LV776" s="106"/>
      <c r="LW776" s="106"/>
      <c r="LX776" s="106"/>
      <c r="LY776" s="106"/>
      <c r="LZ776" s="106"/>
      <c r="MA776" s="106"/>
      <c r="MB776" s="106"/>
      <c r="MC776" s="106"/>
      <c r="MD776" s="106"/>
      <c r="ME776" s="106"/>
      <c r="MF776" s="106"/>
      <c r="MG776" s="106"/>
      <c r="MH776" s="106"/>
      <c r="MI776" s="106"/>
      <c r="MJ776" s="106"/>
      <c r="MK776" s="106"/>
      <c r="ML776" s="106"/>
      <c r="MM776" s="106"/>
      <c r="MN776" s="106"/>
      <c r="MO776" s="106"/>
      <c r="MP776" s="106"/>
      <c r="MQ776" s="106"/>
      <c r="MR776" s="106"/>
      <c r="MS776" s="106"/>
      <c r="MT776" s="106"/>
      <c r="MU776" s="106"/>
      <c r="MV776" s="106"/>
      <c r="MW776" s="106"/>
      <c r="MX776" s="106"/>
      <c r="MY776" s="106"/>
      <c r="MZ776" s="106"/>
      <c r="NA776" s="106"/>
      <c r="NB776" s="106"/>
      <c r="NC776" s="106"/>
      <c r="ND776" s="106"/>
      <c r="NE776" s="106"/>
      <c r="NF776" s="106"/>
      <c r="NG776" s="106"/>
      <c r="NH776" s="106"/>
      <c r="NI776" s="106"/>
      <c r="NJ776" s="106"/>
      <c r="NK776" s="106"/>
      <c r="NL776" s="106"/>
      <c r="NM776" s="106"/>
      <c r="NN776" s="106"/>
      <c r="NO776" s="106"/>
      <c r="NP776" s="106"/>
      <c r="NQ776" s="106"/>
      <c r="NR776" s="106"/>
      <c r="NS776" s="106"/>
      <c r="NT776" s="106"/>
      <c r="NU776" s="106"/>
      <c r="NV776" s="106"/>
      <c r="NW776" s="106"/>
      <c r="NX776" s="106"/>
      <c r="NY776" s="106"/>
      <c r="NZ776" s="106"/>
      <c r="OA776" s="106"/>
      <c r="OB776" s="106"/>
      <c r="OC776" s="106"/>
      <c r="OD776" s="106"/>
      <c r="OE776" s="106"/>
      <c r="OF776" s="106"/>
      <c r="OG776" s="106"/>
      <c r="OH776" s="106"/>
      <c r="OI776" s="106"/>
      <c r="OJ776" s="106"/>
      <c r="OK776" s="106"/>
      <c r="OL776" s="106"/>
      <c r="OM776" s="106"/>
      <c r="ON776" s="106"/>
      <c r="OO776" s="106"/>
      <c r="OP776" s="106"/>
      <c r="OQ776" s="106"/>
      <c r="OR776" s="106"/>
      <c r="OS776" s="106"/>
      <c r="OT776" s="106"/>
      <c r="OU776" s="106"/>
      <c r="OV776" s="106"/>
      <c r="OW776" s="106"/>
      <c r="OX776" s="106"/>
      <c r="OY776" s="106"/>
      <c r="OZ776" s="106"/>
      <c r="PA776" s="106"/>
      <c r="PB776" s="106"/>
      <c r="PC776" s="106"/>
      <c r="PD776" s="106"/>
      <c r="PE776" s="106"/>
      <c r="PF776" s="106"/>
      <c r="PG776" s="106"/>
      <c r="PH776" s="106"/>
      <c r="PI776" s="106"/>
      <c r="PJ776" s="106"/>
      <c r="PK776" s="106"/>
      <c r="PL776" s="106"/>
      <c r="PM776" s="106"/>
      <c r="PN776" s="106"/>
      <c r="PO776" s="106"/>
      <c r="PP776" s="106"/>
      <c r="PQ776" s="106"/>
      <c r="PR776" s="106"/>
      <c r="PS776" s="106"/>
      <c r="PT776" s="106"/>
      <c r="PU776" s="106"/>
      <c r="PV776" s="106"/>
      <c r="PW776" s="106"/>
      <c r="PX776" s="106"/>
      <c r="PY776" s="106"/>
      <c r="PZ776" s="106"/>
      <c r="QA776" s="106"/>
      <c r="QB776" s="106"/>
      <c r="QC776" s="106"/>
      <c r="QD776" s="106"/>
      <c r="QE776" s="106"/>
      <c r="QF776" s="106"/>
      <c r="QG776" s="106"/>
      <c r="QH776" s="106"/>
      <c r="QI776" s="106"/>
      <c r="QJ776" s="106"/>
      <c r="QK776" s="106"/>
      <c r="QL776" s="106"/>
      <c r="QM776" s="106"/>
      <c r="QN776" s="106"/>
      <c r="QO776" s="106"/>
      <c r="QP776" s="106"/>
      <c r="QQ776" s="106"/>
      <c r="QR776" s="106"/>
      <c r="QS776" s="106"/>
      <c r="QT776" s="106"/>
      <c r="QU776" s="106"/>
      <c r="QV776" s="106"/>
      <c r="QW776" s="106"/>
      <c r="QX776" s="106"/>
      <c r="QY776" s="106"/>
      <c r="QZ776" s="106"/>
      <c r="RA776" s="106"/>
      <c r="RB776" s="106"/>
      <c r="RC776" s="106"/>
      <c r="RD776" s="106"/>
      <c r="RE776" s="106"/>
      <c r="RF776" s="106"/>
      <c r="RG776" s="106"/>
      <c r="RH776" s="106"/>
      <c r="RI776" s="106"/>
      <c r="RJ776" s="106"/>
      <c r="RK776" s="106"/>
      <c r="RL776" s="106"/>
      <c r="RM776" s="106"/>
      <c r="RN776" s="106"/>
      <c r="RO776" s="106"/>
      <c r="RP776" s="106"/>
      <c r="RQ776" s="106"/>
      <c r="RR776" s="106"/>
    </row>
    <row r="777" spans="1:486" x14ac:dyDescent="0.3">
      <c r="A777" s="106"/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14"/>
      <c r="Q777" s="114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  <c r="DL777" s="106"/>
      <c r="DM777" s="106"/>
      <c r="DN777" s="106"/>
      <c r="DO777" s="106"/>
      <c r="DP777" s="106"/>
      <c r="DQ777" s="106"/>
      <c r="DR777" s="106"/>
      <c r="DS777" s="106"/>
      <c r="DT777" s="106"/>
      <c r="DU777" s="106"/>
      <c r="DV777" s="106"/>
      <c r="DW777" s="106"/>
      <c r="DX777" s="106"/>
      <c r="DY777" s="106"/>
      <c r="DZ777" s="106"/>
      <c r="EA777" s="106"/>
      <c r="EB777" s="106"/>
      <c r="EC777" s="106"/>
      <c r="ED777" s="106"/>
      <c r="EE777" s="106"/>
      <c r="EF777" s="106"/>
      <c r="EG777" s="106"/>
      <c r="EH777" s="106"/>
      <c r="EI777" s="106"/>
      <c r="EJ777" s="106"/>
      <c r="EK777" s="106"/>
      <c r="EL777" s="106"/>
      <c r="EM777" s="106"/>
      <c r="EN777" s="106"/>
      <c r="EO777" s="106"/>
      <c r="EP777" s="106"/>
      <c r="EQ777" s="106"/>
      <c r="ER777" s="106"/>
      <c r="ES777" s="106"/>
      <c r="ET777" s="106"/>
      <c r="EU777" s="106"/>
      <c r="EV777" s="106"/>
      <c r="EW777" s="106"/>
      <c r="EX777" s="106"/>
      <c r="EY777" s="106"/>
      <c r="EZ777" s="106"/>
      <c r="FA777" s="106"/>
      <c r="FB777" s="106"/>
      <c r="FC777" s="106"/>
      <c r="FD777" s="106"/>
      <c r="FE777" s="106"/>
      <c r="FF777" s="106"/>
      <c r="FG777" s="106"/>
      <c r="FH777" s="106"/>
      <c r="FI777" s="106"/>
      <c r="FJ777" s="106"/>
      <c r="FK777" s="106"/>
      <c r="FL777" s="106"/>
      <c r="FM777" s="106"/>
      <c r="FN777" s="106"/>
      <c r="FO777" s="106"/>
      <c r="FP777" s="106"/>
      <c r="FQ777" s="106"/>
      <c r="FR777" s="106"/>
      <c r="FS777" s="106"/>
      <c r="FT777" s="106"/>
      <c r="FU777" s="106"/>
      <c r="FV777" s="106"/>
      <c r="FW777" s="106"/>
      <c r="FX777" s="106"/>
      <c r="FY777" s="106"/>
      <c r="FZ777" s="106"/>
      <c r="GA777" s="106"/>
      <c r="GB777" s="106"/>
      <c r="GC777" s="106"/>
      <c r="GD777" s="106"/>
      <c r="GE777" s="106"/>
      <c r="GF777" s="106"/>
      <c r="GG777" s="106"/>
      <c r="GH777" s="106"/>
      <c r="GI777" s="106"/>
      <c r="GJ777" s="106"/>
      <c r="GK777" s="106"/>
      <c r="GL777" s="106"/>
      <c r="GM777" s="106"/>
      <c r="GN777" s="106"/>
      <c r="GO777" s="106"/>
      <c r="GP777" s="106"/>
      <c r="GQ777" s="106"/>
      <c r="GR777" s="106"/>
      <c r="GS777" s="106"/>
      <c r="GT777" s="106"/>
      <c r="GU777" s="106"/>
      <c r="GV777" s="106"/>
      <c r="GW777" s="106"/>
      <c r="GX777" s="106"/>
      <c r="GY777" s="106"/>
      <c r="GZ777" s="106"/>
      <c r="HA777" s="106"/>
      <c r="HB777" s="106"/>
      <c r="HC777" s="106"/>
      <c r="HD777" s="106"/>
      <c r="HE777" s="106"/>
      <c r="HF777" s="106"/>
      <c r="HG777" s="106"/>
      <c r="HH777" s="106"/>
      <c r="HI777" s="106"/>
      <c r="HJ777" s="106"/>
      <c r="HK777" s="106"/>
      <c r="HL777" s="106"/>
      <c r="HM777" s="106"/>
      <c r="HN777" s="106"/>
      <c r="HO777" s="106"/>
      <c r="HP777" s="106"/>
      <c r="HQ777" s="106"/>
      <c r="HR777" s="106"/>
      <c r="HS777" s="106"/>
      <c r="HT777" s="106"/>
      <c r="HU777" s="106"/>
      <c r="HV777" s="106"/>
      <c r="HW777" s="106"/>
      <c r="HX777" s="106"/>
      <c r="HY777" s="106"/>
      <c r="HZ777" s="106"/>
      <c r="IA777" s="106"/>
      <c r="IB777" s="106"/>
      <c r="IC777" s="106"/>
      <c r="ID777" s="106"/>
      <c r="IE777" s="106"/>
      <c r="IF777" s="106"/>
      <c r="IG777" s="106"/>
      <c r="IH777" s="106"/>
      <c r="II777" s="106"/>
      <c r="IJ777" s="106"/>
      <c r="IK777" s="106"/>
      <c r="IL777" s="106"/>
      <c r="IM777" s="106"/>
      <c r="IN777" s="106"/>
      <c r="IO777" s="106"/>
      <c r="IP777" s="106"/>
      <c r="IQ777" s="106"/>
      <c r="IR777" s="106"/>
      <c r="IS777" s="106"/>
      <c r="IT777" s="106"/>
      <c r="IU777" s="106"/>
      <c r="IV777" s="106"/>
      <c r="IW777" s="106"/>
      <c r="IX777" s="106"/>
      <c r="IY777" s="106"/>
      <c r="IZ777" s="106"/>
      <c r="JA777" s="106"/>
      <c r="JB777" s="106"/>
      <c r="JC777" s="106"/>
      <c r="JD777" s="106"/>
      <c r="JE777" s="106"/>
      <c r="JF777" s="106"/>
      <c r="JG777" s="106"/>
      <c r="JH777" s="106"/>
      <c r="JI777" s="106"/>
      <c r="JJ777" s="106"/>
      <c r="JK777" s="106"/>
      <c r="JL777" s="106"/>
      <c r="JM777" s="106"/>
      <c r="JN777" s="106"/>
      <c r="JO777" s="106"/>
      <c r="JP777" s="106"/>
      <c r="JQ777" s="106"/>
      <c r="JR777" s="106"/>
      <c r="JS777" s="106"/>
      <c r="JT777" s="106"/>
      <c r="JU777" s="106"/>
      <c r="JV777" s="106"/>
      <c r="JW777" s="106"/>
      <c r="JX777" s="106"/>
      <c r="JY777" s="106"/>
      <c r="JZ777" s="106"/>
      <c r="KA777" s="106"/>
      <c r="KB777" s="106"/>
      <c r="KC777" s="106"/>
      <c r="KD777" s="106"/>
      <c r="KE777" s="106"/>
      <c r="KF777" s="106"/>
      <c r="KG777" s="106"/>
      <c r="KH777" s="106"/>
      <c r="KI777" s="106"/>
      <c r="KJ777" s="106"/>
      <c r="KK777" s="106"/>
      <c r="KL777" s="106"/>
      <c r="KM777" s="106"/>
      <c r="KN777" s="106"/>
      <c r="KO777" s="106"/>
      <c r="KP777" s="106"/>
      <c r="KQ777" s="106"/>
      <c r="KR777" s="106"/>
      <c r="KS777" s="106"/>
      <c r="KT777" s="106"/>
      <c r="KU777" s="106"/>
      <c r="KV777" s="106"/>
      <c r="KW777" s="106"/>
      <c r="KX777" s="106"/>
      <c r="KY777" s="106"/>
      <c r="KZ777" s="106"/>
      <c r="LA777" s="106"/>
      <c r="LB777" s="106"/>
      <c r="LC777" s="106"/>
      <c r="LD777" s="106"/>
      <c r="LE777" s="106"/>
      <c r="LF777" s="106"/>
      <c r="LG777" s="106"/>
      <c r="LH777" s="106"/>
      <c r="LI777" s="106"/>
      <c r="LJ777" s="106"/>
      <c r="LK777" s="106"/>
      <c r="LL777" s="106"/>
      <c r="LM777" s="106"/>
      <c r="LN777" s="106"/>
      <c r="LO777" s="106"/>
      <c r="LP777" s="106"/>
      <c r="LQ777" s="106"/>
      <c r="LR777" s="106"/>
      <c r="LS777" s="106"/>
      <c r="LT777" s="106"/>
      <c r="LU777" s="106"/>
      <c r="LV777" s="106"/>
      <c r="LW777" s="106"/>
      <c r="LX777" s="106"/>
      <c r="LY777" s="106"/>
      <c r="LZ777" s="106"/>
      <c r="MA777" s="106"/>
      <c r="MB777" s="106"/>
      <c r="MC777" s="106"/>
      <c r="MD777" s="106"/>
      <c r="ME777" s="106"/>
      <c r="MF777" s="106"/>
      <c r="MG777" s="106"/>
      <c r="MH777" s="106"/>
      <c r="MI777" s="106"/>
      <c r="MJ777" s="106"/>
      <c r="MK777" s="106"/>
      <c r="ML777" s="106"/>
      <c r="MM777" s="106"/>
      <c r="MN777" s="106"/>
      <c r="MO777" s="106"/>
      <c r="MP777" s="106"/>
      <c r="MQ777" s="106"/>
      <c r="MR777" s="106"/>
      <c r="MS777" s="106"/>
      <c r="MT777" s="106"/>
      <c r="MU777" s="106"/>
      <c r="MV777" s="106"/>
      <c r="MW777" s="106"/>
      <c r="MX777" s="106"/>
      <c r="MY777" s="106"/>
      <c r="MZ777" s="106"/>
      <c r="NA777" s="106"/>
      <c r="NB777" s="106"/>
      <c r="NC777" s="106"/>
      <c r="ND777" s="106"/>
      <c r="NE777" s="106"/>
      <c r="NF777" s="106"/>
      <c r="NG777" s="106"/>
      <c r="NH777" s="106"/>
      <c r="NI777" s="106"/>
      <c r="NJ777" s="106"/>
      <c r="NK777" s="106"/>
      <c r="NL777" s="106"/>
      <c r="NM777" s="106"/>
      <c r="NN777" s="106"/>
      <c r="NO777" s="106"/>
      <c r="NP777" s="106"/>
      <c r="NQ777" s="106"/>
      <c r="NR777" s="106"/>
      <c r="NS777" s="106"/>
      <c r="NT777" s="106"/>
      <c r="NU777" s="106"/>
      <c r="NV777" s="106"/>
      <c r="NW777" s="106"/>
      <c r="NX777" s="106"/>
      <c r="NY777" s="106"/>
      <c r="NZ777" s="106"/>
      <c r="OA777" s="106"/>
      <c r="OB777" s="106"/>
      <c r="OC777" s="106"/>
      <c r="OD777" s="106"/>
      <c r="OE777" s="106"/>
      <c r="OF777" s="106"/>
      <c r="OG777" s="106"/>
      <c r="OH777" s="106"/>
      <c r="OI777" s="106"/>
      <c r="OJ777" s="106"/>
      <c r="OK777" s="106"/>
      <c r="OL777" s="106"/>
      <c r="OM777" s="106"/>
      <c r="ON777" s="106"/>
      <c r="OO777" s="106"/>
      <c r="OP777" s="106"/>
      <c r="OQ777" s="106"/>
      <c r="OR777" s="106"/>
      <c r="OS777" s="106"/>
      <c r="OT777" s="106"/>
      <c r="OU777" s="106"/>
      <c r="OV777" s="106"/>
      <c r="OW777" s="106"/>
      <c r="OX777" s="106"/>
      <c r="OY777" s="106"/>
      <c r="OZ777" s="106"/>
      <c r="PA777" s="106"/>
      <c r="PB777" s="106"/>
      <c r="PC777" s="106"/>
      <c r="PD777" s="106"/>
      <c r="PE777" s="106"/>
      <c r="PF777" s="106"/>
      <c r="PG777" s="106"/>
      <c r="PH777" s="106"/>
      <c r="PI777" s="106"/>
      <c r="PJ777" s="106"/>
      <c r="PK777" s="106"/>
      <c r="PL777" s="106"/>
      <c r="PM777" s="106"/>
      <c r="PN777" s="106"/>
      <c r="PO777" s="106"/>
      <c r="PP777" s="106"/>
      <c r="PQ777" s="106"/>
      <c r="PR777" s="106"/>
      <c r="PS777" s="106"/>
      <c r="PT777" s="106"/>
      <c r="PU777" s="106"/>
      <c r="PV777" s="106"/>
      <c r="PW777" s="106"/>
      <c r="PX777" s="106"/>
      <c r="PY777" s="106"/>
      <c r="PZ777" s="106"/>
      <c r="QA777" s="106"/>
      <c r="QB777" s="106"/>
      <c r="QC777" s="106"/>
      <c r="QD777" s="106"/>
      <c r="QE777" s="106"/>
      <c r="QF777" s="106"/>
      <c r="QG777" s="106"/>
      <c r="QH777" s="106"/>
      <c r="QI777" s="106"/>
      <c r="QJ777" s="106"/>
      <c r="QK777" s="106"/>
      <c r="QL777" s="106"/>
      <c r="QM777" s="106"/>
      <c r="QN777" s="106"/>
      <c r="QO777" s="106"/>
      <c r="QP777" s="106"/>
      <c r="QQ777" s="106"/>
      <c r="QR777" s="106"/>
      <c r="QS777" s="106"/>
      <c r="QT777" s="106"/>
      <c r="QU777" s="106"/>
      <c r="QV777" s="106"/>
      <c r="QW777" s="106"/>
      <c r="QX777" s="106"/>
      <c r="QY777" s="106"/>
      <c r="QZ777" s="106"/>
      <c r="RA777" s="106"/>
      <c r="RB777" s="106"/>
      <c r="RC777" s="106"/>
      <c r="RD777" s="106"/>
      <c r="RE777" s="106"/>
      <c r="RF777" s="106"/>
      <c r="RG777" s="106"/>
      <c r="RH777" s="106"/>
      <c r="RI777" s="106"/>
      <c r="RJ777" s="106"/>
      <c r="RK777" s="106"/>
      <c r="RL777" s="106"/>
      <c r="RM777" s="106"/>
      <c r="RN777" s="106"/>
      <c r="RO777" s="106"/>
      <c r="RP777" s="106"/>
      <c r="RQ777" s="106"/>
      <c r="RR777" s="106"/>
    </row>
    <row r="778" spans="1:486" x14ac:dyDescent="0.3">
      <c r="A778" s="106"/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14"/>
      <c r="Q778" s="114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  <c r="DL778" s="106"/>
      <c r="DM778" s="106"/>
      <c r="DN778" s="106"/>
      <c r="DO778" s="106"/>
      <c r="DP778" s="106"/>
      <c r="DQ778" s="106"/>
      <c r="DR778" s="106"/>
      <c r="DS778" s="106"/>
      <c r="DT778" s="106"/>
      <c r="DU778" s="106"/>
      <c r="DV778" s="106"/>
      <c r="DW778" s="106"/>
      <c r="DX778" s="106"/>
      <c r="DY778" s="106"/>
      <c r="DZ778" s="106"/>
      <c r="EA778" s="106"/>
      <c r="EB778" s="106"/>
      <c r="EC778" s="106"/>
      <c r="ED778" s="106"/>
      <c r="EE778" s="106"/>
      <c r="EF778" s="106"/>
      <c r="EG778" s="106"/>
      <c r="EH778" s="106"/>
      <c r="EI778" s="106"/>
      <c r="EJ778" s="106"/>
      <c r="EK778" s="106"/>
      <c r="EL778" s="106"/>
      <c r="EM778" s="106"/>
      <c r="EN778" s="106"/>
      <c r="EO778" s="106"/>
      <c r="EP778" s="106"/>
      <c r="EQ778" s="106"/>
      <c r="ER778" s="106"/>
      <c r="ES778" s="106"/>
      <c r="ET778" s="106"/>
      <c r="EU778" s="106"/>
      <c r="EV778" s="106"/>
      <c r="EW778" s="106"/>
      <c r="EX778" s="106"/>
      <c r="EY778" s="106"/>
      <c r="EZ778" s="106"/>
      <c r="FA778" s="106"/>
      <c r="FB778" s="106"/>
      <c r="FC778" s="106"/>
      <c r="FD778" s="106"/>
      <c r="FE778" s="106"/>
      <c r="FF778" s="106"/>
      <c r="FG778" s="106"/>
      <c r="FH778" s="106"/>
      <c r="FI778" s="106"/>
      <c r="FJ778" s="106"/>
      <c r="FK778" s="106"/>
      <c r="FL778" s="106"/>
      <c r="FM778" s="106"/>
      <c r="FN778" s="106"/>
      <c r="FO778" s="106"/>
      <c r="FP778" s="106"/>
      <c r="FQ778" s="106"/>
      <c r="FR778" s="106"/>
      <c r="FS778" s="106"/>
      <c r="FT778" s="106"/>
      <c r="FU778" s="106"/>
      <c r="FV778" s="106"/>
      <c r="FW778" s="106"/>
      <c r="FX778" s="106"/>
      <c r="FY778" s="106"/>
      <c r="FZ778" s="106"/>
      <c r="GA778" s="106"/>
      <c r="GB778" s="106"/>
      <c r="GC778" s="106"/>
      <c r="GD778" s="106"/>
      <c r="GE778" s="106"/>
      <c r="GF778" s="106"/>
      <c r="GG778" s="106"/>
      <c r="GH778" s="106"/>
      <c r="GI778" s="106"/>
      <c r="GJ778" s="106"/>
      <c r="GK778" s="106"/>
      <c r="GL778" s="106"/>
      <c r="GM778" s="106"/>
      <c r="GN778" s="106"/>
      <c r="GO778" s="106"/>
      <c r="GP778" s="106"/>
      <c r="GQ778" s="106"/>
      <c r="GR778" s="106"/>
      <c r="GS778" s="106"/>
      <c r="GT778" s="106"/>
      <c r="GU778" s="106"/>
      <c r="GV778" s="106"/>
      <c r="GW778" s="106"/>
      <c r="GX778" s="106"/>
      <c r="GY778" s="106"/>
      <c r="GZ778" s="106"/>
      <c r="HA778" s="106"/>
      <c r="HB778" s="106"/>
      <c r="HC778" s="106"/>
      <c r="HD778" s="106"/>
      <c r="HE778" s="106"/>
      <c r="HF778" s="106"/>
      <c r="HG778" s="106"/>
      <c r="HH778" s="106"/>
      <c r="HI778" s="106"/>
      <c r="HJ778" s="106"/>
      <c r="HK778" s="106"/>
      <c r="HL778" s="106"/>
      <c r="HM778" s="106"/>
      <c r="HN778" s="106"/>
      <c r="HO778" s="106"/>
      <c r="HP778" s="106"/>
      <c r="HQ778" s="106"/>
      <c r="HR778" s="106"/>
      <c r="HS778" s="106"/>
      <c r="HT778" s="106"/>
      <c r="HU778" s="106"/>
      <c r="HV778" s="106"/>
      <c r="HW778" s="106"/>
      <c r="HX778" s="106"/>
      <c r="HY778" s="106"/>
      <c r="HZ778" s="106"/>
      <c r="IA778" s="106"/>
      <c r="IB778" s="106"/>
      <c r="IC778" s="106"/>
      <c r="ID778" s="106"/>
      <c r="IE778" s="106"/>
      <c r="IF778" s="106"/>
      <c r="IG778" s="106"/>
      <c r="IH778" s="106"/>
      <c r="II778" s="106"/>
      <c r="IJ778" s="106"/>
      <c r="IK778" s="106"/>
      <c r="IL778" s="106"/>
      <c r="IM778" s="106"/>
      <c r="IN778" s="106"/>
      <c r="IO778" s="106"/>
      <c r="IP778" s="106"/>
      <c r="IQ778" s="106"/>
      <c r="IR778" s="106"/>
      <c r="IS778" s="106"/>
      <c r="IT778" s="106"/>
      <c r="IU778" s="106"/>
      <c r="IV778" s="106"/>
      <c r="IW778" s="106"/>
      <c r="IX778" s="106"/>
      <c r="IY778" s="106"/>
      <c r="IZ778" s="106"/>
      <c r="JA778" s="106"/>
      <c r="JB778" s="106"/>
      <c r="JC778" s="106"/>
      <c r="JD778" s="106"/>
      <c r="JE778" s="106"/>
      <c r="JF778" s="106"/>
      <c r="JG778" s="106"/>
      <c r="JH778" s="106"/>
      <c r="JI778" s="106"/>
      <c r="JJ778" s="106"/>
      <c r="JK778" s="106"/>
      <c r="JL778" s="106"/>
      <c r="JM778" s="106"/>
      <c r="JN778" s="106"/>
      <c r="JO778" s="106"/>
      <c r="JP778" s="106"/>
      <c r="JQ778" s="106"/>
      <c r="JR778" s="106"/>
      <c r="JS778" s="106"/>
      <c r="JT778" s="106"/>
      <c r="JU778" s="106"/>
      <c r="JV778" s="106"/>
      <c r="JW778" s="106"/>
      <c r="JX778" s="106"/>
      <c r="JY778" s="106"/>
      <c r="JZ778" s="106"/>
      <c r="KA778" s="106"/>
      <c r="KB778" s="106"/>
      <c r="KC778" s="106"/>
      <c r="KD778" s="106"/>
      <c r="KE778" s="106"/>
      <c r="KF778" s="106"/>
      <c r="KG778" s="106"/>
      <c r="KH778" s="106"/>
      <c r="KI778" s="106"/>
      <c r="KJ778" s="106"/>
      <c r="KK778" s="106"/>
      <c r="KL778" s="106"/>
      <c r="KM778" s="106"/>
      <c r="KN778" s="106"/>
      <c r="KO778" s="106"/>
      <c r="KP778" s="106"/>
      <c r="KQ778" s="106"/>
      <c r="KR778" s="106"/>
      <c r="KS778" s="106"/>
      <c r="KT778" s="106"/>
      <c r="KU778" s="106"/>
      <c r="KV778" s="106"/>
      <c r="KW778" s="106"/>
      <c r="KX778" s="106"/>
      <c r="KY778" s="106"/>
      <c r="KZ778" s="106"/>
      <c r="LA778" s="106"/>
      <c r="LB778" s="106"/>
      <c r="LC778" s="106"/>
      <c r="LD778" s="106"/>
      <c r="LE778" s="106"/>
      <c r="LF778" s="106"/>
      <c r="LG778" s="106"/>
      <c r="LH778" s="106"/>
      <c r="LI778" s="106"/>
      <c r="LJ778" s="106"/>
      <c r="LK778" s="106"/>
      <c r="LL778" s="106"/>
      <c r="LM778" s="106"/>
      <c r="LN778" s="106"/>
      <c r="LO778" s="106"/>
      <c r="LP778" s="106"/>
      <c r="LQ778" s="106"/>
      <c r="LR778" s="106"/>
      <c r="LS778" s="106"/>
      <c r="LT778" s="106"/>
      <c r="LU778" s="106"/>
      <c r="LV778" s="106"/>
      <c r="LW778" s="106"/>
      <c r="LX778" s="106"/>
      <c r="LY778" s="106"/>
      <c r="LZ778" s="106"/>
      <c r="MA778" s="106"/>
      <c r="MB778" s="106"/>
      <c r="MC778" s="106"/>
      <c r="MD778" s="106"/>
      <c r="ME778" s="106"/>
      <c r="MF778" s="106"/>
      <c r="MG778" s="106"/>
      <c r="MH778" s="106"/>
      <c r="MI778" s="106"/>
      <c r="MJ778" s="106"/>
      <c r="MK778" s="106"/>
      <c r="ML778" s="106"/>
      <c r="MM778" s="106"/>
      <c r="MN778" s="106"/>
      <c r="MO778" s="106"/>
      <c r="MP778" s="106"/>
      <c r="MQ778" s="106"/>
      <c r="MR778" s="106"/>
      <c r="MS778" s="106"/>
      <c r="MT778" s="106"/>
      <c r="MU778" s="106"/>
      <c r="MV778" s="106"/>
      <c r="MW778" s="106"/>
      <c r="MX778" s="106"/>
      <c r="MY778" s="106"/>
      <c r="MZ778" s="106"/>
      <c r="NA778" s="106"/>
      <c r="NB778" s="106"/>
      <c r="NC778" s="106"/>
      <c r="ND778" s="106"/>
      <c r="NE778" s="106"/>
      <c r="NF778" s="106"/>
      <c r="NG778" s="106"/>
      <c r="NH778" s="106"/>
      <c r="NI778" s="106"/>
      <c r="NJ778" s="106"/>
      <c r="NK778" s="106"/>
      <c r="NL778" s="106"/>
      <c r="NM778" s="106"/>
      <c r="NN778" s="106"/>
      <c r="NO778" s="106"/>
      <c r="NP778" s="106"/>
      <c r="NQ778" s="106"/>
      <c r="NR778" s="106"/>
      <c r="NS778" s="106"/>
      <c r="NT778" s="106"/>
      <c r="NU778" s="106"/>
      <c r="NV778" s="106"/>
      <c r="NW778" s="106"/>
      <c r="NX778" s="106"/>
      <c r="NY778" s="106"/>
      <c r="NZ778" s="106"/>
      <c r="OA778" s="106"/>
      <c r="OB778" s="106"/>
      <c r="OC778" s="106"/>
      <c r="OD778" s="106"/>
      <c r="OE778" s="106"/>
      <c r="OF778" s="106"/>
      <c r="OG778" s="106"/>
      <c r="OH778" s="106"/>
      <c r="OI778" s="106"/>
      <c r="OJ778" s="106"/>
      <c r="OK778" s="106"/>
      <c r="OL778" s="106"/>
      <c r="OM778" s="106"/>
      <c r="ON778" s="106"/>
      <c r="OO778" s="106"/>
      <c r="OP778" s="106"/>
      <c r="OQ778" s="106"/>
      <c r="OR778" s="106"/>
      <c r="OS778" s="106"/>
      <c r="OT778" s="106"/>
      <c r="OU778" s="106"/>
      <c r="OV778" s="106"/>
      <c r="OW778" s="106"/>
      <c r="OX778" s="106"/>
      <c r="OY778" s="106"/>
      <c r="OZ778" s="106"/>
      <c r="PA778" s="106"/>
      <c r="PB778" s="106"/>
      <c r="PC778" s="106"/>
      <c r="PD778" s="106"/>
      <c r="PE778" s="106"/>
      <c r="PF778" s="106"/>
      <c r="PG778" s="106"/>
      <c r="PH778" s="106"/>
      <c r="PI778" s="106"/>
      <c r="PJ778" s="106"/>
      <c r="PK778" s="106"/>
      <c r="PL778" s="106"/>
      <c r="PM778" s="106"/>
      <c r="PN778" s="106"/>
      <c r="PO778" s="106"/>
      <c r="PP778" s="106"/>
      <c r="PQ778" s="106"/>
      <c r="PR778" s="106"/>
      <c r="PS778" s="106"/>
      <c r="PT778" s="106"/>
      <c r="PU778" s="106"/>
      <c r="PV778" s="106"/>
      <c r="PW778" s="106"/>
      <c r="PX778" s="106"/>
      <c r="PY778" s="106"/>
      <c r="PZ778" s="106"/>
      <c r="QA778" s="106"/>
      <c r="QB778" s="106"/>
      <c r="QC778" s="106"/>
      <c r="QD778" s="106"/>
      <c r="QE778" s="106"/>
      <c r="QF778" s="106"/>
      <c r="QG778" s="106"/>
      <c r="QH778" s="106"/>
      <c r="QI778" s="106"/>
      <c r="QJ778" s="106"/>
      <c r="QK778" s="106"/>
      <c r="QL778" s="106"/>
      <c r="QM778" s="106"/>
      <c r="QN778" s="106"/>
      <c r="QO778" s="106"/>
      <c r="QP778" s="106"/>
      <c r="QQ778" s="106"/>
      <c r="QR778" s="106"/>
      <c r="QS778" s="106"/>
      <c r="QT778" s="106"/>
      <c r="QU778" s="106"/>
      <c r="QV778" s="106"/>
      <c r="QW778" s="106"/>
      <c r="QX778" s="106"/>
      <c r="QY778" s="106"/>
      <c r="QZ778" s="106"/>
      <c r="RA778" s="106"/>
      <c r="RB778" s="106"/>
      <c r="RC778" s="106"/>
      <c r="RD778" s="106"/>
      <c r="RE778" s="106"/>
      <c r="RF778" s="106"/>
      <c r="RG778" s="106"/>
      <c r="RH778" s="106"/>
      <c r="RI778" s="106"/>
      <c r="RJ778" s="106"/>
      <c r="RK778" s="106"/>
      <c r="RL778" s="106"/>
      <c r="RM778" s="106"/>
      <c r="RN778" s="106"/>
      <c r="RO778" s="106"/>
      <c r="RP778" s="106"/>
      <c r="RQ778" s="106"/>
      <c r="RR778" s="106"/>
    </row>
    <row r="779" spans="1:486" x14ac:dyDescent="0.3">
      <c r="A779" s="106"/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14"/>
      <c r="Q779" s="114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  <c r="DL779" s="106"/>
      <c r="DM779" s="106"/>
      <c r="DN779" s="106"/>
      <c r="DO779" s="106"/>
      <c r="DP779" s="106"/>
      <c r="DQ779" s="106"/>
      <c r="DR779" s="106"/>
      <c r="DS779" s="106"/>
      <c r="DT779" s="106"/>
      <c r="DU779" s="106"/>
      <c r="DV779" s="106"/>
      <c r="DW779" s="106"/>
      <c r="DX779" s="106"/>
      <c r="DY779" s="106"/>
      <c r="DZ779" s="106"/>
      <c r="EA779" s="106"/>
      <c r="EB779" s="106"/>
      <c r="EC779" s="106"/>
      <c r="ED779" s="106"/>
      <c r="EE779" s="106"/>
      <c r="EF779" s="106"/>
      <c r="EG779" s="106"/>
      <c r="EH779" s="106"/>
      <c r="EI779" s="106"/>
      <c r="EJ779" s="106"/>
      <c r="EK779" s="106"/>
      <c r="EL779" s="106"/>
      <c r="EM779" s="106"/>
      <c r="EN779" s="106"/>
      <c r="EO779" s="106"/>
      <c r="EP779" s="106"/>
      <c r="EQ779" s="106"/>
      <c r="ER779" s="106"/>
      <c r="ES779" s="106"/>
      <c r="ET779" s="106"/>
      <c r="EU779" s="106"/>
      <c r="EV779" s="106"/>
      <c r="EW779" s="106"/>
      <c r="EX779" s="106"/>
      <c r="EY779" s="106"/>
      <c r="EZ779" s="106"/>
      <c r="FA779" s="106"/>
      <c r="FB779" s="106"/>
      <c r="FC779" s="106"/>
      <c r="FD779" s="106"/>
      <c r="FE779" s="106"/>
      <c r="FF779" s="106"/>
      <c r="FG779" s="106"/>
      <c r="FH779" s="106"/>
      <c r="FI779" s="106"/>
      <c r="FJ779" s="106"/>
      <c r="FK779" s="106"/>
      <c r="FL779" s="106"/>
      <c r="FM779" s="106"/>
      <c r="FN779" s="106"/>
      <c r="FO779" s="106"/>
      <c r="FP779" s="106"/>
      <c r="FQ779" s="106"/>
      <c r="FR779" s="106"/>
      <c r="FS779" s="106"/>
      <c r="FT779" s="106"/>
      <c r="FU779" s="106"/>
      <c r="FV779" s="106"/>
      <c r="FW779" s="106"/>
      <c r="FX779" s="106"/>
      <c r="FY779" s="106"/>
      <c r="FZ779" s="106"/>
      <c r="GA779" s="106"/>
      <c r="GB779" s="106"/>
      <c r="GC779" s="106"/>
      <c r="GD779" s="106"/>
      <c r="GE779" s="106"/>
      <c r="GF779" s="106"/>
      <c r="GG779" s="106"/>
      <c r="GH779" s="106"/>
      <c r="GI779" s="106"/>
      <c r="GJ779" s="106"/>
      <c r="GK779" s="106"/>
      <c r="GL779" s="106"/>
      <c r="GM779" s="106"/>
      <c r="GN779" s="106"/>
      <c r="GO779" s="106"/>
      <c r="GP779" s="106"/>
      <c r="GQ779" s="106"/>
      <c r="GR779" s="106"/>
      <c r="GS779" s="106"/>
      <c r="GT779" s="106"/>
      <c r="GU779" s="106"/>
      <c r="GV779" s="106"/>
      <c r="GW779" s="106"/>
      <c r="GX779" s="106"/>
      <c r="GY779" s="106"/>
      <c r="GZ779" s="106"/>
      <c r="HA779" s="106"/>
      <c r="HB779" s="106"/>
      <c r="HC779" s="106"/>
      <c r="HD779" s="106"/>
      <c r="HE779" s="106"/>
      <c r="HF779" s="106"/>
      <c r="HG779" s="106"/>
      <c r="HH779" s="106"/>
      <c r="HI779" s="106"/>
      <c r="HJ779" s="106"/>
      <c r="HK779" s="106"/>
      <c r="HL779" s="106"/>
      <c r="HM779" s="106"/>
      <c r="HN779" s="106"/>
      <c r="HO779" s="106"/>
      <c r="HP779" s="106"/>
      <c r="HQ779" s="106"/>
      <c r="HR779" s="106"/>
      <c r="HS779" s="106"/>
      <c r="HT779" s="106"/>
      <c r="HU779" s="106"/>
      <c r="HV779" s="106"/>
      <c r="HW779" s="106"/>
      <c r="HX779" s="106"/>
      <c r="HY779" s="106"/>
      <c r="HZ779" s="106"/>
      <c r="IA779" s="106"/>
      <c r="IB779" s="106"/>
      <c r="IC779" s="106"/>
      <c r="ID779" s="106"/>
      <c r="IE779" s="106"/>
      <c r="IF779" s="106"/>
      <c r="IG779" s="106"/>
      <c r="IH779" s="106"/>
      <c r="II779" s="106"/>
      <c r="IJ779" s="106"/>
      <c r="IK779" s="106"/>
      <c r="IL779" s="106"/>
      <c r="IM779" s="106"/>
      <c r="IN779" s="106"/>
      <c r="IO779" s="106"/>
      <c r="IP779" s="106"/>
      <c r="IQ779" s="106"/>
      <c r="IR779" s="106"/>
      <c r="IS779" s="106"/>
      <c r="IT779" s="106"/>
      <c r="IU779" s="106"/>
      <c r="IV779" s="106"/>
      <c r="IW779" s="106"/>
      <c r="IX779" s="106"/>
      <c r="IY779" s="106"/>
      <c r="IZ779" s="106"/>
      <c r="JA779" s="106"/>
      <c r="JB779" s="106"/>
      <c r="JC779" s="106"/>
      <c r="JD779" s="106"/>
      <c r="JE779" s="106"/>
      <c r="JF779" s="106"/>
      <c r="JG779" s="106"/>
      <c r="JH779" s="106"/>
      <c r="JI779" s="106"/>
      <c r="JJ779" s="106"/>
      <c r="JK779" s="106"/>
      <c r="JL779" s="106"/>
      <c r="JM779" s="106"/>
      <c r="JN779" s="106"/>
      <c r="JO779" s="106"/>
      <c r="JP779" s="106"/>
      <c r="JQ779" s="106"/>
      <c r="JR779" s="106"/>
      <c r="JS779" s="106"/>
      <c r="JT779" s="106"/>
      <c r="JU779" s="106"/>
      <c r="JV779" s="106"/>
      <c r="JW779" s="106"/>
      <c r="JX779" s="106"/>
      <c r="JY779" s="106"/>
      <c r="JZ779" s="106"/>
      <c r="KA779" s="106"/>
      <c r="KB779" s="106"/>
      <c r="KC779" s="106"/>
      <c r="KD779" s="106"/>
      <c r="KE779" s="106"/>
      <c r="KF779" s="106"/>
      <c r="KG779" s="106"/>
      <c r="KH779" s="106"/>
      <c r="KI779" s="106"/>
      <c r="KJ779" s="106"/>
      <c r="KK779" s="106"/>
      <c r="KL779" s="106"/>
      <c r="KM779" s="106"/>
      <c r="KN779" s="106"/>
      <c r="KO779" s="106"/>
      <c r="KP779" s="106"/>
      <c r="KQ779" s="106"/>
      <c r="KR779" s="106"/>
      <c r="KS779" s="106"/>
      <c r="KT779" s="106"/>
      <c r="KU779" s="106"/>
      <c r="KV779" s="106"/>
      <c r="KW779" s="106"/>
      <c r="KX779" s="106"/>
      <c r="KY779" s="106"/>
      <c r="KZ779" s="106"/>
      <c r="LA779" s="106"/>
      <c r="LB779" s="106"/>
      <c r="LC779" s="106"/>
      <c r="LD779" s="106"/>
      <c r="LE779" s="106"/>
      <c r="LF779" s="106"/>
      <c r="LG779" s="106"/>
      <c r="LH779" s="106"/>
      <c r="LI779" s="106"/>
      <c r="LJ779" s="106"/>
      <c r="LK779" s="106"/>
      <c r="LL779" s="106"/>
      <c r="LM779" s="106"/>
      <c r="LN779" s="106"/>
      <c r="LO779" s="106"/>
      <c r="LP779" s="106"/>
      <c r="LQ779" s="106"/>
      <c r="LR779" s="106"/>
      <c r="LS779" s="106"/>
      <c r="LT779" s="106"/>
      <c r="LU779" s="106"/>
      <c r="LV779" s="106"/>
      <c r="LW779" s="106"/>
      <c r="LX779" s="106"/>
      <c r="LY779" s="106"/>
      <c r="LZ779" s="106"/>
      <c r="MA779" s="106"/>
      <c r="MB779" s="106"/>
      <c r="MC779" s="106"/>
      <c r="MD779" s="106"/>
      <c r="ME779" s="106"/>
      <c r="MF779" s="106"/>
      <c r="MG779" s="106"/>
      <c r="MH779" s="106"/>
      <c r="MI779" s="106"/>
      <c r="MJ779" s="106"/>
      <c r="MK779" s="106"/>
      <c r="ML779" s="106"/>
      <c r="MM779" s="106"/>
      <c r="MN779" s="106"/>
      <c r="MO779" s="106"/>
      <c r="MP779" s="106"/>
      <c r="MQ779" s="106"/>
      <c r="MR779" s="106"/>
      <c r="MS779" s="106"/>
      <c r="MT779" s="106"/>
      <c r="MU779" s="106"/>
      <c r="MV779" s="106"/>
      <c r="MW779" s="106"/>
      <c r="MX779" s="106"/>
      <c r="MY779" s="106"/>
      <c r="MZ779" s="106"/>
      <c r="NA779" s="106"/>
      <c r="NB779" s="106"/>
      <c r="NC779" s="106"/>
      <c r="ND779" s="106"/>
      <c r="NE779" s="106"/>
      <c r="NF779" s="106"/>
      <c r="NG779" s="106"/>
      <c r="NH779" s="106"/>
      <c r="NI779" s="106"/>
      <c r="NJ779" s="106"/>
      <c r="NK779" s="106"/>
      <c r="NL779" s="106"/>
      <c r="NM779" s="106"/>
      <c r="NN779" s="106"/>
      <c r="NO779" s="106"/>
      <c r="NP779" s="106"/>
      <c r="NQ779" s="106"/>
      <c r="NR779" s="106"/>
      <c r="NS779" s="106"/>
      <c r="NT779" s="106"/>
      <c r="NU779" s="106"/>
      <c r="NV779" s="106"/>
      <c r="NW779" s="106"/>
      <c r="NX779" s="106"/>
      <c r="NY779" s="106"/>
      <c r="NZ779" s="106"/>
      <c r="OA779" s="106"/>
      <c r="OB779" s="106"/>
      <c r="OC779" s="106"/>
      <c r="OD779" s="106"/>
      <c r="OE779" s="106"/>
      <c r="OF779" s="106"/>
      <c r="OG779" s="106"/>
      <c r="OH779" s="106"/>
      <c r="OI779" s="106"/>
      <c r="OJ779" s="106"/>
      <c r="OK779" s="106"/>
      <c r="OL779" s="106"/>
      <c r="OM779" s="106"/>
      <c r="ON779" s="106"/>
      <c r="OO779" s="106"/>
      <c r="OP779" s="106"/>
      <c r="OQ779" s="106"/>
      <c r="OR779" s="106"/>
      <c r="OS779" s="106"/>
      <c r="OT779" s="106"/>
      <c r="OU779" s="106"/>
      <c r="OV779" s="106"/>
      <c r="OW779" s="106"/>
      <c r="OX779" s="106"/>
      <c r="OY779" s="106"/>
      <c r="OZ779" s="106"/>
      <c r="PA779" s="106"/>
      <c r="PB779" s="106"/>
      <c r="PC779" s="106"/>
      <c r="PD779" s="106"/>
      <c r="PE779" s="106"/>
      <c r="PF779" s="106"/>
      <c r="PG779" s="106"/>
      <c r="PH779" s="106"/>
      <c r="PI779" s="106"/>
      <c r="PJ779" s="106"/>
      <c r="PK779" s="106"/>
      <c r="PL779" s="106"/>
      <c r="PM779" s="106"/>
      <c r="PN779" s="106"/>
      <c r="PO779" s="106"/>
      <c r="PP779" s="106"/>
      <c r="PQ779" s="106"/>
      <c r="PR779" s="106"/>
      <c r="PS779" s="106"/>
      <c r="PT779" s="106"/>
      <c r="PU779" s="106"/>
      <c r="PV779" s="106"/>
      <c r="PW779" s="106"/>
      <c r="PX779" s="106"/>
      <c r="PY779" s="106"/>
      <c r="PZ779" s="106"/>
      <c r="QA779" s="106"/>
      <c r="QB779" s="106"/>
      <c r="QC779" s="106"/>
      <c r="QD779" s="106"/>
      <c r="QE779" s="106"/>
      <c r="QF779" s="106"/>
      <c r="QG779" s="106"/>
      <c r="QH779" s="106"/>
      <c r="QI779" s="106"/>
      <c r="QJ779" s="106"/>
      <c r="QK779" s="106"/>
      <c r="QL779" s="106"/>
      <c r="QM779" s="106"/>
      <c r="QN779" s="106"/>
      <c r="QO779" s="106"/>
      <c r="QP779" s="106"/>
      <c r="QQ779" s="106"/>
      <c r="QR779" s="106"/>
      <c r="QS779" s="106"/>
      <c r="QT779" s="106"/>
      <c r="QU779" s="106"/>
      <c r="QV779" s="106"/>
      <c r="QW779" s="106"/>
      <c r="QX779" s="106"/>
      <c r="QY779" s="106"/>
      <c r="QZ779" s="106"/>
      <c r="RA779" s="106"/>
      <c r="RB779" s="106"/>
      <c r="RC779" s="106"/>
      <c r="RD779" s="106"/>
      <c r="RE779" s="106"/>
      <c r="RF779" s="106"/>
      <c r="RG779" s="106"/>
      <c r="RH779" s="106"/>
      <c r="RI779" s="106"/>
      <c r="RJ779" s="106"/>
      <c r="RK779" s="106"/>
      <c r="RL779" s="106"/>
      <c r="RM779" s="106"/>
      <c r="RN779" s="106"/>
      <c r="RO779" s="106"/>
      <c r="RP779" s="106"/>
      <c r="RQ779" s="106"/>
      <c r="RR779" s="106"/>
    </row>
    <row r="780" spans="1:486" x14ac:dyDescent="0.3">
      <c r="A780" s="106"/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14"/>
      <c r="Q780" s="114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  <c r="DL780" s="106"/>
      <c r="DM780" s="106"/>
      <c r="DN780" s="106"/>
      <c r="DO780" s="106"/>
      <c r="DP780" s="106"/>
      <c r="DQ780" s="106"/>
      <c r="DR780" s="106"/>
      <c r="DS780" s="106"/>
      <c r="DT780" s="106"/>
      <c r="DU780" s="106"/>
      <c r="DV780" s="106"/>
      <c r="DW780" s="106"/>
      <c r="DX780" s="106"/>
      <c r="DY780" s="106"/>
      <c r="DZ780" s="106"/>
      <c r="EA780" s="106"/>
      <c r="EB780" s="106"/>
      <c r="EC780" s="106"/>
      <c r="ED780" s="106"/>
      <c r="EE780" s="106"/>
      <c r="EF780" s="106"/>
      <c r="EG780" s="106"/>
      <c r="EH780" s="106"/>
      <c r="EI780" s="106"/>
      <c r="EJ780" s="106"/>
      <c r="EK780" s="106"/>
      <c r="EL780" s="106"/>
      <c r="EM780" s="106"/>
      <c r="EN780" s="106"/>
      <c r="EO780" s="106"/>
      <c r="EP780" s="106"/>
      <c r="EQ780" s="106"/>
      <c r="ER780" s="106"/>
      <c r="ES780" s="106"/>
      <c r="ET780" s="106"/>
      <c r="EU780" s="106"/>
      <c r="EV780" s="106"/>
      <c r="EW780" s="106"/>
      <c r="EX780" s="106"/>
      <c r="EY780" s="106"/>
      <c r="EZ780" s="106"/>
      <c r="FA780" s="106"/>
      <c r="FB780" s="106"/>
      <c r="FC780" s="106"/>
      <c r="FD780" s="106"/>
      <c r="FE780" s="106"/>
      <c r="FF780" s="106"/>
      <c r="FG780" s="106"/>
      <c r="FH780" s="106"/>
      <c r="FI780" s="106"/>
      <c r="FJ780" s="106"/>
      <c r="FK780" s="106"/>
      <c r="FL780" s="106"/>
      <c r="FM780" s="106"/>
      <c r="FN780" s="106"/>
      <c r="FO780" s="106"/>
      <c r="FP780" s="106"/>
      <c r="FQ780" s="106"/>
      <c r="FR780" s="106"/>
      <c r="FS780" s="106"/>
      <c r="FT780" s="106"/>
      <c r="FU780" s="106"/>
      <c r="FV780" s="106"/>
      <c r="FW780" s="106"/>
      <c r="FX780" s="106"/>
      <c r="FY780" s="106"/>
      <c r="FZ780" s="106"/>
      <c r="GA780" s="106"/>
      <c r="GB780" s="106"/>
      <c r="GC780" s="106"/>
      <c r="GD780" s="106"/>
      <c r="GE780" s="106"/>
      <c r="GF780" s="106"/>
      <c r="GG780" s="106"/>
      <c r="GH780" s="106"/>
      <c r="GI780" s="106"/>
      <c r="GJ780" s="106"/>
      <c r="GK780" s="106"/>
      <c r="GL780" s="106"/>
      <c r="GM780" s="106"/>
      <c r="GN780" s="106"/>
      <c r="GO780" s="106"/>
      <c r="GP780" s="106"/>
      <c r="GQ780" s="106"/>
      <c r="GR780" s="106"/>
      <c r="GS780" s="106"/>
      <c r="GT780" s="106"/>
      <c r="GU780" s="106"/>
      <c r="GV780" s="106"/>
      <c r="GW780" s="106"/>
      <c r="GX780" s="106"/>
      <c r="GY780" s="106"/>
      <c r="GZ780" s="106"/>
      <c r="HA780" s="106"/>
      <c r="HB780" s="106"/>
      <c r="HC780" s="106"/>
      <c r="HD780" s="106"/>
      <c r="HE780" s="106"/>
      <c r="HF780" s="106"/>
      <c r="HG780" s="106"/>
      <c r="HH780" s="106"/>
      <c r="HI780" s="106"/>
      <c r="HJ780" s="106"/>
      <c r="HK780" s="106"/>
      <c r="HL780" s="106"/>
      <c r="HM780" s="106"/>
      <c r="HN780" s="106"/>
      <c r="HO780" s="106"/>
      <c r="HP780" s="106"/>
      <c r="HQ780" s="106"/>
      <c r="HR780" s="106"/>
      <c r="HS780" s="106"/>
      <c r="HT780" s="106"/>
      <c r="HU780" s="106"/>
      <c r="HV780" s="106"/>
      <c r="HW780" s="106"/>
      <c r="HX780" s="106"/>
      <c r="HY780" s="106"/>
      <c r="HZ780" s="106"/>
      <c r="IA780" s="106"/>
      <c r="IB780" s="106"/>
      <c r="IC780" s="106"/>
      <c r="ID780" s="106"/>
      <c r="IE780" s="106"/>
      <c r="IF780" s="106"/>
      <c r="IG780" s="106"/>
      <c r="IH780" s="106"/>
      <c r="II780" s="106"/>
      <c r="IJ780" s="106"/>
      <c r="IK780" s="106"/>
      <c r="IL780" s="106"/>
      <c r="IM780" s="106"/>
      <c r="IN780" s="106"/>
      <c r="IO780" s="106"/>
      <c r="IP780" s="106"/>
      <c r="IQ780" s="106"/>
      <c r="IR780" s="106"/>
      <c r="IS780" s="106"/>
      <c r="IT780" s="106"/>
      <c r="IU780" s="106"/>
      <c r="IV780" s="106"/>
      <c r="IW780" s="106"/>
      <c r="IX780" s="106"/>
      <c r="IY780" s="106"/>
      <c r="IZ780" s="106"/>
      <c r="JA780" s="106"/>
      <c r="JB780" s="106"/>
      <c r="JC780" s="106"/>
      <c r="JD780" s="106"/>
      <c r="JE780" s="106"/>
      <c r="JF780" s="106"/>
      <c r="JG780" s="106"/>
      <c r="JH780" s="106"/>
      <c r="JI780" s="106"/>
      <c r="JJ780" s="106"/>
      <c r="JK780" s="106"/>
      <c r="JL780" s="106"/>
      <c r="JM780" s="106"/>
      <c r="JN780" s="106"/>
      <c r="JO780" s="106"/>
      <c r="JP780" s="106"/>
      <c r="JQ780" s="106"/>
      <c r="JR780" s="106"/>
      <c r="JS780" s="106"/>
      <c r="JT780" s="106"/>
      <c r="JU780" s="106"/>
      <c r="JV780" s="106"/>
      <c r="JW780" s="106"/>
      <c r="JX780" s="106"/>
      <c r="JY780" s="106"/>
      <c r="JZ780" s="106"/>
      <c r="KA780" s="106"/>
      <c r="KB780" s="106"/>
      <c r="KC780" s="106"/>
      <c r="KD780" s="106"/>
      <c r="KE780" s="106"/>
      <c r="KF780" s="106"/>
      <c r="KG780" s="106"/>
      <c r="KH780" s="106"/>
      <c r="KI780" s="106"/>
      <c r="KJ780" s="106"/>
      <c r="KK780" s="106"/>
      <c r="KL780" s="106"/>
      <c r="KM780" s="106"/>
      <c r="KN780" s="106"/>
      <c r="KO780" s="106"/>
      <c r="KP780" s="106"/>
      <c r="KQ780" s="106"/>
      <c r="KR780" s="106"/>
      <c r="KS780" s="106"/>
      <c r="KT780" s="106"/>
      <c r="KU780" s="106"/>
      <c r="KV780" s="106"/>
      <c r="KW780" s="106"/>
      <c r="KX780" s="106"/>
      <c r="KY780" s="106"/>
      <c r="KZ780" s="106"/>
      <c r="LA780" s="106"/>
      <c r="LB780" s="106"/>
      <c r="LC780" s="106"/>
      <c r="LD780" s="106"/>
      <c r="LE780" s="106"/>
      <c r="LF780" s="106"/>
      <c r="LG780" s="106"/>
      <c r="LH780" s="106"/>
      <c r="LI780" s="106"/>
      <c r="LJ780" s="106"/>
      <c r="LK780" s="106"/>
      <c r="LL780" s="106"/>
      <c r="LM780" s="106"/>
      <c r="LN780" s="106"/>
      <c r="LO780" s="106"/>
      <c r="LP780" s="106"/>
      <c r="LQ780" s="106"/>
      <c r="LR780" s="106"/>
      <c r="LS780" s="106"/>
      <c r="LT780" s="106"/>
      <c r="LU780" s="106"/>
      <c r="LV780" s="106"/>
      <c r="LW780" s="106"/>
      <c r="LX780" s="106"/>
      <c r="LY780" s="106"/>
      <c r="LZ780" s="106"/>
      <c r="MA780" s="106"/>
      <c r="MB780" s="106"/>
      <c r="MC780" s="106"/>
      <c r="MD780" s="106"/>
      <c r="ME780" s="106"/>
      <c r="MF780" s="106"/>
      <c r="MG780" s="106"/>
      <c r="MH780" s="106"/>
      <c r="MI780" s="106"/>
      <c r="MJ780" s="106"/>
      <c r="MK780" s="106"/>
      <c r="ML780" s="106"/>
      <c r="MM780" s="106"/>
      <c r="MN780" s="106"/>
      <c r="MO780" s="106"/>
      <c r="MP780" s="106"/>
      <c r="MQ780" s="106"/>
      <c r="MR780" s="106"/>
      <c r="MS780" s="106"/>
      <c r="MT780" s="106"/>
      <c r="MU780" s="106"/>
      <c r="MV780" s="106"/>
      <c r="MW780" s="106"/>
      <c r="MX780" s="106"/>
      <c r="MY780" s="106"/>
      <c r="MZ780" s="106"/>
      <c r="NA780" s="106"/>
      <c r="NB780" s="106"/>
      <c r="NC780" s="106"/>
      <c r="ND780" s="106"/>
      <c r="NE780" s="106"/>
      <c r="NF780" s="106"/>
      <c r="NG780" s="106"/>
      <c r="NH780" s="106"/>
      <c r="NI780" s="106"/>
      <c r="NJ780" s="106"/>
      <c r="NK780" s="106"/>
      <c r="NL780" s="106"/>
      <c r="NM780" s="106"/>
      <c r="NN780" s="106"/>
      <c r="NO780" s="106"/>
      <c r="NP780" s="106"/>
      <c r="NQ780" s="106"/>
      <c r="NR780" s="106"/>
      <c r="NS780" s="106"/>
      <c r="NT780" s="106"/>
      <c r="NU780" s="106"/>
      <c r="NV780" s="106"/>
      <c r="NW780" s="106"/>
      <c r="NX780" s="106"/>
      <c r="NY780" s="106"/>
      <c r="NZ780" s="106"/>
      <c r="OA780" s="106"/>
      <c r="OB780" s="106"/>
      <c r="OC780" s="106"/>
      <c r="OD780" s="106"/>
      <c r="OE780" s="106"/>
      <c r="OF780" s="106"/>
      <c r="OG780" s="106"/>
      <c r="OH780" s="106"/>
      <c r="OI780" s="106"/>
      <c r="OJ780" s="106"/>
      <c r="OK780" s="106"/>
      <c r="OL780" s="106"/>
      <c r="OM780" s="106"/>
      <c r="ON780" s="106"/>
      <c r="OO780" s="106"/>
      <c r="OP780" s="106"/>
      <c r="OQ780" s="106"/>
      <c r="OR780" s="106"/>
      <c r="OS780" s="106"/>
      <c r="OT780" s="106"/>
      <c r="OU780" s="106"/>
      <c r="OV780" s="106"/>
      <c r="OW780" s="106"/>
      <c r="OX780" s="106"/>
      <c r="OY780" s="106"/>
      <c r="OZ780" s="106"/>
      <c r="PA780" s="106"/>
      <c r="PB780" s="106"/>
      <c r="PC780" s="106"/>
      <c r="PD780" s="106"/>
      <c r="PE780" s="106"/>
      <c r="PF780" s="106"/>
      <c r="PG780" s="106"/>
      <c r="PH780" s="106"/>
      <c r="PI780" s="106"/>
      <c r="PJ780" s="106"/>
      <c r="PK780" s="106"/>
      <c r="PL780" s="106"/>
      <c r="PM780" s="106"/>
      <c r="PN780" s="106"/>
      <c r="PO780" s="106"/>
      <c r="PP780" s="106"/>
      <c r="PQ780" s="106"/>
      <c r="PR780" s="106"/>
      <c r="PS780" s="106"/>
      <c r="PT780" s="106"/>
      <c r="PU780" s="106"/>
      <c r="PV780" s="106"/>
      <c r="PW780" s="106"/>
      <c r="PX780" s="106"/>
      <c r="PY780" s="106"/>
      <c r="PZ780" s="106"/>
      <c r="QA780" s="106"/>
      <c r="QB780" s="106"/>
      <c r="QC780" s="106"/>
      <c r="QD780" s="106"/>
      <c r="QE780" s="106"/>
      <c r="QF780" s="106"/>
      <c r="QG780" s="106"/>
      <c r="QH780" s="106"/>
      <c r="QI780" s="106"/>
      <c r="QJ780" s="106"/>
      <c r="QK780" s="106"/>
      <c r="QL780" s="106"/>
      <c r="QM780" s="106"/>
      <c r="QN780" s="106"/>
      <c r="QO780" s="106"/>
      <c r="QP780" s="106"/>
      <c r="QQ780" s="106"/>
      <c r="QR780" s="106"/>
      <c r="QS780" s="106"/>
      <c r="QT780" s="106"/>
      <c r="QU780" s="106"/>
      <c r="QV780" s="106"/>
      <c r="QW780" s="106"/>
      <c r="QX780" s="106"/>
      <c r="QY780" s="106"/>
      <c r="QZ780" s="106"/>
      <c r="RA780" s="106"/>
      <c r="RB780" s="106"/>
      <c r="RC780" s="106"/>
      <c r="RD780" s="106"/>
      <c r="RE780" s="106"/>
      <c r="RF780" s="106"/>
      <c r="RG780" s="106"/>
      <c r="RH780" s="106"/>
      <c r="RI780" s="106"/>
      <c r="RJ780" s="106"/>
      <c r="RK780" s="106"/>
      <c r="RL780" s="106"/>
      <c r="RM780" s="106"/>
      <c r="RN780" s="106"/>
      <c r="RO780" s="106"/>
      <c r="RP780" s="106"/>
      <c r="RQ780" s="106"/>
      <c r="RR780" s="106"/>
    </row>
    <row r="781" spans="1:486" x14ac:dyDescent="0.3">
      <c r="A781" s="106"/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14"/>
      <c r="Q781" s="114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  <c r="DL781" s="106"/>
      <c r="DM781" s="106"/>
      <c r="DN781" s="106"/>
      <c r="DO781" s="106"/>
      <c r="DP781" s="106"/>
      <c r="DQ781" s="106"/>
      <c r="DR781" s="106"/>
      <c r="DS781" s="106"/>
      <c r="DT781" s="106"/>
      <c r="DU781" s="106"/>
      <c r="DV781" s="106"/>
      <c r="DW781" s="106"/>
      <c r="DX781" s="106"/>
      <c r="DY781" s="106"/>
      <c r="DZ781" s="106"/>
      <c r="EA781" s="106"/>
      <c r="EB781" s="106"/>
      <c r="EC781" s="106"/>
      <c r="ED781" s="106"/>
      <c r="EE781" s="106"/>
      <c r="EF781" s="106"/>
      <c r="EG781" s="106"/>
      <c r="EH781" s="106"/>
      <c r="EI781" s="106"/>
      <c r="EJ781" s="106"/>
      <c r="EK781" s="106"/>
      <c r="EL781" s="106"/>
      <c r="EM781" s="106"/>
      <c r="EN781" s="106"/>
      <c r="EO781" s="106"/>
      <c r="EP781" s="106"/>
      <c r="EQ781" s="106"/>
      <c r="ER781" s="106"/>
      <c r="ES781" s="106"/>
      <c r="ET781" s="106"/>
      <c r="EU781" s="106"/>
      <c r="EV781" s="106"/>
      <c r="EW781" s="106"/>
      <c r="EX781" s="106"/>
      <c r="EY781" s="106"/>
      <c r="EZ781" s="106"/>
      <c r="FA781" s="106"/>
      <c r="FB781" s="106"/>
      <c r="FC781" s="106"/>
      <c r="FD781" s="106"/>
      <c r="FE781" s="106"/>
      <c r="FF781" s="106"/>
      <c r="FG781" s="106"/>
      <c r="FH781" s="106"/>
      <c r="FI781" s="106"/>
      <c r="FJ781" s="106"/>
      <c r="FK781" s="106"/>
      <c r="FL781" s="106"/>
      <c r="FM781" s="106"/>
      <c r="FN781" s="106"/>
      <c r="FO781" s="106"/>
      <c r="FP781" s="106"/>
      <c r="FQ781" s="106"/>
      <c r="FR781" s="106"/>
      <c r="FS781" s="106"/>
      <c r="FT781" s="106"/>
      <c r="FU781" s="106"/>
      <c r="FV781" s="106"/>
      <c r="FW781" s="106"/>
      <c r="FX781" s="106"/>
      <c r="FY781" s="106"/>
      <c r="FZ781" s="106"/>
      <c r="GA781" s="106"/>
      <c r="GB781" s="106"/>
      <c r="GC781" s="106"/>
      <c r="GD781" s="106"/>
      <c r="GE781" s="106"/>
      <c r="GF781" s="106"/>
      <c r="GG781" s="106"/>
      <c r="GH781" s="106"/>
      <c r="GI781" s="106"/>
      <c r="GJ781" s="106"/>
      <c r="GK781" s="106"/>
      <c r="GL781" s="106"/>
      <c r="GM781" s="106"/>
      <c r="GN781" s="106"/>
      <c r="GO781" s="106"/>
      <c r="GP781" s="106"/>
      <c r="GQ781" s="106"/>
      <c r="GR781" s="106"/>
      <c r="GS781" s="106"/>
      <c r="GT781" s="106"/>
      <c r="GU781" s="106"/>
      <c r="GV781" s="106"/>
      <c r="GW781" s="106"/>
      <c r="GX781" s="106"/>
      <c r="GY781" s="106"/>
      <c r="GZ781" s="106"/>
      <c r="HA781" s="106"/>
      <c r="HB781" s="106"/>
      <c r="HC781" s="106"/>
      <c r="HD781" s="106"/>
      <c r="HE781" s="106"/>
      <c r="HF781" s="106"/>
      <c r="HG781" s="106"/>
      <c r="HH781" s="106"/>
      <c r="HI781" s="106"/>
      <c r="HJ781" s="106"/>
      <c r="HK781" s="106"/>
      <c r="HL781" s="106"/>
      <c r="HM781" s="106"/>
      <c r="HN781" s="106"/>
      <c r="HO781" s="106"/>
      <c r="HP781" s="106"/>
      <c r="HQ781" s="106"/>
      <c r="HR781" s="106"/>
      <c r="HS781" s="106"/>
      <c r="HT781" s="106"/>
      <c r="HU781" s="106"/>
      <c r="HV781" s="106"/>
      <c r="HW781" s="106"/>
      <c r="HX781" s="106"/>
      <c r="HY781" s="106"/>
      <c r="HZ781" s="106"/>
      <c r="IA781" s="106"/>
      <c r="IB781" s="106"/>
      <c r="IC781" s="106"/>
      <c r="ID781" s="106"/>
      <c r="IE781" s="106"/>
      <c r="IF781" s="106"/>
      <c r="IG781" s="106"/>
      <c r="IH781" s="106"/>
      <c r="II781" s="106"/>
      <c r="IJ781" s="106"/>
      <c r="IK781" s="106"/>
      <c r="IL781" s="106"/>
      <c r="IM781" s="106"/>
      <c r="IN781" s="106"/>
      <c r="IO781" s="106"/>
      <c r="IP781" s="106"/>
      <c r="IQ781" s="106"/>
      <c r="IR781" s="106"/>
      <c r="IS781" s="106"/>
      <c r="IT781" s="106"/>
      <c r="IU781" s="106"/>
      <c r="IV781" s="106"/>
      <c r="IW781" s="106"/>
      <c r="IX781" s="106"/>
      <c r="IY781" s="106"/>
      <c r="IZ781" s="106"/>
      <c r="JA781" s="106"/>
      <c r="JB781" s="106"/>
      <c r="JC781" s="106"/>
      <c r="JD781" s="106"/>
      <c r="JE781" s="106"/>
      <c r="JF781" s="106"/>
      <c r="JG781" s="106"/>
      <c r="JH781" s="106"/>
      <c r="JI781" s="106"/>
      <c r="JJ781" s="106"/>
      <c r="JK781" s="106"/>
      <c r="JL781" s="106"/>
      <c r="JM781" s="106"/>
      <c r="JN781" s="106"/>
      <c r="JO781" s="106"/>
      <c r="JP781" s="106"/>
      <c r="JQ781" s="106"/>
      <c r="JR781" s="106"/>
      <c r="JS781" s="106"/>
      <c r="JT781" s="106"/>
      <c r="JU781" s="106"/>
      <c r="JV781" s="106"/>
      <c r="JW781" s="106"/>
      <c r="JX781" s="106"/>
      <c r="JY781" s="106"/>
      <c r="JZ781" s="106"/>
      <c r="KA781" s="106"/>
      <c r="KB781" s="106"/>
      <c r="KC781" s="106"/>
      <c r="KD781" s="106"/>
      <c r="KE781" s="106"/>
      <c r="KF781" s="106"/>
      <c r="KG781" s="106"/>
      <c r="KH781" s="106"/>
      <c r="KI781" s="106"/>
      <c r="KJ781" s="106"/>
      <c r="KK781" s="106"/>
      <c r="KL781" s="106"/>
      <c r="KM781" s="106"/>
      <c r="KN781" s="106"/>
      <c r="KO781" s="106"/>
      <c r="KP781" s="106"/>
      <c r="KQ781" s="106"/>
      <c r="KR781" s="106"/>
      <c r="KS781" s="106"/>
      <c r="KT781" s="106"/>
      <c r="KU781" s="106"/>
      <c r="KV781" s="106"/>
      <c r="KW781" s="106"/>
      <c r="KX781" s="106"/>
      <c r="KY781" s="106"/>
      <c r="KZ781" s="106"/>
      <c r="LA781" s="106"/>
      <c r="LB781" s="106"/>
      <c r="LC781" s="106"/>
      <c r="LD781" s="106"/>
      <c r="LE781" s="106"/>
      <c r="LF781" s="106"/>
      <c r="LG781" s="106"/>
      <c r="LH781" s="106"/>
      <c r="LI781" s="106"/>
      <c r="LJ781" s="106"/>
      <c r="LK781" s="106"/>
      <c r="LL781" s="106"/>
      <c r="LM781" s="106"/>
      <c r="LN781" s="106"/>
      <c r="LO781" s="106"/>
      <c r="LP781" s="106"/>
      <c r="LQ781" s="106"/>
      <c r="LR781" s="106"/>
      <c r="LS781" s="106"/>
      <c r="LT781" s="106"/>
      <c r="LU781" s="106"/>
      <c r="LV781" s="106"/>
      <c r="LW781" s="106"/>
      <c r="LX781" s="106"/>
      <c r="LY781" s="106"/>
      <c r="LZ781" s="106"/>
      <c r="MA781" s="106"/>
      <c r="MB781" s="106"/>
      <c r="MC781" s="106"/>
      <c r="MD781" s="106"/>
      <c r="ME781" s="106"/>
      <c r="MF781" s="106"/>
      <c r="MG781" s="106"/>
      <c r="MH781" s="106"/>
      <c r="MI781" s="106"/>
      <c r="MJ781" s="106"/>
      <c r="MK781" s="106"/>
      <c r="ML781" s="106"/>
      <c r="MM781" s="106"/>
      <c r="MN781" s="106"/>
      <c r="MO781" s="106"/>
      <c r="MP781" s="106"/>
      <c r="MQ781" s="106"/>
      <c r="MR781" s="106"/>
      <c r="MS781" s="106"/>
      <c r="MT781" s="106"/>
      <c r="MU781" s="106"/>
      <c r="MV781" s="106"/>
      <c r="MW781" s="106"/>
      <c r="MX781" s="106"/>
      <c r="MY781" s="106"/>
      <c r="MZ781" s="106"/>
      <c r="NA781" s="106"/>
      <c r="NB781" s="106"/>
      <c r="NC781" s="106"/>
      <c r="ND781" s="106"/>
      <c r="NE781" s="106"/>
      <c r="NF781" s="106"/>
      <c r="NG781" s="106"/>
      <c r="NH781" s="106"/>
      <c r="NI781" s="106"/>
      <c r="NJ781" s="106"/>
      <c r="NK781" s="106"/>
      <c r="NL781" s="106"/>
      <c r="NM781" s="106"/>
      <c r="NN781" s="106"/>
      <c r="NO781" s="106"/>
      <c r="NP781" s="106"/>
      <c r="NQ781" s="106"/>
      <c r="NR781" s="106"/>
      <c r="NS781" s="106"/>
      <c r="NT781" s="106"/>
      <c r="NU781" s="106"/>
      <c r="NV781" s="106"/>
      <c r="NW781" s="106"/>
      <c r="NX781" s="106"/>
      <c r="NY781" s="106"/>
      <c r="NZ781" s="106"/>
      <c r="OA781" s="106"/>
      <c r="OB781" s="106"/>
      <c r="OC781" s="106"/>
      <c r="OD781" s="106"/>
      <c r="OE781" s="106"/>
      <c r="OF781" s="106"/>
      <c r="OG781" s="106"/>
      <c r="OH781" s="106"/>
      <c r="OI781" s="106"/>
      <c r="OJ781" s="106"/>
      <c r="OK781" s="106"/>
      <c r="OL781" s="106"/>
      <c r="OM781" s="106"/>
      <c r="ON781" s="106"/>
      <c r="OO781" s="106"/>
      <c r="OP781" s="106"/>
      <c r="OQ781" s="106"/>
      <c r="OR781" s="106"/>
      <c r="OS781" s="106"/>
      <c r="OT781" s="106"/>
      <c r="OU781" s="106"/>
      <c r="OV781" s="106"/>
      <c r="OW781" s="106"/>
      <c r="OX781" s="106"/>
      <c r="OY781" s="106"/>
      <c r="OZ781" s="106"/>
      <c r="PA781" s="106"/>
      <c r="PB781" s="106"/>
      <c r="PC781" s="106"/>
      <c r="PD781" s="106"/>
      <c r="PE781" s="106"/>
      <c r="PF781" s="106"/>
      <c r="PG781" s="106"/>
      <c r="PH781" s="106"/>
      <c r="PI781" s="106"/>
      <c r="PJ781" s="106"/>
      <c r="PK781" s="106"/>
      <c r="PL781" s="106"/>
      <c r="PM781" s="106"/>
      <c r="PN781" s="106"/>
      <c r="PO781" s="106"/>
      <c r="PP781" s="106"/>
      <c r="PQ781" s="106"/>
      <c r="PR781" s="106"/>
      <c r="PS781" s="106"/>
      <c r="PT781" s="106"/>
      <c r="PU781" s="106"/>
      <c r="PV781" s="106"/>
      <c r="PW781" s="106"/>
      <c r="PX781" s="106"/>
      <c r="PY781" s="106"/>
      <c r="PZ781" s="106"/>
      <c r="QA781" s="106"/>
      <c r="QB781" s="106"/>
      <c r="QC781" s="106"/>
      <c r="QD781" s="106"/>
      <c r="QE781" s="106"/>
      <c r="QF781" s="106"/>
      <c r="QG781" s="106"/>
      <c r="QH781" s="106"/>
      <c r="QI781" s="106"/>
      <c r="QJ781" s="106"/>
      <c r="QK781" s="106"/>
      <c r="QL781" s="106"/>
      <c r="QM781" s="106"/>
      <c r="QN781" s="106"/>
      <c r="QO781" s="106"/>
      <c r="QP781" s="106"/>
      <c r="QQ781" s="106"/>
      <c r="QR781" s="106"/>
      <c r="QS781" s="106"/>
      <c r="QT781" s="106"/>
      <c r="QU781" s="106"/>
      <c r="QV781" s="106"/>
      <c r="QW781" s="106"/>
      <c r="QX781" s="106"/>
      <c r="QY781" s="106"/>
      <c r="QZ781" s="106"/>
      <c r="RA781" s="106"/>
      <c r="RB781" s="106"/>
      <c r="RC781" s="106"/>
      <c r="RD781" s="106"/>
      <c r="RE781" s="106"/>
      <c r="RF781" s="106"/>
      <c r="RG781" s="106"/>
      <c r="RH781" s="106"/>
      <c r="RI781" s="106"/>
      <c r="RJ781" s="106"/>
      <c r="RK781" s="106"/>
      <c r="RL781" s="106"/>
      <c r="RM781" s="106"/>
      <c r="RN781" s="106"/>
      <c r="RO781" s="106"/>
      <c r="RP781" s="106"/>
      <c r="RQ781" s="106"/>
      <c r="RR781" s="106"/>
    </row>
    <row r="782" spans="1:486" x14ac:dyDescent="0.3">
      <c r="A782" s="106"/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14"/>
      <c r="Q782" s="114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  <c r="DL782" s="106"/>
      <c r="DM782" s="106"/>
      <c r="DN782" s="106"/>
      <c r="DO782" s="106"/>
      <c r="DP782" s="106"/>
      <c r="DQ782" s="106"/>
      <c r="DR782" s="106"/>
      <c r="DS782" s="106"/>
      <c r="DT782" s="106"/>
      <c r="DU782" s="106"/>
      <c r="DV782" s="106"/>
      <c r="DW782" s="106"/>
      <c r="DX782" s="106"/>
      <c r="DY782" s="106"/>
      <c r="DZ782" s="106"/>
      <c r="EA782" s="106"/>
      <c r="EB782" s="106"/>
      <c r="EC782" s="106"/>
      <c r="ED782" s="106"/>
      <c r="EE782" s="106"/>
      <c r="EF782" s="106"/>
      <c r="EG782" s="106"/>
      <c r="EH782" s="106"/>
      <c r="EI782" s="106"/>
      <c r="EJ782" s="106"/>
      <c r="EK782" s="106"/>
      <c r="EL782" s="106"/>
      <c r="EM782" s="106"/>
      <c r="EN782" s="106"/>
      <c r="EO782" s="106"/>
      <c r="EP782" s="106"/>
      <c r="EQ782" s="106"/>
      <c r="ER782" s="106"/>
      <c r="ES782" s="106"/>
      <c r="ET782" s="106"/>
      <c r="EU782" s="106"/>
      <c r="EV782" s="106"/>
      <c r="EW782" s="106"/>
      <c r="EX782" s="106"/>
      <c r="EY782" s="106"/>
      <c r="EZ782" s="106"/>
      <c r="FA782" s="106"/>
      <c r="FB782" s="106"/>
      <c r="FC782" s="106"/>
      <c r="FD782" s="106"/>
      <c r="FE782" s="106"/>
      <c r="FF782" s="106"/>
      <c r="FG782" s="106"/>
      <c r="FH782" s="106"/>
      <c r="FI782" s="106"/>
      <c r="FJ782" s="106"/>
      <c r="FK782" s="106"/>
      <c r="FL782" s="106"/>
      <c r="FM782" s="106"/>
      <c r="FN782" s="106"/>
      <c r="FO782" s="106"/>
      <c r="FP782" s="106"/>
      <c r="FQ782" s="106"/>
      <c r="FR782" s="106"/>
      <c r="FS782" s="106"/>
      <c r="FT782" s="106"/>
      <c r="FU782" s="106"/>
      <c r="FV782" s="106"/>
      <c r="FW782" s="106"/>
      <c r="FX782" s="106"/>
      <c r="FY782" s="106"/>
      <c r="FZ782" s="106"/>
      <c r="GA782" s="106"/>
      <c r="GB782" s="106"/>
      <c r="GC782" s="106"/>
      <c r="GD782" s="106"/>
      <c r="GE782" s="106"/>
      <c r="GF782" s="106"/>
      <c r="GG782" s="106"/>
      <c r="GH782" s="106"/>
      <c r="GI782" s="106"/>
      <c r="GJ782" s="106"/>
      <c r="GK782" s="106"/>
      <c r="GL782" s="106"/>
      <c r="GM782" s="106"/>
      <c r="GN782" s="106"/>
      <c r="GO782" s="106"/>
      <c r="GP782" s="106"/>
      <c r="GQ782" s="106"/>
      <c r="GR782" s="106"/>
      <c r="GS782" s="106"/>
      <c r="GT782" s="106"/>
      <c r="GU782" s="106"/>
      <c r="GV782" s="106"/>
      <c r="GW782" s="106"/>
      <c r="GX782" s="106"/>
      <c r="GY782" s="106"/>
      <c r="GZ782" s="106"/>
      <c r="HA782" s="106"/>
      <c r="HB782" s="106"/>
      <c r="HC782" s="106"/>
      <c r="HD782" s="106"/>
      <c r="HE782" s="106"/>
      <c r="HF782" s="106"/>
      <c r="HG782" s="106"/>
      <c r="HH782" s="106"/>
      <c r="HI782" s="106"/>
      <c r="HJ782" s="106"/>
      <c r="HK782" s="106"/>
      <c r="HL782" s="106"/>
      <c r="HM782" s="106"/>
      <c r="HN782" s="106"/>
      <c r="HO782" s="106"/>
      <c r="HP782" s="106"/>
      <c r="HQ782" s="106"/>
      <c r="HR782" s="106"/>
      <c r="HS782" s="106"/>
      <c r="HT782" s="106"/>
      <c r="HU782" s="106"/>
      <c r="HV782" s="106"/>
      <c r="HW782" s="106"/>
      <c r="HX782" s="106"/>
      <c r="HY782" s="106"/>
      <c r="HZ782" s="106"/>
      <c r="IA782" s="106"/>
      <c r="IB782" s="106"/>
      <c r="IC782" s="106"/>
      <c r="ID782" s="106"/>
      <c r="IE782" s="106"/>
      <c r="IF782" s="106"/>
      <c r="IG782" s="106"/>
      <c r="IH782" s="106"/>
      <c r="II782" s="106"/>
      <c r="IJ782" s="106"/>
      <c r="IK782" s="106"/>
      <c r="IL782" s="106"/>
      <c r="IM782" s="106"/>
      <c r="IN782" s="106"/>
      <c r="IO782" s="106"/>
      <c r="IP782" s="106"/>
      <c r="IQ782" s="106"/>
      <c r="IR782" s="106"/>
      <c r="IS782" s="106"/>
      <c r="IT782" s="106"/>
      <c r="IU782" s="106"/>
      <c r="IV782" s="106"/>
      <c r="IW782" s="106"/>
      <c r="IX782" s="106"/>
      <c r="IY782" s="106"/>
      <c r="IZ782" s="106"/>
      <c r="JA782" s="106"/>
      <c r="JB782" s="106"/>
      <c r="JC782" s="106"/>
      <c r="JD782" s="106"/>
      <c r="JE782" s="106"/>
      <c r="JF782" s="106"/>
      <c r="JG782" s="106"/>
      <c r="JH782" s="106"/>
      <c r="JI782" s="106"/>
      <c r="JJ782" s="106"/>
      <c r="JK782" s="106"/>
      <c r="JL782" s="106"/>
      <c r="JM782" s="106"/>
      <c r="JN782" s="106"/>
      <c r="JO782" s="106"/>
      <c r="JP782" s="106"/>
      <c r="JQ782" s="106"/>
      <c r="JR782" s="106"/>
      <c r="JS782" s="106"/>
      <c r="JT782" s="106"/>
      <c r="JU782" s="106"/>
      <c r="JV782" s="106"/>
      <c r="JW782" s="106"/>
      <c r="JX782" s="106"/>
      <c r="JY782" s="106"/>
      <c r="JZ782" s="106"/>
      <c r="KA782" s="106"/>
      <c r="KB782" s="106"/>
      <c r="KC782" s="106"/>
      <c r="KD782" s="106"/>
      <c r="KE782" s="106"/>
      <c r="KF782" s="106"/>
      <c r="KG782" s="106"/>
      <c r="KH782" s="106"/>
      <c r="KI782" s="106"/>
      <c r="KJ782" s="106"/>
      <c r="KK782" s="106"/>
      <c r="KL782" s="106"/>
      <c r="KM782" s="106"/>
      <c r="KN782" s="106"/>
      <c r="KO782" s="106"/>
      <c r="KP782" s="106"/>
      <c r="KQ782" s="106"/>
      <c r="KR782" s="106"/>
      <c r="KS782" s="106"/>
      <c r="KT782" s="106"/>
      <c r="KU782" s="106"/>
      <c r="KV782" s="106"/>
      <c r="KW782" s="106"/>
      <c r="KX782" s="106"/>
      <c r="KY782" s="106"/>
      <c r="KZ782" s="106"/>
      <c r="LA782" s="106"/>
      <c r="LB782" s="106"/>
      <c r="LC782" s="106"/>
      <c r="LD782" s="106"/>
      <c r="LE782" s="106"/>
      <c r="LF782" s="106"/>
      <c r="LG782" s="106"/>
      <c r="LH782" s="106"/>
      <c r="LI782" s="106"/>
      <c r="LJ782" s="106"/>
      <c r="LK782" s="106"/>
      <c r="LL782" s="106"/>
      <c r="LM782" s="106"/>
      <c r="LN782" s="106"/>
      <c r="LO782" s="106"/>
      <c r="LP782" s="106"/>
      <c r="LQ782" s="106"/>
      <c r="LR782" s="106"/>
      <c r="LS782" s="106"/>
      <c r="LT782" s="106"/>
      <c r="LU782" s="106"/>
      <c r="LV782" s="106"/>
      <c r="LW782" s="106"/>
      <c r="LX782" s="106"/>
      <c r="LY782" s="106"/>
      <c r="LZ782" s="106"/>
      <c r="MA782" s="106"/>
      <c r="MB782" s="106"/>
      <c r="MC782" s="106"/>
      <c r="MD782" s="106"/>
      <c r="ME782" s="106"/>
      <c r="MF782" s="106"/>
      <c r="MG782" s="106"/>
      <c r="MH782" s="106"/>
      <c r="MI782" s="106"/>
      <c r="MJ782" s="106"/>
      <c r="MK782" s="106"/>
      <c r="ML782" s="106"/>
      <c r="MM782" s="106"/>
      <c r="MN782" s="106"/>
      <c r="MO782" s="106"/>
      <c r="MP782" s="106"/>
      <c r="MQ782" s="106"/>
      <c r="MR782" s="106"/>
      <c r="MS782" s="106"/>
      <c r="MT782" s="106"/>
      <c r="MU782" s="106"/>
      <c r="MV782" s="106"/>
      <c r="MW782" s="106"/>
      <c r="MX782" s="106"/>
      <c r="MY782" s="106"/>
      <c r="MZ782" s="106"/>
      <c r="NA782" s="106"/>
      <c r="NB782" s="106"/>
      <c r="NC782" s="106"/>
      <c r="ND782" s="106"/>
      <c r="NE782" s="106"/>
      <c r="NF782" s="106"/>
      <c r="NG782" s="106"/>
      <c r="NH782" s="106"/>
      <c r="NI782" s="106"/>
      <c r="NJ782" s="106"/>
      <c r="NK782" s="106"/>
      <c r="NL782" s="106"/>
      <c r="NM782" s="106"/>
      <c r="NN782" s="106"/>
      <c r="NO782" s="106"/>
      <c r="NP782" s="106"/>
      <c r="NQ782" s="106"/>
      <c r="NR782" s="106"/>
      <c r="NS782" s="106"/>
      <c r="NT782" s="106"/>
      <c r="NU782" s="106"/>
      <c r="NV782" s="106"/>
      <c r="NW782" s="106"/>
      <c r="NX782" s="106"/>
      <c r="NY782" s="106"/>
      <c r="NZ782" s="106"/>
      <c r="OA782" s="106"/>
      <c r="OB782" s="106"/>
      <c r="OC782" s="106"/>
      <c r="OD782" s="106"/>
      <c r="OE782" s="106"/>
      <c r="OF782" s="106"/>
      <c r="OG782" s="106"/>
      <c r="OH782" s="106"/>
      <c r="OI782" s="106"/>
      <c r="OJ782" s="106"/>
      <c r="OK782" s="106"/>
      <c r="OL782" s="106"/>
      <c r="OM782" s="106"/>
      <c r="ON782" s="106"/>
      <c r="OO782" s="106"/>
      <c r="OP782" s="106"/>
      <c r="OQ782" s="106"/>
      <c r="OR782" s="106"/>
      <c r="OS782" s="106"/>
      <c r="OT782" s="106"/>
      <c r="OU782" s="106"/>
      <c r="OV782" s="106"/>
      <c r="OW782" s="106"/>
      <c r="OX782" s="106"/>
      <c r="OY782" s="106"/>
      <c r="OZ782" s="106"/>
      <c r="PA782" s="106"/>
      <c r="PB782" s="106"/>
      <c r="PC782" s="106"/>
      <c r="PD782" s="106"/>
      <c r="PE782" s="106"/>
      <c r="PF782" s="106"/>
      <c r="PG782" s="106"/>
      <c r="PH782" s="106"/>
      <c r="PI782" s="106"/>
      <c r="PJ782" s="106"/>
      <c r="PK782" s="106"/>
      <c r="PL782" s="106"/>
      <c r="PM782" s="106"/>
      <c r="PN782" s="106"/>
      <c r="PO782" s="106"/>
      <c r="PP782" s="106"/>
      <c r="PQ782" s="106"/>
      <c r="PR782" s="106"/>
      <c r="PS782" s="106"/>
      <c r="PT782" s="106"/>
      <c r="PU782" s="106"/>
      <c r="PV782" s="106"/>
      <c r="PW782" s="106"/>
      <c r="PX782" s="106"/>
      <c r="PY782" s="106"/>
      <c r="PZ782" s="106"/>
      <c r="QA782" s="106"/>
      <c r="QB782" s="106"/>
      <c r="QC782" s="106"/>
      <c r="QD782" s="106"/>
      <c r="QE782" s="106"/>
      <c r="QF782" s="106"/>
      <c r="QG782" s="106"/>
      <c r="QH782" s="106"/>
      <c r="QI782" s="106"/>
      <c r="QJ782" s="106"/>
      <c r="QK782" s="106"/>
      <c r="QL782" s="106"/>
      <c r="QM782" s="106"/>
      <c r="QN782" s="106"/>
      <c r="QO782" s="106"/>
      <c r="QP782" s="106"/>
      <c r="QQ782" s="106"/>
      <c r="QR782" s="106"/>
      <c r="QS782" s="106"/>
      <c r="QT782" s="106"/>
      <c r="QU782" s="106"/>
      <c r="QV782" s="106"/>
      <c r="QW782" s="106"/>
      <c r="QX782" s="106"/>
      <c r="QY782" s="106"/>
      <c r="QZ782" s="106"/>
      <c r="RA782" s="106"/>
      <c r="RB782" s="106"/>
      <c r="RC782" s="106"/>
      <c r="RD782" s="106"/>
      <c r="RE782" s="106"/>
      <c r="RF782" s="106"/>
      <c r="RG782" s="106"/>
      <c r="RH782" s="106"/>
      <c r="RI782" s="106"/>
      <c r="RJ782" s="106"/>
      <c r="RK782" s="106"/>
      <c r="RL782" s="106"/>
      <c r="RM782" s="106"/>
      <c r="RN782" s="106"/>
      <c r="RO782" s="106"/>
      <c r="RP782" s="106"/>
      <c r="RQ782" s="106"/>
      <c r="RR782" s="106"/>
    </row>
    <row r="783" spans="1:486" x14ac:dyDescent="0.3">
      <c r="A783" s="106"/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14"/>
      <c r="Q783" s="114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  <c r="DL783" s="106"/>
      <c r="DM783" s="106"/>
      <c r="DN783" s="106"/>
      <c r="DO783" s="106"/>
      <c r="DP783" s="106"/>
      <c r="DQ783" s="106"/>
      <c r="DR783" s="106"/>
      <c r="DS783" s="106"/>
      <c r="DT783" s="106"/>
      <c r="DU783" s="106"/>
      <c r="DV783" s="106"/>
      <c r="DW783" s="106"/>
      <c r="DX783" s="106"/>
      <c r="DY783" s="106"/>
      <c r="DZ783" s="106"/>
      <c r="EA783" s="106"/>
      <c r="EB783" s="106"/>
      <c r="EC783" s="106"/>
      <c r="ED783" s="106"/>
      <c r="EE783" s="106"/>
      <c r="EF783" s="106"/>
      <c r="EG783" s="106"/>
      <c r="EH783" s="106"/>
      <c r="EI783" s="106"/>
      <c r="EJ783" s="106"/>
      <c r="EK783" s="106"/>
      <c r="EL783" s="106"/>
      <c r="EM783" s="106"/>
      <c r="EN783" s="106"/>
      <c r="EO783" s="106"/>
      <c r="EP783" s="106"/>
      <c r="EQ783" s="106"/>
      <c r="ER783" s="106"/>
      <c r="ES783" s="106"/>
      <c r="ET783" s="106"/>
      <c r="EU783" s="106"/>
      <c r="EV783" s="106"/>
      <c r="EW783" s="106"/>
      <c r="EX783" s="106"/>
      <c r="EY783" s="106"/>
      <c r="EZ783" s="106"/>
      <c r="FA783" s="106"/>
      <c r="FB783" s="106"/>
      <c r="FC783" s="106"/>
      <c r="FD783" s="106"/>
      <c r="FE783" s="106"/>
      <c r="FF783" s="106"/>
      <c r="FG783" s="106"/>
      <c r="FH783" s="106"/>
      <c r="FI783" s="106"/>
      <c r="FJ783" s="106"/>
      <c r="FK783" s="106"/>
      <c r="FL783" s="106"/>
      <c r="FM783" s="106"/>
      <c r="FN783" s="106"/>
      <c r="FO783" s="106"/>
      <c r="FP783" s="106"/>
      <c r="FQ783" s="106"/>
      <c r="FR783" s="106"/>
      <c r="FS783" s="106"/>
      <c r="FT783" s="106"/>
      <c r="FU783" s="106"/>
      <c r="FV783" s="106"/>
      <c r="FW783" s="106"/>
      <c r="FX783" s="106"/>
      <c r="FY783" s="106"/>
      <c r="FZ783" s="106"/>
      <c r="GA783" s="106"/>
      <c r="GB783" s="106"/>
      <c r="GC783" s="106"/>
      <c r="GD783" s="106"/>
      <c r="GE783" s="106"/>
      <c r="GF783" s="106"/>
      <c r="GG783" s="106"/>
      <c r="GH783" s="106"/>
      <c r="GI783" s="106"/>
      <c r="GJ783" s="106"/>
      <c r="GK783" s="106"/>
      <c r="GL783" s="106"/>
      <c r="GM783" s="106"/>
      <c r="GN783" s="106"/>
      <c r="GO783" s="106"/>
      <c r="GP783" s="106"/>
      <c r="GQ783" s="106"/>
      <c r="GR783" s="106"/>
      <c r="GS783" s="106"/>
      <c r="GT783" s="106"/>
      <c r="GU783" s="106"/>
      <c r="GV783" s="106"/>
      <c r="GW783" s="106"/>
      <c r="GX783" s="106"/>
      <c r="GY783" s="106"/>
      <c r="GZ783" s="106"/>
      <c r="HA783" s="106"/>
      <c r="HB783" s="106"/>
      <c r="HC783" s="106"/>
      <c r="HD783" s="106"/>
      <c r="HE783" s="106"/>
      <c r="HF783" s="106"/>
      <c r="HG783" s="106"/>
      <c r="HH783" s="106"/>
      <c r="HI783" s="106"/>
      <c r="HJ783" s="106"/>
      <c r="HK783" s="106"/>
      <c r="HL783" s="106"/>
      <c r="HM783" s="106"/>
      <c r="HN783" s="106"/>
      <c r="HO783" s="106"/>
      <c r="HP783" s="106"/>
      <c r="HQ783" s="106"/>
      <c r="HR783" s="106"/>
      <c r="HS783" s="106"/>
      <c r="HT783" s="106"/>
      <c r="HU783" s="106"/>
      <c r="HV783" s="106"/>
      <c r="HW783" s="106"/>
      <c r="HX783" s="106"/>
      <c r="HY783" s="106"/>
      <c r="HZ783" s="106"/>
      <c r="IA783" s="106"/>
      <c r="IB783" s="106"/>
      <c r="IC783" s="106"/>
      <c r="ID783" s="106"/>
      <c r="IE783" s="106"/>
      <c r="IF783" s="106"/>
      <c r="IG783" s="106"/>
      <c r="IH783" s="106"/>
      <c r="II783" s="106"/>
      <c r="IJ783" s="106"/>
      <c r="IK783" s="106"/>
      <c r="IL783" s="106"/>
      <c r="IM783" s="106"/>
      <c r="IN783" s="106"/>
      <c r="IO783" s="106"/>
      <c r="IP783" s="106"/>
      <c r="IQ783" s="106"/>
      <c r="IR783" s="106"/>
      <c r="IS783" s="106"/>
      <c r="IT783" s="106"/>
      <c r="IU783" s="106"/>
      <c r="IV783" s="106"/>
      <c r="IW783" s="106"/>
      <c r="IX783" s="106"/>
      <c r="IY783" s="106"/>
      <c r="IZ783" s="106"/>
      <c r="JA783" s="106"/>
      <c r="JB783" s="106"/>
      <c r="JC783" s="106"/>
      <c r="JD783" s="106"/>
      <c r="JE783" s="106"/>
      <c r="JF783" s="106"/>
      <c r="JG783" s="106"/>
      <c r="JH783" s="106"/>
      <c r="JI783" s="106"/>
      <c r="JJ783" s="106"/>
      <c r="JK783" s="106"/>
      <c r="JL783" s="106"/>
      <c r="JM783" s="106"/>
      <c r="JN783" s="106"/>
      <c r="JO783" s="106"/>
      <c r="JP783" s="106"/>
      <c r="JQ783" s="106"/>
      <c r="JR783" s="106"/>
      <c r="JS783" s="106"/>
      <c r="JT783" s="106"/>
      <c r="JU783" s="106"/>
      <c r="JV783" s="106"/>
      <c r="JW783" s="106"/>
      <c r="JX783" s="106"/>
      <c r="JY783" s="106"/>
      <c r="JZ783" s="106"/>
      <c r="KA783" s="106"/>
      <c r="KB783" s="106"/>
      <c r="KC783" s="106"/>
      <c r="KD783" s="106"/>
      <c r="KE783" s="106"/>
      <c r="KF783" s="106"/>
      <c r="KG783" s="106"/>
      <c r="KH783" s="106"/>
      <c r="KI783" s="106"/>
      <c r="KJ783" s="106"/>
      <c r="KK783" s="106"/>
      <c r="KL783" s="106"/>
      <c r="KM783" s="106"/>
      <c r="KN783" s="106"/>
      <c r="KO783" s="106"/>
      <c r="KP783" s="106"/>
      <c r="KQ783" s="106"/>
      <c r="KR783" s="106"/>
      <c r="KS783" s="106"/>
      <c r="KT783" s="106"/>
      <c r="KU783" s="106"/>
      <c r="KV783" s="106"/>
      <c r="KW783" s="106"/>
      <c r="KX783" s="106"/>
      <c r="KY783" s="106"/>
      <c r="KZ783" s="106"/>
      <c r="LA783" s="106"/>
      <c r="LB783" s="106"/>
      <c r="LC783" s="106"/>
      <c r="LD783" s="106"/>
      <c r="LE783" s="106"/>
      <c r="LF783" s="106"/>
      <c r="LG783" s="106"/>
      <c r="LH783" s="106"/>
      <c r="LI783" s="106"/>
      <c r="LJ783" s="106"/>
      <c r="LK783" s="106"/>
      <c r="LL783" s="106"/>
      <c r="LM783" s="106"/>
      <c r="LN783" s="106"/>
      <c r="LO783" s="106"/>
      <c r="LP783" s="106"/>
      <c r="LQ783" s="106"/>
      <c r="LR783" s="106"/>
      <c r="LS783" s="106"/>
      <c r="LT783" s="106"/>
      <c r="LU783" s="106"/>
      <c r="LV783" s="106"/>
      <c r="LW783" s="106"/>
      <c r="LX783" s="106"/>
      <c r="LY783" s="106"/>
      <c r="LZ783" s="106"/>
      <c r="MA783" s="106"/>
      <c r="MB783" s="106"/>
      <c r="MC783" s="106"/>
      <c r="MD783" s="106"/>
      <c r="ME783" s="106"/>
      <c r="MF783" s="106"/>
      <c r="MG783" s="106"/>
      <c r="MH783" s="106"/>
      <c r="MI783" s="106"/>
      <c r="MJ783" s="106"/>
      <c r="MK783" s="106"/>
      <c r="ML783" s="106"/>
      <c r="MM783" s="106"/>
      <c r="MN783" s="106"/>
      <c r="MO783" s="106"/>
      <c r="MP783" s="106"/>
      <c r="MQ783" s="106"/>
      <c r="MR783" s="106"/>
      <c r="MS783" s="106"/>
      <c r="MT783" s="106"/>
      <c r="MU783" s="106"/>
      <c r="MV783" s="106"/>
      <c r="MW783" s="106"/>
      <c r="MX783" s="106"/>
      <c r="MY783" s="106"/>
      <c r="MZ783" s="106"/>
      <c r="NA783" s="106"/>
      <c r="NB783" s="106"/>
      <c r="NC783" s="106"/>
      <c r="ND783" s="106"/>
      <c r="NE783" s="106"/>
      <c r="NF783" s="106"/>
      <c r="NG783" s="106"/>
      <c r="NH783" s="106"/>
      <c r="NI783" s="106"/>
      <c r="NJ783" s="106"/>
      <c r="NK783" s="106"/>
      <c r="NL783" s="106"/>
      <c r="NM783" s="106"/>
      <c r="NN783" s="106"/>
      <c r="NO783" s="106"/>
      <c r="NP783" s="106"/>
      <c r="NQ783" s="106"/>
      <c r="NR783" s="106"/>
      <c r="NS783" s="106"/>
      <c r="NT783" s="106"/>
      <c r="NU783" s="106"/>
      <c r="NV783" s="106"/>
      <c r="NW783" s="106"/>
      <c r="NX783" s="106"/>
      <c r="NY783" s="106"/>
      <c r="NZ783" s="106"/>
      <c r="OA783" s="106"/>
      <c r="OB783" s="106"/>
      <c r="OC783" s="106"/>
      <c r="OD783" s="106"/>
      <c r="OE783" s="106"/>
      <c r="OF783" s="106"/>
      <c r="OG783" s="106"/>
      <c r="OH783" s="106"/>
      <c r="OI783" s="106"/>
      <c r="OJ783" s="106"/>
      <c r="OK783" s="106"/>
      <c r="OL783" s="106"/>
      <c r="OM783" s="106"/>
      <c r="ON783" s="106"/>
      <c r="OO783" s="106"/>
      <c r="OP783" s="106"/>
      <c r="OQ783" s="106"/>
      <c r="OR783" s="106"/>
      <c r="OS783" s="106"/>
      <c r="OT783" s="106"/>
      <c r="OU783" s="106"/>
      <c r="OV783" s="106"/>
      <c r="OW783" s="106"/>
      <c r="OX783" s="106"/>
      <c r="OY783" s="106"/>
      <c r="OZ783" s="106"/>
      <c r="PA783" s="106"/>
      <c r="PB783" s="106"/>
      <c r="PC783" s="106"/>
      <c r="PD783" s="106"/>
      <c r="PE783" s="106"/>
      <c r="PF783" s="106"/>
      <c r="PG783" s="106"/>
      <c r="PH783" s="106"/>
      <c r="PI783" s="106"/>
      <c r="PJ783" s="106"/>
      <c r="PK783" s="106"/>
      <c r="PL783" s="106"/>
      <c r="PM783" s="106"/>
      <c r="PN783" s="106"/>
      <c r="PO783" s="106"/>
      <c r="PP783" s="106"/>
      <c r="PQ783" s="106"/>
      <c r="PR783" s="106"/>
      <c r="PS783" s="106"/>
      <c r="PT783" s="106"/>
      <c r="PU783" s="106"/>
      <c r="PV783" s="106"/>
      <c r="PW783" s="106"/>
      <c r="PX783" s="106"/>
      <c r="PY783" s="106"/>
      <c r="PZ783" s="106"/>
      <c r="QA783" s="106"/>
      <c r="QB783" s="106"/>
      <c r="QC783" s="106"/>
      <c r="QD783" s="106"/>
      <c r="QE783" s="106"/>
      <c r="QF783" s="106"/>
      <c r="QG783" s="106"/>
      <c r="QH783" s="106"/>
      <c r="QI783" s="106"/>
      <c r="QJ783" s="106"/>
      <c r="QK783" s="106"/>
      <c r="QL783" s="106"/>
      <c r="QM783" s="106"/>
      <c r="QN783" s="106"/>
      <c r="QO783" s="106"/>
      <c r="QP783" s="106"/>
      <c r="QQ783" s="106"/>
      <c r="QR783" s="106"/>
      <c r="QS783" s="106"/>
      <c r="QT783" s="106"/>
      <c r="QU783" s="106"/>
      <c r="QV783" s="106"/>
      <c r="QW783" s="106"/>
      <c r="QX783" s="106"/>
      <c r="QY783" s="106"/>
      <c r="QZ783" s="106"/>
      <c r="RA783" s="106"/>
      <c r="RB783" s="106"/>
      <c r="RC783" s="106"/>
      <c r="RD783" s="106"/>
      <c r="RE783" s="106"/>
      <c r="RF783" s="106"/>
      <c r="RG783" s="106"/>
      <c r="RH783" s="106"/>
      <c r="RI783" s="106"/>
      <c r="RJ783" s="106"/>
      <c r="RK783" s="106"/>
      <c r="RL783" s="106"/>
      <c r="RM783" s="106"/>
      <c r="RN783" s="106"/>
      <c r="RO783" s="106"/>
      <c r="RP783" s="106"/>
      <c r="RQ783" s="106"/>
      <c r="RR783" s="106"/>
    </row>
    <row r="784" spans="1:486" x14ac:dyDescent="0.3">
      <c r="A784" s="106"/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14"/>
      <c r="Q784" s="114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  <c r="DL784" s="106"/>
      <c r="DM784" s="106"/>
      <c r="DN784" s="106"/>
      <c r="DO784" s="106"/>
      <c r="DP784" s="106"/>
      <c r="DQ784" s="106"/>
      <c r="DR784" s="106"/>
      <c r="DS784" s="106"/>
      <c r="DT784" s="106"/>
      <c r="DU784" s="106"/>
      <c r="DV784" s="106"/>
      <c r="DW784" s="106"/>
      <c r="DX784" s="106"/>
      <c r="DY784" s="106"/>
      <c r="DZ784" s="106"/>
      <c r="EA784" s="106"/>
      <c r="EB784" s="106"/>
      <c r="EC784" s="106"/>
      <c r="ED784" s="106"/>
      <c r="EE784" s="106"/>
      <c r="EF784" s="106"/>
      <c r="EG784" s="106"/>
      <c r="EH784" s="106"/>
      <c r="EI784" s="106"/>
      <c r="EJ784" s="106"/>
      <c r="EK784" s="106"/>
      <c r="EL784" s="106"/>
      <c r="EM784" s="106"/>
      <c r="EN784" s="106"/>
      <c r="EO784" s="106"/>
      <c r="EP784" s="106"/>
      <c r="EQ784" s="106"/>
      <c r="ER784" s="106"/>
      <c r="ES784" s="106"/>
      <c r="ET784" s="106"/>
      <c r="EU784" s="106"/>
      <c r="EV784" s="106"/>
      <c r="EW784" s="106"/>
      <c r="EX784" s="106"/>
      <c r="EY784" s="106"/>
      <c r="EZ784" s="106"/>
      <c r="FA784" s="106"/>
      <c r="FB784" s="106"/>
      <c r="FC784" s="106"/>
      <c r="FD784" s="106"/>
      <c r="FE784" s="106"/>
      <c r="FF784" s="106"/>
      <c r="FG784" s="106"/>
      <c r="FH784" s="106"/>
      <c r="FI784" s="106"/>
      <c r="FJ784" s="106"/>
      <c r="FK784" s="106"/>
      <c r="FL784" s="106"/>
      <c r="FM784" s="106"/>
      <c r="FN784" s="106"/>
      <c r="FO784" s="106"/>
      <c r="FP784" s="106"/>
      <c r="FQ784" s="106"/>
      <c r="FR784" s="106"/>
      <c r="FS784" s="106"/>
      <c r="FT784" s="106"/>
      <c r="FU784" s="106"/>
      <c r="FV784" s="106"/>
      <c r="FW784" s="106"/>
      <c r="FX784" s="106"/>
      <c r="FY784" s="106"/>
      <c r="FZ784" s="106"/>
      <c r="GA784" s="106"/>
      <c r="GB784" s="106"/>
      <c r="GC784" s="106"/>
      <c r="GD784" s="106"/>
      <c r="GE784" s="106"/>
      <c r="GF784" s="106"/>
      <c r="GG784" s="106"/>
      <c r="GH784" s="106"/>
      <c r="GI784" s="106"/>
      <c r="GJ784" s="106"/>
      <c r="GK784" s="106"/>
      <c r="GL784" s="106"/>
      <c r="GM784" s="106"/>
      <c r="GN784" s="106"/>
      <c r="GO784" s="106"/>
      <c r="GP784" s="106"/>
      <c r="GQ784" s="106"/>
      <c r="GR784" s="106"/>
      <c r="GS784" s="106"/>
      <c r="GT784" s="106"/>
      <c r="GU784" s="106"/>
      <c r="GV784" s="106"/>
      <c r="GW784" s="106"/>
      <c r="GX784" s="106"/>
      <c r="GY784" s="106"/>
      <c r="GZ784" s="106"/>
      <c r="HA784" s="106"/>
      <c r="HB784" s="106"/>
      <c r="HC784" s="106"/>
      <c r="HD784" s="106"/>
      <c r="HE784" s="106"/>
      <c r="HF784" s="106"/>
      <c r="HG784" s="106"/>
      <c r="HH784" s="106"/>
      <c r="HI784" s="106"/>
      <c r="HJ784" s="106"/>
      <c r="HK784" s="106"/>
      <c r="HL784" s="106"/>
      <c r="HM784" s="106"/>
      <c r="HN784" s="106"/>
      <c r="HO784" s="106"/>
      <c r="HP784" s="106"/>
      <c r="HQ784" s="106"/>
      <c r="HR784" s="106"/>
      <c r="HS784" s="106"/>
      <c r="HT784" s="106"/>
      <c r="HU784" s="106"/>
      <c r="HV784" s="106"/>
      <c r="HW784" s="106"/>
      <c r="HX784" s="106"/>
      <c r="HY784" s="106"/>
      <c r="HZ784" s="106"/>
      <c r="IA784" s="106"/>
      <c r="IB784" s="106"/>
      <c r="IC784" s="106"/>
      <c r="ID784" s="106"/>
      <c r="IE784" s="106"/>
      <c r="IF784" s="106"/>
      <c r="IG784" s="106"/>
      <c r="IH784" s="106"/>
      <c r="II784" s="106"/>
      <c r="IJ784" s="106"/>
      <c r="IK784" s="106"/>
      <c r="IL784" s="106"/>
      <c r="IM784" s="106"/>
      <c r="IN784" s="106"/>
      <c r="IO784" s="106"/>
      <c r="IP784" s="106"/>
      <c r="IQ784" s="106"/>
      <c r="IR784" s="106"/>
      <c r="IS784" s="106"/>
      <c r="IT784" s="106"/>
      <c r="IU784" s="106"/>
      <c r="IV784" s="106"/>
      <c r="IW784" s="106"/>
      <c r="IX784" s="106"/>
      <c r="IY784" s="106"/>
      <c r="IZ784" s="106"/>
      <c r="JA784" s="106"/>
      <c r="JB784" s="106"/>
      <c r="JC784" s="106"/>
      <c r="JD784" s="106"/>
      <c r="JE784" s="106"/>
      <c r="JF784" s="106"/>
      <c r="JG784" s="106"/>
      <c r="JH784" s="106"/>
      <c r="JI784" s="106"/>
      <c r="JJ784" s="106"/>
      <c r="JK784" s="106"/>
      <c r="JL784" s="106"/>
      <c r="JM784" s="106"/>
      <c r="JN784" s="106"/>
      <c r="JO784" s="106"/>
      <c r="JP784" s="106"/>
      <c r="JQ784" s="106"/>
      <c r="JR784" s="106"/>
      <c r="JS784" s="106"/>
      <c r="JT784" s="106"/>
      <c r="JU784" s="106"/>
      <c r="JV784" s="106"/>
      <c r="JW784" s="106"/>
      <c r="JX784" s="106"/>
      <c r="JY784" s="106"/>
      <c r="JZ784" s="106"/>
      <c r="KA784" s="106"/>
      <c r="KB784" s="106"/>
      <c r="KC784" s="106"/>
      <c r="KD784" s="106"/>
      <c r="KE784" s="106"/>
      <c r="KF784" s="106"/>
      <c r="KG784" s="106"/>
      <c r="KH784" s="106"/>
      <c r="KI784" s="106"/>
      <c r="KJ784" s="106"/>
      <c r="KK784" s="106"/>
      <c r="KL784" s="106"/>
      <c r="KM784" s="106"/>
      <c r="KN784" s="106"/>
      <c r="KO784" s="106"/>
      <c r="KP784" s="106"/>
      <c r="KQ784" s="106"/>
      <c r="KR784" s="106"/>
      <c r="KS784" s="106"/>
      <c r="KT784" s="106"/>
      <c r="KU784" s="106"/>
      <c r="KV784" s="106"/>
      <c r="KW784" s="106"/>
      <c r="KX784" s="106"/>
      <c r="KY784" s="106"/>
      <c r="KZ784" s="106"/>
      <c r="LA784" s="106"/>
      <c r="LB784" s="106"/>
      <c r="LC784" s="106"/>
      <c r="LD784" s="106"/>
      <c r="LE784" s="106"/>
      <c r="LF784" s="106"/>
      <c r="LG784" s="106"/>
      <c r="LH784" s="106"/>
      <c r="LI784" s="106"/>
      <c r="LJ784" s="106"/>
      <c r="LK784" s="106"/>
      <c r="LL784" s="106"/>
      <c r="LM784" s="106"/>
      <c r="LN784" s="106"/>
      <c r="LO784" s="106"/>
      <c r="LP784" s="106"/>
      <c r="LQ784" s="106"/>
      <c r="LR784" s="106"/>
      <c r="LS784" s="106"/>
      <c r="LT784" s="106"/>
      <c r="LU784" s="106"/>
      <c r="LV784" s="106"/>
      <c r="LW784" s="106"/>
      <c r="LX784" s="106"/>
      <c r="LY784" s="106"/>
      <c r="LZ784" s="106"/>
      <c r="MA784" s="106"/>
      <c r="MB784" s="106"/>
      <c r="MC784" s="106"/>
      <c r="MD784" s="106"/>
      <c r="ME784" s="106"/>
      <c r="MF784" s="106"/>
      <c r="MG784" s="106"/>
      <c r="MH784" s="106"/>
      <c r="MI784" s="106"/>
      <c r="MJ784" s="106"/>
      <c r="MK784" s="106"/>
      <c r="ML784" s="106"/>
      <c r="MM784" s="106"/>
      <c r="MN784" s="106"/>
      <c r="MO784" s="106"/>
      <c r="MP784" s="106"/>
      <c r="MQ784" s="106"/>
      <c r="MR784" s="106"/>
      <c r="MS784" s="106"/>
      <c r="MT784" s="106"/>
      <c r="MU784" s="106"/>
      <c r="MV784" s="106"/>
      <c r="MW784" s="106"/>
      <c r="MX784" s="106"/>
      <c r="MY784" s="106"/>
      <c r="MZ784" s="106"/>
      <c r="NA784" s="106"/>
      <c r="NB784" s="106"/>
      <c r="NC784" s="106"/>
      <c r="ND784" s="106"/>
      <c r="NE784" s="106"/>
      <c r="NF784" s="106"/>
      <c r="NG784" s="106"/>
      <c r="NH784" s="106"/>
      <c r="NI784" s="106"/>
      <c r="NJ784" s="106"/>
      <c r="NK784" s="106"/>
      <c r="NL784" s="106"/>
      <c r="NM784" s="106"/>
      <c r="NN784" s="106"/>
      <c r="NO784" s="106"/>
      <c r="NP784" s="106"/>
      <c r="NQ784" s="106"/>
      <c r="NR784" s="106"/>
      <c r="NS784" s="106"/>
      <c r="NT784" s="106"/>
      <c r="NU784" s="106"/>
      <c r="NV784" s="106"/>
      <c r="NW784" s="106"/>
      <c r="NX784" s="106"/>
      <c r="NY784" s="106"/>
      <c r="NZ784" s="106"/>
      <c r="OA784" s="106"/>
      <c r="OB784" s="106"/>
      <c r="OC784" s="106"/>
      <c r="OD784" s="106"/>
      <c r="OE784" s="106"/>
      <c r="OF784" s="106"/>
      <c r="OG784" s="106"/>
      <c r="OH784" s="106"/>
      <c r="OI784" s="106"/>
      <c r="OJ784" s="106"/>
      <c r="OK784" s="106"/>
      <c r="OL784" s="106"/>
      <c r="OM784" s="106"/>
      <c r="ON784" s="106"/>
      <c r="OO784" s="106"/>
      <c r="OP784" s="106"/>
      <c r="OQ784" s="106"/>
      <c r="OR784" s="106"/>
      <c r="OS784" s="106"/>
      <c r="OT784" s="106"/>
      <c r="OU784" s="106"/>
      <c r="OV784" s="106"/>
      <c r="OW784" s="106"/>
      <c r="OX784" s="106"/>
      <c r="OY784" s="106"/>
      <c r="OZ784" s="106"/>
      <c r="PA784" s="106"/>
      <c r="PB784" s="106"/>
      <c r="PC784" s="106"/>
      <c r="PD784" s="106"/>
      <c r="PE784" s="106"/>
      <c r="PF784" s="106"/>
      <c r="PG784" s="106"/>
      <c r="PH784" s="106"/>
      <c r="PI784" s="106"/>
      <c r="PJ784" s="106"/>
      <c r="PK784" s="106"/>
      <c r="PL784" s="106"/>
      <c r="PM784" s="106"/>
      <c r="PN784" s="106"/>
      <c r="PO784" s="106"/>
      <c r="PP784" s="106"/>
      <c r="PQ784" s="106"/>
      <c r="PR784" s="106"/>
      <c r="PS784" s="106"/>
      <c r="PT784" s="106"/>
      <c r="PU784" s="106"/>
      <c r="PV784" s="106"/>
      <c r="PW784" s="106"/>
      <c r="PX784" s="106"/>
      <c r="PY784" s="106"/>
      <c r="PZ784" s="106"/>
      <c r="QA784" s="106"/>
      <c r="QB784" s="106"/>
      <c r="QC784" s="106"/>
      <c r="QD784" s="106"/>
      <c r="QE784" s="106"/>
      <c r="QF784" s="106"/>
      <c r="QG784" s="106"/>
      <c r="QH784" s="106"/>
      <c r="QI784" s="106"/>
      <c r="QJ784" s="106"/>
      <c r="QK784" s="106"/>
      <c r="QL784" s="106"/>
      <c r="QM784" s="106"/>
      <c r="QN784" s="106"/>
      <c r="QO784" s="106"/>
      <c r="QP784" s="106"/>
      <c r="QQ784" s="106"/>
      <c r="QR784" s="106"/>
      <c r="QS784" s="106"/>
      <c r="QT784" s="106"/>
      <c r="QU784" s="106"/>
      <c r="QV784" s="106"/>
      <c r="QW784" s="106"/>
      <c r="QX784" s="106"/>
      <c r="QY784" s="106"/>
      <c r="QZ784" s="106"/>
      <c r="RA784" s="106"/>
      <c r="RB784" s="106"/>
      <c r="RC784" s="106"/>
      <c r="RD784" s="106"/>
      <c r="RE784" s="106"/>
      <c r="RF784" s="106"/>
      <c r="RG784" s="106"/>
      <c r="RH784" s="106"/>
      <c r="RI784" s="106"/>
      <c r="RJ784" s="106"/>
      <c r="RK784" s="106"/>
      <c r="RL784" s="106"/>
      <c r="RM784" s="106"/>
      <c r="RN784" s="106"/>
      <c r="RO784" s="106"/>
      <c r="RP784" s="106"/>
      <c r="RQ784" s="106"/>
      <c r="RR784" s="106"/>
    </row>
    <row r="785" spans="1:486" x14ac:dyDescent="0.3">
      <c r="A785" s="106"/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14"/>
      <c r="Q785" s="114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  <c r="DL785" s="106"/>
      <c r="DM785" s="106"/>
      <c r="DN785" s="106"/>
      <c r="DO785" s="106"/>
      <c r="DP785" s="106"/>
      <c r="DQ785" s="106"/>
      <c r="DR785" s="106"/>
      <c r="DS785" s="106"/>
      <c r="DT785" s="106"/>
      <c r="DU785" s="106"/>
      <c r="DV785" s="106"/>
      <c r="DW785" s="106"/>
      <c r="DX785" s="106"/>
      <c r="DY785" s="106"/>
      <c r="DZ785" s="106"/>
      <c r="EA785" s="106"/>
      <c r="EB785" s="106"/>
      <c r="EC785" s="106"/>
      <c r="ED785" s="106"/>
      <c r="EE785" s="106"/>
      <c r="EF785" s="106"/>
      <c r="EG785" s="106"/>
      <c r="EH785" s="106"/>
      <c r="EI785" s="106"/>
      <c r="EJ785" s="106"/>
      <c r="EK785" s="106"/>
      <c r="EL785" s="106"/>
      <c r="EM785" s="106"/>
      <c r="EN785" s="106"/>
      <c r="EO785" s="106"/>
      <c r="EP785" s="106"/>
      <c r="EQ785" s="106"/>
      <c r="ER785" s="106"/>
      <c r="ES785" s="106"/>
      <c r="ET785" s="106"/>
      <c r="EU785" s="106"/>
      <c r="EV785" s="106"/>
      <c r="EW785" s="106"/>
      <c r="EX785" s="106"/>
      <c r="EY785" s="106"/>
      <c r="EZ785" s="106"/>
      <c r="FA785" s="106"/>
      <c r="FB785" s="106"/>
      <c r="FC785" s="106"/>
      <c r="FD785" s="106"/>
      <c r="FE785" s="106"/>
      <c r="FF785" s="106"/>
      <c r="FG785" s="106"/>
      <c r="FH785" s="106"/>
      <c r="FI785" s="106"/>
      <c r="FJ785" s="106"/>
      <c r="FK785" s="106"/>
      <c r="FL785" s="106"/>
      <c r="FM785" s="106"/>
      <c r="FN785" s="106"/>
      <c r="FO785" s="106"/>
      <c r="FP785" s="106"/>
      <c r="FQ785" s="106"/>
      <c r="FR785" s="106"/>
      <c r="FS785" s="106"/>
      <c r="FT785" s="106"/>
      <c r="FU785" s="106"/>
      <c r="FV785" s="106"/>
      <c r="FW785" s="106"/>
      <c r="FX785" s="106"/>
      <c r="FY785" s="106"/>
      <c r="FZ785" s="106"/>
      <c r="GA785" s="106"/>
      <c r="GB785" s="106"/>
      <c r="GC785" s="106"/>
      <c r="GD785" s="106"/>
      <c r="GE785" s="106"/>
      <c r="GF785" s="106"/>
      <c r="GG785" s="106"/>
      <c r="GH785" s="106"/>
      <c r="GI785" s="106"/>
      <c r="GJ785" s="106"/>
      <c r="GK785" s="106"/>
      <c r="GL785" s="106"/>
      <c r="GM785" s="106"/>
      <c r="GN785" s="106"/>
      <c r="GO785" s="106"/>
      <c r="GP785" s="106"/>
      <c r="GQ785" s="106"/>
      <c r="GR785" s="106"/>
      <c r="GS785" s="106"/>
      <c r="GT785" s="106"/>
      <c r="GU785" s="106"/>
      <c r="GV785" s="106"/>
      <c r="GW785" s="106"/>
      <c r="GX785" s="106"/>
      <c r="GY785" s="106"/>
      <c r="GZ785" s="106"/>
      <c r="HA785" s="106"/>
      <c r="HB785" s="106"/>
      <c r="HC785" s="106"/>
      <c r="HD785" s="106"/>
      <c r="HE785" s="106"/>
      <c r="HF785" s="106"/>
      <c r="HG785" s="106"/>
      <c r="HH785" s="106"/>
      <c r="HI785" s="106"/>
      <c r="HJ785" s="106"/>
      <c r="HK785" s="106"/>
      <c r="HL785" s="106"/>
      <c r="HM785" s="106"/>
      <c r="HN785" s="106"/>
      <c r="HO785" s="106"/>
      <c r="HP785" s="106"/>
      <c r="HQ785" s="106"/>
      <c r="HR785" s="106"/>
      <c r="HS785" s="106"/>
      <c r="HT785" s="106"/>
      <c r="HU785" s="106"/>
      <c r="HV785" s="106"/>
      <c r="HW785" s="106"/>
      <c r="HX785" s="106"/>
      <c r="HY785" s="106"/>
      <c r="HZ785" s="106"/>
      <c r="IA785" s="106"/>
      <c r="IB785" s="106"/>
      <c r="IC785" s="106"/>
      <c r="ID785" s="106"/>
      <c r="IE785" s="106"/>
      <c r="IF785" s="106"/>
      <c r="IG785" s="106"/>
      <c r="IH785" s="106"/>
      <c r="II785" s="106"/>
      <c r="IJ785" s="106"/>
      <c r="IK785" s="106"/>
      <c r="IL785" s="106"/>
      <c r="IM785" s="106"/>
      <c r="IN785" s="106"/>
      <c r="IO785" s="106"/>
      <c r="IP785" s="106"/>
      <c r="IQ785" s="106"/>
      <c r="IR785" s="106"/>
      <c r="IS785" s="106"/>
      <c r="IT785" s="106"/>
      <c r="IU785" s="106"/>
      <c r="IV785" s="106"/>
      <c r="IW785" s="106"/>
      <c r="IX785" s="106"/>
      <c r="IY785" s="106"/>
      <c r="IZ785" s="106"/>
      <c r="JA785" s="106"/>
      <c r="JB785" s="106"/>
      <c r="JC785" s="106"/>
      <c r="JD785" s="106"/>
      <c r="JE785" s="106"/>
      <c r="JF785" s="106"/>
      <c r="JG785" s="106"/>
      <c r="JH785" s="106"/>
      <c r="JI785" s="106"/>
      <c r="JJ785" s="106"/>
      <c r="JK785" s="106"/>
      <c r="JL785" s="106"/>
      <c r="JM785" s="106"/>
      <c r="JN785" s="106"/>
      <c r="JO785" s="106"/>
      <c r="JP785" s="106"/>
      <c r="JQ785" s="106"/>
      <c r="JR785" s="106"/>
      <c r="JS785" s="106"/>
      <c r="JT785" s="106"/>
      <c r="JU785" s="106"/>
      <c r="JV785" s="106"/>
      <c r="JW785" s="106"/>
      <c r="JX785" s="106"/>
      <c r="JY785" s="106"/>
      <c r="JZ785" s="106"/>
      <c r="KA785" s="106"/>
      <c r="KB785" s="106"/>
      <c r="KC785" s="106"/>
      <c r="KD785" s="106"/>
      <c r="KE785" s="106"/>
      <c r="KF785" s="106"/>
      <c r="KG785" s="106"/>
      <c r="KH785" s="106"/>
      <c r="KI785" s="106"/>
      <c r="KJ785" s="106"/>
      <c r="KK785" s="106"/>
      <c r="KL785" s="106"/>
      <c r="KM785" s="106"/>
      <c r="KN785" s="106"/>
      <c r="KO785" s="106"/>
      <c r="KP785" s="106"/>
      <c r="KQ785" s="106"/>
      <c r="KR785" s="106"/>
      <c r="KS785" s="106"/>
      <c r="KT785" s="106"/>
      <c r="KU785" s="106"/>
      <c r="KV785" s="106"/>
      <c r="KW785" s="106"/>
      <c r="KX785" s="106"/>
      <c r="KY785" s="106"/>
      <c r="KZ785" s="106"/>
      <c r="LA785" s="106"/>
      <c r="LB785" s="106"/>
      <c r="LC785" s="106"/>
      <c r="LD785" s="106"/>
      <c r="LE785" s="106"/>
      <c r="LF785" s="106"/>
      <c r="LG785" s="106"/>
      <c r="LH785" s="106"/>
      <c r="LI785" s="106"/>
      <c r="LJ785" s="106"/>
      <c r="LK785" s="106"/>
      <c r="LL785" s="106"/>
      <c r="LM785" s="106"/>
      <c r="LN785" s="106"/>
      <c r="LO785" s="106"/>
      <c r="LP785" s="106"/>
      <c r="LQ785" s="106"/>
      <c r="LR785" s="106"/>
      <c r="LS785" s="106"/>
      <c r="LT785" s="106"/>
      <c r="LU785" s="106"/>
      <c r="LV785" s="106"/>
      <c r="LW785" s="106"/>
      <c r="LX785" s="106"/>
      <c r="LY785" s="106"/>
      <c r="LZ785" s="106"/>
      <c r="MA785" s="106"/>
      <c r="MB785" s="106"/>
      <c r="MC785" s="106"/>
      <c r="MD785" s="106"/>
      <c r="ME785" s="106"/>
      <c r="MF785" s="106"/>
      <c r="MG785" s="106"/>
      <c r="MH785" s="106"/>
      <c r="MI785" s="106"/>
      <c r="MJ785" s="106"/>
      <c r="MK785" s="106"/>
      <c r="ML785" s="106"/>
      <c r="MM785" s="106"/>
      <c r="MN785" s="106"/>
      <c r="MO785" s="106"/>
      <c r="MP785" s="106"/>
      <c r="MQ785" s="106"/>
      <c r="MR785" s="106"/>
      <c r="MS785" s="106"/>
      <c r="MT785" s="106"/>
      <c r="MU785" s="106"/>
      <c r="MV785" s="106"/>
      <c r="MW785" s="106"/>
      <c r="MX785" s="106"/>
      <c r="MY785" s="106"/>
      <c r="MZ785" s="106"/>
      <c r="NA785" s="106"/>
      <c r="NB785" s="106"/>
      <c r="NC785" s="106"/>
      <c r="ND785" s="106"/>
      <c r="NE785" s="106"/>
      <c r="NF785" s="106"/>
      <c r="NG785" s="106"/>
      <c r="NH785" s="106"/>
      <c r="NI785" s="106"/>
      <c r="NJ785" s="106"/>
      <c r="NK785" s="106"/>
      <c r="NL785" s="106"/>
      <c r="NM785" s="106"/>
      <c r="NN785" s="106"/>
      <c r="NO785" s="106"/>
      <c r="NP785" s="106"/>
      <c r="NQ785" s="106"/>
      <c r="NR785" s="106"/>
      <c r="NS785" s="106"/>
      <c r="NT785" s="106"/>
      <c r="NU785" s="106"/>
      <c r="NV785" s="106"/>
      <c r="NW785" s="106"/>
      <c r="NX785" s="106"/>
      <c r="NY785" s="106"/>
      <c r="NZ785" s="106"/>
      <c r="OA785" s="106"/>
      <c r="OB785" s="106"/>
      <c r="OC785" s="106"/>
      <c r="OD785" s="106"/>
      <c r="OE785" s="106"/>
      <c r="OF785" s="106"/>
      <c r="OG785" s="106"/>
      <c r="OH785" s="106"/>
      <c r="OI785" s="106"/>
      <c r="OJ785" s="106"/>
      <c r="OK785" s="106"/>
      <c r="OL785" s="106"/>
      <c r="OM785" s="106"/>
      <c r="ON785" s="106"/>
      <c r="OO785" s="106"/>
      <c r="OP785" s="106"/>
      <c r="OQ785" s="106"/>
      <c r="OR785" s="106"/>
      <c r="OS785" s="106"/>
      <c r="OT785" s="106"/>
      <c r="OU785" s="106"/>
      <c r="OV785" s="106"/>
      <c r="OW785" s="106"/>
      <c r="OX785" s="106"/>
      <c r="OY785" s="106"/>
      <c r="OZ785" s="106"/>
      <c r="PA785" s="106"/>
      <c r="PB785" s="106"/>
      <c r="PC785" s="106"/>
      <c r="PD785" s="106"/>
      <c r="PE785" s="106"/>
      <c r="PF785" s="106"/>
      <c r="PG785" s="106"/>
      <c r="PH785" s="106"/>
      <c r="PI785" s="106"/>
      <c r="PJ785" s="106"/>
      <c r="PK785" s="106"/>
      <c r="PL785" s="106"/>
      <c r="PM785" s="106"/>
      <c r="PN785" s="106"/>
      <c r="PO785" s="106"/>
      <c r="PP785" s="106"/>
      <c r="PQ785" s="106"/>
      <c r="PR785" s="106"/>
      <c r="PS785" s="106"/>
      <c r="PT785" s="106"/>
      <c r="PU785" s="106"/>
      <c r="PV785" s="106"/>
      <c r="PW785" s="106"/>
      <c r="PX785" s="106"/>
      <c r="PY785" s="106"/>
      <c r="PZ785" s="106"/>
      <c r="QA785" s="106"/>
      <c r="QB785" s="106"/>
      <c r="QC785" s="106"/>
      <c r="QD785" s="106"/>
      <c r="QE785" s="106"/>
      <c r="QF785" s="106"/>
      <c r="QG785" s="106"/>
      <c r="QH785" s="106"/>
      <c r="QI785" s="106"/>
      <c r="QJ785" s="106"/>
      <c r="QK785" s="106"/>
      <c r="QL785" s="106"/>
      <c r="QM785" s="106"/>
      <c r="QN785" s="106"/>
      <c r="QO785" s="106"/>
      <c r="QP785" s="106"/>
      <c r="QQ785" s="106"/>
      <c r="QR785" s="106"/>
      <c r="QS785" s="106"/>
      <c r="QT785" s="106"/>
      <c r="QU785" s="106"/>
      <c r="QV785" s="106"/>
      <c r="QW785" s="106"/>
      <c r="QX785" s="106"/>
      <c r="QY785" s="106"/>
      <c r="QZ785" s="106"/>
      <c r="RA785" s="106"/>
      <c r="RB785" s="106"/>
      <c r="RC785" s="106"/>
      <c r="RD785" s="106"/>
      <c r="RE785" s="106"/>
      <c r="RF785" s="106"/>
      <c r="RG785" s="106"/>
      <c r="RH785" s="106"/>
      <c r="RI785" s="106"/>
      <c r="RJ785" s="106"/>
      <c r="RK785" s="106"/>
      <c r="RL785" s="106"/>
      <c r="RM785" s="106"/>
      <c r="RN785" s="106"/>
      <c r="RO785" s="106"/>
      <c r="RP785" s="106"/>
      <c r="RQ785" s="106"/>
      <c r="RR785" s="106"/>
    </row>
    <row r="786" spans="1:486" x14ac:dyDescent="0.3">
      <c r="A786" s="106"/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14"/>
      <c r="Q786" s="114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  <c r="DL786" s="106"/>
      <c r="DM786" s="106"/>
      <c r="DN786" s="106"/>
      <c r="DO786" s="106"/>
      <c r="DP786" s="106"/>
      <c r="DQ786" s="106"/>
      <c r="DR786" s="106"/>
      <c r="DS786" s="106"/>
      <c r="DT786" s="106"/>
      <c r="DU786" s="106"/>
      <c r="DV786" s="106"/>
      <c r="DW786" s="106"/>
      <c r="DX786" s="106"/>
      <c r="DY786" s="106"/>
      <c r="DZ786" s="106"/>
      <c r="EA786" s="106"/>
      <c r="EB786" s="106"/>
      <c r="EC786" s="106"/>
      <c r="ED786" s="106"/>
      <c r="EE786" s="106"/>
      <c r="EF786" s="106"/>
      <c r="EG786" s="106"/>
      <c r="EH786" s="106"/>
      <c r="EI786" s="106"/>
      <c r="EJ786" s="106"/>
      <c r="EK786" s="106"/>
      <c r="EL786" s="106"/>
      <c r="EM786" s="106"/>
      <c r="EN786" s="106"/>
      <c r="EO786" s="106"/>
      <c r="EP786" s="106"/>
      <c r="EQ786" s="106"/>
      <c r="ER786" s="106"/>
      <c r="ES786" s="106"/>
      <c r="ET786" s="106"/>
      <c r="EU786" s="106"/>
      <c r="EV786" s="106"/>
      <c r="EW786" s="106"/>
      <c r="EX786" s="106"/>
      <c r="EY786" s="106"/>
      <c r="EZ786" s="106"/>
      <c r="FA786" s="106"/>
      <c r="FB786" s="106"/>
      <c r="FC786" s="106"/>
      <c r="FD786" s="106"/>
      <c r="FE786" s="106"/>
      <c r="FF786" s="106"/>
      <c r="FG786" s="106"/>
      <c r="FH786" s="106"/>
      <c r="FI786" s="106"/>
      <c r="FJ786" s="106"/>
      <c r="FK786" s="106"/>
      <c r="FL786" s="106"/>
      <c r="FM786" s="106"/>
      <c r="FN786" s="106"/>
      <c r="FO786" s="106"/>
      <c r="FP786" s="106"/>
      <c r="FQ786" s="106"/>
      <c r="FR786" s="106"/>
      <c r="FS786" s="106"/>
      <c r="FT786" s="106"/>
      <c r="FU786" s="106"/>
      <c r="FV786" s="106"/>
      <c r="FW786" s="106"/>
      <c r="FX786" s="106"/>
      <c r="FY786" s="106"/>
      <c r="FZ786" s="106"/>
      <c r="GA786" s="106"/>
      <c r="GB786" s="106"/>
      <c r="GC786" s="106"/>
      <c r="GD786" s="106"/>
      <c r="GE786" s="106"/>
      <c r="GF786" s="106"/>
      <c r="GG786" s="106"/>
      <c r="GH786" s="106"/>
      <c r="GI786" s="106"/>
      <c r="GJ786" s="106"/>
      <c r="GK786" s="106"/>
      <c r="GL786" s="106"/>
      <c r="GM786" s="106"/>
      <c r="GN786" s="106"/>
      <c r="GO786" s="106"/>
      <c r="GP786" s="106"/>
      <c r="GQ786" s="106"/>
      <c r="GR786" s="106"/>
      <c r="GS786" s="106"/>
      <c r="GT786" s="106"/>
      <c r="GU786" s="106"/>
      <c r="GV786" s="106"/>
      <c r="GW786" s="106"/>
      <c r="GX786" s="106"/>
      <c r="GY786" s="106"/>
      <c r="GZ786" s="106"/>
      <c r="HA786" s="106"/>
      <c r="HB786" s="106"/>
      <c r="HC786" s="106"/>
      <c r="HD786" s="106"/>
      <c r="HE786" s="106"/>
      <c r="HF786" s="106"/>
      <c r="HG786" s="106"/>
      <c r="HH786" s="106"/>
      <c r="HI786" s="106"/>
      <c r="HJ786" s="106"/>
      <c r="HK786" s="106"/>
      <c r="HL786" s="106"/>
      <c r="HM786" s="106"/>
      <c r="HN786" s="106"/>
      <c r="HO786" s="106"/>
      <c r="HP786" s="106"/>
      <c r="HQ786" s="106"/>
      <c r="HR786" s="106"/>
      <c r="HS786" s="106"/>
      <c r="HT786" s="106"/>
      <c r="HU786" s="106"/>
      <c r="HV786" s="106"/>
      <c r="HW786" s="106"/>
      <c r="HX786" s="106"/>
      <c r="HY786" s="106"/>
      <c r="HZ786" s="106"/>
      <c r="IA786" s="106"/>
      <c r="IB786" s="106"/>
      <c r="IC786" s="106"/>
      <c r="ID786" s="106"/>
      <c r="IE786" s="106"/>
      <c r="IF786" s="106"/>
      <c r="IG786" s="106"/>
      <c r="IH786" s="106"/>
      <c r="II786" s="106"/>
      <c r="IJ786" s="106"/>
      <c r="IK786" s="106"/>
      <c r="IL786" s="106"/>
      <c r="IM786" s="106"/>
      <c r="IN786" s="106"/>
      <c r="IO786" s="106"/>
      <c r="IP786" s="106"/>
      <c r="IQ786" s="106"/>
      <c r="IR786" s="106"/>
      <c r="IS786" s="106"/>
      <c r="IT786" s="106"/>
      <c r="IU786" s="106"/>
      <c r="IV786" s="106"/>
      <c r="IW786" s="106"/>
      <c r="IX786" s="106"/>
      <c r="IY786" s="106"/>
      <c r="IZ786" s="106"/>
      <c r="JA786" s="106"/>
      <c r="JB786" s="106"/>
      <c r="JC786" s="106"/>
      <c r="JD786" s="106"/>
      <c r="JE786" s="106"/>
      <c r="JF786" s="106"/>
      <c r="JG786" s="106"/>
      <c r="JH786" s="106"/>
      <c r="JI786" s="106"/>
      <c r="JJ786" s="106"/>
      <c r="JK786" s="106"/>
      <c r="JL786" s="106"/>
      <c r="JM786" s="106"/>
      <c r="JN786" s="106"/>
      <c r="JO786" s="106"/>
      <c r="JP786" s="106"/>
      <c r="JQ786" s="106"/>
      <c r="JR786" s="106"/>
      <c r="JS786" s="106"/>
      <c r="JT786" s="106"/>
      <c r="JU786" s="106"/>
      <c r="JV786" s="106"/>
      <c r="JW786" s="106"/>
      <c r="JX786" s="106"/>
      <c r="JY786" s="106"/>
      <c r="JZ786" s="106"/>
      <c r="KA786" s="106"/>
      <c r="KB786" s="106"/>
      <c r="KC786" s="106"/>
      <c r="KD786" s="106"/>
      <c r="KE786" s="106"/>
      <c r="KF786" s="106"/>
      <c r="KG786" s="106"/>
      <c r="KH786" s="106"/>
      <c r="KI786" s="106"/>
      <c r="KJ786" s="106"/>
      <c r="KK786" s="106"/>
      <c r="KL786" s="106"/>
      <c r="KM786" s="106"/>
      <c r="KN786" s="106"/>
      <c r="KO786" s="106"/>
      <c r="KP786" s="106"/>
      <c r="KQ786" s="106"/>
      <c r="KR786" s="106"/>
      <c r="KS786" s="106"/>
      <c r="KT786" s="106"/>
      <c r="KU786" s="106"/>
      <c r="KV786" s="106"/>
      <c r="KW786" s="106"/>
      <c r="KX786" s="106"/>
      <c r="KY786" s="106"/>
      <c r="KZ786" s="106"/>
      <c r="LA786" s="106"/>
      <c r="LB786" s="106"/>
      <c r="LC786" s="106"/>
      <c r="LD786" s="106"/>
      <c r="LE786" s="106"/>
      <c r="LF786" s="106"/>
      <c r="LG786" s="106"/>
      <c r="LH786" s="106"/>
      <c r="LI786" s="106"/>
      <c r="LJ786" s="106"/>
      <c r="LK786" s="106"/>
      <c r="LL786" s="106"/>
      <c r="LM786" s="106"/>
      <c r="LN786" s="106"/>
      <c r="LO786" s="106"/>
      <c r="LP786" s="106"/>
      <c r="LQ786" s="106"/>
      <c r="LR786" s="106"/>
      <c r="LS786" s="106"/>
      <c r="LT786" s="106"/>
      <c r="LU786" s="106"/>
      <c r="LV786" s="106"/>
      <c r="LW786" s="106"/>
      <c r="LX786" s="106"/>
      <c r="LY786" s="106"/>
      <c r="LZ786" s="106"/>
      <c r="MA786" s="106"/>
      <c r="MB786" s="106"/>
      <c r="MC786" s="106"/>
      <c r="MD786" s="106"/>
      <c r="ME786" s="106"/>
      <c r="MF786" s="106"/>
      <c r="MG786" s="106"/>
      <c r="MH786" s="106"/>
      <c r="MI786" s="106"/>
      <c r="MJ786" s="106"/>
      <c r="MK786" s="106"/>
      <c r="ML786" s="106"/>
      <c r="MM786" s="106"/>
      <c r="MN786" s="106"/>
      <c r="MO786" s="106"/>
      <c r="MP786" s="106"/>
      <c r="MQ786" s="106"/>
      <c r="MR786" s="106"/>
      <c r="MS786" s="106"/>
      <c r="MT786" s="106"/>
      <c r="MU786" s="106"/>
      <c r="MV786" s="106"/>
      <c r="MW786" s="106"/>
      <c r="MX786" s="106"/>
      <c r="MY786" s="106"/>
      <c r="MZ786" s="106"/>
      <c r="NA786" s="106"/>
      <c r="NB786" s="106"/>
      <c r="NC786" s="106"/>
      <c r="ND786" s="106"/>
      <c r="NE786" s="106"/>
      <c r="NF786" s="106"/>
      <c r="NG786" s="106"/>
      <c r="NH786" s="106"/>
      <c r="NI786" s="106"/>
      <c r="NJ786" s="106"/>
      <c r="NK786" s="106"/>
      <c r="NL786" s="106"/>
      <c r="NM786" s="106"/>
      <c r="NN786" s="106"/>
      <c r="NO786" s="106"/>
      <c r="NP786" s="106"/>
      <c r="NQ786" s="106"/>
      <c r="NR786" s="106"/>
      <c r="NS786" s="106"/>
      <c r="NT786" s="106"/>
      <c r="NU786" s="106"/>
      <c r="NV786" s="106"/>
      <c r="NW786" s="106"/>
      <c r="NX786" s="106"/>
      <c r="NY786" s="106"/>
      <c r="NZ786" s="106"/>
      <c r="OA786" s="106"/>
      <c r="OB786" s="106"/>
      <c r="OC786" s="106"/>
      <c r="OD786" s="106"/>
      <c r="OE786" s="106"/>
      <c r="OF786" s="106"/>
      <c r="OG786" s="106"/>
      <c r="OH786" s="106"/>
      <c r="OI786" s="106"/>
      <c r="OJ786" s="106"/>
      <c r="OK786" s="106"/>
      <c r="OL786" s="106"/>
      <c r="OM786" s="106"/>
      <c r="ON786" s="106"/>
      <c r="OO786" s="106"/>
      <c r="OP786" s="106"/>
      <c r="OQ786" s="106"/>
      <c r="OR786" s="106"/>
      <c r="OS786" s="106"/>
      <c r="OT786" s="106"/>
      <c r="OU786" s="106"/>
      <c r="OV786" s="106"/>
      <c r="OW786" s="106"/>
      <c r="OX786" s="106"/>
      <c r="OY786" s="106"/>
      <c r="OZ786" s="106"/>
      <c r="PA786" s="106"/>
      <c r="PB786" s="106"/>
      <c r="PC786" s="106"/>
      <c r="PD786" s="106"/>
      <c r="PE786" s="106"/>
      <c r="PF786" s="106"/>
      <c r="PG786" s="106"/>
      <c r="PH786" s="106"/>
      <c r="PI786" s="106"/>
      <c r="PJ786" s="106"/>
      <c r="PK786" s="106"/>
      <c r="PL786" s="106"/>
      <c r="PM786" s="106"/>
      <c r="PN786" s="106"/>
      <c r="PO786" s="106"/>
      <c r="PP786" s="106"/>
      <c r="PQ786" s="106"/>
      <c r="PR786" s="106"/>
      <c r="PS786" s="106"/>
      <c r="PT786" s="106"/>
      <c r="PU786" s="106"/>
      <c r="PV786" s="106"/>
      <c r="PW786" s="106"/>
      <c r="PX786" s="106"/>
      <c r="PY786" s="106"/>
      <c r="PZ786" s="106"/>
      <c r="QA786" s="106"/>
      <c r="QB786" s="106"/>
      <c r="QC786" s="106"/>
      <c r="QD786" s="106"/>
      <c r="QE786" s="106"/>
      <c r="QF786" s="106"/>
      <c r="QG786" s="106"/>
      <c r="QH786" s="106"/>
      <c r="QI786" s="106"/>
      <c r="QJ786" s="106"/>
      <c r="QK786" s="106"/>
      <c r="QL786" s="106"/>
      <c r="QM786" s="106"/>
      <c r="QN786" s="106"/>
      <c r="QO786" s="106"/>
      <c r="QP786" s="106"/>
      <c r="QQ786" s="106"/>
      <c r="QR786" s="106"/>
      <c r="QS786" s="106"/>
      <c r="QT786" s="106"/>
      <c r="QU786" s="106"/>
      <c r="QV786" s="106"/>
      <c r="QW786" s="106"/>
      <c r="QX786" s="106"/>
      <c r="QY786" s="106"/>
      <c r="QZ786" s="106"/>
      <c r="RA786" s="106"/>
      <c r="RB786" s="106"/>
      <c r="RC786" s="106"/>
      <c r="RD786" s="106"/>
      <c r="RE786" s="106"/>
      <c r="RF786" s="106"/>
      <c r="RG786" s="106"/>
      <c r="RH786" s="106"/>
      <c r="RI786" s="106"/>
      <c r="RJ786" s="106"/>
      <c r="RK786" s="106"/>
      <c r="RL786" s="106"/>
      <c r="RM786" s="106"/>
      <c r="RN786" s="106"/>
      <c r="RO786" s="106"/>
      <c r="RP786" s="106"/>
      <c r="RQ786" s="106"/>
      <c r="RR786" s="106"/>
    </row>
    <row r="787" spans="1:486" x14ac:dyDescent="0.3">
      <c r="A787" s="106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14"/>
      <c r="Q787" s="114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  <c r="DL787" s="106"/>
      <c r="DM787" s="106"/>
      <c r="DN787" s="106"/>
      <c r="DO787" s="106"/>
      <c r="DP787" s="106"/>
      <c r="DQ787" s="106"/>
      <c r="DR787" s="106"/>
      <c r="DS787" s="106"/>
      <c r="DT787" s="106"/>
      <c r="DU787" s="106"/>
      <c r="DV787" s="106"/>
      <c r="DW787" s="106"/>
      <c r="DX787" s="106"/>
      <c r="DY787" s="106"/>
      <c r="DZ787" s="106"/>
      <c r="EA787" s="106"/>
      <c r="EB787" s="106"/>
      <c r="EC787" s="106"/>
      <c r="ED787" s="106"/>
      <c r="EE787" s="106"/>
      <c r="EF787" s="106"/>
      <c r="EG787" s="106"/>
      <c r="EH787" s="106"/>
      <c r="EI787" s="106"/>
      <c r="EJ787" s="106"/>
      <c r="EK787" s="106"/>
      <c r="EL787" s="106"/>
      <c r="EM787" s="106"/>
      <c r="EN787" s="106"/>
      <c r="EO787" s="106"/>
      <c r="EP787" s="106"/>
      <c r="EQ787" s="106"/>
      <c r="ER787" s="106"/>
      <c r="ES787" s="106"/>
      <c r="ET787" s="106"/>
      <c r="EU787" s="106"/>
      <c r="EV787" s="106"/>
      <c r="EW787" s="106"/>
      <c r="EX787" s="106"/>
      <c r="EY787" s="106"/>
      <c r="EZ787" s="106"/>
      <c r="FA787" s="106"/>
      <c r="FB787" s="106"/>
      <c r="FC787" s="106"/>
      <c r="FD787" s="106"/>
      <c r="FE787" s="106"/>
      <c r="FF787" s="106"/>
      <c r="FG787" s="106"/>
      <c r="FH787" s="106"/>
      <c r="FI787" s="106"/>
      <c r="FJ787" s="106"/>
      <c r="FK787" s="106"/>
      <c r="FL787" s="106"/>
      <c r="FM787" s="106"/>
      <c r="FN787" s="106"/>
      <c r="FO787" s="106"/>
      <c r="FP787" s="106"/>
      <c r="FQ787" s="106"/>
      <c r="FR787" s="106"/>
      <c r="FS787" s="106"/>
      <c r="FT787" s="106"/>
      <c r="FU787" s="106"/>
      <c r="FV787" s="106"/>
      <c r="FW787" s="106"/>
      <c r="FX787" s="106"/>
      <c r="FY787" s="106"/>
      <c r="FZ787" s="106"/>
      <c r="GA787" s="106"/>
      <c r="GB787" s="106"/>
      <c r="GC787" s="106"/>
      <c r="GD787" s="106"/>
      <c r="GE787" s="106"/>
      <c r="GF787" s="106"/>
      <c r="GG787" s="106"/>
      <c r="GH787" s="106"/>
      <c r="GI787" s="106"/>
      <c r="GJ787" s="106"/>
      <c r="GK787" s="106"/>
      <c r="GL787" s="106"/>
      <c r="GM787" s="106"/>
      <c r="GN787" s="106"/>
      <c r="GO787" s="106"/>
      <c r="GP787" s="106"/>
      <c r="GQ787" s="106"/>
      <c r="GR787" s="106"/>
      <c r="GS787" s="106"/>
      <c r="GT787" s="106"/>
      <c r="GU787" s="106"/>
      <c r="GV787" s="106"/>
      <c r="GW787" s="106"/>
      <c r="GX787" s="106"/>
      <c r="GY787" s="106"/>
      <c r="GZ787" s="106"/>
      <c r="HA787" s="106"/>
      <c r="HB787" s="106"/>
      <c r="HC787" s="106"/>
      <c r="HD787" s="106"/>
      <c r="HE787" s="106"/>
      <c r="HF787" s="106"/>
      <c r="HG787" s="106"/>
      <c r="HH787" s="106"/>
      <c r="HI787" s="106"/>
      <c r="HJ787" s="106"/>
      <c r="HK787" s="106"/>
      <c r="HL787" s="106"/>
      <c r="HM787" s="106"/>
      <c r="HN787" s="106"/>
      <c r="HO787" s="106"/>
      <c r="HP787" s="106"/>
      <c r="HQ787" s="106"/>
      <c r="HR787" s="106"/>
      <c r="HS787" s="106"/>
      <c r="HT787" s="106"/>
      <c r="HU787" s="106"/>
      <c r="HV787" s="106"/>
      <c r="HW787" s="106"/>
      <c r="HX787" s="106"/>
      <c r="HY787" s="106"/>
      <c r="HZ787" s="106"/>
      <c r="IA787" s="106"/>
      <c r="IB787" s="106"/>
      <c r="IC787" s="106"/>
      <c r="ID787" s="106"/>
      <c r="IE787" s="106"/>
      <c r="IF787" s="106"/>
      <c r="IG787" s="106"/>
      <c r="IH787" s="106"/>
      <c r="II787" s="106"/>
      <c r="IJ787" s="106"/>
      <c r="IK787" s="106"/>
      <c r="IL787" s="106"/>
      <c r="IM787" s="106"/>
      <c r="IN787" s="106"/>
      <c r="IO787" s="106"/>
      <c r="IP787" s="106"/>
      <c r="IQ787" s="106"/>
      <c r="IR787" s="106"/>
      <c r="IS787" s="106"/>
      <c r="IT787" s="106"/>
      <c r="IU787" s="106"/>
      <c r="IV787" s="106"/>
      <c r="IW787" s="106"/>
      <c r="IX787" s="106"/>
      <c r="IY787" s="106"/>
      <c r="IZ787" s="106"/>
      <c r="JA787" s="106"/>
      <c r="JB787" s="106"/>
      <c r="JC787" s="106"/>
      <c r="JD787" s="106"/>
      <c r="JE787" s="106"/>
      <c r="JF787" s="106"/>
      <c r="JG787" s="106"/>
      <c r="JH787" s="106"/>
      <c r="JI787" s="106"/>
      <c r="JJ787" s="106"/>
      <c r="JK787" s="106"/>
      <c r="JL787" s="106"/>
      <c r="JM787" s="106"/>
      <c r="JN787" s="106"/>
      <c r="JO787" s="106"/>
      <c r="JP787" s="106"/>
      <c r="JQ787" s="106"/>
      <c r="JR787" s="106"/>
      <c r="JS787" s="106"/>
      <c r="JT787" s="106"/>
      <c r="JU787" s="106"/>
      <c r="JV787" s="106"/>
      <c r="JW787" s="106"/>
      <c r="JX787" s="106"/>
      <c r="JY787" s="106"/>
      <c r="JZ787" s="106"/>
      <c r="KA787" s="106"/>
      <c r="KB787" s="106"/>
      <c r="KC787" s="106"/>
      <c r="KD787" s="106"/>
      <c r="KE787" s="106"/>
      <c r="KF787" s="106"/>
      <c r="KG787" s="106"/>
      <c r="KH787" s="106"/>
      <c r="KI787" s="106"/>
      <c r="KJ787" s="106"/>
      <c r="KK787" s="106"/>
      <c r="KL787" s="106"/>
      <c r="KM787" s="106"/>
      <c r="KN787" s="106"/>
      <c r="KO787" s="106"/>
      <c r="KP787" s="106"/>
      <c r="KQ787" s="106"/>
      <c r="KR787" s="106"/>
      <c r="KS787" s="106"/>
      <c r="KT787" s="106"/>
      <c r="KU787" s="106"/>
      <c r="KV787" s="106"/>
      <c r="KW787" s="106"/>
      <c r="KX787" s="106"/>
      <c r="KY787" s="106"/>
      <c r="KZ787" s="106"/>
      <c r="LA787" s="106"/>
      <c r="LB787" s="106"/>
      <c r="LC787" s="106"/>
      <c r="LD787" s="106"/>
      <c r="LE787" s="106"/>
      <c r="LF787" s="106"/>
      <c r="LG787" s="106"/>
      <c r="LH787" s="106"/>
      <c r="LI787" s="106"/>
      <c r="LJ787" s="106"/>
      <c r="LK787" s="106"/>
      <c r="LL787" s="106"/>
      <c r="LM787" s="106"/>
      <c r="LN787" s="106"/>
      <c r="LO787" s="106"/>
      <c r="LP787" s="106"/>
      <c r="LQ787" s="106"/>
      <c r="LR787" s="106"/>
      <c r="LS787" s="106"/>
      <c r="LT787" s="106"/>
      <c r="LU787" s="106"/>
      <c r="LV787" s="106"/>
      <c r="LW787" s="106"/>
      <c r="LX787" s="106"/>
      <c r="LY787" s="106"/>
      <c r="LZ787" s="106"/>
      <c r="MA787" s="106"/>
      <c r="MB787" s="106"/>
      <c r="MC787" s="106"/>
      <c r="MD787" s="106"/>
      <c r="ME787" s="106"/>
      <c r="MF787" s="106"/>
      <c r="MG787" s="106"/>
      <c r="MH787" s="106"/>
      <c r="MI787" s="106"/>
      <c r="MJ787" s="106"/>
      <c r="MK787" s="106"/>
      <c r="ML787" s="106"/>
      <c r="MM787" s="106"/>
      <c r="MN787" s="106"/>
      <c r="MO787" s="106"/>
      <c r="MP787" s="106"/>
      <c r="MQ787" s="106"/>
      <c r="MR787" s="106"/>
      <c r="MS787" s="106"/>
      <c r="MT787" s="106"/>
      <c r="MU787" s="106"/>
      <c r="MV787" s="106"/>
      <c r="MW787" s="106"/>
      <c r="MX787" s="106"/>
      <c r="MY787" s="106"/>
      <c r="MZ787" s="106"/>
      <c r="NA787" s="106"/>
      <c r="NB787" s="106"/>
      <c r="NC787" s="106"/>
      <c r="ND787" s="106"/>
      <c r="NE787" s="106"/>
      <c r="NF787" s="106"/>
      <c r="NG787" s="106"/>
      <c r="NH787" s="106"/>
      <c r="NI787" s="106"/>
      <c r="NJ787" s="106"/>
      <c r="NK787" s="106"/>
      <c r="NL787" s="106"/>
      <c r="NM787" s="106"/>
      <c r="NN787" s="106"/>
      <c r="NO787" s="106"/>
      <c r="NP787" s="106"/>
      <c r="NQ787" s="106"/>
      <c r="NR787" s="106"/>
      <c r="NS787" s="106"/>
      <c r="NT787" s="106"/>
      <c r="NU787" s="106"/>
      <c r="NV787" s="106"/>
      <c r="NW787" s="106"/>
      <c r="NX787" s="106"/>
      <c r="NY787" s="106"/>
      <c r="NZ787" s="106"/>
      <c r="OA787" s="106"/>
      <c r="OB787" s="106"/>
      <c r="OC787" s="106"/>
      <c r="OD787" s="106"/>
      <c r="OE787" s="106"/>
      <c r="OF787" s="106"/>
      <c r="OG787" s="106"/>
      <c r="OH787" s="106"/>
      <c r="OI787" s="106"/>
      <c r="OJ787" s="106"/>
      <c r="OK787" s="106"/>
      <c r="OL787" s="106"/>
      <c r="OM787" s="106"/>
      <c r="ON787" s="106"/>
      <c r="OO787" s="106"/>
      <c r="OP787" s="106"/>
      <c r="OQ787" s="106"/>
      <c r="OR787" s="106"/>
      <c r="OS787" s="106"/>
      <c r="OT787" s="106"/>
      <c r="OU787" s="106"/>
      <c r="OV787" s="106"/>
      <c r="OW787" s="106"/>
      <c r="OX787" s="106"/>
      <c r="OY787" s="106"/>
      <c r="OZ787" s="106"/>
      <c r="PA787" s="106"/>
      <c r="PB787" s="106"/>
      <c r="PC787" s="106"/>
      <c r="PD787" s="106"/>
      <c r="PE787" s="106"/>
      <c r="PF787" s="106"/>
      <c r="PG787" s="106"/>
      <c r="PH787" s="106"/>
      <c r="PI787" s="106"/>
      <c r="PJ787" s="106"/>
      <c r="PK787" s="106"/>
      <c r="PL787" s="106"/>
      <c r="PM787" s="106"/>
      <c r="PN787" s="106"/>
      <c r="PO787" s="106"/>
      <c r="PP787" s="106"/>
      <c r="PQ787" s="106"/>
      <c r="PR787" s="106"/>
      <c r="PS787" s="106"/>
      <c r="PT787" s="106"/>
      <c r="PU787" s="106"/>
      <c r="PV787" s="106"/>
      <c r="PW787" s="106"/>
      <c r="PX787" s="106"/>
      <c r="PY787" s="106"/>
      <c r="PZ787" s="106"/>
      <c r="QA787" s="106"/>
      <c r="QB787" s="106"/>
      <c r="QC787" s="106"/>
      <c r="QD787" s="106"/>
      <c r="QE787" s="106"/>
      <c r="QF787" s="106"/>
      <c r="QG787" s="106"/>
      <c r="QH787" s="106"/>
      <c r="QI787" s="106"/>
      <c r="QJ787" s="106"/>
      <c r="QK787" s="106"/>
      <c r="QL787" s="106"/>
      <c r="QM787" s="106"/>
      <c r="QN787" s="106"/>
      <c r="QO787" s="106"/>
      <c r="QP787" s="106"/>
      <c r="QQ787" s="106"/>
      <c r="QR787" s="106"/>
      <c r="QS787" s="106"/>
      <c r="QT787" s="106"/>
      <c r="QU787" s="106"/>
      <c r="QV787" s="106"/>
      <c r="QW787" s="106"/>
      <c r="QX787" s="106"/>
      <c r="QY787" s="106"/>
      <c r="QZ787" s="106"/>
      <c r="RA787" s="106"/>
      <c r="RB787" s="106"/>
      <c r="RC787" s="106"/>
      <c r="RD787" s="106"/>
      <c r="RE787" s="106"/>
      <c r="RF787" s="106"/>
      <c r="RG787" s="106"/>
      <c r="RH787" s="106"/>
      <c r="RI787" s="106"/>
      <c r="RJ787" s="106"/>
      <c r="RK787" s="106"/>
      <c r="RL787" s="106"/>
      <c r="RM787" s="106"/>
      <c r="RN787" s="106"/>
      <c r="RO787" s="106"/>
      <c r="RP787" s="106"/>
      <c r="RQ787" s="106"/>
      <c r="RR787" s="106"/>
    </row>
    <row r="788" spans="1:486" x14ac:dyDescent="0.3">
      <c r="A788" s="106"/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14"/>
      <c r="Q788" s="114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  <c r="DL788" s="106"/>
      <c r="DM788" s="106"/>
      <c r="DN788" s="106"/>
      <c r="DO788" s="106"/>
      <c r="DP788" s="106"/>
      <c r="DQ788" s="106"/>
      <c r="DR788" s="106"/>
      <c r="DS788" s="106"/>
      <c r="DT788" s="106"/>
      <c r="DU788" s="106"/>
      <c r="DV788" s="106"/>
      <c r="DW788" s="106"/>
      <c r="DX788" s="106"/>
      <c r="DY788" s="106"/>
      <c r="DZ788" s="106"/>
      <c r="EA788" s="106"/>
      <c r="EB788" s="106"/>
      <c r="EC788" s="106"/>
      <c r="ED788" s="106"/>
      <c r="EE788" s="106"/>
      <c r="EF788" s="106"/>
      <c r="EG788" s="106"/>
      <c r="EH788" s="106"/>
      <c r="EI788" s="106"/>
      <c r="EJ788" s="106"/>
      <c r="EK788" s="106"/>
      <c r="EL788" s="106"/>
      <c r="EM788" s="106"/>
      <c r="EN788" s="106"/>
      <c r="EO788" s="106"/>
      <c r="EP788" s="106"/>
      <c r="EQ788" s="106"/>
      <c r="ER788" s="106"/>
      <c r="ES788" s="106"/>
      <c r="ET788" s="106"/>
      <c r="EU788" s="106"/>
      <c r="EV788" s="106"/>
      <c r="EW788" s="106"/>
      <c r="EX788" s="106"/>
      <c r="EY788" s="106"/>
      <c r="EZ788" s="106"/>
      <c r="FA788" s="106"/>
      <c r="FB788" s="106"/>
      <c r="FC788" s="106"/>
      <c r="FD788" s="106"/>
      <c r="FE788" s="106"/>
      <c r="FF788" s="106"/>
      <c r="FG788" s="106"/>
      <c r="FH788" s="106"/>
      <c r="FI788" s="106"/>
      <c r="FJ788" s="106"/>
      <c r="FK788" s="106"/>
      <c r="FL788" s="106"/>
      <c r="FM788" s="106"/>
      <c r="FN788" s="106"/>
      <c r="FO788" s="106"/>
      <c r="FP788" s="106"/>
      <c r="FQ788" s="106"/>
      <c r="FR788" s="106"/>
      <c r="FS788" s="106"/>
      <c r="FT788" s="106"/>
      <c r="FU788" s="106"/>
      <c r="FV788" s="106"/>
      <c r="FW788" s="106"/>
      <c r="FX788" s="106"/>
      <c r="FY788" s="106"/>
      <c r="FZ788" s="106"/>
      <c r="GA788" s="106"/>
      <c r="GB788" s="106"/>
      <c r="GC788" s="106"/>
      <c r="GD788" s="106"/>
      <c r="GE788" s="106"/>
      <c r="GF788" s="106"/>
      <c r="GG788" s="106"/>
      <c r="GH788" s="106"/>
      <c r="GI788" s="106"/>
      <c r="GJ788" s="106"/>
      <c r="GK788" s="106"/>
      <c r="GL788" s="106"/>
      <c r="GM788" s="106"/>
      <c r="GN788" s="106"/>
      <c r="GO788" s="106"/>
      <c r="GP788" s="106"/>
      <c r="GQ788" s="106"/>
      <c r="GR788" s="106"/>
      <c r="GS788" s="106"/>
      <c r="GT788" s="106"/>
      <c r="GU788" s="106"/>
      <c r="GV788" s="106"/>
      <c r="GW788" s="106"/>
      <c r="GX788" s="106"/>
      <c r="GY788" s="106"/>
      <c r="GZ788" s="106"/>
      <c r="HA788" s="106"/>
      <c r="HB788" s="106"/>
      <c r="HC788" s="106"/>
      <c r="HD788" s="106"/>
      <c r="HE788" s="106"/>
      <c r="HF788" s="106"/>
      <c r="HG788" s="106"/>
      <c r="HH788" s="106"/>
      <c r="HI788" s="106"/>
      <c r="HJ788" s="106"/>
      <c r="HK788" s="106"/>
      <c r="HL788" s="106"/>
      <c r="HM788" s="106"/>
      <c r="HN788" s="106"/>
      <c r="HO788" s="106"/>
      <c r="HP788" s="106"/>
      <c r="HQ788" s="106"/>
      <c r="HR788" s="106"/>
      <c r="HS788" s="106"/>
      <c r="HT788" s="106"/>
      <c r="HU788" s="106"/>
      <c r="HV788" s="106"/>
      <c r="HW788" s="106"/>
      <c r="HX788" s="106"/>
      <c r="HY788" s="106"/>
      <c r="HZ788" s="106"/>
      <c r="IA788" s="106"/>
      <c r="IB788" s="106"/>
      <c r="IC788" s="106"/>
      <c r="ID788" s="106"/>
      <c r="IE788" s="106"/>
      <c r="IF788" s="106"/>
      <c r="IG788" s="106"/>
      <c r="IH788" s="106"/>
      <c r="II788" s="106"/>
      <c r="IJ788" s="106"/>
      <c r="IK788" s="106"/>
      <c r="IL788" s="106"/>
      <c r="IM788" s="106"/>
      <c r="IN788" s="106"/>
      <c r="IO788" s="106"/>
      <c r="IP788" s="106"/>
      <c r="IQ788" s="106"/>
      <c r="IR788" s="106"/>
      <c r="IS788" s="106"/>
      <c r="IT788" s="106"/>
      <c r="IU788" s="106"/>
      <c r="IV788" s="106"/>
      <c r="IW788" s="106"/>
      <c r="IX788" s="106"/>
      <c r="IY788" s="106"/>
      <c r="IZ788" s="106"/>
      <c r="JA788" s="106"/>
      <c r="JB788" s="106"/>
      <c r="JC788" s="106"/>
      <c r="JD788" s="106"/>
      <c r="JE788" s="106"/>
      <c r="JF788" s="106"/>
      <c r="JG788" s="106"/>
      <c r="JH788" s="106"/>
      <c r="JI788" s="106"/>
      <c r="JJ788" s="106"/>
      <c r="JK788" s="106"/>
      <c r="JL788" s="106"/>
      <c r="JM788" s="106"/>
      <c r="JN788" s="106"/>
      <c r="JO788" s="106"/>
      <c r="JP788" s="106"/>
      <c r="JQ788" s="106"/>
      <c r="JR788" s="106"/>
      <c r="JS788" s="106"/>
      <c r="JT788" s="106"/>
      <c r="JU788" s="106"/>
      <c r="JV788" s="106"/>
      <c r="JW788" s="106"/>
      <c r="JX788" s="106"/>
      <c r="JY788" s="106"/>
      <c r="JZ788" s="106"/>
      <c r="KA788" s="106"/>
      <c r="KB788" s="106"/>
      <c r="KC788" s="106"/>
      <c r="KD788" s="106"/>
      <c r="KE788" s="106"/>
      <c r="KF788" s="106"/>
      <c r="KG788" s="106"/>
      <c r="KH788" s="106"/>
      <c r="KI788" s="106"/>
      <c r="KJ788" s="106"/>
      <c r="KK788" s="106"/>
      <c r="KL788" s="106"/>
      <c r="KM788" s="106"/>
      <c r="KN788" s="106"/>
      <c r="KO788" s="106"/>
      <c r="KP788" s="106"/>
      <c r="KQ788" s="106"/>
      <c r="KR788" s="106"/>
      <c r="KS788" s="106"/>
      <c r="KT788" s="106"/>
      <c r="KU788" s="106"/>
      <c r="KV788" s="106"/>
      <c r="KW788" s="106"/>
      <c r="KX788" s="106"/>
      <c r="KY788" s="106"/>
      <c r="KZ788" s="106"/>
      <c r="LA788" s="106"/>
      <c r="LB788" s="106"/>
      <c r="LC788" s="106"/>
      <c r="LD788" s="106"/>
      <c r="LE788" s="106"/>
      <c r="LF788" s="106"/>
      <c r="LG788" s="106"/>
      <c r="LH788" s="106"/>
      <c r="LI788" s="106"/>
      <c r="LJ788" s="106"/>
      <c r="LK788" s="106"/>
      <c r="LL788" s="106"/>
      <c r="LM788" s="106"/>
      <c r="LN788" s="106"/>
      <c r="LO788" s="106"/>
      <c r="LP788" s="106"/>
      <c r="LQ788" s="106"/>
      <c r="LR788" s="106"/>
      <c r="LS788" s="106"/>
      <c r="LT788" s="106"/>
      <c r="LU788" s="106"/>
      <c r="LV788" s="106"/>
      <c r="LW788" s="106"/>
      <c r="LX788" s="106"/>
      <c r="LY788" s="106"/>
      <c r="LZ788" s="106"/>
      <c r="MA788" s="106"/>
      <c r="MB788" s="106"/>
      <c r="MC788" s="106"/>
      <c r="MD788" s="106"/>
      <c r="ME788" s="106"/>
      <c r="MF788" s="106"/>
      <c r="MG788" s="106"/>
      <c r="MH788" s="106"/>
      <c r="MI788" s="106"/>
      <c r="MJ788" s="106"/>
      <c r="MK788" s="106"/>
      <c r="ML788" s="106"/>
      <c r="MM788" s="106"/>
      <c r="MN788" s="106"/>
      <c r="MO788" s="106"/>
      <c r="MP788" s="106"/>
      <c r="MQ788" s="106"/>
      <c r="MR788" s="106"/>
      <c r="MS788" s="106"/>
      <c r="MT788" s="106"/>
      <c r="MU788" s="106"/>
      <c r="MV788" s="106"/>
      <c r="MW788" s="106"/>
      <c r="MX788" s="106"/>
      <c r="MY788" s="106"/>
      <c r="MZ788" s="106"/>
      <c r="NA788" s="106"/>
      <c r="NB788" s="106"/>
      <c r="NC788" s="106"/>
      <c r="ND788" s="106"/>
      <c r="NE788" s="106"/>
      <c r="NF788" s="106"/>
      <c r="NG788" s="106"/>
      <c r="NH788" s="106"/>
      <c r="NI788" s="106"/>
      <c r="NJ788" s="106"/>
      <c r="NK788" s="106"/>
      <c r="NL788" s="106"/>
      <c r="NM788" s="106"/>
      <c r="NN788" s="106"/>
      <c r="NO788" s="106"/>
      <c r="NP788" s="106"/>
      <c r="NQ788" s="106"/>
      <c r="NR788" s="106"/>
      <c r="NS788" s="106"/>
      <c r="NT788" s="106"/>
      <c r="NU788" s="106"/>
      <c r="NV788" s="106"/>
      <c r="NW788" s="106"/>
      <c r="NX788" s="106"/>
      <c r="NY788" s="106"/>
      <c r="NZ788" s="106"/>
      <c r="OA788" s="106"/>
      <c r="OB788" s="106"/>
      <c r="OC788" s="106"/>
      <c r="OD788" s="106"/>
      <c r="OE788" s="106"/>
      <c r="OF788" s="106"/>
      <c r="OG788" s="106"/>
      <c r="OH788" s="106"/>
      <c r="OI788" s="106"/>
      <c r="OJ788" s="106"/>
      <c r="OK788" s="106"/>
      <c r="OL788" s="106"/>
      <c r="OM788" s="106"/>
      <c r="ON788" s="106"/>
      <c r="OO788" s="106"/>
      <c r="OP788" s="106"/>
      <c r="OQ788" s="106"/>
      <c r="OR788" s="106"/>
      <c r="OS788" s="106"/>
      <c r="OT788" s="106"/>
      <c r="OU788" s="106"/>
      <c r="OV788" s="106"/>
      <c r="OW788" s="106"/>
      <c r="OX788" s="106"/>
      <c r="OY788" s="106"/>
      <c r="OZ788" s="106"/>
      <c r="PA788" s="106"/>
      <c r="PB788" s="106"/>
      <c r="PC788" s="106"/>
      <c r="PD788" s="106"/>
      <c r="PE788" s="106"/>
      <c r="PF788" s="106"/>
      <c r="PG788" s="106"/>
      <c r="PH788" s="106"/>
      <c r="PI788" s="106"/>
      <c r="PJ788" s="106"/>
      <c r="PK788" s="106"/>
      <c r="PL788" s="106"/>
      <c r="PM788" s="106"/>
      <c r="PN788" s="106"/>
      <c r="PO788" s="106"/>
      <c r="PP788" s="106"/>
      <c r="PQ788" s="106"/>
      <c r="PR788" s="106"/>
      <c r="PS788" s="106"/>
      <c r="PT788" s="106"/>
      <c r="PU788" s="106"/>
      <c r="PV788" s="106"/>
      <c r="PW788" s="106"/>
      <c r="PX788" s="106"/>
      <c r="PY788" s="106"/>
      <c r="PZ788" s="106"/>
      <c r="QA788" s="106"/>
      <c r="QB788" s="106"/>
      <c r="QC788" s="106"/>
      <c r="QD788" s="106"/>
      <c r="QE788" s="106"/>
      <c r="QF788" s="106"/>
      <c r="QG788" s="106"/>
      <c r="QH788" s="106"/>
      <c r="QI788" s="106"/>
      <c r="QJ788" s="106"/>
      <c r="QK788" s="106"/>
      <c r="QL788" s="106"/>
      <c r="QM788" s="106"/>
      <c r="QN788" s="106"/>
      <c r="QO788" s="106"/>
      <c r="QP788" s="106"/>
      <c r="QQ788" s="106"/>
      <c r="QR788" s="106"/>
      <c r="QS788" s="106"/>
      <c r="QT788" s="106"/>
      <c r="QU788" s="106"/>
      <c r="QV788" s="106"/>
      <c r="QW788" s="106"/>
      <c r="QX788" s="106"/>
      <c r="QY788" s="106"/>
      <c r="QZ788" s="106"/>
      <c r="RA788" s="106"/>
      <c r="RB788" s="106"/>
      <c r="RC788" s="106"/>
      <c r="RD788" s="106"/>
      <c r="RE788" s="106"/>
      <c r="RF788" s="106"/>
      <c r="RG788" s="106"/>
      <c r="RH788" s="106"/>
      <c r="RI788" s="106"/>
      <c r="RJ788" s="106"/>
      <c r="RK788" s="106"/>
      <c r="RL788" s="106"/>
      <c r="RM788" s="106"/>
      <c r="RN788" s="106"/>
      <c r="RO788" s="106"/>
      <c r="RP788" s="106"/>
      <c r="RQ788" s="106"/>
      <c r="RR788" s="106"/>
    </row>
    <row r="789" spans="1:486" x14ac:dyDescent="0.3">
      <c r="A789" s="106"/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14"/>
      <c r="Q789" s="114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  <c r="DL789" s="106"/>
      <c r="DM789" s="106"/>
      <c r="DN789" s="106"/>
      <c r="DO789" s="106"/>
      <c r="DP789" s="106"/>
      <c r="DQ789" s="106"/>
      <c r="DR789" s="106"/>
      <c r="DS789" s="106"/>
      <c r="DT789" s="106"/>
      <c r="DU789" s="106"/>
      <c r="DV789" s="106"/>
      <c r="DW789" s="106"/>
      <c r="DX789" s="106"/>
      <c r="DY789" s="106"/>
      <c r="DZ789" s="106"/>
      <c r="EA789" s="106"/>
      <c r="EB789" s="106"/>
      <c r="EC789" s="106"/>
      <c r="ED789" s="106"/>
      <c r="EE789" s="106"/>
      <c r="EF789" s="106"/>
      <c r="EG789" s="106"/>
      <c r="EH789" s="106"/>
      <c r="EI789" s="106"/>
      <c r="EJ789" s="106"/>
      <c r="EK789" s="106"/>
      <c r="EL789" s="106"/>
      <c r="EM789" s="106"/>
      <c r="EN789" s="106"/>
      <c r="EO789" s="106"/>
      <c r="EP789" s="106"/>
      <c r="EQ789" s="106"/>
      <c r="ER789" s="106"/>
      <c r="ES789" s="106"/>
      <c r="ET789" s="106"/>
      <c r="EU789" s="106"/>
      <c r="EV789" s="106"/>
      <c r="EW789" s="106"/>
      <c r="EX789" s="106"/>
      <c r="EY789" s="106"/>
      <c r="EZ789" s="106"/>
      <c r="FA789" s="106"/>
      <c r="FB789" s="106"/>
      <c r="FC789" s="106"/>
      <c r="FD789" s="106"/>
      <c r="FE789" s="106"/>
      <c r="FF789" s="106"/>
      <c r="FG789" s="106"/>
      <c r="FH789" s="106"/>
      <c r="FI789" s="106"/>
      <c r="FJ789" s="106"/>
      <c r="FK789" s="106"/>
      <c r="FL789" s="106"/>
      <c r="FM789" s="106"/>
      <c r="FN789" s="106"/>
      <c r="FO789" s="106"/>
      <c r="FP789" s="106"/>
      <c r="FQ789" s="106"/>
      <c r="FR789" s="106"/>
      <c r="FS789" s="106"/>
      <c r="FT789" s="106"/>
      <c r="FU789" s="106"/>
      <c r="FV789" s="106"/>
      <c r="FW789" s="106"/>
      <c r="FX789" s="106"/>
      <c r="FY789" s="106"/>
      <c r="FZ789" s="106"/>
      <c r="GA789" s="106"/>
      <c r="GB789" s="106"/>
      <c r="GC789" s="106"/>
      <c r="GD789" s="106"/>
      <c r="GE789" s="106"/>
      <c r="GF789" s="106"/>
      <c r="GG789" s="106"/>
      <c r="GH789" s="106"/>
      <c r="GI789" s="106"/>
      <c r="GJ789" s="106"/>
      <c r="GK789" s="106"/>
      <c r="GL789" s="106"/>
      <c r="GM789" s="106"/>
      <c r="GN789" s="106"/>
      <c r="GO789" s="106"/>
      <c r="GP789" s="106"/>
      <c r="GQ789" s="106"/>
      <c r="GR789" s="106"/>
      <c r="GS789" s="106"/>
      <c r="GT789" s="106"/>
      <c r="GU789" s="106"/>
      <c r="GV789" s="106"/>
      <c r="GW789" s="106"/>
      <c r="GX789" s="106"/>
      <c r="GY789" s="106"/>
      <c r="GZ789" s="106"/>
      <c r="HA789" s="106"/>
      <c r="HB789" s="106"/>
      <c r="HC789" s="106"/>
      <c r="HD789" s="106"/>
      <c r="HE789" s="106"/>
      <c r="HF789" s="106"/>
      <c r="HG789" s="106"/>
      <c r="HH789" s="106"/>
      <c r="HI789" s="106"/>
      <c r="HJ789" s="106"/>
      <c r="HK789" s="106"/>
      <c r="HL789" s="106"/>
      <c r="HM789" s="106"/>
      <c r="HN789" s="106"/>
      <c r="HO789" s="106"/>
      <c r="HP789" s="106"/>
      <c r="HQ789" s="106"/>
      <c r="HR789" s="106"/>
      <c r="HS789" s="106"/>
      <c r="HT789" s="106"/>
      <c r="HU789" s="106"/>
      <c r="HV789" s="106"/>
      <c r="HW789" s="106"/>
      <c r="HX789" s="106"/>
      <c r="HY789" s="106"/>
      <c r="HZ789" s="106"/>
      <c r="IA789" s="106"/>
      <c r="IB789" s="106"/>
      <c r="IC789" s="106"/>
      <c r="ID789" s="106"/>
      <c r="IE789" s="106"/>
      <c r="IF789" s="106"/>
      <c r="IG789" s="106"/>
      <c r="IH789" s="106"/>
      <c r="II789" s="106"/>
      <c r="IJ789" s="106"/>
      <c r="IK789" s="106"/>
      <c r="IL789" s="106"/>
      <c r="IM789" s="106"/>
      <c r="IN789" s="106"/>
      <c r="IO789" s="106"/>
      <c r="IP789" s="106"/>
      <c r="IQ789" s="106"/>
      <c r="IR789" s="106"/>
      <c r="IS789" s="106"/>
      <c r="IT789" s="106"/>
      <c r="IU789" s="106"/>
      <c r="IV789" s="106"/>
      <c r="IW789" s="106"/>
      <c r="IX789" s="106"/>
      <c r="IY789" s="106"/>
      <c r="IZ789" s="106"/>
      <c r="JA789" s="106"/>
      <c r="JB789" s="106"/>
      <c r="JC789" s="106"/>
      <c r="JD789" s="106"/>
      <c r="JE789" s="106"/>
      <c r="JF789" s="106"/>
      <c r="JG789" s="106"/>
      <c r="JH789" s="106"/>
      <c r="JI789" s="106"/>
      <c r="JJ789" s="106"/>
      <c r="JK789" s="106"/>
      <c r="JL789" s="106"/>
      <c r="JM789" s="106"/>
      <c r="JN789" s="106"/>
      <c r="JO789" s="106"/>
      <c r="JP789" s="106"/>
      <c r="JQ789" s="106"/>
      <c r="JR789" s="106"/>
      <c r="JS789" s="106"/>
      <c r="JT789" s="106"/>
      <c r="JU789" s="106"/>
      <c r="JV789" s="106"/>
      <c r="JW789" s="106"/>
      <c r="JX789" s="106"/>
      <c r="JY789" s="106"/>
      <c r="JZ789" s="106"/>
      <c r="KA789" s="106"/>
      <c r="KB789" s="106"/>
      <c r="KC789" s="106"/>
      <c r="KD789" s="106"/>
      <c r="KE789" s="106"/>
      <c r="KF789" s="106"/>
      <c r="KG789" s="106"/>
      <c r="KH789" s="106"/>
      <c r="KI789" s="106"/>
      <c r="KJ789" s="106"/>
      <c r="KK789" s="106"/>
      <c r="KL789" s="106"/>
      <c r="KM789" s="106"/>
      <c r="KN789" s="106"/>
      <c r="KO789" s="106"/>
      <c r="KP789" s="106"/>
      <c r="KQ789" s="106"/>
      <c r="KR789" s="106"/>
      <c r="KS789" s="106"/>
      <c r="KT789" s="106"/>
      <c r="KU789" s="106"/>
      <c r="KV789" s="106"/>
      <c r="KW789" s="106"/>
      <c r="KX789" s="106"/>
      <c r="KY789" s="106"/>
      <c r="KZ789" s="106"/>
      <c r="LA789" s="106"/>
      <c r="LB789" s="106"/>
      <c r="LC789" s="106"/>
      <c r="LD789" s="106"/>
      <c r="LE789" s="106"/>
      <c r="LF789" s="106"/>
      <c r="LG789" s="106"/>
      <c r="LH789" s="106"/>
      <c r="LI789" s="106"/>
      <c r="LJ789" s="106"/>
      <c r="LK789" s="106"/>
      <c r="LL789" s="106"/>
      <c r="LM789" s="106"/>
      <c r="LN789" s="106"/>
      <c r="LO789" s="106"/>
      <c r="LP789" s="106"/>
      <c r="LQ789" s="106"/>
      <c r="LR789" s="106"/>
      <c r="LS789" s="106"/>
      <c r="LT789" s="106"/>
      <c r="LU789" s="106"/>
      <c r="LV789" s="106"/>
      <c r="LW789" s="106"/>
      <c r="LX789" s="106"/>
      <c r="LY789" s="106"/>
      <c r="LZ789" s="106"/>
      <c r="MA789" s="106"/>
      <c r="MB789" s="106"/>
      <c r="MC789" s="106"/>
      <c r="MD789" s="106"/>
      <c r="ME789" s="106"/>
      <c r="MF789" s="106"/>
      <c r="MG789" s="106"/>
      <c r="MH789" s="106"/>
      <c r="MI789" s="106"/>
      <c r="MJ789" s="106"/>
      <c r="MK789" s="106"/>
      <c r="ML789" s="106"/>
      <c r="MM789" s="106"/>
      <c r="MN789" s="106"/>
      <c r="MO789" s="106"/>
      <c r="MP789" s="106"/>
      <c r="MQ789" s="106"/>
      <c r="MR789" s="106"/>
      <c r="MS789" s="106"/>
      <c r="MT789" s="106"/>
      <c r="MU789" s="106"/>
      <c r="MV789" s="106"/>
      <c r="MW789" s="106"/>
      <c r="MX789" s="106"/>
      <c r="MY789" s="106"/>
      <c r="MZ789" s="106"/>
      <c r="NA789" s="106"/>
      <c r="NB789" s="106"/>
      <c r="NC789" s="106"/>
      <c r="ND789" s="106"/>
      <c r="NE789" s="106"/>
      <c r="NF789" s="106"/>
      <c r="NG789" s="106"/>
      <c r="NH789" s="106"/>
      <c r="NI789" s="106"/>
      <c r="NJ789" s="106"/>
      <c r="NK789" s="106"/>
      <c r="NL789" s="106"/>
      <c r="NM789" s="106"/>
      <c r="NN789" s="106"/>
      <c r="NO789" s="106"/>
      <c r="NP789" s="106"/>
      <c r="NQ789" s="106"/>
      <c r="NR789" s="106"/>
      <c r="NS789" s="106"/>
      <c r="NT789" s="106"/>
      <c r="NU789" s="106"/>
      <c r="NV789" s="106"/>
      <c r="NW789" s="106"/>
      <c r="NX789" s="106"/>
      <c r="NY789" s="106"/>
      <c r="NZ789" s="106"/>
      <c r="OA789" s="106"/>
      <c r="OB789" s="106"/>
      <c r="OC789" s="106"/>
      <c r="OD789" s="106"/>
      <c r="OE789" s="106"/>
      <c r="OF789" s="106"/>
      <c r="OG789" s="106"/>
      <c r="OH789" s="106"/>
      <c r="OI789" s="106"/>
      <c r="OJ789" s="106"/>
      <c r="OK789" s="106"/>
      <c r="OL789" s="106"/>
      <c r="OM789" s="106"/>
      <c r="ON789" s="106"/>
      <c r="OO789" s="106"/>
      <c r="OP789" s="106"/>
      <c r="OQ789" s="106"/>
      <c r="OR789" s="106"/>
      <c r="OS789" s="106"/>
      <c r="OT789" s="106"/>
      <c r="OU789" s="106"/>
      <c r="OV789" s="106"/>
      <c r="OW789" s="106"/>
      <c r="OX789" s="106"/>
      <c r="OY789" s="106"/>
      <c r="OZ789" s="106"/>
      <c r="PA789" s="106"/>
      <c r="PB789" s="106"/>
      <c r="PC789" s="106"/>
      <c r="PD789" s="106"/>
      <c r="PE789" s="106"/>
      <c r="PF789" s="106"/>
      <c r="PG789" s="106"/>
      <c r="PH789" s="106"/>
      <c r="PI789" s="106"/>
      <c r="PJ789" s="106"/>
      <c r="PK789" s="106"/>
      <c r="PL789" s="106"/>
      <c r="PM789" s="106"/>
      <c r="PN789" s="106"/>
      <c r="PO789" s="106"/>
      <c r="PP789" s="106"/>
      <c r="PQ789" s="106"/>
      <c r="PR789" s="106"/>
      <c r="PS789" s="106"/>
      <c r="PT789" s="106"/>
      <c r="PU789" s="106"/>
      <c r="PV789" s="106"/>
      <c r="PW789" s="106"/>
      <c r="PX789" s="106"/>
      <c r="PY789" s="106"/>
      <c r="PZ789" s="106"/>
      <c r="QA789" s="106"/>
      <c r="QB789" s="106"/>
      <c r="QC789" s="106"/>
      <c r="QD789" s="106"/>
      <c r="QE789" s="106"/>
      <c r="QF789" s="106"/>
      <c r="QG789" s="106"/>
      <c r="QH789" s="106"/>
      <c r="QI789" s="106"/>
      <c r="QJ789" s="106"/>
      <c r="QK789" s="106"/>
      <c r="QL789" s="106"/>
      <c r="QM789" s="106"/>
      <c r="QN789" s="106"/>
      <c r="QO789" s="106"/>
      <c r="QP789" s="106"/>
      <c r="QQ789" s="106"/>
      <c r="QR789" s="106"/>
      <c r="QS789" s="106"/>
      <c r="QT789" s="106"/>
      <c r="QU789" s="106"/>
      <c r="QV789" s="106"/>
      <c r="QW789" s="106"/>
      <c r="QX789" s="106"/>
      <c r="QY789" s="106"/>
      <c r="QZ789" s="106"/>
      <c r="RA789" s="106"/>
      <c r="RB789" s="106"/>
      <c r="RC789" s="106"/>
      <c r="RD789" s="106"/>
      <c r="RE789" s="106"/>
      <c r="RF789" s="106"/>
      <c r="RG789" s="106"/>
      <c r="RH789" s="106"/>
      <c r="RI789" s="106"/>
      <c r="RJ789" s="106"/>
      <c r="RK789" s="106"/>
      <c r="RL789" s="106"/>
      <c r="RM789" s="106"/>
      <c r="RN789" s="106"/>
      <c r="RO789" s="106"/>
      <c r="RP789" s="106"/>
      <c r="RQ789" s="106"/>
      <c r="RR789" s="106"/>
    </row>
    <row r="790" spans="1:486" x14ac:dyDescent="0.3">
      <c r="A790" s="106"/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14"/>
      <c r="Q790" s="114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  <c r="DL790" s="106"/>
      <c r="DM790" s="106"/>
      <c r="DN790" s="106"/>
      <c r="DO790" s="106"/>
      <c r="DP790" s="106"/>
      <c r="DQ790" s="106"/>
      <c r="DR790" s="106"/>
      <c r="DS790" s="106"/>
      <c r="DT790" s="106"/>
      <c r="DU790" s="106"/>
      <c r="DV790" s="106"/>
      <c r="DW790" s="106"/>
      <c r="DX790" s="106"/>
      <c r="DY790" s="106"/>
      <c r="DZ790" s="106"/>
      <c r="EA790" s="106"/>
      <c r="EB790" s="106"/>
      <c r="EC790" s="106"/>
      <c r="ED790" s="106"/>
      <c r="EE790" s="106"/>
      <c r="EF790" s="106"/>
      <c r="EG790" s="106"/>
      <c r="EH790" s="106"/>
      <c r="EI790" s="106"/>
      <c r="EJ790" s="106"/>
      <c r="EK790" s="106"/>
      <c r="EL790" s="106"/>
      <c r="EM790" s="106"/>
      <c r="EN790" s="106"/>
      <c r="EO790" s="106"/>
      <c r="EP790" s="106"/>
      <c r="EQ790" s="106"/>
      <c r="ER790" s="106"/>
      <c r="ES790" s="106"/>
      <c r="ET790" s="106"/>
      <c r="EU790" s="106"/>
      <c r="EV790" s="106"/>
      <c r="EW790" s="106"/>
      <c r="EX790" s="106"/>
      <c r="EY790" s="106"/>
      <c r="EZ790" s="106"/>
      <c r="FA790" s="106"/>
      <c r="FB790" s="106"/>
      <c r="FC790" s="106"/>
      <c r="FD790" s="106"/>
      <c r="FE790" s="106"/>
      <c r="FF790" s="106"/>
      <c r="FG790" s="106"/>
      <c r="FH790" s="106"/>
      <c r="FI790" s="106"/>
      <c r="FJ790" s="106"/>
      <c r="FK790" s="106"/>
      <c r="FL790" s="106"/>
      <c r="FM790" s="106"/>
      <c r="FN790" s="106"/>
      <c r="FO790" s="106"/>
      <c r="FP790" s="106"/>
      <c r="FQ790" s="106"/>
      <c r="FR790" s="106"/>
      <c r="FS790" s="106"/>
      <c r="FT790" s="106"/>
      <c r="FU790" s="106"/>
      <c r="FV790" s="106"/>
      <c r="FW790" s="106"/>
      <c r="FX790" s="106"/>
      <c r="FY790" s="106"/>
      <c r="FZ790" s="106"/>
      <c r="GA790" s="106"/>
      <c r="GB790" s="106"/>
      <c r="GC790" s="106"/>
      <c r="GD790" s="106"/>
      <c r="GE790" s="106"/>
      <c r="GF790" s="106"/>
      <c r="GG790" s="106"/>
      <c r="GH790" s="106"/>
      <c r="GI790" s="106"/>
      <c r="GJ790" s="106"/>
      <c r="GK790" s="106"/>
      <c r="GL790" s="106"/>
      <c r="GM790" s="106"/>
      <c r="GN790" s="106"/>
      <c r="GO790" s="106"/>
      <c r="GP790" s="106"/>
      <c r="GQ790" s="106"/>
      <c r="GR790" s="106"/>
      <c r="GS790" s="106"/>
      <c r="GT790" s="106"/>
      <c r="GU790" s="106"/>
      <c r="GV790" s="106"/>
      <c r="GW790" s="106"/>
      <c r="GX790" s="106"/>
      <c r="GY790" s="106"/>
      <c r="GZ790" s="106"/>
      <c r="HA790" s="106"/>
      <c r="HB790" s="106"/>
      <c r="HC790" s="106"/>
      <c r="HD790" s="106"/>
      <c r="HE790" s="106"/>
      <c r="HF790" s="106"/>
      <c r="HG790" s="106"/>
      <c r="HH790" s="106"/>
      <c r="HI790" s="106"/>
      <c r="HJ790" s="106"/>
      <c r="HK790" s="106"/>
      <c r="HL790" s="106"/>
      <c r="HM790" s="106"/>
      <c r="HN790" s="106"/>
      <c r="HO790" s="106"/>
      <c r="HP790" s="106"/>
      <c r="HQ790" s="106"/>
      <c r="HR790" s="106"/>
      <c r="HS790" s="106"/>
      <c r="HT790" s="106"/>
      <c r="HU790" s="106"/>
      <c r="HV790" s="106"/>
      <c r="HW790" s="106"/>
      <c r="HX790" s="106"/>
      <c r="HY790" s="106"/>
      <c r="HZ790" s="106"/>
      <c r="IA790" s="106"/>
      <c r="IB790" s="106"/>
      <c r="IC790" s="106"/>
      <c r="ID790" s="106"/>
      <c r="IE790" s="106"/>
      <c r="IF790" s="106"/>
      <c r="IG790" s="106"/>
      <c r="IH790" s="106"/>
      <c r="II790" s="106"/>
      <c r="IJ790" s="106"/>
      <c r="IK790" s="106"/>
      <c r="IL790" s="106"/>
      <c r="IM790" s="106"/>
      <c r="IN790" s="106"/>
      <c r="IO790" s="106"/>
      <c r="IP790" s="106"/>
      <c r="IQ790" s="106"/>
      <c r="IR790" s="106"/>
      <c r="IS790" s="106"/>
      <c r="IT790" s="106"/>
      <c r="IU790" s="106"/>
      <c r="IV790" s="106"/>
      <c r="IW790" s="106"/>
      <c r="IX790" s="106"/>
      <c r="IY790" s="106"/>
      <c r="IZ790" s="106"/>
      <c r="JA790" s="106"/>
      <c r="JB790" s="106"/>
      <c r="JC790" s="106"/>
      <c r="JD790" s="106"/>
      <c r="JE790" s="106"/>
      <c r="JF790" s="106"/>
      <c r="JG790" s="106"/>
      <c r="JH790" s="106"/>
      <c r="JI790" s="106"/>
      <c r="JJ790" s="106"/>
      <c r="JK790" s="106"/>
      <c r="JL790" s="106"/>
      <c r="JM790" s="106"/>
      <c r="JN790" s="106"/>
      <c r="JO790" s="106"/>
      <c r="JP790" s="106"/>
      <c r="JQ790" s="106"/>
      <c r="JR790" s="106"/>
      <c r="JS790" s="106"/>
      <c r="JT790" s="106"/>
      <c r="JU790" s="106"/>
      <c r="JV790" s="106"/>
      <c r="JW790" s="106"/>
      <c r="JX790" s="106"/>
      <c r="JY790" s="106"/>
      <c r="JZ790" s="106"/>
      <c r="KA790" s="106"/>
      <c r="KB790" s="106"/>
      <c r="KC790" s="106"/>
      <c r="KD790" s="106"/>
      <c r="KE790" s="106"/>
      <c r="KF790" s="106"/>
      <c r="KG790" s="106"/>
      <c r="KH790" s="106"/>
      <c r="KI790" s="106"/>
      <c r="KJ790" s="106"/>
      <c r="KK790" s="106"/>
      <c r="KL790" s="106"/>
      <c r="KM790" s="106"/>
      <c r="KN790" s="106"/>
      <c r="KO790" s="106"/>
      <c r="KP790" s="106"/>
      <c r="KQ790" s="106"/>
      <c r="KR790" s="106"/>
      <c r="KS790" s="106"/>
      <c r="KT790" s="106"/>
      <c r="KU790" s="106"/>
      <c r="KV790" s="106"/>
      <c r="KW790" s="106"/>
      <c r="KX790" s="106"/>
      <c r="KY790" s="106"/>
      <c r="KZ790" s="106"/>
      <c r="LA790" s="106"/>
      <c r="LB790" s="106"/>
      <c r="LC790" s="106"/>
      <c r="LD790" s="106"/>
      <c r="LE790" s="106"/>
      <c r="LF790" s="106"/>
      <c r="LG790" s="106"/>
      <c r="LH790" s="106"/>
      <c r="LI790" s="106"/>
      <c r="LJ790" s="106"/>
      <c r="LK790" s="106"/>
      <c r="LL790" s="106"/>
      <c r="LM790" s="106"/>
      <c r="LN790" s="106"/>
      <c r="LO790" s="106"/>
      <c r="LP790" s="106"/>
      <c r="LQ790" s="106"/>
      <c r="LR790" s="106"/>
      <c r="LS790" s="106"/>
      <c r="LT790" s="106"/>
      <c r="LU790" s="106"/>
      <c r="LV790" s="106"/>
      <c r="LW790" s="106"/>
      <c r="LX790" s="106"/>
      <c r="LY790" s="106"/>
      <c r="LZ790" s="106"/>
      <c r="MA790" s="106"/>
      <c r="MB790" s="106"/>
      <c r="MC790" s="106"/>
      <c r="MD790" s="106"/>
      <c r="ME790" s="106"/>
      <c r="MF790" s="106"/>
      <c r="MG790" s="106"/>
      <c r="MH790" s="106"/>
      <c r="MI790" s="106"/>
      <c r="MJ790" s="106"/>
      <c r="MK790" s="106"/>
      <c r="ML790" s="106"/>
      <c r="MM790" s="106"/>
      <c r="MN790" s="106"/>
      <c r="MO790" s="106"/>
      <c r="MP790" s="106"/>
      <c r="MQ790" s="106"/>
      <c r="MR790" s="106"/>
      <c r="MS790" s="106"/>
      <c r="MT790" s="106"/>
      <c r="MU790" s="106"/>
      <c r="MV790" s="106"/>
      <c r="MW790" s="106"/>
      <c r="MX790" s="106"/>
      <c r="MY790" s="106"/>
      <c r="MZ790" s="106"/>
      <c r="NA790" s="106"/>
      <c r="NB790" s="106"/>
      <c r="NC790" s="106"/>
      <c r="ND790" s="106"/>
      <c r="NE790" s="106"/>
      <c r="NF790" s="106"/>
      <c r="NG790" s="106"/>
      <c r="NH790" s="106"/>
      <c r="NI790" s="106"/>
      <c r="NJ790" s="106"/>
      <c r="NK790" s="106"/>
      <c r="NL790" s="106"/>
      <c r="NM790" s="106"/>
      <c r="NN790" s="106"/>
      <c r="NO790" s="106"/>
      <c r="NP790" s="106"/>
      <c r="NQ790" s="106"/>
      <c r="NR790" s="106"/>
      <c r="NS790" s="106"/>
      <c r="NT790" s="106"/>
      <c r="NU790" s="106"/>
      <c r="NV790" s="106"/>
      <c r="NW790" s="106"/>
      <c r="NX790" s="106"/>
      <c r="NY790" s="106"/>
      <c r="NZ790" s="106"/>
      <c r="OA790" s="106"/>
      <c r="OB790" s="106"/>
      <c r="OC790" s="106"/>
      <c r="OD790" s="106"/>
      <c r="OE790" s="106"/>
      <c r="OF790" s="106"/>
      <c r="OG790" s="106"/>
      <c r="OH790" s="106"/>
      <c r="OI790" s="106"/>
      <c r="OJ790" s="106"/>
      <c r="OK790" s="106"/>
      <c r="OL790" s="106"/>
      <c r="OM790" s="106"/>
      <c r="ON790" s="106"/>
      <c r="OO790" s="106"/>
      <c r="OP790" s="106"/>
      <c r="OQ790" s="106"/>
      <c r="OR790" s="106"/>
      <c r="OS790" s="106"/>
      <c r="OT790" s="106"/>
      <c r="OU790" s="106"/>
      <c r="OV790" s="106"/>
      <c r="OW790" s="106"/>
      <c r="OX790" s="106"/>
      <c r="OY790" s="106"/>
      <c r="OZ790" s="106"/>
      <c r="PA790" s="106"/>
      <c r="PB790" s="106"/>
      <c r="PC790" s="106"/>
      <c r="PD790" s="106"/>
      <c r="PE790" s="106"/>
      <c r="PF790" s="106"/>
      <c r="PG790" s="106"/>
      <c r="PH790" s="106"/>
      <c r="PI790" s="106"/>
      <c r="PJ790" s="106"/>
      <c r="PK790" s="106"/>
      <c r="PL790" s="106"/>
      <c r="PM790" s="106"/>
      <c r="PN790" s="106"/>
      <c r="PO790" s="106"/>
      <c r="PP790" s="106"/>
      <c r="PQ790" s="106"/>
      <c r="PR790" s="106"/>
      <c r="PS790" s="106"/>
      <c r="PT790" s="106"/>
      <c r="PU790" s="106"/>
      <c r="PV790" s="106"/>
      <c r="PW790" s="106"/>
      <c r="PX790" s="106"/>
      <c r="PY790" s="106"/>
      <c r="PZ790" s="106"/>
      <c r="QA790" s="106"/>
      <c r="QB790" s="106"/>
      <c r="QC790" s="106"/>
      <c r="QD790" s="106"/>
      <c r="QE790" s="106"/>
      <c r="QF790" s="106"/>
      <c r="QG790" s="106"/>
      <c r="QH790" s="106"/>
      <c r="QI790" s="106"/>
      <c r="QJ790" s="106"/>
      <c r="QK790" s="106"/>
      <c r="QL790" s="106"/>
      <c r="QM790" s="106"/>
      <c r="QN790" s="106"/>
      <c r="QO790" s="106"/>
      <c r="QP790" s="106"/>
      <c r="QQ790" s="106"/>
      <c r="QR790" s="106"/>
      <c r="QS790" s="106"/>
      <c r="QT790" s="106"/>
      <c r="QU790" s="106"/>
      <c r="QV790" s="106"/>
      <c r="QW790" s="106"/>
      <c r="QX790" s="106"/>
      <c r="QY790" s="106"/>
      <c r="QZ790" s="106"/>
      <c r="RA790" s="106"/>
      <c r="RB790" s="106"/>
      <c r="RC790" s="106"/>
      <c r="RD790" s="106"/>
      <c r="RE790" s="106"/>
      <c r="RF790" s="106"/>
      <c r="RG790" s="106"/>
      <c r="RH790" s="106"/>
      <c r="RI790" s="106"/>
      <c r="RJ790" s="106"/>
      <c r="RK790" s="106"/>
      <c r="RL790" s="106"/>
      <c r="RM790" s="106"/>
      <c r="RN790" s="106"/>
      <c r="RO790" s="106"/>
      <c r="RP790" s="106"/>
      <c r="RQ790" s="106"/>
      <c r="RR790" s="106"/>
    </row>
    <row r="791" spans="1:486" x14ac:dyDescent="0.3">
      <c r="A791" s="106"/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14"/>
      <c r="Q791" s="114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  <c r="DL791" s="106"/>
      <c r="DM791" s="106"/>
      <c r="DN791" s="106"/>
      <c r="DO791" s="106"/>
      <c r="DP791" s="106"/>
      <c r="DQ791" s="106"/>
      <c r="DR791" s="106"/>
      <c r="DS791" s="106"/>
      <c r="DT791" s="106"/>
      <c r="DU791" s="106"/>
      <c r="DV791" s="106"/>
      <c r="DW791" s="106"/>
      <c r="DX791" s="106"/>
      <c r="DY791" s="106"/>
      <c r="DZ791" s="106"/>
      <c r="EA791" s="106"/>
      <c r="EB791" s="106"/>
      <c r="EC791" s="106"/>
      <c r="ED791" s="106"/>
      <c r="EE791" s="106"/>
      <c r="EF791" s="106"/>
      <c r="EG791" s="106"/>
      <c r="EH791" s="106"/>
      <c r="EI791" s="106"/>
      <c r="EJ791" s="106"/>
      <c r="EK791" s="106"/>
      <c r="EL791" s="106"/>
      <c r="EM791" s="106"/>
      <c r="EN791" s="106"/>
      <c r="EO791" s="106"/>
      <c r="EP791" s="106"/>
      <c r="EQ791" s="106"/>
      <c r="ER791" s="106"/>
      <c r="ES791" s="106"/>
      <c r="ET791" s="106"/>
      <c r="EU791" s="106"/>
      <c r="EV791" s="106"/>
      <c r="EW791" s="106"/>
      <c r="EX791" s="106"/>
      <c r="EY791" s="106"/>
      <c r="EZ791" s="106"/>
      <c r="FA791" s="106"/>
      <c r="FB791" s="106"/>
      <c r="FC791" s="106"/>
      <c r="FD791" s="106"/>
      <c r="FE791" s="106"/>
      <c r="FF791" s="106"/>
      <c r="FG791" s="106"/>
      <c r="FH791" s="106"/>
      <c r="FI791" s="106"/>
      <c r="FJ791" s="106"/>
      <c r="FK791" s="106"/>
      <c r="FL791" s="106"/>
      <c r="FM791" s="106"/>
      <c r="FN791" s="106"/>
      <c r="FO791" s="106"/>
      <c r="FP791" s="106"/>
      <c r="FQ791" s="106"/>
      <c r="FR791" s="106"/>
      <c r="FS791" s="106"/>
      <c r="FT791" s="106"/>
      <c r="FU791" s="106"/>
      <c r="FV791" s="106"/>
      <c r="FW791" s="106"/>
      <c r="FX791" s="106"/>
      <c r="FY791" s="106"/>
      <c r="FZ791" s="106"/>
      <c r="GA791" s="106"/>
      <c r="GB791" s="106"/>
      <c r="GC791" s="106"/>
      <c r="GD791" s="106"/>
      <c r="GE791" s="106"/>
      <c r="GF791" s="106"/>
      <c r="GG791" s="106"/>
      <c r="GH791" s="106"/>
      <c r="GI791" s="106"/>
      <c r="GJ791" s="106"/>
      <c r="GK791" s="106"/>
      <c r="GL791" s="106"/>
      <c r="GM791" s="106"/>
      <c r="GN791" s="106"/>
      <c r="GO791" s="106"/>
      <c r="GP791" s="106"/>
      <c r="GQ791" s="106"/>
      <c r="GR791" s="106"/>
      <c r="GS791" s="106"/>
      <c r="GT791" s="106"/>
      <c r="GU791" s="106"/>
      <c r="GV791" s="106"/>
      <c r="GW791" s="106"/>
      <c r="GX791" s="106"/>
      <c r="GY791" s="106"/>
      <c r="GZ791" s="106"/>
      <c r="HA791" s="106"/>
      <c r="HB791" s="106"/>
      <c r="HC791" s="106"/>
      <c r="HD791" s="106"/>
      <c r="HE791" s="106"/>
      <c r="HF791" s="106"/>
      <c r="HG791" s="106"/>
      <c r="HH791" s="106"/>
      <c r="HI791" s="106"/>
      <c r="HJ791" s="106"/>
      <c r="HK791" s="106"/>
      <c r="HL791" s="106"/>
      <c r="HM791" s="106"/>
      <c r="HN791" s="106"/>
      <c r="HO791" s="106"/>
      <c r="HP791" s="106"/>
      <c r="HQ791" s="106"/>
      <c r="HR791" s="106"/>
      <c r="HS791" s="106"/>
      <c r="HT791" s="106"/>
      <c r="HU791" s="106"/>
      <c r="HV791" s="106"/>
      <c r="HW791" s="106"/>
      <c r="HX791" s="106"/>
      <c r="HY791" s="106"/>
      <c r="HZ791" s="106"/>
      <c r="IA791" s="106"/>
      <c r="IB791" s="106"/>
      <c r="IC791" s="106"/>
      <c r="ID791" s="106"/>
      <c r="IE791" s="106"/>
      <c r="IF791" s="106"/>
      <c r="IG791" s="106"/>
      <c r="IH791" s="106"/>
      <c r="II791" s="106"/>
      <c r="IJ791" s="106"/>
      <c r="IK791" s="106"/>
      <c r="IL791" s="106"/>
      <c r="IM791" s="106"/>
      <c r="IN791" s="106"/>
      <c r="IO791" s="106"/>
      <c r="IP791" s="106"/>
      <c r="IQ791" s="106"/>
      <c r="IR791" s="106"/>
      <c r="IS791" s="106"/>
      <c r="IT791" s="106"/>
      <c r="IU791" s="106"/>
      <c r="IV791" s="106"/>
      <c r="IW791" s="106"/>
      <c r="IX791" s="106"/>
      <c r="IY791" s="106"/>
      <c r="IZ791" s="106"/>
      <c r="JA791" s="106"/>
      <c r="JB791" s="106"/>
      <c r="JC791" s="106"/>
      <c r="JD791" s="106"/>
      <c r="JE791" s="106"/>
      <c r="JF791" s="106"/>
      <c r="JG791" s="106"/>
      <c r="JH791" s="106"/>
      <c r="JI791" s="106"/>
      <c r="JJ791" s="106"/>
      <c r="JK791" s="106"/>
      <c r="JL791" s="106"/>
      <c r="JM791" s="106"/>
      <c r="JN791" s="106"/>
      <c r="JO791" s="106"/>
      <c r="JP791" s="106"/>
      <c r="JQ791" s="106"/>
      <c r="JR791" s="106"/>
      <c r="JS791" s="106"/>
      <c r="JT791" s="106"/>
      <c r="JU791" s="106"/>
      <c r="JV791" s="106"/>
      <c r="JW791" s="106"/>
      <c r="JX791" s="106"/>
      <c r="JY791" s="106"/>
      <c r="JZ791" s="106"/>
      <c r="KA791" s="106"/>
      <c r="KB791" s="106"/>
      <c r="KC791" s="106"/>
      <c r="KD791" s="106"/>
      <c r="KE791" s="106"/>
      <c r="KF791" s="106"/>
      <c r="KG791" s="106"/>
      <c r="KH791" s="106"/>
      <c r="KI791" s="106"/>
      <c r="KJ791" s="106"/>
      <c r="KK791" s="106"/>
      <c r="KL791" s="106"/>
      <c r="KM791" s="106"/>
      <c r="KN791" s="106"/>
      <c r="KO791" s="106"/>
      <c r="KP791" s="106"/>
      <c r="KQ791" s="106"/>
      <c r="KR791" s="106"/>
      <c r="KS791" s="106"/>
      <c r="KT791" s="106"/>
      <c r="KU791" s="106"/>
      <c r="KV791" s="106"/>
      <c r="KW791" s="106"/>
      <c r="KX791" s="106"/>
      <c r="KY791" s="106"/>
      <c r="KZ791" s="106"/>
      <c r="LA791" s="106"/>
      <c r="LB791" s="106"/>
      <c r="LC791" s="106"/>
      <c r="LD791" s="106"/>
      <c r="LE791" s="106"/>
      <c r="LF791" s="106"/>
      <c r="LG791" s="106"/>
      <c r="LH791" s="106"/>
      <c r="LI791" s="106"/>
      <c r="LJ791" s="106"/>
      <c r="LK791" s="106"/>
      <c r="LL791" s="106"/>
      <c r="LM791" s="106"/>
      <c r="LN791" s="106"/>
      <c r="LO791" s="106"/>
      <c r="LP791" s="106"/>
      <c r="LQ791" s="106"/>
      <c r="LR791" s="106"/>
      <c r="LS791" s="106"/>
      <c r="LT791" s="106"/>
      <c r="LU791" s="106"/>
      <c r="LV791" s="106"/>
      <c r="LW791" s="106"/>
      <c r="LX791" s="106"/>
      <c r="LY791" s="106"/>
      <c r="LZ791" s="106"/>
      <c r="MA791" s="106"/>
      <c r="MB791" s="106"/>
      <c r="MC791" s="106"/>
      <c r="MD791" s="106"/>
      <c r="ME791" s="106"/>
      <c r="MF791" s="106"/>
      <c r="MG791" s="106"/>
      <c r="MH791" s="106"/>
      <c r="MI791" s="106"/>
      <c r="MJ791" s="106"/>
      <c r="MK791" s="106"/>
      <c r="ML791" s="106"/>
      <c r="MM791" s="106"/>
      <c r="MN791" s="106"/>
      <c r="MO791" s="106"/>
      <c r="MP791" s="106"/>
      <c r="MQ791" s="106"/>
      <c r="MR791" s="106"/>
      <c r="MS791" s="106"/>
      <c r="MT791" s="106"/>
      <c r="MU791" s="106"/>
      <c r="MV791" s="106"/>
      <c r="MW791" s="106"/>
      <c r="MX791" s="106"/>
      <c r="MY791" s="106"/>
      <c r="MZ791" s="106"/>
      <c r="NA791" s="106"/>
      <c r="NB791" s="106"/>
      <c r="NC791" s="106"/>
      <c r="ND791" s="106"/>
      <c r="NE791" s="106"/>
      <c r="NF791" s="106"/>
      <c r="NG791" s="106"/>
      <c r="NH791" s="106"/>
      <c r="NI791" s="106"/>
      <c r="NJ791" s="106"/>
      <c r="NK791" s="106"/>
      <c r="NL791" s="106"/>
      <c r="NM791" s="106"/>
      <c r="NN791" s="106"/>
      <c r="NO791" s="106"/>
      <c r="NP791" s="106"/>
      <c r="NQ791" s="106"/>
      <c r="NR791" s="106"/>
      <c r="NS791" s="106"/>
      <c r="NT791" s="106"/>
      <c r="NU791" s="106"/>
      <c r="NV791" s="106"/>
      <c r="NW791" s="106"/>
      <c r="NX791" s="106"/>
      <c r="NY791" s="106"/>
      <c r="NZ791" s="106"/>
      <c r="OA791" s="106"/>
      <c r="OB791" s="106"/>
      <c r="OC791" s="106"/>
      <c r="OD791" s="106"/>
      <c r="OE791" s="106"/>
      <c r="OF791" s="106"/>
      <c r="OG791" s="106"/>
      <c r="OH791" s="106"/>
      <c r="OI791" s="106"/>
      <c r="OJ791" s="106"/>
      <c r="OK791" s="106"/>
      <c r="OL791" s="106"/>
      <c r="OM791" s="106"/>
      <c r="ON791" s="106"/>
      <c r="OO791" s="106"/>
      <c r="OP791" s="106"/>
      <c r="OQ791" s="106"/>
      <c r="OR791" s="106"/>
      <c r="OS791" s="106"/>
      <c r="OT791" s="106"/>
      <c r="OU791" s="106"/>
      <c r="OV791" s="106"/>
      <c r="OW791" s="106"/>
      <c r="OX791" s="106"/>
      <c r="OY791" s="106"/>
      <c r="OZ791" s="106"/>
      <c r="PA791" s="106"/>
      <c r="PB791" s="106"/>
      <c r="PC791" s="106"/>
      <c r="PD791" s="106"/>
      <c r="PE791" s="106"/>
      <c r="PF791" s="106"/>
      <c r="PG791" s="106"/>
      <c r="PH791" s="106"/>
      <c r="PI791" s="106"/>
      <c r="PJ791" s="106"/>
      <c r="PK791" s="106"/>
      <c r="PL791" s="106"/>
      <c r="PM791" s="106"/>
      <c r="PN791" s="106"/>
      <c r="PO791" s="106"/>
      <c r="PP791" s="106"/>
      <c r="PQ791" s="106"/>
      <c r="PR791" s="106"/>
      <c r="PS791" s="106"/>
      <c r="PT791" s="106"/>
      <c r="PU791" s="106"/>
      <c r="PV791" s="106"/>
      <c r="PW791" s="106"/>
      <c r="PX791" s="106"/>
      <c r="PY791" s="106"/>
      <c r="PZ791" s="106"/>
      <c r="QA791" s="106"/>
      <c r="QB791" s="106"/>
      <c r="QC791" s="106"/>
      <c r="QD791" s="106"/>
      <c r="QE791" s="106"/>
      <c r="QF791" s="106"/>
      <c r="QG791" s="106"/>
      <c r="QH791" s="106"/>
      <c r="QI791" s="106"/>
      <c r="QJ791" s="106"/>
      <c r="QK791" s="106"/>
      <c r="QL791" s="106"/>
      <c r="QM791" s="106"/>
      <c r="QN791" s="106"/>
      <c r="QO791" s="106"/>
      <c r="QP791" s="106"/>
      <c r="QQ791" s="106"/>
      <c r="QR791" s="106"/>
      <c r="QS791" s="106"/>
      <c r="QT791" s="106"/>
      <c r="QU791" s="106"/>
      <c r="QV791" s="106"/>
      <c r="QW791" s="106"/>
      <c r="QX791" s="106"/>
      <c r="QY791" s="106"/>
      <c r="QZ791" s="106"/>
      <c r="RA791" s="106"/>
      <c r="RB791" s="106"/>
      <c r="RC791" s="106"/>
      <c r="RD791" s="106"/>
      <c r="RE791" s="106"/>
      <c r="RF791" s="106"/>
      <c r="RG791" s="106"/>
      <c r="RH791" s="106"/>
      <c r="RI791" s="106"/>
      <c r="RJ791" s="106"/>
      <c r="RK791" s="106"/>
      <c r="RL791" s="106"/>
      <c r="RM791" s="106"/>
      <c r="RN791" s="106"/>
      <c r="RO791" s="106"/>
      <c r="RP791" s="106"/>
      <c r="RQ791" s="106"/>
      <c r="RR791" s="106"/>
    </row>
    <row r="792" spans="1:486" x14ac:dyDescent="0.3">
      <c r="A792" s="106"/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14"/>
      <c r="Q792" s="114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  <c r="DL792" s="106"/>
      <c r="DM792" s="106"/>
      <c r="DN792" s="106"/>
      <c r="DO792" s="106"/>
      <c r="DP792" s="106"/>
      <c r="DQ792" s="106"/>
      <c r="DR792" s="106"/>
      <c r="DS792" s="106"/>
      <c r="DT792" s="106"/>
      <c r="DU792" s="106"/>
      <c r="DV792" s="106"/>
      <c r="DW792" s="106"/>
      <c r="DX792" s="106"/>
      <c r="DY792" s="106"/>
      <c r="DZ792" s="106"/>
      <c r="EA792" s="106"/>
      <c r="EB792" s="106"/>
      <c r="EC792" s="106"/>
      <c r="ED792" s="106"/>
      <c r="EE792" s="106"/>
      <c r="EF792" s="106"/>
      <c r="EG792" s="106"/>
      <c r="EH792" s="106"/>
      <c r="EI792" s="106"/>
      <c r="EJ792" s="106"/>
      <c r="EK792" s="106"/>
      <c r="EL792" s="106"/>
      <c r="EM792" s="106"/>
      <c r="EN792" s="106"/>
      <c r="EO792" s="106"/>
      <c r="EP792" s="106"/>
      <c r="EQ792" s="106"/>
      <c r="ER792" s="106"/>
      <c r="ES792" s="106"/>
      <c r="ET792" s="106"/>
      <c r="EU792" s="106"/>
      <c r="EV792" s="106"/>
      <c r="EW792" s="106"/>
      <c r="EX792" s="106"/>
      <c r="EY792" s="106"/>
      <c r="EZ792" s="106"/>
      <c r="FA792" s="106"/>
      <c r="FB792" s="106"/>
      <c r="FC792" s="106"/>
      <c r="FD792" s="106"/>
      <c r="FE792" s="106"/>
      <c r="FF792" s="106"/>
      <c r="FG792" s="106"/>
      <c r="FH792" s="106"/>
      <c r="FI792" s="106"/>
      <c r="FJ792" s="106"/>
      <c r="FK792" s="106"/>
      <c r="FL792" s="106"/>
      <c r="FM792" s="106"/>
      <c r="FN792" s="106"/>
      <c r="FO792" s="106"/>
      <c r="FP792" s="106"/>
      <c r="FQ792" s="106"/>
      <c r="FR792" s="106"/>
      <c r="FS792" s="106"/>
      <c r="FT792" s="106"/>
      <c r="FU792" s="106"/>
      <c r="FV792" s="106"/>
      <c r="FW792" s="106"/>
      <c r="FX792" s="106"/>
      <c r="FY792" s="106"/>
      <c r="FZ792" s="106"/>
      <c r="GA792" s="106"/>
      <c r="GB792" s="106"/>
      <c r="GC792" s="106"/>
      <c r="GD792" s="106"/>
      <c r="GE792" s="106"/>
      <c r="GF792" s="106"/>
      <c r="GG792" s="106"/>
      <c r="GH792" s="106"/>
      <c r="GI792" s="106"/>
      <c r="GJ792" s="106"/>
      <c r="GK792" s="106"/>
      <c r="GL792" s="106"/>
      <c r="GM792" s="106"/>
      <c r="GN792" s="106"/>
      <c r="GO792" s="106"/>
      <c r="GP792" s="106"/>
      <c r="GQ792" s="106"/>
      <c r="GR792" s="106"/>
      <c r="GS792" s="106"/>
      <c r="GT792" s="106"/>
      <c r="GU792" s="106"/>
      <c r="GV792" s="106"/>
      <c r="GW792" s="106"/>
      <c r="GX792" s="106"/>
      <c r="GY792" s="106"/>
      <c r="GZ792" s="106"/>
      <c r="HA792" s="106"/>
      <c r="HB792" s="106"/>
      <c r="HC792" s="106"/>
      <c r="HD792" s="106"/>
      <c r="HE792" s="106"/>
      <c r="HF792" s="106"/>
      <c r="HG792" s="106"/>
      <c r="HH792" s="106"/>
      <c r="HI792" s="106"/>
      <c r="HJ792" s="106"/>
      <c r="HK792" s="106"/>
      <c r="HL792" s="106"/>
      <c r="HM792" s="106"/>
      <c r="HN792" s="106"/>
      <c r="HO792" s="106"/>
      <c r="HP792" s="106"/>
      <c r="HQ792" s="106"/>
      <c r="HR792" s="106"/>
      <c r="HS792" s="106"/>
      <c r="HT792" s="106"/>
      <c r="HU792" s="106"/>
      <c r="HV792" s="106"/>
      <c r="HW792" s="106"/>
      <c r="HX792" s="106"/>
      <c r="HY792" s="106"/>
      <c r="HZ792" s="106"/>
      <c r="IA792" s="106"/>
      <c r="IB792" s="106"/>
      <c r="IC792" s="106"/>
      <c r="ID792" s="106"/>
      <c r="IE792" s="106"/>
      <c r="IF792" s="106"/>
      <c r="IG792" s="106"/>
      <c r="IH792" s="106"/>
      <c r="II792" s="106"/>
      <c r="IJ792" s="106"/>
      <c r="IK792" s="106"/>
      <c r="IL792" s="106"/>
      <c r="IM792" s="106"/>
      <c r="IN792" s="106"/>
      <c r="IO792" s="106"/>
      <c r="IP792" s="106"/>
      <c r="IQ792" s="106"/>
      <c r="IR792" s="106"/>
      <c r="IS792" s="106"/>
      <c r="IT792" s="106"/>
      <c r="IU792" s="106"/>
      <c r="IV792" s="106"/>
      <c r="IW792" s="106"/>
      <c r="IX792" s="106"/>
      <c r="IY792" s="106"/>
      <c r="IZ792" s="106"/>
      <c r="JA792" s="106"/>
      <c r="JB792" s="106"/>
      <c r="JC792" s="106"/>
      <c r="JD792" s="106"/>
      <c r="JE792" s="106"/>
      <c r="JF792" s="106"/>
      <c r="JG792" s="106"/>
      <c r="JH792" s="106"/>
      <c r="JI792" s="106"/>
      <c r="JJ792" s="106"/>
      <c r="JK792" s="106"/>
      <c r="JL792" s="106"/>
      <c r="JM792" s="106"/>
      <c r="JN792" s="106"/>
      <c r="JO792" s="106"/>
      <c r="JP792" s="106"/>
      <c r="JQ792" s="106"/>
      <c r="JR792" s="106"/>
      <c r="JS792" s="106"/>
      <c r="JT792" s="106"/>
      <c r="JU792" s="106"/>
      <c r="JV792" s="106"/>
      <c r="JW792" s="106"/>
      <c r="JX792" s="106"/>
      <c r="JY792" s="106"/>
      <c r="JZ792" s="106"/>
      <c r="KA792" s="106"/>
      <c r="KB792" s="106"/>
      <c r="KC792" s="106"/>
      <c r="KD792" s="106"/>
      <c r="KE792" s="106"/>
      <c r="KF792" s="106"/>
      <c r="KG792" s="106"/>
      <c r="KH792" s="106"/>
      <c r="KI792" s="106"/>
      <c r="KJ792" s="106"/>
      <c r="KK792" s="106"/>
      <c r="KL792" s="106"/>
      <c r="KM792" s="106"/>
      <c r="KN792" s="106"/>
      <c r="KO792" s="106"/>
      <c r="KP792" s="106"/>
      <c r="KQ792" s="106"/>
      <c r="KR792" s="106"/>
      <c r="KS792" s="106"/>
      <c r="KT792" s="106"/>
      <c r="KU792" s="106"/>
      <c r="KV792" s="106"/>
      <c r="KW792" s="106"/>
      <c r="KX792" s="106"/>
      <c r="KY792" s="106"/>
      <c r="KZ792" s="106"/>
      <c r="LA792" s="106"/>
      <c r="LB792" s="106"/>
      <c r="LC792" s="106"/>
      <c r="LD792" s="106"/>
      <c r="LE792" s="106"/>
      <c r="LF792" s="106"/>
      <c r="LG792" s="106"/>
      <c r="LH792" s="106"/>
      <c r="LI792" s="106"/>
      <c r="LJ792" s="106"/>
      <c r="LK792" s="106"/>
      <c r="LL792" s="106"/>
      <c r="LM792" s="106"/>
      <c r="LN792" s="106"/>
      <c r="LO792" s="106"/>
      <c r="LP792" s="106"/>
      <c r="LQ792" s="106"/>
      <c r="LR792" s="106"/>
      <c r="LS792" s="106"/>
      <c r="LT792" s="106"/>
      <c r="LU792" s="106"/>
      <c r="LV792" s="106"/>
      <c r="LW792" s="106"/>
      <c r="LX792" s="106"/>
      <c r="LY792" s="106"/>
      <c r="LZ792" s="106"/>
      <c r="MA792" s="106"/>
      <c r="MB792" s="106"/>
      <c r="MC792" s="106"/>
      <c r="MD792" s="106"/>
      <c r="ME792" s="106"/>
      <c r="MF792" s="106"/>
      <c r="MG792" s="106"/>
      <c r="MH792" s="106"/>
      <c r="MI792" s="106"/>
      <c r="MJ792" s="106"/>
      <c r="MK792" s="106"/>
      <c r="ML792" s="106"/>
      <c r="MM792" s="106"/>
      <c r="MN792" s="106"/>
      <c r="MO792" s="106"/>
      <c r="MP792" s="106"/>
      <c r="MQ792" s="106"/>
      <c r="MR792" s="106"/>
      <c r="MS792" s="106"/>
      <c r="MT792" s="106"/>
      <c r="MU792" s="106"/>
      <c r="MV792" s="106"/>
      <c r="MW792" s="106"/>
      <c r="MX792" s="106"/>
      <c r="MY792" s="106"/>
      <c r="MZ792" s="106"/>
      <c r="NA792" s="106"/>
      <c r="NB792" s="106"/>
      <c r="NC792" s="106"/>
      <c r="ND792" s="106"/>
      <c r="NE792" s="106"/>
      <c r="NF792" s="106"/>
      <c r="NG792" s="106"/>
      <c r="NH792" s="106"/>
      <c r="NI792" s="106"/>
      <c r="NJ792" s="106"/>
      <c r="NK792" s="106"/>
      <c r="NL792" s="106"/>
      <c r="NM792" s="106"/>
      <c r="NN792" s="106"/>
      <c r="NO792" s="106"/>
      <c r="NP792" s="106"/>
      <c r="NQ792" s="106"/>
      <c r="NR792" s="106"/>
      <c r="NS792" s="106"/>
      <c r="NT792" s="106"/>
      <c r="NU792" s="106"/>
      <c r="NV792" s="106"/>
      <c r="NW792" s="106"/>
      <c r="NX792" s="106"/>
      <c r="NY792" s="106"/>
      <c r="NZ792" s="106"/>
      <c r="OA792" s="106"/>
      <c r="OB792" s="106"/>
      <c r="OC792" s="106"/>
      <c r="OD792" s="106"/>
      <c r="OE792" s="106"/>
      <c r="OF792" s="106"/>
      <c r="OG792" s="106"/>
      <c r="OH792" s="106"/>
      <c r="OI792" s="106"/>
      <c r="OJ792" s="106"/>
      <c r="OK792" s="106"/>
      <c r="OL792" s="106"/>
      <c r="OM792" s="106"/>
      <c r="ON792" s="106"/>
      <c r="OO792" s="106"/>
      <c r="OP792" s="106"/>
      <c r="OQ792" s="106"/>
      <c r="OR792" s="106"/>
      <c r="OS792" s="106"/>
      <c r="OT792" s="106"/>
      <c r="OU792" s="106"/>
      <c r="OV792" s="106"/>
      <c r="OW792" s="106"/>
      <c r="OX792" s="106"/>
      <c r="OY792" s="106"/>
      <c r="OZ792" s="106"/>
      <c r="PA792" s="106"/>
      <c r="PB792" s="106"/>
      <c r="PC792" s="106"/>
      <c r="PD792" s="106"/>
      <c r="PE792" s="106"/>
      <c r="PF792" s="106"/>
      <c r="PG792" s="106"/>
      <c r="PH792" s="106"/>
      <c r="PI792" s="106"/>
      <c r="PJ792" s="106"/>
      <c r="PK792" s="106"/>
      <c r="PL792" s="106"/>
      <c r="PM792" s="106"/>
      <c r="PN792" s="106"/>
      <c r="PO792" s="106"/>
      <c r="PP792" s="106"/>
      <c r="PQ792" s="106"/>
      <c r="PR792" s="106"/>
      <c r="PS792" s="106"/>
      <c r="PT792" s="106"/>
      <c r="PU792" s="106"/>
      <c r="PV792" s="106"/>
      <c r="PW792" s="106"/>
      <c r="PX792" s="106"/>
      <c r="PY792" s="106"/>
      <c r="PZ792" s="106"/>
      <c r="QA792" s="106"/>
      <c r="QB792" s="106"/>
      <c r="QC792" s="106"/>
      <c r="QD792" s="106"/>
      <c r="QE792" s="106"/>
      <c r="QF792" s="106"/>
      <c r="QG792" s="106"/>
      <c r="QH792" s="106"/>
      <c r="QI792" s="106"/>
      <c r="QJ792" s="106"/>
      <c r="QK792" s="106"/>
      <c r="QL792" s="106"/>
      <c r="QM792" s="106"/>
      <c r="QN792" s="106"/>
      <c r="QO792" s="106"/>
      <c r="QP792" s="106"/>
      <c r="QQ792" s="106"/>
      <c r="QR792" s="106"/>
      <c r="QS792" s="106"/>
      <c r="QT792" s="106"/>
      <c r="QU792" s="106"/>
      <c r="QV792" s="106"/>
      <c r="QW792" s="106"/>
      <c r="QX792" s="106"/>
      <c r="QY792" s="106"/>
      <c r="QZ792" s="106"/>
      <c r="RA792" s="106"/>
      <c r="RB792" s="106"/>
      <c r="RC792" s="106"/>
      <c r="RD792" s="106"/>
      <c r="RE792" s="106"/>
      <c r="RF792" s="106"/>
      <c r="RG792" s="106"/>
      <c r="RH792" s="106"/>
      <c r="RI792" s="106"/>
      <c r="RJ792" s="106"/>
      <c r="RK792" s="106"/>
      <c r="RL792" s="106"/>
      <c r="RM792" s="106"/>
      <c r="RN792" s="106"/>
      <c r="RO792" s="106"/>
      <c r="RP792" s="106"/>
      <c r="RQ792" s="106"/>
      <c r="RR792" s="106"/>
    </row>
    <row r="793" spans="1:486" x14ac:dyDescent="0.3">
      <c r="A793" s="106"/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14"/>
      <c r="Q793" s="114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  <c r="DL793" s="106"/>
      <c r="DM793" s="106"/>
      <c r="DN793" s="106"/>
      <c r="DO793" s="106"/>
      <c r="DP793" s="106"/>
      <c r="DQ793" s="106"/>
      <c r="DR793" s="106"/>
      <c r="DS793" s="106"/>
      <c r="DT793" s="106"/>
      <c r="DU793" s="106"/>
      <c r="DV793" s="106"/>
      <c r="DW793" s="106"/>
      <c r="DX793" s="106"/>
      <c r="DY793" s="106"/>
      <c r="DZ793" s="106"/>
      <c r="EA793" s="106"/>
      <c r="EB793" s="106"/>
      <c r="EC793" s="106"/>
      <c r="ED793" s="106"/>
      <c r="EE793" s="106"/>
      <c r="EF793" s="106"/>
      <c r="EG793" s="106"/>
      <c r="EH793" s="106"/>
      <c r="EI793" s="106"/>
      <c r="EJ793" s="106"/>
      <c r="EK793" s="106"/>
      <c r="EL793" s="106"/>
      <c r="EM793" s="106"/>
      <c r="EN793" s="106"/>
      <c r="EO793" s="106"/>
      <c r="EP793" s="106"/>
      <c r="EQ793" s="106"/>
      <c r="ER793" s="106"/>
      <c r="ES793" s="106"/>
      <c r="ET793" s="106"/>
      <c r="EU793" s="106"/>
      <c r="EV793" s="106"/>
      <c r="EW793" s="106"/>
      <c r="EX793" s="106"/>
      <c r="EY793" s="106"/>
      <c r="EZ793" s="106"/>
      <c r="FA793" s="106"/>
      <c r="FB793" s="106"/>
      <c r="FC793" s="106"/>
      <c r="FD793" s="106"/>
      <c r="FE793" s="106"/>
      <c r="FF793" s="106"/>
      <c r="FG793" s="106"/>
      <c r="FH793" s="106"/>
      <c r="FI793" s="106"/>
      <c r="FJ793" s="106"/>
      <c r="FK793" s="106"/>
      <c r="FL793" s="106"/>
      <c r="FM793" s="106"/>
      <c r="FN793" s="106"/>
      <c r="FO793" s="106"/>
      <c r="FP793" s="106"/>
      <c r="FQ793" s="106"/>
      <c r="FR793" s="106"/>
      <c r="FS793" s="106"/>
      <c r="FT793" s="106"/>
      <c r="FU793" s="106"/>
      <c r="FV793" s="106"/>
      <c r="FW793" s="106"/>
      <c r="FX793" s="106"/>
      <c r="FY793" s="106"/>
      <c r="FZ793" s="106"/>
      <c r="GA793" s="106"/>
      <c r="GB793" s="106"/>
      <c r="GC793" s="106"/>
      <c r="GD793" s="106"/>
      <c r="GE793" s="106"/>
      <c r="GF793" s="106"/>
      <c r="GG793" s="106"/>
      <c r="GH793" s="106"/>
      <c r="GI793" s="106"/>
      <c r="GJ793" s="106"/>
      <c r="GK793" s="106"/>
      <c r="GL793" s="106"/>
      <c r="GM793" s="106"/>
      <c r="GN793" s="106"/>
      <c r="GO793" s="106"/>
      <c r="GP793" s="106"/>
      <c r="GQ793" s="106"/>
      <c r="GR793" s="106"/>
      <c r="GS793" s="106"/>
      <c r="GT793" s="106"/>
      <c r="GU793" s="106"/>
      <c r="GV793" s="106"/>
      <c r="GW793" s="106"/>
      <c r="GX793" s="106"/>
      <c r="GY793" s="106"/>
      <c r="GZ793" s="106"/>
      <c r="HA793" s="106"/>
      <c r="HB793" s="106"/>
      <c r="HC793" s="106"/>
      <c r="HD793" s="106"/>
      <c r="HE793" s="106"/>
      <c r="HF793" s="106"/>
      <c r="HG793" s="106"/>
      <c r="HH793" s="106"/>
      <c r="HI793" s="106"/>
      <c r="HJ793" s="106"/>
      <c r="HK793" s="106"/>
      <c r="HL793" s="106"/>
      <c r="HM793" s="106"/>
      <c r="HN793" s="106"/>
      <c r="HO793" s="106"/>
      <c r="HP793" s="106"/>
      <c r="HQ793" s="106"/>
      <c r="HR793" s="106"/>
      <c r="HS793" s="106"/>
      <c r="HT793" s="106"/>
      <c r="HU793" s="106"/>
      <c r="HV793" s="106"/>
      <c r="HW793" s="106"/>
      <c r="HX793" s="106"/>
      <c r="HY793" s="106"/>
      <c r="HZ793" s="106"/>
      <c r="IA793" s="106"/>
      <c r="IB793" s="106"/>
      <c r="IC793" s="106"/>
      <c r="ID793" s="106"/>
      <c r="IE793" s="106"/>
      <c r="IF793" s="106"/>
      <c r="IG793" s="106"/>
      <c r="IH793" s="106"/>
      <c r="II793" s="106"/>
      <c r="IJ793" s="106"/>
      <c r="IK793" s="106"/>
      <c r="IL793" s="106"/>
      <c r="IM793" s="106"/>
      <c r="IN793" s="106"/>
      <c r="IO793" s="106"/>
      <c r="IP793" s="106"/>
      <c r="IQ793" s="106"/>
      <c r="IR793" s="106"/>
      <c r="IS793" s="106"/>
      <c r="IT793" s="106"/>
      <c r="IU793" s="106"/>
      <c r="IV793" s="106"/>
      <c r="IW793" s="106"/>
      <c r="IX793" s="106"/>
      <c r="IY793" s="106"/>
      <c r="IZ793" s="106"/>
      <c r="JA793" s="106"/>
      <c r="JB793" s="106"/>
      <c r="JC793" s="106"/>
      <c r="JD793" s="106"/>
      <c r="JE793" s="106"/>
      <c r="JF793" s="106"/>
      <c r="JG793" s="106"/>
      <c r="JH793" s="106"/>
      <c r="JI793" s="106"/>
      <c r="JJ793" s="106"/>
      <c r="JK793" s="106"/>
      <c r="JL793" s="106"/>
      <c r="JM793" s="106"/>
      <c r="JN793" s="106"/>
      <c r="JO793" s="106"/>
      <c r="JP793" s="106"/>
      <c r="JQ793" s="106"/>
      <c r="JR793" s="106"/>
      <c r="JS793" s="106"/>
      <c r="JT793" s="106"/>
      <c r="JU793" s="106"/>
      <c r="JV793" s="106"/>
      <c r="JW793" s="106"/>
      <c r="JX793" s="106"/>
      <c r="JY793" s="106"/>
      <c r="JZ793" s="106"/>
      <c r="KA793" s="106"/>
      <c r="KB793" s="106"/>
      <c r="KC793" s="106"/>
      <c r="KD793" s="106"/>
      <c r="KE793" s="106"/>
      <c r="KF793" s="106"/>
      <c r="KG793" s="106"/>
      <c r="KH793" s="106"/>
      <c r="KI793" s="106"/>
      <c r="KJ793" s="106"/>
      <c r="KK793" s="106"/>
      <c r="KL793" s="106"/>
      <c r="KM793" s="106"/>
      <c r="KN793" s="106"/>
      <c r="KO793" s="106"/>
      <c r="KP793" s="106"/>
      <c r="KQ793" s="106"/>
      <c r="KR793" s="106"/>
      <c r="KS793" s="106"/>
      <c r="KT793" s="106"/>
      <c r="KU793" s="106"/>
      <c r="KV793" s="106"/>
      <c r="KW793" s="106"/>
      <c r="KX793" s="106"/>
      <c r="KY793" s="106"/>
      <c r="KZ793" s="106"/>
      <c r="LA793" s="106"/>
      <c r="LB793" s="106"/>
      <c r="LC793" s="106"/>
      <c r="LD793" s="106"/>
      <c r="LE793" s="106"/>
      <c r="LF793" s="106"/>
      <c r="LG793" s="106"/>
      <c r="LH793" s="106"/>
      <c r="LI793" s="106"/>
      <c r="LJ793" s="106"/>
      <c r="LK793" s="106"/>
      <c r="LL793" s="106"/>
      <c r="LM793" s="106"/>
      <c r="LN793" s="106"/>
      <c r="LO793" s="106"/>
      <c r="LP793" s="106"/>
      <c r="LQ793" s="106"/>
      <c r="LR793" s="106"/>
      <c r="LS793" s="106"/>
      <c r="LT793" s="106"/>
      <c r="LU793" s="106"/>
      <c r="LV793" s="106"/>
      <c r="LW793" s="106"/>
      <c r="LX793" s="106"/>
      <c r="LY793" s="106"/>
      <c r="LZ793" s="106"/>
      <c r="MA793" s="106"/>
      <c r="MB793" s="106"/>
      <c r="MC793" s="106"/>
      <c r="MD793" s="106"/>
      <c r="ME793" s="106"/>
      <c r="MF793" s="106"/>
      <c r="MG793" s="106"/>
      <c r="MH793" s="106"/>
      <c r="MI793" s="106"/>
      <c r="MJ793" s="106"/>
      <c r="MK793" s="106"/>
      <c r="ML793" s="106"/>
      <c r="MM793" s="106"/>
      <c r="MN793" s="106"/>
      <c r="MO793" s="106"/>
      <c r="MP793" s="106"/>
      <c r="MQ793" s="106"/>
      <c r="MR793" s="106"/>
      <c r="MS793" s="106"/>
      <c r="MT793" s="106"/>
      <c r="MU793" s="106"/>
      <c r="MV793" s="106"/>
      <c r="MW793" s="106"/>
      <c r="MX793" s="106"/>
      <c r="MY793" s="106"/>
      <c r="MZ793" s="106"/>
      <c r="NA793" s="106"/>
      <c r="NB793" s="106"/>
      <c r="NC793" s="106"/>
      <c r="ND793" s="106"/>
      <c r="NE793" s="106"/>
      <c r="NF793" s="106"/>
      <c r="NG793" s="106"/>
      <c r="NH793" s="106"/>
      <c r="NI793" s="106"/>
      <c r="NJ793" s="106"/>
      <c r="NK793" s="106"/>
      <c r="NL793" s="106"/>
      <c r="NM793" s="106"/>
      <c r="NN793" s="106"/>
      <c r="NO793" s="106"/>
      <c r="NP793" s="106"/>
      <c r="NQ793" s="106"/>
      <c r="NR793" s="106"/>
      <c r="NS793" s="106"/>
      <c r="NT793" s="106"/>
      <c r="NU793" s="106"/>
      <c r="NV793" s="106"/>
      <c r="NW793" s="106"/>
      <c r="NX793" s="106"/>
      <c r="NY793" s="106"/>
      <c r="NZ793" s="106"/>
      <c r="OA793" s="106"/>
      <c r="OB793" s="106"/>
      <c r="OC793" s="106"/>
      <c r="OD793" s="106"/>
      <c r="OE793" s="106"/>
      <c r="OF793" s="106"/>
      <c r="OG793" s="106"/>
      <c r="OH793" s="106"/>
      <c r="OI793" s="106"/>
      <c r="OJ793" s="106"/>
      <c r="OK793" s="106"/>
      <c r="OL793" s="106"/>
      <c r="OM793" s="106"/>
      <c r="ON793" s="106"/>
      <c r="OO793" s="106"/>
      <c r="OP793" s="106"/>
      <c r="OQ793" s="106"/>
      <c r="OR793" s="106"/>
      <c r="OS793" s="106"/>
      <c r="OT793" s="106"/>
      <c r="OU793" s="106"/>
      <c r="OV793" s="106"/>
      <c r="OW793" s="106"/>
      <c r="OX793" s="106"/>
      <c r="OY793" s="106"/>
      <c r="OZ793" s="106"/>
      <c r="PA793" s="106"/>
      <c r="PB793" s="106"/>
      <c r="PC793" s="106"/>
      <c r="PD793" s="106"/>
      <c r="PE793" s="106"/>
      <c r="PF793" s="106"/>
      <c r="PG793" s="106"/>
      <c r="PH793" s="106"/>
      <c r="PI793" s="106"/>
      <c r="PJ793" s="106"/>
      <c r="PK793" s="106"/>
      <c r="PL793" s="106"/>
      <c r="PM793" s="106"/>
      <c r="PN793" s="106"/>
      <c r="PO793" s="106"/>
      <c r="PP793" s="106"/>
      <c r="PQ793" s="106"/>
      <c r="PR793" s="106"/>
      <c r="PS793" s="106"/>
      <c r="PT793" s="106"/>
      <c r="PU793" s="106"/>
      <c r="PV793" s="106"/>
      <c r="PW793" s="106"/>
      <c r="PX793" s="106"/>
      <c r="PY793" s="106"/>
      <c r="PZ793" s="106"/>
      <c r="QA793" s="106"/>
      <c r="QB793" s="106"/>
      <c r="QC793" s="106"/>
      <c r="QD793" s="106"/>
      <c r="QE793" s="106"/>
      <c r="QF793" s="106"/>
      <c r="QG793" s="106"/>
      <c r="QH793" s="106"/>
      <c r="QI793" s="106"/>
      <c r="QJ793" s="106"/>
      <c r="QK793" s="106"/>
      <c r="QL793" s="106"/>
      <c r="QM793" s="106"/>
      <c r="QN793" s="106"/>
      <c r="QO793" s="106"/>
      <c r="QP793" s="106"/>
      <c r="QQ793" s="106"/>
      <c r="QR793" s="106"/>
      <c r="QS793" s="106"/>
      <c r="QT793" s="106"/>
      <c r="QU793" s="106"/>
      <c r="QV793" s="106"/>
      <c r="QW793" s="106"/>
      <c r="QX793" s="106"/>
      <c r="QY793" s="106"/>
      <c r="QZ793" s="106"/>
      <c r="RA793" s="106"/>
      <c r="RB793" s="106"/>
      <c r="RC793" s="106"/>
      <c r="RD793" s="106"/>
      <c r="RE793" s="106"/>
      <c r="RF793" s="106"/>
      <c r="RG793" s="106"/>
      <c r="RH793" s="106"/>
      <c r="RI793" s="106"/>
      <c r="RJ793" s="106"/>
      <c r="RK793" s="106"/>
      <c r="RL793" s="106"/>
      <c r="RM793" s="106"/>
      <c r="RN793" s="106"/>
      <c r="RO793" s="106"/>
      <c r="RP793" s="106"/>
      <c r="RQ793" s="106"/>
      <c r="RR793" s="106"/>
    </row>
    <row r="794" spans="1:486" x14ac:dyDescent="0.3">
      <c r="A794" s="106"/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14"/>
      <c r="Q794" s="114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  <c r="DL794" s="106"/>
      <c r="DM794" s="106"/>
      <c r="DN794" s="106"/>
      <c r="DO794" s="106"/>
      <c r="DP794" s="106"/>
      <c r="DQ794" s="106"/>
      <c r="DR794" s="106"/>
      <c r="DS794" s="106"/>
      <c r="DT794" s="106"/>
      <c r="DU794" s="106"/>
      <c r="DV794" s="106"/>
      <c r="DW794" s="106"/>
      <c r="DX794" s="106"/>
      <c r="DY794" s="106"/>
      <c r="DZ794" s="106"/>
      <c r="EA794" s="106"/>
      <c r="EB794" s="106"/>
      <c r="EC794" s="106"/>
      <c r="ED794" s="106"/>
      <c r="EE794" s="106"/>
      <c r="EF794" s="106"/>
      <c r="EG794" s="106"/>
      <c r="EH794" s="106"/>
      <c r="EI794" s="106"/>
      <c r="EJ794" s="106"/>
      <c r="EK794" s="106"/>
      <c r="EL794" s="106"/>
      <c r="EM794" s="106"/>
      <c r="EN794" s="106"/>
      <c r="EO794" s="106"/>
      <c r="EP794" s="106"/>
      <c r="EQ794" s="106"/>
      <c r="ER794" s="106"/>
      <c r="ES794" s="106"/>
      <c r="ET794" s="106"/>
      <c r="EU794" s="106"/>
      <c r="EV794" s="106"/>
      <c r="EW794" s="106"/>
      <c r="EX794" s="106"/>
      <c r="EY794" s="106"/>
      <c r="EZ794" s="106"/>
      <c r="FA794" s="106"/>
      <c r="FB794" s="106"/>
      <c r="FC794" s="106"/>
      <c r="FD794" s="106"/>
      <c r="FE794" s="106"/>
      <c r="FF794" s="106"/>
      <c r="FG794" s="106"/>
      <c r="FH794" s="106"/>
      <c r="FI794" s="106"/>
      <c r="FJ794" s="106"/>
      <c r="FK794" s="106"/>
      <c r="FL794" s="106"/>
      <c r="FM794" s="106"/>
      <c r="FN794" s="106"/>
      <c r="FO794" s="106"/>
      <c r="FP794" s="106"/>
      <c r="FQ794" s="106"/>
      <c r="FR794" s="106"/>
      <c r="FS794" s="106"/>
      <c r="FT794" s="106"/>
      <c r="FU794" s="106"/>
      <c r="FV794" s="106"/>
      <c r="FW794" s="106"/>
      <c r="FX794" s="106"/>
      <c r="FY794" s="106"/>
      <c r="FZ794" s="106"/>
      <c r="GA794" s="106"/>
      <c r="GB794" s="106"/>
      <c r="GC794" s="106"/>
      <c r="GD794" s="106"/>
      <c r="GE794" s="106"/>
      <c r="GF794" s="106"/>
      <c r="GG794" s="106"/>
      <c r="GH794" s="106"/>
      <c r="GI794" s="106"/>
      <c r="GJ794" s="106"/>
      <c r="GK794" s="106"/>
      <c r="GL794" s="106"/>
      <c r="GM794" s="106"/>
      <c r="GN794" s="106"/>
      <c r="GO794" s="106"/>
      <c r="GP794" s="106"/>
      <c r="GQ794" s="106"/>
      <c r="GR794" s="106"/>
      <c r="GS794" s="106"/>
      <c r="GT794" s="106"/>
      <c r="GU794" s="106"/>
      <c r="GV794" s="106"/>
      <c r="GW794" s="106"/>
      <c r="GX794" s="106"/>
      <c r="GY794" s="106"/>
      <c r="GZ794" s="106"/>
      <c r="HA794" s="106"/>
      <c r="HB794" s="106"/>
      <c r="HC794" s="106"/>
      <c r="HD794" s="106"/>
      <c r="HE794" s="106"/>
      <c r="HF794" s="106"/>
      <c r="HG794" s="106"/>
      <c r="HH794" s="106"/>
      <c r="HI794" s="106"/>
      <c r="HJ794" s="106"/>
      <c r="HK794" s="106"/>
      <c r="HL794" s="106"/>
      <c r="HM794" s="106"/>
      <c r="HN794" s="106"/>
      <c r="HO794" s="106"/>
      <c r="HP794" s="106"/>
      <c r="HQ794" s="106"/>
      <c r="HR794" s="106"/>
      <c r="HS794" s="106"/>
      <c r="HT794" s="106"/>
      <c r="HU794" s="106"/>
      <c r="HV794" s="106"/>
      <c r="HW794" s="106"/>
      <c r="HX794" s="106"/>
      <c r="HY794" s="106"/>
      <c r="HZ794" s="106"/>
      <c r="IA794" s="106"/>
      <c r="IB794" s="106"/>
      <c r="IC794" s="106"/>
      <c r="ID794" s="106"/>
      <c r="IE794" s="106"/>
      <c r="IF794" s="106"/>
      <c r="IG794" s="106"/>
      <c r="IH794" s="106"/>
      <c r="II794" s="106"/>
      <c r="IJ794" s="106"/>
      <c r="IK794" s="106"/>
      <c r="IL794" s="106"/>
      <c r="IM794" s="106"/>
      <c r="IN794" s="106"/>
      <c r="IO794" s="106"/>
      <c r="IP794" s="106"/>
      <c r="IQ794" s="106"/>
      <c r="IR794" s="106"/>
      <c r="IS794" s="106"/>
      <c r="IT794" s="106"/>
      <c r="IU794" s="106"/>
      <c r="IV794" s="106"/>
      <c r="IW794" s="106"/>
      <c r="IX794" s="106"/>
      <c r="IY794" s="106"/>
      <c r="IZ794" s="106"/>
      <c r="JA794" s="106"/>
      <c r="JB794" s="106"/>
      <c r="JC794" s="106"/>
      <c r="JD794" s="106"/>
      <c r="JE794" s="106"/>
      <c r="JF794" s="106"/>
      <c r="JG794" s="106"/>
      <c r="JH794" s="106"/>
      <c r="JI794" s="106"/>
      <c r="JJ794" s="106"/>
      <c r="JK794" s="106"/>
      <c r="JL794" s="106"/>
      <c r="JM794" s="106"/>
      <c r="JN794" s="106"/>
      <c r="JO794" s="106"/>
      <c r="JP794" s="106"/>
      <c r="JQ794" s="106"/>
      <c r="JR794" s="106"/>
      <c r="JS794" s="106"/>
      <c r="JT794" s="106"/>
      <c r="JU794" s="106"/>
      <c r="JV794" s="106"/>
      <c r="JW794" s="106"/>
      <c r="JX794" s="106"/>
      <c r="JY794" s="106"/>
      <c r="JZ794" s="106"/>
      <c r="KA794" s="106"/>
      <c r="KB794" s="106"/>
      <c r="KC794" s="106"/>
      <c r="KD794" s="106"/>
      <c r="KE794" s="106"/>
      <c r="KF794" s="106"/>
      <c r="KG794" s="106"/>
      <c r="KH794" s="106"/>
      <c r="KI794" s="106"/>
      <c r="KJ794" s="106"/>
      <c r="KK794" s="106"/>
      <c r="KL794" s="106"/>
      <c r="KM794" s="106"/>
      <c r="KN794" s="106"/>
      <c r="KO794" s="106"/>
      <c r="KP794" s="106"/>
      <c r="KQ794" s="106"/>
      <c r="KR794" s="106"/>
      <c r="KS794" s="106"/>
      <c r="KT794" s="106"/>
      <c r="KU794" s="106"/>
      <c r="KV794" s="106"/>
      <c r="KW794" s="106"/>
      <c r="KX794" s="106"/>
      <c r="KY794" s="106"/>
      <c r="KZ794" s="106"/>
      <c r="LA794" s="106"/>
      <c r="LB794" s="106"/>
      <c r="LC794" s="106"/>
      <c r="LD794" s="106"/>
      <c r="LE794" s="106"/>
      <c r="LF794" s="106"/>
      <c r="LG794" s="106"/>
      <c r="LH794" s="106"/>
      <c r="LI794" s="106"/>
      <c r="LJ794" s="106"/>
      <c r="LK794" s="106"/>
      <c r="LL794" s="106"/>
      <c r="LM794" s="106"/>
      <c r="LN794" s="106"/>
      <c r="LO794" s="106"/>
      <c r="LP794" s="106"/>
      <c r="LQ794" s="106"/>
      <c r="LR794" s="106"/>
      <c r="LS794" s="106"/>
      <c r="LT794" s="106"/>
      <c r="LU794" s="106"/>
      <c r="LV794" s="106"/>
      <c r="LW794" s="106"/>
      <c r="LX794" s="106"/>
      <c r="LY794" s="106"/>
      <c r="LZ794" s="106"/>
      <c r="MA794" s="106"/>
      <c r="MB794" s="106"/>
      <c r="MC794" s="106"/>
      <c r="MD794" s="106"/>
      <c r="ME794" s="106"/>
      <c r="MF794" s="106"/>
      <c r="MG794" s="106"/>
      <c r="MH794" s="106"/>
      <c r="MI794" s="106"/>
      <c r="MJ794" s="106"/>
      <c r="MK794" s="106"/>
      <c r="ML794" s="106"/>
      <c r="MM794" s="106"/>
      <c r="MN794" s="106"/>
      <c r="MO794" s="106"/>
      <c r="MP794" s="106"/>
      <c r="MQ794" s="106"/>
      <c r="MR794" s="106"/>
      <c r="MS794" s="106"/>
      <c r="MT794" s="106"/>
      <c r="MU794" s="106"/>
      <c r="MV794" s="106"/>
      <c r="MW794" s="106"/>
      <c r="MX794" s="106"/>
      <c r="MY794" s="106"/>
      <c r="MZ794" s="106"/>
      <c r="NA794" s="106"/>
      <c r="NB794" s="106"/>
      <c r="NC794" s="106"/>
      <c r="ND794" s="106"/>
      <c r="NE794" s="106"/>
      <c r="NF794" s="106"/>
      <c r="NG794" s="106"/>
      <c r="NH794" s="106"/>
      <c r="NI794" s="106"/>
      <c r="NJ794" s="106"/>
      <c r="NK794" s="106"/>
      <c r="NL794" s="106"/>
      <c r="NM794" s="106"/>
      <c r="NN794" s="106"/>
      <c r="NO794" s="106"/>
      <c r="NP794" s="106"/>
      <c r="NQ794" s="106"/>
      <c r="NR794" s="106"/>
      <c r="NS794" s="106"/>
      <c r="NT794" s="106"/>
      <c r="NU794" s="106"/>
      <c r="NV794" s="106"/>
      <c r="NW794" s="106"/>
      <c r="NX794" s="106"/>
      <c r="NY794" s="106"/>
      <c r="NZ794" s="106"/>
      <c r="OA794" s="106"/>
      <c r="OB794" s="106"/>
      <c r="OC794" s="106"/>
      <c r="OD794" s="106"/>
      <c r="OE794" s="106"/>
      <c r="OF794" s="106"/>
      <c r="OG794" s="106"/>
      <c r="OH794" s="106"/>
      <c r="OI794" s="106"/>
      <c r="OJ794" s="106"/>
      <c r="OK794" s="106"/>
      <c r="OL794" s="106"/>
      <c r="OM794" s="106"/>
      <c r="ON794" s="106"/>
      <c r="OO794" s="106"/>
      <c r="OP794" s="106"/>
      <c r="OQ794" s="106"/>
      <c r="OR794" s="106"/>
      <c r="OS794" s="106"/>
      <c r="OT794" s="106"/>
      <c r="OU794" s="106"/>
      <c r="OV794" s="106"/>
      <c r="OW794" s="106"/>
      <c r="OX794" s="106"/>
      <c r="OY794" s="106"/>
      <c r="OZ794" s="106"/>
      <c r="PA794" s="106"/>
      <c r="PB794" s="106"/>
      <c r="PC794" s="106"/>
      <c r="PD794" s="106"/>
      <c r="PE794" s="106"/>
      <c r="PF794" s="106"/>
      <c r="PG794" s="106"/>
      <c r="PH794" s="106"/>
      <c r="PI794" s="106"/>
      <c r="PJ794" s="106"/>
      <c r="PK794" s="106"/>
      <c r="PL794" s="106"/>
      <c r="PM794" s="106"/>
      <c r="PN794" s="106"/>
      <c r="PO794" s="106"/>
      <c r="PP794" s="106"/>
      <c r="PQ794" s="106"/>
      <c r="PR794" s="106"/>
      <c r="PS794" s="106"/>
      <c r="PT794" s="106"/>
      <c r="PU794" s="106"/>
      <c r="PV794" s="106"/>
      <c r="PW794" s="106"/>
      <c r="PX794" s="106"/>
      <c r="PY794" s="106"/>
      <c r="PZ794" s="106"/>
      <c r="QA794" s="106"/>
      <c r="QB794" s="106"/>
      <c r="QC794" s="106"/>
      <c r="QD794" s="106"/>
      <c r="QE794" s="106"/>
      <c r="QF794" s="106"/>
      <c r="QG794" s="106"/>
      <c r="QH794" s="106"/>
      <c r="QI794" s="106"/>
      <c r="QJ794" s="106"/>
      <c r="QK794" s="106"/>
      <c r="QL794" s="106"/>
      <c r="QM794" s="106"/>
      <c r="QN794" s="106"/>
      <c r="QO794" s="106"/>
      <c r="QP794" s="106"/>
      <c r="QQ794" s="106"/>
      <c r="QR794" s="106"/>
      <c r="QS794" s="106"/>
      <c r="QT794" s="106"/>
      <c r="QU794" s="106"/>
      <c r="QV794" s="106"/>
      <c r="QW794" s="106"/>
      <c r="QX794" s="106"/>
      <c r="QY794" s="106"/>
      <c r="QZ794" s="106"/>
      <c r="RA794" s="106"/>
      <c r="RB794" s="106"/>
      <c r="RC794" s="106"/>
      <c r="RD794" s="106"/>
      <c r="RE794" s="106"/>
      <c r="RF794" s="106"/>
      <c r="RG794" s="106"/>
      <c r="RH794" s="106"/>
      <c r="RI794" s="106"/>
      <c r="RJ794" s="106"/>
      <c r="RK794" s="106"/>
      <c r="RL794" s="106"/>
      <c r="RM794" s="106"/>
      <c r="RN794" s="106"/>
      <c r="RO794" s="106"/>
      <c r="RP794" s="106"/>
      <c r="RQ794" s="106"/>
      <c r="RR794" s="106"/>
    </row>
    <row r="795" spans="1:486" x14ac:dyDescent="0.3">
      <c r="A795" s="106"/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14"/>
      <c r="Q795" s="114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  <c r="DL795" s="106"/>
      <c r="DM795" s="106"/>
      <c r="DN795" s="106"/>
      <c r="DO795" s="106"/>
      <c r="DP795" s="106"/>
      <c r="DQ795" s="106"/>
      <c r="DR795" s="106"/>
      <c r="DS795" s="106"/>
      <c r="DT795" s="106"/>
      <c r="DU795" s="106"/>
      <c r="DV795" s="106"/>
      <c r="DW795" s="106"/>
      <c r="DX795" s="106"/>
      <c r="DY795" s="106"/>
      <c r="DZ795" s="106"/>
      <c r="EA795" s="106"/>
      <c r="EB795" s="106"/>
      <c r="EC795" s="106"/>
      <c r="ED795" s="106"/>
      <c r="EE795" s="106"/>
      <c r="EF795" s="106"/>
      <c r="EG795" s="106"/>
      <c r="EH795" s="106"/>
      <c r="EI795" s="106"/>
      <c r="EJ795" s="106"/>
      <c r="EK795" s="106"/>
      <c r="EL795" s="106"/>
      <c r="EM795" s="106"/>
      <c r="EN795" s="106"/>
      <c r="EO795" s="106"/>
      <c r="EP795" s="106"/>
      <c r="EQ795" s="106"/>
      <c r="ER795" s="106"/>
      <c r="ES795" s="106"/>
      <c r="ET795" s="106"/>
      <c r="EU795" s="106"/>
      <c r="EV795" s="106"/>
      <c r="EW795" s="106"/>
      <c r="EX795" s="106"/>
      <c r="EY795" s="106"/>
      <c r="EZ795" s="106"/>
      <c r="FA795" s="106"/>
      <c r="FB795" s="106"/>
      <c r="FC795" s="106"/>
      <c r="FD795" s="106"/>
      <c r="FE795" s="106"/>
      <c r="FF795" s="106"/>
      <c r="FG795" s="106"/>
      <c r="FH795" s="106"/>
      <c r="FI795" s="106"/>
      <c r="FJ795" s="106"/>
      <c r="FK795" s="106"/>
      <c r="FL795" s="106"/>
      <c r="FM795" s="106"/>
      <c r="FN795" s="106"/>
      <c r="FO795" s="106"/>
      <c r="FP795" s="106"/>
      <c r="FQ795" s="106"/>
      <c r="FR795" s="106"/>
      <c r="FS795" s="106"/>
      <c r="FT795" s="106"/>
      <c r="FU795" s="106"/>
      <c r="FV795" s="106"/>
      <c r="FW795" s="106"/>
      <c r="FX795" s="106"/>
      <c r="FY795" s="106"/>
      <c r="FZ795" s="106"/>
      <c r="GA795" s="106"/>
      <c r="GB795" s="106"/>
      <c r="GC795" s="106"/>
      <c r="GD795" s="106"/>
      <c r="GE795" s="106"/>
      <c r="GF795" s="106"/>
      <c r="GG795" s="106"/>
      <c r="GH795" s="106"/>
      <c r="GI795" s="106"/>
      <c r="GJ795" s="106"/>
      <c r="GK795" s="106"/>
      <c r="GL795" s="106"/>
      <c r="GM795" s="106"/>
      <c r="GN795" s="106"/>
      <c r="GO795" s="106"/>
      <c r="GP795" s="106"/>
      <c r="GQ795" s="106"/>
      <c r="GR795" s="106"/>
      <c r="GS795" s="106"/>
      <c r="GT795" s="106"/>
      <c r="GU795" s="106"/>
      <c r="GV795" s="106"/>
      <c r="GW795" s="106"/>
      <c r="GX795" s="106"/>
      <c r="GY795" s="106"/>
      <c r="GZ795" s="106"/>
      <c r="HA795" s="106"/>
      <c r="HB795" s="106"/>
      <c r="HC795" s="106"/>
      <c r="HD795" s="106"/>
      <c r="HE795" s="106"/>
      <c r="HF795" s="106"/>
      <c r="HG795" s="106"/>
      <c r="HH795" s="106"/>
      <c r="HI795" s="106"/>
      <c r="HJ795" s="106"/>
      <c r="HK795" s="106"/>
      <c r="HL795" s="106"/>
      <c r="HM795" s="106"/>
      <c r="HN795" s="106"/>
      <c r="HO795" s="106"/>
      <c r="HP795" s="106"/>
      <c r="HQ795" s="106"/>
      <c r="HR795" s="106"/>
      <c r="HS795" s="106"/>
      <c r="HT795" s="106"/>
      <c r="HU795" s="106"/>
      <c r="HV795" s="106"/>
      <c r="HW795" s="106"/>
      <c r="HX795" s="106"/>
      <c r="HY795" s="106"/>
      <c r="HZ795" s="106"/>
      <c r="IA795" s="106"/>
      <c r="IB795" s="106"/>
      <c r="IC795" s="106"/>
      <c r="ID795" s="106"/>
      <c r="IE795" s="106"/>
      <c r="IF795" s="106"/>
      <c r="IG795" s="106"/>
      <c r="IH795" s="106"/>
      <c r="II795" s="106"/>
      <c r="IJ795" s="106"/>
      <c r="IK795" s="106"/>
      <c r="IL795" s="106"/>
      <c r="IM795" s="106"/>
      <c r="IN795" s="106"/>
      <c r="IO795" s="106"/>
      <c r="IP795" s="106"/>
      <c r="IQ795" s="106"/>
      <c r="IR795" s="106"/>
      <c r="IS795" s="106"/>
      <c r="IT795" s="106"/>
      <c r="IU795" s="106"/>
      <c r="IV795" s="106"/>
      <c r="IW795" s="106"/>
      <c r="IX795" s="106"/>
      <c r="IY795" s="106"/>
      <c r="IZ795" s="106"/>
      <c r="JA795" s="106"/>
      <c r="JB795" s="106"/>
      <c r="JC795" s="106"/>
      <c r="JD795" s="106"/>
      <c r="JE795" s="106"/>
      <c r="JF795" s="106"/>
      <c r="JG795" s="106"/>
      <c r="JH795" s="106"/>
      <c r="JI795" s="106"/>
      <c r="JJ795" s="106"/>
      <c r="JK795" s="106"/>
      <c r="JL795" s="106"/>
      <c r="JM795" s="106"/>
      <c r="JN795" s="106"/>
      <c r="JO795" s="106"/>
      <c r="JP795" s="106"/>
      <c r="JQ795" s="106"/>
      <c r="JR795" s="106"/>
      <c r="JS795" s="106"/>
      <c r="JT795" s="106"/>
      <c r="JU795" s="106"/>
      <c r="JV795" s="106"/>
      <c r="JW795" s="106"/>
      <c r="JX795" s="106"/>
      <c r="JY795" s="106"/>
      <c r="JZ795" s="106"/>
      <c r="KA795" s="106"/>
      <c r="KB795" s="106"/>
      <c r="KC795" s="106"/>
      <c r="KD795" s="106"/>
      <c r="KE795" s="106"/>
      <c r="KF795" s="106"/>
      <c r="KG795" s="106"/>
      <c r="KH795" s="106"/>
      <c r="KI795" s="106"/>
      <c r="KJ795" s="106"/>
      <c r="KK795" s="106"/>
      <c r="KL795" s="106"/>
      <c r="KM795" s="106"/>
      <c r="KN795" s="106"/>
      <c r="KO795" s="106"/>
      <c r="KP795" s="106"/>
      <c r="KQ795" s="106"/>
      <c r="KR795" s="106"/>
      <c r="KS795" s="106"/>
      <c r="KT795" s="106"/>
      <c r="KU795" s="106"/>
      <c r="KV795" s="106"/>
      <c r="KW795" s="106"/>
      <c r="KX795" s="106"/>
      <c r="KY795" s="106"/>
      <c r="KZ795" s="106"/>
      <c r="LA795" s="106"/>
      <c r="LB795" s="106"/>
      <c r="LC795" s="106"/>
      <c r="LD795" s="106"/>
      <c r="LE795" s="106"/>
      <c r="LF795" s="106"/>
      <c r="LG795" s="106"/>
      <c r="LH795" s="106"/>
      <c r="LI795" s="106"/>
      <c r="LJ795" s="106"/>
      <c r="LK795" s="106"/>
      <c r="LL795" s="106"/>
      <c r="LM795" s="106"/>
      <c r="LN795" s="106"/>
      <c r="LO795" s="106"/>
      <c r="LP795" s="106"/>
      <c r="LQ795" s="106"/>
      <c r="LR795" s="106"/>
      <c r="LS795" s="106"/>
      <c r="LT795" s="106"/>
      <c r="LU795" s="106"/>
      <c r="LV795" s="106"/>
      <c r="LW795" s="106"/>
      <c r="LX795" s="106"/>
      <c r="LY795" s="106"/>
      <c r="LZ795" s="106"/>
      <c r="MA795" s="106"/>
      <c r="MB795" s="106"/>
      <c r="MC795" s="106"/>
      <c r="MD795" s="106"/>
      <c r="ME795" s="106"/>
      <c r="MF795" s="106"/>
      <c r="MG795" s="106"/>
      <c r="MH795" s="106"/>
      <c r="MI795" s="106"/>
      <c r="MJ795" s="106"/>
      <c r="MK795" s="106"/>
      <c r="ML795" s="106"/>
      <c r="MM795" s="106"/>
      <c r="MN795" s="106"/>
      <c r="MO795" s="106"/>
      <c r="MP795" s="106"/>
      <c r="MQ795" s="106"/>
      <c r="MR795" s="106"/>
      <c r="MS795" s="106"/>
      <c r="MT795" s="106"/>
      <c r="MU795" s="106"/>
      <c r="MV795" s="106"/>
      <c r="MW795" s="106"/>
      <c r="MX795" s="106"/>
      <c r="MY795" s="106"/>
      <c r="MZ795" s="106"/>
      <c r="NA795" s="106"/>
      <c r="NB795" s="106"/>
      <c r="NC795" s="106"/>
      <c r="ND795" s="106"/>
      <c r="NE795" s="106"/>
      <c r="NF795" s="106"/>
      <c r="NG795" s="106"/>
      <c r="NH795" s="106"/>
      <c r="NI795" s="106"/>
      <c r="NJ795" s="106"/>
      <c r="NK795" s="106"/>
      <c r="NL795" s="106"/>
      <c r="NM795" s="106"/>
      <c r="NN795" s="106"/>
      <c r="NO795" s="106"/>
      <c r="NP795" s="106"/>
      <c r="NQ795" s="106"/>
      <c r="NR795" s="106"/>
      <c r="NS795" s="106"/>
      <c r="NT795" s="106"/>
      <c r="NU795" s="106"/>
      <c r="NV795" s="106"/>
      <c r="NW795" s="106"/>
      <c r="NX795" s="106"/>
      <c r="NY795" s="106"/>
      <c r="NZ795" s="106"/>
      <c r="OA795" s="106"/>
      <c r="OB795" s="106"/>
      <c r="OC795" s="106"/>
      <c r="OD795" s="106"/>
      <c r="OE795" s="106"/>
      <c r="OF795" s="106"/>
      <c r="OG795" s="106"/>
      <c r="OH795" s="106"/>
      <c r="OI795" s="106"/>
      <c r="OJ795" s="106"/>
      <c r="OK795" s="106"/>
      <c r="OL795" s="106"/>
      <c r="OM795" s="106"/>
      <c r="ON795" s="106"/>
      <c r="OO795" s="106"/>
      <c r="OP795" s="106"/>
      <c r="OQ795" s="106"/>
      <c r="OR795" s="106"/>
      <c r="OS795" s="106"/>
      <c r="OT795" s="106"/>
      <c r="OU795" s="106"/>
      <c r="OV795" s="106"/>
      <c r="OW795" s="106"/>
      <c r="OX795" s="106"/>
      <c r="OY795" s="106"/>
      <c r="OZ795" s="106"/>
      <c r="PA795" s="106"/>
      <c r="PB795" s="106"/>
      <c r="PC795" s="106"/>
      <c r="PD795" s="106"/>
      <c r="PE795" s="106"/>
      <c r="PF795" s="106"/>
      <c r="PG795" s="106"/>
      <c r="PH795" s="106"/>
      <c r="PI795" s="106"/>
      <c r="PJ795" s="106"/>
      <c r="PK795" s="106"/>
      <c r="PL795" s="106"/>
      <c r="PM795" s="106"/>
      <c r="PN795" s="106"/>
      <c r="PO795" s="106"/>
      <c r="PP795" s="106"/>
      <c r="PQ795" s="106"/>
      <c r="PR795" s="106"/>
      <c r="PS795" s="106"/>
      <c r="PT795" s="106"/>
      <c r="PU795" s="106"/>
      <c r="PV795" s="106"/>
      <c r="PW795" s="106"/>
      <c r="PX795" s="106"/>
      <c r="PY795" s="106"/>
      <c r="PZ795" s="106"/>
      <c r="QA795" s="106"/>
      <c r="QB795" s="106"/>
      <c r="QC795" s="106"/>
      <c r="QD795" s="106"/>
      <c r="QE795" s="106"/>
      <c r="QF795" s="106"/>
      <c r="QG795" s="106"/>
      <c r="QH795" s="106"/>
      <c r="QI795" s="106"/>
      <c r="QJ795" s="106"/>
      <c r="QK795" s="106"/>
      <c r="QL795" s="106"/>
      <c r="QM795" s="106"/>
      <c r="QN795" s="106"/>
      <c r="QO795" s="106"/>
      <c r="QP795" s="106"/>
      <c r="QQ795" s="106"/>
      <c r="QR795" s="106"/>
      <c r="QS795" s="106"/>
      <c r="QT795" s="106"/>
      <c r="QU795" s="106"/>
      <c r="QV795" s="106"/>
      <c r="QW795" s="106"/>
      <c r="QX795" s="106"/>
      <c r="QY795" s="106"/>
      <c r="QZ795" s="106"/>
      <c r="RA795" s="106"/>
      <c r="RB795" s="106"/>
      <c r="RC795" s="106"/>
      <c r="RD795" s="106"/>
      <c r="RE795" s="106"/>
      <c r="RF795" s="106"/>
      <c r="RG795" s="106"/>
      <c r="RH795" s="106"/>
      <c r="RI795" s="106"/>
      <c r="RJ795" s="106"/>
      <c r="RK795" s="106"/>
      <c r="RL795" s="106"/>
      <c r="RM795" s="106"/>
      <c r="RN795" s="106"/>
      <c r="RO795" s="106"/>
      <c r="RP795" s="106"/>
      <c r="RQ795" s="106"/>
      <c r="RR795" s="106"/>
    </row>
    <row r="796" spans="1:486" x14ac:dyDescent="0.3">
      <c r="A796" s="106"/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14"/>
      <c r="Q796" s="114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  <c r="DL796" s="106"/>
      <c r="DM796" s="106"/>
      <c r="DN796" s="106"/>
      <c r="DO796" s="106"/>
      <c r="DP796" s="106"/>
      <c r="DQ796" s="106"/>
      <c r="DR796" s="106"/>
      <c r="DS796" s="106"/>
      <c r="DT796" s="106"/>
      <c r="DU796" s="106"/>
      <c r="DV796" s="106"/>
      <c r="DW796" s="106"/>
      <c r="DX796" s="106"/>
      <c r="DY796" s="106"/>
      <c r="DZ796" s="106"/>
      <c r="EA796" s="106"/>
      <c r="EB796" s="106"/>
      <c r="EC796" s="106"/>
      <c r="ED796" s="106"/>
      <c r="EE796" s="106"/>
      <c r="EF796" s="106"/>
      <c r="EG796" s="106"/>
      <c r="EH796" s="106"/>
      <c r="EI796" s="106"/>
      <c r="EJ796" s="106"/>
      <c r="EK796" s="106"/>
      <c r="EL796" s="106"/>
      <c r="EM796" s="106"/>
      <c r="EN796" s="106"/>
      <c r="EO796" s="106"/>
      <c r="EP796" s="106"/>
      <c r="EQ796" s="106"/>
      <c r="ER796" s="106"/>
      <c r="ES796" s="106"/>
      <c r="ET796" s="106"/>
      <c r="EU796" s="106"/>
      <c r="EV796" s="106"/>
      <c r="EW796" s="106"/>
      <c r="EX796" s="106"/>
      <c r="EY796" s="106"/>
      <c r="EZ796" s="106"/>
      <c r="FA796" s="106"/>
      <c r="FB796" s="106"/>
      <c r="FC796" s="106"/>
      <c r="FD796" s="106"/>
      <c r="FE796" s="106"/>
      <c r="FF796" s="106"/>
      <c r="FG796" s="106"/>
      <c r="FH796" s="106"/>
      <c r="FI796" s="106"/>
      <c r="FJ796" s="106"/>
      <c r="FK796" s="106"/>
      <c r="FL796" s="106"/>
      <c r="FM796" s="106"/>
      <c r="FN796" s="106"/>
      <c r="FO796" s="106"/>
      <c r="FP796" s="106"/>
      <c r="FQ796" s="106"/>
      <c r="FR796" s="106"/>
      <c r="FS796" s="106"/>
      <c r="FT796" s="106"/>
      <c r="FU796" s="106"/>
      <c r="FV796" s="106"/>
      <c r="FW796" s="106"/>
      <c r="FX796" s="106"/>
      <c r="FY796" s="106"/>
      <c r="FZ796" s="106"/>
      <c r="GA796" s="106"/>
      <c r="GB796" s="106"/>
      <c r="GC796" s="106"/>
      <c r="GD796" s="106"/>
      <c r="GE796" s="106"/>
      <c r="GF796" s="106"/>
      <c r="GG796" s="106"/>
      <c r="GH796" s="106"/>
      <c r="GI796" s="106"/>
      <c r="GJ796" s="106"/>
      <c r="GK796" s="106"/>
      <c r="GL796" s="106"/>
      <c r="GM796" s="106"/>
      <c r="GN796" s="106"/>
      <c r="GO796" s="106"/>
      <c r="GP796" s="106"/>
      <c r="GQ796" s="106"/>
      <c r="GR796" s="106"/>
      <c r="GS796" s="106"/>
      <c r="GT796" s="106"/>
      <c r="GU796" s="106"/>
      <c r="GV796" s="106"/>
      <c r="GW796" s="106"/>
      <c r="GX796" s="106"/>
      <c r="GY796" s="106"/>
      <c r="GZ796" s="106"/>
      <c r="HA796" s="106"/>
      <c r="HB796" s="106"/>
      <c r="HC796" s="106"/>
      <c r="HD796" s="106"/>
      <c r="HE796" s="106"/>
      <c r="HF796" s="106"/>
      <c r="HG796" s="106"/>
      <c r="HH796" s="106"/>
      <c r="HI796" s="106"/>
      <c r="HJ796" s="106"/>
      <c r="HK796" s="106"/>
      <c r="HL796" s="106"/>
      <c r="HM796" s="106"/>
      <c r="HN796" s="106"/>
      <c r="HO796" s="106"/>
      <c r="HP796" s="106"/>
      <c r="HQ796" s="106"/>
      <c r="HR796" s="106"/>
      <c r="HS796" s="106"/>
      <c r="HT796" s="106"/>
      <c r="HU796" s="106"/>
      <c r="HV796" s="106"/>
      <c r="HW796" s="106"/>
      <c r="HX796" s="106"/>
      <c r="HY796" s="106"/>
      <c r="HZ796" s="106"/>
      <c r="IA796" s="106"/>
      <c r="IB796" s="106"/>
      <c r="IC796" s="106"/>
      <c r="ID796" s="106"/>
      <c r="IE796" s="106"/>
      <c r="IF796" s="106"/>
      <c r="IG796" s="106"/>
      <c r="IH796" s="106"/>
      <c r="II796" s="106"/>
      <c r="IJ796" s="106"/>
      <c r="IK796" s="106"/>
      <c r="IL796" s="106"/>
      <c r="IM796" s="106"/>
      <c r="IN796" s="106"/>
      <c r="IO796" s="106"/>
      <c r="IP796" s="106"/>
      <c r="IQ796" s="106"/>
      <c r="IR796" s="106"/>
      <c r="IS796" s="106"/>
      <c r="IT796" s="106"/>
      <c r="IU796" s="106"/>
      <c r="IV796" s="106"/>
      <c r="IW796" s="106"/>
      <c r="IX796" s="106"/>
      <c r="IY796" s="106"/>
      <c r="IZ796" s="106"/>
      <c r="JA796" s="106"/>
      <c r="JB796" s="106"/>
      <c r="JC796" s="106"/>
      <c r="JD796" s="106"/>
      <c r="JE796" s="106"/>
      <c r="JF796" s="106"/>
      <c r="JG796" s="106"/>
      <c r="JH796" s="106"/>
      <c r="JI796" s="106"/>
      <c r="JJ796" s="106"/>
      <c r="JK796" s="106"/>
      <c r="JL796" s="106"/>
      <c r="JM796" s="106"/>
      <c r="JN796" s="106"/>
      <c r="JO796" s="106"/>
      <c r="JP796" s="106"/>
      <c r="JQ796" s="106"/>
      <c r="JR796" s="106"/>
      <c r="JS796" s="106"/>
      <c r="JT796" s="106"/>
      <c r="JU796" s="106"/>
      <c r="JV796" s="106"/>
      <c r="JW796" s="106"/>
      <c r="JX796" s="106"/>
      <c r="JY796" s="106"/>
      <c r="JZ796" s="106"/>
      <c r="KA796" s="106"/>
      <c r="KB796" s="106"/>
      <c r="KC796" s="106"/>
      <c r="KD796" s="106"/>
      <c r="KE796" s="106"/>
      <c r="KF796" s="106"/>
      <c r="KG796" s="106"/>
      <c r="KH796" s="106"/>
      <c r="KI796" s="106"/>
      <c r="KJ796" s="106"/>
      <c r="KK796" s="106"/>
      <c r="KL796" s="106"/>
      <c r="KM796" s="106"/>
      <c r="KN796" s="106"/>
      <c r="KO796" s="106"/>
      <c r="KP796" s="106"/>
      <c r="KQ796" s="106"/>
      <c r="KR796" s="106"/>
      <c r="KS796" s="106"/>
      <c r="KT796" s="106"/>
      <c r="KU796" s="106"/>
      <c r="KV796" s="106"/>
      <c r="KW796" s="106"/>
      <c r="KX796" s="106"/>
      <c r="KY796" s="106"/>
      <c r="KZ796" s="106"/>
      <c r="LA796" s="106"/>
      <c r="LB796" s="106"/>
      <c r="LC796" s="106"/>
      <c r="LD796" s="106"/>
      <c r="LE796" s="106"/>
      <c r="LF796" s="106"/>
      <c r="LG796" s="106"/>
      <c r="LH796" s="106"/>
      <c r="LI796" s="106"/>
      <c r="LJ796" s="106"/>
      <c r="LK796" s="106"/>
      <c r="LL796" s="106"/>
      <c r="LM796" s="106"/>
      <c r="LN796" s="106"/>
      <c r="LO796" s="106"/>
      <c r="LP796" s="106"/>
      <c r="LQ796" s="106"/>
      <c r="LR796" s="106"/>
      <c r="LS796" s="106"/>
      <c r="LT796" s="106"/>
      <c r="LU796" s="106"/>
      <c r="LV796" s="106"/>
      <c r="LW796" s="106"/>
      <c r="LX796" s="106"/>
      <c r="LY796" s="106"/>
      <c r="LZ796" s="106"/>
      <c r="MA796" s="106"/>
      <c r="MB796" s="106"/>
      <c r="MC796" s="106"/>
      <c r="MD796" s="106"/>
      <c r="ME796" s="106"/>
      <c r="MF796" s="106"/>
      <c r="MG796" s="106"/>
      <c r="MH796" s="106"/>
      <c r="MI796" s="106"/>
      <c r="MJ796" s="106"/>
      <c r="MK796" s="106"/>
      <c r="ML796" s="106"/>
      <c r="MM796" s="106"/>
      <c r="MN796" s="106"/>
      <c r="MO796" s="106"/>
      <c r="MP796" s="106"/>
      <c r="MQ796" s="106"/>
      <c r="MR796" s="106"/>
      <c r="MS796" s="106"/>
      <c r="MT796" s="106"/>
      <c r="MU796" s="106"/>
      <c r="MV796" s="106"/>
      <c r="MW796" s="106"/>
      <c r="MX796" s="106"/>
      <c r="MY796" s="106"/>
      <c r="MZ796" s="106"/>
      <c r="NA796" s="106"/>
      <c r="NB796" s="106"/>
      <c r="NC796" s="106"/>
      <c r="ND796" s="106"/>
      <c r="NE796" s="106"/>
      <c r="NF796" s="106"/>
      <c r="NG796" s="106"/>
      <c r="NH796" s="106"/>
      <c r="NI796" s="106"/>
      <c r="NJ796" s="106"/>
      <c r="NK796" s="106"/>
      <c r="NL796" s="106"/>
      <c r="NM796" s="106"/>
      <c r="NN796" s="106"/>
      <c r="NO796" s="106"/>
      <c r="NP796" s="106"/>
      <c r="NQ796" s="106"/>
      <c r="NR796" s="106"/>
      <c r="NS796" s="106"/>
      <c r="NT796" s="106"/>
      <c r="NU796" s="106"/>
      <c r="NV796" s="106"/>
      <c r="NW796" s="106"/>
      <c r="NX796" s="106"/>
      <c r="NY796" s="106"/>
      <c r="NZ796" s="106"/>
      <c r="OA796" s="106"/>
      <c r="OB796" s="106"/>
      <c r="OC796" s="106"/>
      <c r="OD796" s="106"/>
      <c r="OE796" s="106"/>
      <c r="OF796" s="106"/>
      <c r="OG796" s="106"/>
      <c r="OH796" s="106"/>
      <c r="OI796" s="106"/>
      <c r="OJ796" s="106"/>
      <c r="OK796" s="106"/>
      <c r="OL796" s="106"/>
      <c r="OM796" s="106"/>
      <c r="ON796" s="106"/>
      <c r="OO796" s="106"/>
      <c r="OP796" s="106"/>
      <c r="OQ796" s="106"/>
      <c r="OR796" s="106"/>
      <c r="OS796" s="106"/>
      <c r="OT796" s="106"/>
      <c r="OU796" s="106"/>
      <c r="OV796" s="106"/>
      <c r="OW796" s="106"/>
      <c r="OX796" s="106"/>
      <c r="OY796" s="106"/>
      <c r="OZ796" s="106"/>
      <c r="PA796" s="106"/>
      <c r="PB796" s="106"/>
      <c r="PC796" s="106"/>
      <c r="PD796" s="106"/>
      <c r="PE796" s="106"/>
      <c r="PF796" s="106"/>
      <c r="PG796" s="106"/>
      <c r="PH796" s="106"/>
      <c r="PI796" s="106"/>
      <c r="PJ796" s="106"/>
      <c r="PK796" s="106"/>
      <c r="PL796" s="106"/>
      <c r="PM796" s="106"/>
      <c r="PN796" s="106"/>
      <c r="PO796" s="106"/>
      <c r="PP796" s="106"/>
      <c r="PQ796" s="106"/>
      <c r="PR796" s="106"/>
      <c r="PS796" s="106"/>
      <c r="PT796" s="106"/>
      <c r="PU796" s="106"/>
      <c r="PV796" s="106"/>
      <c r="PW796" s="106"/>
      <c r="PX796" s="106"/>
      <c r="PY796" s="106"/>
      <c r="PZ796" s="106"/>
      <c r="QA796" s="106"/>
      <c r="QB796" s="106"/>
      <c r="QC796" s="106"/>
      <c r="QD796" s="106"/>
      <c r="QE796" s="106"/>
      <c r="QF796" s="106"/>
      <c r="QG796" s="106"/>
      <c r="QH796" s="106"/>
      <c r="QI796" s="106"/>
      <c r="QJ796" s="106"/>
      <c r="QK796" s="106"/>
      <c r="QL796" s="106"/>
      <c r="QM796" s="106"/>
      <c r="QN796" s="106"/>
      <c r="QO796" s="106"/>
      <c r="QP796" s="106"/>
      <c r="QQ796" s="106"/>
      <c r="QR796" s="106"/>
      <c r="QS796" s="106"/>
      <c r="QT796" s="106"/>
      <c r="QU796" s="106"/>
      <c r="QV796" s="106"/>
      <c r="QW796" s="106"/>
      <c r="QX796" s="106"/>
      <c r="QY796" s="106"/>
      <c r="QZ796" s="106"/>
      <c r="RA796" s="106"/>
      <c r="RB796" s="106"/>
      <c r="RC796" s="106"/>
      <c r="RD796" s="106"/>
      <c r="RE796" s="106"/>
      <c r="RF796" s="106"/>
      <c r="RG796" s="106"/>
      <c r="RH796" s="106"/>
      <c r="RI796" s="106"/>
      <c r="RJ796" s="106"/>
      <c r="RK796" s="106"/>
      <c r="RL796" s="106"/>
      <c r="RM796" s="106"/>
      <c r="RN796" s="106"/>
      <c r="RO796" s="106"/>
      <c r="RP796" s="106"/>
      <c r="RQ796" s="106"/>
      <c r="RR796" s="106"/>
    </row>
    <row r="797" spans="1:486" x14ac:dyDescent="0.3">
      <c r="A797" s="106"/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14"/>
      <c r="Q797" s="114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  <c r="DL797" s="106"/>
      <c r="DM797" s="106"/>
      <c r="DN797" s="106"/>
      <c r="DO797" s="106"/>
      <c r="DP797" s="106"/>
      <c r="DQ797" s="106"/>
      <c r="DR797" s="106"/>
      <c r="DS797" s="106"/>
      <c r="DT797" s="106"/>
      <c r="DU797" s="106"/>
      <c r="DV797" s="106"/>
      <c r="DW797" s="106"/>
      <c r="DX797" s="106"/>
      <c r="DY797" s="106"/>
      <c r="DZ797" s="106"/>
      <c r="EA797" s="106"/>
      <c r="EB797" s="106"/>
      <c r="EC797" s="106"/>
      <c r="ED797" s="106"/>
      <c r="EE797" s="106"/>
      <c r="EF797" s="106"/>
      <c r="EG797" s="106"/>
      <c r="EH797" s="106"/>
      <c r="EI797" s="106"/>
      <c r="EJ797" s="106"/>
      <c r="EK797" s="106"/>
      <c r="EL797" s="106"/>
      <c r="EM797" s="106"/>
      <c r="EN797" s="106"/>
      <c r="EO797" s="106"/>
      <c r="EP797" s="106"/>
      <c r="EQ797" s="106"/>
      <c r="ER797" s="106"/>
      <c r="ES797" s="106"/>
      <c r="ET797" s="106"/>
      <c r="EU797" s="106"/>
      <c r="EV797" s="106"/>
      <c r="EW797" s="106"/>
      <c r="EX797" s="106"/>
      <c r="EY797" s="106"/>
      <c r="EZ797" s="106"/>
      <c r="FA797" s="106"/>
      <c r="FB797" s="106"/>
      <c r="FC797" s="106"/>
      <c r="FD797" s="106"/>
      <c r="FE797" s="106"/>
      <c r="FF797" s="106"/>
      <c r="FG797" s="106"/>
      <c r="FH797" s="106"/>
      <c r="FI797" s="106"/>
      <c r="FJ797" s="106"/>
      <c r="FK797" s="106"/>
      <c r="FL797" s="106"/>
      <c r="FM797" s="106"/>
      <c r="FN797" s="106"/>
      <c r="FO797" s="106"/>
      <c r="FP797" s="106"/>
      <c r="FQ797" s="106"/>
      <c r="FR797" s="106"/>
      <c r="FS797" s="106"/>
      <c r="FT797" s="106"/>
      <c r="FU797" s="106"/>
      <c r="FV797" s="106"/>
      <c r="FW797" s="106"/>
      <c r="FX797" s="106"/>
      <c r="FY797" s="106"/>
      <c r="FZ797" s="106"/>
      <c r="GA797" s="106"/>
      <c r="GB797" s="106"/>
      <c r="GC797" s="106"/>
      <c r="GD797" s="106"/>
      <c r="GE797" s="106"/>
      <c r="GF797" s="106"/>
      <c r="GG797" s="106"/>
      <c r="GH797" s="106"/>
      <c r="GI797" s="106"/>
      <c r="GJ797" s="106"/>
      <c r="GK797" s="106"/>
      <c r="GL797" s="106"/>
      <c r="GM797" s="106"/>
      <c r="GN797" s="106"/>
      <c r="GO797" s="106"/>
      <c r="GP797" s="106"/>
      <c r="GQ797" s="106"/>
      <c r="GR797" s="106"/>
      <c r="GS797" s="106"/>
      <c r="GT797" s="106"/>
      <c r="GU797" s="106"/>
      <c r="GV797" s="106"/>
      <c r="GW797" s="106"/>
      <c r="GX797" s="106"/>
      <c r="GY797" s="106"/>
      <c r="GZ797" s="106"/>
      <c r="HA797" s="106"/>
      <c r="HB797" s="106"/>
      <c r="HC797" s="106"/>
      <c r="HD797" s="106"/>
      <c r="HE797" s="106"/>
      <c r="HF797" s="106"/>
      <c r="HG797" s="106"/>
      <c r="HH797" s="106"/>
      <c r="HI797" s="106"/>
      <c r="HJ797" s="106"/>
      <c r="HK797" s="106"/>
      <c r="HL797" s="106"/>
      <c r="HM797" s="106"/>
      <c r="HN797" s="106"/>
      <c r="HO797" s="106"/>
      <c r="HP797" s="106"/>
      <c r="HQ797" s="106"/>
      <c r="HR797" s="106"/>
      <c r="HS797" s="106"/>
      <c r="HT797" s="106"/>
      <c r="HU797" s="106"/>
      <c r="HV797" s="106"/>
      <c r="HW797" s="106"/>
      <c r="HX797" s="106"/>
      <c r="HY797" s="106"/>
      <c r="HZ797" s="106"/>
      <c r="IA797" s="106"/>
      <c r="IB797" s="106"/>
      <c r="IC797" s="106"/>
      <c r="ID797" s="106"/>
      <c r="IE797" s="106"/>
      <c r="IF797" s="106"/>
      <c r="IG797" s="106"/>
      <c r="IH797" s="106"/>
      <c r="II797" s="106"/>
      <c r="IJ797" s="106"/>
      <c r="IK797" s="106"/>
      <c r="IL797" s="106"/>
      <c r="IM797" s="106"/>
      <c r="IN797" s="106"/>
      <c r="IO797" s="106"/>
      <c r="IP797" s="106"/>
      <c r="IQ797" s="106"/>
      <c r="IR797" s="106"/>
      <c r="IS797" s="106"/>
      <c r="IT797" s="106"/>
      <c r="IU797" s="106"/>
      <c r="IV797" s="106"/>
      <c r="IW797" s="106"/>
      <c r="IX797" s="106"/>
      <c r="IY797" s="106"/>
      <c r="IZ797" s="106"/>
      <c r="JA797" s="106"/>
      <c r="JB797" s="106"/>
      <c r="JC797" s="106"/>
      <c r="JD797" s="106"/>
      <c r="JE797" s="106"/>
      <c r="JF797" s="106"/>
      <c r="JG797" s="106"/>
      <c r="JH797" s="106"/>
      <c r="JI797" s="106"/>
      <c r="JJ797" s="106"/>
      <c r="JK797" s="106"/>
      <c r="JL797" s="106"/>
      <c r="JM797" s="106"/>
      <c r="JN797" s="106"/>
      <c r="JO797" s="106"/>
      <c r="JP797" s="106"/>
      <c r="JQ797" s="106"/>
      <c r="JR797" s="106"/>
      <c r="JS797" s="106"/>
      <c r="JT797" s="106"/>
      <c r="JU797" s="106"/>
      <c r="JV797" s="106"/>
      <c r="JW797" s="106"/>
      <c r="JX797" s="106"/>
      <c r="JY797" s="106"/>
      <c r="JZ797" s="106"/>
      <c r="KA797" s="106"/>
      <c r="KB797" s="106"/>
      <c r="KC797" s="106"/>
      <c r="KD797" s="106"/>
      <c r="KE797" s="106"/>
      <c r="KF797" s="106"/>
      <c r="KG797" s="106"/>
      <c r="KH797" s="106"/>
      <c r="KI797" s="106"/>
      <c r="KJ797" s="106"/>
      <c r="KK797" s="106"/>
      <c r="KL797" s="106"/>
      <c r="KM797" s="106"/>
      <c r="KN797" s="106"/>
      <c r="KO797" s="106"/>
      <c r="KP797" s="106"/>
      <c r="KQ797" s="106"/>
      <c r="KR797" s="106"/>
      <c r="KS797" s="106"/>
      <c r="KT797" s="106"/>
      <c r="KU797" s="106"/>
      <c r="KV797" s="106"/>
      <c r="KW797" s="106"/>
      <c r="KX797" s="106"/>
      <c r="KY797" s="106"/>
      <c r="KZ797" s="106"/>
      <c r="LA797" s="106"/>
      <c r="LB797" s="106"/>
      <c r="LC797" s="106"/>
      <c r="LD797" s="106"/>
      <c r="LE797" s="106"/>
      <c r="LF797" s="106"/>
      <c r="LG797" s="106"/>
      <c r="LH797" s="106"/>
      <c r="LI797" s="106"/>
      <c r="LJ797" s="106"/>
      <c r="LK797" s="106"/>
      <c r="LL797" s="106"/>
      <c r="LM797" s="106"/>
      <c r="LN797" s="106"/>
      <c r="LO797" s="106"/>
      <c r="LP797" s="106"/>
      <c r="LQ797" s="106"/>
      <c r="LR797" s="106"/>
      <c r="LS797" s="106"/>
      <c r="LT797" s="106"/>
      <c r="LU797" s="106"/>
      <c r="LV797" s="106"/>
      <c r="LW797" s="106"/>
      <c r="LX797" s="106"/>
      <c r="LY797" s="106"/>
      <c r="LZ797" s="106"/>
      <c r="MA797" s="106"/>
      <c r="MB797" s="106"/>
      <c r="MC797" s="106"/>
      <c r="MD797" s="106"/>
      <c r="ME797" s="106"/>
      <c r="MF797" s="106"/>
      <c r="MG797" s="106"/>
      <c r="MH797" s="106"/>
      <c r="MI797" s="106"/>
      <c r="MJ797" s="106"/>
      <c r="MK797" s="106"/>
      <c r="ML797" s="106"/>
      <c r="MM797" s="106"/>
      <c r="MN797" s="106"/>
      <c r="MO797" s="106"/>
      <c r="MP797" s="106"/>
      <c r="MQ797" s="106"/>
      <c r="MR797" s="106"/>
      <c r="MS797" s="106"/>
      <c r="MT797" s="106"/>
      <c r="MU797" s="106"/>
      <c r="MV797" s="106"/>
      <c r="MW797" s="106"/>
      <c r="MX797" s="106"/>
      <c r="MY797" s="106"/>
      <c r="MZ797" s="106"/>
      <c r="NA797" s="106"/>
      <c r="NB797" s="106"/>
      <c r="NC797" s="106"/>
      <c r="ND797" s="106"/>
      <c r="NE797" s="106"/>
      <c r="NF797" s="106"/>
      <c r="NG797" s="106"/>
      <c r="NH797" s="106"/>
      <c r="NI797" s="106"/>
      <c r="NJ797" s="106"/>
      <c r="NK797" s="106"/>
      <c r="NL797" s="106"/>
      <c r="NM797" s="106"/>
      <c r="NN797" s="106"/>
      <c r="NO797" s="106"/>
      <c r="NP797" s="106"/>
      <c r="NQ797" s="106"/>
      <c r="NR797" s="106"/>
      <c r="NS797" s="106"/>
      <c r="NT797" s="106"/>
      <c r="NU797" s="106"/>
      <c r="NV797" s="106"/>
      <c r="NW797" s="106"/>
      <c r="NX797" s="106"/>
      <c r="NY797" s="106"/>
      <c r="NZ797" s="106"/>
      <c r="OA797" s="106"/>
      <c r="OB797" s="106"/>
      <c r="OC797" s="106"/>
      <c r="OD797" s="106"/>
      <c r="OE797" s="106"/>
      <c r="OF797" s="106"/>
      <c r="OG797" s="106"/>
      <c r="OH797" s="106"/>
      <c r="OI797" s="106"/>
      <c r="OJ797" s="106"/>
      <c r="OK797" s="106"/>
      <c r="OL797" s="106"/>
      <c r="OM797" s="106"/>
      <c r="ON797" s="106"/>
      <c r="OO797" s="106"/>
      <c r="OP797" s="106"/>
      <c r="OQ797" s="106"/>
      <c r="OR797" s="106"/>
      <c r="OS797" s="106"/>
      <c r="OT797" s="106"/>
      <c r="OU797" s="106"/>
      <c r="OV797" s="106"/>
      <c r="OW797" s="106"/>
      <c r="OX797" s="106"/>
      <c r="OY797" s="106"/>
      <c r="OZ797" s="106"/>
      <c r="PA797" s="106"/>
      <c r="PB797" s="106"/>
      <c r="PC797" s="106"/>
      <c r="PD797" s="106"/>
      <c r="PE797" s="106"/>
      <c r="PF797" s="106"/>
      <c r="PG797" s="106"/>
      <c r="PH797" s="106"/>
      <c r="PI797" s="106"/>
      <c r="PJ797" s="106"/>
      <c r="PK797" s="106"/>
      <c r="PL797" s="106"/>
      <c r="PM797" s="106"/>
      <c r="PN797" s="106"/>
      <c r="PO797" s="106"/>
      <c r="PP797" s="106"/>
      <c r="PQ797" s="106"/>
      <c r="PR797" s="106"/>
      <c r="PS797" s="106"/>
      <c r="PT797" s="106"/>
      <c r="PU797" s="106"/>
      <c r="PV797" s="106"/>
      <c r="PW797" s="106"/>
      <c r="PX797" s="106"/>
      <c r="PY797" s="106"/>
      <c r="PZ797" s="106"/>
      <c r="QA797" s="106"/>
      <c r="QB797" s="106"/>
      <c r="QC797" s="106"/>
      <c r="QD797" s="106"/>
      <c r="QE797" s="106"/>
      <c r="QF797" s="106"/>
      <c r="QG797" s="106"/>
      <c r="QH797" s="106"/>
      <c r="QI797" s="106"/>
      <c r="QJ797" s="106"/>
      <c r="QK797" s="106"/>
      <c r="QL797" s="106"/>
      <c r="QM797" s="106"/>
      <c r="QN797" s="106"/>
      <c r="QO797" s="106"/>
      <c r="QP797" s="106"/>
      <c r="QQ797" s="106"/>
      <c r="QR797" s="106"/>
      <c r="QS797" s="106"/>
      <c r="QT797" s="106"/>
      <c r="QU797" s="106"/>
      <c r="QV797" s="106"/>
      <c r="QW797" s="106"/>
      <c r="QX797" s="106"/>
      <c r="QY797" s="106"/>
      <c r="QZ797" s="106"/>
      <c r="RA797" s="106"/>
      <c r="RB797" s="106"/>
      <c r="RC797" s="106"/>
      <c r="RD797" s="106"/>
      <c r="RE797" s="106"/>
      <c r="RF797" s="106"/>
      <c r="RG797" s="106"/>
      <c r="RH797" s="106"/>
      <c r="RI797" s="106"/>
      <c r="RJ797" s="106"/>
      <c r="RK797" s="106"/>
      <c r="RL797" s="106"/>
      <c r="RM797" s="106"/>
      <c r="RN797" s="106"/>
      <c r="RO797" s="106"/>
      <c r="RP797" s="106"/>
      <c r="RQ797" s="106"/>
      <c r="RR797" s="106"/>
    </row>
    <row r="798" spans="1:486" x14ac:dyDescent="0.3">
      <c r="A798" s="106"/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14"/>
      <c r="Q798" s="114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  <c r="DL798" s="106"/>
      <c r="DM798" s="106"/>
      <c r="DN798" s="106"/>
      <c r="DO798" s="106"/>
      <c r="DP798" s="106"/>
      <c r="DQ798" s="106"/>
      <c r="DR798" s="106"/>
      <c r="DS798" s="106"/>
      <c r="DT798" s="106"/>
      <c r="DU798" s="106"/>
      <c r="DV798" s="106"/>
      <c r="DW798" s="106"/>
      <c r="DX798" s="106"/>
      <c r="DY798" s="106"/>
      <c r="DZ798" s="106"/>
      <c r="EA798" s="106"/>
      <c r="EB798" s="106"/>
      <c r="EC798" s="106"/>
      <c r="ED798" s="106"/>
      <c r="EE798" s="106"/>
      <c r="EF798" s="106"/>
      <c r="EG798" s="106"/>
      <c r="EH798" s="106"/>
      <c r="EI798" s="106"/>
      <c r="EJ798" s="106"/>
      <c r="EK798" s="106"/>
      <c r="EL798" s="106"/>
      <c r="EM798" s="106"/>
      <c r="EN798" s="106"/>
      <c r="EO798" s="106"/>
      <c r="EP798" s="106"/>
      <c r="EQ798" s="106"/>
      <c r="ER798" s="106"/>
      <c r="ES798" s="106"/>
      <c r="ET798" s="106"/>
      <c r="EU798" s="106"/>
      <c r="EV798" s="106"/>
      <c r="EW798" s="106"/>
      <c r="EX798" s="106"/>
      <c r="EY798" s="106"/>
      <c r="EZ798" s="106"/>
      <c r="FA798" s="106"/>
      <c r="FB798" s="106"/>
      <c r="FC798" s="106"/>
      <c r="FD798" s="106"/>
      <c r="FE798" s="106"/>
      <c r="FF798" s="106"/>
      <c r="FG798" s="106"/>
      <c r="FH798" s="106"/>
      <c r="FI798" s="106"/>
      <c r="FJ798" s="106"/>
      <c r="FK798" s="106"/>
      <c r="FL798" s="106"/>
      <c r="FM798" s="106"/>
      <c r="FN798" s="106"/>
      <c r="FO798" s="106"/>
      <c r="FP798" s="106"/>
      <c r="FQ798" s="106"/>
      <c r="FR798" s="106"/>
      <c r="FS798" s="106"/>
      <c r="FT798" s="106"/>
      <c r="FU798" s="106"/>
      <c r="FV798" s="106"/>
      <c r="FW798" s="106"/>
      <c r="FX798" s="106"/>
      <c r="FY798" s="106"/>
      <c r="FZ798" s="106"/>
      <c r="GA798" s="106"/>
      <c r="GB798" s="106"/>
      <c r="GC798" s="106"/>
      <c r="GD798" s="106"/>
      <c r="GE798" s="106"/>
      <c r="GF798" s="106"/>
      <c r="GG798" s="106"/>
      <c r="GH798" s="106"/>
      <c r="GI798" s="106"/>
      <c r="GJ798" s="106"/>
      <c r="GK798" s="106"/>
      <c r="GL798" s="106"/>
      <c r="GM798" s="106"/>
      <c r="GN798" s="106"/>
      <c r="GO798" s="106"/>
      <c r="GP798" s="106"/>
      <c r="GQ798" s="106"/>
      <c r="GR798" s="106"/>
      <c r="GS798" s="106"/>
      <c r="GT798" s="106"/>
      <c r="GU798" s="106"/>
      <c r="GV798" s="106"/>
      <c r="GW798" s="106"/>
      <c r="GX798" s="106"/>
      <c r="GY798" s="106"/>
      <c r="GZ798" s="106"/>
      <c r="HA798" s="106"/>
      <c r="HB798" s="106"/>
      <c r="HC798" s="106"/>
      <c r="HD798" s="106"/>
      <c r="HE798" s="106"/>
      <c r="HF798" s="106"/>
      <c r="HG798" s="106"/>
      <c r="HH798" s="106"/>
      <c r="HI798" s="106"/>
      <c r="HJ798" s="106"/>
      <c r="HK798" s="106"/>
      <c r="HL798" s="106"/>
      <c r="HM798" s="106"/>
      <c r="HN798" s="106"/>
      <c r="HO798" s="106"/>
      <c r="HP798" s="106"/>
      <c r="HQ798" s="106"/>
      <c r="HR798" s="106"/>
      <c r="HS798" s="106"/>
      <c r="HT798" s="106"/>
      <c r="HU798" s="106"/>
      <c r="HV798" s="106"/>
      <c r="HW798" s="106"/>
      <c r="HX798" s="106"/>
      <c r="HY798" s="106"/>
      <c r="HZ798" s="106"/>
      <c r="IA798" s="106"/>
      <c r="IB798" s="106"/>
      <c r="IC798" s="106"/>
      <c r="ID798" s="106"/>
      <c r="IE798" s="106"/>
      <c r="IF798" s="106"/>
      <c r="IG798" s="106"/>
      <c r="IH798" s="106"/>
      <c r="II798" s="106"/>
      <c r="IJ798" s="106"/>
      <c r="IK798" s="106"/>
      <c r="IL798" s="106"/>
      <c r="IM798" s="106"/>
      <c r="IN798" s="106"/>
      <c r="IO798" s="106"/>
      <c r="IP798" s="106"/>
      <c r="IQ798" s="106"/>
      <c r="IR798" s="106"/>
      <c r="IS798" s="106"/>
      <c r="IT798" s="106"/>
      <c r="IU798" s="106"/>
      <c r="IV798" s="106"/>
      <c r="IW798" s="106"/>
      <c r="IX798" s="106"/>
      <c r="IY798" s="106"/>
      <c r="IZ798" s="106"/>
      <c r="JA798" s="106"/>
      <c r="JB798" s="106"/>
      <c r="JC798" s="106"/>
      <c r="JD798" s="106"/>
      <c r="JE798" s="106"/>
      <c r="JF798" s="106"/>
      <c r="JG798" s="106"/>
      <c r="JH798" s="106"/>
      <c r="JI798" s="106"/>
      <c r="JJ798" s="106"/>
      <c r="JK798" s="106"/>
      <c r="JL798" s="106"/>
      <c r="JM798" s="106"/>
      <c r="JN798" s="106"/>
      <c r="JO798" s="106"/>
      <c r="JP798" s="106"/>
      <c r="JQ798" s="106"/>
      <c r="JR798" s="106"/>
      <c r="JS798" s="106"/>
      <c r="JT798" s="106"/>
      <c r="JU798" s="106"/>
      <c r="JV798" s="106"/>
      <c r="JW798" s="106"/>
      <c r="JX798" s="106"/>
      <c r="JY798" s="106"/>
      <c r="JZ798" s="106"/>
      <c r="KA798" s="106"/>
      <c r="KB798" s="106"/>
      <c r="KC798" s="106"/>
      <c r="KD798" s="106"/>
      <c r="KE798" s="106"/>
      <c r="KF798" s="106"/>
      <c r="KG798" s="106"/>
      <c r="KH798" s="106"/>
      <c r="KI798" s="106"/>
      <c r="KJ798" s="106"/>
      <c r="KK798" s="106"/>
      <c r="KL798" s="106"/>
      <c r="KM798" s="106"/>
      <c r="KN798" s="106"/>
      <c r="KO798" s="106"/>
      <c r="KP798" s="106"/>
      <c r="KQ798" s="106"/>
      <c r="KR798" s="106"/>
      <c r="KS798" s="106"/>
      <c r="KT798" s="106"/>
      <c r="KU798" s="106"/>
      <c r="KV798" s="106"/>
      <c r="KW798" s="106"/>
      <c r="KX798" s="106"/>
      <c r="KY798" s="106"/>
      <c r="KZ798" s="106"/>
      <c r="LA798" s="106"/>
      <c r="LB798" s="106"/>
      <c r="LC798" s="106"/>
      <c r="LD798" s="106"/>
      <c r="LE798" s="106"/>
      <c r="LF798" s="106"/>
      <c r="LG798" s="106"/>
      <c r="LH798" s="106"/>
      <c r="LI798" s="106"/>
      <c r="LJ798" s="106"/>
      <c r="LK798" s="106"/>
      <c r="LL798" s="106"/>
      <c r="LM798" s="106"/>
      <c r="LN798" s="106"/>
      <c r="LO798" s="106"/>
      <c r="LP798" s="106"/>
      <c r="LQ798" s="106"/>
      <c r="LR798" s="106"/>
      <c r="LS798" s="106"/>
      <c r="LT798" s="106"/>
      <c r="LU798" s="106"/>
      <c r="LV798" s="106"/>
      <c r="LW798" s="106"/>
      <c r="LX798" s="106"/>
      <c r="LY798" s="106"/>
      <c r="LZ798" s="106"/>
      <c r="MA798" s="106"/>
      <c r="MB798" s="106"/>
      <c r="MC798" s="106"/>
      <c r="MD798" s="106"/>
      <c r="ME798" s="106"/>
      <c r="MF798" s="106"/>
      <c r="MG798" s="106"/>
      <c r="MH798" s="106"/>
      <c r="MI798" s="106"/>
      <c r="MJ798" s="106"/>
      <c r="MK798" s="106"/>
      <c r="ML798" s="106"/>
      <c r="MM798" s="106"/>
      <c r="MN798" s="106"/>
      <c r="MO798" s="106"/>
      <c r="MP798" s="106"/>
      <c r="MQ798" s="106"/>
      <c r="MR798" s="106"/>
      <c r="MS798" s="106"/>
      <c r="MT798" s="106"/>
      <c r="MU798" s="106"/>
      <c r="MV798" s="106"/>
      <c r="MW798" s="106"/>
      <c r="MX798" s="106"/>
      <c r="MY798" s="106"/>
      <c r="MZ798" s="106"/>
      <c r="NA798" s="106"/>
      <c r="NB798" s="106"/>
      <c r="NC798" s="106"/>
      <c r="ND798" s="106"/>
      <c r="NE798" s="106"/>
      <c r="NF798" s="106"/>
      <c r="NG798" s="106"/>
      <c r="NH798" s="106"/>
      <c r="NI798" s="106"/>
      <c r="NJ798" s="106"/>
      <c r="NK798" s="106"/>
      <c r="NL798" s="106"/>
      <c r="NM798" s="106"/>
      <c r="NN798" s="106"/>
      <c r="NO798" s="106"/>
      <c r="NP798" s="106"/>
      <c r="NQ798" s="106"/>
      <c r="NR798" s="106"/>
      <c r="NS798" s="106"/>
      <c r="NT798" s="106"/>
      <c r="NU798" s="106"/>
      <c r="NV798" s="106"/>
      <c r="NW798" s="106"/>
      <c r="NX798" s="106"/>
      <c r="NY798" s="106"/>
      <c r="NZ798" s="106"/>
      <c r="OA798" s="106"/>
      <c r="OB798" s="106"/>
      <c r="OC798" s="106"/>
      <c r="OD798" s="106"/>
      <c r="OE798" s="106"/>
      <c r="OF798" s="106"/>
      <c r="OG798" s="106"/>
      <c r="OH798" s="106"/>
      <c r="OI798" s="106"/>
      <c r="OJ798" s="106"/>
      <c r="OK798" s="106"/>
      <c r="OL798" s="106"/>
      <c r="OM798" s="106"/>
      <c r="ON798" s="106"/>
      <c r="OO798" s="106"/>
      <c r="OP798" s="106"/>
      <c r="OQ798" s="106"/>
      <c r="OR798" s="106"/>
      <c r="OS798" s="106"/>
      <c r="OT798" s="106"/>
      <c r="OU798" s="106"/>
      <c r="OV798" s="106"/>
      <c r="OW798" s="106"/>
      <c r="OX798" s="106"/>
      <c r="OY798" s="106"/>
      <c r="OZ798" s="106"/>
      <c r="PA798" s="106"/>
      <c r="PB798" s="106"/>
      <c r="PC798" s="106"/>
      <c r="PD798" s="106"/>
      <c r="PE798" s="106"/>
      <c r="PF798" s="106"/>
      <c r="PG798" s="106"/>
      <c r="PH798" s="106"/>
      <c r="PI798" s="106"/>
      <c r="PJ798" s="106"/>
      <c r="PK798" s="106"/>
      <c r="PL798" s="106"/>
      <c r="PM798" s="106"/>
      <c r="PN798" s="106"/>
      <c r="PO798" s="106"/>
      <c r="PP798" s="106"/>
      <c r="PQ798" s="106"/>
      <c r="PR798" s="106"/>
      <c r="PS798" s="106"/>
      <c r="PT798" s="106"/>
      <c r="PU798" s="106"/>
      <c r="PV798" s="106"/>
      <c r="PW798" s="106"/>
      <c r="PX798" s="106"/>
      <c r="PY798" s="106"/>
      <c r="PZ798" s="106"/>
      <c r="QA798" s="106"/>
      <c r="QB798" s="106"/>
      <c r="QC798" s="106"/>
      <c r="QD798" s="106"/>
      <c r="QE798" s="106"/>
      <c r="QF798" s="106"/>
      <c r="QG798" s="106"/>
      <c r="QH798" s="106"/>
      <c r="QI798" s="106"/>
      <c r="QJ798" s="106"/>
      <c r="QK798" s="106"/>
      <c r="QL798" s="106"/>
      <c r="QM798" s="106"/>
      <c r="QN798" s="106"/>
      <c r="QO798" s="106"/>
      <c r="QP798" s="106"/>
      <c r="QQ798" s="106"/>
      <c r="QR798" s="106"/>
      <c r="QS798" s="106"/>
      <c r="QT798" s="106"/>
      <c r="QU798" s="106"/>
      <c r="QV798" s="106"/>
      <c r="QW798" s="106"/>
      <c r="QX798" s="106"/>
      <c r="QY798" s="106"/>
      <c r="QZ798" s="106"/>
      <c r="RA798" s="106"/>
      <c r="RB798" s="106"/>
      <c r="RC798" s="106"/>
      <c r="RD798" s="106"/>
      <c r="RE798" s="106"/>
      <c r="RF798" s="106"/>
      <c r="RG798" s="106"/>
      <c r="RH798" s="106"/>
      <c r="RI798" s="106"/>
      <c r="RJ798" s="106"/>
      <c r="RK798" s="106"/>
      <c r="RL798" s="106"/>
      <c r="RM798" s="106"/>
      <c r="RN798" s="106"/>
      <c r="RO798" s="106"/>
      <c r="RP798" s="106"/>
      <c r="RQ798" s="106"/>
      <c r="RR798" s="106"/>
    </row>
    <row r="799" spans="1:486" x14ac:dyDescent="0.3">
      <c r="A799" s="106"/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14"/>
      <c r="Q799" s="114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  <c r="DL799" s="106"/>
      <c r="DM799" s="106"/>
      <c r="DN799" s="106"/>
      <c r="DO799" s="106"/>
      <c r="DP799" s="106"/>
      <c r="DQ799" s="106"/>
      <c r="DR799" s="106"/>
      <c r="DS799" s="106"/>
      <c r="DT799" s="106"/>
      <c r="DU799" s="106"/>
      <c r="DV799" s="106"/>
      <c r="DW799" s="106"/>
      <c r="DX799" s="106"/>
      <c r="DY799" s="106"/>
      <c r="DZ799" s="106"/>
      <c r="EA799" s="106"/>
      <c r="EB799" s="106"/>
      <c r="EC799" s="106"/>
      <c r="ED799" s="106"/>
      <c r="EE799" s="106"/>
      <c r="EF799" s="106"/>
      <c r="EG799" s="106"/>
      <c r="EH799" s="106"/>
      <c r="EI799" s="106"/>
      <c r="EJ799" s="106"/>
      <c r="EK799" s="106"/>
      <c r="EL799" s="106"/>
      <c r="EM799" s="106"/>
      <c r="EN799" s="106"/>
      <c r="EO799" s="106"/>
      <c r="EP799" s="106"/>
      <c r="EQ799" s="106"/>
      <c r="ER799" s="106"/>
      <c r="ES799" s="106"/>
      <c r="ET799" s="106"/>
      <c r="EU799" s="106"/>
      <c r="EV799" s="106"/>
      <c r="EW799" s="106"/>
      <c r="EX799" s="106"/>
      <c r="EY799" s="106"/>
      <c r="EZ799" s="106"/>
      <c r="FA799" s="106"/>
      <c r="FB799" s="106"/>
      <c r="FC799" s="106"/>
      <c r="FD799" s="106"/>
      <c r="FE799" s="106"/>
      <c r="FF799" s="106"/>
      <c r="FG799" s="106"/>
      <c r="FH799" s="106"/>
      <c r="FI799" s="106"/>
      <c r="FJ799" s="106"/>
      <c r="FK799" s="106"/>
      <c r="FL799" s="106"/>
      <c r="FM799" s="106"/>
      <c r="FN799" s="106"/>
      <c r="FO799" s="106"/>
      <c r="FP799" s="106"/>
      <c r="FQ799" s="106"/>
      <c r="FR799" s="106"/>
      <c r="FS799" s="106"/>
      <c r="FT799" s="106"/>
      <c r="FU799" s="106"/>
      <c r="FV799" s="106"/>
      <c r="FW799" s="106"/>
      <c r="FX799" s="106"/>
      <c r="FY799" s="106"/>
      <c r="FZ799" s="106"/>
      <c r="GA799" s="106"/>
      <c r="GB799" s="106"/>
      <c r="GC799" s="106"/>
      <c r="GD799" s="106"/>
      <c r="GE799" s="106"/>
      <c r="GF799" s="106"/>
      <c r="GG799" s="106"/>
      <c r="GH799" s="106"/>
      <c r="GI799" s="106"/>
      <c r="GJ799" s="106"/>
      <c r="GK799" s="106"/>
      <c r="GL799" s="106"/>
      <c r="GM799" s="106"/>
      <c r="GN799" s="106"/>
      <c r="GO799" s="106"/>
      <c r="GP799" s="106"/>
      <c r="GQ799" s="106"/>
      <c r="GR799" s="106"/>
      <c r="GS799" s="106"/>
      <c r="GT799" s="106"/>
      <c r="GU799" s="106"/>
      <c r="GV799" s="106"/>
      <c r="GW799" s="106"/>
      <c r="GX799" s="106"/>
      <c r="GY799" s="106"/>
      <c r="GZ799" s="106"/>
      <c r="HA799" s="106"/>
      <c r="HB799" s="106"/>
      <c r="HC799" s="106"/>
      <c r="HD799" s="106"/>
      <c r="HE799" s="106"/>
      <c r="HF799" s="106"/>
      <c r="HG799" s="106"/>
      <c r="HH799" s="106"/>
      <c r="HI799" s="106"/>
      <c r="HJ799" s="106"/>
      <c r="HK799" s="106"/>
      <c r="HL799" s="106"/>
      <c r="HM799" s="106"/>
      <c r="HN799" s="106"/>
      <c r="HO799" s="106"/>
      <c r="HP799" s="106"/>
      <c r="HQ799" s="106"/>
      <c r="HR799" s="106"/>
      <c r="HS799" s="106"/>
      <c r="HT799" s="106"/>
      <c r="HU799" s="106"/>
      <c r="HV799" s="106"/>
      <c r="HW799" s="106"/>
      <c r="HX799" s="106"/>
      <c r="HY799" s="106"/>
      <c r="HZ799" s="106"/>
      <c r="IA799" s="106"/>
      <c r="IB799" s="106"/>
      <c r="IC799" s="106"/>
      <c r="ID799" s="106"/>
      <c r="IE799" s="106"/>
      <c r="IF799" s="106"/>
      <c r="IG799" s="106"/>
      <c r="IH799" s="106"/>
      <c r="II799" s="106"/>
      <c r="IJ799" s="106"/>
      <c r="IK799" s="106"/>
      <c r="IL799" s="106"/>
      <c r="IM799" s="106"/>
      <c r="IN799" s="106"/>
      <c r="IO799" s="106"/>
      <c r="IP799" s="106"/>
      <c r="IQ799" s="106"/>
      <c r="IR799" s="106"/>
      <c r="IS799" s="106"/>
      <c r="IT799" s="106"/>
      <c r="IU799" s="106"/>
      <c r="IV799" s="106"/>
      <c r="IW799" s="106"/>
      <c r="IX799" s="106"/>
      <c r="IY799" s="106"/>
      <c r="IZ799" s="106"/>
      <c r="JA799" s="106"/>
      <c r="JB799" s="106"/>
      <c r="JC799" s="106"/>
      <c r="JD799" s="106"/>
      <c r="JE799" s="106"/>
      <c r="JF799" s="106"/>
      <c r="JG799" s="106"/>
      <c r="JH799" s="106"/>
      <c r="JI799" s="106"/>
      <c r="JJ799" s="106"/>
      <c r="JK799" s="106"/>
      <c r="JL799" s="106"/>
      <c r="JM799" s="106"/>
      <c r="JN799" s="106"/>
      <c r="JO799" s="106"/>
      <c r="JP799" s="106"/>
      <c r="JQ799" s="106"/>
      <c r="JR799" s="106"/>
      <c r="JS799" s="106"/>
      <c r="JT799" s="106"/>
      <c r="JU799" s="106"/>
      <c r="JV799" s="106"/>
      <c r="JW799" s="106"/>
      <c r="JX799" s="106"/>
      <c r="JY799" s="106"/>
      <c r="JZ799" s="106"/>
      <c r="KA799" s="106"/>
      <c r="KB799" s="106"/>
      <c r="KC799" s="106"/>
      <c r="KD799" s="106"/>
      <c r="KE799" s="106"/>
      <c r="KF799" s="106"/>
      <c r="KG799" s="106"/>
      <c r="KH799" s="106"/>
      <c r="KI799" s="106"/>
      <c r="KJ799" s="106"/>
      <c r="KK799" s="106"/>
      <c r="KL799" s="106"/>
      <c r="KM799" s="106"/>
      <c r="KN799" s="106"/>
      <c r="KO799" s="106"/>
      <c r="KP799" s="106"/>
      <c r="KQ799" s="106"/>
      <c r="KR799" s="106"/>
      <c r="KS799" s="106"/>
      <c r="KT799" s="106"/>
      <c r="KU799" s="106"/>
      <c r="KV799" s="106"/>
      <c r="KW799" s="106"/>
      <c r="KX799" s="106"/>
      <c r="KY799" s="106"/>
      <c r="KZ799" s="106"/>
      <c r="LA799" s="106"/>
      <c r="LB799" s="106"/>
      <c r="LC799" s="106"/>
      <c r="LD799" s="106"/>
      <c r="LE799" s="106"/>
      <c r="LF799" s="106"/>
      <c r="LG799" s="106"/>
      <c r="LH799" s="106"/>
      <c r="LI799" s="106"/>
      <c r="LJ799" s="106"/>
      <c r="LK799" s="106"/>
      <c r="LL799" s="106"/>
      <c r="LM799" s="106"/>
      <c r="LN799" s="106"/>
      <c r="LO799" s="106"/>
      <c r="LP799" s="106"/>
      <c r="LQ799" s="106"/>
      <c r="LR799" s="106"/>
      <c r="LS799" s="106"/>
      <c r="LT799" s="106"/>
      <c r="LU799" s="106"/>
      <c r="LV799" s="106"/>
      <c r="LW799" s="106"/>
      <c r="LX799" s="106"/>
      <c r="LY799" s="106"/>
      <c r="LZ799" s="106"/>
      <c r="MA799" s="106"/>
      <c r="MB799" s="106"/>
      <c r="MC799" s="106"/>
      <c r="MD799" s="106"/>
      <c r="ME799" s="106"/>
      <c r="MF799" s="106"/>
      <c r="MG799" s="106"/>
      <c r="MH799" s="106"/>
      <c r="MI799" s="106"/>
      <c r="MJ799" s="106"/>
      <c r="MK799" s="106"/>
      <c r="ML799" s="106"/>
      <c r="MM799" s="106"/>
      <c r="MN799" s="106"/>
      <c r="MO799" s="106"/>
      <c r="MP799" s="106"/>
      <c r="MQ799" s="106"/>
      <c r="MR799" s="106"/>
      <c r="MS799" s="106"/>
      <c r="MT799" s="106"/>
      <c r="MU799" s="106"/>
      <c r="MV799" s="106"/>
      <c r="MW799" s="106"/>
      <c r="MX799" s="106"/>
      <c r="MY799" s="106"/>
      <c r="MZ799" s="106"/>
      <c r="NA799" s="106"/>
      <c r="NB799" s="106"/>
      <c r="NC799" s="106"/>
      <c r="ND799" s="106"/>
      <c r="NE799" s="106"/>
      <c r="NF799" s="106"/>
      <c r="NG799" s="106"/>
      <c r="NH799" s="106"/>
      <c r="NI799" s="106"/>
      <c r="NJ799" s="106"/>
      <c r="NK799" s="106"/>
      <c r="NL799" s="106"/>
      <c r="NM799" s="106"/>
      <c r="NN799" s="106"/>
      <c r="NO799" s="106"/>
      <c r="NP799" s="106"/>
      <c r="NQ799" s="106"/>
      <c r="NR799" s="106"/>
      <c r="NS799" s="106"/>
      <c r="NT799" s="106"/>
      <c r="NU799" s="106"/>
      <c r="NV799" s="106"/>
      <c r="NW799" s="106"/>
      <c r="NX799" s="106"/>
      <c r="NY799" s="106"/>
      <c r="NZ799" s="106"/>
      <c r="OA799" s="106"/>
      <c r="OB799" s="106"/>
      <c r="OC799" s="106"/>
      <c r="OD799" s="106"/>
      <c r="OE799" s="106"/>
      <c r="OF799" s="106"/>
      <c r="OG799" s="106"/>
      <c r="OH799" s="106"/>
      <c r="OI799" s="106"/>
      <c r="OJ799" s="106"/>
      <c r="OK799" s="106"/>
      <c r="OL799" s="106"/>
      <c r="OM799" s="106"/>
      <c r="ON799" s="106"/>
      <c r="OO799" s="106"/>
      <c r="OP799" s="106"/>
      <c r="OQ799" s="106"/>
      <c r="OR799" s="106"/>
      <c r="OS799" s="106"/>
      <c r="OT799" s="106"/>
      <c r="OU799" s="106"/>
      <c r="OV799" s="106"/>
      <c r="OW799" s="106"/>
      <c r="OX799" s="106"/>
      <c r="OY799" s="106"/>
      <c r="OZ799" s="106"/>
      <c r="PA799" s="106"/>
      <c r="PB799" s="106"/>
      <c r="PC799" s="106"/>
      <c r="PD799" s="106"/>
      <c r="PE799" s="106"/>
      <c r="PF799" s="106"/>
      <c r="PG799" s="106"/>
      <c r="PH799" s="106"/>
      <c r="PI799" s="106"/>
      <c r="PJ799" s="106"/>
      <c r="PK799" s="106"/>
      <c r="PL799" s="106"/>
      <c r="PM799" s="106"/>
      <c r="PN799" s="106"/>
      <c r="PO799" s="106"/>
      <c r="PP799" s="106"/>
      <c r="PQ799" s="106"/>
      <c r="PR799" s="106"/>
      <c r="PS799" s="106"/>
      <c r="PT799" s="106"/>
      <c r="PU799" s="106"/>
      <c r="PV799" s="106"/>
      <c r="PW799" s="106"/>
      <c r="PX799" s="106"/>
      <c r="PY799" s="106"/>
      <c r="PZ799" s="106"/>
      <c r="QA799" s="106"/>
      <c r="QB799" s="106"/>
      <c r="QC799" s="106"/>
      <c r="QD799" s="106"/>
      <c r="QE799" s="106"/>
      <c r="QF799" s="106"/>
      <c r="QG799" s="106"/>
      <c r="QH799" s="106"/>
      <c r="QI799" s="106"/>
      <c r="QJ799" s="106"/>
      <c r="QK799" s="106"/>
      <c r="QL799" s="106"/>
      <c r="QM799" s="106"/>
      <c r="QN799" s="106"/>
      <c r="QO799" s="106"/>
      <c r="QP799" s="106"/>
      <c r="QQ799" s="106"/>
      <c r="QR799" s="106"/>
      <c r="QS799" s="106"/>
      <c r="QT799" s="106"/>
      <c r="QU799" s="106"/>
      <c r="QV799" s="106"/>
      <c r="QW799" s="106"/>
      <c r="QX799" s="106"/>
      <c r="QY799" s="106"/>
      <c r="QZ799" s="106"/>
      <c r="RA799" s="106"/>
      <c r="RB799" s="106"/>
      <c r="RC799" s="106"/>
      <c r="RD799" s="106"/>
      <c r="RE799" s="106"/>
      <c r="RF799" s="106"/>
      <c r="RG799" s="106"/>
      <c r="RH799" s="106"/>
      <c r="RI799" s="106"/>
      <c r="RJ799" s="106"/>
      <c r="RK799" s="106"/>
      <c r="RL799" s="106"/>
      <c r="RM799" s="106"/>
      <c r="RN799" s="106"/>
      <c r="RO799" s="106"/>
      <c r="RP799" s="106"/>
      <c r="RQ799" s="106"/>
      <c r="RR799" s="106"/>
    </row>
    <row r="800" spans="1:486" x14ac:dyDescent="0.3">
      <c r="A800" s="106"/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14"/>
      <c r="Q800" s="114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  <c r="DL800" s="106"/>
      <c r="DM800" s="106"/>
      <c r="DN800" s="106"/>
      <c r="DO800" s="106"/>
      <c r="DP800" s="106"/>
      <c r="DQ800" s="106"/>
      <c r="DR800" s="106"/>
      <c r="DS800" s="106"/>
      <c r="DT800" s="106"/>
      <c r="DU800" s="106"/>
      <c r="DV800" s="106"/>
      <c r="DW800" s="106"/>
      <c r="DX800" s="106"/>
      <c r="DY800" s="106"/>
      <c r="DZ800" s="106"/>
      <c r="EA800" s="106"/>
      <c r="EB800" s="106"/>
      <c r="EC800" s="106"/>
      <c r="ED800" s="106"/>
      <c r="EE800" s="106"/>
      <c r="EF800" s="106"/>
      <c r="EG800" s="106"/>
      <c r="EH800" s="106"/>
      <c r="EI800" s="106"/>
      <c r="EJ800" s="106"/>
      <c r="EK800" s="106"/>
      <c r="EL800" s="106"/>
      <c r="EM800" s="106"/>
      <c r="EN800" s="106"/>
      <c r="EO800" s="106"/>
      <c r="EP800" s="106"/>
      <c r="EQ800" s="106"/>
      <c r="ER800" s="106"/>
      <c r="ES800" s="106"/>
      <c r="ET800" s="106"/>
      <c r="EU800" s="106"/>
      <c r="EV800" s="106"/>
      <c r="EW800" s="106"/>
      <c r="EX800" s="106"/>
      <c r="EY800" s="106"/>
      <c r="EZ800" s="106"/>
      <c r="FA800" s="106"/>
      <c r="FB800" s="106"/>
      <c r="FC800" s="106"/>
      <c r="FD800" s="106"/>
      <c r="FE800" s="106"/>
      <c r="FF800" s="106"/>
      <c r="FG800" s="106"/>
      <c r="FH800" s="106"/>
      <c r="FI800" s="106"/>
      <c r="FJ800" s="106"/>
      <c r="FK800" s="106"/>
      <c r="FL800" s="106"/>
      <c r="FM800" s="106"/>
      <c r="FN800" s="106"/>
      <c r="FO800" s="106"/>
      <c r="FP800" s="106"/>
      <c r="FQ800" s="106"/>
      <c r="FR800" s="106"/>
      <c r="FS800" s="106"/>
      <c r="FT800" s="106"/>
      <c r="FU800" s="106"/>
      <c r="FV800" s="106"/>
      <c r="FW800" s="106"/>
      <c r="FX800" s="106"/>
      <c r="FY800" s="106"/>
      <c r="FZ800" s="106"/>
      <c r="GA800" s="106"/>
      <c r="GB800" s="106"/>
      <c r="GC800" s="106"/>
      <c r="GD800" s="106"/>
      <c r="GE800" s="106"/>
      <c r="GF800" s="106"/>
      <c r="GG800" s="106"/>
      <c r="GH800" s="106"/>
      <c r="GI800" s="106"/>
      <c r="GJ800" s="106"/>
      <c r="GK800" s="106"/>
      <c r="GL800" s="106"/>
      <c r="GM800" s="106"/>
      <c r="GN800" s="106"/>
      <c r="GO800" s="106"/>
      <c r="GP800" s="106"/>
      <c r="GQ800" s="106"/>
      <c r="GR800" s="106"/>
      <c r="GS800" s="106"/>
      <c r="GT800" s="106"/>
      <c r="GU800" s="106"/>
      <c r="GV800" s="106"/>
      <c r="GW800" s="106"/>
      <c r="GX800" s="106"/>
      <c r="GY800" s="106"/>
      <c r="GZ800" s="106"/>
      <c r="HA800" s="106"/>
      <c r="HB800" s="106"/>
      <c r="HC800" s="106"/>
      <c r="HD800" s="106"/>
      <c r="HE800" s="106"/>
      <c r="HF800" s="106"/>
      <c r="HG800" s="106"/>
      <c r="HH800" s="106"/>
      <c r="HI800" s="106"/>
      <c r="HJ800" s="106"/>
      <c r="HK800" s="106"/>
      <c r="HL800" s="106"/>
      <c r="HM800" s="106"/>
      <c r="HN800" s="106"/>
      <c r="HO800" s="106"/>
      <c r="HP800" s="106"/>
      <c r="HQ800" s="106"/>
      <c r="HR800" s="106"/>
      <c r="HS800" s="106"/>
      <c r="HT800" s="106"/>
      <c r="HU800" s="106"/>
      <c r="HV800" s="106"/>
      <c r="HW800" s="106"/>
      <c r="HX800" s="106"/>
      <c r="HY800" s="106"/>
      <c r="HZ800" s="106"/>
      <c r="IA800" s="106"/>
      <c r="IB800" s="106"/>
      <c r="IC800" s="106"/>
      <c r="ID800" s="106"/>
      <c r="IE800" s="106"/>
      <c r="IF800" s="106"/>
      <c r="IG800" s="106"/>
      <c r="IH800" s="106"/>
      <c r="II800" s="106"/>
      <c r="IJ800" s="106"/>
      <c r="IK800" s="106"/>
      <c r="IL800" s="106"/>
      <c r="IM800" s="106"/>
      <c r="IN800" s="106"/>
      <c r="IO800" s="106"/>
      <c r="IP800" s="106"/>
      <c r="IQ800" s="106"/>
      <c r="IR800" s="106"/>
      <c r="IS800" s="106"/>
      <c r="IT800" s="106"/>
      <c r="IU800" s="106"/>
      <c r="IV800" s="106"/>
      <c r="IW800" s="106"/>
      <c r="IX800" s="106"/>
      <c r="IY800" s="106"/>
      <c r="IZ800" s="106"/>
      <c r="JA800" s="106"/>
      <c r="JB800" s="106"/>
      <c r="JC800" s="106"/>
      <c r="JD800" s="106"/>
      <c r="JE800" s="106"/>
      <c r="JF800" s="106"/>
      <c r="JG800" s="106"/>
      <c r="JH800" s="106"/>
      <c r="JI800" s="106"/>
      <c r="JJ800" s="106"/>
      <c r="JK800" s="106"/>
      <c r="JL800" s="106"/>
      <c r="JM800" s="106"/>
      <c r="JN800" s="106"/>
      <c r="JO800" s="106"/>
      <c r="JP800" s="106"/>
      <c r="JQ800" s="106"/>
      <c r="JR800" s="106"/>
      <c r="JS800" s="106"/>
      <c r="JT800" s="106"/>
      <c r="JU800" s="106"/>
      <c r="JV800" s="106"/>
      <c r="JW800" s="106"/>
      <c r="JX800" s="106"/>
      <c r="JY800" s="106"/>
      <c r="JZ800" s="106"/>
      <c r="KA800" s="106"/>
      <c r="KB800" s="106"/>
      <c r="KC800" s="106"/>
      <c r="KD800" s="106"/>
      <c r="KE800" s="106"/>
      <c r="KF800" s="106"/>
      <c r="KG800" s="106"/>
      <c r="KH800" s="106"/>
      <c r="KI800" s="106"/>
      <c r="KJ800" s="106"/>
      <c r="KK800" s="106"/>
      <c r="KL800" s="106"/>
      <c r="KM800" s="106"/>
      <c r="KN800" s="106"/>
      <c r="KO800" s="106"/>
      <c r="KP800" s="106"/>
      <c r="KQ800" s="106"/>
      <c r="KR800" s="106"/>
      <c r="KS800" s="106"/>
      <c r="KT800" s="106"/>
      <c r="KU800" s="106"/>
      <c r="KV800" s="106"/>
      <c r="KW800" s="106"/>
      <c r="KX800" s="106"/>
      <c r="KY800" s="106"/>
      <c r="KZ800" s="106"/>
      <c r="LA800" s="106"/>
      <c r="LB800" s="106"/>
      <c r="LC800" s="106"/>
      <c r="LD800" s="106"/>
      <c r="LE800" s="106"/>
      <c r="LF800" s="106"/>
      <c r="LG800" s="106"/>
      <c r="LH800" s="106"/>
      <c r="LI800" s="106"/>
      <c r="LJ800" s="106"/>
      <c r="LK800" s="106"/>
      <c r="LL800" s="106"/>
      <c r="LM800" s="106"/>
      <c r="LN800" s="106"/>
      <c r="LO800" s="106"/>
      <c r="LP800" s="106"/>
      <c r="LQ800" s="106"/>
      <c r="LR800" s="106"/>
      <c r="LS800" s="106"/>
      <c r="LT800" s="106"/>
      <c r="LU800" s="106"/>
      <c r="LV800" s="106"/>
      <c r="LW800" s="106"/>
      <c r="LX800" s="106"/>
      <c r="LY800" s="106"/>
      <c r="LZ800" s="106"/>
      <c r="MA800" s="106"/>
      <c r="MB800" s="106"/>
      <c r="MC800" s="106"/>
      <c r="MD800" s="106"/>
      <c r="ME800" s="106"/>
      <c r="MF800" s="106"/>
      <c r="MG800" s="106"/>
      <c r="MH800" s="106"/>
      <c r="MI800" s="106"/>
      <c r="MJ800" s="106"/>
      <c r="MK800" s="106"/>
      <c r="ML800" s="106"/>
      <c r="MM800" s="106"/>
      <c r="MN800" s="106"/>
      <c r="MO800" s="106"/>
      <c r="MP800" s="106"/>
      <c r="MQ800" s="106"/>
      <c r="MR800" s="106"/>
      <c r="MS800" s="106"/>
      <c r="MT800" s="106"/>
      <c r="MU800" s="106"/>
      <c r="MV800" s="106"/>
      <c r="MW800" s="106"/>
      <c r="MX800" s="106"/>
      <c r="MY800" s="106"/>
      <c r="MZ800" s="106"/>
      <c r="NA800" s="106"/>
      <c r="NB800" s="106"/>
      <c r="NC800" s="106"/>
      <c r="ND800" s="106"/>
      <c r="NE800" s="106"/>
      <c r="NF800" s="106"/>
      <c r="NG800" s="106"/>
      <c r="NH800" s="106"/>
      <c r="NI800" s="106"/>
      <c r="NJ800" s="106"/>
      <c r="NK800" s="106"/>
      <c r="NL800" s="106"/>
      <c r="NM800" s="106"/>
      <c r="NN800" s="106"/>
      <c r="NO800" s="106"/>
      <c r="NP800" s="106"/>
      <c r="NQ800" s="106"/>
      <c r="NR800" s="106"/>
      <c r="NS800" s="106"/>
      <c r="NT800" s="106"/>
      <c r="NU800" s="106"/>
      <c r="NV800" s="106"/>
      <c r="NW800" s="106"/>
      <c r="NX800" s="106"/>
      <c r="NY800" s="106"/>
      <c r="NZ800" s="106"/>
      <c r="OA800" s="106"/>
      <c r="OB800" s="106"/>
      <c r="OC800" s="106"/>
      <c r="OD800" s="106"/>
      <c r="OE800" s="106"/>
      <c r="OF800" s="106"/>
      <c r="OG800" s="106"/>
      <c r="OH800" s="106"/>
      <c r="OI800" s="106"/>
      <c r="OJ800" s="106"/>
      <c r="OK800" s="106"/>
      <c r="OL800" s="106"/>
      <c r="OM800" s="106"/>
      <c r="ON800" s="106"/>
      <c r="OO800" s="106"/>
      <c r="OP800" s="106"/>
      <c r="OQ800" s="106"/>
      <c r="OR800" s="106"/>
      <c r="OS800" s="106"/>
      <c r="OT800" s="106"/>
      <c r="OU800" s="106"/>
      <c r="OV800" s="106"/>
      <c r="OW800" s="106"/>
      <c r="OX800" s="106"/>
      <c r="OY800" s="106"/>
      <c r="OZ800" s="106"/>
      <c r="PA800" s="106"/>
      <c r="PB800" s="106"/>
      <c r="PC800" s="106"/>
      <c r="PD800" s="106"/>
      <c r="PE800" s="106"/>
      <c r="PF800" s="106"/>
      <c r="PG800" s="106"/>
      <c r="PH800" s="106"/>
      <c r="PI800" s="106"/>
      <c r="PJ800" s="106"/>
      <c r="PK800" s="106"/>
      <c r="PL800" s="106"/>
      <c r="PM800" s="106"/>
      <c r="PN800" s="106"/>
      <c r="PO800" s="106"/>
      <c r="PP800" s="106"/>
      <c r="PQ800" s="106"/>
      <c r="PR800" s="106"/>
      <c r="PS800" s="106"/>
      <c r="PT800" s="106"/>
      <c r="PU800" s="106"/>
      <c r="PV800" s="106"/>
      <c r="PW800" s="106"/>
      <c r="PX800" s="106"/>
      <c r="PY800" s="106"/>
      <c r="PZ800" s="106"/>
      <c r="QA800" s="106"/>
      <c r="QB800" s="106"/>
      <c r="QC800" s="106"/>
      <c r="QD800" s="106"/>
      <c r="QE800" s="106"/>
      <c r="QF800" s="106"/>
      <c r="QG800" s="106"/>
      <c r="QH800" s="106"/>
      <c r="QI800" s="106"/>
      <c r="QJ800" s="106"/>
      <c r="QK800" s="106"/>
      <c r="QL800" s="106"/>
      <c r="QM800" s="106"/>
      <c r="QN800" s="106"/>
      <c r="QO800" s="106"/>
      <c r="QP800" s="106"/>
      <c r="QQ800" s="106"/>
      <c r="QR800" s="106"/>
      <c r="QS800" s="106"/>
      <c r="QT800" s="106"/>
      <c r="QU800" s="106"/>
      <c r="QV800" s="106"/>
      <c r="QW800" s="106"/>
      <c r="QX800" s="106"/>
      <c r="QY800" s="106"/>
      <c r="QZ800" s="106"/>
      <c r="RA800" s="106"/>
      <c r="RB800" s="106"/>
      <c r="RC800" s="106"/>
      <c r="RD800" s="106"/>
      <c r="RE800" s="106"/>
      <c r="RF800" s="106"/>
      <c r="RG800" s="106"/>
      <c r="RH800" s="106"/>
      <c r="RI800" s="106"/>
      <c r="RJ800" s="106"/>
      <c r="RK800" s="106"/>
      <c r="RL800" s="106"/>
      <c r="RM800" s="106"/>
      <c r="RN800" s="106"/>
      <c r="RO800" s="106"/>
      <c r="RP800" s="106"/>
      <c r="RQ800" s="106"/>
      <c r="RR800" s="106"/>
    </row>
    <row r="801" spans="1:486" x14ac:dyDescent="0.3">
      <c r="A801" s="106"/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14"/>
      <c r="Q801" s="114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  <c r="DL801" s="106"/>
      <c r="DM801" s="106"/>
      <c r="DN801" s="106"/>
      <c r="DO801" s="106"/>
      <c r="DP801" s="106"/>
      <c r="DQ801" s="106"/>
      <c r="DR801" s="106"/>
      <c r="DS801" s="106"/>
      <c r="DT801" s="106"/>
      <c r="DU801" s="106"/>
      <c r="DV801" s="106"/>
      <c r="DW801" s="106"/>
      <c r="DX801" s="106"/>
      <c r="DY801" s="106"/>
      <c r="DZ801" s="106"/>
      <c r="EA801" s="106"/>
      <c r="EB801" s="106"/>
      <c r="EC801" s="106"/>
      <c r="ED801" s="106"/>
      <c r="EE801" s="106"/>
      <c r="EF801" s="106"/>
      <c r="EG801" s="106"/>
      <c r="EH801" s="106"/>
      <c r="EI801" s="106"/>
      <c r="EJ801" s="106"/>
      <c r="EK801" s="106"/>
      <c r="EL801" s="106"/>
      <c r="EM801" s="106"/>
      <c r="EN801" s="106"/>
      <c r="EO801" s="106"/>
      <c r="EP801" s="106"/>
      <c r="EQ801" s="106"/>
      <c r="ER801" s="106"/>
      <c r="ES801" s="106"/>
      <c r="ET801" s="106"/>
      <c r="EU801" s="106"/>
      <c r="EV801" s="106"/>
      <c r="EW801" s="106"/>
      <c r="EX801" s="106"/>
      <c r="EY801" s="106"/>
      <c r="EZ801" s="106"/>
      <c r="FA801" s="106"/>
      <c r="FB801" s="106"/>
      <c r="FC801" s="106"/>
      <c r="FD801" s="106"/>
      <c r="FE801" s="106"/>
      <c r="FF801" s="106"/>
      <c r="FG801" s="106"/>
      <c r="FH801" s="106"/>
      <c r="FI801" s="106"/>
      <c r="FJ801" s="106"/>
      <c r="FK801" s="106"/>
      <c r="FL801" s="106"/>
      <c r="FM801" s="106"/>
      <c r="FN801" s="106"/>
      <c r="FO801" s="106"/>
      <c r="FP801" s="106"/>
      <c r="FQ801" s="106"/>
      <c r="FR801" s="106"/>
      <c r="FS801" s="106"/>
      <c r="FT801" s="106"/>
      <c r="FU801" s="106"/>
      <c r="FV801" s="106"/>
      <c r="FW801" s="106"/>
      <c r="FX801" s="106"/>
      <c r="FY801" s="106"/>
      <c r="FZ801" s="106"/>
      <c r="GA801" s="106"/>
      <c r="GB801" s="106"/>
      <c r="GC801" s="106"/>
      <c r="GD801" s="106"/>
      <c r="GE801" s="106"/>
      <c r="GF801" s="106"/>
      <c r="GG801" s="106"/>
      <c r="GH801" s="106"/>
      <c r="GI801" s="106"/>
      <c r="GJ801" s="106"/>
      <c r="GK801" s="106"/>
      <c r="GL801" s="106"/>
      <c r="GM801" s="106"/>
      <c r="GN801" s="106"/>
      <c r="GO801" s="106"/>
      <c r="GP801" s="106"/>
      <c r="GQ801" s="106"/>
      <c r="GR801" s="106"/>
      <c r="GS801" s="106"/>
      <c r="GT801" s="106"/>
      <c r="GU801" s="106"/>
      <c r="GV801" s="106"/>
      <c r="GW801" s="106"/>
      <c r="GX801" s="106"/>
      <c r="GY801" s="106"/>
      <c r="GZ801" s="106"/>
      <c r="HA801" s="106"/>
      <c r="HB801" s="106"/>
      <c r="HC801" s="106"/>
      <c r="HD801" s="106"/>
      <c r="HE801" s="106"/>
      <c r="HF801" s="106"/>
      <c r="HG801" s="106"/>
      <c r="HH801" s="106"/>
      <c r="HI801" s="106"/>
      <c r="HJ801" s="106"/>
      <c r="HK801" s="106"/>
      <c r="HL801" s="106"/>
      <c r="HM801" s="106"/>
      <c r="HN801" s="106"/>
      <c r="HO801" s="106"/>
      <c r="HP801" s="106"/>
      <c r="HQ801" s="106"/>
      <c r="HR801" s="106"/>
      <c r="HS801" s="106"/>
      <c r="HT801" s="106"/>
      <c r="HU801" s="106"/>
      <c r="HV801" s="106"/>
      <c r="HW801" s="106"/>
      <c r="HX801" s="106"/>
      <c r="HY801" s="106"/>
      <c r="HZ801" s="106"/>
      <c r="IA801" s="106"/>
      <c r="IB801" s="106"/>
      <c r="IC801" s="106"/>
      <c r="ID801" s="106"/>
      <c r="IE801" s="106"/>
      <c r="IF801" s="106"/>
      <c r="IG801" s="106"/>
      <c r="IH801" s="106"/>
      <c r="II801" s="106"/>
      <c r="IJ801" s="106"/>
      <c r="IK801" s="106"/>
      <c r="IL801" s="106"/>
      <c r="IM801" s="106"/>
      <c r="IN801" s="106"/>
      <c r="IO801" s="106"/>
      <c r="IP801" s="106"/>
      <c r="IQ801" s="106"/>
      <c r="IR801" s="106"/>
      <c r="IS801" s="106"/>
      <c r="IT801" s="106"/>
      <c r="IU801" s="106"/>
      <c r="IV801" s="106"/>
      <c r="IW801" s="106"/>
      <c r="IX801" s="106"/>
      <c r="IY801" s="106"/>
      <c r="IZ801" s="106"/>
      <c r="JA801" s="106"/>
      <c r="JB801" s="106"/>
      <c r="JC801" s="106"/>
      <c r="JD801" s="106"/>
      <c r="JE801" s="106"/>
      <c r="JF801" s="106"/>
      <c r="JG801" s="106"/>
      <c r="JH801" s="106"/>
      <c r="JI801" s="106"/>
      <c r="JJ801" s="106"/>
      <c r="JK801" s="106"/>
      <c r="JL801" s="106"/>
      <c r="JM801" s="106"/>
      <c r="JN801" s="106"/>
      <c r="JO801" s="106"/>
      <c r="JP801" s="106"/>
      <c r="JQ801" s="106"/>
      <c r="JR801" s="106"/>
      <c r="JS801" s="106"/>
      <c r="JT801" s="106"/>
      <c r="JU801" s="106"/>
      <c r="JV801" s="106"/>
      <c r="JW801" s="106"/>
      <c r="JX801" s="106"/>
      <c r="JY801" s="106"/>
      <c r="JZ801" s="106"/>
      <c r="KA801" s="106"/>
      <c r="KB801" s="106"/>
      <c r="KC801" s="106"/>
      <c r="KD801" s="106"/>
      <c r="KE801" s="106"/>
      <c r="KF801" s="106"/>
      <c r="KG801" s="106"/>
      <c r="KH801" s="106"/>
      <c r="KI801" s="106"/>
      <c r="KJ801" s="106"/>
      <c r="KK801" s="106"/>
      <c r="KL801" s="106"/>
      <c r="KM801" s="106"/>
      <c r="KN801" s="106"/>
      <c r="KO801" s="106"/>
      <c r="KP801" s="106"/>
      <c r="KQ801" s="106"/>
      <c r="KR801" s="106"/>
      <c r="KS801" s="106"/>
      <c r="KT801" s="106"/>
      <c r="KU801" s="106"/>
      <c r="KV801" s="106"/>
      <c r="KW801" s="106"/>
      <c r="KX801" s="106"/>
      <c r="KY801" s="106"/>
      <c r="KZ801" s="106"/>
      <c r="LA801" s="106"/>
      <c r="LB801" s="106"/>
      <c r="LC801" s="106"/>
      <c r="LD801" s="106"/>
      <c r="LE801" s="106"/>
      <c r="LF801" s="106"/>
      <c r="LG801" s="106"/>
      <c r="LH801" s="106"/>
      <c r="LI801" s="106"/>
      <c r="LJ801" s="106"/>
      <c r="LK801" s="106"/>
      <c r="LL801" s="106"/>
      <c r="LM801" s="106"/>
      <c r="LN801" s="106"/>
      <c r="LO801" s="106"/>
      <c r="LP801" s="106"/>
      <c r="LQ801" s="106"/>
      <c r="LR801" s="106"/>
      <c r="LS801" s="106"/>
      <c r="LT801" s="106"/>
      <c r="LU801" s="106"/>
      <c r="LV801" s="106"/>
      <c r="LW801" s="106"/>
      <c r="LX801" s="106"/>
      <c r="LY801" s="106"/>
      <c r="LZ801" s="106"/>
      <c r="MA801" s="106"/>
      <c r="MB801" s="106"/>
      <c r="MC801" s="106"/>
      <c r="MD801" s="106"/>
      <c r="ME801" s="106"/>
      <c r="MF801" s="106"/>
      <c r="MG801" s="106"/>
      <c r="MH801" s="106"/>
      <c r="MI801" s="106"/>
      <c r="MJ801" s="106"/>
      <c r="MK801" s="106"/>
      <c r="ML801" s="106"/>
      <c r="MM801" s="106"/>
      <c r="MN801" s="106"/>
      <c r="MO801" s="106"/>
      <c r="MP801" s="106"/>
      <c r="MQ801" s="106"/>
      <c r="MR801" s="106"/>
      <c r="MS801" s="106"/>
      <c r="MT801" s="106"/>
      <c r="MU801" s="106"/>
      <c r="MV801" s="106"/>
      <c r="MW801" s="106"/>
      <c r="MX801" s="106"/>
      <c r="MY801" s="106"/>
      <c r="MZ801" s="106"/>
      <c r="NA801" s="106"/>
      <c r="NB801" s="106"/>
      <c r="NC801" s="106"/>
      <c r="ND801" s="106"/>
      <c r="NE801" s="106"/>
      <c r="NF801" s="106"/>
      <c r="NG801" s="106"/>
      <c r="NH801" s="106"/>
      <c r="NI801" s="106"/>
      <c r="NJ801" s="106"/>
      <c r="NK801" s="106"/>
      <c r="NL801" s="106"/>
      <c r="NM801" s="106"/>
      <c r="NN801" s="106"/>
      <c r="NO801" s="106"/>
      <c r="NP801" s="106"/>
      <c r="NQ801" s="106"/>
      <c r="NR801" s="106"/>
      <c r="NS801" s="106"/>
      <c r="NT801" s="106"/>
      <c r="NU801" s="106"/>
      <c r="NV801" s="106"/>
      <c r="NW801" s="106"/>
      <c r="NX801" s="106"/>
      <c r="NY801" s="106"/>
      <c r="NZ801" s="106"/>
      <c r="OA801" s="106"/>
      <c r="OB801" s="106"/>
      <c r="OC801" s="106"/>
      <c r="OD801" s="106"/>
      <c r="OE801" s="106"/>
      <c r="OF801" s="106"/>
      <c r="OG801" s="106"/>
      <c r="OH801" s="106"/>
      <c r="OI801" s="106"/>
      <c r="OJ801" s="106"/>
      <c r="OK801" s="106"/>
      <c r="OL801" s="106"/>
      <c r="OM801" s="106"/>
      <c r="ON801" s="106"/>
      <c r="OO801" s="106"/>
      <c r="OP801" s="106"/>
      <c r="OQ801" s="106"/>
      <c r="OR801" s="106"/>
      <c r="OS801" s="106"/>
      <c r="OT801" s="106"/>
      <c r="OU801" s="106"/>
      <c r="OV801" s="106"/>
      <c r="OW801" s="106"/>
      <c r="OX801" s="106"/>
      <c r="OY801" s="106"/>
      <c r="OZ801" s="106"/>
      <c r="PA801" s="106"/>
      <c r="PB801" s="106"/>
      <c r="PC801" s="106"/>
      <c r="PD801" s="106"/>
      <c r="PE801" s="106"/>
      <c r="PF801" s="106"/>
      <c r="PG801" s="106"/>
      <c r="PH801" s="106"/>
      <c r="PI801" s="106"/>
      <c r="PJ801" s="106"/>
      <c r="PK801" s="106"/>
      <c r="PL801" s="106"/>
      <c r="PM801" s="106"/>
      <c r="PN801" s="106"/>
      <c r="PO801" s="106"/>
      <c r="PP801" s="106"/>
      <c r="PQ801" s="106"/>
      <c r="PR801" s="106"/>
      <c r="PS801" s="106"/>
      <c r="PT801" s="106"/>
      <c r="PU801" s="106"/>
      <c r="PV801" s="106"/>
      <c r="PW801" s="106"/>
      <c r="PX801" s="106"/>
      <c r="PY801" s="106"/>
      <c r="PZ801" s="106"/>
      <c r="QA801" s="106"/>
      <c r="QB801" s="106"/>
      <c r="QC801" s="106"/>
      <c r="QD801" s="106"/>
      <c r="QE801" s="106"/>
      <c r="QF801" s="106"/>
      <c r="QG801" s="106"/>
      <c r="QH801" s="106"/>
      <c r="QI801" s="106"/>
      <c r="QJ801" s="106"/>
      <c r="QK801" s="106"/>
      <c r="QL801" s="106"/>
      <c r="QM801" s="106"/>
      <c r="QN801" s="106"/>
      <c r="QO801" s="106"/>
      <c r="QP801" s="106"/>
      <c r="QQ801" s="106"/>
      <c r="QR801" s="106"/>
      <c r="QS801" s="106"/>
      <c r="QT801" s="106"/>
      <c r="QU801" s="106"/>
      <c r="QV801" s="106"/>
      <c r="QW801" s="106"/>
      <c r="QX801" s="106"/>
      <c r="QY801" s="106"/>
      <c r="QZ801" s="106"/>
      <c r="RA801" s="106"/>
      <c r="RB801" s="106"/>
      <c r="RC801" s="106"/>
      <c r="RD801" s="106"/>
      <c r="RE801" s="106"/>
      <c r="RF801" s="106"/>
      <c r="RG801" s="106"/>
      <c r="RH801" s="106"/>
      <c r="RI801" s="106"/>
      <c r="RJ801" s="106"/>
      <c r="RK801" s="106"/>
      <c r="RL801" s="106"/>
      <c r="RM801" s="106"/>
      <c r="RN801" s="106"/>
      <c r="RO801" s="106"/>
      <c r="RP801" s="106"/>
      <c r="RQ801" s="106"/>
      <c r="RR801" s="106"/>
    </row>
    <row r="802" spans="1:486" x14ac:dyDescent="0.3">
      <c r="A802" s="106"/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14"/>
      <c r="Q802" s="114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  <c r="DL802" s="106"/>
      <c r="DM802" s="106"/>
      <c r="DN802" s="106"/>
      <c r="DO802" s="106"/>
      <c r="DP802" s="106"/>
      <c r="DQ802" s="106"/>
      <c r="DR802" s="106"/>
      <c r="DS802" s="106"/>
      <c r="DT802" s="106"/>
      <c r="DU802" s="106"/>
      <c r="DV802" s="106"/>
      <c r="DW802" s="106"/>
      <c r="DX802" s="106"/>
      <c r="DY802" s="106"/>
      <c r="DZ802" s="106"/>
      <c r="EA802" s="106"/>
      <c r="EB802" s="106"/>
      <c r="EC802" s="106"/>
      <c r="ED802" s="106"/>
      <c r="EE802" s="106"/>
      <c r="EF802" s="106"/>
      <c r="EG802" s="106"/>
      <c r="EH802" s="106"/>
      <c r="EI802" s="106"/>
      <c r="EJ802" s="106"/>
      <c r="EK802" s="106"/>
      <c r="EL802" s="106"/>
      <c r="EM802" s="106"/>
      <c r="EN802" s="106"/>
      <c r="EO802" s="106"/>
      <c r="EP802" s="106"/>
      <c r="EQ802" s="106"/>
      <c r="ER802" s="106"/>
      <c r="ES802" s="106"/>
      <c r="ET802" s="106"/>
      <c r="EU802" s="106"/>
      <c r="EV802" s="106"/>
      <c r="EW802" s="106"/>
      <c r="EX802" s="106"/>
      <c r="EY802" s="106"/>
      <c r="EZ802" s="106"/>
      <c r="FA802" s="106"/>
      <c r="FB802" s="106"/>
      <c r="FC802" s="106"/>
      <c r="FD802" s="106"/>
      <c r="FE802" s="106"/>
      <c r="FF802" s="106"/>
      <c r="FG802" s="106"/>
      <c r="FH802" s="106"/>
      <c r="FI802" s="106"/>
      <c r="FJ802" s="106"/>
      <c r="FK802" s="106"/>
      <c r="FL802" s="106"/>
      <c r="FM802" s="106"/>
      <c r="FN802" s="106"/>
      <c r="FO802" s="106"/>
      <c r="FP802" s="106"/>
      <c r="FQ802" s="106"/>
      <c r="FR802" s="106"/>
      <c r="FS802" s="106"/>
      <c r="FT802" s="106"/>
      <c r="FU802" s="106"/>
      <c r="FV802" s="106"/>
      <c r="FW802" s="106"/>
      <c r="FX802" s="106"/>
      <c r="FY802" s="106"/>
      <c r="FZ802" s="106"/>
      <c r="GA802" s="106"/>
      <c r="GB802" s="106"/>
      <c r="GC802" s="106"/>
      <c r="GD802" s="106"/>
      <c r="GE802" s="106"/>
      <c r="GF802" s="106"/>
      <c r="GG802" s="106"/>
      <c r="GH802" s="106"/>
      <c r="GI802" s="106"/>
      <c r="GJ802" s="106"/>
      <c r="GK802" s="106"/>
      <c r="GL802" s="106"/>
      <c r="GM802" s="106"/>
      <c r="GN802" s="106"/>
      <c r="GO802" s="106"/>
      <c r="GP802" s="106"/>
      <c r="GQ802" s="106"/>
      <c r="GR802" s="106"/>
      <c r="GS802" s="106"/>
      <c r="GT802" s="106"/>
      <c r="GU802" s="106"/>
      <c r="GV802" s="106"/>
      <c r="GW802" s="106"/>
      <c r="GX802" s="106"/>
      <c r="GY802" s="106"/>
      <c r="GZ802" s="106"/>
      <c r="HA802" s="106"/>
      <c r="HB802" s="106"/>
      <c r="HC802" s="106"/>
      <c r="HD802" s="106"/>
      <c r="HE802" s="106"/>
      <c r="HF802" s="106"/>
      <c r="HG802" s="106"/>
      <c r="HH802" s="106"/>
      <c r="HI802" s="106"/>
      <c r="HJ802" s="106"/>
      <c r="HK802" s="106"/>
      <c r="HL802" s="106"/>
      <c r="HM802" s="106"/>
      <c r="HN802" s="106"/>
      <c r="HO802" s="106"/>
      <c r="HP802" s="106"/>
      <c r="HQ802" s="106"/>
      <c r="HR802" s="106"/>
      <c r="HS802" s="106"/>
      <c r="HT802" s="106"/>
      <c r="HU802" s="106"/>
      <c r="HV802" s="106"/>
      <c r="HW802" s="106"/>
      <c r="HX802" s="106"/>
      <c r="HY802" s="106"/>
      <c r="HZ802" s="106"/>
      <c r="IA802" s="106"/>
      <c r="IB802" s="106"/>
      <c r="IC802" s="106"/>
      <c r="ID802" s="106"/>
      <c r="IE802" s="106"/>
      <c r="IF802" s="106"/>
      <c r="IG802" s="106"/>
      <c r="IH802" s="106"/>
      <c r="II802" s="106"/>
      <c r="IJ802" s="106"/>
      <c r="IK802" s="106"/>
      <c r="IL802" s="106"/>
      <c r="IM802" s="106"/>
      <c r="IN802" s="106"/>
      <c r="IO802" s="106"/>
      <c r="IP802" s="106"/>
      <c r="IQ802" s="106"/>
      <c r="IR802" s="106"/>
      <c r="IS802" s="106"/>
      <c r="IT802" s="106"/>
      <c r="IU802" s="106"/>
      <c r="IV802" s="106"/>
      <c r="IW802" s="106"/>
      <c r="IX802" s="106"/>
      <c r="IY802" s="106"/>
      <c r="IZ802" s="106"/>
      <c r="JA802" s="106"/>
      <c r="JB802" s="106"/>
      <c r="JC802" s="106"/>
      <c r="JD802" s="106"/>
      <c r="JE802" s="106"/>
      <c r="JF802" s="106"/>
      <c r="JG802" s="106"/>
      <c r="JH802" s="106"/>
      <c r="JI802" s="106"/>
      <c r="JJ802" s="106"/>
      <c r="JK802" s="106"/>
      <c r="JL802" s="106"/>
      <c r="JM802" s="106"/>
      <c r="JN802" s="106"/>
      <c r="JO802" s="106"/>
      <c r="JP802" s="106"/>
      <c r="JQ802" s="106"/>
      <c r="JR802" s="106"/>
      <c r="JS802" s="106"/>
      <c r="JT802" s="106"/>
      <c r="JU802" s="106"/>
      <c r="JV802" s="106"/>
      <c r="JW802" s="106"/>
      <c r="JX802" s="106"/>
      <c r="JY802" s="106"/>
      <c r="JZ802" s="106"/>
      <c r="KA802" s="106"/>
      <c r="KB802" s="106"/>
      <c r="KC802" s="106"/>
      <c r="KD802" s="106"/>
      <c r="KE802" s="106"/>
      <c r="KF802" s="106"/>
      <c r="KG802" s="106"/>
      <c r="KH802" s="106"/>
      <c r="KI802" s="106"/>
      <c r="KJ802" s="106"/>
      <c r="KK802" s="106"/>
      <c r="KL802" s="106"/>
      <c r="KM802" s="106"/>
      <c r="KN802" s="106"/>
      <c r="KO802" s="106"/>
      <c r="KP802" s="106"/>
      <c r="KQ802" s="106"/>
      <c r="KR802" s="106"/>
      <c r="KS802" s="106"/>
      <c r="KT802" s="106"/>
      <c r="KU802" s="106"/>
      <c r="KV802" s="106"/>
      <c r="KW802" s="106"/>
      <c r="KX802" s="106"/>
      <c r="KY802" s="106"/>
      <c r="KZ802" s="106"/>
      <c r="LA802" s="106"/>
      <c r="LB802" s="106"/>
      <c r="LC802" s="106"/>
      <c r="LD802" s="106"/>
      <c r="LE802" s="106"/>
      <c r="LF802" s="106"/>
      <c r="LG802" s="106"/>
      <c r="LH802" s="106"/>
      <c r="LI802" s="106"/>
      <c r="LJ802" s="106"/>
      <c r="LK802" s="106"/>
      <c r="LL802" s="106"/>
      <c r="LM802" s="106"/>
      <c r="LN802" s="106"/>
      <c r="LO802" s="106"/>
      <c r="LP802" s="106"/>
      <c r="LQ802" s="106"/>
      <c r="LR802" s="106"/>
      <c r="LS802" s="106"/>
      <c r="LT802" s="106"/>
      <c r="LU802" s="106"/>
      <c r="LV802" s="106"/>
      <c r="LW802" s="106"/>
      <c r="LX802" s="106"/>
      <c r="LY802" s="106"/>
      <c r="LZ802" s="106"/>
      <c r="MA802" s="106"/>
      <c r="MB802" s="106"/>
      <c r="MC802" s="106"/>
      <c r="MD802" s="106"/>
      <c r="ME802" s="106"/>
      <c r="MF802" s="106"/>
      <c r="MG802" s="106"/>
      <c r="MH802" s="106"/>
      <c r="MI802" s="106"/>
      <c r="MJ802" s="106"/>
      <c r="MK802" s="106"/>
      <c r="ML802" s="106"/>
      <c r="MM802" s="106"/>
      <c r="MN802" s="106"/>
      <c r="MO802" s="106"/>
      <c r="MP802" s="106"/>
      <c r="MQ802" s="106"/>
      <c r="MR802" s="106"/>
      <c r="MS802" s="106"/>
      <c r="MT802" s="106"/>
      <c r="MU802" s="106"/>
      <c r="MV802" s="106"/>
      <c r="MW802" s="106"/>
      <c r="MX802" s="106"/>
      <c r="MY802" s="106"/>
      <c r="MZ802" s="106"/>
      <c r="NA802" s="106"/>
      <c r="NB802" s="106"/>
      <c r="NC802" s="106"/>
      <c r="ND802" s="106"/>
      <c r="NE802" s="106"/>
      <c r="NF802" s="106"/>
      <c r="NG802" s="106"/>
      <c r="NH802" s="106"/>
      <c r="NI802" s="106"/>
      <c r="NJ802" s="106"/>
      <c r="NK802" s="106"/>
      <c r="NL802" s="106"/>
      <c r="NM802" s="106"/>
      <c r="NN802" s="106"/>
      <c r="NO802" s="106"/>
      <c r="NP802" s="106"/>
      <c r="NQ802" s="106"/>
      <c r="NR802" s="106"/>
      <c r="NS802" s="106"/>
      <c r="NT802" s="106"/>
      <c r="NU802" s="106"/>
      <c r="NV802" s="106"/>
      <c r="NW802" s="106"/>
      <c r="NX802" s="106"/>
      <c r="NY802" s="106"/>
      <c r="NZ802" s="106"/>
      <c r="OA802" s="106"/>
      <c r="OB802" s="106"/>
      <c r="OC802" s="106"/>
      <c r="OD802" s="106"/>
      <c r="OE802" s="106"/>
      <c r="OF802" s="106"/>
      <c r="OG802" s="106"/>
      <c r="OH802" s="106"/>
      <c r="OI802" s="106"/>
      <c r="OJ802" s="106"/>
      <c r="OK802" s="106"/>
      <c r="OL802" s="106"/>
      <c r="OM802" s="106"/>
      <c r="ON802" s="106"/>
      <c r="OO802" s="106"/>
      <c r="OP802" s="106"/>
      <c r="OQ802" s="106"/>
      <c r="OR802" s="106"/>
      <c r="OS802" s="106"/>
      <c r="OT802" s="106"/>
      <c r="OU802" s="106"/>
      <c r="OV802" s="106"/>
      <c r="OW802" s="106"/>
      <c r="OX802" s="106"/>
      <c r="OY802" s="106"/>
      <c r="OZ802" s="106"/>
      <c r="PA802" s="106"/>
      <c r="PB802" s="106"/>
      <c r="PC802" s="106"/>
      <c r="PD802" s="106"/>
      <c r="PE802" s="106"/>
      <c r="PF802" s="106"/>
      <c r="PG802" s="106"/>
      <c r="PH802" s="106"/>
      <c r="PI802" s="106"/>
      <c r="PJ802" s="106"/>
      <c r="PK802" s="106"/>
      <c r="PL802" s="106"/>
      <c r="PM802" s="106"/>
      <c r="PN802" s="106"/>
      <c r="PO802" s="106"/>
      <c r="PP802" s="106"/>
      <c r="PQ802" s="106"/>
      <c r="PR802" s="106"/>
      <c r="PS802" s="106"/>
      <c r="PT802" s="106"/>
      <c r="PU802" s="106"/>
      <c r="PV802" s="106"/>
      <c r="PW802" s="106"/>
      <c r="PX802" s="106"/>
      <c r="PY802" s="106"/>
      <c r="PZ802" s="106"/>
      <c r="QA802" s="106"/>
      <c r="QB802" s="106"/>
      <c r="QC802" s="106"/>
      <c r="QD802" s="106"/>
      <c r="QE802" s="106"/>
      <c r="QF802" s="106"/>
      <c r="QG802" s="106"/>
      <c r="QH802" s="106"/>
      <c r="QI802" s="106"/>
      <c r="QJ802" s="106"/>
      <c r="QK802" s="106"/>
      <c r="QL802" s="106"/>
      <c r="QM802" s="106"/>
      <c r="QN802" s="106"/>
      <c r="QO802" s="106"/>
      <c r="QP802" s="106"/>
      <c r="QQ802" s="106"/>
      <c r="QR802" s="106"/>
      <c r="QS802" s="106"/>
      <c r="QT802" s="106"/>
      <c r="QU802" s="106"/>
      <c r="QV802" s="106"/>
      <c r="QW802" s="106"/>
      <c r="QX802" s="106"/>
      <c r="QY802" s="106"/>
      <c r="QZ802" s="106"/>
      <c r="RA802" s="106"/>
      <c r="RB802" s="106"/>
      <c r="RC802" s="106"/>
      <c r="RD802" s="106"/>
      <c r="RE802" s="106"/>
      <c r="RF802" s="106"/>
      <c r="RG802" s="106"/>
      <c r="RH802" s="106"/>
      <c r="RI802" s="106"/>
      <c r="RJ802" s="106"/>
      <c r="RK802" s="106"/>
      <c r="RL802" s="106"/>
      <c r="RM802" s="106"/>
      <c r="RN802" s="106"/>
      <c r="RO802" s="106"/>
      <c r="RP802" s="106"/>
      <c r="RQ802" s="106"/>
      <c r="RR802" s="106"/>
    </row>
    <row r="803" spans="1:486" x14ac:dyDescent="0.3">
      <c r="A803" s="106"/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14"/>
      <c r="Q803" s="114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  <c r="DL803" s="106"/>
      <c r="DM803" s="106"/>
      <c r="DN803" s="106"/>
      <c r="DO803" s="106"/>
      <c r="DP803" s="106"/>
      <c r="DQ803" s="106"/>
      <c r="DR803" s="106"/>
      <c r="DS803" s="106"/>
      <c r="DT803" s="106"/>
      <c r="DU803" s="106"/>
      <c r="DV803" s="106"/>
      <c r="DW803" s="106"/>
      <c r="DX803" s="106"/>
      <c r="DY803" s="106"/>
      <c r="DZ803" s="106"/>
      <c r="EA803" s="106"/>
      <c r="EB803" s="106"/>
      <c r="EC803" s="106"/>
      <c r="ED803" s="106"/>
      <c r="EE803" s="106"/>
      <c r="EF803" s="106"/>
      <c r="EG803" s="106"/>
      <c r="EH803" s="106"/>
      <c r="EI803" s="106"/>
      <c r="EJ803" s="106"/>
      <c r="EK803" s="106"/>
      <c r="EL803" s="106"/>
      <c r="EM803" s="106"/>
      <c r="EN803" s="106"/>
      <c r="EO803" s="106"/>
      <c r="EP803" s="106"/>
      <c r="EQ803" s="106"/>
      <c r="ER803" s="106"/>
      <c r="ES803" s="106"/>
      <c r="ET803" s="106"/>
      <c r="EU803" s="106"/>
      <c r="EV803" s="106"/>
      <c r="EW803" s="106"/>
      <c r="EX803" s="106"/>
      <c r="EY803" s="106"/>
      <c r="EZ803" s="106"/>
      <c r="FA803" s="106"/>
      <c r="FB803" s="106"/>
      <c r="FC803" s="106"/>
      <c r="FD803" s="106"/>
      <c r="FE803" s="106"/>
      <c r="FF803" s="106"/>
      <c r="FG803" s="106"/>
      <c r="FH803" s="106"/>
      <c r="FI803" s="106"/>
      <c r="FJ803" s="106"/>
      <c r="FK803" s="106"/>
      <c r="FL803" s="106"/>
      <c r="FM803" s="106"/>
      <c r="FN803" s="106"/>
      <c r="FO803" s="106"/>
      <c r="FP803" s="106"/>
      <c r="FQ803" s="106"/>
      <c r="FR803" s="106"/>
      <c r="FS803" s="106"/>
      <c r="FT803" s="106"/>
      <c r="FU803" s="106"/>
      <c r="FV803" s="106"/>
      <c r="FW803" s="106"/>
      <c r="FX803" s="106"/>
      <c r="FY803" s="106"/>
      <c r="FZ803" s="106"/>
      <c r="GA803" s="106"/>
      <c r="GB803" s="106"/>
      <c r="GC803" s="106"/>
      <c r="GD803" s="106"/>
      <c r="GE803" s="106"/>
      <c r="GF803" s="106"/>
      <c r="GG803" s="106"/>
      <c r="GH803" s="106"/>
      <c r="GI803" s="106"/>
      <c r="GJ803" s="106"/>
      <c r="GK803" s="106"/>
      <c r="GL803" s="106"/>
      <c r="GM803" s="106"/>
      <c r="GN803" s="106"/>
      <c r="GO803" s="106"/>
      <c r="GP803" s="106"/>
      <c r="GQ803" s="106"/>
      <c r="GR803" s="106"/>
      <c r="GS803" s="106"/>
      <c r="GT803" s="106"/>
      <c r="GU803" s="106"/>
      <c r="GV803" s="106"/>
      <c r="GW803" s="106"/>
      <c r="GX803" s="106"/>
      <c r="GY803" s="106"/>
      <c r="GZ803" s="106"/>
      <c r="HA803" s="106"/>
      <c r="HB803" s="106"/>
      <c r="HC803" s="106"/>
      <c r="HD803" s="106"/>
      <c r="HE803" s="106"/>
      <c r="HF803" s="106"/>
      <c r="HG803" s="106"/>
      <c r="HH803" s="106"/>
      <c r="HI803" s="106"/>
      <c r="HJ803" s="106"/>
      <c r="HK803" s="106"/>
      <c r="HL803" s="106"/>
      <c r="HM803" s="106"/>
      <c r="HN803" s="106"/>
      <c r="HO803" s="106"/>
      <c r="HP803" s="106"/>
      <c r="HQ803" s="106"/>
      <c r="HR803" s="106"/>
      <c r="HS803" s="106"/>
      <c r="HT803" s="106"/>
      <c r="HU803" s="106"/>
      <c r="HV803" s="106"/>
      <c r="HW803" s="106"/>
      <c r="HX803" s="106"/>
      <c r="HY803" s="106"/>
      <c r="HZ803" s="106"/>
      <c r="IA803" s="106"/>
      <c r="IB803" s="106"/>
      <c r="IC803" s="106"/>
      <c r="ID803" s="106"/>
      <c r="IE803" s="106"/>
      <c r="IF803" s="106"/>
      <c r="IG803" s="106"/>
      <c r="IH803" s="106"/>
      <c r="II803" s="106"/>
      <c r="IJ803" s="106"/>
      <c r="IK803" s="106"/>
      <c r="IL803" s="106"/>
      <c r="IM803" s="106"/>
      <c r="IN803" s="106"/>
      <c r="IO803" s="106"/>
      <c r="IP803" s="106"/>
      <c r="IQ803" s="106"/>
      <c r="IR803" s="106"/>
      <c r="IS803" s="106"/>
      <c r="IT803" s="106"/>
      <c r="IU803" s="106"/>
      <c r="IV803" s="106"/>
      <c r="IW803" s="106"/>
      <c r="IX803" s="106"/>
      <c r="IY803" s="106"/>
      <c r="IZ803" s="106"/>
      <c r="JA803" s="106"/>
      <c r="JB803" s="106"/>
      <c r="JC803" s="106"/>
      <c r="JD803" s="106"/>
      <c r="JE803" s="106"/>
      <c r="JF803" s="106"/>
      <c r="JG803" s="106"/>
      <c r="JH803" s="106"/>
      <c r="JI803" s="106"/>
      <c r="JJ803" s="106"/>
      <c r="JK803" s="106"/>
      <c r="JL803" s="106"/>
      <c r="JM803" s="106"/>
      <c r="JN803" s="106"/>
      <c r="JO803" s="106"/>
      <c r="JP803" s="106"/>
      <c r="JQ803" s="106"/>
      <c r="JR803" s="106"/>
      <c r="JS803" s="106"/>
      <c r="JT803" s="106"/>
      <c r="JU803" s="106"/>
      <c r="JV803" s="106"/>
      <c r="JW803" s="106"/>
      <c r="JX803" s="106"/>
      <c r="JY803" s="106"/>
      <c r="JZ803" s="106"/>
      <c r="KA803" s="106"/>
      <c r="KB803" s="106"/>
      <c r="KC803" s="106"/>
      <c r="KD803" s="106"/>
      <c r="KE803" s="106"/>
      <c r="KF803" s="106"/>
      <c r="KG803" s="106"/>
      <c r="KH803" s="106"/>
      <c r="KI803" s="106"/>
      <c r="KJ803" s="106"/>
      <c r="KK803" s="106"/>
      <c r="KL803" s="106"/>
      <c r="KM803" s="106"/>
      <c r="KN803" s="106"/>
      <c r="KO803" s="106"/>
      <c r="KP803" s="106"/>
      <c r="KQ803" s="106"/>
      <c r="KR803" s="106"/>
      <c r="KS803" s="106"/>
      <c r="KT803" s="106"/>
      <c r="KU803" s="106"/>
      <c r="KV803" s="106"/>
      <c r="KW803" s="106"/>
      <c r="KX803" s="106"/>
      <c r="KY803" s="106"/>
      <c r="KZ803" s="106"/>
      <c r="LA803" s="106"/>
      <c r="LB803" s="106"/>
      <c r="LC803" s="106"/>
      <c r="LD803" s="106"/>
      <c r="LE803" s="106"/>
      <c r="LF803" s="106"/>
      <c r="LG803" s="106"/>
      <c r="LH803" s="106"/>
      <c r="LI803" s="106"/>
      <c r="LJ803" s="106"/>
      <c r="LK803" s="106"/>
      <c r="LL803" s="106"/>
      <c r="LM803" s="106"/>
      <c r="LN803" s="106"/>
      <c r="LO803" s="106"/>
      <c r="LP803" s="106"/>
      <c r="LQ803" s="106"/>
      <c r="LR803" s="106"/>
      <c r="LS803" s="106"/>
      <c r="LT803" s="106"/>
      <c r="LU803" s="106"/>
      <c r="LV803" s="106"/>
      <c r="LW803" s="106"/>
      <c r="LX803" s="106"/>
      <c r="LY803" s="106"/>
      <c r="LZ803" s="106"/>
      <c r="MA803" s="106"/>
      <c r="MB803" s="106"/>
      <c r="MC803" s="106"/>
      <c r="MD803" s="106"/>
      <c r="ME803" s="106"/>
      <c r="MF803" s="106"/>
      <c r="MG803" s="106"/>
      <c r="MH803" s="106"/>
      <c r="MI803" s="106"/>
      <c r="MJ803" s="106"/>
      <c r="MK803" s="106"/>
      <c r="ML803" s="106"/>
      <c r="MM803" s="106"/>
      <c r="MN803" s="106"/>
      <c r="MO803" s="106"/>
      <c r="MP803" s="106"/>
      <c r="MQ803" s="106"/>
      <c r="MR803" s="106"/>
      <c r="MS803" s="106"/>
      <c r="MT803" s="106"/>
      <c r="MU803" s="106"/>
      <c r="MV803" s="106"/>
      <c r="MW803" s="106"/>
      <c r="MX803" s="106"/>
      <c r="MY803" s="106"/>
      <c r="MZ803" s="106"/>
      <c r="NA803" s="106"/>
      <c r="NB803" s="106"/>
      <c r="NC803" s="106"/>
      <c r="ND803" s="106"/>
      <c r="NE803" s="106"/>
      <c r="NF803" s="106"/>
      <c r="NG803" s="106"/>
      <c r="NH803" s="106"/>
      <c r="NI803" s="106"/>
      <c r="NJ803" s="106"/>
      <c r="NK803" s="106"/>
      <c r="NL803" s="106"/>
      <c r="NM803" s="106"/>
      <c r="NN803" s="106"/>
      <c r="NO803" s="106"/>
      <c r="NP803" s="106"/>
      <c r="NQ803" s="106"/>
      <c r="NR803" s="106"/>
      <c r="NS803" s="106"/>
      <c r="NT803" s="106"/>
      <c r="NU803" s="106"/>
      <c r="NV803" s="106"/>
      <c r="NW803" s="106"/>
      <c r="NX803" s="106"/>
      <c r="NY803" s="106"/>
      <c r="NZ803" s="106"/>
      <c r="OA803" s="106"/>
      <c r="OB803" s="106"/>
      <c r="OC803" s="106"/>
      <c r="OD803" s="106"/>
      <c r="OE803" s="106"/>
      <c r="OF803" s="106"/>
      <c r="OG803" s="106"/>
      <c r="OH803" s="106"/>
      <c r="OI803" s="106"/>
      <c r="OJ803" s="106"/>
      <c r="OK803" s="106"/>
      <c r="OL803" s="106"/>
      <c r="OM803" s="106"/>
      <c r="ON803" s="106"/>
      <c r="OO803" s="106"/>
      <c r="OP803" s="106"/>
      <c r="OQ803" s="106"/>
      <c r="OR803" s="106"/>
      <c r="OS803" s="106"/>
      <c r="OT803" s="106"/>
      <c r="OU803" s="106"/>
      <c r="OV803" s="106"/>
      <c r="OW803" s="106"/>
      <c r="OX803" s="106"/>
      <c r="OY803" s="106"/>
      <c r="OZ803" s="106"/>
      <c r="PA803" s="106"/>
      <c r="PB803" s="106"/>
      <c r="PC803" s="106"/>
      <c r="PD803" s="106"/>
      <c r="PE803" s="106"/>
      <c r="PF803" s="106"/>
      <c r="PG803" s="106"/>
      <c r="PH803" s="106"/>
      <c r="PI803" s="106"/>
      <c r="PJ803" s="106"/>
      <c r="PK803" s="106"/>
      <c r="PL803" s="106"/>
      <c r="PM803" s="106"/>
      <c r="PN803" s="106"/>
      <c r="PO803" s="106"/>
      <c r="PP803" s="106"/>
      <c r="PQ803" s="106"/>
      <c r="PR803" s="106"/>
      <c r="PS803" s="106"/>
      <c r="PT803" s="106"/>
      <c r="PU803" s="106"/>
      <c r="PV803" s="106"/>
      <c r="PW803" s="106"/>
      <c r="PX803" s="106"/>
      <c r="PY803" s="106"/>
      <c r="PZ803" s="106"/>
      <c r="QA803" s="106"/>
      <c r="QB803" s="106"/>
      <c r="QC803" s="106"/>
      <c r="QD803" s="106"/>
      <c r="QE803" s="106"/>
      <c r="QF803" s="106"/>
      <c r="QG803" s="106"/>
      <c r="QH803" s="106"/>
      <c r="QI803" s="106"/>
      <c r="QJ803" s="106"/>
      <c r="QK803" s="106"/>
      <c r="QL803" s="106"/>
      <c r="QM803" s="106"/>
      <c r="QN803" s="106"/>
      <c r="QO803" s="106"/>
      <c r="QP803" s="106"/>
      <c r="QQ803" s="106"/>
      <c r="QR803" s="106"/>
      <c r="QS803" s="106"/>
      <c r="QT803" s="106"/>
      <c r="QU803" s="106"/>
      <c r="QV803" s="106"/>
      <c r="QW803" s="106"/>
      <c r="QX803" s="106"/>
      <c r="QY803" s="106"/>
      <c r="QZ803" s="106"/>
      <c r="RA803" s="106"/>
      <c r="RB803" s="106"/>
      <c r="RC803" s="106"/>
      <c r="RD803" s="106"/>
      <c r="RE803" s="106"/>
      <c r="RF803" s="106"/>
      <c r="RG803" s="106"/>
      <c r="RH803" s="106"/>
      <c r="RI803" s="106"/>
      <c r="RJ803" s="106"/>
      <c r="RK803" s="106"/>
      <c r="RL803" s="106"/>
      <c r="RM803" s="106"/>
      <c r="RN803" s="106"/>
      <c r="RO803" s="106"/>
      <c r="RP803" s="106"/>
      <c r="RQ803" s="106"/>
      <c r="RR803" s="106"/>
    </row>
    <row r="804" spans="1:486" x14ac:dyDescent="0.3">
      <c r="A804" s="106"/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14"/>
      <c r="Q804" s="114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  <c r="DL804" s="106"/>
      <c r="DM804" s="106"/>
      <c r="DN804" s="106"/>
      <c r="DO804" s="106"/>
      <c r="DP804" s="106"/>
      <c r="DQ804" s="106"/>
      <c r="DR804" s="106"/>
      <c r="DS804" s="106"/>
      <c r="DT804" s="106"/>
      <c r="DU804" s="106"/>
      <c r="DV804" s="106"/>
      <c r="DW804" s="106"/>
      <c r="DX804" s="106"/>
      <c r="DY804" s="106"/>
      <c r="DZ804" s="106"/>
      <c r="EA804" s="106"/>
      <c r="EB804" s="106"/>
      <c r="EC804" s="106"/>
      <c r="ED804" s="106"/>
      <c r="EE804" s="106"/>
      <c r="EF804" s="106"/>
      <c r="EG804" s="106"/>
      <c r="EH804" s="106"/>
      <c r="EI804" s="106"/>
      <c r="EJ804" s="106"/>
      <c r="EK804" s="106"/>
      <c r="EL804" s="106"/>
      <c r="EM804" s="106"/>
      <c r="EN804" s="106"/>
      <c r="EO804" s="106"/>
      <c r="EP804" s="106"/>
      <c r="EQ804" s="106"/>
      <c r="ER804" s="106"/>
      <c r="ES804" s="106"/>
      <c r="ET804" s="106"/>
      <c r="EU804" s="106"/>
      <c r="EV804" s="106"/>
      <c r="EW804" s="106"/>
      <c r="EX804" s="106"/>
      <c r="EY804" s="106"/>
      <c r="EZ804" s="106"/>
      <c r="FA804" s="106"/>
      <c r="FB804" s="106"/>
      <c r="FC804" s="106"/>
      <c r="FD804" s="106"/>
      <c r="FE804" s="106"/>
      <c r="FF804" s="106"/>
      <c r="FG804" s="106"/>
      <c r="FH804" s="106"/>
      <c r="FI804" s="106"/>
      <c r="FJ804" s="106"/>
      <c r="FK804" s="106"/>
      <c r="FL804" s="106"/>
      <c r="FM804" s="106"/>
      <c r="FN804" s="106"/>
      <c r="FO804" s="106"/>
      <c r="FP804" s="106"/>
      <c r="FQ804" s="106"/>
      <c r="FR804" s="106"/>
      <c r="FS804" s="106"/>
      <c r="FT804" s="106"/>
      <c r="FU804" s="106"/>
      <c r="FV804" s="106"/>
      <c r="FW804" s="106"/>
      <c r="FX804" s="106"/>
      <c r="FY804" s="106"/>
      <c r="FZ804" s="106"/>
      <c r="GA804" s="106"/>
      <c r="GB804" s="106"/>
      <c r="GC804" s="106"/>
      <c r="GD804" s="106"/>
      <c r="GE804" s="106"/>
      <c r="GF804" s="106"/>
      <c r="GG804" s="106"/>
      <c r="GH804" s="106"/>
      <c r="GI804" s="106"/>
      <c r="GJ804" s="106"/>
      <c r="GK804" s="106"/>
      <c r="GL804" s="106"/>
      <c r="GM804" s="106"/>
      <c r="GN804" s="106"/>
      <c r="GO804" s="106"/>
      <c r="GP804" s="106"/>
      <c r="GQ804" s="106"/>
      <c r="GR804" s="106"/>
      <c r="GS804" s="106"/>
      <c r="GT804" s="106"/>
      <c r="GU804" s="106"/>
      <c r="GV804" s="106"/>
      <c r="GW804" s="106"/>
      <c r="GX804" s="106"/>
      <c r="GY804" s="106"/>
      <c r="GZ804" s="106"/>
      <c r="HA804" s="106"/>
      <c r="HB804" s="106"/>
      <c r="HC804" s="106"/>
      <c r="HD804" s="106"/>
      <c r="HE804" s="106"/>
      <c r="HF804" s="106"/>
      <c r="HG804" s="106"/>
      <c r="HH804" s="106"/>
      <c r="HI804" s="106"/>
      <c r="HJ804" s="106"/>
      <c r="HK804" s="106"/>
      <c r="HL804" s="106"/>
      <c r="HM804" s="106"/>
      <c r="HN804" s="106"/>
      <c r="HO804" s="106"/>
      <c r="HP804" s="106"/>
      <c r="HQ804" s="106"/>
      <c r="HR804" s="106"/>
      <c r="HS804" s="106"/>
      <c r="HT804" s="106"/>
      <c r="HU804" s="106"/>
      <c r="HV804" s="106"/>
      <c r="HW804" s="106"/>
      <c r="HX804" s="106"/>
      <c r="HY804" s="106"/>
      <c r="HZ804" s="106"/>
      <c r="IA804" s="106"/>
      <c r="IB804" s="106"/>
      <c r="IC804" s="106"/>
      <c r="ID804" s="106"/>
      <c r="IE804" s="106"/>
      <c r="IF804" s="106"/>
      <c r="IG804" s="106"/>
      <c r="IH804" s="106"/>
      <c r="II804" s="106"/>
      <c r="IJ804" s="106"/>
      <c r="IK804" s="106"/>
      <c r="IL804" s="106"/>
      <c r="IM804" s="106"/>
      <c r="IN804" s="106"/>
      <c r="IO804" s="106"/>
      <c r="IP804" s="106"/>
      <c r="IQ804" s="106"/>
      <c r="IR804" s="106"/>
      <c r="IS804" s="106"/>
      <c r="IT804" s="106"/>
      <c r="IU804" s="106"/>
      <c r="IV804" s="106"/>
      <c r="IW804" s="106"/>
      <c r="IX804" s="106"/>
      <c r="IY804" s="106"/>
      <c r="IZ804" s="106"/>
      <c r="JA804" s="106"/>
      <c r="JB804" s="106"/>
      <c r="JC804" s="106"/>
      <c r="JD804" s="106"/>
      <c r="JE804" s="106"/>
      <c r="JF804" s="106"/>
      <c r="JG804" s="106"/>
      <c r="JH804" s="106"/>
      <c r="JI804" s="106"/>
      <c r="JJ804" s="106"/>
      <c r="JK804" s="106"/>
      <c r="JL804" s="106"/>
      <c r="JM804" s="106"/>
      <c r="JN804" s="106"/>
      <c r="JO804" s="106"/>
      <c r="JP804" s="106"/>
      <c r="JQ804" s="106"/>
      <c r="JR804" s="106"/>
      <c r="JS804" s="106"/>
      <c r="JT804" s="106"/>
      <c r="JU804" s="106"/>
      <c r="JV804" s="106"/>
      <c r="JW804" s="106"/>
      <c r="JX804" s="106"/>
      <c r="JY804" s="106"/>
      <c r="JZ804" s="106"/>
      <c r="KA804" s="106"/>
      <c r="KB804" s="106"/>
      <c r="KC804" s="106"/>
      <c r="KD804" s="106"/>
      <c r="KE804" s="106"/>
      <c r="KF804" s="106"/>
      <c r="KG804" s="106"/>
      <c r="KH804" s="106"/>
      <c r="KI804" s="106"/>
      <c r="KJ804" s="106"/>
      <c r="KK804" s="106"/>
      <c r="KL804" s="106"/>
      <c r="KM804" s="106"/>
      <c r="KN804" s="106"/>
      <c r="KO804" s="106"/>
      <c r="KP804" s="106"/>
      <c r="KQ804" s="106"/>
      <c r="KR804" s="106"/>
      <c r="KS804" s="106"/>
      <c r="KT804" s="106"/>
      <c r="KU804" s="106"/>
      <c r="KV804" s="106"/>
      <c r="KW804" s="106"/>
      <c r="KX804" s="106"/>
      <c r="KY804" s="106"/>
      <c r="KZ804" s="106"/>
      <c r="LA804" s="106"/>
      <c r="LB804" s="106"/>
      <c r="LC804" s="106"/>
      <c r="LD804" s="106"/>
      <c r="LE804" s="106"/>
      <c r="LF804" s="106"/>
      <c r="LG804" s="106"/>
      <c r="LH804" s="106"/>
      <c r="LI804" s="106"/>
      <c r="LJ804" s="106"/>
      <c r="LK804" s="106"/>
      <c r="LL804" s="106"/>
      <c r="LM804" s="106"/>
      <c r="LN804" s="106"/>
      <c r="LO804" s="106"/>
      <c r="LP804" s="106"/>
      <c r="LQ804" s="106"/>
      <c r="LR804" s="106"/>
      <c r="LS804" s="106"/>
      <c r="LT804" s="106"/>
      <c r="LU804" s="106"/>
      <c r="LV804" s="106"/>
      <c r="LW804" s="106"/>
      <c r="LX804" s="106"/>
      <c r="LY804" s="106"/>
      <c r="LZ804" s="106"/>
      <c r="MA804" s="106"/>
      <c r="MB804" s="106"/>
      <c r="MC804" s="106"/>
      <c r="MD804" s="106"/>
      <c r="ME804" s="106"/>
      <c r="MF804" s="106"/>
      <c r="MG804" s="106"/>
      <c r="MH804" s="106"/>
      <c r="MI804" s="106"/>
      <c r="MJ804" s="106"/>
      <c r="MK804" s="106"/>
      <c r="ML804" s="106"/>
      <c r="MM804" s="106"/>
      <c r="MN804" s="106"/>
      <c r="MO804" s="106"/>
      <c r="MP804" s="106"/>
      <c r="MQ804" s="106"/>
      <c r="MR804" s="106"/>
      <c r="MS804" s="106"/>
      <c r="MT804" s="106"/>
      <c r="MU804" s="106"/>
      <c r="MV804" s="106"/>
      <c r="MW804" s="106"/>
      <c r="MX804" s="106"/>
      <c r="MY804" s="106"/>
      <c r="MZ804" s="106"/>
      <c r="NA804" s="106"/>
      <c r="NB804" s="106"/>
      <c r="NC804" s="106"/>
      <c r="ND804" s="106"/>
      <c r="NE804" s="106"/>
      <c r="NF804" s="106"/>
      <c r="NG804" s="106"/>
      <c r="NH804" s="106"/>
      <c r="NI804" s="106"/>
      <c r="NJ804" s="106"/>
      <c r="NK804" s="106"/>
      <c r="NL804" s="106"/>
      <c r="NM804" s="106"/>
      <c r="NN804" s="106"/>
      <c r="NO804" s="106"/>
      <c r="NP804" s="106"/>
      <c r="NQ804" s="106"/>
      <c r="NR804" s="106"/>
      <c r="NS804" s="106"/>
      <c r="NT804" s="106"/>
      <c r="NU804" s="106"/>
      <c r="NV804" s="106"/>
      <c r="NW804" s="106"/>
      <c r="NX804" s="106"/>
      <c r="NY804" s="106"/>
      <c r="NZ804" s="106"/>
      <c r="OA804" s="106"/>
      <c r="OB804" s="106"/>
      <c r="OC804" s="106"/>
      <c r="OD804" s="106"/>
      <c r="OE804" s="106"/>
      <c r="OF804" s="106"/>
      <c r="OG804" s="106"/>
      <c r="OH804" s="106"/>
      <c r="OI804" s="106"/>
      <c r="OJ804" s="106"/>
      <c r="OK804" s="106"/>
      <c r="OL804" s="106"/>
      <c r="OM804" s="106"/>
      <c r="ON804" s="106"/>
      <c r="OO804" s="106"/>
      <c r="OP804" s="106"/>
      <c r="OQ804" s="106"/>
      <c r="OR804" s="106"/>
      <c r="OS804" s="106"/>
      <c r="OT804" s="106"/>
      <c r="OU804" s="106"/>
      <c r="OV804" s="106"/>
      <c r="OW804" s="106"/>
      <c r="OX804" s="106"/>
      <c r="OY804" s="106"/>
      <c r="OZ804" s="106"/>
      <c r="PA804" s="106"/>
      <c r="PB804" s="106"/>
      <c r="PC804" s="106"/>
      <c r="PD804" s="106"/>
      <c r="PE804" s="106"/>
      <c r="PF804" s="106"/>
      <c r="PG804" s="106"/>
      <c r="PH804" s="106"/>
      <c r="PI804" s="106"/>
      <c r="PJ804" s="106"/>
      <c r="PK804" s="106"/>
      <c r="PL804" s="106"/>
      <c r="PM804" s="106"/>
      <c r="PN804" s="106"/>
      <c r="PO804" s="106"/>
      <c r="PP804" s="106"/>
      <c r="PQ804" s="106"/>
      <c r="PR804" s="106"/>
      <c r="PS804" s="106"/>
      <c r="PT804" s="106"/>
      <c r="PU804" s="106"/>
      <c r="PV804" s="106"/>
      <c r="PW804" s="106"/>
      <c r="PX804" s="106"/>
      <c r="PY804" s="106"/>
      <c r="PZ804" s="106"/>
      <c r="QA804" s="106"/>
      <c r="QB804" s="106"/>
      <c r="QC804" s="106"/>
      <c r="QD804" s="106"/>
      <c r="QE804" s="106"/>
      <c r="QF804" s="106"/>
      <c r="QG804" s="106"/>
      <c r="QH804" s="106"/>
      <c r="QI804" s="106"/>
      <c r="QJ804" s="106"/>
      <c r="QK804" s="106"/>
      <c r="QL804" s="106"/>
      <c r="QM804" s="106"/>
      <c r="QN804" s="106"/>
      <c r="QO804" s="106"/>
      <c r="QP804" s="106"/>
      <c r="QQ804" s="106"/>
      <c r="QR804" s="106"/>
      <c r="QS804" s="106"/>
      <c r="QT804" s="106"/>
      <c r="QU804" s="106"/>
      <c r="QV804" s="106"/>
      <c r="QW804" s="106"/>
      <c r="QX804" s="106"/>
      <c r="QY804" s="106"/>
      <c r="QZ804" s="106"/>
      <c r="RA804" s="106"/>
      <c r="RB804" s="106"/>
      <c r="RC804" s="106"/>
      <c r="RD804" s="106"/>
      <c r="RE804" s="106"/>
      <c r="RF804" s="106"/>
      <c r="RG804" s="106"/>
      <c r="RH804" s="106"/>
      <c r="RI804" s="106"/>
      <c r="RJ804" s="106"/>
      <c r="RK804" s="106"/>
      <c r="RL804" s="106"/>
      <c r="RM804" s="106"/>
      <c r="RN804" s="106"/>
      <c r="RO804" s="106"/>
      <c r="RP804" s="106"/>
      <c r="RQ804" s="106"/>
      <c r="RR804" s="106"/>
    </row>
    <row r="805" spans="1:486" x14ac:dyDescent="0.3">
      <c r="A805" s="106"/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14"/>
      <c r="Q805" s="114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  <c r="DL805" s="106"/>
      <c r="DM805" s="106"/>
      <c r="DN805" s="106"/>
      <c r="DO805" s="106"/>
      <c r="DP805" s="106"/>
      <c r="DQ805" s="106"/>
      <c r="DR805" s="106"/>
      <c r="DS805" s="106"/>
      <c r="DT805" s="106"/>
      <c r="DU805" s="106"/>
      <c r="DV805" s="106"/>
      <c r="DW805" s="106"/>
      <c r="DX805" s="106"/>
      <c r="DY805" s="106"/>
      <c r="DZ805" s="106"/>
      <c r="EA805" s="106"/>
      <c r="EB805" s="106"/>
      <c r="EC805" s="106"/>
      <c r="ED805" s="106"/>
      <c r="EE805" s="106"/>
      <c r="EF805" s="106"/>
      <c r="EG805" s="106"/>
      <c r="EH805" s="106"/>
      <c r="EI805" s="106"/>
      <c r="EJ805" s="106"/>
      <c r="EK805" s="106"/>
      <c r="EL805" s="106"/>
      <c r="EM805" s="106"/>
      <c r="EN805" s="106"/>
      <c r="EO805" s="106"/>
      <c r="EP805" s="106"/>
      <c r="EQ805" s="106"/>
      <c r="ER805" s="106"/>
      <c r="ES805" s="106"/>
      <c r="ET805" s="106"/>
      <c r="EU805" s="106"/>
      <c r="EV805" s="106"/>
      <c r="EW805" s="106"/>
      <c r="EX805" s="106"/>
      <c r="EY805" s="106"/>
      <c r="EZ805" s="106"/>
      <c r="FA805" s="106"/>
      <c r="FB805" s="106"/>
      <c r="FC805" s="106"/>
      <c r="FD805" s="106"/>
      <c r="FE805" s="106"/>
      <c r="FF805" s="106"/>
      <c r="FG805" s="106"/>
      <c r="FH805" s="106"/>
      <c r="FI805" s="106"/>
      <c r="FJ805" s="106"/>
      <c r="FK805" s="106"/>
      <c r="FL805" s="106"/>
      <c r="FM805" s="106"/>
      <c r="FN805" s="106"/>
      <c r="FO805" s="106"/>
      <c r="FP805" s="106"/>
      <c r="FQ805" s="106"/>
      <c r="FR805" s="106"/>
      <c r="FS805" s="106"/>
      <c r="FT805" s="106"/>
      <c r="FU805" s="106"/>
      <c r="FV805" s="106"/>
      <c r="FW805" s="106"/>
      <c r="FX805" s="106"/>
      <c r="FY805" s="106"/>
      <c r="FZ805" s="106"/>
      <c r="GA805" s="106"/>
      <c r="GB805" s="106"/>
      <c r="GC805" s="106"/>
      <c r="GD805" s="106"/>
      <c r="GE805" s="106"/>
      <c r="GF805" s="106"/>
      <c r="GG805" s="106"/>
      <c r="GH805" s="106"/>
      <c r="GI805" s="106"/>
      <c r="GJ805" s="106"/>
      <c r="GK805" s="106"/>
      <c r="GL805" s="106"/>
      <c r="GM805" s="106"/>
      <c r="GN805" s="106"/>
      <c r="GO805" s="106"/>
      <c r="GP805" s="106"/>
      <c r="GQ805" s="106"/>
      <c r="GR805" s="106"/>
      <c r="GS805" s="106"/>
      <c r="GT805" s="106"/>
      <c r="GU805" s="106"/>
      <c r="GV805" s="106"/>
      <c r="GW805" s="106"/>
      <c r="GX805" s="106"/>
      <c r="GY805" s="106"/>
      <c r="GZ805" s="106"/>
      <c r="HA805" s="106"/>
      <c r="HB805" s="106"/>
      <c r="HC805" s="106"/>
      <c r="HD805" s="106"/>
      <c r="HE805" s="106"/>
      <c r="HF805" s="106"/>
      <c r="HG805" s="106"/>
      <c r="HH805" s="106"/>
      <c r="HI805" s="106"/>
      <c r="HJ805" s="106"/>
      <c r="HK805" s="106"/>
      <c r="HL805" s="106"/>
      <c r="HM805" s="106"/>
      <c r="HN805" s="106"/>
      <c r="HO805" s="106"/>
      <c r="HP805" s="106"/>
      <c r="HQ805" s="106"/>
      <c r="HR805" s="106"/>
      <c r="HS805" s="106"/>
      <c r="HT805" s="106"/>
      <c r="HU805" s="106"/>
      <c r="HV805" s="106"/>
      <c r="HW805" s="106"/>
      <c r="HX805" s="106"/>
      <c r="HY805" s="106"/>
      <c r="HZ805" s="106"/>
      <c r="IA805" s="106"/>
      <c r="IB805" s="106"/>
      <c r="IC805" s="106"/>
      <c r="ID805" s="106"/>
      <c r="IE805" s="106"/>
      <c r="IF805" s="106"/>
      <c r="IG805" s="106"/>
      <c r="IH805" s="106"/>
      <c r="II805" s="106"/>
      <c r="IJ805" s="106"/>
      <c r="IK805" s="106"/>
      <c r="IL805" s="106"/>
      <c r="IM805" s="106"/>
      <c r="IN805" s="106"/>
      <c r="IO805" s="106"/>
      <c r="IP805" s="106"/>
      <c r="IQ805" s="106"/>
      <c r="IR805" s="106"/>
      <c r="IS805" s="106"/>
      <c r="IT805" s="106"/>
      <c r="IU805" s="106"/>
      <c r="IV805" s="106"/>
      <c r="IW805" s="106"/>
      <c r="IX805" s="106"/>
      <c r="IY805" s="106"/>
      <c r="IZ805" s="106"/>
      <c r="JA805" s="106"/>
      <c r="JB805" s="106"/>
      <c r="JC805" s="106"/>
      <c r="JD805" s="106"/>
      <c r="JE805" s="106"/>
      <c r="JF805" s="106"/>
      <c r="JG805" s="106"/>
      <c r="JH805" s="106"/>
      <c r="JI805" s="106"/>
      <c r="JJ805" s="106"/>
      <c r="JK805" s="106"/>
      <c r="JL805" s="106"/>
      <c r="JM805" s="106"/>
      <c r="JN805" s="106"/>
      <c r="JO805" s="106"/>
      <c r="JP805" s="106"/>
      <c r="JQ805" s="106"/>
      <c r="JR805" s="106"/>
      <c r="JS805" s="106"/>
      <c r="JT805" s="106"/>
      <c r="JU805" s="106"/>
      <c r="JV805" s="106"/>
      <c r="JW805" s="106"/>
      <c r="JX805" s="106"/>
      <c r="JY805" s="106"/>
      <c r="JZ805" s="106"/>
      <c r="KA805" s="106"/>
      <c r="KB805" s="106"/>
      <c r="KC805" s="106"/>
      <c r="KD805" s="106"/>
      <c r="KE805" s="106"/>
      <c r="KF805" s="106"/>
      <c r="KG805" s="106"/>
      <c r="KH805" s="106"/>
      <c r="KI805" s="106"/>
      <c r="KJ805" s="106"/>
      <c r="KK805" s="106"/>
      <c r="KL805" s="106"/>
      <c r="KM805" s="106"/>
      <c r="KN805" s="106"/>
      <c r="KO805" s="106"/>
      <c r="KP805" s="106"/>
      <c r="KQ805" s="106"/>
      <c r="KR805" s="106"/>
      <c r="KS805" s="106"/>
      <c r="KT805" s="106"/>
      <c r="KU805" s="106"/>
      <c r="KV805" s="106"/>
      <c r="KW805" s="106"/>
      <c r="KX805" s="106"/>
      <c r="KY805" s="106"/>
      <c r="KZ805" s="106"/>
      <c r="LA805" s="106"/>
      <c r="LB805" s="106"/>
      <c r="LC805" s="106"/>
      <c r="LD805" s="106"/>
      <c r="LE805" s="106"/>
      <c r="LF805" s="106"/>
      <c r="LG805" s="106"/>
      <c r="LH805" s="106"/>
      <c r="LI805" s="106"/>
      <c r="LJ805" s="106"/>
      <c r="LK805" s="106"/>
      <c r="LL805" s="106"/>
      <c r="LM805" s="106"/>
      <c r="LN805" s="106"/>
      <c r="LO805" s="106"/>
      <c r="LP805" s="106"/>
      <c r="LQ805" s="106"/>
      <c r="LR805" s="106"/>
      <c r="LS805" s="106"/>
      <c r="LT805" s="106"/>
      <c r="LU805" s="106"/>
      <c r="LV805" s="106"/>
      <c r="LW805" s="106"/>
      <c r="LX805" s="106"/>
      <c r="LY805" s="106"/>
      <c r="LZ805" s="106"/>
      <c r="MA805" s="106"/>
      <c r="MB805" s="106"/>
      <c r="MC805" s="106"/>
      <c r="MD805" s="106"/>
      <c r="ME805" s="106"/>
      <c r="MF805" s="106"/>
      <c r="MG805" s="106"/>
      <c r="MH805" s="106"/>
      <c r="MI805" s="106"/>
      <c r="MJ805" s="106"/>
      <c r="MK805" s="106"/>
      <c r="ML805" s="106"/>
      <c r="MM805" s="106"/>
      <c r="MN805" s="106"/>
      <c r="MO805" s="106"/>
      <c r="MP805" s="106"/>
      <c r="MQ805" s="106"/>
      <c r="MR805" s="106"/>
      <c r="MS805" s="106"/>
      <c r="MT805" s="106"/>
      <c r="MU805" s="106"/>
      <c r="MV805" s="106"/>
      <c r="MW805" s="106"/>
      <c r="MX805" s="106"/>
      <c r="MY805" s="106"/>
      <c r="MZ805" s="106"/>
      <c r="NA805" s="106"/>
      <c r="NB805" s="106"/>
      <c r="NC805" s="106"/>
      <c r="ND805" s="106"/>
      <c r="NE805" s="106"/>
      <c r="NF805" s="106"/>
      <c r="NG805" s="106"/>
      <c r="NH805" s="106"/>
      <c r="NI805" s="106"/>
      <c r="NJ805" s="106"/>
      <c r="NK805" s="106"/>
      <c r="NL805" s="106"/>
      <c r="NM805" s="106"/>
      <c r="NN805" s="106"/>
      <c r="NO805" s="106"/>
      <c r="NP805" s="106"/>
      <c r="NQ805" s="106"/>
      <c r="NR805" s="106"/>
      <c r="NS805" s="106"/>
      <c r="NT805" s="106"/>
      <c r="NU805" s="106"/>
      <c r="NV805" s="106"/>
      <c r="NW805" s="106"/>
      <c r="NX805" s="106"/>
      <c r="NY805" s="106"/>
      <c r="NZ805" s="106"/>
      <c r="OA805" s="106"/>
      <c r="OB805" s="106"/>
      <c r="OC805" s="106"/>
      <c r="OD805" s="106"/>
      <c r="OE805" s="106"/>
      <c r="OF805" s="106"/>
      <c r="OG805" s="106"/>
      <c r="OH805" s="106"/>
      <c r="OI805" s="106"/>
      <c r="OJ805" s="106"/>
      <c r="OK805" s="106"/>
      <c r="OL805" s="106"/>
      <c r="OM805" s="106"/>
      <c r="ON805" s="106"/>
      <c r="OO805" s="106"/>
      <c r="OP805" s="106"/>
      <c r="OQ805" s="106"/>
      <c r="OR805" s="106"/>
      <c r="OS805" s="106"/>
      <c r="OT805" s="106"/>
      <c r="OU805" s="106"/>
      <c r="OV805" s="106"/>
      <c r="OW805" s="106"/>
      <c r="OX805" s="106"/>
      <c r="OY805" s="106"/>
      <c r="OZ805" s="106"/>
      <c r="PA805" s="106"/>
      <c r="PB805" s="106"/>
      <c r="PC805" s="106"/>
      <c r="PD805" s="106"/>
      <c r="PE805" s="106"/>
      <c r="PF805" s="106"/>
      <c r="PG805" s="106"/>
      <c r="PH805" s="106"/>
      <c r="PI805" s="106"/>
      <c r="PJ805" s="106"/>
      <c r="PK805" s="106"/>
      <c r="PL805" s="106"/>
      <c r="PM805" s="106"/>
      <c r="PN805" s="106"/>
      <c r="PO805" s="106"/>
      <c r="PP805" s="106"/>
      <c r="PQ805" s="106"/>
      <c r="PR805" s="106"/>
      <c r="PS805" s="106"/>
      <c r="PT805" s="106"/>
      <c r="PU805" s="106"/>
      <c r="PV805" s="106"/>
      <c r="PW805" s="106"/>
      <c r="PX805" s="106"/>
      <c r="PY805" s="106"/>
      <c r="PZ805" s="106"/>
      <c r="QA805" s="106"/>
      <c r="QB805" s="106"/>
      <c r="QC805" s="106"/>
      <c r="QD805" s="106"/>
      <c r="QE805" s="106"/>
      <c r="QF805" s="106"/>
      <c r="QG805" s="106"/>
      <c r="QH805" s="106"/>
      <c r="QI805" s="106"/>
      <c r="QJ805" s="106"/>
      <c r="QK805" s="106"/>
      <c r="QL805" s="106"/>
      <c r="QM805" s="106"/>
      <c r="QN805" s="106"/>
      <c r="QO805" s="106"/>
      <c r="QP805" s="106"/>
      <c r="QQ805" s="106"/>
      <c r="QR805" s="106"/>
      <c r="QS805" s="106"/>
      <c r="QT805" s="106"/>
      <c r="QU805" s="106"/>
      <c r="QV805" s="106"/>
      <c r="QW805" s="106"/>
      <c r="QX805" s="106"/>
      <c r="QY805" s="106"/>
      <c r="QZ805" s="106"/>
      <c r="RA805" s="106"/>
      <c r="RB805" s="106"/>
      <c r="RC805" s="106"/>
      <c r="RD805" s="106"/>
      <c r="RE805" s="106"/>
      <c r="RF805" s="106"/>
      <c r="RG805" s="106"/>
      <c r="RH805" s="106"/>
      <c r="RI805" s="106"/>
      <c r="RJ805" s="106"/>
      <c r="RK805" s="106"/>
      <c r="RL805" s="106"/>
      <c r="RM805" s="106"/>
      <c r="RN805" s="106"/>
      <c r="RO805" s="106"/>
      <c r="RP805" s="106"/>
      <c r="RQ805" s="106"/>
      <c r="RR805" s="106"/>
    </row>
    <row r="806" spans="1:486" x14ac:dyDescent="0.3">
      <c r="A806" s="106"/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14"/>
      <c r="Q806" s="114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  <c r="DL806" s="106"/>
      <c r="DM806" s="106"/>
      <c r="DN806" s="106"/>
      <c r="DO806" s="106"/>
      <c r="DP806" s="106"/>
      <c r="DQ806" s="106"/>
      <c r="DR806" s="106"/>
      <c r="DS806" s="106"/>
      <c r="DT806" s="106"/>
      <c r="DU806" s="106"/>
      <c r="DV806" s="106"/>
      <c r="DW806" s="106"/>
      <c r="DX806" s="106"/>
      <c r="DY806" s="106"/>
      <c r="DZ806" s="106"/>
      <c r="EA806" s="106"/>
      <c r="EB806" s="106"/>
      <c r="EC806" s="106"/>
      <c r="ED806" s="106"/>
      <c r="EE806" s="106"/>
      <c r="EF806" s="106"/>
      <c r="EG806" s="106"/>
      <c r="EH806" s="106"/>
      <c r="EI806" s="106"/>
      <c r="EJ806" s="106"/>
      <c r="EK806" s="106"/>
      <c r="EL806" s="106"/>
      <c r="EM806" s="106"/>
      <c r="EN806" s="106"/>
      <c r="EO806" s="106"/>
      <c r="EP806" s="106"/>
      <c r="EQ806" s="106"/>
      <c r="ER806" s="106"/>
      <c r="ES806" s="106"/>
      <c r="ET806" s="106"/>
      <c r="EU806" s="106"/>
      <c r="EV806" s="106"/>
      <c r="EW806" s="106"/>
      <c r="EX806" s="106"/>
      <c r="EY806" s="106"/>
      <c r="EZ806" s="106"/>
      <c r="FA806" s="106"/>
      <c r="FB806" s="106"/>
      <c r="FC806" s="106"/>
      <c r="FD806" s="106"/>
      <c r="FE806" s="106"/>
      <c r="FF806" s="106"/>
      <c r="FG806" s="106"/>
      <c r="FH806" s="106"/>
      <c r="FI806" s="106"/>
      <c r="FJ806" s="106"/>
      <c r="FK806" s="106"/>
      <c r="FL806" s="106"/>
      <c r="FM806" s="106"/>
      <c r="FN806" s="106"/>
      <c r="FO806" s="106"/>
      <c r="FP806" s="106"/>
      <c r="FQ806" s="106"/>
      <c r="FR806" s="106"/>
      <c r="FS806" s="106"/>
      <c r="FT806" s="106"/>
      <c r="FU806" s="106"/>
      <c r="FV806" s="106"/>
      <c r="FW806" s="106"/>
      <c r="FX806" s="106"/>
      <c r="FY806" s="106"/>
      <c r="FZ806" s="106"/>
      <c r="GA806" s="106"/>
      <c r="GB806" s="106"/>
      <c r="GC806" s="106"/>
      <c r="GD806" s="106"/>
      <c r="GE806" s="106"/>
      <c r="GF806" s="106"/>
      <c r="GG806" s="106"/>
      <c r="GH806" s="106"/>
      <c r="GI806" s="106"/>
      <c r="GJ806" s="106"/>
      <c r="GK806" s="106"/>
      <c r="GL806" s="106"/>
      <c r="GM806" s="106"/>
      <c r="GN806" s="106"/>
      <c r="GO806" s="106"/>
      <c r="GP806" s="106"/>
      <c r="GQ806" s="106"/>
      <c r="GR806" s="106"/>
      <c r="GS806" s="106"/>
      <c r="GT806" s="106"/>
      <c r="GU806" s="106"/>
      <c r="GV806" s="106"/>
      <c r="GW806" s="106"/>
      <c r="GX806" s="106"/>
      <c r="GY806" s="106"/>
      <c r="GZ806" s="106"/>
      <c r="HA806" s="106"/>
      <c r="HB806" s="106"/>
      <c r="HC806" s="106"/>
      <c r="HD806" s="106"/>
      <c r="HE806" s="106"/>
      <c r="HF806" s="106"/>
      <c r="HG806" s="106"/>
      <c r="HH806" s="106"/>
      <c r="HI806" s="106"/>
      <c r="HJ806" s="106"/>
      <c r="HK806" s="106"/>
      <c r="HL806" s="106"/>
      <c r="HM806" s="106"/>
      <c r="HN806" s="106"/>
      <c r="HO806" s="106"/>
      <c r="HP806" s="106"/>
      <c r="HQ806" s="106"/>
      <c r="HR806" s="106"/>
      <c r="HS806" s="106"/>
      <c r="HT806" s="106"/>
      <c r="HU806" s="106"/>
      <c r="HV806" s="106"/>
      <c r="HW806" s="106"/>
      <c r="HX806" s="106"/>
      <c r="HY806" s="106"/>
      <c r="HZ806" s="106"/>
      <c r="IA806" s="106"/>
      <c r="IB806" s="106"/>
      <c r="IC806" s="106"/>
      <c r="ID806" s="106"/>
      <c r="IE806" s="106"/>
      <c r="IF806" s="106"/>
      <c r="IG806" s="106"/>
      <c r="IH806" s="106"/>
      <c r="II806" s="106"/>
      <c r="IJ806" s="106"/>
      <c r="IK806" s="106"/>
      <c r="IL806" s="106"/>
      <c r="IM806" s="106"/>
      <c r="IN806" s="106"/>
      <c r="IO806" s="106"/>
      <c r="IP806" s="106"/>
      <c r="IQ806" s="106"/>
      <c r="IR806" s="106"/>
      <c r="IS806" s="106"/>
      <c r="IT806" s="106"/>
      <c r="IU806" s="106"/>
      <c r="IV806" s="106"/>
      <c r="IW806" s="106"/>
      <c r="IX806" s="106"/>
      <c r="IY806" s="106"/>
      <c r="IZ806" s="106"/>
      <c r="JA806" s="106"/>
      <c r="JB806" s="106"/>
      <c r="JC806" s="106"/>
      <c r="JD806" s="106"/>
      <c r="JE806" s="106"/>
      <c r="JF806" s="106"/>
      <c r="JG806" s="106"/>
      <c r="JH806" s="106"/>
      <c r="JI806" s="106"/>
      <c r="JJ806" s="106"/>
      <c r="JK806" s="106"/>
      <c r="JL806" s="106"/>
      <c r="JM806" s="106"/>
      <c r="JN806" s="106"/>
      <c r="JO806" s="106"/>
      <c r="JP806" s="106"/>
      <c r="JQ806" s="106"/>
      <c r="JR806" s="106"/>
      <c r="JS806" s="106"/>
      <c r="JT806" s="106"/>
      <c r="JU806" s="106"/>
      <c r="JV806" s="106"/>
      <c r="JW806" s="106"/>
      <c r="JX806" s="106"/>
      <c r="JY806" s="106"/>
      <c r="JZ806" s="106"/>
      <c r="KA806" s="106"/>
      <c r="KB806" s="106"/>
      <c r="KC806" s="106"/>
      <c r="KD806" s="106"/>
      <c r="KE806" s="106"/>
      <c r="KF806" s="106"/>
      <c r="KG806" s="106"/>
      <c r="KH806" s="106"/>
      <c r="KI806" s="106"/>
      <c r="KJ806" s="106"/>
      <c r="KK806" s="106"/>
      <c r="KL806" s="106"/>
      <c r="KM806" s="106"/>
      <c r="KN806" s="106"/>
      <c r="KO806" s="106"/>
      <c r="KP806" s="106"/>
      <c r="KQ806" s="106"/>
      <c r="KR806" s="106"/>
      <c r="KS806" s="106"/>
      <c r="KT806" s="106"/>
      <c r="KU806" s="106"/>
      <c r="KV806" s="106"/>
      <c r="KW806" s="106"/>
      <c r="KX806" s="106"/>
      <c r="KY806" s="106"/>
      <c r="KZ806" s="106"/>
      <c r="LA806" s="106"/>
      <c r="LB806" s="106"/>
      <c r="LC806" s="106"/>
      <c r="LD806" s="106"/>
      <c r="LE806" s="106"/>
      <c r="LF806" s="106"/>
      <c r="LG806" s="106"/>
      <c r="LH806" s="106"/>
      <c r="LI806" s="106"/>
      <c r="LJ806" s="106"/>
      <c r="LK806" s="106"/>
      <c r="LL806" s="106"/>
      <c r="LM806" s="106"/>
      <c r="LN806" s="106"/>
      <c r="LO806" s="106"/>
      <c r="LP806" s="106"/>
      <c r="LQ806" s="106"/>
      <c r="LR806" s="106"/>
      <c r="LS806" s="106"/>
      <c r="LT806" s="106"/>
      <c r="LU806" s="106"/>
      <c r="LV806" s="106"/>
      <c r="LW806" s="106"/>
      <c r="LX806" s="106"/>
      <c r="LY806" s="106"/>
      <c r="LZ806" s="106"/>
      <c r="MA806" s="106"/>
      <c r="MB806" s="106"/>
      <c r="MC806" s="106"/>
      <c r="MD806" s="106"/>
      <c r="ME806" s="106"/>
      <c r="MF806" s="106"/>
      <c r="MG806" s="106"/>
      <c r="MH806" s="106"/>
      <c r="MI806" s="106"/>
      <c r="MJ806" s="106"/>
      <c r="MK806" s="106"/>
      <c r="ML806" s="106"/>
      <c r="MM806" s="106"/>
      <c r="MN806" s="106"/>
      <c r="MO806" s="106"/>
      <c r="MP806" s="106"/>
      <c r="MQ806" s="106"/>
      <c r="MR806" s="106"/>
      <c r="MS806" s="106"/>
      <c r="MT806" s="106"/>
      <c r="MU806" s="106"/>
      <c r="MV806" s="106"/>
      <c r="MW806" s="106"/>
      <c r="MX806" s="106"/>
      <c r="MY806" s="106"/>
      <c r="MZ806" s="106"/>
      <c r="NA806" s="106"/>
      <c r="NB806" s="106"/>
      <c r="NC806" s="106"/>
      <c r="ND806" s="106"/>
      <c r="NE806" s="106"/>
      <c r="NF806" s="106"/>
      <c r="NG806" s="106"/>
      <c r="NH806" s="106"/>
      <c r="NI806" s="106"/>
      <c r="NJ806" s="106"/>
      <c r="NK806" s="106"/>
      <c r="NL806" s="106"/>
      <c r="NM806" s="106"/>
      <c r="NN806" s="106"/>
      <c r="NO806" s="106"/>
      <c r="NP806" s="106"/>
      <c r="NQ806" s="106"/>
      <c r="NR806" s="106"/>
      <c r="NS806" s="106"/>
      <c r="NT806" s="106"/>
      <c r="NU806" s="106"/>
      <c r="NV806" s="106"/>
      <c r="NW806" s="106"/>
      <c r="NX806" s="106"/>
      <c r="NY806" s="106"/>
      <c r="NZ806" s="106"/>
      <c r="OA806" s="106"/>
      <c r="OB806" s="106"/>
      <c r="OC806" s="106"/>
      <c r="OD806" s="106"/>
      <c r="OE806" s="106"/>
      <c r="OF806" s="106"/>
      <c r="OG806" s="106"/>
      <c r="OH806" s="106"/>
      <c r="OI806" s="106"/>
      <c r="OJ806" s="106"/>
      <c r="OK806" s="106"/>
      <c r="OL806" s="106"/>
      <c r="OM806" s="106"/>
      <c r="ON806" s="106"/>
      <c r="OO806" s="106"/>
      <c r="OP806" s="106"/>
      <c r="OQ806" s="106"/>
      <c r="OR806" s="106"/>
      <c r="OS806" s="106"/>
      <c r="OT806" s="106"/>
      <c r="OU806" s="106"/>
      <c r="OV806" s="106"/>
      <c r="OW806" s="106"/>
      <c r="OX806" s="106"/>
      <c r="OY806" s="106"/>
      <c r="OZ806" s="106"/>
      <c r="PA806" s="106"/>
      <c r="PB806" s="106"/>
      <c r="PC806" s="106"/>
      <c r="PD806" s="106"/>
      <c r="PE806" s="106"/>
      <c r="PF806" s="106"/>
      <c r="PG806" s="106"/>
      <c r="PH806" s="106"/>
      <c r="PI806" s="106"/>
      <c r="PJ806" s="106"/>
      <c r="PK806" s="106"/>
      <c r="PL806" s="106"/>
      <c r="PM806" s="106"/>
      <c r="PN806" s="106"/>
      <c r="PO806" s="106"/>
      <c r="PP806" s="106"/>
      <c r="PQ806" s="106"/>
      <c r="PR806" s="106"/>
      <c r="PS806" s="106"/>
      <c r="PT806" s="106"/>
      <c r="PU806" s="106"/>
      <c r="PV806" s="106"/>
      <c r="PW806" s="106"/>
      <c r="PX806" s="106"/>
      <c r="PY806" s="106"/>
      <c r="PZ806" s="106"/>
      <c r="QA806" s="106"/>
      <c r="QB806" s="106"/>
      <c r="QC806" s="106"/>
      <c r="QD806" s="106"/>
      <c r="QE806" s="106"/>
      <c r="QF806" s="106"/>
      <c r="QG806" s="106"/>
      <c r="QH806" s="106"/>
      <c r="QI806" s="106"/>
      <c r="QJ806" s="106"/>
      <c r="QK806" s="106"/>
      <c r="QL806" s="106"/>
      <c r="QM806" s="106"/>
      <c r="QN806" s="106"/>
      <c r="QO806" s="106"/>
      <c r="QP806" s="106"/>
      <c r="QQ806" s="106"/>
      <c r="QR806" s="106"/>
      <c r="QS806" s="106"/>
      <c r="QT806" s="106"/>
      <c r="QU806" s="106"/>
      <c r="QV806" s="106"/>
      <c r="QW806" s="106"/>
      <c r="QX806" s="106"/>
      <c r="QY806" s="106"/>
      <c r="QZ806" s="106"/>
      <c r="RA806" s="106"/>
      <c r="RB806" s="106"/>
      <c r="RC806" s="106"/>
      <c r="RD806" s="106"/>
      <c r="RE806" s="106"/>
      <c r="RF806" s="106"/>
      <c r="RG806" s="106"/>
      <c r="RH806" s="106"/>
      <c r="RI806" s="106"/>
      <c r="RJ806" s="106"/>
      <c r="RK806" s="106"/>
      <c r="RL806" s="106"/>
      <c r="RM806" s="106"/>
      <c r="RN806" s="106"/>
      <c r="RO806" s="106"/>
      <c r="RP806" s="106"/>
      <c r="RQ806" s="106"/>
      <c r="RR806" s="106"/>
    </row>
    <row r="807" spans="1:486" x14ac:dyDescent="0.3">
      <c r="A807" s="106"/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14"/>
      <c r="Q807" s="114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  <c r="DL807" s="106"/>
      <c r="DM807" s="106"/>
      <c r="DN807" s="106"/>
      <c r="DO807" s="106"/>
      <c r="DP807" s="106"/>
      <c r="DQ807" s="106"/>
      <c r="DR807" s="106"/>
      <c r="DS807" s="106"/>
      <c r="DT807" s="106"/>
      <c r="DU807" s="106"/>
      <c r="DV807" s="106"/>
      <c r="DW807" s="106"/>
      <c r="DX807" s="106"/>
      <c r="DY807" s="106"/>
      <c r="DZ807" s="106"/>
      <c r="EA807" s="106"/>
      <c r="EB807" s="106"/>
      <c r="EC807" s="106"/>
      <c r="ED807" s="106"/>
      <c r="EE807" s="106"/>
      <c r="EF807" s="106"/>
      <c r="EG807" s="106"/>
      <c r="EH807" s="106"/>
      <c r="EI807" s="106"/>
      <c r="EJ807" s="106"/>
      <c r="EK807" s="106"/>
      <c r="EL807" s="106"/>
      <c r="EM807" s="106"/>
      <c r="EN807" s="106"/>
      <c r="EO807" s="106"/>
      <c r="EP807" s="106"/>
      <c r="EQ807" s="106"/>
      <c r="ER807" s="106"/>
      <c r="ES807" s="106"/>
      <c r="ET807" s="106"/>
      <c r="EU807" s="106"/>
      <c r="EV807" s="106"/>
      <c r="EW807" s="106"/>
      <c r="EX807" s="106"/>
      <c r="EY807" s="106"/>
      <c r="EZ807" s="106"/>
      <c r="FA807" s="106"/>
      <c r="FB807" s="106"/>
      <c r="FC807" s="106"/>
      <c r="FD807" s="106"/>
      <c r="FE807" s="106"/>
      <c r="FF807" s="106"/>
      <c r="FG807" s="106"/>
      <c r="FH807" s="106"/>
      <c r="FI807" s="106"/>
      <c r="FJ807" s="106"/>
      <c r="FK807" s="106"/>
      <c r="FL807" s="106"/>
      <c r="FM807" s="106"/>
      <c r="FN807" s="106"/>
      <c r="FO807" s="106"/>
      <c r="FP807" s="106"/>
      <c r="FQ807" s="106"/>
      <c r="FR807" s="106"/>
      <c r="FS807" s="106"/>
      <c r="FT807" s="106"/>
      <c r="FU807" s="106"/>
      <c r="FV807" s="106"/>
      <c r="FW807" s="106"/>
      <c r="FX807" s="106"/>
      <c r="FY807" s="106"/>
      <c r="FZ807" s="106"/>
      <c r="GA807" s="106"/>
      <c r="GB807" s="106"/>
      <c r="GC807" s="106"/>
      <c r="GD807" s="106"/>
      <c r="GE807" s="106"/>
      <c r="GF807" s="106"/>
      <c r="GG807" s="106"/>
      <c r="GH807" s="106"/>
      <c r="GI807" s="106"/>
      <c r="GJ807" s="106"/>
      <c r="GK807" s="106"/>
      <c r="GL807" s="106"/>
      <c r="GM807" s="106"/>
      <c r="GN807" s="106"/>
      <c r="GO807" s="106"/>
      <c r="GP807" s="106"/>
      <c r="GQ807" s="106"/>
      <c r="GR807" s="106"/>
      <c r="GS807" s="106"/>
      <c r="GT807" s="106"/>
      <c r="GU807" s="106"/>
      <c r="GV807" s="106"/>
      <c r="GW807" s="106"/>
      <c r="GX807" s="106"/>
      <c r="GY807" s="106"/>
      <c r="GZ807" s="106"/>
      <c r="HA807" s="106"/>
      <c r="HB807" s="106"/>
      <c r="HC807" s="106"/>
      <c r="HD807" s="106"/>
      <c r="HE807" s="106"/>
      <c r="HF807" s="106"/>
      <c r="HG807" s="106"/>
      <c r="HH807" s="106"/>
      <c r="HI807" s="106"/>
      <c r="HJ807" s="106"/>
      <c r="HK807" s="106"/>
      <c r="HL807" s="106"/>
      <c r="HM807" s="106"/>
      <c r="HN807" s="106"/>
      <c r="HO807" s="106"/>
      <c r="HP807" s="106"/>
      <c r="HQ807" s="106"/>
      <c r="HR807" s="106"/>
      <c r="HS807" s="106"/>
      <c r="HT807" s="106"/>
      <c r="HU807" s="106"/>
      <c r="HV807" s="106"/>
      <c r="HW807" s="106"/>
      <c r="HX807" s="106"/>
      <c r="HY807" s="106"/>
      <c r="HZ807" s="106"/>
      <c r="IA807" s="106"/>
      <c r="IB807" s="106"/>
      <c r="IC807" s="106"/>
      <c r="ID807" s="106"/>
      <c r="IE807" s="106"/>
      <c r="IF807" s="106"/>
      <c r="IG807" s="106"/>
      <c r="IH807" s="106"/>
      <c r="II807" s="106"/>
      <c r="IJ807" s="106"/>
      <c r="IK807" s="106"/>
      <c r="IL807" s="106"/>
      <c r="IM807" s="106"/>
      <c r="IN807" s="106"/>
      <c r="IO807" s="106"/>
      <c r="IP807" s="106"/>
      <c r="IQ807" s="106"/>
      <c r="IR807" s="106"/>
      <c r="IS807" s="106"/>
      <c r="IT807" s="106"/>
      <c r="IU807" s="106"/>
      <c r="IV807" s="106"/>
      <c r="IW807" s="106"/>
      <c r="IX807" s="106"/>
      <c r="IY807" s="106"/>
      <c r="IZ807" s="106"/>
      <c r="JA807" s="106"/>
      <c r="JB807" s="106"/>
      <c r="JC807" s="106"/>
      <c r="JD807" s="106"/>
      <c r="JE807" s="106"/>
      <c r="JF807" s="106"/>
      <c r="JG807" s="106"/>
      <c r="JH807" s="106"/>
      <c r="JI807" s="106"/>
      <c r="JJ807" s="106"/>
      <c r="JK807" s="106"/>
      <c r="JL807" s="106"/>
      <c r="JM807" s="106"/>
      <c r="JN807" s="106"/>
      <c r="JO807" s="106"/>
      <c r="JP807" s="106"/>
      <c r="JQ807" s="106"/>
      <c r="JR807" s="106"/>
      <c r="JS807" s="106"/>
      <c r="JT807" s="106"/>
      <c r="JU807" s="106"/>
      <c r="JV807" s="106"/>
      <c r="JW807" s="106"/>
      <c r="JX807" s="106"/>
      <c r="JY807" s="106"/>
      <c r="JZ807" s="106"/>
      <c r="KA807" s="106"/>
      <c r="KB807" s="106"/>
      <c r="KC807" s="106"/>
      <c r="KD807" s="106"/>
      <c r="KE807" s="106"/>
      <c r="KF807" s="106"/>
      <c r="KG807" s="106"/>
      <c r="KH807" s="106"/>
      <c r="KI807" s="106"/>
      <c r="KJ807" s="106"/>
      <c r="KK807" s="106"/>
      <c r="KL807" s="106"/>
      <c r="KM807" s="106"/>
      <c r="KN807" s="106"/>
      <c r="KO807" s="106"/>
      <c r="KP807" s="106"/>
      <c r="KQ807" s="106"/>
      <c r="KR807" s="106"/>
      <c r="KS807" s="106"/>
      <c r="KT807" s="106"/>
      <c r="KU807" s="106"/>
      <c r="KV807" s="106"/>
      <c r="KW807" s="106"/>
      <c r="KX807" s="106"/>
      <c r="KY807" s="106"/>
      <c r="KZ807" s="106"/>
      <c r="LA807" s="106"/>
      <c r="LB807" s="106"/>
      <c r="LC807" s="106"/>
      <c r="LD807" s="106"/>
      <c r="LE807" s="106"/>
      <c r="LF807" s="106"/>
      <c r="LG807" s="106"/>
      <c r="LH807" s="106"/>
      <c r="LI807" s="106"/>
      <c r="LJ807" s="106"/>
      <c r="LK807" s="106"/>
      <c r="LL807" s="106"/>
      <c r="LM807" s="106"/>
      <c r="LN807" s="106"/>
      <c r="LO807" s="106"/>
      <c r="LP807" s="106"/>
      <c r="LQ807" s="106"/>
      <c r="LR807" s="106"/>
      <c r="LS807" s="106"/>
      <c r="LT807" s="106"/>
      <c r="LU807" s="106"/>
      <c r="LV807" s="106"/>
      <c r="LW807" s="106"/>
      <c r="LX807" s="106"/>
      <c r="LY807" s="106"/>
      <c r="LZ807" s="106"/>
      <c r="MA807" s="106"/>
      <c r="MB807" s="106"/>
      <c r="MC807" s="106"/>
      <c r="MD807" s="106"/>
      <c r="ME807" s="106"/>
      <c r="MF807" s="106"/>
      <c r="MG807" s="106"/>
      <c r="MH807" s="106"/>
      <c r="MI807" s="106"/>
      <c r="MJ807" s="106"/>
      <c r="MK807" s="106"/>
      <c r="ML807" s="106"/>
      <c r="MM807" s="106"/>
      <c r="MN807" s="106"/>
      <c r="MO807" s="106"/>
      <c r="MP807" s="106"/>
      <c r="MQ807" s="106"/>
      <c r="MR807" s="106"/>
      <c r="MS807" s="106"/>
      <c r="MT807" s="106"/>
      <c r="MU807" s="106"/>
      <c r="MV807" s="106"/>
      <c r="MW807" s="106"/>
      <c r="MX807" s="106"/>
      <c r="MY807" s="106"/>
      <c r="MZ807" s="106"/>
      <c r="NA807" s="106"/>
      <c r="NB807" s="106"/>
      <c r="NC807" s="106"/>
      <c r="ND807" s="106"/>
      <c r="NE807" s="106"/>
      <c r="NF807" s="106"/>
      <c r="NG807" s="106"/>
      <c r="NH807" s="106"/>
      <c r="NI807" s="106"/>
      <c r="NJ807" s="106"/>
      <c r="NK807" s="106"/>
      <c r="NL807" s="106"/>
      <c r="NM807" s="106"/>
      <c r="NN807" s="106"/>
      <c r="NO807" s="106"/>
      <c r="NP807" s="106"/>
      <c r="NQ807" s="106"/>
      <c r="NR807" s="106"/>
      <c r="NS807" s="106"/>
      <c r="NT807" s="106"/>
      <c r="NU807" s="106"/>
      <c r="NV807" s="106"/>
      <c r="NW807" s="106"/>
      <c r="NX807" s="106"/>
      <c r="NY807" s="106"/>
      <c r="NZ807" s="106"/>
      <c r="OA807" s="106"/>
      <c r="OB807" s="106"/>
      <c r="OC807" s="106"/>
      <c r="OD807" s="106"/>
      <c r="OE807" s="106"/>
      <c r="OF807" s="106"/>
      <c r="OG807" s="106"/>
      <c r="OH807" s="106"/>
      <c r="OI807" s="106"/>
      <c r="OJ807" s="106"/>
      <c r="OK807" s="106"/>
      <c r="OL807" s="106"/>
      <c r="OM807" s="106"/>
      <c r="ON807" s="106"/>
      <c r="OO807" s="106"/>
      <c r="OP807" s="106"/>
      <c r="OQ807" s="106"/>
      <c r="OR807" s="106"/>
      <c r="OS807" s="106"/>
      <c r="OT807" s="106"/>
      <c r="OU807" s="106"/>
      <c r="OV807" s="106"/>
      <c r="OW807" s="106"/>
      <c r="OX807" s="106"/>
      <c r="OY807" s="106"/>
      <c r="OZ807" s="106"/>
      <c r="PA807" s="106"/>
      <c r="PB807" s="106"/>
      <c r="PC807" s="106"/>
      <c r="PD807" s="106"/>
      <c r="PE807" s="106"/>
      <c r="PF807" s="106"/>
      <c r="PG807" s="106"/>
      <c r="PH807" s="106"/>
      <c r="PI807" s="106"/>
      <c r="PJ807" s="106"/>
      <c r="PK807" s="106"/>
      <c r="PL807" s="106"/>
      <c r="PM807" s="106"/>
      <c r="PN807" s="106"/>
      <c r="PO807" s="106"/>
      <c r="PP807" s="106"/>
      <c r="PQ807" s="106"/>
      <c r="PR807" s="106"/>
      <c r="PS807" s="106"/>
      <c r="PT807" s="106"/>
      <c r="PU807" s="106"/>
      <c r="PV807" s="106"/>
      <c r="PW807" s="106"/>
      <c r="PX807" s="106"/>
      <c r="PY807" s="106"/>
      <c r="PZ807" s="106"/>
      <c r="QA807" s="106"/>
      <c r="QB807" s="106"/>
      <c r="QC807" s="106"/>
      <c r="QD807" s="106"/>
      <c r="QE807" s="106"/>
      <c r="QF807" s="106"/>
      <c r="QG807" s="106"/>
      <c r="QH807" s="106"/>
      <c r="QI807" s="106"/>
      <c r="QJ807" s="106"/>
      <c r="QK807" s="106"/>
      <c r="QL807" s="106"/>
      <c r="QM807" s="106"/>
      <c r="QN807" s="106"/>
      <c r="QO807" s="106"/>
      <c r="QP807" s="106"/>
      <c r="QQ807" s="106"/>
      <c r="QR807" s="106"/>
      <c r="QS807" s="106"/>
      <c r="QT807" s="106"/>
      <c r="QU807" s="106"/>
      <c r="QV807" s="106"/>
      <c r="QW807" s="106"/>
      <c r="QX807" s="106"/>
      <c r="QY807" s="106"/>
      <c r="QZ807" s="106"/>
      <c r="RA807" s="106"/>
      <c r="RB807" s="106"/>
      <c r="RC807" s="106"/>
      <c r="RD807" s="106"/>
      <c r="RE807" s="106"/>
      <c r="RF807" s="106"/>
      <c r="RG807" s="106"/>
      <c r="RH807" s="106"/>
      <c r="RI807" s="106"/>
      <c r="RJ807" s="106"/>
      <c r="RK807" s="106"/>
      <c r="RL807" s="106"/>
      <c r="RM807" s="106"/>
      <c r="RN807" s="106"/>
      <c r="RO807" s="106"/>
      <c r="RP807" s="106"/>
      <c r="RQ807" s="106"/>
      <c r="RR807" s="106"/>
    </row>
    <row r="808" spans="1:486" x14ac:dyDescent="0.3">
      <c r="A808" s="106"/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14"/>
      <c r="Q808" s="114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  <c r="DL808" s="106"/>
      <c r="DM808" s="106"/>
      <c r="DN808" s="106"/>
      <c r="DO808" s="106"/>
      <c r="DP808" s="106"/>
      <c r="DQ808" s="106"/>
      <c r="DR808" s="106"/>
      <c r="DS808" s="106"/>
      <c r="DT808" s="106"/>
      <c r="DU808" s="106"/>
      <c r="DV808" s="106"/>
      <c r="DW808" s="106"/>
      <c r="DX808" s="106"/>
      <c r="DY808" s="106"/>
      <c r="DZ808" s="106"/>
      <c r="EA808" s="106"/>
      <c r="EB808" s="106"/>
      <c r="EC808" s="106"/>
      <c r="ED808" s="106"/>
      <c r="EE808" s="106"/>
      <c r="EF808" s="106"/>
      <c r="EG808" s="106"/>
      <c r="EH808" s="106"/>
      <c r="EI808" s="106"/>
      <c r="EJ808" s="106"/>
      <c r="EK808" s="106"/>
      <c r="EL808" s="106"/>
      <c r="EM808" s="106"/>
      <c r="EN808" s="106"/>
      <c r="EO808" s="106"/>
      <c r="EP808" s="106"/>
      <c r="EQ808" s="106"/>
      <c r="ER808" s="106"/>
      <c r="ES808" s="106"/>
      <c r="ET808" s="106"/>
      <c r="EU808" s="106"/>
      <c r="EV808" s="106"/>
      <c r="EW808" s="106"/>
      <c r="EX808" s="106"/>
      <c r="EY808" s="106"/>
      <c r="EZ808" s="106"/>
      <c r="FA808" s="106"/>
      <c r="FB808" s="106"/>
      <c r="FC808" s="106"/>
      <c r="FD808" s="106"/>
      <c r="FE808" s="106"/>
      <c r="FF808" s="106"/>
      <c r="FG808" s="106"/>
      <c r="FH808" s="106"/>
      <c r="FI808" s="106"/>
      <c r="FJ808" s="106"/>
      <c r="FK808" s="106"/>
      <c r="FL808" s="106"/>
      <c r="FM808" s="106"/>
      <c r="FN808" s="106"/>
      <c r="FO808" s="106"/>
      <c r="FP808" s="106"/>
      <c r="FQ808" s="106"/>
      <c r="FR808" s="106"/>
      <c r="FS808" s="106"/>
      <c r="FT808" s="106"/>
      <c r="FU808" s="106"/>
      <c r="FV808" s="106"/>
      <c r="FW808" s="106"/>
      <c r="FX808" s="106"/>
      <c r="FY808" s="106"/>
      <c r="FZ808" s="106"/>
      <c r="GA808" s="106"/>
      <c r="GB808" s="106"/>
      <c r="GC808" s="106"/>
      <c r="GD808" s="106"/>
      <c r="GE808" s="106"/>
      <c r="GF808" s="106"/>
      <c r="GG808" s="106"/>
      <c r="GH808" s="106"/>
      <c r="GI808" s="106"/>
      <c r="GJ808" s="106"/>
      <c r="GK808" s="106"/>
      <c r="GL808" s="106"/>
      <c r="GM808" s="106"/>
      <c r="GN808" s="106"/>
      <c r="GO808" s="106"/>
      <c r="GP808" s="106"/>
      <c r="GQ808" s="106"/>
      <c r="GR808" s="106"/>
      <c r="GS808" s="106"/>
      <c r="GT808" s="106"/>
      <c r="GU808" s="106"/>
      <c r="GV808" s="106"/>
      <c r="GW808" s="106"/>
      <c r="GX808" s="106"/>
      <c r="GY808" s="106"/>
      <c r="GZ808" s="106"/>
      <c r="HA808" s="106"/>
      <c r="HB808" s="106"/>
      <c r="HC808" s="106"/>
      <c r="HD808" s="106"/>
      <c r="HE808" s="106"/>
      <c r="HF808" s="106"/>
      <c r="HG808" s="106"/>
      <c r="HH808" s="106"/>
      <c r="HI808" s="106"/>
      <c r="HJ808" s="106"/>
      <c r="HK808" s="106"/>
      <c r="HL808" s="106"/>
      <c r="HM808" s="106"/>
      <c r="HN808" s="106"/>
      <c r="HO808" s="106"/>
      <c r="HP808" s="106"/>
      <c r="HQ808" s="106"/>
      <c r="HR808" s="106"/>
      <c r="HS808" s="106"/>
      <c r="HT808" s="106"/>
      <c r="HU808" s="106"/>
      <c r="HV808" s="106"/>
      <c r="HW808" s="106"/>
      <c r="HX808" s="106"/>
      <c r="HY808" s="106"/>
      <c r="HZ808" s="106"/>
      <c r="IA808" s="106"/>
      <c r="IB808" s="106"/>
      <c r="IC808" s="106"/>
      <c r="ID808" s="106"/>
      <c r="IE808" s="106"/>
      <c r="IF808" s="106"/>
      <c r="IG808" s="106"/>
      <c r="IH808" s="106"/>
      <c r="II808" s="106"/>
      <c r="IJ808" s="106"/>
      <c r="IK808" s="106"/>
      <c r="IL808" s="106"/>
      <c r="IM808" s="106"/>
      <c r="IN808" s="106"/>
      <c r="IO808" s="106"/>
      <c r="IP808" s="106"/>
      <c r="IQ808" s="106"/>
      <c r="IR808" s="106"/>
      <c r="IS808" s="106"/>
      <c r="IT808" s="106"/>
      <c r="IU808" s="106"/>
      <c r="IV808" s="106"/>
      <c r="IW808" s="106"/>
      <c r="IX808" s="106"/>
      <c r="IY808" s="106"/>
      <c r="IZ808" s="106"/>
      <c r="JA808" s="106"/>
      <c r="JB808" s="106"/>
      <c r="JC808" s="106"/>
      <c r="JD808" s="106"/>
      <c r="JE808" s="106"/>
      <c r="JF808" s="106"/>
      <c r="JG808" s="106"/>
      <c r="JH808" s="106"/>
      <c r="JI808" s="106"/>
      <c r="JJ808" s="106"/>
      <c r="JK808" s="106"/>
      <c r="JL808" s="106"/>
      <c r="JM808" s="106"/>
      <c r="JN808" s="106"/>
      <c r="JO808" s="106"/>
      <c r="JP808" s="106"/>
      <c r="JQ808" s="106"/>
      <c r="JR808" s="106"/>
      <c r="JS808" s="106"/>
      <c r="JT808" s="106"/>
      <c r="JU808" s="106"/>
      <c r="JV808" s="106"/>
      <c r="JW808" s="106"/>
      <c r="JX808" s="106"/>
      <c r="JY808" s="106"/>
      <c r="JZ808" s="106"/>
      <c r="KA808" s="106"/>
      <c r="KB808" s="106"/>
      <c r="KC808" s="106"/>
      <c r="KD808" s="106"/>
      <c r="KE808" s="106"/>
      <c r="KF808" s="106"/>
      <c r="KG808" s="106"/>
      <c r="KH808" s="106"/>
      <c r="KI808" s="106"/>
      <c r="KJ808" s="106"/>
      <c r="KK808" s="106"/>
      <c r="KL808" s="106"/>
      <c r="KM808" s="106"/>
      <c r="KN808" s="106"/>
      <c r="KO808" s="106"/>
      <c r="KP808" s="106"/>
      <c r="KQ808" s="106"/>
      <c r="KR808" s="106"/>
      <c r="KS808" s="106"/>
      <c r="KT808" s="106"/>
      <c r="KU808" s="106"/>
      <c r="KV808" s="106"/>
      <c r="KW808" s="106"/>
      <c r="KX808" s="106"/>
      <c r="KY808" s="106"/>
      <c r="KZ808" s="106"/>
      <c r="LA808" s="106"/>
      <c r="LB808" s="106"/>
      <c r="LC808" s="106"/>
      <c r="LD808" s="106"/>
      <c r="LE808" s="106"/>
      <c r="LF808" s="106"/>
      <c r="LG808" s="106"/>
      <c r="LH808" s="106"/>
      <c r="LI808" s="106"/>
      <c r="LJ808" s="106"/>
      <c r="LK808" s="106"/>
      <c r="LL808" s="106"/>
      <c r="LM808" s="106"/>
      <c r="LN808" s="106"/>
      <c r="LO808" s="106"/>
      <c r="LP808" s="106"/>
      <c r="LQ808" s="106"/>
      <c r="LR808" s="106"/>
      <c r="LS808" s="106"/>
      <c r="LT808" s="106"/>
      <c r="LU808" s="106"/>
      <c r="LV808" s="106"/>
      <c r="LW808" s="106"/>
      <c r="LX808" s="106"/>
      <c r="LY808" s="106"/>
      <c r="LZ808" s="106"/>
      <c r="MA808" s="106"/>
      <c r="MB808" s="106"/>
      <c r="MC808" s="106"/>
      <c r="MD808" s="106"/>
      <c r="ME808" s="106"/>
      <c r="MF808" s="106"/>
      <c r="MG808" s="106"/>
      <c r="MH808" s="106"/>
      <c r="MI808" s="106"/>
      <c r="MJ808" s="106"/>
      <c r="MK808" s="106"/>
      <c r="ML808" s="106"/>
      <c r="MM808" s="106"/>
      <c r="MN808" s="106"/>
      <c r="MO808" s="106"/>
      <c r="MP808" s="106"/>
      <c r="MQ808" s="106"/>
      <c r="MR808" s="106"/>
      <c r="MS808" s="106"/>
      <c r="MT808" s="106"/>
      <c r="MU808" s="106"/>
      <c r="MV808" s="106"/>
      <c r="MW808" s="106"/>
      <c r="MX808" s="106"/>
      <c r="MY808" s="106"/>
      <c r="MZ808" s="106"/>
      <c r="NA808" s="106"/>
      <c r="NB808" s="106"/>
      <c r="NC808" s="106"/>
      <c r="ND808" s="106"/>
      <c r="NE808" s="106"/>
      <c r="NF808" s="106"/>
      <c r="NG808" s="106"/>
      <c r="NH808" s="106"/>
      <c r="NI808" s="106"/>
      <c r="NJ808" s="106"/>
      <c r="NK808" s="106"/>
      <c r="NL808" s="106"/>
      <c r="NM808" s="106"/>
      <c r="NN808" s="106"/>
      <c r="NO808" s="106"/>
      <c r="NP808" s="106"/>
      <c r="NQ808" s="106"/>
      <c r="NR808" s="106"/>
      <c r="NS808" s="106"/>
      <c r="NT808" s="106"/>
      <c r="NU808" s="106"/>
      <c r="NV808" s="106"/>
      <c r="NW808" s="106"/>
      <c r="NX808" s="106"/>
      <c r="NY808" s="106"/>
      <c r="NZ808" s="106"/>
      <c r="OA808" s="106"/>
      <c r="OB808" s="106"/>
      <c r="OC808" s="106"/>
      <c r="OD808" s="106"/>
      <c r="OE808" s="106"/>
      <c r="OF808" s="106"/>
      <c r="OG808" s="106"/>
      <c r="OH808" s="106"/>
      <c r="OI808" s="106"/>
      <c r="OJ808" s="106"/>
      <c r="OK808" s="106"/>
      <c r="OL808" s="106"/>
      <c r="OM808" s="106"/>
      <c r="ON808" s="106"/>
      <c r="OO808" s="106"/>
      <c r="OP808" s="106"/>
      <c r="OQ808" s="106"/>
      <c r="OR808" s="106"/>
      <c r="OS808" s="106"/>
      <c r="OT808" s="106"/>
      <c r="OU808" s="106"/>
      <c r="OV808" s="106"/>
      <c r="OW808" s="106"/>
      <c r="OX808" s="106"/>
      <c r="OY808" s="106"/>
      <c r="OZ808" s="106"/>
      <c r="PA808" s="106"/>
      <c r="PB808" s="106"/>
      <c r="PC808" s="106"/>
      <c r="PD808" s="106"/>
      <c r="PE808" s="106"/>
      <c r="PF808" s="106"/>
      <c r="PG808" s="106"/>
      <c r="PH808" s="106"/>
      <c r="PI808" s="106"/>
      <c r="PJ808" s="106"/>
      <c r="PK808" s="106"/>
      <c r="PL808" s="106"/>
      <c r="PM808" s="106"/>
      <c r="PN808" s="106"/>
      <c r="PO808" s="106"/>
      <c r="PP808" s="106"/>
      <c r="PQ808" s="106"/>
      <c r="PR808" s="106"/>
      <c r="PS808" s="106"/>
      <c r="PT808" s="106"/>
      <c r="PU808" s="106"/>
      <c r="PV808" s="106"/>
      <c r="PW808" s="106"/>
      <c r="PX808" s="106"/>
      <c r="PY808" s="106"/>
      <c r="PZ808" s="106"/>
      <c r="QA808" s="106"/>
      <c r="QB808" s="106"/>
      <c r="QC808" s="106"/>
      <c r="QD808" s="106"/>
      <c r="QE808" s="106"/>
      <c r="QF808" s="106"/>
      <c r="QG808" s="106"/>
      <c r="QH808" s="106"/>
      <c r="QI808" s="106"/>
      <c r="QJ808" s="106"/>
      <c r="QK808" s="106"/>
      <c r="QL808" s="106"/>
      <c r="QM808" s="106"/>
      <c r="QN808" s="106"/>
      <c r="QO808" s="106"/>
      <c r="QP808" s="106"/>
      <c r="QQ808" s="106"/>
      <c r="QR808" s="106"/>
      <c r="QS808" s="106"/>
      <c r="QT808" s="106"/>
      <c r="QU808" s="106"/>
      <c r="QV808" s="106"/>
      <c r="QW808" s="106"/>
      <c r="QX808" s="106"/>
      <c r="QY808" s="106"/>
      <c r="QZ808" s="106"/>
      <c r="RA808" s="106"/>
      <c r="RB808" s="106"/>
      <c r="RC808" s="106"/>
      <c r="RD808" s="106"/>
      <c r="RE808" s="106"/>
      <c r="RF808" s="106"/>
      <c r="RG808" s="106"/>
      <c r="RH808" s="106"/>
      <c r="RI808" s="106"/>
      <c r="RJ808" s="106"/>
      <c r="RK808" s="106"/>
      <c r="RL808" s="106"/>
      <c r="RM808" s="106"/>
      <c r="RN808" s="106"/>
      <c r="RO808" s="106"/>
      <c r="RP808" s="106"/>
      <c r="RQ808" s="106"/>
      <c r="RR808" s="106"/>
    </row>
    <row r="809" spans="1:486" x14ac:dyDescent="0.3">
      <c r="A809" s="106"/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14"/>
      <c r="Q809" s="114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  <c r="DL809" s="106"/>
      <c r="DM809" s="106"/>
      <c r="DN809" s="106"/>
      <c r="DO809" s="106"/>
      <c r="DP809" s="106"/>
      <c r="DQ809" s="106"/>
      <c r="DR809" s="106"/>
      <c r="DS809" s="106"/>
      <c r="DT809" s="106"/>
      <c r="DU809" s="106"/>
      <c r="DV809" s="106"/>
      <c r="DW809" s="106"/>
      <c r="DX809" s="106"/>
      <c r="DY809" s="106"/>
      <c r="DZ809" s="106"/>
      <c r="EA809" s="106"/>
      <c r="EB809" s="106"/>
      <c r="EC809" s="106"/>
      <c r="ED809" s="106"/>
      <c r="EE809" s="106"/>
      <c r="EF809" s="106"/>
      <c r="EG809" s="106"/>
      <c r="EH809" s="106"/>
      <c r="EI809" s="106"/>
      <c r="EJ809" s="106"/>
      <c r="EK809" s="106"/>
      <c r="EL809" s="106"/>
      <c r="EM809" s="106"/>
      <c r="EN809" s="106"/>
      <c r="EO809" s="106"/>
      <c r="EP809" s="106"/>
      <c r="EQ809" s="106"/>
      <c r="ER809" s="106"/>
      <c r="ES809" s="106"/>
      <c r="ET809" s="106"/>
      <c r="EU809" s="106"/>
      <c r="EV809" s="106"/>
      <c r="EW809" s="106"/>
      <c r="EX809" s="106"/>
      <c r="EY809" s="106"/>
      <c r="EZ809" s="106"/>
      <c r="FA809" s="106"/>
      <c r="FB809" s="106"/>
      <c r="FC809" s="106"/>
      <c r="FD809" s="106"/>
      <c r="FE809" s="106"/>
      <c r="FF809" s="106"/>
      <c r="FG809" s="106"/>
      <c r="FH809" s="106"/>
      <c r="FI809" s="106"/>
      <c r="FJ809" s="106"/>
      <c r="FK809" s="106"/>
      <c r="FL809" s="106"/>
      <c r="FM809" s="106"/>
      <c r="FN809" s="106"/>
      <c r="FO809" s="106"/>
      <c r="FP809" s="106"/>
      <c r="FQ809" s="106"/>
      <c r="FR809" s="106"/>
      <c r="FS809" s="106"/>
      <c r="FT809" s="106"/>
      <c r="FU809" s="106"/>
      <c r="FV809" s="106"/>
      <c r="FW809" s="106"/>
      <c r="FX809" s="106"/>
      <c r="FY809" s="106"/>
      <c r="FZ809" s="106"/>
      <c r="GA809" s="106"/>
      <c r="GB809" s="106"/>
      <c r="GC809" s="106"/>
      <c r="GD809" s="106"/>
      <c r="GE809" s="106"/>
      <c r="GF809" s="106"/>
      <c r="GG809" s="106"/>
      <c r="GH809" s="106"/>
      <c r="GI809" s="106"/>
      <c r="GJ809" s="106"/>
      <c r="GK809" s="106"/>
      <c r="GL809" s="106"/>
      <c r="GM809" s="106"/>
      <c r="GN809" s="106"/>
      <c r="GO809" s="106"/>
      <c r="GP809" s="106"/>
      <c r="GQ809" s="106"/>
      <c r="GR809" s="106"/>
      <c r="GS809" s="106"/>
      <c r="GT809" s="106"/>
      <c r="GU809" s="106"/>
      <c r="GV809" s="106"/>
      <c r="GW809" s="106"/>
      <c r="GX809" s="106"/>
      <c r="GY809" s="106"/>
      <c r="GZ809" s="106"/>
      <c r="HA809" s="106"/>
      <c r="HB809" s="106"/>
      <c r="HC809" s="106"/>
      <c r="HD809" s="106"/>
      <c r="HE809" s="106"/>
      <c r="HF809" s="106"/>
      <c r="HG809" s="106"/>
      <c r="HH809" s="106"/>
      <c r="HI809" s="106"/>
      <c r="HJ809" s="106"/>
      <c r="HK809" s="106"/>
      <c r="HL809" s="106"/>
      <c r="HM809" s="106"/>
      <c r="HN809" s="106"/>
      <c r="HO809" s="106"/>
      <c r="HP809" s="106"/>
      <c r="HQ809" s="106"/>
      <c r="HR809" s="106"/>
      <c r="HS809" s="106"/>
      <c r="HT809" s="106"/>
      <c r="HU809" s="106"/>
      <c r="HV809" s="106"/>
      <c r="HW809" s="106"/>
      <c r="HX809" s="106"/>
      <c r="HY809" s="106"/>
      <c r="HZ809" s="106"/>
      <c r="IA809" s="106"/>
      <c r="IB809" s="106"/>
      <c r="IC809" s="106"/>
      <c r="ID809" s="106"/>
      <c r="IE809" s="106"/>
      <c r="IF809" s="106"/>
      <c r="IG809" s="106"/>
      <c r="IH809" s="106"/>
      <c r="II809" s="106"/>
      <c r="IJ809" s="106"/>
      <c r="IK809" s="106"/>
      <c r="IL809" s="106"/>
      <c r="IM809" s="106"/>
      <c r="IN809" s="106"/>
      <c r="IO809" s="106"/>
      <c r="IP809" s="106"/>
      <c r="IQ809" s="106"/>
      <c r="IR809" s="106"/>
      <c r="IS809" s="106"/>
      <c r="IT809" s="106"/>
      <c r="IU809" s="106"/>
      <c r="IV809" s="106"/>
      <c r="IW809" s="106"/>
      <c r="IX809" s="106"/>
      <c r="IY809" s="106"/>
      <c r="IZ809" s="106"/>
      <c r="JA809" s="106"/>
      <c r="JB809" s="106"/>
      <c r="JC809" s="106"/>
      <c r="JD809" s="106"/>
      <c r="JE809" s="106"/>
      <c r="JF809" s="106"/>
      <c r="JG809" s="106"/>
      <c r="JH809" s="106"/>
      <c r="JI809" s="106"/>
      <c r="JJ809" s="106"/>
      <c r="JK809" s="106"/>
      <c r="JL809" s="106"/>
      <c r="JM809" s="106"/>
      <c r="JN809" s="106"/>
      <c r="JO809" s="106"/>
      <c r="JP809" s="106"/>
      <c r="JQ809" s="106"/>
      <c r="JR809" s="106"/>
      <c r="JS809" s="106"/>
      <c r="JT809" s="106"/>
      <c r="JU809" s="106"/>
      <c r="JV809" s="106"/>
      <c r="JW809" s="106"/>
      <c r="JX809" s="106"/>
      <c r="JY809" s="106"/>
      <c r="JZ809" s="106"/>
      <c r="KA809" s="106"/>
      <c r="KB809" s="106"/>
      <c r="KC809" s="106"/>
      <c r="KD809" s="106"/>
      <c r="KE809" s="106"/>
      <c r="KF809" s="106"/>
      <c r="KG809" s="106"/>
      <c r="KH809" s="106"/>
      <c r="KI809" s="106"/>
      <c r="KJ809" s="106"/>
      <c r="KK809" s="106"/>
      <c r="KL809" s="106"/>
      <c r="KM809" s="106"/>
      <c r="KN809" s="106"/>
      <c r="KO809" s="106"/>
      <c r="KP809" s="106"/>
      <c r="KQ809" s="106"/>
      <c r="KR809" s="106"/>
      <c r="KS809" s="106"/>
      <c r="KT809" s="106"/>
      <c r="KU809" s="106"/>
      <c r="KV809" s="106"/>
      <c r="KW809" s="106"/>
      <c r="KX809" s="106"/>
      <c r="KY809" s="106"/>
      <c r="KZ809" s="106"/>
      <c r="LA809" s="106"/>
      <c r="LB809" s="106"/>
      <c r="LC809" s="106"/>
      <c r="LD809" s="106"/>
      <c r="LE809" s="106"/>
      <c r="LF809" s="106"/>
      <c r="LG809" s="106"/>
      <c r="LH809" s="106"/>
      <c r="LI809" s="106"/>
      <c r="LJ809" s="106"/>
      <c r="LK809" s="106"/>
      <c r="LL809" s="106"/>
      <c r="LM809" s="106"/>
      <c r="LN809" s="106"/>
      <c r="LO809" s="106"/>
      <c r="LP809" s="106"/>
      <c r="LQ809" s="106"/>
      <c r="LR809" s="106"/>
      <c r="LS809" s="106"/>
      <c r="LT809" s="106"/>
      <c r="LU809" s="106"/>
      <c r="LV809" s="106"/>
      <c r="LW809" s="106"/>
      <c r="LX809" s="106"/>
      <c r="LY809" s="106"/>
      <c r="LZ809" s="106"/>
      <c r="MA809" s="106"/>
      <c r="MB809" s="106"/>
      <c r="MC809" s="106"/>
      <c r="MD809" s="106"/>
      <c r="ME809" s="106"/>
      <c r="MF809" s="106"/>
      <c r="MG809" s="106"/>
      <c r="MH809" s="106"/>
      <c r="MI809" s="106"/>
      <c r="MJ809" s="106"/>
      <c r="MK809" s="106"/>
      <c r="ML809" s="106"/>
      <c r="MM809" s="106"/>
      <c r="MN809" s="106"/>
      <c r="MO809" s="106"/>
      <c r="MP809" s="106"/>
      <c r="MQ809" s="106"/>
      <c r="MR809" s="106"/>
      <c r="MS809" s="106"/>
      <c r="MT809" s="106"/>
      <c r="MU809" s="106"/>
      <c r="MV809" s="106"/>
      <c r="MW809" s="106"/>
      <c r="MX809" s="106"/>
      <c r="MY809" s="106"/>
      <c r="MZ809" s="106"/>
      <c r="NA809" s="106"/>
      <c r="NB809" s="106"/>
      <c r="NC809" s="106"/>
      <c r="ND809" s="106"/>
      <c r="NE809" s="106"/>
      <c r="NF809" s="106"/>
      <c r="NG809" s="106"/>
      <c r="NH809" s="106"/>
      <c r="NI809" s="106"/>
      <c r="NJ809" s="106"/>
      <c r="NK809" s="106"/>
      <c r="NL809" s="106"/>
      <c r="NM809" s="106"/>
      <c r="NN809" s="106"/>
      <c r="NO809" s="106"/>
      <c r="NP809" s="106"/>
      <c r="NQ809" s="106"/>
      <c r="NR809" s="106"/>
      <c r="NS809" s="106"/>
      <c r="NT809" s="106"/>
      <c r="NU809" s="106"/>
      <c r="NV809" s="106"/>
      <c r="NW809" s="106"/>
      <c r="NX809" s="106"/>
      <c r="NY809" s="106"/>
      <c r="NZ809" s="106"/>
      <c r="OA809" s="106"/>
      <c r="OB809" s="106"/>
      <c r="OC809" s="106"/>
      <c r="OD809" s="106"/>
      <c r="OE809" s="106"/>
      <c r="OF809" s="106"/>
      <c r="OG809" s="106"/>
      <c r="OH809" s="106"/>
      <c r="OI809" s="106"/>
      <c r="OJ809" s="106"/>
      <c r="OK809" s="106"/>
      <c r="OL809" s="106"/>
      <c r="OM809" s="106"/>
      <c r="ON809" s="106"/>
      <c r="OO809" s="106"/>
      <c r="OP809" s="106"/>
      <c r="OQ809" s="106"/>
      <c r="OR809" s="106"/>
      <c r="OS809" s="106"/>
      <c r="OT809" s="106"/>
      <c r="OU809" s="106"/>
      <c r="OV809" s="106"/>
      <c r="OW809" s="106"/>
      <c r="OX809" s="106"/>
      <c r="OY809" s="106"/>
      <c r="OZ809" s="106"/>
      <c r="PA809" s="106"/>
      <c r="PB809" s="106"/>
      <c r="PC809" s="106"/>
      <c r="PD809" s="106"/>
      <c r="PE809" s="106"/>
      <c r="PF809" s="106"/>
      <c r="PG809" s="106"/>
      <c r="PH809" s="106"/>
      <c r="PI809" s="106"/>
      <c r="PJ809" s="106"/>
      <c r="PK809" s="106"/>
      <c r="PL809" s="106"/>
      <c r="PM809" s="106"/>
      <c r="PN809" s="106"/>
      <c r="PO809" s="106"/>
      <c r="PP809" s="106"/>
      <c r="PQ809" s="106"/>
      <c r="PR809" s="106"/>
      <c r="PS809" s="106"/>
      <c r="PT809" s="106"/>
      <c r="PU809" s="106"/>
      <c r="PV809" s="106"/>
      <c r="PW809" s="106"/>
      <c r="PX809" s="106"/>
      <c r="PY809" s="106"/>
      <c r="PZ809" s="106"/>
      <c r="QA809" s="106"/>
      <c r="QB809" s="106"/>
      <c r="QC809" s="106"/>
      <c r="QD809" s="106"/>
      <c r="QE809" s="106"/>
      <c r="QF809" s="106"/>
      <c r="QG809" s="106"/>
      <c r="QH809" s="106"/>
      <c r="QI809" s="106"/>
      <c r="QJ809" s="106"/>
      <c r="QK809" s="106"/>
      <c r="QL809" s="106"/>
      <c r="QM809" s="106"/>
      <c r="QN809" s="106"/>
      <c r="QO809" s="106"/>
      <c r="QP809" s="106"/>
      <c r="QQ809" s="106"/>
      <c r="QR809" s="106"/>
      <c r="QS809" s="106"/>
      <c r="QT809" s="106"/>
      <c r="QU809" s="106"/>
      <c r="QV809" s="106"/>
      <c r="QW809" s="106"/>
      <c r="QX809" s="106"/>
      <c r="QY809" s="106"/>
      <c r="QZ809" s="106"/>
      <c r="RA809" s="106"/>
      <c r="RB809" s="106"/>
      <c r="RC809" s="106"/>
      <c r="RD809" s="106"/>
      <c r="RE809" s="106"/>
      <c r="RF809" s="106"/>
      <c r="RG809" s="106"/>
      <c r="RH809" s="106"/>
      <c r="RI809" s="106"/>
      <c r="RJ809" s="106"/>
      <c r="RK809" s="106"/>
      <c r="RL809" s="106"/>
      <c r="RM809" s="106"/>
      <c r="RN809" s="106"/>
      <c r="RO809" s="106"/>
      <c r="RP809" s="106"/>
      <c r="RQ809" s="106"/>
      <c r="RR809" s="106"/>
    </row>
    <row r="810" spans="1:486" x14ac:dyDescent="0.3">
      <c r="A810" s="106"/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14"/>
      <c r="Q810" s="114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  <c r="DL810" s="106"/>
      <c r="DM810" s="106"/>
      <c r="DN810" s="106"/>
      <c r="DO810" s="106"/>
      <c r="DP810" s="106"/>
      <c r="DQ810" s="106"/>
      <c r="DR810" s="106"/>
      <c r="DS810" s="106"/>
      <c r="DT810" s="106"/>
      <c r="DU810" s="106"/>
      <c r="DV810" s="106"/>
      <c r="DW810" s="106"/>
      <c r="DX810" s="106"/>
      <c r="DY810" s="106"/>
      <c r="DZ810" s="106"/>
      <c r="EA810" s="106"/>
      <c r="EB810" s="106"/>
      <c r="EC810" s="106"/>
      <c r="ED810" s="106"/>
      <c r="EE810" s="106"/>
      <c r="EF810" s="106"/>
      <c r="EG810" s="106"/>
      <c r="EH810" s="106"/>
      <c r="EI810" s="106"/>
      <c r="EJ810" s="106"/>
      <c r="EK810" s="106"/>
      <c r="EL810" s="106"/>
      <c r="EM810" s="106"/>
      <c r="EN810" s="106"/>
      <c r="EO810" s="106"/>
      <c r="EP810" s="106"/>
      <c r="EQ810" s="106"/>
      <c r="ER810" s="106"/>
      <c r="ES810" s="106"/>
      <c r="ET810" s="106"/>
      <c r="EU810" s="106"/>
      <c r="EV810" s="106"/>
      <c r="EW810" s="106"/>
      <c r="EX810" s="106"/>
      <c r="EY810" s="106"/>
      <c r="EZ810" s="106"/>
      <c r="FA810" s="106"/>
      <c r="FB810" s="106"/>
      <c r="FC810" s="106"/>
      <c r="FD810" s="106"/>
      <c r="FE810" s="106"/>
      <c r="FF810" s="106"/>
      <c r="FG810" s="106"/>
      <c r="FH810" s="106"/>
      <c r="FI810" s="106"/>
      <c r="FJ810" s="106"/>
      <c r="FK810" s="106"/>
      <c r="FL810" s="106"/>
      <c r="FM810" s="106"/>
      <c r="FN810" s="106"/>
      <c r="FO810" s="106"/>
      <c r="FP810" s="106"/>
      <c r="FQ810" s="106"/>
      <c r="FR810" s="106"/>
      <c r="FS810" s="106"/>
      <c r="FT810" s="106"/>
      <c r="FU810" s="106"/>
      <c r="FV810" s="106"/>
      <c r="FW810" s="106"/>
      <c r="FX810" s="106"/>
      <c r="FY810" s="106"/>
      <c r="FZ810" s="106"/>
      <c r="GA810" s="106"/>
      <c r="GB810" s="106"/>
      <c r="GC810" s="106"/>
      <c r="GD810" s="106"/>
      <c r="GE810" s="106"/>
      <c r="GF810" s="106"/>
      <c r="GG810" s="106"/>
      <c r="GH810" s="106"/>
      <c r="GI810" s="106"/>
      <c r="GJ810" s="106"/>
      <c r="GK810" s="106"/>
      <c r="GL810" s="106"/>
      <c r="GM810" s="106"/>
      <c r="GN810" s="106"/>
      <c r="GO810" s="106"/>
      <c r="GP810" s="106"/>
      <c r="GQ810" s="106"/>
      <c r="GR810" s="106"/>
      <c r="GS810" s="106"/>
      <c r="GT810" s="106"/>
      <c r="GU810" s="106"/>
      <c r="GV810" s="106"/>
      <c r="GW810" s="106"/>
      <c r="GX810" s="106"/>
      <c r="GY810" s="106"/>
      <c r="GZ810" s="106"/>
      <c r="HA810" s="106"/>
      <c r="HB810" s="106"/>
      <c r="HC810" s="106"/>
      <c r="HD810" s="106"/>
      <c r="HE810" s="106"/>
      <c r="HF810" s="106"/>
      <c r="HG810" s="106"/>
      <c r="HH810" s="106"/>
      <c r="HI810" s="106"/>
      <c r="HJ810" s="106"/>
      <c r="HK810" s="106"/>
      <c r="HL810" s="106"/>
      <c r="HM810" s="106"/>
      <c r="HN810" s="106"/>
      <c r="HO810" s="106"/>
      <c r="HP810" s="106"/>
      <c r="HQ810" s="106"/>
      <c r="HR810" s="106"/>
      <c r="HS810" s="106"/>
      <c r="HT810" s="106"/>
      <c r="HU810" s="106"/>
      <c r="HV810" s="106"/>
      <c r="HW810" s="106"/>
      <c r="HX810" s="106"/>
      <c r="HY810" s="106"/>
      <c r="HZ810" s="106"/>
      <c r="IA810" s="106"/>
      <c r="IB810" s="106"/>
      <c r="IC810" s="106"/>
      <c r="ID810" s="106"/>
      <c r="IE810" s="106"/>
      <c r="IF810" s="106"/>
      <c r="IG810" s="106"/>
      <c r="IH810" s="106"/>
      <c r="II810" s="106"/>
      <c r="IJ810" s="106"/>
      <c r="IK810" s="106"/>
      <c r="IL810" s="106"/>
      <c r="IM810" s="106"/>
      <c r="IN810" s="106"/>
      <c r="IO810" s="106"/>
      <c r="IP810" s="106"/>
      <c r="IQ810" s="106"/>
      <c r="IR810" s="106"/>
      <c r="IS810" s="106"/>
      <c r="IT810" s="106"/>
      <c r="IU810" s="106"/>
      <c r="IV810" s="106"/>
      <c r="IW810" s="106"/>
      <c r="IX810" s="106"/>
      <c r="IY810" s="106"/>
      <c r="IZ810" s="106"/>
      <c r="JA810" s="106"/>
      <c r="JB810" s="106"/>
      <c r="JC810" s="106"/>
      <c r="JD810" s="106"/>
      <c r="JE810" s="106"/>
      <c r="JF810" s="106"/>
      <c r="JG810" s="106"/>
      <c r="JH810" s="106"/>
      <c r="JI810" s="106"/>
      <c r="JJ810" s="106"/>
      <c r="JK810" s="106"/>
      <c r="JL810" s="106"/>
      <c r="JM810" s="106"/>
      <c r="JN810" s="106"/>
      <c r="JO810" s="106"/>
      <c r="JP810" s="106"/>
      <c r="JQ810" s="106"/>
      <c r="JR810" s="106"/>
      <c r="JS810" s="106"/>
      <c r="JT810" s="106"/>
      <c r="JU810" s="106"/>
      <c r="JV810" s="106"/>
      <c r="JW810" s="106"/>
      <c r="JX810" s="106"/>
      <c r="JY810" s="106"/>
      <c r="JZ810" s="106"/>
      <c r="KA810" s="106"/>
      <c r="KB810" s="106"/>
      <c r="KC810" s="106"/>
      <c r="KD810" s="106"/>
      <c r="KE810" s="106"/>
      <c r="KF810" s="106"/>
      <c r="KG810" s="106"/>
      <c r="KH810" s="106"/>
      <c r="KI810" s="106"/>
      <c r="KJ810" s="106"/>
      <c r="KK810" s="106"/>
      <c r="KL810" s="106"/>
      <c r="KM810" s="106"/>
      <c r="KN810" s="106"/>
      <c r="KO810" s="106"/>
      <c r="KP810" s="106"/>
      <c r="KQ810" s="106"/>
      <c r="KR810" s="106"/>
      <c r="KS810" s="106"/>
      <c r="KT810" s="106"/>
      <c r="KU810" s="106"/>
      <c r="KV810" s="106"/>
      <c r="KW810" s="106"/>
      <c r="KX810" s="106"/>
      <c r="KY810" s="106"/>
      <c r="KZ810" s="106"/>
      <c r="LA810" s="106"/>
      <c r="LB810" s="106"/>
      <c r="LC810" s="106"/>
      <c r="LD810" s="106"/>
      <c r="LE810" s="106"/>
      <c r="LF810" s="106"/>
      <c r="LG810" s="106"/>
      <c r="LH810" s="106"/>
      <c r="LI810" s="106"/>
      <c r="LJ810" s="106"/>
      <c r="LK810" s="106"/>
      <c r="LL810" s="106"/>
      <c r="LM810" s="106"/>
      <c r="LN810" s="106"/>
      <c r="LO810" s="106"/>
      <c r="LP810" s="106"/>
      <c r="LQ810" s="106"/>
      <c r="LR810" s="106"/>
      <c r="LS810" s="106"/>
      <c r="LT810" s="106"/>
      <c r="LU810" s="106"/>
      <c r="LV810" s="106"/>
      <c r="LW810" s="106"/>
      <c r="LX810" s="106"/>
      <c r="LY810" s="106"/>
      <c r="LZ810" s="106"/>
      <c r="MA810" s="106"/>
      <c r="MB810" s="106"/>
      <c r="MC810" s="106"/>
      <c r="MD810" s="106"/>
      <c r="ME810" s="106"/>
      <c r="MF810" s="106"/>
      <c r="MG810" s="106"/>
      <c r="MH810" s="106"/>
      <c r="MI810" s="106"/>
      <c r="MJ810" s="106"/>
      <c r="MK810" s="106"/>
      <c r="ML810" s="106"/>
      <c r="MM810" s="106"/>
      <c r="MN810" s="106"/>
      <c r="MO810" s="106"/>
      <c r="MP810" s="106"/>
      <c r="MQ810" s="106"/>
      <c r="MR810" s="106"/>
      <c r="MS810" s="106"/>
      <c r="MT810" s="106"/>
      <c r="MU810" s="106"/>
      <c r="MV810" s="106"/>
      <c r="MW810" s="106"/>
      <c r="MX810" s="106"/>
      <c r="MY810" s="106"/>
      <c r="MZ810" s="106"/>
      <c r="NA810" s="106"/>
      <c r="NB810" s="106"/>
      <c r="NC810" s="106"/>
      <c r="ND810" s="106"/>
      <c r="NE810" s="106"/>
      <c r="NF810" s="106"/>
      <c r="NG810" s="106"/>
      <c r="NH810" s="106"/>
      <c r="NI810" s="106"/>
      <c r="NJ810" s="106"/>
      <c r="NK810" s="106"/>
      <c r="NL810" s="106"/>
      <c r="NM810" s="106"/>
      <c r="NN810" s="106"/>
      <c r="NO810" s="106"/>
      <c r="NP810" s="106"/>
      <c r="NQ810" s="106"/>
      <c r="NR810" s="106"/>
      <c r="NS810" s="106"/>
      <c r="NT810" s="106"/>
      <c r="NU810" s="106"/>
      <c r="NV810" s="106"/>
      <c r="NW810" s="106"/>
      <c r="NX810" s="106"/>
      <c r="NY810" s="106"/>
      <c r="NZ810" s="106"/>
      <c r="OA810" s="106"/>
      <c r="OB810" s="106"/>
      <c r="OC810" s="106"/>
      <c r="OD810" s="106"/>
      <c r="OE810" s="106"/>
      <c r="OF810" s="106"/>
      <c r="OG810" s="106"/>
      <c r="OH810" s="106"/>
      <c r="OI810" s="106"/>
      <c r="OJ810" s="106"/>
      <c r="OK810" s="106"/>
      <c r="OL810" s="106"/>
      <c r="OM810" s="106"/>
      <c r="ON810" s="106"/>
      <c r="OO810" s="106"/>
      <c r="OP810" s="106"/>
      <c r="OQ810" s="106"/>
      <c r="OR810" s="106"/>
      <c r="OS810" s="106"/>
      <c r="OT810" s="106"/>
      <c r="OU810" s="106"/>
      <c r="OV810" s="106"/>
      <c r="OW810" s="106"/>
      <c r="OX810" s="106"/>
      <c r="OY810" s="106"/>
      <c r="OZ810" s="106"/>
      <c r="PA810" s="106"/>
      <c r="PB810" s="106"/>
      <c r="PC810" s="106"/>
      <c r="PD810" s="106"/>
      <c r="PE810" s="106"/>
      <c r="PF810" s="106"/>
      <c r="PG810" s="106"/>
      <c r="PH810" s="106"/>
      <c r="PI810" s="106"/>
      <c r="PJ810" s="106"/>
      <c r="PK810" s="106"/>
      <c r="PL810" s="106"/>
      <c r="PM810" s="106"/>
      <c r="PN810" s="106"/>
      <c r="PO810" s="106"/>
      <c r="PP810" s="106"/>
      <c r="PQ810" s="106"/>
      <c r="PR810" s="106"/>
      <c r="PS810" s="106"/>
      <c r="PT810" s="106"/>
      <c r="PU810" s="106"/>
      <c r="PV810" s="106"/>
      <c r="PW810" s="106"/>
      <c r="PX810" s="106"/>
      <c r="PY810" s="106"/>
      <c r="PZ810" s="106"/>
      <c r="QA810" s="106"/>
      <c r="QB810" s="106"/>
      <c r="QC810" s="106"/>
      <c r="QD810" s="106"/>
      <c r="QE810" s="106"/>
      <c r="QF810" s="106"/>
      <c r="QG810" s="106"/>
      <c r="QH810" s="106"/>
      <c r="QI810" s="106"/>
      <c r="QJ810" s="106"/>
      <c r="QK810" s="106"/>
      <c r="QL810" s="106"/>
      <c r="QM810" s="106"/>
      <c r="QN810" s="106"/>
      <c r="QO810" s="106"/>
      <c r="QP810" s="106"/>
      <c r="QQ810" s="106"/>
      <c r="QR810" s="106"/>
      <c r="QS810" s="106"/>
      <c r="QT810" s="106"/>
      <c r="QU810" s="106"/>
      <c r="QV810" s="106"/>
      <c r="QW810" s="106"/>
      <c r="QX810" s="106"/>
      <c r="QY810" s="106"/>
      <c r="QZ810" s="106"/>
      <c r="RA810" s="106"/>
      <c r="RB810" s="106"/>
      <c r="RC810" s="106"/>
      <c r="RD810" s="106"/>
      <c r="RE810" s="106"/>
      <c r="RF810" s="106"/>
      <c r="RG810" s="106"/>
      <c r="RH810" s="106"/>
      <c r="RI810" s="106"/>
      <c r="RJ810" s="106"/>
      <c r="RK810" s="106"/>
      <c r="RL810" s="106"/>
      <c r="RM810" s="106"/>
      <c r="RN810" s="106"/>
      <c r="RO810" s="106"/>
      <c r="RP810" s="106"/>
      <c r="RQ810" s="106"/>
      <c r="RR810" s="106"/>
    </row>
    <row r="811" spans="1:486" x14ac:dyDescent="0.3">
      <c r="A811" s="106"/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14"/>
      <c r="Q811" s="114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  <c r="DL811" s="106"/>
      <c r="DM811" s="106"/>
      <c r="DN811" s="106"/>
      <c r="DO811" s="106"/>
      <c r="DP811" s="106"/>
      <c r="DQ811" s="106"/>
      <c r="DR811" s="106"/>
      <c r="DS811" s="106"/>
      <c r="DT811" s="106"/>
      <c r="DU811" s="106"/>
      <c r="DV811" s="106"/>
      <c r="DW811" s="106"/>
      <c r="DX811" s="106"/>
      <c r="DY811" s="106"/>
      <c r="DZ811" s="106"/>
      <c r="EA811" s="106"/>
      <c r="EB811" s="106"/>
      <c r="EC811" s="106"/>
      <c r="ED811" s="106"/>
      <c r="EE811" s="106"/>
      <c r="EF811" s="106"/>
      <c r="EG811" s="106"/>
      <c r="EH811" s="106"/>
      <c r="EI811" s="106"/>
      <c r="EJ811" s="106"/>
      <c r="EK811" s="106"/>
      <c r="EL811" s="106"/>
      <c r="EM811" s="106"/>
      <c r="EN811" s="106"/>
      <c r="EO811" s="106"/>
      <c r="EP811" s="106"/>
      <c r="EQ811" s="106"/>
      <c r="ER811" s="106"/>
      <c r="ES811" s="106"/>
      <c r="ET811" s="106"/>
      <c r="EU811" s="106"/>
      <c r="EV811" s="106"/>
      <c r="EW811" s="106"/>
      <c r="EX811" s="106"/>
      <c r="EY811" s="106"/>
      <c r="EZ811" s="106"/>
      <c r="FA811" s="106"/>
      <c r="FB811" s="106"/>
      <c r="FC811" s="106"/>
      <c r="FD811" s="106"/>
      <c r="FE811" s="106"/>
      <c r="FF811" s="106"/>
      <c r="FG811" s="106"/>
      <c r="FH811" s="106"/>
      <c r="FI811" s="106"/>
      <c r="FJ811" s="106"/>
      <c r="FK811" s="106"/>
      <c r="FL811" s="106"/>
      <c r="FM811" s="106"/>
      <c r="FN811" s="106"/>
      <c r="FO811" s="106"/>
      <c r="FP811" s="106"/>
      <c r="FQ811" s="106"/>
      <c r="FR811" s="106"/>
      <c r="FS811" s="106"/>
      <c r="FT811" s="106"/>
      <c r="FU811" s="106"/>
      <c r="FV811" s="106"/>
      <c r="FW811" s="106"/>
      <c r="FX811" s="106"/>
      <c r="FY811" s="106"/>
      <c r="FZ811" s="106"/>
      <c r="GA811" s="106"/>
      <c r="GB811" s="106"/>
      <c r="GC811" s="106"/>
      <c r="GD811" s="106"/>
      <c r="GE811" s="106"/>
      <c r="GF811" s="106"/>
      <c r="GG811" s="106"/>
      <c r="GH811" s="106"/>
      <c r="GI811" s="106"/>
      <c r="GJ811" s="106"/>
      <c r="GK811" s="106"/>
      <c r="GL811" s="106"/>
      <c r="GM811" s="106"/>
      <c r="GN811" s="106"/>
      <c r="GO811" s="106"/>
      <c r="GP811" s="106"/>
      <c r="GQ811" s="106"/>
      <c r="GR811" s="106"/>
      <c r="GS811" s="106"/>
      <c r="GT811" s="106"/>
      <c r="GU811" s="106"/>
      <c r="GV811" s="106"/>
      <c r="GW811" s="106"/>
      <c r="GX811" s="106"/>
      <c r="GY811" s="106"/>
      <c r="GZ811" s="106"/>
      <c r="HA811" s="106"/>
      <c r="HB811" s="106"/>
      <c r="HC811" s="106"/>
      <c r="HD811" s="106"/>
      <c r="HE811" s="106"/>
      <c r="HF811" s="106"/>
      <c r="HG811" s="106"/>
      <c r="HH811" s="106"/>
      <c r="HI811" s="106"/>
      <c r="HJ811" s="106"/>
      <c r="HK811" s="106"/>
      <c r="HL811" s="106"/>
      <c r="HM811" s="106"/>
      <c r="HN811" s="106"/>
      <c r="HO811" s="106"/>
      <c r="HP811" s="106"/>
      <c r="HQ811" s="106"/>
      <c r="HR811" s="106"/>
      <c r="HS811" s="106"/>
      <c r="HT811" s="106"/>
      <c r="HU811" s="106"/>
      <c r="HV811" s="106"/>
      <c r="HW811" s="106"/>
      <c r="HX811" s="106"/>
      <c r="HY811" s="106"/>
      <c r="HZ811" s="106"/>
      <c r="IA811" s="106"/>
      <c r="IB811" s="106"/>
      <c r="IC811" s="106"/>
      <c r="ID811" s="106"/>
      <c r="IE811" s="106"/>
      <c r="IF811" s="106"/>
      <c r="IG811" s="106"/>
      <c r="IH811" s="106"/>
      <c r="II811" s="106"/>
      <c r="IJ811" s="106"/>
      <c r="IK811" s="106"/>
      <c r="IL811" s="106"/>
      <c r="IM811" s="106"/>
      <c r="IN811" s="106"/>
      <c r="IO811" s="106"/>
      <c r="IP811" s="106"/>
      <c r="IQ811" s="106"/>
      <c r="IR811" s="106"/>
      <c r="IS811" s="106"/>
      <c r="IT811" s="106"/>
      <c r="IU811" s="106"/>
      <c r="IV811" s="106"/>
      <c r="IW811" s="106"/>
      <c r="IX811" s="106"/>
      <c r="IY811" s="106"/>
      <c r="IZ811" s="106"/>
      <c r="JA811" s="106"/>
      <c r="JB811" s="106"/>
      <c r="JC811" s="106"/>
      <c r="JD811" s="106"/>
      <c r="JE811" s="106"/>
      <c r="JF811" s="106"/>
      <c r="JG811" s="106"/>
      <c r="JH811" s="106"/>
      <c r="JI811" s="106"/>
      <c r="JJ811" s="106"/>
      <c r="JK811" s="106"/>
      <c r="JL811" s="106"/>
      <c r="JM811" s="106"/>
      <c r="JN811" s="106"/>
      <c r="JO811" s="106"/>
      <c r="JP811" s="106"/>
      <c r="JQ811" s="106"/>
      <c r="JR811" s="106"/>
      <c r="JS811" s="106"/>
      <c r="JT811" s="106"/>
      <c r="JU811" s="106"/>
      <c r="JV811" s="106"/>
      <c r="JW811" s="106"/>
      <c r="JX811" s="106"/>
      <c r="JY811" s="106"/>
      <c r="JZ811" s="106"/>
      <c r="KA811" s="106"/>
      <c r="KB811" s="106"/>
      <c r="KC811" s="106"/>
      <c r="KD811" s="106"/>
      <c r="KE811" s="106"/>
      <c r="KF811" s="106"/>
      <c r="KG811" s="106"/>
      <c r="KH811" s="106"/>
      <c r="KI811" s="106"/>
      <c r="KJ811" s="106"/>
      <c r="KK811" s="106"/>
      <c r="KL811" s="106"/>
      <c r="KM811" s="106"/>
      <c r="KN811" s="106"/>
      <c r="KO811" s="106"/>
      <c r="KP811" s="106"/>
      <c r="KQ811" s="106"/>
      <c r="KR811" s="106"/>
      <c r="KS811" s="106"/>
      <c r="KT811" s="106"/>
      <c r="KU811" s="106"/>
      <c r="KV811" s="106"/>
      <c r="KW811" s="106"/>
      <c r="KX811" s="106"/>
      <c r="KY811" s="106"/>
      <c r="KZ811" s="106"/>
      <c r="LA811" s="106"/>
      <c r="LB811" s="106"/>
      <c r="LC811" s="106"/>
      <c r="LD811" s="106"/>
      <c r="LE811" s="106"/>
      <c r="LF811" s="106"/>
      <c r="LG811" s="106"/>
      <c r="LH811" s="106"/>
      <c r="LI811" s="106"/>
      <c r="LJ811" s="106"/>
      <c r="LK811" s="106"/>
      <c r="LL811" s="106"/>
      <c r="LM811" s="106"/>
      <c r="LN811" s="106"/>
      <c r="LO811" s="106"/>
      <c r="LP811" s="106"/>
      <c r="LQ811" s="106"/>
      <c r="LR811" s="106"/>
      <c r="LS811" s="106"/>
      <c r="LT811" s="106"/>
      <c r="LU811" s="106"/>
      <c r="LV811" s="106"/>
      <c r="LW811" s="106"/>
      <c r="LX811" s="106"/>
      <c r="LY811" s="106"/>
      <c r="LZ811" s="106"/>
      <c r="MA811" s="106"/>
      <c r="MB811" s="106"/>
      <c r="MC811" s="106"/>
      <c r="MD811" s="106"/>
      <c r="ME811" s="106"/>
      <c r="MF811" s="106"/>
      <c r="MG811" s="106"/>
      <c r="MH811" s="106"/>
      <c r="MI811" s="106"/>
      <c r="MJ811" s="106"/>
      <c r="MK811" s="106"/>
      <c r="ML811" s="106"/>
      <c r="MM811" s="106"/>
      <c r="MN811" s="106"/>
      <c r="MO811" s="106"/>
      <c r="MP811" s="106"/>
      <c r="MQ811" s="106"/>
      <c r="MR811" s="106"/>
      <c r="MS811" s="106"/>
      <c r="MT811" s="106"/>
      <c r="MU811" s="106"/>
      <c r="MV811" s="106"/>
      <c r="MW811" s="106"/>
      <c r="MX811" s="106"/>
      <c r="MY811" s="106"/>
      <c r="MZ811" s="106"/>
      <c r="NA811" s="106"/>
      <c r="NB811" s="106"/>
      <c r="NC811" s="106"/>
      <c r="ND811" s="106"/>
      <c r="NE811" s="106"/>
      <c r="NF811" s="106"/>
      <c r="NG811" s="106"/>
      <c r="NH811" s="106"/>
      <c r="NI811" s="106"/>
      <c r="NJ811" s="106"/>
      <c r="NK811" s="106"/>
      <c r="NL811" s="106"/>
      <c r="NM811" s="106"/>
      <c r="NN811" s="106"/>
      <c r="NO811" s="106"/>
      <c r="NP811" s="106"/>
      <c r="NQ811" s="106"/>
      <c r="NR811" s="106"/>
      <c r="NS811" s="106"/>
      <c r="NT811" s="106"/>
      <c r="NU811" s="106"/>
      <c r="NV811" s="106"/>
      <c r="NW811" s="106"/>
      <c r="NX811" s="106"/>
      <c r="NY811" s="106"/>
      <c r="NZ811" s="106"/>
      <c r="OA811" s="106"/>
      <c r="OB811" s="106"/>
      <c r="OC811" s="106"/>
      <c r="OD811" s="106"/>
      <c r="OE811" s="106"/>
      <c r="OF811" s="106"/>
      <c r="OG811" s="106"/>
      <c r="OH811" s="106"/>
      <c r="OI811" s="106"/>
      <c r="OJ811" s="106"/>
      <c r="OK811" s="106"/>
      <c r="OL811" s="106"/>
      <c r="OM811" s="106"/>
      <c r="ON811" s="106"/>
      <c r="OO811" s="106"/>
      <c r="OP811" s="106"/>
      <c r="OQ811" s="106"/>
      <c r="OR811" s="106"/>
      <c r="OS811" s="106"/>
      <c r="OT811" s="106"/>
      <c r="OU811" s="106"/>
      <c r="OV811" s="106"/>
      <c r="OW811" s="106"/>
      <c r="OX811" s="106"/>
      <c r="OY811" s="106"/>
      <c r="OZ811" s="106"/>
      <c r="PA811" s="106"/>
      <c r="PB811" s="106"/>
      <c r="PC811" s="106"/>
      <c r="PD811" s="106"/>
      <c r="PE811" s="106"/>
      <c r="PF811" s="106"/>
      <c r="PG811" s="106"/>
      <c r="PH811" s="106"/>
      <c r="PI811" s="106"/>
      <c r="PJ811" s="106"/>
      <c r="PK811" s="106"/>
      <c r="PL811" s="106"/>
      <c r="PM811" s="106"/>
      <c r="PN811" s="106"/>
      <c r="PO811" s="106"/>
      <c r="PP811" s="106"/>
      <c r="PQ811" s="106"/>
      <c r="PR811" s="106"/>
      <c r="PS811" s="106"/>
      <c r="PT811" s="106"/>
      <c r="PU811" s="106"/>
      <c r="PV811" s="106"/>
      <c r="PW811" s="106"/>
      <c r="PX811" s="106"/>
      <c r="PY811" s="106"/>
      <c r="PZ811" s="106"/>
      <c r="QA811" s="106"/>
      <c r="QB811" s="106"/>
      <c r="QC811" s="106"/>
      <c r="QD811" s="106"/>
      <c r="QE811" s="106"/>
      <c r="QF811" s="106"/>
      <c r="QG811" s="106"/>
      <c r="QH811" s="106"/>
      <c r="QI811" s="106"/>
      <c r="QJ811" s="106"/>
      <c r="QK811" s="106"/>
      <c r="QL811" s="106"/>
      <c r="QM811" s="106"/>
      <c r="QN811" s="106"/>
      <c r="QO811" s="106"/>
      <c r="QP811" s="106"/>
      <c r="QQ811" s="106"/>
      <c r="QR811" s="106"/>
      <c r="QS811" s="106"/>
      <c r="QT811" s="106"/>
      <c r="QU811" s="106"/>
      <c r="QV811" s="106"/>
      <c r="QW811" s="106"/>
      <c r="QX811" s="106"/>
      <c r="QY811" s="106"/>
      <c r="QZ811" s="106"/>
      <c r="RA811" s="106"/>
      <c r="RB811" s="106"/>
      <c r="RC811" s="106"/>
      <c r="RD811" s="106"/>
      <c r="RE811" s="106"/>
      <c r="RF811" s="106"/>
      <c r="RG811" s="106"/>
      <c r="RH811" s="106"/>
      <c r="RI811" s="106"/>
      <c r="RJ811" s="106"/>
      <c r="RK811" s="106"/>
      <c r="RL811" s="106"/>
      <c r="RM811" s="106"/>
      <c r="RN811" s="106"/>
      <c r="RO811" s="106"/>
      <c r="RP811" s="106"/>
      <c r="RQ811" s="106"/>
      <c r="RR811" s="106"/>
    </row>
    <row r="812" spans="1:486" x14ac:dyDescent="0.3">
      <c r="A812" s="106"/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14"/>
      <c r="Q812" s="114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  <c r="DL812" s="106"/>
      <c r="DM812" s="106"/>
      <c r="DN812" s="106"/>
      <c r="DO812" s="106"/>
      <c r="DP812" s="106"/>
      <c r="DQ812" s="106"/>
      <c r="DR812" s="106"/>
      <c r="DS812" s="106"/>
      <c r="DT812" s="106"/>
      <c r="DU812" s="106"/>
      <c r="DV812" s="106"/>
      <c r="DW812" s="106"/>
      <c r="DX812" s="106"/>
      <c r="DY812" s="106"/>
      <c r="DZ812" s="106"/>
      <c r="EA812" s="106"/>
      <c r="EB812" s="106"/>
      <c r="EC812" s="106"/>
      <c r="ED812" s="106"/>
      <c r="EE812" s="106"/>
      <c r="EF812" s="106"/>
      <c r="EG812" s="106"/>
      <c r="EH812" s="106"/>
      <c r="EI812" s="106"/>
      <c r="EJ812" s="106"/>
      <c r="EK812" s="106"/>
      <c r="EL812" s="106"/>
      <c r="EM812" s="106"/>
      <c r="EN812" s="106"/>
      <c r="EO812" s="106"/>
      <c r="EP812" s="106"/>
      <c r="EQ812" s="106"/>
      <c r="ER812" s="106"/>
      <c r="ES812" s="106"/>
      <c r="ET812" s="106"/>
      <c r="EU812" s="106"/>
      <c r="EV812" s="106"/>
      <c r="EW812" s="106"/>
      <c r="EX812" s="106"/>
      <c r="EY812" s="106"/>
      <c r="EZ812" s="106"/>
      <c r="FA812" s="106"/>
      <c r="FB812" s="106"/>
      <c r="FC812" s="106"/>
      <c r="FD812" s="106"/>
      <c r="FE812" s="106"/>
      <c r="FF812" s="106"/>
      <c r="FG812" s="106"/>
      <c r="FH812" s="106"/>
      <c r="FI812" s="106"/>
      <c r="FJ812" s="106"/>
      <c r="FK812" s="106"/>
      <c r="FL812" s="106"/>
      <c r="FM812" s="106"/>
      <c r="FN812" s="106"/>
      <c r="FO812" s="106"/>
      <c r="FP812" s="106"/>
      <c r="FQ812" s="106"/>
      <c r="FR812" s="106"/>
      <c r="FS812" s="106"/>
      <c r="FT812" s="106"/>
      <c r="FU812" s="106"/>
      <c r="FV812" s="106"/>
      <c r="FW812" s="106"/>
      <c r="FX812" s="106"/>
      <c r="FY812" s="106"/>
      <c r="FZ812" s="106"/>
      <c r="GA812" s="106"/>
      <c r="GB812" s="106"/>
      <c r="GC812" s="106"/>
      <c r="GD812" s="106"/>
      <c r="GE812" s="106"/>
      <c r="GF812" s="106"/>
      <c r="GG812" s="106"/>
      <c r="GH812" s="106"/>
      <c r="GI812" s="106"/>
      <c r="GJ812" s="106"/>
      <c r="GK812" s="106"/>
      <c r="GL812" s="106"/>
      <c r="GM812" s="106"/>
      <c r="GN812" s="106"/>
      <c r="GO812" s="106"/>
      <c r="GP812" s="106"/>
      <c r="GQ812" s="106"/>
      <c r="GR812" s="106"/>
      <c r="GS812" s="106"/>
      <c r="GT812" s="106"/>
      <c r="GU812" s="106"/>
      <c r="GV812" s="106"/>
      <c r="GW812" s="106"/>
      <c r="GX812" s="106"/>
      <c r="GY812" s="106"/>
      <c r="GZ812" s="106"/>
      <c r="HA812" s="106"/>
      <c r="HB812" s="106"/>
      <c r="HC812" s="106"/>
      <c r="HD812" s="106"/>
      <c r="HE812" s="106"/>
      <c r="HF812" s="106"/>
      <c r="HG812" s="106"/>
      <c r="HH812" s="106"/>
      <c r="HI812" s="106"/>
      <c r="HJ812" s="106"/>
      <c r="HK812" s="106"/>
      <c r="HL812" s="106"/>
      <c r="HM812" s="106"/>
      <c r="HN812" s="106"/>
      <c r="HO812" s="106"/>
      <c r="HP812" s="106"/>
      <c r="HQ812" s="106"/>
      <c r="HR812" s="106"/>
      <c r="HS812" s="106"/>
      <c r="HT812" s="106"/>
      <c r="HU812" s="106"/>
      <c r="HV812" s="106"/>
      <c r="HW812" s="106"/>
      <c r="HX812" s="106"/>
      <c r="HY812" s="106"/>
      <c r="HZ812" s="106"/>
      <c r="IA812" s="106"/>
      <c r="IB812" s="106"/>
      <c r="IC812" s="106"/>
      <c r="ID812" s="106"/>
      <c r="IE812" s="106"/>
      <c r="IF812" s="106"/>
      <c r="IG812" s="106"/>
      <c r="IH812" s="106"/>
      <c r="II812" s="106"/>
      <c r="IJ812" s="106"/>
      <c r="IK812" s="106"/>
      <c r="IL812" s="106"/>
      <c r="IM812" s="106"/>
      <c r="IN812" s="106"/>
      <c r="IO812" s="106"/>
      <c r="IP812" s="106"/>
      <c r="IQ812" s="106"/>
      <c r="IR812" s="106"/>
      <c r="IS812" s="106"/>
      <c r="IT812" s="106"/>
      <c r="IU812" s="106"/>
      <c r="IV812" s="106"/>
      <c r="IW812" s="106"/>
      <c r="IX812" s="106"/>
      <c r="IY812" s="106"/>
      <c r="IZ812" s="106"/>
      <c r="JA812" s="106"/>
      <c r="JB812" s="106"/>
      <c r="JC812" s="106"/>
      <c r="JD812" s="106"/>
      <c r="JE812" s="106"/>
      <c r="JF812" s="106"/>
      <c r="JG812" s="106"/>
      <c r="JH812" s="106"/>
      <c r="JI812" s="106"/>
      <c r="JJ812" s="106"/>
      <c r="JK812" s="106"/>
      <c r="JL812" s="106"/>
      <c r="JM812" s="106"/>
      <c r="JN812" s="106"/>
      <c r="JO812" s="106"/>
      <c r="JP812" s="106"/>
      <c r="JQ812" s="106"/>
      <c r="JR812" s="106"/>
      <c r="JS812" s="106"/>
      <c r="JT812" s="106"/>
      <c r="JU812" s="106"/>
      <c r="JV812" s="106"/>
      <c r="JW812" s="106"/>
      <c r="JX812" s="106"/>
      <c r="JY812" s="106"/>
      <c r="JZ812" s="106"/>
      <c r="KA812" s="106"/>
      <c r="KB812" s="106"/>
      <c r="KC812" s="106"/>
      <c r="KD812" s="106"/>
      <c r="KE812" s="106"/>
      <c r="KF812" s="106"/>
      <c r="KG812" s="106"/>
      <c r="KH812" s="106"/>
      <c r="KI812" s="106"/>
      <c r="KJ812" s="106"/>
      <c r="KK812" s="106"/>
      <c r="KL812" s="106"/>
      <c r="KM812" s="106"/>
      <c r="KN812" s="106"/>
      <c r="KO812" s="106"/>
      <c r="KP812" s="106"/>
      <c r="KQ812" s="106"/>
      <c r="KR812" s="106"/>
      <c r="KS812" s="106"/>
      <c r="KT812" s="106"/>
      <c r="KU812" s="106"/>
      <c r="KV812" s="106"/>
      <c r="KW812" s="106"/>
      <c r="KX812" s="106"/>
      <c r="KY812" s="106"/>
      <c r="KZ812" s="106"/>
      <c r="LA812" s="106"/>
      <c r="LB812" s="106"/>
      <c r="LC812" s="106"/>
      <c r="LD812" s="106"/>
      <c r="LE812" s="106"/>
      <c r="LF812" s="106"/>
      <c r="LG812" s="106"/>
      <c r="LH812" s="106"/>
      <c r="LI812" s="106"/>
      <c r="LJ812" s="106"/>
      <c r="LK812" s="106"/>
      <c r="LL812" s="106"/>
      <c r="LM812" s="106"/>
      <c r="LN812" s="106"/>
      <c r="LO812" s="106"/>
      <c r="LP812" s="106"/>
      <c r="LQ812" s="106"/>
      <c r="LR812" s="106"/>
      <c r="LS812" s="106"/>
      <c r="LT812" s="106"/>
      <c r="LU812" s="106"/>
      <c r="LV812" s="106"/>
      <c r="LW812" s="106"/>
      <c r="LX812" s="106"/>
      <c r="LY812" s="106"/>
      <c r="LZ812" s="106"/>
      <c r="MA812" s="106"/>
      <c r="MB812" s="106"/>
      <c r="MC812" s="106"/>
      <c r="MD812" s="106"/>
      <c r="ME812" s="106"/>
      <c r="MF812" s="106"/>
      <c r="MG812" s="106"/>
      <c r="MH812" s="106"/>
      <c r="MI812" s="106"/>
      <c r="MJ812" s="106"/>
      <c r="MK812" s="106"/>
      <c r="ML812" s="106"/>
      <c r="MM812" s="106"/>
      <c r="MN812" s="106"/>
      <c r="MO812" s="106"/>
      <c r="MP812" s="106"/>
      <c r="MQ812" s="106"/>
      <c r="MR812" s="106"/>
      <c r="MS812" s="106"/>
      <c r="MT812" s="106"/>
      <c r="MU812" s="106"/>
      <c r="MV812" s="106"/>
      <c r="MW812" s="106"/>
      <c r="MX812" s="106"/>
      <c r="MY812" s="106"/>
      <c r="MZ812" s="106"/>
      <c r="NA812" s="106"/>
      <c r="NB812" s="106"/>
      <c r="NC812" s="106"/>
      <c r="ND812" s="106"/>
      <c r="NE812" s="106"/>
      <c r="NF812" s="106"/>
      <c r="NG812" s="106"/>
      <c r="NH812" s="106"/>
      <c r="NI812" s="106"/>
      <c r="NJ812" s="106"/>
      <c r="NK812" s="106"/>
      <c r="NL812" s="106"/>
      <c r="NM812" s="106"/>
      <c r="NN812" s="106"/>
      <c r="NO812" s="106"/>
      <c r="NP812" s="106"/>
      <c r="NQ812" s="106"/>
      <c r="NR812" s="106"/>
      <c r="NS812" s="106"/>
      <c r="NT812" s="106"/>
      <c r="NU812" s="106"/>
      <c r="NV812" s="106"/>
      <c r="NW812" s="106"/>
      <c r="NX812" s="106"/>
      <c r="NY812" s="106"/>
      <c r="NZ812" s="106"/>
      <c r="OA812" s="106"/>
      <c r="OB812" s="106"/>
      <c r="OC812" s="106"/>
      <c r="OD812" s="106"/>
      <c r="OE812" s="106"/>
      <c r="OF812" s="106"/>
      <c r="OG812" s="106"/>
      <c r="OH812" s="106"/>
      <c r="OI812" s="106"/>
      <c r="OJ812" s="106"/>
      <c r="OK812" s="106"/>
      <c r="OL812" s="106"/>
      <c r="OM812" s="106"/>
      <c r="ON812" s="106"/>
      <c r="OO812" s="106"/>
      <c r="OP812" s="106"/>
      <c r="OQ812" s="106"/>
      <c r="OR812" s="106"/>
      <c r="OS812" s="106"/>
      <c r="OT812" s="106"/>
      <c r="OU812" s="106"/>
      <c r="OV812" s="106"/>
      <c r="OW812" s="106"/>
      <c r="OX812" s="106"/>
      <c r="OY812" s="106"/>
      <c r="OZ812" s="106"/>
      <c r="PA812" s="106"/>
      <c r="PB812" s="106"/>
      <c r="PC812" s="106"/>
      <c r="PD812" s="106"/>
      <c r="PE812" s="106"/>
      <c r="PF812" s="106"/>
      <c r="PG812" s="106"/>
      <c r="PH812" s="106"/>
      <c r="PI812" s="106"/>
      <c r="PJ812" s="106"/>
      <c r="PK812" s="106"/>
      <c r="PL812" s="106"/>
      <c r="PM812" s="106"/>
      <c r="PN812" s="106"/>
      <c r="PO812" s="106"/>
      <c r="PP812" s="106"/>
      <c r="PQ812" s="106"/>
      <c r="PR812" s="106"/>
      <c r="PS812" s="106"/>
      <c r="PT812" s="106"/>
      <c r="PU812" s="106"/>
      <c r="PV812" s="106"/>
      <c r="PW812" s="106"/>
      <c r="PX812" s="106"/>
      <c r="PY812" s="106"/>
      <c r="PZ812" s="106"/>
      <c r="QA812" s="106"/>
      <c r="QB812" s="106"/>
      <c r="QC812" s="106"/>
      <c r="QD812" s="106"/>
      <c r="QE812" s="106"/>
      <c r="QF812" s="106"/>
      <c r="QG812" s="106"/>
      <c r="QH812" s="106"/>
      <c r="QI812" s="106"/>
      <c r="QJ812" s="106"/>
      <c r="QK812" s="106"/>
      <c r="QL812" s="106"/>
      <c r="QM812" s="106"/>
      <c r="QN812" s="106"/>
      <c r="QO812" s="106"/>
      <c r="QP812" s="106"/>
      <c r="QQ812" s="106"/>
      <c r="QR812" s="106"/>
      <c r="QS812" s="106"/>
      <c r="QT812" s="106"/>
      <c r="QU812" s="106"/>
      <c r="QV812" s="106"/>
      <c r="QW812" s="106"/>
      <c r="QX812" s="106"/>
      <c r="QY812" s="106"/>
      <c r="QZ812" s="106"/>
      <c r="RA812" s="106"/>
      <c r="RB812" s="106"/>
      <c r="RC812" s="106"/>
      <c r="RD812" s="106"/>
      <c r="RE812" s="106"/>
      <c r="RF812" s="106"/>
      <c r="RG812" s="106"/>
      <c r="RH812" s="106"/>
      <c r="RI812" s="106"/>
      <c r="RJ812" s="106"/>
      <c r="RK812" s="106"/>
      <c r="RL812" s="106"/>
      <c r="RM812" s="106"/>
      <c r="RN812" s="106"/>
      <c r="RO812" s="106"/>
      <c r="RP812" s="106"/>
      <c r="RQ812" s="106"/>
      <c r="RR812" s="106"/>
    </row>
    <row r="813" spans="1:486" x14ac:dyDescent="0.3">
      <c r="A813" s="106"/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14"/>
      <c r="Q813" s="114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  <c r="DL813" s="106"/>
      <c r="DM813" s="106"/>
      <c r="DN813" s="106"/>
      <c r="DO813" s="106"/>
      <c r="DP813" s="106"/>
      <c r="DQ813" s="106"/>
      <c r="DR813" s="106"/>
      <c r="DS813" s="106"/>
      <c r="DT813" s="106"/>
      <c r="DU813" s="106"/>
      <c r="DV813" s="106"/>
      <c r="DW813" s="106"/>
      <c r="DX813" s="106"/>
      <c r="DY813" s="106"/>
      <c r="DZ813" s="106"/>
      <c r="EA813" s="106"/>
      <c r="EB813" s="106"/>
      <c r="EC813" s="106"/>
      <c r="ED813" s="106"/>
      <c r="EE813" s="106"/>
      <c r="EF813" s="106"/>
      <c r="EG813" s="106"/>
      <c r="EH813" s="106"/>
      <c r="EI813" s="106"/>
      <c r="EJ813" s="106"/>
      <c r="EK813" s="106"/>
      <c r="EL813" s="106"/>
      <c r="EM813" s="106"/>
      <c r="EN813" s="106"/>
      <c r="EO813" s="106"/>
      <c r="EP813" s="106"/>
      <c r="EQ813" s="106"/>
      <c r="ER813" s="106"/>
      <c r="ES813" s="106"/>
      <c r="ET813" s="106"/>
      <c r="EU813" s="106"/>
      <c r="EV813" s="106"/>
      <c r="EW813" s="106"/>
      <c r="EX813" s="106"/>
      <c r="EY813" s="106"/>
      <c r="EZ813" s="106"/>
      <c r="FA813" s="106"/>
      <c r="FB813" s="106"/>
      <c r="FC813" s="106"/>
      <c r="FD813" s="106"/>
      <c r="FE813" s="106"/>
      <c r="FF813" s="106"/>
      <c r="FG813" s="106"/>
      <c r="FH813" s="106"/>
      <c r="FI813" s="106"/>
      <c r="FJ813" s="106"/>
      <c r="FK813" s="106"/>
      <c r="FL813" s="106"/>
      <c r="FM813" s="106"/>
      <c r="FN813" s="106"/>
      <c r="FO813" s="106"/>
      <c r="FP813" s="106"/>
      <c r="FQ813" s="106"/>
      <c r="FR813" s="106"/>
      <c r="FS813" s="106"/>
      <c r="FT813" s="106"/>
      <c r="FU813" s="106"/>
      <c r="FV813" s="106"/>
      <c r="FW813" s="106"/>
      <c r="FX813" s="106"/>
      <c r="FY813" s="106"/>
      <c r="FZ813" s="106"/>
      <c r="GA813" s="106"/>
      <c r="GB813" s="106"/>
      <c r="GC813" s="106"/>
      <c r="GD813" s="106"/>
      <c r="GE813" s="106"/>
      <c r="GF813" s="106"/>
      <c r="GG813" s="106"/>
      <c r="GH813" s="106"/>
      <c r="GI813" s="106"/>
      <c r="GJ813" s="106"/>
      <c r="GK813" s="106"/>
      <c r="GL813" s="106"/>
      <c r="GM813" s="106"/>
      <c r="GN813" s="106"/>
      <c r="GO813" s="106"/>
      <c r="GP813" s="106"/>
      <c r="GQ813" s="106"/>
      <c r="GR813" s="106"/>
      <c r="GS813" s="106"/>
      <c r="GT813" s="106"/>
      <c r="GU813" s="106"/>
      <c r="GV813" s="106"/>
      <c r="GW813" s="106"/>
      <c r="GX813" s="106"/>
      <c r="GY813" s="106"/>
      <c r="GZ813" s="106"/>
      <c r="HA813" s="106"/>
      <c r="HB813" s="106"/>
      <c r="HC813" s="106"/>
      <c r="HD813" s="106"/>
      <c r="HE813" s="106"/>
      <c r="HF813" s="106"/>
      <c r="HG813" s="106"/>
      <c r="HH813" s="106"/>
      <c r="HI813" s="106"/>
      <c r="HJ813" s="106"/>
      <c r="HK813" s="106"/>
      <c r="HL813" s="106"/>
      <c r="HM813" s="106"/>
      <c r="HN813" s="106"/>
      <c r="HO813" s="106"/>
      <c r="HP813" s="106"/>
      <c r="HQ813" s="106"/>
      <c r="HR813" s="106"/>
      <c r="HS813" s="106"/>
      <c r="HT813" s="106"/>
      <c r="HU813" s="106"/>
      <c r="HV813" s="106"/>
      <c r="HW813" s="106"/>
      <c r="HX813" s="106"/>
      <c r="HY813" s="106"/>
      <c r="HZ813" s="106"/>
      <c r="IA813" s="106"/>
      <c r="IB813" s="106"/>
      <c r="IC813" s="106"/>
      <c r="ID813" s="106"/>
      <c r="IE813" s="106"/>
      <c r="IF813" s="106"/>
      <c r="IG813" s="106"/>
      <c r="IH813" s="106"/>
      <c r="II813" s="106"/>
      <c r="IJ813" s="106"/>
      <c r="IK813" s="106"/>
      <c r="IL813" s="106"/>
      <c r="IM813" s="106"/>
      <c r="IN813" s="106"/>
      <c r="IO813" s="106"/>
      <c r="IP813" s="106"/>
      <c r="IQ813" s="106"/>
      <c r="IR813" s="106"/>
      <c r="IS813" s="106"/>
      <c r="IT813" s="106"/>
      <c r="IU813" s="106"/>
      <c r="IV813" s="106"/>
      <c r="IW813" s="106"/>
      <c r="IX813" s="106"/>
      <c r="IY813" s="106"/>
      <c r="IZ813" s="106"/>
      <c r="JA813" s="106"/>
      <c r="JB813" s="106"/>
      <c r="JC813" s="106"/>
      <c r="JD813" s="106"/>
      <c r="JE813" s="106"/>
      <c r="JF813" s="106"/>
      <c r="JG813" s="106"/>
      <c r="JH813" s="106"/>
      <c r="JI813" s="106"/>
      <c r="JJ813" s="106"/>
      <c r="JK813" s="106"/>
      <c r="JL813" s="106"/>
      <c r="JM813" s="106"/>
      <c r="JN813" s="106"/>
      <c r="JO813" s="106"/>
      <c r="JP813" s="106"/>
      <c r="JQ813" s="106"/>
      <c r="JR813" s="106"/>
      <c r="JS813" s="106"/>
      <c r="JT813" s="106"/>
      <c r="JU813" s="106"/>
      <c r="JV813" s="106"/>
      <c r="JW813" s="106"/>
      <c r="JX813" s="106"/>
      <c r="JY813" s="106"/>
      <c r="JZ813" s="106"/>
      <c r="KA813" s="106"/>
      <c r="KB813" s="106"/>
      <c r="KC813" s="106"/>
      <c r="KD813" s="106"/>
      <c r="KE813" s="106"/>
      <c r="KF813" s="106"/>
      <c r="KG813" s="106"/>
      <c r="KH813" s="106"/>
      <c r="KI813" s="106"/>
      <c r="KJ813" s="106"/>
      <c r="KK813" s="106"/>
      <c r="KL813" s="106"/>
      <c r="KM813" s="106"/>
      <c r="KN813" s="106"/>
      <c r="KO813" s="106"/>
      <c r="KP813" s="106"/>
      <c r="KQ813" s="106"/>
      <c r="KR813" s="106"/>
      <c r="KS813" s="106"/>
      <c r="KT813" s="106"/>
      <c r="KU813" s="106"/>
      <c r="KV813" s="106"/>
      <c r="KW813" s="106"/>
      <c r="KX813" s="106"/>
      <c r="KY813" s="106"/>
      <c r="KZ813" s="106"/>
      <c r="LA813" s="106"/>
      <c r="LB813" s="106"/>
      <c r="LC813" s="106"/>
      <c r="LD813" s="106"/>
      <c r="LE813" s="106"/>
      <c r="LF813" s="106"/>
      <c r="LG813" s="106"/>
      <c r="LH813" s="106"/>
      <c r="LI813" s="106"/>
      <c r="LJ813" s="106"/>
      <c r="LK813" s="106"/>
      <c r="LL813" s="106"/>
      <c r="LM813" s="106"/>
      <c r="LN813" s="106"/>
      <c r="LO813" s="106"/>
      <c r="LP813" s="106"/>
      <c r="LQ813" s="106"/>
      <c r="LR813" s="106"/>
      <c r="LS813" s="106"/>
      <c r="LT813" s="106"/>
      <c r="LU813" s="106"/>
      <c r="LV813" s="106"/>
      <c r="LW813" s="106"/>
      <c r="LX813" s="106"/>
      <c r="LY813" s="106"/>
      <c r="LZ813" s="106"/>
      <c r="MA813" s="106"/>
      <c r="MB813" s="106"/>
      <c r="MC813" s="106"/>
      <c r="MD813" s="106"/>
      <c r="ME813" s="106"/>
      <c r="MF813" s="106"/>
      <c r="MG813" s="106"/>
      <c r="MH813" s="106"/>
      <c r="MI813" s="106"/>
      <c r="MJ813" s="106"/>
      <c r="MK813" s="106"/>
      <c r="ML813" s="106"/>
      <c r="MM813" s="106"/>
      <c r="MN813" s="106"/>
      <c r="MO813" s="106"/>
      <c r="MP813" s="106"/>
      <c r="MQ813" s="106"/>
      <c r="MR813" s="106"/>
      <c r="MS813" s="106"/>
      <c r="MT813" s="106"/>
      <c r="MU813" s="106"/>
      <c r="MV813" s="106"/>
      <c r="MW813" s="106"/>
      <c r="MX813" s="106"/>
      <c r="MY813" s="106"/>
      <c r="MZ813" s="106"/>
      <c r="NA813" s="106"/>
      <c r="NB813" s="106"/>
      <c r="NC813" s="106"/>
      <c r="ND813" s="106"/>
      <c r="NE813" s="106"/>
      <c r="NF813" s="106"/>
      <c r="NG813" s="106"/>
      <c r="NH813" s="106"/>
      <c r="NI813" s="106"/>
      <c r="NJ813" s="106"/>
      <c r="NK813" s="106"/>
      <c r="NL813" s="106"/>
      <c r="NM813" s="106"/>
      <c r="NN813" s="106"/>
      <c r="NO813" s="106"/>
      <c r="NP813" s="106"/>
      <c r="NQ813" s="106"/>
      <c r="NR813" s="106"/>
      <c r="NS813" s="106"/>
      <c r="NT813" s="106"/>
      <c r="NU813" s="106"/>
      <c r="NV813" s="106"/>
      <c r="NW813" s="106"/>
      <c r="NX813" s="106"/>
      <c r="NY813" s="106"/>
      <c r="NZ813" s="106"/>
      <c r="OA813" s="106"/>
      <c r="OB813" s="106"/>
      <c r="OC813" s="106"/>
      <c r="OD813" s="106"/>
      <c r="OE813" s="106"/>
      <c r="OF813" s="106"/>
      <c r="OG813" s="106"/>
      <c r="OH813" s="106"/>
      <c r="OI813" s="106"/>
      <c r="OJ813" s="106"/>
      <c r="OK813" s="106"/>
      <c r="OL813" s="106"/>
      <c r="OM813" s="106"/>
      <c r="ON813" s="106"/>
      <c r="OO813" s="106"/>
      <c r="OP813" s="106"/>
      <c r="OQ813" s="106"/>
      <c r="OR813" s="106"/>
      <c r="OS813" s="106"/>
      <c r="OT813" s="106"/>
      <c r="OU813" s="106"/>
      <c r="OV813" s="106"/>
      <c r="OW813" s="106"/>
      <c r="OX813" s="106"/>
      <c r="OY813" s="106"/>
      <c r="OZ813" s="106"/>
      <c r="PA813" s="106"/>
      <c r="PB813" s="106"/>
      <c r="PC813" s="106"/>
      <c r="PD813" s="106"/>
      <c r="PE813" s="106"/>
      <c r="PF813" s="106"/>
      <c r="PG813" s="106"/>
      <c r="PH813" s="106"/>
      <c r="PI813" s="106"/>
      <c r="PJ813" s="106"/>
      <c r="PK813" s="106"/>
      <c r="PL813" s="106"/>
      <c r="PM813" s="106"/>
      <c r="PN813" s="106"/>
      <c r="PO813" s="106"/>
      <c r="PP813" s="106"/>
      <c r="PQ813" s="106"/>
      <c r="PR813" s="106"/>
      <c r="PS813" s="106"/>
      <c r="PT813" s="106"/>
      <c r="PU813" s="106"/>
      <c r="PV813" s="106"/>
      <c r="PW813" s="106"/>
      <c r="PX813" s="106"/>
      <c r="PY813" s="106"/>
      <c r="PZ813" s="106"/>
      <c r="QA813" s="106"/>
      <c r="QB813" s="106"/>
      <c r="QC813" s="106"/>
      <c r="QD813" s="106"/>
      <c r="QE813" s="106"/>
      <c r="QF813" s="106"/>
      <c r="QG813" s="106"/>
      <c r="QH813" s="106"/>
      <c r="QI813" s="106"/>
      <c r="QJ813" s="106"/>
      <c r="QK813" s="106"/>
      <c r="QL813" s="106"/>
      <c r="QM813" s="106"/>
      <c r="QN813" s="106"/>
      <c r="QO813" s="106"/>
      <c r="QP813" s="106"/>
      <c r="QQ813" s="106"/>
      <c r="QR813" s="106"/>
      <c r="QS813" s="106"/>
      <c r="QT813" s="106"/>
      <c r="QU813" s="106"/>
      <c r="QV813" s="106"/>
      <c r="QW813" s="106"/>
      <c r="QX813" s="106"/>
      <c r="QY813" s="106"/>
      <c r="QZ813" s="106"/>
      <c r="RA813" s="106"/>
      <c r="RB813" s="106"/>
      <c r="RC813" s="106"/>
      <c r="RD813" s="106"/>
      <c r="RE813" s="106"/>
      <c r="RF813" s="106"/>
      <c r="RG813" s="106"/>
      <c r="RH813" s="106"/>
      <c r="RI813" s="106"/>
      <c r="RJ813" s="106"/>
      <c r="RK813" s="106"/>
      <c r="RL813" s="106"/>
      <c r="RM813" s="106"/>
      <c r="RN813" s="106"/>
      <c r="RO813" s="106"/>
      <c r="RP813" s="106"/>
      <c r="RQ813" s="106"/>
      <c r="RR813" s="106"/>
    </row>
    <row r="814" spans="1:486" x14ac:dyDescent="0.3">
      <c r="A814" s="106"/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14"/>
      <c r="Q814" s="114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  <c r="DL814" s="106"/>
      <c r="DM814" s="106"/>
      <c r="DN814" s="106"/>
      <c r="DO814" s="106"/>
      <c r="DP814" s="106"/>
      <c r="DQ814" s="106"/>
      <c r="DR814" s="106"/>
      <c r="DS814" s="106"/>
      <c r="DT814" s="106"/>
      <c r="DU814" s="106"/>
      <c r="DV814" s="106"/>
      <c r="DW814" s="106"/>
      <c r="DX814" s="106"/>
      <c r="DY814" s="106"/>
      <c r="DZ814" s="106"/>
      <c r="EA814" s="106"/>
      <c r="EB814" s="106"/>
      <c r="EC814" s="106"/>
      <c r="ED814" s="106"/>
      <c r="EE814" s="106"/>
      <c r="EF814" s="106"/>
      <c r="EG814" s="106"/>
      <c r="EH814" s="106"/>
      <c r="EI814" s="106"/>
      <c r="EJ814" s="106"/>
      <c r="EK814" s="106"/>
      <c r="EL814" s="106"/>
      <c r="EM814" s="106"/>
      <c r="EN814" s="106"/>
      <c r="EO814" s="106"/>
      <c r="EP814" s="106"/>
      <c r="EQ814" s="106"/>
      <c r="ER814" s="106"/>
      <c r="ES814" s="106"/>
      <c r="ET814" s="106"/>
      <c r="EU814" s="106"/>
      <c r="EV814" s="106"/>
      <c r="EW814" s="106"/>
      <c r="EX814" s="106"/>
      <c r="EY814" s="106"/>
      <c r="EZ814" s="106"/>
      <c r="FA814" s="106"/>
      <c r="FB814" s="106"/>
      <c r="FC814" s="106"/>
      <c r="FD814" s="106"/>
      <c r="FE814" s="106"/>
      <c r="FF814" s="106"/>
      <c r="FG814" s="106"/>
      <c r="FH814" s="106"/>
      <c r="FI814" s="106"/>
      <c r="FJ814" s="106"/>
      <c r="FK814" s="106"/>
      <c r="FL814" s="106"/>
      <c r="FM814" s="106"/>
      <c r="FN814" s="106"/>
      <c r="FO814" s="106"/>
      <c r="FP814" s="106"/>
      <c r="FQ814" s="106"/>
      <c r="FR814" s="106"/>
      <c r="FS814" s="106"/>
      <c r="FT814" s="106"/>
      <c r="FU814" s="106"/>
      <c r="FV814" s="106"/>
      <c r="FW814" s="106"/>
      <c r="FX814" s="106"/>
      <c r="FY814" s="106"/>
      <c r="FZ814" s="106"/>
      <c r="GA814" s="106"/>
      <c r="GB814" s="106"/>
      <c r="GC814" s="106"/>
      <c r="GD814" s="106"/>
      <c r="GE814" s="106"/>
      <c r="GF814" s="106"/>
      <c r="GG814" s="106"/>
      <c r="GH814" s="106"/>
      <c r="GI814" s="106"/>
      <c r="GJ814" s="106"/>
      <c r="GK814" s="106"/>
      <c r="GL814" s="106"/>
      <c r="GM814" s="106"/>
      <c r="GN814" s="106"/>
      <c r="GO814" s="106"/>
      <c r="GP814" s="106"/>
      <c r="GQ814" s="106"/>
      <c r="GR814" s="106"/>
      <c r="GS814" s="106"/>
      <c r="GT814" s="106"/>
      <c r="GU814" s="106"/>
      <c r="GV814" s="106"/>
      <c r="GW814" s="106"/>
      <c r="GX814" s="106"/>
      <c r="GY814" s="106"/>
      <c r="GZ814" s="106"/>
      <c r="HA814" s="106"/>
      <c r="HB814" s="106"/>
      <c r="HC814" s="106"/>
      <c r="HD814" s="106"/>
      <c r="HE814" s="106"/>
      <c r="HF814" s="106"/>
      <c r="HG814" s="106"/>
      <c r="HH814" s="106"/>
      <c r="HI814" s="106"/>
      <c r="HJ814" s="106"/>
      <c r="HK814" s="106"/>
      <c r="HL814" s="106"/>
      <c r="HM814" s="106"/>
      <c r="HN814" s="106"/>
      <c r="HO814" s="106"/>
      <c r="HP814" s="106"/>
      <c r="HQ814" s="106"/>
      <c r="HR814" s="106"/>
      <c r="HS814" s="106"/>
      <c r="HT814" s="106"/>
      <c r="HU814" s="106"/>
      <c r="HV814" s="106"/>
      <c r="HW814" s="106"/>
      <c r="HX814" s="106"/>
      <c r="HY814" s="106"/>
      <c r="HZ814" s="106"/>
      <c r="IA814" s="106"/>
      <c r="IB814" s="106"/>
      <c r="IC814" s="106"/>
      <c r="ID814" s="106"/>
      <c r="IE814" s="106"/>
      <c r="IF814" s="106"/>
      <c r="IG814" s="106"/>
      <c r="IH814" s="106"/>
      <c r="II814" s="106"/>
      <c r="IJ814" s="106"/>
      <c r="IK814" s="106"/>
      <c r="IL814" s="106"/>
      <c r="IM814" s="106"/>
      <c r="IN814" s="106"/>
      <c r="IO814" s="106"/>
      <c r="IP814" s="106"/>
      <c r="IQ814" s="106"/>
      <c r="IR814" s="106"/>
      <c r="IS814" s="106"/>
      <c r="IT814" s="106"/>
      <c r="IU814" s="106"/>
      <c r="IV814" s="106"/>
      <c r="IW814" s="106"/>
      <c r="IX814" s="106"/>
      <c r="IY814" s="106"/>
      <c r="IZ814" s="106"/>
      <c r="JA814" s="106"/>
      <c r="JB814" s="106"/>
      <c r="JC814" s="106"/>
      <c r="JD814" s="106"/>
      <c r="JE814" s="106"/>
      <c r="JF814" s="106"/>
      <c r="JG814" s="106"/>
      <c r="JH814" s="106"/>
      <c r="JI814" s="106"/>
      <c r="JJ814" s="106"/>
      <c r="JK814" s="106"/>
      <c r="JL814" s="106"/>
      <c r="JM814" s="106"/>
      <c r="JN814" s="106"/>
      <c r="JO814" s="106"/>
      <c r="JP814" s="106"/>
      <c r="JQ814" s="106"/>
      <c r="JR814" s="106"/>
      <c r="JS814" s="106"/>
      <c r="JT814" s="106"/>
      <c r="JU814" s="106"/>
      <c r="JV814" s="106"/>
      <c r="JW814" s="106"/>
      <c r="JX814" s="106"/>
      <c r="JY814" s="106"/>
      <c r="JZ814" s="106"/>
      <c r="KA814" s="106"/>
      <c r="KB814" s="106"/>
      <c r="KC814" s="106"/>
      <c r="KD814" s="106"/>
      <c r="KE814" s="106"/>
      <c r="KF814" s="106"/>
      <c r="KG814" s="106"/>
      <c r="KH814" s="106"/>
      <c r="KI814" s="106"/>
      <c r="KJ814" s="106"/>
      <c r="KK814" s="106"/>
      <c r="KL814" s="106"/>
      <c r="KM814" s="106"/>
      <c r="KN814" s="106"/>
      <c r="KO814" s="106"/>
      <c r="KP814" s="106"/>
      <c r="KQ814" s="106"/>
      <c r="KR814" s="106"/>
      <c r="KS814" s="106"/>
      <c r="KT814" s="106"/>
      <c r="KU814" s="106"/>
      <c r="KV814" s="106"/>
      <c r="KW814" s="106"/>
      <c r="KX814" s="106"/>
      <c r="KY814" s="106"/>
      <c r="KZ814" s="106"/>
      <c r="LA814" s="106"/>
      <c r="LB814" s="106"/>
      <c r="LC814" s="106"/>
      <c r="LD814" s="106"/>
      <c r="LE814" s="106"/>
      <c r="LF814" s="106"/>
      <c r="LG814" s="106"/>
      <c r="LH814" s="106"/>
      <c r="LI814" s="106"/>
      <c r="LJ814" s="106"/>
      <c r="LK814" s="106"/>
      <c r="LL814" s="106"/>
      <c r="LM814" s="106"/>
      <c r="LN814" s="106"/>
      <c r="LO814" s="106"/>
      <c r="LP814" s="106"/>
      <c r="LQ814" s="106"/>
      <c r="LR814" s="106"/>
      <c r="LS814" s="106"/>
      <c r="LT814" s="106"/>
      <c r="LU814" s="106"/>
      <c r="LV814" s="106"/>
      <c r="LW814" s="106"/>
      <c r="LX814" s="106"/>
      <c r="LY814" s="106"/>
      <c r="LZ814" s="106"/>
      <c r="MA814" s="106"/>
      <c r="MB814" s="106"/>
      <c r="MC814" s="106"/>
      <c r="MD814" s="106"/>
      <c r="ME814" s="106"/>
      <c r="MF814" s="106"/>
      <c r="MG814" s="106"/>
      <c r="MH814" s="106"/>
      <c r="MI814" s="106"/>
      <c r="MJ814" s="106"/>
      <c r="MK814" s="106"/>
      <c r="ML814" s="106"/>
      <c r="MM814" s="106"/>
      <c r="MN814" s="106"/>
      <c r="MO814" s="106"/>
      <c r="MP814" s="106"/>
      <c r="MQ814" s="106"/>
      <c r="MR814" s="106"/>
      <c r="MS814" s="106"/>
      <c r="MT814" s="106"/>
      <c r="MU814" s="106"/>
      <c r="MV814" s="106"/>
      <c r="MW814" s="106"/>
      <c r="MX814" s="106"/>
      <c r="MY814" s="106"/>
      <c r="MZ814" s="106"/>
      <c r="NA814" s="106"/>
      <c r="NB814" s="106"/>
      <c r="NC814" s="106"/>
      <c r="ND814" s="106"/>
      <c r="NE814" s="106"/>
      <c r="NF814" s="106"/>
      <c r="NG814" s="106"/>
      <c r="NH814" s="106"/>
      <c r="NI814" s="106"/>
      <c r="NJ814" s="106"/>
      <c r="NK814" s="106"/>
      <c r="NL814" s="106"/>
      <c r="NM814" s="106"/>
      <c r="NN814" s="106"/>
      <c r="NO814" s="106"/>
      <c r="NP814" s="106"/>
      <c r="NQ814" s="106"/>
      <c r="NR814" s="106"/>
      <c r="NS814" s="106"/>
      <c r="NT814" s="106"/>
      <c r="NU814" s="106"/>
      <c r="NV814" s="106"/>
      <c r="NW814" s="106"/>
      <c r="NX814" s="106"/>
      <c r="NY814" s="106"/>
      <c r="NZ814" s="106"/>
      <c r="OA814" s="106"/>
      <c r="OB814" s="106"/>
      <c r="OC814" s="106"/>
      <c r="OD814" s="106"/>
      <c r="OE814" s="106"/>
      <c r="OF814" s="106"/>
      <c r="OG814" s="106"/>
      <c r="OH814" s="106"/>
      <c r="OI814" s="106"/>
      <c r="OJ814" s="106"/>
      <c r="OK814" s="106"/>
      <c r="OL814" s="106"/>
      <c r="OM814" s="106"/>
      <c r="ON814" s="106"/>
      <c r="OO814" s="106"/>
      <c r="OP814" s="106"/>
      <c r="OQ814" s="106"/>
      <c r="OR814" s="106"/>
      <c r="OS814" s="106"/>
      <c r="OT814" s="106"/>
      <c r="OU814" s="106"/>
      <c r="OV814" s="106"/>
      <c r="OW814" s="106"/>
      <c r="OX814" s="106"/>
      <c r="OY814" s="106"/>
      <c r="OZ814" s="106"/>
      <c r="PA814" s="106"/>
      <c r="PB814" s="106"/>
      <c r="PC814" s="106"/>
      <c r="PD814" s="106"/>
      <c r="PE814" s="106"/>
      <c r="PF814" s="106"/>
      <c r="PG814" s="106"/>
      <c r="PH814" s="106"/>
      <c r="PI814" s="106"/>
      <c r="PJ814" s="106"/>
      <c r="PK814" s="106"/>
      <c r="PL814" s="106"/>
      <c r="PM814" s="106"/>
      <c r="PN814" s="106"/>
      <c r="PO814" s="106"/>
      <c r="PP814" s="106"/>
      <c r="PQ814" s="106"/>
      <c r="PR814" s="106"/>
      <c r="PS814" s="106"/>
      <c r="PT814" s="106"/>
      <c r="PU814" s="106"/>
      <c r="PV814" s="106"/>
      <c r="PW814" s="106"/>
      <c r="PX814" s="106"/>
      <c r="PY814" s="106"/>
      <c r="PZ814" s="106"/>
      <c r="QA814" s="106"/>
      <c r="QB814" s="106"/>
      <c r="QC814" s="106"/>
      <c r="QD814" s="106"/>
      <c r="QE814" s="106"/>
      <c r="QF814" s="106"/>
      <c r="QG814" s="106"/>
      <c r="QH814" s="106"/>
      <c r="QI814" s="106"/>
      <c r="QJ814" s="106"/>
      <c r="QK814" s="106"/>
      <c r="QL814" s="106"/>
      <c r="QM814" s="106"/>
      <c r="QN814" s="106"/>
      <c r="QO814" s="106"/>
      <c r="QP814" s="106"/>
      <c r="QQ814" s="106"/>
      <c r="QR814" s="106"/>
      <c r="QS814" s="106"/>
      <c r="QT814" s="106"/>
      <c r="QU814" s="106"/>
      <c r="QV814" s="106"/>
      <c r="QW814" s="106"/>
      <c r="QX814" s="106"/>
      <c r="QY814" s="106"/>
      <c r="QZ814" s="106"/>
      <c r="RA814" s="106"/>
      <c r="RB814" s="106"/>
      <c r="RC814" s="106"/>
      <c r="RD814" s="106"/>
      <c r="RE814" s="106"/>
      <c r="RF814" s="106"/>
      <c r="RG814" s="106"/>
      <c r="RH814" s="106"/>
      <c r="RI814" s="106"/>
      <c r="RJ814" s="106"/>
      <c r="RK814" s="106"/>
      <c r="RL814" s="106"/>
      <c r="RM814" s="106"/>
      <c r="RN814" s="106"/>
      <c r="RO814" s="106"/>
      <c r="RP814" s="106"/>
      <c r="RQ814" s="106"/>
      <c r="RR814" s="106"/>
    </row>
    <row r="815" spans="1:486" x14ac:dyDescent="0.3">
      <c r="A815" s="106"/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14"/>
      <c r="Q815" s="114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  <c r="DL815" s="106"/>
      <c r="DM815" s="106"/>
      <c r="DN815" s="106"/>
      <c r="DO815" s="106"/>
      <c r="DP815" s="106"/>
      <c r="DQ815" s="106"/>
      <c r="DR815" s="106"/>
      <c r="DS815" s="106"/>
      <c r="DT815" s="106"/>
      <c r="DU815" s="106"/>
      <c r="DV815" s="106"/>
      <c r="DW815" s="106"/>
      <c r="DX815" s="106"/>
      <c r="DY815" s="106"/>
      <c r="DZ815" s="106"/>
      <c r="EA815" s="106"/>
      <c r="EB815" s="106"/>
      <c r="EC815" s="106"/>
      <c r="ED815" s="106"/>
      <c r="EE815" s="106"/>
      <c r="EF815" s="106"/>
      <c r="EG815" s="106"/>
      <c r="EH815" s="106"/>
      <c r="EI815" s="106"/>
      <c r="EJ815" s="106"/>
      <c r="EK815" s="106"/>
      <c r="EL815" s="106"/>
      <c r="EM815" s="106"/>
      <c r="EN815" s="106"/>
      <c r="EO815" s="106"/>
      <c r="EP815" s="106"/>
      <c r="EQ815" s="106"/>
      <c r="ER815" s="106"/>
      <c r="ES815" s="106"/>
      <c r="ET815" s="106"/>
      <c r="EU815" s="106"/>
      <c r="EV815" s="106"/>
      <c r="EW815" s="106"/>
      <c r="EX815" s="106"/>
      <c r="EY815" s="106"/>
      <c r="EZ815" s="106"/>
      <c r="FA815" s="106"/>
      <c r="FB815" s="106"/>
      <c r="FC815" s="106"/>
      <c r="FD815" s="106"/>
      <c r="FE815" s="106"/>
      <c r="FF815" s="106"/>
      <c r="FG815" s="106"/>
      <c r="FH815" s="106"/>
      <c r="FI815" s="106"/>
      <c r="FJ815" s="106"/>
      <c r="FK815" s="106"/>
      <c r="FL815" s="106"/>
      <c r="FM815" s="106"/>
      <c r="FN815" s="106"/>
      <c r="FO815" s="106"/>
      <c r="FP815" s="106"/>
      <c r="FQ815" s="106"/>
      <c r="FR815" s="106"/>
      <c r="FS815" s="106"/>
      <c r="FT815" s="106"/>
      <c r="FU815" s="106"/>
      <c r="FV815" s="106"/>
      <c r="FW815" s="106"/>
      <c r="FX815" s="106"/>
      <c r="FY815" s="106"/>
      <c r="FZ815" s="106"/>
      <c r="GA815" s="106"/>
      <c r="GB815" s="106"/>
      <c r="GC815" s="106"/>
      <c r="GD815" s="106"/>
      <c r="GE815" s="106"/>
      <c r="GF815" s="106"/>
      <c r="GG815" s="106"/>
      <c r="GH815" s="106"/>
      <c r="GI815" s="106"/>
      <c r="GJ815" s="106"/>
      <c r="GK815" s="106"/>
      <c r="GL815" s="106"/>
      <c r="GM815" s="106"/>
      <c r="GN815" s="106"/>
      <c r="GO815" s="106"/>
      <c r="GP815" s="106"/>
      <c r="GQ815" s="106"/>
      <c r="GR815" s="106"/>
      <c r="GS815" s="106"/>
      <c r="GT815" s="106"/>
      <c r="GU815" s="106"/>
      <c r="GV815" s="106"/>
      <c r="GW815" s="106"/>
      <c r="GX815" s="106"/>
      <c r="GY815" s="106"/>
      <c r="GZ815" s="106"/>
      <c r="HA815" s="106"/>
      <c r="HB815" s="106"/>
      <c r="HC815" s="106"/>
      <c r="HD815" s="106"/>
      <c r="HE815" s="106"/>
      <c r="HF815" s="106"/>
      <c r="HG815" s="106"/>
      <c r="HH815" s="106"/>
      <c r="HI815" s="106"/>
      <c r="HJ815" s="106"/>
      <c r="HK815" s="106"/>
      <c r="HL815" s="106"/>
      <c r="HM815" s="106"/>
      <c r="HN815" s="106"/>
      <c r="HO815" s="106"/>
      <c r="HP815" s="106"/>
      <c r="HQ815" s="106"/>
      <c r="HR815" s="106"/>
      <c r="HS815" s="106"/>
      <c r="HT815" s="106"/>
      <c r="HU815" s="106"/>
      <c r="HV815" s="106"/>
      <c r="HW815" s="106"/>
      <c r="HX815" s="106"/>
      <c r="HY815" s="106"/>
      <c r="HZ815" s="106"/>
      <c r="IA815" s="106"/>
      <c r="IB815" s="106"/>
      <c r="IC815" s="106"/>
      <c r="ID815" s="106"/>
      <c r="IE815" s="106"/>
      <c r="IF815" s="106"/>
      <c r="IG815" s="106"/>
      <c r="IH815" s="106"/>
      <c r="II815" s="106"/>
      <c r="IJ815" s="106"/>
      <c r="IK815" s="106"/>
      <c r="IL815" s="106"/>
      <c r="IM815" s="106"/>
      <c r="IN815" s="106"/>
      <c r="IO815" s="106"/>
      <c r="IP815" s="106"/>
      <c r="IQ815" s="106"/>
      <c r="IR815" s="106"/>
      <c r="IS815" s="106"/>
      <c r="IT815" s="106"/>
      <c r="IU815" s="106"/>
      <c r="IV815" s="106"/>
      <c r="IW815" s="106"/>
      <c r="IX815" s="106"/>
      <c r="IY815" s="106"/>
      <c r="IZ815" s="106"/>
      <c r="JA815" s="106"/>
      <c r="JB815" s="106"/>
      <c r="JC815" s="106"/>
      <c r="JD815" s="106"/>
      <c r="JE815" s="106"/>
      <c r="JF815" s="106"/>
      <c r="JG815" s="106"/>
      <c r="JH815" s="106"/>
      <c r="JI815" s="106"/>
      <c r="JJ815" s="106"/>
      <c r="JK815" s="106"/>
      <c r="JL815" s="106"/>
      <c r="JM815" s="106"/>
      <c r="JN815" s="106"/>
      <c r="JO815" s="106"/>
      <c r="JP815" s="106"/>
      <c r="JQ815" s="106"/>
      <c r="JR815" s="106"/>
      <c r="JS815" s="106"/>
      <c r="JT815" s="106"/>
      <c r="JU815" s="106"/>
      <c r="JV815" s="106"/>
      <c r="JW815" s="106"/>
      <c r="JX815" s="106"/>
      <c r="JY815" s="106"/>
      <c r="JZ815" s="106"/>
      <c r="KA815" s="106"/>
      <c r="KB815" s="106"/>
      <c r="KC815" s="106"/>
      <c r="KD815" s="106"/>
      <c r="KE815" s="106"/>
      <c r="KF815" s="106"/>
      <c r="KG815" s="106"/>
      <c r="KH815" s="106"/>
      <c r="KI815" s="106"/>
      <c r="KJ815" s="106"/>
      <c r="KK815" s="106"/>
      <c r="KL815" s="106"/>
      <c r="KM815" s="106"/>
      <c r="KN815" s="106"/>
      <c r="KO815" s="106"/>
      <c r="KP815" s="106"/>
      <c r="KQ815" s="106"/>
      <c r="KR815" s="106"/>
      <c r="KS815" s="106"/>
      <c r="KT815" s="106"/>
      <c r="KU815" s="106"/>
      <c r="KV815" s="106"/>
      <c r="KW815" s="106"/>
      <c r="KX815" s="106"/>
      <c r="KY815" s="106"/>
      <c r="KZ815" s="106"/>
      <c r="LA815" s="106"/>
      <c r="LB815" s="106"/>
      <c r="LC815" s="106"/>
      <c r="LD815" s="106"/>
      <c r="LE815" s="106"/>
      <c r="LF815" s="106"/>
      <c r="LG815" s="106"/>
      <c r="LH815" s="106"/>
      <c r="LI815" s="106"/>
      <c r="LJ815" s="106"/>
      <c r="LK815" s="106"/>
      <c r="LL815" s="106"/>
      <c r="LM815" s="106"/>
      <c r="LN815" s="106"/>
      <c r="LO815" s="106"/>
      <c r="LP815" s="106"/>
      <c r="LQ815" s="106"/>
      <c r="LR815" s="106"/>
      <c r="LS815" s="106"/>
      <c r="LT815" s="106"/>
      <c r="LU815" s="106"/>
      <c r="LV815" s="106"/>
      <c r="LW815" s="106"/>
      <c r="LX815" s="106"/>
      <c r="LY815" s="106"/>
      <c r="LZ815" s="106"/>
      <c r="MA815" s="106"/>
      <c r="MB815" s="106"/>
      <c r="MC815" s="106"/>
      <c r="MD815" s="106"/>
      <c r="ME815" s="106"/>
      <c r="MF815" s="106"/>
      <c r="MG815" s="106"/>
      <c r="MH815" s="106"/>
      <c r="MI815" s="106"/>
      <c r="MJ815" s="106"/>
      <c r="MK815" s="106"/>
      <c r="ML815" s="106"/>
      <c r="MM815" s="106"/>
      <c r="MN815" s="106"/>
      <c r="MO815" s="106"/>
      <c r="MP815" s="106"/>
      <c r="MQ815" s="106"/>
      <c r="MR815" s="106"/>
      <c r="MS815" s="106"/>
      <c r="MT815" s="106"/>
      <c r="MU815" s="106"/>
      <c r="MV815" s="106"/>
      <c r="MW815" s="106"/>
      <c r="MX815" s="106"/>
      <c r="MY815" s="106"/>
      <c r="MZ815" s="106"/>
      <c r="NA815" s="106"/>
      <c r="NB815" s="106"/>
      <c r="NC815" s="106"/>
      <c r="ND815" s="106"/>
      <c r="NE815" s="106"/>
      <c r="NF815" s="106"/>
      <c r="NG815" s="106"/>
      <c r="NH815" s="106"/>
      <c r="NI815" s="106"/>
      <c r="NJ815" s="106"/>
      <c r="NK815" s="106"/>
      <c r="NL815" s="106"/>
      <c r="NM815" s="106"/>
      <c r="NN815" s="106"/>
      <c r="NO815" s="106"/>
      <c r="NP815" s="106"/>
      <c r="NQ815" s="106"/>
      <c r="NR815" s="106"/>
      <c r="NS815" s="106"/>
      <c r="NT815" s="106"/>
      <c r="NU815" s="106"/>
      <c r="NV815" s="106"/>
      <c r="NW815" s="106"/>
      <c r="NX815" s="106"/>
      <c r="NY815" s="106"/>
      <c r="NZ815" s="106"/>
      <c r="OA815" s="106"/>
      <c r="OB815" s="106"/>
      <c r="OC815" s="106"/>
      <c r="OD815" s="106"/>
      <c r="OE815" s="106"/>
      <c r="OF815" s="106"/>
      <c r="OG815" s="106"/>
      <c r="OH815" s="106"/>
      <c r="OI815" s="106"/>
      <c r="OJ815" s="106"/>
      <c r="OK815" s="106"/>
      <c r="OL815" s="106"/>
      <c r="OM815" s="106"/>
      <c r="ON815" s="106"/>
      <c r="OO815" s="106"/>
      <c r="OP815" s="106"/>
      <c r="OQ815" s="106"/>
      <c r="OR815" s="106"/>
      <c r="OS815" s="106"/>
      <c r="OT815" s="106"/>
      <c r="OU815" s="106"/>
      <c r="OV815" s="106"/>
      <c r="OW815" s="106"/>
      <c r="OX815" s="106"/>
      <c r="OY815" s="106"/>
      <c r="OZ815" s="106"/>
      <c r="PA815" s="106"/>
      <c r="PB815" s="106"/>
      <c r="PC815" s="106"/>
      <c r="PD815" s="106"/>
      <c r="PE815" s="106"/>
      <c r="PF815" s="106"/>
      <c r="PG815" s="106"/>
      <c r="PH815" s="106"/>
      <c r="PI815" s="106"/>
      <c r="PJ815" s="106"/>
      <c r="PK815" s="106"/>
      <c r="PL815" s="106"/>
      <c r="PM815" s="106"/>
      <c r="PN815" s="106"/>
      <c r="PO815" s="106"/>
      <c r="PP815" s="106"/>
      <c r="PQ815" s="106"/>
      <c r="PR815" s="106"/>
      <c r="PS815" s="106"/>
      <c r="PT815" s="106"/>
      <c r="PU815" s="106"/>
      <c r="PV815" s="106"/>
      <c r="PW815" s="106"/>
      <c r="PX815" s="106"/>
      <c r="PY815" s="106"/>
      <c r="PZ815" s="106"/>
      <c r="QA815" s="106"/>
      <c r="QB815" s="106"/>
      <c r="QC815" s="106"/>
      <c r="QD815" s="106"/>
      <c r="QE815" s="106"/>
      <c r="QF815" s="106"/>
      <c r="QG815" s="106"/>
      <c r="QH815" s="106"/>
      <c r="QI815" s="106"/>
      <c r="QJ815" s="106"/>
      <c r="QK815" s="106"/>
      <c r="QL815" s="106"/>
      <c r="QM815" s="106"/>
      <c r="QN815" s="106"/>
      <c r="QO815" s="106"/>
      <c r="QP815" s="106"/>
      <c r="QQ815" s="106"/>
      <c r="QR815" s="106"/>
      <c r="QS815" s="106"/>
      <c r="QT815" s="106"/>
      <c r="QU815" s="106"/>
      <c r="QV815" s="106"/>
      <c r="QW815" s="106"/>
      <c r="QX815" s="106"/>
      <c r="QY815" s="106"/>
      <c r="QZ815" s="106"/>
      <c r="RA815" s="106"/>
      <c r="RB815" s="106"/>
      <c r="RC815" s="106"/>
      <c r="RD815" s="106"/>
      <c r="RE815" s="106"/>
      <c r="RF815" s="106"/>
      <c r="RG815" s="106"/>
      <c r="RH815" s="106"/>
      <c r="RI815" s="106"/>
      <c r="RJ815" s="106"/>
      <c r="RK815" s="106"/>
      <c r="RL815" s="106"/>
      <c r="RM815" s="106"/>
      <c r="RN815" s="106"/>
      <c r="RO815" s="106"/>
      <c r="RP815" s="106"/>
      <c r="RQ815" s="106"/>
      <c r="RR815" s="106"/>
    </row>
    <row r="816" spans="1:486" x14ac:dyDescent="0.3">
      <c r="A816" s="106"/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14"/>
      <c r="Q816" s="114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  <c r="DL816" s="106"/>
      <c r="DM816" s="106"/>
      <c r="DN816" s="106"/>
      <c r="DO816" s="106"/>
      <c r="DP816" s="106"/>
      <c r="DQ816" s="106"/>
      <c r="DR816" s="106"/>
      <c r="DS816" s="106"/>
      <c r="DT816" s="106"/>
      <c r="DU816" s="106"/>
      <c r="DV816" s="106"/>
      <c r="DW816" s="106"/>
      <c r="DX816" s="106"/>
      <c r="DY816" s="106"/>
      <c r="DZ816" s="106"/>
      <c r="EA816" s="106"/>
      <c r="EB816" s="106"/>
      <c r="EC816" s="106"/>
      <c r="ED816" s="106"/>
      <c r="EE816" s="106"/>
      <c r="EF816" s="106"/>
      <c r="EG816" s="106"/>
      <c r="EH816" s="106"/>
      <c r="EI816" s="106"/>
      <c r="EJ816" s="106"/>
      <c r="EK816" s="106"/>
      <c r="EL816" s="106"/>
      <c r="EM816" s="106"/>
      <c r="EN816" s="106"/>
      <c r="EO816" s="106"/>
      <c r="EP816" s="106"/>
      <c r="EQ816" s="106"/>
      <c r="ER816" s="106"/>
      <c r="ES816" s="106"/>
      <c r="ET816" s="106"/>
      <c r="EU816" s="106"/>
      <c r="EV816" s="106"/>
      <c r="EW816" s="106"/>
      <c r="EX816" s="106"/>
      <c r="EY816" s="106"/>
      <c r="EZ816" s="106"/>
      <c r="FA816" s="106"/>
      <c r="FB816" s="106"/>
      <c r="FC816" s="106"/>
      <c r="FD816" s="106"/>
      <c r="FE816" s="106"/>
      <c r="FF816" s="106"/>
      <c r="FG816" s="106"/>
      <c r="FH816" s="106"/>
      <c r="FI816" s="106"/>
      <c r="FJ816" s="106"/>
      <c r="FK816" s="106"/>
      <c r="FL816" s="106"/>
      <c r="FM816" s="106"/>
      <c r="FN816" s="106"/>
      <c r="FO816" s="106"/>
      <c r="FP816" s="106"/>
      <c r="FQ816" s="106"/>
      <c r="FR816" s="106"/>
      <c r="FS816" s="106"/>
      <c r="FT816" s="106"/>
      <c r="FU816" s="106"/>
      <c r="FV816" s="106"/>
      <c r="FW816" s="106"/>
      <c r="FX816" s="106"/>
      <c r="FY816" s="106"/>
      <c r="FZ816" s="106"/>
      <c r="GA816" s="106"/>
      <c r="GB816" s="106"/>
      <c r="GC816" s="106"/>
      <c r="GD816" s="106"/>
      <c r="GE816" s="106"/>
      <c r="GF816" s="106"/>
      <c r="GG816" s="106"/>
      <c r="GH816" s="106"/>
      <c r="GI816" s="106"/>
      <c r="GJ816" s="106"/>
      <c r="GK816" s="106"/>
      <c r="GL816" s="106"/>
      <c r="GM816" s="106"/>
      <c r="GN816" s="106"/>
      <c r="GO816" s="106"/>
      <c r="GP816" s="106"/>
      <c r="GQ816" s="106"/>
      <c r="GR816" s="106"/>
      <c r="GS816" s="106"/>
      <c r="GT816" s="106"/>
      <c r="GU816" s="106"/>
      <c r="GV816" s="106"/>
      <c r="GW816" s="106"/>
      <c r="GX816" s="106"/>
      <c r="GY816" s="106"/>
      <c r="GZ816" s="106"/>
      <c r="HA816" s="106"/>
      <c r="HB816" s="106"/>
      <c r="HC816" s="106"/>
      <c r="HD816" s="106"/>
      <c r="HE816" s="106"/>
      <c r="HF816" s="106"/>
      <c r="HG816" s="106"/>
      <c r="HH816" s="106"/>
      <c r="HI816" s="106"/>
      <c r="HJ816" s="106"/>
      <c r="HK816" s="106"/>
      <c r="HL816" s="106"/>
      <c r="HM816" s="106"/>
      <c r="HN816" s="106"/>
      <c r="HO816" s="106"/>
      <c r="HP816" s="106"/>
      <c r="HQ816" s="106"/>
      <c r="HR816" s="106"/>
      <c r="HS816" s="106"/>
      <c r="HT816" s="106"/>
      <c r="HU816" s="106"/>
      <c r="HV816" s="106"/>
      <c r="HW816" s="106"/>
      <c r="HX816" s="106"/>
      <c r="HY816" s="106"/>
      <c r="HZ816" s="106"/>
      <c r="IA816" s="106"/>
      <c r="IB816" s="106"/>
      <c r="IC816" s="106"/>
      <c r="ID816" s="106"/>
      <c r="IE816" s="106"/>
      <c r="IF816" s="106"/>
      <c r="IG816" s="106"/>
      <c r="IH816" s="106"/>
      <c r="II816" s="106"/>
      <c r="IJ816" s="106"/>
      <c r="IK816" s="106"/>
      <c r="IL816" s="106"/>
      <c r="IM816" s="106"/>
      <c r="IN816" s="106"/>
      <c r="IO816" s="106"/>
      <c r="IP816" s="106"/>
      <c r="IQ816" s="106"/>
      <c r="IR816" s="106"/>
      <c r="IS816" s="106"/>
      <c r="IT816" s="106"/>
      <c r="IU816" s="106"/>
      <c r="IV816" s="106"/>
      <c r="IW816" s="106"/>
      <c r="IX816" s="106"/>
      <c r="IY816" s="106"/>
      <c r="IZ816" s="106"/>
      <c r="JA816" s="106"/>
      <c r="JB816" s="106"/>
      <c r="JC816" s="106"/>
      <c r="JD816" s="106"/>
      <c r="JE816" s="106"/>
      <c r="JF816" s="106"/>
      <c r="JG816" s="106"/>
      <c r="JH816" s="106"/>
      <c r="JI816" s="106"/>
      <c r="JJ816" s="106"/>
      <c r="JK816" s="106"/>
      <c r="JL816" s="106"/>
      <c r="JM816" s="106"/>
      <c r="JN816" s="106"/>
      <c r="JO816" s="106"/>
      <c r="JP816" s="106"/>
      <c r="JQ816" s="106"/>
      <c r="JR816" s="106"/>
      <c r="JS816" s="106"/>
      <c r="JT816" s="106"/>
      <c r="JU816" s="106"/>
      <c r="JV816" s="106"/>
      <c r="JW816" s="106"/>
      <c r="JX816" s="106"/>
      <c r="JY816" s="106"/>
      <c r="JZ816" s="106"/>
      <c r="KA816" s="106"/>
      <c r="KB816" s="106"/>
      <c r="KC816" s="106"/>
      <c r="KD816" s="106"/>
      <c r="KE816" s="106"/>
      <c r="KF816" s="106"/>
      <c r="KG816" s="106"/>
      <c r="KH816" s="106"/>
      <c r="KI816" s="106"/>
      <c r="KJ816" s="106"/>
      <c r="KK816" s="106"/>
      <c r="KL816" s="106"/>
      <c r="KM816" s="106"/>
      <c r="KN816" s="106"/>
      <c r="KO816" s="106"/>
      <c r="KP816" s="106"/>
      <c r="KQ816" s="106"/>
      <c r="KR816" s="106"/>
      <c r="KS816" s="106"/>
      <c r="KT816" s="106"/>
      <c r="KU816" s="106"/>
      <c r="KV816" s="106"/>
      <c r="KW816" s="106"/>
      <c r="KX816" s="106"/>
      <c r="KY816" s="106"/>
      <c r="KZ816" s="106"/>
      <c r="LA816" s="106"/>
      <c r="LB816" s="106"/>
      <c r="LC816" s="106"/>
      <c r="LD816" s="106"/>
      <c r="LE816" s="106"/>
      <c r="LF816" s="106"/>
      <c r="LG816" s="106"/>
      <c r="LH816" s="106"/>
      <c r="LI816" s="106"/>
      <c r="LJ816" s="106"/>
      <c r="LK816" s="106"/>
      <c r="LL816" s="106"/>
      <c r="LM816" s="106"/>
      <c r="LN816" s="106"/>
      <c r="LO816" s="106"/>
      <c r="LP816" s="106"/>
      <c r="LQ816" s="106"/>
      <c r="LR816" s="106"/>
      <c r="LS816" s="106"/>
      <c r="LT816" s="106"/>
      <c r="LU816" s="106"/>
      <c r="LV816" s="106"/>
      <c r="LW816" s="106"/>
      <c r="LX816" s="106"/>
      <c r="LY816" s="106"/>
      <c r="LZ816" s="106"/>
      <c r="MA816" s="106"/>
      <c r="MB816" s="106"/>
      <c r="MC816" s="106"/>
      <c r="MD816" s="106"/>
      <c r="ME816" s="106"/>
      <c r="MF816" s="106"/>
      <c r="MG816" s="106"/>
      <c r="MH816" s="106"/>
      <c r="MI816" s="106"/>
      <c r="MJ816" s="106"/>
      <c r="MK816" s="106"/>
      <c r="ML816" s="106"/>
      <c r="MM816" s="106"/>
      <c r="MN816" s="106"/>
      <c r="MO816" s="106"/>
      <c r="MP816" s="106"/>
      <c r="MQ816" s="106"/>
      <c r="MR816" s="106"/>
      <c r="MS816" s="106"/>
      <c r="MT816" s="106"/>
      <c r="MU816" s="106"/>
      <c r="MV816" s="106"/>
      <c r="MW816" s="106"/>
      <c r="MX816" s="106"/>
      <c r="MY816" s="106"/>
      <c r="MZ816" s="106"/>
      <c r="NA816" s="106"/>
      <c r="NB816" s="106"/>
      <c r="NC816" s="106"/>
      <c r="ND816" s="106"/>
      <c r="NE816" s="106"/>
      <c r="NF816" s="106"/>
      <c r="NG816" s="106"/>
      <c r="NH816" s="106"/>
      <c r="NI816" s="106"/>
      <c r="NJ816" s="106"/>
      <c r="NK816" s="106"/>
      <c r="NL816" s="106"/>
      <c r="NM816" s="106"/>
      <c r="NN816" s="106"/>
      <c r="NO816" s="106"/>
      <c r="NP816" s="106"/>
      <c r="NQ816" s="106"/>
      <c r="NR816" s="106"/>
      <c r="NS816" s="106"/>
      <c r="NT816" s="106"/>
      <c r="NU816" s="106"/>
      <c r="NV816" s="106"/>
      <c r="NW816" s="106"/>
      <c r="NX816" s="106"/>
      <c r="NY816" s="106"/>
      <c r="NZ816" s="106"/>
      <c r="OA816" s="106"/>
      <c r="OB816" s="106"/>
      <c r="OC816" s="106"/>
      <c r="OD816" s="106"/>
      <c r="OE816" s="106"/>
      <c r="OF816" s="106"/>
      <c r="OG816" s="106"/>
      <c r="OH816" s="106"/>
      <c r="OI816" s="106"/>
      <c r="OJ816" s="106"/>
      <c r="OK816" s="106"/>
      <c r="OL816" s="106"/>
      <c r="OM816" s="106"/>
      <c r="ON816" s="106"/>
      <c r="OO816" s="106"/>
      <c r="OP816" s="106"/>
      <c r="OQ816" s="106"/>
      <c r="OR816" s="106"/>
      <c r="OS816" s="106"/>
      <c r="OT816" s="106"/>
      <c r="OU816" s="106"/>
      <c r="OV816" s="106"/>
      <c r="OW816" s="106"/>
      <c r="OX816" s="106"/>
      <c r="OY816" s="106"/>
      <c r="OZ816" s="106"/>
      <c r="PA816" s="106"/>
      <c r="PB816" s="106"/>
      <c r="PC816" s="106"/>
      <c r="PD816" s="106"/>
      <c r="PE816" s="106"/>
      <c r="PF816" s="106"/>
      <c r="PG816" s="106"/>
      <c r="PH816" s="106"/>
      <c r="PI816" s="106"/>
      <c r="PJ816" s="106"/>
      <c r="PK816" s="106"/>
      <c r="PL816" s="106"/>
      <c r="PM816" s="106"/>
      <c r="PN816" s="106"/>
      <c r="PO816" s="106"/>
      <c r="PP816" s="106"/>
      <c r="PQ816" s="106"/>
      <c r="PR816" s="106"/>
      <c r="PS816" s="106"/>
      <c r="PT816" s="106"/>
      <c r="PU816" s="106"/>
      <c r="PV816" s="106"/>
      <c r="PW816" s="106"/>
      <c r="PX816" s="106"/>
      <c r="PY816" s="106"/>
      <c r="PZ816" s="106"/>
      <c r="QA816" s="106"/>
      <c r="QB816" s="106"/>
      <c r="QC816" s="106"/>
      <c r="QD816" s="106"/>
      <c r="QE816" s="106"/>
      <c r="QF816" s="106"/>
      <c r="QG816" s="106"/>
      <c r="QH816" s="106"/>
      <c r="QI816" s="106"/>
      <c r="QJ816" s="106"/>
      <c r="QK816" s="106"/>
      <c r="QL816" s="106"/>
      <c r="QM816" s="106"/>
      <c r="QN816" s="106"/>
      <c r="QO816" s="106"/>
      <c r="QP816" s="106"/>
      <c r="QQ816" s="106"/>
      <c r="QR816" s="106"/>
      <c r="QS816" s="106"/>
      <c r="QT816" s="106"/>
      <c r="QU816" s="106"/>
      <c r="QV816" s="106"/>
      <c r="QW816" s="106"/>
      <c r="QX816" s="106"/>
      <c r="QY816" s="106"/>
      <c r="QZ816" s="106"/>
      <c r="RA816" s="106"/>
      <c r="RB816" s="106"/>
      <c r="RC816" s="106"/>
      <c r="RD816" s="106"/>
      <c r="RE816" s="106"/>
      <c r="RF816" s="106"/>
      <c r="RG816" s="106"/>
      <c r="RH816" s="106"/>
      <c r="RI816" s="106"/>
      <c r="RJ816" s="106"/>
      <c r="RK816" s="106"/>
      <c r="RL816" s="106"/>
      <c r="RM816" s="106"/>
      <c r="RN816" s="106"/>
      <c r="RO816" s="106"/>
      <c r="RP816" s="106"/>
      <c r="RQ816" s="106"/>
      <c r="RR816" s="106"/>
    </row>
    <row r="817" spans="1:486" x14ac:dyDescent="0.3">
      <c r="A817" s="106"/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14"/>
      <c r="Q817" s="114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  <c r="DL817" s="106"/>
      <c r="DM817" s="106"/>
      <c r="DN817" s="106"/>
      <c r="DO817" s="106"/>
      <c r="DP817" s="106"/>
      <c r="DQ817" s="106"/>
      <c r="DR817" s="106"/>
      <c r="DS817" s="106"/>
      <c r="DT817" s="106"/>
      <c r="DU817" s="106"/>
      <c r="DV817" s="106"/>
      <c r="DW817" s="106"/>
      <c r="DX817" s="106"/>
      <c r="DY817" s="106"/>
      <c r="DZ817" s="106"/>
      <c r="EA817" s="106"/>
      <c r="EB817" s="106"/>
      <c r="EC817" s="106"/>
      <c r="ED817" s="106"/>
      <c r="EE817" s="106"/>
      <c r="EF817" s="106"/>
      <c r="EG817" s="106"/>
      <c r="EH817" s="106"/>
      <c r="EI817" s="106"/>
      <c r="EJ817" s="106"/>
      <c r="EK817" s="106"/>
      <c r="EL817" s="106"/>
      <c r="EM817" s="106"/>
      <c r="EN817" s="106"/>
      <c r="EO817" s="106"/>
      <c r="EP817" s="106"/>
      <c r="EQ817" s="106"/>
      <c r="ER817" s="106"/>
      <c r="ES817" s="106"/>
      <c r="ET817" s="106"/>
      <c r="EU817" s="106"/>
      <c r="EV817" s="106"/>
      <c r="EW817" s="106"/>
      <c r="EX817" s="106"/>
      <c r="EY817" s="106"/>
      <c r="EZ817" s="106"/>
      <c r="FA817" s="106"/>
      <c r="FB817" s="106"/>
      <c r="FC817" s="106"/>
      <c r="FD817" s="106"/>
      <c r="FE817" s="106"/>
      <c r="FF817" s="106"/>
      <c r="FG817" s="106"/>
      <c r="FH817" s="106"/>
      <c r="FI817" s="106"/>
      <c r="FJ817" s="106"/>
      <c r="FK817" s="106"/>
      <c r="FL817" s="106"/>
      <c r="FM817" s="106"/>
      <c r="FN817" s="106"/>
      <c r="FO817" s="106"/>
      <c r="FP817" s="106"/>
      <c r="FQ817" s="106"/>
      <c r="FR817" s="106"/>
      <c r="FS817" s="106"/>
      <c r="FT817" s="106"/>
      <c r="FU817" s="106"/>
      <c r="FV817" s="106"/>
      <c r="FW817" s="106"/>
      <c r="FX817" s="106"/>
      <c r="FY817" s="106"/>
      <c r="FZ817" s="106"/>
      <c r="GA817" s="106"/>
      <c r="GB817" s="106"/>
      <c r="GC817" s="106"/>
      <c r="GD817" s="106"/>
      <c r="GE817" s="106"/>
      <c r="GF817" s="106"/>
      <c r="GG817" s="106"/>
      <c r="GH817" s="106"/>
      <c r="GI817" s="106"/>
      <c r="GJ817" s="106"/>
      <c r="GK817" s="106"/>
      <c r="GL817" s="106"/>
      <c r="GM817" s="106"/>
      <c r="GN817" s="106"/>
      <c r="GO817" s="106"/>
      <c r="GP817" s="106"/>
      <c r="GQ817" s="106"/>
      <c r="GR817" s="106"/>
      <c r="GS817" s="106"/>
      <c r="GT817" s="106"/>
      <c r="GU817" s="106"/>
      <c r="GV817" s="106"/>
      <c r="GW817" s="106"/>
      <c r="GX817" s="106"/>
      <c r="GY817" s="106"/>
      <c r="GZ817" s="106"/>
      <c r="HA817" s="106"/>
      <c r="HB817" s="106"/>
      <c r="HC817" s="106"/>
      <c r="HD817" s="106"/>
      <c r="HE817" s="106"/>
      <c r="HF817" s="106"/>
      <c r="HG817" s="106"/>
      <c r="HH817" s="106"/>
      <c r="HI817" s="106"/>
      <c r="HJ817" s="106"/>
      <c r="HK817" s="106"/>
      <c r="HL817" s="106"/>
      <c r="HM817" s="106"/>
      <c r="HN817" s="106"/>
      <c r="HO817" s="106"/>
      <c r="HP817" s="106"/>
      <c r="HQ817" s="106"/>
      <c r="HR817" s="106"/>
      <c r="HS817" s="106"/>
      <c r="HT817" s="106"/>
      <c r="HU817" s="106"/>
      <c r="HV817" s="106"/>
      <c r="HW817" s="106"/>
      <c r="HX817" s="106"/>
      <c r="HY817" s="106"/>
      <c r="HZ817" s="106"/>
      <c r="IA817" s="106"/>
      <c r="IB817" s="106"/>
      <c r="IC817" s="106"/>
      <c r="ID817" s="106"/>
      <c r="IE817" s="106"/>
      <c r="IF817" s="106"/>
      <c r="IG817" s="106"/>
      <c r="IH817" s="106"/>
      <c r="II817" s="106"/>
      <c r="IJ817" s="106"/>
      <c r="IK817" s="106"/>
      <c r="IL817" s="106"/>
      <c r="IM817" s="106"/>
      <c r="IN817" s="106"/>
      <c r="IO817" s="106"/>
      <c r="IP817" s="106"/>
      <c r="IQ817" s="106"/>
      <c r="IR817" s="106"/>
      <c r="IS817" s="106"/>
      <c r="IT817" s="106"/>
      <c r="IU817" s="106"/>
      <c r="IV817" s="106"/>
      <c r="IW817" s="106"/>
      <c r="IX817" s="106"/>
      <c r="IY817" s="106"/>
      <c r="IZ817" s="106"/>
      <c r="JA817" s="106"/>
      <c r="JB817" s="106"/>
      <c r="JC817" s="106"/>
      <c r="JD817" s="106"/>
      <c r="JE817" s="106"/>
      <c r="JF817" s="106"/>
      <c r="JG817" s="106"/>
      <c r="JH817" s="106"/>
      <c r="JI817" s="106"/>
      <c r="JJ817" s="106"/>
      <c r="JK817" s="106"/>
      <c r="JL817" s="106"/>
      <c r="JM817" s="106"/>
      <c r="JN817" s="106"/>
      <c r="JO817" s="106"/>
      <c r="JP817" s="106"/>
      <c r="JQ817" s="106"/>
      <c r="JR817" s="106"/>
      <c r="JS817" s="106"/>
      <c r="JT817" s="106"/>
      <c r="JU817" s="106"/>
      <c r="JV817" s="106"/>
      <c r="JW817" s="106"/>
      <c r="JX817" s="106"/>
      <c r="JY817" s="106"/>
      <c r="JZ817" s="106"/>
      <c r="KA817" s="106"/>
      <c r="KB817" s="106"/>
      <c r="KC817" s="106"/>
      <c r="KD817" s="106"/>
      <c r="KE817" s="106"/>
      <c r="KF817" s="106"/>
      <c r="KG817" s="106"/>
      <c r="KH817" s="106"/>
      <c r="KI817" s="106"/>
      <c r="KJ817" s="106"/>
      <c r="KK817" s="106"/>
      <c r="KL817" s="106"/>
      <c r="KM817" s="106"/>
      <c r="KN817" s="106"/>
      <c r="KO817" s="106"/>
      <c r="KP817" s="106"/>
      <c r="KQ817" s="106"/>
      <c r="KR817" s="106"/>
      <c r="KS817" s="106"/>
      <c r="KT817" s="106"/>
      <c r="KU817" s="106"/>
      <c r="KV817" s="106"/>
      <c r="KW817" s="106"/>
      <c r="KX817" s="106"/>
      <c r="KY817" s="106"/>
      <c r="KZ817" s="106"/>
      <c r="LA817" s="106"/>
      <c r="LB817" s="106"/>
      <c r="LC817" s="106"/>
      <c r="LD817" s="106"/>
      <c r="LE817" s="106"/>
      <c r="LF817" s="106"/>
      <c r="LG817" s="106"/>
      <c r="LH817" s="106"/>
      <c r="LI817" s="106"/>
      <c r="LJ817" s="106"/>
      <c r="LK817" s="106"/>
      <c r="LL817" s="106"/>
      <c r="LM817" s="106"/>
      <c r="LN817" s="106"/>
      <c r="LO817" s="106"/>
      <c r="LP817" s="106"/>
      <c r="LQ817" s="106"/>
      <c r="LR817" s="106"/>
      <c r="LS817" s="106"/>
      <c r="LT817" s="106"/>
      <c r="LU817" s="106"/>
      <c r="LV817" s="106"/>
      <c r="LW817" s="106"/>
      <c r="LX817" s="106"/>
      <c r="LY817" s="106"/>
      <c r="LZ817" s="106"/>
      <c r="MA817" s="106"/>
      <c r="MB817" s="106"/>
      <c r="MC817" s="106"/>
      <c r="MD817" s="106"/>
      <c r="ME817" s="106"/>
      <c r="MF817" s="106"/>
      <c r="MG817" s="106"/>
      <c r="MH817" s="106"/>
      <c r="MI817" s="106"/>
      <c r="MJ817" s="106"/>
      <c r="MK817" s="106"/>
      <c r="ML817" s="106"/>
      <c r="MM817" s="106"/>
      <c r="MN817" s="106"/>
      <c r="MO817" s="106"/>
      <c r="MP817" s="106"/>
      <c r="MQ817" s="106"/>
      <c r="MR817" s="106"/>
      <c r="MS817" s="106"/>
      <c r="MT817" s="106"/>
      <c r="MU817" s="106"/>
      <c r="MV817" s="106"/>
      <c r="MW817" s="106"/>
      <c r="MX817" s="106"/>
      <c r="MY817" s="106"/>
      <c r="MZ817" s="106"/>
      <c r="NA817" s="106"/>
      <c r="NB817" s="106"/>
      <c r="NC817" s="106"/>
      <c r="ND817" s="106"/>
      <c r="NE817" s="106"/>
      <c r="NF817" s="106"/>
      <c r="NG817" s="106"/>
      <c r="NH817" s="106"/>
      <c r="NI817" s="106"/>
      <c r="NJ817" s="106"/>
      <c r="NK817" s="106"/>
      <c r="NL817" s="106"/>
      <c r="NM817" s="106"/>
      <c r="NN817" s="106"/>
      <c r="NO817" s="106"/>
      <c r="NP817" s="106"/>
      <c r="NQ817" s="106"/>
      <c r="NR817" s="106"/>
      <c r="NS817" s="106"/>
      <c r="NT817" s="106"/>
      <c r="NU817" s="106"/>
      <c r="NV817" s="106"/>
      <c r="NW817" s="106"/>
      <c r="NX817" s="106"/>
      <c r="NY817" s="106"/>
      <c r="NZ817" s="106"/>
      <c r="OA817" s="106"/>
      <c r="OB817" s="106"/>
      <c r="OC817" s="106"/>
      <c r="OD817" s="106"/>
      <c r="OE817" s="106"/>
      <c r="OF817" s="106"/>
      <c r="OG817" s="106"/>
      <c r="OH817" s="106"/>
      <c r="OI817" s="106"/>
      <c r="OJ817" s="106"/>
      <c r="OK817" s="106"/>
      <c r="OL817" s="106"/>
      <c r="OM817" s="106"/>
      <c r="ON817" s="106"/>
      <c r="OO817" s="106"/>
      <c r="OP817" s="106"/>
      <c r="OQ817" s="106"/>
      <c r="OR817" s="106"/>
      <c r="OS817" s="106"/>
      <c r="OT817" s="106"/>
      <c r="OU817" s="106"/>
      <c r="OV817" s="106"/>
      <c r="OW817" s="106"/>
      <c r="OX817" s="106"/>
      <c r="OY817" s="106"/>
      <c r="OZ817" s="106"/>
      <c r="PA817" s="106"/>
      <c r="PB817" s="106"/>
      <c r="PC817" s="106"/>
      <c r="PD817" s="106"/>
      <c r="PE817" s="106"/>
      <c r="PF817" s="106"/>
      <c r="PG817" s="106"/>
      <c r="PH817" s="106"/>
      <c r="PI817" s="106"/>
      <c r="PJ817" s="106"/>
      <c r="PK817" s="106"/>
      <c r="PL817" s="106"/>
      <c r="PM817" s="106"/>
      <c r="PN817" s="106"/>
      <c r="PO817" s="106"/>
      <c r="PP817" s="106"/>
      <c r="PQ817" s="106"/>
      <c r="PR817" s="106"/>
      <c r="PS817" s="106"/>
      <c r="PT817" s="106"/>
      <c r="PU817" s="106"/>
      <c r="PV817" s="106"/>
      <c r="PW817" s="106"/>
      <c r="PX817" s="106"/>
      <c r="PY817" s="106"/>
      <c r="PZ817" s="106"/>
      <c r="QA817" s="106"/>
      <c r="QB817" s="106"/>
      <c r="QC817" s="106"/>
      <c r="QD817" s="106"/>
      <c r="QE817" s="106"/>
      <c r="QF817" s="106"/>
      <c r="QG817" s="106"/>
      <c r="QH817" s="106"/>
      <c r="QI817" s="106"/>
      <c r="QJ817" s="106"/>
      <c r="QK817" s="106"/>
      <c r="QL817" s="106"/>
      <c r="QM817" s="106"/>
      <c r="QN817" s="106"/>
      <c r="QO817" s="106"/>
      <c r="QP817" s="106"/>
      <c r="QQ817" s="106"/>
      <c r="QR817" s="106"/>
      <c r="QS817" s="106"/>
      <c r="QT817" s="106"/>
      <c r="QU817" s="106"/>
      <c r="QV817" s="106"/>
      <c r="QW817" s="106"/>
      <c r="QX817" s="106"/>
      <c r="QY817" s="106"/>
      <c r="QZ817" s="106"/>
      <c r="RA817" s="106"/>
      <c r="RB817" s="106"/>
      <c r="RC817" s="106"/>
      <c r="RD817" s="106"/>
      <c r="RE817" s="106"/>
      <c r="RF817" s="106"/>
      <c r="RG817" s="106"/>
      <c r="RH817" s="106"/>
      <c r="RI817" s="106"/>
      <c r="RJ817" s="106"/>
      <c r="RK817" s="106"/>
      <c r="RL817" s="106"/>
      <c r="RM817" s="106"/>
      <c r="RN817" s="106"/>
      <c r="RO817" s="106"/>
      <c r="RP817" s="106"/>
      <c r="RQ817" s="106"/>
      <c r="RR817" s="106"/>
    </row>
    <row r="818" spans="1:486" x14ac:dyDescent="0.3">
      <c r="A818" s="106"/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14"/>
      <c r="Q818" s="114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  <c r="DL818" s="106"/>
      <c r="DM818" s="106"/>
      <c r="DN818" s="106"/>
      <c r="DO818" s="106"/>
      <c r="DP818" s="106"/>
      <c r="DQ818" s="106"/>
      <c r="DR818" s="106"/>
      <c r="DS818" s="106"/>
      <c r="DT818" s="106"/>
      <c r="DU818" s="106"/>
      <c r="DV818" s="106"/>
      <c r="DW818" s="106"/>
      <c r="DX818" s="106"/>
      <c r="DY818" s="106"/>
      <c r="DZ818" s="106"/>
      <c r="EA818" s="106"/>
      <c r="EB818" s="106"/>
      <c r="EC818" s="106"/>
      <c r="ED818" s="106"/>
      <c r="EE818" s="106"/>
      <c r="EF818" s="106"/>
      <c r="EG818" s="106"/>
      <c r="EH818" s="106"/>
      <c r="EI818" s="106"/>
      <c r="EJ818" s="106"/>
      <c r="EK818" s="106"/>
      <c r="EL818" s="106"/>
      <c r="EM818" s="106"/>
      <c r="EN818" s="106"/>
      <c r="EO818" s="106"/>
      <c r="EP818" s="106"/>
      <c r="EQ818" s="106"/>
      <c r="ER818" s="106"/>
      <c r="ES818" s="106"/>
      <c r="ET818" s="106"/>
      <c r="EU818" s="106"/>
      <c r="EV818" s="106"/>
      <c r="EW818" s="106"/>
      <c r="EX818" s="106"/>
      <c r="EY818" s="106"/>
      <c r="EZ818" s="106"/>
      <c r="FA818" s="106"/>
      <c r="FB818" s="106"/>
      <c r="FC818" s="106"/>
      <c r="FD818" s="106"/>
      <c r="FE818" s="106"/>
      <c r="FF818" s="106"/>
      <c r="FG818" s="106"/>
      <c r="FH818" s="106"/>
      <c r="FI818" s="106"/>
      <c r="FJ818" s="106"/>
      <c r="FK818" s="106"/>
      <c r="FL818" s="106"/>
      <c r="FM818" s="106"/>
      <c r="FN818" s="106"/>
      <c r="FO818" s="106"/>
      <c r="FP818" s="106"/>
      <c r="FQ818" s="106"/>
      <c r="FR818" s="106"/>
      <c r="FS818" s="106"/>
      <c r="FT818" s="106"/>
      <c r="FU818" s="106"/>
      <c r="FV818" s="106"/>
      <c r="FW818" s="106"/>
      <c r="FX818" s="106"/>
      <c r="FY818" s="106"/>
      <c r="FZ818" s="106"/>
      <c r="GA818" s="106"/>
      <c r="GB818" s="106"/>
      <c r="GC818" s="106"/>
      <c r="GD818" s="106"/>
      <c r="GE818" s="106"/>
      <c r="GF818" s="106"/>
      <c r="GG818" s="106"/>
      <c r="GH818" s="106"/>
      <c r="GI818" s="106"/>
      <c r="GJ818" s="106"/>
      <c r="GK818" s="106"/>
      <c r="GL818" s="106"/>
      <c r="GM818" s="106"/>
      <c r="GN818" s="106"/>
      <c r="GO818" s="106"/>
      <c r="GP818" s="106"/>
      <c r="GQ818" s="106"/>
      <c r="GR818" s="106"/>
      <c r="GS818" s="106"/>
      <c r="GT818" s="106"/>
      <c r="GU818" s="106"/>
      <c r="GV818" s="106"/>
      <c r="GW818" s="106"/>
      <c r="GX818" s="106"/>
      <c r="GY818" s="106"/>
      <c r="GZ818" s="106"/>
      <c r="HA818" s="106"/>
      <c r="HB818" s="106"/>
      <c r="HC818" s="106"/>
      <c r="HD818" s="106"/>
      <c r="HE818" s="106"/>
      <c r="HF818" s="106"/>
      <c r="HG818" s="106"/>
      <c r="HH818" s="106"/>
      <c r="HI818" s="106"/>
      <c r="HJ818" s="106"/>
      <c r="HK818" s="106"/>
      <c r="HL818" s="106"/>
      <c r="HM818" s="106"/>
      <c r="HN818" s="106"/>
      <c r="HO818" s="106"/>
      <c r="HP818" s="106"/>
      <c r="HQ818" s="106"/>
      <c r="HR818" s="106"/>
      <c r="HS818" s="106"/>
      <c r="HT818" s="106"/>
      <c r="HU818" s="106"/>
      <c r="HV818" s="106"/>
      <c r="HW818" s="106"/>
      <c r="HX818" s="106"/>
      <c r="HY818" s="106"/>
      <c r="HZ818" s="106"/>
      <c r="IA818" s="106"/>
      <c r="IB818" s="106"/>
      <c r="IC818" s="106"/>
      <c r="ID818" s="106"/>
      <c r="IE818" s="106"/>
      <c r="IF818" s="106"/>
      <c r="IG818" s="106"/>
      <c r="IH818" s="106"/>
      <c r="II818" s="106"/>
      <c r="IJ818" s="106"/>
      <c r="IK818" s="106"/>
      <c r="IL818" s="106"/>
      <c r="IM818" s="106"/>
      <c r="IN818" s="106"/>
      <c r="IO818" s="106"/>
      <c r="IP818" s="106"/>
      <c r="IQ818" s="106"/>
      <c r="IR818" s="106"/>
      <c r="IS818" s="106"/>
      <c r="IT818" s="106"/>
      <c r="IU818" s="106"/>
      <c r="IV818" s="106"/>
      <c r="IW818" s="106"/>
      <c r="IX818" s="106"/>
      <c r="IY818" s="106"/>
      <c r="IZ818" s="106"/>
      <c r="JA818" s="106"/>
      <c r="JB818" s="106"/>
      <c r="JC818" s="106"/>
      <c r="JD818" s="106"/>
      <c r="JE818" s="106"/>
      <c r="JF818" s="106"/>
      <c r="JG818" s="106"/>
      <c r="JH818" s="106"/>
      <c r="JI818" s="106"/>
      <c r="JJ818" s="106"/>
      <c r="JK818" s="106"/>
      <c r="JL818" s="106"/>
      <c r="JM818" s="106"/>
      <c r="JN818" s="106"/>
      <c r="JO818" s="106"/>
      <c r="JP818" s="106"/>
      <c r="JQ818" s="106"/>
      <c r="JR818" s="106"/>
      <c r="JS818" s="106"/>
      <c r="JT818" s="106"/>
      <c r="JU818" s="106"/>
      <c r="JV818" s="106"/>
      <c r="JW818" s="106"/>
      <c r="JX818" s="106"/>
      <c r="JY818" s="106"/>
      <c r="JZ818" s="106"/>
      <c r="KA818" s="106"/>
      <c r="KB818" s="106"/>
      <c r="KC818" s="106"/>
      <c r="KD818" s="106"/>
      <c r="KE818" s="106"/>
      <c r="KF818" s="106"/>
      <c r="KG818" s="106"/>
      <c r="KH818" s="106"/>
      <c r="KI818" s="106"/>
      <c r="KJ818" s="106"/>
      <c r="KK818" s="106"/>
      <c r="KL818" s="106"/>
      <c r="KM818" s="106"/>
      <c r="KN818" s="106"/>
      <c r="KO818" s="106"/>
      <c r="KP818" s="106"/>
      <c r="KQ818" s="106"/>
      <c r="KR818" s="106"/>
      <c r="KS818" s="106"/>
      <c r="KT818" s="106"/>
      <c r="KU818" s="106"/>
      <c r="KV818" s="106"/>
      <c r="KW818" s="106"/>
      <c r="KX818" s="106"/>
      <c r="KY818" s="106"/>
      <c r="KZ818" s="106"/>
      <c r="LA818" s="106"/>
      <c r="LB818" s="106"/>
      <c r="LC818" s="106"/>
      <c r="LD818" s="106"/>
      <c r="LE818" s="106"/>
      <c r="LF818" s="106"/>
      <c r="LG818" s="106"/>
      <c r="LH818" s="106"/>
      <c r="LI818" s="106"/>
      <c r="LJ818" s="106"/>
      <c r="LK818" s="106"/>
      <c r="LL818" s="106"/>
      <c r="LM818" s="106"/>
      <c r="LN818" s="106"/>
      <c r="LO818" s="106"/>
      <c r="LP818" s="106"/>
      <c r="LQ818" s="106"/>
      <c r="LR818" s="106"/>
      <c r="LS818" s="106"/>
      <c r="LT818" s="106"/>
      <c r="LU818" s="106"/>
      <c r="LV818" s="106"/>
      <c r="LW818" s="106"/>
      <c r="LX818" s="106"/>
      <c r="LY818" s="106"/>
      <c r="LZ818" s="106"/>
      <c r="MA818" s="106"/>
      <c r="MB818" s="106"/>
      <c r="MC818" s="106"/>
      <c r="MD818" s="106"/>
      <c r="ME818" s="106"/>
      <c r="MF818" s="106"/>
      <c r="MG818" s="106"/>
      <c r="MH818" s="106"/>
      <c r="MI818" s="106"/>
      <c r="MJ818" s="106"/>
      <c r="MK818" s="106"/>
      <c r="ML818" s="106"/>
      <c r="MM818" s="106"/>
      <c r="MN818" s="106"/>
      <c r="MO818" s="106"/>
      <c r="MP818" s="106"/>
      <c r="MQ818" s="106"/>
      <c r="MR818" s="106"/>
      <c r="MS818" s="106"/>
      <c r="MT818" s="106"/>
      <c r="MU818" s="106"/>
      <c r="MV818" s="106"/>
      <c r="MW818" s="106"/>
      <c r="MX818" s="106"/>
      <c r="MY818" s="106"/>
      <c r="MZ818" s="106"/>
      <c r="NA818" s="106"/>
      <c r="NB818" s="106"/>
      <c r="NC818" s="106"/>
      <c r="ND818" s="106"/>
      <c r="NE818" s="106"/>
      <c r="NF818" s="106"/>
      <c r="NG818" s="106"/>
      <c r="NH818" s="106"/>
      <c r="NI818" s="106"/>
      <c r="NJ818" s="106"/>
      <c r="NK818" s="106"/>
      <c r="NL818" s="106"/>
      <c r="NM818" s="106"/>
      <c r="NN818" s="106"/>
      <c r="NO818" s="106"/>
      <c r="NP818" s="106"/>
      <c r="NQ818" s="106"/>
      <c r="NR818" s="106"/>
      <c r="NS818" s="106"/>
      <c r="NT818" s="106"/>
      <c r="NU818" s="106"/>
      <c r="NV818" s="106"/>
      <c r="NW818" s="106"/>
      <c r="NX818" s="106"/>
      <c r="NY818" s="106"/>
      <c r="NZ818" s="106"/>
      <c r="OA818" s="106"/>
      <c r="OB818" s="106"/>
      <c r="OC818" s="106"/>
      <c r="OD818" s="106"/>
      <c r="OE818" s="106"/>
      <c r="OF818" s="106"/>
      <c r="OG818" s="106"/>
      <c r="OH818" s="106"/>
      <c r="OI818" s="106"/>
      <c r="OJ818" s="106"/>
      <c r="OK818" s="106"/>
      <c r="OL818" s="106"/>
      <c r="OM818" s="106"/>
      <c r="ON818" s="106"/>
      <c r="OO818" s="106"/>
      <c r="OP818" s="106"/>
      <c r="OQ818" s="106"/>
      <c r="OR818" s="106"/>
      <c r="OS818" s="106"/>
      <c r="OT818" s="106"/>
      <c r="OU818" s="106"/>
      <c r="OV818" s="106"/>
      <c r="OW818" s="106"/>
      <c r="OX818" s="106"/>
      <c r="OY818" s="106"/>
      <c r="OZ818" s="106"/>
      <c r="PA818" s="106"/>
      <c r="PB818" s="106"/>
      <c r="PC818" s="106"/>
      <c r="PD818" s="106"/>
      <c r="PE818" s="106"/>
      <c r="PF818" s="106"/>
      <c r="PG818" s="106"/>
      <c r="PH818" s="106"/>
      <c r="PI818" s="106"/>
      <c r="PJ818" s="106"/>
      <c r="PK818" s="106"/>
      <c r="PL818" s="106"/>
      <c r="PM818" s="106"/>
      <c r="PN818" s="106"/>
      <c r="PO818" s="106"/>
      <c r="PP818" s="106"/>
      <c r="PQ818" s="106"/>
      <c r="PR818" s="106"/>
      <c r="PS818" s="106"/>
      <c r="PT818" s="106"/>
      <c r="PU818" s="106"/>
      <c r="PV818" s="106"/>
      <c r="PW818" s="106"/>
      <c r="PX818" s="106"/>
      <c r="PY818" s="106"/>
      <c r="PZ818" s="106"/>
      <c r="QA818" s="106"/>
      <c r="QB818" s="106"/>
      <c r="QC818" s="106"/>
      <c r="QD818" s="106"/>
      <c r="QE818" s="106"/>
      <c r="QF818" s="106"/>
      <c r="QG818" s="106"/>
      <c r="QH818" s="106"/>
      <c r="QI818" s="106"/>
      <c r="QJ818" s="106"/>
      <c r="QK818" s="106"/>
      <c r="QL818" s="106"/>
      <c r="QM818" s="106"/>
      <c r="QN818" s="106"/>
      <c r="QO818" s="106"/>
      <c r="QP818" s="106"/>
      <c r="QQ818" s="106"/>
      <c r="QR818" s="106"/>
      <c r="QS818" s="106"/>
      <c r="QT818" s="106"/>
      <c r="QU818" s="106"/>
      <c r="QV818" s="106"/>
      <c r="QW818" s="106"/>
      <c r="QX818" s="106"/>
      <c r="QY818" s="106"/>
      <c r="QZ818" s="106"/>
      <c r="RA818" s="106"/>
      <c r="RB818" s="106"/>
      <c r="RC818" s="106"/>
      <c r="RD818" s="106"/>
      <c r="RE818" s="106"/>
      <c r="RF818" s="106"/>
      <c r="RG818" s="106"/>
      <c r="RH818" s="106"/>
      <c r="RI818" s="106"/>
      <c r="RJ818" s="106"/>
      <c r="RK818" s="106"/>
      <c r="RL818" s="106"/>
      <c r="RM818" s="106"/>
      <c r="RN818" s="106"/>
      <c r="RO818" s="106"/>
      <c r="RP818" s="106"/>
      <c r="RQ818" s="106"/>
      <c r="RR818" s="106"/>
    </row>
    <row r="819" spans="1:486" x14ac:dyDescent="0.3">
      <c r="A819" s="106"/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14"/>
      <c r="Q819" s="114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  <c r="DL819" s="106"/>
      <c r="DM819" s="106"/>
      <c r="DN819" s="106"/>
      <c r="DO819" s="106"/>
      <c r="DP819" s="106"/>
      <c r="DQ819" s="106"/>
      <c r="DR819" s="106"/>
      <c r="DS819" s="106"/>
      <c r="DT819" s="106"/>
      <c r="DU819" s="106"/>
      <c r="DV819" s="106"/>
      <c r="DW819" s="106"/>
      <c r="DX819" s="106"/>
      <c r="DY819" s="106"/>
      <c r="DZ819" s="106"/>
      <c r="EA819" s="106"/>
      <c r="EB819" s="106"/>
      <c r="EC819" s="106"/>
      <c r="ED819" s="106"/>
      <c r="EE819" s="106"/>
      <c r="EF819" s="106"/>
      <c r="EG819" s="106"/>
      <c r="EH819" s="106"/>
      <c r="EI819" s="106"/>
      <c r="EJ819" s="106"/>
      <c r="EK819" s="106"/>
      <c r="EL819" s="106"/>
      <c r="EM819" s="106"/>
      <c r="EN819" s="106"/>
      <c r="EO819" s="106"/>
      <c r="EP819" s="106"/>
      <c r="EQ819" s="106"/>
      <c r="ER819" s="106"/>
      <c r="ES819" s="106"/>
      <c r="ET819" s="106"/>
      <c r="EU819" s="106"/>
      <c r="EV819" s="106"/>
      <c r="EW819" s="106"/>
      <c r="EX819" s="106"/>
      <c r="EY819" s="106"/>
      <c r="EZ819" s="106"/>
      <c r="FA819" s="106"/>
      <c r="FB819" s="106"/>
      <c r="FC819" s="106"/>
      <c r="FD819" s="106"/>
      <c r="FE819" s="106"/>
      <c r="FF819" s="106"/>
      <c r="FG819" s="106"/>
      <c r="FH819" s="106"/>
      <c r="FI819" s="106"/>
      <c r="FJ819" s="106"/>
      <c r="FK819" s="106"/>
      <c r="FL819" s="106"/>
      <c r="FM819" s="106"/>
      <c r="FN819" s="106"/>
      <c r="FO819" s="106"/>
      <c r="FP819" s="106"/>
      <c r="FQ819" s="106"/>
      <c r="FR819" s="106"/>
      <c r="FS819" s="106"/>
      <c r="FT819" s="106"/>
      <c r="FU819" s="106"/>
      <c r="FV819" s="106"/>
      <c r="FW819" s="106"/>
      <c r="FX819" s="106"/>
      <c r="FY819" s="106"/>
      <c r="FZ819" s="106"/>
      <c r="GA819" s="106"/>
      <c r="GB819" s="106"/>
      <c r="GC819" s="106"/>
      <c r="GD819" s="106"/>
      <c r="GE819" s="106"/>
      <c r="GF819" s="106"/>
      <c r="GG819" s="106"/>
      <c r="GH819" s="106"/>
      <c r="GI819" s="106"/>
      <c r="GJ819" s="106"/>
      <c r="GK819" s="106"/>
      <c r="GL819" s="106"/>
      <c r="GM819" s="106"/>
      <c r="GN819" s="106"/>
      <c r="GO819" s="106"/>
      <c r="GP819" s="106"/>
      <c r="GQ819" s="106"/>
      <c r="GR819" s="106"/>
      <c r="GS819" s="106"/>
      <c r="GT819" s="106"/>
      <c r="GU819" s="106"/>
      <c r="GV819" s="106"/>
      <c r="GW819" s="106"/>
      <c r="GX819" s="106"/>
      <c r="GY819" s="106"/>
      <c r="GZ819" s="106"/>
      <c r="HA819" s="106"/>
      <c r="HB819" s="106"/>
      <c r="HC819" s="106"/>
      <c r="HD819" s="106"/>
      <c r="HE819" s="106"/>
      <c r="HF819" s="106"/>
      <c r="HG819" s="106"/>
      <c r="HH819" s="106"/>
      <c r="HI819" s="106"/>
      <c r="HJ819" s="106"/>
      <c r="HK819" s="106"/>
      <c r="HL819" s="106"/>
      <c r="HM819" s="106"/>
      <c r="HN819" s="106"/>
      <c r="HO819" s="106"/>
      <c r="HP819" s="106"/>
      <c r="HQ819" s="106"/>
      <c r="HR819" s="106"/>
      <c r="HS819" s="106"/>
      <c r="HT819" s="106"/>
      <c r="HU819" s="106"/>
      <c r="HV819" s="106"/>
      <c r="HW819" s="106"/>
      <c r="HX819" s="106"/>
      <c r="HY819" s="106"/>
      <c r="HZ819" s="106"/>
      <c r="IA819" s="106"/>
      <c r="IB819" s="106"/>
      <c r="IC819" s="106"/>
      <c r="ID819" s="106"/>
      <c r="IE819" s="106"/>
      <c r="IF819" s="106"/>
      <c r="IG819" s="106"/>
      <c r="IH819" s="106"/>
      <c r="II819" s="106"/>
      <c r="IJ819" s="106"/>
      <c r="IK819" s="106"/>
      <c r="IL819" s="106"/>
      <c r="IM819" s="106"/>
      <c r="IN819" s="106"/>
      <c r="IO819" s="106"/>
      <c r="IP819" s="106"/>
      <c r="IQ819" s="106"/>
      <c r="IR819" s="106"/>
      <c r="IS819" s="106"/>
      <c r="IT819" s="106"/>
      <c r="IU819" s="106"/>
      <c r="IV819" s="106"/>
      <c r="IW819" s="106"/>
      <c r="IX819" s="106"/>
      <c r="IY819" s="106"/>
      <c r="IZ819" s="106"/>
      <c r="JA819" s="106"/>
      <c r="JB819" s="106"/>
      <c r="JC819" s="106"/>
      <c r="JD819" s="106"/>
      <c r="JE819" s="106"/>
      <c r="JF819" s="106"/>
      <c r="JG819" s="106"/>
      <c r="JH819" s="106"/>
      <c r="JI819" s="106"/>
      <c r="JJ819" s="106"/>
      <c r="JK819" s="106"/>
      <c r="JL819" s="106"/>
      <c r="JM819" s="106"/>
      <c r="JN819" s="106"/>
      <c r="JO819" s="106"/>
      <c r="JP819" s="106"/>
      <c r="JQ819" s="106"/>
      <c r="JR819" s="106"/>
      <c r="JS819" s="106"/>
      <c r="JT819" s="106"/>
      <c r="JU819" s="106"/>
      <c r="JV819" s="106"/>
      <c r="JW819" s="106"/>
      <c r="JX819" s="106"/>
      <c r="JY819" s="106"/>
      <c r="JZ819" s="106"/>
      <c r="KA819" s="106"/>
      <c r="KB819" s="106"/>
      <c r="KC819" s="106"/>
      <c r="KD819" s="106"/>
      <c r="KE819" s="106"/>
      <c r="KF819" s="106"/>
      <c r="KG819" s="106"/>
      <c r="KH819" s="106"/>
      <c r="KI819" s="106"/>
      <c r="KJ819" s="106"/>
      <c r="KK819" s="106"/>
      <c r="KL819" s="106"/>
      <c r="KM819" s="106"/>
      <c r="KN819" s="106"/>
      <c r="KO819" s="106"/>
      <c r="KP819" s="106"/>
      <c r="KQ819" s="106"/>
      <c r="KR819" s="106"/>
      <c r="KS819" s="106"/>
      <c r="KT819" s="106"/>
      <c r="KU819" s="106"/>
      <c r="KV819" s="106"/>
      <c r="KW819" s="106"/>
      <c r="KX819" s="106"/>
      <c r="KY819" s="106"/>
      <c r="KZ819" s="106"/>
      <c r="LA819" s="106"/>
      <c r="LB819" s="106"/>
      <c r="LC819" s="106"/>
      <c r="LD819" s="106"/>
      <c r="LE819" s="106"/>
      <c r="LF819" s="106"/>
      <c r="LG819" s="106"/>
      <c r="LH819" s="106"/>
      <c r="LI819" s="106"/>
      <c r="LJ819" s="106"/>
      <c r="LK819" s="106"/>
      <c r="LL819" s="106"/>
      <c r="LM819" s="106"/>
      <c r="LN819" s="106"/>
      <c r="LO819" s="106"/>
      <c r="LP819" s="106"/>
      <c r="LQ819" s="106"/>
      <c r="LR819" s="106"/>
      <c r="LS819" s="106"/>
      <c r="LT819" s="106"/>
      <c r="LU819" s="106"/>
      <c r="LV819" s="106"/>
      <c r="LW819" s="106"/>
      <c r="LX819" s="106"/>
      <c r="LY819" s="106"/>
      <c r="LZ819" s="106"/>
      <c r="MA819" s="106"/>
      <c r="MB819" s="106"/>
      <c r="MC819" s="106"/>
      <c r="MD819" s="106"/>
      <c r="ME819" s="106"/>
      <c r="MF819" s="106"/>
      <c r="MG819" s="106"/>
      <c r="MH819" s="106"/>
      <c r="MI819" s="106"/>
      <c r="MJ819" s="106"/>
      <c r="MK819" s="106"/>
      <c r="ML819" s="106"/>
      <c r="MM819" s="106"/>
      <c r="MN819" s="106"/>
      <c r="MO819" s="106"/>
      <c r="MP819" s="106"/>
      <c r="MQ819" s="106"/>
      <c r="MR819" s="106"/>
      <c r="MS819" s="106"/>
      <c r="MT819" s="106"/>
      <c r="MU819" s="106"/>
      <c r="MV819" s="106"/>
      <c r="MW819" s="106"/>
      <c r="MX819" s="106"/>
      <c r="MY819" s="106"/>
      <c r="MZ819" s="106"/>
      <c r="NA819" s="106"/>
      <c r="NB819" s="106"/>
      <c r="NC819" s="106"/>
      <c r="ND819" s="106"/>
      <c r="NE819" s="106"/>
      <c r="NF819" s="106"/>
      <c r="NG819" s="106"/>
      <c r="NH819" s="106"/>
      <c r="NI819" s="106"/>
      <c r="NJ819" s="106"/>
      <c r="NK819" s="106"/>
      <c r="NL819" s="106"/>
      <c r="NM819" s="106"/>
      <c r="NN819" s="106"/>
      <c r="NO819" s="106"/>
      <c r="NP819" s="106"/>
      <c r="NQ819" s="106"/>
      <c r="NR819" s="106"/>
      <c r="NS819" s="106"/>
      <c r="NT819" s="106"/>
      <c r="NU819" s="106"/>
      <c r="NV819" s="106"/>
      <c r="NW819" s="106"/>
      <c r="NX819" s="106"/>
      <c r="NY819" s="106"/>
      <c r="NZ819" s="106"/>
      <c r="OA819" s="106"/>
      <c r="OB819" s="106"/>
      <c r="OC819" s="106"/>
      <c r="OD819" s="106"/>
      <c r="OE819" s="106"/>
      <c r="OF819" s="106"/>
      <c r="OG819" s="106"/>
      <c r="OH819" s="106"/>
      <c r="OI819" s="106"/>
      <c r="OJ819" s="106"/>
      <c r="OK819" s="106"/>
      <c r="OL819" s="106"/>
      <c r="OM819" s="106"/>
      <c r="ON819" s="106"/>
      <c r="OO819" s="106"/>
      <c r="OP819" s="106"/>
      <c r="OQ819" s="106"/>
      <c r="OR819" s="106"/>
      <c r="OS819" s="106"/>
      <c r="OT819" s="106"/>
      <c r="OU819" s="106"/>
      <c r="OV819" s="106"/>
      <c r="OW819" s="106"/>
      <c r="OX819" s="106"/>
      <c r="OY819" s="106"/>
      <c r="OZ819" s="106"/>
      <c r="PA819" s="106"/>
      <c r="PB819" s="106"/>
      <c r="PC819" s="106"/>
      <c r="PD819" s="106"/>
      <c r="PE819" s="106"/>
      <c r="PF819" s="106"/>
      <c r="PG819" s="106"/>
      <c r="PH819" s="106"/>
      <c r="PI819" s="106"/>
      <c r="PJ819" s="106"/>
      <c r="PK819" s="106"/>
      <c r="PL819" s="106"/>
      <c r="PM819" s="106"/>
      <c r="PN819" s="106"/>
      <c r="PO819" s="106"/>
      <c r="PP819" s="106"/>
      <c r="PQ819" s="106"/>
      <c r="PR819" s="106"/>
      <c r="PS819" s="106"/>
      <c r="PT819" s="106"/>
      <c r="PU819" s="106"/>
      <c r="PV819" s="106"/>
      <c r="PW819" s="106"/>
      <c r="PX819" s="106"/>
      <c r="PY819" s="106"/>
      <c r="PZ819" s="106"/>
      <c r="QA819" s="106"/>
      <c r="QB819" s="106"/>
      <c r="QC819" s="106"/>
      <c r="QD819" s="106"/>
      <c r="QE819" s="106"/>
      <c r="QF819" s="106"/>
      <c r="QG819" s="106"/>
      <c r="QH819" s="106"/>
      <c r="QI819" s="106"/>
      <c r="QJ819" s="106"/>
      <c r="QK819" s="106"/>
      <c r="QL819" s="106"/>
      <c r="QM819" s="106"/>
      <c r="QN819" s="106"/>
      <c r="QO819" s="106"/>
      <c r="QP819" s="106"/>
      <c r="QQ819" s="106"/>
      <c r="QR819" s="106"/>
      <c r="QS819" s="106"/>
      <c r="QT819" s="106"/>
      <c r="QU819" s="106"/>
      <c r="QV819" s="106"/>
      <c r="QW819" s="106"/>
      <c r="QX819" s="106"/>
      <c r="QY819" s="106"/>
      <c r="QZ819" s="106"/>
      <c r="RA819" s="106"/>
      <c r="RB819" s="106"/>
      <c r="RC819" s="106"/>
      <c r="RD819" s="106"/>
      <c r="RE819" s="106"/>
      <c r="RF819" s="106"/>
      <c r="RG819" s="106"/>
      <c r="RH819" s="106"/>
      <c r="RI819" s="106"/>
      <c r="RJ819" s="106"/>
      <c r="RK819" s="106"/>
      <c r="RL819" s="106"/>
      <c r="RM819" s="106"/>
      <c r="RN819" s="106"/>
      <c r="RO819" s="106"/>
      <c r="RP819" s="106"/>
      <c r="RQ819" s="106"/>
      <c r="RR819" s="106"/>
    </row>
    <row r="820" spans="1:486" x14ac:dyDescent="0.3">
      <c r="A820" s="106"/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14"/>
      <c r="Q820" s="114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  <c r="DL820" s="106"/>
      <c r="DM820" s="106"/>
      <c r="DN820" s="106"/>
      <c r="DO820" s="106"/>
      <c r="DP820" s="106"/>
      <c r="DQ820" s="106"/>
      <c r="DR820" s="106"/>
      <c r="DS820" s="106"/>
      <c r="DT820" s="106"/>
      <c r="DU820" s="106"/>
      <c r="DV820" s="106"/>
      <c r="DW820" s="106"/>
      <c r="DX820" s="106"/>
      <c r="DY820" s="106"/>
      <c r="DZ820" s="106"/>
      <c r="EA820" s="106"/>
      <c r="EB820" s="106"/>
      <c r="EC820" s="106"/>
      <c r="ED820" s="106"/>
      <c r="EE820" s="106"/>
      <c r="EF820" s="106"/>
      <c r="EG820" s="106"/>
      <c r="EH820" s="106"/>
      <c r="EI820" s="106"/>
      <c r="EJ820" s="106"/>
      <c r="EK820" s="106"/>
      <c r="EL820" s="106"/>
      <c r="EM820" s="106"/>
      <c r="EN820" s="106"/>
      <c r="EO820" s="106"/>
      <c r="EP820" s="106"/>
      <c r="EQ820" s="106"/>
      <c r="ER820" s="106"/>
      <c r="ES820" s="106"/>
      <c r="ET820" s="106"/>
      <c r="EU820" s="106"/>
      <c r="EV820" s="106"/>
      <c r="EW820" s="106"/>
      <c r="EX820" s="106"/>
      <c r="EY820" s="106"/>
      <c r="EZ820" s="106"/>
      <c r="FA820" s="106"/>
      <c r="FB820" s="106"/>
      <c r="FC820" s="106"/>
      <c r="FD820" s="106"/>
      <c r="FE820" s="106"/>
      <c r="FF820" s="106"/>
      <c r="FG820" s="106"/>
      <c r="FH820" s="106"/>
      <c r="FI820" s="106"/>
      <c r="FJ820" s="106"/>
      <c r="FK820" s="106"/>
      <c r="FL820" s="106"/>
      <c r="FM820" s="106"/>
      <c r="FN820" s="106"/>
      <c r="FO820" s="106"/>
      <c r="FP820" s="106"/>
      <c r="FQ820" s="106"/>
      <c r="FR820" s="106"/>
      <c r="FS820" s="106"/>
      <c r="FT820" s="106"/>
      <c r="FU820" s="106"/>
      <c r="FV820" s="106"/>
      <c r="FW820" s="106"/>
      <c r="FX820" s="106"/>
      <c r="FY820" s="106"/>
      <c r="FZ820" s="106"/>
      <c r="GA820" s="106"/>
      <c r="GB820" s="106"/>
      <c r="GC820" s="106"/>
      <c r="GD820" s="106"/>
      <c r="GE820" s="106"/>
      <c r="GF820" s="106"/>
      <c r="GG820" s="106"/>
      <c r="GH820" s="106"/>
      <c r="GI820" s="106"/>
      <c r="GJ820" s="106"/>
      <c r="GK820" s="106"/>
      <c r="GL820" s="106"/>
      <c r="GM820" s="106"/>
      <c r="GN820" s="106"/>
      <c r="GO820" s="106"/>
      <c r="GP820" s="106"/>
      <c r="GQ820" s="106"/>
      <c r="GR820" s="106"/>
      <c r="GS820" s="106"/>
      <c r="GT820" s="106"/>
      <c r="GU820" s="106"/>
      <c r="GV820" s="106"/>
      <c r="GW820" s="106"/>
      <c r="GX820" s="106"/>
      <c r="GY820" s="106"/>
      <c r="GZ820" s="106"/>
      <c r="HA820" s="106"/>
      <c r="HB820" s="106"/>
      <c r="HC820" s="106"/>
      <c r="HD820" s="106"/>
      <c r="HE820" s="106"/>
      <c r="HF820" s="106"/>
      <c r="HG820" s="106"/>
      <c r="HH820" s="106"/>
      <c r="HI820" s="106"/>
      <c r="HJ820" s="106"/>
      <c r="HK820" s="106"/>
      <c r="HL820" s="106"/>
      <c r="HM820" s="106"/>
      <c r="HN820" s="106"/>
      <c r="HO820" s="106"/>
      <c r="HP820" s="106"/>
      <c r="HQ820" s="106"/>
      <c r="HR820" s="106"/>
      <c r="HS820" s="106"/>
      <c r="HT820" s="106"/>
      <c r="HU820" s="106"/>
      <c r="HV820" s="106"/>
      <c r="HW820" s="106"/>
      <c r="HX820" s="106"/>
      <c r="HY820" s="106"/>
      <c r="HZ820" s="106"/>
      <c r="IA820" s="106"/>
      <c r="IB820" s="106"/>
      <c r="IC820" s="106"/>
      <c r="ID820" s="106"/>
      <c r="IE820" s="106"/>
      <c r="IF820" s="106"/>
      <c r="IG820" s="106"/>
      <c r="IH820" s="106"/>
      <c r="II820" s="106"/>
      <c r="IJ820" s="106"/>
      <c r="IK820" s="106"/>
      <c r="IL820" s="106"/>
      <c r="IM820" s="106"/>
      <c r="IN820" s="106"/>
      <c r="IO820" s="106"/>
      <c r="IP820" s="106"/>
      <c r="IQ820" s="106"/>
      <c r="IR820" s="106"/>
      <c r="IS820" s="106"/>
      <c r="IT820" s="106"/>
      <c r="IU820" s="106"/>
      <c r="IV820" s="106"/>
      <c r="IW820" s="106"/>
      <c r="IX820" s="106"/>
      <c r="IY820" s="106"/>
      <c r="IZ820" s="106"/>
      <c r="JA820" s="106"/>
      <c r="JB820" s="106"/>
      <c r="JC820" s="106"/>
      <c r="JD820" s="106"/>
      <c r="JE820" s="106"/>
      <c r="JF820" s="106"/>
      <c r="JG820" s="106"/>
      <c r="JH820" s="106"/>
      <c r="JI820" s="106"/>
      <c r="JJ820" s="106"/>
      <c r="JK820" s="106"/>
      <c r="JL820" s="106"/>
      <c r="JM820" s="106"/>
      <c r="JN820" s="106"/>
      <c r="JO820" s="106"/>
      <c r="JP820" s="106"/>
      <c r="JQ820" s="106"/>
      <c r="JR820" s="106"/>
      <c r="JS820" s="106"/>
      <c r="JT820" s="106"/>
      <c r="JU820" s="106"/>
      <c r="JV820" s="106"/>
      <c r="JW820" s="106"/>
      <c r="JX820" s="106"/>
      <c r="JY820" s="106"/>
      <c r="JZ820" s="106"/>
      <c r="KA820" s="106"/>
      <c r="KB820" s="106"/>
      <c r="KC820" s="106"/>
      <c r="KD820" s="106"/>
      <c r="KE820" s="106"/>
      <c r="KF820" s="106"/>
      <c r="KG820" s="106"/>
      <c r="KH820" s="106"/>
      <c r="KI820" s="106"/>
      <c r="KJ820" s="106"/>
      <c r="KK820" s="106"/>
      <c r="KL820" s="106"/>
      <c r="KM820" s="106"/>
      <c r="KN820" s="106"/>
      <c r="KO820" s="106"/>
      <c r="KP820" s="106"/>
      <c r="KQ820" s="106"/>
      <c r="KR820" s="106"/>
      <c r="KS820" s="106"/>
      <c r="KT820" s="106"/>
      <c r="KU820" s="106"/>
      <c r="KV820" s="106"/>
      <c r="KW820" s="106"/>
      <c r="KX820" s="106"/>
      <c r="KY820" s="106"/>
      <c r="KZ820" s="106"/>
      <c r="LA820" s="106"/>
      <c r="LB820" s="106"/>
      <c r="LC820" s="106"/>
      <c r="LD820" s="106"/>
      <c r="LE820" s="106"/>
      <c r="LF820" s="106"/>
      <c r="LG820" s="106"/>
      <c r="LH820" s="106"/>
      <c r="LI820" s="106"/>
      <c r="LJ820" s="106"/>
      <c r="LK820" s="106"/>
      <c r="LL820" s="106"/>
      <c r="LM820" s="106"/>
      <c r="LN820" s="106"/>
      <c r="LO820" s="106"/>
      <c r="LP820" s="106"/>
      <c r="LQ820" s="106"/>
      <c r="LR820" s="106"/>
      <c r="LS820" s="106"/>
      <c r="LT820" s="106"/>
      <c r="LU820" s="106"/>
      <c r="LV820" s="106"/>
      <c r="LW820" s="106"/>
      <c r="LX820" s="106"/>
      <c r="LY820" s="106"/>
      <c r="LZ820" s="106"/>
      <c r="MA820" s="106"/>
      <c r="MB820" s="106"/>
      <c r="MC820" s="106"/>
      <c r="MD820" s="106"/>
      <c r="ME820" s="106"/>
      <c r="MF820" s="106"/>
      <c r="MG820" s="106"/>
      <c r="MH820" s="106"/>
      <c r="MI820" s="106"/>
      <c r="MJ820" s="106"/>
      <c r="MK820" s="106"/>
      <c r="ML820" s="106"/>
      <c r="MM820" s="106"/>
      <c r="MN820" s="106"/>
      <c r="MO820" s="106"/>
      <c r="MP820" s="106"/>
      <c r="MQ820" s="106"/>
      <c r="MR820" s="106"/>
      <c r="MS820" s="106"/>
      <c r="MT820" s="106"/>
      <c r="MU820" s="106"/>
      <c r="MV820" s="106"/>
      <c r="MW820" s="106"/>
      <c r="MX820" s="106"/>
      <c r="MY820" s="106"/>
      <c r="MZ820" s="106"/>
      <c r="NA820" s="106"/>
      <c r="NB820" s="106"/>
      <c r="NC820" s="106"/>
      <c r="ND820" s="106"/>
      <c r="NE820" s="106"/>
      <c r="NF820" s="106"/>
      <c r="NG820" s="106"/>
      <c r="NH820" s="106"/>
      <c r="NI820" s="106"/>
      <c r="NJ820" s="106"/>
      <c r="NK820" s="106"/>
      <c r="NL820" s="106"/>
      <c r="NM820" s="106"/>
      <c r="NN820" s="106"/>
      <c r="NO820" s="106"/>
      <c r="NP820" s="106"/>
      <c r="NQ820" s="106"/>
      <c r="NR820" s="106"/>
      <c r="NS820" s="106"/>
      <c r="NT820" s="106"/>
      <c r="NU820" s="106"/>
      <c r="NV820" s="106"/>
      <c r="NW820" s="106"/>
      <c r="NX820" s="106"/>
      <c r="NY820" s="106"/>
      <c r="NZ820" s="106"/>
      <c r="OA820" s="106"/>
      <c r="OB820" s="106"/>
      <c r="OC820" s="106"/>
      <c r="OD820" s="106"/>
      <c r="OE820" s="106"/>
      <c r="OF820" s="106"/>
      <c r="OG820" s="106"/>
      <c r="OH820" s="106"/>
      <c r="OI820" s="106"/>
      <c r="OJ820" s="106"/>
      <c r="OK820" s="106"/>
      <c r="OL820" s="106"/>
      <c r="OM820" s="106"/>
      <c r="ON820" s="106"/>
      <c r="OO820" s="106"/>
      <c r="OP820" s="106"/>
      <c r="OQ820" s="106"/>
      <c r="OR820" s="106"/>
      <c r="OS820" s="106"/>
      <c r="OT820" s="106"/>
      <c r="OU820" s="106"/>
      <c r="OV820" s="106"/>
      <c r="OW820" s="106"/>
      <c r="OX820" s="106"/>
      <c r="OY820" s="106"/>
      <c r="OZ820" s="106"/>
      <c r="PA820" s="106"/>
      <c r="PB820" s="106"/>
      <c r="PC820" s="106"/>
      <c r="PD820" s="106"/>
      <c r="PE820" s="106"/>
      <c r="PF820" s="106"/>
      <c r="PG820" s="106"/>
      <c r="PH820" s="106"/>
      <c r="PI820" s="106"/>
      <c r="PJ820" s="106"/>
      <c r="PK820" s="106"/>
      <c r="PL820" s="106"/>
      <c r="PM820" s="106"/>
      <c r="PN820" s="106"/>
      <c r="PO820" s="106"/>
      <c r="PP820" s="106"/>
      <c r="PQ820" s="106"/>
      <c r="PR820" s="106"/>
      <c r="PS820" s="106"/>
      <c r="PT820" s="106"/>
      <c r="PU820" s="106"/>
      <c r="PV820" s="106"/>
      <c r="PW820" s="106"/>
      <c r="PX820" s="106"/>
      <c r="PY820" s="106"/>
      <c r="PZ820" s="106"/>
      <c r="QA820" s="106"/>
      <c r="QB820" s="106"/>
      <c r="QC820" s="106"/>
      <c r="QD820" s="106"/>
      <c r="QE820" s="106"/>
      <c r="QF820" s="106"/>
      <c r="QG820" s="106"/>
      <c r="QH820" s="106"/>
      <c r="QI820" s="106"/>
      <c r="QJ820" s="106"/>
      <c r="QK820" s="106"/>
      <c r="QL820" s="106"/>
      <c r="QM820" s="106"/>
      <c r="QN820" s="106"/>
      <c r="QO820" s="106"/>
      <c r="QP820" s="106"/>
      <c r="QQ820" s="106"/>
      <c r="QR820" s="106"/>
      <c r="QS820" s="106"/>
      <c r="QT820" s="106"/>
      <c r="QU820" s="106"/>
      <c r="QV820" s="106"/>
      <c r="QW820" s="106"/>
      <c r="QX820" s="106"/>
      <c r="QY820" s="106"/>
      <c r="QZ820" s="106"/>
      <c r="RA820" s="106"/>
      <c r="RB820" s="106"/>
      <c r="RC820" s="106"/>
      <c r="RD820" s="106"/>
      <c r="RE820" s="106"/>
      <c r="RF820" s="106"/>
      <c r="RG820" s="106"/>
      <c r="RH820" s="106"/>
      <c r="RI820" s="106"/>
      <c r="RJ820" s="106"/>
      <c r="RK820" s="106"/>
      <c r="RL820" s="106"/>
      <c r="RM820" s="106"/>
      <c r="RN820" s="106"/>
      <c r="RO820" s="106"/>
      <c r="RP820" s="106"/>
      <c r="RQ820" s="106"/>
      <c r="RR820" s="106"/>
    </row>
    <row r="821" spans="1:486" x14ac:dyDescent="0.3">
      <c r="A821" s="106"/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14"/>
      <c r="Q821" s="114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  <c r="BY821" s="106"/>
      <c r="BZ821" s="106"/>
      <c r="CA821" s="106"/>
      <c r="CB821" s="106"/>
      <c r="CC821" s="106"/>
      <c r="CD821" s="106"/>
      <c r="CE821" s="106"/>
      <c r="CF821" s="106"/>
      <c r="CG821" s="106"/>
      <c r="CH821" s="106"/>
      <c r="CI821" s="106"/>
      <c r="CJ821" s="106"/>
      <c r="CK821" s="106"/>
      <c r="CL821" s="106"/>
      <c r="CM821" s="106"/>
      <c r="CN821" s="106"/>
      <c r="CO821" s="106"/>
      <c r="CP821" s="106"/>
      <c r="CQ821" s="106"/>
      <c r="CR821" s="106"/>
      <c r="CS821" s="106"/>
      <c r="CT821" s="106"/>
      <c r="CU821" s="106"/>
      <c r="CV821" s="106"/>
      <c r="CW821" s="106"/>
      <c r="CX821" s="106"/>
      <c r="CY821" s="106"/>
      <c r="CZ821" s="106"/>
      <c r="DA821" s="106"/>
      <c r="DB821" s="106"/>
      <c r="DC821" s="106"/>
      <c r="DD821" s="106"/>
      <c r="DE821" s="106"/>
      <c r="DF821" s="106"/>
      <c r="DG821" s="106"/>
      <c r="DH821" s="106"/>
      <c r="DI821" s="106"/>
      <c r="DJ821" s="106"/>
      <c r="DK821" s="106"/>
      <c r="DL821" s="106"/>
      <c r="DM821" s="106"/>
      <c r="DN821" s="106"/>
      <c r="DO821" s="106"/>
      <c r="DP821" s="106"/>
      <c r="DQ821" s="106"/>
      <c r="DR821" s="106"/>
      <c r="DS821" s="106"/>
      <c r="DT821" s="106"/>
      <c r="DU821" s="106"/>
      <c r="DV821" s="106"/>
      <c r="DW821" s="106"/>
      <c r="DX821" s="106"/>
      <c r="DY821" s="106"/>
      <c r="DZ821" s="106"/>
      <c r="EA821" s="106"/>
      <c r="EB821" s="106"/>
      <c r="EC821" s="106"/>
      <c r="ED821" s="106"/>
      <c r="EE821" s="106"/>
      <c r="EF821" s="106"/>
      <c r="EG821" s="106"/>
      <c r="EH821" s="106"/>
      <c r="EI821" s="106"/>
      <c r="EJ821" s="106"/>
      <c r="EK821" s="106"/>
      <c r="EL821" s="106"/>
      <c r="EM821" s="106"/>
      <c r="EN821" s="106"/>
      <c r="EO821" s="106"/>
      <c r="EP821" s="106"/>
      <c r="EQ821" s="106"/>
      <c r="ER821" s="106"/>
      <c r="ES821" s="106"/>
      <c r="ET821" s="106"/>
      <c r="EU821" s="106"/>
      <c r="EV821" s="106"/>
      <c r="EW821" s="106"/>
      <c r="EX821" s="106"/>
      <c r="EY821" s="106"/>
      <c r="EZ821" s="106"/>
      <c r="FA821" s="106"/>
      <c r="FB821" s="106"/>
      <c r="FC821" s="106"/>
      <c r="FD821" s="106"/>
      <c r="FE821" s="106"/>
      <c r="FF821" s="106"/>
      <c r="FG821" s="106"/>
      <c r="FH821" s="106"/>
      <c r="FI821" s="106"/>
      <c r="FJ821" s="106"/>
      <c r="FK821" s="106"/>
      <c r="FL821" s="106"/>
      <c r="FM821" s="106"/>
      <c r="FN821" s="106"/>
      <c r="FO821" s="106"/>
      <c r="FP821" s="106"/>
      <c r="FQ821" s="106"/>
      <c r="FR821" s="106"/>
      <c r="FS821" s="106"/>
      <c r="FT821" s="106"/>
      <c r="FU821" s="106"/>
      <c r="FV821" s="106"/>
      <c r="FW821" s="106"/>
      <c r="FX821" s="106"/>
      <c r="FY821" s="106"/>
      <c r="FZ821" s="106"/>
      <c r="GA821" s="106"/>
      <c r="GB821" s="106"/>
      <c r="GC821" s="106"/>
      <c r="GD821" s="106"/>
      <c r="GE821" s="106"/>
      <c r="GF821" s="106"/>
      <c r="GG821" s="106"/>
      <c r="GH821" s="106"/>
      <c r="GI821" s="106"/>
      <c r="GJ821" s="106"/>
      <c r="GK821" s="106"/>
      <c r="GL821" s="106"/>
      <c r="GM821" s="106"/>
      <c r="GN821" s="106"/>
      <c r="GO821" s="106"/>
      <c r="GP821" s="106"/>
      <c r="GQ821" s="106"/>
      <c r="GR821" s="106"/>
      <c r="GS821" s="106"/>
      <c r="GT821" s="106"/>
      <c r="GU821" s="106"/>
      <c r="GV821" s="106"/>
      <c r="GW821" s="106"/>
      <c r="GX821" s="106"/>
      <c r="GY821" s="106"/>
      <c r="GZ821" s="106"/>
      <c r="HA821" s="106"/>
      <c r="HB821" s="106"/>
      <c r="HC821" s="106"/>
      <c r="HD821" s="106"/>
      <c r="HE821" s="106"/>
      <c r="HF821" s="106"/>
      <c r="HG821" s="106"/>
      <c r="HH821" s="106"/>
      <c r="HI821" s="106"/>
      <c r="HJ821" s="106"/>
      <c r="HK821" s="106"/>
      <c r="HL821" s="106"/>
      <c r="HM821" s="106"/>
      <c r="HN821" s="106"/>
      <c r="HO821" s="106"/>
      <c r="HP821" s="106"/>
      <c r="HQ821" s="106"/>
      <c r="HR821" s="106"/>
      <c r="HS821" s="106"/>
      <c r="HT821" s="106"/>
      <c r="HU821" s="106"/>
      <c r="HV821" s="106"/>
      <c r="HW821" s="106"/>
      <c r="HX821" s="106"/>
      <c r="HY821" s="106"/>
      <c r="HZ821" s="106"/>
      <c r="IA821" s="106"/>
      <c r="IB821" s="106"/>
      <c r="IC821" s="106"/>
      <c r="ID821" s="106"/>
      <c r="IE821" s="106"/>
      <c r="IF821" s="106"/>
      <c r="IG821" s="106"/>
      <c r="IH821" s="106"/>
      <c r="II821" s="106"/>
      <c r="IJ821" s="106"/>
      <c r="IK821" s="106"/>
      <c r="IL821" s="106"/>
      <c r="IM821" s="106"/>
      <c r="IN821" s="106"/>
      <c r="IO821" s="106"/>
      <c r="IP821" s="106"/>
      <c r="IQ821" s="106"/>
      <c r="IR821" s="106"/>
      <c r="IS821" s="106"/>
      <c r="IT821" s="106"/>
      <c r="IU821" s="106"/>
      <c r="IV821" s="106"/>
      <c r="IW821" s="106"/>
      <c r="IX821" s="106"/>
      <c r="IY821" s="106"/>
      <c r="IZ821" s="106"/>
      <c r="JA821" s="106"/>
      <c r="JB821" s="106"/>
      <c r="JC821" s="106"/>
      <c r="JD821" s="106"/>
      <c r="JE821" s="106"/>
      <c r="JF821" s="106"/>
      <c r="JG821" s="106"/>
      <c r="JH821" s="106"/>
      <c r="JI821" s="106"/>
      <c r="JJ821" s="106"/>
      <c r="JK821" s="106"/>
      <c r="JL821" s="106"/>
      <c r="JM821" s="106"/>
      <c r="JN821" s="106"/>
      <c r="JO821" s="106"/>
      <c r="JP821" s="106"/>
      <c r="JQ821" s="106"/>
      <c r="JR821" s="106"/>
      <c r="JS821" s="106"/>
      <c r="JT821" s="106"/>
      <c r="JU821" s="106"/>
      <c r="JV821" s="106"/>
      <c r="JW821" s="106"/>
      <c r="JX821" s="106"/>
      <c r="JY821" s="106"/>
      <c r="JZ821" s="106"/>
      <c r="KA821" s="106"/>
      <c r="KB821" s="106"/>
      <c r="KC821" s="106"/>
      <c r="KD821" s="106"/>
      <c r="KE821" s="106"/>
      <c r="KF821" s="106"/>
      <c r="KG821" s="106"/>
      <c r="KH821" s="106"/>
      <c r="KI821" s="106"/>
      <c r="KJ821" s="106"/>
      <c r="KK821" s="106"/>
      <c r="KL821" s="106"/>
      <c r="KM821" s="106"/>
      <c r="KN821" s="106"/>
      <c r="KO821" s="106"/>
      <c r="KP821" s="106"/>
      <c r="KQ821" s="106"/>
      <c r="KR821" s="106"/>
      <c r="KS821" s="106"/>
      <c r="KT821" s="106"/>
      <c r="KU821" s="106"/>
      <c r="KV821" s="106"/>
      <c r="KW821" s="106"/>
      <c r="KX821" s="106"/>
      <c r="KY821" s="106"/>
      <c r="KZ821" s="106"/>
      <c r="LA821" s="106"/>
      <c r="LB821" s="106"/>
      <c r="LC821" s="106"/>
      <c r="LD821" s="106"/>
      <c r="LE821" s="106"/>
      <c r="LF821" s="106"/>
      <c r="LG821" s="106"/>
      <c r="LH821" s="106"/>
      <c r="LI821" s="106"/>
      <c r="LJ821" s="106"/>
      <c r="LK821" s="106"/>
      <c r="LL821" s="106"/>
      <c r="LM821" s="106"/>
      <c r="LN821" s="106"/>
      <c r="LO821" s="106"/>
      <c r="LP821" s="106"/>
      <c r="LQ821" s="106"/>
      <c r="LR821" s="106"/>
      <c r="LS821" s="106"/>
      <c r="LT821" s="106"/>
      <c r="LU821" s="106"/>
      <c r="LV821" s="106"/>
      <c r="LW821" s="106"/>
      <c r="LX821" s="106"/>
      <c r="LY821" s="106"/>
      <c r="LZ821" s="106"/>
      <c r="MA821" s="106"/>
      <c r="MB821" s="106"/>
      <c r="MC821" s="106"/>
      <c r="MD821" s="106"/>
      <c r="ME821" s="106"/>
      <c r="MF821" s="106"/>
      <c r="MG821" s="106"/>
      <c r="MH821" s="106"/>
      <c r="MI821" s="106"/>
      <c r="MJ821" s="106"/>
      <c r="MK821" s="106"/>
      <c r="ML821" s="106"/>
      <c r="MM821" s="106"/>
      <c r="MN821" s="106"/>
      <c r="MO821" s="106"/>
      <c r="MP821" s="106"/>
      <c r="MQ821" s="106"/>
      <c r="MR821" s="106"/>
      <c r="MS821" s="106"/>
      <c r="MT821" s="106"/>
      <c r="MU821" s="106"/>
      <c r="MV821" s="106"/>
      <c r="MW821" s="106"/>
      <c r="MX821" s="106"/>
      <c r="MY821" s="106"/>
      <c r="MZ821" s="106"/>
      <c r="NA821" s="106"/>
      <c r="NB821" s="106"/>
      <c r="NC821" s="106"/>
      <c r="ND821" s="106"/>
      <c r="NE821" s="106"/>
      <c r="NF821" s="106"/>
      <c r="NG821" s="106"/>
      <c r="NH821" s="106"/>
      <c r="NI821" s="106"/>
      <c r="NJ821" s="106"/>
      <c r="NK821" s="106"/>
      <c r="NL821" s="106"/>
      <c r="NM821" s="106"/>
      <c r="NN821" s="106"/>
      <c r="NO821" s="106"/>
      <c r="NP821" s="106"/>
      <c r="NQ821" s="106"/>
      <c r="NR821" s="106"/>
      <c r="NS821" s="106"/>
      <c r="NT821" s="106"/>
      <c r="NU821" s="106"/>
      <c r="NV821" s="106"/>
      <c r="NW821" s="106"/>
      <c r="NX821" s="106"/>
      <c r="NY821" s="106"/>
      <c r="NZ821" s="106"/>
      <c r="OA821" s="106"/>
      <c r="OB821" s="106"/>
      <c r="OC821" s="106"/>
      <c r="OD821" s="106"/>
      <c r="OE821" s="106"/>
      <c r="OF821" s="106"/>
      <c r="OG821" s="106"/>
      <c r="OH821" s="106"/>
      <c r="OI821" s="106"/>
      <c r="OJ821" s="106"/>
      <c r="OK821" s="106"/>
      <c r="OL821" s="106"/>
      <c r="OM821" s="106"/>
      <c r="ON821" s="106"/>
      <c r="OO821" s="106"/>
      <c r="OP821" s="106"/>
      <c r="OQ821" s="106"/>
      <c r="OR821" s="106"/>
      <c r="OS821" s="106"/>
      <c r="OT821" s="106"/>
      <c r="OU821" s="106"/>
      <c r="OV821" s="106"/>
      <c r="OW821" s="106"/>
      <c r="OX821" s="106"/>
      <c r="OY821" s="106"/>
      <c r="OZ821" s="106"/>
      <c r="PA821" s="106"/>
      <c r="PB821" s="106"/>
      <c r="PC821" s="106"/>
      <c r="PD821" s="106"/>
      <c r="PE821" s="106"/>
      <c r="PF821" s="106"/>
      <c r="PG821" s="106"/>
      <c r="PH821" s="106"/>
      <c r="PI821" s="106"/>
      <c r="PJ821" s="106"/>
      <c r="PK821" s="106"/>
      <c r="PL821" s="106"/>
      <c r="PM821" s="106"/>
      <c r="PN821" s="106"/>
      <c r="PO821" s="106"/>
      <c r="PP821" s="106"/>
      <c r="PQ821" s="106"/>
      <c r="PR821" s="106"/>
      <c r="PS821" s="106"/>
      <c r="PT821" s="106"/>
      <c r="PU821" s="106"/>
      <c r="PV821" s="106"/>
      <c r="PW821" s="106"/>
      <c r="PX821" s="106"/>
      <c r="PY821" s="106"/>
      <c r="PZ821" s="106"/>
      <c r="QA821" s="106"/>
      <c r="QB821" s="106"/>
      <c r="QC821" s="106"/>
      <c r="QD821" s="106"/>
      <c r="QE821" s="106"/>
      <c r="QF821" s="106"/>
      <c r="QG821" s="106"/>
      <c r="QH821" s="106"/>
      <c r="QI821" s="106"/>
      <c r="QJ821" s="106"/>
      <c r="QK821" s="106"/>
      <c r="QL821" s="106"/>
      <c r="QM821" s="106"/>
      <c r="QN821" s="106"/>
      <c r="QO821" s="106"/>
      <c r="QP821" s="106"/>
      <c r="QQ821" s="106"/>
      <c r="QR821" s="106"/>
      <c r="QS821" s="106"/>
      <c r="QT821" s="106"/>
      <c r="QU821" s="106"/>
      <c r="QV821" s="106"/>
      <c r="QW821" s="106"/>
      <c r="QX821" s="106"/>
      <c r="QY821" s="106"/>
      <c r="QZ821" s="106"/>
      <c r="RA821" s="106"/>
      <c r="RB821" s="106"/>
      <c r="RC821" s="106"/>
      <c r="RD821" s="106"/>
      <c r="RE821" s="106"/>
      <c r="RF821" s="106"/>
      <c r="RG821" s="106"/>
      <c r="RH821" s="106"/>
      <c r="RI821" s="106"/>
      <c r="RJ821" s="106"/>
      <c r="RK821" s="106"/>
      <c r="RL821" s="106"/>
      <c r="RM821" s="106"/>
      <c r="RN821" s="106"/>
      <c r="RO821" s="106"/>
      <c r="RP821" s="106"/>
      <c r="RQ821" s="106"/>
      <c r="RR821" s="106"/>
    </row>
    <row r="822" spans="1:486" x14ac:dyDescent="0.3">
      <c r="A822" s="106"/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14"/>
      <c r="Q822" s="114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  <c r="BY822" s="106"/>
      <c r="BZ822" s="106"/>
      <c r="CA822" s="106"/>
      <c r="CB822" s="106"/>
      <c r="CC822" s="106"/>
      <c r="CD822" s="106"/>
      <c r="CE822" s="106"/>
      <c r="CF822" s="106"/>
      <c r="CG822" s="106"/>
      <c r="CH822" s="106"/>
      <c r="CI822" s="106"/>
      <c r="CJ822" s="106"/>
      <c r="CK822" s="106"/>
      <c r="CL822" s="106"/>
      <c r="CM822" s="106"/>
      <c r="CN822" s="106"/>
      <c r="CO822" s="106"/>
      <c r="CP822" s="106"/>
      <c r="CQ822" s="106"/>
      <c r="CR822" s="106"/>
      <c r="CS822" s="106"/>
      <c r="CT822" s="106"/>
      <c r="CU822" s="106"/>
      <c r="CV822" s="106"/>
      <c r="CW822" s="106"/>
      <c r="CX822" s="106"/>
      <c r="CY822" s="106"/>
      <c r="CZ822" s="106"/>
      <c r="DA822" s="106"/>
      <c r="DB822" s="106"/>
      <c r="DC822" s="106"/>
      <c r="DD822" s="106"/>
      <c r="DE822" s="106"/>
      <c r="DF822" s="106"/>
      <c r="DG822" s="106"/>
      <c r="DH822" s="106"/>
      <c r="DI822" s="106"/>
      <c r="DJ822" s="106"/>
      <c r="DK822" s="106"/>
      <c r="DL822" s="106"/>
      <c r="DM822" s="106"/>
      <c r="DN822" s="106"/>
      <c r="DO822" s="106"/>
      <c r="DP822" s="106"/>
      <c r="DQ822" s="106"/>
      <c r="DR822" s="106"/>
      <c r="DS822" s="106"/>
      <c r="DT822" s="106"/>
      <c r="DU822" s="106"/>
      <c r="DV822" s="106"/>
      <c r="DW822" s="106"/>
      <c r="DX822" s="106"/>
      <c r="DY822" s="106"/>
      <c r="DZ822" s="106"/>
      <c r="EA822" s="106"/>
      <c r="EB822" s="106"/>
      <c r="EC822" s="106"/>
      <c r="ED822" s="106"/>
      <c r="EE822" s="106"/>
      <c r="EF822" s="106"/>
      <c r="EG822" s="106"/>
      <c r="EH822" s="106"/>
      <c r="EI822" s="106"/>
      <c r="EJ822" s="106"/>
      <c r="EK822" s="106"/>
      <c r="EL822" s="106"/>
      <c r="EM822" s="106"/>
      <c r="EN822" s="106"/>
      <c r="EO822" s="106"/>
      <c r="EP822" s="106"/>
      <c r="EQ822" s="106"/>
      <c r="ER822" s="106"/>
      <c r="ES822" s="106"/>
      <c r="ET822" s="106"/>
      <c r="EU822" s="106"/>
      <c r="EV822" s="106"/>
      <c r="EW822" s="106"/>
      <c r="EX822" s="106"/>
      <c r="EY822" s="106"/>
      <c r="EZ822" s="106"/>
      <c r="FA822" s="106"/>
      <c r="FB822" s="106"/>
      <c r="FC822" s="106"/>
      <c r="FD822" s="106"/>
      <c r="FE822" s="106"/>
      <c r="FF822" s="106"/>
      <c r="FG822" s="106"/>
      <c r="FH822" s="106"/>
      <c r="FI822" s="106"/>
      <c r="FJ822" s="106"/>
      <c r="FK822" s="106"/>
      <c r="FL822" s="106"/>
      <c r="FM822" s="106"/>
      <c r="FN822" s="106"/>
      <c r="FO822" s="106"/>
      <c r="FP822" s="106"/>
      <c r="FQ822" s="106"/>
      <c r="FR822" s="106"/>
      <c r="FS822" s="106"/>
      <c r="FT822" s="106"/>
      <c r="FU822" s="106"/>
      <c r="FV822" s="106"/>
      <c r="FW822" s="106"/>
      <c r="FX822" s="106"/>
      <c r="FY822" s="106"/>
      <c r="FZ822" s="106"/>
      <c r="GA822" s="106"/>
      <c r="GB822" s="106"/>
      <c r="GC822" s="106"/>
      <c r="GD822" s="106"/>
      <c r="GE822" s="106"/>
      <c r="GF822" s="106"/>
      <c r="GG822" s="106"/>
      <c r="GH822" s="106"/>
      <c r="GI822" s="106"/>
      <c r="GJ822" s="106"/>
      <c r="GK822" s="106"/>
      <c r="GL822" s="106"/>
      <c r="GM822" s="106"/>
      <c r="GN822" s="106"/>
      <c r="GO822" s="106"/>
      <c r="GP822" s="106"/>
      <c r="GQ822" s="106"/>
      <c r="GR822" s="106"/>
      <c r="GS822" s="106"/>
      <c r="GT822" s="106"/>
      <c r="GU822" s="106"/>
      <c r="GV822" s="106"/>
      <c r="GW822" s="106"/>
      <c r="GX822" s="106"/>
      <c r="GY822" s="106"/>
      <c r="GZ822" s="106"/>
      <c r="HA822" s="106"/>
      <c r="HB822" s="106"/>
      <c r="HC822" s="106"/>
      <c r="HD822" s="106"/>
      <c r="HE822" s="106"/>
      <c r="HF822" s="106"/>
      <c r="HG822" s="106"/>
      <c r="HH822" s="106"/>
      <c r="HI822" s="106"/>
      <c r="HJ822" s="106"/>
      <c r="HK822" s="106"/>
      <c r="HL822" s="106"/>
      <c r="HM822" s="106"/>
      <c r="HN822" s="106"/>
      <c r="HO822" s="106"/>
      <c r="HP822" s="106"/>
      <c r="HQ822" s="106"/>
      <c r="HR822" s="106"/>
      <c r="HS822" s="106"/>
      <c r="HT822" s="106"/>
      <c r="HU822" s="106"/>
      <c r="HV822" s="106"/>
      <c r="HW822" s="106"/>
      <c r="HX822" s="106"/>
      <c r="HY822" s="106"/>
      <c r="HZ822" s="106"/>
      <c r="IA822" s="106"/>
      <c r="IB822" s="106"/>
      <c r="IC822" s="106"/>
      <c r="ID822" s="106"/>
      <c r="IE822" s="106"/>
      <c r="IF822" s="106"/>
      <c r="IG822" s="106"/>
      <c r="IH822" s="106"/>
      <c r="II822" s="106"/>
      <c r="IJ822" s="106"/>
      <c r="IK822" s="106"/>
      <c r="IL822" s="106"/>
      <c r="IM822" s="106"/>
      <c r="IN822" s="106"/>
      <c r="IO822" s="106"/>
      <c r="IP822" s="106"/>
      <c r="IQ822" s="106"/>
      <c r="IR822" s="106"/>
      <c r="IS822" s="106"/>
      <c r="IT822" s="106"/>
      <c r="IU822" s="106"/>
      <c r="IV822" s="106"/>
      <c r="IW822" s="106"/>
      <c r="IX822" s="106"/>
      <c r="IY822" s="106"/>
      <c r="IZ822" s="106"/>
      <c r="JA822" s="106"/>
      <c r="JB822" s="106"/>
      <c r="JC822" s="106"/>
      <c r="JD822" s="106"/>
      <c r="JE822" s="106"/>
      <c r="JF822" s="106"/>
      <c r="JG822" s="106"/>
      <c r="JH822" s="106"/>
      <c r="JI822" s="106"/>
      <c r="JJ822" s="106"/>
      <c r="JK822" s="106"/>
      <c r="JL822" s="106"/>
      <c r="JM822" s="106"/>
      <c r="JN822" s="106"/>
      <c r="JO822" s="106"/>
      <c r="JP822" s="106"/>
      <c r="JQ822" s="106"/>
      <c r="JR822" s="106"/>
      <c r="JS822" s="106"/>
      <c r="JT822" s="106"/>
      <c r="JU822" s="106"/>
      <c r="JV822" s="106"/>
      <c r="JW822" s="106"/>
      <c r="JX822" s="106"/>
      <c r="JY822" s="106"/>
      <c r="JZ822" s="106"/>
      <c r="KA822" s="106"/>
      <c r="KB822" s="106"/>
      <c r="KC822" s="106"/>
      <c r="KD822" s="106"/>
      <c r="KE822" s="106"/>
      <c r="KF822" s="106"/>
      <c r="KG822" s="106"/>
      <c r="KH822" s="106"/>
      <c r="KI822" s="106"/>
      <c r="KJ822" s="106"/>
      <c r="KK822" s="106"/>
      <c r="KL822" s="106"/>
      <c r="KM822" s="106"/>
      <c r="KN822" s="106"/>
      <c r="KO822" s="106"/>
      <c r="KP822" s="106"/>
      <c r="KQ822" s="106"/>
      <c r="KR822" s="106"/>
      <c r="KS822" s="106"/>
      <c r="KT822" s="106"/>
      <c r="KU822" s="106"/>
      <c r="KV822" s="106"/>
      <c r="KW822" s="106"/>
      <c r="KX822" s="106"/>
      <c r="KY822" s="106"/>
      <c r="KZ822" s="106"/>
      <c r="LA822" s="106"/>
      <c r="LB822" s="106"/>
      <c r="LC822" s="106"/>
      <c r="LD822" s="106"/>
      <c r="LE822" s="106"/>
      <c r="LF822" s="106"/>
      <c r="LG822" s="106"/>
      <c r="LH822" s="106"/>
      <c r="LI822" s="106"/>
      <c r="LJ822" s="106"/>
      <c r="LK822" s="106"/>
      <c r="LL822" s="106"/>
      <c r="LM822" s="106"/>
      <c r="LN822" s="106"/>
      <c r="LO822" s="106"/>
      <c r="LP822" s="106"/>
      <c r="LQ822" s="106"/>
      <c r="LR822" s="106"/>
      <c r="LS822" s="106"/>
      <c r="LT822" s="106"/>
      <c r="LU822" s="106"/>
      <c r="LV822" s="106"/>
      <c r="LW822" s="106"/>
      <c r="LX822" s="106"/>
      <c r="LY822" s="106"/>
      <c r="LZ822" s="106"/>
      <c r="MA822" s="106"/>
      <c r="MB822" s="106"/>
      <c r="MC822" s="106"/>
      <c r="MD822" s="106"/>
      <c r="ME822" s="106"/>
      <c r="MF822" s="106"/>
      <c r="MG822" s="106"/>
      <c r="MH822" s="106"/>
      <c r="MI822" s="106"/>
      <c r="MJ822" s="106"/>
      <c r="MK822" s="106"/>
      <c r="ML822" s="106"/>
      <c r="MM822" s="106"/>
      <c r="MN822" s="106"/>
      <c r="MO822" s="106"/>
      <c r="MP822" s="106"/>
      <c r="MQ822" s="106"/>
      <c r="MR822" s="106"/>
      <c r="MS822" s="106"/>
      <c r="MT822" s="106"/>
      <c r="MU822" s="106"/>
      <c r="MV822" s="106"/>
      <c r="MW822" s="106"/>
      <c r="MX822" s="106"/>
      <c r="MY822" s="106"/>
      <c r="MZ822" s="106"/>
      <c r="NA822" s="106"/>
      <c r="NB822" s="106"/>
      <c r="NC822" s="106"/>
      <c r="ND822" s="106"/>
      <c r="NE822" s="106"/>
      <c r="NF822" s="106"/>
      <c r="NG822" s="106"/>
      <c r="NH822" s="106"/>
      <c r="NI822" s="106"/>
      <c r="NJ822" s="106"/>
      <c r="NK822" s="106"/>
      <c r="NL822" s="106"/>
      <c r="NM822" s="106"/>
      <c r="NN822" s="106"/>
      <c r="NO822" s="106"/>
      <c r="NP822" s="106"/>
      <c r="NQ822" s="106"/>
      <c r="NR822" s="106"/>
      <c r="NS822" s="106"/>
      <c r="NT822" s="106"/>
      <c r="NU822" s="106"/>
      <c r="NV822" s="106"/>
      <c r="NW822" s="106"/>
      <c r="NX822" s="106"/>
      <c r="NY822" s="106"/>
      <c r="NZ822" s="106"/>
      <c r="OA822" s="106"/>
      <c r="OB822" s="106"/>
      <c r="OC822" s="106"/>
      <c r="OD822" s="106"/>
      <c r="OE822" s="106"/>
      <c r="OF822" s="106"/>
      <c r="OG822" s="106"/>
      <c r="OH822" s="106"/>
      <c r="OI822" s="106"/>
      <c r="OJ822" s="106"/>
      <c r="OK822" s="106"/>
      <c r="OL822" s="106"/>
      <c r="OM822" s="106"/>
      <c r="ON822" s="106"/>
      <c r="OO822" s="106"/>
      <c r="OP822" s="106"/>
      <c r="OQ822" s="106"/>
      <c r="OR822" s="106"/>
      <c r="OS822" s="106"/>
      <c r="OT822" s="106"/>
      <c r="OU822" s="106"/>
      <c r="OV822" s="106"/>
      <c r="OW822" s="106"/>
      <c r="OX822" s="106"/>
      <c r="OY822" s="106"/>
      <c r="OZ822" s="106"/>
      <c r="PA822" s="106"/>
      <c r="PB822" s="106"/>
      <c r="PC822" s="106"/>
      <c r="PD822" s="106"/>
      <c r="PE822" s="106"/>
      <c r="PF822" s="106"/>
      <c r="PG822" s="106"/>
      <c r="PH822" s="106"/>
      <c r="PI822" s="106"/>
      <c r="PJ822" s="106"/>
      <c r="PK822" s="106"/>
      <c r="PL822" s="106"/>
      <c r="PM822" s="106"/>
      <c r="PN822" s="106"/>
      <c r="PO822" s="106"/>
      <c r="PP822" s="106"/>
      <c r="PQ822" s="106"/>
      <c r="PR822" s="106"/>
      <c r="PS822" s="106"/>
      <c r="PT822" s="106"/>
      <c r="PU822" s="106"/>
      <c r="PV822" s="106"/>
      <c r="PW822" s="106"/>
      <c r="PX822" s="106"/>
      <c r="PY822" s="106"/>
      <c r="PZ822" s="106"/>
      <c r="QA822" s="106"/>
      <c r="QB822" s="106"/>
      <c r="QC822" s="106"/>
      <c r="QD822" s="106"/>
      <c r="QE822" s="106"/>
      <c r="QF822" s="106"/>
      <c r="QG822" s="106"/>
      <c r="QH822" s="106"/>
      <c r="QI822" s="106"/>
      <c r="QJ822" s="106"/>
      <c r="QK822" s="106"/>
      <c r="QL822" s="106"/>
      <c r="QM822" s="106"/>
      <c r="QN822" s="106"/>
      <c r="QO822" s="106"/>
      <c r="QP822" s="106"/>
      <c r="QQ822" s="106"/>
      <c r="QR822" s="106"/>
      <c r="QS822" s="106"/>
      <c r="QT822" s="106"/>
      <c r="QU822" s="106"/>
      <c r="QV822" s="106"/>
      <c r="QW822" s="106"/>
      <c r="QX822" s="106"/>
      <c r="QY822" s="106"/>
      <c r="QZ822" s="106"/>
      <c r="RA822" s="106"/>
      <c r="RB822" s="106"/>
      <c r="RC822" s="106"/>
      <c r="RD822" s="106"/>
      <c r="RE822" s="106"/>
      <c r="RF822" s="106"/>
      <c r="RG822" s="106"/>
      <c r="RH822" s="106"/>
      <c r="RI822" s="106"/>
      <c r="RJ822" s="106"/>
      <c r="RK822" s="106"/>
      <c r="RL822" s="106"/>
      <c r="RM822" s="106"/>
      <c r="RN822" s="106"/>
      <c r="RO822" s="106"/>
      <c r="RP822" s="106"/>
      <c r="RQ822" s="106"/>
      <c r="RR822" s="106"/>
    </row>
    <row r="823" spans="1:486" x14ac:dyDescent="0.3">
      <c r="A823" s="106"/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14"/>
      <c r="Q823" s="114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  <c r="BY823" s="106"/>
      <c r="BZ823" s="106"/>
      <c r="CA823" s="106"/>
      <c r="CB823" s="106"/>
      <c r="CC823" s="106"/>
      <c r="CD823" s="106"/>
      <c r="CE823" s="106"/>
      <c r="CF823" s="106"/>
      <c r="CG823" s="106"/>
      <c r="CH823" s="106"/>
      <c r="CI823" s="106"/>
      <c r="CJ823" s="106"/>
      <c r="CK823" s="106"/>
      <c r="CL823" s="106"/>
      <c r="CM823" s="106"/>
      <c r="CN823" s="106"/>
      <c r="CO823" s="106"/>
      <c r="CP823" s="106"/>
      <c r="CQ823" s="106"/>
      <c r="CR823" s="106"/>
      <c r="CS823" s="106"/>
      <c r="CT823" s="106"/>
      <c r="CU823" s="106"/>
      <c r="CV823" s="106"/>
      <c r="CW823" s="106"/>
      <c r="CX823" s="106"/>
      <c r="CY823" s="106"/>
      <c r="CZ823" s="106"/>
      <c r="DA823" s="106"/>
      <c r="DB823" s="106"/>
      <c r="DC823" s="106"/>
      <c r="DD823" s="106"/>
      <c r="DE823" s="106"/>
      <c r="DF823" s="106"/>
      <c r="DG823" s="106"/>
      <c r="DH823" s="106"/>
      <c r="DI823" s="106"/>
      <c r="DJ823" s="106"/>
      <c r="DK823" s="106"/>
      <c r="DL823" s="106"/>
      <c r="DM823" s="106"/>
      <c r="DN823" s="106"/>
      <c r="DO823" s="106"/>
      <c r="DP823" s="106"/>
      <c r="DQ823" s="106"/>
      <c r="DR823" s="106"/>
      <c r="DS823" s="106"/>
      <c r="DT823" s="106"/>
      <c r="DU823" s="106"/>
      <c r="DV823" s="106"/>
      <c r="DW823" s="106"/>
      <c r="DX823" s="106"/>
      <c r="DY823" s="106"/>
      <c r="DZ823" s="106"/>
      <c r="EA823" s="106"/>
      <c r="EB823" s="106"/>
      <c r="EC823" s="106"/>
      <c r="ED823" s="106"/>
      <c r="EE823" s="106"/>
      <c r="EF823" s="106"/>
      <c r="EG823" s="106"/>
      <c r="EH823" s="106"/>
      <c r="EI823" s="106"/>
      <c r="EJ823" s="106"/>
      <c r="EK823" s="106"/>
      <c r="EL823" s="106"/>
      <c r="EM823" s="106"/>
      <c r="EN823" s="106"/>
      <c r="EO823" s="106"/>
      <c r="EP823" s="106"/>
      <c r="EQ823" s="106"/>
      <c r="ER823" s="106"/>
      <c r="ES823" s="106"/>
      <c r="ET823" s="106"/>
      <c r="EU823" s="106"/>
      <c r="EV823" s="106"/>
      <c r="EW823" s="106"/>
      <c r="EX823" s="106"/>
      <c r="EY823" s="106"/>
      <c r="EZ823" s="106"/>
      <c r="FA823" s="106"/>
      <c r="FB823" s="106"/>
      <c r="FC823" s="106"/>
      <c r="FD823" s="106"/>
      <c r="FE823" s="106"/>
      <c r="FF823" s="106"/>
      <c r="FG823" s="106"/>
      <c r="FH823" s="106"/>
      <c r="FI823" s="106"/>
      <c r="FJ823" s="106"/>
      <c r="FK823" s="106"/>
      <c r="FL823" s="106"/>
      <c r="FM823" s="106"/>
      <c r="FN823" s="106"/>
      <c r="FO823" s="106"/>
      <c r="FP823" s="106"/>
      <c r="FQ823" s="106"/>
      <c r="FR823" s="106"/>
      <c r="FS823" s="106"/>
      <c r="FT823" s="106"/>
      <c r="FU823" s="106"/>
      <c r="FV823" s="106"/>
      <c r="FW823" s="106"/>
      <c r="FX823" s="106"/>
      <c r="FY823" s="106"/>
      <c r="FZ823" s="106"/>
      <c r="GA823" s="106"/>
      <c r="GB823" s="106"/>
      <c r="GC823" s="106"/>
      <c r="GD823" s="106"/>
      <c r="GE823" s="106"/>
      <c r="GF823" s="106"/>
      <c r="GG823" s="106"/>
      <c r="GH823" s="106"/>
      <c r="GI823" s="106"/>
      <c r="GJ823" s="106"/>
      <c r="GK823" s="106"/>
      <c r="GL823" s="106"/>
      <c r="GM823" s="106"/>
      <c r="GN823" s="106"/>
      <c r="GO823" s="106"/>
      <c r="GP823" s="106"/>
      <c r="GQ823" s="106"/>
      <c r="GR823" s="106"/>
      <c r="GS823" s="106"/>
      <c r="GT823" s="106"/>
      <c r="GU823" s="106"/>
      <c r="GV823" s="106"/>
      <c r="GW823" s="106"/>
      <c r="GX823" s="106"/>
      <c r="GY823" s="106"/>
      <c r="GZ823" s="106"/>
      <c r="HA823" s="106"/>
      <c r="HB823" s="106"/>
      <c r="HC823" s="106"/>
      <c r="HD823" s="106"/>
      <c r="HE823" s="106"/>
      <c r="HF823" s="106"/>
      <c r="HG823" s="106"/>
      <c r="HH823" s="106"/>
      <c r="HI823" s="106"/>
      <c r="HJ823" s="106"/>
      <c r="HK823" s="106"/>
      <c r="HL823" s="106"/>
      <c r="HM823" s="106"/>
      <c r="HN823" s="106"/>
      <c r="HO823" s="106"/>
      <c r="HP823" s="106"/>
      <c r="HQ823" s="106"/>
      <c r="HR823" s="106"/>
      <c r="HS823" s="106"/>
      <c r="HT823" s="106"/>
      <c r="HU823" s="106"/>
      <c r="HV823" s="106"/>
      <c r="HW823" s="106"/>
      <c r="HX823" s="106"/>
      <c r="HY823" s="106"/>
      <c r="HZ823" s="106"/>
      <c r="IA823" s="106"/>
      <c r="IB823" s="106"/>
      <c r="IC823" s="106"/>
      <c r="ID823" s="106"/>
      <c r="IE823" s="106"/>
      <c r="IF823" s="106"/>
      <c r="IG823" s="106"/>
      <c r="IH823" s="106"/>
      <c r="II823" s="106"/>
      <c r="IJ823" s="106"/>
      <c r="IK823" s="106"/>
      <c r="IL823" s="106"/>
      <c r="IM823" s="106"/>
      <c r="IN823" s="106"/>
      <c r="IO823" s="106"/>
      <c r="IP823" s="106"/>
      <c r="IQ823" s="106"/>
      <c r="IR823" s="106"/>
      <c r="IS823" s="106"/>
      <c r="IT823" s="106"/>
      <c r="IU823" s="106"/>
      <c r="IV823" s="106"/>
      <c r="IW823" s="106"/>
      <c r="IX823" s="106"/>
      <c r="IY823" s="106"/>
      <c r="IZ823" s="106"/>
      <c r="JA823" s="106"/>
      <c r="JB823" s="106"/>
      <c r="JC823" s="106"/>
      <c r="JD823" s="106"/>
      <c r="JE823" s="106"/>
      <c r="JF823" s="106"/>
      <c r="JG823" s="106"/>
      <c r="JH823" s="106"/>
      <c r="JI823" s="106"/>
      <c r="JJ823" s="106"/>
      <c r="JK823" s="106"/>
      <c r="JL823" s="106"/>
      <c r="JM823" s="106"/>
      <c r="JN823" s="106"/>
      <c r="JO823" s="106"/>
      <c r="JP823" s="106"/>
      <c r="JQ823" s="106"/>
      <c r="JR823" s="106"/>
      <c r="JS823" s="106"/>
      <c r="JT823" s="106"/>
      <c r="JU823" s="106"/>
      <c r="JV823" s="106"/>
      <c r="JW823" s="106"/>
      <c r="JX823" s="106"/>
      <c r="JY823" s="106"/>
      <c r="JZ823" s="106"/>
      <c r="KA823" s="106"/>
      <c r="KB823" s="106"/>
      <c r="KC823" s="106"/>
      <c r="KD823" s="106"/>
      <c r="KE823" s="106"/>
      <c r="KF823" s="106"/>
      <c r="KG823" s="106"/>
      <c r="KH823" s="106"/>
      <c r="KI823" s="106"/>
      <c r="KJ823" s="106"/>
      <c r="KK823" s="106"/>
      <c r="KL823" s="106"/>
      <c r="KM823" s="106"/>
      <c r="KN823" s="106"/>
      <c r="KO823" s="106"/>
      <c r="KP823" s="106"/>
      <c r="KQ823" s="106"/>
      <c r="KR823" s="106"/>
      <c r="KS823" s="106"/>
      <c r="KT823" s="106"/>
      <c r="KU823" s="106"/>
      <c r="KV823" s="106"/>
      <c r="KW823" s="106"/>
      <c r="KX823" s="106"/>
      <c r="KY823" s="106"/>
      <c r="KZ823" s="106"/>
      <c r="LA823" s="106"/>
      <c r="LB823" s="106"/>
      <c r="LC823" s="106"/>
      <c r="LD823" s="106"/>
      <c r="LE823" s="106"/>
      <c r="LF823" s="106"/>
      <c r="LG823" s="106"/>
      <c r="LH823" s="106"/>
      <c r="LI823" s="106"/>
      <c r="LJ823" s="106"/>
      <c r="LK823" s="106"/>
      <c r="LL823" s="106"/>
      <c r="LM823" s="106"/>
      <c r="LN823" s="106"/>
      <c r="LO823" s="106"/>
      <c r="LP823" s="106"/>
      <c r="LQ823" s="106"/>
      <c r="LR823" s="106"/>
      <c r="LS823" s="106"/>
      <c r="LT823" s="106"/>
      <c r="LU823" s="106"/>
      <c r="LV823" s="106"/>
      <c r="LW823" s="106"/>
      <c r="LX823" s="106"/>
      <c r="LY823" s="106"/>
      <c r="LZ823" s="106"/>
      <c r="MA823" s="106"/>
      <c r="MB823" s="106"/>
      <c r="MC823" s="106"/>
      <c r="MD823" s="106"/>
      <c r="ME823" s="106"/>
      <c r="MF823" s="106"/>
      <c r="MG823" s="106"/>
      <c r="MH823" s="106"/>
      <c r="MI823" s="106"/>
      <c r="MJ823" s="106"/>
      <c r="MK823" s="106"/>
      <c r="ML823" s="106"/>
      <c r="MM823" s="106"/>
      <c r="MN823" s="106"/>
      <c r="MO823" s="106"/>
      <c r="MP823" s="106"/>
      <c r="MQ823" s="106"/>
      <c r="MR823" s="106"/>
      <c r="MS823" s="106"/>
      <c r="MT823" s="106"/>
      <c r="MU823" s="106"/>
      <c r="MV823" s="106"/>
      <c r="MW823" s="106"/>
      <c r="MX823" s="106"/>
      <c r="MY823" s="106"/>
      <c r="MZ823" s="106"/>
      <c r="NA823" s="106"/>
      <c r="NB823" s="106"/>
      <c r="NC823" s="106"/>
      <c r="ND823" s="106"/>
      <c r="NE823" s="106"/>
      <c r="NF823" s="106"/>
      <c r="NG823" s="106"/>
      <c r="NH823" s="106"/>
      <c r="NI823" s="106"/>
      <c r="NJ823" s="106"/>
      <c r="NK823" s="106"/>
      <c r="NL823" s="106"/>
      <c r="NM823" s="106"/>
      <c r="NN823" s="106"/>
      <c r="NO823" s="106"/>
      <c r="NP823" s="106"/>
      <c r="NQ823" s="106"/>
      <c r="NR823" s="106"/>
      <c r="NS823" s="106"/>
      <c r="NT823" s="106"/>
      <c r="NU823" s="106"/>
      <c r="NV823" s="106"/>
      <c r="NW823" s="106"/>
      <c r="NX823" s="106"/>
      <c r="NY823" s="106"/>
      <c r="NZ823" s="106"/>
      <c r="OA823" s="106"/>
      <c r="OB823" s="106"/>
      <c r="OC823" s="106"/>
      <c r="OD823" s="106"/>
      <c r="OE823" s="106"/>
      <c r="OF823" s="106"/>
      <c r="OG823" s="106"/>
      <c r="OH823" s="106"/>
      <c r="OI823" s="106"/>
      <c r="OJ823" s="106"/>
      <c r="OK823" s="106"/>
      <c r="OL823" s="106"/>
      <c r="OM823" s="106"/>
      <c r="ON823" s="106"/>
      <c r="OO823" s="106"/>
      <c r="OP823" s="106"/>
      <c r="OQ823" s="106"/>
      <c r="OR823" s="106"/>
      <c r="OS823" s="106"/>
      <c r="OT823" s="106"/>
      <c r="OU823" s="106"/>
      <c r="OV823" s="106"/>
      <c r="OW823" s="106"/>
      <c r="OX823" s="106"/>
      <c r="OY823" s="106"/>
      <c r="OZ823" s="106"/>
      <c r="PA823" s="106"/>
      <c r="PB823" s="106"/>
      <c r="PC823" s="106"/>
      <c r="PD823" s="106"/>
      <c r="PE823" s="106"/>
      <c r="PF823" s="106"/>
      <c r="PG823" s="106"/>
      <c r="PH823" s="106"/>
      <c r="PI823" s="106"/>
      <c r="PJ823" s="106"/>
      <c r="PK823" s="106"/>
      <c r="PL823" s="106"/>
      <c r="PM823" s="106"/>
      <c r="PN823" s="106"/>
      <c r="PO823" s="106"/>
      <c r="PP823" s="106"/>
      <c r="PQ823" s="106"/>
      <c r="PR823" s="106"/>
      <c r="PS823" s="106"/>
      <c r="PT823" s="106"/>
      <c r="PU823" s="106"/>
      <c r="PV823" s="106"/>
      <c r="PW823" s="106"/>
      <c r="PX823" s="106"/>
      <c r="PY823" s="106"/>
      <c r="PZ823" s="106"/>
      <c r="QA823" s="106"/>
      <c r="QB823" s="106"/>
      <c r="QC823" s="106"/>
      <c r="QD823" s="106"/>
      <c r="QE823" s="106"/>
      <c r="QF823" s="106"/>
      <c r="QG823" s="106"/>
      <c r="QH823" s="106"/>
      <c r="QI823" s="106"/>
      <c r="QJ823" s="106"/>
      <c r="QK823" s="106"/>
      <c r="QL823" s="106"/>
      <c r="QM823" s="106"/>
      <c r="QN823" s="106"/>
      <c r="QO823" s="106"/>
      <c r="QP823" s="106"/>
      <c r="QQ823" s="106"/>
      <c r="QR823" s="106"/>
      <c r="QS823" s="106"/>
      <c r="QT823" s="106"/>
      <c r="QU823" s="106"/>
      <c r="QV823" s="106"/>
      <c r="QW823" s="106"/>
      <c r="QX823" s="106"/>
      <c r="QY823" s="106"/>
      <c r="QZ823" s="106"/>
      <c r="RA823" s="106"/>
      <c r="RB823" s="106"/>
      <c r="RC823" s="106"/>
      <c r="RD823" s="106"/>
      <c r="RE823" s="106"/>
      <c r="RF823" s="106"/>
      <c r="RG823" s="106"/>
      <c r="RH823" s="106"/>
      <c r="RI823" s="106"/>
      <c r="RJ823" s="106"/>
      <c r="RK823" s="106"/>
      <c r="RL823" s="106"/>
      <c r="RM823" s="106"/>
      <c r="RN823" s="106"/>
      <c r="RO823" s="106"/>
      <c r="RP823" s="106"/>
      <c r="RQ823" s="106"/>
      <c r="RR823" s="106"/>
    </row>
    <row r="824" spans="1:486" x14ac:dyDescent="0.3">
      <c r="A824" s="106"/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14"/>
      <c r="Q824" s="114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  <c r="BY824" s="106"/>
      <c r="BZ824" s="106"/>
      <c r="CA824" s="106"/>
      <c r="CB824" s="106"/>
      <c r="CC824" s="106"/>
      <c r="CD824" s="106"/>
      <c r="CE824" s="106"/>
      <c r="CF824" s="106"/>
      <c r="CG824" s="106"/>
      <c r="CH824" s="106"/>
      <c r="CI824" s="106"/>
      <c r="CJ824" s="106"/>
      <c r="CK824" s="106"/>
      <c r="CL824" s="106"/>
      <c r="CM824" s="106"/>
      <c r="CN824" s="106"/>
      <c r="CO824" s="106"/>
      <c r="CP824" s="106"/>
      <c r="CQ824" s="106"/>
      <c r="CR824" s="106"/>
      <c r="CS824" s="106"/>
      <c r="CT824" s="106"/>
      <c r="CU824" s="106"/>
      <c r="CV824" s="106"/>
      <c r="CW824" s="106"/>
      <c r="CX824" s="106"/>
      <c r="CY824" s="106"/>
      <c r="CZ824" s="106"/>
      <c r="DA824" s="106"/>
      <c r="DB824" s="106"/>
      <c r="DC824" s="106"/>
      <c r="DD824" s="106"/>
      <c r="DE824" s="106"/>
      <c r="DF824" s="106"/>
      <c r="DG824" s="106"/>
      <c r="DH824" s="106"/>
      <c r="DI824" s="106"/>
      <c r="DJ824" s="106"/>
      <c r="DK824" s="106"/>
      <c r="DL824" s="106"/>
      <c r="DM824" s="106"/>
      <c r="DN824" s="106"/>
      <c r="DO824" s="106"/>
      <c r="DP824" s="106"/>
      <c r="DQ824" s="106"/>
      <c r="DR824" s="106"/>
      <c r="DS824" s="106"/>
      <c r="DT824" s="106"/>
      <c r="DU824" s="106"/>
      <c r="DV824" s="106"/>
      <c r="DW824" s="106"/>
      <c r="DX824" s="106"/>
      <c r="DY824" s="106"/>
      <c r="DZ824" s="106"/>
      <c r="EA824" s="106"/>
      <c r="EB824" s="106"/>
      <c r="EC824" s="106"/>
      <c r="ED824" s="106"/>
      <c r="EE824" s="106"/>
      <c r="EF824" s="106"/>
      <c r="EG824" s="106"/>
      <c r="EH824" s="106"/>
      <c r="EI824" s="106"/>
      <c r="EJ824" s="106"/>
      <c r="EK824" s="106"/>
      <c r="EL824" s="106"/>
      <c r="EM824" s="106"/>
      <c r="EN824" s="106"/>
      <c r="EO824" s="106"/>
      <c r="EP824" s="106"/>
      <c r="EQ824" s="106"/>
      <c r="ER824" s="106"/>
      <c r="ES824" s="106"/>
      <c r="ET824" s="106"/>
      <c r="EU824" s="106"/>
      <c r="EV824" s="106"/>
      <c r="EW824" s="106"/>
      <c r="EX824" s="106"/>
      <c r="EY824" s="106"/>
      <c r="EZ824" s="106"/>
      <c r="FA824" s="106"/>
      <c r="FB824" s="106"/>
      <c r="FC824" s="106"/>
      <c r="FD824" s="106"/>
      <c r="FE824" s="106"/>
      <c r="FF824" s="106"/>
      <c r="FG824" s="106"/>
      <c r="FH824" s="106"/>
      <c r="FI824" s="106"/>
      <c r="FJ824" s="106"/>
      <c r="FK824" s="106"/>
      <c r="FL824" s="106"/>
      <c r="FM824" s="106"/>
      <c r="FN824" s="106"/>
      <c r="FO824" s="106"/>
      <c r="FP824" s="106"/>
      <c r="FQ824" s="106"/>
      <c r="FR824" s="106"/>
      <c r="FS824" s="106"/>
      <c r="FT824" s="106"/>
      <c r="FU824" s="106"/>
      <c r="FV824" s="106"/>
      <c r="FW824" s="106"/>
      <c r="FX824" s="106"/>
      <c r="FY824" s="106"/>
      <c r="FZ824" s="106"/>
      <c r="GA824" s="106"/>
      <c r="GB824" s="106"/>
      <c r="GC824" s="106"/>
      <c r="GD824" s="106"/>
      <c r="GE824" s="106"/>
      <c r="GF824" s="106"/>
      <c r="GG824" s="106"/>
      <c r="GH824" s="106"/>
      <c r="GI824" s="106"/>
      <c r="GJ824" s="106"/>
      <c r="GK824" s="106"/>
      <c r="GL824" s="106"/>
      <c r="GM824" s="106"/>
      <c r="GN824" s="106"/>
      <c r="GO824" s="106"/>
      <c r="GP824" s="106"/>
      <c r="GQ824" s="106"/>
      <c r="GR824" s="106"/>
      <c r="GS824" s="106"/>
      <c r="GT824" s="106"/>
      <c r="GU824" s="106"/>
      <c r="GV824" s="106"/>
      <c r="GW824" s="106"/>
      <c r="GX824" s="106"/>
      <c r="GY824" s="106"/>
      <c r="GZ824" s="106"/>
      <c r="HA824" s="106"/>
      <c r="HB824" s="106"/>
      <c r="HC824" s="106"/>
      <c r="HD824" s="106"/>
      <c r="HE824" s="106"/>
      <c r="HF824" s="106"/>
      <c r="HG824" s="106"/>
      <c r="HH824" s="106"/>
      <c r="HI824" s="106"/>
      <c r="HJ824" s="106"/>
      <c r="HK824" s="106"/>
      <c r="HL824" s="106"/>
      <c r="HM824" s="106"/>
      <c r="HN824" s="106"/>
      <c r="HO824" s="106"/>
      <c r="HP824" s="106"/>
      <c r="HQ824" s="106"/>
      <c r="HR824" s="106"/>
      <c r="HS824" s="106"/>
      <c r="HT824" s="106"/>
      <c r="HU824" s="106"/>
      <c r="HV824" s="106"/>
      <c r="HW824" s="106"/>
      <c r="HX824" s="106"/>
      <c r="HY824" s="106"/>
      <c r="HZ824" s="106"/>
      <c r="IA824" s="106"/>
      <c r="IB824" s="106"/>
      <c r="IC824" s="106"/>
      <c r="ID824" s="106"/>
      <c r="IE824" s="106"/>
      <c r="IF824" s="106"/>
      <c r="IG824" s="106"/>
      <c r="IH824" s="106"/>
      <c r="II824" s="106"/>
      <c r="IJ824" s="106"/>
      <c r="IK824" s="106"/>
      <c r="IL824" s="106"/>
      <c r="IM824" s="106"/>
      <c r="IN824" s="106"/>
      <c r="IO824" s="106"/>
      <c r="IP824" s="106"/>
      <c r="IQ824" s="106"/>
      <c r="IR824" s="106"/>
      <c r="IS824" s="106"/>
      <c r="IT824" s="106"/>
      <c r="IU824" s="106"/>
      <c r="IV824" s="106"/>
      <c r="IW824" s="106"/>
      <c r="IX824" s="106"/>
      <c r="IY824" s="106"/>
      <c r="IZ824" s="106"/>
      <c r="JA824" s="106"/>
      <c r="JB824" s="106"/>
      <c r="JC824" s="106"/>
      <c r="JD824" s="106"/>
      <c r="JE824" s="106"/>
      <c r="JF824" s="106"/>
      <c r="JG824" s="106"/>
      <c r="JH824" s="106"/>
      <c r="JI824" s="106"/>
      <c r="JJ824" s="106"/>
      <c r="JK824" s="106"/>
      <c r="JL824" s="106"/>
      <c r="JM824" s="106"/>
      <c r="JN824" s="106"/>
      <c r="JO824" s="106"/>
      <c r="JP824" s="106"/>
      <c r="JQ824" s="106"/>
      <c r="JR824" s="106"/>
      <c r="JS824" s="106"/>
      <c r="JT824" s="106"/>
      <c r="JU824" s="106"/>
      <c r="JV824" s="106"/>
      <c r="JW824" s="106"/>
      <c r="JX824" s="106"/>
      <c r="JY824" s="106"/>
      <c r="JZ824" s="106"/>
      <c r="KA824" s="106"/>
      <c r="KB824" s="106"/>
      <c r="KC824" s="106"/>
      <c r="KD824" s="106"/>
      <c r="KE824" s="106"/>
      <c r="KF824" s="106"/>
      <c r="KG824" s="106"/>
      <c r="KH824" s="106"/>
      <c r="KI824" s="106"/>
      <c r="KJ824" s="106"/>
      <c r="KK824" s="106"/>
      <c r="KL824" s="106"/>
      <c r="KM824" s="106"/>
      <c r="KN824" s="106"/>
      <c r="KO824" s="106"/>
      <c r="KP824" s="106"/>
      <c r="KQ824" s="106"/>
      <c r="KR824" s="106"/>
      <c r="KS824" s="106"/>
      <c r="KT824" s="106"/>
      <c r="KU824" s="106"/>
      <c r="KV824" s="106"/>
      <c r="KW824" s="106"/>
      <c r="KX824" s="106"/>
      <c r="KY824" s="106"/>
      <c r="KZ824" s="106"/>
      <c r="LA824" s="106"/>
      <c r="LB824" s="106"/>
      <c r="LC824" s="106"/>
      <c r="LD824" s="106"/>
      <c r="LE824" s="106"/>
      <c r="LF824" s="106"/>
      <c r="LG824" s="106"/>
      <c r="LH824" s="106"/>
      <c r="LI824" s="106"/>
      <c r="LJ824" s="106"/>
      <c r="LK824" s="106"/>
      <c r="LL824" s="106"/>
      <c r="LM824" s="106"/>
      <c r="LN824" s="106"/>
      <c r="LO824" s="106"/>
      <c r="LP824" s="106"/>
      <c r="LQ824" s="106"/>
      <c r="LR824" s="106"/>
      <c r="LS824" s="106"/>
      <c r="LT824" s="106"/>
      <c r="LU824" s="106"/>
      <c r="LV824" s="106"/>
      <c r="LW824" s="106"/>
      <c r="LX824" s="106"/>
      <c r="LY824" s="106"/>
      <c r="LZ824" s="106"/>
      <c r="MA824" s="106"/>
      <c r="MB824" s="106"/>
      <c r="MC824" s="106"/>
      <c r="MD824" s="106"/>
      <c r="ME824" s="106"/>
      <c r="MF824" s="106"/>
      <c r="MG824" s="106"/>
      <c r="MH824" s="106"/>
      <c r="MI824" s="106"/>
      <c r="MJ824" s="106"/>
      <c r="MK824" s="106"/>
      <c r="ML824" s="106"/>
      <c r="MM824" s="106"/>
      <c r="MN824" s="106"/>
      <c r="MO824" s="106"/>
      <c r="MP824" s="106"/>
      <c r="MQ824" s="106"/>
      <c r="MR824" s="106"/>
      <c r="MS824" s="106"/>
      <c r="MT824" s="106"/>
      <c r="MU824" s="106"/>
      <c r="MV824" s="106"/>
      <c r="MW824" s="106"/>
      <c r="MX824" s="106"/>
      <c r="MY824" s="106"/>
      <c r="MZ824" s="106"/>
      <c r="NA824" s="106"/>
      <c r="NB824" s="106"/>
      <c r="NC824" s="106"/>
      <c r="ND824" s="106"/>
      <c r="NE824" s="106"/>
      <c r="NF824" s="106"/>
      <c r="NG824" s="106"/>
      <c r="NH824" s="106"/>
      <c r="NI824" s="106"/>
      <c r="NJ824" s="106"/>
      <c r="NK824" s="106"/>
      <c r="NL824" s="106"/>
      <c r="NM824" s="106"/>
      <c r="NN824" s="106"/>
      <c r="NO824" s="106"/>
      <c r="NP824" s="106"/>
      <c r="NQ824" s="106"/>
      <c r="NR824" s="106"/>
      <c r="NS824" s="106"/>
      <c r="NT824" s="106"/>
      <c r="NU824" s="106"/>
      <c r="NV824" s="106"/>
      <c r="NW824" s="106"/>
      <c r="NX824" s="106"/>
      <c r="NY824" s="106"/>
      <c r="NZ824" s="106"/>
      <c r="OA824" s="106"/>
      <c r="OB824" s="106"/>
      <c r="OC824" s="106"/>
      <c r="OD824" s="106"/>
      <c r="OE824" s="106"/>
      <c r="OF824" s="106"/>
      <c r="OG824" s="106"/>
      <c r="OH824" s="106"/>
      <c r="OI824" s="106"/>
      <c r="OJ824" s="106"/>
      <c r="OK824" s="106"/>
      <c r="OL824" s="106"/>
      <c r="OM824" s="106"/>
      <c r="ON824" s="106"/>
      <c r="OO824" s="106"/>
      <c r="OP824" s="106"/>
      <c r="OQ824" s="106"/>
      <c r="OR824" s="106"/>
      <c r="OS824" s="106"/>
      <c r="OT824" s="106"/>
      <c r="OU824" s="106"/>
      <c r="OV824" s="106"/>
      <c r="OW824" s="106"/>
      <c r="OX824" s="106"/>
      <c r="OY824" s="106"/>
      <c r="OZ824" s="106"/>
      <c r="PA824" s="106"/>
      <c r="PB824" s="106"/>
      <c r="PC824" s="106"/>
      <c r="PD824" s="106"/>
      <c r="PE824" s="106"/>
      <c r="PF824" s="106"/>
      <c r="PG824" s="106"/>
      <c r="PH824" s="106"/>
      <c r="PI824" s="106"/>
      <c r="PJ824" s="106"/>
      <c r="PK824" s="106"/>
      <c r="PL824" s="106"/>
      <c r="PM824" s="106"/>
      <c r="PN824" s="106"/>
      <c r="PO824" s="106"/>
      <c r="PP824" s="106"/>
      <c r="PQ824" s="106"/>
      <c r="PR824" s="106"/>
      <c r="PS824" s="106"/>
      <c r="PT824" s="106"/>
      <c r="PU824" s="106"/>
      <c r="PV824" s="106"/>
      <c r="PW824" s="106"/>
      <c r="PX824" s="106"/>
      <c r="PY824" s="106"/>
      <c r="PZ824" s="106"/>
      <c r="QA824" s="106"/>
      <c r="QB824" s="106"/>
      <c r="QC824" s="106"/>
      <c r="QD824" s="106"/>
      <c r="QE824" s="106"/>
      <c r="QF824" s="106"/>
      <c r="QG824" s="106"/>
      <c r="QH824" s="106"/>
      <c r="QI824" s="106"/>
      <c r="QJ824" s="106"/>
      <c r="QK824" s="106"/>
      <c r="QL824" s="106"/>
      <c r="QM824" s="106"/>
      <c r="QN824" s="106"/>
      <c r="QO824" s="106"/>
      <c r="QP824" s="106"/>
      <c r="QQ824" s="106"/>
      <c r="QR824" s="106"/>
      <c r="QS824" s="106"/>
      <c r="QT824" s="106"/>
      <c r="QU824" s="106"/>
      <c r="QV824" s="106"/>
      <c r="QW824" s="106"/>
      <c r="QX824" s="106"/>
      <c r="QY824" s="106"/>
      <c r="QZ824" s="106"/>
      <c r="RA824" s="106"/>
      <c r="RB824" s="106"/>
      <c r="RC824" s="106"/>
      <c r="RD824" s="106"/>
      <c r="RE824" s="106"/>
      <c r="RF824" s="106"/>
      <c r="RG824" s="106"/>
      <c r="RH824" s="106"/>
      <c r="RI824" s="106"/>
      <c r="RJ824" s="106"/>
      <c r="RK824" s="106"/>
      <c r="RL824" s="106"/>
      <c r="RM824" s="106"/>
      <c r="RN824" s="106"/>
      <c r="RO824" s="106"/>
      <c r="RP824" s="106"/>
      <c r="RQ824" s="106"/>
      <c r="RR824" s="106"/>
    </row>
    <row r="825" spans="1:486" x14ac:dyDescent="0.3">
      <c r="A825" s="106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14"/>
      <c r="Q825" s="114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  <c r="BY825" s="106"/>
      <c r="BZ825" s="106"/>
      <c r="CA825" s="106"/>
      <c r="CB825" s="106"/>
      <c r="CC825" s="106"/>
      <c r="CD825" s="106"/>
      <c r="CE825" s="106"/>
      <c r="CF825" s="106"/>
      <c r="CG825" s="106"/>
      <c r="CH825" s="106"/>
      <c r="CI825" s="106"/>
      <c r="CJ825" s="106"/>
      <c r="CK825" s="106"/>
      <c r="CL825" s="106"/>
      <c r="CM825" s="106"/>
      <c r="CN825" s="106"/>
      <c r="CO825" s="106"/>
      <c r="CP825" s="106"/>
      <c r="CQ825" s="106"/>
      <c r="CR825" s="106"/>
      <c r="CS825" s="106"/>
      <c r="CT825" s="106"/>
      <c r="CU825" s="106"/>
      <c r="CV825" s="106"/>
      <c r="CW825" s="106"/>
      <c r="CX825" s="106"/>
      <c r="CY825" s="106"/>
      <c r="CZ825" s="106"/>
      <c r="DA825" s="106"/>
      <c r="DB825" s="106"/>
      <c r="DC825" s="106"/>
      <c r="DD825" s="106"/>
      <c r="DE825" s="106"/>
      <c r="DF825" s="106"/>
      <c r="DG825" s="106"/>
      <c r="DH825" s="106"/>
      <c r="DI825" s="106"/>
      <c r="DJ825" s="106"/>
      <c r="DK825" s="106"/>
      <c r="DL825" s="106"/>
      <c r="DM825" s="106"/>
      <c r="DN825" s="106"/>
      <c r="DO825" s="106"/>
      <c r="DP825" s="106"/>
      <c r="DQ825" s="106"/>
      <c r="DR825" s="106"/>
      <c r="DS825" s="106"/>
      <c r="DT825" s="106"/>
      <c r="DU825" s="106"/>
      <c r="DV825" s="106"/>
      <c r="DW825" s="106"/>
      <c r="DX825" s="106"/>
      <c r="DY825" s="106"/>
      <c r="DZ825" s="106"/>
      <c r="EA825" s="106"/>
      <c r="EB825" s="106"/>
      <c r="EC825" s="106"/>
      <c r="ED825" s="106"/>
      <c r="EE825" s="106"/>
      <c r="EF825" s="106"/>
      <c r="EG825" s="106"/>
      <c r="EH825" s="106"/>
      <c r="EI825" s="106"/>
      <c r="EJ825" s="106"/>
      <c r="EK825" s="106"/>
      <c r="EL825" s="106"/>
      <c r="EM825" s="106"/>
      <c r="EN825" s="106"/>
      <c r="EO825" s="106"/>
      <c r="EP825" s="106"/>
      <c r="EQ825" s="106"/>
      <c r="ER825" s="106"/>
      <c r="ES825" s="106"/>
      <c r="ET825" s="106"/>
      <c r="EU825" s="106"/>
      <c r="EV825" s="106"/>
      <c r="EW825" s="106"/>
      <c r="EX825" s="106"/>
      <c r="EY825" s="106"/>
      <c r="EZ825" s="106"/>
      <c r="FA825" s="106"/>
      <c r="FB825" s="106"/>
      <c r="FC825" s="106"/>
      <c r="FD825" s="106"/>
      <c r="FE825" s="106"/>
      <c r="FF825" s="106"/>
      <c r="FG825" s="106"/>
      <c r="FH825" s="106"/>
      <c r="FI825" s="106"/>
      <c r="FJ825" s="106"/>
      <c r="FK825" s="106"/>
      <c r="FL825" s="106"/>
      <c r="FM825" s="106"/>
      <c r="FN825" s="106"/>
      <c r="FO825" s="106"/>
      <c r="FP825" s="106"/>
      <c r="FQ825" s="106"/>
      <c r="FR825" s="106"/>
      <c r="FS825" s="106"/>
      <c r="FT825" s="106"/>
      <c r="FU825" s="106"/>
      <c r="FV825" s="106"/>
      <c r="FW825" s="106"/>
      <c r="FX825" s="106"/>
      <c r="FY825" s="106"/>
      <c r="FZ825" s="106"/>
      <c r="GA825" s="106"/>
      <c r="GB825" s="106"/>
      <c r="GC825" s="106"/>
      <c r="GD825" s="106"/>
      <c r="GE825" s="106"/>
      <c r="GF825" s="106"/>
      <c r="GG825" s="106"/>
      <c r="GH825" s="106"/>
      <c r="GI825" s="106"/>
      <c r="GJ825" s="106"/>
      <c r="GK825" s="106"/>
      <c r="GL825" s="106"/>
      <c r="GM825" s="106"/>
      <c r="GN825" s="106"/>
      <c r="GO825" s="106"/>
      <c r="GP825" s="106"/>
      <c r="GQ825" s="106"/>
      <c r="GR825" s="106"/>
      <c r="GS825" s="106"/>
      <c r="GT825" s="106"/>
      <c r="GU825" s="106"/>
      <c r="GV825" s="106"/>
      <c r="GW825" s="106"/>
      <c r="GX825" s="106"/>
      <c r="GY825" s="106"/>
      <c r="GZ825" s="106"/>
      <c r="HA825" s="106"/>
      <c r="HB825" s="106"/>
      <c r="HC825" s="106"/>
      <c r="HD825" s="106"/>
      <c r="HE825" s="106"/>
      <c r="HF825" s="106"/>
      <c r="HG825" s="106"/>
      <c r="HH825" s="106"/>
      <c r="HI825" s="106"/>
      <c r="HJ825" s="106"/>
      <c r="HK825" s="106"/>
      <c r="HL825" s="106"/>
      <c r="HM825" s="106"/>
      <c r="HN825" s="106"/>
      <c r="HO825" s="106"/>
      <c r="HP825" s="106"/>
      <c r="HQ825" s="106"/>
      <c r="HR825" s="106"/>
      <c r="HS825" s="106"/>
      <c r="HT825" s="106"/>
      <c r="HU825" s="106"/>
      <c r="HV825" s="106"/>
      <c r="HW825" s="106"/>
      <c r="HX825" s="106"/>
      <c r="HY825" s="106"/>
      <c r="HZ825" s="106"/>
      <c r="IA825" s="106"/>
      <c r="IB825" s="106"/>
      <c r="IC825" s="106"/>
      <c r="ID825" s="106"/>
      <c r="IE825" s="106"/>
      <c r="IF825" s="106"/>
      <c r="IG825" s="106"/>
      <c r="IH825" s="106"/>
      <c r="II825" s="106"/>
      <c r="IJ825" s="106"/>
      <c r="IK825" s="106"/>
      <c r="IL825" s="106"/>
      <c r="IM825" s="106"/>
      <c r="IN825" s="106"/>
      <c r="IO825" s="106"/>
      <c r="IP825" s="106"/>
      <c r="IQ825" s="106"/>
      <c r="IR825" s="106"/>
      <c r="IS825" s="106"/>
      <c r="IT825" s="106"/>
      <c r="IU825" s="106"/>
      <c r="IV825" s="106"/>
      <c r="IW825" s="106"/>
      <c r="IX825" s="106"/>
      <c r="IY825" s="106"/>
      <c r="IZ825" s="106"/>
      <c r="JA825" s="106"/>
      <c r="JB825" s="106"/>
      <c r="JC825" s="106"/>
      <c r="JD825" s="106"/>
      <c r="JE825" s="106"/>
      <c r="JF825" s="106"/>
      <c r="JG825" s="106"/>
      <c r="JH825" s="106"/>
      <c r="JI825" s="106"/>
      <c r="JJ825" s="106"/>
      <c r="JK825" s="106"/>
      <c r="JL825" s="106"/>
      <c r="JM825" s="106"/>
      <c r="JN825" s="106"/>
      <c r="JO825" s="106"/>
      <c r="JP825" s="106"/>
      <c r="JQ825" s="106"/>
      <c r="JR825" s="106"/>
      <c r="JS825" s="106"/>
      <c r="JT825" s="106"/>
      <c r="JU825" s="106"/>
      <c r="JV825" s="106"/>
      <c r="JW825" s="106"/>
      <c r="JX825" s="106"/>
      <c r="JY825" s="106"/>
      <c r="JZ825" s="106"/>
      <c r="KA825" s="106"/>
      <c r="KB825" s="106"/>
      <c r="KC825" s="106"/>
      <c r="KD825" s="106"/>
      <c r="KE825" s="106"/>
      <c r="KF825" s="106"/>
      <c r="KG825" s="106"/>
      <c r="KH825" s="106"/>
      <c r="KI825" s="106"/>
      <c r="KJ825" s="106"/>
      <c r="KK825" s="106"/>
      <c r="KL825" s="106"/>
      <c r="KM825" s="106"/>
      <c r="KN825" s="106"/>
      <c r="KO825" s="106"/>
      <c r="KP825" s="106"/>
      <c r="KQ825" s="106"/>
      <c r="KR825" s="106"/>
      <c r="KS825" s="106"/>
      <c r="KT825" s="106"/>
      <c r="KU825" s="106"/>
      <c r="KV825" s="106"/>
      <c r="KW825" s="106"/>
      <c r="KX825" s="106"/>
      <c r="KY825" s="106"/>
      <c r="KZ825" s="106"/>
      <c r="LA825" s="106"/>
      <c r="LB825" s="106"/>
      <c r="LC825" s="106"/>
      <c r="LD825" s="106"/>
      <c r="LE825" s="106"/>
      <c r="LF825" s="106"/>
      <c r="LG825" s="106"/>
      <c r="LH825" s="106"/>
      <c r="LI825" s="106"/>
      <c r="LJ825" s="106"/>
      <c r="LK825" s="106"/>
      <c r="LL825" s="106"/>
      <c r="LM825" s="106"/>
      <c r="LN825" s="106"/>
      <c r="LO825" s="106"/>
      <c r="LP825" s="106"/>
      <c r="LQ825" s="106"/>
      <c r="LR825" s="106"/>
      <c r="LS825" s="106"/>
      <c r="LT825" s="106"/>
      <c r="LU825" s="106"/>
      <c r="LV825" s="106"/>
      <c r="LW825" s="106"/>
      <c r="LX825" s="106"/>
      <c r="LY825" s="106"/>
      <c r="LZ825" s="106"/>
      <c r="MA825" s="106"/>
      <c r="MB825" s="106"/>
      <c r="MC825" s="106"/>
      <c r="MD825" s="106"/>
      <c r="ME825" s="106"/>
      <c r="MF825" s="106"/>
      <c r="MG825" s="106"/>
      <c r="MH825" s="106"/>
      <c r="MI825" s="106"/>
      <c r="MJ825" s="106"/>
      <c r="MK825" s="106"/>
      <c r="ML825" s="106"/>
      <c r="MM825" s="106"/>
      <c r="MN825" s="106"/>
      <c r="MO825" s="106"/>
      <c r="MP825" s="106"/>
      <c r="MQ825" s="106"/>
      <c r="MR825" s="106"/>
      <c r="MS825" s="106"/>
      <c r="MT825" s="106"/>
      <c r="MU825" s="106"/>
      <c r="MV825" s="106"/>
      <c r="MW825" s="106"/>
      <c r="MX825" s="106"/>
      <c r="MY825" s="106"/>
      <c r="MZ825" s="106"/>
      <c r="NA825" s="106"/>
      <c r="NB825" s="106"/>
      <c r="NC825" s="106"/>
      <c r="ND825" s="106"/>
      <c r="NE825" s="106"/>
      <c r="NF825" s="106"/>
      <c r="NG825" s="106"/>
      <c r="NH825" s="106"/>
      <c r="NI825" s="106"/>
      <c r="NJ825" s="106"/>
      <c r="NK825" s="106"/>
      <c r="NL825" s="106"/>
      <c r="NM825" s="106"/>
      <c r="NN825" s="106"/>
      <c r="NO825" s="106"/>
      <c r="NP825" s="106"/>
      <c r="NQ825" s="106"/>
      <c r="NR825" s="106"/>
      <c r="NS825" s="106"/>
      <c r="NT825" s="106"/>
      <c r="NU825" s="106"/>
      <c r="NV825" s="106"/>
      <c r="NW825" s="106"/>
      <c r="NX825" s="106"/>
      <c r="NY825" s="106"/>
      <c r="NZ825" s="106"/>
      <c r="OA825" s="106"/>
      <c r="OB825" s="106"/>
      <c r="OC825" s="106"/>
      <c r="OD825" s="106"/>
      <c r="OE825" s="106"/>
      <c r="OF825" s="106"/>
      <c r="OG825" s="106"/>
      <c r="OH825" s="106"/>
      <c r="OI825" s="106"/>
      <c r="OJ825" s="106"/>
      <c r="OK825" s="106"/>
      <c r="OL825" s="106"/>
      <c r="OM825" s="106"/>
      <c r="ON825" s="106"/>
      <c r="OO825" s="106"/>
      <c r="OP825" s="106"/>
      <c r="OQ825" s="106"/>
      <c r="OR825" s="106"/>
      <c r="OS825" s="106"/>
      <c r="OT825" s="106"/>
      <c r="OU825" s="106"/>
      <c r="OV825" s="106"/>
      <c r="OW825" s="106"/>
      <c r="OX825" s="106"/>
      <c r="OY825" s="106"/>
      <c r="OZ825" s="106"/>
      <c r="PA825" s="106"/>
      <c r="PB825" s="106"/>
      <c r="PC825" s="106"/>
      <c r="PD825" s="106"/>
      <c r="PE825" s="106"/>
      <c r="PF825" s="106"/>
      <c r="PG825" s="106"/>
      <c r="PH825" s="106"/>
      <c r="PI825" s="106"/>
      <c r="PJ825" s="106"/>
      <c r="PK825" s="106"/>
      <c r="PL825" s="106"/>
      <c r="PM825" s="106"/>
      <c r="PN825" s="106"/>
      <c r="PO825" s="106"/>
      <c r="PP825" s="106"/>
      <c r="PQ825" s="106"/>
      <c r="PR825" s="106"/>
      <c r="PS825" s="106"/>
      <c r="PT825" s="106"/>
      <c r="PU825" s="106"/>
      <c r="PV825" s="106"/>
      <c r="PW825" s="106"/>
      <c r="PX825" s="106"/>
      <c r="PY825" s="106"/>
      <c r="PZ825" s="106"/>
      <c r="QA825" s="106"/>
      <c r="QB825" s="106"/>
      <c r="QC825" s="106"/>
      <c r="QD825" s="106"/>
      <c r="QE825" s="106"/>
      <c r="QF825" s="106"/>
      <c r="QG825" s="106"/>
      <c r="QH825" s="106"/>
      <c r="QI825" s="106"/>
      <c r="QJ825" s="106"/>
      <c r="QK825" s="106"/>
      <c r="QL825" s="106"/>
      <c r="QM825" s="106"/>
      <c r="QN825" s="106"/>
      <c r="QO825" s="106"/>
      <c r="QP825" s="106"/>
      <c r="QQ825" s="106"/>
      <c r="QR825" s="106"/>
      <c r="QS825" s="106"/>
      <c r="QT825" s="106"/>
      <c r="QU825" s="106"/>
      <c r="QV825" s="106"/>
      <c r="QW825" s="106"/>
      <c r="QX825" s="106"/>
      <c r="QY825" s="106"/>
      <c r="QZ825" s="106"/>
      <c r="RA825" s="106"/>
      <c r="RB825" s="106"/>
      <c r="RC825" s="106"/>
      <c r="RD825" s="106"/>
      <c r="RE825" s="106"/>
      <c r="RF825" s="106"/>
      <c r="RG825" s="106"/>
      <c r="RH825" s="106"/>
      <c r="RI825" s="106"/>
      <c r="RJ825" s="106"/>
      <c r="RK825" s="106"/>
      <c r="RL825" s="106"/>
      <c r="RM825" s="106"/>
      <c r="RN825" s="106"/>
      <c r="RO825" s="106"/>
      <c r="RP825" s="106"/>
      <c r="RQ825" s="106"/>
      <c r="RR825" s="106"/>
    </row>
    <row r="826" spans="1:486" x14ac:dyDescent="0.3">
      <c r="A826" s="106"/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14"/>
      <c r="Q826" s="114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  <c r="BY826" s="106"/>
      <c r="BZ826" s="106"/>
      <c r="CA826" s="106"/>
      <c r="CB826" s="106"/>
      <c r="CC826" s="106"/>
      <c r="CD826" s="106"/>
      <c r="CE826" s="106"/>
      <c r="CF826" s="106"/>
      <c r="CG826" s="106"/>
      <c r="CH826" s="106"/>
      <c r="CI826" s="106"/>
      <c r="CJ826" s="106"/>
      <c r="CK826" s="106"/>
      <c r="CL826" s="106"/>
      <c r="CM826" s="106"/>
      <c r="CN826" s="106"/>
      <c r="CO826" s="106"/>
      <c r="CP826" s="106"/>
      <c r="CQ826" s="106"/>
      <c r="CR826" s="106"/>
      <c r="CS826" s="106"/>
      <c r="CT826" s="106"/>
      <c r="CU826" s="106"/>
      <c r="CV826" s="106"/>
      <c r="CW826" s="106"/>
      <c r="CX826" s="106"/>
      <c r="CY826" s="106"/>
      <c r="CZ826" s="106"/>
      <c r="DA826" s="106"/>
      <c r="DB826" s="106"/>
      <c r="DC826" s="106"/>
      <c r="DD826" s="106"/>
      <c r="DE826" s="106"/>
      <c r="DF826" s="106"/>
      <c r="DG826" s="106"/>
      <c r="DH826" s="106"/>
      <c r="DI826" s="106"/>
      <c r="DJ826" s="106"/>
      <c r="DK826" s="106"/>
      <c r="DL826" s="106"/>
      <c r="DM826" s="106"/>
      <c r="DN826" s="106"/>
      <c r="DO826" s="106"/>
      <c r="DP826" s="106"/>
      <c r="DQ826" s="106"/>
      <c r="DR826" s="106"/>
      <c r="DS826" s="106"/>
      <c r="DT826" s="106"/>
      <c r="DU826" s="106"/>
      <c r="DV826" s="106"/>
      <c r="DW826" s="106"/>
      <c r="DX826" s="106"/>
      <c r="DY826" s="106"/>
      <c r="DZ826" s="106"/>
      <c r="EA826" s="106"/>
      <c r="EB826" s="106"/>
      <c r="EC826" s="106"/>
      <c r="ED826" s="106"/>
      <c r="EE826" s="106"/>
      <c r="EF826" s="106"/>
      <c r="EG826" s="106"/>
      <c r="EH826" s="106"/>
      <c r="EI826" s="106"/>
      <c r="EJ826" s="106"/>
      <c r="EK826" s="106"/>
      <c r="EL826" s="106"/>
      <c r="EM826" s="106"/>
      <c r="EN826" s="106"/>
      <c r="EO826" s="106"/>
      <c r="EP826" s="106"/>
      <c r="EQ826" s="106"/>
      <c r="ER826" s="106"/>
      <c r="ES826" s="106"/>
      <c r="ET826" s="106"/>
      <c r="EU826" s="106"/>
      <c r="EV826" s="106"/>
      <c r="EW826" s="106"/>
      <c r="EX826" s="106"/>
      <c r="EY826" s="106"/>
      <c r="EZ826" s="106"/>
      <c r="FA826" s="106"/>
      <c r="FB826" s="106"/>
      <c r="FC826" s="106"/>
      <c r="FD826" s="106"/>
      <c r="FE826" s="106"/>
      <c r="FF826" s="106"/>
      <c r="FG826" s="106"/>
      <c r="FH826" s="106"/>
      <c r="FI826" s="106"/>
      <c r="FJ826" s="106"/>
      <c r="FK826" s="106"/>
      <c r="FL826" s="106"/>
      <c r="FM826" s="106"/>
      <c r="FN826" s="106"/>
      <c r="FO826" s="106"/>
      <c r="FP826" s="106"/>
      <c r="FQ826" s="106"/>
      <c r="FR826" s="106"/>
      <c r="FS826" s="106"/>
      <c r="FT826" s="106"/>
      <c r="FU826" s="106"/>
      <c r="FV826" s="106"/>
      <c r="FW826" s="106"/>
      <c r="FX826" s="106"/>
      <c r="FY826" s="106"/>
      <c r="FZ826" s="106"/>
      <c r="GA826" s="106"/>
      <c r="GB826" s="106"/>
      <c r="GC826" s="106"/>
      <c r="GD826" s="106"/>
      <c r="GE826" s="106"/>
      <c r="GF826" s="106"/>
      <c r="GG826" s="106"/>
      <c r="GH826" s="106"/>
      <c r="GI826" s="106"/>
      <c r="GJ826" s="106"/>
      <c r="GK826" s="106"/>
      <c r="GL826" s="106"/>
      <c r="GM826" s="106"/>
      <c r="GN826" s="106"/>
      <c r="GO826" s="106"/>
      <c r="GP826" s="106"/>
      <c r="GQ826" s="106"/>
      <c r="GR826" s="106"/>
      <c r="GS826" s="106"/>
      <c r="GT826" s="106"/>
      <c r="GU826" s="106"/>
      <c r="GV826" s="106"/>
      <c r="GW826" s="106"/>
      <c r="GX826" s="106"/>
      <c r="GY826" s="106"/>
      <c r="GZ826" s="106"/>
      <c r="HA826" s="106"/>
      <c r="HB826" s="106"/>
      <c r="HC826" s="106"/>
      <c r="HD826" s="106"/>
      <c r="HE826" s="106"/>
      <c r="HF826" s="106"/>
      <c r="HG826" s="106"/>
      <c r="HH826" s="106"/>
      <c r="HI826" s="106"/>
      <c r="HJ826" s="106"/>
      <c r="HK826" s="106"/>
      <c r="HL826" s="106"/>
      <c r="HM826" s="106"/>
      <c r="HN826" s="106"/>
      <c r="HO826" s="106"/>
      <c r="HP826" s="106"/>
      <c r="HQ826" s="106"/>
      <c r="HR826" s="106"/>
      <c r="HS826" s="106"/>
      <c r="HT826" s="106"/>
      <c r="HU826" s="106"/>
      <c r="HV826" s="106"/>
      <c r="HW826" s="106"/>
      <c r="HX826" s="106"/>
      <c r="HY826" s="106"/>
      <c r="HZ826" s="106"/>
      <c r="IA826" s="106"/>
      <c r="IB826" s="106"/>
      <c r="IC826" s="106"/>
      <c r="ID826" s="106"/>
      <c r="IE826" s="106"/>
      <c r="IF826" s="106"/>
      <c r="IG826" s="106"/>
      <c r="IH826" s="106"/>
      <c r="II826" s="106"/>
      <c r="IJ826" s="106"/>
      <c r="IK826" s="106"/>
      <c r="IL826" s="106"/>
      <c r="IM826" s="106"/>
      <c r="IN826" s="106"/>
      <c r="IO826" s="106"/>
      <c r="IP826" s="106"/>
      <c r="IQ826" s="106"/>
      <c r="IR826" s="106"/>
      <c r="IS826" s="106"/>
      <c r="IT826" s="106"/>
      <c r="IU826" s="106"/>
      <c r="IV826" s="106"/>
      <c r="IW826" s="106"/>
      <c r="IX826" s="106"/>
      <c r="IY826" s="106"/>
      <c r="IZ826" s="106"/>
      <c r="JA826" s="106"/>
      <c r="JB826" s="106"/>
      <c r="JC826" s="106"/>
      <c r="JD826" s="106"/>
      <c r="JE826" s="106"/>
      <c r="JF826" s="106"/>
      <c r="JG826" s="106"/>
      <c r="JH826" s="106"/>
      <c r="JI826" s="106"/>
      <c r="JJ826" s="106"/>
      <c r="JK826" s="106"/>
      <c r="JL826" s="106"/>
      <c r="JM826" s="106"/>
      <c r="JN826" s="106"/>
      <c r="JO826" s="106"/>
      <c r="JP826" s="106"/>
      <c r="JQ826" s="106"/>
      <c r="JR826" s="106"/>
      <c r="JS826" s="106"/>
      <c r="JT826" s="106"/>
      <c r="JU826" s="106"/>
      <c r="JV826" s="106"/>
      <c r="JW826" s="106"/>
      <c r="JX826" s="106"/>
      <c r="JY826" s="106"/>
      <c r="JZ826" s="106"/>
      <c r="KA826" s="106"/>
      <c r="KB826" s="106"/>
      <c r="KC826" s="106"/>
      <c r="KD826" s="106"/>
      <c r="KE826" s="106"/>
      <c r="KF826" s="106"/>
      <c r="KG826" s="106"/>
      <c r="KH826" s="106"/>
      <c r="KI826" s="106"/>
      <c r="KJ826" s="106"/>
      <c r="KK826" s="106"/>
      <c r="KL826" s="106"/>
      <c r="KM826" s="106"/>
      <c r="KN826" s="106"/>
      <c r="KO826" s="106"/>
      <c r="KP826" s="106"/>
      <c r="KQ826" s="106"/>
      <c r="KR826" s="106"/>
      <c r="KS826" s="106"/>
      <c r="KT826" s="106"/>
      <c r="KU826" s="106"/>
      <c r="KV826" s="106"/>
      <c r="KW826" s="106"/>
      <c r="KX826" s="106"/>
      <c r="KY826" s="106"/>
      <c r="KZ826" s="106"/>
      <c r="LA826" s="106"/>
      <c r="LB826" s="106"/>
      <c r="LC826" s="106"/>
      <c r="LD826" s="106"/>
      <c r="LE826" s="106"/>
      <c r="LF826" s="106"/>
      <c r="LG826" s="106"/>
      <c r="LH826" s="106"/>
      <c r="LI826" s="106"/>
      <c r="LJ826" s="106"/>
      <c r="LK826" s="106"/>
      <c r="LL826" s="106"/>
      <c r="LM826" s="106"/>
      <c r="LN826" s="106"/>
      <c r="LO826" s="106"/>
      <c r="LP826" s="106"/>
      <c r="LQ826" s="106"/>
      <c r="LR826" s="106"/>
      <c r="LS826" s="106"/>
      <c r="LT826" s="106"/>
      <c r="LU826" s="106"/>
      <c r="LV826" s="106"/>
      <c r="LW826" s="106"/>
      <c r="LX826" s="106"/>
      <c r="LY826" s="106"/>
      <c r="LZ826" s="106"/>
      <c r="MA826" s="106"/>
      <c r="MB826" s="106"/>
      <c r="MC826" s="106"/>
      <c r="MD826" s="106"/>
      <c r="ME826" s="106"/>
      <c r="MF826" s="106"/>
      <c r="MG826" s="106"/>
      <c r="MH826" s="106"/>
      <c r="MI826" s="106"/>
      <c r="MJ826" s="106"/>
      <c r="MK826" s="106"/>
      <c r="ML826" s="106"/>
      <c r="MM826" s="106"/>
      <c r="MN826" s="106"/>
      <c r="MO826" s="106"/>
      <c r="MP826" s="106"/>
      <c r="MQ826" s="106"/>
      <c r="MR826" s="106"/>
      <c r="MS826" s="106"/>
      <c r="MT826" s="106"/>
      <c r="MU826" s="106"/>
      <c r="MV826" s="106"/>
      <c r="MW826" s="106"/>
      <c r="MX826" s="106"/>
      <c r="MY826" s="106"/>
      <c r="MZ826" s="106"/>
      <c r="NA826" s="106"/>
      <c r="NB826" s="106"/>
      <c r="NC826" s="106"/>
      <c r="ND826" s="106"/>
      <c r="NE826" s="106"/>
      <c r="NF826" s="106"/>
      <c r="NG826" s="106"/>
      <c r="NH826" s="106"/>
      <c r="NI826" s="106"/>
      <c r="NJ826" s="106"/>
      <c r="NK826" s="106"/>
      <c r="NL826" s="106"/>
      <c r="NM826" s="106"/>
      <c r="NN826" s="106"/>
      <c r="NO826" s="106"/>
      <c r="NP826" s="106"/>
      <c r="NQ826" s="106"/>
      <c r="NR826" s="106"/>
      <c r="NS826" s="106"/>
      <c r="NT826" s="106"/>
      <c r="NU826" s="106"/>
      <c r="NV826" s="106"/>
      <c r="NW826" s="106"/>
      <c r="NX826" s="106"/>
      <c r="NY826" s="106"/>
      <c r="NZ826" s="106"/>
      <c r="OA826" s="106"/>
      <c r="OB826" s="106"/>
      <c r="OC826" s="106"/>
      <c r="OD826" s="106"/>
      <c r="OE826" s="106"/>
      <c r="OF826" s="106"/>
      <c r="OG826" s="106"/>
      <c r="OH826" s="106"/>
      <c r="OI826" s="106"/>
      <c r="OJ826" s="106"/>
      <c r="OK826" s="106"/>
      <c r="OL826" s="106"/>
      <c r="OM826" s="106"/>
      <c r="ON826" s="106"/>
      <c r="OO826" s="106"/>
      <c r="OP826" s="106"/>
      <c r="OQ826" s="106"/>
      <c r="OR826" s="106"/>
      <c r="OS826" s="106"/>
      <c r="OT826" s="106"/>
      <c r="OU826" s="106"/>
      <c r="OV826" s="106"/>
      <c r="OW826" s="106"/>
      <c r="OX826" s="106"/>
      <c r="OY826" s="106"/>
      <c r="OZ826" s="106"/>
      <c r="PA826" s="106"/>
      <c r="PB826" s="106"/>
      <c r="PC826" s="106"/>
      <c r="PD826" s="106"/>
      <c r="PE826" s="106"/>
      <c r="PF826" s="106"/>
      <c r="PG826" s="106"/>
      <c r="PH826" s="106"/>
      <c r="PI826" s="106"/>
      <c r="PJ826" s="106"/>
      <c r="PK826" s="106"/>
      <c r="PL826" s="106"/>
      <c r="PM826" s="106"/>
      <c r="PN826" s="106"/>
      <c r="PO826" s="106"/>
      <c r="PP826" s="106"/>
      <c r="PQ826" s="106"/>
      <c r="PR826" s="106"/>
      <c r="PS826" s="106"/>
      <c r="PT826" s="106"/>
      <c r="PU826" s="106"/>
      <c r="PV826" s="106"/>
      <c r="PW826" s="106"/>
      <c r="PX826" s="106"/>
      <c r="PY826" s="106"/>
      <c r="PZ826" s="106"/>
      <c r="QA826" s="106"/>
      <c r="QB826" s="106"/>
      <c r="QC826" s="106"/>
      <c r="QD826" s="106"/>
      <c r="QE826" s="106"/>
      <c r="QF826" s="106"/>
      <c r="QG826" s="106"/>
      <c r="QH826" s="106"/>
      <c r="QI826" s="106"/>
      <c r="QJ826" s="106"/>
      <c r="QK826" s="106"/>
      <c r="QL826" s="106"/>
      <c r="QM826" s="106"/>
      <c r="QN826" s="106"/>
      <c r="QO826" s="106"/>
      <c r="QP826" s="106"/>
      <c r="QQ826" s="106"/>
      <c r="QR826" s="106"/>
      <c r="QS826" s="106"/>
      <c r="QT826" s="106"/>
      <c r="QU826" s="106"/>
      <c r="QV826" s="106"/>
      <c r="QW826" s="106"/>
      <c r="QX826" s="106"/>
      <c r="QY826" s="106"/>
      <c r="QZ826" s="106"/>
      <c r="RA826" s="106"/>
      <c r="RB826" s="106"/>
      <c r="RC826" s="106"/>
      <c r="RD826" s="106"/>
      <c r="RE826" s="106"/>
      <c r="RF826" s="106"/>
      <c r="RG826" s="106"/>
      <c r="RH826" s="106"/>
      <c r="RI826" s="106"/>
      <c r="RJ826" s="106"/>
      <c r="RK826" s="106"/>
      <c r="RL826" s="106"/>
      <c r="RM826" s="106"/>
      <c r="RN826" s="106"/>
      <c r="RO826" s="106"/>
      <c r="RP826" s="106"/>
      <c r="RQ826" s="106"/>
      <c r="RR826" s="106"/>
    </row>
    <row r="827" spans="1:486" x14ac:dyDescent="0.3">
      <c r="A827" s="106"/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14"/>
      <c r="Q827" s="114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  <c r="BY827" s="106"/>
      <c r="BZ827" s="106"/>
      <c r="CA827" s="106"/>
      <c r="CB827" s="106"/>
      <c r="CC827" s="106"/>
      <c r="CD827" s="106"/>
      <c r="CE827" s="106"/>
      <c r="CF827" s="106"/>
      <c r="CG827" s="106"/>
      <c r="CH827" s="106"/>
      <c r="CI827" s="106"/>
      <c r="CJ827" s="106"/>
      <c r="CK827" s="106"/>
      <c r="CL827" s="106"/>
      <c r="CM827" s="106"/>
      <c r="CN827" s="106"/>
      <c r="CO827" s="106"/>
      <c r="CP827" s="106"/>
      <c r="CQ827" s="106"/>
      <c r="CR827" s="106"/>
      <c r="CS827" s="106"/>
      <c r="CT827" s="106"/>
      <c r="CU827" s="106"/>
      <c r="CV827" s="106"/>
      <c r="CW827" s="106"/>
      <c r="CX827" s="106"/>
      <c r="CY827" s="106"/>
      <c r="CZ827" s="106"/>
      <c r="DA827" s="106"/>
      <c r="DB827" s="106"/>
      <c r="DC827" s="106"/>
      <c r="DD827" s="106"/>
      <c r="DE827" s="106"/>
      <c r="DF827" s="106"/>
      <c r="DG827" s="106"/>
      <c r="DH827" s="106"/>
      <c r="DI827" s="106"/>
      <c r="DJ827" s="106"/>
      <c r="DK827" s="106"/>
      <c r="DL827" s="106"/>
      <c r="DM827" s="106"/>
      <c r="DN827" s="106"/>
      <c r="DO827" s="106"/>
      <c r="DP827" s="106"/>
      <c r="DQ827" s="106"/>
      <c r="DR827" s="106"/>
      <c r="DS827" s="106"/>
      <c r="DT827" s="106"/>
      <c r="DU827" s="106"/>
      <c r="DV827" s="106"/>
      <c r="DW827" s="106"/>
      <c r="DX827" s="106"/>
      <c r="DY827" s="106"/>
      <c r="DZ827" s="106"/>
      <c r="EA827" s="106"/>
      <c r="EB827" s="106"/>
      <c r="EC827" s="106"/>
      <c r="ED827" s="106"/>
      <c r="EE827" s="106"/>
      <c r="EF827" s="106"/>
      <c r="EG827" s="106"/>
      <c r="EH827" s="106"/>
      <c r="EI827" s="106"/>
      <c r="EJ827" s="106"/>
      <c r="EK827" s="106"/>
      <c r="EL827" s="106"/>
      <c r="EM827" s="106"/>
      <c r="EN827" s="106"/>
      <c r="EO827" s="106"/>
      <c r="EP827" s="106"/>
      <c r="EQ827" s="106"/>
      <c r="ER827" s="106"/>
      <c r="ES827" s="106"/>
      <c r="ET827" s="106"/>
      <c r="EU827" s="106"/>
      <c r="EV827" s="106"/>
      <c r="EW827" s="106"/>
      <c r="EX827" s="106"/>
      <c r="EY827" s="106"/>
      <c r="EZ827" s="106"/>
      <c r="FA827" s="106"/>
      <c r="FB827" s="106"/>
      <c r="FC827" s="106"/>
      <c r="FD827" s="106"/>
      <c r="FE827" s="106"/>
      <c r="FF827" s="106"/>
      <c r="FG827" s="106"/>
      <c r="FH827" s="106"/>
      <c r="FI827" s="106"/>
      <c r="FJ827" s="106"/>
      <c r="FK827" s="106"/>
      <c r="FL827" s="106"/>
      <c r="FM827" s="106"/>
      <c r="FN827" s="106"/>
      <c r="FO827" s="106"/>
      <c r="FP827" s="106"/>
      <c r="FQ827" s="106"/>
      <c r="FR827" s="106"/>
      <c r="FS827" s="106"/>
      <c r="FT827" s="106"/>
      <c r="FU827" s="106"/>
      <c r="FV827" s="106"/>
      <c r="FW827" s="106"/>
      <c r="FX827" s="106"/>
      <c r="FY827" s="106"/>
      <c r="FZ827" s="106"/>
      <c r="GA827" s="106"/>
      <c r="GB827" s="106"/>
      <c r="GC827" s="106"/>
      <c r="GD827" s="106"/>
      <c r="GE827" s="106"/>
      <c r="GF827" s="106"/>
      <c r="GG827" s="106"/>
      <c r="GH827" s="106"/>
      <c r="GI827" s="106"/>
      <c r="GJ827" s="106"/>
      <c r="GK827" s="106"/>
      <c r="GL827" s="106"/>
      <c r="GM827" s="106"/>
      <c r="GN827" s="106"/>
      <c r="GO827" s="106"/>
      <c r="GP827" s="106"/>
      <c r="GQ827" s="106"/>
      <c r="GR827" s="106"/>
      <c r="GS827" s="106"/>
      <c r="GT827" s="106"/>
      <c r="GU827" s="106"/>
      <c r="GV827" s="106"/>
      <c r="GW827" s="106"/>
      <c r="GX827" s="106"/>
      <c r="GY827" s="106"/>
      <c r="GZ827" s="106"/>
      <c r="HA827" s="106"/>
      <c r="HB827" s="106"/>
      <c r="HC827" s="106"/>
      <c r="HD827" s="106"/>
      <c r="HE827" s="106"/>
      <c r="HF827" s="106"/>
      <c r="HG827" s="106"/>
      <c r="HH827" s="106"/>
      <c r="HI827" s="106"/>
      <c r="HJ827" s="106"/>
      <c r="HK827" s="106"/>
      <c r="HL827" s="106"/>
      <c r="HM827" s="106"/>
      <c r="HN827" s="106"/>
      <c r="HO827" s="106"/>
      <c r="HP827" s="106"/>
      <c r="HQ827" s="106"/>
      <c r="HR827" s="106"/>
      <c r="HS827" s="106"/>
      <c r="HT827" s="106"/>
      <c r="HU827" s="106"/>
      <c r="HV827" s="106"/>
      <c r="HW827" s="106"/>
      <c r="HX827" s="106"/>
      <c r="HY827" s="106"/>
      <c r="HZ827" s="106"/>
      <c r="IA827" s="106"/>
      <c r="IB827" s="106"/>
      <c r="IC827" s="106"/>
      <c r="ID827" s="106"/>
      <c r="IE827" s="106"/>
      <c r="IF827" s="106"/>
      <c r="IG827" s="106"/>
      <c r="IH827" s="106"/>
      <c r="II827" s="106"/>
      <c r="IJ827" s="106"/>
      <c r="IK827" s="106"/>
      <c r="IL827" s="106"/>
      <c r="IM827" s="106"/>
      <c r="IN827" s="106"/>
      <c r="IO827" s="106"/>
      <c r="IP827" s="106"/>
      <c r="IQ827" s="106"/>
      <c r="IR827" s="106"/>
      <c r="IS827" s="106"/>
      <c r="IT827" s="106"/>
      <c r="IU827" s="106"/>
      <c r="IV827" s="106"/>
      <c r="IW827" s="106"/>
      <c r="IX827" s="106"/>
      <c r="IY827" s="106"/>
      <c r="IZ827" s="106"/>
      <c r="JA827" s="106"/>
      <c r="JB827" s="106"/>
      <c r="JC827" s="106"/>
      <c r="JD827" s="106"/>
      <c r="JE827" s="106"/>
      <c r="JF827" s="106"/>
      <c r="JG827" s="106"/>
      <c r="JH827" s="106"/>
      <c r="JI827" s="106"/>
      <c r="JJ827" s="106"/>
      <c r="JK827" s="106"/>
      <c r="JL827" s="106"/>
      <c r="JM827" s="106"/>
      <c r="JN827" s="106"/>
      <c r="JO827" s="106"/>
      <c r="JP827" s="106"/>
      <c r="JQ827" s="106"/>
      <c r="JR827" s="106"/>
      <c r="JS827" s="106"/>
      <c r="JT827" s="106"/>
      <c r="JU827" s="106"/>
      <c r="JV827" s="106"/>
      <c r="JW827" s="106"/>
      <c r="JX827" s="106"/>
      <c r="JY827" s="106"/>
      <c r="JZ827" s="106"/>
      <c r="KA827" s="106"/>
      <c r="KB827" s="106"/>
      <c r="KC827" s="106"/>
      <c r="KD827" s="106"/>
      <c r="KE827" s="106"/>
      <c r="KF827" s="106"/>
      <c r="KG827" s="106"/>
      <c r="KH827" s="106"/>
      <c r="KI827" s="106"/>
      <c r="KJ827" s="106"/>
      <c r="KK827" s="106"/>
      <c r="KL827" s="106"/>
      <c r="KM827" s="106"/>
      <c r="KN827" s="106"/>
      <c r="KO827" s="106"/>
      <c r="KP827" s="106"/>
      <c r="KQ827" s="106"/>
      <c r="KR827" s="106"/>
      <c r="KS827" s="106"/>
      <c r="KT827" s="106"/>
      <c r="KU827" s="106"/>
      <c r="KV827" s="106"/>
      <c r="KW827" s="106"/>
      <c r="KX827" s="106"/>
      <c r="KY827" s="106"/>
      <c r="KZ827" s="106"/>
      <c r="LA827" s="106"/>
      <c r="LB827" s="106"/>
      <c r="LC827" s="106"/>
      <c r="LD827" s="106"/>
      <c r="LE827" s="106"/>
      <c r="LF827" s="106"/>
      <c r="LG827" s="106"/>
      <c r="LH827" s="106"/>
      <c r="LI827" s="106"/>
      <c r="LJ827" s="106"/>
      <c r="LK827" s="106"/>
      <c r="LL827" s="106"/>
      <c r="LM827" s="106"/>
      <c r="LN827" s="106"/>
      <c r="LO827" s="106"/>
      <c r="LP827" s="106"/>
      <c r="LQ827" s="106"/>
      <c r="LR827" s="106"/>
      <c r="LS827" s="106"/>
      <c r="LT827" s="106"/>
      <c r="LU827" s="106"/>
      <c r="LV827" s="106"/>
      <c r="LW827" s="106"/>
      <c r="LX827" s="106"/>
      <c r="LY827" s="106"/>
      <c r="LZ827" s="106"/>
      <c r="MA827" s="106"/>
      <c r="MB827" s="106"/>
      <c r="MC827" s="106"/>
      <c r="MD827" s="106"/>
      <c r="ME827" s="106"/>
      <c r="MF827" s="106"/>
      <c r="MG827" s="106"/>
      <c r="MH827" s="106"/>
      <c r="MI827" s="106"/>
      <c r="MJ827" s="106"/>
      <c r="MK827" s="106"/>
      <c r="ML827" s="106"/>
      <c r="MM827" s="106"/>
      <c r="MN827" s="106"/>
      <c r="MO827" s="106"/>
      <c r="MP827" s="106"/>
      <c r="MQ827" s="106"/>
      <c r="MR827" s="106"/>
      <c r="MS827" s="106"/>
      <c r="MT827" s="106"/>
      <c r="MU827" s="106"/>
      <c r="MV827" s="106"/>
      <c r="MW827" s="106"/>
      <c r="MX827" s="106"/>
      <c r="MY827" s="106"/>
      <c r="MZ827" s="106"/>
      <c r="NA827" s="106"/>
      <c r="NB827" s="106"/>
      <c r="NC827" s="106"/>
      <c r="ND827" s="106"/>
      <c r="NE827" s="106"/>
      <c r="NF827" s="106"/>
      <c r="NG827" s="106"/>
      <c r="NH827" s="106"/>
      <c r="NI827" s="106"/>
      <c r="NJ827" s="106"/>
      <c r="NK827" s="106"/>
      <c r="NL827" s="106"/>
      <c r="NM827" s="106"/>
      <c r="NN827" s="106"/>
      <c r="NO827" s="106"/>
      <c r="NP827" s="106"/>
      <c r="NQ827" s="106"/>
      <c r="NR827" s="106"/>
      <c r="NS827" s="106"/>
      <c r="NT827" s="106"/>
      <c r="NU827" s="106"/>
      <c r="NV827" s="106"/>
      <c r="NW827" s="106"/>
      <c r="NX827" s="106"/>
      <c r="NY827" s="106"/>
      <c r="NZ827" s="106"/>
      <c r="OA827" s="106"/>
      <c r="OB827" s="106"/>
      <c r="OC827" s="106"/>
      <c r="OD827" s="106"/>
      <c r="OE827" s="106"/>
      <c r="OF827" s="106"/>
      <c r="OG827" s="106"/>
      <c r="OH827" s="106"/>
      <c r="OI827" s="106"/>
      <c r="OJ827" s="106"/>
      <c r="OK827" s="106"/>
      <c r="OL827" s="106"/>
      <c r="OM827" s="106"/>
      <c r="ON827" s="106"/>
      <c r="OO827" s="106"/>
      <c r="OP827" s="106"/>
      <c r="OQ827" s="106"/>
      <c r="OR827" s="106"/>
      <c r="OS827" s="106"/>
      <c r="OT827" s="106"/>
      <c r="OU827" s="106"/>
      <c r="OV827" s="106"/>
      <c r="OW827" s="106"/>
      <c r="OX827" s="106"/>
      <c r="OY827" s="106"/>
      <c r="OZ827" s="106"/>
      <c r="PA827" s="106"/>
      <c r="PB827" s="106"/>
      <c r="PC827" s="106"/>
      <c r="PD827" s="106"/>
      <c r="PE827" s="106"/>
      <c r="PF827" s="106"/>
      <c r="PG827" s="106"/>
      <c r="PH827" s="106"/>
      <c r="PI827" s="106"/>
      <c r="PJ827" s="106"/>
      <c r="PK827" s="106"/>
      <c r="PL827" s="106"/>
      <c r="PM827" s="106"/>
      <c r="PN827" s="106"/>
      <c r="PO827" s="106"/>
      <c r="PP827" s="106"/>
      <c r="PQ827" s="106"/>
      <c r="PR827" s="106"/>
      <c r="PS827" s="106"/>
      <c r="PT827" s="106"/>
      <c r="PU827" s="106"/>
      <c r="PV827" s="106"/>
      <c r="PW827" s="106"/>
      <c r="PX827" s="106"/>
      <c r="PY827" s="106"/>
      <c r="PZ827" s="106"/>
      <c r="QA827" s="106"/>
      <c r="QB827" s="106"/>
      <c r="QC827" s="106"/>
      <c r="QD827" s="106"/>
      <c r="QE827" s="106"/>
      <c r="QF827" s="106"/>
      <c r="QG827" s="106"/>
      <c r="QH827" s="106"/>
      <c r="QI827" s="106"/>
      <c r="QJ827" s="106"/>
      <c r="QK827" s="106"/>
      <c r="QL827" s="106"/>
      <c r="QM827" s="106"/>
      <c r="QN827" s="106"/>
      <c r="QO827" s="106"/>
      <c r="QP827" s="106"/>
      <c r="QQ827" s="106"/>
      <c r="QR827" s="106"/>
      <c r="QS827" s="106"/>
      <c r="QT827" s="106"/>
      <c r="QU827" s="106"/>
      <c r="QV827" s="106"/>
      <c r="QW827" s="106"/>
      <c r="QX827" s="106"/>
      <c r="QY827" s="106"/>
      <c r="QZ827" s="106"/>
      <c r="RA827" s="106"/>
      <c r="RB827" s="106"/>
      <c r="RC827" s="106"/>
      <c r="RD827" s="106"/>
      <c r="RE827" s="106"/>
      <c r="RF827" s="106"/>
      <c r="RG827" s="106"/>
      <c r="RH827" s="106"/>
      <c r="RI827" s="106"/>
      <c r="RJ827" s="106"/>
      <c r="RK827" s="106"/>
      <c r="RL827" s="106"/>
      <c r="RM827" s="106"/>
      <c r="RN827" s="106"/>
      <c r="RO827" s="106"/>
      <c r="RP827" s="106"/>
      <c r="RQ827" s="106"/>
      <c r="RR827" s="106"/>
    </row>
    <row r="828" spans="1:486" x14ac:dyDescent="0.3">
      <c r="A828" s="106"/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14"/>
      <c r="Q828" s="114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  <c r="BY828" s="106"/>
      <c r="BZ828" s="106"/>
      <c r="CA828" s="106"/>
      <c r="CB828" s="106"/>
      <c r="CC828" s="106"/>
      <c r="CD828" s="106"/>
      <c r="CE828" s="106"/>
      <c r="CF828" s="106"/>
      <c r="CG828" s="106"/>
      <c r="CH828" s="106"/>
      <c r="CI828" s="106"/>
      <c r="CJ828" s="106"/>
      <c r="CK828" s="106"/>
      <c r="CL828" s="106"/>
      <c r="CM828" s="106"/>
      <c r="CN828" s="106"/>
      <c r="CO828" s="106"/>
      <c r="CP828" s="106"/>
      <c r="CQ828" s="106"/>
      <c r="CR828" s="106"/>
      <c r="CS828" s="106"/>
      <c r="CT828" s="106"/>
      <c r="CU828" s="106"/>
      <c r="CV828" s="106"/>
      <c r="CW828" s="106"/>
      <c r="CX828" s="106"/>
      <c r="CY828" s="106"/>
      <c r="CZ828" s="106"/>
      <c r="DA828" s="106"/>
      <c r="DB828" s="106"/>
      <c r="DC828" s="106"/>
      <c r="DD828" s="106"/>
      <c r="DE828" s="106"/>
      <c r="DF828" s="106"/>
      <c r="DG828" s="106"/>
      <c r="DH828" s="106"/>
      <c r="DI828" s="106"/>
      <c r="DJ828" s="106"/>
      <c r="DK828" s="106"/>
      <c r="DL828" s="106"/>
      <c r="DM828" s="106"/>
      <c r="DN828" s="106"/>
      <c r="DO828" s="106"/>
      <c r="DP828" s="106"/>
      <c r="DQ828" s="106"/>
      <c r="DR828" s="106"/>
      <c r="DS828" s="106"/>
      <c r="DT828" s="106"/>
      <c r="DU828" s="106"/>
      <c r="DV828" s="106"/>
      <c r="DW828" s="106"/>
      <c r="DX828" s="106"/>
      <c r="DY828" s="106"/>
      <c r="DZ828" s="106"/>
      <c r="EA828" s="106"/>
      <c r="EB828" s="106"/>
      <c r="EC828" s="106"/>
      <c r="ED828" s="106"/>
      <c r="EE828" s="106"/>
      <c r="EF828" s="106"/>
      <c r="EG828" s="106"/>
      <c r="EH828" s="106"/>
      <c r="EI828" s="106"/>
      <c r="EJ828" s="106"/>
      <c r="EK828" s="106"/>
      <c r="EL828" s="106"/>
      <c r="EM828" s="106"/>
      <c r="EN828" s="106"/>
      <c r="EO828" s="106"/>
      <c r="EP828" s="106"/>
      <c r="EQ828" s="106"/>
      <c r="ER828" s="106"/>
      <c r="ES828" s="106"/>
      <c r="ET828" s="106"/>
      <c r="EU828" s="106"/>
      <c r="EV828" s="106"/>
      <c r="EW828" s="106"/>
      <c r="EX828" s="106"/>
      <c r="EY828" s="106"/>
      <c r="EZ828" s="106"/>
      <c r="FA828" s="106"/>
      <c r="FB828" s="106"/>
      <c r="FC828" s="106"/>
      <c r="FD828" s="106"/>
      <c r="FE828" s="106"/>
      <c r="FF828" s="106"/>
      <c r="FG828" s="106"/>
      <c r="FH828" s="106"/>
      <c r="FI828" s="106"/>
      <c r="FJ828" s="106"/>
      <c r="FK828" s="106"/>
      <c r="FL828" s="106"/>
      <c r="FM828" s="106"/>
      <c r="FN828" s="106"/>
      <c r="FO828" s="106"/>
      <c r="FP828" s="106"/>
      <c r="FQ828" s="106"/>
      <c r="FR828" s="106"/>
      <c r="FS828" s="106"/>
      <c r="FT828" s="106"/>
      <c r="FU828" s="106"/>
      <c r="FV828" s="106"/>
      <c r="FW828" s="106"/>
      <c r="FX828" s="106"/>
      <c r="FY828" s="106"/>
      <c r="FZ828" s="106"/>
      <c r="GA828" s="106"/>
      <c r="GB828" s="106"/>
      <c r="GC828" s="106"/>
      <c r="GD828" s="106"/>
      <c r="GE828" s="106"/>
      <c r="GF828" s="106"/>
      <c r="GG828" s="106"/>
      <c r="GH828" s="106"/>
      <c r="GI828" s="106"/>
      <c r="GJ828" s="106"/>
      <c r="GK828" s="106"/>
      <c r="GL828" s="106"/>
      <c r="GM828" s="106"/>
      <c r="GN828" s="106"/>
      <c r="GO828" s="106"/>
      <c r="GP828" s="106"/>
      <c r="GQ828" s="106"/>
      <c r="GR828" s="106"/>
      <c r="GS828" s="106"/>
      <c r="GT828" s="106"/>
      <c r="GU828" s="106"/>
      <c r="GV828" s="106"/>
      <c r="GW828" s="106"/>
      <c r="GX828" s="106"/>
      <c r="GY828" s="106"/>
      <c r="GZ828" s="106"/>
      <c r="HA828" s="106"/>
      <c r="HB828" s="106"/>
      <c r="HC828" s="106"/>
      <c r="HD828" s="106"/>
      <c r="HE828" s="106"/>
      <c r="HF828" s="106"/>
      <c r="HG828" s="106"/>
      <c r="HH828" s="106"/>
      <c r="HI828" s="106"/>
      <c r="HJ828" s="106"/>
      <c r="HK828" s="106"/>
      <c r="HL828" s="106"/>
      <c r="HM828" s="106"/>
      <c r="HN828" s="106"/>
      <c r="HO828" s="106"/>
      <c r="HP828" s="106"/>
      <c r="HQ828" s="106"/>
      <c r="HR828" s="106"/>
      <c r="HS828" s="106"/>
      <c r="HT828" s="106"/>
      <c r="HU828" s="106"/>
      <c r="HV828" s="106"/>
      <c r="HW828" s="106"/>
      <c r="HX828" s="106"/>
      <c r="HY828" s="106"/>
      <c r="HZ828" s="106"/>
      <c r="IA828" s="106"/>
      <c r="IB828" s="106"/>
      <c r="IC828" s="106"/>
      <c r="ID828" s="106"/>
      <c r="IE828" s="106"/>
      <c r="IF828" s="106"/>
      <c r="IG828" s="106"/>
      <c r="IH828" s="106"/>
      <c r="II828" s="106"/>
      <c r="IJ828" s="106"/>
      <c r="IK828" s="106"/>
      <c r="IL828" s="106"/>
      <c r="IM828" s="106"/>
      <c r="IN828" s="106"/>
      <c r="IO828" s="106"/>
      <c r="IP828" s="106"/>
      <c r="IQ828" s="106"/>
      <c r="IR828" s="106"/>
      <c r="IS828" s="106"/>
      <c r="IT828" s="106"/>
      <c r="IU828" s="106"/>
      <c r="IV828" s="106"/>
      <c r="IW828" s="106"/>
      <c r="IX828" s="106"/>
      <c r="IY828" s="106"/>
      <c r="IZ828" s="106"/>
      <c r="JA828" s="106"/>
      <c r="JB828" s="106"/>
      <c r="JC828" s="106"/>
      <c r="JD828" s="106"/>
      <c r="JE828" s="106"/>
      <c r="JF828" s="106"/>
      <c r="JG828" s="106"/>
      <c r="JH828" s="106"/>
      <c r="JI828" s="106"/>
      <c r="JJ828" s="106"/>
      <c r="JK828" s="106"/>
      <c r="JL828" s="106"/>
      <c r="JM828" s="106"/>
      <c r="JN828" s="106"/>
      <c r="JO828" s="106"/>
      <c r="JP828" s="106"/>
      <c r="JQ828" s="106"/>
      <c r="JR828" s="106"/>
      <c r="JS828" s="106"/>
      <c r="JT828" s="106"/>
      <c r="JU828" s="106"/>
      <c r="JV828" s="106"/>
      <c r="JW828" s="106"/>
      <c r="JX828" s="106"/>
      <c r="JY828" s="106"/>
      <c r="JZ828" s="106"/>
      <c r="KA828" s="106"/>
      <c r="KB828" s="106"/>
      <c r="KC828" s="106"/>
      <c r="KD828" s="106"/>
      <c r="KE828" s="106"/>
      <c r="KF828" s="106"/>
      <c r="KG828" s="106"/>
      <c r="KH828" s="106"/>
      <c r="KI828" s="106"/>
      <c r="KJ828" s="106"/>
      <c r="KK828" s="106"/>
      <c r="KL828" s="106"/>
      <c r="KM828" s="106"/>
      <c r="KN828" s="106"/>
      <c r="KO828" s="106"/>
      <c r="KP828" s="106"/>
      <c r="KQ828" s="106"/>
      <c r="KR828" s="106"/>
      <c r="KS828" s="106"/>
      <c r="KT828" s="106"/>
      <c r="KU828" s="106"/>
      <c r="KV828" s="106"/>
      <c r="KW828" s="106"/>
      <c r="KX828" s="106"/>
      <c r="KY828" s="106"/>
      <c r="KZ828" s="106"/>
      <c r="LA828" s="106"/>
      <c r="LB828" s="106"/>
      <c r="LC828" s="106"/>
      <c r="LD828" s="106"/>
      <c r="LE828" s="106"/>
      <c r="LF828" s="106"/>
      <c r="LG828" s="106"/>
      <c r="LH828" s="106"/>
      <c r="LI828" s="106"/>
      <c r="LJ828" s="106"/>
      <c r="LK828" s="106"/>
      <c r="LL828" s="106"/>
      <c r="LM828" s="106"/>
      <c r="LN828" s="106"/>
      <c r="LO828" s="106"/>
      <c r="LP828" s="106"/>
      <c r="LQ828" s="106"/>
      <c r="LR828" s="106"/>
      <c r="LS828" s="106"/>
      <c r="LT828" s="106"/>
      <c r="LU828" s="106"/>
      <c r="LV828" s="106"/>
      <c r="LW828" s="106"/>
      <c r="LX828" s="106"/>
      <c r="LY828" s="106"/>
      <c r="LZ828" s="106"/>
      <c r="MA828" s="106"/>
      <c r="MB828" s="106"/>
      <c r="MC828" s="106"/>
      <c r="MD828" s="106"/>
      <c r="ME828" s="106"/>
      <c r="MF828" s="106"/>
      <c r="MG828" s="106"/>
      <c r="MH828" s="106"/>
      <c r="MI828" s="106"/>
      <c r="MJ828" s="106"/>
      <c r="MK828" s="106"/>
      <c r="ML828" s="106"/>
      <c r="MM828" s="106"/>
      <c r="MN828" s="106"/>
      <c r="MO828" s="106"/>
      <c r="MP828" s="106"/>
      <c r="MQ828" s="106"/>
      <c r="MR828" s="106"/>
      <c r="MS828" s="106"/>
      <c r="MT828" s="106"/>
      <c r="MU828" s="106"/>
      <c r="MV828" s="106"/>
      <c r="MW828" s="106"/>
      <c r="MX828" s="106"/>
      <c r="MY828" s="106"/>
      <c r="MZ828" s="106"/>
      <c r="NA828" s="106"/>
      <c r="NB828" s="106"/>
      <c r="NC828" s="106"/>
      <c r="ND828" s="106"/>
      <c r="NE828" s="106"/>
      <c r="NF828" s="106"/>
      <c r="NG828" s="106"/>
      <c r="NH828" s="106"/>
      <c r="NI828" s="106"/>
      <c r="NJ828" s="106"/>
      <c r="NK828" s="106"/>
      <c r="NL828" s="106"/>
      <c r="NM828" s="106"/>
      <c r="NN828" s="106"/>
      <c r="NO828" s="106"/>
      <c r="NP828" s="106"/>
      <c r="NQ828" s="106"/>
      <c r="NR828" s="106"/>
      <c r="NS828" s="106"/>
      <c r="NT828" s="106"/>
      <c r="NU828" s="106"/>
      <c r="NV828" s="106"/>
      <c r="NW828" s="106"/>
      <c r="NX828" s="106"/>
      <c r="NY828" s="106"/>
      <c r="NZ828" s="106"/>
      <c r="OA828" s="106"/>
      <c r="OB828" s="106"/>
      <c r="OC828" s="106"/>
      <c r="OD828" s="106"/>
      <c r="OE828" s="106"/>
      <c r="OF828" s="106"/>
      <c r="OG828" s="106"/>
      <c r="OH828" s="106"/>
      <c r="OI828" s="106"/>
      <c r="OJ828" s="106"/>
      <c r="OK828" s="106"/>
      <c r="OL828" s="106"/>
      <c r="OM828" s="106"/>
      <c r="ON828" s="106"/>
      <c r="OO828" s="106"/>
      <c r="OP828" s="106"/>
      <c r="OQ828" s="106"/>
      <c r="OR828" s="106"/>
      <c r="OS828" s="106"/>
      <c r="OT828" s="106"/>
      <c r="OU828" s="106"/>
      <c r="OV828" s="106"/>
      <c r="OW828" s="106"/>
      <c r="OX828" s="106"/>
      <c r="OY828" s="106"/>
      <c r="OZ828" s="106"/>
      <c r="PA828" s="106"/>
      <c r="PB828" s="106"/>
      <c r="PC828" s="106"/>
      <c r="PD828" s="106"/>
      <c r="PE828" s="106"/>
      <c r="PF828" s="106"/>
      <c r="PG828" s="106"/>
      <c r="PH828" s="106"/>
      <c r="PI828" s="106"/>
      <c r="PJ828" s="106"/>
      <c r="PK828" s="106"/>
      <c r="PL828" s="106"/>
      <c r="PM828" s="106"/>
      <c r="PN828" s="106"/>
      <c r="PO828" s="106"/>
      <c r="PP828" s="106"/>
      <c r="PQ828" s="106"/>
      <c r="PR828" s="106"/>
      <c r="PS828" s="106"/>
      <c r="PT828" s="106"/>
      <c r="PU828" s="106"/>
      <c r="PV828" s="106"/>
      <c r="PW828" s="106"/>
      <c r="PX828" s="106"/>
      <c r="PY828" s="106"/>
      <c r="PZ828" s="106"/>
      <c r="QA828" s="106"/>
      <c r="QB828" s="106"/>
      <c r="QC828" s="106"/>
      <c r="QD828" s="106"/>
      <c r="QE828" s="106"/>
      <c r="QF828" s="106"/>
      <c r="QG828" s="106"/>
      <c r="QH828" s="106"/>
      <c r="QI828" s="106"/>
      <c r="QJ828" s="106"/>
      <c r="QK828" s="106"/>
      <c r="QL828" s="106"/>
      <c r="QM828" s="106"/>
      <c r="QN828" s="106"/>
      <c r="QO828" s="106"/>
      <c r="QP828" s="106"/>
      <c r="QQ828" s="106"/>
      <c r="QR828" s="106"/>
      <c r="QS828" s="106"/>
      <c r="QT828" s="106"/>
      <c r="QU828" s="106"/>
      <c r="QV828" s="106"/>
      <c r="QW828" s="106"/>
      <c r="QX828" s="106"/>
      <c r="QY828" s="106"/>
      <c r="QZ828" s="106"/>
      <c r="RA828" s="106"/>
      <c r="RB828" s="106"/>
      <c r="RC828" s="106"/>
      <c r="RD828" s="106"/>
      <c r="RE828" s="106"/>
      <c r="RF828" s="106"/>
      <c r="RG828" s="106"/>
      <c r="RH828" s="106"/>
      <c r="RI828" s="106"/>
      <c r="RJ828" s="106"/>
      <c r="RK828" s="106"/>
      <c r="RL828" s="106"/>
      <c r="RM828" s="106"/>
      <c r="RN828" s="106"/>
      <c r="RO828" s="106"/>
      <c r="RP828" s="106"/>
      <c r="RQ828" s="106"/>
      <c r="RR828" s="106"/>
    </row>
    <row r="829" spans="1:486" x14ac:dyDescent="0.3">
      <c r="A829" s="106"/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14"/>
      <c r="Q829" s="114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  <c r="BY829" s="106"/>
      <c r="BZ829" s="106"/>
      <c r="CA829" s="106"/>
      <c r="CB829" s="106"/>
      <c r="CC829" s="106"/>
      <c r="CD829" s="106"/>
      <c r="CE829" s="106"/>
      <c r="CF829" s="106"/>
      <c r="CG829" s="106"/>
      <c r="CH829" s="106"/>
      <c r="CI829" s="106"/>
      <c r="CJ829" s="106"/>
      <c r="CK829" s="106"/>
      <c r="CL829" s="106"/>
      <c r="CM829" s="106"/>
      <c r="CN829" s="106"/>
      <c r="CO829" s="106"/>
      <c r="CP829" s="106"/>
      <c r="CQ829" s="106"/>
      <c r="CR829" s="106"/>
      <c r="CS829" s="106"/>
      <c r="CT829" s="106"/>
      <c r="CU829" s="106"/>
      <c r="CV829" s="106"/>
      <c r="CW829" s="106"/>
      <c r="CX829" s="106"/>
      <c r="CY829" s="106"/>
      <c r="CZ829" s="106"/>
      <c r="DA829" s="106"/>
      <c r="DB829" s="106"/>
      <c r="DC829" s="106"/>
      <c r="DD829" s="106"/>
      <c r="DE829" s="106"/>
      <c r="DF829" s="106"/>
      <c r="DG829" s="106"/>
      <c r="DH829" s="106"/>
      <c r="DI829" s="106"/>
      <c r="DJ829" s="106"/>
      <c r="DK829" s="106"/>
      <c r="DL829" s="106"/>
      <c r="DM829" s="106"/>
      <c r="DN829" s="106"/>
      <c r="DO829" s="106"/>
      <c r="DP829" s="106"/>
      <c r="DQ829" s="106"/>
      <c r="DR829" s="106"/>
      <c r="DS829" s="106"/>
      <c r="DT829" s="106"/>
      <c r="DU829" s="106"/>
      <c r="DV829" s="106"/>
      <c r="DW829" s="106"/>
      <c r="DX829" s="106"/>
      <c r="DY829" s="106"/>
      <c r="DZ829" s="106"/>
      <c r="EA829" s="106"/>
      <c r="EB829" s="106"/>
      <c r="EC829" s="106"/>
      <c r="ED829" s="106"/>
      <c r="EE829" s="106"/>
      <c r="EF829" s="106"/>
      <c r="EG829" s="106"/>
      <c r="EH829" s="106"/>
      <c r="EI829" s="106"/>
      <c r="EJ829" s="106"/>
      <c r="EK829" s="106"/>
      <c r="EL829" s="106"/>
      <c r="EM829" s="106"/>
      <c r="EN829" s="106"/>
      <c r="EO829" s="106"/>
      <c r="EP829" s="106"/>
      <c r="EQ829" s="106"/>
      <c r="ER829" s="106"/>
      <c r="ES829" s="106"/>
      <c r="ET829" s="106"/>
      <c r="EU829" s="106"/>
      <c r="EV829" s="106"/>
      <c r="EW829" s="106"/>
      <c r="EX829" s="106"/>
      <c r="EY829" s="106"/>
      <c r="EZ829" s="106"/>
      <c r="FA829" s="106"/>
      <c r="FB829" s="106"/>
      <c r="FC829" s="106"/>
      <c r="FD829" s="106"/>
      <c r="FE829" s="106"/>
      <c r="FF829" s="106"/>
      <c r="FG829" s="106"/>
      <c r="FH829" s="106"/>
      <c r="FI829" s="106"/>
      <c r="FJ829" s="106"/>
      <c r="FK829" s="106"/>
      <c r="FL829" s="106"/>
      <c r="FM829" s="106"/>
      <c r="FN829" s="106"/>
      <c r="FO829" s="106"/>
      <c r="FP829" s="106"/>
      <c r="FQ829" s="106"/>
      <c r="FR829" s="106"/>
      <c r="FS829" s="106"/>
      <c r="FT829" s="106"/>
      <c r="FU829" s="106"/>
      <c r="FV829" s="106"/>
      <c r="FW829" s="106"/>
      <c r="FX829" s="106"/>
      <c r="FY829" s="106"/>
      <c r="FZ829" s="106"/>
      <c r="GA829" s="106"/>
      <c r="GB829" s="106"/>
      <c r="GC829" s="106"/>
      <c r="GD829" s="106"/>
      <c r="GE829" s="106"/>
      <c r="GF829" s="106"/>
      <c r="GG829" s="106"/>
      <c r="GH829" s="106"/>
      <c r="GI829" s="106"/>
      <c r="GJ829" s="106"/>
      <c r="GK829" s="106"/>
      <c r="GL829" s="106"/>
      <c r="GM829" s="106"/>
      <c r="GN829" s="106"/>
      <c r="GO829" s="106"/>
      <c r="GP829" s="106"/>
      <c r="GQ829" s="106"/>
      <c r="GR829" s="106"/>
      <c r="GS829" s="106"/>
      <c r="GT829" s="106"/>
      <c r="GU829" s="106"/>
      <c r="GV829" s="106"/>
      <c r="GW829" s="106"/>
      <c r="GX829" s="106"/>
      <c r="GY829" s="106"/>
      <c r="GZ829" s="106"/>
      <c r="HA829" s="106"/>
      <c r="HB829" s="106"/>
      <c r="HC829" s="106"/>
      <c r="HD829" s="106"/>
      <c r="HE829" s="106"/>
      <c r="HF829" s="106"/>
      <c r="HG829" s="106"/>
      <c r="HH829" s="106"/>
      <c r="HI829" s="106"/>
      <c r="HJ829" s="106"/>
      <c r="HK829" s="106"/>
      <c r="HL829" s="106"/>
      <c r="HM829" s="106"/>
      <c r="HN829" s="106"/>
      <c r="HO829" s="106"/>
      <c r="HP829" s="106"/>
      <c r="HQ829" s="106"/>
      <c r="HR829" s="106"/>
      <c r="HS829" s="106"/>
      <c r="HT829" s="106"/>
      <c r="HU829" s="106"/>
      <c r="HV829" s="106"/>
      <c r="HW829" s="106"/>
      <c r="HX829" s="106"/>
      <c r="HY829" s="106"/>
      <c r="HZ829" s="106"/>
      <c r="IA829" s="106"/>
      <c r="IB829" s="106"/>
      <c r="IC829" s="106"/>
      <c r="ID829" s="106"/>
      <c r="IE829" s="106"/>
      <c r="IF829" s="106"/>
      <c r="IG829" s="106"/>
      <c r="IH829" s="106"/>
      <c r="II829" s="106"/>
      <c r="IJ829" s="106"/>
      <c r="IK829" s="106"/>
      <c r="IL829" s="106"/>
      <c r="IM829" s="106"/>
      <c r="IN829" s="106"/>
      <c r="IO829" s="106"/>
      <c r="IP829" s="106"/>
      <c r="IQ829" s="106"/>
      <c r="IR829" s="106"/>
      <c r="IS829" s="106"/>
      <c r="IT829" s="106"/>
      <c r="IU829" s="106"/>
      <c r="IV829" s="106"/>
      <c r="IW829" s="106"/>
      <c r="IX829" s="106"/>
      <c r="IY829" s="106"/>
      <c r="IZ829" s="106"/>
      <c r="JA829" s="106"/>
      <c r="JB829" s="106"/>
      <c r="JC829" s="106"/>
      <c r="JD829" s="106"/>
      <c r="JE829" s="106"/>
      <c r="JF829" s="106"/>
      <c r="JG829" s="106"/>
      <c r="JH829" s="106"/>
      <c r="JI829" s="106"/>
      <c r="JJ829" s="106"/>
      <c r="JK829" s="106"/>
      <c r="JL829" s="106"/>
      <c r="JM829" s="106"/>
      <c r="JN829" s="106"/>
      <c r="JO829" s="106"/>
      <c r="JP829" s="106"/>
      <c r="JQ829" s="106"/>
      <c r="JR829" s="106"/>
      <c r="JS829" s="106"/>
      <c r="JT829" s="106"/>
      <c r="JU829" s="106"/>
      <c r="JV829" s="106"/>
      <c r="JW829" s="106"/>
      <c r="JX829" s="106"/>
      <c r="JY829" s="106"/>
      <c r="JZ829" s="106"/>
      <c r="KA829" s="106"/>
      <c r="KB829" s="106"/>
      <c r="KC829" s="106"/>
      <c r="KD829" s="106"/>
      <c r="KE829" s="106"/>
      <c r="KF829" s="106"/>
      <c r="KG829" s="106"/>
      <c r="KH829" s="106"/>
      <c r="KI829" s="106"/>
      <c r="KJ829" s="106"/>
      <c r="KK829" s="106"/>
      <c r="KL829" s="106"/>
      <c r="KM829" s="106"/>
      <c r="KN829" s="106"/>
      <c r="KO829" s="106"/>
      <c r="KP829" s="106"/>
      <c r="KQ829" s="106"/>
      <c r="KR829" s="106"/>
      <c r="KS829" s="106"/>
      <c r="KT829" s="106"/>
      <c r="KU829" s="106"/>
      <c r="KV829" s="106"/>
      <c r="KW829" s="106"/>
      <c r="KX829" s="106"/>
      <c r="KY829" s="106"/>
      <c r="KZ829" s="106"/>
      <c r="LA829" s="106"/>
      <c r="LB829" s="106"/>
      <c r="LC829" s="106"/>
      <c r="LD829" s="106"/>
      <c r="LE829" s="106"/>
      <c r="LF829" s="106"/>
      <c r="LG829" s="106"/>
      <c r="LH829" s="106"/>
      <c r="LI829" s="106"/>
      <c r="LJ829" s="106"/>
      <c r="LK829" s="106"/>
      <c r="LL829" s="106"/>
      <c r="LM829" s="106"/>
      <c r="LN829" s="106"/>
      <c r="LO829" s="106"/>
      <c r="LP829" s="106"/>
      <c r="LQ829" s="106"/>
      <c r="LR829" s="106"/>
      <c r="LS829" s="106"/>
      <c r="LT829" s="106"/>
      <c r="LU829" s="106"/>
      <c r="LV829" s="106"/>
      <c r="LW829" s="106"/>
      <c r="LX829" s="106"/>
      <c r="LY829" s="106"/>
      <c r="LZ829" s="106"/>
      <c r="MA829" s="106"/>
      <c r="MB829" s="106"/>
      <c r="MC829" s="106"/>
      <c r="MD829" s="106"/>
      <c r="ME829" s="106"/>
      <c r="MF829" s="106"/>
      <c r="MG829" s="106"/>
      <c r="MH829" s="106"/>
      <c r="MI829" s="106"/>
      <c r="MJ829" s="106"/>
      <c r="MK829" s="106"/>
      <c r="ML829" s="106"/>
      <c r="MM829" s="106"/>
      <c r="MN829" s="106"/>
      <c r="MO829" s="106"/>
      <c r="MP829" s="106"/>
      <c r="MQ829" s="106"/>
      <c r="MR829" s="106"/>
      <c r="MS829" s="106"/>
      <c r="MT829" s="106"/>
      <c r="MU829" s="106"/>
      <c r="MV829" s="106"/>
      <c r="MW829" s="106"/>
      <c r="MX829" s="106"/>
      <c r="MY829" s="106"/>
      <c r="MZ829" s="106"/>
      <c r="NA829" s="106"/>
      <c r="NB829" s="106"/>
      <c r="NC829" s="106"/>
      <c r="ND829" s="106"/>
      <c r="NE829" s="106"/>
      <c r="NF829" s="106"/>
      <c r="NG829" s="106"/>
      <c r="NH829" s="106"/>
      <c r="NI829" s="106"/>
      <c r="NJ829" s="106"/>
      <c r="NK829" s="106"/>
      <c r="NL829" s="106"/>
      <c r="NM829" s="106"/>
      <c r="NN829" s="106"/>
      <c r="NO829" s="106"/>
      <c r="NP829" s="106"/>
      <c r="NQ829" s="106"/>
      <c r="NR829" s="106"/>
      <c r="NS829" s="106"/>
      <c r="NT829" s="106"/>
      <c r="NU829" s="106"/>
      <c r="NV829" s="106"/>
      <c r="NW829" s="106"/>
      <c r="NX829" s="106"/>
      <c r="NY829" s="106"/>
      <c r="NZ829" s="106"/>
      <c r="OA829" s="106"/>
      <c r="OB829" s="106"/>
      <c r="OC829" s="106"/>
      <c r="OD829" s="106"/>
      <c r="OE829" s="106"/>
      <c r="OF829" s="106"/>
      <c r="OG829" s="106"/>
      <c r="OH829" s="106"/>
      <c r="OI829" s="106"/>
      <c r="OJ829" s="106"/>
      <c r="OK829" s="106"/>
      <c r="OL829" s="106"/>
      <c r="OM829" s="106"/>
      <c r="ON829" s="106"/>
      <c r="OO829" s="106"/>
      <c r="OP829" s="106"/>
      <c r="OQ829" s="106"/>
      <c r="OR829" s="106"/>
      <c r="OS829" s="106"/>
      <c r="OT829" s="106"/>
      <c r="OU829" s="106"/>
      <c r="OV829" s="106"/>
      <c r="OW829" s="106"/>
      <c r="OX829" s="106"/>
      <c r="OY829" s="106"/>
      <c r="OZ829" s="106"/>
      <c r="PA829" s="106"/>
      <c r="PB829" s="106"/>
      <c r="PC829" s="106"/>
      <c r="PD829" s="106"/>
      <c r="PE829" s="106"/>
      <c r="PF829" s="106"/>
      <c r="PG829" s="106"/>
      <c r="PH829" s="106"/>
      <c r="PI829" s="106"/>
      <c r="PJ829" s="106"/>
      <c r="PK829" s="106"/>
      <c r="PL829" s="106"/>
      <c r="PM829" s="106"/>
      <c r="PN829" s="106"/>
      <c r="PO829" s="106"/>
      <c r="PP829" s="106"/>
      <c r="PQ829" s="106"/>
      <c r="PR829" s="106"/>
      <c r="PS829" s="106"/>
      <c r="PT829" s="106"/>
      <c r="PU829" s="106"/>
      <c r="PV829" s="106"/>
      <c r="PW829" s="106"/>
      <c r="PX829" s="106"/>
      <c r="PY829" s="106"/>
      <c r="PZ829" s="106"/>
      <c r="QA829" s="106"/>
      <c r="QB829" s="106"/>
      <c r="QC829" s="106"/>
      <c r="QD829" s="106"/>
      <c r="QE829" s="106"/>
      <c r="QF829" s="106"/>
      <c r="QG829" s="106"/>
      <c r="QH829" s="106"/>
      <c r="QI829" s="106"/>
      <c r="QJ829" s="106"/>
      <c r="QK829" s="106"/>
      <c r="QL829" s="106"/>
      <c r="QM829" s="106"/>
      <c r="QN829" s="106"/>
      <c r="QO829" s="106"/>
      <c r="QP829" s="106"/>
      <c r="QQ829" s="106"/>
      <c r="QR829" s="106"/>
      <c r="QS829" s="106"/>
      <c r="QT829" s="106"/>
      <c r="QU829" s="106"/>
      <c r="QV829" s="106"/>
      <c r="QW829" s="106"/>
      <c r="QX829" s="106"/>
      <c r="QY829" s="106"/>
      <c r="QZ829" s="106"/>
      <c r="RA829" s="106"/>
      <c r="RB829" s="106"/>
      <c r="RC829" s="106"/>
      <c r="RD829" s="106"/>
      <c r="RE829" s="106"/>
      <c r="RF829" s="106"/>
      <c r="RG829" s="106"/>
      <c r="RH829" s="106"/>
      <c r="RI829" s="106"/>
      <c r="RJ829" s="106"/>
      <c r="RK829" s="106"/>
      <c r="RL829" s="106"/>
      <c r="RM829" s="106"/>
      <c r="RN829" s="106"/>
      <c r="RO829" s="106"/>
      <c r="RP829" s="106"/>
      <c r="RQ829" s="106"/>
      <c r="RR829" s="106"/>
    </row>
    <row r="830" spans="1:486" x14ac:dyDescent="0.3">
      <c r="A830" s="106"/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14"/>
      <c r="Q830" s="114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  <c r="BY830" s="106"/>
      <c r="BZ830" s="106"/>
      <c r="CA830" s="106"/>
      <c r="CB830" s="106"/>
      <c r="CC830" s="106"/>
      <c r="CD830" s="106"/>
      <c r="CE830" s="106"/>
      <c r="CF830" s="106"/>
      <c r="CG830" s="106"/>
      <c r="CH830" s="106"/>
      <c r="CI830" s="106"/>
      <c r="CJ830" s="106"/>
      <c r="CK830" s="106"/>
      <c r="CL830" s="106"/>
      <c r="CM830" s="106"/>
      <c r="CN830" s="106"/>
      <c r="CO830" s="106"/>
      <c r="CP830" s="106"/>
      <c r="CQ830" s="106"/>
      <c r="CR830" s="106"/>
      <c r="CS830" s="106"/>
      <c r="CT830" s="106"/>
      <c r="CU830" s="106"/>
      <c r="CV830" s="106"/>
      <c r="CW830" s="106"/>
      <c r="CX830" s="106"/>
      <c r="CY830" s="106"/>
      <c r="CZ830" s="106"/>
      <c r="DA830" s="106"/>
      <c r="DB830" s="106"/>
      <c r="DC830" s="106"/>
      <c r="DD830" s="106"/>
      <c r="DE830" s="106"/>
      <c r="DF830" s="106"/>
      <c r="DG830" s="106"/>
      <c r="DH830" s="106"/>
      <c r="DI830" s="106"/>
      <c r="DJ830" s="106"/>
      <c r="DK830" s="106"/>
      <c r="DL830" s="106"/>
      <c r="DM830" s="106"/>
      <c r="DN830" s="106"/>
      <c r="DO830" s="106"/>
      <c r="DP830" s="106"/>
      <c r="DQ830" s="106"/>
      <c r="DR830" s="106"/>
      <c r="DS830" s="106"/>
      <c r="DT830" s="106"/>
      <c r="DU830" s="106"/>
      <c r="DV830" s="106"/>
      <c r="DW830" s="106"/>
      <c r="DX830" s="106"/>
      <c r="DY830" s="106"/>
      <c r="DZ830" s="106"/>
      <c r="EA830" s="106"/>
      <c r="EB830" s="106"/>
      <c r="EC830" s="106"/>
      <c r="ED830" s="106"/>
      <c r="EE830" s="106"/>
      <c r="EF830" s="106"/>
      <c r="EG830" s="106"/>
      <c r="EH830" s="106"/>
      <c r="EI830" s="106"/>
      <c r="EJ830" s="106"/>
      <c r="EK830" s="106"/>
      <c r="EL830" s="106"/>
      <c r="EM830" s="106"/>
      <c r="EN830" s="106"/>
      <c r="EO830" s="106"/>
      <c r="EP830" s="106"/>
      <c r="EQ830" s="106"/>
      <c r="ER830" s="106"/>
      <c r="ES830" s="106"/>
      <c r="ET830" s="106"/>
      <c r="EU830" s="106"/>
      <c r="EV830" s="106"/>
      <c r="EW830" s="106"/>
      <c r="EX830" s="106"/>
      <c r="EY830" s="106"/>
      <c r="EZ830" s="106"/>
      <c r="FA830" s="106"/>
      <c r="FB830" s="106"/>
      <c r="FC830" s="106"/>
      <c r="FD830" s="106"/>
      <c r="FE830" s="106"/>
      <c r="FF830" s="106"/>
      <c r="FG830" s="106"/>
      <c r="FH830" s="106"/>
      <c r="FI830" s="106"/>
      <c r="FJ830" s="106"/>
      <c r="FK830" s="106"/>
      <c r="FL830" s="106"/>
      <c r="FM830" s="106"/>
      <c r="FN830" s="106"/>
      <c r="FO830" s="106"/>
      <c r="FP830" s="106"/>
      <c r="FQ830" s="106"/>
      <c r="FR830" s="106"/>
      <c r="FS830" s="106"/>
      <c r="FT830" s="106"/>
      <c r="FU830" s="106"/>
      <c r="FV830" s="106"/>
      <c r="FW830" s="106"/>
      <c r="FX830" s="106"/>
      <c r="FY830" s="106"/>
      <c r="FZ830" s="106"/>
      <c r="GA830" s="106"/>
      <c r="GB830" s="106"/>
      <c r="GC830" s="106"/>
      <c r="GD830" s="106"/>
      <c r="GE830" s="106"/>
      <c r="GF830" s="106"/>
      <c r="GG830" s="106"/>
      <c r="GH830" s="106"/>
      <c r="GI830" s="106"/>
      <c r="GJ830" s="106"/>
      <c r="GK830" s="106"/>
      <c r="GL830" s="106"/>
      <c r="GM830" s="106"/>
      <c r="GN830" s="106"/>
      <c r="GO830" s="106"/>
      <c r="GP830" s="106"/>
      <c r="GQ830" s="106"/>
      <c r="GR830" s="106"/>
      <c r="GS830" s="106"/>
      <c r="GT830" s="106"/>
      <c r="GU830" s="106"/>
      <c r="GV830" s="106"/>
      <c r="GW830" s="106"/>
      <c r="GX830" s="106"/>
      <c r="GY830" s="106"/>
      <c r="GZ830" s="106"/>
      <c r="HA830" s="106"/>
      <c r="HB830" s="106"/>
      <c r="HC830" s="106"/>
      <c r="HD830" s="106"/>
      <c r="HE830" s="106"/>
      <c r="HF830" s="106"/>
      <c r="HG830" s="106"/>
      <c r="HH830" s="106"/>
      <c r="HI830" s="106"/>
      <c r="HJ830" s="106"/>
      <c r="HK830" s="106"/>
      <c r="HL830" s="106"/>
      <c r="HM830" s="106"/>
      <c r="HN830" s="106"/>
      <c r="HO830" s="106"/>
      <c r="HP830" s="106"/>
      <c r="HQ830" s="106"/>
      <c r="HR830" s="106"/>
      <c r="HS830" s="106"/>
      <c r="HT830" s="106"/>
      <c r="HU830" s="106"/>
      <c r="HV830" s="106"/>
      <c r="HW830" s="106"/>
      <c r="HX830" s="106"/>
      <c r="HY830" s="106"/>
      <c r="HZ830" s="106"/>
      <c r="IA830" s="106"/>
      <c r="IB830" s="106"/>
      <c r="IC830" s="106"/>
      <c r="ID830" s="106"/>
      <c r="IE830" s="106"/>
      <c r="IF830" s="106"/>
      <c r="IG830" s="106"/>
      <c r="IH830" s="106"/>
      <c r="II830" s="106"/>
      <c r="IJ830" s="106"/>
      <c r="IK830" s="106"/>
      <c r="IL830" s="106"/>
      <c r="IM830" s="106"/>
      <c r="IN830" s="106"/>
      <c r="IO830" s="106"/>
      <c r="IP830" s="106"/>
      <c r="IQ830" s="106"/>
      <c r="IR830" s="106"/>
      <c r="IS830" s="106"/>
      <c r="IT830" s="106"/>
      <c r="IU830" s="106"/>
      <c r="IV830" s="106"/>
      <c r="IW830" s="106"/>
      <c r="IX830" s="106"/>
      <c r="IY830" s="106"/>
      <c r="IZ830" s="106"/>
      <c r="JA830" s="106"/>
      <c r="JB830" s="106"/>
      <c r="JC830" s="106"/>
      <c r="JD830" s="106"/>
      <c r="JE830" s="106"/>
      <c r="JF830" s="106"/>
      <c r="JG830" s="106"/>
      <c r="JH830" s="106"/>
      <c r="JI830" s="106"/>
      <c r="JJ830" s="106"/>
      <c r="JK830" s="106"/>
      <c r="JL830" s="106"/>
      <c r="JM830" s="106"/>
      <c r="JN830" s="106"/>
      <c r="JO830" s="106"/>
      <c r="JP830" s="106"/>
      <c r="JQ830" s="106"/>
      <c r="JR830" s="106"/>
      <c r="JS830" s="106"/>
      <c r="JT830" s="106"/>
      <c r="JU830" s="106"/>
      <c r="JV830" s="106"/>
      <c r="JW830" s="106"/>
      <c r="JX830" s="106"/>
      <c r="JY830" s="106"/>
      <c r="JZ830" s="106"/>
      <c r="KA830" s="106"/>
      <c r="KB830" s="106"/>
      <c r="KC830" s="106"/>
      <c r="KD830" s="106"/>
      <c r="KE830" s="106"/>
      <c r="KF830" s="106"/>
      <c r="KG830" s="106"/>
      <c r="KH830" s="106"/>
      <c r="KI830" s="106"/>
      <c r="KJ830" s="106"/>
      <c r="KK830" s="106"/>
      <c r="KL830" s="106"/>
      <c r="KM830" s="106"/>
      <c r="KN830" s="106"/>
      <c r="KO830" s="106"/>
      <c r="KP830" s="106"/>
      <c r="KQ830" s="106"/>
      <c r="KR830" s="106"/>
      <c r="KS830" s="106"/>
      <c r="KT830" s="106"/>
      <c r="KU830" s="106"/>
      <c r="KV830" s="106"/>
      <c r="KW830" s="106"/>
      <c r="KX830" s="106"/>
      <c r="KY830" s="106"/>
      <c r="KZ830" s="106"/>
      <c r="LA830" s="106"/>
      <c r="LB830" s="106"/>
      <c r="LC830" s="106"/>
      <c r="LD830" s="106"/>
      <c r="LE830" s="106"/>
      <c r="LF830" s="106"/>
      <c r="LG830" s="106"/>
      <c r="LH830" s="106"/>
      <c r="LI830" s="106"/>
      <c r="LJ830" s="106"/>
      <c r="LK830" s="106"/>
      <c r="LL830" s="106"/>
      <c r="LM830" s="106"/>
      <c r="LN830" s="106"/>
      <c r="LO830" s="106"/>
      <c r="LP830" s="106"/>
      <c r="LQ830" s="106"/>
      <c r="LR830" s="106"/>
      <c r="LS830" s="106"/>
      <c r="LT830" s="106"/>
      <c r="LU830" s="106"/>
      <c r="LV830" s="106"/>
      <c r="LW830" s="106"/>
      <c r="LX830" s="106"/>
      <c r="LY830" s="106"/>
      <c r="LZ830" s="106"/>
      <c r="MA830" s="106"/>
      <c r="MB830" s="106"/>
      <c r="MC830" s="106"/>
      <c r="MD830" s="106"/>
      <c r="ME830" s="106"/>
      <c r="MF830" s="106"/>
      <c r="MG830" s="106"/>
      <c r="MH830" s="106"/>
      <c r="MI830" s="106"/>
      <c r="MJ830" s="106"/>
      <c r="MK830" s="106"/>
      <c r="ML830" s="106"/>
      <c r="MM830" s="106"/>
      <c r="MN830" s="106"/>
      <c r="MO830" s="106"/>
      <c r="MP830" s="106"/>
      <c r="MQ830" s="106"/>
      <c r="MR830" s="106"/>
      <c r="MS830" s="106"/>
      <c r="MT830" s="106"/>
      <c r="MU830" s="106"/>
      <c r="MV830" s="106"/>
      <c r="MW830" s="106"/>
      <c r="MX830" s="106"/>
      <c r="MY830" s="106"/>
      <c r="MZ830" s="106"/>
      <c r="NA830" s="106"/>
      <c r="NB830" s="106"/>
      <c r="NC830" s="106"/>
      <c r="ND830" s="106"/>
      <c r="NE830" s="106"/>
      <c r="NF830" s="106"/>
      <c r="NG830" s="106"/>
      <c r="NH830" s="106"/>
      <c r="NI830" s="106"/>
      <c r="NJ830" s="106"/>
      <c r="NK830" s="106"/>
      <c r="NL830" s="106"/>
      <c r="NM830" s="106"/>
      <c r="NN830" s="106"/>
      <c r="NO830" s="106"/>
      <c r="NP830" s="106"/>
      <c r="NQ830" s="106"/>
      <c r="NR830" s="106"/>
      <c r="NS830" s="106"/>
      <c r="NT830" s="106"/>
      <c r="NU830" s="106"/>
      <c r="NV830" s="106"/>
      <c r="NW830" s="106"/>
      <c r="NX830" s="106"/>
      <c r="NY830" s="106"/>
      <c r="NZ830" s="106"/>
      <c r="OA830" s="106"/>
      <c r="OB830" s="106"/>
      <c r="OC830" s="106"/>
      <c r="OD830" s="106"/>
      <c r="OE830" s="106"/>
      <c r="OF830" s="106"/>
      <c r="OG830" s="106"/>
      <c r="OH830" s="106"/>
      <c r="OI830" s="106"/>
      <c r="OJ830" s="106"/>
      <c r="OK830" s="106"/>
      <c r="OL830" s="106"/>
      <c r="OM830" s="106"/>
      <c r="ON830" s="106"/>
      <c r="OO830" s="106"/>
      <c r="OP830" s="106"/>
      <c r="OQ830" s="106"/>
      <c r="OR830" s="106"/>
      <c r="OS830" s="106"/>
      <c r="OT830" s="106"/>
      <c r="OU830" s="106"/>
      <c r="OV830" s="106"/>
      <c r="OW830" s="106"/>
      <c r="OX830" s="106"/>
      <c r="OY830" s="106"/>
      <c r="OZ830" s="106"/>
      <c r="PA830" s="106"/>
      <c r="PB830" s="106"/>
      <c r="PC830" s="106"/>
      <c r="PD830" s="106"/>
      <c r="PE830" s="106"/>
      <c r="PF830" s="106"/>
      <c r="PG830" s="106"/>
      <c r="PH830" s="106"/>
      <c r="PI830" s="106"/>
      <c r="PJ830" s="106"/>
      <c r="PK830" s="106"/>
      <c r="PL830" s="106"/>
      <c r="PM830" s="106"/>
      <c r="PN830" s="106"/>
      <c r="PO830" s="106"/>
      <c r="PP830" s="106"/>
      <c r="PQ830" s="106"/>
      <c r="PR830" s="106"/>
      <c r="PS830" s="106"/>
      <c r="PT830" s="106"/>
      <c r="PU830" s="106"/>
      <c r="PV830" s="106"/>
      <c r="PW830" s="106"/>
      <c r="PX830" s="106"/>
      <c r="PY830" s="106"/>
      <c r="PZ830" s="106"/>
      <c r="QA830" s="106"/>
      <c r="QB830" s="106"/>
      <c r="QC830" s="106"/>
      <c r="QD830" s="106"/>
      <c r="QE830" s="106"/>
      <c r="QF830" s="106"/>
      <c r="QG830" s="106"/>
      <c r="QH830" s="106"/>
      <c r="QI830" s="106"/>
      <c r="QJ830" s="106"/>
      <c r="QK830" s="106"/>
      <c r="QL830" s="106"/>
      <c r="QM830" s="106"/>
      <c r="QN830" s="106"/>
      <c r="QO830" s="106"/>
      <c r="QP830" s="106"/>
      <c r="QQ830" s="106"/>
      <c r="QR830" s="106"/>
      <c r="QS830" s="106"/>
      <c r="QT830" s="106"/>
      <c r="QU830" s="106"/>
      <c r="QV830" s="106"/>
      <c r="QW830" s="106"/>
      <c r="QX830" s="106"/>
      <c r="QY830" s="106"/>
      <c r="QZ830" s="106"/>
      <c r="RA830" s="106"/>
      <c r="RB830" s="106"/>
      <c r="RC830" s="106"/>
      <c r="RD830" s="106"/>
      <c r="RE830" s="106"/>
      <c r="RF830" s="106"/>
      <c r="RG830" s="106"/>
      <c r="RH830" s="106"/>
      <c r="RI830" s="106"/>
      <c r="RJ830" s="106"/>
      <c r="RK830" s="106"/>
      <c r="RL830" s="106"/>
      <c r="RM830" s="106"/>
      <c r="RN830" s="106"/>
      <c r="RO830" s="106"/>
      <c r="RP830" s="106"/>
      <c r="RQ830" s="106"/>
      <c r="RR830" s="106"/>
    </row>
    <row r="831" spans="1:486" x14ac:dyDescent="0.3">
      <c r="A831" s="106"/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14"/>
      <c r="Q831" s="114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  <c r="BY831" s="106"/>
      <c r="BZ831" s="106"/>
      <c r="CA831" s="106"/>
      <c r="CB831" s="106"/>
      <c r="CC831" s="106"/>
      <c r="CD831" s="106"/>
      <c r="CE831" s="106"/>
      <c r="CF831" s="106"/>
      <c r="CG831" s="106"/>
      <c r="CH831" s="106"/>
      <c r="CI831" s="106"/>
      <c r="CJ831" s="106"/>
      <c r="CK831" s="106"/>
      <c r="CL831" s="106"/>
      <c r="CM831" s="106"/>
      <c r="CN831" s="106"/>
      <c r="CO831" s="106"/>
      <c r="CP831" s="106"/>
      <c r="CQ831" s="106"/>
      <c r="CR831" s="106"/>
      <c r="CS831" s="106"/>
      <c r="CT831" s="106"/>
      <c r="CU831" s="106"/>
      <c r="CV831" s="106"/>
      <c r="CW831" s="106"/>
      <c r="CX831" s="106"/>
      <c r="CY831" s="106"/>
      <c r="CZ831" s="106"/>
      <c r="DA831" s="106"/>
      <c r="DB831" s="106"/>
      <c r="DC831" s="106"/>
      <c r="DD831" s="106"/>
      <c r="DE831" s="106"/>
      <c r="DF831" s="106"/>
      <c r="DG831" s="106"/>
      <c r="DH831" s="106"/>
      <c r="DI831" s="106"/>
      <c r="DJ831" s="106"/>
      <c r="DK831" s="106"/>
      <c r="DL831" s="106"/>
      <c r="DM831" s="106"/>
      <c r="DN831" s="106"/>
      <c r="DO831" s="106"/>
      <c r="DP831" s="106"/>
      <c r="DQ831" s="106"/>
      <c r="DR831" s="106"/>
      <c r="DS831" s="106"/>
      <c r="DT831" s="106"/>
      <c r="DU831" s="106"/>
      <c r="DV831" s="106"/>
      <c r="DW831" s="106"/>
      <c r="DX831" s="106"/>
      <c r="DY831" s="106"/>
      <c r="DZ831" s="106"/>
      <c r="EA831" s="106"/>
      <c r="EB831" s="106"/>
      <c r="EC831" s="106"/>
      <c r="ED831" s="106"/>
      <c r="EE831" s="106"/>
      <c r="EF831" s="106"/>
      <c r="EG831" s="106"/>
      <c r="EH831" s="106"/>
      <c r="EI831" s="106"/>
      <c r="EJ831" s="106"/>
      <c r="EK831" s="106"/>
      <c r="EL831" s="106"/>
      <c r="EM831" s="106"/>
      <c r="EN831" s="106"/>
      <c r="EO831" s="106"/>
      <c r="EP831" s="106"/>
      <c r="EQ831" s="106"/>
      <c r="ER831" s="106"/>
      <c r="ES831" s="106"/>
      <c r="ET831" s="106"/>
      <c r="EU831" s="106"/>
      <c r="EV831" s="106"/>
      <c r="EW831" s="106"/>
      <c r="EX831" s="106"/>
      <c r="EY831" s="106"/>
      <c r="EZ831" s="106"/>
      <c r="FA831" s="106"/>
      <c r="FB831" s="106"/>
      <c r="FC831" s="106"/>
      <c r="FD831" s="106"/>
      <c r="FE831" s="106"/>
      <c r="FF831" s="106"/>
      <c r="FG831" s="106"/>
      <c r="FH831" s="106"/>
      <c r="FI831" s="106"/>
      <c r="FJ831" s="106"/>
      <c r="FK831" s="106"/>
      <c r="FL831" s="106"/>
      <c r="FM831" s="106"/>
      <c r="FN831" s="106"/>
      <c r="FO831" s="106"/>
      <c r="FP831" s="106"/>
      <c r="FQ831" s="106"/>
      <c r="FR831" s="106"/>
      <c r="FS831" s="106"/>
      <c r="FT831" s="106"/>
      <c r="FU831" s="106"/>
      <c r="FV831" s="106"/>
      <c r="FW831" s="106"/>
      <c r="FX831" s="106"/>
      <c r="FY831" s="106"/>
      <c r="FZ831" s="106"/>
      <c r="GA831" s="106"/>
      <c r="GB831" s="106"/>
      <c r="GC831" s="106"/>
      <c r="GD831" s="106"/>
      <c r="GE831" s="106"/>
      <c r="GF831" s="106"/>
      <c r="GG831" s="106"/>
      <c r="GH831" s="106"/>
      <c r="GI831" s="106"/>
      <c r="GJ831" s="106"/>
      <c r="GK831" s="106"/>
      <c r="GL831" s="106"/>
      <c r="GM831" s="106"/>
      <c r="GN831" s="106"/>
      <c r="GO831" s="106"/>
      <c r="GP831" s="106"/>
      <c r="GQ831" s="106"/>
      <c r="GR831" s="106"/>
      <c r="GS831" s="106"/>
      <c r="GT831" s="106"/>
      <c r="GU831" s="106"/>
      <c r="GV831" s="106"/>
      <c r="GW831" s="106"/>
      <c r="GX831" s="106"/>
      <c r="GY831" s="106"/>
      <c r="GZ831" s="106"/>
      <c r="HA831" s="106"/>
      <c r="HB831" s="106"/>
      <c r="HC831" s="106"/>
      <c r="HD831" s="106"/>
      <c r="HE831" s="106"/>
      <c r="HF831" s="106"/>
      <c r="HG831" s="106"/>
      <c r="HH831" s="106"/>
      <c r="HI831" s="106"/>
      <c r="HJ831" s="106"/>
      <c r="HK831" s="106"/>
      <c r="HL831" s="106"/>
      <c r="HM831" s="106"/>
      <c r="HN831" s="106"/>
      <c r="HO831" s="106"/>
      <c r="HP831" s="106"/>
      <c r="HQ831" s="106"/>
      <c r="HR831" s="106"/>
      <c r="HS831" s="106"/>
      <c r="HT831" s="106"/>
      <c r="HU831" s="106"/>
      <c r="HV831" s="106"/>
      <c r="HW831" s="106"/>
      <c r="HX831" s="106"/>
      <c r="HY831" s="106"/>
      <c r="HZ831" s="106"/>
      <c r="IA831" s="106"/>
      <c r="IB831" s="106"/>
      <c r="IC831" s="106"/>
      <c r="ID831" s="106"/>
      <c r="IE831" s="106"/>
      <c r="IF831" s="106"/>
      <c r="IG831" s="106"/>
      <c r="IH831" s="106"/>
      <c r="II831" s="106"/>
      <c r="IJ831" s="106"/>
      <c r="IK831" s="106"/>
      <c r="IL831" s="106"/>
      <c r="IM831" s="106"/>
      <c r="IN831" s="106"/>
      <c r="IO831" s="106"/>
      <c r="IP831" s="106"/>
      <c r="IQ831" s="106"/>
      <c r="IR831" s="106"/>
      <c r="IS831" s="106"/>
      <c r="IT831" s="106"/>
      <c r="IU831" s="106"/>
      <c r="IV831" s="106"/>
      <c r="IW831" s="106"/>
      <c r="IX831" s="106"/>
      <c r="IY831" s="106"/>
      <c r="IZ831" s="106"/>
      <c r="JA831" s="106"/>
      <c r="JB831" s="106"/>
      <c r="JC831" s="106"/>
      <c r="JD831" s="106"/>
      <c r="JE831" s="106"/>
      <c r="JF831" s="106"/>
      <c r="JG831" s="106"/>
      <c r="JH831" s="106"/>
      <c r="JI831" s="106"/>
      <c r="JJ831" s="106"/>
      <c r="JK831" s="106"/>
      <c r="JL831" s="106"/>
      <c r="JM831" s="106"/>
      <c r="JN831" s="106"/>
      <c r="JO831" s="106"/>
      <c r="JP831" s="106"/>
      <c r="JQ831" s="106"/>
      <c r="JR831" s="106"/>
      <c r="JS831" s="106"/>
      <c r="JT831" s="106"/>
      <c r="JU831" s="106"/>
      <c r="JV831" s="106"/>
      <c r="JW831" s="106"/>
      <c r="JX831" s="106"/>
      <c r="JY831" s="106"/>
      <c r="JZ831" s="106"/>
      <c r="KA831" s="106"/>
      <c r="KB831" s="106"/>
      <c r="KC831" s="106"/>
      <c r="KD831" s="106"/>
      <c r="KE831" s="106"/>
      <c r="KF831" s="106"/>
      <c r="KG831" s="106"/>
      <c r="KH831" s="106"/>
      <c r="KI831" s="106"/>
      <c r="KJ831" s="106"/>
      <c r="KK831" s="106"/>
      <c r="KL831" s="106"/>
      <c r="KM831" s="106"/>
      <c r="KN831" s="106"/>
      <c r="KO831" s="106"/>
      <c r="KP831" s="106"/>
      <c r="KQ831" s="106"/>
      <c r="KR831" s="106"/>
      <c r="KS831" s="106"/>
      <c r="KT831" s="106"/>
      <c r="KU831" s="106"/>
      <c r="KV831" s="106"/>
      <c r="KW831" s="106"/>
      <c r="KX831" s="106"/>
      <c r="KY831" s="106"/>
      <c r="KZ831" s="106"/>
      <c r="LA831" s="106"/>
      <c r="LB831" s="106"/>
      <c r="LC831" s="106"/>
      <c r="LD831" s="106"/>
      <c r="LE831" s="106"/>
      <c r="LF831" s="106"/>
      <c r="LG831" s="106"/>
      <c r="LH831" s="106"/>
      <c r="LI831" s="106"/>
      <c r="LJ831" s="106"/>
      <c r="LK831" s="106"/>
      <c r="LL831" s="106"/>
      <c r="LM831" s="106"/>
      <c r="LN831" s="106"/>
      <c r="LO831" s="106"/>
      <c r="LP831" s="106"/>
      <c r="LQ831" s="106"/>
      <c r="LR831" s="106"/>
      <c r="LS831" s="106"/>
      <c r="LT831" s="106"/>
      <c r="LU831" s="106"/>
      <c r="LV831" s="106"/>
      <c r="LW831" s="106"/>
      <c r="LX831" s="106"/>
      <c r="LY831" s="106"/>
      <c r="LZ831" s="106"/>
      <c r="MA831" s="106"/>
      <c r="MB831" s="106"/>
      <c r="MC831" s="106"/>
      <c r="MD831" s="106"/>
      <c r="ME831" s="106"/>
      <c r="MF831" s="106"/>
      <c r="MG831" s="106"/>
      <c r="MH831" s="106"/>
      <c r="MI831" s="106"/>
      <c r="MJ831" s="106"/>
      <c r="MK831" s="106"/>
      <c r="ML831" s="106"/>
      <c r="MM831" s="106"/>
      <c r="MN831" s="106"/>
      <c r="MO831" s="106"/>
      <c r="MP831" s="106"/>
      <c r="MQ831" s="106"/>
      <c r="MR831" s="106"/>
      <c r="MS831" s="106"/>
      <c r="MT831" s="106"/>
      <c r="MU831" s="106"/>
      <c r="MV831" s="106"/>
      <c r="MW831" s="106"/>
      <c r="MX831" s="106"/>
      <c r="MY831" s="106"/>
      <c r="MZ831" s="106"/>
      <c r="NA831" s="106"/>
      <c r="NB831" s="106"/>
      <c r="NC831" s="106"/>
      <c r="ND831" s="106"/>
      <c r="NE831" s="106"/>
      <c r="NF831" s="106"/>
      <c r="NG831" s="106"/>
      <c r="NH831" s="106"/>
      <c r="NI831" s="106"/>
      <c r="NJ831" s="106"/>
      <c r="NK831" s="106"/>
      <c r="NL831" s="106"/>
      <c r="NM831" s="106"/>
      <c r="NN831" s="106"/>
      <c r="NO831" s="106"/>
      <c r="NP831" s="106"/>
      <c r="NQ831" s="106"/>
      <c r="NR831" s="106"/>
      <c r="NS831" s="106"/>
      <c r="NT831" s="106"/>
      <c r="NU831" s="106"/>
      <c r="NV831" s="106"/>
      <c r="NW831" s="106"/>
      <c r="NX831" s="106"/>
      <c r="NY831" s="106"/>
      <c r="NZ831" s="106"/>
      <c r="OA831" s="106"/>
      <c r="OB831" s="106"/>
      <c r="OC831" s="106"/>
      <c r="OD831" s="106"/>
      <c r="OE831" s="106"/>
      <c r="OF831" s="106"/>
      <c r="OG831" s="106"/>
      <c r="OH831" s="106"/>
      <c r="OI831" s="106"/>
      <c r="OJ831" s="106"/>
      <c r="OK831" s="106"/>
      <c r="OL831" s="106"/>
      <c r="OM831" s="106"/>
      <c r="ON831" s="106"/>
      <c r="OO831" s="106"/>
      <c r="OP831" s="106"/>
      <c r="OQ831" s="106"/>
      <c r="OR831" s="106"/>
      <c r="OS831" s="106"/>
      <c r="OT831" s="106"/>
      <c r="OU831" s="106"/>
      <c r="OV831" s="106"/>
      <c r="OW831" s="106"/>
      <c r="OX831" s="106"/>
      <c r="OY831" s="106"/>
      <c r="OZ831" s="106"/>
      <c r="PA831" s="106"/>
      <c r="PB831" s="106"/>
      <c r="PC831" s="106"/>
      <c r="PD831" s="106"/>
      <c r="PE831" s="106"/>
      <c r="PF831" s="106"/>
      <c r="PG831" s="106"/>
      <c r="PH831" s="106"/>
      <c r="PI831" s="106"/>
      <c r="PJ831" s="106"/>
      <c r="PK831" s="106"/>
      <c r="PL831" s="106"/>
      <c r="PM831" s="106"/>
      <c r="PN831" s="106"/>
      <c r="PO831" s="106"/>
      <c r="PP831" s="106"/>
      <c r="PQ831" s="106"/>
      <c r="PR831" s="106"/>
      <c r="PS831" s="106"/>
      <c r="PT831" s="106"/>
      <c r="PU831" s="106"/>
      <c r="PV831" s="106"/>
      <c r="PW831" s="106"/>
      <c r="PX831" s="106"/>
      <c r="PY831" s="106"/>
      <c r="PZ831" s="106"/>
      <c r="QA831" s="106"/>
      <c r="QB831" s="106"/>
      <c r="QC831" s="106"/>
      <c r="QD831" s="106"/>
      <c r="QE831" s="106"/>
      <c r="QF831" s="106"/>
      <c r="QG831" s="106"/>
      <c r="QH831" s="106"/>
      <c r="QI831" s="106"/>
      <c r="QJ831" s="106"/>
      <c r="QK831" s="106"/>
      <c r="QL831" s="106"/>
      <c r="QM831" s="106"/>
      <c r="QN831" s="106"/>
      <c r="QO831" s="106"/>
      <c r="QP831" s="106"/>
      <c r="QQ831" s="106"/>
      <c r="QR831" s="106"/>
      <c r="QS831" s="106"/>
      <c r="QT831" s="106"/>
      <c r="QU831" s="106"/>
      <c r="QV831" s="106"/>
      <c r="QW831" s="106"/>
      <c r="QX831" s="106"/>
      <c r="QY831" s="106"/>
      <c r="QZ831" s="106"/>
      <c r="RA831" s="106"/>
      <c r="RB831" s="106"/>
      <c r="RC831" s="106"/>
      <c r="RD831" s="106"/>
      <c r="RE831" s="106"/>
      <c r="RF831" s="106"/>
      <c r="RG831" s="106"/>
      <c r="RH831" s="106"/>
      <c r="RI831" s="106"/>
      <c r="RJ831" s="106"/>
      <c r="RK831" s="106"/>
      <c r="RL831" s="106"/>
      <c r="RM831" s="106"/>
      <c r="RN831" s="106"/>
      <c r="RO831" s="106"/>
      <c r="RP831" s="106"/>
      <c r="RQ831" s="106"/>
      <c r="RR831" s="106"/>
    </row>
    <row r="832" spans="1:486" x14ac:dyDescent="0.3">
      <c r="A832" s="106"/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14"/>
      <c r="Q832" s="114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  <c r="BY832" s="106"/>
      <c r="BZ832" s="106"/>
      <c r="CA832" s="106"/>
      <c r="CB832" s="106"/>
      <c r="CC832" s="106"/>
      <c r="CD832" s="106"/>
      <c r="CE832" s="106"/>
      <c r="CF832" s="106"/>
      <c r="CG832" s="106"/>
      <c r="CH832" s="106"/>
      <c r="CI832" s="106"/>
      <c r="CJ832" s="106"/>
      <c r="CK832" s="106"/>
      <c r="CL832" s="106"/>
      <c r="CM832" s="106"/>
      <c r="CN832" s="106"/>
      <c r="CO832" s="106"/>
      <c r="CP832" s="106"/>
      <c r="CQ832" s="106"/>
      <c r="CR832" s="106"/>
      <c r="CS832" s="106"/>
      <c r="CT832" s="106"/>
      <c r="CU832" s="106"/>
      <c r="CV832" s="106"/>
      <c r="CW832" s="106"/>
      <c r="CX832" s="106"/>
      <c r="CY832" s="106"/>
      <c r="CZ832" s="106"/>
      <c r="DA832" s="106"/>
      <c r="DB832" s="106"/>
      <c r="DC832" s="106"/>
      <c r="DD832" s="106"/>
      <c r="DE832" s="106"/>
      <c r="DF832" s="106"/>
      <c r="DG832" s="106"/>
      <c r="DH832" s="106"/>
      <c r="DI832" s="106"/>
      <c r="DJ832" s="106"/>
      <c r="DK832" s="106"/>
      <c r="DL832" s="106"/>
      <c r="DM832" s="106"/>
      <c r="DN832" s="106"/>
      <c r="DO832" s="106"/>
      <c r="DP832" s="106"/>
      <c r="DQ832" s="106"/>
      <c r="DR832" s="106"/>
      <c r="DS832" s="106"/>
      <c r="DT832" s="106"/>
      <c r="DU832" s="106"/>
      <c r="DV832" s="106"/>
      <c r="DW832" s="106"/>
      <c r="DX832" s="106"/>
      <c r="DY832" s="106"/>
      <c r="DZ832" s="106"/>
      <c r="EA832" s="106"/>
      <c r="EB832" s="106"/>
      <c r="EC832" s="106"/>
      <c r="ED832" s="106"/>
      <c r="EE832" s="106"/>
      <c r="EF832" s="106"/>
      <c r="EG832" s="106"/>
      <c r="EH832" s="106"/>
      <c r="EI832" s="106"/>
      <c r="EJ832" s="106"/>
      <c r="EK832" s="106"/>
      <c r="EL832" s="106"/>
      <c r="EM832" s="106"/>
      <c r="EN832" s="106"/>
      <c r="EO832" s="106"/>
      <c r="EP832" s="106"/>
      <c r="EQ832" s="106"/>
      <c r="ER832" s="106"/>
      <c r="ES832" s="106"/>
      <c r="ET832" s="106"/>
      <c r="EU832" s="106"/>
      <c r="EV832" s="106"/>
      <c r="EW832" s="106"/>
      <c r="EX832" s="106"/>
      <c r="EY832" s="106"/>
      <c r="EZ832" s="106"/>
      <c r="FA832" s="106"/>
      <c r="FB832" s="106"/>
      <c r="FC832" s="106"/>
      <c r="FD832" s="106"/>
      <c r="FE832" s="106"/>
      <c r="FF832" s="106"/>
      <c r="FG832" s="106"/>
      <c r="FH832" s="106"/>
      <c r="FI832" s="106"/>
      <c r="FJ832" s="106"/>
      <c r="FK832" s="106"/>
      <c r="FL832" s="106"/>
      <c r="FM832" s="106"/>
      <c r="FN832" s="106"/>
      <c r="FO832" s="106"/>
      <c r="FP832" s="106"/>
      <c r="FQ832" s="106"/>
      <c r="FR832" s="106"/>
      <c r="FS832" s="106"/>
      <c r="FT832" s="106"/>
      <c r="FU832" s="106"/>
      <c r="FV832" s="106"/>
      <c r="FW832" s="106"/>
      <c r="FX832" s="106"/>
      <c r="FY832" s="106"/>
      <c r="FZ832" s="106"/>
      <c r="GA832" s="106"/>
      <c r="GB832" s="106"/>
      <c r="GC832" s="106"/>
      <c r="GD832" s="106"/>
      <c r="GE832" s="106"/>
      <c r="GF832" s="106"/>
      <c r="GG832" s="106"/>
      <c r="GH832" s="106"/>
      <c r="GI832" s="106"/>
      <c r="GJ832" s="106"/>
      <c r="GK832" s="106"/>
      <c r="GL832" s="106"/>
      <c r="GM832" s="106"/>
      <c r="GN832" s="106"/>
      <c r="GO832" s="106"/>
      <c r="GP832" s="106"/>
      <c r="GQ832" s="106"/>
      <c r="GR832" s="106"/>
      <c r="GS832" s="106"/>
      <c r="GT832" s="106"/>
      <c r="GU832" s="106"/>
      <c r="GV832" s="106"/>
      <c r="GW832" s="106"/>
      <c r="GX832" s="106"/>
      <c r="GY832" s="106"/>
      <c r="GZ832" s="106"/>
      <c r="HA832" s="106"/>
      <c r="HB832" s="106"/>
      <c r="HC832" s="106"/>
      <c r="HD832" s="106"/>
      <c r="HE832" s="106"/>
      <c r="HF832" s="106"/>
      <c r="HG832" s="106"/>
      <c r="HH832" s="106"/>
      <c r="HI832" s="106"/>
      <c r="HJ832" s="106"/>
      <c r="HK832" s="106"/>
      <c r="HL832" s="106"/>
      <c r="HM832" s="106"/>
      <c r="HN832" s="106"/>
      <c r="HO832" s="106"/>
      <c r="HP832" s="106"/>
      <c r="HQ832" s="106"/>
      <c r="HR832" s="106"/>
      <c r="HS832" s="106"/>
      <c r="HT832" s="106"/>
      <c r="HU832" s="106"/>
      <c r="HV832" s="106"/>
      <c r="HW832" s="106"/>
      <c r="HX832" s="106"/>
      <c r="HY832" s="106"/>
      <c r="HZ832" s="106"/>
      <c r="IA832" s="106"/>
      <c r="IB832" s="106"/>
      <c r="IC832" s="106"/>
      <c r="ID832" s="106"/>
      <c r="IE832" s="106"/>
      <c r="IF832" s="106"/>
      <c r="IG832" s="106"/>
      <c r="IH832" s="106"/>
      <c r="II832" s="106"/>
      <c r="IJ832" s="106"/>
      <c r="IK832" s="106"/>
      <c r="IL832" s="106"/>
      <c r="IM832" s="106"/>
      <c r="IN832" s="106"/>
      <c r="IO832" s="106"/>
      <c r="IP832" s="106"/>
      <c r="IQ832" s="106"/>
      <c r="IR832" s="106"/>
      <c r="IS832" s="106"/>
      <c r="IT832" s="106"/>
      <c r="IU832" s="106"/>
      <c r="IV832" s="106"/>
      <c r="IW832" s="106"/>
      <c r="IX832" s="106"/>
      <c r="IY832" s="106"/>
      <c r="IZ832" s="106"/>
      <c r="JA832" s="106"/>
      <c r="JB832" s="106"/>
      <c r="JC832" s="106"/>
      <c r="JD832" s="106"/>
      <c r="JE832" s="106"/>
      <c r="JF832" s="106"/>
      <c r="JG832" s="106"/>
      <c r="JH832" s="106"/>
      <c r="JI832" s="106"/>
      <c r="JJ832" s="106"/>
      <c r="JK832" s="106"/>
      <c r="JL832" s="106"/>
      <c r="JM832" s="106"/>
      <c r="JN832" s="106"/>
      <c r="JO832" s="106"/>
      <c r="JP832" s="106"/>
      <c r="JQ832" s="106"/>
      <c r="JR832" s="106"/>
      <c r="JS832" s="106"/>
      <c r="JT832" s="106"/>
      <c r="JU832" s="106"/>
      <c r="JV832" s="106"/>
      <c r="JW832" s="106"/>
      <c r="JX832" s="106"/>
      <c r="JY832" s="106"/>
      <c r="JZ832" s="106"/>
      <c r="KA832" s="106"/>
      <c r="KB832" s="106"/>
      <c r="KC832" s="106"/>
      <c r="KD832" s="106"/>
      <c r="KE832" s="106"/>
      <c r="KF832" s="106"/>
      <c r="KG832" s="106"/>
      <c r="KH832" s="106"/>
      <c r="KI832" s="106"/>
      <c r="KJ832" s="106"/>
      <c r="KK832" s="106"/>
      <c r="KL832" s="106"/>
      <c r="KM832" s="106"/>
      <c r="KN832" s="106"/>
      <c r="KO832" s="106"/>
      <c r="KP832" s="106"/>
      <c r="KQ832" s="106"/>
      <c r="KR832" s="106"/>
      <c r="KS832" s="106"/>
      <c r="KT832" s="106"/>
      <c r="KU832" s="106"/>
      <c r="KV832" s="106"/>
      <c r="KW832" s="106"/>
      <c r="KX832" s="106"/>
      <c r="KY832" s="106"/>
      <c r="KZ832" s="106"/>
      <c r="LA832" s="106"/>
      <c r="LB832" s="106"/>
      <c r="LC832" s="106"/>
      <c r="LD832" s="106"/>
      <c r="LE832" s="106"/>
      <c r="LF832" s="106"/>
      <c r="LG832" s="106"/>
      <c r="LH832" s="106"/>
      <c r="LI832" s="106"/>
      <c r="LJ832" s="106"/>
      <c r="LK832" s="106"/>
      <c r="LL832" s="106"/>
      <c r="LM832" s="106"/>
      <c r="LN832" s="106"/>
      <c r="LO832" s="106"/>
      <c r="LP832" s="106"/>
      <c r="LQ832" s="106"/>
      <c r="LR832" s="106"/>
      <c r="LS832" s="106"/>
      <c r="LT832" s="106"/>
      <c r="LU832" s="106"/>
      <c r="LV832" s="106"/>
      <c r="LW832" s="106"/>
      <c r="LX832" s="106"/>
      <c r="LY832" s="106"/>
      <c r="LZ832" s="106"/>
      <c r="MA832" s="106"/>
      <c r="MB832" s="106"/>
      <c r="MC832" s="106"/>
      <c r="MD832" s="106"/>
      <c r="ME832" s="106"/>
      <c r="MF832" s="106"/>
      <c r="MG832" s="106"/>
      <c r="MH832" s="106"/>
      <c r="MI832" s="106"/>
      <c r="MJ832" s="106"/>
      <c r="MK832" s="106"/>
      <c r="ML832" s="106"/>
      <c r="MM832" s="106"/>
      <c r="MN832" s="106"/>
      <c r="MO832" s="106"/>
      <c r="MP832" s="106"/>
      <c r="MQ832" s="106"/>
      <c r="MR832" s="106"/>
      <c r="MS832" s="106"/>
      <c r="MT832" s="106"/>
      <c r="MU832" s="106"/>
      <c r="MV832" s="106"/>
      <c r="MW832" s="106"/>
      <c r="MX832" s="106"/>
      <c r="MY832" s="106"/>
      <c r="MZ832" s="106"/>
      <c r="NA832" s="106"/>
      <c r="NB832" s="106"/>
      <c r="NC832" s="106"/>
      <c r="ND832" s="106"/>
      <c r="NE832" s="106"/>
      <c r="NF832" s="106"/>
      <c r="NG832" s="106"/>
      <c r="NH832" s="106"/>
      <c r="NI832" s="106"/>
      <c r="NJ832" s="106"/>
      <c r="NK832" s="106"/>
      <c r="NL832" s="106"/>
      <c r="NM832" s="106"/>
      <c r="NN832" s="106"/>
      <c r="NO832" s="106"/>
      <c r="NP832" s="106"/>
      <c r="NQ832" s="106"/>
      <c r="NR832" s="106"/>
      <c r="NS832" s="106"/>
      <c r="NT832" s="106"/>
      <c r="NU832" s="106"/>
      <c r="NV832" s="106"/>
      <c r="NW832" s="106"/>
      <c r="NX832" s="106"/>
      <c r="NY832" s="106"/>
      <c r="NZ832" s="106"/>
      <c r="OA832" s="106"/>
      <c r="OB832" s="106"/>
      <c r="OC832" s="106"/>
      <c r="OD832" s="106"/>
      <c r="OE832" s="106"/>
      <c r="OF832" s="106"/>
      <c r="OG832" s="106"/>
      <c r="OH832" s="106"/>
      <c r="OI832" s="106"/>
      <c r="OJ832" s="106"/>
      <c r="OK832" s="106"/>
      <c r="OL832" s="106"/>
      <c r="OM832" s="106"/>
      <c r="ON832" s="106"/>
      <c r="OO832" s="106"/>
      <c r="OP832" s="106"/>
      <c r="OQ832" s="106"/>
      <c r="OR832" s="106"/>
      <c r="OS832" s="106"/>
      <c r="OT832" s="106"/>
      <c r="OU832" s="106"/>
      <c r="OV832" s="106"/>
      <c r="OW832" s="106"/>
      <c r="OX832" s="106"/>
      <c r="OY832" s="106"/>
      <c r="OZ832" s="106"/>
      <c r="PA832" s="106"/>
      <c r="PB832" s="106"/>
      <c r="PC832" s="106"/>
      <c r="PD832" s="106"/>
      <c r="PE832" s="106"/>
      <c r="PF832" s="106"/>
      <c r="PG832" s="106"/>
      <c r="PH832" s="106"/>
      <c r="PI832" s="106"/>
      <c r="PJ832" s="106"/>
      <c r="PK832" s="106"/>
      <c r="PL832" s="106"/>
      <c r="PM832" s="106"/>
      <c r="PN832" s="106"/>
      <c r="PO832" s="106"/>
      <c r="PP832" s="106"/>
      <c r="PQ832" s="106"/>
      <c r="PR832" s="106"/>
      <c r="PS832" s="106"/>
      <c r="PT832" s="106"/>
      <c r="PU832" s="106"/>
      <c r="PV832" s="106"/>
      <c r="PW832" s="106"/>
      <c r="PX832" s="106"/>
      <c r="PY832" s="106"/>
      <c r="PZ832" s="106"/>
      <c r="QA832" s="106"/>
      <c r="QB832" s="106"/>
      <c r="QC832" s="106"/>
      <c r="QD832" s="106"/>
      <c r="QE832" s="106"/>
      <c r="QF832" s="106"/>
      <c r="QG832" s="106"/>
      <c r="QH832" s="106"/>
      <c r="QI832" s="106"/>
      <c r="QJ832" s="106"/>
      <c r="QK832" s="106"/>
      <c r="QL832" s="106"/>
      <c r="QM832" s="106"/>
      <c r="QN832" s="106"/>
      <c r="QO832" s="106"/>
      <c r="QP832" s="106"/>
      <c r="QQ832" s="106"/>
      <c r="QR832" s="106"/>
      <c r="QS832" s="106"/>
      <c r="QT832" s="106"/>
      <c r="QU832" s="106"/>
      <c r="QV832" s="106"/>
      <c r="QW832" s="106"/>
      <c r="QX832" s="106"/>
      <c r="QY832" s="106"/>
      <c r="QZ832" s="106"/>
      <c r="RA832" s="106"/>
      <c r="RB832" s="106"/>
      <c r="RC832" s="106"/>
      <c r="RD832" s="106"/>
      <c r="RE832" s="106"/>
      <c r="RF832" s="106"/>
      <c r="RG832" s="106"/>
      <c r="RH832" s="106"/>
      <c r="RI832" s="106"/>
      <c r="RJ832" s="106"/>
      <c r="RK832" s="106"/>
      <c r="RL832" s="106"/>
      <c r="RM832" s="106"/>
      <c r="RN832" s="106"/>
      <c r="RO832" s="106"/>
      <c r="RP832" s="106"/>
      <c r="RQ832" s="106"/>
      <c r="RR832" s="106"/>
    </row>
    <row r="833" spans="1:486" x14ac:dyDescent="0.3">
      <c r="A833" s="106"/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14"/>
      <c r="Q833" s="114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  <c r="BY833" s="106"/>
      <c r="BZ833" s="106"/>
      <c r="CA833" s="106"/>
      <c r="CB833" s="106"/>
      <c r="CC833" s="106"/>
      <c r="CD833" s="106"/>
      <c r="CE833" s="106"/>
      <c r="CF833" s="106"/>
      <c r="CG833" s="106"/>
      <c r="CH833" s="106"/>
      <c r="CI833" s="106"/>
      <c r="CJ833" s="106"/>
      <c r="CK833" s="106"/>
      <c r="CL833" s="106"/>
      <c r="CM833" s="106"/>
      <c r="CN833" s="106"/>
      <c r="CO833" s="106"/>
      <c r="CP833" s="106"/>
      <c r="CQ833" s="106"/>
      <c r="CR833" s="106"/>
      <c r="CS833" s="106"/>
      <c r="CT833" s="106"/>
      <c r="CU833" s="106"/>
      <c r="CV833" s="106"/>
      <c r="CW833" s="106"/>
      <c r="CX833" s="106"/>
      <c r="CY833" s="106"/>
      <c r="CZ833" s="106"/>
      <c r="DA833" s="106"/>
      <c r="DB833" s="106"/>
      <c r="DC833" s="106"/>
      <c r="DD833" s="106"/>
      <c r="DE833" s="106"/>
      <c r="DF833" s="106"/>
      <c r="DG833" s="106"/>
      <c r="DH833" s="106"/>
      <c r="DI833" s="106"/>
      <c r="DJ833" s="106"/>
      <c r="DK833" s="106"/>
      <c r="DL833" s="106"/>
      <c r="DM833" s="106"/>
      <c r="DN833" s="106"/>
      <c r="DO833" s="106"/>
      <c r="DP833" s="106"/>
      <c r="DQ833" s="106"/>
      <c r="DR833" s="106"/>
      <c r="DS833" s="106"/>
      <c r="DT833" s="106"/>
      <c r="DU833" s="106"/>
      <c r="DV833" s="106"/>
      <c r="DW833" s="106"/>
      <c r="DX833" s="106"/>
      <c r="DY833" s="106"/>
      <c r="DZ833" s="106"/>
      <c r="EA833" s="106"/>
      <c r="EB833" s="106"/>
      <c r="EC833" s="106"/>
      <c r="ED833" s="106"/>
      <c r="EE833" s="106"/>
      <c r="EF833" s="106"/>
      <c r="EG833" s="106"/>
      <c r="EH833" s="106"/>
      <c r="EI833" s="106"/>
      <c r="EJ833" s="106"/>
      <c r="EK833" s="106"/>
      <c r="EL833" s="106"/>
      <c r="EM833" s="106"/>
      <c r="EN833" s="106"/>
      <c r="EO833" s="106"/>
      <c r="EP833" s="106"/>
      <c r="EQ833" s="106"/>
      <c r="ER833" s="106"/>
      <c r="ES833" s="106"/>
      <c r="ET833" s="106"/>
      <c r="EU833" s="106"/>
      <c r="EV833" s="106"/>
      <c r="EW833" s="106"/>
      <c r="EX833" s="106"/>
      <c r="EY833" s="106"/>
      <c r="EZ833" s="106"/>
      <c r="FA833" s="106"/>
      <c r="FB833" s="106"/>
      <c r="FC833" s="106"/>
      <c r="FD833" s="106"/>
      <c r="FE833" s="106"/>
      <c r="FF833" s="106"/>
      <c r="FG833" s="106"/>
      <c r="FH833" s="106"/>
      <c r="FI833" s="106"/>
      <c r="FJ833" s="106"/>
      <c r="FK833" s="106"/>
      <c r="FL833" s="106"/>
      <c r="FM833" s="106"/>
      <c r="FN833" s="106"/>
      <c r="FO833" s="106"/>
      <c r="FP833" s="106"/>
      <c r="FQ833" s="106"/>
      <c r="FR833" s="106"/>
      <c r="FS833" s="106"/>
      <c r="FT833" s="106"/>
      <c r="FU833" s="106"/>
      <c r="FV833" s="106"/>
      <c r="FW833" s="106"/>
      <c r="FX833" s="106"/>
      <c r="FY833" s="106"/>
      <c r="FZ833" s="106"/>
      <c r="GA833" s="106"/>
      <c r="GB833" s="106"/>
      <c r="GC833" s="106"/>
      <c r="GD833" s="106"/>
      <c r="GE833" s="106"/>
      <c r="GF833" s="106"/>
      <c r="GG833" s="106"/>
      <c r="GH833" s="106"/>
      <c r="GI833" s="106"/>
      <c r="GJ833" s="106"/>
      <c r="GK833" s="106"/>
      <c r="GL833" s="106"/>
      <c r="GM833" s="106"/>
      <c r="GN833" s="106"/>
      <c r="GO833" s="106"/>
      <c r="GP833" s="106"/>
      <c r="GQ833" s="106"/>
      <c r="GR833" s="106"/>
      <c r="GS833" s="106"/>
      <c r="GT833" s="106"/>
      <c r="GU833" s="106"/>
      <c r="GV833" s="106"/>
      <c r="GW833" s="106"/>
      <c r="GX833" s="106"/>
      <c r="GY833" s="106"/>
      <c r="GZ833" s="106"/>
      <c r="HA833" s="106"/>
      <c r="HB833" s="106"/>
      <c r="HC833" s="106"/>
      <c r="HD833" s="106"/>
      <c r="HE833" s="106"/>
      <c r="HF833" s="106"/>
      <c r="HG833" s="106"/>
      <c r="HH833" s="106"/>
      <c r="HI833" s="106"/>
      <c r="HJ833" s="106"/>
      <c r="HK833" s="106"/>
      <c r="HL833" s="106"/>
      <c r="HM833" s="106"/>
      <c r="HN833" s="106"/>
      <c r="HO833" s="106"/>
      <c r="HP833" s="106"/>
      <c r="HQ833" s="106"/>
      <c r="HR833" s="106"/>
      <c r="HS833" s="106"/>
      <c r="HT833" s="106"/>
      <c r="HU833" s="106"/>
      <c r="HV833" s="106"/>
      <c r="HW833" s="106"/>
      <c r="HX833" s="106"/>
      <c r="HY833" s="106"/>
      <c r="HZ833" s="106"/>
      <c r="IA833" s="106"/>
      <c r="IB833" s="106"/>
      <c r="IC833" s="106"/>
      <c r="ID833" s="106"/>
      <c r="IE833" s="106"/>
      <c r="IF833" s="106"/>
      <c r="IG833" s="106"/>
      <c r="IH833" s="106"/>
      <c r="II833" s="106"/>
      <c r="IJ833" s="106"/>
      <c r="IK833" s="106"/>
      <c r="IL833" s="106"/>
      <c r="IM833" s="106"/>
      <c r="IN833" s="106"/>
      <c r="IO833" s="106"/>
      <c r="IP833" s="106"/>
      <c r="IQ833" s="106"/>
      <c r="IR833" s="106"/>
      <c r="IS833" s="106"/>
      <c r="IT833" s="106"/>
      <c r="IU833" s="106"/>
      <c r="IV833" s="106"/>
      <c r="IW833" s="106"/>
      <c r="IX833" s="106"/>
      <c r="IY833" s="106"/>
      <c r="IZ833" s="106"/>
      <c r="JA833" s="106"/>
      <c r="JB833" s="106"/>
      <c r="JC833" s="106"/>
      <c r="JD833" s="106"/>
      <c r="JE833" s="106"/>
      <c r="JF833" s="106"/>
      <c r="JG833" s="106"/>
      <c r="JH833" s="106"/>
      <c r="JI833" s="106"/>
      <c r="JJ833" s="106"/>
      <c r="JK833" s="106"/>
      <c r="JL833" s="106"/>
      <c r="JM833" s="106"/>
      <c r="JN833" s="106"/>
      <c r="JO833" s="106"/>
      <c r="JP833" s="106"/>
      <c r="JQ833" s="106"/>
      <c r="JR833" s="106"/>
      <c r="JS833" s="106"/>
      <c r="JT833" s="106"/>
      <c r="JU833" s="106"/>
      <c r="JV833" s="106"/>
      <c r="JW833" s="106"/>
      <c r="JX833" s="106"/>
      <c r="JY833" s="106"/>
      <c r="JZ833" s="106"/>
      <c r="KA833" s="106"/>
      <c r="KB833" s="106"/>
      <c r="KC833" s="106"/>
      <c r="KD833" s="106"/>
      <c r="KE833" s="106"/>
      <c r="KF833" s="106"/>
      <c r="KG833" s="106"/>
      <c r="KH833" s="106"/>
      <c r="KI833" s="106"/>
      <c r="KJ833" s="106"/>
      <c r="KK833" s="106"/>
      <c r="KL833" s="106"/>
      <c r="KM833" s="106"/>
      <c r="KN833" s="106"/>
      <c r="KO833" s="106"/>
      <c r="KP833" s="106"/>
      <c r="KQ833" s="106"/>
      <c r="KR833" s="106"/>
      <c r="KS833" s="106"/>
      <c r="KT833" s="106"/>
      <c r="KU833" s="106"/>
      <c r="KV833" s="106"/>
      <c r="KW833" s="106"/>
      <c r="KX833" s="106"/>
      <c r="KY833" s="106"/>
      <c r="KZ833" s="106"/>
      <c r="LA833" s="106"/>
      <c r="LB833" s="106"/>
      <c r="LC833" s="106"/>
      <c r="LD833" s="106"/>
      <c r="LE833" s="106"/>
      <c r="LF833" s="106"/>
      <c r="LG833" s="106"/>
      <c r="LH833" s="106"/>
      <c r="LI833" s="106"/>
      <c r="LJ833" s="106"/>
      <c r="LK833" s="106"/>
      <c r="LL833" s="106"/>
      <c r="LM833" s="106"/>
      <c r="LN833" s="106"/>
      <c r="LO833" s="106"/>
      <c r="LP833" s="106"/>
      <c r="LQ833" s="106"/>
      <c r="LR833" s="106"/>
      <c r="LS833" s="106"/>
      <c r="LT833" s="106"/>
      <c r="LU833" s="106"/>
      <c r="LV833" s="106"/>
      <c r="LW833" s="106"/>
      <c r="LX833" s="106"/>
      <c r="LY833" s="106"/>
      <c r="LZ833" s="106"/>
      <c r="MA833" s="106"/>
      <c r="MB833" s="106"/>
      <c r="MC833" s="106"/>
      <c r="MD833" s="106"/>
      <c r="ME833" s="106"/>
      <c r="MF833" s="106"/>
      <c r="MG833" s="106"/>
      <c r="MH833" s="106"/>
      <c r="MI833" s="106"/>
      <c r="MJ833" s="106"/>
      <c r="MK833" s="106"/>
      <c r="ML833" s="106"/>
      <c r="MM833" s="106"/>
      <c r="MN833" s="106"/>
      <c r="MO833" s="106"/>
      <c r="MP833" s="106"/>
      <c r="MQ833" s="106"/>
      <c r="MR833" s="106"/>
      <c r="MS833" s="106"/>
      <c r="MT833" s="106"/>
      <c r="MU833" s="106"/>
      <c r="MV833" s="106"/>
      <c r="MW833" s="106"/>
      <c r="MX833" s="106"/>
      <c r="MY833" s="106"/>
      <c r="MZ833" s="106"/>
      <c r="NA833" s="106"/>
      <c r="NB833" s="106"/>
      <c r="NC833" s="106"/>
      <c r="ND833" s="106"/>
      <c r="NE833" s="106"/>
      <c r="NF833" s="106"/>
      <c r="NG833" s="106"/>
      <c r="NH833" s="106"/>
      <c r="NI833" s="106"/>
      <c r="NJ833" s="106"/>
      <c r="NK833" s="106"/>
      <c r="NL833" s="106"/>
      <c r="NM833" s="106"/>
      <c r="NN833" s="106"/>
      <c r="NO833" s="106"/>
      <c r="NP833" s="106"/>
      <c r="NQ833" s="106"/>
      <c r="NR833" s="106"/>
      <c r="NS833" s="106"/>
      <c r="NT833" s="106"/>
      <c r="NU833" s="106"/>
      <c r="NV833" s="106"/>
      <c r="NW833" s="106"/>
      <c r="NX833" s="106"/>
      <c r="NY833" s="106"/>
      <c r="NZ833" s="106"/>
      <c r="OA833" s="106"/>
      <c r="OB833" s="106"/>
      <c r="OC833" s="106"/>
      <c r="OD833" s="106"/>
      <c r="OE833" s="106"/>
      <c r="OF833" s="106"/>
      <c r="OG833" s="106"/>
      <c r="OH833" s="106"/>
      <c r="OI833" s="106"/>
      <c r="OJ833" s="106"/>
      <c r="OK833" s="106"/>
      <c r="OL833" s="106"/>
      <c r="OM833" s="106"/>
      <c r="ON833" s="106"/>
      <c r="OO833" s="106"/>
      <c r="OP833" s="106"/>
      <c r="OQ833" s="106"/>
      <c r="OR833" s="106"/>
      <c r="OS833" s="106"/>
      <c r="OT833" s="106"/>
      <c r="OU833" s="106"/>
      <c r="OV833" s="106"/>
      <c r="OW833" s="106"/>
      <c r="OX833" s="106"/>
      <c r="OY833" s="106"/>
      <c r="OZ833" s="106"/>
      <c r="PA833" s="106"/>
      <c r="PB833" s="106"/>
      <c r="PC833" s="106"/>
      <c r="PD833" s="106"/>
      <c r="PE833" s="106"/>
      <c r="PF833" s="106"/>
      <c r="PG833" s="106"/>
      <c r="PH833" s="106"/>
      <c r="PI833" s="106"/>
      <c r="PJ833" s="106"/>
      <c r="PK833" s="106"/>
      <c r="PL833" s="106"/>
      <c r="PM833" s="106"/>
      <c r="PN833" s="106"/>
      <c r="PO833" s="106"/>
      <c r="PP833" s="106"/>
      <c r="PQ833" s="106"/>
      <c r="PR833" s="106"/>
      <c r="PS833" s="106"/>
      <c r="PT833" s="106"/>
      <c r="PU833" s="106"/>
      <c r="PV833" s="106"/>
      <c r="PW833" s="106"/>
      <c r="PX833" s="106"/>
      <c r="PY833" s="106"/>
      <c r="PZ833" s="106"/>
      <c r="QA833" s="106"/>
      <c r="QB833" s="106"/>
      <c r="QC833" s="106"/>
      <c r="QD833" s="106"/>
      <c r="QE833" s="106"/>
      <c r="QF833" s="106"/>
      <c r="QG833" s="106"/>
      <c r="QH833" s="106"/>
      <c r="QI833" s="106"/>
      <c r="QJ833" s="106"/>
      <c r="QK833" s="106"/>
      <c r="QL833" s="106"/>
      <c r="QM833" s="106"/>
      <c r="QN833" s="106"/>
      <c r="QO833" s="106"/>
      <c r="QP833" s="106"/>
      <c r="QQ833" s="106"/>
      <c r="QR833" s="106"/>
      <c r="QS833" s="106"/>
      <c r="QT833" s="106"/>
      <c r="QU833" s="106"/>
      <c r="QV833" s="106"/>
      <c r="QW833" s="106"/>
      <c r="QX833" s="106"/>
      <c r="QY833" s="106"/>
      <c r="QZ833" s="106"/>
      <c r="RA833" s="106"/>
      <c r="RB833" s="106"/>
      <c r="RC833" s="106"/>
      <c r="RD833" s="106"/>
      <c r="RE833" s="106"/>
      <c r="RF833" s="106"/>
      <c r="RG833" s="106"/>
      <c r="RH833" s="106"/>
      <c r="RI833" s="106"/>
      <c r="RJ833" s="106"/>
      <c r="RK833" s="106"/>
      <c r="RL833" s="106"/>
      <c r="RM833" s="106"/>
      <c r="RN833" s="106"/>
      <c r="RO833" s="106"/>
      <c r="RP833" s="106"/>
      <c r="RQ833" s="106"/>
      <c r="RR833" s="106"/>
    </row>
    <row r="834" spans="1:486" x14ac:dyDescent="0.3">
      <c r="A834" s="106"/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14"/>
      <c r="Q834" s="114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  <c r="BY834" s="106"/>
      <c r="BZ834" s="106"/>
      <c r="CA834" s="106"/>
      <c r="CB834" s="106"/>
      <c r="CC834" s="106"/>
      <c r="CD834" s="106"/>
      <c r="CE834" s="106"/>
      <c r="CF834" s="106"/>
      <c r="CG834" s="106"/>
      <c r="CH834" s="106"/>
      <c r="CI834" s="106"/>
      <c r="CJ834" s="106"/>
      <c r="CK834" s="106"/>
      <c r="CL834" s="106"/>
      <c r="CM834" s="106"/>
      <c r="CN834" s="106"/>
      <c r="CO834" s="106"/>
      <c r="CP834" s="106"/>
      <c r="CQ834" s="106"/>
      <c r="CR834" s="106"/>
      <c r="CS834" s="106"/>
      <c r="CT834" s="106"/>
      <c r="CU834" s="106"/>
      <c r="CV834" s="106"/>
      <c r="CW834" s="106"/>
      <c r="CX834" s="106"/>
      <c r="CY834" s="106"/>
      <c r="CZ834" s="106"/>
      <c r="DA834" s="106"/>
      <c r="DB834" s="106"/>
      <c r="DC834" s="106"/>
      <c r="DD834" s="106"/>
      <c r="DE834" s="106"/>
      <c r="DF834" s="106"/>
      <c r="DG834" s="106"/>
      <c r="DH834" s="106"/>
      <c r="DI834" s="106"/>
      <c r="DJ834" s="106"/>
      <c r="DK834" s="106"/>
      <c r="DL834" s="106"/>
      <c r="DM834" s="106"/>
      <c r="DN834" s="106"/>
      <c r="DO834" s="106"/>
      <c r="DP834" s="106"/>
      <c r="DQ834" s="106"/>
      <c r="DR834" s="106"/>
      <c r="DS834" s="106"/>
      <c r="DT834" s="106"/>
      <c r="DU834" s="106"/>
      <c r="DV834" s="106"/>
      <c r="DW834" s="106"/>
      <c r="DX834" s="106"/>
      <c r="DY834" s="106"/>
      <c r="DZ834" s="106"/>
      <c r="EA834" s="106"/>
      <c r="EB834" s="106"/>
      <c r="EC834" s="106"/>
      <c r="ED834" s="106"/>
      <c r="EE834" s="106"/>
      <c r="EF834" s="106"/>
      <c r="EG834" s="106"/>
      <c r="EH834" s="106"/>
      <c r="EI834" s="106"/>
      <c r="EJ834" s="106"/>
      <c r="EK834" s="106"/>
      <c r="EL834" s="106"/>
      <c r="EM834" s="106"/>
      <c r="EN834" s="106"/>
      <c r="EO834" s="106"/>
      <c r="EP834" s="106"/>
      <c r="EQ834" s="106"/>
      <c r="ER834" s="106"/>
      <c r="ES834" s="106"/>
      <c r="ET834" s="106"/>
      <c r="EU834" s="106"/>
      <c r="EV834" s="106"/>
      <c r="EW834" s="106"/>
      <c r="EX834" s="106"/>
      <c r="EY834" s="106"/>
      <c r="EZ834" s="106"/>
      <c r="FA834" s="106"/>
      <c r="FB834" s="106"/>
      <c r="FC834" s="106"/>
      <c r="FD834" s="106"/>
      <c r="FE834" s="106"/>
      <c r="FF834" s="106"/>
      <c r="FG834" s="106"/>
      <c r="FH834" s="106"/>
      <c r="FI834" s="106"/>
      <c r="FJ834" s="106"/>
      <c r="FK834" s="106"/>
      <c r="FL834" s="106"/>
      <c r="FM834" s="106"/>
      <c r="FN834" s="106"/>
      <c r="FO834" s="106"/>
      <c r="FP834" s="106"/>
      <c r="FQ834" s="106"/>
      <c r="FR834" s="106"/>
      <c r="FS834" s="106"/>
      <c r="FT834" s="106"/>
      <c r="FU834" s="106"/>
      <c r="FV834" s="106"/>
      <c r="FW834" s="106"/>
      <c r="FX834" s="106"/>
      <c r="FY834" s="106"/>
      <c r="FZ834" s="106"/>
      <c r="GA834" s="106"/>
      <c r="GB834" s="106"/>
      <c r="GC834" s="106"/>
      <c r="GD834" s="106"/>
      <c r="GE834" s="106"/>
      <c r="GF834" s="106"/>
      <c r="GG834" s="106"/>
      <c r="GH834" s="106"/>
      <c r="GI834" s="106"/>
      <c r="GJ834" s="106"/>
      <c r="GK834" s="106"/>
      <c r="GL834" s="106"/>
      <c r="GM834" s="106"/>
      <c r="GN834" s="106"/>
      <c r="GO834" s="106"/>
      <c r="GP834" s="106"/>
      <c r="GQ834" s="106"/>
      <c r="GR834" s="106"/>
      <c r="GS834" s="106"/>
      <c r="GT834" s="106"/>
      <c r="GU834" s="106"/>
      <c r="GV834" s="106"/>
      <c r="GW834" s="106"/>
      <c r="GX834" s="106"/>
      <c r="GY834" s="106"/>
      <c r="GZ834" s="106"/>
      <c r="HA834" s="106"/>
      <c r="HB834" s="106"/>
      <c r="HC834" s="106"/>
      <c r="HD834" s="106"/>
      <c r="HE834" s="106"/>
      <c r="HF834" s="106"/>
      <c r="HG834" s="106"/>
      <c r="HH834" s="106"/>
      <c r="HI834" s="106"/>
      <c r="HJ834" s="106"/>
      <c r="HK834" s="106"/>
      <c r="HL834" s="106"/>
      <c r="HM834" s="106"/>
      <c r="HN834" s="106"/>
      <c r="HO834" s="106"/>
      <c r="HP834" s="106"/>
      <c r="HQ834" s="106"/>
      <c r="HR834" s="106"/>
      <c r="HS834" s="106"/>
      <c r="HT834" s="106"/>
      <c r="HU834" s="106"/>
      <c r="HV834" s="106"/>
      <c r="HW834" s="106"/>
      <c r="HX834" s="106"/>
      <c r="HY834" s="106"/>
      <c r="HZ834" s="106"/>
      <c r="IA834" s="106"/>
      <c r="IB834" s="106"/>
      <c r="IC834" s="106"/>
      <c r="ID834" s="106"/>
      <c r="IE834" s="106"/>
      <c r="IF834" s="106"/>
      <c r="IG834" s="106"/>
      <c r="IH834" s="106"/>
      <c r="II834" s="106"/>
      <c r="IJ834" s="106"/>
      <c r="IK834" s="106"/>
      <c r="IL834" s="106"/>
      <c r="IM834" s="106"/>
      <c r="IN834" s="106"/>
      <c r="IO834" s="106"/>
      <c r="IP834" s="106"/>
      <c r="IQ834" s="106"/>
      <c r="IR834" s="106"/>
      <c r="IS834" s="106"/>
      <c r="IT834" s="106"/>
      <c r="IU834" s="106"/>
      <c r="IV834" s="106"/>
      <c r="IW834" s="106"/>
      <c r="IX834" s="106"/>
      <c r="IY834" s="106"/>
      <c r="IZ834" s="106"/>
      <c r="JA834" s="106"/>
      <c r="JB834" s="106"/>
      <c r="JC834" s="106"/>
      <c r="JD834" s="106"/>
      <c r="JE834" s="106"/>
      <c r="JF834" s="106"/>
      <c r="JG834" s="106"/>
      <c r="JH834" s="106"/>
      <c r="JI834" s="106"/>
      <c r="JJ834" s="106"/>
      <c r="JK834" s="106"/>
      <c r="JL834" s="106"/>
      <c r="JM834" s="106"/>
      <c r="JN834" s="106"/>
      <c r="JO834" s="106"/>
      <c r="JP834" s="106"/>
      <c r="JQ834" s="106"/>
      <c r="JR834" s="106"/>
      <c r="JS834" s="106"/>
      <c r="JT834" s="106"/>
      <c r="JU834" s="106"/>
      <c r="JV834" s="106"/>
      <c r="JW834" s="106"/>
      <c r="JX834" s="106"/>
      <c r="JY834" s="106"/>
      <c r="JZ834" s="106"/>
      <c r="KA834" s="106"/>
      <c r="KB834" s="106"/>
      <c r="KC834" s="106"/>
      <c r="KD834" s="106"/>
      <c r="KE834" s="106"/>
      <c r="KF834" s="106"/>
      <c r="KG834" s="106"/>
      <c r="KH834" s="106"/>
      <c r="KI834" s="106"/>
      <c r="KJ834" s="106"/>
      <c r="KK834" s="106"/>
      <c r="KL834" s="106"/>
      <c r="KM834" s="106"/>
      <c r="KN834" s="106"/>
      <c r="KO834" s="106"/>
      <c r="KP834" s="106"/>
      <c r="KQ834" s="106"/>
      <c r="KR834" s="106"/>
      <c r="KS834" s="106"/>
      <c r="KT834" s="106"/>
      <c r="KU834" s="106"/>
      <c r="KV834" s="106"/>
      <c r="KW834" s="106"/>
      <c r="KX834" s="106"/>
      <c r="KY834" s="106"/>
      <c r="KZ834" s="106"/>
      <c r="LA834" s="106"/>
      <c r="LB834" s="106"/>
      <c r="LC834" s="106"/>
      <c r="LD834" s="106"/>
      <c r="LE834" s="106"/>
      <c r="LF834" s="106"/>
      <c r="LG834" s="106"/>
      <c r="LH834" s="106"/>
      <c r="LI834" s="106"/>
      <c r="LJ834" s="106"/>
      <c r="LK834" s="106"/>
      <c r="LL834" s="106"/>
      <c r="LM834" s="106"/>
      <c r="LN834" s="106"/>
      <c r="LO834" s="106"/>
      <c r="LP834" s="106"/>
      <c r="LQ834" s="106"/>
      <c r="LR834" s="106"/>
      <c r="LS834" s="106"/>
      <c r="LT834" s="106"/>
      <c r="LU834" s="106"/>
      <c r="LV834" s="106"/>
      <c r="LW834" s="106"/>
      <c r="LX834" s="106"/>
      <c r="LY834" s="106"/>
      <c r="LZ834" s="106"/>
      <c r="MA834" s="106"/>
      <c r="MB834" s="106"/>
      <c r="MC834" s="106"/>
      <c r="MD834" s="106"/>
      <c r="ME834" s="106"/>
      <c r="MF834" s="106"/>
      <c r="MG834" s="106"/>
      <c r="MH834" s="106"/>
      <c r="MI834" s="106"/>
      <c r="MJ834" s="106"/>
      <c r="MK834" s="106"/>
      <c r="ML834" s="106"/>
      <c r="MM834" s="106"/>
      <c r="MN834" s="106"/>
      <c r="MO834" s="106"/>
      <c r="MP834" s="106"/>
      <c r="MQ834" s="106"/>
      <c r="MR834" s="106"/>
      <c r="MS834" s="106"/>
      <c r="MT834" s="106"/>
      <c r="MU834" s="106"/>
      <c r="MV834" s="106"/>
      <c r="MW834" s="106"/>
      <c r="MX834" s="106"/>
      <c r="MY834" s="106"/>
      <c r="MZ834" s="106"/>
      <c r="NA834" s="106"/>
      <c r="NB834" s="106"/>
      <c r="NC834" s="106"/>
      <c r="ND834" s="106"/>
      <c r="NE834" s="106"/>
      <c r="NF834" s="106"/>
      <c r="NG834" s="106"/>
      <c r="NH834" s="106"/>
      <c r="NI834" s="106"/>
      <c r="NJ834" s="106"/>
      <c r="NK834" s="106"/>
      <c r="NL834" s="106"/>
      <c r="NM834" s="106"/>
      <c r="NN834" s="106"/>
      <c r="NO834" s="106"/>
      <c r="NP834" s="106"/>
      <c r="NQ834" s="106"/>
      <c r="NR834" s="106"/>
      <c r="NS834" s="106"/>
      <c r="NT834" s="106"/>
      <c r="NU834" s="106"/>
      <c r="NV834" s="106"/>
      <c r="NW834" s="106"/>
      <c r="NX834" s="106"/>
      <c r="NY834" s="106"/>
      <c r="NZ834" s="106"/>
      <c r="OA834" s="106"/>
      <c r="OB834" s="106"/>
      <c r="OC834" s="106"/>
      <c r="OD834" s="106"/>
      <c r="OE834" s="106"/>
      <c r="OF834" s="106"/>
      <c r="OG834" s="106"/>
      <c r="OH834" s="106"/>
      <c r="OI834" s="106"/>
      <c r="OJ834" s="106"/>
      <c r="OK834" s="106"/>
      <c r="OL834" s="106"/>
      <c r="OM834" s="106"/>
      <c r="ON834" s="106"/>
      <c r="OO834" s="106"/>
      <c r="OP834" s="106"/>
      <c r="OQ834" s="106"/>
      <c r="OR834" s="106"/>
      <c r="OS834" s="106"/>
      <c r="OT834" s="106"/>
      <c r="OU834" s="106"/>
      <c r="OV834" s="106"/>
      <c r="OW834" s="106"/>
      <c r="OX834" s="106"/>
      <c r="OY834" s="106"/>
      <c r="OZ834" s="106"/>
      <c r="PA834" s="106"/>
      <c r="PB834" s="106"/>
      <c r="PC834" s="106"/>
      <c r="PD834" s="106"/>
      <c r="PE834" s="106"/>
      <c r="PF834" s="106"/>
      <c r="PG834" s="106"/>
      <c r="PH834" s="106"/>
      <c r="PI834" s="106"/>
      <c r="PJ834" s="106"/>
      <c r="PK834" s="106"/>
      <c r="PL834" s="106"/>
      <c r="PM834" s="106"/>
      <c r="PN834" s="106"/>
      <c r="PO834" s="106"/>
      <c r="PP834" s="106"/>
      <c r="PQ834" s="106"/>
      <c r="PR834" s="106"/>
      <c r="PS834" s="106"/>
      <c r="PT834" s="106"/>
      <c r="PU834" s="106"/>
      <c r="PV834" s="106"/>
      <c r="PW834" s="106"/>
      <c r="PX834" s="106"/>
      <c r="PY834" s="106"/>
      <c r="PZ834" s="106"/>
      <c r="QA834" s="106"/>
      <c r="QB834" s="106"/>
      <c r="QC834" s="106"/>
      <c r="QD834" s="106"/>
      <c r="QE834" s="106"/>
      <c r="QF834" s="106"/>
      <c r="QG834" s="106"/>
      <c r="QH834" s="106"/>
      <c r="QI834" s="106"/>
      <c r="QJ834" s="106"/>
      <c r="QK834" s="106"/>
      <c r="QL834" s="106"/>
      <c r="QM834" s="106"/>
      <c r="QN834" s="106"/>
      <c r="QO834" s="106"/>
      <c r="QP834" s="106"/>
      <c r="QQ834" s="106"/>
      <c r="QR834" s="106"/>
      <c r="QS834" s="106"/>
      <c r="QT834" s="106"/>
      <c r="QU834" s="106"/>
      <c r="QV834" s="106"/>
      <c r="QW834" s="106"/>
      <c r="QX834" s="106"/>
      <c r="QY834" s="106"/>
      <c r="QZ834" s="106"/>
      <c r="RA834" s="106"/>
      <c r="RB834" s="106"/>
      <c r="RC834" s="106"/>
      <c r="RD834" s="106"/>
      <c r="RE834" s="106"/>
      <c r="RF834" s="106"/>
      <c r="RG834" s="106"/>
      <c r="RH834" s="106"/>
      <c r="RI834" s="106"/>
      <c r="RJ834" s="106"/>
      <c r="RK834" s="106"/>
      <c r="RL834" s="106"/>
      <c r="RM834" s="106"/>
      <c r="RN834" s="106"/>
      <c r="RO834" s="106"/>
      <c r="RP834" s="106"/>
      <c r="RQ834" s="106"/>
      <c r="RR834" s="106"/>
    </row>
    <row r="835" spans="1:486" x14ac:dyDescent="0.3">
      <c r="A835" s="106"/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14"/>
      <c r="Q835" s="114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  <c r="BY835" s="106"/>
      <c r="BZ835" s="106"/>
      <c r="CA835" s="106"/>
      <c r="CB835" s="106"/>
      <c r="CC835" s="106"/>
      <c r="CD835" s="106"/>
      <c r="CE835" s="106"/>
      <c r="CF835" s="106"/>
      <c r="CG835" s="106"/>
      <c r="CH835" s="106"/>
      <c r="CI835" s="106"/>
      <c r="CJ835" s="106"/>
      <c r="CK835" s="106"/>
      <c r="CL835" s="106"/>
      <c r="CM835" s="106"/>
      <c r="CN835" s="106"/>
      <c r="CO835" s="106"/>
      <c r="CP835" s="106"/>
      <c r="CQ835" s="106"/>
      <c r="CR835" s="106"/>
      <c r="CS835" s="106"/>
      <c r="CT835" s="106"/>
      <c r="CU835" s="106"/>
      <c r="CV835" s="106"/>
      <c r="CW835" s="106"/>
      <c r="CX835" s="106"/>
      <c r="CY835" s="106"/>
      <c r="CZ835" s="106"/>
      <c r="DA835" s="106"/>
      <c r="DB835" s="106"/>
      <c r="DC835" s="106"/>
      <c r="DD835" s="106"/>
      <c r="DE835" s="106"/>
      <c r="DF835" s="106"/>
      <c r="DG835" s="106"/>
      <c r="DH835" s="106"/>
      <c r="DI835" s="106"/>
      <c r="DJ835" s="106"/>
      <c r="DK835" s="106"/>
      <c r="DL835" s="106"/>
      <c r="DM835" s="106"/>
      <c r="DN835" s="106"/>
      <c r="DO835" s="106"/>
      <c r="DP835" s="106"/>
      <c r="DQ835" s="106"/>
      <c r="DR835" s="106"/>
      <c r="DS835" s="106"/>
      <c r="DT835" s="106"/>
      <c r="DU835" s="106"/>
      <c r="DV835" s="106"/>
      <c r="DW835" s="106"/>
      <c r="DX835" s="106"/>
      <c r="DY835" s="106"/>
      <c r="DZ835" s="106"/>
      <c r="EA835" s="106"/>
      <c r="EB835" s="106"/>
      <c r="EC835" s="106"/>
      <c r="ED835" s="106"/>
      <c r="EE835" s="106"/>
      <c r="EF835" s="106"/>
      <c r="EG835" s="106"/>
      <c r="EH835" s="106"/>
      <c r="EI835" s="106"/>
      <c r="EJ835" s="106"/>
      <c r="EK835" s="106"/>
      <c r="EL835" s="106"/>
      <c r="EM835" s="106"/>
      <c r="EN835" s="106"/>
      <c r="EO835" s="106"/>
      <c r="EP835" s="106"/>
      <c r="EQ835" s="106"/>
      <c r="ER835" s="106"/>
      <c r="ES835" s="106"/>
      <c r="ET835" s="106"/>
      <c r="EU835" s="106"/>
      <c r="EV835" s="106"/>
      <c r="EW835" s="106"/>
      <c r="EX835" s="106"/>
      <c r="EY835" s="106"/>
      <c r="EZ835" s="106"/>
      <c r="FA835" s="106"/>
      <c r="FB835" s="106"/>
      <c r="FC835" s="106"/>
      <c r="FD835" s="106"/>
      <c r="FE835" s="106"/>
      <c r="FF835" s="106"/>
      <c r="FG835" s="106"/>
      <c r="FH835" s="106"/>
      <c r="FI835" s="106"/>
      <c r="FJ835" s="106"/>
      <c r="FK835" s="106"/>
      <c r="FL835" s="106"/>
      <c r="FM835" s="106"/>
      <c r="FN835" s="106"/>
      <c r="FO835" s="106"/>
      <c r="FP835" s="106"/>
      <c r="FQ835" s="106"/>
      <c r="FR835" s="106"/>
      <c r="FS835" s="106"/>
      <c r="FT835" s="106"/>
      <c r="FU835" s="106"/>
      <c r="FV835" s="106"/>
      <c r="FW835" s="106"/>
      <c r="FX835" s="106"/>
      <c r="FY835" s="106"/>
      <c r="FZ835" s="106"/>
      <c r="GA835" s="106"/>
      <c r="GB835" s="106"/>
      <c r="GC835" s="106"/>
      <c r="GD835" s="106"/>
      <c r="GE835" s="106"/>
      <c r="GF835" s="106"/>
      <c r="GG835" s="106"/>
      <c r="GH835" s="106"/>
      <c r="GI835" s="106"/>
      <c r="GJ835" s="106"/>
      <c r="GK835" s="106"/>
      <c r="GL835" s="106"/>
      <c r="GM835" s="106"/>
      <c r="GN835" s="106"/>
      <c r="GO835" s="106"/>
      <c r="GP835" s="106"/>
      <c r="GQ835" s="106"/>
      <c r="GR835" s="106"/>
      <c r="GS835" s="106"/>
      <c r="GT835" s="106"/>
      <c r="GU835" s="106"/>
      <c r="GV835" s="106"/>
      <c r="GW835" s="106"/>
      <c r="GX835" s="106"/>
      <c r="GY835" s="106"/>
      <c r="GZ835" s="106"/>
      <c r="HA835" s="106"/>
      <c r="HB835" s="106"/>
      <c r="HC835" s="106"/>
      <c r="HD835" s="106"/>
      <c r="HE835" s="106"/>
      <c r="HF835" s="106"/>
      <c r="HG835" s="106"/>
      <c r="HH835" s="106"/>
      <c r="HI835" s="106"/>
      <c r="HJ835" s="106"/>
      <c r="HK835" s="106"/>
      <c r="HL835" s="106"/>
      <c r="HM835" s="106"/>
      <c r="HN835" s="106"/>
      <c r="HO835" s="106"/>
      <c r="HP835" s="106"/>
      <c r="HQ835" s="106"/>
      <c r="HR835" s="106"/>
      <c r="HS835" s="106"/>
      <c r="HT835" s="106"/>
      <c r="HU835" s="106"/>
      <c r="HV835" s="106"/>
      <c r="HW835" s="106"/>
      <c r="HX835" s="106"/>
      <c r="HY835" s="106"/>
      <c r="HZ835" s="106"/>
      <c r="IA835" s="106"/>
      <c r="IB835" s="106"/>
      <c r="IC835" s="106"/>
      <c r="ID835" s="106"/>
      <c r="IE835" s="106"/>
      <c r="IF835" s="106"/>
      <c r="IG835" s="106"/>
      <c r="IH835" s="106"/>
      <c r="II835" s="106"/>
      <c r="IJ835" s="106"/>
      <c r="IK835" s="106"/>
      <c r="IL835" s="106"/>
      <c r="IM835" s="106"/>
      <c r="IN835" s="106"/>
      <c r="IO835" s="106"/>
      <c r="IP835" s="106"/>
      <c r="IQ835" s="106"/>
      <c r="IR835" s="106"/>
      <c r="IS835" s="106"/>
      <c r="IT835" s="106"/>
      <c r="IU835" s="106"/>
      <c r="IV835" s="106"/>
      <c r="IW835" s="106"/>
      <c r="IX835" s="106"/>
      <c r="IY835" s="106"/>
      <c r="IZ835" s="106"/>
      <c r="JA835" s="106"/>
      <c r="JB835" s="106"/>
      <c r="JC835" s="106"/>
      <c r="JD835" s="106"/>
      <c r="JE835" s="106"/>
      <c r="JF835" s="106"/>
      <c r="JG835" s="106"/>
      <c r="JH835" s="106"/>
      <c r="JI835" s="106"/>
      <c r="JJ835" s="106"/>
      <c r="JK835" s="106"/>
      <c r="JL835" s="106"/>
      <c r="JM835" s="106"/>
      <c r="JN835" s="106"/>
      <c r="JO835" s="106"/>
      <c r="JP835" s="106"/>
      <c r="JQ835" s="106"/>
      <c r="JR835" s="106"/>
      <c r="JS835" s="106"/>
      <c r="JT835" s="106"/>
      <c r="JU835" s="106"/>
      <c r="JV835" s="106"/>
      <c r="JW835" s="106"/>
      <c r="JX835" s="106"/>
      <c r="JY835" s="106"/>
      <c r="JZ835" s="106"/>
      <c r="KA835" s="106"/>
      <c r="KB835" s="106"/>
      <c r="KC835" s="106"/>
      <c r="KD835" s="106"/>
      <c r="KE835" s="106"/>
      <c r="KF835" s="106"/>
      <c r="KG835" s="106"/>
      <c r="KH835" s="106"/>
      <c r="KI835" s="106"/>
      <c r="KJ835" s="106"/>
      <c r="KK835" s="106"/>
      <c r="KL835" s="106"/>
      <c r="KM835" s="106"/>
      <c r="KN835" s="106"/>
      <c r="KO835" s="106"/>
      <c r="KP835" s="106"/>
      <c r="KQ835" s="106"/>
      <c r="KR835" s="106"/>
      <c r="KS835" s="106"/>
      <c r="KT835" s="106"/>
      <c r="KU835" s="106"/>
      <c r="KV835" s="106"/>
      <c r="KW835" s="106"/>
      <c r="KX835" s="106"/>
      <c r="KY835" s="106"/>
      <c r="KZ835" s="106"/>
      <c r="LA835" s="106"/>
      <c r="LB835" s="106"/>
      <c r="LC835" s="106"/>
      <c r="LD835" s="106"/>
      <c r="LE835" s="106"/>
      <c r="LF835" s="106"/>
      <c r="LG835" s="106"/>
      <c r="LH835" s="106"/>
      <c r="LI835" s="106"/>
      <c r="LJ835" s="106"/>
      <c r="LK835" s="106"/>
      <c r="LL835" s="106"/>
      <c r="LM835" s="106"/>
      <c r="LN835" s="106"/>
      <c r="LO835" s="106"/>
      <c r="LP835" s="106"/>
      <c r="LQ835" s="106"/>
      <c r="LR835" s="106"/>
      <c r="LS835" s="106"/>
      <c r="LT835" s="106"/>
      <c r="LU835" s="106"/>
      <c r="LV835" s="106"/>
      <c r="LW835" s="106"/>
      <c r="LX835" s="106"/>
      <c r="LY835" s="106"/>
      <c r="LZ835" s="106"/>
      <c r="MA835" s="106"/>
      <c r="MB835" s="106"/>
      <c r="MC835" s="106"/>
      <c r="MD835" s="106"/>
      <c r="ME835" s="106"/>
      <c r="MF835" s="106"/>
      <c r="MG835" s="106"/>
      <c r="MH835" s="106"/>
      <c r="MI835" s="106"/>
      <c r="MJ835" s="106"/>
      <c r="MK835" s="106"/>
      <c r="ML835" s="106"/>
      <c r="MM835" s="106"/>
      <c r="MN835" s="106"/>
      <c r="MO835" s="106"/>
      <c r="MP835" s="106"/>
      <c r="MQ835" s="106"/>
      <c r="MR835" s="106"/>
      <c r="MS835" s="106"/>
      <c r="MT835" s="106"/>
      <c r="MU835" s="106"/>
      <c r="MV835" s="106"/>
      <c r="MW835" s="106"/>
      <c r="MX835" s="106"/>
      <c r="MY835" s="106"/>
      <c r="MZ835" s="106"/>
      <c r="NA835" s="106"/>
      <c r="NB835" s="106"/>
      <c r="NC835" s="106"/>
      <c r="ND835" s="106"/>
      <c r="NE835" s="106"/>
      <c r="NF835" s="106"/>
      <c r="NG835" s="106"/>
      <c r="NH835" s="106"/>
      <c r="NI835" s="106"/>
      <c r="NJ835" s="106"/>
      <c r="NK835" s="106"/>
      <c r="NL835" s="106"/>
      <c r="NM835" s="106"/>
      <c r="NN835" s="106"/>
      <c r="NO835" s="106"/>
      <c r="NP835" s="106"/>
      <c r="NQ835" s="106"/>
      <c r="NR835" s="106"/>
      <c r="NS835" s="106"/>
      <c r="NT835" s="106"/>
      <c r="NU835" s="106"/>
      <c r="NV835" s="106"/>
      <c r="NW835" s="106"/>
      <c r="NX835" s="106"/>
      <c r="NY835" s="106"/>
      <c r="NZ835" s="106"/>
      <c r="OA835" s="106"/>
      <c r="OB835" s="106"/>
      <c r="OC835" s="106"/>
      <c r="OD835" s="106"/>
      <c r="OE835" s="106"/>
      <c r="OF835" s="106"/>
      <c r="OG835" s="106"/>
      <c r="OH835" s="106"/>
      <c r="OI835" s="106"/>
      <c r="OJ835" s="106"/>
      <c r="OK835" s="106"/>
      <c r="OL835" s="106"/>
      <c r="OM835" s="106"/>
      <c r="ON835" s="106"/>
      <c r="OO835" s="106"/>
      <c r="OP835" s="106"/>
      <c r="OQ835" s="106"/>
      <c r="OR835" s="106"/>
      <c r="OS835" s="106"/>
      <c r="OT835" s="106"/>
      <c r="OU835" s="106"/>
      <c r="OV835" s="106"/>
      <c r="OW835" s="106"/>
      <c r="OX835" s="106"/>
      <c r="OY835" s="106"/>
      <c r="OZ835" s="106"/>
      <c r="PA835" s="106"/>
      <c r="PB835" s="106"/>
      <c r="PC835" s="106"/>
      <c r="PD835" s="106"/>
      <c r="PE835" s="106"/>
      <c r="PF835" s="106"/>
      <c r="PG835" s="106"/>
      <c r="PH835" s="106"/>
      <c r="PI835" s="106"/>
      <c r="PJ835" s="106"/>
      <c r="PK835" s="106"/>
      <c r="PL835" s="106"/>
      <c r="PM835" s="106"/>
      <c r="PN835" s="106"/>
      <c r="PO835" s="106"/>
      <c r="PP835" s="106"/>
      <c r="PQ835" s="106"/>
      <c r="PR835" s="106"/>
      <c r="PS835" s="106"/>
      <c r="PT835" s="106"/>
      <c r="PU835" s="106"/>
      <c r="PV835" s="106"/>
      <c r="PW835" s="106"/>
      <c r="PX835" s="106"/>
      <c r="PY835" s="106"/>
      <c r="PZ835" s="106"/>
      <c r="QA835" s="106"/>
      <c r="QB835" s="106"/>
      <c r="QC835" s="106"/>
      <c r="QD835" s="106"/>
      <c r="QE835" s="106"/>
      <c r="QF835" s="106"/>
      <c r="QG835" s="106"/>
      <c r="QH835" s="106"/>
      <c r="QI835" s="106"/>
      <c r="QJ835" s="106"/>
      <c r="QK835" s="106"/>
      <c r="QL835" s="106"/>
      <c r="QM835" s="106"/>
      <c r="QN835" s="106"/>
      <c r="QO835" s="106"/>
      <c r="QP835" s="106"/>
      <c r="QQ835" s="106"/>
      <c r="QR835" s="106"/>
      <c r="QS835" s="106"/>
      <c r="QT835" s="106"/>
      <c r="QU835" s="106"/>
      <c r="QV835" s="106"/>
      <c r="QW835" s="106"/>
      <c r="QX835" s="106"/>
      <c r="QY835" s="106"/>
      <c r="QZ835" s="106"/>
      <c r="RA835" s="106"/>
      <c r="RB835" s="106"/>
      <c r="RC835" s="106"/>
      <c r="RD835" s="106"/>
      <c r="RE835" s="106"/>
      <c r="RF835" s="106"/>
      <c r="RG835" s="106"/>
      <c r="RH835" s="106"/>
      <c r="RI835" s="106"/>
      <c r="RJ835" s="106"/>
      <c r="RK835" s="106"/>
      <c r="RL835" s="106"/>
      <c r="RM835" s="106"/>
      <c r="RN835" s="106"/>
      <c r="RO835" s="106"/>
      <c r="RP835" s="106"/>
      <c r="RQ835" s="106"/>
      <c r="RR835" s="106"/>
    </row>
    <row r="836" spans="1:486" x14ac:dyDescent="0.3">
      <c r="A836" s="106"/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14"/>
      <c r="Q836" s="114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  <c r="BY836" s="106"/>
      <c r="BZ836" s="106"/>
      <c r="CA836" s="106"/>
      <c r="CB836" s="106"/>
      <c r="CC836" s="106"/>
      <c r="CD836" s="106"/>
      <c r="CE836" s="106"/>
      <c r="CF836" s="106"/>
      <c r="CG836" s="106"/>
      <c r="CH836" s="106"/>
      <c r="CI836" s="106"/>
      <c r="CJ836" s="106"/>
      <c r="CK836" s="106"/>
      <c r="CL836" s="106"/>
      <c r="CM836" s="106"/>
      <c r="CN836" s="106"/>
      <c r="CO836" s="106"/>
      <c r="CP836" s="106"/>
      <c r="CQ836" s="106"/>
      <c r="CR836" s="106"/>
      <c r="CS836" s="106"/>
      <c r="CT836" s="106"/>
      <c r="CU836" s="106"/>
      <c r="CV836" s="106"/>
      <c r="CW836" s="106"/>
      <c r="CX836" s="106"/>
      <c r="CY836" s="106"/>
      <c r="CZ836" s="106"/>
      <c r="DA836" s="106"/>
      <c r="DB836" s="106"/>
      <c r="DC836" s="106"/>
      <c r="DD836" s="106"/>
      <c r="DE836" s="106"/>
      <c r="DF836" s="106"/>
      <c r="DG836" s="106"/>
      <c r="DH836" s="106"/>
      <c r="DI836" s="106"/>
      <c r="DJ836" s="106"/>
      <c r="DK836" s="106"/>
      <c r="DL836" s="106"/>
      <c r="DM836" s="106"/>
      <c r="DN836" s="106"/>
      <c r="DO836" s="106"/>
      <c r="DP836" s="106"/>
      <c r="DQ836" s="106"/>
      <c r="DR836" s="106"/>
      <c r="DS836" s="106"/>
      <c r="DT836" s="106"/>
      <c r="DU836" s="106"/>
      <c r="DV836" s="106"/>
      <c r="DW836" s="106"/>
      <c r="DX836" s="106"/>
      <c r="DY836" s="106"/>
      <c r="DZ836" s="106"/>
      <c r="EA836" s="106"/>
      <c r="EB836" s="106"/>
      <c r="EC836" s="106"/>
      <c r="ED836" s="106"/>
      <c r="EE836" s="106"/>
      <c r="EF836" s="106"/>
      <c r="EG836" s="106"/>
      <c r="EH836" s="106"/>
      <c r="EI836" s="106"/>
      <c r="EJ836" s="106"/>
      <c r="EK836" s="106"/>
      <c r="EL836" s="106"/>
      <c r="EM836" s="106"/>
      <c r="EN836" s="106"/>
      <c r="EO836" s="106"/>
      <c r="EP836" s="106"/>
      <c r="EQ836" s="106"/>
      <c r="ER836" s="106"/>
      <c r="ES836" s="106"/>
      <c r="ET836" s="106"/>
      <c r="EU836" s="106"/>
      <c r="EV836" s="106"/>
      <c r="EW836" s="106"/>
      <c r="EX836" s="106"/>
      <c r="EY836" s="106"/>
      <c r="EZ836" s="106"/>
      <c r="FA836" s="106"/>
      <c r="FB836" s="106"/>
      <c r="FC836" s="106"/>
      <c r="FD836" s="106"/>
      <c r="FE836" s="106"/>
      <c r="FF836" s="106"/>
      <c r="FG836" s="106"/>
      <c r="FH836" s="106"/>
      <c r="FI836" s="106"/>
      <c r="FJ836" s="106"/>
      <c r="FK836" s="106"/>
      <c r="FL836" s="106"/>
      <c r="FM836" s="106"/>
      <c r="FN836" s="106"/>
      <c r="FO836" s="106"/>
      <c r="FP836" s="106"/>
      <c r="FQ836" s="106"/>
      <c r="FR836" s="106"/>
      <c r="FS836" s="106"/>
      <c r="FT836" s="106"/>
      <c r="FU836" s="106"/>
      <c r="FV836" s="106"/>
      <c r="FW836" s="106"/>
      <c r="FX836" s="106"/>
      <c r="FY836" s="106"/>
      <c r="FZ836" s="106"/>
      <c r="GA836" s="106"/>
      <c r="GB836" s="106"/>
      <c r="GC836" s="106"/>
      <c r="GD836" s="106"/>
      <c r="GE836" s="106"/>
      <c r="GF836" s="106"/>
      <c r="GG836" s="106"/>
      <c r="GH836" s="106"/>
      <c r="GI836" s="106"/>
      <c r="GJ836" s="106"/>
      <c r="GK836" s="106"/>
      <c r="GL836" s="106"/>
      <c r="GM836" s="106"/>
      <c r="GN836" s="106"/>
      <c r="GO836" s="106"/>
      <c r="GP836" s="106"/>
      <c r="GQ836" s="106"/>
      <c r="GR836" s="106"/>
      <c r="GS836" s="106"/>
      <c r="GT836" s="106"/>
      <c r="GU836" s="106"/>
      <c r="GV836" s="106"/>
      <c r="GW836" s="106"/>
      <c r="GX836" s="106"/>
      <c r="GY836" s="106"/>
      <c r="GZ836" s="106"/>
      <c r="HA836" s="106"/>
      <c r="HB836" s="106"/>
      <c r="HC836" s="106"/>
      <c r="HD836" s="106"/>
      <c r="HE836" s="106"/>
      <c r="HF836" s="106"/>
      <c r="HG836" s="106"/>
      <c r="HH836" s="106"/>
      <c r="HI836" s="106"/>
      <c r="HJ836" s="106"/>
      <c r="HK836" s="106"/>
      <c r="HL836" s="106"/>
      <c r="HM836" s="106"/>
      <c r="HN836" s="106"/>
      <c r="HO836" s="106"/>
      <c r="HP836" s="106"/>
      <c r="HQ836" s="106"/>
      <c r="HR836" s="106"/>
      <c r="HS836" s="106"/>
      <c r="HT836" s="106"/>
      <c r="HU836" s="106"/>
      <c r="HV836" s="106"/>
      <c r="HW836" s="106"/>
      <c r="HX836" s="106"/>
      <c r="HY836" s="106"/>
      <c r="HZ836" s="106"/>
      <c r="IA836" s="106"/>
      <c r="IB836" s="106"/>
      <c r="IC836" s="106"/>
      <c r="ID836" s="106"/>
      <c r="IE836" s="106"/>
      <c r="IF836" s="106"/>
      <c r="IG836" s="106"/>
      <c r="IH836" s="106"/>
      <c r="II836" s="106"/>
      <c r="IJ836" s="106"/>
      <c r="IK836" s="106"/>
      <c r="IL836" s="106"/>
      <c r="IM836" s="106"/>
      <c r="IN836" s="106"/>
      <c r="IO836" s="106"/>
      <c r="IP836" s="106"/>
      <c r="IQ836" s="106"/>
      <c r="IR836" s="106"/>
      <c r="IS836" s="106"/>
      <c r="IT836" s="106"/>
      <c r="IU836" s="106"/>
      <c r="IV836" s="106"/>
      <c r="IW836" s="106"/>
      <c r="IX836" s="106"/>
      <c r="IY836" s="106"/>
      <c r="IZ836" s="106"/>
      <c r="JA836" s="106"/>
      <c r="JB836" s="106"/>
      <c r="JC836" s="106"/>
      <c r="JD836" s="106"/>
      <c r="JE836" s="106"/>
      <c r="JF836" s="106"/>
      <c r="JG836" s="106"/>
      <c r="JH836" s="106"/>
      <c r="JI836" s="106"/>
      <c r="JJ836" s="106"/>
      <c r="JK836" s="106"/>
      <c r="JL836" s="106"/>
      <c r="JM836" s="106"/>
      <c r="JN836" s="106"/>
      <c r="JO836" s="106"/>
      <c r="JP836" s="106"/>
      <c r="JQ836" s="106"/>
      <c r="JR836" s="106"/>
      <c r="JS836" s="106"/>
      <c r="JT836" s="106"/>
      <c r="JU836" s="106"/>
      <c r="JV836" s="106"/>
      <c r="JW836" s="106"/>
      <c r="JX836" s="106"/>
      <c r="JY836" s="106"/>
      <c r="JZ836" s="106"/>
      <c r="KA836" s="106"/>
      <c r="KB836" s="106"/>
      <c r="KC836" s="106"/>
      <c r="KD836" s="106"/>
      <c r="KE836" s="106"/>
      <c r="KF836" s="106"/>
      <c r="KG836" s="106"/>
      <c r="KH836" s="106"/>
      <c r="KI836" s="106"/>
      <c r="KJ836" s="106"/>
      <c r="KK836" s="106"/>
      <c r="KL836" s="106"/>
      <c r="KM836" s="106"/>
      <c r="KN836" s="106"/>
      <c r="KO836" s="106"/>
      <c r="KP836" s="106"/>
      <c r="KQ836" s="106"/>
      <c r="KR836" s="106"/>
      <c r="KS836" s="106"/>
      <c r="KT836" s="106"/>
      <c r="KU836" s="106"/>
      <c r="KV836" s="106"/>
      <c r="KW836" s="106"/>
      <c r="KX836" s="106"/>
      <c r="KY836" s="106"/>
      <c r="KZ836" s="106"/>
      <c r="LA836" s="106"/>
      <c r="LB836" s="106"/>
      <c r="LC836" s="106"/>
      <c r="LD836" s="106"/>
      <c r="LE836" s="106"/>
      <c r="LF836" s="106"/>
      <c r="LG836" s="106"/>
      <c r="LH836" s="106"/>
      <c r="LI836" s="106"/>
      <c r="LJ836" s="106"/>
      <c r="LK836" s="106"/>
      <c r="LL836" s="106"/>
      <c r="LM836" s="106"/>
      <c r="LN836" s="106"/>
      <c r="LO836" s="106"/>
      <c r="LP836" s="106"/>
      <c r="LQ836" s="106"/>
      <c r="LR836" s="106"/>
      <c r="LS836" s="106"/>
      <c r="LT836" s="106"/>
      <c r="LU836" s="106"/>
      <c r="LV836" s="106"/>
      <c r="LW836" s="106"/>
      <c r="LX836" s="106"/>
      <c r="LY836" s="106"/>
      <c r="LZ836" s="106"/>
      <c r="MA836" s="106"/>
      <c r="MB836" s="106"/>
      <c r="MC836" s="106"/>
      <c r="MD836" s="106"/>
      <c r="ME836" s="106"/>
      <c r="MF836" s="106"/>
      <c r="MG836" s="106"/>
      <c r="MH836" s="106"/>
      <c r="MI836" s="106"/>
      <c r="MJ836" s="106"/>
      <c r="MK836" s="106"/>
      <c r="ML836" s="106"/>
      <c r="MM836" s="106"/>
      <c r="MN836" s="106"/>
      <c r="MO836" s="106"/>
      <c r="MP836" s="106"/>
      <c r="MQ836" s="106"/>
      <c r="MR836" s="106"/>
      <c r="MS836" s="106"/>
      <c r="MT836" s="106"/>
      <c r="MU836" s="106"/>
      <c r="MV836" s="106"/>
      <c r="MW836" s="106"/>
      <c r="MX836" s="106"/>
      <c r="MY836" s="106"/>
      <c r="MZ836" s="106"/>
      <c r="NA836" s="106"/>
      <c r="NB836" s="106"/>
      <c r="NC836" s="106"/>
      <c r="ND836" s="106"/>
      <c r="NE836" s="106"/>
      <c r="NF836" s="106"/>
      <c r="NG836" s="106"/>
      <c r="NH836" s="106"/>
      <c r="NI836" s="106"/>
      <c r="NJ836" s="106"/>
      <c r="NK836" s="106"/>
      <c r="NL836" s="106"/>
      <c r="NM836" s="106"/>
      <c r="NN836" s="106"/>
      <c r="NO836" s="106"/>
      <c r="NP836" s="106"/>
      <c r="NQ836" s="106"/>
      <c r="NR836" s="106"/>
      <c r="NS836" s="106"/>
      <c r="NT836" s="106"/>
      <c r="NU836" s="106"/>
      <c r="NV836" s="106"/>
      <c r="NW836" s="106"/>
      <c r="NX836" s="106"/>
      <c r="NY836" s="106"/>
      <c r="NZ836" s="106"/>
      <c r="OA836" s="106"/>
      <c r="OB836" s="106"/>
      <c r="OC836" s="106"/>
      <c r="OD836" s="106"/>
      <c r="OE836" s="106"/>
      <c r="OF836" s="106"/>
      <c r="OG836" s="106"/>
      <c r="OH836" s="106"/>
      <c r="OI836" s="106"/>
      <c r="OJ836" s="106"/>
      <c r="OK836" s="106"/>
      <c r="OL836" s="106"/>
      <c r="OM836" s="106"/>
      <c r="ON836" s="106"/>
      <c r="OO836" s="106"/>
      <c r="OP836" s="106"/>
      <c r="OQ836" s="106"/>
      <c r="OR836" s="106"/>
      <c r="OS836" s="106"/>
      <c r="OT836" s="106"/>
      <c r="OU836" s="106"/>
      <c r="OV836" s="106"/>
      <c r="OW836" s="106"/>
      <c r="OX836" s="106"/>
      <c r="OY836" s="106"/>
      <c r="OZ836" s="106"/>
      <c r="PA836" s="106"/>
      <c r="PB836" s="106"/>
      <c r="PC836" s="106"/>
      <c r="PD836" s="106"/>
      <c r="PE836" s="106"/>
      <c r="PF836" s="106"/>
      <c r="PG836" s="106"/>
      <c r="PH836" s="106"/>
      <c r="PI836" s="106"/>
      <c r="PJ836" s="106"/>
      <c r="PK836" s="106"/>
      <c r="PL836" s="106"/>
      <c r="PM836" s="106"/>
      <c r="PN836" s="106"/>
      <c r="PO836" s="106"/>
      <c r="PP836" s="106"/>
      <c r="PQ836" s="106"/>
      <c r="PR836" s="106"/>
      <c r="PS836" s="106"/>
      <c r="PT836" s="106"/>
      <c r="PU836" s="106"/>
      <c r="PV836" s="106"/>
      <c r="PW836" s="106"/>
      <c r="PX836" s="106"/>
      <c r="PY836" s="106"/>
      <c r="PZ836" s="106"/>
      <c r="QA836" s="106"/>
      <c r="QB836" s="106"/>
      <c r="QC836" s="106"/>
      <c r="QD836" s="106"/>
      <c r="QE836" s="106"/>
      <c r="QF836" s="106"/>
      <c r="QG836" s="106"/>
      <c r="QH836" s="106"/>
      <c r="QI836" s="106"/>
      <c r="QJ836" s="106"/>
      <c r="QK836" s="106"/>
      <c r="QL836" s="106"/>
      <c r="QM836" s="106"/>
      <c r="QN836" s="106"/>
      <c r="QO836" s="106"/>
      <c r="QP836" s="106"/>
      <c r="QQ836" s="106"/>
      <c r="QR836" s="106"/>
      <c r="QS836" s="106"/>
      <c r="QT836" s="106"/>
      <c r="QU836" s="106"/>
      <c r="QV836" s="106"/>
      <c r="QW836" s="106"/>
      <c r="QX836" s="106"/>
      <c r="QY836" s="106"/>
      <c r="QZ836" s="106"/>
      <c r="RA836" s="106"/>
      <c r="RB836" s="106"/>
      <c r="RC836" s="106"/>
      <c r="RD836" s="106"/>
      <c r="RE836" s="106"/>
      <c r="RF836" s="106"/>
      <c r="RG836" s="106"/>
      <c r="RH836" s="106"/>
      <c r="RI836" s="106"/>
      <c r="RJ836" s="106"/>
      <c r="RK836" s="106"/>
      <c r="RL836" s="106"/>
      <c r="RM836" s="106"/>
      <c r="RN836" s="106"/>
      <c r="RO836" s="106"/>
      <c r="RP836" s="106"/>
      <c r="RQ836" s="106"/>
      <c r="RR836" s="106"/>
    </row>
    <row r="837" spans="1:486" x14ac:dyDescent="0.3">
      <c r="A837" s="106"/>
      <c r="B837" s="106"/>
      <c r="C837" s="106"/>
      <c r="D837" s="106"/>
      <c r="E837" s="106"/>
      <c r="F837" s="106"/>
      <c r="G837" s="106"/>
      <c r="H837" s="106"/>
      <c r="I837" s="106"/>
      <c r="J837" s="106"/>
      <c r="K837" s="106"/>
      <c r="L837" s="106"/>
      <c r="M837" s="106"/>
      <c r="N837" s="106"/>
      <c r="O837" s="106"/>
      <c r="P837" s="114"/>
      <c r="Q837" s="114"/>
      <c r="R837" s="106"/>
      <c r="S837" s="106"/>
      <c r="T837" s="106"/>
      <c r="U837" s="106"/>
      <c r="V837" s="106"/>
      <c r="W837" s="106"/>
      <c r="X837" s="106"/>
      <c r="Y837" s="106"/>
      <c r="Z837" s="106"/>
      <c r="AA837" s="106"/>
      <c r="AB837" s="106"/>
      <c r="AC837" s="106"/>
      <c r="AD837" s="106"/>
      <c r="AE837" s="106"/>
      <c r="AF837" s="106"/>
      <c r="AG837" s="106"/>
      <c r="AH837" s="106"/>
      <c r="AI837" s="106"/>
      <c r="AJ837" s="106"/>
      <c r="AK837" s="106"/>
      <c r="AL837" s="106"/>
      <c r="AM837" s="106"/>
      <c r="AN837" s="106"/>
      <c r="AO837" s="106"/>
      <c r="AP837" s="106"/>
      <c r="AQ837" s="106"/>
      <c r="AR837" s="106"/>
      <c r="AS837" s="106"/>
      <c r="AT837" s="106"/>
      <c r="AU837" s="106"/>
      <c r="AV837" s="106"/>
      <c r="AW837" s="106"/>
      <c r="AX837" s="106"/>
      <c r="AY837" s="106"/>
      <c r="AZ837" s="106"/>
      <c r="BA837" s="106"/>
      <c r="BB837" s="106"/>
      <c r="BC837" s="106"/>
      <c r="BD837" s="106"/>
      <c r="BE837" s="106"/>
      <c r="BF837" s="106"/>
      <c r="BG837" s="106"/>
      <c r="BH837" s="106"/>
      <c r="BI837" s="106"/>
      <c r="BJ837" s="106"/>
      <c r="BK837" s="106"/>
      <c r="BL837" s="106"/>
      <c r="BM837" s="106"/>
      <c r="BN837" s="106"/>
      <c r="BO837" s="106"/>
      <c r="BP837" s="106"/>
      <c r="BQ837" s="106"/>
      <c r="BR837" s="106"/>
      <c r="BS837" s="106"/>
      <c r="BT837" s="106"/>
      <c r="BU837" s="106"/>
      <c r="BV837" s="106"/>
      <c r="BW837" s="106"/>
      <c r="BX837" s="106"/>
      <c r="BY837" s="106"/>
      <c r="BZ837" s="106"/>
      <c r="CA837" s="106"/>
      <c r="CB837" s="106"/>
      <c r="CC837" s="106"/>
      <c r="CD837" s="106"/>
      <c r="CE837" s="106"/>
      <c r="CF837" s="106"/>
      <c r="CG837" s="106"/>
      <c r="CH837" s="106"/>
      <c r="CI837" s="106"/>
      <c r="CJ837" s="106"/>
      <c r="CK837" s="106"/>
      <c r="CL837" s="106"/>
      <c r="CM837" s="106"/>
      <c r="CN837" s="106"/>
      <c r="CO837" s="106"/>
      <c r="CP837" s="106"/>
      <c r="CQ837" s="106"/>
      <c r="CR837" s="106"/>
      <c r="CS837" s="106"/>
      <c r="CT837" s="106"/>
      <c r="CU837" s="106"/>
      <c r="CV837" s="106"/>
      <c r="CW837" s="106"/>
      <c r="CX837" s="106"/>
      <c r="CY837" s="106"/>
      <c r="CZ837" s="106"/>
      <c r="DA837" s="106"/>
      <c r="DB837" s="106"/>
      <c r="DC837" s="106"/>
      <c r="DD837" s="106"/>
      <c r="DE837" s="106"/>
      <c r="DF837" s="106"/>
      <c r="DG837" s="106"/>
      <c r="DH837" s="106"/>
      <c r="DI837" s="106"/>
      <c r="DJ837" s="106"/>
      <c r="DK837" s="106"/>
      <c r="DL837" s="106"/>
      <c r="DM837" s="106"/>
      <c r="DN837" s="106"/>
      <c r="DO837" s="106"/>
      <c r="DP837" s="106"/>
      <c r="DQ837" s="106"/>
      <c r="DR837" s="106"/>
      <c r="DS837" s="106"/>
      <c r="DT837" s="106"/>
      <c r="DU837" s="106"/>
      <c r="DV837" s="106"/>
      <c r="DW837" s="106"/>
      <c r="DX837" s="106"/>
      <c r="DY837" s="106"/>
      <c r="DZ837" s="106"/>
      <c r="EA837" s="106"/>
      <c r="EB837" s="106"/>
      <c r="EC837" s="106"/>
      <c r="ED837" s="106"/>
      <c r="EE837" s="106"/>
      <c r="EF837" s="106"/>
      <c r="EG837" s="106"/>
      <c r="EH837" s="106"/>
      <c r="EI837" s="106"/>
      <c r="EJ837" s="106"/>
      <c r="EK837" s="106"/>
      <c r="EL837" s="106"/>
      <c r="EM837" s="106"/>
      <c r="EN837" s="106"/>
      <c r="EO837" s="106"/>
      <c r="EP837" s="106"/>
      <c r="EQ837" s="106"/>
      <c r="ER837" s="106"/>
      <c r="ES837" s="106"/>
      <c r="ET837" s="106"/>
      <c r="EU837" s="106"/>
      <c r="EV837" s="106"/>
      <c r="EW837" s="106"/>
      <c r="EX837" s="106"/>
      <c r="EY837" s="106"/>
      <c r="EZ837" s="106"/>
      <c r="FA837" s="106"/>
      <c r="FB837" s="106"/>
      <c r="FC837" s="106"/>
      <c r="FD837" s="106"/>
      <c r="FE837" s="106"/>
      <c r="FF837" s="106"/>
      <c r="FG837" s="106"/>
      <c r="FH837" s="106"/>
      <c r="FI837" s="106"/>
      <c r="FJ837" s="106"/>
      <c r="FK837" s="106"/>
      <c r="FL837" s="106"/>
      <c r="FM837" s="106"/>
      <c r="FN837" s="106"/>
      <c r="FO837" s="106"/>
      <c r="FP837" s="106"/>
      <c r="FQ837" s="106"/>
      <c r="FR837" s="106"/>
      <c r="FS837" s="106"/>
      <c r="FT837" s="106"/>
      <c r="FU837" s="106"/>
      <c r="FV837" s="106"/>
      <c r="FW837" s="106"/>
      <c r="FX837" s="106"/>
      <c r="FY837" s="106"/>
      <c r="FZ837" s="106"/>
      <c r="GA837" s="106"/>
      <c r="GB837" s="106"/>
      <c r="GC837" s="106"/>
      <c r="GD837" s="106"/>
      <c r="GE837" s="106"/>
      <c r="GF837" s="106"/>
      <c r="GG837" s="106"/>
      <c r="GH837" s="106"/>
      <c r="GI837" s="106"/>
      <c r="GJ837" s="106"/>
      <c r="GK837" s="106"/>
      <c r="GL837" s="106"/>
      <c r="GM837" s="106"/>
      <c r="GN837" s="106"/>
      <c r="GO837" s="106"/>
      <c r="GP837" s="106"/>
      <c r="GQ837" s="106"/>
      <c r="GR837" s="106"/>
      <c r="GS837" s="106"/>
      <c r="GT837" s="106"/>
      <c r="GU837" s="106"/>
      <c r="GV837" s="106"/>
      <c r="GW837" s="106"/>
      <c r="GX837" s="106"/>
      <c r="GY837" s="106"/>
      <c r="GZ837" s="106"/>
      <c r="HA837" s="106"/>
      <c r="HB837" s="106"/>
      <c r="HC837" s="106"/>
      <c r="HD837" s="106"/>
      <c r="HE837" s="106"/>
      <c r="HF837" s="106"/>
      <c r="HG837" s="106"/>
      <c r="HH837" s="106"/>
      <c r="HI837" s="106"/>
      <c r="HJ837" s="106"/>
      <c r="HK837" s="106"/>
      <c r="HL837" s="106"/>
      <c r="HM837" s="106"/>
      <c r="HN837" s="106"/>
      <c r="HO837" s="106"/>
      <c r="HP837" s="106"/>
      <c r="HQ837" s="106"/>
      <c r="HR837" s="106"/>
      <c r="HS837" s="106"/>
      <c r="HT837" s="106"/>
      <c r="HU837" s="106"/>
      <c r="HV837" s="106"/>
      <c r="HW837" s="106"/>
      <c r="HX837" s="106"/>
      <c r="HY837" s="106"/>
      <c r="HZ837" s="106"/>
      <c r="IA837" s="106"/>
      <c r="IB837" s="106"/>
      <c r="IC837" s="106"/>
      <c r="ID837" s="106"/>
      <c r="IE837" s="106"/>
      <c r="IF837" s="106"/>
      <c r="IG837" s="106"/>
      <c r="IH837" s="106"/>
      <c r="II837" s="106"/>
      <c r="IJ837" s="106"/>
      <c r="IK837" s="106"/>
      <c r="IL837" s="106"/>
      <c r="IM837" s="106"/>
      <c r="IN837" s="106"/>
      <c r="IO837" s="106"/>
      <c r="IP837" s="106"/>
      <c r="IQ837" s="106"/>
      <c r="IR837" s="106"/>
      <c r="IS837" s="106"/>
      <c r="IT837" s="106"/>
      <c r="IU837" s="106"/>
      <c r="IV837" s="106"/>
      <c r="IW837" s="106"/>
      <c r="IX837" s="106"/>
      <c r="IY837" s="106"/>
      <c r="IZ837" s="106"/>
      <c r="JA837" s="106"/>
      <c r="JB837" s="106"/>
      <c r="JC837" s="106"/>
      <c r="JD837" s="106"/>
      <c r="JE837" s="106"/>
      <c r="JF837" s="106"/>
      <c r="JG837" s="106"/>
      <c r="JH837" s="106"/>
      <c r="JI837" s="106"/>
      <c r="JJ837" s="106"/>
      <c r="JK837" s="106"/>
      <c r="JL837" s="106"/>
      <c r="JM837" s="106"/>
      <c r="JN837" s="106"/>
      <c r="JO837" s="106"/>
      <c r="JP837" s="106"/>
      <c r="JQ837" s="106"/>
      <c r="JR837" s="106"/>
      <c r="JS837" s="106"/>
      <c r="JT837" s="106"/>
      <c r="JU837" s="106"/>
      <c r="JV837" s="106"/>
      <c r="JW837" s="106"/>
      <c r="JX837" s="106"/>
      <c r="JY837" s="106"/>
      <c r="JZ837" s="106"/>
      <c r="KA837" s="106"/>
      <c r="KB837" s="106"/>
      <c r="KC837" s="106"/>
      <c r="KD837" s="106"/>
      <c r="KE837" s="106"/>
      <c r="KF837" s="106"/>
      <c r="KG837" s="106"/>
      <c r="KH837" s="106"/>
      <c r="KI837" s="106"/>
      <c r="KJ837" s="106"/>
      <c r="KK837" s="106"/>
      <c r="KL837" s="106"/>
      <c r="KM837" s="106"/>
      <c r="KN837" s="106"/>
      <c r="KO837" s="106"/>
      <c r="KP837" s="106"/>
      <c r="KQ837" s="106"/>
      <c r="KR837" s="106"/>
      <c r="KS837" s="106"/>
      <c r="KT837" s="106"/>
      <c r="KU837" s="106"/>
      <c r="KV837" s="106"/>
      <c r="KW837" s="106"/>
      <c r="KX837" s="106"/>
      <c r="KY837" s="106"/>
      <c r="KZ837" s="106"/>
      <c r="LA837" s="106"/>
      <c r="LB837" s="106"/>
      <c r="LC837" s="106"/>
      <c r="LD837" s="106"/>
      <c r="LE837" s="106"/>
      <c r="LF837" s="106"/>
      <c r="LG837" s="106"/>
      <c r="LH837" s="106"/>
      <c r="LI837" s="106"/>
      <c r="LJ837" s="106"/>
      <c r="LK837" s="106"/>
      <c r="LL837" s="106"/>
      <c r="LM837" s="106"/>
      <c r="LN837" s="106"/>
      <c r="LO837" s="106"/>
      <c r="LP837" s="106"/>
      <c r="LQ837" s="106"/>
      <c r="LR837" s="106"/>
      <c r="LS837" s="106"/>
      <c r="LT837" s="106"/>
      <c r="LU837" s="106"/>
      <c r="LV837" s="106"/>
      <c r="LW837" s="106"/>
      <c r="LX837" s="106"/>
      <c r="LY837" s="106"/>
      <c r="LZ837" s="106"/>
      <c r="MA837" s="106"/>
      <c r="MB837" s="106"/>
      <c r="MC837" s="106"/>
      <c r="MD837" s="106"/>
      <c r="ME837" s="106"/>
      <c r="MF837" s="106"/>
      <c r="MG837" s="106"/>
      <c r="MH837" s="106"/>
      <c r="MI837" s="106"/>
      <c r="MJ837" s="106"/>
      <c r="MK837" s="106"/>
      <c r="ML837" s="106"/>
      <c r="MM837" s="106"/>
      <c r="MN837" s="106"/>
      <c r="MO837" s="106"/>
      <c r="MP837" s="106"/>
      <c r="MQ837" s="106"/>
      <c r="MR837" s="106"/>
      <c r="MS837" s="106"/>
      <c r="MT837" s="106"/>
      <c r="MU837" s="106"/>
      <c r="MV837" s="106"/>
      <c r="MW837" s="106"/>
      <c r="MX837" s="106"/>
      <c r="MY837" s="106"/>
      <c r="MZ837" s="106"/>
      <c r="NA837" s="106"/>
      <c r="NB837" s="106"/>
      <c r="NC837" s="106"/>
      <c r="ND837" s="106"/>
      <c r="NE837" s="106"/>
      <c r="NF837" s="106"/>
      <c r="NG837" s="106"/>
      <c r="NH837" s="106"/>
      <c r="NI837" s="106"/>
      <c r="NJ837" s="106"/>
      <c r="NK837" s="106"/>
      <c r="NL837" s="106"/>
      <c r="NM837" s="106"/>
      <c r="NN837" s="106"/>
      <c r="NO837" s="106"/>
      <c r="NP837" s="106"/>
      <c r="NQ837" s="106"/>
      <c r="NR837" s="106"/>
      <c r="NS837" s="106"/>
      <c r="NT837" s="106"/>
      <c r="NU837" s="106"/>
      <c r="NV837" s="106"/>
      <c r="NW837" s="106"/>
      <c r="NX837" s="106"/>
      <c r="NY837" s="106"/>
      <c r="NZ837" s="106"/>
      <c r="OA837" s="106"/>
      <c r="OB837" s="106"/>
      <c r="OC837" s="106"/>
      <c r="OD837" s="106"/>
      <c r="OE837" s="106"/>
      <c r="OF837" s="106"/>
      <c r="OG837" s="106"/>
      <c r="OH837" s="106"/>
      <c r="OI837" s="106"/>
      <c r="OJ837" s="106"/>
      <c r="OK837" s="106"/>
      <c r="OL837" s="106"/>
      <c r="OM837" s="106"/>
      <c r="ON837" s="106"/>
      <c r="OO837" s="106"/>
      <c r="OP837" s="106"/>
      <c r="OQ837" s="106"/>
      <c r="OR837" s="106"/>
      <c r="OS837" s="106"/>
      <c r="OT837" s="106"/>
      <c r="OU837" s="106"/>
      <c r="OV837" s="106"/>
      <c r="OW837" s="106"/>
      <c r="OX837" s="106"/>
      <c r="OY837" s="106"/>
      <c r="OZ837" s="106"/>
      <c r="PA837" s="106"/>
      <c r="PB837" s="106"/>
      <c r="PC837" s="106"/>
      <c r="PD837" s="106"/>
      <c r="PE837" s="106"/>
      <c r="PF837" s="106"/>
      <c r="PG837" s="106"/>
      <c r="PH837" s="106"/>
      <c r="PI837" s="106"/>
      <c r="PJ837" s="106"/>
      <c r="PK837" s="106"/>
      <c r="PL837" s="106"/>
      <c r="PM837" s="106"/>
      <c r="PN837" s="106"/>
      <c r="PO837" s="106"/>
      <c r="PP837" s="106"/>
      <c r="PQ837" s="106"/>
      <c r="PR837" s="106"/>
      <c r="PS837" s="106"/>
      <c r="PT837" s="106"/>
      <c r="PU837" s="106"/>
      <c r="PV837" s="106"/>
      <c r="PW837" s="106"/>
      <c r="PX837" s="106"/>
      <c r="PY837" s="106"/>
      <c r="PZ837" s="106"/>
      <c r="QA837" s="106"/>
      <c r="QB837" s="106"/>
      <c r="QC837" s="106"/>
      <c r="QD837" s="106"/>
      <c r="QE837" s="106"/>
      <c r="QF837" s="106"/>
      <c r="QG837" s="106"/>
      <c r="QH837" s="106"/>
      <c r="QI837" s="106"/>
      <c r="QJ837" s="106"/>
      <c r="QK837" s="106"/>
      <c r="QL837" s="106"/>
      <c r="QM837" s="106"/>
      <c r="QN837" s="106"/>
      <c r="QO837" s="106"/>
      <c r="QP837" s="106"/>
      <c r="QQ837" s="106"/>
      <c r="QR837" s="106"/>
      <c r="QS837" s="106"/>
      <c r="QT837" s="106"/>
      <c r="QU837" s="106"/>
      <c r="QV837" s="106"/>
      <c r="QW837" s="106"/>
      <c r="QX837" s="106"/>
      <c r="QY837" s="106"/>
      <c r="QZ837" s="106"/>
      <c r="RA837" s="106"/>
      <c r="RB837" s="106"/>
      <c r="RC837" s="106"/>
      <c r="RD837" s="106"/>
      <c r="RE837" s="106"/>
      <c r="RF837" s="106"/>
      <c r="RG837" s="106"/>
      <c r="RH837" s="106"/>
      <c r="RI837" s="106"/>
      <c r="RJ837" s="106"/>
      <c r="RK837" s="106"/>
      <c r="RL837" s="106"/>
      <c r="RM837" s="106"/>
      <c r="RN837" s="106"/>
      <c r="RO837" s="106"/>
      <c r="RP837" s="106"/>
      <c r="RQ837" s="106"/>
      <c r="RR837" s="106"/>
    </row>
    <row r="838" spans="1:486" x14ac:dyDescent="0.3">
      <c r="A838" s="106"/>
      <c r="B838" s="106"/>
      <c r="C838" s="106"/>
      <c r="D838" s="106"/>
      <c r="E838" s="106"/>
      <c r="F838" s="106"/>
      <c r="G838" s="106"/>
      <c r="H838" s="106"/>
      <c r="I838" s="106"/>
      <c r="J838" s="106"/>
      <c r="K838" s="106"/>
      <c r="L838" s="106"/>
      <c r="M838" s="106"/>
      <c r="N838" s="106"/>
      <c r="O838" s="106"/>
      <c r="P838" s="114"/>
      <c r="Q838" s="114"/>
      <c r="R838" s="106"/>
      <c r="S838" s="106"/>
      <c r="T838" s="106"/>
      <c r="U838" s="106"/>
      <c r="V838" s="106"/>
      <c r="W838" s="106"/>
      <c r="X838" s="106"/>
      <c r="Y838" s="106"/>
      <c r="Z838" s="106"/>
      <c r="AA838" s="106"/>
      <c r="AB838" s="106"/>
      <c r="AC838" s="106"/>
      <c r="AD838" s="106"/>
      <c r="AE838" s="106"/>
      <c r="AF838" s="106"/>
      <c r="AG838" s="106"/>
      <c r="AH838" s="106"/>
      <c r="AI838" s="106"/>
      <c r="AJ838" s="106"/>
      <c r="AK838" s="106"/>
      <c r="AL838" s="106"/>
      <c r="AM838" s="106"/>
      <c r="AN838" s="106"/>
      <c r="AO838" s="106"/>
      <c r="AP838" s="106"/>
      <c r="AQ838" s="106"/>
      <c r="AR838" s="106"/>
      <c r="AS838" s="106"/>
      <c r="AT838" s="106"/>
      <c r="AU838" s="106"/>
      <c r="AV838" s="106"/>
      <c r="AW838" s="106"/>
      <c r="AX838" s="106"/>
      <c r="AY838" s="106"/>
      <c r="AZ838" s="106"/>
      <c r="BA838" s="106"/>
      <c r="BB838" s="106"/>
      <c r="BC838" s="106"/>
      <c r="BD838" s="106"/>
      <c r="BE838" s="106"/>
      <c r="BF838" s="106"/>
      <c r="BG838" s="106"/>
      <c r="BH838" s="106"/>
      <c r="BI838" s="106"/>
      <c r="BJ838" s="106"/>
      <c r="BK838" s="106"/>
      <c r="BL838" s="106"/>
      <c r="BM838" s="106"/>
      <c r="BN838" s="106"/>
      <c r="BO838" s="106"/>
      <c r="BP838" s="106"/>
      <c r="BQ838" s="106"/>
      <c r="BR838" s="106"/>
      <c r="BS838" s="106"/>
      <c r="BT838" s="106"/>
      <c r="BU838" s="106"/>
      <c r="BV838" s="106"/>
      <c r="BW838" s="106"/>
      <c r="BX838" s="106"/>
      <c r="BY838" s="106"/>
      <c r="BZ838" s="106"/>
      <c r="CA838" s="106"/>
      <c r="CB838" s="106"/>
      <c r="CC838" s="106"/>
      <c r="CD838" s="106"/>
      <c r="CE838" s="106"/>
      <c r="CF838" s="106"/>
      <c r="CG838" s="106"/>
      <c r="CH838" s="106"/>
      <c r="CI838" s="106"/>
      <c r="CJ838" s="106"/>
      <c r="CK838" s="106"/>
      <c r="CL838" s="106"/>
      <c r="CM838" s="106"/>
      <c r="CN838" s="106"/>
      <c r="CO838" s="106"/>
      <c r="CP838" s="106"/>
      <c r="CQ838" s="106"/>
      <c r="CR838" s="106"/>
      <c r="CS838" s="106"/>
      <c r="CT838" s="106"/>
      <c r="CU838" s="106"/>
      <c r="CV838" s="106"/>
      <c r="CW838" s="106"/>
      <c r="CX838" s="106"/>
      <c r="CY838" s="106"/>
      <c r="CZ838" s="106"/>
      <c r="DA838" s="106"/>
      <c r="DB838" s="106"/>
      <c r="DC838" s="106"/>
      <c r="DD838" s="106"/>
      <c r="DE838" s="106"/>
      <c r="DF838" s="106"/>
      <c r="DG838" s="106"/>
      <c r="DH838" s="106"/>
      <c r="DI838" s="106"/>
      <c r="DJ838" s="106"/>
      <c r="DK838" s="106"/>
      <c r="DL838" s="106"/>
      <c r="DM838" s="106"/>
      <c r="DN838" s="106"/>
      <c r="DO838" s="106"/>
      <c r="DP838" s="106"/>
      <c r="DQ838" s="106"/>
      <c r="DR838" s="106"/>
      <c r="DS838" s="106"/>
      <c r="DT838" s="106"/>
      <c r="DU838" s="106"/>
      <c r="DV838" s="106"/>
      <c r="DW838" s="106"/>
      <c r="DX838" s="106"/>
      <c r="DY838" s="106"/>
      <c r="DZ838" s="106"/>
      <c r="EA838" s="106"/>
      <c r="EB838" s="106"/>
      <c r="EC838" s="106"/>
      <c r="ED838" s="106"/>
      <c r="EE838" s="106"/>
      <c r="EF838" s="106"/>
      <c r="EG838" s="106"/>
      <c r="EH838" s="106"/>
      <c r="EI838" s="106"/>
      <c r="EJ838" s="106"/>
      <c r="EK838" s="106"/>
      <c r="EL838" s="106"/>
      <c r="EM838" s="106"/>
      <c r="EN838" s="106"/>
      <c r="EO838" s="106"/>
      <c r="EP838" s="106"/>
      <c r="EQ838" s="106"/>
      <c r="ER838" s="106"/>
      <c r="ES838" s="106"/>
      <c r="ET838" s="106"/>
      <c r="EU838" s="106"/>
      <c r="EV838" s="106"/>
      <c r="EW838" s="106"/>
      <c r="EX838" s="106"/>
      <c r="EY838" s="106"/>
      <c r="EZ838" s="106"/>
      <c r="FA838" s="106"/>
      <c r="FB838" s="106"/>
      <c r="FC838" s="106"/>
      <c r="FD838" s="106"/>
      <c r="FE838" s="106"/>
      <c r="FF838" s="106"/>
      <c r="FG838" s="106"/>
      <c r="FH838" s="106"/>
      <c r="FI838" s="106"/>
      <c r="FJ838" s="106"/>
      <c r="FK838" s="106"/>
      <c r="FL838" s="106"/>
      <c r="FM838" s="106"/>
      <c r="FN838" s="106"/>
      <c r="FO838" s="106"/>
      <c r="FP838" s="106"/>
      <c r="FQ838" s="106"/>
      <c r="FR838" s="106"/>
      <c r="FS838" s="106"/>
      <c r="FT838" s="106"/>
      <c r="FU838" s="106"/>
      <c r="FV838" s="106"/>
      <c r="FW838" s="106"/>
      <c r="FX838" s="106"/>
      <c r="FY838" s="106"/>
      <c r="FZ838" s="106"/>
      <c r="GA838" s="106"/>
      <c r="GB838" s="106"/>
      <c r="GC838" s="106"/>
      <c r="GD838" s="106"/>
      <c r="GE838" s="106"/>
      <c r="GF838" s="106"/>
      <c r="GG838" s="106"/>
      <c r="GH838" s="106"/>
      <c r="GI838" s="106"/>
      <c r="GJ838" s="106"/>
      <c r="GK838" s="106"/>
      <c r="GL838" s="106"/>
      <c r="GM838" s="106"/>
      <c r="GN838" s="106"/>
      <c r="GO838" s="106"/>
      <c r="GP838" s="106"/>
      <c r="GQ838" s="106"/>
      <c r="GR838" s="106"/>
      <c r="GS838" s="106"/>
      <c r="GT838" s="106"/>
      <c r="GU838" s="106"/>
      <c r="GV838" s="106"/>
      <c r="GW838" s="106"/>
      <c r="GX838" s="106"/>
      <c r="GY838" s="106"/>
      <c r="GZ838" s="106"/>
      <c r="HA838" s="106"/>
      <c r="HB838" s="106"/>
      <c r="HC838" s="106"/>
      <c r="HD838" s="106"/>
      <c r="HE838" s="106"/>
      <c r="HF838" s="106"/>
      <c r="HG838" s="106"/>
      <c r="HH838" s="106"/>
      <c r="HI838" s="106"/>
      <c r="HJ838" s="106"/>
      <c r="HK838" s="106"/>
      <c r="HL838" s="106"/>
      <c r="HM838" s="106"/>
      <c r="HN838" s="106"/>
      <c r="HO838" s="106"/>
      <c r="HP838" s="106"/>
      <c r="HQ838" s="106"/>
      <c r="HR838" s="106"/>
      <c r="HS838" s="106"/>
      <c r="HT838" s="106"/>
      <c r="HU838" s="106"/>
      <c r="HV838" s="106"/>
      <c r="HW838" s="106"/>
      <c r="HX838" s="106"/>
      <c r="HY838" s="106"/>
      <c r="HZ838" s="106"/>
      <c r="IA838" s="106"/>
      <c r="IB838" s="106"/>
      <c r="IC838" s="106"/>
      <c r="ID838" s="106"/>
      <c r="IE838" s="106"/>
      <c r="IF838" s="106"/>
      <c r="IG838" s="106"/>
      <c r="IH838" s="106"/>
      <c r="II838" s="106"/>
      <c r="IJ838" s="106"/>
      <c r="IK838" s="106"/>
      <c r="IL838" s="106"/>
      <c r="IM838" s="106"/>
      <c r="IN838" s="106"/>
      <c r="IO838" s="106"/>
      <c r="IP838" s="106"/>
      <c r="IQ838" s="106"/>
      <c r="IR838" s="106"/>
      <c r="IS838" s="106"/>
      <c r="IT838" s="106"/>
      <c r="IU838" s="106"/>
      <c r="IV838" s="106"/>
      <c r="IW838" s="106"/>
      <c r="IX838" s="106"/>
      <c r="IY838" s="106"/>
      <c r="IZ838" s="106"/>
      <c r="JA838" s="106"/>
      <c r="JB838" s="106"/>
      <c r="JC838" s="106"/>
      <c r="JD838" s="106"/>
      <c r="JE838" s="106"/>
      <c r="JF838" s="106"/>
      <c r="JG838" s="106"/>
      <c r="JH838" s="106"/>
      <c r="JI838" s="106"/>
      <c r="JJ838" s="106"/>
      <c r="JK838" s="106"/>
      <c r="JL838" s="106"/>
      <c r="JM838" s="106"/>
      <c r="JN838" s="106"/>
      <c r="JO838" s="106"/>
      <c r="JP838" s="106"/>
      <c r="JQ838" s="106"/>
      <c r="JR838" s="106"/>
      <c r="JS838" s="106"/>
      <c r="JT838" s="106"/>
      <c r="JU838" s="106"/>
      <c r="JV838" s="106"/>
      <c r="JW838" s="106"/>
      <c r="JX838" s="106"/>
      <c r="JY838" s="106"/>
      <c r="JZ838" s="106"/>
      <c r="KA838" s="106"/>
      <c r="KB838" s="106"/>
      <c r="KC838" s="106"/>
      <c r="KD838" s="106"/>
      <c r="KE838" s="106"/>
      <c r="KF838" s="106"/>
      <c r="KG838" s="106"/>
      <c r="KH838" s="106"/>
      <c r="KI838" s="106"/>
      <c r="KJ838" s="106"/>
      <c r="KK838" s="106"/>
      <c r="KL838" s="106"/>
      <c r="KM838" s="106"/>
      <c r="KN838" s="106"/>
      <c r="KO838" s="106"/>
      <c r="KP838" s="106"/>
      <c r="KQ838" s="106"/>
      <c r="KR838" s="106"/>
      <c r="KS838" s="106"/>
      <c r="KT838" s="106"/>
      <c r="KU838" s="106"/>
      <c r="KV838" s="106"/>
      <c r="KW838" s="106"/>
      <c r="KX838" s="106"/>
      <c r="KY838" s="106"/>
      <c r="KZ838" s="106"/>
      <c r="LA838" s="106"/>
      <c r="LB838" s="106"/>
      <c r="LC838" s="106"/>
      <c r="LD838" s="106"/>
      <c r="LE838" s="106"/>
      <c r="LF838" s="106"/>
      <c r="LG838" s="106"/>
      <c r="LH838" s="106"/>
      <c r="LI838" s="106"/>
      <c r="LJ838" s="106"/>
      <c r="LK838" s="106"/>
      <c r="LL838" s="106"/>
      <c r="LM838" s="106"/>
      <c r="LN838" s="106"/>
      <c r="LO838" s="106"/>
      <c r="LP838" s="106"/>
      <c r="LQ838" s="106"/>
      <c r="LR838" s="106"/>
      <c r="LS838" s="106"/>
      <c r="LT838" s="106"/>
      <c r="LU838" s="106"/>
      <c r="LV838" s="106"/>
      <c r="LW838" s="106"/>
      <c r="LX838" s="106"/>
      <c r="LY838" s="106"/>
      <c r="LZ838" s="106"/>
      <c r="MA838" s="106"/>
      <c r="MB838" s="106"/>
      <c r="MC838" s="106"/>
      <c r="MD838" s="106"/>
      <c r="ME838" s="106"/>
      <c r="MF838" s="106"/>
      <c r="MG838" s="106"/>
      <c r="MH838" s="106"/>
      <c r="MI838" s="106"/>
      <c r="MJ838" s="106"/>
      <c r="MK838" s="106"/>
      <c r="ML838" s="106"/>
      <c r="MM838" s="106"/>
      <c r="MN838" s="106"/>
      <c r="MO838" s="106"/>
      <c r="MP838" s="106"/>
      <c r="MQ838" s="106"/>
      <c r="MR838" s="106"/>
      <c r="MS838" s="106"/>
      <c r="MT838" s="106"/>
      <c r="MU838" s="106"/>
      <c r="MV838" s="106"/>
      <c r="MW838" s="106"/>
      <c r="MX838" s="106"/>
      <c r="MY838" s="106"/>
      <c r="MZ838" s="106"/>
      <c r="NA838" s="106"/>
      <c r="NB838" s="106"/>
      <c r="NC838" s="106"/>
      <c r="ND838" s="106"/>
      <c r="NE838" s="106"/>
      <c r="NF838" s="106"/>
      <c r="NG838" s="106"/>
      <c r="NH838" s="106"/>
      <c r="NI838" s="106"/>
      <c r="NJ838" s="106"/>
      <c r="NK838" s="106"/>
      <c r="NL838" s="106"/>
      <c r="NM838" s="106"/>
      <c r="NN838" s="106"/>
      <c r="NO838" s="106"/>
      <c r="NP838" s="106"/>
      <c r="NQ838" s="106"/>
      <c r="NR838" s="106"/>
      <c r="NS838" s="106"/>
      <c r="NT838" s="106"/>
      <c r="NU838" s="106"/>
      <c r="NV838" s="106"/>
      <c r="NW838" s="106"/>
      <c r="NX838" s="106"/>
      <c r="NY838" s="106"/>
      <c r="NZ838" s="106"/>
      <c r="OA838" s="106"/>
      <c r="OB838" s="106"/>
      <c r="OC838" s="106"/>
      <c r="OD838" s="106"/>
      <c r="OE838" s="106"/>
      <c r="OF838" s="106"/>
      <c r="OG838" s="106"/>
      <c r="OH838" s="106"/>
      <c r="OI838" s="106"/>
      <c r="OJ838" s="106"/>
      <c r="OK838" s="106"/>
      <c r="OL838" s="106"/>
      <c r="OM838" s="106"/>
      <c r="ON838" s="106"/>
      <c r="OO838" s="106"/>
      <c r="OP838" s="106"/>
      <c r="OQ838" s="106"/>
      <c r="OR838" s="106"/>
      <c r="OS838" s="106"/>
      <c r="OT838" s="106"/>
      <c r="OU838" s="106"/>
      <c r="OV838" s="106"/>
      <c r="OW838" s="106"/>
      <c r="OX838" s="106"/>
      <c r="OY838" s="106"/>
      <c r="OZ838" s="106"/>
      <c r="PA838" s="106"/>
      <c r="PB838" s="106"/>
      <c r="PC838" s="106"/>
      <c r="PD838" s="106"/>
      <c r="PE838" s="106"/>
      <c r="PF838" s="106"/>
      <c r="PG838" s="106"/>
      <c r="PH838" s="106"/>
      <c r="PI838" s="106"/>
      <c r="PJ838" s="106"/>
      <c r="PK838" s="106"/>
      <c r="PL838" s="106"/>
      <c r="PM838" s="106"/>
      <c r="PN838" s="106"/>
      <c r="PO838" s="106"/>
      <c r="PP838" s="106"/>
      <c r="PQ838" s="106"/>
      <c r="PR838" s="106"/>
      <c r="PS838" s="106"/>
      <c r="PT838" s="106"/>
      <c r="PU838" s="106"/>
      <c r="PV838" s="106"/>
      <c r="PW838" s="106"/>
      <c r="PX838" s="106"/>
      <c r="PY838" s="106"/>
      <c r="PZ838" s="106"/>
      <c r="QA838" s="106"/>
      <c r="QB838" s="106"/>
      <c r="QC838" s="106"/>
      <c r="QD838" s="106"/>
      <c r="QE838" s="106"/>
      <c r="QF838" s="106"/>
      <c r="QG838" s="106"/>
      <c r="QH838" s="106"/>
      <c r="QI838" s="106"/>
      <c r="QJ838" s="106"/>
      <c r="QK838" s="106"/>
      <c r="QL838" s="106"/>
      <c r="QM838" s="106"/>
      <c r="QN838" s="106"/>
      <c r="QO838" s="106"/>
      <c r="QP838" s="106"/>
      <c r="QQ838" s="106"/>
      <c r="QR838" s="106"/>
      <c r="QS838" s="106"/>
      <c r="QT838" s="106"/>
      <c r="QU838" s="106"/>
      <c r="QV838" s="106"/>
      <c r="QW838" s="106"/>
      <c r="QX838" s="106"/>
      <c r="QY838" s="106"/>
      <c r="QZ838" s="106"/>
      <c r="RA838" s="106"/>
      <c r="RB838" s="106"/>
      <c r="RC838" s="106"/>
      <c r="RD838" s="106"/>
      <c r="RE838" s="106"/>
      <c r="RF838" s="106"/>
      <c r="RG838" s="106"/>
      <c r="RH838" s="106"/>
      <c r="RI838" s="106"/>
      <c r="RJ838" s="106"/>
      <c r="RK838" s="106"/>
      <c r="RL838" s="106"/>
      <c r="RM838" s="106"/>
      <c r="RN838" s="106"/>
      <c r="RO838" s="106"/>
      <c r="RP838" s="106"/>
      <c r="RQ838" s="106"/>
      <c r="RR838" s="106"/>
    </row>
    <row r="839" spans="1:486" x14ac:dyDescent="0.3">
      <c r="A839" s="106"/>
      <c r="B839" s="106"/>
      <c r="C839" s="106"/>
      <c r="D839" s="106"/>
      <c r="E839" s="106"/>
      <c r="F839" s="106"/>
      <c r="G839" s="106"/>
      <c r="H839" s="106"/>
      <c r="I839" s="106"/>
      <c r="J839" s="106"/>
      <c r="K839" s="106"/>
      <c r="L839" s="106"/>
      <c r="M839" s="106"/>
      <c r="N839" s="106"/>
      <c r="O839" s="106"/>
      <c r="P839" s="114"/>
      <c r="Q839" s="114"/>
      <c r="R839" s="106"/>
      <c r="S839" s="106"/>
      <c r="T839" s="106"/>
      <c r="U839" s="106"/>
      <c r="V839" s="106"/>
      <c r="W839" s="106"/>
      <c r="X839" s="106"/>
      <c r="Y839" s="106"/>
      <c r="Z839" s="106"/>
      <c r="AA839" s="106"/>
      <c r="AB839" s="106"/>
      <c r="AC839" s="106"/>
      <c r="AD839" s="106"/>
      <c r="AE839" s="106"/>
      <c r="AF839" s="106"/>
      <c r="AG839" s="106"/>
      <c r="AH839" s="106"/>
      <c r="AI839" s="106"/>
      <c r="AJ839" s="106"/>
      <c r="AK839" s="106"/>
      <c r="AL839" s="106"/>
      <c r="AM839" s="106"/>
      <c r="AN839" s="106"/>
      <c r="AO839" s="106"/>
      <c r="AP839" s="106"/>
      <c r="AQ839" s="106"/>
      <c r="AR839" s="106"/>
      <c r="AS839" s="106"/>
      <c r="AT839" s="106"/>
      <c r="AU839" s="106"/>
      <c r="AV839" s="106"/>
      <c r="AW839" s="106"/>
      <c r="AX839" s="106"/>
      <c r="AY839" s="106"/>
      <c r="AZ839" s="106"/>
      <c r="BA839" s="106"/>
      <c r="BB839" s="106"/>
      <c r="BC839" s="106"/>
      <c r="BD839" s="106"/>
      <c r="BE839" s="106"/>
      <c r="BF839" s="106"/>
      <c r="BG839" s="106"/>
      <c r="BH839" s="106"/>
      <c r="BI839" s="106"/>
      <c r="BJ839" s="106"/>
      <c r="BK839" s="106"/>
      <c r="BL839" s="106"/>
      <c r="BM839" s="106"/>
      <c r="BN839" s="106"/>
      <c r="BO839" s="106"/>
      <c r="BP839" s="106"/>
      <c r="BQ839" s="106"/>
      <c r="BR839" s="106"/>
      <c r="BS839" s="106"/>
      <c r="BT839" s="106"/>
      <c r="BU839" s="106"/>
      <c r="BV839" s="106"/>
      <c r="BW839" s="106"/>
      <c r="BX839" s="106"/>
      <c r="BY839" s="106"/>
      <c r="BZ839" s="106"/>
      <c r="CA839" s="106"/>
      <c r="CB839" s="106"/>
      <c r="CC839" s="106"/>
      <c r="CD839" s="106"/>
      <c r="CE839" s="106"/>
      <c r="CF839" s="106"/>
      <c r="CG839" s="106"/>
      <c r="CH839" s="106"/>
      <c r="CI839" s="106"/>
      <c r="CJ839" s="106"/>
      <c r="CK839" s="106"/>
      <c r="CL839" s="106"/>
      <c r="CM839" s="106"/>
      <c r="CN839" s="106"/>
      <c r="CO839" s="106"/>
      <c r="CP839" s="106"/>
      <c r="CQ839" s="106"/>
      <c r="CR839" s="106"/>
      <c r="CS839" s="106"/>
      <c r="CT839" s="106"/>
      <c r="CU839" s="106"/>
      <c r="CV839" s="106"/>
      <c r="CW839" s="106"/>
      <c r="CX839" s="106"/>
      <c r="CY839" s="106"/>
      <c r="CZ839" s="106"/>
      <c r="DA839" s="106"/>
      <c r="DB839" s="106"/>
      <c r="DC839" s="106"/>
      <c r="DD839" s="106"/>
      <c r="DE839" s="106"/>
      <c r="DF839" s="106"/>
      <c r="DG839" s="106"/>
      <c r="DH839" s="106"/>
      <c r="DI839" s="106"/>
      <c r="DJ839" s="106"/>
      <c r="DK839" s="106"/>
      <c r="DL839" s="106"/>
      <c r="DM839" s="106"/>
      <c r="DN839" s="106"/>
      <c r="DO839" s="106"/>
      <c r="DP839" s="106"/>
      <c r="DQ839" s="106"/>
      <c r="DR839" s="106"/>
      <c r="DS839" s="106"/>
      <c r="DT839" s="106"/>
      <c r="DU839" s="106"/>
      <c r="DV839" s="106"/>
      <c r="DW839" s="106"/>
      <c r="DX839" s="106"/>
      <c r="DY839" s="106"/>
      <c r="DZ839" s="106"/>
      <c r="EA839" s="106"/>
      <c r="EB839" s="106"/>
      <c r="EC839" s="106"/>
      <c r="ED839" s="106"/>
      <c r="EE839" s="106"/>
      <c r="EF839" s="106"/>
      <c r="EG839" s="106"/>
      <c r="EH839" s="106"/>
      <c r="EI839" s="106"/>
      <c r="EJ839" s="106"/>
      <c r="EK839" s="106"/>
      <c r="EL839" s="106"/>
      <c r="EM839" s="106"/>
      <c r="EN839" s="106"/>
      <c r="EO839" s="106"/>
      <c r="EP839" s="106"/>
      <c r="EQ839" s="106"/>
      <c r="ER839" s="106"/>
      <c r="ES839" s="106"/>
      <c r="ET839" s="106"/>
      <c r="EU839" s="106"/>
      <c r="EV839" s="106"/>
      <c r="EW839" s="106"/>
      <c r="EX839" s="106"/>
      <c r="EY839" s="106"/>
      <c r="EZ839" s="106"/>
      <c r="FA839" s="106"/>
      <c r="FB839" s="106"/>
      <c r="FC839" s="106"/>
      <c r="FD839" s="106"/>
      <c r="FE839" s="106"/>
      <c r="FF839" s="106"/>
      <c r="FG839" s="106"/>
      <c r="FH839" s="106"/>
      <c r="FI839" s="106"/>
      <c r="FJ839" s="106"/>
      <c r="FK839" s="106"/>
      <c r="FL839" s="106"/>
      <c r="FM839" s="106"/>
      <c r="FN839" s="106"/>
      <c r="FO839" s="106"/>
      <c r="FP839" s="106"/>
      <c r="FQ839" s="106"/>
      <c r="FR839" s="106"/>
      <c r="FS839" s="106"/>
      <c r="FT839" s="106"/>
      <c r="FU839" s="106"/>
      <c r="FV839" s="106"/>
      <c r="FW839" s="106"/>
      <c r="FX839" s="106"/>
      <c r="FY839" s="106"/>
      <c r="FZ839" s="106"/>
      <c r="GA839" s="106"/>
      <c r="GB839" s="106"/>
      <c r="GC839" s="106"/>
      <c r="GD839" s="106"/>
      <c r="GE839" s="106"/>
      <c r="GF839" s="106"/>
      <c r="GG839" s="106"/>
      <c r="GH839" s="106"/>
      <c r="GI839" s="106"/>
      <c r="GJ839" s="106"/>
      <c r="GK839" s="106"/>
      <c r="GL839" s="106"/>
      <c r="GM839" s="106"/>
      <c r="GN839" s="106"/>
      <c r="GO839" s="106"/>
      <c r="GP839" s="106"/>
      <c r="GQ839" s="106"/>
      <c r="GR839" s="106"/>
      <c r="GS839" s="106"/>
      <c r="GT839" s="106"/>
      <c r="GU839" s="106"/>
      <c r="GV839" s="106"/>
      <c r="GW839" s="106"/>
      <c r="GX839" s="106"/>
      <c r="GY839" s="106"/>
      <c r="GZ839" s="106"/>
      <c r="HA839" s="106"/>
      <c r="HB839" s="106"/>
      <c r="HC839" s="106"/>
      <c r="HD839" s="106"/>
      <c r="HE839" s="106"/>
      <c r="HF839" s="106"/>
      <c r="HG839" s="106"/>
      <c r="HH839" s="106"/>
      <c r="HI839" s="106"/>
      <c r="HJ839" s="106"/>
      <c r="HK839" s="106"/>
      <c r="HL839" s="106"/>
      <c r="HM839" s="106"/>
      <c r="HN839" s="106"/>
      <c r="HO839" s="106"/>
      <c r="HP839" s="106"/>
      <c r="HQ839" s="106"/>
      <c r="HR839" s="106"/>
      <c r="HS839" s="106"/>
      <c r="HT839" s="106"/>
      <c r="HU839" s="106"/>
      <c r="HV839" s="106"/>
      <c r="HW839" s="106"/>
      <c r="HX839" s="106"/>
      <c r="HY839" s="106"/>
      <c r="HZ839" s="106"/>
      <c r="IA839" s="106"/>
      <c r="IB839" s="106"/>
      <c r="IC839" s="106"/>
      <c r="ID839" s="106"/>
      <c r="IE839" s="106"/>
      <c r="IF839" s="106"/>
      <c r="IG839" s="106"/>
      <c r="IH839" s="106"/>
      <c r="II839" s="106"/>
      <c r="IJ839" s="106"/>
      <c r="IK839" s="106"/>
      <c r="IL839" s="106"/>
      <c r="IM839" s="106"/>
      <c r="IN839" s="106"/>
      <c r="IO839" s="106"/>
      <c r="IP839" s="106"/>
      <c r="IQ839" s="106"/>
      <c r="IR839" s="106"/>
      <c r="IS839" s="106"/>
      <c r="IT839" s="106"/>
      <c r="IU839" s="106"/>
      <c r="IV839" s="106"/>
      <c r="IW839" s="106"/>
      <c r="IX839" s="106"/>
      <c r="IY839" s="106"/>
      <c r="IZ839" s="106"/>
      <c r="JA839" s="106"/>
      <c r="JB839" s="106"/>
      <c r="JC839" s="106"/>
      <c r="JD839" s="106"/>
      <c r="JE839" s="106"/>
      <c r="JF839" s="106"/>
      <c r="JG839" s="106"/>
      <c r="JH839" s="106"/>
      <c r="JI839" s="106"/>
      <c r="JJ839" s="106"/>
      <c r="JK839" s="106"/>
      <c r="JL839" s="106"/>
      <c r="JM839" s="106"/>
      <c r="JN839" s="106"/>
      <c r="JO839" s="106"/>
      <c r="JP839" s="106"/>
      <c r="JQ839" s="106"/>
      <c r="JR839" s="106"/>
      <c r="JS839" s="106"/>
      <c r="JT839" s="106"/>
      <c r="JU839" s="106"/>
      <c r="JV839" s="106"/>
      <c r="JW839" s="106"/>
      <c r="JX839" s="106"/>
      <c r="JY839" s="106"/>
      <c r="JZ839" s="106"/>
      <c r="KA839" s="106"/>
      <c r="KB839" s="106"/>
      <c r="KC839" s="106"/>
      <c r="KD839" s="106"/>
      <c r="KE839" s="106"/>
      <c r="KF839" s="106"/>
      <c r="KG839" s="106"/>
      <c r="KH839" s="106"/>
      <c r="KI839" s="106"/>
      <c r="KJ839" s="106"/>
      <c r="KK839" s="106"/>
      <c r="KL839" s="106"/>
      <c r="KM839" s="106"/>
      <c r="KN839" s="106"/>
      <c r="KO839" s="106"/>
      <c r="KP839" s="106"/>
      <c r="KQ839" s="106"/>
      <c r="KR839" s="106"/>
      <c r="KS839" s="106"/>
      <c r="KT839" s="106"/>
      <c r="KU839" s="106"/>
      <c r="KV839" s="106"/>
      <c r="KW839" s="106"/>
      <c r="KX839" s="106"/>
      <c r="KY839" s="106"/>
      <c r="KZ839" s="106"/>
      <c r="LA839" s="106"/>
      <c r="LB839" s="106"/>
      <c r="LC839" s="106"/>
      <c r="LD839" s="106"/>
      <c r="LE839" s="106"/>
      <c r="LF839" s="106"/>
      <c r="LG839" s="106"/>
      <c r="LH839" s="106"/>
      <c r="LI839" s="106"/>
      <c r="LJ839" s="106"/>
      <c r="LK839" s="106"/>
      <c r="LL839" s="106"/>
      <c r="LM839" s="106"/>
      <c r="LN839" s="106"/>
      <c r="LO839" s="106"/>
      <c r="LP839" s="106"/>
      <c r="LQ839" s="106"/>
      <c r="LR839" s="106"/>
      <c r="LS839" s="106"/>
      <c r="LT839" s="106"/>
      <c r="LU839" s="106"/>
      <c r="LV839" s="106"/>
      <c r="LW839" s="106"/>
      <c r="LX839" s="106"/>
      <c r="LY839" s="106"/>
      <c r="LZ839" s="106"/>
      <c r="MA839" s="106"/>
      <c r="MB839" s="106"/>
      <c r="MC839" s="106"/>
      <c r="MD839" s="106"/>
      <c r="ME839" s="106"/>
      <c r="MF839" s="106"/>
      <c r="MG839" s="106"/>
      <c r="MH839" s="106"/>
      <c r="MI839" s="106"/>
      <c r="MJ839" s="106"/>
      <c r="MK839" s="106"/>
      <c r="ML839" s="106"/>
      <c r="MM839" s="106"/>
      <c r="MN839" s="106"/>
      <c r="MO839" s="106"/>
      <c r="MP839" s="106"/>
      <c r="MQ839" s="106"/>
      <c r="MR839" s="106"/>
      <c r="MS839" s="106"/>
      <c r="MT839" s="106"/>
      <c r="MU839" s="106"/>
      <c r="MV839" s="106"/>
      <c r="MW839" s="106"/>
      <c r="MX839" s="106"/>
      <c r="MY839" s="106"/>
      <c r="MZ839" s="106"/>
      <c r="NA839" s="106"/>
      <c r="NB839" s="106"/>
      <c r="NC839" s="106"/>
      <c r="ND839" s="106"/>
      <c r="NE839" s="106"/>
      <c r="NF839" s="106"/>
      <c r="NG839" s="106"/>
      <c r="NH839" s="106"/>
      <c r="NI839" s="106"/>
      <c r="NJ839" s="106"/>
      <c r="NK839" s="106"/>
      <c r="NL839" s="106"/>
      <c r="NM839" s="106"/>
      <c r="NN839" s="106"/>
      <c r="NO839" s="106"/>
      <c r="NP839" s="106"/>
      <c r="NQ839" s="106"/>
      <c r="NR839" s="106"/>
      <c r="NS839" s="106"/>
      <c r="NT839" s="106"/>
      <c r="NU839" s="106"/>
      <c r="NV839" s="106"/>
      <c r="NW839" s="106"/>
      <c r="NX839" s="106"/>
      <c r="NY839" s="106"/>
      <c r="NZ839" s="106"/>
      <c r="OA839" s="106"/>
      <c r="OB839" s="106"/>
      <c r="OC839" s="106"/>
      <c r="OD839" s="106"/>
      <c r="OE839" s="106"/>
      <c r="OF839" s="106"/>
      <c r="OG839" s="106"/>
      <c r="OH839" s="106"/>
      <c r="OI839" s="106"/>
      <c r="OJ839" s="106"/>
      <c r="OK839" s="106"/>
      <c r="OL839" s="106"/>
      <c r="OM839" s="106"/>
      <c r="ON839" s="106"/>
      <c r="OO839" s="106"/>
      <c r="OP839" s="106"/>
      <c r="OQ839" s="106"/>
      <c r="OR839" s="106"/>
      <c r="OS839" s="106"/>
      <c r="OT839" s="106"/>
      <c r="OU839" s="106"/>
      <c r="OV839" s="106"/>
      <c r="OW839" s="106"/>
      <c r="OX839" s="106"/>
      <c r="OY839" s="106"/>
      <c r="OZ839" s="106"/>
      <c r="PA839" s="106"/>
      <c r="PB839" s="106"/>
      <c r="PC839" s="106"/>
      <c r="PD839" s="106"/>
      <c r="PE839" s="106"/>
      <c r="PF839" s="106"/>
      <c r="PG839" s="106"/>
      <c r="PH839" s="106"/>
      <c r="PI839" s="106"/>
      <c r="PJ839" s="106"/>
      <c r="PK839" s="106"/>
      <c r="PL839" s="106"/>
      <c r="PM839" s="106"/>
      <c r="PN839" s="106"/>
      <c r="PO839" s="106"/>
      <c r="PP839" s="106"/>
      <c r="PQ839" s="106"/>
      <c r="PR839" s="106"/>
      <c r="PS839" s="106"/>
      <c r="PT839" s="106"/>
      <c r="PU839" s="106"/>
      <c r="PV839" s="106"/>
      <c r="PW839" s="106"/>
      <c r="PX839" s="106"/>
      <c r="PY839" s="106"/>
      <c r="PZ839" s="106"/>
      <c r="QA839" s="106"/>
      <c r="QB839" s="106"/>
      <c r="QC839" s="106"/>
      <c r="QD839" s="106"/>
      <c r="QE839" s="106"/>
      <c r="QF839" s="106"/>
      <c r="QG839" s="106"/>
      <c r="QH839" s="106"/>
      <c r="QI839" s="106"/>
      <c r="QJ839" s="106"/>
      <c r="QK839" s="106"/>
      <c r="QL839" s="106"/>
      <c r="QM839" s="106"/>
      <c r="QN839" s="106"/>
      <c r="QO839" s="106"/>
      <c r="QP839" s="106"/>
      <c r="QQ839" s="106"/>
      <c r="QR839" s="106"/>
      <c r="QS839" s="106"/>
      <c r="QT839" s="106"/>
      <c r="QU839" s="106"/>
      <c r="QV839" s="106"/>
      <c r="QW839" s="106"/>
      <c r="QX839" s="106"/>
      <c r="QY839" s="106"/>
      <c r="QZ839" s="106"/>
      <c r="RA839" s="106"/>
      <c r="RB839" s="106"/>
      <c r="RC839" s="106"/>
      <c r="RD839" s="106"/>
      <c r="RE839" s="106"/>
      <c r="RF839" s="106"/>
      <c r="RG839" s="106"/>
      <c r="RH839" s="106"/>
      <c r="RI839" s="106"/>
      <c r="RJ839" s="106"/>
      <c r="RK839" s="106"/>
      <c r="RL839" s="106"/>
      <c r="RM839" s="106"/>
      <c r="RN839" s="106"/>
      <c r="RO839" s="106"/>
      <c r="RP839" s="106"/>
      <c r="RQ839" s="106"/>
      <c r="RR839" s="106"/>
    </row>
    <row r="840" spans="1:486" x14ac:dyDescent="0.3">
      <c r="A840" s="106"/>
      <c r="B840" s="106"/>
      <c r="C840" s="106"/>
      <c r="D840" s="106"/>
      <c r="E840" s="106"/>
      <c r="F840" s="106"/>
      <c r="G840" s="106"/>
      <c r="H840" s="106"/>
      <c r="I840" s="106"/>
      <c r="J840" s="106"/>
      <c r="K840" s="106"/>
      <c r="L840" s="106"/>
      <c r="M840" s="106"/>
      <c r="N840" s="106"/>
      <c r="O840" s="106"/>
      <c r="P840" s="114"/>
      <c r="Q840" s="114"/>
      <c r="R840" s="106"/>
      <c r="S840" s="106"/>
      <c r="T840" s="106"/>
      <c r="U840" s="106"/>
      <c r="V840" s="106"/>
      <c r="W840" s="106"/>
      <c r="X840" s="106"/>
      <c r="Y840" s="106"/>
      <c r="Z840" s="106"/>
      <c r="AA840" s="106"/>
      <c r="AB840" s="106"/>
      <c r="AC840" s="106"/>
      <c r="AD840" s="106"/>
      <c r="AE840" s="106"/>
      <c r="AF840" s="106"/>
      <c r="AG840" s="106"/>
      <c r="AH840" s="106"/>
      <c r="AI840" s="106"/>
      <c r="AJ840" s="106"/>
      <c r="AK840" s="106"/>
      <c r="AL840" s="106"/>
      <c r="AM840" s="106"/>
      <c r="AN840" s="106"/>
      <c r="AO840" s="106"/>
      <c r="AP840" s="106"/>
      <c r="AQ840" s="106"/>
      <c r="AR840" s="106"/>
      <c r="AS840" s="106"/>
      <c r="AT840" s="106"/>
      <c r="AU840" s="106"/>
      <c r="AV840" s="106"/>
      <c r="AW840" s="106"/>
      <c r="AX840" s="106"/>
      <c r="AY840" s="106"/>
      <c r="AZ840" s="106"/>
      <c r="BA840" s="106"/>
      <c r="BB840" s="106"/>
      <c r="BC840" s="106"/>
      <c r="BD840" s="106"/>
      <c r="BE840" s="106"/>
      <c r="BF840" s="106"/>
      <c r="BG840" s="106"/>
      <c r="BH840" s="106"/>
      <c r="BI840" s="106"/>
      <c r="BJ840" s="106"/>
      <c r="BK840" s="106"/>
      <c r="BL840" s="106"/>
      <c r="BM840" s="106"/>
      <c r="BN840" s="106"/>
      <c r="BO840" s="106"/>
      <c r="BP840" s="106"/>
      <c r="BQ840" s="106"/>
      <c r="BR840" s="106"/>
      <c r="BS840" s="106"/>
      <c r="BT840" s="106"/>
      <c r="BU840" s="106"/>
      <c r="BV840" s="106"/>
      <c r="BW840" s="106"/>
      <c r="BX840" s="106"/>
      <c r="BY840" s="106"/>
      <c r="BZ840" s="106"/>
      <c r="CA840" s="106"/>
      <c r="CB840" s="106"/>
      <c r="CC840" s="106"/>
      <c r="CD840" s="106"/>
      <c r="CE840" s="106"/>
      <c r="CF840" s="106"/>
      <c r="CG840" s="106"/>
      <c r="CH840" s="106"/>
      <c r="CI840" s="106"/>
      <c r="CJ840" s="106"/>
      <c r="CK840" s="106"/>
      <c r="CL840" s="106"/>
      <c r="CM840" s="106"/>
      <c r="CN840" s="106"/>
      <c r="CO840" s="106"/>
      <c r="CP840" s="106"/>
      <c r="CQ840" s="106"/>
      <c r="CR840" s="106"/>
      <c r="CS840" s="106"/>
      <c r="CT840" s="106"/>
      <c r="CU840" s="106"/>
      <c r="CV840" s="106"/>
      <c r="CW840" s="106"/>
      <c r="CX840" s="106"/>
      <c r="CY840" s="106"/>
      <c r="CZ840" s="106"/>
      <c r="DA840" s="106"/>
      <c r="DB840" s="106"/>
      <c r="DC840" s="106"/>
      <c r="DD840" s="106"/>
      <c r="DE840" s="106"/>
      <c r="DF840" s="106"/>
      <c r="DG840" s="106"/>
      <c r="DH840" s="106"/>
      <c r="DI840" s="106"/>
      <c r="DJ840" s="106"/>
      <c r="DK840" s="106"/>
      <c r="DL840" s="106"/>
      <c r="DM840" s="106"/>
      <c r="DN840" s="106"/>
      <c r="DO840" s="106"/>
      <c r="DP840" s="106"/>
      <c r="DQ840" s="106"/>
      <c r="DR840" s="106"/>
      <c r="DS840" s="106"/>
      <c r="DT840" s="106"/>
      <c r="DU840" s="106"/>
      <c r="DV840" s="106"/>
      <c r="DW840" s="106"/>
      <c r="DX840" s="106"/>
      <c r="DY840" s="106"/>
      <c r="DZ840" s="106"/>
      <c r="EA840" s="106"/>
      <c r="EB840" s="106"/>
      <c r="EC840" s="106"/>
      <c r="ED840" s="106"/>
      <c r="EE840" s="106"/>
      <c r="EF840" s="106"/>
      <c r="EG840" s="106"/>
      <c r="EH840" s="106"/>
      <c r="EI840" s="106"/>
      <c r="EJ840" s="106"/>
      <c r="EK840" s="106"/>
      <c r="EL840" s="106"/>
      <c r="EM840" s="106"/>
      <c r="EN840" s="106"/>
      <c r="EO840" s="106"/>
      <c r="EP840" s="106"/>
      <c r="EQ840" s="106"/>
      <c r="ER840" s="106"/>
      <c r="ES840" s="106"/>
      <c r="ET840" s="106"/>
      <c r="EU840" s="106"/>
      <c r="EV840" s="106"/>
      <c r="EW840" s="106"/>
      <c r="EX840" s="106"/>
      <c r="EY840" s="106"/>
      <c r="EZ840" s="106"/>
      <c r="FA840" s="106"/>
      <c r="FB840" s="106"/>
      <c r="FC840" s="106"/>
      <c r="FD840" s="106"/>
      <c r="FE840" s="106"/>
      <c r="FF840" s="106"/>
      <c r="FG840" s="106"/>
      <c r="FH840" s="106"/>
      <c r="FI840" s="106"/>
      <c r="FJ840" s="106"/>
      <c r="FK840" s="106"/>
      <c r="FL840" s="106"/>
      <c r="FM840" s="106"/>
      <c r="FN840" s="106"/>
      <c r="FO840" s="106"/>
      <c r="FP840" s="106"/>
      <c r="FQ840" s="106"/>
      <c r="FR840" s="106"/>
      <c r="FS840" s="106"/>
      <c r="FT840" s="106"/>
      <c r="FU840" s="106"/>
      <c r="FV840" s="106"/>
      <c r="FW840" s="106"/>
      <c r="FX840" s="106"/>
      <c r="FY840" s="106"/>
      <c r="FZ840" s="106"/>
      <c r="GA840" s="106"/>
      <c r="GB840" s="106"/>
      <c r="GC840" s="106"/>
      <c r="GD840" s="106"/>
      <c r="GE840" s="106"/>
      <c r="GF840" s="106"/>
      <c r="GG840" s="106"/>
      <c r="GH840" s="106"/>
      <c r="GI840" s="106"/>
      <c r="GJ840" s="106"/>
      <c r="GK840" s="106"/>
      <c r="GL840" s="106"/>
      <c r="GM840" s="106"/>
      <c r="GN840" s="106"/>
      <c r="GO840" s="106"/>
      <c r="GP840" s="106"/>
      <c r="GQ840" s="106"/>
      <c r="GR840" s="106"/>
      <c r="GS840" s="106"/>
      <c r="GT840" s="106"/>
      <c r="GU840" s="106"/>
      <c r="GV840" s="106"/>
      <c r="GW840" s="106"/>
      <c r="GX840" s="106"/>
      <c r="GY840" s="106"/>
      <c r="GZ840" s="106"/>
      <c r="HA840" s="106"/>
      <c r="HB840" s="106"/>
      <c r="HC840" s="106"/>
      <c r="HD840" s="106"/>
      <c r="HE840" s="106"/>
      <c r="HF840" s="106"/>
      <c r="HG840" s="106"/>
      <c r="HH840" s="106"/>
      <c r="HI840" s="106"/>
      <c r="HJ840" s="106"/>
      <c r="HK840" s="106"/>
      <c r="HL840" s="106"/>
      <c r="HM840" s="106"/>
      <c r="HN840" s="106"/>
      <c r="HO840" s="106"/>
      <c r="HP840" s="106"/>
      <c r="HQ840" s="106"/>
      <c r="HR840" s="106"/>
      <c r="HS840" s="106"/>
      <c r="HT840" s="106"/>
      <c r="HU840" s="106"/>
      <c r="HV840" s="106"/>
      <c r="HW840" s="106"/>
      <c r="HX840" s="106"/>
      <c r="HY840" s="106"/>
      <c r="HZ840" s="106"/>
      <c r="IA840" s="106"/>
      <c r="IB840" s="106"/>
      <c r="IC840" s="106"/>
      <c r="ID840" s="106"/>
      <c r="IE840" s="106"/>
      <c r="IF840" s="106"/>
      <c r="IG840" s="106"/>
      <c r="IH840" s="106"/>
      <c r="II840" s="106"/>
      <c r="IJ840" s="106"/>
      <c r="IK840" s="106"/>
      <c r="IL840" s="106"/>
      <c r="IM840" s="106"/>
      <c r="IN840" s="106"/>
      <c r="IO840" s="106"/>
      <c r="IP840" s="106"/>
      <c r="IQ840" s="106"/>
      <c r="IR840" s="106"/>
      <c r="IS840" s="106"/>
      <c r="IT840" s="106"/>
      <c r="IU840" s="106"/>
      <c r="IV840" s="106"/>
      <c r="IW840" s="106"/>
      <c r="IX840" s="106"/>
      <c r="IY840" s="106"/>
      <c r="IZ840" s="106"/>
      <c r="JA840" s="106"/>
      <c r="JB840" s="106"/>
      <c r="JC840" s="106"/>
      <c r="JD840" s="106"/>
      <c r="JE840" s="106"/>
      <c r="JF840" s="106"/>
      <c r="JG840" s="106"/>
      <c r="JH840" s="106"/>
      <c r="JI840" s="106"/>
      <c r="JJ840" s="106"/>
      <c r="JK840" s="106"/>
      <c r="JL840" s="106"/>
      <c r="JM840" s="106"/>
      <c r="JN840" s="106"/>
      <c r="JO840" s="106"/>
      <c r="JP840" s="106"/>
      <c r="JQ840" s="106"/>
      <c r="JR840" s="106"/>
      <c r="JS840" s="106"/>
      <c r="JT840" s="106"/>
      <c r="JU840" s="106"/>
      <c r="JV840" s="106"/>
      <c r="JW840" s="106"/>
      <c r="JX840" s="106"/>
      <c r="JY840" s="106"/>
      <c r="JZ840" s="106"/>
      <c r="KA840" s="106"/>
      <c r="KB840" s="106"/>
      <c r="KC840" s="106"/>
      <c r="KD840" s="106"/>
      <c r="KE840" s="106"/>
      <c r="KF840" s="106"/>
      <c r="KG840" s="106"/>
      <c r="KH840" s="106"/>
      <c r="KI840" s="106"/>
      <c r="KJ840" s="106"/>
      <c r="KK840" s="106"/>
      <c r="KL840" s="106"/>
      <c r="KM840" s="106"/>
      <c r="KN840" s="106"/>
      <c r="KO840" s="106"/>
      <c r="KP840" s="106"/>
      <c r="KQ840" s="106"/>
      <c r="KR840" s="106"/>
      <c r="KS840" s="106"/>
      <c r="KT840" s="106"/>
      <c r="KU840" s="106"/>
      <c r="KV840" s="106"/>
      <c r="KW840" s="106"/>
      <c r="KX840" s="106"/>
      <c r="KY840" s="106"/>
      <c r="KZ840" s="106"/>
      <c r="LA840" s="106"/>
      <c r="LB840" s="106"/>
      <c r="LC840" s="106"/>
      <c r="LD840" s="106"/>
      <c r="LE840" s="106"/>
      <c r="LF840" s="106"/>
      <c r="LG840" s="106"/>
      <c r="LH840" s="106"/>
      <c r="LI840" s="106"/>
      <c r="LJ840" s="106"/>
      <c r="LK840" s="106"/>
      <c r="LL840" s="106"/>
      <c r="LM840" s="106"/>
      <c r="LN840" s="106"/>
      <c r="LO840" s="106"/>
      <c r="LP840" s="106"/>
      <c r="LQ840" s="106"/>
      <c r="LR840" s="106"/>
      <c r="LS840" s="106"/>
      <c r="LT840" s="106"/>
      <c r="LU840" s="106"/>
      <c r="LV840" s="106"/>
      <c r="LW840" s="106"/>
      <c r="LX840" s="106"/>
      <c r="LY840" s="106"/>
      <c r="LZ840" s="106"/>
      <c r="MA840" s="106"/>
      <c r="MB840" s="106"/>
      <c r="MC840" s="106"/>
      <c r="MD840" s="106"/>
      <c r="ME840" s="106"/>
      <c r="MF840" s="106"/>
      <c r="MG840" s="106"/>
      <c r="MH840" s="106"/>
      <c r="MI840" s="106"/>
      <c r="MJ840" s="106"/>
      <c r="MK840" s="106"/>
      <c r="ML840" s="106"/>
      <c r="MM840" s="106"/>
      <c r="MN840" s="106"/>
      <c r="MO840" s="106"/>
      <c r="MP840" s="106"/>
      <c r="MQ840" s="106"/>
      <c r="MR840" s="106"/>
      <c r="MS840" s="106"/>
      <c r="MT840" s="106"/>
      <c r="MU840" s="106"/>
      <c r="MV840" s="106"/>
      <c r="MW840" s="106"/>
      <c r="MX840" s="106"/>
      <c r="MY840" s="106"/>
      <c r="MZ840" s="106"/>
      <c r="NA840" s="106"/>
      <c r="NB840" s="106"/>
      <c r="NC840" s="106"/>
      <c r="ND840" s="106"/>
      <c r="NE840" s="106"/>
      <c r="NF840" s="106"/>
      <c r="NG840" s="106"/>
      <c r="NH840" s="106"/>
      <c r="NI840" s="106"/>
      <c r="NJ840" s="106"/>
      <c r="NK840" s="106"/>
      <c r="NL840" s="106"/>
      <c r="NM840" s="106"/>
      <c r="NN840" s="106"/>
      <c r="NO840" s="106"/>
      <c r="NP840" s="106"/>
      <c r="NQ840" s="106"/>
      <c r="NR840" s="106"/>
      <c r="NS840" s="106"/>
      <c r="NT840" s="106"/>
      <c r="NU840" s="106"/>
      <c r="NV840" s="106"/>
      <c r="NW840" s="106"/>
      <c r="NX840" s="106"/>
      <c r="NY840" s="106"/>
      <c r="NZ840" s="106"/>
      <c r="OA840" s="106"/>
      <c r="OB840" s="106"/>
      <c r="OC840" s="106"/>
      <c r="OD840" s="106"/>
      <c r="OE840" s="106"/>
      <c r="OF840" s="106"/>
      <c r="OG840" s="106"/>
      <c r="OH840" s="106"/>
      <c r="OI840" s="106"/>
      <c r="OJ840" s="106"/>
      <c r="OK840" s="106"/>
      <c r="OL840" s="106"/>
      <c r="OM840" s="106"/>
      <c r="ON840" s="106"/>
      <c r="OO840" s="106"/>
      <c r="OP840" s="106"/>
      <c r="OQ840" s="106"/>
      <c r="OR840" s="106"/>
      <c r="OS840" s="106"/>
      <c r="OT840" s="106"/>
      <c r="OU840" s="106"/>
      <c r="OV840" s="106"/>
      <c r="OW840" s="106"/>
      <c r="OX840" s="106"/>
      <c r="OY840" s="106"/>
      <c r="OZ840" s="106"/>
      <c r="PA840" s="106"/>
      <c r="PB840" s="106"/>
      <c r="PC840" s="106"/>
      <c r="PD840" s="106"/>
      <c r="PE840" s="106"/>
      <c r="PF840" s="106"/>
      <c r="PG840" s="106"/>
      <c r="PH840" s="106"/>
      <c r="PI840" s="106"/>
      <c r="PJ840" s="106"/>
      <c r="PK840" s="106"/>
      <c r="PL840" s="106"/>
      <c r="PM840" s="106"/>
      <c r="PN840" s="106"/>
      <c r="PO840" s="106"/>
      <c r="PP840" s="106"/>
      <c r="PQ840" s="106"/>
      <c r="PR840" s="106"/>
      <c r="PS840" s="106"/>
      <c r="PT840" s="106"/>
      <c r="PU840" s="106"/>
      <c r="PV840" s="106"/>
      <c r="PW840" s="106"/>
      <c r="PX840" s="106"/>
      <c r="PY840" s="106"/>
      <c r="PZ840" s="106"/>
      <c r="QA840" s="106"/>
      <c r="QB840" s="106"/>
      <c r="QC840" s="106"/>
      <c r="QD840" s="106"/>
      <c r="QE840" s="106"/>
      <c r="QF840" s="106"/>
      <c r="QG840" s="106"/>
      <c r="QH840" s="106"/>
      <c r="QI840" s="106"/>
      <c r="QJ840" s="106"/>
      <c r="QK840" s="106"/>
      <c r="QL840" s="106"/>
      <c r="QM840" s="106"/>
      <c r="QN840" s="106"/>
      <c r="QO840" s="106"/>
      <c r="QP840" s="106"/>
      <c r="QQ840" s="106"/>
      <c r="QR840" s="106"/>
      <c r="QS840" s="106"/>
      <c r="QT840" s="106"/>
      <c r="QU840" s="106"/>
      <c r="QV840" s="106"/>
      <c r="QW840" s="106"/>
      <c r="QX840" s="106"/>
      <c r="QY840" s="106"/>
      <c r="QZ840" s="106"/>
      <c r="RA840" s="106"/>
      <c r="RB840" s="106"/>
      <c r="RC840" s="106"/>
      <c r="RD840" s="106"/>
      <c r="RE840" s="106"/>
      <c r="RF840" s="106"/>
      <c r="RG840" s="106"/>
      <c r="RH840" s="106"/>
      <c r="RI840" s="106"/>
      <c r="RJ840" s="106"/>
      <c r="RK840" s="106"/>
      <c r="RL840" s="106"/>
      <c r="RM840" s="106"/>
      <c r="RN840" s="106"/>
      <c r="RO840" s="106"/>
      <c r="RP840" s="106"/>
      <c r="RQ840" s="106"/>
      <c r="RR840" s="106"/>
    </row>
    <row r="841" spans="1:486" x14ac:dyDescent="0.3">
      <c r="A841" s="106"/>
      <c r="B841" s="106"/>
      <c r="C841" s="106"/>
      <c r="D841" s="106"/>
      <c r="E841" s="106"/>
      <c r="F841" s="106"/>
      <c r="G841" s="106"/>
      <c r="H841" s="106"/>
      <c r="I841" s="106"/>
      <c r="J841" s="106"/>
      <c r="K841" s="106"/>
      <c r="L841" s="106"/>
      <c r="M841" s="106"/>
      <c r="N841" s="106"/>
      <c r="O841" s="106"/>
      <c r="P841" s="114"/>
      <c r="Q841" s="114"/>
      <c r="R841" s="106"/>
      <c r="S841" s="106"/>
      <c r="T841" s="106"/>
      <c r="U841" s="106"/>
      <c r="V841" s="106"/>
      <c r="W841" s="106"/>
      <c r="X841" s="106"/>
      <c r="Y841" s="106"/>
      <c r="Z841" s="106"/>
      <c r="AA841" s="106"/>
      <c r="AB841" s="106"/>
      <c r="AC841" s="106"/>
      <c r="AD841" s="106"/>
      <c r="AE841" s="106"/>
      <c r="AF841" s="106"/>
      <c r="AG841" s="106"/>
      <c r="AH841" s="106"/>
      <c r="AI841" s="106"/>
      <c r="AJ841" s="106"/>
      <c r="AK841" s="106"/>
      <c r="AL841" s="106"/>
      <c r="AM841" s="106"/>
      <c r="AN841" s="106"/>
      <c r="AO841" s="106"/>
      <c r="AP841" s="106"/>
      <c r="AQ841" s="106"/>
      <c r="AR841" s="106"/>
      <c r="AS841" s="106"/>
      <c r="AT841" s="106"/>
      <c r="AU841" s="106"/>
      <c r="AV841" s="106"/>
      <c r="AW841" s="106"/>
      <c r="AX841" s="106"/>
      <c r="AY841" s="106"/>
      <c r="AZ841" s="106"/>
      <c r="BA841" s="106"/>
      <c r="BB841" s="106"/>
      <c r="BC841" s="106"/>
      <c r="BD841" s="106"/>
      <c r="BE841" s="106"/>
      <c r="BF841" s="106"/>
      <c r="BG841" s="106"/>
      <c r="BH841" s="106"/>
      <c r="BI841" s="106"/>
      <c r="BJ841" s="106"/>
      <c r="BK841" s="106"/>
      <c r="BL841" s="106"/>
      <c r="BM841" s="106"/>
      <c r="BN841" s="106"/>
      <c r="BO841" s="106"/>
      <c r="BP841" s="106"/>
      <c r="BQ841" s="106"/>
      <c r="BR841" s="106"/>
      <c r="BS841" s="106"/>
      <c r="BT841" s="106"/>
      <c r="BU841" s="106"/>
      <c r="BV841" s="106"/>
      <c r="BW841" s="106"/>
      <c r="BX841" s="106"/>
      <c r="BY841" s="106"/>
      <c r="BZ841" s="106"/>
      <c r="CA841" s="106"/>
      <c r="CB841" s="106"/>
      <c r="CC841" s="106"/>
      <c r="CD841" s="106"/>
      <c r="CE841" s="106"/>
      <c r="CF841" s="106"/>
      <c r="CG841" s="106"/>
      <c r="CH841" s="106"/>
      <c r="CI841" s="106"/>
      <c r="CJ841" s="106"/>
      <c r="CK841" s="106"/>
      <c r="CL841" s="106"/>
      <c r="CM841" s="106"/>
      <c r="CN841" s="106"/>
      <c r="CO841" s="106"/>
      <c r="CP841" s="106"/>
      <c r="CQ841" s="106"/>
      <c r="CR841" s="106"/>
      <c r="CS841" s="106"/>
      <c r="CT841" s="106"/>
      <c r="CU841" s="106"/>
      <c r="CV841" s="106"/>
      <c r="CW841" s="106"/>
      <c r="CX841" s="106"/>
      <c r="CY841" s="106"/>
      <c r="CZ841" s="106"/>
      <c r="DA841" s="106"/>
      <c r="DB841" s="106"/>
      <c r="DC841" s="106"/>
      <c r="DD841" s="106"/>
      <c r="DE841" s="106"/>
      <c r="DF841" s="106"/>
      <c r="DG841" s="106"/>
      <c r="DH841" s="106"/>
      <c r="DI841" s="106"/>
      <c r="DJ841" s="106"/>
      <c r="DK841" s="106"/>
      <c r="DL841" s="106"/>
      <c r="DM841" s="106"/>
      <c r="DN841" s="106"/>
      <c r="DO841" s="106"/>
      <c r="DP841" s="106"/>
      <c r="DQ841" s="106"/>
      <c r="DR841" s="106"/>
      <c r="DS841" s="106"/>
      <c r="DT841" s="106"/>
      <c r="DU841" s="106"/>
      <c r="DV841" s="106"/>
      <c r="DW841" s="106"/>
      <c r="DX841" s="106"/>
      <c r="DY841" s="106"/>
      <c r="DZ841" s="106"/>
      <c r="EA841" s="106"/>
      <c r="EB841" s="106"/>
      <c r="EC841" s="106"/>
      <c r="ED841" s="106"/>
      <c r="EE841" s="106"/>
      <c r="EF841" s="106"/>
      <c r="EG841" s="106"/>
      <c r="EH841" s="106"/>
      <c r="EI841" s="106"/>
      <c r="EJ841" s="106"/>
      <c r="EK841" s="106"/>
      <c r="EL841" s="106"/>
      <c r="EM841" s="106"/>
      <c r="EN841" s="106"/>
      <c r="EO841" s="106"/>
      <c r="EP841" s="106"/>
      <c r="EQ841" s="106"/>
      <c r="ER841" s="106"/>
      <c r="ES841" s="106"/>
      <c r="ET841" s="106"/>
      <c r="EU841" s="106"/>
      <c r="EV841" s="106"/>
      <c r="EW841" s="106"/>
      <c r="EX841" s="106"/>
      <c r="EY841" s="106"/>
      <c r="EZ841" s="106"/>
      <c r="FA841" s="106"/>
      <c r="FB841" s="106"/>
      <c r="FC841" s="106"/>
      <c r="FD841" s="106"/>
      <c r="FE841" s="106"/>
      <c r="FF841" s="106"/>
      <c r="FG841" s="106"/>
      <c r="FH841" s="106"/>
      <c r="FI841" s="106"/>
      <c r="FJ841" s="106"/>
      <c r="FK841" s="106"/>
      <c r="FL841" s="106"/>
      <c r="FM841" s="106"/>
      <c r="FN841" s="106"/>
      <c r="FO841" s="106"/>
      <c r="FP841" s="106"/>
      <c r="FQ841" s="106"/>
      <c r="FR841" s="106"/>
      <c r="FS841" s="106"/>
      <c r="FT841" s="106"/>
      <c r="FU841" s="106"/>
      <c r="FV841" s="106"/>
      <c r="FW841" s="106"/>
      <c r="FX841" s="106"/>
      <c r="FY841" s="106"/>
      <c r="FZ841" s="106"/>
      <c r="GA841" s="106"/>
      <c r="GB841" s="106"/>
      <c r="GC841" s="106"/>
      <c r="GD841" s="106"/>
      <c r="GE841" s="106"/>
      <c r="GF841" s="106"/>
      <c r="GG841" s="106"/>
      <c r="GH841" s="106"/>
      <c r="GI841" s="106"/>
      <c r="GJ841" s="106"/>
      <c r="GK841" s="106"/>
      <c r="GL841" s="106"/>
      <c r="GM841" s="106"/>
      <c r="GN841" s="106"/>
      <c r="GO841" s="106"/>
      <c r="GP841" s="106"/>
      <c r="GQ841" s="106"/>
      <c r="GR841" s="106"/>
      <c r="GS841" s="106"/>
      <c r="GT841" s="106"/>
      <c r="GU841" s="106"/>
      <c r="GV841" s="106"/>
      <c r="GW841" s="106"/>
      <c r="GX841" s="106"/>
      <c r="GY841" s="106"/>
      <c r="GZ841" s="106"/>
      <c r="HA841" s="106"/>
      <c r="HB841" s="106"/>
      <c r="HC841" s="106"/>
      <c r="HD841" s="106"/>
      <c r="HE841" s="106"/>
      <c r="HF841" s="106"/>
      <c r="HG841" s="106"/>
      <c r="HH841" s="106"/>
      <c r="HI841" s="106"/>
      <c r="HJ841" s="106"/>
      <c r="HK841" s="106"/>
      <c r="HL841" s="106"/>
      <c r="HM841" s="106"/>
      <c r="HN841" s="106"/>
      <c r="HO841" s="106"/>
      <c r="HP841" s="106"/>
      <c r="HQ841" s="106"/>
      <c r="HR841" s="106"/>
      <c r="HS841" s="106"/>
      <c r="HT841" s="106"/>
      <c r="HU841" s="106"/>
      <c r="HV841" s="106"/>
      <c r="HW841" s="106"/>
      <c r="HX841" s="106"/>
      <c r="HY841" s="106"/>
      <c r="HZ841" s="106"/>
      <c r="IA841" s="106"/>
      <c r="IB841" s="106"/>
      <c r="IC841" s="106"/>
      <c r="ID841" s="106"/>
      <c r="IE841" s="106"/>
      <c r="IF841" s="106"/>
      <c r="IG841" s="106"/>
      <c r="IH841" s="106"/>
      <c r="II841" s="106"/>
      <c r="IJ841" s="106"/>
      <c r="IK841" s="106"/>
      <c r="IL841" s="106"/>
      <c r="IM841" s="106"/>
      <c r="IN841" s="106"/>
      <c r="IO841" s="106"/>
      <c r="IP841" s="106"/>
      <c r="IQ841" s="106"/>
      <c r="IR841" s="106"/>
      <c r="IS841" s="106"/>
      <c r="IT841" s="106"/>
      <c r="IU841" s="106"/>
      <c r="IV841" s="106"/>
      <c r="IW841" s="106"/>
      <c r="IX841" s="106"/>
      <c r="IY841" s="106"/>
      <c r="IZ841" s="106"/>
      <c r="JA841" s="106"/>
      <c r="JB841" s="106"/>
      <c r="JC841" s="106"/>
      <c r="JD841" s="106"/>
      <c r="JE841" s="106"/>
      <c r="JF841" s="106"/>
      <c r="JG841" s="106"/>
      <c r="JH841" s="106"/>
      <c r="JI841" s="106"/>
      <c r="JJ841" s="106"/>
      <c r="JK841" s="106"/>
      <c r="JL841" s="106"/>
      <c r="JM841" s="106"/>
      <c r="JN841" s="106"/>
      <c r="JO841" s="106"/>
      <c r="JP841" s="106"/>
      <c r="JQ841" s="106"/>
      <c r="JR841" s="106"/>
      <c r="JS841" s="106"/>
      <c r="JT841" s="106"/>
      <c r="JU841" s="106"/>
      <c r="JV841" s="106"/>
      <c r="JW841" s="106"/>
      <c r="JX841" s="106"/>
      <c r="JY841" s="106"/>
      <c r="JZ841" s="106"/>
      <c r="KA841" s="106"/>
      <c r="KB841" s="106"/>
      <c r="KC841" s="106"/>
      <c r="KD841" s="106"/>
      <c r="KE841" s="106"/>
      <c r="KF841" s="106"/>
      <c r="KG841" s="106"/>
      <c r="KH841" s="106"/>
      <c r="KI841" s="106"/>
      <c r="KJ841" s="106"/>
      <c r="KK841" s="106"/>
      <c r="KL841" s="106"/>
      <c r="KM841" s="106"/>
      <c r="KN841" s="106"/>
      <c r="KO841" s="106"/>
      <c r="KP841" s="106"/>
      <c r="KQ841" s="106"/>
      <c r="KR841" s="106"/>
      <c r="KS841" s="106"/>
      <c r="KT841" s="106"/>
      <c r="KU841" s="106"/>
      <c r="KV841" s="106"/>
      <c r="KW841" s="106"/>
      <c r="KX841" s="106"/>
      <c r="KY841" s="106"/>
      <c r="KZ841" s="106"/>
      <c r="LA841" s="106"/>
      <c r="LB841" s="106"/>
      <c r="LC841" s="106"/>
      <c r="LD841" s="106"/>
      <c r="LE841" s="106"/>
      <c r="LF841" s="106"/>
      <c r="LG841" s="106"/>
      <c r="LH841" s="106"/>
      <c r="LI841" s="106"/>
      <c r="LJ841" s="106"/>
      <c r="LK841" s="106"/>
      <c r="LL841" s="106"/>
      <c r="LM841" s="106"/>
      <c r="LN841" s="106"/>
      <c r="LO841" s="106"/>
      <c r="LP841" s="106"/>
      <c r="LQ841" s="106"/>
      <c r="LR841" s="106"/>
      <c r="LS841" s="106"/>
      <c r="LT841" s="106"/>
      <c r="LU841" s="106"/>
      <c r="LV841" s="106"/>
      <c r="LW841" s="106"/>
      <c r="LX841" s="106"/>
      <c r="LY841" s="106"/>
      <c r="LZ841" s="106"/>
      <c r="MA841" s="106"/>
      <c r="MB841" s="106"/>
      <c r="MC841" s="106"/>
      <c r="MD841" s="106"/>
      <c r="ME841" s="106"/>
      <c r="MF841" s="106"/>
      <c r="MG841" s="106"/>
      <c r="MH841" s="106"/>
      <c r="MI841" s="106"/>
      <c r="MJ841" s="106"/>
      <c r="MK841" s="106"/>
      <c r="ML841" s="106"/>
      <c r="MM841" s="106"/>
      <c r="MN841" s="106"/>
      <c r="MO841" s="106"/>
      <c r="MP841" s="106"/>
      <c r="MQ841" s="106"/>
      <c r="MR841" s="106"/>
      <c r="MS841" s="106"/>
      <c r="MT841" s="106"/>
      <c r="MU841" s="106"/>
      <c r="MV841" s="106"/>
      <c r="MW841" s="106"/>
      <c r="MX841" s="106"/>
      <c r="MY841" s="106"/>
      <c r="MZ841" s="106"/>
      <c r="NA841" s="106"/>
      <c r="NB841" s="106"/>
      <c r="NC841" s="106"/>
      <c r="ND841" s="106"/>
      <c r="NE841" s="106"/>
      <c r="NF841" s="106"/>
      <c r="NG841" s="106"/>
      <c r="NH841" s="106"/>
      <c r="NI841" s="106"/>
      <c r="NJ841" s="106"/>
      <c r="NK841" s="106"/>
      <c r="NL841" s="106"/>
      <c r="NM841" s="106"/>
      <c r="NN841" s="106"/>
      <c r="NO841" s="106"/>
      <c r="NP841" s="106"/>
      <c r="NQ841" s="106"/>
      <c r="NR841" s="106"/>
      <c r="NS841" s="106"/>
      <c r="NT841" s="106"/>
      <c r="NU841" s="106"/>
      <c r="NV841" s="106"/>
      <c r="NW841" s="106"/>
      <c r="NX841" s="106"/>
      <c r="NY841" s="106"/>
      <c r="NZ841" s="106"/>
      <c r="OA841" s="106"/>
      <c r="OB841" s="106"/>
      <c r="OC841" s="106"/>
      <c r="OD841" s="106"/>
      <c r="OE841" s="106"/>
      <c r="OF841" s="106"/>
      <c r="OG841" s="106"/>
      <c r="OH841" s="106"/>
      <c r="OI841" s="106"/>
      <c r="OJ841" s="106"/>
      <c r="OK841" s="106"/>
      <c r="OL841" s="106"/>
      <c r="OM841" s="106"/>
      <c r="ON841" s="106"/>
      <c r="OO841" s="106"/>
      <c r="OP841" s="106"/>
      <c r="OQ841" s="106"/>
      <c r="OR841" s="106"/>
      <c r="OS841" s="106"/>
      <c r="OT841" s="106"/>
      <c r="OU841" s="106"/>
      <c r="OV841" s="106"/>
      <c r="OW841" s="106"/>
      <c r="OX841" s="106"/>
      <c r="OY841" s="106"/>
      <c r="OZ841" s="106"/>
      <c r="PA841" s="106"/>
      <c r="PB841" s="106"/>
      <c r="PC841" s="106"/>
      <c r="PD841" s="106"/>
      <c r="PE841" s="106"/>
      <c r="PF841" s="106"/>
      <c r="PG841" s="106"/>
      <c r="PH841" s="106"/>
      <c r="PI841" s="106"/>
      <c r="PJ841" s="106"/>
      <c r="PK841" s="106"/>
      <c r="PL841" s="106"/>
      <c r="PM841" s="106"/>
      <c r="PN841" s="106"/>
      <c r="PO841" s="106"/>
      <c r="PP841" s="106"/>
      <c r="PQ841" s="106"/>
      <c r="PR841" s="106"/>
      <c r="PS841" s="106"/>
      <c r="PT841" s="106"/>
      <c r="PU841" s="106"/>
      <c r="PV841" s="106"/>
      <c r="PW841" s="106"/>
      <c r="PX841" s="106"/>
      <c r="PY841" s="106"/>
      <c r="PZ841" s="106"/>
      <c r="QA841" s="106"/>
      <c r="QB841" s="106"/>
      <c r="QC841" s="106"/>
      <c r="QD841" s="106"/>
      <c r="QE841" s="106"/>
      <c r="QF841" s="106"/>
      <c r="QG841" s="106"/>
      <c r="QH841" s="106"/>
      <c r="QI841" s="106"/>
      <c r="QJ841" s="106"/>
      <c r="QK841" s="106"/>
      <c r="QL841" s="106"/>
      <c r="QM841" s="106"/>
      <c r="QN841" s="106"/>
      <c r="QO841" s="106"/>
      <c r="QP841" s="106"/>
      <c r="QQ841" s="106"/>
      <c r="QR841" s="106"/>
      <c r="QS841" s="106"/>
      <c r="QT841" s="106"/>
      <c r="QU841" s="106"/>
      <c r="QV841" s="106"/>
      <c r="QW841" s="106"/>
      <c r="QX841" s="106"/>
      <c r="QY841" s="106"/>
      <c r="QZ841" s="106"/>
      <c r="RA841" s="106"/>
      <c r="RB841" s="106"/>
      <c r="RC841" s="106"/>
      <c r="RD841" s="106"/>
      <c r="RE841" s="106"/>
      <c r="RF841" s="106"/>
      <c r="RG841" s="106"/>
      <c r="RH841" s="106"/>
      <c r="RI841" s="106"/>
      <c r="RJ841" s="106"/>
      <c r="RK841" s="106"/>
      <c r="RL841" s="106"/>
      <c r="RM841" s="106"/>
      <c r="RN841" s="106"/>
      <c r="RO841" s="106"/>
      <c r="RP841" s="106"/>
      <c r="RQ841" s="106"/>
      <c r="RR841" s="106"/>
    </row>
    <row r="842" spans="1:486" x14ac:dyDescent="0.3">
      <c r="A842" s="106"/>
      <c r="B842" s="106"/>
      <c r="C842" s="106"/>
      <c r="D842" s="106"/>
      <c r="E842" s="106"/>
      <c r="F842" s="106"/>
      <c r="G842" s="106"/>
      <c r="H842" s="106"/>
      <c r="I842" s="106"/>
      <c r="J842" s="106"/>
      <c r="K842" s="106"/>
      <c r="L842" s="106"/>
      <c r="M842" s="106"/>
      <c r="N842" s="106"/>
      <c r="O842" s="106"/>
      <c r="P842" s="114"/>
      <c r="Q842" s="114"/>
      <c r="R842" s="106"/>
      <c r="S842" s="106"/>
      <c r="T842" s="106"/>
      <c r="U842" s="106"/>
      <c r="V842" s="106"/>
      <c r="W842" s="106"/>
      <c r="X842" s="106"/>
      <c r="Y842" s="106"/>
      <c r="Z842" s="106"/>
      <c r="AA842" s="106"/>
      <c r="AB842" s="106"/>
      <c r="AC842" s="106"/>
      <c r="AD842" s="106"/>
      <c r="AE842" s="106"/>
      <c r="AF842" s="106"/>
      <c r="AG842" s="106"/>
      <c r="AH842" s="106"/>
      <c r="AI842" s="106"/>
      <c r="AJ842" s="106"/>
      <c r="AK842" s="106"/>
      <c r="AL842" s="106"/>
      <c r="AM842" s="106"/>
      <c r="AN842" s="106"/>
      <c r="AO842" s="106"/>
      <c r="AP842" s="106"/>
      <c r="AQ842" s="106"/>
      <c r="AR842" s="106"/>
      <c r="AS842" s="106"/>
      <c r="AT842" s="106"/>
      <c r="AU842" s="106"/>
      <c r="AV842" s="106"/>
      <c r="AW842" s="106"/>
      <c r="AX842" s="106"/>
      <c r="AY842" s="106"/>
      <c r="AZ842" s="106"/>
      <c r="BA842" s="106"/>
      <c r="BB842" s="106"/>
      <c r="BC842" s="106"/>
      <c r="BD842" s="106"/>
      <c r="BE842" s="106"/>
      <c r="BF842" s="106"/>
      <c r="BG842" s="106"/>
      <c r="BH842" s="106"/>
      <c r="BI842" s="106"/>
      <c r="BJ842" s="106"/>
      <c r="BK842" s="106"/>
      <c r="BL842" s="106"/>
      <c r="BM842" s="106"/>
      <c r="BN842" s="106"/>
      <c r="BO842" s="106"/>
      <c r="BP842" s="106"/>
      <c r="BQ842" s="106"/>
      <c r="BR842" s="106"/>
      <c r="BS842" s="106"/>
      <c r="BT842" s="106"/>
      <c r="BU842" s="106"/>
      <c r="BV842" s="106"/>
      <c r="BW842" s="106"/>
      <c r="BX842" s="106"/>
      <c r="BY842" s="106"/>
      <c r="BZ842" s="106"/>
      <c r="CA842" s="106"/>
      <c r="CB842" s="106"/>
      <c r="CC842" s="106"/>
      <c r="CD842" s="106"/>
      <c r="CE842" s="106"/>
      <c r="CF842" s="106"/>
      <c r="CG842" s="106"/>
      <c r="CH842" s="106"/>
      <c r="CI842" s="106"/>
      <c r="CJ842" s="106"/>
      <c r="CK842" s="106"/>
      <c r="CL842" s="106"/>
      <c r="CM842" s="106"/>
      <c r="CN842" s="106"/>
      <c r="CO842" s="106"/>
      <c r="CP842" s="106"/>
      <c r="CQ842" s="106"/>
      <c r="CR842" s="106"/>
      <c r="CS842" s="106"/>
      <c r="CT842" s="106"/>
      <c r="CU842" s="106"/>
      <c r="CV842" s="106"/>
      <c r="CW842" s="106"/>
      <c r="CX842" s="106"/>
      <c r="CY842" s="106"/>
      <c r="CZ842" s="106"/>
      <c r="DA842" s="106"/>
      <c r="DB842" s="106"/>
      <c r="DC842" s="106"/>
      <c r="DD842" s="106"/>
      <c r="DE842" s="106"/>
      <c r="DF842" s="106"/>
      <c r="DG842" s="106"/>
      <c r="DH842" s="106"/>
      <c r="DI842" s="106"/>
      <c r="DJ842" s="106"/>
      <c r="DK842" s="106"/>
      <c r="DL842" s="106"/>
      <c r="DM842" s="106"/>
      <c r="DN842" s="106"/>
      <c r="DO842" s="106"/>
      <c r="DP842" s="106"/>
      <c r="DQ842" s="106"/>
      <c r="DR842" s="106"/>
      <c r="DS842" s="106"/>
      <c r="DT842" s="106"/>
      <c r="DU842" s="106"/>
      <c r="DV842" s="106"/>
      <c r="DW842" s="106"/>
      <c r="DX842" s="106"/>
      <c r="DY842" s="106"/>
      <c r="DZ842" s="106"/>
      <c r="EA842" s="106"/>
      <c r="EB842" s="106"/>
      <c r="EC842" s="106"/>
      <c r="ED842" s="106"/>
      <c r="EE842" s="106"/>
      <c r="EF842" s="106"/>
      <c r="EG842" s="106"/>
      <c r="EH842" s="106"/>
      <c r="EI842" s="106"/>
      <c r="EJ842" s="106"/>
      <c r="EK842" s="106"/>
      <c r="EL842" s="106"/>
      <c r="EM842" s="106"/>
      <c r="EN842" s="106"/>
      <c r="EO842" s="106"/>
      <c r="EP842" s="106"/>
      <c r="EQ842" s="106"/>
      <c r="ER842" s="106"/>
      <c r="ES842" s="106"/>
      <c r="ET842" s="106"/>
      <c r="EU842" s="106"/>
      <c r="EV842" s="106"/>
      <c r="EW842" s="106"/>
      <c r="EX842" s="106"/>
      <c r="EY842" s="106"/>
      <c r="EZ842" s="106"/>
      <c r="FA842" s="106"/>
      <c r="FB842" s="106"/>
      <c r="FC842" s="106"/>
      <c r="FD842" s="106"/>
      <c r="FE842" s="106"/>
      <c r="FF842" s="106"/>
      <c r="FG842" s="106"/>
      <c r="FH842" s="106"/>
      <c r="FI842" s="106"/>
      <c r="FJ842" s="106"/>
      <c r="FK842" s="106"/>
      <c r="FL842" s="106"/>
      <c r="FM842" s="106"/>
      <c r="FN842" s="106"/>
      <c r="FO842" s="106"/>
      <c r="FP842" s="106"/>
      <c r="FQ842" s="106"/>
      <c r="FR842" s="106"/>
      <c r="FS842" s="106"/>
      <c r="FT842" s="106"/>
      <c r="FU842" s="106"/>
      <c r="FV842" s="106"/>
      <c r="FW842" s="106"/>
      <c r="FX842" s="106"/>
      <c r="FY842" s="106"/>
      <c r="FZ842" s="106"/>
      <c r="GA842" s="106"/>
      <c r="GB842" s="106"/>
      <c r="GC842" s="106"/>
      <c r="GD842" s="106"/>
      <c r="GE842" s="106"/>
      <c r="GF842" s="106"/>
      <c r="GG842" s="106"/>
      <c r="GH842" s="106"/>
      <c r="GI842" s="106"/>
      <c r="GJ842" s="106"/>
      <c r="GK842" s="106"/>
      <c r="GL842" s="106"/>
      <c r="GM842" s="106"/>
      <c r="GN842" s="106"/>
      <c r="GO842" s="106"/>
      <c r="GP842" s="106"/>
      <c r="GQ842" s="106"/>
      <c r="GR842" s="106"/>
      <c r="GS842" s="106"/>
      <c r="GT842" s="106"/>
      <c r="GU842" s="106"/>
      <c r="GV842" s="106"/>
      <c r="GW842" s="106"/>
      <c r="GX842" s="106"/>
      <c r="GY842" s="106"/>
      <c r="GZ842" s="106"/>
      <c r="HA842" s="106"/>
      <c r="HB842" s="106"/>
      <c r="HC842" s="106"/>
      <c r="HD842" s="106"/>
      <c r="HE842" s="106"/>
      <c r="HF842" s="106"/>
      <c r="HG842" s="106"/>
      <c r="HH842" s="106"/>
      <c r="HI842" s="106"/>
      <c r="HJ842" s="106"/>
      <c r="HK842" s="106"/>
      <c r="HL842" s="106"/>
      <c r="HM842" s="106"/>
      <c r="HN842" s="106"/>
      <c r="HO842" s="106"/>
      <c r="HP842" s="106"/>
      <c r="HQ842" s="106"/>
      <c r="HR842" s="106"/>
      <c r="HS842" s="106"/>
      <c r="HT842" s="106"/>
      <c r="HU842" s="106"/>
      <c r="HV842" s="106"/>
      <c r="HW842" s="106"/>
      <c r="HX842" s="106"/>
      <c r="HY842" s="106"/>
      <c r="HZ842" s="106"/>
      <c r="IA842" s="106"/>
      <c r="IB842" s="106"/>
      <c r="IC842" s="106"/>
      <c r="ID842" s="106"/>
      <c r="IE842" s="106"/>
      <c r="IF842" s="106"/>
      <c r="IG842" s="106"/>
      <c r="IH842" s="106"/>
      <c r="II842" s="106"/>
      <c r="IJ842" s="106"/>
      <c r="IK842" s="106"/>
      <c r="IL842" s="106"/>
      <c r="IM842" s="106"/>
      <c r="IN842" s="106"/>
      <c r="IO842" s="106"/>
      <c r="IP842" s="106"/>
      <c r="IQ842" s="106"/>
      <c r="IR842" s="106"/>
      <c r="IS842" s="106"/>
      <c r="IT842" s="106"/>
      <c r="IU842" s="106"/>
      <c r="IV842" s="106"/>
      <c r="IW842" s="106"/>
      <c r="IX842" s="106"/>
      <c r="IY842" s="106"/>
      <c r="IZ842" s="106"/>
      <c r="JA842" s="106"/>
      <c r="JB842" s="106"/>
      <c r="JC842" s="106"/>
      <c r="JD842" s="106"/>
      <c r="JE842" s="106"/>
      <c r="JF842" s="106"/>
      <c r="JG842" s="106"/>
      <c r="JH842" s="106"/>
      <c r="JI842" s="106"/>
      <c r="JJ842" s="106"/>
      <c r="JK842" s="106"/>
      <c r="JL842" s="106"/>
      <c r="JM842" s="106"/>
      <c r="JN842" s="106"/>
      <c r="JO842" s="106"/>
      <c r="JP842" s="106"/>
      <c r="JQ842" s="106"/>
      <c r="JR842" s="106"/>
      <c r="JS842" s="106"/>
      <c r="JT842" s="106"/>
      <c r="JU842" s="106"/>
      <c r="JV842" s="106"/>
      <c r="JW842" s="106"/>
      <c r="JX842" s="106"/>
      <c r="JY842" s="106"/>
      <c r="JZ842" s="106"/>
      <c r="KA842" s="106"/>
      <c r="KB842" s="106"/>
      <c r="KC842" s="106"/>
      <c r="KD842" s="106"/>
      <c r="KE842" s="106"/>
      <c r="KF842" s="106"/>
      <c r="KG842" s="106"/>
      <c r="KH842" s="106"/>
      <c r="KI842" s="106"/>
      <c r="KJ842" s="106"/>
      <c r="KK842" s="106"/>
      <c r="KL842" s="106"/>
      <c r="KM842" s="106"/>
      <c r="KN842" s="106"/>
      <c r="KO842" s="106"/>
      <c r="KP842" s="106"/>
      <c r="KQ842" s="106"/>
      <c r="KR842" s="106"/>
      <c r="KS842" s="106"/>
      <c r="KT842" s="106"/>
      <c r="KU842" s="106"/>
      <c r="KV842" s="106"/>
      <c r="KW842" s="106"/>
      <c r="KX842" s="106"/>
      <c r="KY842" s="106"/>
      <c r="KZ842" s="106"/>
      <c r="LA842" s="106"/>
      <c r="LB842" s="106"/>
      <c r="LC842" s="106"/>
      <c r="LD842" s="106"/>
      <c r="LE842" s="106"/>
      <c r="LF842" s="106"/>
      <c r="LG842" s="106"/>
      <c r="LH842" s="106"/>
      <c r="LI842" s="106"/>
      <c r="LJ842" s="106"/>
      <c r="LK842" s="106"/>
      <c r="LL842" s="106"/>
      <c r="LM842" s="106"/>
      <c r="LN842" s="106"/>
      <c r="LO842" s="106"/>
      <c r="LP842" s="106"/>
      <c r="LQ842" s="106"/>
      <c r="LR842" s="106"/>
      <c r="LS842" s="106"/>
      <c r="LT842" s="106"/>
      <c r="LU842" s="106"/>
      <c r="LV842" s="106"/>
      <c r="LW842" s="106"/>
      <c r="LX842" s="106"/>
      <c r="LY842" s="106"/>
      <c r="LZ842" s="106"/>
      <c r="MA842" s="106"/>
      <c r="MB842" s="106"/>
      <c r="MC842" s="106"/>
      <c r="MD842" s="106"/>
      <c r="ME842" s="106"/>
      <c r="MF842" s="106"/>
      <c r="MG842" s="106"/>
      <c r="MH842" s="106"/>
      <c r="MI842" s="106"/>
      <c r="MJ842" s="106"/>
      <c r="MK842" s="106"/>
      <c r="ML842" s="106"/>
      <c r="MM842" s="106"/>
      <c r="MN842" s="106"/>
      <c r="MO842" s="106"/>
      <c r="MP842" s="106"/>
      <c r="MQ842" s="106"/>
      <c r="MR842" s="106"/>
      <c r="MS842" s="106"/>
      <c r="MT842" s="106"/>
      <c r="MU842" s="106"/>
      <c r="MV842" s="106"/>
      <c r="MW842" s="106"/>
      <c r="MX842" s="106"/>
      <c r="MY842" s="106"/>
      <c r="MZ842" s="106"/>
      <c r="NA842" s="106"/>
      <c r="NB842" s="106"/>
      <c r="NC842" s="106"/>
      <c r="ND842" s="106"/>
      <c r="NE842" s="106"/>
      <c r="NF842" s="106"/>
      <c r="NG842" s="106"/>
      <c r="NH842" s="106"/>
      <c r="NI842" s="106"/>
      <c r="NJ842" s="106"/>
      <c r="NK842" s="106"/>
      <c r="NL842" s="106"/>
      <c r="NM842" s="106"/>
      <c r="NN842" s="106"/>
      <c r="NO842" s="106"/>
      <c r="NP842" s="106"/>
      <c r="NQ842" s="106"/>
      <c r="NR842" s="106"/>
      <c r="NS842" s="106"/>
      <c r="NT842" s="106"/>
      <c r="NU842" s="106"/>
      <c r="NV842" s="106"/>
      <c r="NW842" s="106"/>
      <c r="NX842" s="106"/>
      <c r="NY842" s="106"/>
      <c r="NZ842" s="106"/>
      <c r="OA842" s="106"/>
      <c r="OB842" s="106"/>
      <c r="OC842" s="106"/>
      <c r="OD842" s="106"/>
      <c r="OE842" s="106"/>
      <c r="OF842" s="106"/>
      <c r="OG842" s="106"/>
      <c r="OH842" s="106"/>
      <c r="OI842" s="106"/>
      <c r="OJ842" s="106"/>
      <c r="OK842" s="106"/>
      <c r="OL842" s="106"/>
      <c r="OM842" s="106"/>
      <c r="ON842" s="106"/>
      <c r="OO842" s="106"/>
      <c r="OP842" s="106"/>
      <c r="OQ842" s="106"/>
      <c r="OR842" s="106"/>
      <c r="OS842" s="106"/>
      <c r="OT842" s="106"/>
      <c r="OU842" s="106"/>
      <c r="OV842" s="106"/>
      <c r="OW842" s="106"/>
      <c r="OX842" s="106"/>
      <c r="OY842" s="106"/>
      <c r="OZ842" s="106"/>
      <c r="PA842" s="106"/>
      <c r="PB842" s="106"/>
      <c r="PC842" s="106"/>
      <c r="PD842" s="106"/>
      <c r="PE842" s="106"/>
      <c r="PF842" s="106"/>
      <c r="PG842" s="106"/>
      <c r="PH842" s="106"/>
      <c r="PI842" s="106"/>
      <c r="PJ842" s="106"/>
      <c r="PK842" s="106"/>
      <c r="PL842" s="106"/>
      <c r="PM842" s="106"/>
      <c r="PN842" s="106"/>
      <c r="PO842" s="106"/>
      <c r="PP842" s="106"/>
      <c r="PQ842" s="106"/>
      <c r="PR842" s="106"/>
      <c r="PS842" s="106"/>
      <c r="PT842" s="106"/>
      <c r="PU842" s="106"/>
      <c r="PV842" s="106"/>
      <c r="PW842" s="106"/>
      <c r="PX842" s="106"/>
      <c r="PY842" s="106"/>
      <c r="PZ842" s="106"/>
      <c r="QA842" s="106"/>
      <c r="QB842" s="106"/>
      <c r="QC842" s="106"/>
      <c r="QD842" s="106"/>
      <c r="QE842" s="106"/>
      <c r="QF842" s="106"/>
      <c r="QG842" s="106"/>
      <c r="QH842" s="106"/>
      <c r="QI842" s="106"/>
      <c r="QJ842" s="106"/>
      <c r="QK842" s="106"/>
      <c r="QL842" s="106"/>
      <c r="QM842" s="106"/>
      <c r="QN842" s="106"/>
      <c r="QO842" s="106"/>
      <c r="QP842" s="106"/>
      <c r="QQ842" s="106"/>
      <c r="QR842" s="106"/>
      <c r="QS842" s="106"/>
      <c r="QT842" s="106"/>
      <c r="QU842" s="106"/>
      <c r="QV842" s="106"/>
      <c r="QW842" s="106"/>
      <c r="QX842" s="106"/>
      <c r="QY842" s="106"/>
      <c r="QZ842" s="106"/>
      <c r="RA842" s="106"/>
      <c r="RB842" s="106"/>
      <c r="RC842" s="106"/>
      <c r="RD842" s="106"/>
      <c r="RE842" s="106"/>
      <c r="RF842" s="106"/>
      <c r="RG842" s="106"/>
      <c r="RH842" s="106"/>
      <c r="RI842" s="106"/>
      <c r="RJ842" s="106"/>
      <c r="RK842" s="106"/>
      <c r="RL842" s="106"/>
      <c r="RM842" s="106"/>
      <c r="RN842" s="106"/>
      <c r="RO842" s="106"/>
      <c r="RP842" s="106"/>
      <c r="RQ842" s="106"/>
      <c r="RR842" s="106"/>
    </row>
    <row r="843" spans="1:486" x14ac:dyDescent="0.3">
      <c r="A843" s="106"/>
      <c r="B843" s="106"/>
      <c r="C843" s="106"/>
      <c r="D843" s="106"/>
      <c r="E843" s="106"/>
      <c r="F843" s="106"/>
      <c r="G843" s="106"/>
      <c r="H843" s="106"/>
      <c r="I843" s="106"/>
      <c r="J843" s="106"/>
      <c r="K843" s="106"/>
      <c r="L843" s="106"/>
      <c r="M843" s="106"/>
      <c r="N843" s="106"/>
      <c r="O843" s="106"/>
      <c r="P843" s="114"/>
      <c r="Q843" s="114"/>
      <c r="R843" s="106"/>
      <c r="S843" s="106"/>
      <c r="T843" s="106"/>
      <c r="U843" s="106"/>
      <c r="V843" s="106"/>
      <c r="W843" s="106"/>
      <c r="X843" s="106"/>
      <c r="Y843" s="106"/>
      <c r="Z843" s="106"/>
      <c r="AA843" s="106"/>
      <c r="AB843" s="106"/>
      <c r="AC843" s="106"/>
      <c r="AD843" s="106"/>
      <c r="AE843" s="106"/>
      <c r="AF843" s="106"/>
      <c r="AG843" s="106"/>
      <c r="AH843" s="106"/>
      <c r="AI843" s="106"/>
      <c r="AJ843" s="106"/>
      <c r="AK843" s="106"/>
      <c r="AL843" s="106"/>
      <c r="AM843" s="106"/>
      <c r="AN843" s="106"/>
      <c r="AO843" s="106"/>
      <c r="AP843" s="106"/>
      <c r="AQ843" s="106"/>
      <c r="AR843" s="106"/>
      <c r="AS843" s="106"/>
      <c r="AT843" s="106"/>
      <c r="AU843" s="106"/>
      <c r="AV843" s="106"/>
      <c r="AW843" s="106"/>
      <c r="AX843" s="106"/>
      <c r="AY843" s="106"/>
      <c r="AZ843" s="106"/>
      <c r="BA843" s="106"/>
      <c r="BB843" s="106"/>
      <c r="BC843" s="106"/>
      <c r="BD843" s="106"/>
      <c r="BE843" s="106"/>
      <c r="BF843" s="106"/>
      <c r="BG843" s="106"/>
      <c r="BH843" s="106"/>
      <c r="BI843" s="106"/>
      <c r="BJ843" s="106"/>
      <c r="BK843" s="106"/>
      <c r="BL843" s="106"/>
      <c r="BM843" s="106"/>
      <c r="BN843" s="106"/>
      <c r="BO843" s="106"/>
      <c r="BP843" s="106"/>
      <c r="BQ843" s="106"/>
      <c r="BR843" s="106"/>
      <c r="BS843" s="106"/>
      <c r="BT843" s="106"/>
      <c r="BU843" s="106"/>
      <c r="BV843" s="106"/>
      <c r="BW843" s="106"/>
      <c r="BX843" s="106"/>
      <c r="BY843" s="106"/>
      <c r="BZ843" s="106"/>
      <c r="CA843" s="106"/>
      <c r="CB843" s="106"/>
      <c r="CC843" s="106"/>
      <c r="CD843" s="106"/>
      <c r="CE843" s="106"/>
      <c r="CF843" s="106"/>
      <c r="CG843" s="106"/>
      <c r="CH843" s="106"/>
      <c r="CI843" s="106"/>
      <c r="CJ843" s="106"/>
      <c r="CK843" s="106"/>
      <c r="CL843" s="106"/>
      <c r="CM843" s="106"/>
      <c r="CN843" s="106"/>
      <c r="CO843" s="106"/>
      <c r="CP843" s="106"/>
      <c r="CQ843" s="106"/>
      <c r="CR843" s="106"/>
      <c r="CS843" s="106"/>
      <c r="CT843" s="106"/>
      <c r="CU843" s="106"/>
      <c r="CV843" s="106"/>
      <c r="CW843" s="106"/>
      <c r="CX843" s="106"/>
      <c r="CY843" s="106"/>
      <c r="CZ843" s="106"/>
      <c r="DA843" s="106"/>
      <c r="DB843" s="106"/>
      <c r="DC843" s="106"/>
      <c r="DD843" s="106"/>
      <c r="DE843" s="106"/>
      <c r="DF843" s="106"/>
      <c r="DG843" s="106"/>
      <c r="DH843" s="106"/>
      <c r="DI843" s="106"/>
      <c r="DJ843" s="106"/>
      <c r="DK843" s="106"/>
      <c r="DL843" s="106"/>
      <c r="DM843" s="106"/>
      <c r="DN843" s="106"/>
      <c r="DO843" s="106"/>
      <c r="DP843" s="106"/>
      <c r="DQ843" s="106"/>
      <c r="DR843" s="106"/>
      <c r="DS843" s="106"/>
      <c r="DT843" s="106"/>
      <c r="DU843" s="106"/>
      <c r="DV843" s="106"/>
      <c r="DW843" s="106"/>
      <c r="DX843" s="106"/>
      <c r="DY843" s="106"/>
      <c r="DZ843" s="106"/>
      <c r="EA843" s="106"/>
      <c r="EB843" s="106"/>
      <c r="EC843" s="106"/>
      <c r="ED843" s="106"/>
      <c r="EE843" s="106"/>
      <c r="EF843" s="106"/>
      <c r="EG843" s="106"/>
      <c r="EH843" s="106"/>
      <c r="EI843" s="106"/>
      <c r="EJ843" s="106"/>
      <c r="EK843" s="106"/>
      <c r="EL843" s="106"/>
      <c r="EM843" s="106"/>
      <c r="EN843" s="106"/>
      <c r="EO843" s="106"/>
      <c r="EP843" s="106"/>
      <c r="EQ843" s="106"/>
      <c r="ER843" s="106"/>
      <c r="ES843" s="106"/>
      <c r="ET843" s="106"/>
      <c r="EU843" s="106"/>
      <c r="EV843" s="106"/>
      <c r="EW843" s="106"/>
      <c r="EX843" s="106"/>
      <c r="EY843" s="106"/>
      <c r="EZ843" s="106"/>
      <c r="FA843" s="106"/>
      <c r="FB843" s="106"/>
      <c r="FC843" s="106"/>
      <c r="FD843" s="106"/>
      <c r="FE843" s="106"/>
      <c r="FF843" s="106"/>
      <c r="FG843" s="106"/>
      <c r="FH843" s="106"/>
      <c r="FI843" s="106"/>
      <c r="FJ843" s="106"/>
      <c r="FK843" s="106"/>
      <c r="FL843" s="106"/>
      <c r="FM843" s="106"/>
      <c r="FN843" s="106"/>
      <c r="FO843" s="106"/>
      <c r="FP843" s="106"/>
      <c r="FQ843" s="106"/>
      <c r="FR843" s="106"/>
      <c r="FS843" s="106"/>
      <c r="FT843" s="106"/>
      <c r="FU843" s="106"/>
      <c r="FV843" s="106"/>
      <c r="FW843" s="106"/>
      <c r="FX843" s="106"/>
      <c r="FY843" s="106"/>
      <c r="FZ843" s="106"/>
      <c r="GA843" s="106"/>
      <c r="GB843" s="106"/>
      <c r="GC843" s="106"/>
      <c r="GD843" s="106"/>
      <c r="GE843" s="106"/>
      <c r="GF843" s="106"/>
      <c r="GG843" s="106"/>
      <c r="GH843" s="106"/>
      <c r="GI843" s="106"/>
      <c r="GJ843" s="106"/>
      <c r="GK843" s="106"/>
      <c r="GL843" s="106"/>
      <c r="GM843" s="106"/>
      <c r="GN843" s="106"/>
      <c r="GO843" s="106"/>
      <c r="GP843" s="106"/>
      <c r="GQ843" s="106"/>
      <c r="GR843" s="106"/>
      <c r="GS843" s="106"/>
      <c r="GT843" s="106"/>
      <c r="GU843" s="106"/>
      <c r="GV843" s="106"/>
      <c r="GW843" s="106"/>
      <c r="GX843" s="106"/>
      <c r="GY843" s="106"/>
      <c r="GZ843" s="106"/>
      <c r="HA843" s="106"/>
      <c r="HB843" s="106"/>
      <c r="HC843" s="106"/>
      <c r="HD843" s="106"/>
      <c r="HE843" s="106"/>
      <c r="HF843" s="106"/>
      <c r="HG843" s="106"/>
      <c r="HH843" s="106"/>
      <c r="HI843" s="106"/>
      <c r="HJ843" s="106"/>
      <c r="HK843" s="106"/>
      <c r="HL843" s="106"/>
      <c r="HM843" s="106"/>
      <c r="HN843" s="106"/>
      <c r="HO843" s="106"/>
      <c r="HP843" s="106"/>
      <c r="HQ843" s="106"/>
      <c r="HR843" s="106"/>
      <c r="HS843" s="106"/>
      <c r="HT843" s="106"/>
      <c r="HU843" s="106"/>
      <c r="HV843" s="106"/>
      <c r="HW843" s="106"/>
      <c r="HX843" s="106"/>
      <c r="HY843" s="106"/>
      <c r="HZ843" s="106"/>
      <c r="IA843" s="106"/>
      <c r="IB843" s="106"/>
      <c r="IC843" s="106"/>
      <c r="ID843" s="106"/>
      <c r="IE843" s="106"/>
      <c r="IF843" s="106"/>
      <c r="IG843" s="106"/>
      <c r="IH843" s="106"/>
      <c r="II843" s="106"/>
      <c r="IJ843" s="106"/>
      <c r="IK843" s="106"/>
      <c r="IL843" s="106"/>
      <c r="IM843" s="106"/>
      <c r="IN843" s="106"/>
      <c r="IO843" s="106"/>
      <c r="IP843" s="106"/>
      <c r="IQ843" s="106"/>
      <c r="IR843" s="106"/>
      <c r="IS843" s="106"/>
      <c r="IT843" s="106"/>
      <c r="IU843" s="106"/>
      <c r="IV843" s="106"/>
      <c r="IW843" s="106"/>
      <c r="IX843" s="106"/>
      <c r="IY843" s="106"/>
      <c r="IZ843" s="106"/>
      <c r="JA843" s="106"/>
      <c r="JB843" s="106"/>
      <c r="JC843" s="106"/>
      <c r="JD843" s="106"/>
      <c r="JE843" s="106"/>
      <c r="JF843" s="106"/>
      <c r="JG843" s="106"/>
      <c r="JH843" s="106"/>
      <c r="JI843" s="106"/>
      <c r="JJ843" s="106"/>
      <c r="JK843" s="106"/>
      <c r="JL843" s="106"/>
      <c r="JM843" s="106"/>
      <c r="JN843" s="106"/>
      <c r="JO843" s="106"/>
      <c r="JP843" s="106"/>
      <c r="JQ843" s="106"/>
      <c r="JR843" s="106"/>
      <c r="JS843" s="106"/>
      <c r="JT843" s="106"/>
      <c r="JU843" s="106"/>
      <c r="JV843" s="106"/>
      <c r="JW843" s="106"/>
      <c r="JX843" s="106"/>
      <c r="JY843" s="106"/>
      <c r="JZ843" s="106"/>
      <c r="KA843" s="106"/>
      <c r="KB843" s="106"/>
      <c r="KC843" s="106"/>
      <c r="KD843" s="106"/>
      <c r="KE843" s="106"/>
      <c r="KF843" s="106"/>
      <c r="KG843" s="106"/>
      <c r="KH843" s="106"/>
      <c r="KI843" s="106"/>
      <c r="KJ843" s="106"/>
      <c r="KK843" s="106"/>
      <c r="KL843" s="106"/>
      <c r="KM843" s="106"/>
      <c r="KN843" s="106"/>
      <c r="KO843" s="106"/>
      <c r="KP843" s="106"/>
      <c r="KQ843" s="106"/>
      <c r="KR843" s="106"/>
      <c r="KS843" s="106"/>
      <c r="KT843" s="106"/>
      <c r="KU843" s="106"/>
      <c r="KV843" s="106"/>
      <c r="KW843" s="106"/>
      <c r="KX843" s="106"/>
      <c r="KY843" s="106"/>
      <c r="KZ843" s="106"/>
      <c r="LA843" s="106"/>
      <c r="LB843" s="106"/>
      <c r="LC843" s="106"/>
      <c r="LD843" s="106"/>
      <c r="LE843" s="106"/>
      <c r="LF843" s="106"/>
      <c r="LG843" s="106"/>
      <c r="LH843" s="106"/>
      <c r="LI843" s="106"/>
      <c r="LJ843" s="106"/>
      <c r="LK843" s="106"/>
      <c r="LL843" s="106"/>
      <c r="LM843" s="106"/>
      <c r="LN843" s="106"/>
      <c r="LO843" s="106"/>
      <c r="LP843" s="106"/>
      <c r="LQ843" s="106"/>
      <c r="LR843" s="106"/>
      <c r="LS843" s="106"/>
      <c r="LT843" s="106"/>
      <c r="LU843" s="106"/>
      <c r="LV843" s="106"/>
      <c r="LW843" s="106"/>
      <c r="LX843" s="106"/>
      <c r="LY843" s="106"/>
      <c r="LZ843" s="106"/>
      <c r="MA843" s="106"/>
      <c r="MB843" s="106"/>
      <c r="MC843" s="106"/>
      <c r="MD843" s="106"/>
      <c r="ME843" s="106"/>
      <c r="MF843" s="106"/>
      <c r="MG843" s="106"/>
      <c r="MH843" s="106"/>
      <c r="MI843" s="106"/>
      <c r="MJ843" s="106"/>
      <c r="MK843" s="106"/>
      <c r="ML843" s="106"/>
      <c r="MM843" s="106"/>
      <c r="MN843" s="106"/>
      <c r="MO843" s="106"/>
      <c r="MP843" s="106"/>
      <c r="MQ843" s="106"/>
      <c r="MR843" s="106"/>
      <c r="MS843" s="106"/>
      <c r="MT843" s="106"/>
      <c r="MU843" s="106"/>
      <c r="MV843" s="106"/>
      <c r="MW843" s="106"/>
      <c r="MX843" s="106"/>
      <c r="MY843" s="106"/>
      <c r="MZ843" s="106"/>
      <c r="NA843" s="106"/>
      <c r="NB843" s="106"/>
      <c r="NC843" s="106"/>
      <c r="ND843" s="106"/>
      <c r="NE843" s="106"/>
      <c r="NF843" s="106"/>
      <c r="NG843" s="106"/>
      <c r="NH843" s="106"/>
      <c r="NI843" s="106"/>
      <c r="NJ843" s="106"/>
      <c r="NK843" s="106"/>
      <c r="NL843" s="106"/>
      <c r="NM843" s="106"/>
      <c r="NN843" s="106"/>
      <c r="NO843" s="106"/>
      <c r="NP843" s="106"/>
      <c r="NQ843" s="106"/>
      <c r="NR843" s="106"/>
      <c r="NS843" s="106"/>
      <c r="NT843" s="106"/>
      <c r="NU843" s="106"/>
      <c r="NV843" s="106"/>
      <c r="NW843" s="106"/>
      <c r="NX843" s="106"/>
      <c r="NY843" s="106"/>
      <c r="NZ843" s="106"/>
      <c r="OA843" s="106"/>
      <c r="OB843" s="106"/>
      <c r="OC843" s="106"/>
      <c r="OD843" s="106"/>
      <c r="OE843" s="106"/>
      <c r="OF843" s="106"/>
      <c r="OG843" s="106"/>
      <c r="OH843" s="106"/>
      <c r="OI843" s="106"/>
      <c r="OJ843" s="106"/>
      <c r="OK843" s="106"/>
      <c r="OL843" s="106"/>
      <c r="OM843" s="106"/>
      <c r="ON843" s="106"/>
      <c r="OO843" s="106"/>
      <c r="OP843" s="106"/>
      <c r="OQ843" s="106"/>
      <c r="OR843" s="106"/>
      <c r="OS843" s="106"/>
      <c r="OT843" s="106"/>
      <c r="OU843" s="106"/>
      <c r="OV843" s="106"/>
      <c r="OW843" s="106"/>
      <c r="OX843" s="106"/>
      <c r="OY843" s="106"/>
      <c r="OZ843" s="106"/>
      <c r="PA843" s="106"/>
      <c r="PB843" s="106"/>
      <c r="PC843" s="106"/>
      <c r="PD843" s="106"/>
      <c r="PE843" s="106"/>
      <c r="PF843" s="106"/>
      <c r="PG843" s="106"/>
      <c r="PH843" s="106"/>
      <c r="PI843" s="106"/>
      <c r="PJ843" s="106"/>
      <c r="PK843" s="106"/>
      <c r="PL843" s="106"/>
      <c r="PM843" s="106"/>
      <c r="PN843" s="106"/>
      <c r="PO843" s="106"/>
      <c r="PP843" s="106"/>
      <c r="PQ843" s="106"/>
      <c r="PR843" s="106"/>
      <c r="PS843" s="106"/>
      <c r="PT843" s="106"/>
      <c r="PU843" s="106"/>
      <c r="PV843" s="106"/>
      <c r="PW843" s="106"/>
      <c r="PX843" s="106"/>
      <c r="PY843" s="106"/>
      <c r="PZ843" s="106"/>
      <c r="QA843" s="106"/>
      <c r="QB843" s="106"/>
      <c r="QC843" s="106"/>
      <c r="QD843" s="106"/>
      <c r="QE843" s="106"/>
      <c r="QF843" s="106"/>
      <c r="QG843" s="106"/>
      <c r="QH843" s="106"/>
      <c r="QI843" s="106"/>
      <c r="QJ843" s="106"/>
      <c r="QK843" s="106"/>
      <c r="QL843" s="106"/>
      <c r="QM843" s="106"/>
      <c r="QN843" s="106"/>
      <c r="QO843" s="106"/>
      <c r="QP843" s="106"/>
      <c r="QQ843" s="106"/>
      <c r="QR843" s="106"/>
      <c r="QS843" s="106"/>
      <c r="QT843" s="106"/>
      <c r="QU843" s="106"/>
      <c r="QV843" s="106"/>
      <c r="QW843" s="106"/>
      <c r="QX843" s="106"/>
      <c r="QY843" s="106"/>
      <c r="QZ843" s="106"/>
      <c r="RA843" s="106"/>
      <c r="RB843" s="106"/>
      <c r="RC843" s="106"/>
      <c r="RD843" s="106"/>
      <c r="RE843" s="106"/>
      <c r="RF843" s="106"/>
      <c r="RG843" s="106"/>
      <c r="RH843" s="106"/>
      <c r="RI843" s="106"/>
      <c r="RJ843" s="106"/>
      <c r="RK843" s="106"/>
      <c r="RL843" s="106"/>
      <c r="RM843" s="106"/>
      <c r="RN843" s="106"/>
      <c r="RO843" s="106"/>
      <c r="RP843" s="106"/>
      <c r="RQ843" s="106"/>
      <c r="RR843" s="106"/>
    </row>
    <row r="844" spans="1:486" x14ac:dyDescent="0.3">
      <c r="A844" s="106"/>
      <c r="B844" s="106"/>
      <c r="C844" s="106"/>
      <c r="D844" s="106"/>
      <c r="E844" s="106"/>
      <c r="F844" s="106"/>
      <c r="G844" s="106"/>
      <c r="H844" s="106"/>
      <c r="I844" s="106"/>
      <c r="J844" s="106"/>
      <c r="K844" s="106"/>
      <c r="L844" s="106"/>
      <c r="M844" s="106"/>
      <c r="N844" s="106"/>
      <c r="O844" s="106"/>
      <c r="P844" s="114"/>
      <c r="Q844" s="114"/>
      <c r="R844" s="106"/>
      <c r="S844" s="106"/>
      <c r="T844" s="106"/>
      <c r="U844" s="106"/>
      <c r="V844" s="106"/>
      <c r="W844" s="106"/>
      <c r="X844" s="106"/>
      <c r="Y844" s="106"/>
      <c r="Z844" s="106"/>
      <c r="AA844" s="106"/>
      <c r="AB844" s="106"/>
      <c r="AC844" s="106"/>
      <c r="AD844" s="106"/>
      <c r="AE844" s="106"/>
      <c r="AF844" s="106"/>
      <c r="AG844" s="106"/>
      <c r="AH844" s="106"/>
      <c r="AI844" s="106"/>
      <c r="AJ844" s="106"/>
      <c r="AK844" s="106"/>
      <c r="AL844" s="106"/>
      <c r="AM844" s="106"/>
      <c r="AN844" s="106"/>
      <c r="AO844" s="106"/>
      <c r="AP844" s="106"/>
      <c r="AQ844" s="106"/>
      <c r="AR844" s="106"/>
      <c r="AS844" s="106"/>
      <c r="AT844" s="106"/>
      <c r="AU844" s="106"/>
      <c r="AV844" s="106"/>
      <c r="AW844" s="106"/>
      <c r="AX844" s="106"/>
      <c r="AY844" s="106"/>
      <c r="AZ844" s="106"/>
      <c r="BA844" s="106"/>
      <c r="BB844" s="106"/>
      <c r="BC844" s="106"/>
      <c r="BD844" s="106"/>
      <c r="BE844" s="106"/>
      <c r="BF844" s="106"/>
      <c r="BG844" s="106"/>
      <c r="BH844" s="106"/>
      <c r="BI844" s="106"/>
      <c r="BJ844" s="106"/>
      <c r="BK844" s="106"/>
      <c r="BL844" s="106"/>
      <c r="BM844" s="106"/>
      <c r="BN844" s="106"/>
      <c r="BO844" s="106"/>
      <c r="BP844" s="106"/>
      <c r="BQ844" s="106"/>
      <c r="BR844" s="106"/>
      <c r="BS844" s="106"/>
      <c r="BT844" s="106"/>
      <c r="BU844" s="106"/>
      <c r="BV844" s="106"/>
      <c r="BW844" s="106"/>
      <c r="BX844" s="106"/>
      <c r="BY844" s="106"/>
      <c r="BZ844" s="106"/>
      <c r="CA844" s="106"/>
      <c r="CB844" s="106"/>
      <c r="CC844" s="106"/>
      <c r="CD844" s="106"/>
      <c r="CE844" s="106"/>
      <c r="CF844" s="106"/>
      <c r="CG844" s="106"/>
      <c r="CH844" s="106"/>
      <c r="CI844" s="106"/>
      <c r="CJ844" s="106"/>
      <c r="CK844" s="106"/>
      <c r="CL844" s="106"/>
      <c r="CM844" s="106"/>
      <c r="CN844" s="106"/>
      <c r="CO844" s="106"/>
      <c r="CP844" s="106"/>
      <c r="CQ844" s="106"/>
      <c r="CR844" s="106"/>
      <c r="CS844" s="106"/>
      <c r="CT844" s="106"/>
      <c r="CU844" s="106"/>
      <c r="CV844" s="106"/>
      <c r="CW844" s="106"/>
      <c r="CX844" s="106"/>
      <c r="CY844" s="106"/>
      <c r="CZ844" s="106"/>
      <c r="DA844" s="106"/>
      <c r="DB844" s="106"/>
      <c r="DC844" s="106"/>
      <c r="DD844" s="106"/>
      <c r="DE844" s="106"/>
      <c r="DF844" s="106"/>
      <c r="DG844" s="106"/>
      <c r="DH844" s="106"/>
      <c r="DI844" s="106"/>
      <c r="DJ844" s="106"/>
      <c r="DK844" s="106"/>
      <c r="DL844" s="106"/>
      <c r="DM844" s="106"/>
      <c r="DN844" s="106"/>
      <c r="DO844" s="106"/>
      <c r="DP844" s="106"/>
      <c r="DQ844" s="106"/>
      <c r="DR844" s="106"/>
      <c r="DS844" s="106"/>
      <c r="DT844" s="106"/>
      <c r="DU844" s="106"/>
      <c r="DV844" s="106"/>
      <c r="DW844" s="106"/>
      <c r="DX844" s="106"/>
      <c r="DY844" s="106"/>
      <c r="DZ844" s="106"/>
      <c r="EA844" s="106"/>
      <c r="EB844" s="106"/>
      <c r="EC844" s="106"/>
      <c r="ED844" s="106"/>
      <c r="EE844" s="106"/>
      <c r="EF844" s="106"/>
      <c r="EG844" s="106"/>
      <c r="EH844" s="106"/>
      <c r="EI844" s="106"/>
      <c r="EJ844" s="106"/>
      <c r="EK844" s="106"/>
      <c r="EL844" s="106"/>
      <c r="EM844" s="106"/>
      <c r="EN844" s="106"/>
      <c r="EO844" s="106"/>
      <c r="EP844" s="106"/>
      <c r="EQ844" s="106"/>
      <c r="ER844" s="106"/>
      <c r="ES844" s="106"/>
      <c r="ET844" s="106"/>
      <c r="EU844" s="106"/>
      <c r="EV844" s="106"/>
      <c r="EW844" s="106"/>
      <c r="EX844" s="106"/>
      <c r="EY844" s="106"/>
      <c r="EZ844" s="106"/>
      <c r="FA844" s="106"/>
      <c r="FB844" s="106"/>
      <c r="FC844" s="106"/>
      <c r="FD844" s="106"/>
      <c r="FE844" s="106"/>
      <c r="FF844" s="106"/>
      <c r="FG844" s="106"/>
      <c r="FH844" s="106"/>
      <c r="FI844" s="106"/>
      <c r="FJ844" s="106"/>
      <c r="FK844" s="106"/>
      <c r="FL844" s="106"/>
      <c r="FM844" s="106"/>
      <c r="FN844" s="106"/>
      <c r="FO844" s="106"/>
      <c r="FP844" s="106"/>
      <c r="FQ844" s="106"/>
      <c r="FR844" s="106"/>
      <c r="FS844" s="106"/>
      <c r="FT844" s="106"/>
      <c r="FU844" s="106"/>
      <c r="FV844" s="106"/>
      <c r="FW844" s="106"/>
      <c r="FX844" s="106"/>
      <c r="FY844" s="106"/>
      <c r="FZ844" s="106"/>
      <c r="GA844" s="106"/>
      <c r="GB844" s="106"/>
      <c r="GC844" s="106"/>
      <c r="GD844" s="106"/>
      <c r="GE844" s="106"/>
      <c r="GF844" s="106"/>
      <c r="GG844" s="106"/>
      <c r="GH844" s="106"/>
      <c r="GI844" s="106"/>
      <c r="GJ844" s="106"/>
      <c r="GK844" s="106"/>
      <c r="GL844" s="106"/>
      <c r="GM844" s="106"/>
      <c r="GN844" s="106"/>
      <c r="GO844" s="106"/>
      <c r="GP844" s="106"/>
      <c r="GQ844" s="106"/>
      <c r="GR844" s="106"/>
      <c r="GS844" s="106"/>
      <c r="GT844" s="106"/>
      <c r="GU844" s="106"/>
      <c r="GV844" s="106"/>
      <c r="GW844" s="106"/>
      <c r="GX844" s="106"/>
      <c r="GY844" s="106"/>
      <c r="GZ844" s="106"/>
      <c r="HA844" s="106"/>
      <c r="HB844" s="106"/>
      <c r="HC844" s="106"/>
      <c r="HD844" s="106"/>
      <c r="HE844" s="106"/>
      <c r="HF844" s="106"/>
      <c r="HG844" s="106"/>
      <c r="HH844" s="106"/>
      <c r="HI844" s="106"/>
      <c r="HJ844" s="106"/>
      <c r="HK844" s="106"/>
      <c r="HL844" s="106"/>
      <c r="HM844" s="106"/>
      <c r="HN844" s="106"/>
      <c r="HO844" s="106"/>
      <c r="HP844" s="106"/>
      <c r="HQ844" s="106"/>
      <c r="HR844" s="106"/>
      <c r="HS844" s="106"/>
      <c r="HT844" s="106"/>
      <c r="HU844" s="106"/>
      <c r="HV844" s="106"/>
      <c r="HW844" s="106"/>
      <c r="HX844" s="106"/>
      <c r="HY844" s="106"/>
      <c r="HZ844" s="106"/>
      <c r="IA844" s="106"/>
      <c r="IB844" s="106"/>
      <c r="IC844" s="106"/>
      <c r="ID844" s="106"/>
      <c r="IE844" s="106"/>
      <c r="IF844" s="106"/>
      <c r="IG844" s="106"/>
      <c r="IH844" s="106"/>
      <c r="II844" s="106"/>
      <c r="IJ844" s="106"/>
      <c r="IK844" s="106"/>
      <c r="IL844" s="106"/>
      <c r="IM844" s="106"/>
      <c r="IN844" s="106"/>
      <c r="IO844" s="106"/>
      <c r="IP844" s="106"/>
      <c r="IQ844" s="106"/>
      <c r="IR844" s="106"/>
      <c r="IS844" s="106"/>
      <c r="IT844" s="106"/>
      <c r="IU844" s="106"/>
      <c r="IV844" s="106"/>
      <c r="IW844" s="106"/>
      <c r="IX844" s="106"/>
      <c r="IY844" s="106"/>
      <c r="IZ844" s="106"/>
      <c r="JA844" s="106"/>
      <c r="JB844" s="106"/>
      <c r="JC844" s="106"/>
      <c r="JD844" s="106"/>
      <c r="JE844" s="106"/>
      <c r="JF844" s="106"/>
      <c r="JG844" s="106"/>
      <c r="JH844" s="106"/>
      <c r="JI844" s="106"/>
      <c r="JJ844" s="106"/>
      <c r="JK844" s="106"/>
      <c r="JL844" s="106"/>
      <c r="JM844" s="106"/>
      <c r="JN844" s="106"/>
      <c r="JO844" s="106"/>
      <c r="JP844" s="106"/>
      <c r="JQ844" s="106"/>
      <c r="JR844" s="106"/>
      <c r="JS844" s="106"/>
      <c r="JT844" s="106"/>
      <c r="JU844" s="106"/>
      <c r="JV844" s="106"/>
      <c r="JW844" s="106"/>
      <c r="JX844" s="106"/>
      <c r="JY844" s="106"/>
      <c r="JZ844" s="106"/>
      <c r="KA844" s="106"/>
      <c r="KB844" s="106"/>
      <c r="KC844" s="106"/>
      <c r="KD844" s="106"/>
      <c r="KE844" s="106"/>
      <c r="KF844" s="106"/>
      <c r="KG844" s="106"/>
      <c r="KH844" s="106"/>
      <c r="KI844" s="106"/>
      <c r="KJ844" s="106"/>
      <c r="KK844" s="106"/>
      <c r="KL844" s="106"/>
      <c r="KM844" s="106"/>
      <c r="KN844" s="106"/>
      <c r="KO844" s="106"/>
      <c r="KP844" s="106"/>
      <c r="KQ844" s="106"/>
      <c r="KR844" s="106"/>
      <c r="KS844" s="106"/>
      <c r="KT844" s="106"/>
      <c r="KU844" s="106"/>
      <c r="KV844" s="106"/>
      <c r="KW844" s="106"/>
      <c r="KX844" s="106"/>
      <c r="KY844" s="106"/>
      <c r="KZ844" s="106"/>
      <c r="LA844" s="106"/>
      <c r="LB844" s="106"/>
      <c r="LC844" s="106"/>
      <c r="LD844" s="106"/>
      <c r="LE844" s="106"/>
      <c r="LF844" s="106"/>
      <c r="LG844" s="106"/>
      <c r="LH844" s="106"/>
      <c r="LI844" s="106"/>
      <c r="LJ844" s="106"/>
      <c r="LK844" s="106"/>
      <c r="LL844" s="106"/>
      <c r="LM844" s="106"/>
      <c r="LN844" s="106"/>
      <c r="LO844" s="106"/>
      <c r="LP844" s="106"/>
      <c r="LQ844" s="106"/>
      <c r="LR844" s="106"/>
      <c r="LS844" s="106"/>
      <c r="LT844" s="106"/>
      <c r="LU844" s="106"/>
      <c r="LV844" s="106"/>
      <c r="LW844" s="106"/>
      <c r="LX844" s="106"/>
      <c r="LY844" s="106"/>
      <c r="LZ844" s="106"/>
      <c r="MA844" s="106"/>
      <c r="MB844" s="106"/>
      <c r="MC844" s="106"/>
      <c r="MD844" s="106"/>
      <c r="ME844" s="106"/>
      <c r="MF844" s="106"/>
      <c r="MG844" s="106"/>
      <c r="MH844" s="106"/>
      <c r="MI844" s="106"/>
      <c r="MJ844" s="106"/>
      <c r="MK844" s="106"/>
      <c r="ML844" s="106"/>
      <c r="MM844" s="106"/>
      <c r="MN844" s="106"/>
      <c r="MO844" s="106"/>
      <c r="MP844" s="106"/>
      <c r="MQ844" s="106"/>
      <c r="MR844" s="106"/>
      <c r="MS844" s="106"/>
      <c r="MT844" s="106"/>
      <c r="MU844" s="106"/>
      <c r="MV844" s="106"/>
      <c r="MW844" s="106"/>
      <c r="MX844" s="106"/>
      <c r="MY844" s="106"/>
      <c r="MZ844" s="106"/>
      <c r="NA844" s="106"/>
      <c r="NB844" s="106"/>
      <c r="NC844" s="106"/>
      <c r="ND844" s="106"/>
      <c r="NE844" s="106"/>
      <c r="NF844" s="106"/>
      <c r="NG844" s="106"/>
      <c r="NH844" s="106"/>
      <c r="NI844" s="106"/>
      <c r="NJ844" s="106"/>
      <c r="NK844" s="106"/>
      <c r="NL844" s="106"/>
      <c r="NM844" s="106"/>
      <c r="NN844" s="106"/>
      <c r="NO844" s="106"/>
      <c r="NP844" s="106"/>
      <c r="NQ844" s="106"/>
      <c r="NR844" s="106"/>
      <c r="NS844" s="106"/>
      <c r="NT844" s="106"/>
      <c r="NU844" s="106"/>
      <c r="NV844" s="106"/>
      <c r="NW844" s="106"/>
      <c r="NX844" s="106"/>
      <c r="NY844" s="106"/>
      <c r="NZ844" s="106"/>
      <c r="OA844" s="106"/>
      <c r="OB844" s="106"/>
      <c r="OC844" s="106"/>
      <c r="OD844" s="106"/>
      <c r="OE844" s="106"/>
      <c r="OF844" s="106"/>
      <c r="OG844" s="106"/>
      <c r="OH844" s="106"/>
      <c r="OI844" s="106"/>
      <c r="OJ844" s="106"/>
      <c r="OK844" s="106"/>
      <c r="OL844" s="106"/>
      <c r="OM844" s="106"/>
      <c r="ON844" s="106"/>
      <c r="OO844" s="106"/>
      <c r="OP844" s="106"/>
      <c r="OQ844" s="106"/>
      <c r="OR844" s="106"/>
      <c r="OS844" s="106"/>
      <c r="OT844" s="106"/>
      <c r="OU844" s="106"/>
      <c r="OV844" s="106"/>
      <c r="OW844" s="106"/>
      <c r="OX844" s="106"/>
      <c r="OY844" s="106"/>
      <c r="OZ844" s="106"/>
      <c r="PA844" s="106"/>
      <c r="PB844" s="106"/>
      <c r="PC844" s="106"/>
      <c r="PD844" s="106"/>
      <c r="PE844" s="106"/>
      <c r="PF844" s="106"/>
      <c r="PG844" s="106"/>
      <c r="PH844" s="106"/>
      <c r="PI844" s="106"/>
      <c r="PJ844" s="106"/>
      <c r="PK844" s="106"/>
      <c r="PL844" s="106"/>
      <c r="PM844" s="106"/>
      <c r="PN844" s="106"/>
      <c r="PO844" s="106"/>
      <c r="PP844" s="106"/>
      <c r="PQ844" s="106"/>
      <c r="PR844" s="106"/>
      <c r="PS844" s="106"/>
      <c r="PT844" s="106"/>
      <c r="PU844" s="106"/>
      <c r="PV844" s="106"/>
      <c r="PW844" s="106"/>
      <c r="PX844" s="106"/>
      <c r="PY844" s="106"/>
      <c r="PZ844" s="106"/>
      <c r="QA844" s="106"/>
      <c r="QB844" s="106"/>
      <c r="QC844" s="106"/>
      <c r="QD844" s="106"/>
      <c r="QE844" s="106"/>
      <c r="QF844" s="106"/>
      <c r="QG844" s="106"/>
      <c r="QH844" s="106"/>
      <c r="QI844" s="106"/>
      <c r="QJ844" s="106"/>
      <c r="QK844" s="106"/>
      <c r="QL844" s="106"/>
      <c r="QM844" s="106"/>
      <c r="QN844" s="106"/>
      <c r="QO844" s="106"/>
      <c r="QP844" s="106"/>
      <c r="QQ844" s="106"/>
      <c r="QR844" s="106"/>
      <c r="QS844" s="106"/>
      <c r="QT844" s="106"/>
      <c r="QU844" s="106"/>
      <c r="QV844" s="106"/>
      <c r="QW844" s="106"/>
      <c r="QX844" s="106"/>
      <c r="QY844" s="106"/>
      <c r="QZ844" s="106"/>
      <c r="RA844" s="106"/>
      <c r="RB844" s="106"/>
      <c r="RC844" s="106"/>
      <c r="RD844" s="106"/>
      <c r="RE844" s="106"/>
      <c r="RF844" s="106"/>
      <c r="RG844" s="106"/>
      <c r="RH844" s="106"/>
      <c r="RI844" s="106"/>
      <c r="RJ844" s="106"/>
      <c r="RK844" s="106"/>
      <c r="RL844" s="106"/>
      <c r="RM844" s="106"/>
      <c r="RN844" s="106"/>
      <c r="RO844" s="106"/>
      <c r="RP844" s="106"/>
      <c r="RQ844" s="106"/>
      <c r="RR844" s="106"/>
    </row>
    <row r="845" spans="1:486" x14ac:dyDescent="0.3">
      <c r="A845" s="106"/>
      <c r="B845" s="106"/>
      <c r="C845" s="106"/>
      <c r="D845" s="106"/>
      <c r="E845" s="106"/>
      <c r="F845" s="106"/>
      <c r="G845" s="106"/>
      <c r="H845" s="106"/>
      <c r="I845" s="106"/>
      <c r="J845" s="106"/>
      <c r="K845" s="106"/>
      <c r="L845" s="106"/>
      <c r="M845" s="106"/>
      <c r="N845" s="106"/>
      <c r="O845" s="106"/>
      <c r="P845" s="114"/>
      <c r="Q845" s="114"/>
      <c r="R845" s="106"/>
      <c r="S845" s="106"/>
      <c r="T845" s="106"/>
      <c r="U845" s="106"/>
      <c r="V845" s="106"/>
      <c r="W845" s="106"/>
      <c r="X845" s="106"/>
      <c r="Y845" s="106"/>
      <c r="Z845" s="106"/>
      <c r="AA845" s="106"/>
      <c r="AB845" s="106"/>
      <c r="AC845" s="106"/>
      <c r="AD845" s="106"/>
      <c r="AE845" s="106"/>
      <c r="AF845" s="106"/>
      <c r="AG845" s="106"/>
      <c r="AH845" s="106"/>
      <c r="AI845" s="106"/>
      <c r="AJ845" s="106"/>
      <c r="AK845" s="106"/>
      <c r="AL845" s="106"/>
      <c r="AM845" s="106"/>
      <c r="AN845" s="106"/>
      <c r="AO845" s="106"/>
      <c r="AP845" s="106"/>
      <c r="AQ845" s="106"/>
      <c r="AR845" s="106"/>
      <c r="AS845" s="106"/>
      <c r="AT845" s="106"/>
      <c r="AU845" s="106"/>
      <c r="AV845" s="106"/>
      <c r="AW845" s="106"/>
      <c r="AX845" s="106"/>
      <c r="AY845" s="106"/>
      <c r="AZ845" s="106"/>
      <c r="BA845" s="106"/>
      <c r="BB845" s="106"/>
      <c r="BC845" s="106"/>
      <c r="BD845" s="106"/>
      <c r="BE845" s="106"/>
      <c r="BF845" s="106"/>
      <c r="BG845" s="106"/>
      <c r="BH845" s="106"/>
      <c r="BI845" s="106"/>
      <c r="BJ845" s="106"/>
      <c r="BK845" s="106"/>
      <c r="BL845" s="106"/>
      <c r="BM845" s="106"/>
      <c r="BN845" s="106"/>
      <c r="BO845" s="106"/>
      <c r="BP845" s="106"/>
      <c r="BQ845" s="106"/>
      <c r="BR845" s="106"/>
      <c r="BS845" s="106"/>
      <c r="BT845" s="106"/>
      <c r="BU845" s="106"/>
      <c r="BV845" s="106"/>
      <c r="BW845" s="106"/>
      <c r="BX845" s="106"/>
      <c r="BY845" s="106"/>
      <c r="BZ845" s="106"/>
      <c r="CA845" s="106"/>
      <c r="CB845" s="106"/>
      <c r="CC845" s="106"/>
      <c r="CD845" s="106"/>
      <c r="CE845" s="106"/>
      <c r="CF845" s="106"/>
      <c r="CG845" s="106"/>
      <c r="CH845" s="106"/>
      <c r="CI845" s="106"/>
      <c r="CJ845" s="106"/>
      <c r="CK845" s="106"/>
      <c r="CL845" s="106"/>
      <c r="CM845" s="106"/>
      <c r="CN845" s="106"/>
      <c r="CO845" s="106"/>
      <c r="CP845" s="106"/>
      <c r="CQ845" s="106"/>
      <c r="CR845" s="106"/>
      <c r="CS845" s="106"/>
      <c r="CT845" s="106"/>
      <c r="CU845" s="106"/>
      <c r="CV845" s="106"/>
      <c r="CW845" s="106"/>
      <c r="CX845" s="106"/>
      <c r="CY845" s="106"/>
      <c r="CZ845" s="106"/>
      <c r="DA845" s="106"/>
      <c r="DB845" s="106"/>
      <c r="DC845" s="106"/>
      <c r="DD845" s="106"/>
      <c r="DE845" s="106"/>
      <c r="DF845" s="106"/>
      <c r="DG845" s="106"/>
      <c r="DH845" s="106"/>
      <c r="DI845" s="106"/>
      <c r="DJ845" s="106"/>
      <c r="DK845" s="106"/>
      <c r="DL845" s="106"/>
      <c r="DM845" s="106"/>
      <c r="DN845" s="106"/>
      <c r="DO845" s="106"/>
      <c r="DP845" s="106"/>
      <c r="DQ845" s="106"/>
      <c r="DR845" s="106"/>
      <c r="DS845" s="106"/>
      <c r="DT845" s="106"/>
      <c r="DU845" s="106"/>
      <c r="DV845" s="106"/>
      <c r="DW845" s="106"/>
      <c r="DX845" s="106"/>
      <c r="DY845" s="106"/>
      <c r="DZ845" s="106"/>
      <c r="EA845" s="106"/>
      <c r="EB845" s="106"/>
      <c r="EC845" s="106"/>
      <c r="ED845" s="106"/>
      <c r="EE845" s="106"/>
      <c r="EF845" s="106"/>
      <c r="EG845" s="106"/>
      <c r="EH845" s="106"/>
      <c r="EI845" s="106"/>
      <c r="EJ845" s="106"/>
      <c r="EK845" s="106"/>
      <c r="EL845" s="106"/>
      <c r="EM845" s="106"/>
      <c r="EN845" s="106"/>
      <c r="EO845" s="106"/>
      <c r="EP845" s="106"/>
      <c r="EQ845" s="106"/>
      <c r="ER845" s="106"/>
      <c r="ES845" s="106"/>
      <c r="ET845" s="106"/>
      <c r="EU845" s="106"/>
      <c r="EV845" s="106"/>
      <c r="EW845" s="106"/>
      <c r="EX845" s="106"/>
      <c r="EY845" s="106"/>
      <c r="EZ845" s="106"/>
      <c r="FA845" s="106"/>
      <c r="FB845" s="106"/>
      <c r="FC845" s="106"/>
      <c r="FD845" s="106"/>
      <c r="FE845" s="106"/>
      <c r="FF845" s="106"/>
      <c r="FG845" s="106"/>
      <c r="FH845" s="106"/>
      <c r="FI845" s="106"/>
      <c r="FJ845" s="106"/>
      <c r="FK845" s="106"/>
      <c r="FL845" s="106"/>
      <c r="FM845" s="106"/>
      <c r="FN845" s="106"/>
      <c r="FO845" s="106"/>
      <c r="FP845" s="106"/>
      <c r="FQ845" s="106"/>
      <c r="FR845" s="106"/>
      <c r="FS845" s="106"/>
      <c r="FT845" s="106"/>
      <c r="FU845" s="106"/>
      <c r="FV845" s="106"/>
      <c r="FW845" s="106"/>
      <c r="FX845" s="106"/>
      <c r="FY845" s="106"/>
      <c r="FZ845" s="106"/>
      <c r="GA845" s="106"/>
      <c r="GB845" s="106"/>
      <c r="GC845" s="106"/>
      <c r="GD845" s="106"/>
      <c r="GE845" s="106"/>
      <c r="GF845" s="106"/>
      <c r="GG845" s="106"/>
      <c r="GH845" s="106"/>
      <c r="GI845" s="106"/>
      <c r="GJ845" s="106"/>
      <c r="GK845" s="106"/>
      <c r="GL845" s="106"/>
      <c r="GM845" s="106"/>
      <c r="GN845" s="106"/>
      <c r="GO845" s="106"/>
      <c r="GP845" s="106"/>
      <c r="GQ845" s="106"/>
      <c r="GR845" s="106"/>
      <c r="GS845" s="106"/>
      <c r="GT845" s="106"/>
      <c r="GU845" s="106"/>
      <c r="GV845" s="106"/>
      <c r="GW845" s="106"/>
      <c r="GX845" s="106"/>
      <c r="GY845" s="106"/>
      <c r="GZ845" s="106"/>
      <c r="HA845" s="106"/>
      <c r="HB845" s="106"/>
      <c r="HC845" s="106"/>
      <c r="HD845" s="106"/>
      <c r="HE845" s="106"/>
      <c r="HF845" s="106"/>
      <c r="HG845" s="106"/>
      <c r="HH845" s="106"/>
      <c r="HI845" s="106"/>
      <c r="HJ845" s="106"/>
      <c r="HK845" s="106"/>
      <c r="HL845" s="106"/>
      <c r="HM845" s="106"/>
      <c r="HN845" s="106"/>
      <c r="HO845" s="106"/>
      <c r="HP845" s="106"/>
      <c r="HQ845" s="106"/>
      <c r="HR845" s="106"/>
      <c r="HS845" s="106"/>
      <c r="HT845" s="106"/>
      <c r="HU845" s="106"/>
      <c r="HV845" s="106"/>
      <c r="HW845" s="106"/>
      <c r="HX845" s="106"/>
      <c r="HY845" s="106"/>
      <c r="HZ845" s="106"/>
      <c r="IA845" s="106"/>
      <c r="IB845" s="106"/>
      <c r="IC845" s="106"/>
      <c r="ID845" s="106"/>
      <c r="IE845" s="106"/>
      <c r="IF845" s="106"/>
      <c r="IG845" s="106"/>
      <c r="IH845" s="106"/>
      <c r="II845" s="106"/>
      <c r="IJ845" s="106"/>
      <c r="IK845" s="106"/>
      <c r="IL845" s="106"/>
      <c r="IM845" s="106"/>
      <c r="IN845" s="106"/>
      <c r="IO845" s="106"/>
      <c r="IP845" s="106"/>
      <c r="IQ845" s="106"/>
      <c r="IR845" s="106"/>
      <c r="IS845" s="106"/>
      <c r="IT845" s="106"/>
      <c r="IU845" s="106"/>
      <c r="IV845" s="106"/>
      <c r="IW845" s="106"/>
      <c r="IX845" s="106"/>
      <c r="IY845" s="106"/>
      <c r="IZ845" s="106"/>
      <c r="JA845" s="106"/>
      <c r="JB845" s="106"/>
      <c r="JC845" s="106"/>
      <c r="JD845" s="106"/>
      <c r="JE845" s="106"/>
      <c r="JF845" s="106"/>
      <c r="JG845" s="106"/>
      <c r="JH845" s="106"/>
      <c r="JI845" s="106"/>
      <c r="JJ845" s="106"/>
      <c r="JK845" s="106"/>
      <c r="JL845" s="106"/>
      <c r="JM845" s="106"/>
      <c r="JN845" s="106"/>
      <c r="JO845" s="106"/>
      <c r="JP845" s="106"/>
      <c r="JQ845" s="106"/>
      <c r="JR845" s="106"/>
      <c r="JS845" s="106"/>
      <c r="JT845" s="106"/>
      <c r="JU845" s="106"/>
      <c r="JV845" s="106"/>
      <c r="JW845" s="106"/>
      <c r="JX845" s="106"/>
      <c r="JY845" s="106"/>
      <c r="JZ845" s="106"/>
      <c r="KA845" s="106"/>
      <c r="KB845" s="106"/>
      <c r="KC845" s="106"/>
      <c r="KD845" s="106"/>
      <c r="KE845" s="106"/>
      <c r="KF845" s="106"/>
      <c r="KG845" s="106"/>
      <c r="KH845" s="106"/>
      <c r="KI845" s="106"/>
      <c r="KJ845" s="106"/>
      <c r="KK845" s="106"/>
      <c r="KL845" s="106"/>
      <c r="KM845" s="106"/>
      <c r="KN845" s="106"/>
      <c r="KO845" s="106"/>
      <c r="KP845" s="106"/>
      <c r="KQ845" s="106"/>
      <c r="KR845" s="106"/>
      <c r="KS845" s="106"/>
      <c r="KT845" s="106"/>
      <c r="KU845" s="106"/>
      <c r="KV845" s="106"/>
      <c r="KW845" s="106"/>
      <c r="KX845" s="106"/>
      <c r="KY845" s="106"/>
      <c r="KZ845" s="106"/>
      <c r="LA845" s="106"/>
      <c r="LB845" s="106"/>
      <c r="LC845" s="106"/>
      <c r="LD845" s="106"/>
      <c r="LE845" s="106"/>
      <c r="LF845" s="106"/>
      <c r="LG845" s="106"/>
      <c r="LH845" s="106"/>
      <c r="LI845" s="106"/>
      <c r="LJ845" s="106"/>
      <c r="LK845" s="106"/>
      <c r="LL845" s="106"/>
      <c r="LM845" s="106"/>
      <c r="LN845" s="106"/>
      <c r="LO845" s="106"/>
      <c r="LP845" s="106"/>
      <c r="LQ845" s="106"/>
      <c r="LR845" s="106"/>
      <c r="LS845" s="106"/>
      <c r="LT845" s="106"/>
      <c r="LU845" s="106"/>
      <c r="LV845" s="106"/>
      <c r="LW845" s="106"/>
      <c r="LX845" s="106"/>
      <c r="LY845" s="106"/>
      <c r="LZ845" s="106"/>
      <c r="MA845" s="106"/>
      <c r="MB845" s="106"/>
      <c r="MC845" s="106"/>
      <c r="MD845" s="106"/>
      <c r="ME845" s="106"/>
      <c r="MF845" s="106"/>
      <c r="MG845" s="106"/>
      <c r="MH845" s="106"/>
      <c r="MI845" s="106"/>
      <c r="MJ845" s="106"/>
      <c r="MK845" s="106"/>
      <c r="ML845" s="106"/>
      <c r="MM845" s="106"/>
      <c r="MN845" s="106"/>
      <c r="MO845" s="106"/>
      <c r="MP845" s="106"/>
      <c r="MQ845" s="106"/>
      <c r="MR845" s="106"/>
      <c r="MS845" s="106"/>
      <c r="MT845" s="106"/>
      <c r="MU845" s="106"/>
      <c r="MV845" s="106"/>
      <c r="MW845" s="106"/>
      <c r="MX845" s="106"/>
      <c r="MY845" s="106"/>
      <c r="MZ845" s="106"/>
      <c r="NA845" s="106"/>
      <c r="NB845" s="106"/>
      <c r="NC845" s="106"/>
      <c r="ND845" s="106"/>
      <c r="NE845" s="106"/>
      <c r="NF845" s="106"/>
      <c r="NG845" s="106"/>
      <c r="NH845" s="106"/>
      <c r="NI845" s="106"/>
      <c r="NJ845" s="106"/>
      <c r="NK845" s="106"/>
      <c r="NL845" s="106"/>
      <c r="NM845" s="106"/>
      <c r="NN845" s="106"/>
      <c r="NO845" s="106"/>
      <c r="NP845" s="106"/>
      <c r="NQ845" s="106"/>
      <c r="NR845" s="106"/>
      <c r="NS845" s="106"/>
      <c r="NT845" s="106"/>
      <c r="NU845" s="106"/>
      <c r="NV845" s="106"/>
      <c r="NW845" s="106"/>
      <c r="NX845" s="106"/>
      <c r="NY845" s="106"/>
      <c r="NZ845" s="106"/>
      <c r="OA845" s="106"/>
      <c r="OB845" s="106"/>
      <c r="OC845" s="106"/>
      <c r="OD845" s="106"/>
      <c r="OE845" s="106"/>
      <c r="OF845" s="106"/>
      <c r="OG845" s="106"/>
      <c r="OH845" s="106"/>
      <c r="OI845" s="106"/>
      <c r="OJ845" s="106"/>
      <c r="OK845" s="106"/>
      <c r="OL845" s="106"/>
      <c r="OM845" s="106"/>
      <c r="ON845" s="106"/>
      <c r="OO845" s="106"/>
      <c r="OP845" s="106"/>
      <c r="OQ845" s="106"/>
      <c r="OR845" s="106"/>
      <c r="OS845" s="106"/>
      <c r="OT845" s="106"/>
      <c r="OU845" s="106"/>
      <c r="OV845" s="106"/>
      <c r="OW845" s="106"/>
      <c r="OX845" s="106"/>
      <c r="OY845" s="106"/>
      <c r="OZ845" s="106"/>
      <c r="PA845" s="106"/>
      <c r="PB845" s="106"/>
      <c r="PC845" s="106"/>
      <c r="PD845" s="106"/>
      <c r="PE845" s="106"/>
      <c r="PF845" s="106"/>
      <c r="PG845" s="106"/>
      <c r="PH845" s="106"/>
      <c r="PI845" s="106"/>
      <c r="PJ845" s="106"/>
      <c r="PK845" s="106"/>
      <c r="PL845" s="106"/>
      <c r="PM845" s="106"/>
      <c r="PN845" s="106"/>
      <c r="PO845" s="106"/>
      <c r="PP845" s="106"/>
      <c r="PQ845" s="106"/>
      <c r="PR845" s="106"/>
      <c r="PS845" s="106"/>
      <c r="PT845" s="106"/>
      <c r="PU845" s="106"/>
      <c r="PV845" s="106"/>
      <c r="PW845" s="106"/>
      <c r="PX845" s="106"/>
      <c r="PY845" s="106"/>
      <c r="PZ845" s="106"/>
      <c r="QA845" s="106"/>
      <c r="QB845" s="106"/>
      <c r="QC845" s="106"/>
      <c r="QD845" s="106"/>
      <c r="QE845" s="106"/>
      <c r="QF845" s="106"/>
      <c r="QG845" s="106"/>
      <c r="QH845" s="106"/>
      <c r="QI845" s="106"/>
      <c r="QJ845" s="106"/>
      <c r="QK845" s="106"/>
      <c r="QL845" s="106"/>
      <c r="QM845" s="106"/>
      <c r="QN845" s="106"/>
      <c r="QO845" s="106"/>
      <c r="QP845" s="106"/>
      <c r="QQ845" s="106"/>
      <c r="QR845" s="106"/>
      <c r="QS845" s="106"/>
      <c r="QT845" s="106"/>
      <c r="QU845" s="106"/>
      <c r="QV845" s="106"/>
      <c r="QW845" s="106"/>
      <c r="QX845" s="106"/>
      <c r="QY845" s="106"/>
      <c r="QZ845" s="106"/>
      <c r="RA845" s="106"/>
      <c r="RB845" s="106"/>
      <c r="RC845" s="106"/>
      <c r="RD845" s="106"/>
      <c r="RE845" s="106"/>
      <c r="RF845" s="106"/>
      <c r="RG845" s="106"/>
      <c r="RH845" s="106"/>
      <c r="RI845" s="106"/>
      <c r="RJ845" s="106"/>
      <c r="RK845" s="106"/>
      <c r="RL845" s="106"/>
      <c r="RM845" s="106"/>
      <c r="RN845" s="106"/>
      <c r="RO845" s="106"/>
      <c r="RP845" s="106"/>
      <c r="RQ845" s="106"/>
      <c r="RR845" s="106"/>
    </row>
    <row r="846" spans="1:486" x14ac:dyDescent="0.3">
      <c r="A846" s="106"/>
      <c r="B846" s="106"/>
      <c r="C846" s="106"/>
      <c r="D846" s="106"/>
      <c r="E846" s="106"/>
      <c r="F846" s="106"/>
      <c r="G846" s="106"/>
      <c r="H846" s="106"/>
      <c r="I846" s="106"/>
      <c r="J846" s="106"/>
      <c r="K846" s="106"/>
      <c r="L846" s="106"/>
      <c r="M846" s="106"/>
      <c r="N846" s="106"/>
      <c r="O846" s="106"/>
      <c r="P846" s="114"/>
      <c r="Q846" s="114"/>
      <c r="R846" s="106"/>
      <c r="S846" s="106"/>
      <c r="T846" s="106"/>
      <c r="U846" s="106"/>
      <c r="V846" s="106"/>
      <c r="W846" s="106"/>
      <c r="X846" s="106"/>
      <c r="Y846" s="106"/>
      <c r="Z846" s="106"/>
      <c r="AA846" s="106"/>
      <c r="AB846" s="106"/>
      <c r="AC846" s="106"/>
      <c r="AD846" s="106"/>
      <c r="AE846" s="106"/>
      <c r="AF846" s="106"/>
      <c r="AG846" s="106"/>
      <c r="AH846" s="106"/>
      <c r="AI846" s="106"/>
      <c r="AJ846" s="106"/>
      <c r="AK846" s="106"/>
      <c r="AL846" s="106"/>
      <c r="AM846" s="106"/>
      <c r="AN846" s="106"/>
      <c r="AO846" s="106"/>
      <c r="AP846" s="106"/>
      <c r="AQ846" s="106"/>
      <c r="AR846" s="106"/>
      <c r="AS846" s="106"/>
      <c r="AT846" s="106"/>
      <c r="AU846" s="106"/>
      <c r="AV846" s="106"/>
      <c r="AW846" s="106"/>
      <c r="AX846" s="106"/>
      <c r="AY846" s="106"/>
      <c r="AZ846" s="106"/>
      <c r="BA846" s="106"/>
      <c r="BB846" s="106"/>
      <c r="BC846" s="106"/>
      <c r="BD846" s="106"/>
      <c r="BE846" s="106"/>
      <c r="BF846" s="106"/>
      <c r="BG846" s="106"/>
      <c r="BH846" s="106"/>
      <c r="BI846" s="106"/>
      <c r="BJ846" s="106"/>
      <c r="BK846" s="106"/>
      <c r="BL846" s="106"/>
      <c r="BM846" s="106"/>
      <c r="BN846" s="106"/>
      <c r="BO846" s="106"/>
      <c r="BP846" s="106"/>
      <c r="BQ846" s="106"/>
      <c r="BR846" s="106"/>
      <c r="BS846" s="106"/>
      <c r="BT846" s="106"/>
      <c r="BU846" s="106"/>
      <c r="BV846" s="106"/>
      <c r="BW846" s="106"/>
      <c r="BX846" s="106"/>
      <c r="BY846" s="106"/>
      <c r="BZ846" s="106"/>
      <c r="CA846" s="106"/>
      <c r="CB846" s="106"/>
      <c r="CC846" s="106"/>
      <c r="CD846" s="106"/>
      <c r="CE846" s="106"/>
      <c r="CF846" s="106"/>
      <c r="CG846" s="106"/>
      <c r="CH846" s="106"/>
      <c r="CI846" s="106"/>
      <c r="CJ846" s="106"/>
      <c r="CK846" s="106"/>
      <c r="CL846" s="106"/>
      <c r="CM846" s="106"/>
      <c r="CN846" s="106"/>
      <c r="CO846" s="106"/>
      <c r="CP846" s="106"/>
      <c r="CQ846" s="106"/>
      <c r="CR846" s="106"/>
      <c r="CS846" s="106"/>
      <c r="CT846" s="106"/>
      <c r="CU846" s="106"/>
      <c r="CV846" s="106"/>
      <c r="CW846" s="106"/>
      <c r="CX846" s="106"/>
      <c r="CY846" s="106"/>
      <c r="CZ846" s="106"/>
      <c r="DA846" s="106"/>
      <c r="DB846" s="106"/>
      <c r="DC846" s="106"/>
      <c r="DD846" s="106"/>
      <c r="DE846" s="106"/>
      <c r="DF846" s="106"/>
      <c r="DG846" s="106"/>
      <c r="DH846" s="106"/>
      <c r="DI846" s="106"/>
      <c r="DJ846" s="106"/>
      <c r="DK846" s="106"/>
      <c r="DL846" s="106"/>
      <c r="DM846" s="106"/>
      <c r="DN846" s="106"/>
      <c r="DO846" s="106"/>
      <c r="DP846" s="106"/>
      <c r="DQ846" s="106"/>
      <c r="DR846" s="106"/>
      <c r="DS846" s="106"/>
      <c r="DT846" s="106"/>
      <c r="DU846" s="106"/>
      <c r="DV846" s="106"/>
      <c r="DW846" s="106"/>
      <c r="DX846" s="106"/>
      <c r="DY846" s="106"/>
      <c r="DZ846" s="106"/>
      <c r="EA846" s="106"/>
      <c r="EB846" s="106"/>
      <c r="EC846" s="106"/>
      <c r="ED846" s="106"/>
      <c r="EE846" s="106"/>
      <c r="EF846" s="106"/>
      <c r="EG846" s="106"/>
      <c r="EH846" s="106"/>
      <c r="EI846" s="106"/>
      <c r="EJ846" s="106"/>
      <c r="EK846" s="106"/>
      <c r="EL846" s="106"/>
      <c r="EM846" s="106"/>
      <c r="EN846" s="106"/>
      <c r="EO846" s="106"/>
      <c r="EP846" s="106"/>
      <c r="EQ846" s="106"/>
      <c r="ER846" s="106"/>
      <c r="ES846" s="106"/>
      <c r="ET846" s="106"/>
      <c r="EU846" s="106"/>
      <c r="EV846" s="106"/>
      <c r="EW846" s="106"/>
      <c r="EX846" s="106"/>
      <c r="EY846" s="106"/>
      <c r="EZ846" s="106"/>
      <c r="FA846" s="106"/>
      <c r="FB846" s="106"/>
      <c r="FC846" s="106"/>
      <c r="FD846" s="106"/>
      <c r="FE846" s="106"/>
      <c r="FF846" s="106"/>
      <c r="FG846" s="106"/>
      <c r="FH846" s="106"/>
      <c r="FI846" s="106"/>
      <c r="FJ846" s="106"/>
      <c r="FK846" s="106"/>
      <c r="FL846" s="106"/>
      <c r="FM846" s="106"/>
      <c r="FN846" s="106"/>
      <c r="FO846" s="106"/>
      <c r="FP846" s="106"/>
      <c r="FQ846" s="106"/>
      <c r="FR846" s="106"/>
      <c r="FS846" s="106"/>
      <c r="FT846" s="106"/>
      <c r="FU846" s="106"/>
      <c r="FV846" s="106"/>
      <c r="FW846" s="106"/>
      <c r="FX846" s="106"/>
      <c r="FY846" s="106"/>
      <c r="FZ846" s="106"/>
      <c r="GA846" s="106"/>
      <c r="GB846" s="106"/>
      <c r="GC846" s="106"/>
      <c r="GD846" s="106"/>
      <c r="GE846" s="106"/>
      <c r="GF846" s="106"/>
      <c r="GG846" s="106"/>
      <c r="GH846" s="106"/>
      <c r="GI846" s="106"/>
      <c r="GJ846" s="106"/>
      <c r="GK846" s="106"/>
      <c r="GL846" s="106"/>
      <c r="GM846" s="106"/>
      <c r="GN846" s="106"/>
      <c r="GO846" s="106"/>
      <c r="GP846" s="106"/>
      <c r="GQ846" s="106"/>
      <c r="GR846" s="106"/>
      <c r="GS846" s="106"/>
      <c r="GT846" s="106"/>
      <c r="GU846" s="106"/>
      <c r="GV846" s="106"/>
      <c r="GW846" s="106"/>
      <c r="GX846" s="106"/>
      <c r="GY846" s="106"/>
      <c r="GZ846" s="106"/>
      <c r="HA846" s="106"/>
      <c r="HB846" s="106"/>
      <c r="HC846" s="106"/>
      <c r="HD846" s="106"/>
      <c r="HE846" s="106"/>
      <c r="HF846" s="106"/>
      <c r="HG846" s="106"/>
      <c r="HH846" s="106"/>
      <c r="HI846" s="106"/>
      <c r="HJ846" s="106"/>
      <c r="HK846" s="106"/>
      <c r="HL846" s="106"/>
      <c r="HM846" s="106"/>
      <c r="HN846" s="106"/>
      <c r="HO846" s="106"/>
      <c r="HP846" s="106"/>
      <c r="HQ846" s="106"/>
      <c r="HR846" s="106"/>
      <c r="HS846" s="106"/>
      <c r="HT846" s="106"/>
      <c r="HU846" s="106"/>
      <c r="HV846" s="106"/>
      <c r="HW846" s="106"/>
      <c r="HX846" s="106"/>
      <c r="HY846" s="106"/>
      <c r="HZ846" s="106"/>
      <c r="IA846" s="106"/>
      <c r="IB846" s="106"/>
      <c r="IC846" s="106"/>
      <c r="ID846" s="106"/>
      <c r="IE846" s="106"/>
      <c r="IF846" s="106"/>
      <c r="IG846" s="106"/>
      <c r="IH846" s="106"/>
      <c r="II846" s="106"/>
      <c r="IJ846" s="106"/>
      <c r="IK846" s="106"/>
      <c r="IL846" s="106"/>
      <c r="IM846" s="106"/>
      <c r="IN846" s="106"/>
      <c r="IO846" s="106"/>
      <c r="IP846" s="106"/>
      <c r="IQ846" s="106"/>
      <c r="IR846" s="106"/>
      <c r="IS846" s="106"/>
      <c r="IT846" s="106"/>
      <c r="IU846" s="106"/>
      <c r="IV846" s="106"/>
      <c r="IW846" s="106"/>
      <c r="IX846" s="106"/>
      <c r="IY846" s="106"/>
      <c r="IZ846" s="106"/>
      <c r="JA846" s="106"/>
      <c r="JB846" s="106"/>
      <c r="JC846" s="106"/>
      <c r="JD846" s="106"/>
      <c r="JE846" s="106"/>
      <c r="JF846" s="106"/>
      <c r="JG846" s="106"/>
      <c r="JH846" s="106"/>
      <c r="JI846" s="106"/>
      <c r="JJ846" s="106"/>
      <c r="JK846" s="106"/>
      <c r="JL846" s="106"/>
      <c r="JM846" s="106"/>
      <c r="JN846" s="106"/>
      <c r="JO846" s="106"/>
      <c r="JP846" s="106"/>
      <c r="JQ846" s="106"/>
      <c r="JR846" s="106"/>
      <c r="JS846" s="106"/>
      <c r="JT846" s="106"/>
      <c r="JU846" s="106"/>
      <c r="JV846" s="106"/>
      <c r="JW846" s="106"/>
      <c r="JX846" s="106"/>
      <c r="JY846" s="106"/>
      <c r="JZ846" s="106"/>
      <c r="KA846" s="106"/>
      <c r="KB846" s="106"/>
      <c r="KC846" s="106"/>
      <c r="KD846" s="106"/>
      <c r="KE846" s="106"/>
      <c r="KF846" s="106"/>
      <c r="KG846" s="106"/>
      <c r="KH846" s="106"/>
      <c r="KI846" s="106"/>
      <c r="KJ846" s="106"/>
      <c r="KK846" s="106"/>
      <c r="KL846" s="106"/>
      <c r="KM846" s="106"/>
      <c r="KN846" s="106"/>
      <c r="KO846" s="106"/>
      <c r="KP846" s="106"/>
      <c r="KQ846" s="106"/>
      <c r="KR846" s="106"/>
      <c r="KS846" s="106"/>
      <c r="KT846" s="106"/>
      <c r="KU846" s="106"/>
      <c r="KV846" s="106"/>
      <c r="KW846" s="106"/>
      <c r="KX846" s="106"/>
      <c r="KY846" s="106"/>
      <c r="KZ846" s="106"/>
      <c r="LA846" s="106"/>
      <c r="LB846" s="106"/>
      <c r="LC846" s="106"/>
      <c r="LD846" s="106"/>
      <c r="LE846" s="106"/>
      <c r="LF846" s="106"/>
      <c r="LG846" s="106"/>
      <c r="LH846" s="106"/>
      <c r="LI846" s="106"/>
      <c r="LJ846" s="106"/>
      <c r="LK846" s="106"/>
      <c r="LL846" s="106"/>
      <c r="LM846" s="106"/>
      <c r="LN846" s="106"/>
      <c r="LO846" s="106"/>
      <c r="LP846" s="106"/>
      <c r="LQ846" s="106"/>
      <c r="LR846" s="106"/>
      <c r="LS846" s="106"/>
      <c r="LT846" s="106"/>
      <c r="LU846" s="106"/>
      <c r="LV846" s="106"/>
      <c r="LW846" s="106"/>
      <c r="LX846" s="106"/>
      <c r="LY846" s="106"/>
      <c r="LZ846" s="106"/>
      <c r="MA846" s="106"/>
      <c r="MB846" s="106"/>
      <c r="MC846" s="106"/>
      <c r="MD846" s="106"/>
      <c r="ME846" s="106"/>
      <c r="MF846" s="106"/>
      <c r="MG846" s="106"/>
      <c r="MH846" s="106"/>
      <c r="MI846" s="106"/>
      <c r="MJ846" s="106"/>
      <c r="MK846" s="106"/>
      <c r="ML846" s="106"/>
      <c r="MM846" s="106"/>
      <c r="MN846" s="106"/>
      <c r="MO846" s="106"/>
      <c r="MP846" s="106"/>
      <c r="MQ846" s="106"/>
      <c r="MR846" s="106"/>
      <c r="MS846" s="106"/>
      <c r="MT846" s="106"/>
      <c r="MU846" s="106"/>
      <c r="MV846" s="106"/>
      <c r="MW846" s="106"/>
      <c r="MX846" s="106"/>
      <c r="MY846" s="106"/>
      <c r="MZ846" s="106"/>
      <c r="NA846" s="106"/>
      <c r="NB846" s="106"/>
      <c r="NC846" s="106"/>
      <c r="ND846" s="106"/>
      <c r="NE846" s="106"/>
      <c r="NF846" s="106"/>
      <c r="NG846" s="106"/>
      <c r="NH846" s="106"/>
      <c r="NI846" s="106"/>
      <c r="NJ846" s="106"/>
      <c r="NK846" s="106"/>
      <c r="NL846" s="106"/>
      <c r="NM846" s="106"/>
      <c r="NN846" s="106"/>
      <c r="NO846" s="106"/>
      <c r="NP846" s="106"/>
      <c r="NQ846" s="106"/>
      <c r="NR846" s="106"/>
      <c r="NS846" s="106"/>
      <c r="NT846" s="106"/>
      <c r="NU846" s="106"/>
      <c r="NV846" s="106"/>
      <c r="NW846" s="106"/>
      <c r="NX846" s="106"/>
      <c r="NY846" s="106"/>
      <c r="NZ846" s="106"/>
      <c r="OA846" s="106"/>
      <c r="OB846" s="106"/>
      <c r="OC846" s="106"/>
      <c r="OD846" s="106"/>
      <c r="OE846" s="106"/>
      <c r="OF846" s="106"/>
      <c r="OG846" s="106"/>
      <c r="OH846" s="106"/>
      <c r="OI846" s="106"/>
      <c r="OJ846" s="106"/>
      <c r="OK846" s="106"/>
      <c r="OL846" s="106"/>
      <c r="OM846" s="106"/>
      <c r="ON846" s="106"/>
      <c r="OO846" s="106"/>
      <c r="OP846" s="106"/>
      <c r="OQ846" s="106"/>
      <c r="OR846" s="106"/>
      <c r="OS846" s="106"/>
      <c r="OT846" s="106"/>
      <c r="OU846" s="106"/>
      <c r="OV846" s="106"/>
      <c r="OW846" s="106"/>
      <c r="OX846" s="106"/>
      <c r="OY846" s="106"/>
      <c r="OZ846" s="106"/>
      <c r="PA846" s="106"/>
      <c r="PB846" s="106"/>
      <c r="PC846" s="106"/>
      <c r="PD846" s="106"/>
      <c r="PE846" s="106"/>
      <c r="PF846" s="106"/>
      <c r="PG846" s="106"/>
      <c r="PH846" s="106"/>
      <c r="PI846" s="106"/>
      <c r="PJ846" s="106"/>
      <c r="PK846" s="106"/>
      <c r="PL846" s="106"/>
      <c r="PM846" s="106"/>
      <c r="PN846" s="106"/>
      <c r="PO846" s="106"/>
      <c r="PP846" s="106"/>
      <c r="PQ846" s="106"/>
      <c r="PR846" s="106"/>
      <c r="PS846" s="106"/>
      <c r="PT846" s="106"/>
      <c r="PU846" s="106"/>
      <c r="PV846" s="106"/>
      <c r="PW846" s="106"/>
      <c r="PX846" s="106"/>
      <c r="PY846" s="106"/>
      <c r="PZ846" s="106"/>
      <c r="QA846" s="106"/>
      <c r="QB846" s="106"/>
      <c r="QC846" s="106"/>
      <c r="QD846" s="106"/>
      <c r="QE846" s="106"/>
      <c r="QF846" s="106"/>
      <c r="QG846" s="106"/>
      <c r="QH846" s="106"/>
      <c r="QI846" s="106"/>
      <c r="QJ846" s="106"/>
      <c r="QK846" s="106"/>
      <c r="QL846" s="106"/>
      <c r="QM846" s="106"/>
      <c r="QN846" s="106"/>
      <c r="QO846" s="106"/>
      <c r="QP846" s="106"/>
      <c r="QQ846" s="106"/>
      <c r="QR846" s="106"/>
      <c r="QS846" s="106"/>
      <c r="QT846" s="106"/>
      <c r="QU846" s="106"/>
      <c r="QV846" s="106"/>
      <c r="QW846" s="106"/>
      <c r="QX846" s="106"/>
      <c r="QY846" s="106"/>
      <c r="QZ846" s="106"/>
      <c r="RA846" s="106"/>
      <c r="RB846" s="106"/>
      <c r="RC846" s="106"/>
      <c r="RD846" s="106"/>
      <c r="RE846" s="106"/>
      <c r="RF846" s="106"/>
      <c r="RG846" s="106"/>
      <c r="RH846" s="106"/>
      <c r="RI846" s="106"/>
      <c r="RJ846" s="106"/>
      <c r="RK846" s="106"/>
      <c r="RL846" s="106"/>
      <c r="RM846" s="106"/>
      <c r="RN846" s="106"/>
      <c r="RO846" s="106"/>
      <c r="RP846" s="106"/>
      <c r="RQ846" s="106"/>
      <c r="RR846" s="106"/>
    </row>
    <row r="847" spans="1:486" x14ac:dyDescent="0.3">
      <c r="A847" s="106"/>
      <c r="B847" s="106"/>
      <c r="C847" s="106"/>
      <c r="D847" s="106"/>
      <c r="E847" s="106"/>
      <c r="F847" s="106"/>
      <c r="G847" s="106"/>
      <c r="H847" s="106"/>
      <c r="I847" s="106"/>
      <c r="J847" s="106"/>
      <c r="K847" s="106"/>
      <c r="L847" s="106"/>
      <c r="M847" s="106"/>
      <c r="N847" s="106"/>
      <c r="O847" s="106"/>
      <c r="P847" s="114"/>
      <c r="Q847" s="114"/>
      <c r="R847" s="106"/>
      <c r="S847" s="106"/>
      <c r="T847" s="106"/>
      <c r="U847" s="106"/>
      <c r="V847" s="106"/>
      <c r="W847" s="106"/>
      <c r="X847" s="106"/>
      <c r="Y847" s="106"/>
      <c r="Z847" s="106"/>
      <c r="AA847" s="106"/>
      <c r="AB847" s="106"/>
      <c r="AC847" s="106"/>
      <c r="AD847" s="106"/>
      <c r="AE847" s="106"/>
      <c r="AF847" s="106"/>
      <c r="AG847" s="106"/>
      <c r="AH847" s="106"/>
      <c r="AI847" s="106"/>
      <c r="AJ847" s="106"/>
      <c r="AK847" s="106"/>
      <c r="AL847" s="106"/>
      <c r="AM847" s="106"/>
      <c r="AN847" s="106"/>
      <c r="AO847" s="106"/>
      <c r="AP847" s="106"/>
      <c r="AQ847" s="106"/>
      <c r="AR847" s="106"/>
      <c r="AS847" s="106"/>
      <c r="AT847" s="106"/>
      <c r="AU847" s="106"/>
      <c r="AV847" s="106"/>
      <c r="AW847" s="106"/>
      <c r="AX847" s="106"/>
      <c r="AY847" s="106"/>
      <c r="AZ847" s="106"/>
      <c r="BA847" s="106"/>
      <c r="BB847" s="106"/>
      <c r="BC847" s="106"/>
      <c r="BD847" s="106"/>
      <c r="BE847" s="106"/>
      <c r="BF847" s="106"/>
      <c r="BG847" s="106"/>
      <c r="BH847" s="106"/>
      <c r="BI847" s="106"/>
      <c r="BJ847" s="106"/>
      <c r="BK847" s="106"/>
      <c r="BL847" s="106"/>
      <c r="BM847" s="106"/>
      <c r="BN847" s="106"/>
      <c r="BO847" s="106"/>
      <c r="BP847" s="106"/>
      <c r="BQ847" s="106"/>
      <c r="BR847" s="106"/>
      <c r="BS847" s="106"/>
      <c r="BT847" s="106"/>
      <c r="BU847" s="106"/>
      <c r="BV847" s="106"/>
      <c r="BW847" s="106"/>
      <c r="BX847" s="106"/>
      <c r="BY847" s="106"/>
      <c r="BZ847" s="106"/>
      <c r="CA847" s="106"/>
      <c r="CB847" s="106"/>
      <c r="CC847" s="106"/>
      <c r="CD847" s="106"/>
      <c r="CE847" s="106"/>
      <c r="CF847" s="106"/>
      <c r="CG847" s="106"/>
      <c r="CH847" s="106"/>
      <c r="CI847" s="106"/>
      <c r="CJ847" s="106"/>
      <c r="CK847" s="106"/>
      <c r="CL847" s="106"/>
      <c r="CM847" s="106"/>
      <c r="CN847" s="106"/>
      <c r="CO847" s="106"/>
      <c r="CP847" s="106"/>
      <c r="CQ847" s="106"/>
      <c r="CR847" s="106"/>
      <c r="CS847" s="106"/>
      <c r="CT847" s="106"/>
      <c r="CU847" s="106"/>
      <c r="CV847" s="106"/>
      <c r="CW847" s="106"/>
      <c r="CX847" s="106"/>
      <c r="CY847" s="106"/>
      <c r="CZ847" s="106"/>
      <c r="DA847" s="106"/>
      <c r="DB847" s="106"/>
      <c r="DC847" s="106"/>
      <c r="DD847" s="106"/>
      <c r="DE847" s="106"/>
      <c r="DF847" s="106"/>
      <c r="DG847" s="106"/>
      <c r="DH847" s="106"/>
      <c r="DI847" s="106"/>
      <c r="DJ847" s="106"/>
      <c r="DK847" s="106"/>
      <c r="DL847" s="106"/>
      <c r="DM847" s="106"/>
      <c r="DN847" s="106"/>
      <c r="DO847" s="106"/>
      <c r="DP847" s="106"/>
      <c r="DQ847" s="106"/>
      <c r="DR847" s="106"/>
      <c r="DS847" s="106"/>
      <c r="DT847" s="106"/>
      <c r="DU847" s="106"/>
      <c r="DV847" s="106"/>
      <c r="DW847" s="106"/>
      <c r="DX847" s="106"/>
      <c r="DY847" s="106"/>
      <c r="DZ847" s="106"/>
      <c r="EA847" s="106"/>
      <c r="EB847" s="106"/>
      <c r="EC847" s="106"/>
      <c r="ED847" s="106"/>
      <c r="EE847" s="106"/>
      <c r="EF847" s="106"/>
      <c r="EG847" s="106"/>
      <c r="EH847" s="106"/>
      <c r="EI847" s="106"/>
      <c r="EJ847" s="106"/>
      <c r="EK847" s="106"/>
      <c r="EL847" s="106"/>
      <c r="EM847" s="106"/>
      <c r="EN847" s="106"/>
      <c r="EO847" s="106"/>
      <c r="EP847" s="106"/>
      <c r="EQ847" s="106"/>
      <c r="ER847" s="106"/>
      <c r="ES847" s="106"/>
      <c r="ET847" s="106"/>
      <c r="EU847" s="106"/>
      <c r="EV847" s="106"/>
      <c r="EW847" s="106"/>
      <c r="EX847" s="106"/>
      <c r="EY847" s="106"/>
      <c r="EZ847" s="106"/>
      <c r="FA847" s="106"/>
      <c r="FB847" s="106"/>
      <c r="FC847" s="106"/>
      <c r="FD847" s="106"/>
      <c r="FE847" s="106"/>
      <c r="FF847" s="106"/>
      <c r="FG847" s="106"/>
      <c r="FH847" s="106"/>
      <c r="FI847" s="106"/>
      <c r="FJ847" s="106"/>
      <c r="FK847" s="106"/>
      <c r="FL847" s="106"/>
      <c r="FM847" s="106"/>
      <c r="FN847" s="106"/>
      <c r="FO847" s="106"/>
      <c r="FP847" s="106"/>
      <c r="FQ847" s="106"/>
      <c r="FR847" s="106"/>
      <c r="FS847" s="106"/>
      <c r="FT847" s="106"/>
      <c r="FU847" s="106"/>
      <c r="FV847" s="106"/>
      <c r="FW847" s="106"/>
      <c r="FX847" s="106"/>
      <c r="FY847" s="106"/>
      <c r="FZ847" s="106"/>
      <c r="GA847" s="106"/>
      <c r="GB847" s="106"/>
      <c r="GC847" s="106"/>
      <c r="GD847" s="106"/>
      <c r="GE847" s="106"/>
      <c r="GF847" s="106"/>
      <c r="GG847" s="106"/>
      <c r="GH847" s="106"/>
      <c r="GI847" s="106"/>
      <c r="GJ847" s="106"/>
      <c r="GK847" s="106"/>
      <c r="GL847" s="106"/>
      <c r="GM847" s="106"/>
      <c r="GN847" s="106"/>
      <c r="GO847" s="106"/>
      <c r="GP847" s="106"/>
      <c r="GQ847" s="106"/>
      <c r="GR847" s="106"/>
      <c r="GS847" s="106"/>
      <c r="GT847" s="106"/>
      <c r="GU847" s="106"/>
      <c r="GV847" s="106"/>
      <c r="GW847" s="106"/>
      <c r="GX847" s="106"/>
      <c r="GY847" s="106"/>
      <c r="GZ847" s="106"/>
      <c r="HA847" s="106"/>
      <c r="HB847" s="106"/>
      <c r="HC847" s="106"/>
      <c r="HD847" s="106"/>
      <c r="HE847" s="106"/>
      <c r="HF847" s="106"/>
      <c r="HG847" s="106"/>
      <c r="HH847" s="106"/>
      <c r="HI847" s="106"/>
      <c r="HJ847" s="106"/>
      <c r="HK847" s="106"/>
      <c r="HL847" s="106"/>
      <c r="HM847" s="106"/>
      <c r="HN847" s="106"/>
      <c r="HO847" s="106"/>
      <c r="HP847" s="106"/>
      <c r="HQ847" s="106"/>
      <c r="HR847" s="106"/>
      <c r="HS847" s="106"/>
      <c r="HT847" s="106"/>
      <c r="HU847" s="106"/>
      <c r="HV847" s="106"/>
      <c r="HW847" s="106"/>
      <c r="HX847" s="106"/>
      <c r="HY847" s="106"/>
      <c r="HZ847" s="106"/>
      <c r="IA847" s="106"/>
      <c r="IB847" s="106"/>
      <c r="IC847" s="106"/>
      <c r="ID847" s="106"/>
      <c r="IE847" s="106"/>
      <c r="IF847" s="106"/>
      <c r="IG847" s="106"/>
      <c r="IH847" s="106"/>
      <c r="II847" s="106"/>
      <c r="IJ847" s="106"/>
      <c r="IK847" s="106"/>
      <c r="IL847" s="106"/>
      <c r="IM847" s="106"/>
      <c r="IN847" s="106"/>
      <c r="IO847" s="106"/>
      <c r="IP847" s="106"/>
      <c r="IQ847" s="106"/>
      <c r="IR847" s="106"/>
      <c r="IS847" s="106"/>
      <c r="IT847" s="106"/>
      <c r="IU847" s="106"/>
      <c r="IV847" s="106"/>
      <c r="IW847" s="106"/>
      <c r="IX847" s="106"/>
      <c r="IY847" s="106"/>
      <c r="IZ847" s="106"/>
      <c r="JA847" s="106"/>
      <c r="JB847" s="106"/>
      <c r="JC847" s="106"/>
      <c r="JD847" s="106"/>
      <c r="JE847" s="106"/>
      <c r="JF847" s="106"/>
      <c r="JG847" s="106"/>
      <c r="JH847" s="106"/>
      <c r="JI847" s="106"/>
      <c r="JJ847" s="106"/>
      <c r="JK847" s="106"/>
      <c r="JL847" s="106"/>
      <c r="JM847" s="106"/>
      <c r="JN847" s="106"/>
      <c r="JO847" s="106"/>
      <c r="JP847" s="106"/>
      <c r="JQ847" s="106"/>
      <c r="JR847" s="106"/>
      <c r="JS847" s="106"/>
      <c r="JT847" s="106"/>
      <c r="JU847" s="106"/>
      <c r="JV847" s="106"/>
      <c r="JW847" s="106"/>
      <c r="JX847" s="106"/>
      <c r="JY847" s="106"/>
      <c r="JZ847" s="106"/>
      <c r="KA847" s="106"/>
      <c r="KB847" s="106"/>
      <c r="KC847" s="106"/>
      <c r="KD847" s="106"/>
      <c r="KE847" s="106"/>
      <c r="KF847" s="106"/>
      <c r="KG847" s="106"/>
      <c r="KH847" s="106"/>
      <c r="KI847" s="106"/>
      <c r="KJ847" s="106"/>
      <c r="KK847" s="106"/>
      <c r="KL847" s="106"/>
      <c r="KM847" s="106"/>
      <c r="KN847" s="106"/>
      <c r="KO847" s="106"/>
      <c r="KP847" s="106"/>
      <c r="KQ847" s="106"/>
      <c r="KR847" s="106"/>
      <c r="KS847" s="106"/>
      <c r="KT847" s="106"/>
      <c r="KU847" s="106"/>
      <c r="KV847" s="106"/>
      <c r="KW847" s="106"/>
      <c r="KX847" s="106"/>
      <c r="KY847" s="106"/>
      <c r="KZ847" s="106"/>
      <c r="LA847" s="106"/>
      <c r="LB847" s="106"/>
      <c r="LC847" s="106"/>
      <c r="LD847" s="106"/>
      <c r="LE847" s="106"/>
      <c r="LF847" s="106"/>
      <c r="LG847" s="106"/>
      <c r="LH847" s="106"/>
      <c r="LI847" s="106"/>
      <c r="LJ847" s="106"/>
      <c r="LK847" s="106"/>
      <c r="LL847" s="106"/>
      <c r="LM847" s="106"/>
      <c r="LN847" s="106"/>
      <c r="LO847" s="106"/>
      <c r="LP847" s="106"/>
      <c r="LQ847" s="106"/>
      <c r="LR847" s="106"/>
      <c r="LS847" s="106"/>
      <c r="LT847" s="106"/>
      <c r="LU847" s="106"/>
      <c r="LV847" s="106"/>
      <c r="LW847" s="106"/>
      <c r="LX847" s="106"/>
      <c r="LY847" s="106"/>
      <c r="LZ847" s="106"/>
      <c r="MA847" s="106"/>
      <c r="MB847" s="106"/>
      <c r="MC847" s="106"/>
      <c r="MD847" s="106"/>
      <c r="ME847" s="106"/>
      <c r="MF847" s="106"/>
      <c r="MG847" s="106"/>
      <c r="MH847" s="106"/>
      <c r="MI847" s="106"/>
      <c r="MJ847" s="106"/>
      <c r="MK847" s="106"/>
      <c r="ML847" s="106"/>
      <c r="MM847" s="106"/>
      <c r="MN847" s="106"/>
      <c r="MO847" s="106"/>
      <c r="MP847" s="106"/>
      <c r="MQ847" s="106"/>
      <c r="MR847" s="106"/>
      <c r="MS847" s="106"/>
      <c r="MT847" s="106"/>
      <c r="MU847" s="106"/>
      <c r="MV847" s="106"/>
      <c r="MW847" s="106"/>
      <c r="MX847" s="106"/>
      <c r="MY847" s="106"/>
      <c r="MZ847" s="106"/>
      <c r="NA847" s="106"/>
      <c r="NB847" s="106"/>
      <c r="NC847" s="106"/>
      <c r="ND847" s="106"/>
      <c r="NE847" s="106"/>
      <c r="NF847" s="106"/>
      <c r="NG847" s="106"/>
      <c r="NH847" s="106"/>
      <c r="NI847" s="106"/>
      <c r="NJ847" s="106"/>
      <c r="NK847" s="106"/>
      <c r="NL847" s="106"/>
      <c r="NM847" s="106"/>
      <c r="NN847" s="106"/>
      <c r="NO847" s="106"/>
      <c r="NP847" s="106"/>
      <c r="NQ847" s="106"/>
      <c r="NR847" s="106"/>
      <c r="NS847" s="106"/>
      <c r="NT847" s="106"/>
      <c r="NU847" s="106"/>
      <c r="NV847" s="106"/>
      <c r="NW847" s="106"/>
      <c r="NX847" s="106"/>
      <c r="NY847" s="106"/>
      <c r="NZ847" s="106"/>
      <c r="OA847" s="106"/>
      <c r="OB847" s="106"/>
      <c r="OC847" s="106"/>
      <c r="OD847" s="106"/>
      <c r="OE847" s="106"/>
      <c r="OF847" s="106"/>
      <c r="OG847" s="106"/>
      <c r="OH847" s="106"/>
      <c r="OI847" s="106"/>
      <c r="OJ847" s="106"/>
      <c r="OK847" s="106"/>
      <c r="OL847" s="106"/>
      <c r="OM847" s="106"/>
      <c r="ON847" s="106"/>
      <c r="OO847" s="106"/>
      <c r="OP847" s="106"/>
      <c r="OQ847" s="106"/>
      <c r="OR847" s="106"/>
      <c r="OS847" s="106"/>
      <c r="OT847" s="106"/>
      <c r="OU847" s="106"/>
      <c r="OV847" s="106"/>
      <c r="OW847" s="106"/>
      <c r="OX847" s="106"/>
      <c r="OY847" s="106"/>
      <c r="OZ847" s="106"/>
      <c r="PA847" s="106"/>
      <c r="PB847" s="106"/>
      <c r="PC847" s="106"/>
      <c r="PD847" s="106"/>
      <c r="PE847" s="106"/>
      <c r="PF847" s="106"/>
      <c r="PG847" s="106"/>
      <c r="PH847" s="106"/>
      <c r="PI847" s="106"/>
      <c r="PJ847" s="106"/>
      <c r="PK847" s="106"/>
      <c r="PL847" s="106"/>
      <c r="PM847" s="106"/>
      <c r="PN847" s="106"/>
      <c r="PO847" s="106"/>
      <c r="PP847" s="106"/>
      <c r="PQ847" s="106"/>
      <c r="PR847" s="106"/>
      <c r="PS847" s="106"/>
      <c r="PT847" s="106"/>
      <c r="PU847" s="106"/>
      <c r="PV847" s="106"/>
      <c r="PW847" s="106"/>
      <c r="PX847" s="106"/>
      <c r="PY847" s="106"/>
      <c r="PZ847" s="106"/>
      <c r="QA847" s="106"/>
      <c r="QB847" s="106"/>
      <c r="QC847" s="106"/>
      <c r="QD847" s="106"/>
      <c r="QE847" s="106"/>
      <c r="QF847" s="106"/>
      <c r="QG847" s="106"/>
      <c r="QH847" s="106"/>
      <c r="QI847" s="106"/>
      <c r="QJ847" s="106"/>
      <c r="QK847" s="106"/>
      <c r="QL847" s="106"/>
      <c r="QM847" s="106"/>
      <c r="QN847" s="106"/>
      <c r="QO847" s="106"/>
      <c r="QP847" s="106"/>
      <c r="QQ847" s="106"/>
      <c r="QR847" s="106"/>
      <c r="QS847" s="106"/>
      <c r="QT847" s="106"/>
      <c r="QU847" s="106"/>
      <c r="QV847" s="106"/>
      <c r="QW847" s="106"/>
      <c r="QX847" s="106"/>
      <c r="QY847" s="106"/>
      <c r="QZ847" s="106"/>
      <c r="RA847" s="106"/>
      <c r="RB847" s="106"/>
      <c r="RC847" s="106"/>
      <c r="RD847" s="106"/>
      <c r="RE847" s="106"/>
      <c r="RF847" s="106"/>
      <c r="RG847" s="106"/>
      <c r="RH847" s="106"/>
      <c r="RI847" s="106"/>
      <c r="RJ847" s="106"/>
      <c r="RK847" s="106"/>
      <c r="RL847" s="106"/>
      <c r="RM847" s="106"/>
      <c r="RN847" s="106"/>
      <c r="RO847" s="106"/>
      <c r="RP847" s="106"/>
      <c r="RQ847" s="106"/>
      <c r="RR847" s="106"/>
    </row>
    <row r="848" spans="1:486" x14ac:dyDescent="0.3">
      <c r="A848" s="106"/>
      <c r="B848" s="106"/>
      <c r="C848" s="106"/>
      <c r="D848" s="106"/>
      <c r="E848" s="106"/>
      <c r="F848" s="106"/>
      <c r="G848" s="106"/>
      <c r="H848" s="106"/>
      <c r="I848" s="106"/>
      <c r="J848" s="106"/>
      <c r="K848" s="106"/>
      <c r="L848" s="106"/>
      <c r="M848" s="106"/>
      <c r="N848" s="106"/>
      <c r="O848" s="106"/>
      <c r="P848" s="114"/>
      <c r="Q848" s="114"/>
      <c r="R848" s="106"/>
      <c r="S848" s="106"/>
      <c r="T848" s="106"/>
      <c r="U848" s="106"/>
      <c r="V848" s="106"/>
      <c r="W848" s="106"/>
      <c r="X848" s="106"/>
      <c r="Y848" s="106"/>
      <c r="Z848" s="106"/>
      <c r="AA848" s="106"/>
      <c r="AB848" s="106"/>
      <c r="AC848" s="106"/>
      <c r="AD848" s="106"/>
      <c r="AE848" s="106"/>
      <c r="AF848" s="106"/>
      <c r="AG848" s="106"/>
      <c r="AH848" s="106"/>
      <c r="AI848" s="106"/>
      <c r="AJ848" s="106"/>
      <c r="AK848" s="106"/>
      <c r="AL848" s="106"/>
      <c r="AM848" s="106"/>
      <c r="AN848" s="106"/>
      <c r="AO848" s="106"/>
      <c r="AP848" s="106"/>
      <c r="AQ848" s="106"/>
      <c r="AR848" s="106"/>
      <c r="AS848" s="106"/>
      <c r="AT848" s="106"/>
      <c r="AU848" s="106"/>
      <c r="AV848" s="106"/>
      <c r="AW848" s="106"/>
      <c r="AX848" s="106"/>
      <c r="AY848" s="106"/>
      <c r="AZ848" s="106"/>
      <c r="BA848" s="106"/>
      <c r="BB848" s="106"/>
      <c r="BC848" s="106"/>
      <c r="BD848" s="106"/>
      <c r="BE848" s="106"/>
      <c r="BF848" s="106"/>
      <c r="BG848" s="106"/>
      <c r="BH848" s="106"/>
      <c r="BI848" s="106"/>
      <c r="BJ848" s="106"/>
      <c r="BK848" s="106"/>
      <c r="BL848" s="106"/>
      <c r="BM848" s="106"/>
      <c r="BN848" s="106"/>
      <c r="BO848" s="106"/>
      <c r="BP848" s="106"/>
      <c r="BQ848" s="106"/>
      <c r="BR848" s="106"/>
      <c r="BS848" s="106"/>
      <c r="BT848" s="106"/>
      <c r="BU848" s="106"/>
      <c r="BV848" s="106"/>
      <c r="BW848" s="106"/>
      <c r="BX848" s="106"/>
      <c r="BY848" s="106"/>
      <c r="BZ848" s="106"/>
      <c r="CA848" s="106"/>
      <c r="CB848" s="106"/>
      <c r="CC848" s="106"/>
      <c r="CD848" s="106"/>
      <c r="CE848" s="106"/>
      <c r="CF848" s="106"/>
      <c r="CG848" s="106"/>
      <c r="CH848" s="106"/>
      <c r="CI848" s="106"/>
      <c r="CJ848" s="106"/>
      <c r="CK848" s="106"/>
      <c r="CL848" s="106"/>
      <c r="CM848" s="106"/>
      <c r="CN848" s="106"/>
      <c r="CO848" s="106"/>
      <c r="CP848" s="106"/>
      <c r="CQ848" s="106"/>
      <c r="CR848" s="106"/>
      <c r="CS848" s="106"/>
      <c r="CT848" s="106"/>
      <c r="CU848" s="106"/>
      <c r="CV848" s="106"/>
      <c r="CW848" s="106"/>
      <c r="CX848" s="106"/>
      <c r="CY848" s="106"/>
      <c r="CZ848" s="106"/>
      <c r="DA848" s="106"/>
      <c r="DB848" s="106"/>
      <c r="DC848" s="106"/>
      <c r="DD848" s="106"/>
      <c r="DE848" s="106"/>
      <c r="DF848" s="106"/>
      <c r="DG848" s="106"/>
      <c r="DH848" s="106"/>
      <c r="DI848" s="106"/>
      <c r="DJ848" s="106"/>
      <c r="DK848" s="106"/>
      <c r="DL848" s="106"/>
      <c r="DM848" s="106"/>
      <c r="DN848" s="106"/>
      <c r="DO848" s="106"/>
      <c r="DP848" s="106"/>
      <c r="DQ848" s="106"/>
      <c r="DR848" s="106"/>
      <c r="DS848" s="106"/>
      <c r="DT848" s="106"/>
      <c r="DU848" s="106"/>
      <c r="DV848" s="106"/>
      <c r="DW848" s="106"/>
      <c r="DX848" s="106"/>
      <c r="DY848" s="106"/>
      <c r="DZ848" s="106"/>
      <c r="EA848" s="106"/>
      <c r="EB848" s="106"/>
      <c r="EC848" s="106"/>
      <c r="ED848" s="106"/>
      <c r="EE848" s="106"/>
      <c r="EF848" s="106"/>
      <c r="EG848" s="106"/>
      <c r="EH848" s="106"/>
      <c r="EI848" s="106"/>
      <c r="EJ848" s="106"/>
      <c r="EK848" s="106"/>
      <c r="EL848" s="106"/>
      <c r="EM848" s="106"/>
      <c r="EN848" s="106"/>
      <c r="EO848" s="106"/>
      <c r="EP848" s="106"/>
      <c r="EQ848" s="106"/>
      <c r="ER848" s="106"/>
      <c r="ES848" s="106"/>
      <c r="ET848" s="106"/>
      <c r="EU848" s="106"/>
      <c r="EV848" s="106"/>
      <c r="EW848" s="106"/>
      <c r="EX848" s="106"/>
      <c r="EY848" s="106"/>
      <c r="EZ848" s="106"/>
      <c r="FA848" s="106"/>
      <c r="FB848" s="106"/>
      <c r="FC848" s="106"/>
      <c r="FD848" s="106"/>
      <c r="FE848" s="106"/>
      <c r="FF848" s="106"/>
      <c r="FG848" s="106"/>
      <c r="FH848" s="106"/>
      <c r="FI848" s="106"/>
      <c r="FJ848" s="106"/>
      <c r="FK848" s="106"/>
      <c r="FL848" s="106"/>
      <c r="FM848" s="106"/>
      <c r="FN848" s="106"/>
      <c r="FO848" s="106"/>
      <c r="FP848" s="106"/>
      <c r="FQ848" s="106"/>
      <c r="FR848" s="106"/>
      <c r="FS848" s="106"/>
      <c r="FT848" s="106"/>
      <c r="FU848" s="106"/>
      <c r="FV848" s="106"/>
      <c r="FW848" s="106"/>
      <c r="FX848" s="106"/>
      <c r="FY848" s="106"/>
      <c r="FZ848" s="106"/>
      <c r="GA848" s="106"/>
      <c r="GB848" s="106"/>
      <c r="GC848" s="106"/>
      <c r="GD848" s="106"/>
      <c r="GE848" s="106"/>
      <c r="GF848" s="106"/>
      <c r="GG848" s="106"/>
      <c r="GH848" s="106"/>
      <c r="GI848" s="106"/>
      <c r="GJ848" s="106"/>
      <c r="GK848" s="106"/>
      <c r="GL848" s="106"/>
      <c r="GM848" s="106"/>
      <c r="GN848" s="106"/>
      <c r="GO848" s="106"/>
      <c r="GP848" s="106"/>
      <c r="GQ848" s="106"/>
      <c r="GR848" s="106"/>
      <c r="GS848" s="106"/>
      <c r="GT848" s="106"/>
      <c r="GU848" s="106"/>
      <c r="GV848" s="106"/>
      <c r="GW848" s="106"/>
      <c r="GX848" s="106"/>
      <c r="GY848" s="106"/>
      <c r="GZ848" s="106"/>
      <c r="HA848" s="106"/>
      <c r="HB848" s="106"/>
      <c r="HC848" s="106"/>
      <c r="HD848" s="106"/>
      <c r="HE848" s="106"/>
      <c r="HF848" s="106"/>
      <c r="HG848" s="106"/>
      <c r="HH848" s="106"/>
      <c r="HI848" s="106"/>
      <c r="HJ848" s="106"/>
      <c r="HK848" s="106"/>
      <c r="HL848" s="106"/>
      <c r="HM848" s="106"/>
      <c r="HN848" s="106"/>
      <c r="HO848" s="106"/>
      <c r="HP848" s="106"/>
      <c r="HQ848" s="106"/>
      <c r="HR848" s="106"/>
      <c r="HS848" s="106"/>
      <c r="HT848" s="106"/>
      <c r="HU848" s="106"/>
      <c r="HV848" s="106"/>
      <c r="HW848" s="106"/>
      <c r="HX848" s="106"/>
      <c r="HY848" s="106"/>
      <c r="HZ848" s="106"/>
      <c r="IA848" s="106"/>
      <c r="IB848" s="106"/>
      <c r="IC848" s="106"/>
      <c r="ID848" s="106"/>
      <c r="IE848" s="106"/>
      <c r="IF848" s="106"/>
      <c r="IG848" s="106"/>
      <c r="IH848" s="106"/>
      <c r="II848" s="106"/>
      <c r="IJ848" s="106"/>
      <c r="IK848" s="106"/>
      <c r="IL848" s="106"/>
      <c r="IM848" s="106"/>
      <c r="IN848" s="106"/>
      <c r="IO848" s="106"/>
      <c r="IP848" s="106"/>
      <c r="IQ848" s="106"/>
      <c r="IR848" s="106"/>
      <c r="IS848" s="106"/>
      <c r="IT848" s="106"/>
      <c r="IU848" s="106"/>
      <c r="IV848" s="106"/>
      <c r="IW848" s="106"/>
      <c r="IX848" s="106"/>
      <c r="IY848" s="106"/>
      <c r="IZ848" s="106"/>
      <c r="JA848" s="106"/>
      <c r="JB848" s="106"/>
      <c r="JC848" s="106"/>
      <c r="JD848" s="106"/>
      <c r="JE848" s="106"/>
      <c r="JF848" s="106"/>
      <c r="JG848" s="106"/>
      <c r="JH848" s="106"/>
      <c r="JI848" s="106"/>
      <c r="JJ848" s="106"/>
      <c r="JK848" s="106"/>
      <c r="JL848" s="106"/>
      <c r="JM848" s="106"/>
      <c r="JN848" s="106"/>
      <c r="JO848" s="106"/>
      <c r="JP848" s="106"/>
      <c r="JQ848" s="106"/>
      <c r="JR848" s="106"/>
      <c r="JS848" s="106"/>
      <c r="JT848" s="106"/>
      <c r="JU848" s="106"/>
      <c r="JV848" s="106"/>
      <c r="JW848" s="106"/>
      <c r="JX848" s="106"/>
      <c r="JY848" s="106"/>
      <c r="JZ848" s="106"/>
      <c r="KA848" s="106"/>
      <c r="KB848" s="106"/>
      <c r="KC848" s="106"/>
      <c r="KD848" s="106"/>
      <c r="KE848" s="106"/>
      <c r="KF848" s="106"/>
      <c r="KG848" s="106"/>
      <c r="KH848" s="106"/>
      <c r="KI848" s="106"/>
      <c r="KJ848" s="106"/>
      <c r="KK848" s="106"/>
      <c r="KL848" s="106"/>
      <c r="KM848" s="106"/>
      <c r="KN848" s="106"/>
      <c r="KO848" s="106"/>
      <c r="KP848" s="106"/>
      <c r="KQ848" s="106"/>
      <c r="KR848" s="106"/>
      <c r="KS848" s="106"/>
      <c r="KT848" s="106"/>
      <c r="KU848" s="106"/>
      <c r="KV848" s="106"/>
      <c r="KW848" s="106"/>
      <c r="KX848" s="106"/>
      <c r="KY848" s="106"/>
      <c r="KZ848" s="106"/>
      <c r="LA848" s="106"/>
      <c r="LB848" s="106"/>
      <c r="LC848" s="106"/>
      <c r="LD848" s="106"/>
      <c r="LE848" s="106"/>
      <c r="LF848" s="106"/>
      <c r="LG848" s="106"/>
      <c r="LH848" s="106"/>
      <c r="LI848" s="106"/>
      <c r="LJ848" s="106"/>
      <c r="LK848" s="106"/>
      <c r="LL848" s="106"/>
      <c r="LM848" s="106"/>
      <c r="LN848" s="106"/>
      <c r="LO848" s="106"/>
      <c r="LP848" s="106"/>
      <c r="LQ848" s="106"/>
      <c r="LR848" s="106"/>
      <c r="LS848" s="106"/>
      <c r="LT848" s="106"/>
      <c r="LU848" s="106"/>
      <c r="LV848" s="106"/>
      <c r="LW848" s="106"/>
      <c r="LX848" s="106"/>
      <c r="LY848" s="106"/>
      <c r="LZ848" s="106"/>
      <c r="MA848" s="106"/>
      <c r="MB848" s="106"/>
      <c r="MC848" s="106"/>
      <c r="MD848" s="106"/>
      <c r="ME848" s="106"/>
      <c r="MF848" s="106"/>
      <c r="MG848" s="106"/>
      <c r="MH848" s="106"/>
      <c r="MI848" s="106"/>
      <c r="MJ848" s="106"/>
      <c r="MK848" s="106"/>
      <c r="ML848" s="106"/>
      <c r="MM848" s="106"/>
      <c r="MN848" s="106"/>
      <c r="MO848" s="106"/>
      <c r="MP848" s="106"/>
      <c r="MQ848" s="106"/>
      <c r="MR848" s="106"/>
      <c r="MS848" s="106"/>
      <c r="MT848" s="106"/>
      <c r="MU848" s="106"/>
      <c r="MV848" s="106"/>
      <c r="MW848" s="106"/>
      <c r="MX848" s="106"/>
      <c r="MY848" s="106"/>
      <c r="MZ848" s="106"/>
      <c r="NA848" s="106"/>
      <c r="NB848" s="106"/>
      <c r="NC848" s="106"/>
      <c r="ND848" s="106"/>
      <c r="NE848" s="106"/>
      <c r="NF848" s="106"/>
      <c r="NG848" s="106"/>
      <c r="NH848" s="106"/>
      <c r="NI848" s="106"/>
      <c r="NJ848" s="106"/>
      <c r="NK848" s="106"/>
      <c r="NL848" s="106"/>
      <c r="NM848" s="106"/>
      <c r="NN848" s="106"/>
      <c r="NO848" s="106"/>
      <c r="NP848" s="106"/>
      <c r="NQ848" s="106"/>
      <c r="NR848" s="106"/>
      <c r="NS848" s="106"/>
      <c r="NT848" s="106"/>
      <c r="NU848" s="106"/>
      <c r="NV848" s="106"/>
      <c r="NW848" s="106"/>
      <c r="NX848" s="106"/>
      <c r="NY848" s="106"/>
      <c r="NZ848" s="106"/>
      <c r="OA848" s="106"/>
      <c r="OB848" s="106"/>
      <c r="OC848" s="106"/>
      <c r="OD848" s="106"/>
      <c r="OE848" s="106"/>
      <c r="OF848" s="106"/>
      <c r="OG848" s="106"/>
      <c r="OH848" s="106"/>
      <c r="OI848" s="106"/>
      <c r="OJ848" s="106"/>
      <c r="OK848" s="106"/>
      <c r="OL848" s="106"/>
      <c r="OM848" s="106"/>
      <c r="ON848" s="106"/>
      <c r="OO848" s="106"/>
      <c r="OP848" s="106"/>
      <c r="OQ848" s="106"/>
      <c r="OR848" s="106"/>
      <c r="OS848" s="106"/>
      <c r="OT848" s="106"/>
      <c r="OU848" s="106"/>
      <c r="OV848" s="106"/>
      <c r="OW848" s="106"/>
      <c r="OX848" s="106"/>
      <c r="OY848" s="106"/>
      <c r="OZ848" s="106"/>
      <c r="PA848" s="106"/>
      <c r="PB848" s="106"/>
      <c r="PC848" s="106"/>
      <c r="PD848" s="106"/>
      <c r="PE848" s="106"/>
      <c r="PF848" s="106"/>
      <c r="PG848" s="106"/>
      <c r="PH848" s="106"/>
      <c r="PI848" s="106"/>
      <c r="PJ848" s="106"/>
      <c r="PK848" s="106"/>
      <c r="PL848" s="106"/>
      <c r="PM848" s="106"/>
      <c r="PN848" s="106"/>
      <c r="PO848" s="106"/>
      <c r="PP848" s="106"/>
      <c r="PQ848" s="106"/>
      <c r="PR848" s="106"/>
      <c r="PS848" s="106"/>
      <c r="PT848" s="106"/>
      <c r="PU848" s="106"/>
      <c r="PV848" s="106"/>
      <c r="PW848" s="106"/>
      <c r="PX848" s="106"/>
      <c r="PY848" s="106"/>
      <c r="PZ848" s="106"/>
      <c r="QA848" s="106"/>
      <c r="QB848" s="106"/>
      <c r="QC848" s="106"/>
      <c r="QD848" s="106"/>
      <c r="QE848" s="106"/>
      <c r="QF848" s="106"/>
      <c r="QG848" s="106"/>
      <c r="QH848" s="106"/>
      <c r="QI848" s="106"/>
      <c r="QJ848" s="106"/>
      <c r="QK848" s="106"/>
      <c r="QL848" s="106"/>
      <c r="QM848" s="106"/>
      <c r="QN848" s="106"/>
      <c r="QO848" s="106"/>
      <c r="QP848" s="106"/>
      <c r="QQ848" s="106"/>
      <c r="QR848" s="106"/>
      <c r="QS848" s="106"/>
      <c r="QT848" s="106"/>
      <c r="QU848" s="106"/>
      <c r="QV848" s="106"/>
      <c r="QW848" s="106"/>
      <c r="QX848" s="106"/>
      <c r="QY848" s="106"/>
      <c r="QZ848" s="106"/>
      <c r="RA848" s="106"/>
      <c r="RB848" s="106"/>
      <c r="RC848" s="106"/>
      <c r="RD848" s="106"/>
      <c r="RE848" s="106"/>
      <c r="RF848" s="106"/>
      <c r="RG848" s="106"/>
      <c r="RH848" s="106"/>
      <c r="RI848" s="106"/>
      <c r="RJ848" s="106"/>
      <c r="RK848" s="106"/>
      <c r="RL848" s="106"/>
      <c r="RM848" s="106"/>
      <c r="RN848" s="106"/>
      <c r="RO848" s="106"/>
      <c r="RP848" s="106"/>
      <c r="RQ848" s="106"/>
      <c r="RR848" s="106"/>
    </row>
    <row r="849" spans="1:486" x14ac:dyDescent="0.3">
      <c r="A849" s="106"/>
      <c r="B849" s="106"/>
      <c r="C849" s="106"/>
      <c r="D849" s="106"/>
      <c r="E849" s="106"/>
      <c r="F849" s="106"/>
      <c r="G849" s="106"/>
      <c r="H849" s="106"/>
      <c r="I849" s="106"/>
      <c r="J849" s="106"/>
      <c r="K849" s="106"/>
      <c r="L849" s="106"/>
      <c r="M849" s="106"/>
      <c r="N849" s="106"/>
      <c r="O849" s="106"/>
      <c r="P849" s="114"/>
      <c r="Q849" s="114"/>
      <c r="R849" s="106"/>
      <c r="S849" s="106"/>
      <c r="T849" s="106"/>
      <c r="U849" s="106"/>
      <c r="V849" s="106"/>
      <c r="W849" s="106"/>
      <c r="X849" s="106"/>
      <c r="Y849" s="106"/>
      <c r="Z849" s="106"/>
      <c r="AA849" s="106"/>
      <c r="AB849" s="106"/>
      <c r="AC849" s="106"/>
      <c r="AD849" s="106"/>
      <c r="AE849" s="106"/>
      <c r="AF849" s="106"/>
      <c r="AG849" s="106"/>
      <c r="AH849" s="106"/>
      <c r="AI849" s="106"/>
      <c r="AJ849" s="106"/>
      <c r="AK849" s="106"/>
      <c r="AL849" s="106"/>
      <c r="AM849" s="106"/>
      <c r="AN849" s="106"/>
      <c r="AO849" s="106"/>
      <c r="AP849" s="106"/>
      <c r="AQ849" s="106"/>
      <c r="AR849" s="106"/>
      <c r="AS849" s="106"/>
      <c r="AT849" s="106"/>
      <c r="AU849" s="106"/>
      <c r="AV849" s="106"/>
      <c r="AW849" s="106"/>
      <c r="AX849" s="106"/>
      <c r="AY849" s="106"/>
      <c r="AZ849" s="106"/>
      <c r="BA849" s="106"/>
      <c r="BB849" s="106"/>
      <c r="BC849" s="106"/>
      <c r="BD849" s="106"/>
      <c r="BE849" s="106"/>
      <c r="BF849" s="106"/>
      <c r="BG849" s="106"/>
      <c r="BH849" s="106"/>
      <c r="BI849" s="106"/>
      <c r="BJ849" s="106"/>
      <c r="BK849" s="106"/>
      <c r="BL849" s="106"/>
      <c r="BM849" s="106"/>
      <c r="BN849" s="106"/>
      <c r="BO849" s="106"/>
      <c r="BP849" s="106"/>
      <c r="BQ849" s="106"/>
      <c r="BR849" s="106"/>
      <c r="BS849" s="106"/>
      <c r="BT849" s="106"/>
      <c r="BU849" s="106"/>
      <c r="BV849" s="106"/>
      <c r="BW849" s="106"/>
      <c r="BX849" s="106"/>
      <c r="BY849" s="106"/>
      <c r="BZ849" s="106"/>
      <c r="CA849" s="106"/>
      <c r="CB849" s="106"/>
      <c r="CC849" s="106"/>
      <c r="CD849" s="106"/>
      <c r="CE849" s="106"/>
      <c r="CF849" s="106"/>
      <c r="CG849" s="106"/>
      <c r="CH849" s="106"/>
      <c r="CI849" s="106"/>
      <c r="CJ849" s="106"/>
      <c r="CK849" s="106"/>
      <c r="CL849" s="106"/>
      <c r="CM849" s="106"/>
      <c r="CN849" s="106"/>
      <c r="CO849" s="106"/>
      <c r="CP849" s="106"/>
      <c r="CQ849" s="106"/>
      <c r="CR849" s="106"/>
      <c r="CS849" s="106"/>
      <c r="CT849" s="106"/>
      <c r="CU849" s="106"/>
      <c r="CV849" s="106"/>
      <c r="CW849" s="106"/>
      <c r="CX849" s="106"/>
      <c r="CY849" s="106"/>
      <c r="CZ849" s="106"/>
      <c r="DA849" s="106"/>
      <c r="DB849" s="106"/>
      <c r="DC849" s="106"/>
      <c r="DD849" s="106"/>
      <c r="DE849" s="106"/>
      <c r="DF849" s="106"/>
      <c r="DG849" s="106"/>
      <c r="DH849" s="106"/>
      <c r="DI849" s="106"/>
      <c r="DJ849" s="106"/>
      <c r="DK849" s="106"/>
      <c r="DL849" s="106"/>
      <c r="DM849" s="106"/>
      <c r="DN849" s="106"/>
      <c r="DO849" s="106"/>
      <c r="DP849" s="106"/>
      <c r="DQ849" s="106"/>
      <c r="DR849" s="106"/>
      <c r="DS849" s="106"/>
      <c r="DT849" s="106"/>
      <c r="DU849" s="106"/>
      <c r="DV849" s="106"/>
      <c r="DW849" s="106"/>
      <c r="DX849" s="106"/>
      <c r="DY849" s="106"/>
      <c r="DZ849" s="106"/>
      <c r="EA849" s="106"/>
      <c r="EB849" s="106"/>
      <c r="EC849" s="106"/>
      <c r="ED849" s="106"/>
      <c r="EE849" s="106"/>
      <c r="EF849" s="106"/>
      <c r="EG849" s="106"/>
      <c r="EH849" s="106"/>
      <c r="EI849" s="106"/>
      <c r="EJ849" s="106"/>
      <c r="EK849" s="106"/>
      <c r="EL849" s="106"/>
      <c r="EM849" s="106"/>
      <c r="EN849" s="106"/>
      <c r="EO849" s="106"/>
      <c r="EP849" s="106"/>
      <c r="EQ849" s="106"/>
      <c r="ER849" s="106"/>
      <c r="ES849" s="106"/>
      <c r="ET849" s="106"/>
      <c r="EU849" s="106"/>
      <c r="EV849" s="106"/>
      <c r="EW849" s="106"/>
      <c r="EX849" s="106"/>
      <c r="EY849" s="106"/>
      <c r="EZ849" s="106"/>
      <c r="FA849" s="106"/>
      <c r="FB849" s="106"/>
      <c r="FC849" s="106"/>
      <c r="FD849" s="106"/>
      <c r="FE849" s="106"/>
      <c r="FF849" s="106"/>
      <c r="FG849" s="106"/>
      <c r="FH849" s="106"/>
      <c r="FI849" s="106"/>
      <c r="FJ849" s="106"/>
      <c r="FK849" s="106"/>
      <c r="FL849" s="106"/>
      <c r="FM849" s="106"/>
      <c r="FN849" s="106"/>
      <c r="FO849" s="106"/>
      <c r="FP849" s="106"/>
      <c r="FQ849" s="106"/>
      <c r="FR849" s="106"/>
      <c r="FS849" s="106"/>
      <c r="FT849" s="106"/>
      <c r="FU849" s="106"/>
      <c r="FV849" s="106"/>
      <c r="FW849" s="106"/>
      <c r="FX849" s="106"/>
      <c r="FY849" s="106"/>
      <c r="FZ849" s="106"/>
      <c r="GA849" s="106"/>
      <c r="GB849" s="106"/>
      <c r="GC849" s="106"/>
      <c r="GD849" s="106"/>
      <c r="GE849" s="106"/>
      <c r="GF849" s="106"/>
      <c r="GG849" s="106"/>
      <c r="GH849" s="106"/>
      <c r="GI849" s="106"/>
      <c r="GJ849" s="106"/>
      <c r="GK849" s="106"/>
      <c r="GL849" s="106"/>
      <c r="GM849" s="106"/>
      <c r="GN849" s="106"/>
      <c r="GO849" s="106"/>
      <c r="GP849" s="106"/>
      <c r="GQ849" s="106"/>
      <c r="GR849" s="106"/>
      <c r="GS849" s="106"/>
      <c r="GT849" s="106"/>
      <c r="GU849" s="106"/>
      <c r="GV849" s="106"/>
      <c r="GW849" s="106"/>
      <c r="GX849" s="106"/>
      <c r="GY849" s="106"/>
      <c r="GZ849" s="106"/>
      <c r="HA849" s="106"/>
      <c r="HB849" s="106"/>
      <c r="HC849" s="106"/>
      <c r="HD849" s="106"/>
      <c r="HE849" s="106"/>
      <c r="HF849" s="106"/>
      <c r="HG849" s="106"/>
      <c r="HH849" s="106"/>
      <c r="HI849" s="106"/>
      <c r="HJ849" s="106"/>
      <c r="HK849" s="106"/>
      <c r="HL849" s="106"/>
      <c r="HM849" s="106"/>
      <c r="HN849" s="106"/>
      <c r="HO849" s="106"/>
      <c r="HP849" s="106"/>
      <c r="HQ849" s="106"/>
      <c r="HR849" s="106"/>
      <c r="HS849" s="106"/>
      <c r="HT849" s="106"/>
      <c r="HU849" s="106"/>
      <c r="HV849" s="106"/>
      <c r="HW849" s="106"/>
      <c r="HX849" s="106"/>
      <c r="HY849" s="106"/>
      <c r="HZ849" s="106"/>
      <c r="IA849" s="106"/>
      <c r="IB849" s="106"/>
      <c r="IC849" s="106"/>
      <c r="ID849" s="106"/>
      <c r="IE849" s="106"/>
      <c r="IF849" s="106"/>
      <c r="IG849" s="106"/>
      <c r="IH849" s="106"/>
      <c r="II849" s="106"/>
      <c r="IJ849" s="106"/>
      <c r="IK849" s="106"/>
      <c r="IL849" s="106"/>
      <c r="IM849" s="106"/>
      <c r="IN849" s="106"/>
      <c r="IO849" s="106"/>
      <c r="IP849" s="106"/>
      <c r="IQ849" s="106"/>
      <c r="IR849" s="106"/>
      <c r="IS849" s="106"/>
      <c r="IT849" s="106"/>
      <c r="IU849" s="106"/>
      <c r="IV849" s="106"/>
      <c r="IW849" s="106"/>
      <c r="IX849" s="106"/>
      <c r="IY849" s="106"/>
      <c r="IZ849" s="106"/>
      <c r="JA849" s="106"/>
      <c r="JB849" s="106"/>
      <c r="JC849" s="106"/>
      <c r="JD849" s="106"/>
      <c r="JE849" s="106"/>
      <c r="JF849" s="106"/>
      <c r="JG849" s="106"/>
      <c r="JH849" s="106"/>
      <c r="JI849" s="106"/>
      <c r="JJ849" s="106"/>
      <c r="JK849" s="106"/>
      <c r="JL849" s="106"/>
      <c r="JM849" s="106"/>
      <c r="JN849" s="106"/>
      <c r="JO849" s="106"/>
      <c r="JP849" s="106"/>
      <c r="JQ849" s="106"/>
      <c r="JR849" s="106"/>
      <c r="JS849" s="106"/>
      <c r="JT849" s="106"/>
      <c r="JU849" s="106"/>
      <c r="JV849" s="106"/>
      <c r="JW849" s="106"/>
      <c r="JX849" s="106"/>
      <c r="JY849" s="106"/>
      <c r="JZ849" s="106"/>
      <c r="KA849" s="106"/>
      <c r="KB849" s="106"/>
      <c r="KC849" s="106"/>
      <c r="KD849" s="106"/>
      <c r="KE849" s="106"/>
      <c r="KF849" s="106"/>
      <c r="KG849" s="106"/>
      <c r="KH849" s="106"/>
      <c r="KI849" s="106"/>
      <c r="KJ849" s="106"/>
      <c r="KK849" s="106"/>
      <c r="KL849" s="106"/>
      <c r="KM849" s="106"/>
      <c r="KN849" s="106"/>
      <c r="KO849" s="106"/>
      <c r="KP849" s="106"/>
      <c r="KQ849" s="106"/>
      <c r="KR849" s="106"/>
      <c r="KS849" s="106"/>
      <c r="KT849" s="106"/>
      <c r="KU849" s="106"/>
      <c r="KV849" s="106"/>
      <c r="KW849" s="106"/>
      <c r="KX849" s="106"/>
      <c r="KY849" s="106"/>
      <c r="KZ849" s="106"/>
      <c r="LA849" s="106"/>
      <c r="LB849" s="106"/>
      <c r="LC849" s="106"/>
      <c r="LD849" s="106"/>
      <c r="LE849" s="106"/>
      <c r="LF849" s="106"/>
      <c r="LG849" s="106"/>
      <c r="LH849" s="106"/>
      <c r="LI849" s="106"/>
      <c r="LJ849" s="106"/>
      <c r="LK849" s="106"/>
      <c r="LL849" s="106"/>
      <c r="LM849" s="106"/>
      <c r="LN849" s="106"/>
      <c r="LO849" s="106"/>
      <c r="LP849" s="106"/>
      <c r="LQ849" s="106"/>
      <c r="LR849" s="106"/>
      <c r="LS849" s="106"/>
      <c r="LT849" s="106"/>
      <c r="LU849" s="106"/>
      <c r="LV849" s="106"/>
      <c r="LW849" s="106"/>
      <c r="LX849" s="106"/>
      <c r="LY849" s="106"/>
      <c r="LZ849" s="106"/>
      <c r="MA849" s="106"/>
      <c r="MB849" s="106"/>
      <c r="MC849" s="106"/>
      <c r="MD849" s="106"/>
      <c r="ME849" s="106"/>
      <c r="MF849" s="106"/>
      <c r="MG849" s="106"/>
      <c r="MH849" s="106"/>
      <c r="MI849" s="106"/>
      <c r="MJ849" s="106"/>
      <c r="MK849" s="106"/>
      <c r="ML849" s="106"/>
      <c r="MM849" s="106"/>
      <c r="MN849" s="106"/>
      <c r="MO849" s="106"/>
      <c r="MP849" s="106"/>
      <c r="MQ849" s="106"/>
      <c r="MR849" s="106"/>
      <c r="MS849" s="106"/>
      <c r="MT849" s="106"/>
      <c r="MU849" s="106"/>
      <c r="MV849" s="106"/>
      <c r="MW849" s="106"/>
      <c r="MX849" s="106"/>
      <c r="MY849" s="106"/>
      <c r="MZ849" s="106"/>
      <c r="NA849" s="106"/>
      <c r="NB849" s="106"/>
      <c r="NC849" s="106"/>
      <c r="ND849" s="106"/>
      <c r="NE849" s="106"/>
      <c r="NF849" s="106"/>
      <c r="NG849" s="106"/>
      <c r="NH849" s="106"/>
      <c r="NI849" s="106"/>
      <c r="NJ849" s="106"/>
      <c r="NK849" s="106"/>
      <c r="NL849" s="106"/>
      <c r="NM849" s="106"/>
      <c r="NN849" s="106"/>
      <c r="NO849" s="106"/>
      <c r="NP849" s="106"/>
      <c r="NQ849" s="106"/>
      <c r="NR849" s="106"/>
      <c r="NS849" s="106"/>
      <c r="NT849" s="106"/>
      <c r="NU849" s="106"/>
      <c r="NV849" s="106"/>
      <c r="NW849" s="106"/>
      <c r="NX849" s="106"/>
      <c r="NY849" s="106"/>
      <c r="NZ849" s="106"/>
      <c r="OA849" s="106"/>
      <c r="OB849" s="106"/>
      <c r="OC849" s="106"/>
      <c r="OD849" s="106"/>
      <c r="OE849" s="106"/>
      <c r="OF849" s="106"/>
      <c r="OG849" s="106"/>
      <c r="OH849" s="106"/>
      <c r="OI849" s="106"/>
      <c r="OJ849" s="106"/>
      <c r="OK849" s="106"/>
      <c r="OL849" s="106"/>
      <c r="OM849" s="106"/>
      <c r="ON849" s="106"/>
      <c r="OO849" s="106"/>
      <c r="OP849" s="106"/>
      <c r="OQ849" s="106"/>
      <c r="OR849" s="106"/>
      <c r="OS849" s="106"/>
      <c r="OT849" s="106"/>
      <c r="OU849" s="106"/>
      <c r="OV849" s="106"/>
      <c r="OW849" s="106"/>
      <c r="OX849" s="106"/>
      <c r="OY849" s="106"/>
      <c r="OZ849" s="106"/>
      <c r="PA849" s="106"/>
      <c r="PB849" s="106"/>
      <c r="PC849" s="106"/>
      <c r="PD849" s="106"/>
      <c r="PE849" s="106"/>
      <c r="PF849" s="106"/>
      <c r="PG849" s="106"/>
      <c r="PH849" s="106"/>
      <c r="PI849" s="106"/>
      <c r="PJ849" s="106"/>
      <c r="PK849" s="106"/>
      <c r="PL849" s="106"/>
      <c r="PM849" s="106"/>
      <c r="PN849" s="106"/>
      <c r="PO849" s="106"/>
      <c r="PP849" s="106"/>
      <c r="PQ849" s="106"/>
      <c r="PR849" s="106"/>
      <c r="PS849" s="106"/>
      <c r="PT849" s="106"/>
      <c r="PU849" s="106"/>
      <c r="PV849" s="106"/>
      <c r="PW849" s="106"/>
      <c r="PX849" s="106"/>
      <c r="PY849" s="106"/>
      <c r="PZ849" s="106"/>
      <c r="QA849" s="106"/>
      <c r="QB849" s="106"/>
      <c r="QC849" s="106"/>
      <c r="QD849" s="106"/>
      <c r="QE849" s="106"/>
      <c r="QF849" s="106"/>
      <c r="QG849" s="106"/>
      <c r="QH849" s="106"/>
      <c r="QI849" s="106"/>
      <c r="QJ849" s="106"/>
      <c r="QK849" s="106"/>
      <c r="QL849" s="106"/>
      <c r="QM849" s="106"/>
      <c r="QN849" s="106"/>
      <c r="QO849" s="106"/>
      <c r="QP849" s="106"/>
      <c r="QQ849" s="106"/>
      <c r="QR849" s="106"/>
      <c r="QS849" s="106"/>
      <c r="QT849" s="106"/>
      <c r="QU849" s="106"/>
      <c r="QV849" s="106"/>
      <c r="QW849" s="106"/>
      <c r="QX849" s="106"/>
      <c r="QY849" s="106"/>
      <c r="QZ849" s="106"/>
      <c r="RA849" s="106"/>
      <c r="RB849" s="106"/>
      <c r="RC849" s="106"/>
      <c r="RD849" s="106"/>
      <c r="RE849" s="106"/>
      <c r="RF849" s="106"/>
      <c r="RG849" s="106"/>
      <c r="RH849" s="106"/>
      <c r="RI849" s="106"/>
      <c r="RJ849" s="106"/>
      <c r="RK849" s="106"/>
      <c r="RL849" s="106"/>
      <c r="RM849" s="106"/>
      <c r="RN849" s="106"/>
      <c r="RO849" s="106"/>
      <c r="RP849" s="106"/>
      <c r="RQ849" s="106"/>
      <c r="RR849" s="106"/>
    </row>
    <row r="850" spans="1:486" x14ac:dyDescent="0.3">
      <c r="A850" s="106"/>
      <c r="B850" s="106"/>
      <c r="C850" s="106"/>
      <c r="D850" s="106"/>
      <c r="E850" s="106"/>
      <c r="F850" s="106"/>
      <c r="G850" s="106"/>
      <c r="H850" s="106"/>
      <c r="I850" s="106"/>
      <c r="J850" s="106"/>
      <c r="K850" s="106"/>
      <c r="L850" s="106"/>
      <c r="M850" s="106"/>
      <c r="N850" s="106"/>
      <c r="O850" s="106"/>
      <c r="P850" s="114"/>
      <c r="Q850" s="114"/>
      <c r="R850" s="106"/>
      <c r="S850" s="106"/>
      <c r="T850" s="106"/>
      <c r="U850" s="106"/>
      <c r="V850" s="106"/>
      <c r="W850" s="106"/>
      <c r="X850" s="106"/>
      <c r="Y850" s="106"/>
      <c r="Z850" s="106"/>
      <c r="AA850" s="106"/>
      <c r="AB850" s="106"/>
      <c r="AC850" s="106"/>
      <c r="AD850" s="106"/>
      <c r="AE850" s="106"/>
      <c r="AF850" s="106"/>
      <c r="AG850" s="106"/>
      <c r="AH850" s="106"/>
      <c r="AI850" s="106"/>
      <c r="AJ850" s="106"/>
      <c r="AK850" s="106"/>
      <c r="AL850" s="106"/>
      <c r="AM850" s="106"/>
      <c r="AN850" s="106"/>
      <c r="AO850" s="106"/>
      <c r="AP850" s="106"/>
      <c r="AQ850" s="106"/>
      <c r="AR850" s="106"/>
      <c r="AS850" s="106"/>
      <c r="AT850" s="106"/>
      <c r="AU850" s="106"/>
      <c r="AV850" s="106"/>
      <c r="AW850" s="106"/>
      <c r="AX850" s="106"/>
      <c r="AY850" s="106"/>
      <c r="AZ850" s="106"/>
      <c r="BA850" s="106"/>
      <c r="BB850" s="106"/>
      <c r="BC850" s="106"/>
      <c r="BD850" s="106"/>
      <c r="BE850" s="106"/>
      <c r="BF850" s="106"/>
      <c r="BG850" s="106"/>
      <c r="BH850" s="106"/>
      <c r="BI850" s="106"/>
      <c r="BJ850" s="106"/>
      <c r="BK850" s="106"/>
      <c r="BL850" s="106"/>
      <c r="BM850" s="106"/>
      <c r="BN850" s="106"/>
      <c r="BO850" s="106"/>
      <c r="BP850" s="106"/>
      <c r="BQ850" s="106"/>
      <c r="BR850" s="106"/>
      <c r="BS850" s="106"/>
      <c r="BT850" s="106"/>
      <c r="BU850" s="106"/>
      <c r="BV850" s="106"/>
      <c r="BW850" s="106"/>
      <c r="BX850" s="106"/>
      <c r="BY850" s="106"/>
      <c r="BZ850" s="106"/>
      <c r="CA850" s="106"/>
      <c r="CB850" s="106"/>
      <c r="CC850" s="106"/>
      <c r="CD850" s="106"/>
      <c r="CE850" s="106"/>
      <c r="CF850" s="106"/>
      <c r="CG850" s="106"/>
      <c r="CH850" s="106"/>
      <c r="CI850" s="106"/>
      <c r="CJ850" s="106"/>
      <c r="CK850" s="106"/>
      <c r="CL850" s="106"/>
      <c r="CM850" s="106"/>
      <c r="CN850" s="106"/>
      <c r="CO850" s="106"/>
      <c r="CP850" s="106"/>
      <c r="CQ850" s="106"/>
      <c r="CR850" s="106"/>
      <c r="CS850" s="106"/>
      <c r="CT850" s="106"/>
      <c r="CU850" s="106"/>
      <c r="CV850" s="106"/>
      <c r="CW850" s="106"/>
      <c r="CX850" s="106"/>
      <c r="CY850" s="106"/>
      <c r="CZ850" s="106"/>
      <c r="DA850" s="106"/>
      <c r="DB850" s="106"/>
      <c r="DC850" s="106"/>
      <c r="DD850" s="106"/>
      <c r="DE850" s="106"/>
      <c r="DF850" s="106"/>
      <c r="DG850" s="106"/>
      <c r="DH850" s="106"/>
      <c r="DI850" s="106"/>
      <c r="DJ850" s="106"/>
      <c r="DK850" s="106"/>
      <c r="DL850" s="106"/>
      <c r="DM850" s="106"/>
      <c r="DN850" s="106"/>
      <c r="DO850" s="106"/>
      <c r="DP850" s="106"/>
      <c r="DQ850" s="106"/>
      <c r="DR850" s="106"/>
      <c r="DS850" s="106"/>
      <c r="DT850" s="106"/>
      <c r="DU850" s="106"/>
      <c r="DV850" s="106"/>
      <c r="DW850" s="106"/>
      <c r="DX850" s="106"/>
      <c r="DY850" s="106"/>
      <c r="DZ850" s="106"/>
      <c r="EA850" s="106"/>
      <c r="EB850" s="106"/>
      <c r="EC850" s="106"/>
      <c r="ED850" s="106"/>
      <c r="EE850" s="106"/>
      <c r="EF850" s="106"/>
      <c r="EG850" s="106"/>
      <c r="EH850" s="106"/>
      <c r="EI850" s="106"/>
      <c r="EJ850" s="106"/>
      <c r="EK850" s="106"/>
      <c r="EL850" s="106"/>
      <c r="EM850" s="106"/>
      <c r="EN850" s="106"/>
      <c r="EO850" s="106"/>
      <c r="EP850" s="106"/>
      <c r="EQ850" s="106"/>
      <c r="ER850" s="106"/>
      <c r="ES850" s="106"/>
      <c r="ET850" s="106"/>
      <c r="EU850" s="106"/>
      <c r="EV850" s="106"/>
      <c r="EW850" s="106"/>
      <c r="EX850" s="106"/>
      <c r="EY850" s="106"/>
      <c r="EZ850" s="106"/>
      <c r="FA850" s="106"/>
      <c r="FB850" s="106"/>
      <c r="FC850" s="106"/>
      <c r="FD850" s="106"/>
      <c r="FE850" s="106"/>
      <c r="FF850" s="106"/>
      <c r="FG850" s="106"/>
      <c r="FH850" s="106"/>
      <c r="FI850" s="106"/>
      <c r="FJ850" s="106"/>
      <c r="FK850" s="106"/>
      <c r="FL850" s="106"/>
      <c r="FM850" s="106"/>
      <c r="FN850" s="106"/>
      <c r="FO850" s="106"/>
      <c r="FP850" s="106"/>
      <c r="FQ850" s="106"/>
      <c r="FR850" s="106"/>
      <c r="FS850" s="106"/>
      <c r="FT850" s="106"/>
      <c r="FU850" s="106"/>
      <c r="FV850" s="106"/>
      <c r="FW850" s="106"/>
      <c r="FX850" s="106"/>
      <c r="FY850" s="106"/>
      <c r="FZ850" s="106"/>
      <c r="GA850" s="106"/>
      <c r="GB850" s="106"/>
      <c r="GC850" s="106"/>
      <c r="GD850" s="106"/>
      <c r="GE850" s="106"/>
      <c r="GF850" s="106"/>
      <c r="GG850" s="106"/>
      <c r="GH850" s="106"/>
      <c r="GI850" s="106"/>
      <c r="GJ850" s="106"/>
      <c r="GK850" s="106"/>
      <c r="GL850" s="106"/>
      <c r="GM850" s="106"/>
      <c r="GN850" s="106"/>
      <c r="GO850" s="106"/>
      <c r="GP850" s="106"/>
      <c r="GQ850" s="106"/>
      <c r="GR850" s="106"/>
      <c r="GS850" s="106"/>
      <c r="GT850" s="106"/>
      <c r="GU850" s="106"/>
      <c r="GV850" s="106"/>
      <c r="GW850" s="106"/>
      <c r="GX850" s="106"/>
      <c r="GY850" s="106"/>
      <c r="GZ850" s="106"/>
      <c r="HA850" s="106"/>
      <c r="HB850" s="106"/>
      <c r="HC850" s="106"/>
      <c r="HD850" s="106"/>
      <c r="HE850" s="106"/>
      <c r="HF850" s="106"/>
      <c r="HG850" s="106"/>
      <c r="HH850" s="106"/>
      <c r="HI850" s="106"/>
      <c r="HJ850" s="106"/>
      <c r="HK850" s="106"/>
      <c r="HL850" s="106"/>
      <c r="HM850" s="106"/>
      <c r="HN850" s="106"/>
      <c r="HO850" s="106"/>
      <c r="HP850" s="106"/>
      <c r="HQ850" s="106"/>
      <c r="HR850" s="106"/>
      <c r="HS850" s="106"/>
      <c r="HT850" s="106"/>
      <c r="HU850" s="106"/>
      <c r="HV850" s="106"/>
      <c r="HW850" s="106"/>
      <c r="HX850" s="106"/>
      <c r="HY850" s="106"/>
      <c r="HZ850" s="106"/>
      <c r="IA850" s="106"/>
      <c r="IB850" s="106"/>
      <c r="IC850" s="106"/>
      <c r="ID850" s="106"/>
      <c r="IE850" s="106"/>
      <c r="IF850" s="106"/>
      <c r="IG850" s="106"/>
      <c r="IH850" s="106"/>
      <c r="II850" s="106"/>
      <c r="IJ850" s="106"/>
      <c r="IK850" s="106"/>
      <c r="IL850" s="106"/>
      <c r="IM850" s="106"/>
      <c r="IN850" s="106"/>
      <c r="IO850" s="106"/>
      <c r="IP850" s="106"/>
      <c r="IQ850" s="106"/>
      <c r="IR850" s="106"/>
      <c r="IS850" s="106"/>
      <c r="IT850" s="106"/>
      <c r="IU850" s="106"/>
      <c r="IV850" s="106"/>
      <c r="IW850" s="106"/>
      <c r="IX850" s="106"/>
      <c r="IY850" s="106"/>
      <c r="IZ850" s="106"/>
      <c r="JA850" s="106"/>
      <c r="JB850" s="106"/>
      <c r="JC850" s="106"/>
      <c r="JD850" s="106"/>
      <c r="JE850" s="106"/>
      <c r="JF850" s="106"/>
      <c r="JG850" s="106"/>
      <c r="JH850" s="106"/>
      <c r="JI850" s="106"/>
      <c r="JJ850" s="106"/>
      <c r="JK850" s="106"/>
      <c r="JL850" s="106"/>
      <c r="JM850" s="106"/>
      <c r="JN850" s="106"/>
      <c r="JO850" s="106"/>
      <c r="JP850" s="106"/>
      <c r="JQ850" s="106"/>
      <c r="JR850" s="106"/>
      <c r="JS850" s="106"/>
      <c r="JT850" s="106"/>
      <c r="JU850" s="106"/>
      <c r="JV850" s="106"/>
      <c r="JW850" s="106"/>
      <c r="JX850" s="106"/>
      <c r="JY850" s="106"/>
      <c r="JZ850" s="106"/>
      <c r="KA850" s="106"/>
      <c r="KB850" s="106"/>
      <c r="KC850" s="106"/>
      <c r="KD850" s="106"/>
      <c r="KE850" s="106"/>
      <c r="KF850" s="106"/>
      <c r="KG850" s="106"/>
      <c r="KH850" s="106"/>
      <c r="KI850" s="106"/>
      <c r="KJ850" s="106"/>
      <c r="KK850" s="106"/>
      <c r="KL850" s="106"/>
      <c r="KM850" s="106"/>
      <c r="KN850" s="106"/>
      <c r="KO850" s="106"/>
      <c r="KP850" s="106"/>
      <c r="KQ850" s="106"/>
      <c r="KR850" s="106"/>
      <c r="KS850" s="106"/>
      <c r="KT850" s="106"/>
      <c r="KU850" s="106"/>
      <c r="KV850" s="106"/>
      <c r="KW850" s="106"/>
      <c r="KX850" s="106"/>
      <c r="KY850" s="106"/>
      <c r="KZ850" s="106"/>
      <c r="LA850" s="106"/>
      <c r="LB850" s="106"/>
      <c r="LC850" s="106"/>
      <c r="LD850" s="106"/>
      <c r="LE850" s="106"/>
      <c r="LF850" s="106"/>
      <c r="LG850" s="106"/>
      <c r="LH850" s="106"/>
      <c r="LI850" s="106"/>
      <c r="LJ850" s="106"/>
      <c r="LK850" s="106"/>
      <c r="LL850" s="106"/>
      <c r="LM850" s="106"/>
      <c r="LN850" s="106"/>
      <c r="LO850" s="106"/>
      <c r="LP850" s="106"/>
      <c r="LQ850" s="106"/>
      <c r="LR850" s="106"/>
      <c r="LS850" s="106"/>
      <c r="LT850" s="106"/>
      <c r="LU850" s="106"/>
      <c r="LV850" s="106"/>
      <c r="LW850" s="106"/>
      <c r="LX850" s="106"/>
      <c r="LY850" s="106"/>
      <c r="LZ850" s="106"/>
      <c r="MA850" s="106"/>
      <c r="MB850" s="106"/>
      <c r="MC850" s="106"/>
      <c r="MD850" s="106"/>
      <c r="ME850" s="106"/>
      <c r="MF850" s="106"/>
      <c r="MG850" s="106"/>
      <c r="MH850" s="106"/>
      <c r="MI850" s="106"/>
      <c r="MJ850" s="106"/>
      <c r="MK850" s="106"/>
      <c r="ML850" s="106"/>
      <c r="MM850" s="106"/>
      <c r="MN850" s="106"/>
      <c r="MO850" s="106"/>
      <c r="MP850" s="106"/>
      <c r="MQ850" s="106"/>
      <c r="MR850" s="106"/>
      <c r="MS850" s="106"/>
      <c r="MT850" s="106"/>
      <c r="MU850" s="106"/>
      <c r="MV850" s="106"/>
      <c r="MW850" s="106"/>
      <c r="MX850" s="106"/>
      <c r="MY850" s="106"/>
      <c r="MZ850" s="106"/>
      <c r="NA850" s="106"/>
      <c r="NB850" s="106"/>
      <c r="NC850" s="106"/>
      <c r="ND850" s="106"/>
      <c r="NE850" s="106"/>
      <c r="NF850" s="106"/>
      <c r="NG850" s="106"/>
      <c r="NH850" s="106"/>
      <c r="NI850" s="106"/>
      <c r="NJ850" s="106"/>
      <c r="NK850" s="106"/>
      <c r="NL850" s="106"/>
      <c r="NM850" s="106"/>
      <c r="NN850" s="106"/>
      <c r="NO850" s="106"/>
      <c r="NP850" s="106"/>
      <c r="NQ850" s="106"/>
      <c r="NR850" s="106"/>
      <c r="NS850" s="106"/>
      <c r="NT850" s="106"/>
      <c r="NU850" s="106"/>
      <c r="NV850" s="106"/>
      <c r="NW850" s="106"/>
      <c r="NX850" s="106"/>
      <c r="NY850" s="106"/>
      <c r="NZ850" s="106"/>
      <c r="OA850" s="106"/>
      <c r="OB850" s="106"/>
      <c r="OC850" s="106"/>
      <c r="OD850" s="106"/>
      <c r="OE850" s="106"/>
      <c r="OF850" s="106"/>
      <c r="OG850" s="106"/>
      <c r="OH850" s="106"/>
      <c r="OI850" s="106"/>
      <c r="OJ850" s="106"/>
      <c r="OK850" s="106"/>
      <c r="OL850" s="106"/>
      <c r="OM850" s="106"/>
      <c r="ON850" s="106"/>
      <c r="OO850" s="106"/>
      <c r="OP850" s="106"/>
      <c r="OQ850" s="106"/>
      <c r="OR850" s="106"/>
      <c r="OS850" s="106"/>
      <c r="OT850" s="106"/>
      <c r="OU850" s="106"/>
      <c r="OV850" s="106"/>
      <c r="OW850" s="106"/>
      <c r="OX850" s="106"/>
      <c r="OY850" s="106"/>
      <c r="OZ850" s="106"/>
      <c r="PA850" s="106"/>
      <c r="PB850" s="106"/>
      <c r="PC850" s="106"/>
      <c r="PD850" s="106"/>
      <c r="PE850" s="106"/>
      <c r="PF850" s="106"/>
      <c r="PG850" s="106"/>
      <c r="PH850" s="106"/>
      <c r="PI850" s="106"/>
      <c r="PJ850" s="106"/>
      <c r="PK850" s="106"/>
      <c r="PL850" s="106"/>
      <c r="PM850" s="106"/>
      <c r="PN850" s="106"/>
      <c r="PO850" s="106"/>
      <c r="PP850" s="106"/>
      <c r="PQ850" s="106"/>
      <c r="PR850" s="106"/>
      <c r="PS850" s="106"/>
      <c r="PT850" s="106"/>
      <c r="PU850" s="106"/>
      <c r="PV850" s="106"/>
      <c r="PW850" s="106"/>
      <c r="PX850" s="106"/>
      <c r="PY850" s="106"/>
      <c r="PZ850" s="106"/>
      <c r="QA850" s="106"/>
      <c r="QB850" s="106"/>
      <c r="QC850" s="106"/>
      <c r="QD850" s="106"/>
      <c r="QE850" s="106"/>
      <c r="QF850" s="106"/>
      <c r="QG850" s="106"/>
      <c r="QH850" s="106"/>
      <c r="QI850" s="106"/>
      <c r="QJ850" s="106"/>
      <c r="QK850" s="106"/>
      <c r="QL850" s="106"/>
      <c r="QM850" s="106"/>
      <c r="QN850" s="106"/>
      <c r="QO850" s="106"/>
      <c r="QP850" s="106"/>
      <c r="QQ850" s="106"/>
      <c r="QR850" s="106"/>
      <c r="QS850" s="106"/>
      <c r="QT850" s="106"/>
      <c r="QU850" s="106"/>
      <c r="QV850" s="106"/>
      <c r="QW850" s="106"/>
      <c r="QX850" s="106"/>
      <c r="QY850" s="106"/>
      <c r="QZ850" s="106"/>
      <c r="RA850" s="106"/>
      <c r="RB850" s="106"/>
      <c r="RC850" s="106"/>
      <c r="RD850" s="106"/>
      <c r="RE850" s="106"/>
      <c r="RF850" s="106"/>
      <c r="RG850" s="106"/>
      <c r="RH850" s="106"/>
      <c r="RI850" s="106"/>
      <c r="RJ850" s="106"/>
      <c r="RK850" s="106"/>
      <c r="RL850" s="106"/>
      <c r="RM850" s="106"/>
      <c r="RN850" s="106"/>
      <c r="RO850" s="106"/>
      <c r="RP850" s="106"/>
      <c r="RQ850" s="106"/>
      <c r="RR850" s="106"/>
    </row>
    <row r="851" spans="1:486" x14ac:dyDescent="0.3">
      <c r="A851" s="106"/>
      <c r="B851" s="106"/>
      <c r="C851" s="106"/>
      <c r="D851" s="106"/>
      <c r="E851" s="106"/>
      <c r="F851" s="106"/>
      <c r="G851" s="106"/>
      <c r="H851" s="106"/>
      <c r="I851" s="106"/>
      <c r="J851" s="106"/>
      <c r="K851" s="106"/>
      <c r="L851" s="106"/>
      <c r="M851" s="106"/>
      <c r="N851" s="106"/>
      <c r="O851" s="106"/>
      <c r="P851" s="114"/>
      <c r="Q851" s="114"/>
      <c r="R851" s="106"/>
      <c r="S851" s="106"/>
      <c r="T851" s="106"/>
      <c r="U851" s="106"/>
      <c r="V851" s="106"/>
      <c r="W851" s="106"/>
      <c r="X851" s="106"/>
      <c r="Y851" s="106"/>
      <c r="Z851" s="106"/>
      <c r="AA851" s="106"/>
      <c r="AB851" s="106"/>
      <c r="AC851" s="106"/>
      <c r="AD851" s="106"/>
      <c r="AE851" s="106"/>
      <c r="AF851" s="106"/>
      <c r="AG851" s="106"/>
      <c r="AH851" s="106"/>
      <c r="AI851" s="106"/>
      <c r="AJ851" s="106"/>
      <c r="AK851" s="106"/>
      <c r="AL851" s="106"/>
      <c r="AM851" s="106"/>
      <c r="AN851" s="106"/>
      <c r="AO851" s="106"/>
      <c r="AP851" s="106"/>
      <c r="AQ851" s="106"/>
      <c r="AR851" s="106"/>
      <c r="AS851" s="106"/>
      <c r="AT851" s="106"/>
      <c r="AU851" s="106"/>
      <c r="AV851" s="106"/>
      <c r="AW851" s="106"/>
      <c r="AX851" s="106"/>
      <c r="AY851" s="106"/>
      <c r="AZ851" s="106"/>
      <c r="BA851" s="106"/>
      <c r="BB851" s="106"/>
      <c r="BC851" s="106"/>
      <c r="BD851" s="106"/>
      <c r="BE851" s="106"/>
      <c r="BF851" s="106"/>
      <c r="BG851" s="106"/>
      <c r="BH851" s="106"/>
      <c r="BI851" s="106"/>
      <c r="BJ851" s="106"/>
      <c r="BK851" s="106"/>
      <c r="BL851" s="106"/>
      <c r="BM851" s="106"/>
      <c r="BN851" s="106"/>
      <c r="BO851" s="106"/>
      <c r="BP851" s="106"/>
      <c r="BQ851" s="106"/>
      <c r="BR851" s="106"/>
      <c r="BS851" s="106"/>
      <c r="BT851" s="106"/>
      <c r="BU851" s="106"/>
      <c r="BV851" s="106"/>
      <c r="BW851" s="106"/>
      <c r="BX851" s="106"/>
      <c r="BY851" s="106"/>
      <c r="BZ851" s="106"/>
      <c r="CA851" s="106"/>
      <c r="CB851" s="106"/>
      <c r="CC851" s="106"/>
      <c r="CD851" s="106"/>
      <c r="CE851" s="106"/>
      <c r="CF851" s="106"/>
      <c r="CG851" s="106"/>
      <c r="CH851" s="106"/>
      <c r="CI851" s="106"/>
      <c r="CJ851" s="106"/>
      <c r="CK851" s="106"/>
      <c r="CL851" s="106"/>
      <c r="CM851" s="106"/>
      <c r="CN851" s="106"/>
      <c r="CO851" s="106"/>
      <c r="CP851" s="106"/>
      <c r="CQ851" s="106"/>
      <c r="CR851" s="106"/>
      <c r="CS851" s="106"/>
      <c r="CT851" s="106"/>
      <c r="CU851" s="106"/>
      <c r="CV851" s="106"/>
      <c r="CW851" s="106"/>
      <c r="CX851" s="106"/>
      <c r="CY851" s="106"/>
      <c r="CZ851" s="106"/>
      <c r="DA851" s="106"/>
      <c r="DB851" s="106"/>
      <c r="DC851" s="106"/>
      <c r="DD851" s="106"/>
      <c r="DE851" s="106"/>
      <c r="DF851" s="106"/>
      <c r="DG851" s="106"/>
      <c r="DH851" s="106"/>
      <c r="DI851" s="106"/>
      <c r="DJ851" s="106"/>
      <c r="DK851" s="106"/>
      <c r="DL851" s="106"/>
      <c r="DM851" s="106"/>
      <c r="DN851" s="106"/>
      <c r="DO851" s="106"/>
      <c r="DP851" s="106"/>
      <c r="DQ851" s="106"/>
      <c r="DR851" s="106"/>
      <c r="DS851" s="106"/>
      <c r="DT851" s="106"/>
      <c r="DU851" s="106"/>
      <c r="DV851" s="106"/>
      <c r="DW851" s="106"/>
      <c r="DX851" s="106"/>
      <c r="DY851" s="106"/>
      <c r="DZ851" s="106"/>
      <c r="EA851" s="106"/>
      <c r="EB851" s="106"/>
      <c r="EC851" s="106"/>
      <c r="ED851" s="106"/>
      <c r="EE851" s="106"/>
      <c r="EF851" s="106"/>
      <c r="EG851" s="106"/>
      <c r="EH851" s="106"/>
      <c r="EI851" s="106"/>
      <c r="EJ851" s="106"/>
      <c r="EK851" s="106"/>
      <c r="EL851" s="106"/>
      <c r="EM851" s="106"/>
      <c r="EN851" s="106"/>
      <c r="EO851" s="106"/>
      <c r="EP851" s="106"/>
      <c r="EQ851" s="106"/>
      <c r="ER851" s="106"/>
      <c r="ES851" s="106"/>
      <c r="ET851" s="106"/>
      <c r="EU851" s="106"/>
      <c r="EV851" s="106"/>
      <c r="EW851" s="106"/>
      <c r="EX851" s="106"/>
      <c r="EY851" s="106"/>
      <c r="EZ851" s="106"/>
      <c r="FA851" s="106"/>
      <c r="FB851" s="106"/>
      <c r="FC851" s="106"/>
      <c r="FD851" s="106"/>
      <c r="FE851" s="106"/>
      <c r="FF851" s="106"/>
      <c r="FG851" s="106"/>
      <c r="FH851" s="106"/>
      <c r="FI851" s="106"/>
      <c r="FJ851" s="106"/>
      <c r="FK851" s="106"/>
      <c r="FL851" s="106"/>
      <c r="FM851" s="106"/>
      <c r="FN851" s="106"/>
      <c r="FO851" s="106"/>
      <c r="FP851" s="106"/>
      <c r="FQ851" s="106"/>
      <c r="FR851" s="106"/>
      <c r="FS851" s="106"/>
      <c r="FT851" s="106"/>
      <c r="FU851" s="106"/>
      <c r="FV851" s="106"/>
      <c r="FW851" s="106"/>
      <c r="FX851" s="106"/>
      <c r="FY851" s="106"/>
      <c r="FZ851" s="106"/>
      <c r="GA851" s="106"/>
      <c r="GB851" s="106"/>
      <c r="GC851" s="106"/>
      <c r="GD851" s="106"/>
      <c r="GE851" s="106"/>
      <c r="GF851" s="106"/>
      <c r="GG851" s="106"/>
      <c r="GH851" s="106"/>
      <c r="GI851" s="106"/>
      <c r="GJ851" s="106"/>
      <c r="GK851" s="106"/>
      <c r="GL851" s="106"/>
      <c r="GM851" s="106"/>
      <c r="GN851" s="106"/>
      <c r="GO851" s="106"/>
      <c r="GP851" s="106"/>
      <c r="GQ851" s="106"/>
      <c r="GR851" s="106"/>
      <c r="GS851" s="106"/>
      <c r="GT851" s="106"/>
      <c r="GU851" s="106"/>
      <c r="GV851" s="106"/>
      <c r="GW851" s="106"/>
      <c r="GX851" s="106"/>
      <c r="GY851" s="106"/>
      <c r="GZ851" s="106"/>
      <c r="HA851" s="106"/>
      <c r="HB851" s="106"/>
      <c r="HC851" s="106"/>
      <c r="HD851" s="106"/>
      <c r="HE851" s="106"/>
      <c r="HF851" s="106"/>
      <c r="HG851" s="106"/>
      <c r="HH851" s="106"/>
      <c r="HI851" s="106"/>
      <c r="HJ851" s="106"/>
      <c r="HK851" s="106"/>
      <c r="HL851" s="106"/>
      <c r="HM851" s="106"/>
      <c r="HN851" s="106"/>
      <c r="HO851" s="106"/>
      <c r="HP851" s="106"/>
      <c r="HQ851" s="106"/>
      <c r="HR851" s="106"/>
      <c r="HS851" s="106"/>
      <c r="HT851" s="106"/>
      <c r="HU851" s="106"/>
      <c r="HV851" s="106"/>
      <c r="HW851" s="106"/>
      <c r="HX851" s="106"/>
      <c r="HY851" s="106"/>
      <c r="HZ851" s="106"/>
      <c r="IA851" s="106"/>
      <c r="IB851" s="106"/>
      <c r="IC851" s="106"/>
      <c r="ID851" s="106"/>
      <c r="IE851" s="106"/>
      <c r="IF851" s="106"/>
      <c r="IG851" s="106"/>
      <c r="IH851" s="106"/>
      <c r="II851" s="106"/>
      <c r="IJ851" s="106"/>
      <c r="IK851" s="106"/>
      <c r="IL851" s="106"/>
      <c r="IM851" s="106"/>
      <c r="IN851" s="106"/>
      <c r="IO851" s="106"/>
      <c r="IP851" s="106"/>
      <c r="IQ851" s="106"/>
      <c r="IR851" s="106"/>
      <c r="IS851" s="106"/>
      <c r="IT851" s="106"/>
      <c r="IU851" s="106"/>
      <c r="IV851" s="106"/>
      <c r="IW851" s="106"/>
      <c r="IX851" s="106"/>
      <c r="IY851" s="106"/>
      <c r="IZ851" s="106"/>
      <c r="JA851" s="106"/>
      <c r="JB851" s="106"/>
      <c r="JC851" s="106"/>
      <c r="JD851" s="106"/>
      <c r="JE851" s="106"/>
      <c r="JF851" s="106"/>
      <c r="JG851" s="106"/>
      <c r="JH851" s="106"/>
      <c r="JI851" s="106"/>
      <c r="JJ851" s="106"/>
      <c r="JK851" s="106"/>
      <c r="JL851" s="106"/>
      <c r="JM851" s="106"/>
      <c r="JN851" s="106"/>
      <c r="JO851" s="106"/>
      <c r="JP851" s="106"/>
      <c r="JQ851" s="106"/>
      <c r="JR851" s="106"/>
      <c r="JS851" s="106"/>
      <c r="JT851" s="106"/>
      <c r="JU851" s="106"/>
      <c r="JV851" s="106"/>
      <c r="JW851" s="106"/>
      <c r="JX851" s="106"/>
      <c r="JY851" s="106"/>
      <c r="JZ851" s="106"/>
      <c r="KA851" s="106"/>
      <c r="KB851" s="106"/>
      <c r="KC851" s="106"/>
      <c r="KD851" s="106"/>
      <c r="KE851" s="106"/>
      <c r="KF851" s="106"/>
      <c r="KG851" s="106"/>
      <c r="KH851" s="106"/>
      <c r="KI851" s="106"/>
      <c r="KJ851" s="106"/>
      <c r="KK851" s="106"/>
      <c r="KL851" s="106"/>
      <c r="KM851" s="106"/>
      <c r="KN851" s="106"/>
      <c r="KO851" s="106"/>
      <c r="KP851" s="106"/>
      <c r="KQ851" s="106"/>
      <c r="KR851" s="106"/>
      <c r="KS851" s="106"/>
      <c r="KT851" s="106"/>
      <c r="KU851" s="106"/>
      <c r="KV851" s="106"/>
      <c r="KW851" s="106"/>
      <c r="KX851" s="106"/>
      <c r="KY851" s="106"/>
      <c r="KZ851" s="106"/>
      <c r="LA851" s="106"/>
      <c r="LB851" s="106"/>
      <c r="LC851" s="106"/>
      <c r="LD851" s="106"/>
      <c r="LE851" s="106"/>
      <c r="LF851" s="106"/>
      <c r="LG851" s="106"/>
      <c r="LH851" s="106"/>
      <c r="LI851" s="106"/>
      <c r="LJ851" s="106"/>
      <c r="LK851" s="106"/>
      <c r="LL851" s="106"/>
      <c r="LM851" s="106"/>
      <c r="LN851" s="106"/>
      <c r="LO851" s="106"/>
      <c r="LP851" s="106"/>
      <c r="LQ851" s="106"/>
      <c r="LR851" s="106"/>
      <c r="LS851" s="106"/>
      <c r="LT851" s="106"/>
      <c r="LU851" s="106"/>
      <c r="LV851" s="106"/>
      <c r="LW851" s="106"/>
      <c r="LX851" s="106"/>
      <c r="LY851" s="106"/>
      <c r="LZ851" s="106"/>
      <c r="MA851" s="106"/>
      <c r="MB851" s="106"/>
      <c r="MC851" s="106"/>
      <c r="MD851" s="106"/>
      <c r="ME851" s="106"/>
      <c r="MF851" s="106"/>
      <c r="MG851" s="106"/>
      <c r="MH851" s="106"/>
      <c r="MI851" s="106"/>
      <c r="MJ851" s="106"/>
      <c r="MK851" s="106"/>
      <c r="ML851" s="106"/>
      <c r="MM851" s="106"/>
      <c r="MN851" s="106"/>
      <c r="MO851" s="106"/>
      <c r="MP851" s="106"/>
      <c r="MQ851" s="106"/>
      <c r="MR851" s="106"/>
      <c r="MS851" s="106"/>
      <c r="MT851" s="106"/>
      <c r="MU851" s="106"/>
      <c r="MV851" s="106"/>
      <c r="MW851" s="106"/>
      <c r="MX851" s="106"/>
      <c r="MY851" s="106"/>
      <c r="MZ851" s="106"/>
      <c r="NA851" s="106"/>
      <c r="NB851" s="106"/>
      <c r="NC851" s="106"/>
      <c r="ND851" s="106"/>
      <c r="NE851" s="106"/>
      <c r="NF851" s="106"/>
      <c r="NG851" s="106"/>
      <c r="NH851" s="106"/>
      <c r="NI851" s="106"/>
      <c r="NJ851" s="106"/>
      <c r="NK851" s="106"/>
      <c r="NL851" s="106"/>
      <c r="NM851" s="106"/>
      <c r="NN851" s="106"/>
      <c r="NO851" s="106"/>
      <c r="NP851" s="106"/>
      <c r="NQ851" s="106"/>
      <c r="NR851" s="106"/>
      <c r="NS851" s="106"/>
      <c r="NT851" s="106"/>
      <c r="NU851" s="106"/>
      <c r="NV851" s="106"/>
      <c r="NW851" s="106"/>
      <c r="NX851" s="106"/>
      <c r="NY851" s="106"/>
      <c r="NZ851" s="106"/>
      <c r="OA851" s="106"/>
      <c r="OB851" s="106"/>
      <c r="OC851" s="106"/>
      <c r="OD851" s="106"/>
      <c r="OE851" s="106"/>
      <c r="OF851" s="106"/>
      <c r="OG851" s="106"/>
      <c r="OH851" s="106"/>
      <c r="OI851" s="106"/>
      <c r="OJ851" s="106"/>
      <c r="OK851" s="106"/>
      <c r="OL851" s="106"/>
      <c r="OM851" s="106"/>
      <c r="ON851" s="106"/>
      <c r="OO851" s="106"/>
      <c r="OP851" s="106"/>
      <c r="OQ851" s="106"/>
      <c r="OR851" s="106"/>
      <c r="OS851" s="106"/>
      <c r="OT851" s="106"/>
      <c r="OU851" s="106"/>
      <c r="OV851" s="106"/>
      <c r="OW851" s="106"/>
      <c r="OX851" s="106"/>
      <c r="OY851" s="106"/>
      <c r="OZ851" s="106"/>
      <c r="PA851" s="106"/>
      <c r="PB851" s="106"/>
      <c r="PC851" s="106"/>
      <c r="PD851" s="106"/>
      <c r="PE851" s="106"/>
      <c r="PF851" s="106"/>
      <c r="PG851" s="106"/>
      <c r="PH851" s="106"/>
      <c r="PI851" s="106"/>
      <c r="PJ851" s="106"/>
      <c r="PK851" s="106"/>
      <c r="PL851" s="106"/>
      <c r="PM851" s="106"/>
      <c r="PN851" s="106"/>
      <c r="PO851" s="106"/>
      <c r="PP851" s="106"/>
      <c r="PQ851" s="106"/>
      <c r="PR851" s="106"/>
      <c r="PS851" s="106"/>
      <c r="PT851" s="106"/>
      <c r="PU851" s="106"/>
      <c r="PV851" s="106"/>
      <c r="PW851" s="106"/>
      <c r="PX851" s="106"/>
      <c r="PY851" s="106"/>
      <c r="PZ851" s="106"/>
      <c r="QA851" s="106"/>
      <c r="QB851" s="106"/>
      <c r="QC851" s="106"/>
      <c r="QD851" s="106"/>
      <c r="QE851" s="106"/>
      <c r="QF851" s="106"/>
      <c r="QG851" s="106"/>
      <c r="QH851" s="106"/>
      <c r="QI851" s="106"/>
      <c r="QJ851" s="106"/>
      <c r="QK851" s="106"/>
      <c r="QL851" s="106"/>
      <c r="QM851" s="106"/>
      <c r="QN851" s="106"/>
      <c r="QO851" s="106"/>
      <c r="QP851" s="106"/>
      <c r="QQ851" s="106"/>
      <c r="QR851" s="106"/>
      <c r="QS851" s="106"/>
      <c r="QT851" s="106"/>
      <c r="QU851" s="106"/>
      <c r="QV851" s="106"/>
      <c r="QW851" s="106"/>
      <c r="QX851" s="106"/>
      <c r="QY851" s="106"/>
      <c r="QZ851" s="106"/>
      <c r="RA851" s="106"/>
      <c r="RB851" s="106"/>
      <c r="RC851" s="106"/>
      <c r="RD851" s="106"/>
      <c r="RE851" s="106"/>
      <c r="RF851" s="106"/>
      <c r="RG851" s="106"/>
      <c r="RH851" s="106"/>
      <c r="RI851" s="106"/>
      <c r="RJ851" s="106"/>
      <c r="RK851" s="106"/>
      <c r="RL851" s="106"/>
      <c r="RM851" s="106"/>
      <c r="RN851" s="106"/>
      <c r="RO851" s="106"/>
      <c r="RP851" s="106"/>
      <c r="RQ851" s="106"/>
      <c r="RR851" s="106"/>
    </row>
    <row r="852" spans="1:486" x14ac:dyDescent="0.3">
      <c r="A852" s="106"/>
      <c r="B852" s="106"/>
      <c r="C852" s="106"/>
      <c r="D852" s="106"/>
      <c r="E852" s="106"/>
      <c r="F852" s="106"/>
      <c r="G852" s="106"/>
      <c r="H852" s="106"/>
      <c r="I852" s="106"/>
      <c r="J852" s="106"/>
      <c r="K852" s="106"/>
      <c r="L852" s="106"/>
      <c r="M852" s="106"/>
      <c r="N852" s="106"/>
      <c r="O852" s="106"/>
      <c r="P852" s="114"/>
      <c r="Q852" s="114"/>
      <c r="R852" s="106"/>
      <c r="S852" s="106"/>
      <c r="T852" s="106"/>
      <c r="U852" s="106"/>
      <c r="V852" s="106"/>
      <c r="W852" s="106"/>
      <c r="X852" s="106"/>
      <c r="Y852" s="106"/>
      <c r="Z852" s="106"/>
      <c r="AA852" s="106"/>
      <c r="AB852" s="106"/>
      <c r="AC852" s="106"/>
      <c r="AD852" s="106"/>
      <c r="AE852" s="106"/>
      <c r="AF852" s="106"/>
      <c r="AG852" s="106"/>
      <c r="AH852" s="106"/>
      <c r="AI852" s="106"/>
      <c r="AJ852" s="106"/>
      <c r="AK852" s="106"/>
      <c r="AL852" s="106"/>
      <c r="AM852" s="106"/>
      <c r="AN852" s="106"/>
      <c r="AO852" s="106"/>
      <c r="AP852" s="106"/>
      <c r="AQ852" s="106"/>
      <c r="AR852" s="106"/>
      <c r="AS852" s="106"/>
      <c r="AT852" s="106"/>
      <c r="AU852" s="106"/>
      <c r="AV852" s="106"/>
      <c r="AW852" s="106"/>
      <c r="AX852" s="106"/>
      <c r="AY852" s="106"/>
      <c r="AZ852" s="106"/>
      <c r="BA852" s="106"/>
      <c r="BB852" s="106"/>
      <c r="BC852" s="106"/>
      <c r="BD852" s="106"/>
      <c r="BE852" s="106"/>
      <c r="BF852" s="106"/>
      <c r="BG852" s="106"/>
      <c r="BH852" s="106"/>
      <c r="BI852" s="106"/>
      <c r="BJ852" s="106"/>
      <c r="BK852" s="106"/>
      <c r="BL852" s="106"/>
      <c r="BM852" s="106"/>
      <c r="BN852" s="106"/>
      <c r="BO852" s="106"/>
      <c r="BP852" s="106"/>
      <c r="BQ852" s="106"/>
      <c r="BR852" s="106"/>
      <c r="BS852" s="106"/>
      <c r="BT852" s="106"/>
      <c r="BU852" s="106"/>
      <c r="BV852" s="106"/>
      <c r="BW852" s="106"/>
      <c r="BX852" s="106"/>
      <c r="BY852" s="106"/>
      <c r="BZ852" s="106"/>
      <c r="CA852" s="106"/>
      <c r="CB852" s="106"/>
      <c r="CC852" s="106"/>
      <c r="CD852" s="106"/>
      <c r="CE852" s="106"/>
      <c r="CF852" s="106"/>
      <c r="CG852" s="106"/>
      <c r="CH852" s="106"/>
      <c r="CI852" s="106"/>
      <c r="CJ852" s="106"/>
      <c r="CK852" s="106"/>
      <c r="CL852" s="106"/>
      <c r="CM852" s="106"/>
      <c r="CN852" s="106"/>
      <c r="CO852" s="106"/>
      <c r="CP852" s="106"/>
      <c r="CQ852" s="106"/>
      <c r="CR852" s="106"/>
      <c r="CS852" s="106"/>
      <c r="CT852" s="106"/>
      <c r="CU852" s="106"/>
      <c r="CV852" s="106"/>
      <c r="CW852" s="106"/>
      <c r="CX852" s="106"/>
      <c r="CY852" s="106"/>
      <c r="CZ852" s="106"/>
      <c r="DA852" s="106"/>
      <c r="DB852" s="106"/>
      <c r="DC852" s="106"/>
      <c r="DD852" s="106"/>
      <c r="DE852" s="106"/>
      <c r="DF852" s="106"/>
      <c r="DG852" s="106"/>
      <c r="DH852" s="106"/>
      <c r="DI852" s="106"/>
      <c r="DJ852" s="106"/>
      <c r="DK852" s="106"/>
      <c r="DL852" s="106"/>
      <c r="DM852" s="106"/>
      <c r="DN852" s="106"/>
      <c r="DO852" s="106"/>
      <c r="DP852" s="106"/>
      <c r="DQ852" s="106"/>
      <c r="DR852" s="106"/>
      <c r="DS852" s="106"/>
      <c r="DT852" s="106"/>
      <c r="DU852" s="106"/>
      <c r="DV852" s="106"/>
      <c r="DW852" s="106"/>
      <c r="DX852" s="106"/>
      <c r="DY852" s="106"/>
      <c r="DZ852" s="106"/>
      <c r="EA852" s="106"/>
      <c r="EB852" s="106"/>
      <c r="EC852" s="106"/>
      <c r="ED852" s="106"/>
      <c r="EE852" s="106"/>
      <c r="EF852" s="106"/>
      <c r="EG852" s="106"/>
      <c r="EH852" s="106"/>
      <c r="EI852" s="106"/>
      <c r="EJ852" s="106"/>
      <c r="EK852" s="106"/>
      <c r="EL852" s="106"/>
      <c r="EM852" s="106"/>
      <c r="EN852" s="106"/>
      <c r="EO852" s="106"/>
      <c r="EP852" s="106"/>
      <c r="EQ852" s="106"/>
      <c r="ER852" s="106"/>
      <c r="ES852" s="106"/>
      <c r="ET852" s="106"/>
      <c r="EU852" s="106"/>
      <c r="EV852" s="106"/>
      <c r="EW852" s="106"/>
      <c r="EX852" s="106"/>
      <c r="EY852" s="106"/>
      <c r="EZ852" s="106"/>
      <c r="FA852" s="106"/>
      <c r="FB852" s="106"/>
      <c r="FC852" s="106"/>
      <c r="FD852" s="106"/>
      <c r="FE852" s="106"/>
      <c r="FF852" s="106"/>
      <c r="FG852" s="106"/>
      <c r="FH852" s="106"/>
      <c r="FI852" s="106"/>
      <c r="FJ852" s="106"/>
      <c r="FK852" s="106"/>
      <c r="FL852" s="106"/>
      <c r="FM852" s="106"/>
      <c r="FN852" s="106"/>
      <c r="FO852" s="106"/>
      <c r="FP852" s="106"/>
      <c r="FQ852" s="106"/>
      <c r="FR852" s="106"/>
      <c r="FS852" s="106"/>
      <c r="FT852" s="106"/>
      <c r="FU852" s="106"/>
      <c r="FV852" s="106"/>
      <c r="FW852" s="106"/>
      <c r="FX852" s="106"/>
      <c r="FY852" s="106"/>
      <c r="FZ852" s="106"/>
      <c r="GA852" s="106"/>
      <c r="GB852" s="106"/>
      <c r="GC852" s="106"/>
      <c r="GD852" s="106"/>
      <c r="GE852" s="106"/>
      <c r="GF852" s="106"/>
      <c r="GG852" s="106"/>
      <c r="GH852" s="106"/>
      <c r="GI852" s="106"/>
      <c r="GJ852" s="106"/>
      <c r="GK852" s="106"/>
      <c r="GL852" s="106"/>
      <c r="GM852" s="106"/>
      <c r="GN852" s="106"/>
      <c r="GO852" s="106"/>
      <c r="GP852" s="106"/>
      <c r="GQ852" s="106"/>
      <c r="GR852" s="106"/>
      <c r="GS852" s="106"/>
      <c r="GT852" s="106"/>
      <c r="GU852" s="106"/>
      <c r="GV852" s="106"/>
      <c r="GW852" s="106"/>
      <c r="GX852" s="106"/>
      <c r="GY852" s="106"/>
      <c r="GZ852" s="106"/>
      <c r="HA852" s="106"/>
      <c r="HB852" s="106"/>
      <c r="HC852" s="106"/>
      <c r="HD852" s="106"/>
      <c r="HE852" s="106"/>
      <c r="HF852" s="106"/>
      <c r="HG852" s="106"/>
      <c r="HH852" s="106"/>
      <c r="HI852" s="106"/>
      <c r="HJ852" s="106"/>
      <c r="HK852" s="106"/>
      <c r="HL852" s="106"/>
      <c r="HM852" s="106"/>
      <c r="HN852" s="106"/>
      <c r="HO852" s="106"/>
      <c r="HP852" s="106"/>
      <c r="HQ852" s="106"/>
      <c r="HR852" s="106"/>
      <c r="HS852" s="106"/>
      <c r="HT852" s="106"/>
      <c r="HU852" s="106"/>
      <c r="HV852" s="106"/>
      <c r="HW852" s="106"/>
      <c r="HX852" s="106"/>
      <c r="HY852" s="106"/>
      <c r="HZ852" s="106"/>
      <c r="IA852" s="106"/>
      <c r="IB852" s="106"/>
      <c r="IC852" s="106"/>
      <c r="ID852" s="106"/>
      <c r="IE852" s="106"/>
      <c r="IF852" s="106"/>
      <c r="IG852" s="106"/>
      <c r="IH852" s="106"/>
      <c r="II852" s="106"/>
      <c r="IJ852" s="106"/>
      <c r="IK852" s="106"/>
      <c r="IL852" s="106"/>
      <c r="IM852" s="106"/>
      <c r="IN852" s="106"/>
      <c r="IO852" s="106"/>
      <c r="IP852" s="106"/>
      <c r="IQ852" s="106"/>
      <c r="IR852" s="106"/>
      <c r="IS852" s="106"/>
      <c r="IT852" s="106"/>
      <c r="IU852" s="106"/>
      <c r="IV852" s="106"/>
      <c r="IW852" s="106"/>
      <c r="IX852" s="106"/>
      <c r="IY852" s="106"/>
      <c r="IZ852" s="106"/>
      <c r="JA852" s="106"/>
      <c r="JB852" s="106"/>
      <c r="JC852" s="106"/>
      <c r="JD852" s="106"/>
      <c r="JE852" s="106"/>
      <c r="JF852" s="106"/>
      <c r="JG852" s="106"/>
      <c r="JH852" s="106"/>
      <c r="JI852" s="106"/>
      <c r="JJ852" s="106"/>
      <c r="JK852" s="106"/>
      <c r="JL852" s="106"/>
      <c r="JM852" s="106"/>
      <c r="JN852" s="106"/>
      <c r="JO852" s="106"/>
      <c r="JP852" s="106"/>
      <c r="JQ852" s="106"/>
      <c r="JR852" s="106"/>
      <c r="JS852" s="106"/>
      <c r="JT852" s="106"/>
      <c r="JU852" s="106"/>
      <c r="JV852" s="106"/>
      <c r="JW852" s="106"/>
      <c r="JX852" s="106"/>
      <c r="JY852" s="106"/>
      <c r="JZ852" s="106"/>
      <c r="KA852" s="106"/>
      <c r="KB852" s="106"/>
      <c r="KC852" s="106"/>
      <c r="KD852" s="106"/>
      <c r="KE852" s="106"/>
      <c r="KF852" s="106"/>
      <c r="KG852" s="106"/>
      <c r="KH852" s="106"/>
      <c r="KI852" s="106"/>
      <c r="KJ852" s="106"/>
      <c r="KK852" s="106"/>
      <c r="KL852" s="106"/>
      <c r="KM852" s="106"/>
      <c r="KN852" s="106"/>
      <c r="KO852" s="106"/>
      <c r="KP852" s="106"/>
      <c r="KQ852" s="106"/>
      <c r="KR852" s="106"/>
      <c r="KS852" s="106"/>
      <c r="KT852" s="106"/>
      <c r="KU852" s="106"/>
      <c r="KV852" s="106"/>
      <c r="KW852" s="106"/>
      <c r="KX852" s="106"/>
      <c r="KY852" s="106"/>
      <c r="KZ852" s="106"/>
      <c r="LA852" s="106"/>
      <c r="LB852" s="106"/>
      <c r="LC852" s="106"/>
      <c r="LD852" s="106"/>
      <c r="LE852" s="106"/>
      <c r="LF852" s="106"/>
      <c r="LG852" s="106"/>
      <c r="LH852" s="106"/>
      <c r="LI852" s="106"/>
      <c r="LJ852" s="106"/>
      <c r="LK852" s="106"/>
      <c r="LL852" s="106"/>
      <c r="LM852" s="106"/>
      <c r="LN852" s="106"/>
      <c r="LO852" s="106"/>
      <c r="LP852" s="106"/>
      <c r="LQ852" s="106"/>
      <c r="LR852" s="106"/>
      <c r="LS852" s="106"/>
      <c r="LT852" s="106"/>
      <c r="LU852" s="106"/>
      <c r="LV852" s="106"/>
      <c r="LW852" s="106"/>
      <c r="LX852" s="106"/>
      <c r="LY852" s="106"/>
      <c r="LZ852" s="106"/>
      <c r="MA852" s="106"/>
      <c r="MB852" s="106"/>
      <c r="MC852" s="106"/>
      <c r="MD852" s="106"/>
      <c r="ME852" s="106"/>
      <c r="MF852" s="106"/>
      <c r="MG852" s="106"/>
      <c r="MH852" s="106"/>
      <c r="MI852" s="106"/>
      <c r="MJ852" s="106"/>
      <c r="MK852" s="106"/>
      <c r="ML852" s="106"/>
      <c r="MM852" s="106"/>
      <c r="MN852" s="106"/>
      <c r="MO852" s="106"/>
      <c r="MP852" s="106"/>
      <c r="MQ852" s="106"/>
      <c r="MR852" s="106"/>
      <c r="MS852" s="106"/>
      <c r="MT852" s="106"/>
      <c r="MU852" s="106"/>
      <c r="MV852" s="106"/>
      <c r="MW852" s="106"/>
      <c r="MX852" s="106"/>
      <c r="MY852" s="106"/>
      <c r="MZ852" s="106"/>
      <c r="NA852" s="106"/>
      <c r="NB852" s="106"/>
      <c r="NC852" s="106"/>
      <c r="ND852" s="106"/>
      <c r="NE852" s="106"/>
      <c r="NF852" s="106"/>
      <c r="NG852" s="106"/>
      <c r="NH852" s="106"/>
      <c r="NI852" s="106"/>
      <c r="NJ852" s="106"/>
      <c r="NK852" s="106"/>
      <c r="NL852" s="106"/>
      <c r="NM852" s="106"/>
      <c r="NN852" s="106"/>
      <c r="NO852" s="106"/>
      <c r="NP852" s="106"/>
      <c r="NQ852" s="106"/>
      <c r="NR852" s="106"/>
      <c r="NS852" s="106"/>
      <c r="NT852" s="106"/>
      <c r="NU852" s="106"/>
      <c r="NV852" s="106"/>
      <c r="NW852" s="106"/>
      <c r="NX852" s="106"/>
      <c r="NY852" s="106"/>
      <c r="NZ852" s="106"/>
      <c r="OA852" s="106"/>
      <c r="OB852" s="106"/>
      <c r="OC852" s="106"/>
      <c r="OD852" s="106"/>
      <c r="OE852" s="106"/>
      <c r="OF852" s="106"/>
      <c r="OG852" s="106"/>
      <c r="OH852" s="106"/>
      <c r="OI852" s="106"/>
      <c r="OJ852" s="106"/>
      <c r="OK852" s="106"/>
      <c r="OL852" s="106"/>
      <c r="OM852" s="106"/>
      <c r="ON852" s="106"/>
      <c r="OO852" s="106"/>
      <c r="OP852" s="106"/>
      <c r="OQ852" s="106"/>
      <c r="OR852" s="106"/>
      <c r="OS852" s="106"/>
      <c r="OT852" s="106"/>
      <c r="OU852" s="106"/>
      <c r="OV852" s="106"/>
      <c r="OW852" s="106"/>
      <c r="OX852" s="106"/>
      <c r="OY852" s="106"/>
      <c r="OZ852" s="106"/>
      <c r="PA852" s="106"/>
      <c r="PB852" s="106"/>
      <c r="PC852" s="106"/>
      <c r="PD852" s="106"/>
      <c r="PE852" s="106"/>
      <c r="PF852" s="106"/>
      <c r="PG852" s="106"/>
      <c r="PH852" s="106"/>
      <c r="PI852" s="106"/>
      <c r="PJ852" s="106"/>
      <c r="PK852" s="106"/>
      <c r="PL852" s="106"/>
      <c r="PM852" s="106"/>
      <c r="PN852" s="106"/>
      <c r="PO852" s="106"/>
      <c r="PP852" s="106"/>
      <c r="PQ852" s="106"/>
      <c r="PR852" s="106"/>
      <c r="PS852" s="106"/>
      <c r="PT852" s="106"/>
      <c r="PU852" s="106"/>
      <c r="PV852" s="106"/>
      <c r="PW852" s="106"/>
      <c r="PX852" s="106"/>
      <c r="PY852" s="106"/>
      <c r="PZ852" s="106"/>
      <c r="QA852" s="106"/>
      <c r="QB852" s="106"/>
      <c r="QC852" s="106"/>
      <c r="QD852" s="106"/>
      <c r="QE852" s="106"/>
      <c r="QF852" s="106"/>
      <c r="QG852" s="106"/>
      <c r="QH852" s="106"/>
      <c r="QI852" s="106"/>
      <c r="QJ852" s="106"/>
      <c r="QK852" s="106"/>
      <c r="QL852" s="106"/>
      <c r="QM852" s="106"/>
      <c r="QN852" s="106"/>
      <c r="QO852" s="106"/>
      <c r="QP852" s="106"/>
      <c r="QQ852" s="106"/>
      <c r="QR852" s="106"/>
      <c r="QS852" s="106"/>
      <c r="QT852" s="106"/>
      <c r="QU852" s="106"/>
      <c r="QV852" s="106"/>
      <c r="QW852" s="106"/>
      <c r="QX852" s="106"/>
      <c r="QY852" s="106"/>
      <c r="QZ852" s="106"/>
      <c r="RA852" s="106"/>
      <c r="RB852" s="106"/>
      <c r="RC852" s="106"/>
      <c r="RD852" s="106"/>
      <c r="RE852" s="106"/>
      <c r="RF852" s="106"/>
      <c r="RG852" s="106"/>
      <c r="RH852" s="106"/>
      <c r="RI852" s="106"/>
      <c r="RJ852" s="106"/>
      <c r="RK852" s="106"/>
      <c r="RL852" s="106"/>
      <c r="RM852" s="106"/>
      <c r="RN852" s="106"/>
      <c r="RO852" s="106"/>
      <c r="RP852" s="106"/>
      <c r="RQ852" s="106"/>
      <c r="RR852" s="106"/>
    </row>
    <row r="853" spans="1:486" x14ac:dyDescent="0.3">
      <c r="A853" s="106"/>
      <c r="B853" s="106"/>
      <c r="C853" s="106"/>
      <c r="D853" s="106"/>
      <c r="E853" s="106"/>
      <c r="F853" s="106"/>
      <c r="G853" s="106"/>
      <c r="H853" s="106"/>
      <c r="I853" s="106"/>
      <c r="J853" s="106"/>
      <c r="K853" s="106"/>
      <c r="L853" s="106"/>
      <c r="M853" s="106"/>
      <c r="N853" s="106"/>
      <c r="O853" s="106"/>
      <c r="P853" s="114"/>
      <c r="Q853" s="114"/>
      <c r="R853" s="106"/>
      <c r="S853" s="106"/>
      <c r="T853" s="106"/>
      <c r="U853" s="106"/>
      <c r="V853" s="106"/>
      <c r="W853" s="106"/>
      <c r="X853" s="106"/>
      <c r="Y853" s="106"/>
      <c r="Z853" s="106"/>
      <c r="AA853" s="106"/>
      <c r="AB853" s="106"/>
      <c r="AC853" s="106"/>
      <c r="AD853" s="106"/>
      <c r="AE853" s="106"/>
      <c r="AF853" s="106"/>
      <c r="AG853" s="106"/>
      <c r="AH853" s="106"/>
      <c r="AI853" s="106"/>
      <c r="AJ853" s="106"/>
      <c r="AK853" s="106"/>
      <c r="AL853" s="106"/>
      <c r="AM853" s="106"/>
      <c r="AN853" s="106"/>
      <c r="AO853" s="106"/>
      <c r="AP853" s="106"/>
      <c r="AQ853" s="106"/>
      <c r="AR853" s="106"/>
      <c r="AS853" s="106"/>
      <c r="AT853" s="106"/>
      <c r="AU853" s="106"/>
      <c r="AV853" s="106"/>
      <c r="AW853" s="106"/>
      <c r="AX853" s="106"/>
      <c r="AY853" s="106"/>
      <c r="AZ853" s="106"/>
      <c r="BA853" s="106"/>
      <c r="BB853" s="106"/>
      <c r="BC853" s="106"/>
      <c r="BD853" s="106"/>
      <c r="BE853" s="106"/>
      <c r="BF853" s="106"/>
      <c r="BG853" s="106"/>
      <c r="BH853" s="106"/>
      <c r="BI853" s="106"/>
      <c r="BJ853" s="106"/>
      <c r="BK853" s="106"/>
      <c r="BL853" s="106"/>
      <c r="BM853" s="106"/>
      <c r="BN853" s="106"/>
      <c r="BO853" s="106"/>
      <c r="BP853" s="106"/>
      <c r="BQ853" s="106"/>
      <c r="BR853" s="106"/>
      <c r="BS853" s="106"/>
      <c r="BT853" s="106"/>
      <c r="BU853" s="106"/>
      <c r="BV853" s="106"/>
      <c r="BW853" s="106"/>
      <c r="BX853" s="106"/>
      <c r="BY853" s="106"/>
      <c r="BZ853" s="106"/>
      <c r="CA853" s="106"/>
      <c r="CB853" s="106"/>
      <c r="CC853" s="106"/>
      <c r="CD853" s="106"/>
      <c r="CE853" s="106"/>
      <c r="CF853" s="106"/>
      <c r="CG853" s="106"/>
      <c r="CH853" s="106"/>
      <c r="CI853" s="106"/>
      <c r="CJ853" s="106"/>
      <c r="CK853" s="106"/>
      <c r="CL853" s="106"/>
      <c r="CM853" s="106"/>
      <c r="CN853" s="106"/>
      <c r="CO853" s="106"/>
      <c r="CP853" s="106"/>
      <c r="CQ853" s="106"/>
      <c r="CR853" s="106"/>
      <c r="CS853" s="106"/>
      <c r="CT853" s="106"/>
      <c r="CU853" s="106"/>
      <c r="CV853" s="106"/>
      <c r="CW853" s="106"/>
      <c r="CX853" s="106"/>
      <c r="CY853" s="106"/>
      <c r="CZ853" s="106"/>
      <c r="DA853" s="106"/>
      <c r="DB853" s="106"/>
      <c r="DC853" s="106"/>
      <c r="DD853" s="106"/>
      <c r="DE853" s="106"/>
      <c r="DF853" s="106"/>
      <c r="DG853" s="106"/>
      <c r="DH853" s="106"/>
      <c r="DI853" s="106"/>
      <c r="DJ853" s="106"/>
      <c r="DK853" s="106"/>
      <c r="DL853" s="106"/>
      <c r="DM853" s="106"/>
      <c r="DN853" s="106"/>
      <c r="DO853" s="106"/>
      <c r="DP853" s="106"/>
      <c r="DQ853" s="106"/>
      <c r="DR853" s="106"/>
      <c r="DS853" s="106"/>
      <c r="DT853" s="106"/>
      <c r="DU853" s="106"/>
      <c r="DV853" s="106"/>
      <c r="DW853" s="106"/>
      <c r="DX853" s="106"/>
      <c r="DY853" s="106"/>
      <c r="DZ853" s="106"/>
      <c r="EA853" s="106"/>
      <c r="EB853" s="106"/>
      <c r="EC853" s="106"/>
      <c r="ED853" s="106"/>
      <c r="EE853" s="106"/>
      <c r="EF853" s="106"/>
      <c r="EG853" s="106"/>
      <c r="EH853" s="106"/>
      <c r="EI853" s="106"/>
      <c r="EJ853" s="106"/>
      <c r="EK853" s="106"/>
      <c r="EL853" s="106"/>
      <c r="EM853" s="106"/>
      <c r="EN853" s="106"/>
      <c r="EO853" s="106"/>
      <c r="EP853" s="106"/>
      <c r="EQ853" s="106"/>
      <c r="ER853" s="106"/>
      <c r="ES853" s="106"/>
      <c r="ET853" s="106"/>
      <c r="EU853" s="106"/>
      <c r="EV853" s="106"/>
      <c r="EW853" s="106"/>
      <c r="EX853" s="106"/>
      <c r="EY853" s="106"/>
      <c r="EZ853" s="106"/>
      <c r="FA853" s="106"/>
      <c r="FB853" s="106"/>
      <c r="FC853" s="106"/>
      <c r="FD853" s="106"/>
      <c r="FE853" s="106"/>
      <c r="FF853" s="106"/>
      <c r="FG853" s="106"/>
      <c r="FH853" s="106"/>
      <c r="FI853" s="106"/>
      <c r="FJ853" s="106"/>
      <c r="FK853" s="106"/>
      <c r="FL853" s="106"/>
      <c r="FM853" s="106"/>
      <c r="FN853" s="106"/>
      <c r="FO853" s="106"/>
      <c r="FP853" s="106"/>
      <c r="FQ853" s="106"/>
      <c r="FR853" s="106"/>
      <c r="FS853" s="106"/>
      <c r="FT853" s="106"/>
      <c r="FU853" s="106"/>
      <c r="FV853" s="106"/>
      <c r="FW853" s="106"/>
      <c r="FX853" s="106"/>
      <c r="FY853" s="106"/>
      <c r="FZ853" s="106"/>
      <c r="GA853" s="106"/>
      <c r="GB853" s="106"/>
      <c r="GC853" s="106"/>
      <c r="GD853" s="106"/>
      <c r="GE853" s="106"/>
      <c r="GF853" s="106"/>
      <c r="GG853" s="106"/>
      <c r="GH853" s="106"/>
      <c r="GI853" s="106"/>
      <c r="GJ853" s="106"/>
      <c r="GK853" s="106"/>
      <c r="GL853" s="106"/>
      <c r="GM853" s="106"/>
      <c r="GN853" s="106"/>
      <c r="GO853" s="106"/>
      <c r="GP853" s="106"/>
      <c r="GQ853" s="106"/>
      <c r="GR853" s="106"/>
      <c r="GS853" s="106"/>
      <c r="GT853" s="106"/>
      <c r="GU853" s="106"/>
      <c r="GV853" s="106"/>
      <c r="GW853" s="106"/>
      <c r="GX853" s="106"/>
      <c r="GY853" s="106"/>
      <c r="GZ853" s="106"/>
      <c r="HA853" s="106"/>
      <c r="HB853" s="106"/>
      <c r="HC853" s="106"/>
      <c r="HD853" s="106"/>
      <c r="HE853" s="106"/>
      <c r="HF853" s="106"/>
      <c r="HG853" s="106"/>
      <c r="HH853" s="106"/>
      <c r="HI853" s="106"/>
      <c r="HJ853" s="106"/>
      <c r="HK853" s="106"/>
      <c r="HL853" s="106"/>
      <c r="HM853" s="106"/>
      <c r="HN853" s="106"/>
      <c r="HO853" s="106"/>
      <c r="HP853" s="106"/>
      <c r="HQ853" s="106"/>
      <c r="HR853" s="106"/>
      <c r="HS853" s="106"/>
      <c r="HT853" s="106"/>
      <c r="HU853" s="106"/>
      <c r="HV853" s="106"/>
      <c r="HW853" s="106"/>
      <c r="HX853" s="106"/>
      <c r="HY853" s="106"/>
      <c r="HZ853" s="106"/>
      <c r="IA853" s="106"/>
      <c r="IB853" s="106"/>
      <c r="IC853" s="106"/>
      <c r="ID853" s="106"/>
      <c r="IE853" s="106"/>
      <c r="IF853" s="106"/>
      <c r="IG853" s="106"/>
      <c r="IH853" s="106"/>
      <c r="II853" s="106"/>
      <c r="IJ853" s="106"/>
      <c r="IK853" s="106"/>
      <c r="IL853" s="106"/>
      <c r="IM853" s="106"/>
      <c r="IN853" s="106"/>
      <c r="IO853" s="106"/>
      <c r="IP853" s="106"/>
      <c r="IQ853" s="106"/>
      <c r="IR853" s="106"/>
      <c r="IS853" s="106"/>
      <c r="IT853" s="106"/>
      <c r="IU853" s="106"/>
      <c r="IV853" s="106"/>
      <c r="IW853" s="106"/>
      <c r="IX853" s="106"/>
      <c r="IY853" s="106"/>
      <c r="IZ853" s="106"/>
      <c r="JA853" s="106"/>
      <c r="JB853" s="106"/>
      <c r="JC853" s="106"/>
      <c r="JD853" s="106"/>
      <c r="JE853" s="106"/>
      <c r="JF853" s="106"/>
      <c r="JG853" s="106"/>
      <c r="JH853" s="106"/>
      <c r="JI853" s="106"/>
      <c r="JJ853" s="106"/>
      <c r="JK853" s="106"/>
      <c r="JL853" s="106"/>
      <c r="JM853" s="106"/>
      <c r="JN853" s="106"/>
      <c r="JO853" s="106"/>
      <c r="JP853" s="106"/>
      <c r="JQ853" s="106"/>
      <c r="JR853" s="106"/>
      <c r="JS853" s="106"/>
      <c r="JT853" s="106"/>
      <c r="JU853" s="106"/>
      <c r="JV853" s="106"/>
      <c r="JW853" s="106"/>
      <c r="JX853" s="106"/>
      <c r="JY853" s="106"/>
      <c r="JZ853" s="106"/>
      <c r="KA853" s="106"/>
      <c r="KB853" s="106"/>
      <c r="KC853" s="106"/>
      <c r="KD853" s="106"/>
      <c r="KE853" s="106"/>
      <c r="KF853" s="106"/>
      <c r="KG853" s="106"/>
      <c r="KH853" s="106"/>
      <c r="KI853" s="106"/>
      <c r="KJ853" s="106"/>
      <c r="KK853" s="106"/>
      <c r="KL853" s="106"/>
      <c r="KM853" s="106"/>
      <c r="KN853" s="106"/>
      <c r="KO853" s="106"/>
      <c r="KP853" s="106"/>
      <c r="KQ853" s="106"/>
      <c r="KR853" s="106"/>
      <c r="KS853" s="106"/>
      <c r="KT853" s="106"/>
      <c r="KU853" s="106"/>
      <c r="KV853" s="106"/>
      <c r="KW853" s="106"/>
      <c r="KX853" s="106"/>
      <c r="KY853" s="106"/>
      <c r="KZ853" s="106"/>
      <c r="LA853" s="106"/>
      <c r="LB853" s="106"/>
      <c r="LC853" s="106"/>
      <c r="LD853" s="106"/>
      <c r="LE853" s="106"/>
      <c r="LF853" s="106"/>
      <c r="LG853" s="106"/>
      <c r="LH853" s="106"/>
      <c r="LI853" s="106"/>
      <c r="LJ853" s="106"/>
      <c r="LK853" s="106"/>
      <c r="LL853" s="106"/>
      <c r="LM853" s="106"/>
      <c r="LN853" s="106"/>
      <c r="LO853" s="106"/>
      <c r="LP853" s="106"/>
      <c r="LQ853" s="106"/>
      <c r="LR853" s="106"/>
      <c r="LS853" s="106"/>
      <c r="LT853" s="106"/>
      <c r="LU853" s="106"/>
      <c r="LV853" s="106"/>
      <c r="LW853" s="106"/>
      <c r="LX853" s="106"/>
      <c r="LY853" s="106"/>
      <c r="LZ853" s="106"/>
      <c r="MA853" s="106"/>
      <c r="MB853" s="106"/>
      <c r="MC853" s="106"/>
      <c r="MD853" s="106"/>
      <c r="ME853" s="106"/>
      <c r="MF853" s="106"/>
      <c r="MG853" s="106"/>
      <c r="MH853" s="106"/>
      <c r="MI853" s="106"/>
      <c r="MJ853" s="106"/>
      <c r="MK853" s="106"/>
      <c r="ML853" s="106"/>
      <c r="MM853" s="106"/>
      <c r="MN853" s="106"/>
      <c r="MO853" s="106"/>
      <c r="MP853" s="106"/>
      <c r="MQ853" s="106"/>
      <c r="MR853" s="106"/>
      <c r="MS853" s="106"/>
      <c r="MT853" s="106"/>
      <c r="MU853" s="106"/>
      <c r="MV853" s="106"/>
      <c r="MW853" s="106"/>
      <c r="MX853" s="106"/>
      <c r="MY853" s="106"/>
      <c r="MZ853" s="106"/>
      <c r="NA853" s="106"/>
      <c r="NB853" s="106"/>
      <c r="NC853" s="106"/>
      <c r="ND853" s="106"/>
      <c r="NE853" s="106"/>
      <c r="NF853" s="106"/>
      <c r="NG853" s="106"/>
      <c r="NH853" s="106"/>
      <c r="NI853" s="106"/>
      <c r="NJ853" s="106"/>
      <c r="NK853" s="106"/>
      <c r="NL853" s="106"/>
      <c r="NM853" s="106"/>
      <c r="NN853" s="106"/>
      <c r="NO853" s="106"/>
      <c r="NP853" s="106"/>
      <c r="NQ853" s="106"/>
      <c r="NR853" s="106"/>
      <c r="NS853" s="106"/>
      <c r="NT853" s="106"/>
      <c r="NU853" s="106"/>
      <c r="NV853" s="106"/>
      <c r="NW853" s="106"/>
      <c r="NX853" s="106"/>
      <c r="NY853" s="106"/>
      <c r="NZ853" s="106"/>
      <c r="OA853" s="106"/>
      <c r="OB853" s="106"/>
      <c r="OC853" s="106"/>
      <c r="OD853" s="106"/>
      <c r="OE853" s="106"/>
      <c r="OF853" s="106"/>
      <c r="OG853" s="106"/>
      <c r="OH853" s="106"/>
      <c r="OI853" s="106"/>
      <c r="OJ853" s="106"/>
      <c r="OK853" s="106"/>
      <c r="OL853" s="106"/>
      <c r="OM853" s="106"/>
      <c r="ON853" s="106"/>
      <c r="OO853" s="106"/>
      <c r="OP853" s="106"/>
      <c r="OQ853" s="106"/>
      <c r="OR853" s="106"/>
      <c r="OS853" s="106"/>
      <c r="OT853" s="106"/>
      <c r="OU853" s="106"/>
      <c r="OV853" s="106"/>
      <c r="OW853" s="106"/>
      <c r="OX853" s="106"/>
      <c r="OY853" s="106"/>
      <c r="OZ853" s="106"/>
      <c r="PA853" s="106"/>
      <c r="PB853" s="106"/>
      <c r="PC853" s="106"/>
      <c r="PD853" s="106"/>
      <c r="PE853" s="106"/>
      <c r="PF853" s="106"/>
      <c r="PG853" s="106"/>
      <c r="PH853" s="106"/>
      <c r="PI853" s="106"/>
      <c r="PJ853" s="106"/>
      <c r="PK853" s="106"/>
      <c r="PL853" s="106"/>
      <c r="PM853" s="106"/>
      <c r="PN853" s="106"/>
      <c r="PO853" s="106"/>
      <c r="PP853" s="106"/>
      <c r="PQ853" s="106"/>
      <c r="PR853" s="106"/>
      <c r="PS853" s="106"/>
      <c r="PT853" s="106"/>
      <c r="PU853" s="106"/>
      <c r="PV853" s="106"/>
      <c r="PW853" s="106"/>
      <c r="PX853" s="106"/>
      <c r="PY853" s="106"/>
      <c r="PZ853" s="106"/>
      <c r="QA853" s="106"/>
      <c r="QB853" s="106"/>
      <c r="QC853" s="106"/>
      <c r="QD853" s="106"/>
      <c r="QE853" s="106"/>
      <c r="QF853" s="106"/>
      <c r="QG853" s="106"/>
      <c r="QH853" s="106"/>
      <c r="QI853" s="106"/>
      <c r="QJ853" s="106"/>
      <c r="QK853" s="106"/>
      <c r="QL853" s="106"/>
      <c r="QM853" s="106"/>
      <c r="QN853" s="106"/>
      <c r="QO853" s="106"/>
      <c r="QP853" s="106"/>
      <c r="QQ853" s="106"/>
      <c r="QR853" s="106"/>
      <c r="QS853" s="106"/>
      <c r="QT853" s="106"/>
      <c r="QU853" s="106"/>
      <c r="QV853" s="106"/>
      <c r="QW853" s="106"/>
      <c r="QX853" s="106"/>
      <c r="QY853" s="106"/>
      <c r="QZ853" s="106"/>
      <c r="RA853" s="106"/>
      <c r="RB853" s="106"/>
      <c r="RC853" s="106"/>
      <c r="RD853" s="106"/>
      <c r="RE853" s="106"/>
      <c r="RF853" s="106"/>
      <c r="RG853" s="106"/>
      <c r="RH853" s="106"/>
      <c r="RI853" s="106"/>
      <c r="RJ853" s="106"/>
      <c r="RK853" s="106"/>
      <c r="RL853" s="106"/>
      <c r="RM853" s="106"/>
      <c r="RN853" s="106"/>
      <c r="RO853" s="106"/>
      <c r="RP853" s="106"/>
      <c r="RQ853" s="106"/>
      <c r="RR853" s="106"/>
    </row>
    <row r="854" spans="1:486" x14ac:dyDescent="0.3">
      <c r="A854" s="106"/>
      <c r="B854" s="106"/>
      <c r="C854" s="106"/>
      <c r="D854" s="106"/>
      <c r="E854" s="106"/>
      <c r="F854" s="106"/>
      <c r="G854" s="106"/>
      <c r="H854" s="106"/>
      <c r="I854" s="106"/>
      <c r="J854" s="106"/>
      <c r="K854" s="106"/>
      <c r="L854" s="106"/>
      <c r="M854" s="106"/>
      <c r="N854" s="106"/>
      <c r="O854" s="106"/>
      <c r="P854" s="114"/>
      <c r="Q854" s="114"/>
      <c r="R854" s="106"/>
      <c r="S854" s="106"/>
      <c r="T854" s="106"/>
      <c r="U854" s="106"/>
      <c r="V854" s="106"/>
      <c r="W854" s="106"/>
      <c r="X854" s="106"/>
      <c r="Y854" s="106"/>
      <c r="Z854" s="106"/>
      <c r="AA854" s="106"/>
      <c r="AB854" s="106"/>
      <c r="AC854" s="106"/>
      <c r="AD854" s="106"/>
      <c r="AE854" s="106"/>
      <c r="AF854" s="106"/>
      <c r="AG854" s="106"/>
      <c r="AH854" s="106"/>
      <c r="AI854" s="106"/>
      <c r="AJ854" s="106"/>
      <c r="AK854" s="106"/>
      <c r="AL854" s="106"/>
      <c r="AM854" s="106"/>
      <c r="AN854" s="106"/>
      <c r="AO854" s="106"/>
      <c r="AP854" s="106"/>
      <c r="AQ854" s="106"/>
      <c r="AR854" s="106"/>
      <c r="AS854" s="106"/>
      <c r="AT854" s="106"/>
      <c r="AU854" s="106"/>
      <c r="AV854" s="106"/>
      <c r="AW854" s="106"/>
      <c r="AX854" s="106"/>
      <c r="AY854" s="106"/>
      <c r="AZ854" s="106"/>
      <c r="BA854" s="106"/>
      <c r="BB854" s="106"/>
      <c r="BC854" s="106"/>
      <c r="BD854" s="106"/>
      <c r="BE854" s="106"/>
      <c r="BF854" s="106"/>
      <c r="BG854" s="106"/>
      <c r="BH854" s="106"/>
      <c r="BI854" s="106"/>
      <c r="BJ854" s="106"/>
      <c r="BK854" s="106"/>
      <c r="BL854" s="106"/>
      <c r="BM854" s="106"/>
      <c r="BN854" s="106"/>
      <c r="BO854" s="106"/>
      <c r="BP854" s="106"/>
      <c r="BQ854" s="106"/>
      <c r="BR854" s="106"/>
      <c r="BS854" s="106"/>
      <c r="BT854" s="106"/>
      <c r="BU854" s="106"/>
      <c r="BV854" s="106"/>
      <c r="BW854" s="106"/>
      <c r="BX854" s="106"/>
      <c r="BY854" s="106"/>
      <c r="BZ854" s="106"/>
      <c r="CA854" s="106"/>
      <c r="CB854" s="106"/>
      <c r="CC854" s="106"/>
      <c r="CD854" s="106"/>
      <c r="CE854" s="106"/>
      <c r="CF854" s="106"/>
      <c r="CG854" s="106"/>
      <c r="CH854" s="106"/>
      <c r="CI854" s="106"/>
      <c r="CJ854" s="106"/>
      <c r="CK854" s="106"/>
      <c r="CL854" s="106"/>
      <c r="CM854" s="106"/>
      <c r="CN854" s="106"/>
      <c r="CO854" s="106"/>
      <c r="CP854" s="106"/>
      <c r="CQ854" s="106"/>
      <c r="CR854" s="106"/>
      <c r="CS854" s="106"/>
      <c r="CT854" s="106"/>
      <c r="CU854" s="106"/>
      <c r="CV854" s="106"/>
      <c r="CW854" s="106"/>
      <c r="CX854" s="106"/>
      <c r="CY854" s="106"/>
      <c r="CZ854" s="106"/>
      <c r="DA854" s="106"/>
      <c r="DB854" s="106"/>
      <c r="DC854" s="106"/>
      <c r="DD854" s="106"/>
      <c r="DE854" s="106"/>
      <c r="DF854" s="106"/>
      <c r="DG854" s="106"/>
      <c r="DH854" s="106"/>
      <c r="DI854" s="106"/>
      <c r="DJ854" s="106"/>
      <c r="DK854" s="106"/>
      <c r="DL854" s="106"/>
      <c r="DM854" s="106"/>
      <c r="DN854" s="106"/>
      <c r="DO854" s="106"/>
      <c r="DP854" s="106"/>
      <c r="DQ854" s="106"/>
      <c r="DR854" s="106"/>
      <c r="DS854" s="106"/>
      <c r="DT854" s="106"/>
      <c r="DU854" s="106"/>
      <c r="DV854" s="106"/>
      <c r="DW854" s="106"/>
      <c r="DX854" s="106"/>
      <c r="DY854" s="106"/>
      <c r="DZ854" s="106"/>
      <c r="EA854" s="106"/>
      <c r="EB854" s="106"/>
      <c r="EC854" s="106"/>
      <c r="ED854" s="106"/>
      <c r="EE854" s="106"/>
      <c r="EF854" s="106"/>
      <c r="EG854" s="106"/>
      <c r="EH854" s="106"/>
      <c r="EI854" s="106"/>
      <c r="EJ854" s="106"/>
      <c r="EK854" s="106"/>
      <c r="EL854" s="106"/>
      <c r="EM854" s="106"/>
      <c r="EN854" s="106"/>
      <c r="EO854" s="106"/>
      <c r="EP854" s="106"/>
      <c r="EQ854" s="106"/>
      <c r="ER854" s="106"/>
      <c r="ES854" s="106"/>
      <c r="ET854" s="106"/>
      <c r="EU854" s="106"/>
      <c r="EV854" s="106"/>
      <c r="EW854" s="106"/>
      <c r="EX854" s="106"/>
      <c r="EY854" s="106"/>
      <c r="EZ854" s="106"/>
      <c r="FA854" s="106"/>
      <c r="FB854" s="106"/>
      <c r="FC854" s="106"/>
      <c r="FD854" s="106"/>
      <c r="FE854" s="106"/>
      <c r="FF854" s="106"/>
      <c r="FG854" s="106"/>
      <c r="FH854" s="106"/>
      <c r="FI854" s="106"/>
      <c r="FJ854" s="106"/>
      <c r="FK854" s="106"/>
      <c r="FL854" s="106"/>
      <c r="FM854" s="106"/>
      <c r="FN854" s="106"/>
      <c r="FO854" s="106"/>
      <c r="FP854" s="106"/>
      <c r="FQ854" s="106"/>
      <c r="FR854" s="106"/>
      <c r="FS854" s="106"/>
      <c r="FT854" s="106"/>
      <c r="FU854" s="106"/>
      <c r="FV854" s="106"/>
      <c r="FW854" s="106"/>
      <c r="FX854" s="106"/>
      <c r="FY854" s="106"/>
      <c r="FZ854" s="106"/>
      <c r="GA854" s="106"/>
      <c r="GB854" s="106"/>
      <c r="GC854" s="106"/>
      <c r="GD854" s="106"/>
      <c r="GE854" s="106"/>
      <c r="GF854" s="106"/>
      <c r="GG854" s="106"/>
      <c r="GH854" s="106"/>
      <c r="GI854" s="106"/>
      <c r="GJ854" s="106"/>
      <c r="GK854" s="106"/>
      <c r="GL854" s="106"/>
      <c r="GM854" s="106"/>
      <c r="GN854" s="106"/>
      <c r="GO854" s="106"/>
      <c r="GP854" s="106"/>
      <c r="GQ854" s="106"/>
      <c r="GR854" s="106"/>
      <c r="GS854" s="106"/>
      <c r="GT854" s="106"/>
      <c r="GU854" s="106"/>
      <c r="GV854" s="106"/>
      <c r="GW854" s="106"/>
      <c r="GX854" s="106"/>
      <c r="GY854" s="106"/>
      <c r="GZ854" s="106"/>
      <c r="HA854" s="106"/>
      <c r="HB854" s="106"/>
      <c r="HC854" s="106"/>
      <c r="HD854" s="106"/>
      <c r="HE854" s="106"/>
      <c r="HF854" s="106"/>
      <c r="HG854" s="106"/>
      <c r="HH854" s="106"/>
      <c r="HI854" s="106"/>
      <c r="HJ854" s="106"/>
      <c r="HK854" s="106"/>
      <c r="HL854" s="106"/>
      <c r="HM854" s="106"/>
      <c r="HN854" s="106"/>
      <c r="HO854" s="106"/>
      <c r="HP854" s="106"/>
      <c r="HQ854" s="106"/>
      <c r="HR854" s="106"/>
      <c r="HS854" s="106"/>
      <c r="HT854" s="106"/>
      <c r="HU854" s="106"/>
      <c r="HV854" s="106"/>
      <c r="HW854" s="106"/>
      <c r="HX854" s="106"/>
      <c r="HY854" s="106"/>
      <c r="HZ854" s="106"/>
      <c r="IA854" s="106"/>
      <c r="IB854" s="106"/>
      <c r="IC854" s="106"/>
      <c r="ID854" s="106"/>
      <c r="IE854" s="106"/>
      <c r="IF854" s="106"/>
      <c r="IG854" s="106"/>
      <c r="IH854" s="106"/>
      <c r="II854" s="106"/>
      <c r="IJ854" s="106"/>
      <c r="IK854" s="106"/>
      <c r="IL854" s="106"/>
      <c r="IM854" s="106"/>
      <c r="IN854" s="106"/>
      <c r="IO854" s="106"/>
      <c r="IP854" s="106"/>
      <c r="IQ854" s="106"/>
      <c r="IR854" s="106"/>
      <c r="IS854" s="106"/>
      <c r="IT854" s="106"/>
      <c r="IU854" s="106"/>
      <c r="IV854" s="106"/>
      <c r="IW854" s="106"/>
      <c r="IX854" s="106"/>
      <c r="IY854" s="106"/>
      <c r="IZ854" s="106"/>
      <c r="JA854" s="106"/>
      <c r="JB854" s="106"/>
      <c r="JC854" s="106"/>
      <c r="JD854" s="106"/>
      <c r="JE854" s="106"/>
      <c r="JF854" s="106"/>
      <c r="JG854" s="106"/>
      <c r="JH854" s="106"/>
      <c r="JI854" s="106"/>
      <c r="JJ854" s="106"/>
      <c r="JK854" s="106"/>
      <c r="JL854" s="106"/>
      <c r="JM854" s="106"/>
      <c r="JN854" s="106"/>
      <c r="JO854" s="106"/>
      <c r="JP854" s="106"/>
      <c r="JQ854" s="106"/>
      <c r="JR854" s="106"/>
      <c r="JS854" s="106"/>
      <c r="JT854" s="106"/>
      <c r="JU854" s="106"/>
      <c r="JV854" s="106"/>
      <c r="JW854" s="106"/>
      <c r="JX854" s="106"/>
      <c r="JY854" s="106"/>
      <c r="JZ854" s="106"/>
      <c r="KA854" s="106"/>
      <c r="KB854" s="106"/>
      <c r="KC854" s="106"/>
      <c r="KD854" s="106"/>
      <c r="KE854" s="106"/>
      <c r="KF854" s="106"/>
      <c r="KG854" s="106"/>
      <c r="KH854" s="106"/>
      <c r="KI854" s="106"/>
      <c r="KJ854" s="106"/>
      <c r="KK854" s="106"/>
      <c r="KL854" s="106"/>
      <c r="KM854" s="106"/>
      <c r="KN854" s="106"/>
      <c r="KO854" s="106"/>
      <c r="KP854" s="106"/>
      <c r="KQ854" s="106"/>
      <c r="KR854" s="106"/>
      <c r="KS854" s="106"/>
      <c r="KT854" s="106"/>
      <c r="KU854" s="106"/>
      <c r="KV854" s="106"/>
      <c r="KW854" s="106"/>
      <c r="KX854" s="106"/>
      <c r="KY854" s="106"/>
      <c r="KZ854" s="106"/>
      <c r="LA854" s="106"/>
      <c r="LB854" s="106"/>
      <c r="LC854" s="106"/>
      <c r="LD854" s="106"/>
      <c r="LE854" s="106"/>
      <c r="LF854" s="106"/>
      <c r="LG854" s="106"/>
      <c r="LH854" s="106"/>
      <c r="LI854" s="106"/>
      <c r="LJ854" s="106"/>
      <c r="LK854" s="106"/>
      <c r="LL854" s="106"/>
      <c r="LM854" s="106"/>
      <c r="LN854" s="106"/>
      <c r="LO854" s="106"/>
      <c r="LP854" s="106"/>
      <c r="LQ854" s="106"/>
      <c r="LR854" s="106"/>
      <c r="LS854" s="106"/>
      <c r="LT854" s="106"/>
      <c r="LU854" s="106"/>
      <c r="LV854" s="106"/>
      <c r="LW854" s="106"/>
      <c r="LX854" s="106"/>
      <c r="LY854" s="106"/>
      <c r="LZ854" s="106"/>
      <c r="MA854" s="106"/>
      <c r="MB854" s="106"/>
      <c r="MC854" s="106"/>
      <c r="MD854" s="106"/>
      <c r="ME854" s="106"/>
      <c r="MF854" s="106"/>
      <c r="MG854" s="106"/>
      <c r="MH854" s="106"/>
      <c r="MI854" s="106"/>
      <c r="MJ854" s="106"/>
      <c r="MK854" s="106"/>
      <c r="ML854" s="106"/>
      <c r="MM854" s="106"/>
      <c r="MN854" s="106"/>
      <c r="MO854" s="106"/>
      <c r="MP854" s="106"/>
      <c r="MQ854" s="106"/>
      <c r="MR854" s="106"/>
      <c r="MS854" s="106"/>
      <c r="MT854" s="106"/>
      <c r="MU854" s="106"/>
      <c r="MV854" s="106"/>
      <c r="MW854" s="106"/>
      <c r="MX854" s="106"/>
      <c r="MY854" s="106"/>
      <c r="MZ854" s="106"/>
      <c r="NA854" s="106"/>
      <c r="NB854" s="106"/>
      <c r="NC854" s="106"/>
      <c r="ND854" s="106"/>
      <c r="NE854" s="106"/>
      <c r="NF854" s="106"/>
      <c r="NG854" s="106"/>
      <c r="NH854" s="106"/>
      <c r="NI854" s="106"/>
      <c r="NJ854" s="106"/>
      <c r="NK854" s="106"/>
      <c r="NL854" s="106"/>
      <c r="NM854" s="106"/>
      <c r="NN854" s="106"/>
      <c r="NO854" s="106"/>
      <c r="NP854" s="106"/>
      <c r="NQ854" s="106"/>
      <c r="NR854" s="106"/>
      <c r="NS854" s="106"/>
      <c r="NT854" s="106"/>
      <c r="NU854" s="106"/>
      <c r="NV854" s="106"/>
      <c r="NW854" s="106"/>
      <c r="NX854" s="106"/>
      <c r="NY854" s="106"/>
      <c r="NZ854" s="106"/>
      <c r="OA854" s="106"/>
      <c r="OB854" s="106"/>
      <c r="OC854" s="106"/>
      <c r="OD854" s="106"/>
      <c r="OE854" s="106"/>
      <c r="OF854" s="106"/>
      <c r="OG854" s="106"/>
      <c r="OH854" s="106"/>
      <c r="OI854" s="106"/>
      <c r="OJ854" s="106"/>
      <c r="OK854" s="106"/>
      <c r="OL854" s="106"/>
      <c r="OM854" s="106"/>
      <c r="ON854" s="106"/>
      <c r="OO854" s="106"/>
      <c r="OP854" s="106"/>
      <c r="OQ854" s="106"/>
      <c r="OR854" s="106"/>
      <c r="OS854" s="106"/>
      <c r="OT854" s="106"/>
      <c r="OU854" s="106"/>
      <c r="OV854" s="106"/>
      <c r="OW854" s="106"/>
      <c r="OX854" s="106"/>
      <c r="OY854" s="106"/>
      <c r="OZ854" s="106"/>
      <c r="PA854" s="106"/>
      <c r="PB854" s="106"/>
      <c r="PC854" s="106"/>
      <c r="PD854" s="106"/>
      <c r="PE854" s="106"/>
      <c r="PF854" s="106"/>
      <c r="PG854" s="106"/>
      <c r="PH854" s="106"/>
      <c r="PI854" s="106"/>
      <c r="PJ854" s="106"/>
      <c r="PK854" s="106"/>
      <c r="PL854" s="106"/>
      <c r="PM854" s="106"/>
      <c r="PN854" s="106"/>
      <c r="PO854" s="106"/>
      <c r="PP854" s="106"/>
      <c r="PQ854" s="106"/>
      <c r="PR854" s="106"/>
      <c r="PS854" s="106"/>
      <c r="PT854" s="106"/>
      <c r="PU854" s="106"/>
      <c r="PV854" s="106"/>
      <c r="PW854" s="106"/>
      <c r="PX854" s="106"/>
      <c r="PY854" s="106"/>
      <c r="PZ854" s="106"/>
      <c r="QA854" s="106"/>
      <c r="QB854" s="106"/>
      <c r="QC854" s="106"/>
      <c r="QD854" s="106"/>
      <c r="QE854" s="106"/>
      <c r="QF854" s="106"/>
      <c r="QG854" s="106"/>
      <c r="QH854" s="106"/>
      <c r="QI854" s="106"/>
      <c r="QJ854" s="106"/>
      <c r="QK854" s="106"/>
      <c r="QL854" s="106"/>
      <c r="QM854" s="106"/>
      <c r="QN854" s="106"/>
      <c r="QO854" s="106"/>
      <c r="QP854" s="106"/>
      <c r="QQ854" s="106"/>
      <c r="QR854" s="106"/>
      <c r="QS854" s="106"/>
      <c r="QT854" s="106"/>
      <c r="QU854" s="106"/>
      <c r="QV854" s="106"/>
      <c r="QW854" s="106"/>
      <c r="QX854" s="106"/>
      <c r="QY854" s="106"/>
      <c r="QZ854" s="106"/>
      <c r="RA854" s="106"/>
      <c r="RB854" s="106"/>
      <c r="RC854" s="106"/>
      <c r="RD854" s="106"/>
      <c r="RE854" s="106"/>
      <c r="RF854" s="106"/>
      <c r="RG854" s="106"/>
      <c r="RH854" s="106"/>
      <c r="RI854" s="106"/>
      <c r="RJ854" s="106"/>
      <c r="RK854" s="106"/>
      <c r="RL854" s="106"/>
      <c r="RM854" s="106"/>
      <c r="RN854" s="106"/>
      <c r="RO854" s="106"/>
      <c r="RP854" s="106"/>
      <c r="RQ854" s="106"/>
      <c r="RR854" s="106"/>
    </row>
    <row r="855" spans="1:486" x14ac:dyDescent="0.3">
      <c r="A855" s="106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  <c r="M855" s="106"/>
      <c r="N855" s="106"/>
      <c r="O855" s="106"/>
      <c r="P855" s="114"/>
      <c r="Q855" s="114"/>
      <c r="R855" s="106"/>
      <c r="S855" s="106"/>
      <c r="T855" s="106"/>
      <c r="U855" s="106"/>
      <c r="V855" s="106"/>
      <c r="W855" s="106"/>
      <c r="X855" s="106"/>
      <c r="Y855" s="106"/>
      <c r="Z855" s="106"/>
      <c r="AA855" s="106"/>
      <c r="AB855" s="106"/>
      <c r="AC855" s="106"/>
      <c r="AD855" s="106"/>
      <c r="AE855" s="106"/>
      <c r="AF855" s="106"/>
      <c r="AG855" s="106"/>
      <c r="AH855" s="106"/>
      <c r="AI855" s="106"/>
      <c r="AJ855" s="106"/>
      <c r="AK855" s="106"/>
      <c r="AL855" s="106"/>
      <c r="AM855" s="106"/>
      <c r="AN855" s="106"/>
      <c r="AO855" s="106"/>
      <c r="AP855" s="106"/>
      <c r="AQ855" s="106"/>
      <c r="AR855" s="106"/>
      <c r="AS855" s="106"/>
      <c r="AT855" s="106"/>
      <c r="AU855" s="106"/>
      <c r="AV855" s="106"/>
      <c r="AW855" s="106"/>
      <c r="AX855" s="106"/>
      <c r="AY855" s="106"/>
      <c r="AZ855" s="106"/>
      <c r="BA855" s="106"/>
      <c r="BB855" s="106"/>
      <c r="BC855" s="106"/>
      <c r="BD855" s="106"/>
      <c r="BE855" s="106"/>
      <c r="BF855" s="106"/>
      <c r="BG855" s="106"/>
      <c r="BH855" s="106"/>
      <c r="BI855" s="106"/>
      <c r="BJ855" s="106"/>
      <c r="BK855" s="106"/>
      <c r="BL855" s="106"/>
      <c r="BM855" s="106"/>
      <c r="BN855" s="106"/>
      <c r="BO855" s="106"/>
      <c r="BP855" s="106"/>
      <c r="BQ855" s="106"/>
      <c r="BR855" s="106"/>
      <c r="BS855" s="106"/>
      <c r="BT855" s="106"/>
      <c r="BU855" s="106"/>
      <c r="BV855" s="106"/>
      <c r="BW855" s="106"/>
      <c r="BX855" s="106"/>
      <c r="BY855" s="106"/>
      <c r="BZ855" s="106"/>
      <c r="CA855" s="106"/>
      <c r="CB855" s="106"/>
      <c r="CC855" s="106"/>
      <c r="CD855" s="106"/>
      <c r="CE855" s="106"/>
      <c r="CF855" s="106"/>
      <c r="CG855" s="106"/>
      <c r="CH855" s="106"/>
      <c r="CI855" s="106"/>
      <c r="CJ855" s="106"/>
      <c r="CK855" s="106"/>
      <c r="CL855" s="106"/>
      <c r="CM855" s="106"/>
      <c r="CN855" s="106"/>
      <c r="CO855" s="106"/>
      <c r="CP855" s="106"/>
      <c r="CQ855" s="106"/>
      <c r="CR855" s="106"/>
      <c r="CS855" s="106"/>
      <c r="CT855" s="106"/>
      <c r="CU855" s="106"/>
      <c r="CV855" s="106"/>
      <c r="CW855" s="106"/>
      <c r="CX855" s="106"/>
      <c r="CY855" s="106"/>
      <c r="CZ855" s="106"/>
      <c r="DA855" s="106"/>
      <c r="DB855" s="106"/>
      <c r="DC855" s="106"/>
      <c r="DD855" s="106"/>
      <c r="DE855" s="106"/>
      <c r="DF855" s="106"/>
      <c r="DG855" s="106"/>
      <c r="DH855" s="106"/>
      <c r="DI855" s="106"/>
      <c r="DJ855" s="106"/>
      <c r="DK855" s="106"/>
      <c r="DL855" s="106"/>
      <c r="DM855" s="106"/>
      <c r="DN855" s="106"/>
      <c r="DO855" s="106"/>
      <c r="DP855" s="106"/>
      <c r="DQ855" s="106"/>
      <c r="DR855" s="106"/>
      <c r="DS855" s="106"/>
      <c r="DT855" s="106"/>
      <c r="DU855" s="106"/>
      <c r="DV855" s="106"/>
      <c r="DW855" s="106"/>
      <c r="DX855" s="106"/>
      <c r="DY855" s="106"/>
      <c r="DZ855" s="106"/>
      <c r="EA855" s="106"/>
      <c r="EB855" s="106"/>
      <c r="EC855" s="106"/>
      <c r="ED855" s="106"/>
      <c r="EE855" s="106"/>
      <c r="EF855" s="106"/>
      <c r="EG855" s="106"/>
      <c r="EH855" s="106"/>
      <c r="EI855" s="106"/>
      <c r="EJ855" s="106"/>
      <c r="EK855" s="106"/>
      <c r="EL855" s="106"/>
      <c r="EM855" s="106"/>
      <c r="EN855" s="106"/>
      <c r="EO855" s="106"/>
      <c r="EP855" s="106"/>
      <c r="EQ855" s="106"/>
      <c r="ER855" s="106"/>
      <c r="ES855" s="106"/>
      <c r="ET855" s="106"/>
      <c r="EU855" s="106"/>
      <c r="EV855" s="106"/>
      <c r="EW855" s="106"/>
      <c r="EX855" s="106"/>
      <c r="EY855" s="106"/>
      <c r="EZ855" s="106"/>
      <c r="FA855" s="106"/>
      <c r="FB855" s="106"/>
      <c r="FC855" s="106"/>
      <c r="FD855" s="106"/>
      <c r="FE855" s="106"/>
      <c r="FF855" s="106"/>
      <c r="FG855" s="106"/>
      <c r="FH855" s="106"/>
      <c r="FI855" s="106"/>
      <c r="FJ855" s="106"/>
      <c r="FK855" s="106"/>
      <c r="FL855" s="106"/>
      <c r="FM855" s="106"/>
      <c r="FN855" s="106"/>
      <c r="FO855" s="106"/>
      <c r="FP855" s="106"/>
      <c r="FQ855" s="106"/>
      <c r="FR855" s="106"/>
      <c r="FS855" s="106"/>
      <c r="FT855" s="106"/>
      <c r="FU855" s="106"/>
      <c r="FV855" s="106"/>
      <c r="FW855" s="106"/>
      <c r="FX855" s="106"/>
      <c r="FY855" s="106"/>
      <c r="FZ855" s="106"/>
      <c r="GA855" s="106"/>
      <c r="GB855" s="106"/>
      <c r="GC855" s="106"/>
      <c r="GD855" s="106"/>
      <c r="GE855" s="106"/>
      <c r="GF855" s="106"/>
      <c r="GG855" s="106"/>
      <c r="GH855" s="106"/>
      <c r="GI855" s="106"/>
      <c r="GJ855" s="106"/>
      <c r="GK855" s="106"/>
      <c r="GL855" s="106"/>
      <c r="GM855" s="106"/>
      <c r="GN855" s="106"/>
      <c r="GO855" s="106"/>
      <c r="GP855" s="106"/>
      <c r="GQ855" s="106"/>
      <c r="GR855" s="106"/>
      <c r="GS855" s="106"/>
      <c r="GT855" s="106"/>
      <c r="GU855" s="106"/>
      <c r="GV855" s="106"/>
      <c r="GW855" s="106"/>
      <c r="GX855" s="106"/>
      <c r="GY855" s="106"/>
      <c r="GZ855" s="106"/>
      <c r="HA855" s="106"/>
      <c r="HB855" s="106"/>
      <c r="HC855" s="106"/>
      <c r="HD855" s="106"/>
      <c r="HE855" s="106"/>
      <c r="HF855" s="106"/>
      <c r="HG855" s="106"/>
      <c r="HH855" s="106"/>
      <c r="HI855" s="106"/>
      <c r="HJ855" s="106"/>
      <c r="HK855" s="106"/>
      <c r="HL855" s="106"/>
      <c r="HM855" s="106"/>
      <c r="HN855" s="106"/>
      <c r="HO855" s="106"/>
      <c r="HP855" s="106"/>
      <c r="HQ855" s="106"/>
      <c r="HR855" s="106"/>
      <c r="HS855" s="106"/>
      <c r="HT855" s="106"/>
      <c r="HU855" s="106"/>
      <c r="HV855" s="106"/>
      <c r="HW855" s="106"/>
      <c r="HX855" s="106"/>
      <c r="HY855" s="106"/>
      <c r="HZ855" s="106"/>
      <c r="IA855" s="106"/>
      <c r="IB855" s="106"/>
      <c r="IC855" s="106"/>
      <c r="ID855" s="106"/>
      <c r="IE855" s="106"/>
      <c r="IF855" s="106"/>
      <c r="IG855" s="106"/>
      <c r="IH855" s="106"/>
      <c r="II855" s="106"/>
      <c r="IJ855" s="106"/>
      <c r="IK855" s="106"/>
      <c r="IL855" s="106"/>
      <c r="IM855" s="106"/>
      <c r="IN855" s="106"/>
      <c r="IO855" s="106"/>
      <c r="IP855" s="106"/>
      <c r="IQ855" s="106"/>
      <c r="IR855" s="106"/>
      <c r="IS855" s="106"/>
      <c r="IT855" s="106"/>
      <c r="IU855" s="106"/>
      <c r="IV855" s="106"/>
      <c r="IW855" s="106"/>
      <c r="IX855" s="106"/>
      <c r="IY855" s="106"/>
      <c r="IZ855" s="106"/>
      <c r="JA855" s="106"/>
      <c r="JB855" s="106"/>
      <c r="JC855" s="106"/>
      <c r="JD855" s="106"/>
      <c r="JE855" s="106"/>
      <c r="JF855" s="106"/>
      <c r="JG855" s="106"/>
      <c r="JH855" s="106"/>
      <c r="JI855" s="106"/>
      <c r="JJ855" s="106"/>
      <c r="JK855" s="106"/>
      <c r="JL855" s="106"/>
      <c r="JM855" s="106"/>
      <c r="JN855" s="106"/>
      <c r="JO855" s="106"/>
      <c r="JP855" s="106"/>
      <c r="JQ855" s="106"/>
      <c r="JR855" s="106"/>
      <c r="JS855" s="106"/>
      <c r="JT855" s="106"/>
      <c r="JU855" s="106"/>
      <c r="JV855" s="106"/>
      <c r="JW855" s="106"/>
      <c r="JX855" s="106"/>
      <c r="JY855" s="106"/>
      <c r="JZ855" s="106"/>
      <c r="KA855" s="106"/>
      <c r="KB855" s="106"/>
      <c r="KC855" s="106"/>
      <c r="KD855" s="106"/>
      <c r="KE855" s="106"/>
      <c r="KF855" s="106"/>
      <c r="KG855" s="106"/>
      <c r="KH855" s="106"/>
      <c r="KI855" s="106"/>
      <c r="KJ855" s="106"/>
      <c r="KK855" s="106"/>
      <c r="KL855" s="106"/>
      <c r="KM855" s="106"/>
      <c r="KN855" s="106"/>
      <c r="KO855" s="106"/>
      <c r="KP855" s="106"/>
      <c r="KQ855" s="106"/>
      <c r="KR855" s="106"/>
      <c r="KS855" s="106"/>
      <c r="KT855" s="106"/>
      <c r="KU855" s="106"/>
      <c r="KV855" s="106"/>
      <c r="KW855" s="106"/>
      <c r="KX855" s="106"/>
      <c r="KY855" s="106"/>
      <c r="KZ855" s="106"/>
      <c r="LA855" s="106"/>
      <c r="LB855" s="106"/>
      <c r="LC855" s="106"/>
      <c r="LD855" s="106"/>
      <c r="LE855" s="106"/>
      <c r="LF855" s="106"/>
      <c r="LG855" s="106"/>
      <c r="LH855" s="106"/>
      <c r="LI855" s="106"/>
      <c r="LJ855" s="106"/>
      <c r="LK855" s="106"/>
      <c r="LL855" s="106"/>
      <c r="LM855" s="106"/>
      <c r="LN855" s="106"/>
      <c r="LO855" s="106"/>
      <c r="LP855" s="106"/>
      <c r="LQ855" s="106"/>
      <c r="LR855" s="106"/>
      <c r="LS855" s="106"/>
      <c r="LT855" s="106"/>
      <c r="LU855" s="106"/>
      <c r="LV855" s="106"/>
      <c r="LW855" s="106"/>
      <c r="LX855" s="106"/>
      <c r="LY855" s="106"/>
      <c r="LZ855" s="106"/>
      <c r="MA855" s="106"/>
      <c r="MB855" s="106"/>
      <c r="MC855" s="106"/>
      <c r="MD855" s="106"/>
      <c r="ME855" s="106"/>
      <c r="MF855" s="106"/>
      <c r="MG855" s="106"/>
      <c r="MH855" s="106"/>
      <c r="MI855" s="106"/>
      <c r="MJ855" s="106"/>
      <c r="MK855" s="106"/>
      <c r="ML855" s="106"/>
      <c r="MM855" s="106"/>
      <c r="MN855" s="106"/>
      <c r="MO855" s="106"/>
      <c r="MP855" s="106"/>
      <c r="MQ855" s="106"/>
      <c r="MR855" s="106"/>
      <c r="MS855" s="106"/>
      <c r="MT855" s="106"/>
      <c r="MU855" s="106"/>
      <c r="MV855" s="106"/>
      <c r="MW855" s="106"/>
      <c r="MX855" s="106"/>
      <c r="MY855" s="106"/>
      <c r="MZ855" s="106"/>
      <c r="NA855" s="106"/>
      <c r="NB855" s="106"/>
      <c r="NC855" s="106"/>
      <c r="ND855" s="106"/>
      <c r="NE855" s="106"/>
      <c r="NF855" s="106"/>
      <c r="NG855" s="106"/>
      <c r="NH855" s="106"/>
      <c r="NI855" s="106"/>
      <c r="NJ855" s="106"/>
      <c r="NK855" s="106"/>
      <c r="NL855" s="106"/>
      <c r="NM855" s="106"/>
      <c r="NN855" s="106"/>
      <c r="NO855" s="106"/>
      <c r="NP855" s="106"/>
      <c r="NQ855" s="106"/>
      <c r="NR855" s="106"/>
      <c r="NS855" s="106"/>
      <c r="NT855" s="106"/>
      <c r="NU855" s="106"/>
      <c r="NV855" s="106"/>
      <c r="NW855" s="106"/>
      <c r="NX855" s="106"/>
      <c r="NY855" s="106"/>
      <c r="NZ855" s="106"/>
      <c r="OA855" s="106"/>
      <c r="OB855" s="106"/>
      <c r="OC855" s="106"/>
      <c r="OD855" s="106"/>
      <c r="OE855" s="106"/>
      <c r="OF855" s="106"/>
      <c r="OG855" s="106"/>
      <c r="OH855" s="106"/>
      <c r="OI855" s="106"/>
      <c r="OJ855" s="106"/>
      <c r="OK855" s="106"/>
      <c r="OL855" s="106"/>
      <c r="OM855" s="106"/>
      <c r="ON855" s="106"/>
      <c r="OO855" s="106"/>
      <c r="OP855" s="106"/>
      <c r="OQ855" s="106"/>
      <c r="OR855" s="106"/>
      <c r="OS855" s="106"/>
      <c r="OT855" s="106"/>
      <c r="OU855" s="106"/>
      <c r="OV855" s="106"/>
      <c r="OW855" s="106"/>
      <c r="OX855" s="106"/>
      <c r="OY855" s="106"/>
      <c r="OZ855" s="106"/>
      <c r="PA855" s="106"/>
      <c r="PB855" s="106"/>
      <c r="PC855" s="106"/>
      <c r="PD855" s="106"/>
      <c r="PE855" s="106"/>
      <c r="PF855" s="106"/>
      <c r="PG855" s="106"/>
      <c r="PH855" s="106"/>
      <c r="PI855" s="106"/>
      <c r="PJ855" s="106"/>
      <c r="PK855" s="106"/>
      <c r="PL855" s="106"/>
      <c r="PM855" s="106"/>
      <c r="PN855" s="106"/>
      <c r="PO855" s="106"/>
      <c r="PP855" s="106"/>
      <c r="PQ855" s="106"/>
      <c r="PR855" s="106"/>
      <c r="PS855" s="106"/>
      <c r="PT855" s="106"/>
      <c r="PU855" s="106"/>
      <c r="PV855" s="106"/>
      <c r="PW855" s="106"/>
      <c r="PX855" s="106"/>
      <c r="PY855" s="106"/>
      <c r="PZ855" s="106"/>
      <c r="QA855" s="106"/>
      <c r="QB855" s="106"/>
      <c r="QC855" s="106"/>
      <c r="QD855" s="106"/>
      <c r="QE855" s="106"/>
      <c r="QF855" s="106"/>
      <c r="QG855" s="106"/>
      <c r="QH855" s="106"/>
      <c r="QI855" s="106"/>
      <c r="QJ855" s="106"/>
      <c r="QK855" s="106"/>
      <c r="QL855" s="106"/>
      <c r="QM855" s="106"/>
      <c r="QN855" s="106"/>
      <c r="QO855" s="106"/>
      <c r="QP855" s="106"/>
      <c r="QQ855" s="106"/>
      <c r="QR855" s="106"/>
      <c r="QS855" s="106"/>
      <c r="QT855" s="106"/>
      <c r="QU855" s="106"/>
      <c r="QV855" s="106"/>
      <c r="QW855" s="106"/>
      <c r="QX855" s="106"/>
      <c r="QY855" s="106"/>
      <c r="QZ855" s="106"/>
      <c r="RA855" s="106"/>
      <c r="RB855" s="106"/>
      <c r="RC855" s="106"/>
      <c r="RD855" s="106"/>
      <c r="RE855" s="106"/>
      <c r="RF855" s="106"/>
      <c r="RG855" s="106"/>
      <c r="RH855" s="106"/>
      <c r="RI855" s="106"/>
      <c r="RJ855" s="106"/>
      <c r="RK855" s="106"/>
      <c r="RL855" s="106"/>
      <c r="RM855" s="106"/>
      <c r="RN855" s="106"/>
      <c r="RO855" s="106"/>
      <c r="RP855" s="106"/>
      <c r="RQ855" s="106"/>
      <c r="RR855" s="106"/>
    </row>
    <row r="856" spans="1:486" x14ac:dyDescent="0.3">
      <c r="A856" s="106"/>
      <c r="B856" s="106"/>
      <c r="C856" s="106"/>
      <c r="D856" s="106"/>
      <c r="E856" s="106"/>
      <c r="F856" s="106"/>
      <c r="G856" s="106"/>
      <c r="H856" s="106"/>
      <c r="I856" s="106"/>
      <c r="J856" s="106"/>
      <c r="K856" s="106"/>
      <c r="L856" s="106"/>
      <c r="M856" s="106"/>
      <c r="N856" s="106"/>
      <c r="O856" s="106"/>
      <c r="P856" s="114"/>
      <c r="Q856" s="114"/>
      <c r="R856" s="106"/>
      <c r="S856" s="106"/>
      <c r="T856" s="106"/>
      <c r="U856" s="106"/>
      <c r="V856" s="106"/>
      <c r="W856" s="106"/>
      <c r="X856" s="106"/>
      <c r="Y856" s="106"/>
      <c r="Z856" s="106"/>
      <c r="AA856" s="106"/>
      <c r="AB856" s="106"/>
      <c r="AC856" s="106"/>
      <c r="AD856" s="106"/>
      <c r="AE856" s="106"/>
      <c r="AF856" s="106"/>
      <c r="AG856" s="106"/>
      <c r="AH856" s="106"/>
      <c r="AI856" s="106"/>
      <c r="AJ856" s="106"/>
      <c r="AK856" s="106"/>
      <c r="AL856" s="106"/>
      <c r="AM856" s="106"/>
      <c r="AN856" s="106"/>
      <c r="AO856" s="106"/>
      <c r="AP856" s="106"/>
      <c r="AQ856" s="106"/>
      <c r="AR856" s="106"/>
      <c r="AS856" s="106"/>
      <c r="AT856" s="106"/>
      <c r="AU856" s="106"/>
      <c r="AV856" s="106"/>
      <c r="AW856" s="106"/>
      <c r="AX856" s="106"/>
      <c r="AY856" s="106"/>
      <c r="AZ856" s="106"/>
      <c r="BA856" s="106"/>
      <c r="BB856" s="106"/>
      <c r="BC856" s="106"/>
      <c r="BD856" s="106"/>
      <c r="BE856" s="106"/>
      <c r="BF856" s="106"/>
      <c r="BG856" s="106"/>
      <c r="BH856" s="106"/>
      <c r="BI856" s="106"/>
      <c r="BJ856" s="106"/>
      <c r="BK856" s="106"/>
      <c r="BL856" s="106"/>
      <c r="BM856" s="106"/>
      <c r="BN856" s="106"/>
      <c r="BO856" s="106"/>
      <c r="BP856" s="106"/>
      <c r="BQ856" s="106"/>
      <c r="BR856" s="106"/>
      <c r="BS856" s="106"/>
      <c r="BT856" s="106"/>
      <c r="BU856" s="106"/>
      <c r="BV856" s="106"/>
      <c r="BW856" s="106"/>
      <c r="BX856" s="106"/>
      <c r="BY856" s="106"/>
      <c r="BZ856" s="106"/>
      <c r="CA856" s="106"/>
      <c r="CB856" s="106"/>
      <c r="CC856" s="106"/>
      <c r="CD856" s="106"/>
      <c r="CE856" s="106"/>
      <c r="CF856" s="106"/>
      <c r="CG856" s="106"/>
      <c r="CH856" s="106"/>
      <c r="CI856" s="106"/>
      <c r="CJ856" s="106"/>
      <c r="CK856" s="106"/>
      <c r="CL856" s="106"/>
      <c r="CM856" s="106"/>
      <c r="CN856" s="106"/>
      <c r="CO856" s="106"/>
      <c r="CP856" s="106"/>
      <c r="CQ856" s="106"/>
      <c r="CR856" s="106"/>
      <c r="CS856" s="106"/>
      <c r="CT856" s="106"/>
      <c r="CU856" s="106"/>
      <c r="CV856" s="106"/>
      <c r="CW856" s="106"/>
      <c r="CX856" s="106"/>
      <c r="CY856" s="106"/>
      <c r="CZ856" s="106"/>
      <c r="DA856" s="106"/>
      <c r="DB856" s="106"/>
      <c r="DC856" s="106"/>
      <c r="DD856" s="106"/>
      <c r="DE856" s="106"/>
      <c r="DF856" s="106"/>
      <c r="DG856" s="106"/>
      <c r="DH856" s="106"/>
      <c r="DI856" s="106"/>
      <c r="DJ856" s="106"/>
      <c r="DK856" s="106"/>
      <c r="DL856" s="106"/>
      <c r="DM856" s="106"/>
      <c r="DN856" s="106"/>
      <c r="DO856" s="106"/>
      <c r="DP856" s="106"/>
      <c r="DQ856" s="106"/>
      <c r="DR856" s="106"/>
      <c r="DS856" s="106"/>
      <c r="DT856" s="106"/>
      <c r="DU856" s="106"/>
      <c r="DV856" s="106"/>
      <c r="DW856" s="106"/>
      <c r="DX856" s="106"/>
      <c r="DY856" s="106"/>
      <c r="DZ856" s="106"/>
      <c r="EA856" s="106"/>
      <c r="EB856" s="106"/>
      <c r="EC856" s="106"/>
      <c r="ED856" s="106"/>
      <c r="EE856" s="106"/>
      <c r="EF856" s="106"/>
      <c r="EG856" s="106"/>
      <c r="EH856" s="106"/>
      <c r="EI856" s="106"/>
      <c r="EJ856" s="106"/>
      <c r="EK856" s="106"/>
      <c r="EL856" s="106"/>
      <c r="EM856" s="106"/>
      <c r="EN856" s="106"/>
      <c r="EO856" s="106"/>
      <c r="EP856" s="106"/>
      <c r="EQ856" s="106"/>
      <c r="ER856" s="106"/>
      <c r="ES856" s="106"/>
      <c r="ET856" s="106"/>
      <c r="EU856" s="106"/>
      <c r="EV856" s="106"/>
      <c r="EW856" s="106"/>
      <c r="EX856" s="106"/>
      <c r="EY856" s="106"/>
      <c r="EZ856" s="106"/>
      <c r="FA856" s="106"/>
      <c r="FB856" s="106"/>
      <c r="FC856" s="106"/>
      <c r="FD856" s="106"/>
      <c r="FE856" s="106"/>
      <c r="FF856" s="106"/>
      <c r="FG856" s="106"/>
      <c r="FH856" s="106"/>
      <c r="FI856" s="106"/>
      <c r="FJ856" s="106"/>
      <c r="FK856" s="106"/>
      <c r="FL856" s="106"/>
      <c r="FM856" s="106"/>
      <c r="FN856" s="106"/>
      <c r="FO856" s="106"/>
      <c r="FP856" s="106"/>
      <c r="FQ856" s="106"/>
      <c r="FR856" s="106"/>
      <c r="FS856" s="106"/>
      <c r="FT856" s="106"/>
      <c r="FU856" s="106"/>
      <c r="FV856" s="106"/>
      <c r="FW856" s="106"/>
      <c r="FX856" s="106"/>
      <c r="FY856" s="106"/>
      <c r="FZ856" s="106"/>
      <c r="GA856" s="106"/>
      <c r="GB856" s="106"/>
      <c r="GC856" s="106"/>
      <c r="GD856" s="106"/>
      <c r="GE856" s="106"/>
      <c r="GF856" s="106"/>
      <c r="GG856" s="106"/>
      <c r="GH856" s="106"/>
      <c r="GI856" s="106"/>
      <c r="GJ856" s="106"/>
      <c r="GK856" s="106"/>
      <c r="GL856" s="106"/>
      <c r="GM856" s="106"/>
      <c r="GN856" s="106"/>
      <c r="GO856" s="106"/>
      <c r="GP856" s="106"/>
      <c r="GQ856" s="106"/>
      <c r="GR856" s="106"/>
      <c r="GS856" s="106"/>
      <c r="GT856" s="106"/>
      <c r="GU856" s="106"/>
      <c r="GV856" s="106"/>
      <c r="GW856" s="106"/>
      <c r="GX856" s="106"/>
      <c r="GY856" s="106"/>
      <c r="GZ856" s="106"/>
      <c r="HA856" s="106"/>
      <c r="HB856" s="106"/>
      <c r="HC856" s="106"/>
      <c r="HD856" s="106"/>
      <c r="HE856" s="106"/>
      <c r="HF856" s="106"/>
      <c r="HG856" s="106"/>
      <c r="HH856" s="106"/>
      <c r="HI856" s="106"/>
      <c r="HJ856" s="106"/>
      <c r="HK856" s="106"/>
      <c r="HL856" s="106"/>
      <c r="HM856" s="106"/>
      <c r="HN856" s="106"/>
      <c r="HO856" s="106"/>
      <c r="HP856" s="106"/>
      <c r="HQ856" s="106"/>
      <c r="HR856" s="106"/>
      <c r="HS856" s="106"/>
      <c r="HT856" s="106"/>
      <c r="HU856" s="106"/>
      <c r="HV856" s="106"/>
      <c r="HW856" s="106"/>
      <c r="HX856" s="106"/>
      <c r="HY856" s="106"/>
      <c r="HZ856" s="106"/>
      <c r="IA856" s="106"/>
      <c r="IB856" s="106"/>
      <c r="IC856" s="106"/>
      <c r="ID856" s="106"/>
      <c r="IE856" s="106"/>
      <c r="IF856" s="106"/>
      <c r="IG856" s="106"/>
      <c r="IH856" s="106"/>
      <c r="II856" s="106"/>
      <c r="IJ856" s="106"/>
      <c r="IK856" s="106"/>
      <c r="IL856" s="106"/>
      <c r="IM856" s="106"/>
      <c r="IN856" s="106"/>
      <c r="IO856" s="106"/>
      <c r="IP856" s="106"/>
      <c r="IQ856" s="106"/>
      <c r="IR856" s="106"/>
      <c r="IS856" s="106"/>
      <c r="IT856" s="106"/>
      <c r="IU856" s="106"/>
      <c r="IV856" s="106"/>
      <c r="IW856" s="106"/>
      <c r="IX856" s="106"/>
      <c r="IY856" s="106"/>
      <c r="IZ856" s="106"/>
      <c r="JA856" s="106"/>
      <c r="JB856" s="106"/>
      <c r="JC856" s="106"/>
      <c r="JD856" s="106"/>
      <c r="JE856" s="106"/>
      <c r="JF856" s="106"/>
      <c r="JG856" s="106"/>
      <c r="JH856" s="106"/>
      <c r="JI856" s="106"/>
      <c r="JJ856" s="106"/>
      <c r="JK856" s="106"/>
      <c r="JL856" s="106"/>
      <c r="JM856" s="106"/>
      <c r="JN856" s="106"/>
      <c r="JO856" s="106"/>
      <c r="JP856" s="106"/>
      <c r="JQ856" s="106"/>
      <c r="JR856" s="106"/>
      <c r="JS856" s="106"/>
      <c r="JT856" s="106"/>
      <c r="JU856" s="106"/>
      <c r="JV856" s="106"/>
      <c r="JW856" s="106"/>
      <c r="JX856" s="106"/>
      <c r="JY856" s="106"/>
      <c r="JZ856" s="106"/>
      <c r="KA856" s="106"/>
      <c r="KB856" s="106"/>
      <c r="KC856" s="106"/>
      <c r="KD856" s="106"/>
      <c r="KE856" s="106"/>
      <c r="KF856" s="106"/>
      <c r="KG856" s="106"/>
      <c r="KH856" s="106"/>
      <c r="KI856" s="106"/>
      <c r="KJ856" s="106"/>
      <c r="KK856" s="106"/>
      <c r="KL856" s="106"/>
      <c r="KM856" s="106"/>
      <c r="KN856" s="106"/>
      <c r="KO856" s="106"/>
      <c r="KP856" s="106"/>
      <c r="KQ856" s="106"/>
      <c r="KR856" s="106"/>
      <c r="KS856" s="106"/>
      <c r="KT856" s="106"/>
      <c r="KU856" s="106"/>
      <c r="KV856" s="106"/>
      <c r="KW856" s="106"/>
      <c r="KX856" s="106"/>
      <c r="KY856" s="106"/>
      <c r="KZ856" s="106"/>
      <c r="LA856" s="106"/>
      <c r="LB856" s="106"/>
      <c r="LC856" s="106"/>
      <c r="LD856" s="106"/>
      <c r="LE856" s="106"/>
      <c r="LF856" s="106"/>
      <c r="LG856" s="106"/>
      <c r="LH856" s="106"/>
      <c r="LI856" s="106"/>
      <c r="LJ856" s="106"/>
      <c r="LK856" s="106"/>
      <c r="LL856" s="106"/>
      <c r="LM856" s="106"/>
      <c r="LN856" s="106"/>
      <c r="LO856" s="106"/>
      <c r="LP856" s="106"/>
      <c r="LQ856" s="106"/>
      <c r="LR856" s="106"/>
      <c r="LS856" s="106"/>
      <c r="LT856" s="106"/>
      <c r="LU856" s="106"/>
      <c r="LV856" s="106"/>
      <c r="LW856" s="106"/>
      <c r="LX856" s="106"/>
      <c r="LY856" s="106"/>
      <c r="LZ856" s="106"/>
      <c r="MA856" s="106"/>
      <c r="MB856" s="106"/>
      <c r="MC856" s="106"/>
      <c r="MD856" s="106"/>
      <c r="ME856" s="106"/>
      <c r="MF856" s="106"/>
      <c r="MG856" s="106"/>
      <c r="MH856" s="106"/>
      <c r="MI856" s="106"/>
      <c r="MJ856" s="106"/>
      <c r="MK856" s="106"/>
      <c r="ML856" s="106"/>
      <c r="MM856" s="106"/>
      <c r="MN856" s="106"/>
      <c r="MO856" s="106"/>
      <c r="MP856" s="106"/>
      <c r="MQ856" s="106"/>
      <c r="MR856" s="106"/>
      <c r="MS856" s="106"/>
      <c r="MT856" s="106"/>
      <c r="MU856" s="106"/>
      <c r="MV856" s="106"/>
      <c r="MW856" s="106"/>
      <c r="MX856" s="106"/>
      <c r="MY856" s="106"/>
      <c r="MZ856" s="106"/>
      <c r="NA856" s="106"/>
      <c r="NB856" s="106"/>
      <c r="NC856" s="106"/>
      <c r="ND856" s="106"/>
      <c r="NE856" s="106"/>
      <c r="NF856" s="106"/>
      <c r="NG856" s="106"/>
      <c r="NH856" s="106"/>
      <c r="NI856" s="106"/>
      <c r="NJ856" s="106"/>
      <c r="NK856" s="106"/>
      <c r="NL856" s="106"/>
      <c r="NM856" s="106"/>
      <c r="NN856" s="106"/>
      <c r="NO856" s="106"/>
      <c r="NP856" s="106"/>
      <c r="NQ856" s="106"/>
      <c r="NR856" s="106"/>
      <c r="NS856" s="106"/>
      <c r="NT856" s="106"/>
      <c r="NU856" s="106"/>
      <c r="NV856" s="106"/>
      <c r="NW856" s="106"/>
      <c r="NX856" s="106"/>
      <c r="NY856" s="106"/>
      <c r="NZ856" s="106"/>
      <c r="OA856" s="106"/>
      <c r="OB856" s="106"/>
      <c r="OC856" s="106"/>
      <c r="OD856" s="106"/>
      <c r="OE856" s="106"/>
      <c r="OF856" s="106"/>
      <c r="OG856" s="106"/>
      <c r="OH856" s="106"/>
      <c r="OI856" s="106"/>
      <c r="OJ856" s="106"/>
      <c r="OK856" s="106"/>
      <c r="OL856" s="106"/>
      <c r="OM856" s="106"/>
      <c r="ON856" s="106"/>
      <c r="OO856" s="106"/>
      <c r="OP856" s="106"/>
      <c r="OQ856" s="106"/>
      <c r="OR856" s="106"/>
      <c r="OS856" s="106"/>
      <c r="OT856" s="106"/>
      <c r="OU856" s="106"/>
      <c r="OV856" s="106"/>
      <c r="OW856" s="106"/>
      <c r="OX856" s="106"/>
      <c r="OY856" s="106"/>
      <c r="OZ856" s="106"/>
      <c r="PA856" s="106"/>
      <c r="PB856" s="106"/>
      <c r="PC856" s="106"/>
      <c r="PD856" s="106"/>
      <c r="PE856" s="106"/>
      <c r="PF856" s="106"/>
      <c r="PG856" s="106"/>
      <c r="PH856" s="106"/>
      <c r="PI856" s="106"/>
      <c r="PJ856" s="106"/>
      <c r="PK856" s="106"/>
      <c r="PL856" s="106"/>
      <c r="PM856" s="106"/>
      <c r="PN856" s="106"/>
      <c r="PO856" s="106"/>
      <c r="PP856" s="106"/>
      <c r="PQ856" s="106"/>
      <c r="PR856" s="106"/>
      <c r="PS856" s="106"/>
      <c r="PT856" s="106"/>
      <c r="PU856" s="106"/>
      <c r="PV856" s="106"/>
      <c r="PW856" s="106"/>
      <c r="PX856" s="106"/>
      <c r="PY856" s="106"/>
      <c r="PZ856" s="106"/>
      <c r="QA856" s="106"/>
      <c r="QB856" s="106"/>
      <c r="QC856" s="106"/>
      <c r="QD856" s="106"/>
      <c r="QE856" s="106"/>
      <c r="QF856" s="106"/>
      <c r="QG856" s="106"/>
      <c r="QH856" s="106"/>
      <c r="QI856" s="106"/>
      <c r="QJ856" s="106"/>
      <c r="QK856" s="106"/>
      <c r="QL856" s="106"/>
      <c r="QM856" s="106"/>
      <c r="QN856" s="106"/>
      <c r="QO856" s="106"/>
      <c r="QP856" s="106"/>
      <c r="QQ856" s="106"/>
      <c r="QR856" s="106"/>
      <c r="QS856" s="106"/>
      <c r="QT856" s="106"/>
      <c r="QU856" s="106"/>
      <c r="QV856" s="106"/>
      <c r="QW856" s="106"/>
      <c r="QX856" s="106"/>
      <c r="QY856" s="106"/>
      <c r="QZ856" s="106"/>
      <c r="RA856" s="106"/>
      <c r="RB856" s="106"/>
      <c r="RC856" s="106"/>
      <c r="RD856" s="106"/>
      <c r="RE856" s="106"/>
      <c r="RF856" s="106"/>
      <c r="RG856" s="106"/>
      <c r="RH856" s="106"/>
      <c r="RI856" s="106"/>
      <c r="RJ856" s="106"/>
      <c r="RK856" s="106"/>
      <c r="RL856" s="106"/>
      <c r="RM856" s="106"/>
      <c r="RN856" s="106"/>
      <c r="RO856" s="106"/>
      <c r="RP856" s="106"/>
      <c r="RQ856" s="106"/>
      <c r="RR856" s="106"/>
    </row>
    <row r="857" spans="1:486" x14ac:dyDescent="0.3">
      <c r="A857" s="106"/>
      <c r="B857" s="106"/>
      <c r="C857" s="106"/>
      <c r="D857" s="106"/>
      <c r="E857" s="106"/>
      <c r="F857" s="106"/>
      <c r="G857" s="106"/>
      <c r="H857" s="106"/>
      <c r="I857" s="106"/>
      <c r="J857" s="106"/>
      <c r="K857" s="106"/>
      <c r="L857" s="106"/>
      <c r="M857" s="106"/>
      <c r="N857" s="106"/>
      <c r="O857" s="106"/>
      <c r="P857" s="114"/>
      <c r="Q857" s="114"/>
      <c r="R857" s="106"/>
      <c r="S857" s="106"/>
      <c r="T857" s="106"/>
      <c r="U857" s="106"/>
      <c r="V857" s="106"/>
      <c r="W857" s="106"/>
      <c r="X857" s="106"/>
      <c r="Y857" s="106"/>
      <c r="Z857" s="106"/>
      <c r="AA857" s="106"/>
      <c r="AB857" s="106"/>
      <c r="AC857" s="106"/>
      <c r="AD857" s="106"/>
      <c r="AE857" s="106"/>
      <c r="AF857" s="106"/>
      <c r="AG857" s="106"/>
      <c r="AH857" s="106"/>
      <c r="AI857" s="106"/>
      <c r="AJ857" s="106"/>
      <c r="AK857" s="106"/>
      <c r="AL857" s="106"/>
      <c r="AM857" s="106"/>
      <c r="AN857" s="106"/>
      <c r="AO857" s="106"/>
      <c r="AP857" s="106"/>
      <c r="AQ857" s="106"/>
      <c r="AR857" s="106"/>
      <c r="AS857" s="106"/>
      <c r="AT857" s="106"/>
      <c r="AU857" s="106"/>
      <c r="AV857" s="106"/>
      <c r="AW857" s="106"/>
      <c r="AX857" s="106"/>
      <c r="AY857" s="106"/>
      <c r="AZ857" s="106"/>
      <c r="BA857" s="106"/>
      <c r="BB857" s="106"/>
      <c r="BC857" s="106"/>
      <c r="BD857" s="106"/>
      <c r="BE857" s="106"/>
      <c r="BF857" s="106"/>
      <c r="BG857" s="106"/>
      <c r="BH857" s="106"/>
      <c r="BI857" s="106"/>
      <c r="BJ857" s="106"/>
      <c r="BK857" s="106"/>
      <c r="BL857" s="106"/>
      <c r="BM857" s="106"/>
      <c r="BN857" s="106"/>
      <c r="BO857" s="106"/>
      <c r="BP857" s="106"/>
      <c r="BQ857" s="106"/>
      <c r="BR857" s="106"/>
      <c r="BS857" s="106"/>
      <c r="BT857" s="106"/>
      <c r="BU857" s="106"/>
      <c r="BV857" s="106"/>
      <c r="BW857" s="106"/>
      <c r="BX857" s="106"/>
      <c r="BY857" s="106"/>
      <c r="BZ857" s="106"/>
      <c r="CA857" s="106"/>
      <c r="CB857" s="106"/>
      <c r="CC857" s="106"/>
      <c r="CD857" s="106"/>
      <c r="CE857" s="106"/>
      <c r="CF857" s="106"/>
      <c r="CG857" s="106"/>
      <c r="CH857" s="106"/>
      <c r="CI857" s="106"/>
      <c r="CJ857" s="106"/>
      <c r="CK857" s="106"/>
      <c r="CL857" s="106"/>
      <c r="CM857" s="106"/>
      <c r="CN857" s="106"/>
      <c r="CO857" s="106"/>
      <c r="CP857" s="106"/>
      <c r="CQ857" s="106"/>
      <c r="CR857" s="106"/>
      <c r="CS857" s="106"/>
      <c r="CT857" s="106"/>
      <c r="CU857" s="106"/>
      <c r="CV857" s="106"/>
      <c r="CW857" s="106"/>
      <c r="CX857" s="106"/>
      <c r="CY857" s="106"/>
      <c r="CZ857" s="106"/>
      <c r="DA857" s="106"/>
      <c r="DB857" s="106"/>
      <c r="DC857" s="106"/>
      <c r="DD857" s="106"/>
      <c r="DE857" s="106"/>
      <c r="DF857" s="106"/>
      <c r="DG857" s="106"/>
      <c r="DH857" s="106"/>
      <c r="DI857" s="106"/>
      <c r="DJ857" s="106"/>
      <c r="DK857" s="106"/>
      <c r="DL857" s="106"/>
      <c r="DM857" s="106"/>
      <c r="DN857" s="106"/>
      <c r="DO857" s="106"/>
      <c r="DP857" s="106"/>
      <c r="DQ857" s="106"/>
      <c r="DR857" s="106"/>
      <c r="DS857" s="106"/>
      <c r="DT857" s="106"/>
      <c r="DU857" s="106"/>
      <c r="DV857" s="106"/>
      <c r="DW857" s="106"/>
      <c r="DX857" s="106"/>
      <c r="DY857" s="106"/>
      <c r="DZ857" s="106"/>
      <c r="EA857" s="106"/>
      <c r="EB857" s="106"/>
      <c r="EC857" s="106"/>
      <c r="ED857" s="106"/>
      <c r="EE857" s="106"/>
      <c r="EF857" s="106"/>
      <c r="EG857" s="106"/>
      <c r="EH857" s="106"/>
      <c r="EI857" s="106"/>
      <c r="EJ857" s="106"/>
      <c r="EK857" s="106"/>
      <c r="EL857" s="106"/>
      <c r="EM857" s="106"/>
      <c r="EN857" s="106"/>
      <c r="EO857" s="106"/>
      <c r="EP857" s="106"/>
      <c r="EQ857" s="106"/>
      <c r="ER857" s="106"/>
      <c r="ES857" s="106"/>
      <c r="ET857" s="106"/>
      <c r="EU857" s="106"/>
      <c r="EV857" s="106"/>
      <c r="EW857" s="106"/>
      <c r="EX857" s="106"/>
      <c r="EY857" s="106"/>
      <c r="EZ857" s="106"/>
      <c r="FA857" s="106"/>
      <c r="FB857" s="106"/>
      <c r="FC857" s="106"/>
      <c r="FD857" s="106"/>
      <c r="FE857" s="106"/>
      <c r="FF857" s="106"/>
      <c r="FG857" s="106"/>
      <c r="FH857" s="106"/>
      <c r="FI857" s="106"/>
      <c r="FJ857" s="106"/>
      <c r="FK857" s="106"/>
      <c r="FL857" s="106"/>
      <c r="FM857" s="106"/>
      <c r="FN857" s="106"/>
      <c r="FO857" s="106"/>
      <c r="FP857" s="106"/>
      <c r="FQ857" s="106"/>
      <c r="FR857" s="106"/>
      <c r="FS857" s="106"/>
      <c r="FT857" s="106"/>
      <c r="FU857" s="106"/>
      <c r="FV857" s="106"/>
      <c r="FW857" s="106"/>
      <c r="FX857" s="106"/>
      <c r="FY857" s="106"/>
      <c r="FZ857" s="106"/>
      <c r="GA857" s="106"/>
      <c r="GB857" s="106"/>
      <c r="GC857" s="106"/>
      <c r="GD857" s="106"/>
      <c r="GE857" s="106"/>
      <c r="GF857" s="106"/>
      <c r="GG857" s="106"/>
      <c r="GH857" s="106"/>
      <c r="GI857" s="106"/>
      <c r="GJ857" s="106"/>
      <c r="GK857" s="106"/>
      <c r="GL857" s="106"/>
      <c r="GM857" s="106"/>
      <c r="GN857" s="106"/>
      <c r="GO857" s="106"/>
      <c r="GP857" s="106"/>
      <c r="GQ857" s="106"/>
      <c r="GR857" s="106"/>
      <c r="GS857" s="106"/>
      <c r="GT857" s="106"/>
      <c r="GU857" s="106"/>
      <c r="GV857" s="106"/>
      <c r="GW857" s="106"/>
      <c r="GX857" s="106"/>
      <c r="GY857" s="106"/>
      <c r="GZ857" s="106"/>
      <c r="HA857" s="106"/>
      <c r="HB857" s="106"/>
      <c r="HC857" s="106"/>
      <c r="HD857" s="106"/>
      <c r="HE857" s="106"/>
      <c r="HF857" s="106"/>
      <c r="HG857" s="106"/>
      <c r="HH857" s="106"/>
      <c r="HI857" s="106"/>
      <c r="HJ857" s="106"/>
      <c r="HK857" s="106"/>
      <c r="HL857" s="106"/>
      <c r="HM857" s="106"/>
      <c r="HN857" s="106"/>
      <c r="HO857" s="106"/>
      <c r="HP857" s="106"/>
      <c r="HQ857" s="106"/>
      <c r="HR857" s="106"/>
      <c r="HS857" s="106"/>
      <c r="HT857" s="106"/>
      <c r="HU857" s="106"/>
      <c r="HV857" s="106"/>
      <c r="HW857" s="106"/>
      <c r="HX857" s="106"/>
      <c r="HY857" s="106"/>
      <c r="HZ857" s="106"/>
      <c r="IA857" s="106"/>
      <c r="IB857" s="106"/>
      <c r="IC857" s="106"/>
      <c r="ID857" s="106"/>
      <c r="IE857" s="106"/>
      <c r="IF857" s="106"/>
      <c r="IG857" s="106"/>
      <c r="IH857" s="106"/>
      <c r="II857" s="106"/>
      <c r="IJ857" s="106"/>
      <c r="IK857" s="106"/>
      <c r="IL857" s="106"/>
      <c r="IM857" s="106"/>
      <c r="IN857" s="106"/>
      <c r="IO857" s="106"/>
      <c r="IP857" s="106"/>
      <c r="IQ857" s="106"/>
      <c r="IR857" s="106"/>
      <c r="IS857" s="106"/>
      <c r="IT857" s="106"/>
      <c r="IU857" s="106"/>
      <c r="IV857" s="106"/>
      <c r="IW857" s="106"/>
      <c r="IX857" s="106"/>
      <c r="IY857" s="106"/>
      <c r="IZ857" s="106"/>
      <c r="JA857" s="106"/>
      <c r="JB857" s="106"/>
      <c r="JC857" s="106"/>
      <c r="JD857" s="106"/>
      <c r="JE857" s="106"/>
      <c r="JF857" s="106"/>
      <c r="JG857" s="106"/>
      <c r="JH857" s="106"/>
      <c r="JI857" s="106"/>
      <c r="JJ857" s="106"/>
      <c r="JK857" s="106"/>
      <c r="JL857" s="106"/>
      <c r="JM857" s="106"/>
      <c r="JN857" s="106"/>
      <c r="JO857" s="106"/>
      <c r="JP857" s="106"/>
      <c r="JQ857" s="106"/>
      <c r="JR857" s="106"/>
      <c r="JS857" s="106"/>
      <c r="JT857" s="106"/>
      <c r="JU857" s="106"/>
      <c r="JV857" s="106"/>
      <c r="JW857" s="106"/>
      <c r="JX857" s="106"/>
      <c r="JY857" s="106"/>
      <c r="JZ857" s="106"/>
      <c r="KA857" s="106"/>
      <c r="KB857" s="106"/>
      <c r="KC857" s="106"/>
      <c r="KD857" s="106"/>
      <c r="KE857" s="106"/>
      <c r="KF857" s="106"/>
      <c r="KG857" s="106"/>
      <c r="KH857" s="106"/>
      <c r="KI857" s="106"/>
      <c r="KJ857" s="106"/>
      <c r="KK857" s="106"/>
      <c r="KL857" s="106"/>
      <c r="KM857" s="106"/>
      <c r="KN857" s="106"/>
      <c r="KO857" s="106"/>
      <c r="KP857" s="106"/>
      <c r="KQ857" s="106"/>
      <c r="KR857" s="106"/>
      <c r="KS857" s="106"/>
      <c r="KT857" s="106"/>
      <c r="KU857" s="106"/>
      <c r="KV857" s="106"/>
      <c r="KW857" s="106"/>
      <c r="KX857" s="106"/>
      <c r="KY857" s="106"/>
      <c r="KZ857" s="106"/>
      <c r="LA857" s="106"/>
      <c r="LB857" s="106"/>
      <c r="LC857" s="106"/>
      <c r="LD857" s="106"/>
      <c r="LE857" s="106"/>
      <c r="LF857" s="106"/>
      <c r="LG857" s="106"/>
      <c r="LH857" s="106"/>
      <c r="LI857" s="106"/>
      <c r="LJ857" s="106"/>
      <c r="LK857" s="106"/>
      <c r="LL857" s="106"/>
      <c r="LM857" s="106"/>
      <c r="LN857" s="106"/>
      <c r="LO857" s="106"/>
      <c r="LP857" s="106"/>
      <c r="LQ857" s="106"/>
      <c r="LR857" s="106"/>
      <c r="LS857" s="106"/>
      <c r="LT857" s="106"/>
      <c r="LU857" s="106"/>
      <c r="LV857" s="106"/>
      <c r="LW857" s="106"/>
      <c r="LX857" s="106"/>
      <c r="LY857" s="106"/>
      <c r="LZ857" s="106"/>
      <c r="MA857" s="106"/>
      <c r="MB857" s="106"/>
      <c r="MC857" s="106"/>
      <c r="MD857" s="106"/>
      <c r="ME857" s="106"/>
      <c r="MF857" s="106"/>
      <c r="MG857" s="106"/>
      <c r="MH857" s="106"/>
      <c r="MI857" s="106"/>
      <c r="MJ857" s="106"/>
      <c r="MK857" s="106"/>
      <c r="ML857" s="106"/>
      <c r="MM857" s="106"/>
      <c r="MN857" s="106"/>
      <c r="MO857" s="106"/>
      <c r="MP857" s="106"/>
      <c r="MQ857" s="106"/>
      <c r="MR857" s="106"/>
      <c r="MS857" s="106"/>
      <c r="MT857" s="106"/>
      <c r="MU857" s="106"/>
      <c r="MV857" s="106"/>
      <c r="MW857" s="106"/>
      <c r="MX857" s="106"/>
      <c r="MY857" s="106"/>
      <c r="MZ857" s="106"/>
      <c r="NA857" s="106"/>
      <c r="NB857" s="106"/>
      <c r="NC857" s="106"/>
      <c r="ND857" s="106"/>
      <c r="NE857" s="106"/>
      <c r="NF857" s="106"/>
      <c r="NG857" s="106"/>
      <c r="NH857" s="106"/>
      <c r="NI857" s="106"/>
      <c r="NJ857" s="106"/>
      <c r="NK857" s="106"/>
      <c r="NL857" s="106"/>
      <c r="NM857" s="106"/>
      <c r="NN857" s="106"/>
      <c r="NO857" s="106"/>
      <c r="NP857" s="106"/>
      <c r="NQ857" s="106"/>
      <c r="NR857" s="106"/>
      <c r="NS857" s="106"/>
      <c r="NT857" s="106"/>
      <c r="NU857" s="106"/>
      <c r="NV857" s="106"/>
      <c r="NW857" s="106"/>
      <c r="NX857" s="106"/>
      <c r="NY857" s="106"/>
      <c r="NZ857" s="106"/>
      <c r="OA857" s="106"/>
      <c r="OB857" s="106"/>
      <c r="OC857" s="106"/>
      <c r="OD857" s="106"/>
      <c r="OE857" s="106"/>
      <c r="OF857" s="106"/>
      <c r="OG857" s="106"/>
      <c r="OH857" s="106"/>
      <c r="OI857" s="106"/>
      <c r="OJ857" s="106"/>
      <c r="OK857" s="106"/>
      <c r="OL857" s="106"/>
      <c r="OM857" s="106"/>
      <c r="ON857" s="106"/>
      <c r="OO857" s="106"/>
      <c r="OP857" s="106"/>
      <c r="OQ857" s="106"/>
      <c r="OR857" s="106"/>
      <c r="OS857" s="106"/>
      <c r="OT857" s="106"/>
      <c r="OU857" s="106"/>
      <c r="OV857" s="106"/>
      <c r="OW857" s="106"/>
      <c r="OX857" s="106"/>
      <c r="OY857" s="106"/>
      <c r="OZ857" s="106"/>
      <c r="PA857" s="106"/>
      <c r="PB857" s="106"/>
      <c r="PC857" s="106"/>
      <c r="PD857" s="106"/>
      <c r="PE857" s="106"/>
      <c r="PF857" s="106"/>
      <c r="PG857" s="106"/>
      <c r="PH857" s="106"/>
      <c r="PI857" s="106"/>
      <c r="PJ857" s="106"/>
      <c r="PK857" s="106"/>
      <c r="PL857" s="106"/>
      <c r="PM857" s="106"/>
      <c r="PN857" s="106"/>
      <c r="PO857" s="106"/>
      <c r="PP857" s="106"/>
      <c r="PQ857" s="106"/>
      <c r="PR857" s="106"/>
      <c r="PS857" s="106"/>
      <c r="PT857" s="106"/>
      <c r="PU857" s="106"/>
      <c r="PV857" s="106"/>
      <c r="PW857" s="106"/>
      <c r="PX857" s="106"/>
      <c r="PY857" s="106"/>
      <c r="PZ857" s="106"/>
      <c r="QA857" s="106"/>
      <c r="QB857" s="106"/>
      <c r="QC857" s="106"/>
      <c r="QD857" s="106"/>
      <c r="QE857" s="106"/>
      <c r="QF857" s="106"/>
      <c r="QG857" s="106"/>
      <c r="QH857" s="106"/>
      <c r="QI857" s="106"/>
      <c r="QJ857" s="106"/>
      <c r="QK857" s="106"/>
      <c r="QL857" s="106"/>
      <c r="QM857" s="106"/>
      <c r="QN857" s="106"/>
      <c r="QO857" s="106"/>
      <c r="QP857" s="106"/>
      <c r="QQ857" s="106"/>
      <c r="QR857" s="106"/>
      <c r="QS857" s="106"/>
      <c r="QT857" s="106"/>
      <c r="QU857" s="106"/>
      <c r="QV857" s="106"/>
      <c r="QW857" s="106"/>
      <c r="QX857" s="106"/>
      <c r="QY857" s="106"/>
      <c r="QZ857" s="106"/>
      <c r="RA857" s="106"/>
      <c r="RB857" s="106"/>
      <c r="RC857" s="106"/>
      <c r="RD857" s="106"/>
      <c r="RE857" s="106"/>
      <c r="RF857" s="106"/>
      <c r="RG857" s="106"/>
      <c r="RH857" s="106"/>
      <c r="RI857" s="106"/>
      <c r="RJ857" s="106"/>
      <c r="RK857" s="106"/>
      <c r="RL857" s="106"/>
      <c r="RM857" s="106"/>
      <c r="RN857" s="106"/>
      <c r="RO857" s="106"/>
      <c r="RP857" s="106"/>
      <c r="RQ857" s="106"/>
      <c r="RR857" s="106"/>
    </row>
    <row r="858" spans="1:486" x14ac:dyDescent="0.3">
      <c r="A858" s="106"/>
      <c r="B858" s="106"/>
      <c r="C858" s="106"/>
      <c r="D858" s="106"/>
      <c r="E858" s="106"/>
      <c r="F858" s="106"/>
      <c r="G858" s="106"/>
      <c r="H858" s="106"/>
      <c r="I858" s="106"/>
      <c r="J858" s="106"/>
      <c r="K858" s="106"/>
      <c r="L858" s="106"/>
      <c r="M858" s="106"/>
      <c r="N858" s="106"/>
      <c r="O858" s="106"/>
      <c r="P858" s="114"/>
      <c r="Q858" s="114"/>
      <c r="R858" s="106"/>
      <c r="S858" s="106"/>
      <c r="T858" s="106"/>
      <c r="U858" s="106"/>
      <c r="V858" s="106"/>
      <c r="W858" s="106"/>
      <c r="X858" s="106"/>
      <c r="Y858" s="106"/>
      <c r="Z858" s="106"/>
      <c r="AA858" s="106"/>
      <c r="AB858" s="106"/>
      <c r="AC858" s="106"/>
      <c r="AD858" s="106"/>
      <c r="AE858" s="106"/>
      <c r="AF858" s="106"/>
      <c r="AG858" s="106"/>
      <c r="AH858" s="106"/>
      <c r="AI858" s="106"/>
      <c r="AJ858" s="106"/>
      <c r="AK858" s="106"/>
      <c r="AL858" s="106"/>
      <c r="AM858" s="106"/>
      <c r="AN858" s="106"/>
      <c r="AO858" s="106"/>
      <c r="AP858" s="106"/>
      <c r="AQ858" s="106"/>
      <c r="AR858" s="106"/>
      <c r="AS858" s="106"/>
      <c r="AT858" s="106"/>
      <c r="AU858" s="106"/>
      <c r="AV858" s="106"/>
      <c r="AW858" s="106"/>
      <c r="AX858" s="106"/>
      <c r="AY858" s="106"/>
      <c r="AZ858" s="106"/>
      <c r="BA858" s="106"/>
      <c r="BB858" s="106"/>
      <c r="BC858" s="106"/>
      <c r="BD858" s="106"/>
      <c r="BE858" s="106"/>
      <c r="BF858" s="106"/>
      <c r="BG858" s="106"/>
      <c r="BH858" s="106"/>
      <c r="BI858" s="106"/>
      <c r="BJ858" s="106"/>
      <c r="BK858" s="106"/>
      <c r="BL858" s="106"/>
      <c r="BM858" s="106"/>
      <c r="BN858" s="106"/>
      <c r="BO858" s="106"/>
      <c r="BP858" s="106"/>
      <c r="BQ858" s="106"/>
      <c r="BR858" s="106"/>
      <c r="BS858" s="106"/>
      <c r="BT858" s="106"/>
      <c r="BU858" s="106"/>
      <c r="BV858" s="106"/>
      <c r="BW858" s="106"/>
      <c r="BX858" s="106"/>
      <c r="BY858" s="106"/>
      <c r="BZ858" s="106"/>
      <c r="CA858" s="106"/>
      <c r="CB858" s="106"/>
      <c r="CC858" s="106"/>
      <c r="CD858" s="106"/>
      <c r="CE858" s="106"/>
      <c r="CF858" s="106"/>
      <c r="CG858" s="106"/>
      <c r="CH858" s="106"/>
      <c r="CI858" s="106"/>
      <c r="CJ858" s="106"/>
      <c r="CK858" s="106"/>
      <c r="CL858" s="106"/>
      <c r="CM858" s="106"/>
      <c r="CN858" s="106"/>
      <c r="CO858" s="106"/>
      <c r="CP858" s="106"/>
      <c r="CQ858" s="106"/>
      <c r="CR858" s="106"/>
      <c r="CS858" s="106"/>
      <c r="CT858" s="106"/>
      <c r="CU858" s="106"/>
      <c r="CV858" s="106"/>
      <c r="CW858" s="106"/>
      <c r="CX858" s="106"/>
      <c r="CY858" s="106"/>
      <c r="CZ858" s="106"/>
      <c r="DA858" s="106"/>
      <c r="DB858" s="106"/>
      <c r="DC858" s="106"/>
      <c r="DD858" s="106"/>
      <c r="DE858" s="106"/>
      <c r="DF858" s="106"/>
      <c r="DG858" s="106"/>
      <c r="DH858" s="106"/>
      <c r="DI858" s="106"/>
      <c r="DJ858" s="106"/>
      <c r="DK858" s="106"/>
      <c r="DL858" s="106"/>
      <c r="DM858" s="106"/>
      <c r="DN858" s="106"/>
      <c r="DO858" s="106"/>
      <c r="DP858" s="106"/>
      <c r="DQ858" s="106"/>
      <c r="DR858" s="106"/>
      <c r="DS858" s="106"/>
      <c r="DT858" s="106"/>
      <c r="DU858" s="106"/>
      <c r="DV858" s="106"/>
      <c r="DW858" s="106"/>
      <c r="DX858" s="106"/>
      <c r="DY858" s="106"/>
      <c r="DZ858" s="106"/>
      <c r="EA858" s="106"/>
      <c r="EB858" s="106"/>
      <c r="EC858" s="106"/>
      <c r="ED858" s="106"/>
      <c r="EE858" s="106"/>
      <c r="EF858" s="106"/>
      <c r="EG858" s="106"/>
      <c r="EH858" s="106"/>
      <c r="EI858" s="106"/>
      <c r="EJ858" s="106"/>
      <c r="EK858" s="106"/>
      <c r="EL858" s="106"/>
      <c r="EM858" s="106"/>
      <c r="EN858" s="106"/>
      <c r="EO858" s="106"/>
      <c r="EP858" s="106"/>
      <c r="EQ858" s="106"/>
      <c r="ER858" s="106"/>
      <c r="ES858" s="106"/>
      <c r="ET858" s="106"/>
      <c r="EU858" s="106"/>
      <c r="EV858" s="106"/>
      <c r="EW858" s="106"/>
      <c r="EX858" s="106"/>
      <c r="EY858" s="106"/>
      <c r="EZ858" s="106"/>
      <c r="FA858" s="106"/>
      <c r="FB858" s="106"/>
      <c r="FC858" s="106"/>
      <c r="FD858" s="106"/>
      <c r="FE858" s="106"/>
      <c r="FF858" s="106"/>
      <c r="FG858" s="106"/>
      <c r="FH858" s="106"/>
      <c r="FI858" s="106"/>
      <c r="FJ858" s="106"/>
      <c r="FK858" s="106"/>
      <c r="FL858" s="106"/>
      <c r="FM858" s="106"/>
      <c r="FN858" s="106"/>
      <c r="FO858" s="106"/>
      <c r="FP858" s="106"/>
      <c r="FQ858" s="106"/>
      <c r="FR858" s="106"/>
      <c r="FS858" s="106"/>
      <c r="FT858" s="106"/>
      <c r="FU858" s="106"/>
      <c r="FV858" s="106"/>
      <c r="FW858" s="106"/>
      <c r="FX858" s="106"/>
      <c r="FY858" s="106"/>
      <c r="FZ858" s="106"/>
      <c r="GA858" s="106"/>
      <c r="GB858" s="106"/>
      <c r="GC858" s="106"/>
      <c r="GD858" s="106"/>
      <c r="GE858" s="106"/>
      <c r="GF858" s="106"/>
      <c r="GG858" s="106"/>
      <c r="GH858" s="106"/>
      <c r="GI858" s="106"/>
      <c r="GJ858" s="106"/>
      <c r="GK858" s="106"/>
      <c r="GL858" s="106"/>
      <c r="GM858" s="106"/>
      <c r="GN858" s="106"/>
      <c r="GO858" s="106"/>
      <c r="GP858" s="106"/>
      <c r="GQ858" s="106"/>
      <c r="GR858" s="106"/>
      <c r="GS858" s="106"/>
      <c r="GT858" s="106"/>
      <c r="GU858" s="106"/>
      <c r="GV858" s="106"/>
      <c r="GW858" s="106"/>
      <c r="GX858" s="106"/>
      <c r="GY858" s="106"/>
      <c r="GZ858" s="106"/>
      <c r="HA858" s="106"/>
      <c r="HB858" s="106"/>
      <c r="HC858" s="106"/>
      <c r="HD858" s="106"/>
      <c r="HE858" s="106"/>
      <c r="HF858" s="106"/>
      <c r="HG858" s="106"/>
      <c r="HH858" s="106"/>
      <c r="HI858" s="106"/>
      <c r="HJ858" s="106"/>
      <c r="HK858" s="106"/>
      <c r="HL858" s="106"/>
      <c r="HM858" s="106"/>
      <c r="HN858" s="106"/>
      <c r="HO858" s="106"/>
      <c r="HP858" s="106"/>
      <c r="HQ858" s="106"/>
      <c r="HR858" s="106"/>
      <c r="HS858" s="106"/>
      <c r="HT858" s="106"/>
      <c r="HU858" s="106"/>
      <c r="HV858" s="106"/>
      <c r="HW858" s="106"/>
      <c r="HX858" s="106"/>
      <c r="HY858" s="106"/>
      <c r="HZ858" s="106"/>
      <c r="IA858" s="106"/>
      <c r="IB858" s="106"/>
      <c r="IC858" s="106"/>
      <c r="ID858" s="106"/>
      <c r="IE858" s="106"/>
      <c r="IF858" s="106"/>
      <c r="IG858" s="106"/>
      <c r="IH858" s="106"/>
      <c r="II858" s="106"/>
      <c r="IJ858" s="106"/>
      <c r="IK858" s="106"/>
      <c r="IL858" s="106"/>
      <c r="IM858" s="106"/>
      <c r="IN858" s="106"/>
      <c r="IO858" s="106"/>
      <c r="IP858" s="106"/>
      <c r="IQ858" s="106"/>
      <c r="IR858" s="106"/>
      <c r="IS858" s="106"/>
      <c r="IT858" s="106"/>
      <c r="IU858" s="106"/>
      <c r="IV858" s="106"/>
      <c r="IW858" s="106"/>
      <c r="IX858" s="106"/>
      <c r="IY858" s="106"/>
      <c r="IZ858" s="106"/>
      <c r="JA858" s="106"/>
      <c r="JB858" s="106"/>
      <c r="JC858" s="106"/>
      <c r="JD858" s="106"/>
      <c r="JE858" s="106"/>
      <c r="JF858" s="106"/>
      <c r="JG858" s="106"/>
      <c r="JH858" s="106"/>
      <c r="JI858" s="106"/>
      <c r="JJ858" s="106"/>
      <c r="JK858" s="106"/>
      <c r="JL858" s="106"/>
      <c r="JM858" s="106"/>
      <c r="JN858" s="106"/>
      <c r="JO858" s="106"/>
      <c r="JP858" s="106"/>
      <c r="JQ858" s="106"/>
      <c r="JR858" s="106"/>
      <c r="JS858" s="106"/>
      <c r="JT858" s="106"/>
      <c r="JU858" s="106"/>
      <c r="JV858" s="106"/>
      <c r="JW858" s="106"/>
      <c r="JX858" s="106"/>
      <c r="JY858" s="106"/>
      <c r="JZ858" s="106"/>
      <c r="KA858" s="106"/>
      <c r="KB858" s="106"/>
      <c r="KC858" s="106"/>
      <c r="KD858" s="106"/>
      <c r="KE858" s="106"/>
      <c r="KF858" s="106"/>
      <c r="KG858" s="106"/>
      <c r="KH858" s="106"/>
      <c r="KI858" s="106"/>
      <c r="KJ858" s="106"/>
      <c r="KK858" s="106"/>
      <c r="KL858" s="106"/>
      <c r="KM858" s="106"/>
      <c r="KN858" s="106"/>
      <c r="KO858" s="106"/>
      <c r="KP858" s="106"/>
      <c r="KQ858" s="106"/>
      <c r="KR858" s="106"/>
      <c r="KS858" s="106"/>
      <c r="KT858" s="106"/>
      <c r="KU858" s="106"/>
      <c r="KV858" s="106"/>
      <c r="KW858" s="106"/>
      <c r="KX858" s="106"/>
      <c r="KY858" s="106"/>
      <c r="KZ858" s="106"/>
      <c r="LA858" s="106"/>
      <c r="LB858" s="106"/>
      <c r="LC858" s="106"/>
      <c r="LD858" s="106"/>
      <c r="LE858" s="106"/>
      <c r="LF858" s="106"/>
      <c r="LG858" s="106"/>
      <c r="LH858" s="106"/>
      <c r="LI858" s="106"/>
      <c r="LJ858" s="106"/>
      <c r="LK858" s="106"/>
      <c r="LL858" s="106"/>
      <c r="LM858" s="106"/>
      <c r="LN858" s="106"/>
      <c r="LO858" s="106"/>
      <c r="LP858" s="106"/>
      <c r="LQ858" s="106"/>
      <c r="LR858" s="106"/>
      <c r="LS858" s="106"/>
      <c r="LT858" s="106"/>
      <c r="LU858" s="106"/>
      <c r="LV858" s="106"/>
      <c r="LW858" s="106"/>
      <c r="LX858" s="106"/>
      <c r="LY858" s="106"/>
      <c r="LZ858" s="106"/>
      <c r="MA858" s="106"/>
      <c r="MB858" s="106"/>
      <c r="MC858" s="106"/>
      <c r="MD858" s="106"/>
      <c r="ME858" s="106"/>
      <c r="MF858" s="106"/>
      <c r="MG858" s="106"/>
      <c r="MH858" s="106"/>
      <c r="MI858" s="106"/>
      <c r="MJ858" s="106"/>
      <c r="MK858" s="106"/>
      <c r="ML858" s="106"/>
      <c r="MM858" s="106"/>
      <c r="MN858" s="106"/>
      <c r="MO858" s="106"/>
      <c r="MP858" s="106"/>
      <c r="MQ858" s="106"/>
      <c r="MR858" s="106"/>
      <c r="MS858" s="106"/>
      <c r="MT858" s="106"/>
      <c r="MU858" s="106"/>
      <c r="MV858" s="106"/>
      <c r="MW858" s="106"/>
      <c r="MX858" s="106"/>
      <c r="MY858" s="106"/>
      <c r="MZ858" s="106"/>
      <c r="NA858" s="106"/>
      <c r="NB858" s="106"/>
      <c r="NC858" s="106"/>
      <c r="ND858" s="106"/>
      <c r="NE858" s="106"/>
      <c r="NF858" s="106"/>
      <c r="NG858" s="106"/>
      <c r="NH858" s="106"/>
      <c r="NI858" s="106"/>
      <c r="NJ858" s="106"/>
      <c r="NK858" s="106"/>
      <c r="NL858" s="106"/>
      <c r="NM858" s="106"/>
      <c r="NN858" s="106"/>
      <c r="NO858" s="106"/>
      <c r="NP858" s="106"/>
      <c r="NQ858" s="106"/>
      <c r="NR858" s="106"/>
      <c r="NS858" s="106"/>
      <c r="NT858" s="106"/>
      <c r="NU858" s="106"/>
      <c r="NV858" s="106"/>
      <c r="NW858" s="106"/>
      <c r="NX858" s="106"/>
      <c r="NY858" s="106"/>
      <c r="NZ858" s="106"/>
      <c r="OA858" s="106"/>
      <c r="OB858" s="106"/>
      <c r="OC858" s="106"/>
      <c r="OD858" s="106"/>
      <c r="OE858" s="106"/>
      <c r="OF858" s="106"/>
      <c r="OG858" s="106"/>
      <c r="OH858" s="106"/>
      <c r="OI858" s="106"/>
      <c r="OJ858" s="106"/>
      <c r="OK858" s="106"/>
      <c r="OL858" s="106"/>
      <c r="OM858" s="106"/>
      <c r="ON858" s="106"/>
      <c r="OO858" s="106"/>
      <c r="OP858" s="106"/>
      <c r="OQ858" s="106"/>
      <c r="OR858" s="106"/>
      <c r="OS858" s="106"/>
      <c r="OT858" s="106"/>
      <c r="OU858" s="106"/>
      <c r="OV858" s="106"/>
      <c r="OW858" s="106"/>
      <c r="OX858" s="106"/>
      <c r="OY858" s="106"/>
      <c r="OZ858" s="106"/>
      <c r="PA858" s="106"/>
      <c r="PB858" s="106"/>
      <c r="PC858" s="106"/>
      <c r="PD858" s="106"/>
      <c r="PE858" s="106"/>
      <c r="PF858" s="106"/>
      <c r="PG858" s="106"/>
      <c r="PH858" s="106"/>
      <c r="PI858" s="106"/>
      <c r="PJ858" s="106"/>
      <c r="PK858" s="106"/>
      <c r="PL858" s="106"/>
      <c r="PM858" s="106"/>
      <c r="PN858" s="106"/>
      <c r="PO858" s="106"/>
      <c r="PP858" s="106"/>
      <c r="PQ858" s="106"/>
      <c r="PR858" s="106"/>
      <c r="PS858" s="106"/>
      <c r="PT858" s="106"/>
      <c r="PU858" s="106"/>
      <c r="PV858" s="106"/>
      <c r="PW858" s="106"/>
      <c r="PX858" s="106"/>
      <c r="PY858" s="106"/>
      <c r="PZ858" s="106"/>
      <c r="QA858" s="106"/>
      <c r="QB858" s="106"/>
      <c r="QC858" s="106"/>
      <c r="QD858" s="106"/>
      <c r="QE858" s="106"/>
      <c r="QF858" s="106"/>
      <c r="QG858" s="106"/>
      <c r="QH858" s="106"/>
      <c r="QI858" s="106"/>
      <c r="QJ858" s="106"/>
      <c r="QK858" s="106"/>
      <c r="QL858" s="106"/>
      <c r="QM858" s="106"/>
      <c r="QN858" s="106"/>
      <c r="QO858" s="106"/>
      <c r="QP858" s="106"/>
      <c r="QQ858" s="106"/>
      <c r="QR858" s="106"/>
      <c r="QS858" s="106"/>
      <c r="QT858" s="106"/>
      <c r="QU858" s="106"/>
      <c r="QV858" s="106"/>
      <c r="QW858" s="106"/>
      <c r="QX858" s="106"/>
      <c r="QY858" s="106"/>
      <c r="QZ858" s="106"/>
      <c r="RA858" s="106"/>
      <c r="RB858" s="106"/>
      <c r="RC858" s="106"/>
      <c r="RD858" s="106"/>
      <c r="RE858" s="106"/>
      <c r="RF858" s="106"/>
      <c r="RG858" s="106"/>
      <c r="RH858" s="106"/>
      <c r="RI858" s="106"/>
      <c r="RJ858" s="106"/>
      <c r="RK858" s="106"/>
      <c r="RL858" s="106"/>
      <c r="RM858" s="106"/>
      <c r="RN858" s="106"/>
      <c r="RO858" s="106"/>
      <c r="RP858" s="106"/>
      <c r="RQ858" s="106"/>
      <c r="RR858" s="106"/>
    </row>
    <row r="859" spans="1:486" x14ac:dyDescent="0.3">
      <c r="A859" s="106"/>
      <c r="B859" s="106"/>
      <c r="C859" s="106"/>
      <c r="D859" s="106"/>
      <c r="E859" s="106"/>
      <c r="F859" s="106"/>
      <c r="G859" s="106"/>
      <c r="H859" s="106"/>
      <c r="I859" s="106"/>
      <c r="J859" s="106"/>
      <c r="K859" s="106"/>
      <c r="L859" s="106"/>
      <c r="M859" s="106"/>
      <c r="N859" s="106"/>
      <c r="O859" s="106"/>
      <c r="P859" s="114"/>
      <c r="Q859" s="114"/>
      <c r="R859" s="106"/>
      <c r="S859" s="106"/>
      <c r="T859" s="106"/>
      <c r="U859" s="106"/>
      <c r="V859" s="106"/>
      <c r="W859" s="106"/>
      <c r="X859" s="106"/>
      <c r="Y859" s="106"/>
      <c r="Z859" s="106"/>
      <c r="AA859" s="106"/>
      <c r="AB859" s="106"/>
      <c r="AC859" s="106"/>
      <c r="AD859" s="106"/>
      <c r="AE859" s="106"/>
      <c r="AF859" s="106"/>
      <c r="AG859" s="106"/>
      <c r="AH859" s="106"/>
      <c r="AI859" s="106"/>
      <c r="AJ859" s="106"/>
      <c r="AK859" s="106"/>
      <c r="AL859" s="106"/>
      <c r="AM859" s="106"/>
      <c r="AN859" s="106"/>
      <c r="AO859" s="106"/>
      <c r="AP859" s="106"/>
      <c r="AQ859" s="106"/>
      <c r="AR859" s="106"/>
      <c r="AS859" s="106"/>
      <c r="AT859" s="106"/>
      <c r="AU859" s="106"/>
      <c r="AV859" s="106"/>
      <c r="AW859" s="106"/>
      <c r="AX859" s="106"/>
      <c r="AY859" s="106"/>
      <c r="AZ859" s="106"/>
      <c r="BA859" s="106"/>
      <c r="BB859" s="106"/>
      <c r="BC859" s="106"/>
      <c r="BD859" s="106"/>
      <c r="BE859" s="106"/>
      <c r="BF859" s="106"/>
      <c r="BG859" s="106"/>
      <c r="BH859" s="106"/>
      <c r="BI859" s="106"/>
      <c r="BJ859" s="106"/>
      <c r="BK859" s="106"/>
      <c r="BL859" s="106"/>
      <c r="BM859" s="106"/>
      <c r="BN859" s="106"/>
      <c r="BO859" s="106"/>
      <c r="BP859" s="106"/>
      <c r="BQ859" s="106"/>
      <c r="BR859" s="106"/>
      <c r="BS859" s="106"/>
      <c r="BT859" s="106"/>
      <c r="BU859" s="106"/>
      <c r="BV859" s="106"/>
      <c r="BW859" s="106"/>
      <c r="BX859" s="106"/>
      <c r="BY859" s="106"/>
      <c r="BZ859" s="106"/>
      <c r="CA859" s="106"/>
      <c r="CB859" s="106"/>
      <c r="CC859" s="106"/>
      <c r="CD859" s="106"/>
      <c r="CE859" s="106"/>
      <c r="CF859" s="106"/>
      <c r="CG859" s="106"/>
      <c r="CH859" s="106"/>
      <c r="CI859" s="106"/>
      <c r="CJ859" s="106"/>
      <c r="CK859" s="106"/>
      <c r="CL859" s="106"/>
      <c r="CM859" s="106"/>
      <c r="CN859" s="106"/>
      <c r="CO859" s="106"/>
      <c r="CP859" s="106"/>
      <c r="CQ859" s="106"/>
      <c r="CR859" s="106"/>
      <c r="CS859" s="106"/>
      <c r="CT859" s="106"/>
      <c r="CU859" s="106"/>
      <c r="CV859" s="106"/>
      <c r="CW859" s="106"/>
      <c r="CX859" s="106"/>
      <c r="CY859" s="106"/>
      <c r="CZ859" s="106"/>
      <c r="DA859" s="106"/>
      <c r="DB859" s="106"/>
      <c r="DC859" s="106"/>
      <c r="DD859" s="106"/>
      <c r="DE859" s="106"/>
      <c r="DF859" s="106"/>
      <c r="DG859" s="106"/>
      <c r="DH859" s="106"/>
      <c r="DI859" s="106"/>
      <c r="DJ859" s="106"/>
      <c r="DK859" s="106"/>
      <c r="DL859" s="106"/>
      <c r="DM859" s="106"/>
      <c r="DN859" s="106"/>
      <c r="DO859" s="106"/>
      <c r="DP859" s="106"/>
      <c r="DQ859" s="106"/>
      <c r="DR859" s="106"/>
      <c r="DS859" s="106"/>
      <c r="DT859" s="106"/>
      <c r="DU859" s="106"/>
      <c r="DV859" s="106"/>
      <c r="DW859" s="106"/>
      <c r="DX859" s="106"/>
      <c r="DY859" s="106"/>
      <c r="DZ859" s="106"/>
      <c r="EA859" s="106"/>
      <c r="EB859" s="106"/>
      <c r="EC859" s="106"/>
      <c r="ED859" s="106"/>
      <c r="EE859" s="106"/>
      <c r="EF859" s="106"/>
      <c r="EG859" s="106"/>
      <c r="EH859" s="106"/>
      <c r="EI859" s="106"/>
      <c r="EJ859" s="106"/>
      <c r="EK859" s="106"/>
      <c r="EL859" s="106"/>
      <c r="EM859" s="106"/>
      <c r="EN859" s="106"/>
      <c r="EO859" s="106"/>
      <c r="EP859" s="106"/>
      <c r="EQ859" s="106"/>
      <c r="ER859" s="106"/>
      <c r="ES859" s="106"/>
      <c r="ET859" s="106"/>
      <c r="EU859" s="106"/>
      <c r="EV859" s="106"/>
      <c r="EW859" s="106"/>
      <c r="EX859" s="106"/>
      <c r="EY859" s="106"/>
      <c r="EZ859" s="106"/>
      <c r="FA859" s="106"/>
      <c r="FB859" s="106"/>
      <c r="FC859" s="106"/>
      <c r="FD859" s="106"/>
      <c r="FE859" s="106"/>
      <c r="FF859" s="106"/>
      <c r="FG859" s="106"/>
      <c r="FH859" s="106"/>
      <c r="FI859" s="106"/>
      <c r="FJ859" s="106"/>
      <c r="FK859" s="106"/>
      <c r="FL859" s="106"/>
      <c r="FM859" s="106"/>
      <c r="FN859" s="106"/>
      <c r="FO859" s="106"/>
      <c r="FP859" s="106"/>
      <c r="FQ859" s="106"/>
      <c r="FR859" s="106"/>
      <c r="FS859" s="106"/>
      <c r="FT859" s="106"/>
      <c r="FU859" s="106"/>
      <c r="FV859" s="106"/>
      <c r="FW859" s="106"/>
      <c r="FX859" s="106"/>
      <c r="FY859" s="106"/>
      <c r="FZ859" s="106"/>
      <c r="GA859" s="106"/>
      <c r="GB859" s="106"/>
      <c r="GC859" s="106"/>
      <c r="GD859" s="106"/>
      <c r="GE859" s="106"/>
      <c r="GF859" s="106"/>
      <c r="GG859" s="106"/>
      <c r="GH859" s="106"/>
      <c r="GI859" s="106"/>
      <c r="GJ859" s="106"/>
      <c r="GK859" s="106"/>
      <c r="GL859" s="106"/>
      <c r="GM859" s="106"/>
      <c r="GN859" s="106"/>
      <c r="GO859" s="106"/>
      <c r="GP859" s="106"/>
      <c r="GQ859" s="106"/>
      <c r="GR859" s="106"/>
      <c r="GS859" s="106"/>
      <c r="GT859" s="106"/>
      <c r="GU859" s="106"/>
      <c r="GV859" s="106"/>
      <c r="GW859" s="106"/>
      <c r="GX859" s="106"/>
      <c r="GY859" s="106"/>
      <c r="GZ859" s="106"/>
      <c r="HA859" s="106"/>
      <c r="HB859" s="106"/>
      <c r="HC859" s="106"/>
      <c r="HD859" s="106"/>
      <c r="HE859" s="106"/>
      <c r="HF859" s="106"/>
      <c r="HG859" s="106"/>
      <c r="HH859" s="106"/>
      <c r="HI859" s="106"/>
      <c r="HJ859" s="106"/>
      <c r="HK859" s="106"/>
      <c r="HL859" s="106"/>
      <c r="HM859" s="106"/>
      <c r="HN859" s="106"/>
      <c r="HO859" s="106"/>
      <c r="HP859" s="106"/>
      <c r="HQ859" s="106"/>
      <c r="HR859" s="106"/>
      <c r="HS859" s="106"/>
      <c r="HT859" s="106"/>
      <c r="HU859" s="106"/>
      <c r="HV859" s="106"/>
      <c r="HW859" s="106"/>
      <c r="HX859" s="106"/>
      <c r="HY859" s="106"/>
      <c r="HZ859" s="106"/>
      <c r="IA859" s="106"/>
      <c r="IB859" s="106"/>
      <c r="IC859" s="106"/>
      <c r="ID859" s="106"/>
      <c r="IE859" s="106"/>
      <c r="IF859" s="106"/>
      <c r="IG859" s="106"/>
      <c r="IH859" s="106"/>
      <c r="II859" s="106"/>
      <c r="IJ859" s="106"/>
      <c r="IK859" s="106"/>
      <c r="IL859" s="106"/>
      <c r="IM859" s="106"/>
      <c r="IN859" s="106"/>
      <c r="IO859" s="106"/>
      <c r="IP859" s="106"/>
      <c r="IQ859" s="106"/>
      <c r="IR859" s="106"/>
      <c r="IS859" s="106"/>
      <c r="IT859" s="106"/>
      <c r="IU859" s="106"/>
      <c r="IV859" s="106"/>
      <c r="IW859" s="106"/>
      <c r="IX859" s="106"/>
      <c r="IY859" s="106"/>
      <c r="IZ859" s="106"/>
      <c r="JA859" s="106"/>
      <c r="JB859" s="106"/>
      <c r="JC859" s="106"/>
      <c r="JD859" s="106"/>
      <c r="JE859" s="106"/>
      <c r="JF859" s="106"/>
      <c r="JG859" s="106"/>
      <c r="JH859" s="106"/>
      <c r="JI859" s="106"/>
      <c r="JJ859" s="106"/>
      <c r="JK859" s="106"/>
      <c r="JL859" s="106"/>
      <c r="JM859" s="106"/>
      <c r="JN859" s="106"/>
      <c r="JO859" s="106"/>
      <c r="JP859" s="106"/>
      <c r="JQ859" s="106"/>
      <c r="JR859" s="106"/>
      <c r="JS859" s="106"/>
      <c r="JT859" s="106"/>
      <c r="JU859" s="106"/>
      <c r="JV859" s="106"/>
      <c r="JW859" s="106"/>
      <c r="JX859" s="106"/>
      <c r="JY859" s="106"/>
      <c r="JZ859" s="106"/>
      <c r="KA859" s="106"/>
      <c r="KB859" s="106"/>
      <c r="KC859" s="106"/>
      <c r="KD859" s="106"/>
      <c r="KE859" s="106"/>
      <c r="KF859" s="106"/>
      <c r="KG859" s="106"/>
      <c r="KH859" s="106"/>
      <c r="KI859" s="106"/>
      <c r="KJ859" s="106"/>
      <c r="KK859" s="106"/>
      <c r="KL859" s="106"/>
      <c r="KM859" s="106"/>
      <c r="KN859" s="106"/>
      <c r="KO859" s="106"/>
      <c r="KP859" s="106"/>
      <c r="KQ859" s="106"/>
      <c r="KR859" s="106"/>
      <c r="KS859" s="106"/>
      <c r="KT859" s="106"/>
      <c r="KU859" s="106"/>
      <c r="KV859" s="106"/>
      <c r="KW859" s="106"/>
      <c r="KX859" s="106"/>
      <c r="KY859" s="106"/>
      <c r="KZ859" s="106"/>
      <c r="LA859" s="106"/>
      <c r="LB859" s="106"/>
      <c r="LC859" s="106"/>
      <c r="LD859" s="106"/>
      <c r="LE859" s="106"/>
      <c r="LF859" s="106"/>
      <c r="LG859" s="106"/>
      <c r="LH859" s="106"/>
      <c r="LI859" s="106"/>
      <c r="LJ859" s="106"/>
      <c r="LK859" s="106"/>
      <c r="LL859" s="106"/>
      <c r="LM859" s="106"/>
      <c r="LN859" s="106"/>
      <c r="LO859" s="106"/>
      <c r="LP859" s="106"/>
      <c r="LQ859" s="106"/>
      <c r="LR859" s="106"/>
      <c r="LS859" s="106"/>
      <c r="LT859" s="106"/>
      <c r="LU859" s="106"/>
      <c r="LV859" s="106"/>
      <c r="LW859" s="106"/>
      <c r="LX859" s="106"/>
      <c r="LY859" s="106"/>
      <c r="LZ859" s="106"/>
      <c r="MA859" s="106"/>
      <c r="MB859" s="106"/>
      <c r="MC859" s="106"/>
      <c r="MD859" s="106"/>
      <c r="ME859" s="106"/>
      <c r="MF859" s="106"/>
      <c r="MG859" s="106"/>
      <c r="MH859" s="106"/>
      <c r="MI859" s="106"/>
      <c r="MJ859" s="106"/>
      <c r="MK859" s="106"/>
      <c r="ML859" s="106"/>
      <c r="MM859" s="106"/>
      <c r="MN859" s="106"/>
      <c r="MO859" s="106"/>
      <c r="MP859" s="106"/>
      <c r="MQ859" s="106"/>
      <c r="MR859" s="106"/>
      <c r="MS859" s="106"/>
      <c r="MT859" s="106"/>
      <c r="MU859" s="106"/>
      <c r="MV859" s="106"/>
      <c r="MW859" s="106"/>
      <c r="MX859" s="106"/>
      <c r="MY859" s="106"/>
      <c r="MZ859" s="106"/>
      <c r="NA859" s="106"/>
      <c r="NB859" s="106"/>
      <c r="NC859" s="106"/>
      <c r="ND859" s="106"/>
      <c r="NE859" s="106"/>
      <c r="NF859" s="106"/>
      <c r="NG859" s="106"/>
      <c r="NH859" s="106"/>
      <c r="NI859" s="106"/>
      <c r="NJ859" s="106"/>
      <c r="NK859" s="106"/>
      <c r="NL859" s="106"/>
      <c r="NM859" s="106"/>
      <c r="NN859" s="106"/>
      <c r="NO859" s="106"/>
      <c r="NP859" s="106"/>
      <c r="NQ859" s="106"/>
      <c r="NR859" s="106"/>
      <c r="NS859" s="106"/>
      <c r="NT859" s="106"/>
      <c r="NU859" s="106"/>
      <c r="NV859" s="106"/>
      <c r="NW859" s="106"/>
      <c r="NX859" s="106"/>
      <c r="NY859" s="106"/>
      <c r="NZ859" s="106"/>
      <c r="OA859" s="106"/>
      <c r="OB859" s="106"/>
      <c r="OC859" s="106"/>
      <c r="OD859" s="106"/>
      <c r="OE859" s="106"/>
      <c r="OF859" s="106"/>
      <c r="OG859" s="106"/>
      <c r="OH859" s="106"/>
      <c r="OI859" s="106"/>
      <c r="OJ859" s="106"/>
      <c r="OK859" s="106"/>
      <c r="OL859" s="106"/>
      <c r="OM859" s="106"/>
      <c r="ON859" s="106"/>
      <c r="OO859" s="106"/>
      <c r="OP859" s="106"/>
      <c r="OQ859" s="106"/>
      <c r="OR859" s="106"/>
      <c r="OS859" s="106"/>
      <c r="OT859" s="106"/>
      <c r="OU859" s="106"/>
      <c r="OV859" s="106"/>
      <c r="OW859" s="106"/>
      <c r="OX859" s="106"/>
      <c r="OY859" s="106"/>
      <c r="OZ859" s="106"/>
      <c r="PA859" s="106"/>
      <c r="PB859" s="106"/>
      <c r="PC859" s="106"/>
      <c r="PD859" s="106"/>
      <c r="PE859" s="106"/>
      <c r="PF859" s="106"/>
      <c r="PG859" s="106"/>
      <c r="PH859" s="106"/>
      <c r="PI859" s="106"/>
      <c r="PJ859" s="106"/>
      <c r="PK859" s="106"/>
      <c r="PL859" s="106"/>
      <c r="PM859" s="106"/>
      <c r="PN859" s="106"/>
      <c r="PO859" s="106"/>
      <c r="PP859" s="106"/>
      <c r="PQ859" s="106"/>
      <c r="PR859" s="106"/>
      <c r="PS859" s="106"/>
      <c r="PT859" s="106"/>
      <c r="PU859" s="106"/>
      <c r="PV859" s="106"/>
      <c r="PW859" s="106"/>
      <c r="PX859" s="106"/>
      <c r="PY859" s="106"/>
      <c r="PZ859" s="106"/>
      <c r="QA859" s="106"/>
      <c r="QB859" s="106"/>
      <c r="QC859" s="106"/>
      <c r="QD859" s="106"/>
      <c r="QE859" s="106"/>
      <c r="QF859" s="106"/>
      <c r="QG859" s="106"/>
      <c r="QH859" s="106"/>
      <c r="QI859" s="106"/>
      <c r="QJ859" s="106"/>
      <c r="QK859" s="106"/>
      <c r="QL859" s="106"/>
      <c r="QM859" s="106"/>
      <c r="QN859" s="106"/>
      <c r="QO859" s="106"/>
      <c r="QP859" s="106"/>
      <c r="QQ859" s="106"/>
      <c r="QR859" s="106"/>
      <c r="QS859" s="106"/>
      <c r="QT859" s="106"/>
      <c r="QU859" s="106"/>
      <c r="QV859" s="106"/>
      <c r="QW859" s="106"/>
      <c r="QX859" s="106"/>
      <c r="QY859" s="106"/>
      <c r="QZ859" s="106"/>
      <c r="RA859" s="106"/>
      <c r="RB859" s="106"/>
      <c r="RC859" s="106"/>
      <c r="RD859" s="106"/>
      <c r="RE859" s="106"/>
      <c r="RF859" s="106"/>
      <c r="RG859" s="106"/>
      <c r="RH859" s="106"/>
      <c r="RI859" s="106"/>
      <c r="RJ859" s="106"/>
      <c r="RK859" s="106"/>
      <c r="RL859" s="106"/>
      <c r="RM859" s="106"/>
      <c r="RN859" s="106"/>
      <c r="RO859" s="106"/>
      <c r="RP859" s="106"/>
      <c r="RQ859" s="106"/>
      <c r="RR859" s="106"/>
    </row>
    <row r="860" spans="1:486" x14ac:dyDescent="0.3">
      <c r="A860" s="106"/>
      <c r="B860" s="106"/>
      <c r="C860" s="106"/>
      <c r="D860" s="106"/>
      <c r="E860" s="106"/>
      <c r="F860" s="106"/>
      <c r="G860" s="106"/>
      <c r="H860" s="106"/>
      <c r="I860" s="106"/>
      <c r="J860" s="106"/>
      <c r="K860" s="106"/>
      <c r="L860" s="106"/>
      <c r="M860" s="106"/>
      <c r="N860" s="106"/>
      <c r="O860" s="106"/>
      <c r="P860" s="114"/>
      <c r="Q860" s="114"/>
      <c r="R860" s="106"/>
      <c r="S860" s="106"/>
      <c r="T860" s="106"/>
      <c r="U860" s="106"/>
      <c r="V860" s="106"/>
      <c r="W860" s="106"/>
      <c r="X860" s="106"/>
      <c r="Y860" s="106"/>
      <c r="Z860" s="106"/>
      <c r="AA860" s="106"/>
      <c r="AB860" s="106"/>
      <c r="AC860" s="106"/>
      <c r="AD860" s="106"/>
      <c r="AE860" s="106"/>
      <c r="AF860" s="106"/>
      <c r="AG860" s="106"/>
      <c r="AH860" s="106"/>
      <c r="AI860" s="106"/>
      <c r="AJ860" s="106"/>
      <c r="AK860" s="106"/>
      <c r="AL860" s="106"/>
      <c r="AM860" s="106"/>
      <c r="AN860" s="106"/>
      <c r="AO860" s="106"/>
      <c r="AP860" s="106"/>
      <c r="AQ860" s="106"/>
      <c r="AR860" s="106"/>
      <c r="AS860" s="106"/>
      <c r="AT860" s="106"/>
      <c r="AU860" s="106"/>
      <c r="AV860" s="106"/>
      <c r="AW860" s="106"/>
      <c r="AX860" s="106"/>
      <c r="AY860" s="106"/>
      <c r="AZ860" s="106"/>
      <c r="BA860" s="106"/>
      <c r="BB860" s="106"/>
      <c r="BC860" s="106"/>
      <c r="BD860" s="106"/>
      <c r="BE860" s="106"/>
      <c r="BF860" s="106"/>
      <c r="BG860" s="106"/>
      <c r="BH860" s="106"/>
      <c r="BI860" s="106"/>
      <c r="BJ860" s="106"/>
      <c r="BK860" s="106"/>
      <c r="BL860" s="106"/>
      <c r="BM860" s="106"/>
      <c r="BN860" s="106"/>
      <c r="BO860" s="106"/>
      <c r="BP860" s="106"/>
      <c r="BQ860" s="106"/>
      <c r="BR860" s="106"/>
      <c r="BS860" s="106"/>
      <c r="BT860" s="106"/>
      <c r="BU860" s="106"/>
      <c r="BV860" s="106"/>
      <c r="BW860" s="106"/>
      <c r="BX860" s="106"/>
      <c r="BY860" s="106"/>
      <c r="BZ860" s="106"/>
      <c r="CA860" s="106"/>
      <c r="CB860" s="106"/>
      <c r="CC860" s="106"/>
      <c r="CD860" s="106"/>
      <c r="CE860" s="106"/>
      <c r="CF860" s="106"/>
      <c r="CG860" s="106"/>
      <c r="CH860" s="106"/>
      <c r="CI860" s="106"/>
      <c r="CJ860" s="106"/>
      <c r="CK860" s="106"/>
      <c r="CL860" s="106"/>
      <c r="CM860" s="106"/>
      <c r="CN860" s="106"/>
      <c r="CO860" s="106"/>
      <c r="CP860" s="106"/>
      <c r="CQ860" s="106"/>
      <c r="CR860" s="106"/>
      <c r="CS860" s="106"/>
      <c r="CT860" s="106"/>
      <c r="CU860" s="106"/>
      <c r="CV860" s="106"/>
      <c r="CW860" s="106"/>
      <c r="CX860" s="106"/>
      <c r="CY860" s="106"/>
      <c r="CZ860" s="106"/>
      <c r="DA860" s="106"/>
      <c r="DB860" s="106"/>
      <c r="DC860" s="106"/>
      <c r="DD860" s="106"/>
      <c r="DE860" s="106"/>
      <c r="DF860" s="106"/>
      <c r="DG860" s="106"/>
      <c r="DH860" s="106"/>
      <c r="DI860" s="106"/>
      <c r="DJ860" s="106"/>
      <c r="DK860" s="106"/>
      <c r="DL860" s="106"/>
      <c r="DM860" s="106"/>
      <c r="DN860" s="106"/>
      <c r="DO860" s="106"/>
      <c r="DP860" s="106"/>
      <c r="DQ860" s="106"/>
      <c r="DR860" s="106"/>
      <c r="DS860" s="106"/>
      <c r="DT860" s="106"/>
      <c r="DU860" s="106"/>
      <c r="DV860" s="106"/>
      <c r="DW860" s="106"/>
      <c r="DX860" s="106"/>
      <c r="DY860" s="106"/>
      <c r="DZ860" s="106"/>
      <c r="EA860" s="106"/>
      <c r="EB860" s="106"/>
      <c r="EC860" s="106"/>
      <c r="ED860" s="106"/>
      <c r="EE860" s="106"/>
      <c r="EF860" s="106"/>
      <c r="EG860" s="106"/>
      <c r="EH860" s="106"/>
      <c r="EI860" s="106"/>
      <c r="EJ860" s="106"/>
      <c r="EK860" s="106"/>
      <c r="EL860" s="106"/>
      <c r="EM860" s="106"/>
      <c r="EN860" s="106"/>
      <c r="EO860" s="106"/>
      <c r="EP860" s="106"/>
      <c r="EQ860" s="106"/>
      <c r="ER860" s="106"/>
      <c r="ES860" s="106"/>
      <c r="ET860" s="106"/>
      <c r="EU860" s="106"/>
      <c r="EV860" s="106"/>
      <c r="EW860" s="106"/>
      <c r="EX860" s="106"/>
      <c r="EY860" s="106"/>
      <c r="EZ860" s="106"/>
      <c r="FA860" s="106"/>
      <c r="FB860" s="106"/>
      <c r="FC860" s="106"/>
      <c r="FD860" s="106"/>
      <c r="FE860" s="106"/>
      <c r="FF860" s="106"/>
      <c r="FG860" s="106"/>
      <c r="FH860" s="106"/>
      <c r="FI860" s="106"/>
      <c r="FJ860" s="106"/>
      <c r="FK860" s="106"/>
      <c r="FL860" s="106"/>
      <c r="FM860" s="106"/>
      <c r="FN860" s="106"/>
      <c r="FO860" s="106"/>
      <c r="FP860" s="106"/>
      <c r="FQ860" s="106"/>
      <c r="FR860" s="106"/>
      <c r="FS860" s="106"/>
      <c r="FT860" s="106"/>
      <c r="FU860" s="106"/>
      <c r="FV860" s="106"/>
      <c r="FW860" s="106"/>
      <c r="FX860" s="106"/>
      <c r="FY860" s="106"/>
      <c r="FZ860" s="106"/>
      <c r="GA860" s="106"/>
      <c r="GB860" s="106"/>
      <c r="GC860" s="106"/>
      <c r="GD860" s="106"/>
      <c r="GE860" s="106"/>
      <c r="GF860" s="106"/>
      <c r="GG860" s="106"/>
      <c r="GH860" s="106"/>
      <c r="GI860" s="106"/>
      <c r="GJ860" s="106"/>
      <c r="GK860" s="106"/>
      <c r="GL860" s="106"/>
      <c r="GM860" s="106"/>
      <c r="GN860" s="106"/>
      <c r="GO860" s="106"/>
      <c r="GP860" s="106"/>
      <c r="GQ860" s="106"/>
      <c r="GR860" s="106"/>
      <c r="GS860" s="106"/>
      <c r="GT860" s="106"/>
      <c r="GU860" s="106"/>
      <c r="GV860" s="106"/>
      <c r="GW860" s="106"/>
      <c r="GX860" s="106"/>
      <c r="GY860" s="106"/>
      <c r="GZ860" s="106"/>
      <c r="HA860" s="106"/>
      <c r="HB860" s="106"/>
      <c r="HC860" s="106"/>
      <c r="HD860" s="106"/>
      <c r="HE860" s="106"/>
      <c r="HF860" s="106"/>
      <c r="HG860" s="106"/>
      <c r="HH860" s="106"/>
      <c r="HI860" s="106"/>
      <c r="HJ860" s="106"/>
      <c r="HK860" s="106"/>
      <c r="HL860" s="106"/>
      <c r="HM860" s="106"/>
      <c r="HN860" s="106"/>
      <c r="HO860" s="106"/>
      <c r="HP860" s="106"/>
      <c r="HQ860" s="106"/>
      <c r="HR860" s="106"/>
      <c r="HS860" s="106"/>
      <c r="HT860" s="106"/>
      <c r="HU860" s="106"/>
      <c r="HV860" s="106"/>
      <c r="HW860" s="106"/>
      <c r="HX860" s="106"/>
      <c r="HY860" s="106"/>
      <c r="HZ860" s="106"/>
      <c r="IA860" s="106"/>
      <c r="IB860" s="106"/>
      <c r="IC860" s="106"/>
      <c r="ID860" s="106"/>
      <c r="IE860" s="106"/>
      <c r="IF860" s="106"/>
      <c r="IG860" s="106"/>
      <c r="IH860" s="106"/>
      <c r="II860" s="106"/>
      <c r="IJ860" s="106"/>
      <c r="IK860" s="106"/>
      <c r="IL860" s="106"/>
      <c r="IM860" s="106"/>
      <c r="IN860" s="106"/>
      <c r="IO860" s="106"/>
      <c r="IP860" s="106"/>
      <c r="IQ860" s="106"/>
      <c r="IR860" s="106"/>
      <c r="IS860" s="106"/>
      <c r="IT860" s="106"/>
      <c r="IU860" s="106"/>
      <c r="IV860" s="106"/>
      <c r="IW860" s="106"/>
      <c r="IX860" s="106"/>
      <c r="IY860" s="106"/>
      <c r="IZ860" s="106"/>
      <c r="JA860" s="106"/>
      <c r="JB860" s="106"/>
      <c r="JC860" s="106"/>
      <c r="JD860" s="106"/>
      <c r="JE860" s="106"/>
      <c r="JF860" s="106"/>
      <c r="JG860" s="106"/>
      <c r="JH860" s="106"/>
      <c r="JI860" s="106"/>
      <c r="JJ860" s="106"/>
      <c r="JK860" s="106"/>
      <c r="JL860" s="106"/>
      <c r="JM860" s="106"/>
      <c r="JN860" s="106"/>
      <c r="JO860" s="106"/>
      <c r="JP860" s="106"/>
      <c r="JQ860" s="106"/>
      <c r="JR860" s="106"/>
      <c r="JS860" s="106"/>
      <c r="JT860" s="106"/>
      <c r="JU860" s="106"/>
      <c r="JV860" s="106"/>
      <c r="JW860" s="106"/>
      <c r="JX860" s="106"/>
      <c r="JY860" s="106"/>
      <c r="JZ860" s="106"/>
      <c r="KA860" s="106"/>
      <c r="KB860" s="106"/>
      <c r="KC860" s="106"/>
      <c r="KD860" s="106"/>
      <c r="KE860" s="106"/>
      <c r="KF860" s="106"/>
      <c r="KG860" s="106"/>
      <c r="KH860" s="106"/>
      <c r="KI860" s="106"/>
      <c r="KJ860" s="106"/>
      <c r="KK860" s="106"/>
      <c r="KL860" s="106"/>
      <c r="KM860" s="106"/>
      <c r="KN860" s="106"/>
      <c r="KO860" s="106"/>
      <c r="KP860" s="106"/>
      <c r="KQ860" s="106"/>
      <c r="KR860" s="106"/>
      <c r="KS860" s="106"/>
      <c r="KT860" s="106"/>
      <c r="KU860" s="106"/>
      <c r="KV860" s="106"/>
      <c r="KW860" s="106"/>
      <c r="KX860" s="106"/>
      <c r="KY860" s="106"/>
      <c r="KZ860" s="106"/>
      <c r="LA860" s="106"/>
      <c r="LB860" s="106"/>
      <c r="LC860" s="106"/>
      <c r="LD860" s="106"/>
      <c r="LE860" s="106"/>
      <c r="LF860" s="106"/>
      <c r="LG860" s="106"/>
      <c r="LH860" s="106"/>
      <c r="LI860" s="106"/>
      <c r="LJ860" s="106"/>
      <c r="LK860" s="106"/>
      <c r="LL860" s="106"/>
      <c r="LM860" s="106"/>
      <c r="LN860" s="106"/>
      <c r="LO860" s="106"/>
      <c r="LP860" s="106"/>
      <c r="LQ860" s="106"/>
      <c r="LR860" s="106"/>
      <c r="LS860" s="106"/>
      <c r="LT860" s="106"/>
      <c r="LU860" s="106"/>
      <c r="LV860" s="106"/>
      <c r="LW860" s="106"/>
      <c r="LX860" s="106"/>
      <c r="LY860" s="106"/>
      <c r="LZ860" s="106"/>
      <c r="MA860" s="106"/>
      <c r="MB860" s="106"/>
      <c r="MC860" s="106"/>
      <c r="MD860" s="106"/>
      <c r="ME860" s="106"/>
      <c r="MF860" s="106"/>
      <c r="MG860" s="106"/>
      <c r="MH860" s="106"/>
      <c r="MI860" s="106"/>
      <c r="MJ860" s="106"/>
      <c r="MK860" s="106"/>
      <c r="ML860" s="106"/>
      <c r="MM860" s="106"/>
      <c r="MN860" s="106"/>
      <c r="MO860" s="106"/>
      <c r="MP860" s="106"/>
      <c r="MQ860" s="106"/>
      <c r="MR860" s="106"/>
      <c r="MS860" s="106"/>
      <c r="MT860" s="106"/>
      <c r="MU860" s="106"/>
      <c r="MV860" s="106"/>
      <c r="MW860" s="106"/>
      <c r="MX860" s="106"/>
      <c r="MY860" s="106"/>
      <c r="MZ860" s="106"/>
      <c r="NA860" s="106"/>
      <c r="NB860" s="106"/>
      <c r="NC860" s="106"/>
      <c r="ND860" s="106"/>
      <c r="NE860" s="106"/>
      <c r="NF860" s="106"/>
      <c r="NG860" s="106"/>
      <c r="NH860" s="106"/>
      <c r="NI860" s="106"/>
      <c r="NJ860" s="106"/>
      <c r="NK860" s="106"/>
      <c r="NL860" s="106"/>
      <c r="NM860" s="106"/>
      <c r="NN860" s="106"/>
      <c r="NO860" s="106"/>
      <c r="NP860" s="106"/>
      <c r="NQ860" s="106"/>
      <c r="NR860" s="106"/>
      <c r="NS860" s="106"/>
      <c r="NT860" s="106"/>
      <c r="NU860" s="106"/>
      <c r="NV860" s="106"/>
      <c r="NW860" s="106"/>
      <c r="NX860" s="106"/>
      <c r="NY860" s="106"/>
      <c r="NZ860" s="106"/>
      <c r="OA860" s="106"/>
      <c r="OB860" s="106"/>
      <c r="OC860" s="106"/>
      <c r="OD860" s="106"/>
      <c r="OE860" s="106"/>
      <c r="OF860" s="106"/>
      <c r="OG860" s="106"/>
      <c r="OH860" s="106"/>
      <c r="OI860" s="106"/>
      <c r="OJ860" s="106"/>
      <c r="OK860" s="106"/>
      <c r="OL860" s="106"/>
      <c r="OM860" s="106"/>
      <c r="ON860" s="106"/>
      <c r="OO860" s="106"/>
      <c r="OP860" s="106"/>
      <c r="OQ860" s="106"/>
      <c r="OR860" s="106"/>
      <c r="OS860" s="106"/>
      <c r="OT860" s="106"/>
      <c r="OU860" s="106"/>
      <c r="OV860" s="106"/>
      <c r="OW860" s="106"/>
      <c r="OX860" s="106"/>
      <c r="OY860" s="106"/>
      <c r="OZ860" s="106"/>
      <c r="PA860" s="106"/>
      <c r="PB860" s="106"/>
      <c r="PC860" s="106"/>
      <c r="PD860" s="106"/>
      <c r="PE860" s="106"/>
      <c r="PF860" s="106"/>
      <c r="PG860" s="106"/>
      <c r="PH860" s="106"/>
      <c r="PI860" s="106"/>
      <c r="PJ860" s="106"/>
      <c r="PK860" s="106"/>
      <c r="PL860" s="106"/>
      <c r="PM860" s="106"/>
      <c r="PN860" s="106"/>
      <c r="PO860" s="106"/>
      <c r="PP860" s="106"/>
      <c r="PQ860" s="106"/>
      <c r="PR860" s="106"/>
      <c r="PS860" s="106"/>
      <c r="PT860" s="106"/>
      <c r="PU860" s="106"/>
      <c r="PV860" s="106"/>
      <c r="PW860" s="106"/>
      <c r="PX860" s="106"/>
      <c r="PY860" s="106"/>
      <c r="PZ860" s="106"/>
      <c r="QA860" s="106"/>
      <c r="QB860" s="106"/>
      <c r="QC860" s="106"/>
      <c r="QD860" s="106"/>
      <c r="QE860" s="106"/>
      <c r="QF860" s="106"/>
      <c r="QG860" s="106"/>
      <c r="QH860" s="106"/>
      <c r="QI860" s="106"/>
      <c r="QJ860" s="106"/>
      <c r="QK860" s="106"/>
      <c r="QL860" s="106"/>
      <c r="QM860" s="106"/>
      <c r="QN860" s="106"/>
      <c r="QO860" s="106"/>
      <c r="QP860" s="106"/>
      <c r="QQ860" s="106"/>
      <c r="QR860" s="106"/>
      <c r="QS860" s="106"/>
      <c r="QT860" s="106"/>
      <c r="QU860" s="106"/>
      <c r="QV860" s="106"/>
      <c r="QW860" s="106"/>
      <c r="QX860" s="106"/>
      <c r="QY860" s="106"/>
      <c r="QZ860" s="106"/>
      <c r="RA860" s="106"/>
      <c r="RB860" s="106"/>
      <c r="RC860" s="106"/>
      <c r="RD860" s="106"/>
      <c r="RE860" s="106"/>
      <c r="RF860" s="106"/>
      <c r="RG860" s="106"/>
      <c r="RH860" s="106"/>
      <c r="RI860" s="106"/>
      <c r="RJ860" s="106"/>
      <c r="RK860" s="106"/>
      <c r="RL860" s="106"/>
      <c r="RM860" s="106"/>
      <c r="RN860" s="106"/>
      <c r="RO860" s="106"/>
      <c r="RP860" s="106"/>
      <c r="RQ860" s="106"/>
      <c r="RR860" s="106"/>
    </row>
    <row r="861" spans="1:486" x14ac:dyDescent="0.3">
      <c r="A861" s="106"/>
      <c r="B861" s="106"/>
      <c r="C861" s="106"/>
      <c r="D861" s="106"/>
      <c r="E861" s="106"/>
      <c r="F861" s="106"/>
      <c r="G861" s="106"/>
      <c r="H861" s="106"/>
      <c r="I861" s="106"/>
      <c r="J861" s="106"/>
      <c r="K861" s="106"/>
      <c r="L861" s="106"/>
      <c r="M861" s="106"/>
      <c r="N861" s="106"/>
      <c r="O861" s="106"/>
      <c r="P861" s="114"/>
      <c r="Q861" s="114"/>
      <c r="R861" s="106"/>
      <c r="S861" s="106"/>
      <c r="T861" s="106"/>
      <c r="U861" s="106"/>
      <c r="V861" s="106"/>
      <c r="W861" s="106"/>
      <c r="X861" s="106"/>
      <c r="Y861" s="106"/>
      <c r="Z861" s="106"/>
      <c r="AA861" s="106"/>
      <c r="AB861" s="106"/>
      <c r="AC861" s="106"/>
      <c r="AD861" s="106"/>
      <c r="AE861" s="106"/>
      <c r="AF861" s="106"/>
      <c r="AG861" s="106"/>
      <c r="AH861" s="106"/>
      <c r="AI861" s="106"/>
      <c r="AJ861" s="106"/>
      <c r="AK861" s="106"/>
      <c r="AL861" s="106"/>
      <c r="AM861" s="106"/>
      <c r="AN861" s="106"/>
      <c r="AO861" s="106"/>
      <c r="AP861" s="106"/>
      <c r="AQ861" s="106"/>
      <c r="AR861" s="106"/>
      <c r="AS861" s="106"/>
      <c r="AT861" s="106"/>
      <c r="AU861" s="106"/>
      <c r="AV861" s="106"/>
      <c r="AW861" s="106"/>
      <c r="AX861" s="106"/>
      <c r="AY861" s="106"/>
      <c r="AZ861" s="106"/>
      <c r="BA861" s="106"/>
      <c r="BB861" s="106"/>
      <c r="BC861" s="106"/>
      <c r="BD861" s="106"/>
      <c r="BE861" s="106"/>
      <c r="BF861" s="106"/>
      <c r="BG861" s="106"/>
      <c r="BH861" s="106"/>
      <c r="BI861" s="106"/>
      <c r="BJ861" s="106"/>
      <c r="BK861" s="106"/>
      <c r="BL861" s="106"/>
      <c r="BM861" s="106"/>
      <c r="BN861" s="106"/>
      <c r="BO861" s="106"/>
      <c r="BP861" s="106"/>
      <c r="BQ861" s="106"/>
      <c r="BR861" s="106"/>
      <c r="BS861" s="106"/>
      <c r="BT861" s="106"/>
      <c r="BU861" s="106"/>
      <c r="BV861" s="106"/>
      <c r="BW861" s="106"/>
      <c r="BX861" s="106"/>
      <c r="BY861" s="106"/>
      <c r="BZ861" s="106"/>
      <c r="CA861" s="106"/>
      <c r="CB861" s="106"/>
      <c r="CC861" s="106"/>
      <c r="CD861" s="106"/>
      <c r="CE861" s="106"/>
      <c r="CF861" s="106"/>
      <c r="CG861" s="106"/>
      <c r="CH861" s="106"/>
      <c r="CI861" s="106"/>
      <c r="CJ861" s="106"/>
      <c r="CK861" s="106"/>
      <c r="CL861" s="106"/>
      <c r="CM861" s="106"/>
      <c r="CN861" s="106"/>
      <c r="CO861" s="106"/>
      <c r="CP861" s="106"/>
      <c r="CQ861" s="106"/>
      <c r="CR861" s="106"/>
      <c r="CS861" s="106"/>
      <c r="CT861" s="106"/>
      <c r="CU861" s="106"/>
      <c r="CV861" s="106"/>
      <c r="CW861" s="106"/>
      <c r="CX861" s="106"/>
      <c r="CY861" s="106"/>
      <c r="CZ861" s="106"/>
      <c r="DA861" s="106"/>
      <c r="DB861" s="106"/>
      <c r="DC861" s="106"/>
      <c r="DD861" s="106"/>
      <c r="DE861" s="106"/>
      <c r="DF861" s="106"/>
      <c r="DG861" s="106"/>
      <c r="DH861" s="106"/>
      <c r="DI861" s="106"/>
      <c r="DJ861" s="106"/>
      <c r="DK861" s="106"/>
      <c r="DL861" s="106"/>
      <c r="DM861" s="106"/>
      <c r="DN861" s="106"/>
      <c r="DO861" s="106"/>
      <c r="DP861" s="106"/>
      <c r="DQ861" s="106"/>
      <c r="DR861" s="106"/>
      <c r="DS861" s="106"/>
      <c r="DT861" s="106"/>
      <c r="DU861" s="106"/>
      <c r="DV861" s="106"/>
      <c r="DW861" s="106"/>
      <c r="DX861" s="106"/>
      <c r="DY861" s="106"/>
      <c r="DZ861" s="106"/>
      <c r="EA861" s="106"/>
      <c r="EB861" s="106"/>
      <c r="EC861" s="106"/>
      <c r="ED861" s="106"/>
      <c r="EE861" s="106"/>
      <c r="EF861" s="106"/>
      <c r="EG861" s="106"/>
      <c r="EH861" s="106"/>
      <c r="EI861" s="106"/>
      <c r="EJ861" s="106"/>
      <c r="EK861" s="106"/>
      <c r="EL861" s="106"/>
      <c r="EM861" s="106"/>
      <c r="EN861" s="106"/>
      <c r="EO861" s="106"/>
      <c r="EP861" s="106"/>
      <c r="EQ861" s="106"/>
      <c r="ER861" s="106"/>
      <c r="ES861" s="106"/>
      <c r="ET861" s="106"/>
      <c r="EU861" s="106"/>
      <c r="EV861" s="106"/>
      <c r="EW861" s="106"/>
      <c r="EX861" s="106"/>
      <c r="EY861" s="106"/>
      <c r="EZ861" s="106"/>
      <c r="FA861" s="106"/>
      <c r="FB861" s="106"/>
      <c r="FC861" s="106"/>
      <c r="FD861" s="106"/>
      <c r="FE861" s="106"/>
      <c r="FF861" s="106"/>
      <c r="FG861" s="106"/>
      <c r="FH861" s="106"/>
      <c r="FI861" s="106"/>
      <c r="FJ861" s="106"/>
      <c r="FK861" s="106"/>
      <c r="FL861" s="106"/>
      <c r="FM861" s="106"/>
      <c r="FN861" s="106"/>
      <c r="FO861" s="106"/>
      <c r="FP861" s="106"/>
      <c r="FQ861" s="106"/>
      <c r="FR861" s="106"/>
      <c r="FS861" s="106"/>
      <c r="FT861" s="106"/>
      <c r="FU861" s="106"/>
      <c r="FV861" s="106"/>
      <c r="FW861" s="106"/>
      <c r="FX861" s="106"/>
      <c r="FY861" s="106"/>
      <c r="FZ861" s="106"/>
      <c r="GA861" s="106"/>
      <c r="GB861" s="106"/>
      <c r="GC861" s="106"/>
      <c r="GD861" s="106"/>
      <c r="GE861" s="106"/>
      <c r="GF861" s="106"/>
      <c r="GG861" s="106"/>
      <c r="GH861" s="106"/>
      <c r="GI861" s="106"/>
      <c r="GJ861" s="106"/>
      <c r="GK861" s="106"/>
      <c r="GL861" s="106"/>
      <c r="GM861" s="106"/>
      <c r="GN861" s="106"/>
      <c r="GO861" s="106"/>
      <c r="GP861" s="106"/>
      <c r="GQ861" s="106"/>
      <c r="GR861" s="106"/>
      <c r="GS861" s="106"/>
      <c r="GT861" s="106"/>
      <c r="GU861" s="106"/>
      <c r="GV861" s="106"/>
      <c r="GW861" s="106"/>
      <c r="GX861" s="106"/>
      <c r="GY861" s="106"/>
      <c r="GZ861" s="106"/>
      <c r="HA861" s="106"/>
      <c r="HB861" s="106"/>
      <c r="HC861" s="106"/>
      <c r="HD861" s="106"/>
      <c r="HE861" s="106"/>
      <c r="HF861" s="106"/>
      <c r="HG861" s="106"/>
      <c r="HH861" s="106"/>
      <c r="HI861" s="106"/>
      <c r="HJ861" s="106"/>
      <c r="HK861" s="106"/>
      <c r="HL861" s="106"/>
      <c r="HM861" s="106"/>
      <c r="HN861" s="106"/>
      <c r="HO861" s="106"/>
      <c r="HP861" s="106"/>
      <c r="HQ861" s="106"/>
      <c r="HR861" s="106"/>
      <c r="HS861" s="106"/>
      <c r="HT861" s="106"/>
      <c r="HU861" s="106"/>
      <c r="HV861" s="106"/>
      <c r="HW861" s="106"/>
      <c r="HX861" s="106"/>
      <c r="HY861" s="106"/>
      <c r="HZ861" s="106"/>
      <c r="IA861" s="106"/>
      <c r="IB861" s="106"/>
      <c r="IC861" s="106"/>
      <c r="ID861" s="106"/>
      <c r="IE861" s="106"/>
      <c r="IF861" s="106"/>
      <c r="IG861" s="106"/>
      <c r="IH861" s="106"/>
      <c r="II861" s="106"/>
      <c r="IJ861" s="106"/>
      <c r="IK861" s="106"/>
      <c r="IL861" s="106"/>
      <c r="IM861" s="106"/>
      <c r="IN861" s="106"/>
      <c r="IO861" s="106"/>
      <c r="IP861" s="106"/>
      <c r="IQ861" s="106"/>
      <c r="IR861" s="106"/>
      <c r="IS861" s="106"/>
      <c r="IT861" s="106"/>
      <c r="IU861" s="106"/>
      <c r="IV861" s="106"/>
      <c r="IW861" s="106"/>
      <c r="IX861" s="106"/>
      <c r="IY861" s="106"/>
      <c r="IZ861" s="106"/>
      <c r="JA861" s="106"/>
      <c r="JB861" s="106"/>
      <c r="JC861" s="106"/>
      <c r="JD861" s="106"/>
      <c r="JE861" s="106"/>
      <c r="JF861" s="106"/>
      <c r="JG861" s="106"/>
      <c r="JH861" s="106"/>
      <c r="JI861" s="106"/>
      <c r="JJ861" s="106"/>
      <c r="JK861" s="106"/>
      <c r="JL861" s="106"/>
      <c r="JM861" s="106"/>
      <c r="JN861" s="106"/>
      <c r="JO861" s="106"/>
      <c r="JP861" s="106"/>
      <c r="JQ861" s="106"/>
      <c r="JR861" s="106"/>
      <c r="JS861" s="106"/>
      <c r="JT861" s="106"/>
      <c r="JU861" s="106"/>
      <c r="JV861" s="106"/>
      <c r="JW861" s="106"/>
      <c r="JX861" s="106"/>
      <c r="JY861" s="106"/>
      <c r="JZ861" s="106"/>
      <c r="KA861" s="106"/>
      <c r="KB861" s="106"/>
      <c r="KC861" s="106"/>
      <c r="KD861" s="106"/>
      <c r="KE861" s="106"/>
      <c r="KF861" s="106"/>
      <c r="KG861" s="106"/>
      <c r="KH861" s="106"/>
      <c r="KI861" s="106"/>
      <c r="KJ861" s="106"/>
      <c r="KK861" s="106"/>
      <c r="KL861" s="106"/>
      <c r="KM861" s="106"/>
      <c r="KN861" s="106"/>
      <c r="KO861" s="106"/>
      <c r="KP861" s="106"/>
      <c r="KQ861" s="106"/>
      <c r="KR861" s="106"/>
      <c r="KS861" s="106"/>
      <c r="KT861" s="106"/>
      <c r="KU861" s="106"/>
      <c r="KV861" s="106"/>
      <c r="KW861" s="106"/>
      <c r="KX861" s="106"/>
      <c r="KY861" s="106"/>
      <c r="KZ861" s="106"/>
      <c r="LA861" s="106"/>
      <c r="LB861" s="106"/>
      <c r="LC861" s="106"/>
      <c r="LD861" s="106"/>
      <c r="LE861" s="106"/>
      <c r="LF861" s="106"/>
      <c r="LG861" s="106"/>
      <c r="LH861" s="106"/>
      <c r="LI861" s="106"/>
      <c r="LJ861" s="106"/>
      <c r="LK861" s="106"/>
      <c r="LL861" s="106"/>
      <c r="LM861" s="106"/>
      <c r="LN861" s="106"/>
      <c r="LO861" s="106"/>
      <c r="LP861" s="106"/>
      <c r="LQ861" s="106"/>
      <c r="LR861" s="106"/>
      <c r="LS861" s="106"/>
      <c r="LT861" s="106"/>
      <c r="LU861" s="106"/>
      <c r="LV861" s="106"/>
      <c r="LW861" s="106"/>
      <c r="LX861" s="106"/>
      <c r="LY861" s="106"/>
      <c r="LZ861" s="106"/>
      <c r="MA861" s="106"/>
      <c r="MB861" s="106"/>
      <c r="MC861" s="106"/>
      <c r="MD861" s="106"/>
      <c r="ME861" s="106"/>
      <c r="MF861" s="106"/>
      <c r="MG861" s="106"/>
      <c r="MH861" s="106"/>
      <c r="MI861" s="106"/>
      <c r="MJ861" s="106"/>
      <c r="MK861" s="106"/>
      <c r="ML861" s="106"/>
      <c r="MM861" s="106"/>
      <c r="MN861" s="106"/>
      <c r="MO861" s="106"/>
      <c r="MP861" s="106"/>
      <c r="MQ861" s="106"/>
      <c r="MR861" s="106"/>
      <c r="MS861" s="106"/>
      <c r="MT861" s="106"/>
      <c r="MU861" s="106"/>
      <c r="MV861" s="106"/>
      <c r="MW861" s="106"/>
      <c r="MX861" s="106"/>
      <c r="MY861" s="106"/>
      <c r="MZ861" s="106"/>
      <c r="NA861" s="106"/>
      <c r="NB861" s="106"/>
      <c r="NC861" s="106"/>
      <c r="ND861" s="106"/>
      <c r="NE861" s="106"/>
      <c r="NF861" s="106"/>
      <c r="NG861" s="106"/>
      <c r="NH861" s="106"/>
      <c r="NI861" s="106"/>
      <c r="NJ861" s="106"/>
      <c r="NK861" s="106"/>
      <c r="NL861" s="106"/>
      <c r="NM861" s="106"/>
      <c r="NN861" s="106"/>
      <c r="NO861" s="106"/>
      <c r="NP861" s="106"/>
      <c r="NQ861" s="106"/>
      <c r="NR861" s="106"/>
      <c r="NS861" s="106"/>
      <c r="NT861" s="106"/>
      <c r="NU861" s="106"/>
      <c r="NV861" s="106"/>
      <c r="NW861" s="106"/>
      <c r="NX861" s="106"/>
      <c r="NY861" s="106"/>
      <c r="NZ861" s="106"/>
      <c r="OA861" s="106"/>
      <c r="OB861" s="106"/>
      <c r="OC861" s="106"/>
      <c r="OD861" s="106"/>
      <c r="OE861" s="106"/>
      <c r="OF861" s="106"/>
      <c r="OG861" s="106"/>
      <c r="OH861" s="106"/>
      <c r="OI861" s="106"/>
      <c r="OJ861" s="106"/>
      <c r="OK861" s="106"/>
      <c r="OL861" s="106"/>
      <c r="OM861" s="106"/>
      <c r="ON861" s="106"/>
      <c r="OO861" s="106"/>
      <c r="OP861" s="106"/>
      <c r="OQ861" s="106"/>
      <c r="OR861" s="106"/>
      <c r="OS861" s="106"/>
      <c r="OT861" s="106"/>
      <c r="OU861" s="106"/>
      <c r="OV861" s="106"/>
      <c r="OW861" s="106"/>
      <c r="OX861" s="106"/>
      <c r="OY861" s="106"/>
      <c r="OZ861" s="106"/>
      <c r="PA861" s="106"/>
      <c r="PB861" s="106"/>
      <c r="PC861" s="106"/>
      <c r="PD861" s="106"/>
      <c r="PE861" s="106"/>
      <c r="PF861" s="106"/>
      <c r="PG861" s="106"/>
      <c r="PH861" s="106"/>
      <c r="PI861" s="106"/>
      <c r="PJ861" s="106"/>
      <c r="PK861" s="106"/>
      <c r="PL861" s="106"/>
      <c r="PM861" s="106"/>
      <c r="PN861" s="106"/>
      <c r="PO861" s="106"/>
      <c r="PP861" s="106"/>
      <c r="PQ861" s="106"/>
      <c r="PR861" s="106"/>
      <c r="PS861" s="106"/>
      <c r="PT861" s="106"/>
      <c r="PU861" s="106"/>
      <c r="PV861" s="106"/>
      <c r="PW861" s="106"/>
      <c r="PX861" s="106"/>
      <c r="PY861" s="106"/>
      <c r="PZ861" s="106"/>
      <c r="QA861" s="106"/>
      <c r="QB861" s="106"/>
      <c r="QC861" s="106"/>
      <c r="QD861" s="106"/>
      <c r="QE861" s="106"/>
      <c r="QF861" s="106"/>
      <c r="QG861" s="106"/>
      <c r="QH861" s="106"/>
      <c r="QI861" s="106"/>
      <c r="QJ861" s="106"/>
      <c r="QK861" s="106"/>
      <c r="QL861" s="106"/>
      <c r="QM861" s="106"/>
      <c r="QN861" s="106"/>
      <c r="QO861" s="106"/>
      <c r="QP861" s="106"/>
      <c r="QQ861" s="106"/>
      <c r="QR861" s="106"/>
      <c r="QS861" s="106"/>
      <c r="QT861" s="106"/>
      <c r="QU861" s="106"/>
      <c r="QV861" s="106"/>
      <c r="QW861" s="106"/>
      <c r="QX861" s="106"/>
      <c r="QY861" s="106"/>
      <c r="QZ861" s="106"/>
      <c r="RA861" s="106"/>
      <c r="RB861" s="106"/>
      <c r="RC861" s="106"/>
      <c r="RD861" s="106"/>
      <c r="RE861" s="106"/>
      <c r="RF861" s="106"/>
      <c r="RG861" s="106"/>
      <c r="RH861" s="106"/>
      <c r="RI861" s="106"/>
      <c r="RJ861" s="106"/>
      <c r="RK861" s="106"/>
      <c r="RL861" s="106"/>
      <c r="RM861" s="106"/>
      <c r="RN861" s="106"/>
      <c r="RO861" s="106"/>
      <c r="RP861" s="106"/>
      <c r="RQ861" s="106"/>
      <c r="RR861" s="106"/>
    </row>
    <row r="862" spans="1:486" x14ac:dyDescent="0.3">
      <c r="A862" s="106"/>
      <c r="B862" s="106"/>
      <c r="C862" s="106"/>
      <c r="D862" s="106"/>
      <c r="E862" s="106"/>
      <c r="F862" s="106"/>
      <c r="G862" s="106"/>
      <c r="H862" s="106"/>
      <c r="I862" s="106"/>
      <c r="J862" s="106"/>
      <c r="K862" s="106"/>
      <c r="L862" s="106"/>
      <c r="M862" s="106"/>
      <c r="N862" s="106"/>
      <c r="O862" s="106"/>
      <c r="P862" s="114"/>
      <c r="Q862" s="114"/>
      <c r="R862" s="106"/>
      <c r="S862" s="106"/>
      <c r="T862" s="106"/>
      <c r="U862" s="106"/>
      <c r="V862" s="106"/>
      <c r="W862" s="106"/>
      <c r="X862" s="106"/>
      <c r="Y862" s="106"/>
      <c r="Z862" s="106"/>
      <c r="AA862" s="106"/>
      <c r="AB862" s="106"/>
      <c r="AC862" s="106"/>
      <c r="AD862" s="106"/>
      <c r="AE862" s="106"/>
      <c r="AF862" s="106"/>
      <c r="AG862" s="106"/>
      <c r="AH862" s="106"/>
      <c r="AI862" s="106"/>
      <c r="AJ862" s="106"/>
      <c r="AK862" s="106"/>
      <c r="AL862" s="106"/>
      <c r="AM862" s="106"/>
      <c r="AN862" s="106"/>
      <c r="AO862" s="106"/>
      <c r="AP862" s="106"/>
      <c r="AQ862" s="106"/>
      <c r="AR862" s="106"/>
      <c r="AS862" s="106"/>
      <c r="AT862" s="106"/>
      <c r="AU862" s="106"/>
      <c r="AV862" s="106"/>
      <c r="AW862" s="106"/>
      <c r="AX862" s="106"/>
      <c r="AY862" s="106"/>
      <c r="AZ862" s="106"/>
      <c r="BA862" s="106"/>
      <c r="BB862" s="106"/>
      <c r="BC862" s="106"/>
      <c r="BD862" s="106"/>
      <c r="BE862" s="106"/>
      <c r="BF862" s="106"/>
      <c r="BG862" s="106"/>
      <c r="BH862" s="106"/>
      <c r="BI862" s="106"/>
      <c r="BJ862" s="106"/>
      <c r="BK862" s="106"/>
      <c r="BL862" s="106"/>
      <c r="BM862" s="106"/>
      <c r="BN862" s="106"/>
      <c r="BO862" s="106"/>
      <c r="BP862" s="106"/>
      <c r="BQ862" s="106"/>
      <c r="BR862" s="106"/>
      <c r="BS862" s="106"/>
      <c r="BT862" s="106"/>
      <c r="BU862" s="106"/>
      <c r="BV862" s="106"/>
      <c r="BW862" s="106"/>
      <c r="BX862" s="106"/>
      <c r="BY862" s="106"/>
      <c r="BZ862" s="106"/>
      <c r="CA862" s="106"/>
      <c r="CB862" s="106"/>
      <c r="CC862" s="106"/>
      <c r="CD862" s="106"/>
      <c r="CE862" s="106"/>
      <c r="CF862" s="106"/>
      <c r="CG862" s="106"/>
      <c r="CH862" s="106"/>
      <c r="CI862" s="106"/>
      <c r="CJ862" s="106"/>
      <c r="CK862" s="106"/>
      <c r="CL862" s="106"/>
      <c r="CM862" s="106"/>
      <c r="CN862" s="106"/>
      <c r="CO862" s="106"/>
      <c r="CP862" s="106"/>
      <c r="CQ862" s="106"/>
      <c r="CR862" s="106"/>
      <c r="CS862" s="106"/>
      <c r="CT862" s="106"/>
      <c r="CU862" s="106"/>
      <c r="CV862" s="106"/>
      <c r="CW862" s="106"/>
      <c r="CX862" s="106"/>
      <c r="CY862" s="106"/>
      <c r="CZ862" s="106"/>
      <c r="DA862" s="106"/>
      <c r="DB862" s="106"/>
      <c r="DC862" s="106"/>
      <c r="DD862" s="106"/>
      <c r="DE862" s="106"/>
      <c r="DF862" s="106"/>
      <c r="DG862" s="106"/>
      <c r="DH862" s="106"/>
      <c r="DI862" s="106"/>
      <c r="DJ862" s="106"/>
      <c r="DK862" s="106"/>
      <c r="DL862" s="106"/>
      <c r="DM862" s="106"/>
      <c r="DN862" s="106"/>
      <c r="DO862" s="106"/>
      <c r="DP862" s="106"/>
      <c r="DQ862" s="106"/>
      <c r="DR862" s="106"/>
      <c r="DS862" s="106"/>
      <c r="DT862" s="106"/>
      <c r="DU862" s="106"/>
      <c r="DV862" s="106"/>
      <c r="DW862" s="106"/>
      <c r="DX862" s="106"/>
      <c r="DY862" s="106"/>
      <c r="DZ862" s="106"/>
      <c r="EA862" s="106"/>
      <c r="EB862" s="106"/>
      <c r="EC862" s="106"/>
      <c r="ED862" s="106"/>
      <c r="EE862" s="106"/>
      <c r="EF862" s="106"/>
      <c r="EG862" s="106"/>
      <c r="EH862" s="106"/>
      <c r="EI862" s="106"/>
      <c r="EJ862" s="106"/>
      <c r="EK862" s="106"/>
      <c r="EL862" s="106"/>
      <c r="EM862" s="106"/>
      <c r="EN862" s="106"/>
      <c r="EO862" s="106"/>
      <c r="EP862" s="106"/>
      <c r="EQ862" s="106"/>
      <c r="ER862" s="106"/>
      <c r="ES862" s="106"/>
      <c r="ET862" s="106"/>
      <c r="EU862" s="106"/>
      <c r="EV862" s="106"/>
      <c r="EW862" s="106"/>
      <c r="EX862" s="106"/>
      <c r="EY862" s="106"/>
      <c r="EZ862" s="106"/>
      <c r="FA862" s="106"/>
      <c r="FB862" s="106"/>
      <c r="FC862" s="106"/>
      <c r="FD862" s="106"/>
      <c r="FE862" s="106"/>
      <c r="FF862" s="106"/>
      <c r="FG862" s="106"/>
      <c r="FH862" s="106"/>
      <c r="FI862" s="106"/>
      <c r="FJ862" s="106"/>
      <c r="FK862" s="106"/>
      <c r="FL862" s="106"/>
      <c r="FM862" s="106"/>
      <c r="FN862" s="106"/>
      <c r="FO862" s="106"/>
      <c r="FP862" s="106"/>
      <c r="FQ862" s="106"/>
      <c r="FR862" s="106"/>
      <c r="FS862" s="106"/>
      <c r="FT862" s="106"/>
      <c r="FU862" s="106"/>
      <c r="FV862" s="106"/>
      <c r="FW862" s="106"/>
      <c r="FX862" s="106"/>
      <c r="FY862" s="106"/>
      <c r="FZ862" s="106"/>
      <c r="GA862" s="106"/>
      <c r="GB862" s="106"/>
      <c r="GC862" s="106"/>
      <c r="GD862" s="106"/>
      <c r="GE862" s="106"/>
      <c r="GF862" s="106"/>
      <c r="GG862" s="106"/>
      <c r="GH862" s="106"/>
      <c r="GI862" s="106"/>
      <c r="GJ862" s="106"/>
      <c r="GK862" s="106"/>
      <c r="GL862" s="106"/>
      <c r="GM862" s="106"/>
      <c r="GN862" s="106"/>
      <c r="GO862" s="106"/>
      <c r="GP862" s="106"/>
      <c r="GQ862" s="106"/>
      <c r="GR862" s="106"/>
      <c r="GS862" s="106"/>
      <c r="GT862" s="106"/>
      <c r="GU862" s="106"/>
      <c r="GV862" s="106"/>
      <c r="GW862" s="106"/>
      <c r="GX862" s="106"/>
      <c r="GY862" s="106"/>
      <c r="GZ862" s="106"/>
      <c r="HA862" s="106"/>
      <c r="HB862" s="106"/>
      <c r="HC862" s="106"/>
      <c r="HD862" s="106"/>
      <c r="HE862" s="106"/>
      <c r="HF862" s="106"/>
      <c r="HG862" s="106"/>
      <c r="HH862" s="106"/>
      <c r="HI862" s="106"/>
      <c r="HJ862" s="106"/>
      <c r="HK862" s="106"/>
      <c r="HL862" s="106"/>
      <c r="HM862" s="106"/>
      <c r="HN862" s="106"/>
      <c r="HO862" s="106"/>
      <c r="HP862" s="106"/>
      <c r="HQ862" s="106"/>
      <c r="HR862" s="106"/>
      <c r="HS862" s="106"/>
      <c r="HT862" s="106"/>
      <c r="HU862" s="106"/>
      <c r="HV862" s="106"/>
      <c r="HW862" s="106"/>
      <c r="HX862" s="106"/>
      <c r="HY862" s="106"/>
      <c r="HZ862" s="106"/>
      <c r="IA862" s="106"/>
      <c r="IB862" s="106"/>
      <c r="IC862" s="106"/>
      <c r="ID862" s="106"/>
      <c r="IE862" s="106"/>
      <c r="IF862" s="106"/>
      <c r="IG862" s="106"/>
      <c r="IH862" s="106"/>
      <c r="II862" s="106"/>
      <c r="IJ862" s="106"/>
      <c r="IK862" s="106"/>
      <c r="IL862" s="106"/>
      <c r="IM862" s="106"/>
      <c r="IN862" s="106"/>
      <c r="IO862" s="106"/>
      <c r="IP862" s="106"/>
      <c r="IQ862" s="106"/>
      <c r="IR862" s="106"/>
      <c r="IS862" s="106"/>
      <c r="IT862" s="106"/>
      <c r="IU862" s="106"/>
      <c r="IV862" s="106"/>
      <c r="IW862" s="106"/>
      <c r="IX862" s="106"/>
      <c r="IY862" s="106"/>
      <c r="IZ862" s="106"/>
      <c r="JA862" s="106"/>
      <c r="JB862" s="106"/>
      <c r="JC862" s="106"/>
      <c r="JD862" s="106"/>
      <c r="JE862" s="106"/>
      <c r="JF862" s="106"/>
      <c r="JG862" s="106"/>
      <c r="JH862" s="106"/>
      <c r="JI862" s="106"/>
      <c r="JJ862" s="106"/>
      <c r="JK862" s="106"/>
      <c r="JL862" s="106"/>
      <c r="JM862" s="106"/>
      <c r="JN862" s="106"/>
      <c r="JO862" s="106"/>
      <c r="JP862" s="106"/>
      <c r="JQ862" s="106"/>
      <c r="JR862" s="106"/>
      <c r="JS862" s="106"/>
      <c r="JT862" s="106"/>
      <c r="JU862" s="106"/>
      <c r="JV862" s="106"/>
      <c r="JW862" s="106"/>
      <c r="JX862" s="106"/>
      <c r="JY862" s="106"/>
      <c r="JZ862" s="106"/>
      <c r="KA862" s="106"/>
      <c r="KB862" s="106"/>
      <c r="KC862" s="106"/>
      <c r="KD862" s="106"/>
      <c r="KE862" s="106"/>
      <c r="KF862" s="106"/>
      <c r="KG862" s="106"/>
      <c r="KH862" s="106"/>
      <c r="KI862" s="106"/>
      <c r="KJ862" s="106"/>
      <c r="KK862" s="106"/>
      <c r="KL862" s="106"/>
      <c r="KM862" s="106"/>
      <c r="KN862" s="106"/>
      <c r="KO862" s="106"/>
      <c r="KP862" s="106"/>
      <c r="KQ862" s="106"/>
      <c r="KR862" s="106"/>
      <c r="KS862" s="106"/>
      <c r="KT862" s="106"/>
      <c r="KU862" s="106"/>
      <c r="KV862" s="106"/>
      <c r="KW862" s="106"/>
      <c r="KX862" s="106"/>
      <c r="KY862" s="106"/>
      <c r="KZ862" s="106"/>
      <c r="LA862" s="106"/>
      <c r="LB862" s="106"/>
      <c r="LC862" s="106"/>
      <c r="LD862" s="106"/>
      <c r="LE862" s="106"/>
      <c r="LF862" s="106"/>
      <c r="LG862" s="106"/>
      <c r="LH862" s="106"/>
      <c r="LI862" s="106"/>
      <c r="LJ862" s="106"/>
      <c r="LK862" s="106"/>
      <c r="LL862" s="106"/>
      <c r="LM862" s="106"/>
      <c r="LN862" s="106"/>
      <c r="LO862" s="106"/>
      <c r="LP862" s="106"/>
      <c r="LQ862" s="106"/>
      <c r="LR862" s="106"/>
      <c r="LS862" s="106"/>
      <c r="LT862" s="106"/>
      <c r="LU862" s="106"/>
      <c r="LV862" s="106"/>
      <c r="LW862" s="106"/>
      <c r="LX862" s="106"/>
      <c r="LY862" s="106"/>
      <c r="LZ862" s="106"/>
      <c r="MA862" s="106"/>
      <c r="MB862" s="106"/>
      <c r="MC862" s="106"/>
      <c r="MD862" s="106"/>
      <c r="ME862" s="106"/>
      <c r="MF862" s="106"/>
      <c r="MG862" s="106"/>
      <c r="MH862" s="106"/>
      <c r="MI862" s="106"/>
      <c r="MJ862" s="106"/>
      <c r="MK862" s="106"/>
      <c r="ML862" s="106"/>
      <c r="MM862" s="106"/>
      <c r="MN862" s="106"/>
      <c r="MO862" s="106"/>
      <c r="MP862" s="106"/>
      <c r="MQ862" s="106"/>
      <c r="MR862" s="106"/>
      <c r="MS862" s="106"/>
      <c r="MT862" s="106"/>
      <c r="MU862" s="106"/>
      <c r="MV862" s="106"/>
      <c r="MW862" s="106"/>
      <c r="MX862" s="106"/>
      <c r="MY862" s="106"/>
      <c r="MZ862" s="106"/>
      <c r="NA862" s="106"/>
      <c r="NB862" s="106"/>
      <c r="NC862" s="106"/>
      <c r="ND862" s="106"/>
      <c r="NE862" s="106"/>
      <c r="NF862" s="106"/>
      <c r="NG862" s="106"/>
      <c r="NH862" s="106"/>
      <c r="NI862" s="106"/>
      <c r="NJ862" s="106"/>
      <c r="NK862" s="106"/>
      <c r="NL862" s="106"/>
      <c r="NM862" s="106"/>
      <c r="NN862" s="106"/>
      <c r="NO862" s="106"/>
      <c r="NP862" s="106"/>
      <c r="NQ862" s="106"/>
      <c r="NR862" s="106"/>
      <c r="NS862" s="106"/>
      <c r="NT862" s="106"/>
      <c r="NU862" s="106"/>
      <c r="NV862" s="106"/>
      <c r="NW862" s="106"/>
      <c r="NX862" s="106"/>
      <c r="NY862" s="106"/>
      <c r="NZ862" s="106"/>
      <c r="OA862" s="106"/>
      <c r="OB862" s="106"/>
      <c r="OC862" s="106"/>
      <c r="OD862" s="106"/>
      <c r="OE862" s="106"/>
      <c r="OF862" s="106"/>
      <c r="OG862" s="106"/>
      <c r="OH862" s="106"/>
      <c r="OI862" s="106"/>
      <c r="OJ862" s="106"/>
      <c r="OK862" s="106"/>
      <c r="OL862" s="106"/>
      <c r="OM862" s="106"/>
      <c r="ON862" s="106"/>
      <c r="OO862" s="106"/>
      <c r="OP862" s="106"/>
      <c r="OQ862" s="106"/>
      <c r="OR862" s="106"/>
      <c r="OS862" s="106"/>
      <c r="OT862" s="106"/>
      <c r="OU862" s="106"/>
      <c r="OV862" s="106"/>
      <c r="OW862" s="106"/>
      <c r="OX862" s="106"/>
      <c r="OY862" s="106"/>
      <c r="OZ862" s="106"/>
      <c r="PA862" s="106"/>
      <c r="PB862" s="106"/>
      <c r="PC862" s="106"/>
      <c r="PD862" s="106"/>
      <c r="PE862" s="106"/>
      <c r="PF862" s="106"/>
      <c r="PG862" s="106"/>
      <c r="PH862" s="106"/>
      <c r="PI862" s="106"/>
      <c r="PJ862" s="106"/>
      <c r="PK862" s="106"/>
      <c r="PL862" s="106"/>
      <c r="PM862" s="106"/>
      <c r="PN862" s="106"/>
      <c r="PO862" s="106"/>
      <c r="PP862" s="106"/>
      <c r="PQ862" s="106"/>
      <c r="PR862" s="106"/>
      <c r="PS862" s="106"/>
      <c r="PT862" s="106"/>
      <c r="PU862" s="106"/>
      <c r="PV862" s="106"/>
      <c r="PW862" s="106"/>
      <c r="PX862" s="106"/>
      <c r="PY862" s="106"/>
      <c r="PZ862" s="106"/>
      <c r="QA862" s="106"/>
      <c r="QB862" s="106"/>
      <c r="QC862" s="106"/>
      <c r="QD862" s="106"/>
      <c r="QE862" s="106"/>
      <c r="QF862" s="106"/>
      <c r="QG862" s="106"/>
      <c r="QH862" s="106"/>
      <c r="QI862" s="106"/>
      <c r="QJ862" s="106"/>
      <c r="QK862" s="106"/>
      <c r="QL862" s="106"/>
      <c r="QM862" s="106"/>
      <c r="QN862" s="106"/>
      <c r="QO862" s="106"/>
      <c r="QP862" s="106"/>
      <c r="QQ862" s="106"/>
      <c r="QR862" s="106"/>
      <c r="QS862" s="106"/>
      <c r="QT862" s="106"/>
      <c r="QU862" s="106"/>
      <c r="QV862" s="106"/>
      <c r="QW862" s="106"/>
      <c r="QX862" s="106"/>
      <c r="QY862" s="106"/>
      <c r="QZ862" s="106"/>
      <c r="RA862" s="106"/>
      <c r="RB862" s="106"/>
      <c r="RC862" s="106"/>
      <c r="RD862" s="106"/>
      <c r="RE862" s="106"/>
      <c r="RF862" s="106"/>
      <c r="RG862" s="106"/>
      <c r="RH862" s="106"/>
      <c r="RI862" s="106"/>
      <c r="RJ862" s="106"/>
      <c r="RK862" s="106"/>
      <c r="RL862" s="106"/>
      <c r="RM862" s="106"/>
      <c r="RN862" s="106"/>
      <c r="RO862" s="106"/>
      <c r="RP862" s="106"/>
      <c r="RQ862" s="106"/>
      <c r="RR862" s="106"/>
    </row>
    <row r="863" spans="1:486" x14ac:dyDescent="0.3">
      <c r="A863" s="106"/>
      <c r="B863" s="106"/>
      <c r="C863" s="106"/>
      <c r="D863" s="106"/>
      <c r="E863" s="106"/>
      <c r="F863" s="106"/>
      <c r="G863" s="106"/>
      <c r="H863" s="106"/>
      <c r="I863" s="106"/>
      <c r="J863" s="106"/>
      <c r="K863" s="106"/>
      <c r="L863" s="106"/>
      <c r="M863" s="106"/>
      <c r="N863" s="106"/>
      <c r="O863" s="106"/>
      <c r="P863" s="114"/>
      <c r="Q863" s="114"/>
      <c r="R863" s="106"/>
      <c r="S863" s="106"/>
      <c r="T863" s="106"/>
      <c r="U863" s="106"/>
      <c r="V863" s="106"/>
      <c r="W863" s="106"/>
      <c r="X863" s="106"/>
      <c r="Y863" s="106"/>
      <c r="Z863" s="106"/>
      <c r="AA863" s="106"/>
      <c r="AB863" s="106"/>
      <c r="AC863" s="106"/>
      <c r="AD863" s="106"/>
      <c r="AE863" s="106"/>
      <c r="AF863" s="106"/>
      <c r="AG863" s="106"/>
      <c r="AH863" s="106"/>
      <c r="AI863" s="106"/>
      <c r="AJ863" s="106"/>
      <c r="AK863" s="106"/>
      <c r="AL863" s="106"/>
      <c r="AM863" s="106"/>
      <c r="AN863" s="106"/>
      <c r="AO863" s="106"/>
      <c r="AP863" s="106"/>
      <c r="AQ863" s="106"/>
      <c r="AR863" s="106"/>
      <c r="AS863" s="106"/>
      <c r="AT863" s="106"/>
      <c r="AU863" s="106"/>
      <c r="AV863" s="106"/>
      <c r="AW863" s="106"/>
      <c r="AX863" s="106"/>
      <c r="AY863" s="106"/>
      <c r="AZ863" s="106"/>
      <c r="BA863" s="106"/>
      <c r="BB863" s="106"/>
      <c r="BC863" s="106"/>
      <c r="BD863" s="106"/>
      <c r="BE863" s="106"/>
      <c r="BF863" s="106"/>
      <c r="BG863" s="106"/>
      <c r="BH863" s="106"/>
      <c r="BI863" s="106"/>
      <c r="BJ863" s="106"/>
      <c r="BK863" s="106"/>
      <c r="BL863" s="106"/>
      <c r="BM863" s="106"/>
      <c r="BN863" s="106"/>
      <c r="BO863" s="106"/>
      <c r="BP863" s="106"/>
      <c r="BQ863" s="106"/>
      <c r="BR863" s="106"/>
      <c r="BS863" s="106"/>
      <c r="BT863" s="106"/>
      <c r="BU863" s="106"/>
      <c r="BV863" s="106"/>
      <c r="BW863" s="106"/>
      <c r="BX863" s="106"/>
      <c r="BY863" s="106"/>
      <c r="BZ863" s="106"/>
      <c r="CA863" s="106"/>
      <c r="CB863" s="106"/>
      <c r="CC863" s="106"/>
      <c r="CD863" s="106"/>
      <c r="CE863" s="106"/>
      <c r="CF863" s="106"/>
      <c r="CG863" s="106"/>
      <c r="CH863" s="106"/>
      <c r="CI863" s="106"/>
      <c r="CJ863" s="106"/>
      <c r="CK863" s="106"/>
      <c r="CL863" s="106"/>
      <c r="CM863" s="106"/>
      <c r="CN863" s="106"/>
      <c r="CO863" s="106"/>
      <c r="CP863" s="106"/>
      <c r="CQ863" s="106"/>
      <c r="CR863" s="106"/>
      <c r="CS863" s="106"/>
      <c r="CT863" s="106"/>
      <c r="CU863" s="106"/>
      <c r="CV863" s="106"/>
      <c r="CW863" s="106"/>
      <c r="CX863" s="106"/>
      <c r="CY863" s="106"/>
      <c r="CZ863" s="106"/>
      <c r="DA863" s="106"/>
      <c r="DB863" s="106"/>
      <c r="DC863" s="106"/>
      <c r="DD863" s="106"/>
      <c r="DE863" s="106"/>
      <c r="DF863" s="106"/>
      <c r="DG863" s="106"/>
      <c r="DH863" s="106"/>
      <c r="DI863" s="106"/>
      <c r="DJ863" s="106"/>
      <c r="DK863" s="106"/>
      <c r="DL863" s="106"/>
      <c r="DM863" s="106"/>
      <c r="DN863" s="106"/>
      <c r="DO863" s="106"/>
      <c r="DP863" s="106"/>
      <c r="DQ863" s="106"/>
      <c r="DR863" s="106"/>
      <c r="DS863" s="106"/>
      <c r="DT863" s="106"/>
      <c r="DU863" s="106"/>
      <c r="DV863" s="106"/>
      <c r="DW863" s="106"/>
      <c r="DX863" s="106"/>
      <c r="DY863" s="106"/>
      <c r="DZ863" s="106"/>
      <c r="EA863" s="106"/>
      <c r="EB863" s="106"/>
      <c r="EC863" s="106"/>
      <c r="ED863" s="106"/>
      <c r="EE863" s="106"/>
      <c r="EF863" s="106"/>
      <c r="EG863" s="106"/>
      <c r="EH863" s="106"/>
      <c r="EI863" s="106"/>
      <c r="EJ863" s="106"/>
      <c r="EK863" s="106"/>
      <c r="EL863" s="106"/>
      <c r="EM863" s="106"/>
      <c r="EN863" s="106"/>
      <c r="EO863" s="106"/>
      <c r="EP863" s="106"/>
      <c r="EQ863" s="106"/>
      <c r="ER863" s="106"/>
      <c r="ES863" s="106"/>
      <c r="ET863" s="106"/>
      <c r="EU863" s="106"/>
      <c r="EV863" s="106"/>
      <c r="EW863" s="106"/>
      <c r="EX863" s="106"/>
      <c r="EY863" s="106"/>
      <c r="EZ863" s="106"/>
      <c r="FA863" s="106"/>
      <c r="FB863" s="106"/>
      <c r="FC863" s="106"/>
      <c r="FD863" s="106"/>
      <c r="FE863" s="106"/>
      <c r="FF863" s="106"/>
      <c r="FG863" s="106"/>
      <c r="FH863" s="106"/>
      <c r="FI863" s="106"/>
      <c r="FJ863" s="106"/>
      <c r="FK863" s="106"/>
      <c r="FL863" s="106"/>
      <c r="FM863" s="106"/>
      <c r="FN863" s="106"/>
      <c r="FO863" s="106"/>
      <c r="FP863" s="106"/>
      <c r="FQ863" s="106"/>
      <c r="FR863" s="106"/>
      <c r="FS863" s="106"/>
      <c r="FT863" s="106"/>
      <c r="FU863" s="106"/>
      <c r="FV863" s="106"/>
      <c r="FW863" s="106"/>
      <c r="FX863" s="106"/>
      <c r="FY863" s="106"/>
      <c r="FZ863" s="106"/>
      <c r="GA863" s="106"/>
      <c r="GB863" s="106"/>
      <c r="GC863" s="106"/>
      <c r="GD863" s="106"/>
      <c r="GE863" s="106"/>
      <c r="GF863" s="106"/>
      <c r="GG863" s="106"/>
      <c r="GH863" s="106"/>
      <c r="GI863" s="106"/>
      <c r="GJ863" s="106"/>
      <c r="GK863" s="106"/>
      <c r="GL863" s="106"/>
      <c r="GM863" s="106"/>
      <c r="GN863" s="106"/>
      <c r="GO863" s="106"/>
      <c r="GP863" s="106"/>
      <c r="GQ863" s="106"/>
      <c r="GR863" s="106"/>
      <c r="GS863" s="106"/>
      <c r="GT863" s="106"/>
      <c r="GU863" s="106"/>
      <c r="GV863" s="106"/>
      <c r="GW863" s="106"/>
      <c r="GX863" s="106"/>
      <c r="GY863" s="106"/>
      <c r="GZ863" s="106"/>
      <c r="HA863" s="106"/>
      <c r="HB863" s="106"/>
      <c r="HC863" s="106"/>
      <c r="HD863" s="106"/>
      <c r="HE863" s="106"/>
      <c r="HF863" s="106"/>
      <c r="HG863" s="106"/>
      <c r="HH863" s="106"/>
      <c r="HI863" s="106"/>
      <c r="HJ863" s="106"/>
      <c r="HK863" s="106"/>
      <c r="HL863" s="106"/>
      <c r="HM863" s="106"/>
      <c r="HN863" s="106"/>
      <c r="HO863" s="106"/>
      <c r="HP863" s="106"/>
      <c r="HQ863" s="106"/>
      <c r="HR863" s="106"/>
      <c r="HS863" s="106"/>
      <c r="HT863" s="106"/>
      <c r="HU863" s="106"/>
      <c r="HV863" s="106"/>
      <c r="HW863" s="106"/>
      <c r="HX863" s="106"/>
      <c r="HY863" s="106"/>
      <c r="HZ863" s="106"/>
      <c r="IA863" s="106"/>
      <c r="IB863" s="106"/>
      <c r="IC863" s="106"/>
      <c r="ID863" s="106"/>
      <c r="IE863" s="106"/>
      <c r="IF863" s="106"/>
      <c r="IG863" s="106"/>
      <c r="IH863" s="106"/>
      <c r="II863" s="106"/>
      <c r="IJ863" s="106"/>
      <c r="IK863" s="106"/>
      <c r="IL863" s="106"/>
      <c r="IM863" s="106"/>
      <c r="IN863" s="106"/>
      <c r="IO863" s="106"/>
      <c r="IP863" s="106"/>
      <c r="IQ863" s="106"/>
      <c r="IR863" s="106"/>
      <c r="IS863" s="106"/>
      <c r="IT863" s="106"/>
      <c r="IU863" s="106"/>
      <c r="IV863" s="106"/>
      <c r="IW863" s="106"/>
      <c r="IX863" s="106"/>
      <c r="IY863" s="106"/>
      <c r="IZ863" s="106"/>
      <c r="JA863" s="106"/>
      <c r="JB863" s="106"/>
      <c r="JC863" s="106"/>
      <c r="JD863" s="106"/>
      <c r="JE863" s="106"/>
      <c r="JF863" s="106"/>
      <c r="JG863" s="106"/>
      <c r="JH863" s="106"/>
      <c r="JI863" s="106"/>
      <c r="JJ863" s="106"/>
      <c r="JK863" s="106"/>
      <c r="JL863" s="106"/>
      <c r="JM863" s="106"/>
      <c r="JN863" s="106"/>
      <c r="JO863" s="106"/>
      <c r="JP863" s="106"/>
      <c r="JQ863" s="106"/>
      <c r="JR863" s="106"/>
      <c r="JS863" s="106"/>
      <c r="JT863" s="106"/>
      <c r="JU863" s="106"/>
      <c r="JV863" s="106"/>
      <c r="JW863" s="106"/>
      <c r="JX863" s="106"/>
      <c r="JY863" s="106"/>
      <c r="JZ863" s="106"/>
      <c r="KA863" s="106"/>
      <c r="KB863" s="106"/>
      <c r="KC863" s="106"/>
      <c r="KD863" s="106"/>
      <c r="KE863" s="106"/>
      <c r="KF863" s="106"/>
      <c r="KG863" s="106"/>
      <c r="KH863" s="106"/>
      <c r="KI863" s="106"/>
      <c r="KJ863" s="106"/>
      <c r="KK863" s="106"/>
      <c r="KL863" s="106"/>
      <c r="KM863" s="106"/>
      <c r="KN863" s="106"/>
      <c r="KO863" s="106"/>
      <c r="KP863" s="106"/>
      <c r="KQ863" s="106"/>
      <c r="KR863" s="106"/>
      <c r="KS863" s="106"/>
      <c r="KT863" s="106"/>
      <c r="KU863" s="106"/>
      <c r="KV863" s="106"/>
      <c r="KW863" s="106"/>
      <c r="KX863" s="106"/>
      <c r="KY863" s="106"/>
      <c r="KZ863" s="106"/>
      <c r="LA863" s="106"/>
      <c r="LB863" s="106"/>
      <c r="LC863" s="106"/>
      <c r="LD863" s="106"/>
      <c r="LE863" s="106"/>
      <c r="LF863" s="106"/>
      <c r="LG863" s="106"/>
      <c r="LH863" s="106"/>
      <c r="LI863" s="106"/>
      <c r="LJ863" s="106"/>
      <c r="LK863" s="106"/>
      <c r="LL863" s="106"/>
      <c r="LM863" s="106"/>
      <c r="LN863" s="106"/>
      <c r="LO863" s="106"/>
      <c r="LP863" s="106"/>
      <c r="LQ863" s="106"/>
      <c r="LR863" s="106"/>
      <c r="LS863" s="106"/>
      <c r="LT863" s="106"/>
      <c r="LU863" s="106"/>
      <c r="LV863" s="106"/>
      <c r="LW863" s="106"/>
      <c r="LX863" s="106"/>
      <c r="LY863" s="106"/>
      <c r="LZ863" s="106"/>
      <c r="MA863" s="106"/>
      <c r="MB863" s="106"/>
      <c r="MC863" s="106"/>
      <c r="MD863" s="106"/>
      <c r="ME863" s="106"/>
      <c r="MF863" s="106"/>
      <c r="MG863" s="106"/>
      <c r="MH863" s="106"/>
      <c r="MI863" s="106"/>
      <c r="MJ863" s="106"/>
      <c r="MK863" s="106"/>
      <c r="ML863" s="106"/>
      <c r="MM863" s="106"/>
      <c r="MN863" s="106"/>
      <c r="MO863" s="106"/>
      <c r="MP863" s="106"/>
      <c r="MQ863" s="106"/>
      <c r="MR863" s="106"/>
      <c r="MS863" s="106"/>
      <c r="MT863" s="106"/>
      <c r="MU863" s="106"/>
      <c r="MV863" s="106"/>
      <c r="MW863" s="106"/>
      <c r="MX863" s="106"/>
      <c r="MY863" s="106"/>
      <c r="MZ863" s="106"/>
      <c r="NA863" s="106"/>
      <c r="NB863" s="106"/>
      <c r="NC863" s="106"/>
      <c r="ND863" s="106"/>
      <c r="NE863" s="106"/>
      <c r="NF863" s="106"/>
      <c r="NG863" s="106"/>
      <c r="NH863" s="106"/>
      <c r="NI863" s="106"/>
      <c r="NJ863" s="106"/>
      <c r="NK863" s="106"/>
      <c r="NL863" s="106"/>
      <c r="NM863" s="106"/>
      <c r="NN863" s="106"/>
      <c r="NO863" s="106"/>
      <c r="NP863" s="106"/>
      <c r="NQ863" s="106"/>
      <c r="NR863" s="106"/>
      <c r="NS863" s="106"/>
      <c r="NT863" s="106"/>
      <c r="NU863" s="106"/>
      <c r="NV863" s="106"/>
      <c r="NW863" s="106"/>
      <c r="NX863" s="106"/>
      <c r="NY863" s="106"/>
      <c r="NZ863" s="106"/>
      <c r="OA863" s="106"/>
      <c r="OB863" s="106"/>
      <c r="OC863" s="106"/>
      <c r="OD863" s="106"/>
      <c r="OE863" s="106"/>
      <c r="OF863" s="106"/>
      <c r="OG863" s="106"/>
      <c r="OH863" s="106"/>
      <c r="OI863" s="106"/>
      <c r="OJ863" s="106"/>
      <c r="OK863" s="106"/>
      <c r="OL863" s="106"/>
      <c r="OM863" s="106"/>
      <c r="ON863" s="106"/>
      <c r="OO863" s="106"/>
      <c r="OP863" s="106"/>
      <c r="OQ863" s="106"/>
      <c r="OR863" s="106"/>
      <c r="OS863" s="106"/>
      <c r="OT863" s="106"/>
      <c r="OU863" s="106"/>
      <c r="OV863" s="106"/>
      <c r="OW863" s="106"/>
      <c r="OX863" s="106"/>
      <c r="OY863" s="106"/>
      <c r="OZ863" s="106"/>
      <c r="PA863" s="106"/>
      <c r="PB863" s="106"/>
      <c r="PC863" s="106"/>
      <c r="PD863" s="106"/>
      <c r="PE863" s="106"/>
      <c r="PF863" s="106"/>
      <c r="PG863" s="106"/>
      <c r="PH863" s="106"/>
      <c r="PI863" s="106"/>
      <c r="PJ863" s="106"/>
      <c r="PK863" s="106"/>
      <c r="PL863" s="106"/>
      <c r="PM863" s="106"/>
      <c r="PN863" s="106"/>
      <c r="PO863" s="106"/>
      <c r="PP863" s="106"/>
      <c r="PQ863" s="106"/>
      <c r="PR863" s="106"/>
      <c r="PS863" s="106"/>
      <c r="PT863" s="106"/>
      <c r="PU863" s="106"/>
      <c r="PV863" s="106"/>
      <c r="PW863" s="106"/>
      <c r="PX863" s="106"/>
      <c r="PY863" s="106"/>
      <c r="PZ863" s="106"/>
      <c r="QA863" s="106"/>
      <c r="QB863" s="106"/>
      <c r="QC863" s="106"/>
      <c r="QD863" s="106"/>
      <c r="QE863" s="106"/>
      <c r="QF863" s="106"/>
      <c r="QG863" s="106"/>
      <c r="QH863" s="106"/>
      <c r="QI863" s="106"/>
      <c r="QJ863" s="106"/>
      <c r="QK863" s="106"/>
      <c r="QL863" s="106"/>
      <c r="QM863" s="106"/>
      <c r="QN863" s="106"/>
      <c r="QO863" s="106"/>
      <c r="QP863" s="106"/>
      <c r="QQ863" s="106"/>
      <c r="QR863" s="106"/>
      <c r="QS863" s="106"/>
      <c r="QT863" s="106"/>
      <c r="QU863" s="106"/>
      <c r="QV863" s="106"/>
      <c r="QW863" s="106"/>
      <c r="QX863" s="106"/>
      <c r="QY863" s="106"/>
      <c r="QZ863" s="106"/>
      <c r="RA863" s="106"/>
      <c r="RB863" s="106"/>
      <c r="RC863" s="106"/>
      <c r="RD863" s="106"/>
      <c r="RE863" s="106"/>
      <c r="RF863" s="106"/>
      <c r="RG863" s="106"/>
      <c r="RH863" s="106"/>
      <c r="RI863" s="106"/>
      <c r="RJ863" s="106"/>
      <c r="RK863" s="106"/>
      <c r="RL863" s="106"/>
      <c r="RM863" s="106"/>
      <c r="RN863" s="106"/>
      <c r="RO863" s="106"/>
      <c r="RP863" s="106"/>
      <c r="RQ863" s="106"/>
      <c r="RR863" s="106"/>
    </row>
    <row r="864" spans="1:486" x14ac:dyDescent="0.3">
      <c r="A864" s="106"/>
      <c r="B864" s="106"/>
      <c r="C864" s="106"/>
      <c r="D864" s="106"/>
      <c r="E864" s="106"/>
      <c r="F864" s="106"/>
      <c r="G864" s="106"/>
      <c r="H864" s="106"/>
      <c r="I864" s="106"/>
      <c r="J864" s="106"/>
      <c r="K864" s="106"/>
      <c r="L864" s="106"/>
      <c r="M864" s="106"/>
      <c r="N864" s="106"/>
      <c r="O864" s="106"/>
      <c r="P864" s="114"/>
      <c r="Q864" s="114"/>
      <c r="R864" s="106"/>
      <c r="S864" s="106"/>
      <c r="T864" s="106"/>
      <c r="U864" s="106"/>
      <c r="V864" s="106"/>
      <c r="W864" s="106"/>
      <c r="X864" s="106"/>
      <c r="Y864" s="106"/>
      <c r="Z864" s="106"/>
      <c r="AA864" s="106"/>
      <c r="AB864" s="106"/>
      <c r="AC864" s="106"/>
      <c r="AD864" s="106"/>
      <c r="AE864" s="106"/>
      <c r="AF864" s="106"/>
      <c r="AG864" s="106"/>
      <c r="AH864" s="106"/>
      <c r="AI864" s="106"/>
      <c r="AJ864" s="106"/>
      <c r="AK864" s="106"/>
      <c r="AL864" s="106"/>
      <c r="AM864" s="106"/>
      <c r="AN864" s="106"/>
      <c r="AO864" s="106"/>
      <c r="AP864" s="106"/>
      <c r="AQ864" s="106"/>
      <c r="AR864" s="106"/>
      <c r="AS864" s="106"/>
      <c r="AT864" s="106"/>
      <c r="AU864" s="106"/>
      <c r="AV864" s="106"/>
      <c r="AW864" s="106"/>
      <c r="AX864" s="106"/>
      <c r="AY864" s="106"/>
      <c r="AZ864" s="106"/>
      <c r="BA864" s="106"/>
      <c r="BB864" s="106"/>
      <c r="BC864" s="106"/>
      <c r="BD864" s="106"/>
      <c r="BE864" s="106"/>
      <c r="BF864" s="106"/>
      <c r="BG864" s="106"/>
      <c r="BH864" s="106"/>
      <c r="BI864" s="106"/>
      <c r="BJ864" s="106"/>
      <c r="BK864" s="106"/>
      <c r="BL864" s="106"/>
      <c r="BM864" s="106"/>
      <c r="BN864" s="106"/>
      <c r="BO864" s="106"/>
      <c r="BP864" s="106"/>
      <c r="BQ864" s="106"/>
      <c r="BR864" s="106"/>
      <c r="BS864" s="106"/>
      <c r="BT864" s="106"/>
      <c r="BU864" s="106"/>
      <c r="BV864" s="106"/>
      <c r="BW864" s="106"/>
      <c r="BX864" s="106"/>
      <c r="BY864" s="106"/>
      <c r="BZ864" s="106"/>
      <c r="CA864" s="106"/>
      <c r="CB864" s="106"/>
      <c r="CC864" s="106"/>
      <c r="CD864" s="106"/>
      <c r="CE864" s="106"/>
      <c r="CF864" s="106"/>
      <c r="CG864" s="106"/>
      <c r="CH864" s="106"/>
      <c r="CI864" s="106"/>
      <c r="CJ864" s="106"/>
      <c r="CK864" s="106"/>
      <c r="CL864" s="106"/>
      <c r="CM864" s="106"/>
      <c r="CN864" s="106"/>
      <c r="CO864" s="106"/>
      <c r="CP864" s="106"/>
      <c r="CQ864" s="106"/>
      <c r="CR864" s="106"/>
      <c r="CS864" s="106"/>
      <c r="CT864" s="106"/>
      <c r="CU864" s="106"/>
      <c r="CV864" s="106"/>
      <c r="CW864" s="106"/>
      <c r="CX864" s="106"/>
      <c r="CY864" s="106"/>
      <c r="CZ864" s="106"/>
      <c r="DA864" s="106"/>
      <c r="DB864" s="106"/>
      <c r="DC864" s="106"/>
      <c r="DD864" s="106"/>
      <c r="DE864" s="106"/>
      <c r="DF864" s="106"/>
      <c r="DG864" s="106"/>
      <c r="DH864" s="106"/>
      <c r="DI864" s="106"/>
      <c r="DJ864" s="106"/>
      <c r="DK864" s="106"/>
      <c r="DL864" s="106"/>
      <c r="DM864" s="106"/>
      <c r="DN864" s="106"/>
      <c r="DO864" s="106"/>
      <c r="DP864" s="106"/>
      <c r="DQ864" s="106"/>
      <c r="DR864" s="106"/>
      <c r="DS864" s="106"/>
      <c r="DT864" s="106"/>
      <c r="DU864" s="106"/>
      <c r="DV864" s="106"/>
      <c r="DW864" s="106"/>
      <c r="DX864" s="106"/>
      <c r="DY864" s="106"/>
      <c r="DZ864" s="106"/>
      <c r="EA864" s="106"/>
      <c r="EB864" s="106"/>
      <c r="EC864" s="106"/>
      <c r="ED864" s="106"/>
      <c r="EE864" s="106"/>
      <c r="EF864" s="106"/>
      <c r="EG864" s="106"/>
      <c r="EH864" s="106"/>
      <c r="EI864" s="106"/>
      <c r="EJ864" s="106"/>
      <c r="EK864" s="106"/>
      <c r="EL864" s="106"/>
      <c r="EM864" s="106"/>
      <c r="EN864" s="106"/>
      <c r="EO864" s="106"/>
      <c r="EP864" s="106"/>
      <c r="EQ864" s="106"/>
      <c r="ER864" s="106"/>
      <c r="ES864" s="106"/>
      <c r="ET864" s="106"/>
      <c r="EU864" s="106"/>
      <c r="EV864" s="106"/>
      <c r="EW864" s="106"/>
      <c r="EX864" s="106"/>
      <c r="EY864" s="106"/>
      <c r="EZ864" s="106"/>
      <c r="FA864" s="106"/>
      <c r="FB864" s="106"/>
      <c r="FC864" s="106"/>
      <c r="FD864" s="106"/>
      <c r="FE864" s="106"/>
      <c r="FF864" s="106"/>
      <c r="FG864" s="106"/>
      <c r="FH864" s="106"/>
      <c r="FI864" s="106"/>
      <c r="FJ864" s="106"/>
      <c r="FK864" s="106"/>
      <c r="FL864" s="106"/>
      <c r="FM864" s="106"/>
      <c r="FN864" s="106"/>
      <c r="FO864" s="106"/>
      <c r="FP864" s="106"/>
      <c r="FQ864" s="106"/>
      <c r="FR864" s="106"/>
      <c r="FS864" s="106"/>
      <c r="FT864" s="106"/>
      <c r="FU864" s="106"/>
      <c r="FV864" s="106"/>
      <c r="FW864" s="106"/>
      <c r="FX864" s="106"/>
      <c r="FY864" s="106"/>
      <c r="FZ864" s="106"/>
      <c r="GA864" s="106"/>
      <c r="GB864" s="106"/>
      <c r="GC864" s="106"/>
      <c r="GD864" s="106"/>
      <c r="GE864" s="106"/>
      <c r="GF864" s="106"/>
      <c r="GG864" s="106"/>
      <c r="GH864" s="106"/>
      <c r="GI864" s="106"/>
      <c r="GJ864" s="106"/>
      <c r="GK864" s="106"/>
      <c r="GL864" s="106"/>
      <c r="GM864" s="106"/>
      <c r="GN864" s="106"/>
      <c r="GO864" s="106"/>
      <c r="GP864" s="106"/>
      <c r="GQ864" s="106"/>
      <c r="GR864" s="106"/>
      <c r="GS864" s="106"/>
      <c r="GT864" s="106"/>
      <c r="GU864" s="106"/>
      <c r="GV864" s="106"/>
      <c r="GW864" s="106"/>
      <c r="GX864" s="106"/>
      <c r="GY864" s="106"/>
      <c r="GZ864" s="106"/>
      <c r="HA864" s="106"/>
      <c r="HB864" s="106"/>
      <c r="HC864" s="106"/>
      <c r="HD864" s="106"/>
      <c r="HE864" s="106"/>
      <c r="HF864" s="106"/>
      <c r="HG864" s="106"/>
      <c r="HH864" s="106"/>
      <c r="HI864" s="106"/>
      <c r="HJ864" s="106"/>
      <c r="HK864" s="106"/>
      <c r="HL864" s="106"/>
      <c r="HM864" s="106"/>
      <c r="HN864" s="106"/>
      <c r="HO864" s="106"/>
      <c r="HP864" s="106"/>
      <c r="HQ864" s="106"/>
      <c r="HR864" s="106"/>
      <c r="HS864" s="106"/>
      <c r="HT864" s="106"/>
      <c r="HU864" s="106"/>
      <c r="HV864" s="106"/>
      <c r="HW864" s="106"/>
      <c r="HX864" s="106"/>
      <c r="HY864" s="106"/>
      <c r="HZ864" s="106"/>
      <c r="IA864" s="106"/>
      <c r="IB864" s="106"/>
      <c r="IC864" s="106"/>
      <c r="ID864" s="106"/>
      <c r="IE864" s="106"/>
      <c r="IF864" s="106"/>
      <c r="IG864" s="106"/>
      <c r="IH864" s="106"/>
      <c r="II864" s="106"/>
      <c r="IJ864" s="106"/>
      <c r="IK864" s="106"/>
      <c r="IL864" s="106"/>
      <c r="IM864" s="106"/>
      <c r="IN864" s="106"/>
      <c r="IO864" s="106"/>
      <c r="IP864" s="106"/>
      <c r="IQ864" s="106"/>
      <c r="IR864" s="106"/>
      <c r="IS864" s="106"/>
      <c r="IT864" s="106"/>
      <c r="IU864" s="106"/>
      <c r="IV864" s="106"/>
      <c r="IW864" s="106"/>
      <c r="IX864" s="106"/>
      <c r="IY864" s="106"/>
      <c r="IZ864" s="106"/>
      <c r="JA864" s="106"/>
      <c r="JB864" s="106"/>
      <c r="JC864" s="106"/>
      <c r="JD864" s="106"/>
      <c r="JE864" s="106"/>
      <c r="JF864" s="106"/>
      <c r="JG864" s="106"/>
      <c r="JH864" s="106"/>
      <c r="JI864" s="106"/>
      <c r="JJ864" s="106"/>
      <c r="JK864" s="106"/>
      <c r="JL864" s="106"/>
      <c r="JM864" s="106"/>
      <c r="JN864" s="106"/>
      <c r="JO864" s="106"/>
      <c r="JP864" s="106"/>
      <c r="JQ864" s="106"/>
      <c r="JR864" s="106"/>
      <c r="JS864" s="106"/>
      <c r="JT864" s="106"/>
      <c r="JU864" s="106"/>
      <c r="JV864" s="106"/>
      <c r="JW864" s="106"/>
      <c r="JX864" s="106"/>
      <c r="JY864" s="106"/>
      <c r="JZ864" s="106"/>
      <c r="KA864" s="106"/>
      <c r="KB864" s="106"/>
      <c r="KC864" s="106"/>
      <c r="KD864" s="106"/>
      <c r="KE864" s="106"/>
      <c r="KF864" s="106"/>
      <c r="KG864" s="106"/>
      <c r="KH864" s="106"/>
      <c r="KI864" s="106"/>
      <c r="KJ864" s="106"/>
      <c r="KK864" s="106"/>
      <c r="KL864" s="106"/>
      <c r="KM864" s="106"/>
      <c r="KN864" s="106"/>
      <c r="KO864" s="106"/>
      <c r="KP864" s="106"/>
      <c r="KQ864" s="106"/>
      <c r="KR864" s="106"/>
      <c r="KS864" s="106"/>
      <c r="KT864" s="106"/>
      <c r="KU864" s="106"/>
      <c r="KV864" s="106"/>
      <c r="KW864" s="106"/>
      <c r="KX864" s="106"/>
      <c r="KY864" s="106"/>
      <c r="KZ864" s="106"/>
      <c r="LA864" s="106"/>
      <c r="LB864" s="106"/>
      <c r="LC864" s="106"/>
      <c r="LD864" s="106"/>
      <c r="LE864" s="106"/>
      <c r="LF864" s="106"/>
      <c r="LG864" s="106"/>
      <c r="LH864" s="106"/>
      <c r="LI864" s="106"/>
      <c r="LJ864" s="106"/>
      <c r="LK864" s="106"/>
      <c r="LL864" s="106"/>
      <c r="LM864" s="106"/>
      <c r="LN864" s="106"/>
      <c r="LO864" s="106"/>
      <c r="LP864" s="106"/>
      <c r="LQ864" s="106"/>
      <c r="LR864" s="106"/>
      <c r="LS864" s="106"/>
      <c r="LT864" s="106"/>
      <c r="LU864" s="106"/>
      <c r="LV864" s="106"/>
      <c r="LW864" s="106"/>
      <c r="LX864" s="106"/>
      <c r="LY864" s="106"/>
      <c r="LZ864" s="106"/>
      <c r="MA864" s="106"/>
      <c r="MB864" s="106"/>
      <c r="MC864" s="106"/>
      <c r="MD864" s="106"/>
      <c r="ME864" s="106"/>
      <c r="MF864" s="106"/>
      <c r="MG864" s="106"/>
      <c r="MH864" s="106"/>
      <c r="MI864" s="106"/>
      <c r="MJ864" s="106"/>
      <c r="MK864" s="106"/>
      <c r="ML864" s="106"/>
      <c r="MM864" s="106"/>
      <c r="MN864" s="106"/>
      <c r="MO864" s="106"/>
      <c r="MP864" s="106"/>
      <c r="MQ864" s="106"/>
      <c r="MR864" s="106"/>
      <c r="MS864" s="106"/>
      <c r="MT864" s="106"/>
      <c r="MU864" s="106"/>
      <c r="MV864" s="106"/>
      <c r="MW864" s="106"/>
      <c r="MX864" s="106"/>
      <c r="MY864" s="106"/>
      <c r="MZ864" s="106"/>
      <c r="NA864" s="106"/>
      <c r="NB864" s="106"/>
      <c r="NC864" s="106"/>
      <c r="ND864" s="106"/>
      <c r="NE864" s="106"/>
      <c r="NF864" s="106"/>
      <c r="NG864" s="106"/>
      <c r="NH864" s="106"/>
      <c r="NI864" s="106"/>
      <c r="NJ864" s="106"/>
      <c r="NK864" s="106"/>
      <c r="NL864" s="106"/>
      <c r="NM864" s="106"/>
      <c r="NN864" s="106"/>
      <c r="NO864" s="106"/>
      <c r="NP864" s="106"/>
      <c r="NQ864" s="106"/>
      <c r="NR864" s="106"/>
      <c r="NS864" s="106"/>
      <c r="NT864" s="106"/>
      <c r="NU864" s="106"/>
      <c r="NV864" s="106"/>
      <c r="NW864" s="106"/>
      <c r="NX864" s="106"/>
      <c r="NY864" s="106"/>
      <c r="NZ864" s="106"/>
      <c r="OA864" s="106"/>
      <c r="OB864" s="106"/>
      <c r="OC864" s="106"/>
      <c r="OD864" s="106"/>
      <c r="OE864" s="106"/>
      <c r="OF864" s="106"/>
      <c r="OG864" s="106"/>
      <c r="OH864" s="106"/>
      <c r="OI864" s="106"/>
      <c r="OJ864" s="106"/>
      <c r="OK864" s="106"/>
      <c r="OL864" s="106"/>
      <c r="OM864" s="106"/>
      <c r="ON864" s="106"/>
      <c r="OO864" s="106"/>
      <c r="OP864" s="106"/>
      <c r="OQ864" s="106"/>
      <c r="OR864" s="106"/>
      <c r="OS864" s="106"/>
      <c r="OT864" s="106"/>
      <c r="OU864" s="106"/>
      <c r="OV864" s="106"/>
      <c r="OW864" s="106"/>
      <c r="OX864" s="106"/>
      <c r="OY864" s="106"/>
      <c r="OZ864" s="106"/>
      <c r="PA864" s="106"/>
      <c r="PB864" s="106"/>
      <c r="PC864" s="106"/>
      <c r="PD864" s="106"/>
      <c r="PE864" s="106"/>
      <c r="PF864" s="106"/>
      <c r="PG864" s="106"/>
      <c r="PH864" s="106"/>
      <c r="PI864" s="106"/>
      <c r="PJ864" s="106"/>
      <c r="PK864" s="106"/>
      <c r="PL864" s="106"/>
      <c r="PM864" s="106"/>
      <c r="PN864" s="106"/>
      <c r="PO864" s="106"/>
      <c r="PP864" s="106"/>
      <c r="PQ864" s="106"/>
      <c r="PR864" s="106"/>
      <c r="PS864" s="106"/>
      <c r="PT864" s="106"/>
      <c r="PU864" s="106"/>
      <c r="PV864" s="106"/>
      <c r="PW864" s="106"/>
      <c r="PX864" s="106"/>
      <c r="PY864" s="106"/>
      <c r="PZ864" s="106"/>
      <c r="QA864" s="106"/>
      <c r="QB864" s="106"/>
      <c r="QC864" s="106"/>
      <c r="QD864" s="106"/>
      <c r="QE864" s="106"/>
      <c r="QF864" s="106"/>
      <c r="QG864" s="106"/>
      <c r="QH864" s="106"/>
      <c r="QI864" s="106"/>
      <c r="QJ864" s="106"/>
      <c r="QK864" s="106"/>
      <c r="QL864" s="106"/>
      <c r="QM864" s="106"/>
      <c r="QN864" s="106"/>
      <c r="QO864" s="106"/>
      <c r="QP864" s="106"/>
      <c r="QQ864" s="106"/>
      <c r="QR864" s="106"/>
      <c r="QS864" s="106"/>
      <c r="QT864" s="106"/>
      <c r="QU864" s="106"/>
      <c r="QV864" s="106"/>
      <c r="QW864" s="106"/>
      <c r="QX864" s="106"/>
      <c r="QY864" s="106"/>
      <c r="QZ864" s="106"/>
      <c r="RA864" s="106"/>
      <c r="RB864" s="106"/>
      <c r="RC864" s="106"/>
      <c r="RD864" s="106"/>
      <c r="RE864" s="106"/>
      <c r="RF864" s="106"/>
      <c r="RG864" s="106"/>
      <c r="RH864" s="106"/>
      <c r="RI864" s="106"/>
      <c r="RJ864" s="106"/>
      <c r="RK864" s="106"/>
      <c r="RL864" s="106"/>
      <c r="RM864" s="106"/>
      <c r="RN864" s="106"/>
      <c r="RO864" s="106"/>
      <c r="RP864" s="106"/>
      <c r="RQ864" s="106"/>
      <c r="RR864" s="106"/>
    </row>
    <row r="865" spans="1:486" x14ac:dyDescent="0.3">
      <c r="A865" s="106"/>
      <c r="B865" s="106"/>
      <c r="C865" s="106"/>
      <c r="D865" s="106"/>
      <c r="E865" s="106"/>
      <c r="F865" s="106"/>
      <c r="G865" s="106"/>
      <c r="H865" s="106"/>
      <c r="I865" s="106"/>
      <c r="J865" s="106"/>
      <c r="K865" s="106"/>
      <c r="L865" s="106"/>
      <c r="M865" s="106"/>
      <c r="N865" s="106"/>
      <c r="O865" s="106"/>
      <c r="P865" s="114"/>
      <c r="Q865" s="114"/>
      <c r="R865" s="106"/>
      <c r="S865" s="106"/>
      <c r="T865" s="106"/>
      <c r="U865" s="106"/>
      <c r="V865" s="106"/>
      <c r="W865" s="106"/>
      <c r="X865" s="106"/>
      <c r="Y865" s="106"/>
      <c r="Z865" s="106"/>
      <c r="AA865" s="106"/>
      <c r="AB865" s="106"/>
      <c r="AC865" s="106"/>
      <c r="AD865" s="106"/>
      <c r="AE865" s="106"/>
      <c r="AF865" s="106"/>
      <c r="AG865" s="106"/>
      <c r="AH865" s="106"/>
      <c r="AI865" s="106"/>
      <c r="AJ865" s="106"/>
      <c r="AK865" s="106"/>
      <c r="AL865" s="106"/>
      <c r="AM865" s="106"/>
      <c r="AN865" s="106"/>
      <c r="AO865" s="106"/>
      <c r="AP865" s="106"/>
      <c r="AQ865" s="106"/>
      <c r="AR865" s="106"/>
      <c r="AS865" s="106"/>
      <c r="AT865" s="106"/>
      <c r="AU865" s="106"/>
      <c r="AV865" s="106"/>
      <c r="AW865" s="106"/>
      <c r="AX865" s="106"/>
      <c r="AY865" s="106"/>
      <c r="AZ865" s="106"/>
      <c r="BA865" s="106"/>
      <c r="BB865" s="106"/>
      <c r="BC865" s="106"/>
      <c r="BD865" s="106"/>
      <c r="BE865" s="106"/>
      <c r="BF865" s="106"/>
      <c r="BG865" s="106"/>
      <c r="BH865" s="106"/>
      <c r="BI865" s="106"/>
      <c r="BJ865" s="106"/>
      <c r="BK865" s="106"/>
      <c r="BL865" s="106"/>
      <c r="BM865" s="106"/>
      <c r="BN865" s="106"/>
      <c r="BO865" s="106"/>
      <c r="BP865" s="106"/>
      <c r="BQ865" s="106"/>
      <c r="BR865" s="106"/>
      <c r="BS865" s="106"/>
      <c r="BT865" s="106"/>
      <c r="BU865" s="106"/>
      <c r="BV865" s="106"/>
      <c r="BW865" s="106"/>
      <c r="BX865" s="106"/>
      <c r="BY865" s="106"/>
      <c r="BZ865" s="106"/>
      <c r="CA865" s="106"/>
      <c r="CB865" s="106"/>
      <c r="CC865" s="106"/>
      <c r="CD865" s="106"/>
      <c r="CE865" s="106"/>
      <c r="CF865" s="106"/>
      <c r="CG865" s="106"/>
      <c r="CH865" s="106"/>
      <c r="CI865" s="106"/>
      <c r="CJ865" s="106"/>
      <c r="CK865" s="106"/>
      <c r="CL865" s="106"/>
      <c r="CM865" s="106"/>
      <c r="CN865" s="106"/>
      <c r="CO865" s="106"/>
      <c r="CP865" s="106"/>
      <c r="CQ865" s="106"/>
      <c r="CR865" s="106"/>
      <c r="CS865" s="106"/>
      <c r="CT865" s="106"/>
      <c r="CU865" s="106"/>
      <c r="CV865" s="106"/>
      <c r="CW865" s="106"/>
      <c r="CX865" s="106"/>
      <c r="CY865" s="106"/>
      <c r="CZ865" s="106"/>
      <c r="DA865" s="106"/>
      <c r="DB865" s="106"/>
      <c r="DC865" s="106"/>
      <c r="DD865" s="106"/>
      <c r="DE865" s="106"/>
      <c r="DF865" s="106"/>
      <c r="DG865" s="106"/>
      <c r="DH865" s="106"/>
      <c r="DI865" s="106"/>
      <c r="DJ865" s="106"/>
      <c r="DK865" s="106"/>
      <c r="DL865" s="106"/>
      <c r="DM865" s="106"/>
      <c r="DN865" s="106"/>
      <c r="DO865" s="106"/>
      <c r="DP865" s="106"/>
      <c r="DQ865" s="106"/>
      <c r="DR865" s="106"/>
      <c r="DS865" s="106"/>
      <c r="DT865" s="106"/>
      <c r="DU865" s="106"/>
      <c r="DV865" s="106"/>
      <c r="DW865" s="106"/>
      <c r="DX865" s="106"/>
      <c r="DY865" s="106"/>
      <c r="DZ865" s="106"/>
      <c r="EA865" s="106"/>
      <c r="EB865" s="106"/>
      <c r="EC865" s="106"/>
      <c r="ED865" s="106"/>
      <c r="EE865" s="106"/>
      <c r="EF865" s="106"/>
      <c r="EG865" s="106"/>
      <c r="EH865" s="106"/>
      <c r="EI865" s="106"/>
      <c r="EJ865" s="106"/>
      <c r="EK865" s="106"/>
      <c r="EL865" s="106"/>
      <c r="EM865" s="106"/>
      <c r="EN865" s="106"/>
      <c r="EO865" s="106"/>
      <c r="EP865" s="106"/>
      <c r="EQ865" s="106"/>
      <c r="ER865" s="106"/>
      <c r="ES865" s="106"/>
      <c r="ET865" s="106"/>
      <c r="EU865" s="106"/>
      <c r="EV865" s="106"/>
      <c r="EW865" s="106"/>
      <c r="EX865" s="106"/>
      <c r="EY865" s="106"/>
      <c r="EZ865" s="106"/>
      <c r="FA865" s="106"/>
      <c r="FB865" s="106"/>
      <c r="FC865" s="106"/>
      <c r="FD865" s="106"/>
      <c r="FE865" s="106"/>
      <c r="FF865" s="106"/>
      <c r="FG865" s="106"/>
      <c r="FH865" s="106"/>
      <c r="FI865" s="106"/>
      <c r="FJ865" s="106"/>
      <c r="FK865" s="106"/>
      <c r="FL865" s="106"/>
      <c r="FM865" s="106"/>
      <c r="FN865" s="106"/>
      <c r="FO865" s="106"/>
      <c r="FP865" s="106"/>
      <c r="FQ865" s="106"/>
      <c r="FR865" s="106"/>
      <c r="FS865" s="106"/>
      <c r="FT865" s="106"/>
      <c r="FU865" s="106"/>
      <c r="FV865" s="106"/>
      <c r="FW865" s="106"/>
      <c r="FX865" s="106"/>
      <c r="FY865" s="106"/>
      <c r="FZ865" s="106"/>
      <c r="GA865" s="106"/>
      <c r="GB865" s="106"/>
      <c r="GC865" s="106"/>
      <c r="GD865" s="106"/>
      <c r="GE865" s="106"/>
      <c r="GF865" s="106"/>
      <c r="GG865" s="106"/>
      <c r="GH865" s="106"/>
      <c r="GI865" s="106"/>
      <c r="GJ865" s="106"/>
      <c r="GK865" s="106"/>
      <c r="GL865" s="106"/>
      <c r="GM865" s="106"/>
      <c r="GN865" s="106"/>
      <c r="GO865" s="106"/>
      <c r="GP865" s="106"/>
      <c r="GQ865" s="106"/>
      <c r="GR865" s="106"/>
      <c r="GS865" s="106"/>
      <c r="GT865" s="106"/>
      <c r="GU865" s="106"/>
      <c r="GV865" s="106"/>
      <c r="GW865" s="106"/>
      <c r="GX865" s="106"/>
      <c r="GY865" s="106"/>
      <c r="GZ865" s="106"/>
      <c r="HA865" s="106"/>
      <c r="HB865" s="106"/>
      <c r="HC865" s="106"/>
      <c r="HD865" s="106"/>
      <c r="HE865" s="106"/>
      <c r="HF865" s="106"/>
      <c r="HG865" s="106"/>
      <c r="HH865" s="106"/>
      <c r="HI865" s="106"/>
      <c r="HJ865" s="106"/>
      <c r="HK865" s="106"/>
      <c r="HL865" s="106"/>
      <c r="HM865" s="106"/>
      <c r="HN865" s="106"/>
      <c r="HO865" s="106"/>
      <c r="HP865" s="106"/>
      <c r="HQ865" s="106"/>
      <c r="HR865" s="106"/>
      <c r="HS865" s="106"/>
      <c r="HT865" s="106"/>
      <c r="HU865" s="106"/>
      <c r="HV865" s="106"/>
      <c r="HW865" s="106"/>
      <c r="HX865" s="106"/>
      <c r="HY865" s="106"/>
      <c r="HZ865" s="106"/>
      <c r="IA865" s="106"/>
      <c r="IB865" s="106"/>
      <c r="IC865" s="106"/>
      <c r="ID865" s="106"/>
      <c r="IE865" s="106"/>
      <c r="IF865" s="106"/>
      <c r="IG865" s="106"/>
      <c r="IH865" s="106"/>
      <c r="II865" s="106"/>
      <c r="IJ865" s="106"/>
      <c r="IK865" s="106"/>
      <c r="IL865" s="106"/>
      <c r="IM865" s="106"/>
      <c r="IN865" s="106"/>
      <c r="IO865" s="106"/>
      <c r="IP865" s="106"/>
      <c r="IQ865" s="106"/>
      <c r="IR865" s="106"/>
      <c r="IS865" s="106"/>
      <c r="IT865" s="106"/>
      <c r="IU865" s="106"/>
      <c r="IV865" s="106"/>
      <c r="IW865" s="106"/>
      <c r="IX865" s="106"/>
      <c r="IY865" s="106"/>
      <c r="IZ865" s="106"/>
      <c r="JA865" s="106"/>
      <c r="JB865" s="106"/>
      <c r="JC865" s="106"/>
      <c r="JD865" s="106"/>
      <c r="JE865" s="106"/>
      <c r="JF865" s="106"/>
      <c r="JG865" s="106"/>
      <c r="JH865" s="106"/>
      <c r="JI865" s="106"/>
      <c r="JJ865" s="106"/>
      <c r="JK865" s="106"/>
      <c r="JL865" s="106"/>
      <c r="JM865" s="106"/>
      <c r="JN865" s="106"/>
      <c r="JO865" s="106"/>
      <c r="JP865" s="106"/>
      <c r="JQ865" s="106"/>
      <c r="JR865" s="106"/>
      <c r="JS865" s="106"/>
      <c r="JT865" s="106"/>
      <c r="JU865" s="106"/>
      <c r="JV865" s="106"/>
      <c r="JW865" s="106"/>
      <c r="JX865" s="106"/>
      <c r="JY865" s="106"/>
      <c r="JZ865" s="106"/>
      <c r="KA865" s="106"/>
      <c r="KB865" s="106"/>
      <c r="KC865" s="106"/>
      <c r="KD865" s="106"/>
      <c r="KE865" s="106"/>
      <c r="KF865" s="106"/>
      <c r="KG865" s="106"/>
      <c r="KH865" s="106"/>
      <c r="KI865" s="106"/>
      <c r="KJ865" s="106"/>
      <c r="KK865" s="106"/>
      <c r="KL865" s="106"/>
      <c r="KM865" s="106"/>
      <c r="KN865" s="106"/>
      <c r="KO865" s="106"/>
      <c r="KP865" s="106"/>
      <c r="KQ865" s="106"/>
      <c r="KR865" s="106"/>
      <c r="KS865" s="106"/>
      <c r="KT865" s="106"/>
      <c r="KU865" s="106"/>
      <c r="KV865" s="106"/>
      <c r="KW865" s="106"/>
      <c r="KX865" s="106"/>
      <c r="KY865" s="106"/>
      <c r="KZ865" s="106"/>
      <c r="LA865" s="106"/>
      <c r="LB865" s="106"/>
      <c r="LC865" s="106"/>
      <c r="LD865" s="106"/>
      <c r="LE865" s="106"/>
      <c r="LF865" s="106"/>
      <c r="LG865" s="106"/>
      <c r="LH865" s="106"/>
      <c r="LI865" s="106"/>
      <c r="LJ865" s="106"/>
      <c r="LK865" s="106"/>
      <c r="LL865" s="106"/>
      <c r="LM865" s="106"/>
      <c r="LN865" s="106"/>
      <c r="LO865" s="106"/>
      <c r="LP865" s="106"/>
      <c r="LQ865" s="106"/>
      <c r="LR865" s="106"/>
      <c r="LS865" s="106"/>
      <c r="LT865" s="106"/>
      <c r="LU865" s="106"/>
      <c r="LV865" s="106"/>
      <c r="LW865" s="106"/>
      <c r="LX865" s="106"/>
      <c r="LY865" s="106"/>
      <c r="LZ865" s="106"/>
      <c r="MA865" s="106"/>
      <c r="MB865" s="106"/>
      <c r="MC865" s="106"/>
      <c r="MD865" s="106"/>
      <c r="ME865" s="106"/>
      <c r="MF865" s="106"/>
      <c r="MG865" s="106"/>
      <c r="MH865" s="106"/>
      <c r="MI865" s="106"/>
      <c r="MJ865" s="106"/>
      <c r="MK865" s="106"/>
      <c r="ML865" s="106"/>
      <c r="MM865" s="106"/>
      <c r="MN865" s="106"/>
      <c r="MO865" s="106"/>
      <c r="MP865" s="106"/>
      <c r="MQ865" s="106"/>
      <c r="MR865" s="106"/>
      <c r="MS865" s="106"/>
      <c r="MT865" s="106"/>
      <c r="MU865" s="106"/>
      <c r="MV865" s="106"/>
      <c r="MW865" s="106"/>
      <c r="MX865" s="106"/>
      <c r="MY865" s="106"/>
      <c r="MZ865" s="106"/>
      <c r="NA865" s="106"/>
      <c r="NB865" s="106"/>
      <c r="NC865" s="106"/>
      <c r="ND865" s="106"/>
      <c r="NE865" s="106"/>
      <c r="NF865" s="106"/>
      <c r="NG865" s="106"/>
      <c r="NH865" s="106"/>
      <c r="NI865" s="106"/>
      <c r="NJ865" s="106"/>
      <c r="NK865" s="106"/>
      <c r="NL865" s="106"/>
      <c r="NM865" s="106"/>
      <c r="NN865" s="106"/>
      <c r="NO865" s="106"/>
      <c r="NP865" s="106"/>
      <c r="NQ865" s="106"/>
      <c r="NR865" s="106"/>
      <c r="NS865" s="106"/>
      <c r="NT865" s="106"/>
      <c r="NU865" s="106"/>
      <c r="NV865" s="106"/>
      <c r="NW865" s="106"/>
      <c r="NX865" s="106"/>
      <c r="NY865" s="106"/>
      <c r="NZ865" s="106"/>
      <c r="OA865" s="106"/>
      <c r="OB865" s="106"/>
      <c r="OC865" s="106"/>
      <c r="OD865" s="106"/>
      <c r="OE865" s="106"/>
      <c r="OF865" s="106"/>
      <c r="OG865" s="106"/>
      <c r="OH865" s="106"/>
      <c r="OI865" s="106"/>
      <c r="OJ865" s="106"/>
      <c r="OK865" s="106"/>
      <c r="OL865" s="106"/>
      <c r="OM865" s="106"/>
      <c r="ON865" s="106"/>
      <c r="OO865" s="106"/>
      <c r="OP865" s="106"/>
      <c r="OQ865" s="106"/>
      <c r="OR865" s="106"/>
      <c r="OS865" s="106"/>
      <c r="OT865" s="106"/>
      <c r="OU865" s="106"/>
      <c r="OV865" s="106"/>
      <c r="OW865" s="106"/>
      <c r="OX865" s="106"/>
      <c r="OY865" s="106"/>
      <c r="OZ865" s="106"/>
      <c r="PA865" s="106"/>
      <c r="PB865" s="106"/>
      <c r="PC865" s="106"/>
      <c r="PD865" s="106"/>
      <c r="PE865" s="106"/>
      <c r="PF865" s="106"/>
      <c r="PG865" s="106"/>
      <c r="PH865" s="106"/>
      <c r="PI865" s="106"/>
      <c r="PJ865" s="106"/>
      <c r="PK865" s="106"/>
      <c r="PL865" s="106"/>
      <c r="PM865" s="106"/>
      <c r="PN865" s="106"/>
      <c r="PO865" s="106"/>
      <c r="PP865" s="106"/>
      <c r="PQ865" s="106"/>
      <c r="PR865" s="106"/>
      <c r="PS865" s="106"/>
      <c r="PT865" s="106"/>
      <c r="PU865" s="106"/>
      <c r="PV865" s="106"/>
      <c r="PW865" s="106"/>
      <c r="PX865" s="106"/>
      <c r="PY865" s="106"/>
      <c r="PZ865" s="106"/>
      <c r="QA865" s="106"/>
      <c r="QB865" s="106"/>
      <c r="QC865" s="106"/>
      <c r="QD865" s="106"/>
      <c r="QE865" s="106"/>
      <c r="QF865" s="106"/>
      <c r="QG865" s="106"/>
      <c r="QH865" s="106"/>
      <c r="QI865" s="106"/>
      <c r="QJ865" s="106"/>
      <c r="QK865" s="106"/>
      <c r="QL865" s="106"/>
      <c r="QM865" s="106"/>
      <c r="QN865" s="106"/>
      <c r="QO865" s="106"/>
      <c r="QP865" s="106"/>
      <c r="QQ865" s="106"/>
      <c r="QR865" s="106"/>
      <c r="QS865" s="106"/>
      <c r="QT865" s="106"/>
      <c r="QU865" s="106"/>
      <c r="QV865" s="106"/>
      <c r="QW865" s="106"/>
      <c r="QX865" s="106"/>
      <c r="QY865" s="106"/>
      <c r="QZ865" s="106"/>
      <c r="RA865" s="106"/>
      <c r="RB865" s="106"/>
      <c r="RC865" s="106"/>
      <c r="RD865" s="106"/>
      <c r="RE865" s="106"/>
      <c r="RF865" s="106"/>
      <c r="RG865" s="106"/>
      <c r="RH865" s="106"/>
      <c r="RI865" s="106"/>
      <c r="RJ865" s="106"/>
      <c r="RK865" s="106"/>
      <c r="RL865" s="106"/>
      <c r="RM865" s="106"/>
      <c r="RN865" s="106"/>
      <c r="RO865" s="106"/>
      <c r="RP865" s="106"/>
      <c r="RQ865" s="106"/>
      <c r="RR865" s="106"/>
    </row>
    <row r="866" spans="1:486" x14ac:dyDescent="0.3">
      <c r="A866" s="106"/>
      <c r="B866" s="106"/>
      <c r="C866" s="106"/>
      <c r="D866" s="106"/>
      <c r="E866" s="106"/>
      <c r="F866" s="106"/>
      <c r="G866" s="106"/>
      <c r="H866" s="106"/>
      <c r="I866" s="106"/>
      <c r="J866" s="106"/>
      <c r="K866" s="106"/>
      <c r="L866" s="106"/>
      <c r="M866" s="106"/>
      <c r="N866" s="106"/>
      <c r="O866" s="106"/>
      <c r="P866" s="114"/>
      <c r="Q866" s="114"/>
      <c r="R866" s="106"/>
      <c r="S866" s="106"/>
      <c r="T866" s="106"/>
      <c r="U866" s="106"/>
      <c r="V866" s="106"/>
      <c r="W866" s="106"/>
      <c r="X866" s="106"/>
      <c r="Y866" s="106"/>
      <c r="Z866" s="106"/>
      <c r="AA866" s="106"/>
      <c r="AB866" s="106"/>
      <c r="AC866" s="106"/>
      <c r="AD866" s="106"/>
      <c r="AE866" s="106"/>
      <c r="AF866" s="106"/>
      <c r="AG866" s="106"/>
      <c r="AH866" s="106"/>
      <c r="AI866" s="106"/>
      <c r="AJ866" s="106"/>
      <c r="AK866" s="106"/>
      <c r="AL866" s="106"/>
      <c r="AM866" s="106"/>
      <c r="AN866" s="106"/>
      <c r="AO866" s="106"/>
      <c r="AP866" s="106"/>
      <c r="AQ866" s="106"/>
      <c r="AR866" s="106"/>
      <c r="AS866" s="106"/>
      <c r="AT866" s="106"/>
      <c r="AU866" s="106"/>
      <c r="AV866" s="106"/>
      <c r="AW866" s="106"/>
      <c r="AX866" s="106"/>
      <c r="AY866" s="106"/>
      <c r="AZ866" s="106"/>
      <c r="BA866" s="106"/>
      <c r="BB866" s="106"/>
      <c r="BC866" s="106"/>
      <c r="BD866" s="106"/>
      <c r="BE866" s="106"/>
      <c r="BF866" s="106"/>
      <c r="BG866" s="106"/>
      <c r="BH866" s="106"/>
      <c r="BI866" s="106"/>
      <c r="BJ866" s="106"/>
      <c r="BK866" s="106"/>
      <c r="BL866" s="106"/>
      <c r="BM866" s="106"/>
      <c r="BN866" s="106"/>
      <c r="BO866" s="106"/>
      <c r="BP866" s="106"/>
      <c r="BQ866" s="106"/>
      <c r="BR866" s="106"/>
      <c r="BS866" s="106"/>
      <c r="BT866" s="106"/>
      <c r="BU866" s="106"/>
      <c r="BV866" s="106"/>
      <c r="BW866" s="106"/>
      <c r="BX866" s="106"/>
      <c r="BY866" s="106"/>
      <c r="BZ866" s="106"/>
      <c r="CA866" s="106"/>
      <c r="CB866" s="106"/>
      <c r="CC866" s="106"/>
      <c r="CD866" s="106"/>
      <c r="CE866" s="106"/>
      <c r="CF866" s="106"/>
      <c r="CG866" s="106"/>
      <c r="CH866" s="106"/>
      <c r="CI866" s="106"/>
      <c r="CJ866" s="106"/>
      <c r="CK866" s="106"/>
      <c r="CL866" s="106"/>
      <c r="CM866" s="106"/>
      <c r="CN866" s="106"/>
      <c r="CO866" s="106"/>
      <c r="CP866" s="106"/>
      <c r="CQ866" s="106"/>
      <c r="CR866" s="106"/>
      <c r="CS866" s="106"/>
      <c r="CT866" s="106"/>
      <c r="CU866" s="106"/>
      <c r="CV866" s="106"/>
      <c r="CW866" s="106"/>
      <c r="CX866" s="106"/>
      <c r="CY866" s="106"/>
      <c r="CZ866" s="106"/>
      <c r="DA866" s="106"/>
      <c r="DB866" s="106"/>
      <c r="DC866" s="106"/>
      <c r="DD866" s="106"/>
      <c r="DE866" s="106"/>
      <c r="DF866" s="106"/>
      <c r="DG866" s="106"/>
      <c r="DH866" s="106"/>
      <c r="DI866" s="106"/>
      <c r="DJ866" s="106"/>
      <c r="DK866" s="106"/>
      <c r="DL866" s="106"/>
      <c r="DM866" s="106"/>
      <c r="DN866" s="106"/>
      <c r="DO866" s="106"/>
      <c r="DP866" s="106"/>
      <c r="DQ866" s="106"/>
      <c r="DR866" s="106"/>
      <c r="DS866" s="106"/>
      <c r="DT866" s="106"/>
      <c r="DU866" s="106"/>
      <c r="DV866" s="106"/>
      <c r="DW866" s="106"/>
      <c r="DX866" s="106"/>
      <c r="DY866" s="106"/>
      <c r="DZ866" s="106"/>
      <c r="EA866" s="106"/>
      <c r="EB866" s="106"/>
      <c r="EC866" s="106"/>
      <c r="ED866" s="106"/>
      <c r="EE866" s="106"/>
      <c r="EF866" s="106"/>
      <c r="EG866" s="106"/>
      <c r="EH866" s="106"/>
      <c r="EI866" s="106"/>
      <c r="EJ866" s="106"/>
      <c r="EK866" s="106"/>
      <c r="EL866" s="106"/>
      <c r="EM866" s="106"/>
      <c r="EN866" s="106"/>
      <c r="EO866" s="106"/>
      <c r="EP866" s="106"/>
      <c r="EQ866" s="106"/>
      <c r="ER866" s="106"/>
      <c r="ES866" s="106"/>
      <c r="ET866" s="106"/>
      <c r="EU866" s="106"/>
      <c r="EV866" s="106"/>
      <c r="EW866" s="106"/>
      <c r="EX866" s="106"/>
      <c r="EY866" s="106"/>
      <c r="EZ866" s="106"/>
      <c r="FA866" s="106"/>
      <c r="FB866" s="106"/>
      <c r="FC866" s="106"/>
      <c r="FD866" s="106"/>
      <c r="FE866" s="106"/>
      <c r="FF866" s="106"/>
      <c r="FG866" s="106"/>
      <c r="FH866" s="106"/>
      <c r="FI866" s="106"/>
      <c r="FJ866" s="106"/>
      <c r="FK866" s="106"/>
      <c r="FL866" s="106"/>
      <c r="FM866" s="106"/>
      <c r="FN866" s="106"/>
      <c r="FO866" s="106"/>
      <c r="FP866" s="106"/>
      <c r="FQ866" s="106"/>
      <c r="FR866" s="106"/>
      <c r="FS866" s="106"/>
      <c r="FT866" s="106"/>
      <c r="FU866" s="106"/>
      <c r="FV866" s="106"/>
      <c r="FW866" s="106"/>
      <c r="FX866" s="106"/>
      <c r="FY866" s="106"/>
      <c r="FZ866" s="106"/>
      <c r="GA866" s="106"/>
      <c r="GB866" s="106"/>
      <c r="GC866" s="106"/>
      <c r="GD866" s="106"/>
      <c r="GE866" s="106"/>
      <c r="GF866" s="106"/>
      <c r="GG866" s="106"/>
      <c r="GH866" s="106"/>
      <c r="GI866" s="106"/>
      <c r="GJ866" s="106"/>
      <c r="GK866" s="106"/>
      <c r="GL866" s="106"/>
      <c r="GM866" s="106"/>
      <c r="GN866" s="106"/>
      <c r="GO866" s="106"/>
      <c r="GP866" s="106"/>
      <c r="GQ866" s="106"/>
      <c r="GR866" s="106"/>
      <c r="GS866" s="106"/>
      <c r="GT866" s="106"/>
      <c r="GU866" s="106"/>
      <c r="GV866" s="106"/>
      <c r="GW866" s="106"/>
      <c r="GX866" s="106"/>
      <c r="GY866" s="106"/>
      <c r="GZ866" s="106"/>
      <c r="HA866" s="106"/>
      <c r="HB866" s="106"/>
      <c r="HC866" s="106"/>
      <c r="HD866" s="106"/>
      <c r="HE866" s="106"/>
      <c r="HF866" s="106"/>
      <c r="HG866" s="106"/>
      <c r="HH866" s="106"/>
      <c r="HI866" s="106"/>
      <c r="HJ866" s="106"/>
      <c r="HK866" s="106"/>
      <c r="HL866" s="106"/>
      <c r="HM866" s="106"/>
      <c r="HN866" s="106"/>
      <c r="HO866" s="106"/>
      <c r="HP866" s="106"/>
      <c r="HQ866" s="106"/>
      <c r="HR866" s="106"/>
      <c r="HS866" s="106"/>
      <c r="HT866" s="106"/>
      <c r="HU866" s="106"/>
      <c r="HV866" s="106"/>
      <c r="HW866" s="106"/>
      <c r="HX866" s="106"/>
      <c r="HY866" s="106"/>
      <c r="HZ866" s="106"/>
      <c r="IA866" s="106"/>
      <c r="IB866" s="106"/>
      <c r="IC866" s="106"/>
      <c r="ID866" s="106"/>
      <c r="IE866" s="106"/>
      <c r="IF866" s="106"/>
      <c r="IG866" s="106"/>
      <c r="IH866" s="106"/>
      <c r="II866" s="106"/>
      <c r="IJ866" s="106"/>
      <c r="IK866" s="106"/>
      <c r="IL866" s="106"/>
      <c r="IM866" s="106"/>
      <c r="IN866" s="106"/>
      <c r="IO866" s="106"/>
      <c r="IP866" s="106"/>
      <c r="IQ866" s="106"/>
      <c r="IR866" s="106"/>
      <c r="IS866" s="106"/>
      <c r="IT866" s="106"/>
      <c r="IU866" s="106"/>
      <c r="IV866" s="106"/>
      <c r="IW866" s="106"/>
      <c r="IX866" s="106"/>
      <c r="IY866" s="106"/>
      <c r="IZ866" s="106"/>
      <c r="JA866" s="106"/>
      <c r="JB866" s="106"/>
      <c r="JC866" s="106"/>
      <c r="JD866" s="106"/>
      <c r="JE866" s="106"/>
      <c r="JF866" s="106"/>
      <c r="JG866" s="106"/>
      <c r="JH866" s="106"/>
      <c r="JI866" s="106"/>
      <c r="JJ866" s="106"/>
      <c r="JK866" s="106"/>
      <c r="JL866" s="106"/>
      <c r="JM866" s="106"/>
      <c r="JN866" s="106"/>
      <c r="JO866" s="106"/>
      <c r="JP866" s="106"/>
      <c r="JQ866" s="106"/>
      <c r="JR866" s="106"/>
      <c r="JS866" s="106"/>
      <c r="JT866" s="106"/>
      <c r="JU866" s="106"/>
      <c r="JV866" s="106"/>
      <c r="JW866" s="106"/>
      <c r="JX866" s="106"/>
      <c r="JY866" s="106"/>
      <c r="JZ866" s="106"/>
      <c r="KA866" s="106"/>
      <c r="KB866" s="106"/>
      <c r="KC866" s="106"/>
      <c r="KD866" s="106"/>
      <c r="KE866" s="106"/>
      <c r="KF866" s="106"/>
      <c r="KG866" s="106"/>
      <c r="KH866" s="106"/>
      <c r="KI866" s="106"/>
      <c r="KJ866" s="106"/>
      <c r="KK866" s="106"/>
      <c r="KL866" s="106"/>
      <c r="KM866" s="106"/>
      <c r="KN866" s="106"/>
      <c r="KO866" s="106"/>
      <c r="KP866" s="106"/>
      <c r="KQ866" s="106"/>
      <c r="KR866" s="106"/>
      <c r="KS866" s="106"/>
      <c r="KT866" s="106"/>
      <c r="KU866" s="106"/>
      <c r="KV866" s="106"/>
      <c r="KW866" s="106"/>
      <c r="KX866" s="106"/>
      <c r="KY866" s="106"/>
      <c r="KZ866" s="106"/>
      <c r="LA866" s="106"/>
      <c r="LB866" s="106"/>
      <c r="LC866" s="106"/>
      <c r="LD866" s="106"/>
      <c r="LE866" s="106"/>
      <c r="LF866" s="106"/>
      <c r="LG866" s="106"/>
      <c r="LH866" s="106"/>
      <c r="LI866" s="106"/>
      <c r="LJ866" s="106"/>
      <c r="LK866" s="106"/>
      <c r="LL866" s="106"/>
      <c r="LM866" s="106"/>
      <c r="LN866" s="106"/>
      <c r="LO866" s="106"/>
      <c r="LP866" s="106"/>
      <c r="LQ866" s="106"/>
      <c r="LR866" s="106"/>
      <c r="LS866" s="106"/>
      <c r="LT866" s="106"/>
      <c r="LU866" s="106"/>
      <c r="LV866" s="106"/>
      <c r="LW866" s="106"/>
      <c r="LX866" s="106"/>
      <c r="LY866" s="106"/>
      <c r="LZ866" s="106"/>
      <c r="MA866" s="106"/>
      <c r="MB866" s="106"/>
      <c r="MC866" s="106"/>
      <c r="MD866" s="106"/>
      <c r="ME866" s="106"/>
      <c r="MF866" s="106"/>
      <c r="MG866" s="106"/>
      <c r="MH866" s="106"/>
      <c r="MI866" s="106"/>
      <c r="MJ866" s="106"/>
      <c r="MK866" s="106"/>
      <c r="ML866" s="106"/>
      <c r="MM866" s="106"/>
      <c r="MN866" s="106"/>
      <c r="MO866" s="106"/>
      <c r="MP866" s="106"/>
      <c r="MQ866" s="106"/>
      <c r="MR866" s="106"/>
      <c r="MS866" s="106"/>
      <c r="MT866" s="106"/>
      <c r="MU866" s="106"/>
      <c r="MV866" s="106"/>
      <c r="MW866" s="106"/>
      <c r="MX866" s="106"/>
      <c r="MY866" s="106"/>
      <c r="MZ866" s="106"/>
      <c r="NA866" s="106"/>
      <c r="NB866" s="106"/>
      <c r="NC866" s="106"/>
      <c r="ND866" s="106"/>
      <c r="NE866" s="106"/>
      <c r="NF866" s="106"/>
      <c r="NG866" s="106"/>
      <c r="NH866" s="106"/>
      <c r="NI866" s="106"/>
      <c r="NJ866" s="106"/>
      <c r="NK866" s="106"/>
      <c r="NL866" s="106"/>
      <c r="NM866" s="106"/>
      <c r="NN866" s="106"/>
      <c r="NO866" s="106"/>
      <c r="NP866" s="106"/>
      <c r="NQ866" s="106"/>
      <c r="NR866" s="106"/>
      <c r="NS866" s="106"/>
      <c r="NT866" s="106"/>
      <c r="NU866" s="106"/>
      <c r="NV866" s="106"/>
      <c r="NW866" s="106"/>
      <c r="NX866" s="106"/>
      <c r="NY866" s="106"/>
      <c r="NZ866" s="106"/>
      <c r="OA866" s="106"/>
      <c r="OB866" s="106"/>
      <c r="OC866" s="106"/>
      <c r="OD866" s="106"/>
      <c r="OE866" s="106"/>
      <c r="OF866" s="106"/>
      <c r="OG866" s="106"/>
      <c r="OH866" s="106"/>
      <c r="OI866" s="106"/>
      <c r="OJ866" s="106"/>
      <c r="OK866" s="106"/>
      <c r="OL866" s="106"/>
      <c r="OM866" s="106"/>
      <c r="ON866" s="106"/>
      <c r="OO866" s="106"/>
      <c r="OP866" s="106"/>
      <c r="OQ866" s="106"/>
      <c r="OR866" s="106"/>
      <c r="OS866" s="106"/>
      <c r="OT866" s="106"/>
      <c r="OU866" s="106"/>
      <c r="OV866" s="106"/>
      <c r="OW866" s="106"/>
      <c r="OX866" s="106"/>
      <c r="OY866" s="106"/>
      <c r="OZ866" s="106"/>
      <c r="PA866" s="106"/>
      <c r="PB866" s="106"/>
      <c r="PC866" s="106"/>
      <c r="PD866" s="106"/>
      <c r="PE866" s="106"/>
      <c r="PF866" s="106"/>
      <c r="PG866" s="106"/>
      <c r="PH866" s="106"/>
      <c r="PI866" s="106"/>
      <c r="PJ866" s="106"/>
      <c r="PK866" s="106"/>
      <c r="PL866" s="106"/>
      <c r="PM866" s="106"/>
      <c r="PN866" s="106"/>
      <c r="PO866" s="106"/>
      <c r="PP866" s="106"/>
      <c r="PQ866" s="106"/>
      <c r="PR866" s="106"/>
      <c r="PS866" s="106"/>
      <c r="PT866" s="106"/>
      <c r="PU866" s="106"/>
      <c r="PV866" s="106"/>
      <c r="PW866" s="106"/>
      <c r="PX866" s="106"/>
      <c r="PY866" s="106"/>
      <c r="PZ866" s="106"/>
      <c r="QA866" s="106"/>
      <c r="QB866" s="106"/>
      <c r="QC866" s="106"/>
      <c r="QD866" s="106"/>
      <c r="QE866" s="106"/>
      <c r="QF866" s="106"/>
      <c r="QG866" s="106"/>
      <c r="QH866" s="106"/>
      <c r="QI866" s="106"/>
      <c r="QJ866" s="106"/>
      <c r="QK866" s="106"/>
      <c r="QL866" s="106"/>
      <c r="QM866" s="106"/>
      <c r="QN866" s="106"/>
      <c r="QO866" s="106"/>
      <c r="QP866" s="106"/>
      <c r="QQ866" s="106"/>
      <c r="QR866" s="106"/>
      <c r="QS866" s="106"/>
      <c r="QT866" s="106"/>
      <c r="QU866" s="106"/>
      <c r="QV866" s="106"/>
      <c r="QW866" s="106"/>
      <c r="QX866" s="106"/>
      <c r="QY866" s="106"/>
      <c r="QZ866" s="106"/>
      <c r="RA866" s="106"/>
      <c r="RB866" s="106"/>
      <c r="RC866" s="106"/>
      <c r="RD866" s="106"/>
      <c r="RE866" s="106"/>
      <c r="RF866" s="106"/>
      <c r="RG866" s="106"/>
      <c r="RH866" s="106"/>
      <c r="RI866" s="106"/>
      <c r="RJ866" s="106"/>
      <c r="RK866" s="106"/>
      <c r="RL866" s="106"/>
      <c r="RM866" s="106"/>
      <c r="RN866" s="106"/>
      <c r="RO866" s="106"/>
      <c r="RP866" s="106"/>
      <c r="RQ866" s="106"/>
      <c r="RR866" s="106"/>
    </row>
    <row r="867" spans="1:486" x14ac:dyDescent="0.3">
      <c r="A867" s="106"/>
      <c r="B867" s="106"/>
      <c r="C867" s="106"/>
      <c r="D867" s="106"/>
      <c r="E867" s="106"/>
      <c r="F867" s="106"/>
      <c r="G867" s="106"/>
      <c r="H867" s="106"/>
      <c r="I867" s="106"/>
      <c r="J867" s="106"/>
      <c r="K867" s="106"/>
      <c r="L867" s="106"/>
      <c r="M867" s="106"/>
      <c r="N867" s="106"/>
      <c r="O867" s="106"/>
      <c r="P867" s="114"/>
      <c r="Q867" s="114"/>
      <c r="R867" s="106"/>
      <c r="S867" s="106"/>
      <c r="T867" s="106"/>
      <c r="U867" s="106"/>
      <c r="V867" s="106"/>
      <c r="W867" s="106"/>
      <c r="X867" s="106"/>
      <c r="Y867" s="106"/>
      <c r="Z867" s="106"/>
      <c r="AA867" s="106"/>
      <c r="AB867" s="106"/>
      <c r="AC867" s="106"/>
      <c r="AD867" s="106"/>
      <c r="AE867" s="106"/>
      <c r="AF867" s="106"/>
      <c r="AG867" s="106"/>
      <c r="AH867" s="106"/>
      <c r="AI867" s="106"/>
      <c r="AJ867" s="106"/>
      <c r="AK867" s="106"/>
      <c r="AL867" s="106"/>
      <c r="AM867" s="106"/>
      <c r="AN867" s="106"/>
      <c r="AO867" s="106"/>
      <c r="AP867" s="106"/>
      <c r="AQ867" s="106"/>
      <c r="AR867" s="106"/>
      <c r="AS867" s="106"/>
      <c r="AT867" s="106"/>
      <c r="AU867" s="106"/>
      <c r="AV867" s="106"/>
      <c r="AW867" s="106"/>
      <c r="AX867" s="106"/>
      <c r="AY867" s="106"/>
      <c r="AZ867" s="106"/>
      <c r="BA867" s="106"/>
      <c r="BB867" s="106"/>
      <c r="BC867" s="106"/>
      <c r="BD867" s="106"/>
      <c r="BE867" s="106"/>
      <c r="BF867" s="106"/>
      <c r="BG867" s="106"/>
      <c r="BH867" s="106"/>
      <c r="BI867" s="106"/>
      <c r="BJ867" s="106"/>
      <c r="BK867" s="106"/>
      <c r="BL867" s="106"/>
      <c r="BM867" s="106"/>
      <c r="BN867" s="106"/>
      <c r="BO867" s="106"/>
      <c r="BP867" s="106"/>
      <c r="BQ867" s="106"/>
      <c r="BR867" s="106"/>
      <c r="BS867" s="106"/>
      <c r="BT867" s="106"/>
      <c r="BU867" s="106"/>
      <c r="BV867" s="106"/>
      <c r="BW867" s="106"/>
      <c r="BX867" s="106"/>
      <c r="BY867" s="106"/>
      <c r="BZ867" s="106"/>
      <c r="CA867" s="106"/>
      <c r="CB867" s="106"/>
      <c r="CC867" s="106"/>
      <c r="CD867" s="106"/>
      <c r="CE867" s="106"/>
      <c r="CF867" s="106"/>
      <c r="CG867" s="106"/>
      <c r="CH867" s="106"/>
      <c r="CI867" s="106"/>
      <c r="CJ867" s="106"/>
      <c r="CK867" s="106"/>
      <c r="CL867" s="106"/>
      <c r="CM867" s="106"/>
      <c r="CN867" s="106"/>
      <c r="CO867" s="106"/>
      <c r="CP867" s="106"/>
      <c r="CQ867" s="106"/>
      <c r="CR867" s="106"/>
      <c r="CS867" s="106"/>
      <c r="CT867" s="106"/>
      <c r="CU867" s="106"/>
      <c r="CV867" s="106"/>
      <c r="CW867" s="106"/>
      <c r="CX867" s="106"/>
      <c r="CY867" s="106"/>
      <c r="CZ867" s="106"/>
      <c r="DA867" s="106"/>
      <c r="DB867" s="106"/>
      <c r="DC867" s="106"/>
      <c r="DD867" s="106"/>
      <c r="DE867" s="106"/>
      <c r="DF867" s="106"/>
      <c r="DG867" s="106"/>
      <c r="DH867" s="106"/>
      <c r="DI867" s="106"/>
      <c r="DJ867" s="106"/>
      <c r="DK867" s="106"/>
      <c r="DL867" s="106"/>
      <c r="DM867" s="106"/>
      <c r="DN867" s="106"/>
      <c r="DO867" s="106"/>
      <c r="DP867" s="106"/>
      <c r="DQ867" s="106"/>
      <c r="DR867" s="106"/>
      <c r="DS867" s="106"/>
      <c r="DT867" s="106"/>
      <c r="DU867" s="106"/>
      <c r="DV867" s="106"/>
      <c r="DW867" s="106"/>
      <c r="DX867" s="106"/>
      <c r="DY867" s="106"/>
      <c r="DZ867" s="106"/>
      <c r="EA867" s="106"/>
      <c r="EB867" s="106"/>
      <c r="EC867" s="106"/>
      <c r="ED867" s="106"/>
      <c r="EE867" s="106"/>
      <c r="EF867" s="106"/>
      <c r="EG867" s="106"/>
      <c r="EH867" s="106"/>
      <c r="EI867" s="106"/>
      <c r="EJ867" s="106"/>
      <c r="EK867" s="106"/>
      <c r="EL867" s="106"/>
      <c r="EM867" s="106"/>
      <c r="EN867" s="106"/>
      <c r="EO867" s="106"/>
      <c r="EP867" s="106"/>
      <c r="EQ867" s="106"/>
      <c r="ER867" s="106"/>
      <c r="ES867" s="106"/>
      <c r="ET867" s="106"/>
      <c r="EU867" s="106"/>
      <c r="EV867" s="106"/>
      <c r="EW867" s="106"/>
      <c r="EX867" s="106"/>
      <c r="EY867" s="106"/>
      <c r="EZ867" s="106"/>
      <c r="FA867" s="106"/>
      <c r="FB867" s="106"/>
      <c r="FC867" s="106"/>
      <c r="FD867" s="106"/>
      <c r="FE867" s="106"/>
      <c r="FF867" s="106"/>
      <c r="FG867" s="106"/>
      <c r="FH867" s="106"/>
      <c r="FI867" s="106"/>
      <c r="FJ867" s="106"/>
      <c r="FK867" s="106"/>
      <c r="FL867" s="106"/>
      <c r="FM867" s="106"/>
      <c r="FN867" s="106"/>
      <c r="FO867" s="106"/>
      <c r="FP867" s="106"/>
      <c r="FQ867" s="106"/>
      <c r="FR867" s="106"/>
      <c r="FS867" s="106"/>
      <c r="FT867" s="106"/>
      <c r="FU867" s="106"/>
      <c r="FV867" s="106"/>
      <c r="FW867" s="106"/>
      <c r="FX867" s="106"/>
      <c r="FY867" s="106"/>
      <c r="FZ867" s="106"/>
      <c r="GA867" s="106"/>
      <c r="GB867" s="106"/>
      <c r="GC867" s="106"/>
      <c r="GD867" s="106"/>
      <c r="GE867" s="106"/>
      <c r="GF867" s="106"/>
      <c r="GG867" s="106"/>
      <c r="GH867" s="106"/>
      <c r="GI867" s="106"/>
      <c r="GJ867" s="106"/>
      <c r="GK867" s="106"/>
      <c r="GL867" s="106"/>
      <c r="GM867" s="106"/>
      <c r="GN867" s="106"/>
      <c r="GO867" s="106"/>
      <c r="GP867" s="106"/>
      <c r="GQ867" s="106"/>
      <c r="GR867" s="106"/>
      <c r="GS867" s="106"/>
      <c r="GT867" s="106"/>
      <c r="GU867" s="106"/>
      <c r="GV867" s="106"/>
      <c r="GW867" s="106"/>
      <c r="GX867" s="106"/>
      <c r="GY867" s="106"/>
      <c r="GZ867" s="106"/>
      <c r="HA867" s="106"/>
      <c r="HB867" s="106"/>
      <c r="HC867" s="106"/>
      <c r="HD867" s="106"/>
      <c r="HE867" s="106"/>
      <c r="HF867" s="106"/>
      <c r="HG867" s="106"/>
      <c r="HH867" s="106"/>
      <c r="HI867" s="106"/>
      <c r="HJ867" s="106"/>
      <c r="HK867" s="106"/>
      <c r="HL867" s="106"/>
      <c r="HM867" s="106"/>
      <c r="HN867" s="106"/>
      <c r="HO867" s="106"/>
      <c r="HP867" s="106"/>
      <c r="HQ867" s="106"/>
      <c r="HR867" s="106"/>
      <c r="HS867" s="106"/>
      <c r="HT867" s="106"/>
      <c r="HU867" s="106"/>
      <c r="HV867" s="106"/>
      <c r="HW867" s="106"/>
      <c r="HX867" s="106"/>
      <c r="HY867" s="106"/>
      <c r="HZ867" s="106"/>
      <c r="IA867" s="106"/>
      <c r="IB867" s="106"/>
      <c r="IC867" s="106"/>
      <c r="ID867" s="106"/>
      <c r="IE867" s="106"/>
      <c r="IF867" s="106"/>
      <c r="IG867" s="106"/>
      <c r="IH867" s="106"/>
      <c r="II867" s="106"/>
      <c r="IJ867" s="106"/>
      <c r="IK867" s="106"/>
      <c r="IL867" s="106"/>
      <c r="IM867" s="106"/>
      <c r="IN867" s="106"/>
      <c r="IO867" s="106"/>
      <c r="IP867" s="106"/>
      <c r="IQ867" s="106"/>
      <c r="IR867" s="106"/>
      <c r="IS867" s="106"/>
      <c r="IT867" s="106"/>
      <c r="IU867" s="106"/>
      <c r="IV867" s="106"/>
      <c r="IW867" s="106"/>
      <c r="IX867" s="106"/>
      <c r="IY867" s="106"/>
      <c r="IZ867" s="106"/>
      <c r="JA867" s="106"/>
      <c r="JB867" s="106"/>
      <c r="JC867" s="106"/>
      <c r="JD867" s="106"/>
      <c r="JE867" s="106"/>
      <c r="JF867" s="106"/>
      <c r="JG867" s="106"/>
      <c r="JH867" s="106"/>
      <c r="JI867" s="106"/>
      <c r="JJ867" s="106"/>
      <c r="JK867" s="106"/>
      <c r="JL867" s="106"/>
      <c r="JM867" s="106"/>
      <c r="JN867" s="106"/>
      <c r="JO867" s="106"/>
      <c r="JP867" s="106"/>
      <c r="JQ867" s="106"/>
      <c r="JR867" s="106"/>
      <c r="JS867" s="106"/>
      <c r="JT867" s="106"/>
      <c r="JU867" s="106"/>
      <c r="JV867" s="106"/>
      <c r="JW867" s="106"/>
      <c r="JX867" s="106"/>
      <c r="JY867" s="106"/>
      <c r="JZ867" s="106"/>
      <c r="KA867" s="106"/>
      <c r="KB867" s="106"/>
      <c r="KC867" s="106"/>
      <c r="KD867" s="106"/>
      <c r="KE867" s="106"/>
      <c r="KF867" s="106"/>
      <c r="KG867" s="106"/>
      <c r="KH867" s="106"/>
      <c r="KI867" s="106"/>
      <c r="KJ867" s="106"/>
      <c r="KK867" s="106"/>
      <c r="KL867" s="106"/>
      <c r="KM867" s="106"/>
      <c r="KN867" s="106"/>
      <c r="KO867" s="106"/>
      <c r="KP867" s="106"/>
      <c r="KQ867" s="106"/>
      <c r="KR867" s="106"/>
      <c r="KS867" s="106"/>
      <c r="KT867" s="106"/>
      <c r="KU867" s="106"/>
      <c r="KV867" s="106"/>
      <c r="KW867" s="106"/>
      <c r="KX867" s="106"/>
      <c r="KY867" s="106"/>
      <c r="KZ867" s="106"/>
      <c r="LA867" s="106"/>
      <c r="LB867" s="106"/>
      <c r="LC867" s="106"/>
      <c r="LD867" s="106"/>
      <c r="LE867" s="106"/>
      <c r="LF867" s="106"/>
      <c r="LG867" s="106"/>
      <c r="LH867" s="106"/>
      <c r="LI867" s="106"/>
      <c r="LJ867" s="106"/>
      <c r="LK867" s="106"/>
      <c r="LL867" s="106"/>
      <c r="LM867" s="106"/>
      <c r="LN867" s="106"/>
      <c r="LO867" s="106"/>
      <c r="LP867" s="106"/>
      <c r="LQ867" s="106"/>
      <c r="LR867" s="106"/>
      <c r="LS867" s="106"/>
      <c r="LT867" s="106"/>
      <c r="LU867" s="106"/>
      <c r="LV867" s="106"/>
      <c r="LW867" s="106"/>
      <c r="LX867" s="106"/>
      <c r="LY867" s="106"/>
      <c r="LZ867" s="106"/>
      <c r="MA867" s="106"/>
      <c r="MB867" s="106"/>
      <c r="MC867" s="106"/>
      <c r="MD867" s="106"/>
      <c r="ME867" s="106"/>
      <c r="MF867" s="106"/>
      <c r="MG867" s="106"/>
      <c r="MH867" s="106"/>
      <c r="MI867" s="106"/>
      <c r="MJ867" s="106"/>
      <c r="MK867" s="106"/>
      <c r="ML867" s="106"/>
      <c r="MM867" s="106"/>
      <c r="MN867" s="106"/>
      <c r="MO867" s="106"/>
      <c r="MP867" s="106"/>
      <c r="MQ867" s="106"/>
      <c r="MR867" s="106"/>
      <c r="MS867" s="106"/>
      <c r="MT867" s="106"/>
      <c r="MU867" s="106"/>
      <c r="MV867" s="106"/>
      <c r="MW867" s="106"/>
      <c r="MX867" s="106"/>
      <c r="MY867" s="106"/>
      <c r="MZ867" s="106"/>
      <c r="NA867" s="106"/>
      <c r="NB867" s="106"/>
      <c r="NC867" s="106"/>
      <c r="ND867" s="106"/>
      <c r="NE867" s="106"/>
      <c r="NF867" s="106"/>
      <c r="NG867" s="106"/>
      <c r="NH867" s="106"/>
      <c r="NI867" s="106"/>
      <c r="NJ867" s="106"/>
      <c r="NK867" s="106"/>
      <c r="NL867" s="106"/>
      <c r="NM867" s="106"/>
      <c r="NN867" s="106"/>
      <c r="NO867" s="106"/>
      <c r="NP867" s="106"/>
      <c r="NQ867" s="106"/>
      <c r="NR867" s="106"/>
      <c r="NS867" s="106"/>
      <c r="NT867" s="106"/>
      <c r="NU867" s="106"/>
      <c r="NV867" s="106"/>
      <c r="NW867" s="106"/>
      <c r="NX867" s="106"/>
      <c r="NY867" s="106"/>
      <c r="NZ867" s="106"/>
      <c r="OA867" s="106"/>
      <c r="OB867" s="106"/>
      <c r="OC867" s="106"/>
      <c r="OD867" s="106"/>
      <c r="OE867" s="106"/>
      <c r="OF867" s="106"/>
      <c r="OG867" s="106"/>
      <c r="OH867" s="106"/>
      <c r="OI867" s="106"/>
      <c r="OJ867" s="106"/>
      <c r="OK867" s="106"/>
      <c r="OL867" s="106"/>
      <c r="OM867" s="106"/>
      <c r="ON867" s="106"/>
      <c r="OO867" s="106"/>
      <c r="OP867" s="106"/>
      <c r="OQ867" s="106"/>
      <c r="OR867" s="106"/>
      <c r="OS867" s="106"/>
      <c r="OT867" s="106"/>
      <c r="OU867" s="106"/>
      <c r="OV867" s="106"/>
      <c r="OW867" s="106"/>
      <c r="OX867" s="106"/>
      <c r="OY867" s="106"/>
      <c r="OZ867" s="106"/>
      <c r="PA867" s="106"/>
      <c r="PB867" s="106"/>
      <c r="PC867" s="106"/>
      <c r="PD867" s="106"/>
      <c r="PE867" s="106"/>
      <c r="PF867" s="106"/>
      <c r="PG867" s="106"/>
      <c r="PH867" s="106"/>
      <c r="PI867" s="106"/>
      <c r="PJ867" s="106"/>
      <c r="PK867" s="106"/>
      <c r="PL867" s="106"/>
      <c r="PM867" s="106"/>
      <c r="PN867" s="106"/>
      <c r="PO867" s="106"/>
      <c r="PP867" s="106"/>
      <c r="PQ867" s="106"/>
      <c r="PR867" s="106"/>
      <c r="PS867" s="106"/>
      <c r="PT867" s="106"/>
      <c r="PU867" s="106"/>
      <c r="PV867" s="106"/>
      <c r="PW867" s="106"/>
      <c r="PX867" s="106"/>
      <c r="PY867" s="106"/>
      <c r="PZ867" s="106"/>
      <c r="QA867" s="106"/>
      <c r="QB867" s="106"/>
      <c r="QC867" s="106"/>
      <c r="QD867" s="106"/>
      <c r="QE867" s="106"/>
      <c r="QF867" s="106"/>
      <c r="QG867" s="106"/>
      <c r="QH867" s="106"/>
      <c r="QI867" s="106"/>
      <c r="QJ867" s="106"/>
      <c r="QK867" s="106"/>
      <c r="QL867" s="106"/>
      <c r="QM867" s="106"/>
      <c r="QN867" s="106"/>
      <c r="QO867" s="106"/>
      <c r="QP867" s="106"/>
      <c r="QQ867" s="106"/>
      <c r="QR867" s="106"/>
      <c r="QS867" s="106"/>
      <c r="QT867" s="106"/>
      <c r="QU867" s="106"/>
      <c r="QV867" s="106"/>
      <c r="QW867" s="106"/>
      <c r="QX867" s="106"/>
      <c r="QY867" s="106"/>
      <c r="QZ867" s="106"/>
      <c r="RA867" s="106"/>
      <c r="RB867" s="106"/>
      <c r="RC867" s="106"/>
      <c r="RD867" s="106"/>
      <c r="RE867" s="106"/>
      <c r="RF867" s="106"/>
      <c r="RG867" s="106"/>
      <c r="RH867" s="106"/>
      <c r="RI867" s="106"/>
      <c r="RJ867" s="106"/>
      <c r="RK867" s="106"/>
      <c r="RL867" s="106"/>
      <c r="RM867" s="106"/>
      <c r="RN867" s="106"/>
      <c r="RO867" s="106"/>
      <c r="RP867" s="106"/>
      <c r="RQ867" s="106"/>
      <c r="RR867" s="106"/>
    </row>
    <row r="868" spans="1:486" x14ac:dyDescent="0.3">
      <c r="A868" s="106"/>
      <c r="B868" s="106"/>
      <c r="C868" s="106"/>
      <c r="D868" s="106"/>
      <c r="E868" s="106"/>
      <c r="F868" s="106"/>
      <c r="G868" s="106"/>
      <c r="H868" s="106"/>
      <c r="I868" s="106"/>
      <c r="J868" s="106"/>
      <c r="K868" s="106"/>
      <c r="L868" s="106"/>
      <c r="M868" s="106"/>
      <c r="N868" s="106"/>
      <c r="O868" s="106"/>
      <c r="P868" s="114"/>
      <c r="Q868" s="114"/>
      <c r="R868" s="106"/>
      <c r="S868" s="106"/>
      <c r="T868" s="106"/>
      <c r="U868" s="106"/>
      <c r="V868" s="106"/>
      <c r="W868" s="106"/>
      <c r="X868" s="106"/>
      <c r="Y868" s="106"/>
      <c r="Z868" s="106"/>
      <c r="AA868" s="106"/>
      <c r="AB868" s="106"/>
      <c r="AC868" s="106"/>
      <c r="AD868" s="106"/>
      <c r="AE868" s="106"/>
      <c r="AF868" s="106"/>
      <c r="AG868" s="106"/>
      <c r="AH868" s="106"/>
      <c r="AI868" s="106"/>
      <c r="AJ868" s="106"/>
      <c r="AK868" s="106"/>
      <c r="AL868" s="106"/>
      <c r="AM868" s="106"/>
      <c r="AN868" s="106"/>
      <c r="AO868" s="106"/>
      <c r="AP868" s="106"/>
      <c r="AQ868" s="106"/>
      <c r="AR868" s="106"/>
      <c r="AS868" s="106"/>
      <c r="AT868" s="106"/>
      <c r="AU868" s="106"/>
      <c r="AV868" s="106"/>
      <c r="AW868" s="106"/>
      <c r="AX868" s="106"/>
      <c r="AY868" s="106"/>
      <c r="AZ868" s="106"/>
      <c r="BA868" s="106"/>
      <c r="BB868" s="106"/>
      <c r="BC868" s="106"/>
      <c r="BD868" s="106"/>
      <c r="BE868" s="106"/>
      <c r="BF868" s="106"/>
      <c r="BG868" s="106"/>
      <c r="BH868" s="106"/>
      <c r="BI868" s="106"/>
      <c r="BJ868" s="106"/>
      <c r="BK868" s="106"/>
      <c r="BL868" s="106"/>
      <c r="BM868" s="106"/>
      <c r="BN868" s="106"/>
      <c r="BO868" s="106"/>
      <c r="BP868" s="106"/>
      <c r="BQ868" s="106"/>
      <c r="BR868" s="106"/>
      <c r="BS868" s="106"/>
      <c r="BT868" s="106"/>
      <c r="BU868" s="106"/>
      <c r="BV868" s="106"/>
      <c r="BW868" s="106"/>
      <c r="BX868" s="106"/>
      <c r="BY868" s="106"/>
      <c r="BZ868" s="106"/>
      <c r="CA868" s="106"/>
      <c r="CB868" s="106"/>
      <c r="CC868" s="106"/>
      <c r="CD868" s="106"/>
      <c r="CE868" s="106"/>
      <c r="CF868" s="106"/>
      <c r="CG868" s="106"/>
      <c r="CH868" s="106"/>
      <c r="CI868" s="106"/>
      <c r="CJ868" s="106"/>
      <c r="CK868" s="106"/>
      <c r="CL868" s="106"/>
      <c r="CM868" s="106"/>
      <c r="CN868" s="106"/>
      <c r="CO868" s="106"/>
      <c r="CP868" s="106"/>
      <c r="CQ868" s="106"/>
      <c r="CR868" s="106"/>
      <c r="CS868" s="106"/>
      <c r="CT868" s="106"/>
      <c r="CU868" s="106"/>
      <c r="CV868" s="106"/>
      <c r="CW868" s="106"/>
      <c r="CX868" s="106"/>
      <c r="CY868" s="106"/>
      <c r="CZ868" s="106"/>
      <c r="DA868" s="106"/>
      <c r="DB868" s="106"/>
      <c r="DC868" s="106"/>
      <c r="DD868" s="106"/>
      <c r="DE868" s="106"/>
      <c r="DF868" s="106"/>
      <c r="DG868" s="106"/>
      <c r="DH868" s="106"/>
      <c r="DI868" s="106"/>
      <c r="DJ868" s="106"/>
      <c r="DK868" s="106"/>
      <c r="DL868" s="106"/>
      <c r="DM868" s="106"/>
      <c r="DN868" s="106"/>
      <c r="DO868" s="106"/>
      <c r="DP868" s="106"/>
      <c r="DQ868" s="106"/>
      <c r="DR868" s="106"/>
      <c r="DS868" s="106"/>
      <c r="DT868" s="106"/>
      <c r="DU868" s="106"/>
      <c r="DV868" s="106"/>
      <c r="DW868" s="106"/>
      <c r="DX868" s="106"/>
      <c r="DY868" s="106"/>
      <c r="DZ868" s="106"/>
      <c r="EA868" s="106"/>
      <c r="EB868" s="106"/>
      <c r="EC868" s="106"/>
      <c r="ED868" s="106"/>
      <c r="EE868" s="106"/>
      <c r="EF868" s="106"/>
      <c r="EG868" s="106"/>
      <c r="EH868" s="106"/>
      <c r="EI868" s="106"/>
      <c r="EJ868" s="106"/>
      <c r="EK868" s="106"/>
      <c r="EL868" s="106"/>
      <c r="EM868" s="106"/>
      <c r="EN868" s="106"/>
      <c r="EO868" s="106"/>
      <c r="EP868" s="106"/>
      <c r="EQ868" s="106"/>
      <c r="ER868" s="106"/>
      <c r="ES868" s="106"/>
      <c r="ET868" s="106"/>
      <c r="EU868" s="106"/>
      <c r="EV868" s="106"/>
      <c r="EW868" s="106"/>
      <c r="EX868" s="106"/>
      <c r="EY868" s="106"/>
      <c r="EZ868" s="106"/>
      <c r="FA868" s="106"/>
      <c r="FB868" s="106"/>
      <c r="FC868" s="106"/>
      <c r="FD868" s="106"/>
      <c r="FE868" s="106"/>
      <c r="FF868" s="106"/>
      <c r="FG868" s="106"/>
      <c r="FH868" s="106"/>
      <c r="FI868" s="106"/>
      <c r="FJ868" s="106"/>
      <c r="FK868" s="106"/>
      <c r="FL868" s="106"/>
      <c r="FM868" s="106"/>
      <c r="FN868" s="106"/>
      <c r="FO868" s="106"/>
      <c r="FP868" s="106"/>
      <c r="FQ868" s="106"/>
      <c r="FR868" s="106"/>
      <c r="FS868" s="106"/>
      <c r="FT868" s="106"/>
      <c r="FU868" s="106"/>
      <c r="FV868" s="106"/>
      <c r="FW868" s="106"/>
      <c r="FX868" s="106"/>
      <c r="FY868" s="106"/>
      <c r="FZ868" s="106"/>
      <c r="GA868" s="106"/>
      <c r="GB868" s="106"/>
      <c r="GC868" s="106"/>
      <c r="GD868" s="106"/>
      <c r="GE868" s="106"/>
      <c r="GF868" s="106"/>
      <c r="GG868" s="106"/>
      <c r="GH868" s="106"/>
      <c r="GI868" s="106"/>
      <c r="GJ868" s="106"/>
      <c r="GK868" s="106"/>
      <c r="GL868" s="106"/>
      <c r="GM868" s="106"/>
      <c r="GN868" s="106"/>
      <c r="GO868" s="106"/>
      <c r="GP868" s="106"/>
      <c r="GQ868" s="106"/>
      <c r="GR868" s="106"/>
      <c r="GS868" s="106"/>
      <c r="GT868" s="106"/>
      <c r="GU868" s="106"/>
      <c r="GV868" s="106"/>
      <c r="GW868" s="106"/>
      <c r="GX868" s="106"/>
      <c r="GY868" s="106"/>
      <c r="GZ868" s="106"/>
      <c r="HA868" s="106"/>
      <c r="HB868" s="106"/>
      <c r="HC868" s="106"/>
      <c r="HD868" s="106"/>
      <c r="HE868" s="106"/>
      <c r="HF868" s="106"/>
      <c r="HG868" s="106"/>
      <c r="HH868" s="106"/>
      <c r="HI868" s="106"/>
      <c r="HJ868" s="106"/>
      <c r="HK868" s="106"/>
      <c r="HL868" s="106"/>
      <c r="HM868" s="106"/>
      <c r="HN868" s="106"/>
      <c r="HO868" s="106"/>
      <c r="HP868" s="106"/>
      <c r="HQ868" s="106"/>
      <c r="HR868" s="106"/>
      <c r="HS868" s="106"/>
      <c r="HT868" s="106"/>
      <c r="HU868" s="106"/>
      <c r="HV868" s="106"/>
      <c r="HW868" s="106"/>
      <c r="HX868" s="106"/>
      <c r="HY868" s="106"/>
      <c r="HZ868" s="106"/>
      <c r="IA868" s="106"/>
      <c r="IB868" s="106"/>
      <c r="IC868" s="106"/>
      <c r="ID868" s="106"/>
      <c r="IE868" s="106"/>
      <c r="IF868" s="106"/>
      <c r="IG868" s="106"/>
      <c r="IH868" s="106"/>
      <c r="II868" s="106"/>
      <c r="IJ868" s="106"/>
      <c r="IK868" s="106"/>
      <c r="IL868" s="106"/>
      <c r="IM868" s="106"/>
      <c r="IN868" s="106"/>
      <c r="IO868" s="106"/>
      <c r="IP868" s="106"/>
      <c r="IQ868" s="106"/>
      <c r="IR868" s="106"/>
      <c r="IS868" s="106"/>
      <c r="IT868" s="106"/>
      <c r="IU868" s="106"/>
      <c r="IV868" s="106"/>
      <c r="IW868" s="106"/>
      <c r="IX868" s="106"/>
      <c r="IY868" s="106"/>
      <c r="IZ868" s="106"/>
      <c r="JA868" s="106"/>
      <c r="JB868" s="106"/>
      <c r="JC868" s="106"/>
      <c r="JD868" s="106"/>
      <c r="JE868" s="106"/>
      <c r="JF868" s="106"/>
      <c r="JG868" s="106"/>
      <c r="JH868" s="106"/>
      <c r="JI868" s="106"/>
      <c r="JJ868" s="106"/>
      <c r="JK868" s="106"/>
      <c r="JL868" s="106"/>
      <c r="JM868" s="106"/>
      <c r="JN868" s="106"/>
      <c r="JO868" s="106"/>
      <c r="JP868" s="106"/>
      <c r="JQ868" s="106"/>
      <c r="JR868" s="106"/>
      <c r="JS868" s="106"/>
      <c r="JT868" s="106"/>
      <c r="JU868" s="106"/>
      <c r="JV868" s="106"/>
      <c r="JW868" s="106"/>
      <c r="JX868" s="106"/>
      <c r="JY868" s="106"/>
      <c r="JZ868" s="106"/>
      <c r="KA868" s="106"/>
      <c r="KB868" s="106"/>
      <c r="KC868" s="106"/>
      <c r="KD868" s="106"/>
      <c r="KE868" s="106"/>
      <c r="KF868" s="106"/>
      <c r="KG868" s="106"/>
      <c r="KH868" s="106"/>
      <c r="KI868" s="106"/>
      <c r="KJ868" s="106"/>
      <c r="KK868" s="106"/>
      <c r="KL868" s="106"/>
      <c r="KM868" s="106"/>
      <c r="KN868" s="106"/>
      <c r="KO868" s="106"/>
      <c r="KP868" s="106"/>
      <c r="KQ868" s="106"/>
      <c r="KR868" s="106"/>
      <c r="KS868" s="106"/>
      <c r="KT868" s="106"/>
      <c r="KU868" s="106"/>
      <c r="KV868" s="106"/>
      <c r="KW868" s="106"/>
      <c r="KX868" s="106"/>
      <c r="KY868" s="106"/>
      <c r="KZ868" s="106"/>
      <c r="LA868" s="106"/>
      <c r="LB868" s="106"/>
      <c r="LC868" s="106"/>
      <c r="LD868" s="106"/>
      <c r="LE868" s="106"/>
      <c r="LF868" s="106"/>
      <c r="LG868" s="106"/>
      <c r="LH868" s="106"/>
      <c r="LI868" s="106"/>
      <c r="LJ868" s="106"/>
      <c r="LK868" s="106"/>
      <c r="LL868" s="106"/>
      <c r="LM868" s="106"/>
      <c r="LN868" s="106"/>
      <c r="LO868" s="106"/>
      <c r="LP868" s="106"/>
      <c r="LQ868" s="106"/>
      <c r="LR868" s="106"/>
      <c r="LS868" s="106"/>
      <c r="LT868" s="106"/>
      <c r="LU868" s="106"/>
      <c r="LV868" s="106"/>
      <c r="LW868" s="106"/>
      <c r="LX868" s="106"/>
      <c r="LY868" s="106"/>
      <c r="LZ868" s="106"/>
      <c r="MA868" s="106"/>
      <c r="MB868" s="106"/>
      <c r="MC868" s="106"/>
      <c r="MD868" s="106"/>
      <c r="ME868" s="106"/>
      <c r="MF868" s="106"/>
      <c r="MG868" s="106"/>
      <c r="MH868" s="106"/>
      <c r="MI868" s="106"/>
      <c r="MJ868" s="106"/>
      <c r="MK868" s="106"/>
      <c r="ML868" s="106"/>
      <c r="MM868" s="106"/>
      <c r="MN868" s="106"/>
      <c r="MO868" s="106"/>
      <c r="MP868" s="106"/>
      <c r="MQ868" s="106"/>
      <c r="MR868" s="106"/>
      <c r="MS868" s="106"/>
      <c r="MT868" s="106"/>
      <c r="MU868" s="106"/>
      <c r="MV868" s="106"/>
      <c r="MW868" s="106"/>
      <c r="MX868" s="106"/>
      <c r="MY868" s="106"/>
      <c r="MZ868" s="106"/>
      <c r="NA868" s="106"/>
      <c r="NB868" s="106"/>
      <c r="NC868" s="106"/>
      <c r="ND868" s="106"/>
      <c r="NE868" s="106"/>
      <c r="NF868" s="106"/>
      <c r="NG868" s="106"/>
      <c r="NH868" s="106"/>
      <c r="NI868" s="106"/>
      <c r="NJ868" s="106"/>
      <c r="NK868" s="106"/>
      <c r="NL868" s="106"/>
      <c r="NM868" s="106"/>
      <c r="NN868" s="106"/>
      <c r="NO868" s="106"/>
      <c r="NP868" s="106"/>
      <c r="NQ868" s="106"/>
      <c r="NR868" s="106"/>
      <c r="NS868" s="106"/>
      <c r="NT868" s="106"/>
      <c r="NU868" s="106"/>
      <c r="NV868" s="106"/>
      <c r="NW868" s="106"/>
      <c r="NX868" s="106"/>
      <c r="NY868" s="106"/>
      <c r="NZ868" s="106"/>
      <c r="OA868" s="106"/>
      <c r="OB868" s="106"/>
      <c r="OC868" s="106"/>
      <c r="OD868" s="106"/>
      <c r="OE868" s="106"/>
      <c r="OF868" s="106"/>
      <c r="OG868" s="106"/>
      <c r="OH868" s="106"/>
      <c r="OI868" s="106"/>
      <c r="OJ868" s="106"/>
      <c r="OK868" s="106"/>
      <c r="OL868" s="106"/>
      <c r="OM868" s="106"/>
      <c r="ON868" s="106"/>
      <c r="OO868" s="106"/>
      <c r="OP868" s="106"/>
      <c r="OQ868" s="106"/>
      <c r="OR868" s="106"/>
      <c r="OS868" s="106"/>
      <c r="OT868" s="106"/>
      <c r="OU868" s="106"/>
      <c r="OV868" s="106"/>
      <c r="OW868" s="106"/>
      <c r="OX868" s="106"/>
      <c r="OY868" s="106"/>
      <c r="OZ868" s="106"/>
      <c r="PA868" s="106"/>
      <c r="PB868" s="106"/>
      <c r="PC868" s="106"/>
      <c r="PD868" s="106"/>
      <c r="PE868" s="106"/>
      <c r="PF868" s="106"/>
      <c r="PG868" s="106"/>
      <c r="PH868" s="106"/>
      <c r="PI868" s="106"/>
      <c r="PJ868" s="106"/>
      <c r="PK868" s="106"/>
      <c r="PL868" s="106"/>
      <c r="PM868" s="106"/>
      <c r="PN868" s="106"/>
      <c r="PO868" s="106"/>
      <c r="PP868" s="106"/>
      <c r="PQ868" s="106"/>
      <c r="PR868" s="106"/>
      <c r="PS868" s="106"/>
      <c r="PT868" s="106"/>
      <c r="PU868" s="106"/>
      <c r="PV868" s="106"/>
      <c r="PW868" s="106"/>
      <c r="PX868" s="106"/>
      <c r="PY868" s="106"/>
      <c r="PZ868" s="106"/>
      <c r="QA868" s="106"/>
      <c r="QB868" s="106"/>
      <c r="QC868" s="106"/>
      <c r="QD868" s="106"/>
      <c r="QE868" s="106"/>
      <c r="QF868" s="106"/>
      <c r="QG868" s="106"/>
      <c r="QH868" s="106"/>
      <c r="QI868" s="106"/>
      <c r="QJ868" s="106"/>
      <c r="QK868" s="106"/>
      <c r="QL868" s="106"/>
      <c r="QM868" s="106"/>
      <c r="QN868" s="106"/>
      <c r="QO868" s="106"/>
      <c r="QP868" s="106"/>
      <c r="QQ868" s="106"/>
      <c r="QR868" s="106"/>
      <c r="QS868" s="106"/>
      <c r="QT868" s="106"/>
      <c r="QU868" s="106"/>
      <c r="QV868" s="106"/>
      <c r="QW868" s="106"/>
      <c r="QX868" s="106"/>
      <c r="QY868" s="106"/>
      <c r="QZ868" s="106"/>
      <c r="RA868" s="106"/>
      <c r="RB868" s="106"/>
      <c r="RC868" s="106"/>
      <c r="RD868" s="106"/>
      <c r="RE868" s="106"/>
      <c r="RF868" s="106"/>
      <c r="RG868" s="106"/>
      <c r="RH868" s="106"/>
      <c r="RI868" s="106"/>
      <c r="RJ868" s="106"/>
      <c r="RK868" s="106"/>
      <c r="RL868" s="106"/>
      <c r="RM868" s="106"/>
      <c r="RN868" s="106"/>
      <c r="RO868" s="106"/>
      <c r="RP868" s="106"/>
      <c r="RQ868" s="106"/>
      <c r="RR868" s="106"/>
    </row>
    <row r="869" spans="1:486" x14ac:dyDescent="0.3">
      <c r="A869" s="106"/>
      <c r="B869" s="106"/>
      <c r="C869" s="106"/>
      <c r="D869" s="106"/>
      <c r="E869" s="106"/>
      <c r="F869" s="106"/>
      <c r="G869" s="106"/>
      <c r="H869" s="106"/>
      <c r="I869" s="106"/>
      <c r="J869" s="106"/>
      <c r="K869" s="106"/>
      <c r="L869" s="106"/>
      <c r="M869" s="106"/>
      <c r="N869" s="106"/>
      <c r="O869" s="106"/>
      <c r="P869" s="114"/>
      <c r="Q869" s="114"/>
      <c r="R869" s="106"/>
      <c r="S869" s="106"/>
      <c r="T869" s="106"/>
      <c r="U869" s="106"/>
      <c r="V869" s="106"/>
      <c r="W869" s="106"/>
      <c r="X869" s="106"/>
      <c r="Y869" s="106"/>
      <c r="Z869" s="106"/>
      <c r="AA869" s="106"/>
      <c r="AB869" s="106"/>
      <c r="AC869" s="106"/>
      <c r="AD869" s="106"/>
      <c r="AE869" s="106"/>
      <c r="AF869" s="106"/>
      <c r="AG869" s="106"/>
      <c r="AH869" s="106"/>
      <c r="AI869" s="106"/>
      <c r="AJ869" s="106"/>
      <c r="AK869" s="106"/>
      <c r="AL869" s="106"/>
      <c r="AM869" s="106"/>
      <c r="AN869" s="106"/>
      <c r="AO869" s="106"/>
      <c r="AP869" s="106"/>
      <c r="AQ869" s="106"/>
      <c r="AR869" s="106"/>
      <c r="AS869" s="106"/>
      <c r="AT869" s="106"/>
      <c r="AU869" s="106"/>
      <c r="AV869" s="106"/>
      <c r="AW869" s="106"/>
      <c r="AX869" s="106"/>
      <c r="AY869" s="106"/>
      <c r="AZ869" s="106"/>
      <c r="BA869" s="106"/>
      <c r="BB869" s="106"/>
      <c r="BC869" s="106"/>
      <c r="BD869" s="106"/>
      <c r="BE869" s="106"/>
      <c r="BF869" s="106"/>
      <c r="BG869" s="106"/>
      <c r="BH869" s="106"/>
      <c r="BI869" s="106"/>
      <c r="BJ869" s="106"/>
      <c r="BK869" s="106"/>
      <c r="BL869" s="106"/>
      <c r="BM869" s="106"/>
      <c r="BN869" s="106"/>
      <c r="BO869" s="106"/>
      <c r="BP869" s="106"/>
      <c r="BQ869" s="106"/>
      <c r="BR869" s="106"/>
      <c r="BS869" s="106"/>
      <c r="BT869" s="106"/>
      <c r="BU869" s="106"/>
      <c r="BV869" s="106"/>
      <c r="BW869" s="106"/>
      <c r="BX869" s="106"/>
      <c r="BY869" s="106"/>
      <c r="BZ869" s="106"/>
      <c r="CA869" s="106"/>
      <c r="CB869" s="106"/>
      <c r="CC869" s="106"/>
      <c r="CD869" s="106"/>
      <c r="CE869" s="106"/>
      <c r="CF869" s="106"/>
      <c r="CG869" s="106"/>
      <c r="CH869" s="106"/>
      <c r="CI869" s="106"/>
      <c r="CJ869" s="106"/>
      <c r="CK869" s="106"/>
      <c r="CL869" s="106"/>
      <c r="CM869" s="106"/>
      <c r="CN869" s="106"/>
      <c r="CO869" s="106"/>
      <c r="CP869" s="106"/>
      <c r="CQ869" s="106"/>
      <c r="CR869" s="106"/>
      <c r="CS869" s="106"/>
      <c r="CT869" s="106"/>
      <c r="CU869" s="106"/>
      <c r="CV869" s="106"/>
      <c r="CW869" s="106"/>
      <c r="CX869" s="106"/>
      <c r="CY869" s="106"/>
      <c r="CZ869" s="106"/>
      <c r="DA869" s="106"/>
      <c r="DB869" s="106"/>
      <c r="DC869" s="106"/>
      <c r="DD869" s="106"/>
      <c r="DE869" s="106"/>
      <c r="DF869" s="106"/>
      <c r="DG869" s="106"/>
      <c r="DH869" s="106"/>
      <c r="DI869" s="106"/>
      <c r="DJ869" s="106"/>
      <c r="DK869" s="106"/>
      <c r="DL869" s="106"/>
      <c r="DM869" s="106"/>
      <c r="DN869" s="106"/>
      <c r="DO869" s="106"/>
      <c r="DP869" s="106"/>
      <c r="DQ869" s="106"/>
      <c r="DR869" s="106"/>
      <c r="DS869" s="106"/>
      <c r="DT869" s="106"/>
      <c r="DU869" s="106"/>
      <c r="DV869" s="106"/>
      <c r="DW869" s="106"/>
      <c r="DX869" s="106"/>
      <c r="DY869" s="106"/>
      <c r="DZ869" s="106"/>
      <c r="EA869" s="106"/>
      <c r="EB869" s="106"/>
      <c r="EC869" s="106"/>
      <c r="ED869" s="106"/>
      <c r="EE869" s="106"/>
      <c r="EF869" s="106"/>
      <c r="EG869" s="106"/>
      <c r="EH869" s="106"/>
      <c r="EI869" s="106"/>
      <c r="EJ869" s="106"/>
      <c r="EK869" s="106"/>
      <c r="EL869" s="106"/>
      <c r="EM869" s="106"/>
      <c r="EN869" s="106"/>
      <c r="EO869" s="106"/>
      <c r="EP869" s="106"/>
      <c r="EQ869" s="106"/>
      <c r="ER869" s="106"/>
      <c r="ES869" s="106"/>
      <c r="ET869" s="106"/>
      <c r="EU869" s="106"/>
      <c r="EV869" s="106"/>
      <c r="EW869" s="106"/>
      <c r="EX869" s="106"/>
      <c r="EY869" s="106"/>
      <c r="EZ869" s="106"/>
      <c r="FA869" s="106"/>
      <c r="FB869" s="106"/>
      <c r="FC869" s="106"/>
      <c r="FD869" s="106"/>
      <c r="FE869" s="106"/>
      <c r="FF869" s="106"/>
      <c r="FG869" s="106"/>
      <c r="FH869" s="106"/>
      <c r="FI869" s="106"/>
      <c r="FJ869" s="106"/>
      <c r="FK869" s="106"/>
      <c r="FL869" s="106"/>
      <c r="FM869" s="106"/>
      <c r="FN869" s="106"/>
      <c r="FO869" s="106"/>
      <c r="FP869" s="106"/>
      <c r="FQ869" s="106"/>
      <c r="FR869" s="106"/>
      <c r="FS869" s="106"/>
      <c r="FT869" s="106"/>
      <c r="FU869" s="106"/>
      <c r="FV869" s="106"/>
      <c r="FW869" s="106"/>
      <c r="FX869" s="106"/>
      <c r="FY869" s="106"/>
      <c r="FZ869" s="106"/>
      <c r="GA869" s="106"/>
      <c r="GB869" s="106"/>
      <c r="GC869" s="106"/>
      <c r="GD869" s="106"/>
      <c r="GE869" s="106"/>
      <c r="GF869" s="106"/>
      <c r="GG869" s="106"/>
      <c r="GH869" s="106"/>
      <c r="GI869" s="106"/>
      <c r="GJ869" s="106"/>
      <c r="GK869" s="106"/>
      <c r="GL869" s="106"/>
      <c r="GM869" s="106"/>
      <c r="GN869" s="106"/>
      <c r="GO869" s="106"/>
      <c r="GP869" s="106"/>
      <c r="GQ869" s="106"/>
      <c r="GR869" s="106"/>
      <c r="GS869" s="106"/>
      <c r="GT869" s="106"/>
      <c r="GU869" s="106"/>
      <c r="GV869" s="106"/>
      <c r="GW869" s="106"/>
      <c r="GX869" s="106"/>
      <c r="GY869" s="106"/>
      <c r="GZ869" s="106"/>
      <c r="HA869" s="106"/>
      <c r="HB869" s="106"/>
      <c r="HC869" s="106"/>
      <c r="HD869" s="106"/>
      <c r="HE869" s="106"/>
      <c r="HF869" s="106"/>
      <c r="HG869" s="106"/>
      <c r="HH869" s="106"/>
      <c r="HI869" s="106"/>
      <c r="HJ869" s="106"/>
      <c r="HK869" s="106"/>
      <c r="HL869" s="106"/>
      <c r="HM869" s="106"/>
      <c r="HN869" s="106"/>
      <c r="HO869" s="106"/>
      <c r="HP869" s="106"/>
      <c r="HQ869" s="106"/>
      <c r="HR869" s="106"/>
      <c r="HS869" s="106"/>
      <c r="HT869" s="106"/>
      <c r="HU869" s="106"/>
      <c r="HV869" s="106"/>
      <c r="HW869" s="106"/>
      <c r="HX869" s="106"/>
      <c r="HY869" s="106"/>
      <c r="HZ869" s="106"/>
      <c r="IA869" s="106"/>
      <c r="IB869" s="106"/>
      <c r="IC869" s="106"/>
      <c r="ID869" s="106"/>
      <c r="IE869" s="106"/>
      <c r="IF869" s="106"/>
      <c r="IG869" s="106"/>
      <c r="IH869" s="106"/>
      <c r="II869" s="106"/>
      <c r="IJ869" s="106"/>
      <c r="IK869" s="106"/>
      <c r="IL869" s="106"/>
      <c r="IM869" s="106"/>
      <c r="IN869" s="106"/>
      <c r="IO869" s="106"/>
      <c r="IP869" s="106"/>
      <c r="IQ869" s="106"/>
      <c r="IR869" s="106"/>
      <c r="IS869" s="106"/>
      <c r="IT869" s="106"/>
      <c r="IU869" s="106"/>
      <c r="IV869" s="106"/>
      <c r="IW869" s="106"/>
      <c r="IX869" s="106"/>
      <c r="IY869" s="106"/>
      <c r="IZ869" s="106"/>
      <c r="JA869" s="106"/>
      <c r="JB869" s="106"/>
      <c r="JC869" s="106"/>
      <c r="JD869" s="106"/>
      <c r="JE869" s="106"/>
      <c r="JF869" s="106"/>
      <c r="JG869" s="106"/>
      <c r="JH869" s="106"/>
      <c r="JI869" s="106"/>
      <c r="JJ869" s="106"/>
      <c r="JK869" s="106"/>
      <c r="JL869" s="106"/>
      <c r="JM869" s="106"/>
      <c r="JN869" s="106"/>
      <c r="JO869" s="106"/>
      <c r="JP869" s="106"/>
      <c r="JQ869" s="106"/>
      <c r="JR869" s="106"/>
      <c r="JS869" s="106"/>
      <c r="JT869" s="106"/>
      <c r="JU869" s="106"/>
      <c r="JV869" s="106"/>
      <c r="JW869" s="106"/>
      <c r="JX869" s="106"/>
      <c r="JY869" s="106"/>
      <c r="JZ869" s="106"/>
      <c r="KA869" s="106"/>
      <c r="KB869" s="106"/>
      <c r="KC869" s="106"/>
      <c r="KD869" s="106"/>
      <c r="KE869" s="106"/>
      <c r="KF869" s="106"/>
      <c r="KG869" s="106"/>
      <c r="KH869" s="106"/>
      <c r="KI869" s="106"/>
      <c r="KJ869" s="106"/>
      <c r="KK869" s="106"/>
      <c r="KL869" s="106"/>
      <c r="KM869" s="106"/>
      <c r="KN869" s="106"/>
      <c r="KO869" s="106"/>
      <c r="KP869" s="106"/>
      <c r="KQ869" s="106"/>
      <c r="KR869" s="106"/>
      <c r="KS869" s="106"/>
      <c r="KT869" s="106"/>
      <c r="KU869" s="106"/>
      <c r="KV869" s="106"/>
      <c r="KW869" s="106"/>
      <c r="KX869" s="106"/>
      <c r="KY869" s="106"/>
      <c r="KZ869" s="106"/>
      <c r="LA869" s="106"/>
      <c r="LB869" s="106"/>
      <c r="LC869" s="106"/>
      <c r="LD869" s="106"/>
      <c r="LE869" s="106"/>
      <c r="LF869" s="106"/>
      <c r="LG869" s="106"/>
      <c r="LH869" s="106"/>
      <c r="LI869" s="106"/>
      <c r="LJ869" s="106"/>
      <c r="LK869" s="106"/>
      <c r="LL869" s="106"/>
      <c r="LM869" s="106"/>
      <c r="LN869" s="106"/>
      <c r="LO869" s="106"/>
      <c r="LP869" s="106"/>
      <c r="LQ869" s="106"/>
      <c r="LR869" s="106"/>
      <c r="LS869" s="106"/>
      <c r="LT869" s="106"/>
      <c r="LU869" s="106"/>
      <c r="LV869" s="106"/>
      <c r="LW869" s="106"/>
      <c r="LX869" s="106"/>
      <c r="LY869" s="106"/>
      <c r="LZ869" s="106"/>
      <c r="MA869" s="106"/>
      <c r="MB869" s="106"/>
      <c r="MC869" s="106"/>
      <c r="MD869" s="106"/>
      <c r="ME869" s="106"/>
      <c r="MF869" s="106"/>
      <c r="MG869" s="106"/>
      <c r="MH869" s="106"/>
      <c r="MI869" s="106"/>
      <c r="MJ869" s="106"/>
      <c r="MK869" s="106"/>
      <c r="ML869" s="106"/>
      <c r="MM869" s="106"/>
      <c r="MN869" s="106"/>
      <c r="MO869" s="106"/>
      <c r="MP869" s="106"/>
      <c r="MQ869" s="106"/>
      <c r="MR869" s="106"/>
      <c r="MS869" s="106"/>
      <c r="MT869" s="106"/>
      <c r="MU869" s="106"/>
      <c r="MV869" s="106"/>
      <c r="MW869" s="106"/>
      <c r="MX869" s="106"/>
      <c r="MY869" s="106"/>
      <c r="MZ869" s="106"/>
      <c r="NA869" s="106"/>
      <c r="NB869" s="106"/>
      <c r="NC869" s="106"/>
      <c r="ND869" s="106"/>
      <c r="NE869" s="106"/>
      <c r="NF869" s="106"/>
      <c r="NG869" s="106"/>
      <c r="NH869" s="106"/>
      <c r="NI869" s="106"/>
      <c r="NJ869" s="106"/>
      <c r="NK869" s="106"/>
      <c r="NL869" s="106"/>
      <c r="NM869" s="106"/>
      <c r="NN869" s="106"/>
      <c r="NO869" s="106"/>
      <c r="NP869" s="106"/>
      <c r="NQ869" s="106"/>
      <c r="NR869" s="106"/>
      <c r="NS869" s="106"/>
      <c r="NT869" s="106"/>
      <c r="NU869" s="106"/>
      <c r="NV869" s="106"/>
      <c r="NW869" s="106"/>
      <c r="NX869" s="106"/>
      <c r="NY869" s="106"/>
      <c r="NZ869" s="106"/>
      <c r="OA869" s="106"/>
      <c r="OB869" s="106"/>
      <c r="OC869" s="106"/>
      <c r="OD869" s="106"/>
      <c r="OE869" s="106"/>
      <c r="OF869" s="106"/>
      <c r="OG869" s="106"/>
      <c r="OH869" s="106"/>
      <c r="OI869" s="106"/>
      <c r="OJ869" s="106"/>
      <c r="OK869" s="106"/>
      <c r="OL869" s="106"/>
      <c r="OM869" s="106"/>
      <c r="ON869" s="106"/>
      <c r="OO869" s="106"/>
      <c r="OP869" s="106"/>
      <c r="OQ869" s="106"/>
      <c r="OR869" s="106"/>
      <c r="OS869" s="106"/>
      <c r="OT869" s="106"/>
      <c r="OU869" s="106"/>
      <c r="OV869" s="106"/>
      <c r="OW869" s="106"/>
      <c r="OX869" s="106"/>
      <c r="OY869" s="106"/>
      <c r="OZ869" s="106"/>
      <c r="PA869" s="106"/>
      <c r="PB869" s="106"/>
      <c r="PC869" s="106"/>
      <c r="PD869" s="106"/>
      <c r="PE869" s="106"/>
      <c r="PF869" s="106"/>
      <c r="PG869" s="106"/>
      <c r="PH869" s="106"/>
      <c r="PI869" s="106"/>
      <c r="PJ869" s="106"/>
      <c r="PK869" s="106"/>
      <c r="PL869" s="106"/>
      <c r="PM869" s="106"/>
      <c r="PN869" s="106"/>
      <c r="PO869" s="106"/>
      <c r="PP869" s="106"/>
      <c r="PQ869" s="106"/>
      <c r="PR869" s="106"/>
      <c r="PS869" s="106"/>
      <c r="PT869" s="106"/>
      <c r="PU869" s="106"/>
      <c r="PV869" s="106"/>
      <c r="PW869" s="106"/>
      <c r="PX869" s="106"/>
      <c r="PY869" s="106"/>
      <c r="PZ869" s="106"/>
      <c r="QA869" s="106"/>
      <c r="QB869" s="106"/>
      <c r="QC869" s="106"/>
      <c r="QD869" s="106"/>
      <c r="QE869" s="106"/>
      <c r="QF869" s="106"/>
      <c r="QG869" s="106"/>
      <c r="QH869" s="106"/>
      <c r="QI869" s="106"/>
      <c r="QJ869" s="106"/>
      <c r="QK869" s="106"/>
      <c r="QL869" s="106"/>
      <c r="QM869" s="106"/>
      <c r="QN869" s="106"/>
      <c r="QO869" s="106"/>
      <c r="QP869" s="106"/>
      <c r="QQ869" s="106"/>
      <c r="QR869" s="106"/>
      <c r="QS869" s="106"/>
      <c r="QT869" s="106"/>
      <c r="QU869" s="106"/>
      <c r="QV869" s="106"/>
      <c r="QW869" s="106"/>
      <c r="QX869" s="106"/>
      <c r="QY869" s="106"/>
      <c r="QZ869" s="106"/>
      <c r="RA869" s="106"/>
      <c r="RB869" s="106"/>
      <c r="RC869" s="106"/>
      <c r="RD869" s="106"/>
      <c r="RE869" s="106"/>
      <c r="RF869" s="106"/>
      <c r="RG869" s="106"/>
      <c r="RH869" s="106"/>
      <c r="RI869" s="106"/>
      <c r="RJ869" s="106"/>
      <c r="RK869" s="106"/>
      <c r="RL869" s="106"/>
      <c r="RM869" s="106"/>
      <c r="RN869" s="106"/>
      <c r="RO869" s="106"/>
      <c r="RP869" s="106"/>
      <c r="RQ869" s="106"/>
      <c r="RR869" s="106"/>
    </row>
    <row r="870" spans="1:486" x14ac:dyDescent="0.3">
      <c r="A870" s="106"/>
      <c r="B870" s="106"/>
      <c r="C870" s="106"/>
      <c r="D870" s="106"/>
      <c r="E870" s="106"/>
      <c r="F870" s="106"/>
      <c r="G870" s="106"/>
      <c r="H870" s="106"/>
      <c r="I870" s="106"/>
      <c r="J870" s="106"/>
      <c r="K870" s="106"/>
      <c r="L870" s="106"/>
      <c r="M870" s="106"/>
      <c r="N870" s="106"/>
      <c r="O870" s="106"/>
      <c r="P870" s="114"/>
      <c r="Q870" s="114"/>
      <c r="R870" s="106"/>
      <c r="S870" s="106"/>
      <c r="T870" s="106"/>
      <c r="U870" s="106"/>
      <c r="V870" s="106"/>
      <c r="W870" s="106"/>
      <c r="X870" s="106"/>
      <c r="Y870" s="106"/>
      <c r="Z870" s="106"/>
      <c r="AA870" s="106"/>
      <c r="AB870" s="106"/>
      <c r="AC870" s="106"/>
      <c r="AD870" s="106"/>
      <c r="AE870" s="106"/>
      <c r="AF870" s="106"/>
      <c r="AG870" s="106"/>
      <c r="AH870" s="106"/>
      <c r="AI870" s="106"/>
      <c r="AJ870" s="106"/>
      <c r="AK870" s="106"/>
      <c r="AL870" s="106"/>
      <c r="AM870" s="106"/>
      <c r="AN870" s="106"/>
      <c r="AO870" s="106"/>
      <c r="AP870" s="106"/>
      <c r="AQ870" s="106"/>
      <c r="AR870" s="106"/>
      <c r="AS870" s="106"/>
      <c r="AT870" s="106"/>
      <c r="AU870" s="106"/>
      <c r="AV870" s="106"/>
      <c r="AW870" s="106"/>
      <c r="AX870" s="106"/>
      <c r="AY870" s="106"/>
      <c r="AZ870" s="106"/>
      <c r="BA870" s="106"/>
      <c r="BB870" s="106"/>
      <c r="BC870" s="106"/>
      <c r="BD870" s="106"/>
      <c r="BE870" s="106"/>
      <c r="BF870" s="106"/>
      <c r="BG870" s="106"/>
      <c r="BH870" s="106"/>
      <c r="BI870" s="106"/>
      <c r="BJ870" s="106"/>
      <c r="BK870" s="106"/>
      <c r="BL870" s="106"/>
      <c r="BM870" s="106"/>
      <c r="BN870" s="106"/>
      <c r="BO870" s="106"/>
      <c r="BP870" s="106"/>
      <c r="BQ870" s="106"/>
      <c r="BR870" s="106"/>
      <c r="BS870" s="106"/>
      <c r="BT870" s="106"/>
      <c r="BU870" s="106"/>
      <c r="BV870" s="106"/>
      <c r="BW870" s="106"/>
      <c r="BX870" s="106"/>
      <c r="BY870" s="106"/>
      <c r="BZ870" s="106"/>
      <c r="CA870" s="106"/>
      <c r="CB870" s="106"/>
      <c r="CC870" s="106"/>
      <c r="CD870" s="106"/>
      <c r="CE870" s="106"/>
      <c r="CF870" s="106"/>
      <c r="CG870" s="106"/>
      <c r="CH870" s="106"/>
      <c r="CI870" s="106"/>
      <c r="CJ870" s="106"/>
      <c r="CK870" s="106"/>
      <c r="CL870" s="106"/>
      <c r="CM870" s="106"/>
      <c r="CN870" s="106"/>
      <c r="CO870" s="106"/>
      <c r="CP870" s="106"/>
      <c r="CQ870" s="106"/>
      <c r="CR870" s="106"/>
      <c r="CS870" s="106"/>
      <c r="CT870" s="106"/>
      <c r="CU870" s="106"/>
      <c r="CV870" s="106"/>
      <c r="CW870" s="106"/>
      <c r="CX870" s="106"/>
      <c r="CY870" s="106"/>
      <c r="CZ870" s="106"/>
      <c r="DA870" s="106"/>
      <c r="DB870" s="106"/>
      <c r="DC870" s="106"/>
      <c r="DD870" s="106"/>
      <c r="DE870" s="106"/>
      <c r="DF870" s="106"/>
      <c r="DG870" s="106"/>
      <c r="DH870" s="106"/>
      <c r="DI870" s="106"/>
      <c r="DJ870" s="106"/>
      <c r="DK870" s="106"/>
      <c r="DL870" s="106"/>
      <c r="DM870" s="106"/>
      <c r="DN870" s="106"/>
      <c r="DO870" s="106"/>
      <c r="DP870" s="106"/>
      <c r="DQ870" s="106"/>
      <c r="DR870" s="106"/>
      <c r="DS870" s="106"/>
      <c r="DT870" s="106"/>
      <c r="DU870" s="106"/>
      <c r="DV870" s="106"/>
      <c r="DW870" s="106"/>
      <c r="DX870" s="106"/>
      <c r="DY870" s="106"/>
      <c r="DZ870" s="106"/>
      <c r="EA870" s="106"/>
      <c r="EB870" s="106"/>
      <c r="EC870" s="106"/>
      <c r="ED870" s="106"/>
      <c r="EE870" s="106"/>
      <c r="EF870" s="106"/>
      <c r="EG870" s="106"/>
      <c r="EH870" s="106"/>
      <c r="EI870" s="106"/>
      <c r="EJ870" s="106"/>
      <c r="EK870" s="106"/>
      <c r="EL870" s="106"/>
      <c r="EM870" s="106"/>
      <c r="EN870" s="106"/>
      <c r="EO870" s="106"/>
      <c r="EP870" s="106"/>
      <c r="EQ870" s="106"/>
      <c r="ER870" s="106"/>
      <c r="ES870" s="106"/>
      <c r="ET870" s="106"/>
      <c r="EU870" s="106"/>
      <c r="EV870" s="106"/>
      <c r="EW870" s="106"/>
      <c r="EX870" s="106"/>
      <c r="EY870" s="106"/>
      <c r="EZ870" s="106"/>
      <c r="FA870" s="106"/>
      <c r="FB870" s="106"/>
      <c r="FC870" s="106"/>
      <c r="FD870" s="106"/>
      <c r="FE870" s="106"/>
      <c r="FF870" s="106"/>
      <c r="FG870" s="106"/>
      <c r="FH870" s="106"/>
      <c r="FI870" s="106"/>
      <c r="FJ870" s="106"/>
      <c r="FK870" s="106"/>
      <c r="FL870" s="106"/>
      <c r="FM870" s="106"/>
      <c r="FN870" s="106"/>
      <c r="FO870" s="106"/>
      <c r="FP870" s="106"/>
      <c r="FQ870" s="106"/>
      <c r="FR870" s="106"/>
      <c r="FS870" s="106"/>
      <c r="FT870" s="106"/>
      <c r="FU870" s="106"/>
      <c r="FV870" s="106"/>
      <c r="FW870" s="106"/>
      <c r="FX870" s="106"/>
      <c r="FY870" s="106"/>
      <c r="FZ870" s="106"/>
      <c r="GA870" s="106"/>
      <c r="GB870" s="106"/>
      <c r="GC870" s="106"/>
      <c r="GD870" s="106"/>
      <c r="GE870" s="106"/>
      <c r="GF870" s="106"/>
      <c r="GG870" s="106"/>
      <c r="GH870" s="106"/>
      <c r="GI870" s="106"/>
      <c r="GJ870" s="106"/>
      <c r="GK870" s="106"/>
      <c r="GL870" s="106"/>
      <c r="GM870" s="106"/>
      <c r="GN870" s="106"/>
      <c r="GO870" s="106"/>
      <c r="GP870" s="106"/>
      <c r="GQ870" s="106"/>
      <c r="GR870" s="106"/>
      <c r="GS870" s="106"/>
      <c r="GT870" s="106"/>
      <c r="GU870" s="106"/>
      <c r="GV870" s="106"/>
      <c r="GW870" s="106"/>
      <c r="GX870" s="106"/>
      <c r="GY870" s="106"/>
      <c r="GZ870" s="106"/>
      <c r="HA870" s="106"/>
      <c r="HB870" s="106"/>
      <c r="HC870" s="106"/>
      <c r="HD870" s="106"/>
      <c r="HE870" s="106"/>
      <c r="HF870" s="106"/>
      <c r="HG870" s="106"/>
      <c r="HH870" s="106"/>
      <c r="HI870" s="106"/>
      <c r="HJ870" s="106"/>
      <c r="HK870" s="106"/>
      <c r="HL870" s="106"/>
      <c r="HM870" s="106"/>
      <c r="HN870" s="106"/>
      <c r="HO870" s="106"/>
      <c r="HP870" s="106"/>
      <c r="HQ870" s="106"/>
      <c r="HR870" s="106"/>
      <c r="HS870" s="106"/>
      <c r="HT870" s="106"/>
      <c r="HU870" s="106"/>
      <c r="HV870" s="106"/>
      <c r="HW870" s="106"/>
      <c r="HX870" s="106"/>
      <c r="HY870" s="106"/>
      <c r="HZ870" s="106"/>
      <c r="IA870" s="106"/>
      <c r="IB870" s="106"/>
      <c r="IC870" s="106"/>
      <c r="ID870" s="106"/>
      <c r="IE870" s="106"/>
      <c r="IF870" s="106"/>
      <c r="IG870" s="106"/>
      <c r="IH870" s="106"/>
      <c r="II870" s="106"/>
      <c r="IJ870" s="106"/>
      <c r="IK870" s="106"/>
      <c r="IL870" s="106"/>
      <c r="IM870" s="106"/>
      <c r="IN870" s="106"/>
      <c r="IO870" s="106"/>
      <c r="IP870" s="106"/>
      <c r="IQ870" s="106"/>
      <c r="IR870" s="106"/>
      <c r="IS870" s="106"/>
      <c r="IT870" s="106"/>
      <c r="IU870" s="106"/>
      <c r="IV870" s="106"/>
      <c r="IW870" s="106"/>
      <c r="IX870" s="106"/>
      <c r="IY870" s="106"/>
      <c r="IZ870" s="106"/>
      <c r="JA870" s="106"/>
      <c r="JB870" s="106"/>
      <c r="JC870" s="106"/>
      <c r="JD870" s="106"/>
      <c r="JE870" s="106"/>
      <c r="JF870" s="106"/>
      <c r="JG870" s="106"/>
      <c r="JH870" s="106"/>
      <c r="JI870" s="106"/>
      <c r="JJ870" s="106"/>
      <c r="JK870" s="106"/>
      <c r="JL870" s="106"/>
      <c r="JM870" s="106"/>
      <c r="JN870" s="106"/>
      <c r="JO870" s="106"/>
      <c r="JP870" s="106"/>
      <c r="JQ870" s="106"/>
      <c r="JR870" s="106"/>
      <c r="JS870" s="106"/>
      <c r="JT870" s="106"/>
      <c r="JU870" s="106"/>
      <c r="JV870" s="106"/>
      <c r="JW870" s="106"/>
      <c r="JX870" s="106"/>
      <c r="JY870" s="106"/>
      <c r="JZ870" s="106"/>
      <c r="KA870" s="106"/>
      <c r="KB870" s="106"/>
      <c r="KC870" s="106"/>
      <c r="KD870" s="106"/>
      <c r="KE870" s="106"/>
      <c r="KF870" s="106"/>
      <c r="KG870" s="106"/>
      <c r="KH870" s="106"/>
      <c r="KI870" s="106"/>
      <c r="KJ870" s="106"/>
      <c r="KK870" s="106"/>
      <c r="KL870" s="106"/>
      <c r="KM870" s="106"/>
      <c r="KN870" s="106"/>
      <c r="KO870" s="106"/>
      <c r="KP870" s="106"/>
      <c r="KQ870" s="106"/>
      <c r="KR870" s="106"/>
      <c r="KS870" s="106"/>
      <c r="KT870" s="106"/>
      <c r="KU870" s="106"/>
      <c r="KV870" s="106"/>
      <c r="KW870" s="106"/>
      <c r="KX870" s="106"/>
      <c r="KY870" s="106"/>
      <c r="KZ870" s="106"/>
      <c r="LA870" s="106"/>
      <c r="LB870" s="106"/>
      <c r="LC870" s="106"/>
      <c r="LD870" s="106"/>
      <c r="LE870" s="106"/>
      <c r="LF870" s="106"/>
      <c r="LG870" s="106"/>
      <c r="LH870" s="106"/>
      <c r="LI870" s="106"/>
      <c r="LJ870" s="106"/>
      <c r="LK870" s="106"/>
      <c r="LL870" s="106"/>
      <c r="LM870" s="106"/>
      <c r="LN870" s="106"/>
      <c r="LO870" s="106"/>
      <c r="LP870" s="106"/>
      <c r="LQ870" s="106"/>
      <c r="LR870" s="106"/>
      <c r="LS870" s="106"/>
      <c r="LT870" s="106"/>
      <c r="LU870" s="106"/>
      <c r="LV870" s="106"/>
      <c r="LW870" s="106"/>
      <c r="LX870" s="106"/>
      <c r="LY870" s="106"/>
      <c r="LZ870" s="106"/>
      <c r="MA870" s="106"/>
      <c r="MB870" s="106"/>
      <c r="MC870" s="106"/>
      <c r="MD870" s="106"/>
      <c r="ME870" s="106"/>
      <c r="MF870" s="106"/>
      <c r="MG870" s="106"/>
      <c r="MH870" s="106"/>
      <c r="MI870" s="106"/>
      <c r="MJ870" s="106"/>
      <c r="MK870" s="106"/>
      <c r="ML870" s="106"/>
      <c r="MM870" s="106"/>
      <c r="MN870" s="106"/>
      <c r="MO870" s="106"/>
      <c r="MP870" s="106"/>
      <c r="MQ870" s="106"/>
      <c r="MR870" s="106"/>
      <c r="MS870" s="106"/>
      <c r="MT870" s="106"/>
      <c r="MU870" s="106"/>
      <c r="MV870" s="106"/>
      <c r="MW870" s="106"/>
      <c r="MX870" s="106"/>
      <c r="MY870" s="106"/>
      <c r="MZ870" s="106"/>
      <c r="NA870" s="106"/>
      <c r="NB870" s="106"/>
      <c r="NC870" s="106"/>
      <c r="ND870" s="106"/>
      <c r="NE870" s="106"/>
      <c r="NF870" s="106"/>
      <c r="NG870" s="106"/>
      <c r="NH870" s="106"/>
      <c r="NI870" s="106"/>
      <c r="NJ870" s="106"/>
      <c r="NK870" s="106"/>
      <c r="NL870" s="106"/>
      <c r="NM870" s="106"/>
      <c r="NN870" s="106"/>
      <c r="NO870" s="106"/>
      <c r="NP870" s="106"/>
      <c r="NQ870" s="106"/>
      <c r="NR870" s="106"/>
      <c r="NS870" s="106"/>
      <c r="NT870" s="106"/>
      <c r="NU870" s="106"/>
      <c r="NV870" s="106"/>
      <c r="NW870" s="106"/>
      <c r="NX870" s="106"/>
      <c r="NY870" s="106"/>
      <c r="NZ870" s="106"/>
      <c r="OA870" s="106"/>
      <c r="OB870" s="106"/>
      <c r="OC870" s="106"/>
      <c r="OD870" s="106"/>
      <c r="OE870" s="106"/>
      <c r="OF870" s="106"/>
      <c r="OG870" s="106"/>
      <c r="OH870" s="106"/>
      <c r="OI870" s="106"/>
      <c r="OJ870" s="106"/>
      <c r="OK870" s="106"/>
      <c r="OL870" s="106"/>
      <c r="OM870" s="106"/>
      <c r="ON870" s="106"/>
      <c r="OO870" s="106"/>
      <c r="OP870" s="106"/>
      <c r="OQ870" s="106"/>
      <c r="OR870" s="106"/>
      <c r="OS870" s="106"/>
      <c r="OT870" s="106"/>
      <c r="OU870" s="106"/>
      <c r="OV870" s="106"/>
      <c r="OW870" s="106"/>
      <c r="OX870" s="106"/>
      <c r="OY870" s="106"/>
      <c r="OZ870" s="106"/>
      <c r="PA870" s="106"/>
      <c r="PB870" s="106"/>
      <c r="PC870" s="106"/>
      <c r="PD870" s="106"/>
      <c r="PE870" s="106"/>
      <c r="PF870" s="106"/>
      <c r="PG870" s="106"/>
      <c r="PH870" s="106"/>
      <c r="PI870" s="106"/>
      <c r="PJ870" s="106"/>
      <c r="PK870" s="106"/>
      <c r="PL870" s="106"/>
      <c r="PM870" s="106"/>
      <c r="PN870" s="106"/>
      <c r="PO870" s="106"/>
      <c r="PP870" s="106"/>
      <c r="PQ870" s="106"/>
      <c r="PR870" s="106"/>
      <c r="PS870" s="106"/>
      <c r="PT870" s="106"/>
      <c r="PU870" s="106"/>
      <c r="PV870" s="106"/>
      <c r="PW870" s="106"/>
      <c r="PX870" s="106"/>
      <c r="PY870" s="106"/>
      <c r="PZ870" s="106"/>
      <c r="QA870" s="106"/>
      <c r="QB870" s="106"/>
      <c r="QC870" s="106"/>
      <c r="QD870" s="106"/>
      <c r="QE870" s="106"/>
      <c r="QF870" s="106"/>
      <c r="QG870" s="106"/>
      <c r="QH870" s="106"/>
      <c r="QI870" s="106"/>
      <c r="QJ870" s="106"/>
      <c r="QK870" s="106"/>
      <c r="QL870" s="106"/>
      <c r="QM870" s="106"/>
      <c r="QN870" s="106"/>
      <c r="QO870" s="106"/>
      <c r="QP870" s="106"/>
      <c r="QQ870" s="106"/>
      <c r="QR870" s="106"/>
      <c r="QS870" s="106"/>
      <c r="QT870" s="106"/>
      <c r="QU870" s="106"/>
      <c r="QV870" s="106"/>
      <c r="QW870" s="106"/>
      <c r="QX870" s="106"/>
      <c r="QY870" s="106"/>
      <c r="QZ870" s="106"/>
      <c r="RA870" s="106"/>
      <c r="RB870" s="106"/>
      <c r="RC870" s="106"/>
      <c r="RD870" s="106"/>
      <c r="RE870" s="106"/>
      <c r="RF870" s="106"/>
      <c r="RG870" s="106"/>
      <c r="RH870" s="106"/>
      <c r="RI870" s="106"/>
      <c r="RJ870" s="106"/>
      <c r="RK870" s="106"/>
      <c r="RL870" s="106"/>
      <c r="RM870" s="106"/>
      <c r="RN870" s="106"/>
      <c r="RO870" s="106"/>
      <c r="RP870" s="106"/>
      <c r="RQ870" s="106"/>
      <c r="RR870" s="106"/>
    </row>
    <row r="871" spans="1:486" x14ac:dyDescent="0.3">
      <c r="A871" s="106"/>
      <c r="B871" s="106"/>
      <c r="C871" s="106"/>
      <c r="D871" s="106"/>
      <c r="E871" s="106"/>
      <c r="F871" s="106"/>
      <c r="G871" s="106"/>
      <c r="H871" s="106"/>
      <c r="I871" s="106"/>
      <c r="J871" s="106"/>
      <c r="K871" s="106"/>
      <c r="L871" s="106"/>
      <c r="M871" s="106"/>
      <c r="N871" s="106"/>
      <c r="O871" s="106"/>
      <c r="P871" s="114"/>
      <c r="Q871" s="114"/>
      <c r="R871" s="106"/>
      <c r="S871" s="106"/>
      <c r="T871" s="106"/>
      <c r="U871" s="106"/>
      <c r="V871" s="106"/>
      <c r="W871" s="106"/>
      <c r="X871" s="106"/>
      <c r="Y871" s="106"/>
      <c r="Z871" s="106"/>
      <c r="AA871" s="106"/>
      <c r="AB871" s="106"/>
      <c r="AC871" s="106"/>
      <c r="AD871" s="106"/>
      <c r="AE871" s="106"/>
      <c r="AF871" s="106"/>
      <c r="AG871" s="106"/>
      <c r="AH871" s="106"/>
      <c r="AI871" s="106"/>
      <c r="AJ871" s="106"/>
      <c r="AK871" s="106"/>
      <c r="AL871" s="106"/>
      <c r="AM871" s="106"/>
      <c r="AN871" s="106"/>
      <c r="AO871" s="106"/>
      <c r="AP871" s="106"/>
      <c r="AQ871" s="106"/>
      <c r="AR871" s="106"/>
      <c r="AS871" s="106"/>
      <c r="AT871" s="106"/>
      <c r="AU871" s="106"/>
      <c r="AV871" s="106"/>
      <c r="AW871" s="106"/>
      <c r="AX871" s="106"/>
      <c r="AY871" s="106"/>
      <c r="AZ871" s="106"/>
      <c r="BA871" s="106"/>
      <c r="BB871" s="106"/>
      <c r="BC871" s="106"/>
      <c r="BD871" s="106"/>
      <c r="BE871" s="106"/>
      <c r="BF871" s="106"/>
      <c r="BG871" s="106"/>
      <c r="BH871" s="106"/>
      <c r="BI871" s="106"/>
      <c r="BJ871" s="106"/>
      <c r="BK871" s="106"/>
      <c r="BL871" s="106"/>
      <c r="BM871" s="106"/>
      <c r="BN871" s="106"/>
      <c r="BO871" s="106"/>
      <c r="BP871" s="106"/>
      <c r="BQ871" s="106"/>
      <c r="BR871" s="106"/>
      <c r="BS871" s="106"/>
      <c r="BT871" s="106"/>
      <c r="BU871" s="106"/>
      <c r="BV871" s="106"/>
      <c r="BW871" s="106"/>
      <c r="BX871" s="106"/>
      <c r="BY871" s="106"/>
      <c r="BZ871" s="106"/>
      <c r="CA871" s="106"/>
      <c r="CB871" s="106"/>
      <c r="CC871" s="106"/>
      <c r="CD871" s="106"/>
      <c r="CE871" s="106"/>
      <c r="CF871" s="106"/>
      <c r="CG871" s="106"/>
      <c r="CH871" s="106"/>
      <c r="CI871" s="106"/>
      <c r="CJ871" s="106"/>
      <c r="CK871" s="106"/>
      <c r="CL871" s="106"/>
      <c r="CM871" s="106"/>
      <c r="CN871" s="106"/>
      <c r="CO871" s="106"/>
      <c r="CP871" s="106"/>
      <c r="CQ871" s="106"/>
      <c r="CR871" s="106"/>
      <c r="CS871" s="106"/>
      <c r="CT871" s="106"/>
      <c r="CU871" s="106"/>
      <c r="CV871" s="106"/>
      <c r="CW871" s="106"/>
      <c r="CX871" s="106"/>
      <c r="CY871" s="106"/>
      <c r="CZ871" s="106"/>
      <c r="DA871" s="106"/>
      <c r="DB871" s="106"/>
      <c r="DC871" s="106"/>
      <c r="DD871" s="106"/>
      <c r="DE871" s="106"/>
      <c r="DF871" s="106"/>
      <c r="DG871" s="106"/>
      <c r="DH871" s="106"/>
      <c r="DI871" s="106"/>
      <c r="DJ871" s="106"/>
      <c r="DK871" s="106"/>
      <c r="DL871" s="106"/>
      <c r="DM871" s="106"/>
      <c r="DN871" s="106"/>
      <c r="DO871" s="106"/>
      <c r="DP871" s="106"/>
      <c r="DQ871" s="106"/>
      <c r="DR871" s="106"/>
      <c r="DS871" s="106"/>
      <c r="DT871" s="106"/>
      <c r="DU871" s="106"/>
      <c r="DV871" s="106"/>
      <c r="DW871" s="106"/>
      <c r="DX871" s="106"/>
      <c r="DY871" s="106"/>
      <c r="DZ871" s="106"/>
      <c r="EA871" s="106"/>
      <c r="EB871" s="106"/>
      <c r="EC871" s="106"/>
      <c r="ED871" s="106"/>
      <c r="EE871" s="106"/>
      <c r="EF871" s="106"/>
      <c r="EG871" s="106"/>
      <c r="EH871" s="106"/>
      <c r="EI871" s="106"/>
      <c r="EJ871" s="106"/>
      <c r="EK871" s="106"/>
      <c r="EL871" s="106"/>
      <c r="EM871" s="106"/>
      <c r="EN871" s="106"/>
      <c r="EO871" s="106"/>
      <c r="EP871" s="106"/>
      <c r="EQ871" s="106"/>
      <c r="ER871" s="106"/>
      <c r="ES871" s="106"/>
      <c r="ET871" s="106"/>
      <c r="EU871" s="106"/>
      <c r="EV871" s="106"/>
      <c r="EW871" s="106"/>
      <c r="EX871" s="106"/>
      <c r="EY871" s="106"/>
      <c r="EZ871" s="106"/>
      <c r="FA871" s="106"/>
      <c r="FB871" s="106"/>
      <c r="FC871" s="106"/>
      <c r="FD871" s="106"/>
      <c r="FE871" s="106"/>
      <c r="FF871" s="106"/>
      <c r="FG871" s="106"/>
      <c r="FH871" s="106"/>
      <c r="FI871" s="106"/>
      <c r="FJ871" s="106"/>
      <c r="FK871" s="106"/>
      <c r="FL871" s="106"/>
      <c r="FM871" s="106"/>
      <c r="FN871" s="106"/>
      <c r="FO871" s="106"/>
      <c r="FP871" s="106"/>
      <c r="FQ871" s="106"/>
      <c r="FR871" s="106"/>
      <c r="FS871" s="106"/>
      <c r="FT871" s="106"/>
      <c r="FU871" s="106"/>
      <c r="FV871" s="106"/>
      <c r="FW871" s="106"/>
      <c r="FX871" s="106"/>
      <c r="FY871" s="106"/>
      <c r="FZ871" s="106"/>
      <c r="GA871" s="106"/>
      <c r="GB871" s="106"/>
      <c r="GC871" s="106"/>
      <c r="GD871" s="106"/>
      <c r="GE871" s="106"/>
      <c r="GF871" s="106"/>
      <c r="GG871" s="106"/>
      <c r="GH871" s="106"/>
      <c r="GI871" s="106"/>
      <c r="GJ871" s="106"/>
      <c r="GK871" s="106"/>
      <c r="GL871" s="106"/>
      <c r="GM871" s="106"/>
      <c r="GN871" s="106"/>
      <c r="GO871" s="106"/>
      <c r="GP871" s="106"/>
      <c r="GQ871" s="106"/>
      <c r="GR871" s="106"/>
      <c r="GS871" s="106"/>
      <c r="GT871" s="106"/>
      <c r="GU871" s="106"/>
      <c r="GV871" s="106"/>
      <c r="GW871" s="106"/>
      <c r="GX871" s="106"/>
      <c r="GY871" s="106"/>
      <c r="GZ871" s="106"/>
      <c r="HA871" s="106"/>
      <c r="HB871" s="106"/>
      <c r="HC871" s="106"/>
      <c r="HD871" s="106"/>
      <c r="HE871" s="106"/>
      <c r="HF871" s="106"/>
      <c r="HG871" s="106"/>
      <c r="HH871" s="106"/>
      <c r="HI871" s="106"/>
      <c r="HJ871" s="106"/>
      <c r="HK871" s="106"/>
      <c r="HL871" s="106"/>
      <c r="HM871" s="106"/>
      <c r="HN871" s="106"/>
      <c r="HO871" s="106"/>
      <c r="HP871" s="106"/>
      <c r="HQ871" s="106"/>
      <c r="HR871" s="106"/>
      <c r="HS871" s="106"/>
      <c r="HT871" s="106"/>
      <c r="HU871" s="106"/>
      <c r="HV871" s="106"/>
      <c r="HW871" s="106"/>
      <c r="HX871" s="106"/>
      <c r="HY871" s="106"/>
      <c r="HZ871" s="106"/>
      <c r="IA871" s="106"/>
      <c r="IB871" s="106"/>
      <c r="IC871" s="106"/>
      <c r="ID871" s="106"/>
      <c r="IE871" s="106"/>
      <c r="IF871" s="106"/>
      <c r="IG871" s="106"/>
      <c r="IH871" s="106"/>
      <c r="II871" s="106"/>
      <c r="IJ871" s="106"/>
      <c r="IK871" s="106"/>
      <c r="IL871" s="106"/>
      <c r="IM871" s="106"/>
      <c r="IN871" s="106"/>
      <c r="IO871" s="106"/>
      <c r="IP871" s="106"/>
      <c r="IQ871" s="106"/>
      <c r="IR871" s="106"/>
      <c r="IS871" s="106"/>
      <c r="IT871" s="106"/>
      <c r="IU871" s="106"/>
      <c r="IV871" s="106"/>
      <c r="IW871" s="106"/>
      <c r="IX871" s="106"/>
      <c r="IY871" s="106"/>
      <c r="IZ871" s="106"/>
      <c r="JA871" s="106"/>
      <c r="JB871" s="106"/>
      <c r="JC871" s="106"/>
      <c r="JD871" s="106"/>
      <c r="JE871" s="106"/>
      <c r="JF871" s="106"/>
      <c r="JG871" s="106"/>
      <c r="JH871" s="106"/>
      <c r="JI871" s="106"/>
      <c r="JJ871" s="106"/>
      <c r="JK871" s="106"/>
      <c r="JL871" s="106"/>
      <c r="JM871" s="106"/>
      <c r="JN871" s="106"/>
      <c r="JO871" s="106"/>
      <c r="JP871" s="106"/>
      <c r="JQ871" s="106"/>
      <c r="JR871" s="106"/>
      <c r="JS871" s="106"/>
      <c r="JT871" s="106"/>
      <c r="JU871" s="106"/>
      <c r="JV871" s="106"/>
      <c r="JW871" s="106"/>
      <c r="JX871" s="106"/>
      <c r="JY871" s="106"/>
      <c r="JZ871" s="106"/>
      <c r="KA871" s="106"/>
      <c r="KB871" s="106"/>
      <c r="KC871" s="106"/>
      <c r="KD871" s="106"/>
      <c r="KE871" s="106"/>
      <c r="KF871" s="106"/>
      <c r="KG871" s="106"/>
      <c r="KH871" s="106"/>
      <c r="KI871" s="106"/>
      <c r="KJ871" s="106"/>
      <c r="KK871" s="106"/>
      <c r="KL871" s="106"/>
      <c r="KM871" s="106"/>
      <c r="KN871" s="106"/>
      <c r="KO871" s="106"/>
      <c r="KP871" s="106"/>
      <c r="KQ871" s="106"/>
      <c r="KR871" s="106"/>
      <c r="KS871" s="106"/>
      <c r="KT871" s="106"/>
      <c r="KU871" s="106"/>
      <c r="KV871" s="106"/>
      <c r="KW871" s="106"/>
      <c r="KX871" s="106"/>
      <c r="KY871" s="106"/>
      <c r="KZ871" s="106"/>
      <c r="LA871" s="106"/>
      <c r="LB871" s="106"/>
      <c r="LC871" s="106"/>
      <c r="LD871" s="106"/>
      <c r="LE871" s="106"/>
      <c r="LF871" s="106"/>
      <c r="LG871" s="106"/>
      <c r="LH871" s="106"/>
      <c r="LI871" s="106"/>
      <c r="LJ871" s="106"/>
      <c r="LK871" s="106"/>
      <c r="LL871" s="106"/>
      <c r="LM871" s="106"/>
      <c r="LN871" s="106"/>
      <c r="LO871" s="106"/>
      <c r="LP871" s="106"/>
      <c r="LQ871" s="106"/>
      <c r="LR871" s="106"/>
      <c r="LS871" s="106"/>
      <c r="LT871" s="106"/>
      <c r="LU871" s="106"/>
      <c r="LV871" s="106"/>
      <c r="LW871" s="106"/>
      <c r="LX871" s="106"/>
      <c r="LY871" s="106"/>
      <c r="LZ871" s="106"/>
      <c r="MA871" s="106"/>
      <c r="MB871" s="106"/>
      <c r="MC871" s="106"/>
      <c r="MD871" s="106"/>
      <c r="ME871" s="106"/>
      <c r="MF871" s="106"/>
      <c r="MG871" s="106"/>
      <c r="MH871" s="106"/>
      <c r="MI871" s="106"/>
      <c r="MJ871" s="106"/>
      <c r="MK871" s="106"/>
      <c r="ML871" s="106"/>
      <c r="MM871" s="106"/>
      <c r="MN871" s="106"/>
      <c r="MO871" s="106"/>
      <c r="MP871" s="106"/>
      <c r="MQ871" s="106"/>
      <c r="MR871" s="106"/>
      <c r="MS871" s="106"/>
      <c r="MT871" s="106"/>
      <c r="MU871" s="106"/>
      <c r="MV871" s="106"/>
      <c r="MW871" s="106"/>
      <c r="MX871" s="106"/>
      <c r="MY871" s="106"/>
      <c r="MZ871" s="106"/>
      <c r="NA871" s="106"/>
      <c r="NB871" s="106"/>
      <c r="NC871" s="106"/>
      <c r="ND871" s="106"/>
      <c r="NE871" s="106"/>
      <c r="NF871" s="106"/>
      <c r="NG871" s="106"/>
      <c r="NH871" s="106"/>
      <c r="NI871" s="106"/>
      <c r="NJ871" s="106"/>
      <c r="NK871" s="106"/>
      <c r="NL871" s="106"/>
      <c r="NM871" s="106"/>
      <c r="NN871" s="106"/>
      <c r="NO871" s="106"/>
      <c r="NP871" s="106"/>
      <c r="NQ871" s="106"/>
      <c r="NR871" s="106"/>
      <c r="NS871" s="106"/>
      <c r="NT871" s="106"/>
      <c r="NU871" s="106"/>
      <c r="NV871" s="106"/>
      <c r="NW871" s="106"/>
      <c r="NX871" s="106"/>
      <c r="NY871" s="106"/>
      <c r="NZ871" s="106"/>
      <c r="OA871" s="106"/>
      <c r="OB871" s="106"/>
      <c r="OC871" s="106"/>
      <c r="OD871" s="106"/>
      <c r="OE871" s="106"/>
      <c r="OF871" s="106"/>
      <c r="OG871" s="106"/>
      <c r="OH871" s="106"/>
      <c r="OI871" s="106"/>
      <c r="OJ871" s="106"/>
      <c r="OK871" s="106"/>
      <c r="OL871" s="106"/>
      <c r="OM871" s="106"/>
      <c r="ON871" s="106"/>
      <c r="OO871" s="106"/>
      <c r="OP871" s="106"/>
      <c r="OQ871" s="106"/>
      <c r="OR871" s="106"/>
      <c r="OS871" s="106"/>
      <c r="OT871" s="106"/>
      <c r="OU871" s="106"/>
      <c r="OV871" s="106"/>
      <c r="OW871" s="106"/>
      <c r="OX871" s="106"/>
      <c r="OY871" s="106"/>
      <c r="OZ871" s="106"/>
      <c r="PA871" s="106"/>
      <c r="PB871" s="106"/>
      <c r="PC871" s="106"/>
      <c r="PD871" s="106"/>
      <c r="PE871" s="106"/>
      <c r="PF871" s="106"/>
      <c r="PG871" s="106"/>
      <c r="PH871" s="106"/>
      <c r="PI871" s="106"/>
      <c r="PJ871" s="106"/>
      <c r="PK871" s="106"/>
      <c r="PL871" s="106"/>
      <c r="PM871" s="106"/>
      <c r="PN871" s="106"/>
      <c r="PO871" s="106"/>
      <c r="PP871" s="106"/>
      <c r="PQ871" s="106"/>
      <c r="PR871" s="106"/>
      <c r="PS871" s="106"/>
      <c r="PT871" s="106"/>
      <c r="PU871" s="106"/>
      <c r="PV871" s="106"/>
      <c r="PW871" s="106"/>
      <c r="PX871" s="106"/>
      <c r="PY871" s="106"/>
      <c r="PZ871" s="106"/>
      <c r="QA871" s="106"/>
      <c r="QB871" s="106"/>
      <c r="QC871" s="106"/>
      <c r="QD871" s="106"/>
      <c r="QE871" s="106"/>
      <c r="QF871" s="106"/>
      <c r="QG871" s="106"/>
      <c r="QH871" s="106"/>
      <c r="QI871" s="106"/>
      <c r="QJ871" s="106"/>
      <c r="QK871" s="106"/>
      <c r="QL871" s="106"/>
      <c r="QM871" s="106"/>
      <c r="QN871" s="106"/>
      <c r="QO871" s="106"/>
      <c r="QP871" s="106"/>
      <c r="QQ871" s="106"/>
      <c r="QR871" s="106"/>
      <c r="QS871" s="106"/>
      <c r="QT871" s="106"/>
      <c r="QU871" s="106"/>
      <c r="QV871" s="106"/>
      <c r="QW871" s="106"/>
      <c r="QX871" s="106"/>
      <c r="QY871" s="106"/>
      <c r="QZ871" s="106"/>
      <c r="RA871" s="106"/>
      <c r="RB871" s="106"/>
      <c r="RC871" s="106"/>
      <c r="RD871" s="106"/>
      <c r="RE871" s="106"/>
      <c r="RF871" s="106"/>
      <c r="RG871" s="106"/>
      <c r="RH871" s="106"/>
      <c r="RI871" s="106"/>
      <c r="RJ871" s="106"/>
      <c r="RK871" s="106"/>
      <c r="RL871" s="106"/>
      <c r="RM871" s="106"/>
      <c r="RN871" s="106"/>
      <c r="RO871" s="106"/>
      <c r="RP871" s="106"/>
      <c r="RQ871" s="106"/>
      <c r="RR871" s="106"/>
    </row>
    <row r="872" spans="1:486" x14ac:dyDescent="0.3">
      <c r="A872" s="106"/>
      <c r="B872" s="106"/>
      <c r="C872" s="106"/>
      <c r="D872" s="106"/>
      <c r="E872" s="106"/>
      <c r="F872" s="106"/>
      <c r="G872" s="106"/>
      <c r="H872" s="106"/>
      <c r="I872" s="106"/>
      <c r="J872" s="106"/>
      <c r="K872" s="106"/>
      <c r="L872" s="106"/>
      <c r="M872" s="106"/>
      <c r="N872" s="106"/>
      <c r="O872" s="106"/>
      <c r="P872" s="114"/>
      <c r="Q872" s="114"/>
      <c r="R872" s="106"/>
      <c r="S872" s="106"/>
      <c r="T872" s="106"/>
      <c r="U872" s="106"/>
      <c r="V872" s="106"/>
      <c r="W872" s="106"/>
      <c r="X872" s="106"/>
      <c r="Y872" s="106"/>
      <c r="Z872" s="106"/>
      <c r="AA872" s="106"/>
      <c r="AB872" s="106"/>
      <c r="AC872" s="106"/>
      <c r="AD872" s="106"/>
      <c r="AE872" s="106"/>
      <c r="AF872" s="106"/>
      <c r="AG872" s="106"/>
      <c r="AH872" s="106"/>
      <c r="AI872" s="106"/>
      <c r="AJ872" s="106"/>
      <c r="AK872" s="106"/>
      <c r="AL872" s="106"/>
      <c r="AM872" s="106"/>
      <c r="AN872" s="106"/>
      <c r="AO872" s="106"/>
      <c r="AP872" s="106"/>
      <c r="AQ872" s="106"/>
      <c r="AR872" s="106"/>
      <c r="AS872" s="106"/>
      <c r="AT872" s="106"/>
      <c r="AU872" s="106"/>
      <c r="AV872" s="106"/>
      <c r="AW872" s="106"/>
      <c r="AX872" s="106"/>
      <c r="AY872" s="106"/>
      <c r="AZ872" s="106"/>
      <c r="BA872" s="106"/>
      <c r="BB872" s="106"/>
      <c r="BC872" s="106"/>
      <c r="BD872" s="106"/>
      <c r="BE872" s="106"/>
      <c r="BF872" s="106"/>
      <c r="BG872" s="106"/>
      <c r="BH872" s="106"/>
      <c r="BI872" s="106"/>
      <c r="BJ872" s="106"/>
      <c r="BK872" s="106"/>
      <c r="BL872" s="106"/>
      <c r="BM872" s="106"/>
      <c r="BN872" s="106"/>
      <c r="BO872" s="106"/>
      <c r="BP872" s="106"/>
      <c r="BQ872" s="106"/>
      <c r="BR872" s="106"/>
      <c r="BS872" s="106"/>
      <c r="BT872" s="106"/>
      <c r="BU872" s="106"/>
      <c r="BV872" s="106"/>
      <c r="BW872" s="106"/>
      <c r="BX872" s="106"/>
      <c r="BY872" s="106"/>
      <c r="BZ872" s="106"/>
      <c r="CA872" s="106"/>
      <c r="CB872" s="106"/>
      <c r="CC872" s="106"/>
      <c r="CD872" s="106"/>
      <c r="CE872" s="106"/>
      <c r="CF872" s="106"/>
      <c r="CG872" s="106"/>
      <c r="CH872" s="106"/>
      <c r="CI872" s="106"/>
      <c r="CJ872" s="106"/>
      <c r="CK872" s="106"/>
      <c r="CL872" s="106"/>
      <c r="CM872" s="106"/>
      <c r="CN872" s="106"/>
      <c r="CO872" s="106"/>
      <c r="CP872" s="106"/>
      <c r="CQ872" s="106"/>
      <c r="CR872" s="106"/>
      <c r="CS872" s="106"/>
      <c r="CT872" s="106"/>
      <c r="CU872" s="106"/>
      <c r="CV872" s="106"/>
      <c r="CW872" s="106"/>
      <c r="CX872" s="106"/>
      <c r="CY872" s="106"/>
      <c r="CZ872" s="106"/>
      <c r="DA872" s="106"/>
      <c r="DB872" s="106"/>
      <c r="DC872" s="106"/>
      <c r="DD872" s="106"/>
      <c r="DE872" s="106"/>
      <c r="DF872" s="106"/>
      <c r="DG872" s="106"/>
      <c r="DH872" s="106"/>
      <c r="DI872" s="106"/>
      <c r="DJ872" s="106"/>
      <c r="DK872" s="106"/>
      <c r="DL872" s="106"/>
      <c r="DM872" s="106"/>
      <c r="DN872" s="106"/>
      <c r="DO872" s="106"/>
      <c r="DP872" s="106"/>
      <c r="DQ872" s="106"/>
      <c r="DR872" s="106"/>
      <c r="DS872" s="106"/>
      <c r="DT872" s="106"/>
      <c r="DU872" s="106"/>
      <c r="DV872" s="106"/>
      <c r="DW872" s="106"/>
      <c r="DX872" s="106"/>
      <c r="DY872" s="106"/>
      <c r="DZ872" s="106"/>
      <c r="EA872" s="106"/>
      <c r="EB872" s="106"/>
      <c r="EC872" s="106"/>
      <c r="ED872" s="106"/>
      <c r="EE872" s="106"/>
      <c r="EF872" s="106"/>
      <c r="EG872" s="106"/>
      <c r="EH872" s="106"/>
      <c r="EI872" s="106"/>
      <c r="EJ872" s="106"/>
      <c r="EK872" s="106"/>
      <c r="EL872" s="106"/>
      <c r="EM872" s="106"/>
      <c r="EN872" s="106"/>
      <c r="EO872" s="106"/>
      <c r="EP872" s="106"/>
      <c r="EQ872" s="106"/>
      <c r="ER872" s="106"/>
      <c r="ES872" s="106"/>
      <c r="ET872" s="106"/>
      <c r="EU872" s="106"/>
      <c r="EV872" s="106"/>
      <c r="EW872" s="106"/>
      <c r="EX872" s="106"/>
      <c r="EY872" s="106"/>
      <c r="EZ872" s="106"/>
      <c r="FA872" s="106"/>
      <c r="FB872" s="106"/>
      <c r="FC872" s="106"/>
      <c r="FD872" s="106"/>
      <c r="FE872" s="106"/>
      <c r="FF872" s="106"/>
      <c r="FG872" s="106"/>
      <c r="FH872" s="106"/>
      <c r="FI872" s="106"/>
      <c r="FJ872" s="106"/>
      <c r="FK872" s="106"/>
      <c r="FL872" s="106"/>
      <c r="FM872" s="106"/>
      <c r="FN872" s="106"/>
      <c r="FO872" s="106"/>
      <c r="FP872" s="106"/>
      <c r="FQ872" s="106"/>
      <c r="FR872" s="106"/>
      <c r="FS872" s="106"/>
      <c r="FT872" s="106"/>
      <c r="FU872" s="106"/>
      <c r="FV872" s="106"/>
      <c r="FW872" s="106"/>
      <c r="FX872" s="106"/>
      <c r="FY872" s="106"/>
      <c r="FZ872" s="106"/>
      <c r="GA872" s="106"/>
      <c r="GB872" s="106"/>
      <c r="GC872" s="106"/>
      <c r="GD872" s="106"/>
      <c r="GE872" s="106"/>
      <c r="GF872" s="106"/>
      <c r="GG872" s="106"/>
      <c r="GH872" s="106"/>
      <c r="GI872" s="106"/>
      <c r="GJ872" s="106"/>
      <c r="GK872" s="106"/>
      <c r="GL872" s="106"/>
      <c r="GM872" s="106"/>
      <c r="GN872" s="106"/>
      <c r="GO872" s="106"/>
      <c r="GP872" s="106"/>
      <c r="GQ872" s="106"/>
      <c r="GR872" s="106"/>
      <c r="GS872" s="106"/>
      <c r="GT872" s="106"/>
      <c r="GU872" s="106"/>
      <c r="GV872" s="106"/>
      <c r="GW872" s="106"/>
      <c r="GX872" s="106"/>
      <c r="GY872" s="106"/>
      <c r="GZ872" s="106"/>
      <c r="HA872" s="106"/>
      <c r="HB872" s="106"/>
      <c r="HC872" s="106"/>
      <c r="HD872" s="106"/>
      <c r="HE872" s="106"/>
      <c r="HF872" s="106"/>
      <c r="HG872" s="106"/>
      <c r="HH872" s="106"/>
      <c r="HI872" s="106"/>
      <c r="HJ872" s="106"/>
      <c r="HK872" s="106"/>
      <c r="HL872" s="106"/>
      <c r="HM872" s="106"/>
      <c r="HN872" s="106"/>
      <c r="HO872" s="106"/>
      <c r="HP872" s="106"/>
      <c r="HQ872" s="106"/>
      <c r="HR872" s="106"/>
      <c r="HS872" s="106"/>
      <c r="HT872" s="106"/>
      <c r="HU872" s="106"/>
      <c r="HV872" s="106"/>
      <c r="HW872" s="106"/>
      <c r="HX872" s="106"/>
      <c r="HY872" s="106"/>
      <c r="HZ872" s="106"/>
      <c r="IA872" s="106"/>
      <c r="IB872" s="106"/>
      <c r="IC872" s="106"/>
      <c r="ID872" s="106"/>
      <c r="IE872" s="106"/>
      <c r="IF872" s="106"/>
      <c r="IG872" s="106"/>
      <c r="IH872" s="106"/>
      <c r="II872" s="106"/>
      <c r="IJ872" s="106"/>
      <c r="IK872" s="106"/>
      <c r="IL872" s="106"/>
      <c r="IM872" s="106"/>
      <c r="IN872" s="106"/>
      <c r="IO872" s="106"/>
      <c r="IP872" s="106"/>
      <c r="IQ872" s="106"/>
      <c r="IR872" s="106"/>
      <c r="IS872" s="106"/>
      <c r="IT872" s="106"/>
      <c r="IU872" s="106"/>
      <c r="IV872" s="106"/>
      <c r="IW872" s="106"/>
      <c r="IX872" s="106"/>
      <c r="IY872" s="106"/>
      <c r="IZ872" s="106"/>
      <c r="JA872" s="106"/>
      <c r="JB872" s="106"/>
      <c r="JC872" s="106"/>
      <c r="JD872" s="106"/>
      <c r="JE872" s="106"/>
      <c r="JF872" s="106"/>
      <c r="JG872" s="106"/>
      <c r="JH872" s="106"/>
      <c r="JI872" s="106"/>
      <c r="JJ872" s="106"/>
      <c r="JK872" s="106"/>
      <c r="JL872" s="106"/>
      <c r="JM872" s="106"/>
      <c r="JN872" s="106"/>
      <c r="JO872" s="106"/>
      <c r="JP872" s="106"/>
      <c r="JQ872" s="106"/>
      <c r="JR872" s="106"/>
      <c r="JS872" s="106"/>
      <c r="JT872" s="106"/>
      <c r="JU872" s="106"/>
      <c r="JV872" s="106"/>
      <c r="JW872" s="106"/>
      <c r="JX872" s="106"/>
      <c r="JY872" s="106"/>
      <c r="JZ872" s="106"/>
      <c r="KA872" s="106"/>
      <c r="KB872" s="106"/>
      <c r="KC872" s="106"/>
      <c r="KD872" s="106"/>
      <c r="KE872" s="106"/>
      <c r="KF872" s="106"/>
      <c r="KG872" s="106"/>
      <c r="KH872" s="106"/>
      <c r="KI872" s="106"/>
      <c r="KJ872" s="106"/>
      <c r="KK872" s="106"/>
      <c r="KL872" s="106"/>
      <c r="KM872" s="106"/>
      <c r="KN872" s="106"/>
      <c r="KO872" s="106"/>
      <c r="KP872" s="106"/>
      <c r="KQ872" s="106"/>
      <c r="KR872" s="106"/>
      <c r="KS872" s="106"/>
      <c r="KT872" s="106"/>
      <c r="KU872" s="106"/>
      <c r="KV872" s="106"/>
      <c r="KW872" s="106"/>
      <c r="KX872" s="106"/>
      <c r="KY872" s="106"/>
      <c r="KZ872" s="106"/>
      <c r="LA872" s="106"/>
      <c r="LB872" s="106"/>
      <c r="LC872" s="106"/>
      <c r="LD872" s="106"/>
      <c r="LE872" s="106"/>
      <c r="LF872" s="106"/>
      <c r="LG872" s="106"/>
      <c r="LH872" s="106"/>
      <c r="LI872" s="106"/>
      <c r="LJ872" s="106"/>
      <c r="LK872" s="106"/>
      <c r="LL872" s="106"/>
      <c r="LM872" s="106"/>
      <c r="LN872" s="106"/>
      <c r="LO872" s="106"/>
      <c r="LP872" s="106"/>
      <c r="LQ872" s="106"/>
      <c r="LR872" s="106"/>
      <c r="LS872" s="106"/>
      <c r="LT872" s="106"/>
      <c r="LU872" s="106"/>
      <c r="LV872" s="106"/>
      <c r="LW872" s="106"/>
      <c r="LX872" s="106"/>
      <c r="LY872" s="106"/>
      <c r="LZ872" s="106"/>
      <c r="MA872" s="106"/>
      <c r="MB872" s="106"/>
      <c r="MC872" s="106"/>
      <c r="MD872" s="106"/>
      <c r="ME872" s="106"/>
      <c r="MF872" s="106"/>
      <c r="MG872" s="106"/>
      <c r="MH872" s="106"/>
      <c r="MI872" s="106"/>
      <c r="MJ872" s="106"/>
      <c r="MK872" s="106"/>
      <c r="ML872" s="106"/>
      <c r="MM872" s="106"/>
      <c r="MN872" s="106"/>
      <c r="MO872" s="106"/>
      <c r="MP872" s="106"/>
      <c r="MQ872" s="106"/>
      <c r="MR872" s="106"/>
      <c r="MS872" s="106"/>
      <c r="MT872" s="106"/>
      <c r="MU872" s="106"/>
      <c r="MV872" s="106"/>
      <c r="MW872" s="106"/>
      <c r="MX872" s="106"/>
      <c r="MY872" s="106"/>
      <c r="MZ872" s="106"/>
      <c r="NA872" s="106"/>
      <c r="NB872" s="106"/>
      <c r="NC872" s="106"/>
      <c r="ND872" s="106"/>
      <c r="NE872" s="106"/>
      <c r="NF872" s="106"/>
      <c r="NG872" s="106"/>
      <c r="NH872" s="106"/>
      <c r="NI872" s="106"/>
      <c r="NJ872" s="106"/>
      <c r="NK872" s="106"/>
      <c r="NL872" s="106"/>
      <c r="NM872" s="106"/>
      <c r="NN872" s="106"/>
      <c r="NO872" s="106"/>
      <c r="NP872" s="106"/>
      <c r="NQ872" s="106"/>
      <c r="NR872" s="106"/>
      <c r="NS872" s="106"/>
      <c r="NT872" s="106"/>
      <c r="NU872" s="106"/>
      <c r="NV872" s="106"/>
      <c r="NW872" s="106"/>
      <c r="NX872" s="106"/>
      <c r="NY872" s="106"/>
      <c r="NZ872" s="106"/>
      <c r="OA872" s="106"/>
      <c r="OB872" s="106"/>
      <c r="OC872" s="106"/>
      <c r="OD872" s="106"/>
      <c r="OE872" s="106"/>
      <c r="OF872" s="106"/>
      <c r="OG872" s="106"/>
      <c r="OH872" s="106"/>
      <c r="OI872" s="106"/>
      <c r="OJ872" s="106"/>
      <c r="OK872" s="106"/>
      <c r="OL872" s="106"/>
      <c r="OM872" s="106"/>
      <c r="ON872" s="106"/>
      <c r="OO872" s="106"/>
      <c r="OP872" s="106"/>
      <c r="OQ872" s="106"/>
      <c r="OR872" s="106"/>
      <c r="OS872" s="106"/>
      <c r="OT872" s="106"/>
      <c r="OU872" s="106"/>
      <c r="OV872" s="106"/>
      <c r="OW872" s="106"/>
      <c r="OX872" s="106"/>
      <c r="OY872" s="106"/>
      <c r="OZ872" s="106"/>
      <c r="PA872" s="106"/>
      <c r="PB872" s="106"/>
      <c r="PC872" s="106"/>
      <c r="PD872" s="106"/>
      <c r="PE872" s="106"/>
      <c r="PF872" s="106"/>
      <c r="PG872" s="106"/>
      <c r="PH872" s="106"/>
      <c r="PI872" s="106"/>
      <c r="PJ872" s="106"/>
      <c r="PK872" s="106"/>
      <c r="PL872" s="106"/>
      <c r="PM872" s="106"/>
      <c r="PN872" s="106"/>
      <c r="PO872" s="106"/>
      <c r="PP872" s="106"/>
      <c r="PQ872" s="106"/>
      <c r="PR872" s="106"/>
      <c r="PS872" s="106"/>
      <c r="PT872" s="106"/>
      <c r="PU872" s="106"/>
      <c r="PV872" s="106"/>
      <c r="PW872" s="106"/>
      <c r="PX872" s="106"/>
      <c r="PY872" s="106"/>
      <c r="PZ872" s="106"/>
      <c r="QA872" s="106"/>
      <c r="QB872" s="106"/>
      <c r="QC872" s="106"/>
      <c r="QD872" s="106"/>
      <c r="QE872" s="106"/>
      <c r="QF872" s="106"/>
      <c r="QG872" s="106"/>
      <c r="QH872" s="106"/>
      <c r="QI872" s="106"/>
      <c r="QJ872" s="106"/>
      <c r="QK872" s="106"/>
      <c r="QL872" s="106"/>
      <c r="QM872" s="106"/>
      <c r="QN872" s="106"/>
      <c r="QO872" s="106"/>
      <c r="QP872" s="106"/>
      <c r="QQ872" s="106"/>
      <c r="QR872" s="106"/>
      <c r="QS872" s="106"/>
      <c r="QT872" s="106"/>
      <c r="QU872" s="106"/>
      <c r="QV872" s="106"/>
      <c r="QW872" s="106"/>
      <c r="QX872" s="106"/>
      <c r="QY872" s="106"/>
      <c r="QZ872" s="106"/>
      <c r="RA872" s="106"/>
      <c r="RB872" s="106"/>
      <c r="RC872" s="106"/>
      <c r="RD872" s="106"/>
      <c r="RE872" s="106"/>
      <c r="RF872" s="106"/>
      <c r="RG872" s="106"/>
      <c r="RH872" s="106"/>
      <c r="RI872" s="106"/>
      <c r="RJ872" s="106"/>
      <c r="RK872" s="106"/>
      <c r="RL872" s="106"/>
      <c r="RM872" s="106"/>
      <c r="RN872" s="106"/>
      <c r="RO872" s="106"/>
      <c r="RP872" s="106"/>
      <c r="RQ872" s="106"/>
      <c r="RR872" s="106"/>
    </row>
    <row r="873" spans="1:486" x14ac:dyDescent="0.3">
      <c r="A873" s="106"/>
      <c r="B873" s="106"/>
      <c r="C873" s="106"/>
      <c r="D873" s="106"/>
      <c r="E873" s="106"/>
      <c r="F873" s="106"/>
      <c r="G873" s="106"/>
      <c r="H873" s="106"/>
      <c r="I873" s="106"/>
      <c r="J873" s="106"/>
      <c r="K873" s="106"/>
      <c r="L873" s="106"/>
      <c r="M873" s="106"/>
      <c r="N873" s="106"/>
      <c r="O873" s="106"/>
      <c r="P873" s="114"/>
      <c r="Q873" s="114"/>
      <c r="R873" s="106"/>
      <c r="S873" s="106"/>
      <c r="T873" s="106"/>
      <c r="U873" s="106"/>
      <c r="V873" s="106"/>
      <c r="W873" s="106"/>
      <c r="X873" s="106"/>
      <c r="Y873" s="106"/>
      <c r="Z873" s="106"/>
      <c r="AA873" s="106"/>
      <c r="AB873" s="106"/>
      <c r="AC873" s="106"/>
      <c r="AD873" s="106"/>
      <c r="AE873" s="106"/>
      <c r="AF873" s="106"/>
      <c r="AG873" s="106"/>
      <c r="AH873" s="106"/>
      <c r="AI873" s="106"/>
      <c r="AJ873" s="106"/>
      <c r="AK873" s="106"/>
      <c r="AL873" s="106"/>
      <c r="AM873" s="106"/>
      <c r="AN873" s="106"/>
      <c r="AO873" s="106"/>
      <c r="AP873" s="106"/>
      <c r="AQ873" s="106"/>
      <c r="AR873" s="106"/>
      <c r="AS873" s="106"/>
      <c r="AT873" s="106"/>
      <c r="AU873" s="106"/>
      <c r="AV873" s="106"/>
      <c r="AW873" s="106"/>
      <c r="AX873" s="106"/>
      <c r="AY873" s="106"/>
      <c r="AZ873" s="106"/>
      <c r="BA873" s="106"/>
      <c r="BB873" s="106"/>
      <c r="BC873" s="106"/>
      <c r="BD873" s="106"/>
      <c r="BE873" s="106"/>
      <c r="BF873" s="106"/>
      <c r="BG873" s="106"/>
      <c r="BH873" s="106"/>
      <c r="BI873" s="106"/>
      <c r="BJ873" s="106"/>
      <c r="BK873" s="106"/>
      <c r="BL873" s="106"/>
      <c r="BM873" s="106"/>
      <c r="BN873" s="106"/>
      <c r="BO873" s="106"/>
      <c r="BP873" s="106"/>
      <c r="BQ873" s="106"/>
      <c r="BR873" s="106"/>
      <c r="BS873" s="106"/>
      <c r="BT873" s="106"/>
      <c r="BU873" s="106"/>
      <c r="BV873" s="106"/>
      <c r="BW873" s="106"/>
      <c r="BX873" s="106"/>
      <c r="BY873" s="106"/>
      <c r="BZ873" s="106"/>
      <c r="CA873" s="106"/>
      <c r="CB873" s="106"/>
      <c r="CC873" s="106"/>
      <c r="CD873" s="106"/>
      <c r="CE873" s="106"/>
      <c r="CF873" s="106"/>
      <c r="CG873" s="106"/>
      <c r="CH873" s="106"/>
      <c r="CI873" s="106"/>
      <c r="CJ873" s="106"/>
      <c r="CK873" s="106"/>
      <c r="CL873" s="106"/>
      <c r="CM873" s="106"/>
      <c r="CN873" s="106"/>
      <c r="CO873" s="106"/>
      <c r="CP873" s="106"/>
      <c r="CQ873" s="106"/>
      <c r="CR873" s="106"/>
      <c r="CS873" s="106"/>
      <c r="CT873" s="106"/>
      <c r="CU873" s="106"/>
      <c r="CV873" s="106"/>
      <c r="CW873" s="106"/>
      <c r="CX873" s="106"/>
      <c r="CY873" s="106"/>
      <c r="CZ873" s="106"/>
      <c r="DA873" s="106"/>
      <c r="DB873" s="106"/>
      <c r="DC873" s="106"/>
      <c r="DD873" s="106"/>
      <c r="DE873" s="106"/>
      <c r="DF873" s="106"/>
      <c r="DG873" s="106"/>
      <c r="DH873" s="106"/>
      <c r="DI873" s="106"/>
      <c r="DJ873" s="106"/>
      <c r="DK873" s="106"/>
      <c r="DL873" s="106"/>
      <c r="DM873" s="106"/>
      <c r="DN873" s="106"/>
      <c r="DO873" s="106"/>
      <c r="DP873" s="106"/>
      <c r="DQ873" s="106"/>
      <c r="DR873" s="106"/>
      <c r="DS873" s="106"/>
      <c r="DT873" s="106"/>
      <c r="DU873" s="106"/>
      <c r="DV873" s="106"/>
      <c r="DW873" s="106"/>
      <c r="DX873" s="106"/>
      <c r="DY873" s="106"/>
      <c r="DZ873" s="106"/>
      <c r="EA873" s="106"/>
      <c r="EB873" s="106"/>
      <c r="EC873" s="106"/>
      <c r="ED873" s="106"/>
      <c r="EE873" s="106"/>
      <c r="EF873" s="106"/>
      <c r="EG873" s="106"/>
      <c r="EH873" s="106"/>
      <c r="EI873" s="106"/>
      <c r="EJ873" s="106"/>
      <c r="EK873" s="106"/>
      <c r="EL873" s="106"/>
      <c r="EM873" s="106"/>
      <c r="EN873" s="106"/>
      <c r="EO873" s="106"/>
      <c r="EP873" s="106"/>
      <c r="EQ873" s="106"/>
      <c r="ER873" s="106"/>
      <c r="ES873" s="106"/>
      <c r="ET873" s="106"/>
      <c r="EU873" s="106"/>
      <c r="EV873" s="106"/>
      <c r="EW873" s="106"/>
      <c r="EX873" s="106"/>
      <c r="EY873" s="106"/>
      <c r="EZ873" s="106"/>
      <c r="FA873" s="106"/>
      <c r="FB873" s="106"/>
      <c r="FC873" s="106"/>
      <c r="FD873" s="106"/>
      <c r="FE873" s="106"/>
      <c r="FF873" s="106"/>
      <c r="FG873" s="106"/>
      <c r="FH873" s="106"/>
      <c r="FI873" s="106"/>
      <c r="FJ873" s="106"/>
      <c r="FK873" s="106"/>
      <c r="FL873" s="106"/>
      <c r="FM873" s="106"/>
      <c r="FN873" s="106"/>
      <c r="FO873" s="106"/>
      <c r="FP873" s="106"/>
      <c r="FQ873" s="106"/>
      <c r="FR873" s="106"/>
      <c r="FS873" s="106"/>
      <c r="FT873" s="106"/>
      <c r="FU873" s="106"/>
      <c r="FV873" s="106"/>
      <c r="FW873" s="106"/>
      <c r="FX873" s="106"/>
      <c r="FY873" s="106"/>
      <c r="FZ873" s="106"/>
      <c r="GA873" s="106"/>
      <c r="GB873" s="106"/>
      <c r="GC873" s="106"/>
      <c r="GD873" s="106"/>
      <c r="GE873" s="106"/>
      <c r="GF873" s="106"/>
      <c r="GG873" s="106"/>
      <c r="GH873" s="106"/>
      <c r="GI873" s="106"/>
      <c r="GJ873" s="106"/>
      <c r="GK873" s="106"/>
      <c r="GL873" s="106"/>
      <c r="GM873" s="106"/>
      <c r="GN873" s="106"/>
      <c r="GO873" s="106"/>
      <c r="GP873" s="106"/>
      <c r="GQ873" s="106"/>
      <c r="GR873" s="106"/>
      <c r="GS873" s="106"/>
      <c r="GT873" s="106"/>
      <c r="GU873" s="106"/>
      <c r="GV873" s="106"/>
      <c r="GW873" s="106"/>
      <c r="GX873" s="106"/>
      <c r="GY873" s="106"/>
      <c r="GZ873" s="106"/>
      <c r="HA873" s="106"/>
      <c r="HB873" s="106"/>
      <c r="HC873" s="106"/>
      <c r="HD873" s="106"/>
      <c r="HE873" s="106"/>
      <c r="HF873" s="106"/>
      <c r="HG873" s="106"/>
      <c r="HH873" s="106"/>
      <c r="HI873" s="106"/>
      <c r="HJ873" s="106"/>
      <c r="HK873" s="106"/>
      <c r="HL873" s="106"/>
      <c r="HM873" s="106"/>
      <c r="HN873" s="106"/>
      <c r="HO873" s="106"/>
      <c r="HP873" s="106"/>
      <c r="HQ873" s="106"/>
      <c r="HR873" s="106"/>
      <c r="HS873" s="106"/>
      <c r="HT873" s="106"/>
      <c r="HU873" s="106"/>
      <c r="HV873" s="106"/>
      <c r="HW873" s="106"/>
      <c r="HX873" s="106"/>
      <c r="HY873" s="106"/>
      <c r="HZ873" s="106"/>
      <c r="IA873" s="106"/>
      <c r="IB873" s="106"/>
      <c r="IC873" s="106"/>
      <c r="ID873" s="106"/>
      <c r="IE873" s="106"/>
      <c r="IF873" s="106"/>
      <c r="IG873" s="106"/>
      <c r="IH873" s="106"/>
      <c r="II873" s="106"/>
      <c r="IJ873" s="106"/>
      <c r="IK873" s="106"/>
      <c r="IL873" s="106"/>
      <c r="IM873" s="106"/>
      <c r="IN873" s="106"/>
      <c r="IO873" s="106"/>
      <c r="IP873" s="106"/>
      <c r="IQ873" s="106"/>
      <c r="IR873" s="106"/>
      <c r="IS873" s="106"/>
      <c r="IT873" s="106"/>
      <c r="IU873" s="106"/>
      <c r="IV873" s="106"/>
      <c r="IW873" s="106"/>
      <c r="IX873" s="106"/>
      <c r="IY873" s="106"/>
      <c r="IZ873" s="106"/>
      <c r="JA873" s="106"/>
      <c r="JB873" s="106"/>
      <c r="JC873" s="106"/>
      <c r="JD873" s="106"/>
      <c r="JE873" s="106"/>
      <c r="JF873" s="106"/>
      <c r="JG873" s="106"/>
      <c r="JH873" s="106"/>
      <c r="JI873" s="106"/>
      <c r="JJ873" s="106"/>
      <c r="JK873" s="106"/>
      <c r="JL873" s="106"/>
      <c r="JM873" s="106"/>
      <c r="JN873" s="106"/>
      <c r="JO873" s="106"/>
      <c r="JP873" s="106"/>
      <c r="JQ873" s="106"/>
      <c r="JR873" s="106"/>
      <c r="JS873" s="106"/>
      <c r="JT873" s="106"/>
      <c r="JU873" s="106"/>
      <c r="JV873" s="106"/>
      <c r="JW873" s="106"/>
      <c r="JX873" s="106"/>
      <c r="JY873" s="106"/>
      <c r="JZ873" s="106"/>
      <c r="KA873" s="106"/>
      <c r="KB873" s="106"/>
      <c r="KC873" s="106"/>
      <c r="KD873" s="106"/>
      <c r="KE873" s="106"/>
      <c r="KF873" s="106"/>
      <c r="KG873" s="106"/>
      <c r="KH873" s="106"/>
      <c r="KI873" s="106"/>
      <c r="KJ873" s="106"/>
      <c r="KK873" s="106"/>
      <c r="KL873" s="106"/>
      <c r="KM873" s="106"/>
      <c r="KN873" s="106"/>
      <c r="KO873" s="106"/>
      <c r="KP873" s="106"/>
      <c r="KQ873" s="106"/>
      <c r="KR873" s="106"/>
      <c r="KS873" s="106"/>
      <c r="KT873" s="106"/>
      <c r="KU873" s="106"/>
      <c r="KV873" s="106"/>
      <c r="KW873" s="106"/>
      <c r="KX873" s="106"/>
      <c r="KY873" s="106"/>
      <c r="KZ873" s="106"/>
      <c r="LA873" s="106"/>
      <c r="LB873" s="106"/>
      <c r="LC873" s="106"/>
      <c r="LD873" s="106"/>
      <c r="LE873" s="106"/>
      <c r="LF873" s="106"/>
      <c r="LG873" s="106"/>
      <c r="LH873" s="106"/>
      <c r="LI873" s="106"/>
      <c r="LJ873" s="106"/>
      <c r="LK873" s="106"/>
      <c r="LL873" s="106"/>
      <c r="LM873" s="106"/>
      <c r="LN873" s="106"/>
      <c r="LO873" s="106"/>
      <c r="LP873" s="106"/>
      <c r="LQ873" s="106"/>
      <c r="LR873" s="106"/>
      <c r="LS873" s="106"/>
      <c r="LT873" s="106"/>
      <c r="LU873" s="106"/>
      <c r="LV873" s="106"/>
      <c r="LW873" s="106"/>
      <c r="LX873" s="106"/>
      <c r="LY873" s="106"/>
      <c r="LZ873" s="106"/>
      <c r="MA873" s="106"/>
      <c r="MB873" s="106"/>
      <c r="MC873" s="106"/>
      <c r="MD873" s="106"/>
      <c r="ME873" s="106"/>
      <c r="MF873" s="106"/>
      <c r="MG873" s="106"/>
      <c r="MH873" s="106"/>
      <c r="MI873" s="106"/>
      <c r="MJ873" s="106"/>
      <c r="MK873" s="106"/>
      <c r="ML873" s="106"/>
      <c r="MM873" s="106"/>
      <c r="MN873" s="106"/>
      <c r="MO873" s="106"/>
      <c r="MP873" s="106"/>
      <c r="MQ873" s="106"/>
      <c r="MR873" s="106"/>
      <c r="MS873" s="106"/>
      <c r="MT873" s="106"/>
      <c r="MU873" s="106"/>
      <c r="MV873" s="106"/>
      <c r="MW873" s="106"/>
      <c r="MX873" s="106"/>
      <c r="MY873" s="106"/>
      <c r="MZ873" s="106"/>
      <c r="NA873" s="106"/>
      <c r="NB873" s="106"/>
      <c r="NC873" s="106"/>
      <c r="ND873" s="106"/>
      <c r="NE873" s="106"/>
      <c r="NF873" s="106"/>
      <c r="NG873" s="106"/>
      <c r="NH873" s="106"/>
      <c r="NI873" s="106"/>
      <c r="NJ873" s="106"/>
      <c r="NK873" s="106"/>
      <c r="NL873" s="106"/>
      <c r="NM873" s="106"/>
      <c r="NN873" s="106"/>
      <c r="NO873" s="106"/>
      <c r="NP873" s="106"/>
      <c r="NQ873" s="106"/>
      <c r="NR873" s="106"/>
      <c r="NS873" s="106"/>
      <c r="NT873" s="106"/>
      <c r="NU873" s="106"/>
      <c r="NV873" s="106"/>
      <c r="NW873" s="106"/>
      <c r="NX873" s="106"/>
      <c r="NY873" s="106"/>
      <c r="NZ873" s="106"/>
      <c r="OA873" s="106"/>
      <c r="OB873" s="106"/>
      <c r="OC873" s="106"/>
      <c r="OD873" s="106"/>
      <c r="OE873" s="106"/>
      <c r="OF873" s="106"/>
      <c r="OG873" s="106"/>
      <c r="OH873" s="106"/>
      <c r="OI873" s="106"/>
      <c r="OJ873" s="106"/>
      <c r="OK873" s="106"/>
      <c r="OL873" s="106"/>
      <c r="OM873" s="106"/>
      <c r="ON873" s="106"/>
      <c r="OO873" s="106"/>
      <c r="OP873" s="106"/>
      <c r="OQ873" s="106"/>
      <c r="OR873" s="106"/>
      <c r="OS873" s="106"/>
      <c r="OT873" s="106"/>
      <c r="OU873" s="106"/>
      <c r="OV873" s="106"/>
      <c r="OW873" s="106"/>
      <c r="OX873" s="106"/>
      <c r="OY873" s="106"/>
      <c r="OZ873" s="106"/>
      <c r="PA873" s="106"/>
      <c r="PB873" s="106"/>
      <c r="PC873" s="106"/>
      <c r="PD873" s="106"/>
      <c r="PE873" s="106"/>
      <c r="PF873" s="106"/>
      <c r="PG873" s="106"/>
      <c r="PH873" s="106"/>
      <c r="PI873" s="106"/>
      <c r="PJ873" s="106"/>
      <c r="PK873" s="106"/>
      <c r="PL873" s="106"/>
      <c r="PM873" s="106"/>
      <c r="PN873" s="106"/>
      <c r="PO873" s="106"/>
      <c r="PP873" s="106"/>
      <c r="PQ873" s="106"/>
      <c r="PR873" s="106"/>
      <c r="PS873" s="106"/>
      <c r="PT873" s="106"/>
      <c r="PU873" s="106"/>
      <c r="PV873" s="106"/>
      <c r="PW873" s="106"/>
      <c r="PX873" s="106"/>
      <c r="PY873" s="106"/>
      <c r="PZ873" s="106"/>
      <c r="QA873" s="106"/>
      <c r="QB873" s="106"/>
      <c r="QC873" s="106"/>
      <c r="QD873" s="106"/>
      <c r="QE873" s="106"/>
      <c r="QF873" s="106"/>
      <c r="QG873" s="106"/>
      <c r="QH873" s="106"/>
      <c r="QI873" s="106"/>
      <c r="QJ873" s="106"/>
      <c r="QK873" s="106"/>
      <c r="QL873" s="106"/>
      <c r="QM873" s="106"/>
      <c r="QN873" s="106"/>
      <c r="QO873" s="106"/>
      <c r="QP873" s="106"/>
      <c r="QQ873" s="106"/>
      <c r="QR873" s="106"/>
      <c r="QS873" s="106"/>
      <c r="QT873" s="106"/>
      <c r="QU873" s="106"/>
      <c r="QV873" s="106"/>
      <c r="QW873" s="106"/>
      <c r="QX873" s="106"/>
      <c r="QY873" s="106"/>
      <c r="QZ873" s="106"/>
      <c r="RA873" s="106"/>
      <c r="RB873" s="106"/>
      <c r="RC873" s="106"/>
      <c r="RD873" s="106"/>
      <c r="RE873" s="106"/>
      <c r="RF873" s="106"/>
      <c r="RG873" s="106"/>
      <c r="RH873" s="106"/>
      <c r="RI873" s="106"/>
      <c r="RJ873" s="106"/>
      <c r="RK873" s="106"/>
      <c r="RL873" s="106"/>
      <c r="RM873" s="106"/>
      <c r="RN873" s="106"/>
      <c r="RO873" s="106"/>
      <c r="RP873" s="106"/>
      <c r="RQ873" s="106"/>
      <c r="RR873" s="106"/>
    </row>
    <row r="874" spans="1:486" x14ac:dyDescent="0.3">
      <c r="A874" s="106"/>
      <c r="B874" s="106"/>
      <c r="C874" s="106"/>
      <c r="D874" s="106"/>
      <c r="E874" s="106"/>
      <c r="F874" s="106"/>
      <c r="G874" s="106"/>
      <c r="H874" s="106"/>
      <c r="I874" s="106"/>
      <c r="J874" s="106"/>
      <c r="K874" s="106"/>
      <c r="L874" s="106"/>
      <c r="M874" s="106"/>
      <c r="N874" s="106"/>
      <c r="O874" s="106"/>
      <c r="P874" s="114"/>
      <c r="Q874" s="114"/>
      <c r="R874" s="106"/>
      <c r="S874" s="106"/>
      <c r="T874" s="106"/>
      <c r="U874" s="106"/>
      <c r="V874" s="106"/>
      <c r="W874" s="106"/>
      <c r="X874" s="106"/>
      <c r="Y874" s="106"/>
      <c r="Z874" s="106"/>
      <c r="AA874" s="106"/>
      <c r="AB874" s="106"/>
      <c r="AC874" s="106"/>
      <c r="AD874" s="106"/>
      <c r="AE874" s="106"/>
      <c r="AF874" s="106"/>
      <c r="AG874" s="106"/>
      <c r="AH874" s="106"/>
      <c r="AI874" s="106"/>
      <c r="AJ874" s="106"/>
      <c r="AK874" s="106"/>
      <c r="AL874" s="106"/>
      <c r="AM874" s="106"/>
      <c r="AN874" s="106"/>
      <c r="AO874" s="106"/>
      <c r="AP874" s="106"/>
      <c r="AQ874" s="106"/>
      <c r="AR874" s="106"/>
      <c r="AS874" s="106"/>
      <c r="AT874" s="106"/>
      <c r="AU874" s="106"/>
      <c r="AV874" s="106"/>
      <c r="AW874" s="106"/>
      <c r="AX874" s="106"/>
      <c r="AY874" s="106"/>
      <c r="AZ874" s="106"/>
      <c r="BA874" s="106"/>
      <c r="BB874" s="106"/>
      <c r="BC874" s="106"/>
      <c r="BD874" s="106"/>
      <c r="BE874" s="106"/>
      <c r="BF874" s="106"/>
      <c r="BG874" s="106"/>
      <c r="BH874" s="106"/>
      <c r="BI874" s="106"/>
      <c r="BJ874" s="106"/>
      <c r="BK874" s="106"/>
      <c r="BL874" s="106"/>
      <c r="BM874" s="106"/>
      <c r="BN874" s="106"/>
      <c r="BO874" s="106"/>
      <c r="BP874" s="106"/>
      <c r="BQ874" s="106"/>
      <c r="BR874" s="106"/>
      <c r="BS874" s="106"/>
      <c r="BT874" s="106"/>
      <c r="BU874" s="106"/>
      <c r="BV874" s="106"/>
      <c r="BW874" s="106"/>
      <c r="BX874" s="106"/>
      <c r="BY874" s="106"/>
      <c r="BZ874" s="106"/>
      <c r="CA874" s="106"/>
      <c r="CB874" s="106"/>
      <c r="CC874" s="106"/>
      <c r="CD874" s="106"/>
      <c r="CE874" s="106"/>
      <c r="CF874" s="106"/>
      <c r="CG874" s="106"/>
      <c r="CH874" s="106"/>
      <c r="CI874" s="106"/>
      <c r="CJ874" s="106"/>
      <c r="CK874" s="106"/>
      <c r="CL874" s="106"/>
      <c r="CM874" s="106"/>
      <c r="CN874" s="106"/>
      <c r="CO874" s="106"/>
      <c r="CP874" s="106"/>
      <c r="CQ874" s="106"/>
      <c r="CR874" s="106"/>
      <c r="CS874" s="106"/>
      <c r="CT874" s="106"/>
      <c r="CU874" s="106"/>
      <c r="CV874" s="106"/>
      <c r="CW874" s="106"/>
      <c r="CX874" s="106"/>
      <c r="CY874" s="106"/>
      <c r="CZ874" s="106"/>
      <c r="DA874" s="106"/>
      <c r="DB874" s="106"/>
      <c r="DC874" s="106"/>
      <c r="DD874" s="106"/>
      <c r="DE874" s="106"/>
      <c r="DF874" s="106"/>
      <c r="DG874" s="106"/>
      <c r="DH874" s="106"/>
      <c r="DI874" s="106"/>
      <c r="DJ874" s="106"/>
      <c r="DK874" s="106"/>
      <c r="DL874" s="106"/>
      <c r="DM874" s="106"/>
      <c r="DN874" s="106"/>
      <c r="DO874" s="106"/>
      <c r="DP874" s="106"/>
      <c r="DQ874" s="106"/>
      <c r="DR874" s="106"/>
      <c r="DS874" s="106"/>
      <c r="DT874" s="106"/>
      <c r="DU874" s="106"/>
      <c r="DV874" s="106"/>
      <c r="DW874" s="106"/>
      <c r="DX874" s="106"/>
      <c r="DY874" s="106"/>
      <c r="DZ874" s="106"/>
      <c r="EA874" s="106"/>
      <c r="EB874" s="106"/>
      <c r="EC874" s="106"/>
      <c r="ED874" s="106"/>
      <c r="EE874" s="106"/>
      <c r="EF874" s="106"/>
      <c r="EG874" s="106"/>
      <c r="EH874" s="106"/>
      <c r="EI874" s="106"/>
      <c r="EJ874" s="106"/>
      <c r="EK874" s="106"/>
      <c r="EL874" s="106"/>
      <c r="EM874" s="106"/>
      <c r="EN874" s="106"/>
      <c r="EO874" s="106"/>
      <c r="EP874" s="106"/>
      <c r="EQ874" s="106"/>
      <c r="ER874" s="106"/>
      <c r="ES874" s="106"/>
      <c r="ET874" s="106"/>
      <c r="EU874" s="106"/>
      <c r="EV874" s="106"/>
      <c r="EW874" s="106"/>
      <c r="EX874" s="106"/>
      <c r="EY874" s="106"/>
      <c r="EZ874" s="106"/>
      <c r="FA874" s="106"/>
      <c r="FB874" s="106"/>
      <c r="FC874" s="106"/>
      <c r="FD874" s="106"/>
      <c r="FE874" s="106"/>
      <c r="FF874" s="106"/>
      <c r="FG874" s="106"/>
      <c r="FH874" s="106"/>
      <c r="FI874" s="106"/>
      <c r="FJ874" s="106"/>
      <c r="FK874" s="106"/>
      <c r="FL874" s="106"/>
      <c r="FM874" s="106"/>
      <c r="FN874" s="106"/>
      <c r="FO874" s="106"/>
      <c r="FP874" s="106"/>
      <c r="FQ874" s="106"/>
      <c r="FR874" s="106"/>
      <c r="FS874" s="106"/>
      <c r="FT874" s="106"/>
      <c r="FU874" s="106"/>
      <c r="FV874" s="106"/>
      <c r="FW874" s="106"/>
      <c r="FX874" s="106"/>
      <c r="FY874" s="106"/>
      <c r="FZ874" s="106"/>
      <c r="GA874" s="106"/>
      <c r="GB874" s="106"/>
      <c r="GC874" s="106"/>
      <c r="GD874" s="106"/>
      <c r="GE874" s="106"/>
      <c r="GF874" s="106"/>
      <c r="GG874" s="106"/>
      <c r="GH874" s="106"/>
      <c r="GI874" s="106"/>
      <c r="GJ874" s="106"/>
      <c r="GK874" s="106"/>
      <c r="GL874" s="106"/>
      <c r="GM874" s="106"/>
      <c r="GN874" s="106"/>
      <c r="GO874" s="106"/>
      <c r="GP874" s="106"/>
      <c r="GQ874" s="106"/>
      <c r="GR874" s="106"/>
      <c r="GS874" s="106"/>
      <c r="GT874" s="106"/>
      <c r="GU874" s="106"/>
      <c r="GV874" s="106"/>
      <c r="GW874" s="106"/>
      <c r="GX874" s="106"/>
      <c r="GY874" s="106"/>
      <c r="GZ874" s="106"/>
      <c r="HA874" s="106"/>
      <c r="HB874" s="106"/>
      <c r="HC874" s="106"/>
      <c r="HD874" s="106"/>
      <c r="HE874" s="106"/>
      <c r="HF874" s="106"/>
      <c r="HG874" s="106"/>
      <c r="HH874" s="106"/>
      <c r="HI874" s="106"/>
      <c r="HJ874" s="106"/>
      <c r="HK874" s="106"/>
      <c r="HL874" s="106"/>
      <c r="HM874" s="106"/>
      <c r="HN874" s="106"/>
      <c r="HO874" s="106"/>
      <c r="HP874" s="106"/>
      <c r="HQ874" s="106"/>
      <c r="HR874" s="106"/>
      <c r="HS874" s="106"/>
      <c r="HT874" s="106"/>
      <c r="HU874" s="106"/>
      <c r="HV874" s="106"/>
      <c r="HW874" s="106"/>
      <c r="HX874" s="106"/>
      <c r="HY874" s="106"/>
      <c r="HZ874" s="106"/>
      <c r="IA874" s="106"/>
      <c r="IB874" s="106"/>
      <c r="IC874" s="106"/>
      <c r="ID874" s="106"/>
      <c r="IE874" s="106"/>
      <c r="IF874" s="106"/>
      <c r="IG874" s="106"/>
      <c r="IH874" s="106"/>
      <c r="II874" s="106"/>
      <c r="IJ874" s="106"/>
      <c r="IK874" s="106"/>
      <c r="IL874" s="106"/>
      <c r="IM874" s="106"/>
      <c r="IN874" s="106"/>
      <c r="IO874" s="106"/>
      <c r="IP874" s="106"/>
      <c r="IQ874" s="106"/>
      <c r="IR874" s="106"/>
      <c r="IS874" s="106"/>
      <c r="IT874" s="106"/>
      <c r="IU874" s="106"/>
      <c r="IV874" s="106"/>
      <c r="IW874" s="106"/>
      <c r="IX874" s="106"/>
      <c r="IY874" s="106"/>
      <c r="IZ874" s="106"/>
      <c r="JA874" s="106"/>
      <c r="JB874" s="106"/>
      <c r="JC874" s="106"/>
      <c r="JD874" s="106"/>
      <c r="JE874" s="106"/>
      <c r="JF874" s="106"/>
      <c r="JG874" s="106"/>
      <c r="JH874" s="106"/>
      <c r="JI874" s="106"/>
      <c r="JJ874" s="106"/>
      <c r="JK874" s="106"/>
      <c r="JL874" s="106"/>
      <c r="JM874" s="106"/>
      <c r="JN874" s="106"/>
      <c r="JO874" s="106"/>
      <c r="JP874" s="106"/>
      <c r="JQ874" s="106"/>
      <c r="JR874" s="106"/>
      <c r="JS874" s="106"/>
      <c r="JT874" s="106"/>
      <c r="JU874" s="106"/>
      <c r="JV874" s="106"/>
      <c r="JW874" s="106"/>
      <c r="JX874" s="106"/>
      <c r="JY874" s="106"/>
      <c r="JZ874" s="106"/>
      <c r="KA874" s="106"/>
      <c r="KB874" s="106"/>
      <c r="KC874" s="106"/>
      <c r="KD874" s="106"/>
      <c r="KE874" s="106"/>
      <c r="KF874" s="106"/>
      <c r="KG874" s="106"/>
      <c r="KH874" s="106"/>
      <c r="KI874" s="106"/>
      <c r="KJ874" s="106"/>
      <c r="KK874" s="106"/>
      <c r="KL874" s="106"/>
      <c r="KM874" s="106"/>
      <c r="KN874" s="106"/>
      <c r="KO874" s="106"/>
      <c r="KP874" s="106"/>
      <c r="KQ874" s="106"/>
      <c r="KR874" s="106"/>
      <c r="KS874" s="106"/>
      <c r="KT874" s="106"/>
      <c r="KU874" s="106"/>
      <c r="KV874" s="106"/>
      <c r="KW874" s="106"/>
      <c r="KX874" s="106"/>
      <c r="KY874" s="106"/>
      <c r="KZ874" s="106"/>
      <c r="LA874" s="106"/>
      <c r="LB874" s="106"/>
      <c r="LC874" s="106"/>
      <c r="LD874" s="106"/>
      <c r="LE874" s="106"/>
      <c r="LF874" s="106"/>
      <c r="LG874" s="106"/>
      <c r="LH874" s="106"/>
      <c r="LI874" s="106"/>
      <c r="LJ874" s="106"/>
      <c r="LK874" s="106"/>
      <c r="LL874" s="106"/>
      <c r="LM874" s="106"/>
      <c r="LN874" s="106"/>
      <c r="LO874" s="106"/>
      <c r="LP874" s="106"/>
      <c r="LQ874" s="106"/>
      <c r="LR874" s="106"/>
      <c r="LS874" s="106"/>
      <c r="LT874" s="106"/>
      <c r="LU874" s="106"/>
      <c r="LV874" s="106"/>
      <c r="LW874" s="106"/>
      <c r="LX874" s="106"/>
      <c r="LY874" s="106"/>
      <c r="LZ874" s="106"/>
      <c r="MA874" s="106"/>
      <c r="MB874" s="106"/>
      <c r="MC874" s="106"/>
      <c r="MD874" s="106"/>
      <c r="ME874" s="106"/>
      <c r="MF874" s="106"/>
      <c r="MG874" s="106"/>
      <c r="MH874" s="106"/>
      <c r="MI874" s="106"/>
      <c r="MJ874" s="106"/>
      <c r="MK874" s="106"/>
      <c r="ML874" s="106"/>
      <c r="MM874" s="106"/>
      <c r="MN874" s="106"/>
      <c r="MO874" s="106"/>
      <c r="MP874" s="106"/>
      <c r="MQ874" s="106"/>
      <c r="MR874" s="106"/>
      <c r="MS874" s="106"/>
      <c r="MT874" s="106"/>
      <c r="MU874" s="106"/>
      <c r="MV874" s="106"/>
      <c r="MW874" s="106"/>
      <c r="MX874" s="106"/>
      <c r="MY874" s="106"/>
      <c r="MZ874" s="106"/>
      <c r="NA874" s="106"/>
      <c r="NB874" s="106"/>
      <c r="NC874" s="106"/>
      <c r="ND874" s="106"/>
      <c r="NE874" s="106"/>
      <c r="NF874" s="106"/>
      <c r="NG874" s="106"/>
      <c r="NH874" s="106"/>
      <c r="NI874" s="106"/>
      <c r="NJ874" s="106"/>
      <c r="NK874" s="106"/>
      <c r="NL874" s="106"/>
      <c r="NM874" s="106"/>
      <c r="NN874" s="106"/>
      <c r="NO874" s="106"/>
      <c r="NP874" s="106"/>
      <c r="NQ874" s="106"/>
      <c r="NR874" s="106"/>
      <c r="NS874" s="106"/>
      <c r="NT874" s="106"/>
      <c r="NU874" s="106"/>
      <c r="NV874" s="106"/>
      <c r="NW874" s="106"/>
      <c r="NX874" s="106"/>
      <c r="NY874" s="106"/>
      <c r="NZ874" s="106"/>
      <c r="OA874" s="106"/>
      <c r="OB874" s="106"/>
      <c r="OC874" s="106"/>
      <c r="OD874" s="106"/>
      <c r="OE874" s="106"/>
      <c r="OF874" s="106"/>
      <c r="OG874" s="106"/>
      <c r="OH874" s="106"/>
      <c r="OI874" s="106"/>
      <c r="OJ874" s="106"/>
      <c r="OK874" s="106"/>
      <c r="OL874" s="106"/>
      <c r="OM874" s="106"/>
      <c r="ON874" s="106"/>
      <c r="OO874" s="106"/>
      <c r="OP874" s="106"/>
      <c r="OQ874" s="106"/>
      <c r="OR874" s="106"/>
      <c r="OS874" s="106"/>
      <c r="OT874" s="106"/>
      <c r="OU874" s="106"/>
      <c r="OV874" s="106"/>
      <c r="OW874" s="106"/>
      <c r="OX874" s="106"/>
      <c r="OY874" s="106"/>
      <c r="OZ874" s="106"/>
      <c r="PA874" s="106"/>
      <c r="PB874" s="106"/>
      <c r="PC874" s="106"/>
      <c r="PD874" s="106"/>
      <c r="PE874" s="106"/>
      <c r="PF874" s="106"/>
      <c r="PG874" s="106"/>
      <c r="PH874" s="106"/>
      <c r="PI874" s="106"/>
      <c r="PJ874" s="106"/>
      <c r="PK874" s="106"/>
      <c r="PL874" s="106"/>
      <c r="PM874" s="106"/>
      <c r="PN874" s="106"/>
      <c r="PO874" s="106"/>
      <c r="PP874" s="106"/>
      <c r="PQ874" s="106"/>
      <c r="PR874" s="106"/>
      <c r="PS874" s="106"/>
      <c r="PT874" s="106"/>
      <c r="PU874" s="106"/>
      <c r="PV874" s="106"/>
      <c r="PW874" s="106"/>
      <c r="PX874" s="106"/>
      <c r="PY874" s="106"/>
      <c r="PZ874" s="106"/>
      <c r="QA874" s="106"/>
      <c r="QB874" s="106"/>
      <c r="QC874" s="106"/>
      <c r="QD874" s="106"/>
      <c r="QE874" s="106"/>
      <c r="QF874" s="106"/>
      <c r="QG874" s="106"/>
      <c r="QH874" s="106"/>
      <c r="QI874" s="106"/>
      <c r="QJ874" s="106"/>
      <c r="QK874" s="106"/>
      <c r="QL874" s="106"/>
      <c r="QM874" s="106"/>
      <c r="QN874" s="106"/>
      <c r="QO874" s="106"/>
      <c r="QP874" s="106"/>
      <c r="QQ874" s="106"/>
      <c r="QR874" s="106"/>
      <c r="QS874" s="106"/>
      <c r="QT874" s="106"/>
      <c r="QU874" s="106"/>
      <c r="QV874" s="106"/>
      <c r="QW874" s="106"/>
      <c r="QX874" s="106"/>
      <c r="QY874" s="106"/>
      <c r="QZ874" s="106"/>
      <c r="RA874" s="106"/>
      <c r="RB874" s="106"/>
      <c r="RC874" s="106"/>
      <c r="RD874" s="106"/>
      <c r="RE874" s="106"/>
      <c r="RF874" s="106"/>
      <c r="RG874" s="106"/>
      <c r="RH874" s="106"/>
      <c r="RI874" s="106"/>
      <c r="RJ874" s="106"/>
      <c r="RK874" s="106"/>
      <c r="RL874" s="106"/>
      <c r="RM874" s="106"/>
      <c r="RN874" s="106"/>
      <c r="RO874" s="106"/>
      <c r="RP874" s="106"/>
      <c r="RQ874" s="106"/>
      <c r="RR874" s="106"/>
    </row>
    <row r="875" spans="1:486" x14ac:dyDescent="0.3">
      <c r="A875" s="106"/>
      <c r="B875" s="106"/>
      <c r="C875" s="106"/>
      <c r="D875" s="106"/>
      <c r="E875" s="106"/>
      <c r="F875" s="106"/>
      <c r="G875" s="106"/>
      <c r="H875" s="106"/>
      <c r="I875" s="106"/>
      <c r="J875" s="106"/>
      <c r="K875" s="106"/>
      <c r="L875" s="106"/>
      <c r="M875" s="106"/>
      <c r="N875" s="106"/>
      <c r="O875" s="106"/>
      <c r="P875" s="114"/>
      <c r="Q875" s="114"/>
      <c r="R875" s="106"/>
      <c r="S875" s="106"/>
      <c r="T875" s="106"/>
      <c r="U875" s="106"/>
      <c r="V875" s="106"/>
      <c r="W875" s="106"/>
      <c r="X875" s="106"/>
      <c r="Y875" s="106"/>
      <c r="Z875" s="106"/>
      <c r="AA875" s="106"/>
      <c r="AB875" s="106"/>
      <c r="AC875" s="106"/>
      <c r="AD875" s="106"/>
      <c r="AE875" s="106"/>
      <c r="AF875" s="106"/>
      <c r="AG875" s="106"/>
      <c r="AH875" s="106"/>
      <c r="AI875" s="106"/>
      <c r="AJ875" s="106"/>
      <c r="AK875" s="106"/>
      <c r="AL875" s="106"/>
      <c r="AM875" s="106"/>
      <c r="AN875" s="106"/>
      <c r="AO875" s="106"/>
      <c r="AP875" s="106"/>
      <c r="AQ875" s="106"/>
      <c r="AR875" s="106"/>
      <c r="AS875" s="106"/>
      <c r="AT875" s="106"/>
      <c r="AU875" s="106"/>
      <c r="AV875" s="106"/>
      <c r="AW875" s="106"/>
      <c r="AX875" s="106"/>
      <c r="AY875" s="106"/>
      <c r="AZ875" s="106"/>
      <c r="BA875" s="106"/>
      <c r="BB875" s="106"/>
      <c r="BC875" s="106"/>
      <c r="BD875" s="106"/>
      <c r="BE875" s="106"/>
      <c r="BF875" s="106"/>
      <c r="BG875" s="106"/>
      <c r="BH875" s="106"/>
      <c r="BI875" s="106"/>
      <c r="BJ875" s="106"/>
      <c r="BK875" s="106"/>
      <c r="BL875" s="106"/>
      <c r="BM875" s="106"/>
      <c r="BN875" s="106"/>
      <c r="BO875" s="106"/>
      <c r="BP875" s="106"/>
      <c r="BQ875" s="106"/>
      <c r="BR875" s="106"/>
      <c r="BS875" s="106"/>
      <c r="BT875" s="106"/>
      <c r="BU875" s="106"/>
      <c r="BV875" s="106"/>
      <c r="BW875" s="106"/>
      <c r="BX875" s="106"/>
      <c r="BY875" s="106"/>
      <c r="BZ875" s="106"/>
      <c r="CA875" s="106"/>
      <c r="CB875" s="106"/>
      <c r="CC875" s="106"/>
      <c r="CD875" s="106"/>
      <c r="CE875" s="106"/>
      <c r="CF875" s="106"/>
      <c r="CG875" s="106"/>
      <c r="CH875" s="106"/>
      <c r="CI875" s="106"/>
      <c r="CJ875" s="106"/>
      <c r="CK875" s="106"/>
      <c r="CL875" s="106"/>
      <c r="CM875" s="106"/>
      <c r="CN875" s="106"/>
      <c r="CO875" s="106"/>
      <c r="CP875" s="106"/>
      <c r="CQ875" s="106"/>
      <c r="CR875" s="106"/>
      <c r="CS875" s="106"/>
      <c r="CT875" s="106"/>
      <c r="CU875" s="106"/>
      <c r="CV875" s="106"/>
      <c r="CW875" s="106"/>
      <c r="CX875" s="106"/>
      <c r="CY875" s="106"/>
      <c r="CZ875" s="106"/>
      <c r="DA875" s="106"/>
      <c r="DB875" s="106"/>
      <c r="DC875" s="106"/>
      <c r="DD875" s="106"/>
      <c r="DE875" s="106"/>
      <c r="DF875" s="106"/>
      <c r="DG875" s="106"/>
      <c r="DH875" s="106"/>
      <c r="DI875" s="106"/>
      <c r="DJ875" s="106"/>
      <c r="DK875" s="106"/>
      <c r="DL875" s="106"/>
      <c r="DM875" s="106"/>
      <c r="DN875" s="106"/>
      <c r="DO875" s="106"/>
      <c r="DP875" s="106"/>
      <c r="DQ875" s="106"/>
      <c r="DR875" s="106"/>
      <c r="DS875" s="106"/>
      <c r="DT875" s="106"/>
      <c r="DU875" s="106"/>
      <c r="DV875" s="106"/>
      <c r="DW875" s="106"/>
      <c r="DX875" s="106"/>
      <c r="DY875" s="106"/>
      <c r="DZ875" s="106"/>
      <c r="EA875" s="106"/>
      <c r="EB875" s="106"/>
      <c r="EC875" s="106"/>
      <c r="ED875" s="106"/>
      <c r="EE875" s="106"/>
      <c r="EF875" s="106"/>
      <c r="EG875" s="106"/>
      <c r="EH875" s="106"/>
      <c r="EI875" s="106"/>
      <c r="EJ875" s="106"/>
      <c r="EK875" s="106"/>
      <c r="EL875" s="106"/>
      <c r="EM875" s="106"/>
      <c r="EN875" s="106"/>
      <c r="EO875" s="106"/>
      <c r="EP875" s="106"/>
      <c r="EQ875" s="106"/>
      <c r="ER875" s="106"/>
      <c r="ES875" s="106"/>
      <c r="ET875" s="106"/>
      <c r="EU875" s="106"/>
      <c r="EV875" s="106"/>
      <c r="EW875" s="106"/>
      <c r="EX875" s="106"/>
      <c r="EY875" s="106"/>
      <c r="EZ875" s="106"/>
      <c r="FA875" s="106"/>
      <c r="FB875" s="106"/>
      <c r="FC875" s="106"/>
      <c r="FD875" s="106"/>
      <c r="FE875" s="106"/>
      <c r="FF875" s="106"/>
      <c r="FG875" s="106"/>
      <c r="FH875" s="106"/>
      <c r="FI875" s="106"/>
      <c r="FJ875" s="106"/>
      <c r="FK875" s="106"/>
      <c r="FL875" s="106"/>
      <c r="FM875" s="106"/>
      <c r="FN875" s="106"/>
      <c r="FO875" s="106"/>
      <c r="FP875" s="106"/>
      <c r="FQ875" s="106"/>
      <c r="FR875" s="106"/>
      <c r="FS875" s="106"/>
      <c r="FT875" s="106"/>
      <c r="FU875" s="106"/>
      <c r="FV875" s="106"/>
      <c r="FW875" s="106"/>
      <c r="FX875" s="106"/>
      <c r="FY875" s="106"/>
      <c r="FZ875" s="106"/>
      <c r="GA875" s="106"/>
      <c r="GB875" s="106"/>
      <c r="GC875" s="106"/>
      <c r="GD875" s="106"/>
      <c r="GE875" s="106"/>
      <c r="GF875" s="106"/>
      <c r="GG875" s="106"/>
      <c r="GH875" s="106"/>
      <c r="GI875" s="106"/>
      <c r="GJ875" s="106"/>
      <c r="GK875" s="106"/>
      <c r="GL875" s="106"/>
      <c r="GM875" s="106"/>
      <c r="GN875" s="106"/>
      <c r="GO875" s="106"/>
      <c r="GP875" s="106"/>
      <c r="GQ875" s="106"/>
      <c r="GR875" s="106"/>
      <c r="GS875" s="106"/>
      <c r="GT875" s="106"/>
      <c r="GU875" s="106"/>
      <c r="GV875" s="106"/>
      <c r="GW875" s="106"/>
      <c r="GX875" s="106"/>
      <c r="GY875" s="106"/>
      <c r="GZ875" s="106"/>
      <c r="HA875" s="106"/>
      <c r="HB875" s="106"/>
      <c r="HC875" s="106"/>
      <c r="HD875" s="106"/>
      <c r="HE875" s="106"/>
      <c r="HF875" s="106"/>
      <c r="HG875" s="106"/>
      <c r="HH875" s="106"/>
      <c r="HI875" s="106"/>
      <c r="HJ875" s="106"/>
      <c r="HK875" s="106"/>
      <c r="HL875" s="106"/>
      <c r="HM875" s="106"/>
      <c r="HN875" s="106"/>
      <c r="HO875" s="106"/>
      <c r="HP875" s="106"/>
      <c r="HQ875" s="106"/>
      <c r="HR875" s="106"/>
      <c r="HS875" s="106"/>
      <c r="HT875" s="106"/>
      <c r="HU875" s="106"/>
      <c r="HV875" s="106"/>
      <c r="HW875" s="106"/>
      <c r="HX875" s="106"/>
      <c r="HY875" s="106"/>
      <c r="HZ875" s="106"/>
      <c r="IA875" s="106"/>
      <c r="IB875" s="106"/>
      <c r="IC875" s="106"/>
      <c r="ID875" s="106"/>
      <c r="IE875" s="106"/>
      <c r="IF875" s="106"/>
      <c r="IG875" s="106"/>
      <c r="IH875" s="106"/>
      <c r="II875" s="106"/>
      <c r="IJ875" s="106"/>
      <c r="IK875" s="106"/>
      <c r="IL875" s="106"/>
      <c r="IM875" s="106"/>
      <c r="IN875" s="106"/>
      <c r="IO875" s="106"/>
      <c r="IP875" s="106"/>
      <c r="IQ875" s="106"/>
      <c r="IR875" s="106"/>
      <c r="IS875" s="106"/>
      <c r="IT875" s="106"/>
      <c r="IU875" s="106"/>
      <c r="IV875" s="106"/>
      <c r="IW875" s="106"/>
      <c r="IX875" s="106"/>
      <c r="IY875" s="106"/>
      <c r="IZ875" s="106"/>
      <c r="JA875" s="106"/>
      <c r="JB875" s="106"/>
      <c r="JC875" s="106"/>
      <c r="JD875" s="106"/>
      <c r="JE875" s="106"/>
      <c r="JF875" s="106"/>
      <c r="JG875" s="106"/>
      <c r="JH875" s="106"/>
      <c r="JI875" s="106"/>
      <c r="JJ875" s="106"/>
      <c r="JK875" s="106"/>
      <c r="JL875" s="106"/>
      <c r="JM875" s="106"/>
      <c r="JN875" s="106"/>
      <c r="JO875" s="106"/>
      <c r="JP875" s="106"/>
      <c r="JQ875" s="106"/>
      <c r="JR875" s="106"/>
      <c r="JS875" s="106"/>
      <c r="JT875" s="106"/>
      <c r="JU875" s="106"/>
      <c r="JV875" s="106"/>
      <c r="JW875" s="106"/>
      <c r="JX875" s="106"/>
      <c r="JY875" s="106"/>
      <c r="JZ875" s="106"/>
      <c r="KA875" s="106"/>
      <c r="KB875" s="106"/>
      <c r="KC875" s="106"/>
      <c r="KD875" s="106"/>
      <c r="KE875" s="106"/>
      <c r="KF875" s="106"/>
      <c r="KG875" s="106"/>
      <c r="KH875" s="106"/>
      <c r="KI875" s="106"/>
      <c r="KJ875" s="106"/>
      <c r="KK875" s="106"/>
      <c r="KL875" s="106"/>
      <c r="KM875" s="106"/>
      <c r="KN875" s="106"/>
      <c r="KO875" s="106"/>
      <c r="KP875" s="106"/>
      <c r="KQ875" s="106"/>
      <c r="KR875" s="106"/>
      <c r="KS875" s="106"/>
      <c r="KT875" s="106"/>
      <c r="KU875" s="106"/>
      <c r="KV875" s="106"/>
      <c r="KW875" s="106"/>
      <c r="KX875" s="106"/>
      <c r="KY875" s="106"/>
      <c r="KZ875" s="106"/>
      <c r="LA875" s="106"/>
      <c r="LB875" s="106"/>
      <c r="LC875" s="106"/>
      <c r="LD875" s="106"/>
      <c r="LE875" s="106"/>
      <c r="LF875" s="106"/>
      <c r="LG875" s="106"/>
      <c r="LH875" s="106"/>
      <c r="LI875" s="106"/>
      <c r="LJ875" s="106"/>
      <c r="LK875" s="106"/>
      <c r="LL875" s="106"/>
      <c r="LM875" s="106"/>
      <c r="LN875" s="106"/>
      <c r="LO875" s="106"/>
      <c r="LP875" s="106"/>
      <c r="LQ875" s="106"/>
      <c r="LR875" s="106"/>
      <c r="LS875" s="106"/>
      <c r="LT875" s="106"/>
      <c r="LU875" s="106"/>
      <c r="LV875" s="106"/>
      <c r="LW875" s="106"/>
      <c r="LX875" s="106"/>
      <c r="LY875" s="106"/>
      <c r="LZ875" s="106"/>
      <c r="MA875" s="106"/>
      <c r="MB875" s="106"/>
      <c r="MC875" s="106"/>
      <c r="MD875" s="106"/>
      <c r="ME875" s="106"/>
      <c r="MF875" s="106"/>
      <c r="MG875" s="106"/>
      <c r="MH875" s="106"/>
      <c r="MI875" s="106"/>
      <c r="MJ875" s="106"/>
      <c r="MK875" s="106"/>
      <c r="ML875" s="106"/>
      <c r="MM875" s="106"/>
      <c r="MN875" s="106"/>
      <c r="MO875" s="106"/>
      <c r="MP875" s="106"/>
      <c r="MQ875" s="106"/>
      <c r="MR875" s="106"/>
      <c r="MS875" s="106"/>
      <c r="MT875" s="106"/>
      <c r="MU875" s="106"/>
      <c r="MV875" s="106"/>
      <c r="MW875" s="106"/>
      <c r="MX875" s="106"/>
      <c r="MY875" s="106"/>
      <c r="MZ875" s="106"/>
      <c r="NA875" s="106"/>
      <c r="NB875" s="106"/>
      <c r="NC875" s="106"/>
      <c r="ND875" s="106"/>
      <c r="NE875" s="106"/>
      <c r="NF875" s="106"/>
      <c r="NG875" s="106"/>
      <c r="NH875" s="106"/>
      <c r="NI875" s="106"/>
      <c r="NJ875" s="106"/>
      <c r="NK875" s="106"/>
      <c r="NL875" s="106"/>
      <c r="NM875" s="106"/>
      <c r="NN875" s="106"/>
      <c r="NO875" s="106"/>
      <c r="NP875" s="106"/>
      <c r="NQ875" s="106"/>
      <c r="NR875" s="106"/>
      <c r="NS875" s="106"/>
      <c r="NT875" s="106"/>
      <c r="NU875" s="106"/>
      <c r="NV875" s="106"/>
      <c r="NW875" s="106"/>
      <c r="NX875" s="106"/>
      <c r="NY875" s="106"/>
      <c r="NZ875" s="106"/>
      <c r="OA875" s="106"/>
      <c r="OB875" s="106"/>
      <c r="OC875" s="106"/>
      <c r="OD875" s="106"/>
      <c r="OE875" s="106"/>
      <c r="OF875" s="106"/>
      <c r="OG875" s="106"/>
      <c r="OH875" s="106"/>
      <c r="OI875" s="106"/>
      <c r="OJ875" s="106"/>
      <c r="OK875" s="106"/>
      <c r="OL875" s="106"/>
      <c r="OM875" s="106"/>
      <c r="ON875" s="106"/>
      <c r="OO875" s="106"/>
      <c r="OP875" s="106"/>
      <c r="OQ875" s="106"/>
      <c r="OR875" s="106"/>
      <c r="OS875" s="106"/>
      <c r="OT875" s="106"/>
      <c r="OU875" s="106"/>
      <c r="OV875" s="106"/>
      <c r="OW875" s="106"/>
      <c r="OX875" s="106"/>
      <c r="OY875" s="106"/>
      <c r="OZ875" s="106"/>
      <c r="PA875" s="106"/>
      <c r="PB875" s="106"/>
      <c r="PC875" s="106"/>
      <c r="PD875" s="106"/>
      <c r="PE875" s="106"/>
      <c r="PF875" s="106"/>
      <c r="PG875" s="106"/>
      <c r="PH875" s="106"/>
      <c r="PI875" s="106"/>
      <c r="PJ875" s="106"/>
      <c r="PK875" s="106"/>
      <c r="PL875" s="106"/>
      <c r="PM875" s="106"/>
      <c r="PN875" s="106"/>
      <c r="PO875" s="106"/>
      <c r="PP875" s="106"/>
      <c r="PQ875" s="106"/>
      <c r="PR875" s="106"/>
      <c r="PS875" s="106"/>
      <c r="PT875" s="106"/>
      <c r="PU875" s="106"/>
      <c r="PV875" s="106"/>
      <c r="PW875" s="106"/>
      <c r="PX875" s="106"/>
      <c r="PY875" s="106"/>
      <c r="PZ875" s="106"/>
      <c r="QA875" s="106"/>
      <c r="QB875" s="106"/>
      <c r="QC875" s="106"/>
      <c r="QD875" s="106"/>
      <c r="QE875" s="106"/>
      <c r="QF875" s="106"/>
      <c r="QG875" s="106"/>
      <c r="QH875" s="106"/>
      <c r="QI875" s="106"/>
      <c r="QJ875" s="106"/>
      <c r="QK875" s="106"/>
      <c r="QL875" s="106"/>
      <c r="QM875" s="106"/>
      <c r="QN875" s="106"/>
      <c r="QO875" s="106"/>
      <c r="QP875" s="106"/>
      <c r="QQ875" s="106"/>
      <c r="QR875" s="106"/>
      <c r="QS875" s="106"/>
      <c r="QT875" s="106"/>
      <c r="QU875" s="106"/>
      <c r="QV875" s="106"/>
      <c r="QW875" s="106"/>
      <c r="QX875" s="106"/>
      <c r="QY875" s="106"/>
      <c r="QZ875" s="106"/>
      <c r="RA875" s="106"/>
      <c r="RB875" s="106"/>
      <c r="RC875" s="106"/>
      <c r="RD875" s="106"/>
      <c r="RE875" s="106"/>
      <c r="RF875" s="106"/>
      <c r="RG875" s="106"/>
      <c r="RH875" s="106"/>
      <c r="RI875" s="106"/>
      <c r="RJ875" s="106"/>
      <c r="RK875" s="106"/>
      <c r="RL875" s="106"/>
      <c r="RM875" s="106"/>
      <c r="RN875" s="106"/>
      <c r="RO875" s="106"/>
      <c r="RP875" s="106"/>
      <c r="RQ875" s="106"/>
      <c r="RR875" s="106"/>
    </row>
    <row r="876" spans="1:486" x14ac:dyDescent="0.3">
      <c r="A876" s="106"/>
      <c r="B876" s="106"/>
      <c r="C876" s="106"/>
      <c r="D876" s="106"/>
      <c r="E876" s="106"/>
      <c r="F876" s="106"/>
      <c r="G876" s="106"/>
      <c r="H876" s="106"/>
      <c r="I876" s="106"/>
      <c r="J876" s="106"/>
      <c r="K876" s="106"/>
      <c r="L876" s="106"/>
      <c r="M876" s="106"/>
      <c r="N876" s="106"/>
      <c r="O876" s="106"/>
      <c r="P876" s="114"/>
      <c r="Q876" s="114"/>
      <c r="R876" s="106"/>
      <c r="S876" s="106"/>
      <c r="T876" s="106"/>
      <c r="U876" s="106"/>
      <c r="V876" s="106"/>
      <c r="W876" s="106"/>
      <c r="X876" s="106"/>
      <c r="Y876" s="106"/>
      <c r="Z876" s="106"/>
      <c r="AA876" s="106"/>
      <c r="AB876" s="106"/>
      <c r="AC876" s="106"/>
      <c r="AD876" s="106"/>
      <c r="AE876" s="106"/>
      <c r="AF876" s="106"/>
      <c r="AG876" s="106"/>
      <c r="AH876" s="106"/>
      <c r="AI876" s="106"/>
      <c r="AJ876" s="106"/>
      <c r="AK876" s="106"/>
      <c r="AL876" s="106"/>
      <c r="AM876" s="106"/>
      <c r="AN876" s="106"/>
      <c r="AO876" s="106"/>
      <c r="AP876" s="106"/>
      <c r="AQ876" s="106"/>
      <c r="AR876" s="106"/>
      <c r="AS876" s="106"/>
      <c r="AT876" s="106"/>
      <c r="AU876" s="106"/>
      <c r="AV876" s="106"/>
      <c r="AW876" s="106"/>
      <c r="AX876" s="106"/>
      <c r="AY876" s="106"/>
      <c r="AZ876" s="106"/>
      <c r="BA876" s="106"/>
      <c r="BB876" s="106"/>
      <c r="BC876" s="106"/>
      <c r="BD876" s="106"/>
      <c r="BE876" s="106"/>
      <c r="BF876" s="106"/>
      <c r="BG876" s="106"/>
      <c r="BH876" s="106"/>
      <c r="BI876" s="106"/>
      <c r="BJ876" s="106"/>
      <c r="BK876" s="106"/>
      <c r="BL876" s="106"/>
      <c r="BM876" s="106"/>
      <c r="BN876" s="106"/>
      <c r="BO876" s="106"/>
      <c r="BP876" s="106"/>
      <c r="BQ876" s="106"/>
      <c r="BR876" s="106"/>
      <c r="BS876" s="106"/>
      <c r="BT876" s="106"/>
      <c r="BU876" s="106"/>
      <c r="BV876" s="106"/>
      <c r="BW876" s="106"/>
      <c r="BX876" s="106"/>
      <c r="BY876" s="106"/>
      <c r="BZ876" s="106"/>
      <c r="CA876" s="106"/>
      <c r="CB876" s="106"/>
      <c r="CC876" s="106"/>
      <c r="CD876" s="106"/>
      <c r="CE876" s="106"/>
      <c r="CF876" s="106"/>
      <c r="CG876" s="106"/>
      <c r="CH876" s="106"/>
      <c r="CI876" s="106"/>
      <c r="CJ876" s="106"/>
      <c r="CK876" s="106"/>
      <c r="CL876" s="106"/>
      <c r="CM876" s="106"/>
      <c r="CN876" s="106"/>
      <c r="CO876" s="106"/>
      <c r="CP876" s="106"/>
      <c r="CQ876" s="106"/>
      <c r="CR876" s="106"/>
      <c r="CS876" s="106"/>
      <c r="CT876" s="106"/>
      <c r="CU876" s="106"/>
      <c r="CV876" s="106"/>
      <c r="CW876" s="106"/>
      <c r="CX876" s="106"/>
      <c r="CY876" s="106"/>
      <c r="CZ876" s="106"/>
      <c r="DA876" s="106"/>
      <c r="DB876" s="106"/>
      <c r="DC876" s="106"/>
      <c r="DD876" s="106"/>
      <c r="DE876" s="106"/>
      <c r="DF876" s="106"/>
      <c r="DG876" s="106"/>
      <c r="DH876" s="106"/>
      <c r="DI876" s="106"/>
      <c r="DJ876" s="106"/>
      <c r="DK876" s="106"/>
      <c r="DL876" s="106"/>
      <c r="DM876" s="106"/>
      <c r="DN876" s="106"/>
      <c r="DO876" s="106"/>
      <c r="DP876" s="106"/>
      <c r="DQ876" s="106"/>
      <c r="DR876" s="106"/>
      <c r="DS876" s="106"/>
      <c r="DT876" s="106"/>
      <c r="DU876" s="106"/>
      <c r="DV876" s="106"/>
      <c r="DW876" s="106"/>
      <c r="DX876" s="106"/>
      <c r="DY876" s="106"/>
      <c r="DZ876" s="106"/>
      <c r="EA876" s="106"/>
      <c r="EB876" s="106"/>
      <c r="EC876" s="106"/>
      <c r="ED876" s="106"/>
      <c r="EE876" s="106"/>
      <c r="EF876" s="106"/>
      <c r="EG876" s="106"/>
      <c r="EH876" s="106"/>
      <c r="EI876" s="106"/>
      <c r="EJ876" s="106"/>
      <c r="EK876" s="106"/>
      <c r="EL876" s="106"/>
      <c r="EM876" s="106"/>
      <c r="EN876" s="106"/>
      <c r="EO876" s="106"/>
      <c r="EP876" s="106"/>
      <c r="EQ876" s="106"/>
      <c r="ER876" s="106"/>
      <c r="ES876" s="106"/>
      <c r="ET876" s="106"/>
      <c r="EU876" s="106"/>
      <c r="EV876" s="106"/>
      <c r="EW876" s="106"/>
      <c r="EX876" s="106"/>
      <c r="EY876" s="106"/>
      <c r="EZ876" s="106"/>
      <c r="FA876" s="106"/>
      <c r="FB876" s="106"/>
      <c r="FC876" s="106"/>
      <c r="FD876" s="106"/>
      <c r="FE876" s="106"/>
      <c r="FF876" s="106"/>
      <c r="FG876" s="106"/>
      <c r="FH876" s="106"/>
      <c r="FI876" s="106"/>
      <c r="FJ876" s="106"/>
      <c r="FK876" s="106"/>
      <c r="FL876" s="106"/>
      <c r="FM876" s="106"/>
      <c r="FN876" s="106"/>
      <c r="FO876" s="106"/>
      <c r="FP876" s="106"/>
      <c r="FQ876" s="106"/>
      <c r="FR876" s="106"/>
      <c r="FS876" s="106"/>
      <c r="FT876" s="106"/>
      <c r="FU876" s="106"/>
      <c r="FV876" s="106"/>
      <c r="FW876" s="106"/>
      <c r="FX876" s="106"/>
      <c r="FY876" s="106"/>
      <c r="FZ876" s="106"/>
      <c r="GA876" s="106"/>
      <c r="GB876" s="106"/>
      <c r="GC876" s="106"/>
      <c r="GD876" s="106"/>
      <c r="GE876" s="106"/>
      <c r="GF876" s="106"/>
      <c r="GG876" s="106"/>
      <c r="GH876" s="106"/>
      <c r="GI876" s="106"/>
      <c r="GJ876" s="106"/>
      <c r="GK876" s="106"/>
      <c r="GL876" s="106"/>
      <c r="GM876" s="106"/>
      <c r="GN876" s="106"/>
      <c r="GO876" s="106"/>
      <c r="GP876" s="106"/>
      <c r="GQ876" s="106"/>
      <c r="GR876" s="106"/>
      <c r="GS876" s="106"/>
      <c r="GT876" s="106"/>
      <c r="GU876" s="106"/>
      <c r="GV876" s="106"/>
      <c r="GW876" s="106"/>
      <c r="GX876" s="106"/>
      <c r="GY876" s="106"/>
      <c r="GZ876" s="106"/>
      <c r="HA876" s="106"/>
      <c r="HB876" s="106"/>
      <c r="HC876" s="106"/>
      <c r="HD876" s="106"/>
      <c r="HE876" s="106"/>
      <c r="HF876" s="106"/>
      <c r="HG876" s="106"/>
      <c r="HH876" s="106"/>
      <c r="HI876" s="106"/>
      <c r="HJ876" s="106"/>
      <c r="HK876" s="106"/>
      <c r="HL876" s="106"/>
      <c r="HM876" s="106"/>
      <c r="HN876" s="106"/>
      <c r="HO876" s="106"/>
      <c r="HP876" s="106"/>
      <c r="HQ876" s="106"/>
      <c r="HR876" s="106"/>
      <c r="HS876" s="106"/>
      <c r="HT876" s="106"/>
      <c r="HU876" s="106"/>
      <c r="HV876" s="106"/>
      <c r="HW876" s="106"/>
      <c r="HX876" s="106"/>
      <c r="HY876" s="106"/>
      <c r="HZ876" s="106"/>
      <c r="IA876" s="106"/>
      <c r="IB876" s="106"/>
      <c r="IC876" s="106"/>
      <c r="ID876" s="106"/>
      <c r="IE876" s="106"/>
      <c r="IF876" s="106"/>
      <c r="IG876" s="106"/>
      <c r="IH876" s="106"/>
      <c r="II876" s="106"/>
      <c r="IJ876" s="106"/>
      <c r="IK876" s="106"/>
      <c r="IL876" s="106"/>
      <c r="IM876" s="106"/>
      <c r="IN876" s="106"/>
      <c r="IO876" s="106"/>
      <c r="IP876" s="106"/>
      <c r="IQ876" s="106"/>
      <c r="IR876" s="106"/>
      <c r="IS876" s="106"/>
      <c r="IT876" s="106"/>
      <c r="IU876" s="106"/>
      <c r="IV876" s="106"/>
      <c r="IW876" s="106"/>
      <c r="IX876" s="106"/>
      <c r="IY876" s="106"/>
      <c r="IZ876" s="106"/>
      <c r="JA876" s="106"/>
      <c r="JB876" s="106"/>
      <c r="JC876" s="106"/>
      <c r="JD876" s="106"/>
      <c r="JE876" s="106"/>
      <c r="JF876" s="106"/>
      <c r="JG876" s="106"/>
      <c r="JH876" s="106"/>
      <c r="JI876" s="106"/>
      <c r="JJ876" s="106"/>
      <c r="JK876" s="106"/>
      <c r="JL876" s="106"/>
      <c r="JM876" s="106"/>
      <c r="JN876" s="106"/>
      <c r="JO876" s="106"/>
      <c r="JP876" s="106"/>
      <c r="JQ876" s="106"/>
      <c r="JR876" s="106"/>
      <c r="JS876" s="106"/>
      <c r="JT876" s="106"/>
      <c r="JU876" s="106"/>
      <c r="JV876" s="106"/>
      <c r="JW876" s="106"/>
      <c r="JX876" s="106"/>
      <c r="JY876" s="106"/>
      <c r="JZ876" s="106"/>
      <c r="KA876" s="106"/>
      <c r="KB876" s="106"/>
      <c r="KC876" s="106"/>
      <c r="KD876" s="106"/>
      <c r="KE876" s="106"/>
      <c r="KF876" s="106"/>
      <c r="KG876" s="106"/>
      <c r="KH876" s="106"/>
      <c r="KI876" s="106"/>
      <c r="KJ876" s="106"/>
      <c r="KK876" s="106"/>
      <c r="KL876" s="106"/>
      <c r="KM876" s="106"/>
      <c r="KN876" s="106"/>
      <c r="KO876" s="106"/>
      <c r="KP876" s="106"/>
      <c r="KQ876" s="106"/>
      <c r="KR876" s="106"/>
      <c r="KS876" s="106"/>
      <c r="KT876" s="106"/>
      <c r="KU876" s="106"/>
      <c r="KV876" s="106"/>
      <c r="KW876" s="106"/>
      <c r="KX876" s="106"/>
      <c r="KY876" s="106"/>
      <c r="KZ876" s="106"/>
      <c r="LA876" s="106"/>
      <c r="LB876" s="106"/>
      <c r="LC876" s="106"/>
      <c r="LD876" s="106"/>
      <c r="LE876" s="106"/>
      <c r="LF876" s="106"/>
      <c r="LG876" s="106"/>
      <c r="LH876" s="106"/>
      <c r="LI876" s="106"/>
      <c r="LJ876" s="106"/>
      <c r="LK876" s="106"/>
      <c r="LL876" s="106"/>
      <c r="LM876" s="106"/>
      <c r="LN876" s="106"/>
      <c r="LO876" s="106"/>
      <c r="LP876" s="106"/>
      <c r="LQ876" s="106"/>
      <c r="LR876" s="106"/>
      <c r="LS876" s="106"/>
      <c r="LT876" s="106"/>
      <c r="LU876" s="106"/>
      <c r="LV876" s="106"/>
      <c r="LW876" s="106"/>
      <c r="LX876" s="106"/>
      <c r="LY876" s="106"/>
      <c r="LZ876" s="106"/>
      <c r="MA876" s="106"/>
      <c r="MB876" s="106"/>
      <c r="MC876" s="106"/>
      <c r="MD876" s="106"/>
      <c r="ME876" s="106"/>
      <c r="MF876" s="106"/>
      <c r="MG876" s="106"/>
      <c r="MH876" s="106"/>
      <c r="MI876" s="106"/>
      <c r="MJ876" s="106"/>
      <c r="MK876" s="106"/>
      <c r="ML876" s="106"/>
      <c r="MM876" s="106"/>
      <c r="MN876" s="106"/>
      <c r="MO876" s="106"/>
      <c r="MP876" s="106"/>
      <c r="MQ876" s="106"/>
      <c r="MR876" s="106"/>
      <c r="MS876" s="106"/>
      <c r="MT876" s="106"/>
      <c r="MU876" s="106"/>
      <c r="MV876" s="106"/>
      <c r="MW876" s="106"/>
      <c r="MX876" s="106"/>
      <c r="MY876" s="106"/>
      <c r="MZ876" s="106"/>
      <c r="NA876" s="106"/>
      <c r="NB876" s="106"/>
      <c r="NC876" s="106"/>
      <c r="ND876" s="106"/>
      <c r="NE876" s="106"/>
      <c r="NF876" s="106"/>
      <c r="NG876" s="106"/>
      <c r="NH876" s="106"/>
      <c r="NI876" s="106"/>
      <c r="NJ876" s="106"/>
      <c r="NK876" s="106"/>
      <c r="NL876" s="106"/>
      <c r="NM876" s="106"/>
      <c r="NN876" s="106"/>
      <c r="NO876" s="106"/>
      <c r="NP876" s="106"/>
      <c r="NQ876" s="106"/>
      <c r="NR876" s="106"/>
      <c r="NS876" s="106"/>
      <c r="NT876" s="106"/>
      <c r="NU876" s="106"/>
      <c r="NV876" s="106"/>
      <c r="NW876" s="106"/>
      <c r="NX876" s="106"/>
      <c r="NY876" s="106"/>
      <c r="NZ876" s="106"/>
      <c r="OA876" s="106"/>
      <c r="OB876" s="106"/>
      <c r="OC876" s="106"/>
      <c r="OD876" s="106"/>
      <c r="OE876" s="106"/>
      <c r="OF876" s="106"/>
      <c r="OG876" s="106"/>
      <c r="OH876" s="106"/>
      <c r="OI876" s="106"/>
      <c r="OJ876" s="106"/>
      <c r="OK876" s="106"/>
      <c r="OL876" s="106"/>
      <c r="OM876" s="106"/>
      <c r="ON876" s="106"/>
      <c r="OO876" s="106"/>
      <c r="OP876" s="106"/>
      <c r="OQ876" s="106"/>
      <c r="OR876" s="106"/>
      <c r="OS876" s="106"/>
      <c r="OT876" s="106"/>
      <c r="OU876" s="106"/>
      <c r="OV876" s="106"/>
      <c r="OW876" s="106"/>
      <c r="OX876" s="106"/>
      <c r="OY876" s="106"/>
      <c r="OZ876" s="106"/>
      <c r="PA876" s="106"/>
      <c r="PB876" s="106"/>
      <c r="PC876" s="106"/>
      <c r="PD876" s="106"/>
      <c r="PE876" s="106"/>
      <c r="PF876" s="106"/>
      <c r="PG876" s="106"/>
      <c r="PH876" s="106"/>
      <c r="PI876" s="106"/>
      <c r="PJ876" s="106"/>
      <c r="PK876" s="106"/>
      <c r="PL876" s="106"/>
      <c r="PM876" s="106"/>
      <c r="PN876" s="106"/>
      <c r="PO876" s="106"/>
      <c r="PP876" s="106"/>
      <c r="PQ876" s="106"/>
      <c r="PR876" s="106"/>
      <c r="PS876" s="106"/>
      <c r="PT876" s="106"/>
      <c r="PU876" s="106"/>
      <c r="PV876" s="106"/>
      <c r="PW876" s="106"/>
      <c r="PX876" s="106"/>
      <c r="PY876" s="106"/>
      <c r="PZ876" s="106"/>
      <c r="QA876" s="106"/>
      <c r="QB876" s="106"/>
      <c r="QC876" s="106"/>
      <c r="QD876" s="106"/>
      <c r="QE876" s="106"/>
      <c r="QF876" s="106"/>
      <c r="QG876" s="106"/>
      <c r="QH876" s="106"/>
      <c r="QI876" s="106"/>
      <c r="QJ876" s="106"/>
      <c r="QK876" s="106"/>
      <c r="QL876" s="106"/>
      <c r="QM876" s="106"/>
      <c r="QN876" s="106"/>
      <c r="QO876" s="106"/>
      <c r="QP876" s="106"/>
      <c r="QQ876" s="106"/>
      <c r="QR876" s="106"/>
      <c r="QS876" s="106"/>
      <c r="QT876" s="106"/>
      <c r="QU876" s="106"/>
      <c r="QV876" s="106"/>
      <c r="QW876" s="106"/>
      <c r="QX876" s="106"/>
      <c r="QY876" s="106"/>
      <c r="QZ876" s="106"/>
      <c r="RA876" s="106"/>
      <c r="RB876" s="106"/>
      <c r="RC876" s="106"/>
      <c r="RD876" s="106"/>
      <c r="RE876" s="106"/>
      <c r="RF876" s="106"/>
      <c r="RG876" s="106"/>
      <c r="RH876" s="106"/>
      <c r="RI876" s="106"/>
      <c r="RJ876" s="106"/>
      <c r="RK876" s="106"/>
      <c r="RL876" s="106"/>
      <c r="RM876" s="106"/>
      <c r="RN876" s="106"/>
      <c r="RO876" s="106"/>
      <c r="RP876" s="106"/>
      <c r="RQ876" s="106"/>
      <c r="RR876" s="106"/>
    </row>
    <row r="877" spans="1:486" x14ac:dyDescent="0.3">
      <c r="A877" s="106"/>
      <c r="B877" s="106"/>
      <c r="C877" s="106"/>
      <c r="D877" s="106"/>
      <c r="E877" s="106"/>
      <c r="F877" s="106"/>
      <c r="G877" s="106"/>
      <c r="H877" s="106"/>
      <c r="I877" s="106"/>
      <c r="J877" s="106"/>
      <c r="K877" s="106"/>
      <c r="L877" s="106"/>
      <c r="M877" s="106"/>
      <c r="N877" s="106"/>
      <c r="O877" s="106"/>
      <c r="P877" s="114"/>
      <c r="Q877" s="114"/>
      <c r="R877" s="106"/>
      <c r="S877" s="106"/>
      <c r="T877" s="106"/>
      <c r="U877" s="106"/>
      <c r="V877" s="106"/>
      <c r="W877" s="106"/>
      <c r="X877" s="106"/>
      <c r="Y877" s="106"/>
      <c r="Z877" s="106"/>
      <c r="AA877" s="106"/>
      <c r="AB877" s="106"/>
      <c r="AC877" s="106"/>
      <c r="AD877" s="106"/>
      <c r="AE877" s="106"/>
      <c r="AF877" s="106"/>
      <c r="AG877" s="106"/>
      <c r="AH877" s="106"/>
      <c r="AI877" s="106"/>
      <c r="AJ877" s="106"/>
      <c r="AK877" s="106"/>
      <c r="AL877" s="106"/>
      <c r="AM877" s="106"/>
      <c r="AN877" s="106"/>
      <c r="AO877" s="106"/>
      <c r="AP877" s="106"/>
      <c r="AQ877" s="106"/>
      <c r="AR877" s="106"/>
      <c r="AS877" s="106"/>
      <c r="AT877" s="106"/>
      <c r="AU877" s="106"/>
      <c r="AV877" s="106"/>
      <c r="AW877" s="106"/>
      <c r="AX877" s="106"/>
      <c r="AY877" s="106"/>
      <c r="AZ877" s="106"/>
      <c r="BA877" s="106"/>
      <c r="BB877" s="106"/>
      <c r="BC877" s="106"/>
      <c r="BD877" s="106"/>
      <c r="BE877" s="106"/>
      <c r="BF877" s="106"/>
      <c r="BG877" s="106"/>
      <c r="BH877" s="106"/>
      <c r="BI877" s="106"/>
      <c r="BJ877" s="106"/>
      <c r="BK877" s="106"/>
      <c r="BL877" s="106"/>
      <c r="BM877" s="106"/>
      <c r="BN877" s="106"/>
      <c r="BO877" s="106"/>
      <c r="BP877" s="106"/>
      <c r="BQ877" s="106"/>
      <c r="BR877" s="106"/>
      <c r="BS877" s="106"/>
      <c r="BT877" s="106"/>
      <c r="BU877" s="106"/>
      <c r="BV877" s="106"/>
      <c r="BW877" s="106"/>
      <c r="BX877" s="106"/>
      <c r="BY877" s="106"/>
      <c r="BZ877" s="106"/>
      <c r="CA877" s="106"/>
      <c r="CB877" s="106"/>
      <c r="CC877" s="106"/>
      <c r="CD877" s="106"/>
      <c r="CE877" s="106"/>
      <c r="CF877" s="106"/>
      <c r="CG877" s="106"/>
      <c r="CH877" s="106"/>
      <c r="CI877" s="106"/>
      <c r="CJ877" s="106"/>
      <c r="CK877" s="106"/>
      <c r="CL877" s="106"/>
      <c r="CM877" s="106"/>
      <c r="CN877" s="106"/>
      <c r="CO877" s="106"/>
      <c r="CP877" s="106"/>
      <c r="CQ877" s="106"/>
      <c r="CR877" s="106"/>
      <c r="CS877" s="106"/>
      <c r="CT877" s="106"/>
      <c r="CU877" s="106"/>
      <c r="CV877" s="106"/>
      <c r="CW877" s="106"/>
      <c r="CX877" s="106"/>
      <c r="CY877" s="106"/>
      <c r="CZ877" s="106"/>
      <c r="DA877" s="106"/>
      <c r="DB877" s="106"/>
      <c r="DC877" s="106"/>
      <c r="DD877" s="106"/>
      <c r="DE877" s="106"/>
      <c r="DF877" s="106"/>
      <c r="DG877" s="106"/>
      <c r="DH877" s="106"/>
      <c r="DI877" s="106"/>
      <c r="DJ877" s="106"/>
      <c r="DK877" s="106"/>
      <c r="DL877" s="106"/>
      <c r="DM877" s="106"/>
      <c r="DN877" s="106"/>
      <c r="DO877" s="106"/>
      <c r="DP877" s="106"/>
      <c r="DQ877" s="106"/>
      <c r="DR877" s="106"/>
      <c r="DS877" s="106"/>
      <c r="DT877" s="106"/>
      <c r="DU877" s="106"/>
      <c r="DV877" s="106"/>
      <c r="DW877" s="106"/>
      <c r="DX877" s="106"/>
      <c r="DY877" s="106"/>
      <c r="DZ877" s="106"/>
      <c r="EA877" s="106"/>
      <c r="EB877" s="106"/>
      <c r="EC877" s="106"/>
      <c r="ED877" s="106"/>
      <c r="EE877" s="106"/>
      <c r="EF877" s="106"/>
      <c r="EG877" s="106"/>
      <c r="EH877" s="106"/>
      <c r="EI877" s="106"/>
      <c r="EJ877" s="106"/>
      <c r="EK877" s="106"/>
      <c r="EL877" s="106"/>
      <c r="EM877" s="106"/>
      <c r="EN877" s="106"/>
      <c r="EO877" s="106"/>
      <c r="EP877" s="106"/>
      <c r="EQ877" s="106"/>
      <c r="ER877" s="106"/>
      <c r="ES877" s="106"/>
      <c r="ET877" s="106"/>
      <c r="EU877" s="106"/>
      <c r="EV877" s="106"/>
      <c r="EW877" s="106"/>
      <c r="EX877" s="106"/>
      <c r="EY877" s="106"/>
      <c r="EZ877" s="106"/>
      <c r="FA877" s="106"/>
      <c r="FB877" s="106"/>
      <c r="FC877" s="106"/>
      <c r="FD877" s="106"/>
      <c r="FE877" s="106"/>
      <c r="FF877" s="106"/>
      <c r="FG877" s="106"/>
      <c r="FH877" s="106"/>
      <c r="FI877" s="106"/>
      <c r="FJ877" s="106"/>
      <c r="FK877" s="106"/>
      <c r="FL877" s="106"/>
      <c r="FM877" s="106"/>
      <c r="FN877" s="106"/>
      <c r="FO877" s="106"/>
      <c r="FP877" s="106"/>
      <c r="FQ877" s="106"/>
      <c r="FR877" s="106"/>
      <c r="FS877" s="106"/>
      <c r="FT877" s="106"/>
      <c r="FU877" s="106"/>
      <c r="FV877" s="106"/>
      <c r="FW877" s="106"/>
      <c r="FX877" s="106"/>
      <c r="FY877" s="106"/>
      <c r="FZ877" s="106"/>
      <c r="GA877" s="106"/>
      <c r="GB877" s="106"/>
      <c r="GC877" s="106"/>
      <c r="GD877" s="106"/>
      <c r="GE877" s="106"/>
      <c r="GF877" s="106"/>
      <c r="GG877" s="106"/>
      <c r="GH877" s="106"/>
      <c r="GI877" s="106"/>
      <c r="GJ877" s="106"/>
      <c r="GK877" s="106"/>
      <c r="GL877" s="106"/>
      <c r="GM877" s="106"/>
      <c r="GN877" s="106"/>
      <c r="GO877" s="106"/>
      <c r="GP877" s="106"/>
      <c r="GQ877" s="106"/>
      <c r="GR877" s="106"/>
      <c r="GS877" s="106"/>
      <c r="GT877" s="106"/>
      <c r="GU877" s="106"/>
      <c r="GV877" s="106"/>
      <c r="GW877" s="106"/>
      <c r="GX877" s="106"/>
      <c r="GY877" s="106"/>
      <c r="GZ877" s="106"/>
      <c r="HA877" s="106"/>
      <c r="HB877" s="106"/>
      <c r="HC877" s="106"/>
      <c r="HD877" s="106"/>
      <c r="HE877" s="106"/>
      <c r="HF877" s="106"/>
      <c r="HG877" s="106"/>
      <c r="HH877" s="106"/>
      <c r="HI877" s="106"/>
      <c r="HJ877" s="106"/>
      <c r="HK877" s="106"/>
      <c r="HL877" s="106"/>
      <c r="HM877" s="106"/>
      <c r="HN877" s="106"/>
      <c r="HO877" s="106"/>
      <c r="HP877" s="106"/>
      <c r="HQ877" s="106"/>
      <c r="HR877" s="106"/>
      <c r="HS877" s="106"/>
      <c r="HT877" s="106"/>
      <c r="HU877" s="106"/>
      <c r="HV877" s="106"/>
      <c r="HW877" s="106"/>
      <c r="HX877" s="106"/>
      <c r="HY877" s="106"/>
      <c r="HZ877" s="106"/>
      <c r="IA877" s="106"/>
      <c r="IB877" s="106"/>
      <c r="IC877" s="106"/>
      <c r="ID877" s="106"/>
      <c r="IE877" s="106"/>
      <c r="IF877" s="106"/>
      <c r="IG877" s="106"/>
      <c r="IH877" s="106"/>
      <c r="II877" s="106"/>
      <c r="IJ877" s="106"/>
      <c r="IK877" s="106"/>
      <c r="IL877" s="106"/>
      <c r="IM877" s="106"/>
      <c r="IN877" s="106"/>
      <c r="IO877" s="106"/>
      <c r="IP877" s="106"/>
      <c r="IQ877" s="106"/>
      <c r="IR877" s="106"/>
      <c r="IS877" s="106"/>
      <c r="IT877" s="106"/>
      <c r="IU877" s="106"/>
      <c r="IV877" s="106"/>
      <c r="IW877" s="106"/>
      <c r="IX877" s="106"/>
      <c r="IY877" s="106"/>
      <c r="IZ877" s="106"/>
      <c r="JA877" s="106"/>
      <c r="JB877" s="106"/>
      <c r="JC877" s="106"/>
      <c r="JD877" s="106"/>
      <c r="JE877" s="106"/>
      <c r="JF877" s="106"/>
      <c r="JG877" s="106"/>
      <c r="JH877" s="106"/>
      <c r="JI877" s="106"/>
      <c r="JJ877" s="106"/>
      <c r="JK877" s="106"/>
      <c r="JL877" s="106"/>
      <c r="JM877" s="106"/>
      <c r="JN877" s="106"/>
      <c r="JO877" s="106"/>
      <c r="JP877" s="106"/>
      <c r="JQ877" s="106"/>
      <c r="JR877" s="106"/>
      <c r="JS877" s="106"/>
      <c r="JT877" s="106"/>
      <c r="JU877" s="106"/>
      <c r="JV877" s="106"/>
      <c r="JW877" s="106"/>
      <c r="JX877" s="106"/>
      <c r="JY877" s="106"/>
      <c r="JZ877" s="106"/>
      <c r="KA877" s="106"/>
      <c r="KB877" s="106"/>
      <c r="KC877" s="106"/>
      <c r="KD877" s="106"/>
      <c r="KE877" s="106"/>
      <c r="KF877" s="106"/>
      <c r="KG877" s="106"/>
      <c r="KH877" s="106"/>
      <c r="KI877" s="106"/>
      <c r="KJ877" s="106"/>
      <c r="KK877" s="106"/>
      <c r="KL877" s="106"/>
      <c r="KM877" s="106"/>
      <c r="KN877" s="106"/>
      <c r="KO877" s="106"/>
      <c r="KP877" s="106"/>
      <c r="KQ877" s="106"/>
      <c r="KR877" s="106"/>
      <c r="KS877" s="106"/>
      <c r="KT877" s="106"/>
      <c r="KU877" s="106"/>
      <c r="KV877" s="106"/>
      <c r="KW877" s="106"/>
      <c r="KX877" s="106"/>
      <c r="KY877" s="106"/>
      <c r="KZ877" s="106"/>
      <c r="LA877" s="106"/>
      <c r="LB877" s="106"/>
      <c r="LC877" s="106"/>
      <c r="LD877" s="106"/>
      <c r="LE877" s="106"/>
      <c r="LF877" s="106"/>
      <c r="LG877" s="106"/>
      <c r="LH877" s="106"/>
      <c r="LI877" s="106"/>
      <c r="LJ877" s="106"/>
      <c r="LK877" s="106"/>
      <c r="LL877" s="106"/>
      <c r="LM877" s="106"/>
      <c r="LN877" s="106"/>
      <c r="LO877" s="106"/>
      <c r="LP877" s="106"/>
      <c r="LQ877" s="106"/>
      <c r="LR877" s="106"/>
      <c r="LS877" s="106"/>
      <c r="LT877" s="106"/>
      <c r="LU877" s="106"/>
      <c r="LV877" s="106"/>
      <c r="LW877" s="106"/>
      <c r="LX877" s="106"/>
      <c r="LY877" s="106"/>
      <c r="LZ877" s="106"/>
      <c r="MA877" s="106"/>
      <c r="MB877" s="106"/>
      <c r="MC877" s="106"/>
      <c r="MD877" s="106"/>
      <c r="ME877" s="106"/>
      <c r="MF877" s="106"/>
      <c r="MG877" s="106"/>
      <c r="MH877" s="106"/>
      <c r="MI877" s="106"/>
      <c r="MJ877" s="106"/>
      <c r="MK877" s="106"/>
      <c r="ML877" s="106"/>
      <c r="MM877" s="106"/>
      <c r="MN877" s="106"/>
      <c r="MO877" s="106"/>
      <c r="MP877" s="106"/>
      <c r="MQ877" s="106"/>
      <c r="MR877" s="106"/>
      <c r="MS877" s="106"/>
      <c r="MT877" s="106"/>
      <c r="MU877" s="106"/>
      <c r="MV877" s="106"/>
      <c r="MW877" s="106"/>
      <c r="MX877" s="106"/>
      <c r="MY877" s="106"/>
      <c r="MZ877" s="106"/>
      <c r="NA877" s="106"/>
      <c r="NB877" s="106"/>
      <c r="NC877" s="106"/>
      <c r="ND877" s="106"/>
      <c r="NE877" s="106"/>
      <c r="NF877" s="106"/>
      <c r="NG877" s="106"/>
      <c r="NH877" s="106"/>
      <c r="NI877" s="106"/>
      <c r="NJ877" s="106"/>
      <c r="NK877" s="106"/>
      <c r="NL877" s="106"/>
      <c r="NM877" s="106"/>
      <c r="NN877" s="106"/>
      <c r="NO877" s="106"/>
      <c r="NP877" s="106"/>
      <c r="NQ877" s="106"/>
      <c r="NR877" s="106"/>
      <c r="NS877" s="106"/>
      <c r="NT877" s="106"/>
      <c r="NU877" s="106"/>
      <c r="NV877" s="106"/>
      <c r="NW877" s="106"/>
      <c r="NX877" s="106"/>
      <c r="NY877" s="106"/>
      <c r="NZ877" s="106"/>
      <c r="OA877" s="106"/>
      <c r="OB877" s="106"/>
      <c r="OC877" s="106"/>
      <c r="OD877" s="106"/>
      <c r="OE877" s="106"/>
      <c r="OF877" s="106"/>
      <c r="OG877" s="106"/>
      <c r="OH877" s="106"/>
      <c r="OI877" s="106"/>
      <c r="OJ877" s="106"/>
      <c r="OK877" s="106"/>
      <c r="OL877" s="106"/>
      <c r="OM877" s="106"/>
      <c r="ON877" s="106"/>
      <c r="OO877" s="106"/>
      <c r="OP877" s="106"/>
      <c r="OQ877" s="106"/>
      <c r="OR877" s="106"/>
      <c r="OS877" s="106"/>
      <c r="OT877" s="106"/>
      <c r="OU877" s="106"/>
      <c r="OV877" s="106"/>
      <c r="OW877" s="106"/>
      <c r="OX877" s="106"/>
      <c r="OY877" s="106"/>
      <c r="OZ877" s="106"/>
      <c r="PA877" s="106"/>
      <c r="PB877" s="106"/>
      <c r="PC877" s="106"/>
      <c r="PD877" s="106"/>
      <c r="PE877" s="106"/>
      <c r="PF877" s="106"/>
      <c r="PG877" s="106"/>
      <c r="PH877" s="106"/>
      <c r="PI877" s="106"/>
      <c r="PJ877" s="106"/>
      <c r="PK877" s="106"/>
      <c r="PL877" s="106"/>
      <c r="PM877" s="106"/>
      <c r="PN877" s="106"/>
      <c r="PO877" s="106"/>
      <c r="PP877" s="106"/>
      <c r="PQ877" s="106"/>
      <c r="PR877" s="106"/>
      <c r="PS877" s="106"/>
      <c r="PT877" s="106"/>
      <c r="PU877" s="106"/>
      <c r="PV877" s="106"/>
      <c r="PW877" s="106"/>
      <c r="PX877" s="106"/>
      <c r="PY877" s="106"/>
      <c r="PZ877" s="106"/>
      <c r="QA877" s="106"/>
      <c r="QB877" s="106"/>
      <c r="QC877" s="106"/>
      <c r="QD877" s="106"/>
      <c r="QE877" s="106"/>
      <c r="QF877" s="106"/>
      <c r="QG877" s="106"/>
      <c r="QH877" s="106"/>
      <c r="QI877" s="106"/>
      <c r="QJ877" s="106"/>
      <c r="QK877" s="106"/>
      <c r="QL877" s="106"/>
      <c r="QM877" s="106"/>
      <c r="QN877" s="106"/>
      <c r="QO877" s="106"/>
      <c r="QP877" s="106"/>
      <c r="QQ877" s="106"/>
      <c r="QR877" s="106"/>
      <c r="QS877" s="106"/>
      <c r="QT877" s="106"/>
      <c r="QU877" s="106"/>
      <c r="QV877" s="106"/>
      <c r="QW877" s="106"/>
      <c r="QX877" s="106"/>
      <c r="QY877" s="106"/>
      <c r="QZ877" s="106"/>
      <c r="RA877" s="106"/>
      <c r="RB877" s="106"/>
      <c r="RC877" s="106"/>
      <c r="RD877" s="106"/>
      <c r="RE877" s="106"/>
      <c r="RF877" s="106"/>
      <c r="RG877" s="106"/>
      <c r="RH877" s="106"/>
      <c r="RI877" s="106"/>
      <c r="RJ877" s="106"/>
      <c r="RK877" s="106"/>
      <c r="RL877" s="106"/>
      <c r="RM877" s="106"/>
      <c r="RN877" s="106"/>
      <c r="RO877" s="106"/>
      <c r="RP877" s="106"/>
      <c r="RQ877" s="106"/>
      <c r="RR877" s="106"/>
    </row>
    <row r="878" spans="1:486" x14ac:dyDescent="0.3">
      <c r="A878" s="106"/>
      <c r="B878" s="106"/>
      <c r="C878" s="106"/>
      <c r="D878" s="106"/>
      <c r="E878" s="106"/>
      <c r="F878" s="106"/>
      <c r="G878" s="106"/>
      <c r="H878" s="106"/>
      <c r="I878" s="106"/>
      <c r="J878" s="106"/>
      <c r="K878" s="106"/>
      <c r="L878" s="106"/>
      <c r="M878" s="106"/>
      <c r="N878" s="106"/>
      <c r="O878" s="106"/>
      <c r="P878" s="114"/>
      <c r="Q878" s="114"/>
      <c r="R878" s="106"/>
      <c r="S878" s="106"/>
      <c r="T878" s="106"/>
      <c r="U878" s="106"/>
      <c r="V878" s="106"/>
      <c r="W878" s="106"/>
      <c r="X878" s="106"/>
      <c r="Y878" s="106"/>
      <c r="Z878" s="106"/>
      <c r="AA878" s="106"/>
      <c r="AB878" s="106"/>
      <c r="AC878" s="106"/>
      <c r="AD878" s="106"/>
      <c r="AE878" s="106"/>
      <c r="AF878" s="106"/>
      <c r="AG878" s="106"/>
      <c r="AH878" s="106"/>
      <c r="AI878" s="106"/>
      <c r="AJ878" s="106"/>
      <c r="AK878" s="106"/>
      <c r="AL878" s="106"/>
      <c r="AM878" s="106"/>
      <c r="AN878" s="106"/>
      <c r="AO878" s="106"/>
      <c r="AP878" s="106"/>
      <c r="AQ878" s="106"/>
      <c r="AR878" s="106"/>
      <c r="AS878" s="106"/>
      <c r="AT878" s="106"/>
      <c r="AU878" s="106"/>
      <c r="AV878" s="106"/>
      <c r="AW878" s="106"/>
      <c r="AX878" s="106"/>
      <c r="AY878" s="106"/>
      <c r="AZ878" s="106"/>
      <c r="BA878" s="106"/>
      <c r="BB878" s="106"/>
      <c r="BC878" s="106"/>
      <c r="BD878" s="106"/>
      <c r="BE878" s="106"/>
      <c r="BF878" s="106"/>
      <c r="BG878" s="106"/>
      <c r="BH878" s="106"/>
      <c r="BI878" s="106"/>
      <c r="BJ878" s="106"/>
      <c r="BK878" s="106"/>
      <c r="BL878" s="106"/>
      <c r="BM878" s="106"/>
      <c r="BN878" s="106"/>
      <c r="BO878" s="106"/>
      <c r="BP878" s="106"/>
      <c r="BQ878" s="106"/>
      <c r="BR878" s="106"/>
      <c r="BS878" s="106"/>
      <c r="BT878" s="106"/>
      <c r="BU878" s="106"/>
      <c r="BV878" s="106"/>
      <c r="BW878" s="106"/>
      <c r="BX878" s="106"/>
      <c r="BY878" s="106"/>
      <c r="BZ878" s="106"/>
      <c r="CA878" s="106"/>
      <c r="CB878" s="106"/>
      <c r="CC878" s="106"/>
      <c r="CD878" s="106"/>
      <c r="CE878" s="106"/>
      <c r="CF878" s="106"/>
      <c r="CG878" s="106"/>
      <c r="CH878" s="106"/>
      <c r="CI878" s="106"/>
      <c r="CJ878" s="106"/>
      <c r="CK878" s="106"/>
      <c r="CL878" s="106"/>
      <c r="CM878" s="106"/>
      <c r="CN878" s="106"/>
      <c r="CO878" s="106"/>
      <c r="CP878" s="106"/>
      <c r="CQ878" s="106"/>
      <c r="CR878" s="106"/>
      <c r="CS878" s="106"/>
      <c r="CT878" s="106"/>
      <c r="CU878" s="106"/>
      <c r="CV878" s="106"/>
      <c r="CW878" s="106"/>
      <c r="CX878" s="106"/>
      <c r="CY878" s="106"/>
      <c r="CZ878" s="106"/>
      <c r="DA878" s="106"/>
      <c r="DB878" s="106"/>
      <c r="DC878" s="106"/>
      <c r="DD878" s="106"/>
      <c r="DE878" s="106"/>
      <c r="DF878" s="106"/>
      <c r="DG878" s="106"/>
      <c r="DH878" s="106"/>
      <c r="DI878" s="106"/>
      <c r="DJ878" s="106"/>
      <c r="DK878" s="106"/>
      <c r="DL878" s="106"/>
      <c r="DM878" s="106"/>
      <c r="DN878" s="106"/>
      <c r="DO878" s="106"/>
      <c r="DP878" s="106"/>
      <c r="DQ878" s="106"/>
      <c r="DR878" s="106"/>
      <c r="DS878" s="106"/>
      <c r="DT878" s="106"/>
      <c r="DU878" s="106"/>
      <c r="DV878" s="106"/>
      <c r="DW878" s="106"/>
      <c r="DX878" s="106"/>
      <c r="DY878" s="106"/>
      <c r="DZ878" s="106"/>
      <c r="EA878" s="106"/>
      <c r="EB878" s="106"/>
      <c r="EC878" s="106"/>
      <c r="ED878" s="106"/>
      <c r="EE878" s="106"/>
      <c r="EF878" s="106"/>
      <c r="EG878" s="106"/>
      <c r="EH878" s="106"/>
      <c r="EI878" s="106"/>
      <c r="EJ878" s="106"/>
      <c r="EK878" s="106"/>
      <c r="EL878" s="106"/>
      <c r="EM878" s="106"/>
      <c r="EN878" s="106"/>
      <c r="EO878" s="106"/>
      <c r="EP878" s="106"/>
      <c r="EQ878" s="106"/>
      <c r="ER878" s="106"/>
      <c r="ES878" s="106"/>
      <c r="ET878" s="106"/>
      <c r="EU878" s="106"/>
      <c r="EV878" s="106"/>
      <c r="EW878" s="106"/>
      <c r="EX878" s="106"/>
      <c r="EY878" s="106"/>
      <c r="EZ878" s="106"/>
      <c r="FA878" s="106"/>
      <c r="FB878" s="106"/>
      <c r="FC878" s="106"/>
      <c r="FD878" s="106"/>
      <c r="FE878" s="106"/>
      <c r="FF878" s="106"/>
      <c r="FG878" s="106"/>
      <c r="FH878" s="106"/>
      <c r="FI878" s="106"/>
      <c r="FJ878" s="106"/>
      <c r="FK878" s="106"/>
      <c r="FL878" s="106"/>
      <c r="FM878" s="106"/>
      <c r="FN878" s="106"/>
      <c r="FO878" s="106"/>
      <c r="FP878" s="106"/>
      <c r="FQ878" s="106"/>
      <c r="FR878" s="106"/>
      <c r="FS878" s="106"/>
      <c r="FT878" s="106"/>
      <c r="FU878" s="106"/>
      <c r="FV878" s="106"/>
      <c r="FW878" s="106"/>
      <c r="FX878" s="106"/>
      <c r="FY878" s="106"/>
      <c r="FZ878" s="106"/>
      <c r="GA878" s="106"/>
      <c r="GB878" s="106"/>
      <c r="GC878" s="106"/>
      <c r="GD878" s="106"/>
      <c r="GE878" s="106"/>
      <c r="GF878" s="106"/>
      <c r="GG878" s="106"/>
      <c r="GH878" s="106"/>
      <c r="GI878" s="106"/>
      <c r="GJ878" s="106"/>
      <c r="GK878" s="106"/>
      <c r="GL878" s="106"/>
      <c r="GM878" s="106"/>
      <c r="GN878" s="106"/>
      <c r="GO878" s="106"/>
      <c r="GP878" s="106"/>
      <c r="GQ878" s="106"/>
      <c r="GR878" s="106"/>
      <c r="GS878" s="106"/>
      <c r="GT878" s="106"/>
      <c r="GU878" s="106"/>
      <c r="GV878" s="106"/>
      <c r="GW878" s="106"/>
      <c r="GX878" s="106"/>
      <c r="GY878" s="106"/>
      <c r="GZ878" s="106"/>
      <c r="HA878" s="106"/>
      <c r="HB878" s="106"/>
      <c r="HC878" s="106"/>
      <c r="HD878" s="106"/>
      <c r="HE878" s="106"/>
      <c r="HF878" s="106"/>
      <c r="HG878" s="106"/>
      <c r="HH878" s="106"/>
      <c r="HI878" s="106"/>
      <c r="HJ878" s="106"/>
      <c r="HK878" s="106"/>
      <c r="HL878" s="106"/>
      <c r="HM878" s="106"/>
      <c r="HN878" s="106"/>
      <c r="HO878" s="106"/>
      <c r="HP878" s="106"/>
      <c r="HQ878" s="106"/>
      <c r="HR878" s="106"/>
      <c r="HS878" s="106"/>
      <c r="HT878" s="106"/>
      <c r="HU878" s="106"/>
      <c r="HV878" s="106"/>
      <c r="HW878" s="106"/>
      <c r="HX878" s="106"/>
      <c r="HY878" s="106"/>
      <c r="HZ878" s="106"/>
      <c r="IA878" s="106"/>
      <c r="IB878" s="106"/>
      <c r="IC878" s="106"/>
      <c r="ID878" s="106"/>
      <c r="IE878" s="106"/>
      <c r="IF878" s="106"/>
      <c r="IG878" s="106"/>
      <c r="IH878" s="106"/>
      <c r="II878" s="106"/>
      <c r="IJ878" s="106"/>
      <c r="IK878" s="106"/>
      <c r="IL878" s="106"/>
      <c r="IM878" s="106"/>
      <c r="IN878" s="106"/>
      <c r="IO878" s="106"/>
      <c r="IP878" s="106"/>
      <c r="IQ878" s="106"/>
      <c r="IR878" s="106"/>
      <c r="IS878" s="106"/>
      <c r="IT878" s="106"/>
      <c r="IU878" s="106"/>
      <c r="IV878" s="106"/>
      <c r="IW878" s="106"/>
      <c r="IX878" s="106"/>
      <c r="IY878" s="106"/>
      <c r="IZ878" s="106"/>
      <c r="JA878" s="106"/>
      <c r="JB878" s="106"/>
      <c r="JC878" s="106"/>
      <c r="JD878" s="106"/>
      <c r="JE878" s="106"/>
      <c r="JF878" s="106"/>
      <c r="JG878" s="106"/>
      <c r="JH878" s="106"/>
      <c r="JI878" s="106"/>
      <c r="JJ878" s="106"/>
      <c r="JK878" s="106"/>
      <c r="JL878" s="106"/>
      <c r="JM878" s="106"/>
      <c r="JN878" s="106"/>
      <c r="JO878" s="106"/>
      <c r="JP878" s="106"/>
      <c r="JQ878" s="106"/>
      <c r="JR878" s="106"/>
      <c r="JS878" s="106"/>
      <c r="JT878" s="106"/>
      <c r="JU878" s="106"/>
      <c r="JV878" s="106"/>
      <c r="JW878" s="106"/>
      <c r="JX878" s="106"/>
      <c r="JY878" s="106"/>
      <c r="JZ878" s="106"/>
      <c r="KA878" s="106"/>
      <c r="KB878" s="106"/>
      <c r="KC878" s="106"/>
      <c r="KD878" s="106"/>
      <c r="KE878" s="106"/>
      <c r="KF878" s="106"/>
      <c r="KG878" s="106"/>
      <c r="KH878" s="106"/>
      <c r="KI878" s="106"/>
      <c r="KJ878" s="106"/>
      <c r="KK878" s="106"/>
      <c r="KL878" s="106"/>
      <c r="KM878" s="106"/>
      <c r="KN878" s="106"/>
      <c r="KO878" s="106"/>
      <c r="KP878" s="106"/>
      <c r="KQ878" s="106"/>
      <c r="KR878" s="106"/>
      <c r="KS878" s="106"/>
      <c r="KT878" s="106"/>
      <c r="KU878" s="106"/>
      <c r="KV878" s="106"/>
      <c r="KW878" s="106"/>
      <c r="KX878" s="106"/>
      <c r="KY878" s="106"/>
      <c r="KZ878" s="106"/>
      <c r="LA878" s="106"/>
      <c r="LB878" s="106"/>
      <c r="LC878" s="106"/>
      <c r="LD878" s="106"/>
      <c r="LE878" s="106"/>
      <c r="LF878" s="106"/>
      <c r="LG878" s="106"/>
      <c r="LH878" s="106"/>
      <c r="LI878" s="106"/>
      <c r="LJ878" s="106"/>
      <c r="LK878" s="106"/>
      <c r="LL878" s="106"/>
      <c r="LM878" s="106"/>
      <c r="LN878" s="106"/>
      <c r="LO878" s="106"/>
      <c r="LP878" s="106"/>
      <c r="LQ878" s="106"/>
      <c r="LR878" s="106"/>
      <c r="LS878" s="106"/>
      <c r="LT878" s="106"/>
      <c r="LU878" s="106"/>
      <c r="LV878" s="106"/>
      <c r="LW878" s="106"/>
      <c r="LX878" s="106"/>
      <c r="LY878" s="106"/>
      <c r="LZ878" s="106"/>
      <c r="MA878" s="106"/>
      <c r="MB878" s="106"/>
      <c r="MC878" s="106"/>
      <c r="MD878" s="106"/>
      <c r="ME878" s="106"/>
      <c r="MF878" s="106"/>
      <c r="MG878" s="106"/>
      <c r="MH878" s="106"/>
      <c r="MI878" s="106"/>
      <c r="MJ878" s="106"/>
      <c r="MK878" s="106"/>
      <c r="ML878" s="106"/>
      <c r="MM878" s="106"/>
      <c r="MN878" s="106"/>
      <c r="MO878" s="106"/>
      <c r="MP878" s="106"/>
      <c r="MQ878" s="106"/>
      <c r="MR878" s="106"/>
      <c r="MS878" s="106"/>
      <c r="MT878" s="106"/>
      <c r="MU878" s="106"/>
      <c r="MV878" s="106"/>
      <c r="MW878" s="106"/>
      <c r="MX878" s="106"/>
      <c r="MY878" s="106"/>
      <c r="MZ878" s="106"/>
      <c r="NA878" s="106"/>
      <c r="NB878" s="106"/>
      <c r="NC878" s="106"/>
      <c r="ND878" s="106"/>
      <c r="NE878" s="106"/>
      <c r="NF878" s="106"/>
      <c r="NG878" s="106"/>
      <c r="NH878" s="106"/>
      <c r="NI878" s="106"/>
      <c r="NJ878" s="106"/>
      <c r="NK878" s="106"/>
      <c r="NL878" s="106"/>
      <c r="NM878" s="106"/>
      <c r="NN878" s="106"/>
      <c r="NO878" s="106"/>
      <c r="NP878" s="106"/>
      <c r="NQ878" s="106"/>
      <c r="NR878" s="106"/>
      <c r="NS878" s="106"/>
      <c r="NT878" s="106"/>
      <c r="NU878" s="106"/>
      <c r="NV878" s="106"/>
      <c r="NW878" s="106"/>
      <c r="NX878" s="106"/>
      <c r="NY878" s="106"/>
      <c r="NZ878" s="106"/>
      <c r="OA878" s="106"/>
      <c r="OB878" s="106"/>
      <c r="OC878" s="106"/>
      <c r="OD878" s="106"/>
      <c r="OE878" s="106"/>
      <c r="OF878" s="106"/>
      <c r="OG878" s="106"/>
      <c r="OH878" s="106"/>
      <c r="OI878" s="106"/>
      <c r="OJ878" s="106"/>
      <c r="OK878" s="106"/>
      <c r="OL878" s="106"/>
      <c r="OM878" s="106"/>
      <c r="ON878" s="106"/>
      <c r="OO878" s="106"/>
      <c r="OP878" s="106"/>
      <c r="OQ878" s="106"/>
      <c r="OR878" s="106"/>
      <c r="OS878" s="106"/>
      <c r="OT878" s="106"/>
      <c r="OU878" s="106"/>
      <c r="OV878" s="106"/>
      <c r="OW878" s="106"/>
      <c r="OX878" s="106"/>
      <c r="OY878" s="106"/>
      <c r="OZ878" s="106"/>
      <c r="PA878" s="106"/>
      <c r="PB878" s="106"/>
      <c r="PC878" s="106"/>
      <c r="PD878" s="106"/>
      <c r="PE878" s="106"/>
      <c r="PF878" s="106"/>
      <c r="PG878" s="106"/>
      <c r="PH878" s="106"/>
      <c r="PI878" s="106"/>
      <c r="PJ878" s="106"/>
      <c r="PK878" s="106"/>
      <c r="PL878" s="106"/>
      <c r="PM878" s="106"/>
      <c r="PN878" s="106"/>
      <c r="PO878" s="106"/>
      <c r="PP878" s="106"/>
      <c r="PQ878" s="106"/>
      <c r="PR878" s="106"/>
      <c r="PS878" s="106"/>
      <c r="PT878" s="106"/>
      <c r="PU878" s="106"/>
      <c r="PV878" s="106"/>
      <c r="PW878" s="106"/>
      <c r="PX878" s="106"/>
      <c r="PY878" s="106"/>
      <c r="PZ878" s="106"/>
      <c r="QA878" s="106"/>
      <c r="QB878" s="106"/>
      <c r="QC878" s="106"/>
      <c r="QD878" s="106"/>
      <c r="QE878" s="106"/>
      <c r="QF878" s="106"/>
      <c r="QG878" s="106"/>
      <c r="QH878" s="106"/>
      <c r="QI878" s="106"/>
      <c r="QJ878" s="106"/>
      <c r="QK878" s="106"/>
      <c r="QL878" s="106"/>
      <c r="QM878" s="106"/>
      <c r="QN878" s="106"/>
      <c r="QO878" s="106"/>
      <c r="QP878" s="106"/>
      <c r="QQ878" s="106"/>
      <c r="QR878" s="106"/>
      <c r="QS878" s="106"/>
      <c r="QT878" s="106"/>
      <c r="QU878" s="106"/>
      <c r="QV878" s="106"/>
      <c r="QW878" s="106"/>
      <c r="QX878" s="106"/>
      <c r="QY878" s="106"/>
      <c r="QZ878" s="106"/>
      <c r="RA878" s="106"/>
      <c r="RB878" s="106"/>
      <c r="RC878" s="106"/>
      <c r="RD878" s="106"/>
      <c r="RE878" s="106"/>
      <c r="RF878" s="106"/>
      <c r="RG878" s="106"/>
      <c r="RH878" s="106"/>
      <c r="RI878" s="106"/>
      <c r="RJ878" s="106"/>
      <c r="RK878" s="106"/>
      <c r="RL878" s="106"/>
      <c r="RM878" s="106"/>
      <c r="RN878" s="106"/>
      <c r="RO878" s="106"/>
      <c r="RP878" s="106"/>
      <c r="RQ878" s="106"/>
      <c r="RR878" s="106"/>
    </row>
    <row r="879" spans="1:486" x14ac:dyDescent="0.3">
      <c r="A879" s="106"/>
      <c r="B879" s="106"/>
      <c r="C879" s="106"/>
      <c r="D879" s="106"/>
      <c r="E879" s="106"/>
      <c r="F879" s="106"/>
      <c r="G879" s="106"/>
      <c r="H879" s="106"/>
      <c r="I879" s="106"/>
      <c r="J879" s="106"/>
      <c r="K879" s="106"/>
      <c r="L879" s="106"/>
      <c r="M879" s="106"/>
      <c r="N879" s="106"/>
      <c r="O879" s="106"/>
      <c r="P879" s="114"/>
      <c r="Q879" s="114"/>
      <c r="R879" s="106"/>
      <c r="S879" s="106"/>
      <c r="T879" s="106"/>
      <c r="U879" s="106"/>
      <c r="V879" s="106"/>
      <c r="W879" s="106"/>
      <c r="X879" s="106"/>
      <c r="Y879" s="106"/>
      <c r="Z879" s="106"/>
      <c r="AA879" s="106"/>
      <c r="AB879" s="106"/>
      <c r="AC879" s="106"/>
      <c r="AD879" s="106"/>
      <c r="AE879" s="106"/>
      <c r="AF879" s="106"/>
      <c r="AG879" s="106"/>
      <c r="AH879" s="106"/>
      <c r="AI879" s="106"/>
      <c r="AJ879" s="106"/>
      <c r="AK879" s="106"/>
      <c r="AL879" s="106"/>
      <c r="AM879" s="106"/>
      <c r="AN879" s="106"/>
      <c r="AO879" s="106"/>
      <c r="AP879" s="106"/>
      <c r="AQ879" s="106"/>
      <c r="AR879" s="106"/>
      <c r="AS879" s="106"/>
      <c r="AT879" s="106"/>
      <c r="AU879" s="106"/>
      <c r="AV879" s="106"/>
      <c r="AW879" s="106"/>
      <c r="AX879" s="106"/>
      <c r="AY879" s="106"/>
      <c r="AZ879" s="106"/>
      <c r="BA879" s="106"/>
      <c r="BB879" s="106"/>
      <c r="BC879" s="106"/>
      <c r="BD879" s="106"/>
      <c r="BE879" s="106"/>
      <c r="BF879" s="106"/>
      <c r="BG879" s="106"/>
      <c r="BH879" s="106"/>
      <c r="BI879" s="106"/>
      <c r="BJ879" s="106"/>
      <c r="BK879" s="106"/>
      <c r="BL879" s="106"/>
      <c r="BM879" s="106"/>
      <c r="BN879" s="106"/>
      <c r="BO879" s="106"/>
      <c r="BP879" s="106"/>
      <c r="BQ879" s="106"/>
      <c r="BR879" s="106"/>
      <c r="BS879" s="106"/>
      <c r="BT879" s="106"/>
      <c r="BU879" s="106"/>
      <c r="BV879" s="106"/>
      <c r="BW879" s="106"/>
      <c r="BX879" s="106"/>
      <c r="BY879" s="106"/>
      <c r="BZ879" s="106"/>
      <c r="CA879" s="106"/>
      <c r="CB879" s="106"/>
      <c r="CC879" s="106"/>
      <c r="CD879" s="106"/>
      <c r="CE879" s="106"/>
      <c r="CF879" s="106"/>
      <c r="CG879" s="106"/>
      <c r="CH879" s="106"/>
      <c r="CI879" s="106"/>
      <c r="CJ879" s="106"/>
      <c r="CK879" s="106"/>
      <c r="CL879" s="106"/>
      <c r="CM879" s="106"/>
      <c r="CN879" s="106"/>
      <c r="CO879" s="106"/>
      <c r="CP879" s="106"/>
      <c r="CQ879" s="106"/>
      <c r="CR879" s="106"/>
      <c r="CS879" s="106"/>
      <c r="CT879" s="106"/>
      <c r="CU879" s="106"/>
      <c r="CV879" s="106"/>
      <c r="CW879" s="106"/>
      <c r="CX879" s="106"/>
      <c r="CY879" s="106"/>
      <c r="CZ879" s="106"/>
      <c r="DA879" s="106"/>
      <c r="DB879" s="106"/>
      <c r="DC879" s="106"/>
      <c r="DD879" s="106"/>
      <c r="DE879" s="106"/>
      <c r="DF879" s="106"/>
      <c r="DG879" s="106"/>
      <c r="DH879" s="106"/>
      <c r="DI879" s="106"/>
      <c r="DJ879" s="106"/>
      <c r="DK879" s="106"/>
      <c r="DL879" s="106"/>
      <c r="DM879" s="106"/>
      <c r="DN879" s="106"/>
      <c r="DO879" s="106"/>
      <c r="DP879" s="106"/>
      <c r="DQ879" s="106"/>
      <c r="DR879" s="106"/>
      <c r="DS879" s="106"/>
      <c r="DT879" s="106"/>
      <c r="DU879" s="106"/>
      <c r="DV879" s="106"/>
      <c r="DW879" s="106"/>
      <c r="DX879" s="106"/>
      <c r="DY879" s="106"/>
      <c r="DZ879" s="106"/>
      <c r="EA879" s="106"/>
      <c r="EB879" s="106"/>
      <c r="EC879" s="106"/>
      <c r="ED879" s="106"/>
      <c r="EE879" s="106"/>
      <c r="EF879" s="106"/>
      <c r="EG879" s="106"/>
      <c r="EH879" s="106"/>
      <c r="EI879" s="106"/>
      <c r="EJ879" s="106"/>
      <c r="EK879" s="106"/>
      <c r="EL879" s="106"/>
      <c r="EM879" s="106"/>
      <c r="EN879" s="106"/>
      <c r="EO879" s="106"/>
      <c r="EP879" s="106"/>
      <c r="EQ879" s="106"/>
      <c r="ER879" s="106"/>
      <c r="ES879" s="106"/>
      <c r="ET879" s="106"/>
      <c r="EU879" s="106"/>
      <c r="EV879" s="106"/>
      <c r="EW879" s="106"/>
      <c r="EX879" s="106"/>
      <c r="EY879" s="106"/>
      <c r="EZ879" s="106"/>
      <c r="FA879" s="106"/>
      <c r="FB879" s="106"/>
      <c r="FC879" s="106"/>
      <c r="FD879" s="106"/>
      <c r="FE879" s="106"/>
      <c r="FF879" s="106"/>
      <c r="FG879" s="106"/>
      <c r="FH879" s="106"/>
      <c r="FI879" s="106"/>
      <c r="FJ879" s="106"/>
      <c r="FK879" s="106"/>
      <c r="FL879" s="106"/>
      <c r="FM879" s="106"/>
      <c r="FN879" s="106"/>
      <c r="FO879" s="106"/>
      <c r="FP879" s="106"/>
      <c r="FQ879" s="106"/>
      <c r="FR879" s="106"/>
      <c r="FS879" s="106"/>
      <c r="FT879" s="106"/>
      <c r="FU879" s="106"/>
      <c r="FV879" s="106"/>
      <c r="FW879" s="106"/>
      <c r="FX879" s="106"/>
      <c r="FY879" s="106"/>
      <c r="FZ879" s="106"/>
      <c r="GA879" s="106"/>
      <c r="GB879" s="106"/>
      <c r="GC879" s="106"/>
      <c r="GD879" s="106"/>
      <c r="GE879" s="106"/>
      <c r="GF879" s="106"/>
      <c r="GG879" s="106"/>
      <c r="GH879" s="106"/>
      <c r="GI879" s="106"/>
      <c r="GJ879" s="106"/>
      <c r="GK879" s="106"/>
      <c r="GL879" s="106"/>
      <c r="GM879" s="106"/>
      <c r="GN879" s="106"/>
      <c r="GO879" s="106"/>
      <c r="GP879" s="106"/>
      <c r="GQ879" s="106"/>
      <c r="GR879" s="106"/>
      <c r="GS879" s="106"/>
      <c r="GT879" s="106"/>
      <c r="GU879" s="106"/>
      <c r="GV879" s="106"/>
      <c r="GW879" s="106"/>
      <c r="GX879" s="106"/>
      <c r="GY879" s="106"/>
      <c r="GZ879" s="106"/>
      <c r="HA879" s="106"/>
      <c r="HB879" s="106"/>
      <c r="HC879" s="106"/>
      <c r="HD879" s="106"/>
      <c r="HE879" s="106"/>
      <c r="HF879" s="106"/>
      <c r="HG879" s="106"/>
      <c r="HH879" s="106"/>
      <c r="HI879" s="106"/>
      <c r="HJ879" s="106"/>
      <c r="HK879" s="106"/>
      <c r="HL879" s="106"/>
      <c r="HM879" s="106"/>
      <c r="HN879" s="106"/>
      <c r="HO879" s="106"/>
      <c r="HP879" s="106"/>
      <c r="HQ879" s="106"/>
      <c r="HR879" s="106"/>
      <c r="HS879" s="106"/>
      <c r="HT879" s="106"/>
      <c r="HU879" s="106"/>
      <c r="HV879" s="106"/>
      <c r="HW879" s="106"/>
      <c r="HX879" s="106"/>
      <c r="HY879" s="106"/>
      <c r="HZ879" s="106"/>
      <c r="IA879" s="106"/>
      <c r="IB879" s="106"/>
      <c r="IC879" s="106"/>
      <c r="ID879" s="106"/>
      <c r="IE879" s="106"/>
      <c r="IF879" s="106"/>
      <c r="IG879" s="106"/>
      <c r="IH879" s="106"/>
      <c r="II879" s="106"/>
      <c r="IJ879" s="106"/>
      <c r="IK879" s="106"/>
      <c r="IL879" s="106"/>
      <c r="IM879" s="106"/>
      <c r="IN879" s="106"/>
      <c r="IO879" s="106"/>
      <c r="IP879" s="106"/>
      <c r="IQ879" s="106"/>
      <c r="IR879" s="106"/>
      <c r="IS879" s="106"/>
      <c r="IT879" s="106"/>
      <c r="IU879" s="106"/>
      <c r="IV879" s="106"/>
      <c r="IW879" s="106"/>
      <c r="IX879" s="106"/>
      <c r="IY879" s="106"/>
      <c r="IZ879" s="106"/>
      <c r="JA879" s="106"/>
      <c r="JB879" s="106"/>
      <c r="JC879" s="106"/>
      <c r="JD879" s="106"/>
      <c r="JE879" s="106"/>
      <c r="JF879" s="106"/>
      <c r="JG879" s="106"/>
      <c r="JH879" s="106"/>
      <c r="JI879" s="106"/>
      <c r="JJ879" s="106"/>
      <c r="JK879" s="106"/>
      <c r="JL879" s="106"/>
      <c r="JM879" s="106"/>
      <c r="JN879" s="106"/>
      <c r="JO879" s="106"/>
      <c r="JP879" s="106"/>
      <c r="JQ879" s="106"/>
      <c r="JR879" s="106"/>
      <c r="JS879" s="106"/>
      <c r="JT879" s="106"/>
      <c r="JU879" s="106"/>
      <c r="JV879" s="106"/>
      <c r="JW879" s="106"/>
      <c r="JX879" s="106"/>
      <c r="JY879" s="106"/>
      <c r="JZ879" s="106"/>
      <c r="KA879" s="106"/>
      <c r="KB879" s="106"/>
      <c r="KC879" s="106"/>
      <c r="KD879" s="106"/>
      <c r="KE879" s="106"/>
      <c r="KF879" s="106"/>
      <c r="KG879" s="106"/>
      <c r="KH879" s="106"/>
      <c r="KI879" s="106"/>
      <c r="KJ879" s="106"/>
      <c r="KK879" s="106"/>
      <c r="KL879" s="106"/>
      <c r="KM879" s="106"/>
      <c r="KN879" s="106"/>
      <c r="KO879" s="106"/>
      <c r="KP879" s="106"/>
      <c r="KQ879" s="106"/>
      <c r="KR879" s="106"/>
      <c r="KS879" s="106"/>
      <c r="KT879" s="106"/>
      <c r="KU879" s="106"/>
      <c r="KV879" s="106"/>
      <c r="KW879" s="106"/>
      <c r="KX879" s="106"/>
      <c r="KY879" s="106"/>
      <c r="KZ879" s="106"/>
      <c r="LA879" s="106"/>
      <c r="LB879" s="106"/>
      <c r="LC879" s="106"/>
      <c r="LD879" s="106"/>
      <c r="LE879" s="106"/>
      <c r="LF879" s="106"/>
      <c r="LG879" s="106"/>
      <c r="LH879" s="106"/>
      <c r="LI879" s="106"/>
      <c r="LJ879" s="106"/>
      <c r="LK879" s="106"/>
      <c r="LL879" s="106"/>
      <c r="LM879" s="106"/>
      <c r="LN879" s="106"/>
      <c r="LO879" s="106"/>
      <c r="LP879" s="106"/>
      <c r="LQ879" s="106"/>
      <c r="LR879" s="106"/>
      <c r="LS879" s="106"/>
      <c r="LT879" s="106"/>
      <c r="LU879" s="106"/>
      <c r="LV879" s="106"/>
      <c r="LW879" s="106"/>
      <c r="LX879" s="106"/>
      <c r="LY879" s="106"/>
      <c r="LZ879" s="106"/>
      <c r="MA879" s="106"/>
      <c r="MB879" s="106"/>
      <c r="MC879" s="106"/>
      <c r="MD879" s="106"/>
      <c r="ME879" s="106"/>
      <c r="MF879" s="106"/>
      <c r="MG879" s="106"/>
      <c r="MH879" s="106"/>
      <c r="MI879" s="106"/>
      <c r="MJ879" s="106"/>
      <c r="MK879" s="106"/>
      <c r="ML879" s="106"/>
      <c r="MM879" s="106"/>
      <c r="MN879" s="106"/>
      <c r="MO879" s="106"/>
      <c r="MP879" s="106"/>
      <c r="MQ879" s="106"/>
      <c r="MR879" s="106"/>
      <c r="MS879" s="106"/>
      <c r="MT879" s="106"/>
      <c r="MU879" s="106"/>
      <c r="MV879" s="106"/>
      <c r="MW879" s="106"/>
      <c r="MX879" s="106"/>
      <c r="MY879" s="106"/>
      <c r="MZ879" s="106"/>
      <c r="NA879" s="106"/>
      <c r="NB879" s="106"/>
      <c r="NC879" s="106"/>
      <c r="ND879" s="106"/>
      <c r="NE879" s="106"/>
      <c r="NF879" s="106"/>
      <c r="NG879" s="106"/>
      <c r="NH879" s="106"/>
      <c r="NI879" s="106"/>
      <c r="NJ879" s="106"/>
      <c r="NK879" s="106"/>
      <c r="NL879" s="106"/>
      <c r="NM879" s="106"/>
      <c r="NN879" s="106"/>
      <c r="NO879" s="106"/>
      <c r="NP879" s="106"/>
      <c r="NQ879" s="106"/>
      <c r="NR879" s="106"/>
      <c r="NS879" s="106"/>
      <c r="NT879" s="106"/>
      <c r="NU879" s="106"/>
      <c r="NV879" s="106"/>
      <c r="NW879" s="106"/>
      <c r="NX879" s="106"/>
      <c r="NY879" s="106"/>
      <c r="NZ879" s="106"/>
      <c r="OA879" s="106"/>
      <c r="OB879" s="106"/>
      <c r="OC879" s="106"/>
      <c r="OD879" s="106"/>
      <c r="OE879" s="106"/>
      <c r="OF879" s="106"/>
      <c r="OG879" s="106"/>
      <c r="OH879" s="106"/>
      <c r="OI879" s="106"/>
      <c r="OJ879" s="106"/>
      <c r="OK879" s="106"/>
      <c r="OL879" s="106"/>
      <c r="OM879" s="106"/>
      <c r="ON879" s="106"/>
      <c r="OO879" s="106"/>
      <c r="OP879" s="106"/>
      <c r="OQ879" s="106"/>
      <c r="OR879" s="106"/>
      <c r="OS879" s="106"/>
      <c r="OT879" s="106"/>
      <c r="OU879" s="106"/>
      <c r="OV879" s="106"/>
      <c r="OW879" s="106"/>
      <c r="OX879" s="106"/>
      <c r="OY879" s="106"/>
      <c r="OZ879" s="106"/>
      <c r="PA879" s="106"/>
      <c r="PB879" s="106"/>
      <c r="PC879" s="106"/>
      <c r="PD879" s="106"/>
      <c r="PE879" s="106"/>
      <c r="PF879" s="106"/>
      <c r="PG879" s="106"/>
      <c r="PH879" s="106"/>
      <c r="PI879" s="106"/>
      <c r="PJ879" s="106"/>
      <c r="PK879" s="106"/>
      <c r="PL879" s="106"/>
      <c r="PM879" s="106"/>
      <c r="PN879" s="106"/>
      <c r="PO879" s="106"/>
      <c r="PP879" s="106"/>
      <c r="PQ879" s="106"/>
      <c r="PR879" s="106"/>
      <c r="PS879" s="106"/>
      <c r="PT879" s="106"/>
      <c r="PU879" s="106"/>
      <c r="PV879" s="106"/>
      <c r="PW879" s="106"/>
      <c r="PX879" s="106"/>
      <c r="PY879" s="106"/>
      <c r="PZ879" s="106"/>
      <c r="QA879" s="106"/>
      <c r="QB879" s="106"/>
      <c r="QC879" s="106"/>
      <c r="QD879" s="106"/>
      <c r="QE879" s="106"/>
      <c r="QF879" s="106"/>
      <c r="QG879" s="106"/>
      <c r="QH879" s="106"/>
      <c r="QI879" s="106"/>
      <c r="QJ879" s="106"/>
      <c r="QK879" s="106"/>
      <c r="QL879" s="106"/>
      <c r="QM879" s="106"/>
      <c r="QN879" s="106"/>
      <c r="QO879" s="106"/>
      <c r="QP879" s="106"/>
      <c r="QQ879" s="106"/>
      <c r="QR879" s="106"/>
      <c r="QS879" s="106"/>
      <c r="QT879" s="106"/>
      <c r="QU879" s="106"/>
      <c r="QV879" s="106"/>
      <c r="QW879" s="106"/>
      <c r="QX879" s="106"/>
      <c r="QY879" s="106"/>
      <c r="QZ879" s="106"/>
      <c r="RA879" s="106"/>
      <c r="RB879" s="106"/>
      <c r="RC879" s="106"/>
      <c r="RD879" s="106"/>
      <c r="RE879" s="106"/>
      <c r="RF879" s="106"/>
      <c r="RG879" s="106"/>
      <c r="RH879" s="106"/>
      <c r="RI879" s="106"/>
      <c r="RJ879" s="106"/>
      <c r="RK879" s="106"/>
      <c r="RL879" s="106"/>
      <c r="RM879" s="106"/>
      <c r="RN879" s="106"/>
      <c r="RO879" s="106"/>
      <c r="RP879" s="106"/>
      <c r="RQ879" s="106"/>
      <c r="RR879" s="106"/>
    </row>
    <row r="880" spans="1:486" x14ac:dyDescent="0.3">
      <c r="A880" s="106"/>
      <c r="B880" s="106"/>
      <c r="C880" s="106"/>
      <c r="D880" s="106"/>
      <c r="E880" s="106"/>
      <c r="F880" s="106"/>
      <c r="G880" s="106"/>
      <c r="H880" s="106"/>
      <c r="I880" s="106"/>
      <c r="J880" s="106"/>
      <c r="K880" s="106"/>
      <c r="L880" s="106"/>
      <c r="M880" s="106"/>
      <c r="N880" s="106"/>
      <c r="O880" s="106"/>
      <c r="P880" s="114"/>
      <c r="Q880" s="114"/>
      <c r="R880" s="106"/>
      <c r="S880" s="106"/>
      <c r="T880" s="106"/>
      <c r="U880" s="106"/>
      <c r="V880" s="106"/>
      <c r="W880" s="106"/>
      <c r="X880" s="106"/>
      <c r="Y880" s="106"/>
      <c r="Z880" s="106"/>
      <c r="AA880" s="106"/>
      <c r="AB880" s="106"/>
      <c r="AC880" s="106"/>
      <c r="AD880" s="106"/>
      <c r="AE880" s="106"/>
      <c r="AF880" s="106"/>
      <c r="AG880" s="106"/>
      <c r="AH880" s="106"/>
      <c r="AI880" s="106"/>
      <c r="AJ880" s="106"/>
      <c r="AK880" s="106"/>
      <c r="AL880" s="106"/>
      <c r="AM880" s="106"/>
      <c r="AN880" s="106"/>
      <c r="AO880" s="106"/>
      <c r="AP880" s="106"/>
      <c r="AQ880" s="106"/>
      <c r="AR880" s="106"/>
      <c r="AS880" s="106"/>
      <c r="AT880" s="106"/>
      <c r="AU880" s="106"/>
      <c r="AV880" s="106"/>
      <c r="AW880" s="106"/>
      <c r="AX880" s="106"/>
      <c r="AY880" s="106"/>
      <c r="AZ880" s="106"/>
      <c r="BA880" s="106"/>
      <c r="BB880" s="106"/>
      <c r="BC880" s="106"/>
      <c r="BD880" s="106"/>
      <c r="BE880" s="106"/>
      <c r="BF880" s="106"/>
      <c r="BG880" s="106"/>
      <c r="BH880" s="106"/>
      <c r="BI880" s="106"/>
      <c r="BJ880" s="106"/>
      <c r="BK880" s="106"/>
      <c r="BL880" s="106"/>
      <c r="BM880" s="106"/>
      <c r="BN880" s="106"/>
      <c r="BO880" s="106"/>
      <c r="BP880" s="106"/>
      <c r="BQ880" s="106"/>
      <c r="BR880" s="106"/>
      <c r="BS880" s="106"/>
      <c r="BT880" s="106"/>
      <c r="BU880" s="106"/>
      <c r="BV880" s="106"/>
      <c r="BW880" s="106"/>
      <c r="BX880" s="106"/>
      <c r="BY880" s="106"/>
      <c r="BZ880" s="106"/>
      <c r="CA880" s="106"/>
      <c r="CB880" s="106"/>
      <c r="CC880" s="106"/>
      <c r="CD880" s="106"/>
      <c r="CE880" s="106"/>
      <c r="CF880" s="106"/>
      <c r="CG880" s="106"/>
      <c r="CH880" s="106"/>
      <c r="CI880" s="106"/>
      <c r="CJ880" s="106"/>
      <c r="CK880" s="106"/>
      <c r="CL880" s="106"/>
      <c r="CM880" s="106"/>
      <c r="CN880" s="106"/>
      <c r="CO880" s="106"/>
      <c r="CP880" s="106"/>
      <c r="CQ880" s="106"/>
      <c r="CR880" s="106"/>
      <c r="CS880" s="106"/>
      <c r="CT880" s="106"/>
      <c r="CU880" s="106"/>
      <c r="CV880" s="106"/>
      <c r="CW880" s="106"/>
      <c r="CX880" s="106"/>
      <c r="CY880" s="106"/>
      <c r="CZ880" s="106"/>
      <c r="DA880" s="106"/>
      <c r="DB880" s="106"/>
      <c r="DC880" s="106"/>
      <c r="DD880" s="106"/>
      <c r="DE880" s="106"/>
      <c r="DF880" s="106"/>
      <c r="DG880" s="106"/>
      <c r="DH880" s="106"/>
      <c r="DI880" s="106"/>
      <c r="DJ880" s="106"/>
      <c r="DK880" s="106"/>
      <c r="DL880" s="106"/>
      <c r="DM880" s="106"/>
      <c r="DN880" s="106"/>
      <c r="DO880" s="106"/>
      <c r="DP880" s="106"/>
      <c r="DQ880" s="106"/>
      <c r="DR880" s="106"/>
      <c r="DS880" s="106"/>
      <c r="DT880" s="106"/>
      <c r="DU880" s="106"/>
      <c r="DV880" s="106"/>
      <c r="DW880" s="106"/>
      <c r="DX880" s="106"/>
      <c r="DY880" s="106"/>
      <c r="DZ880" s="106"/>
      <c r="EA880" s="106"/>
      <c r="EB880" s="106"/>
      <c r="EC880" s="106"/>
      <c r="ED880" s="106"/>
      <c r="EE880" s="106"/>
      <c r="EF880" s="106"/>
      <c r="EG880" s="106"/>
      <c r="EH880" s="106"/>
      <c r="EI880" s="106"/>
      <c r="EJ880" s="106"/>
      <c r="EK880" s="106"/>
      <c r="EL880" s="106"/>
      <c r="EM880" s="106"/>
      <c r="EN880" s="106"/>
      <c r="EO880" s="106"/>
      <c r="EP880" s="106"/>
      <c r="EQ880" s="106"/>
      <c r="ER880" s="106"/>
      <c r="ES880" s="106"/>
      <c r="ET880" s="106"/>
      <c r="EU880" s="106"/>
      <c r="EV880" s="106"/>
      <c r="EW880" s="106"/>
      <c r="EX880" s="106"/>
      <c r="EY880" s="106"/>
      <c r="EZ880" s="106"/>
      <c r="FA880" s="106"/>
      <c r="FB880" s="106"/>
      <c r="FC880" s="106"/>
      <c r="FD880" s="106"/>
      <c r="FE880" s="106"/>
      <c r="FF880" s="106"/>
      <c r="FG880" s="106"/>
      <c r="FH880" s="106"/>
      <c r="FI880" s="106"/>
      <c r="FJ880" s="106"/>
      <c r="FK880" s="106"/>
      <c r="FL880" s="106"/>
      <c r="FM880" s="106"/>
      <c r="FN880" s="106"/>
      <c r="FO880" s="106"/>
      <c r="FP880" s="106"/>
      <c r="FQ880" s="106"/>
      <c r="FR880" s="106"/>
      <c r="FS880" s="106"/>
      <c r="FT880" s="106"/>
      <c r="FU880" s="106"/>
      <c r="FV880" s="106"/>
      <c r="FW880" s="106"/>
      <c r="FX880" s="106"/>
      <c r="FY880" s="106"/>
      <c r="FZ880" s="106"/>
      <c r="GA880" s="106"/>
      <c r="GB880" s="106"/>
      <c r="GC880" s="106"/>
      <c r="GD880" s="106"/>
      <c r="GE880" s="106"/>
      <c r="GF880" s="106"/>
      <c r="GG880" s="106"/>
      <c r="GH880" s="106"/>
      <c r="GI880" s="106"/>
      <c r="GJ880" s="106"/>
      <c r="GK880" s="106"/>
      <c r="GL880" s="106"/>
      <c r="GM880" s="106"/>
      <c r="GN880" s="106"/>
      <c r="GO880" s="106"/>
      <c r="GP880" s="106"/>
      <c r="GQ880" s="106"/>
      <c r="GR880" s="106"/>
      <c r="GS880" s="106"/>
      <c r="GT880" s="106"/>
      <c r="GU880" s="106"/>
      <c r="GV880" s="106"/>
      <c r="GW880" s="106"/>
      <c r="GX880" s="106"/>
      <c r="GY880" s="106"/>
      <c r="GZ880" s="106"/>
      <c r="HA880" s="106"/>
      <c r="HB880" s="106"/>
      <c r="HC880" s="106"/>
      <c r="HD880" s="106"/>
      <c r="HE880" s="106"/>
      <c r="HF880" s="106"/>
      <c r="HG880" s="106"/>
      <c r="HH880" s="106"/>
      <c r="HI880" s="106"/>
      <c r="HJ880" s="106"/>
      <c r="HK880" s="106"/>
      <c r="HL880" s="106"/>
      <c r="HM880" s="106"/>
      <c r="HN880" s="106"/>
      <c r="HO880" s="106"/>
      <c r="HP880" s="106"/>
      <c r="HQ880" s="106"/>
      <c r="HR880" s="106"/>
      <c r="HS880" s="106"/>
      <c r="HT880" s="106"/>
      <c r="HU880" s="106"/>
      <c r="HV880" s="106"/>
      <c r="HW880" s="106"/>
      <c r="HX880" s="106"/>
      <c r="HY880" s="106"/>
      <c r="HZ880" s="106"/>
      <c r="IA880" s="106"/>
      <c r="IB880" s="106"/>
      <c r="IC880" s="106"/>
      <c r="ID880" s="106"/>
      <c r="IE880" s="106"/>
      <c r="IF880" s="106"/>
      <c r="IG880" s="106"/>
      <c r="IH880" s="106"/>
      <c r="II880" s="106"/>
      <c r="IJ880" s="106"/>
      <c r="IK880" s="106"/>
      <c r="IL880" s="106"/>
      <c r="IM880" s="106"/>
      <c r="IN880" s="106"/>
      <c r="IO880" s="106"/>
      <c r="IP880" s="106"/>
      <c r="IQ880" s="106"/>
      <c r="IR880" s="106"/>
      <c r="IS880" s="106"/>
      <c r="IT880" s="106"/>
      <c r="IU880" s="106"/>
      <c r="IV880" s="106"/>
      <c r="IW880" s="106"/>
      <c r="IX880" s="106"/>
      <c r="IY880" s="106"/>
      <c r="IZ880" s="106"/>
      <c r="JA880" s="106"/>
      <c r="JB880" s="106"/>
      <c r="JC880" s="106"/>
      <c r="JD880" s="106"/>
      <c r="JE880" s="106"/>
      <c r="JF880" s="106"/>
      <c r="JG880" s="106"/>
      <c r="JH880" s="106"/>
      <c r="JI880" s="106"/>
      <c r="JJ880" s="106"/>
      <c r="JK880" s="106"/>
      <c r="JL880" s="106"/>
      <c r="JM880" s="106"/>
      <c r="JN880" s="106"/>
      <c r="JO880" s="106"/>
      <c r="JP880" s="106"/>
      <c r="JQ880" s="106"/>
      <c r="JR880" s="106"/>
      <c r="JS880" s="106"/>
      <c r="JT880" s="106"/>
      <c r="JU880" s="106"/>
      <c r="JV880" s="106"/>
      <c r="JW880" s="106"/>
      <c r="JX880" s="106"/>
      <c r="JY880" s="106"/>
      <c r="JZ880" s="106"/>
      <c r="KA880" s="106"/>
      <c r="KB880" s="106"/>
      <c r="KC880" s="106"/>
      <c r="KD880" s="106"/>
      <c r="KE880" s="106"/>
      <c r="KF880" s="106"/>
      <c r="KG880" s="106"/>
      <c r="KH880" s="106"/>
      <c r="KI880" s="106"/>
      <c r="KJ880" s="106"/>
      <c r="KK880" s="106"/>
      <c r="KL880" s="106"/>
      <c r="KM880" s="106"/>
      <c r="KN880" s="106"/>
      <c r="KO880" s="106"/>
      <c r="KP880" s="106"/>
      <c r="KQ880" s="106"/>
      <c r="KR880" s="106"/>
      <c r="KS880" s="106"/>
      <c r="KT880" s="106"/>
      <c r="KU880" s="106"/>
      <c r="KV880" s="106"/>
      <c r="KW880" s="106"/>
      <c r="KX880" s="106"/>
      <c r="KY880" s="106"/>
      <c r="KZ880" s="106"/>
      <c r="LA880" s="106"/>
      <c r="LB880" s="106"/>
      <c r="LC880" s="106"/>
      <c r="LD880" s="106"/>
      <c r="LE880" s="106"/>
      <c r="LF880" s="106"/>
      <c r="LG880" s="106"/>
      <c r="LH880" s="106"/>
      <c r="LI880" s="106"/>
      <c r="LJ880" s="106"/>
      <c r="LK880" s="106"/>
      <c r="LL880" s="106"/>
      <c r="LM880" s="106"/>
      <c r="LN880" s="106"/>
      <c r="LO880" s="106"/>
      <c r="LP880" s="106"/>
      <c r="LQ880" s="106"/>
      <c r="LR880" s="106"/>
      <c r="LS880" s="106"/>
      <c r="LT880" s="106"/>
      <c r="LU880" s="106"/>
      <c r="LV880" s="106"/>
      <c r="LW880" s="106"/>
      <c r="LX880" s="106"/>
      <c r="LY880" s="106"/>
      <c r="LZ880" s="106"/>
      <c r="MA880" s="106"/>
      <c r="MB880" s="106"/>
      <c r="MC880" s="106"/>
      <c r="MD880" s="106"/>
      <c r="ME880" s="106"/>
      <c r="MF880" s="106"/>
      <c r="MG880" s="106"/>
      <c r="MH880" s="106"/>
      <c r="MI880" s="106"/>
      <c r="MJ880" s="106"/>
      <c r="MK880" s="106"/>
      <c r="ML880" s="106"/>
      <c r="MM880" s="106"/>
      <c r="MN880" s="106"/>
      <c r="MO880" s="106"/>
      <c r="MP880" s="106"/>
      <c r="MQ880" s="106"/>
      <c r="MR880" s="106"/>
      <c r="MS880" s="106"/>
      <c r="MT880" s="106"/>
      <c r="MU880" s="106"/>
      <c r="MV880" s="106"/>
      <c r="MW880" s="106"/>
      <c r="MX880" s="106"/>
      <c r="MY880" s="106"/>
      <c r="MZ880" s="106"/>
      <c r="NA880" s="106"/>
      <c r="NB880" s="106"/>
      <c r="NC880" s="106"/>
      <c r="ND880" s="106"/>
      <c r="NE880" s="106"/>
      <c r="NF880" s="106"/>
      <c r="NG880" s="106"/>
      <c r="NH880" s="106"/>
      <c r="NI880" s="106"/>
      <c r="NJ880" s="106"/>
      <c r="NK880" s="106"/>
      <c r="NL880" s="106"/>
      <c r="NM880" s="106"/>
      <c r="NN880" s="106"/>
      <c r="NO880" s="106"/>
      <c r="NP880" s="106"/>
      <c r="NQ880" s="106"/>
      <c r="NR880" s="106"/>
      <c r="NS880" s="106"/>
      <c r="NT880" s="106"/>
      <c r="NU880" s="106"/>
      <c r="NV880" s="106"/>
      <c r="NW880" s="106"/>
      <c r="NX880" s="106"/>
      <c r="NY880" s="106"/>
      <c r="NZ880" s="106"/>
      <c r="OA880" s="106"/>
      <c r="OB880" s="106"/>
      <c r="OC880" s="106"/>
      <c r="OD880" s="106"/>
      <c r="OE880" s="106"/>
      <c r="OF880" s="106"/>
      <c r="OG880" s="106"/>
      <c r="OH880" s="106"/>
      <c r="OI880" s="106"/>
      <c r="OJ880" s="106"/>
      <c r="OK880" s="106"/>
      <c r="OL880" s="106"/>
      <c r="OM880" s="106"/>
      <c r="ON880" s="106"/>
      <c r="OO880" s="106"/>
      <c r="OP880" s="106"/>
      <c r="OQ880" s="106"/>
      <c r="OR880" s="106"/>
      <c r="OS880" s="106"/>
      <c r="OT880" s="106"/>
      <c r="OU880" s="106"/>
      <c r="OV880" s="106"/>
      <c r="OW880" s="106"/>
      <c r="OX880" s="106"/>
      <c r="OY880" s="106"/>
      <c r="OZ880" s="106"/>
      <c r="PA880" s="106"/>
      <c r="PB880" s="106"/>
      <c r="PC880" s="106"/>
      <c r="PD880" s="106"/>
      <c r="PE880" s="106"/>
      <c r="PF880" s="106"/>
      <c r="PG880" s="106"/>
      <c r="PH880" s="106"/>
      <c r="PI880" s="106"/>
      <c r="PJ880" s="106"/>
      <c r="PK880" s="106"/>
      <c r="PL880" s="106"/>
      <c r="PM880" s="106"/>
      <c r="PN880" s="106"/>
      <c r="PO880" s="106"/>
      <c r="PP880" s="106"/>
      <c r="PQ880" s="106"/>
      <c r="PR880" s="106"/>
      <c r="PS880" s="106"/>
      <c r="PT880" s="106"/>
      <c r="PU880" s="106"/>
      <c r="PV880" s="106"/>
      <c r="PW880" s="106"/>
      <c r="PX880" s="106"/>
      <c r="PY880" s="106"/>
      <c r="PZ880" s="106"/>
      <c r="QA880" s="106"/>
      <c r="QB880" s="106"/>
      <c r="QC880" s="106"/>
      <c r="QD880" s="106"/>
      <c r="QE880" s="106"/>
      <c r="QF880" s="106"/>
      <c r="QG880" s="106"/>
      <c r="QH880" s="106"/>
      <c r="QI880" s="106"/>
      <c r="QJ880" s="106"/>
      <c r="QK880" s="106"/>
      <c r="QL880" s="106"/>
      <c r="QM880" s="106"/>
      <c r="QN880" s="106"/>
      <c r="QO880" s="106"/>
      <c r="QP880" s="106"/>
      <c r="QQ880" s="106"/>
      <c r="QR880" s="106"/>
      <c r="QS880" s="106"/>
      <c r="QT880" s="106"/>
      <c r="QU880" s="106"/>
      <c r="QV880" s="106"/>
      <c r="QW880" s="106"/>
      <c r="QX880" s="106"/>
      <c r="QY880" s="106"/>
      <c r="QZ880" s="106"/>
      <c r="RA880" s="106"/>
      <c r="RB880" s="106"/>
      <c r="RC880" s="106"/>
      <c r="RD880" s="106"/>
      <c r="RE880" s="106"/>
      <c r="RF880" s="106"/>
      <c r="RG880" s="106"/>
      <c r="RH880" s="106"/>
      <c r="RI880" s="106"/>
      <c r="RJ880" s="106"/>
      <c r="RK880" s="106"/>
      <c r="RL880" s="106"/>
      <c r="RM880" s="106"/>
      <c r="RN880" s="106"/>
      <c r="RO880" s="106"/>
      <c r="RP880" s="106"/>
      <c r="RQ880" s="106"/>
      <c r="RR880" s="106"/>
    </row>
    <row r="881" spans="1:486" x14ac:dyDescent="0.3">
      <c r="A881" s="106"/>
      <c r="B881" s="106"/>
      <c r="C881" s="106"/>
      <c r="D881" s="106"/>
      <c r="E881" s="106"/>
      <c r="F881" s="106"/>
      <c r="G881" s="106"/>
      <c r="H881" s="106"/>
      <c r="I881" s="106"/>
      <c r="J881" s="106"/>
      <c r="K881" s="106"/>
      <c r="L881" s="106"/>
      <c r="M881" s="106"/>
      <c r="N881" s="106"/>
      <c r="O881" s="106"/>
      <c r="P881" s="114"/>
      <c r="Q881" s="114"/>
      <c r="R881" s="106"/>
      <c r="S881" s="106"/>
      <c r="T881" s="106"/>
      <c r="U881" s="106"/>
      <c r="V881" s="106"/>
      <c r="W881" s="106"/>
      <c r="X881" s="106"/>
      <c r="Y881" s="106"/>
      <c r="Z881" s="106"/>
      <c r="AA881" s="106"/>
      <c r="AB881" s="106"/>
      <c r="AC881" s="106"/>
      <c r="AD881" s="106"/>
      <c r="AE881" s="106"/>
      <c r="AF881" s="106"/>
      <c r="AG881" s="106"/>
      <c r="AH881" s="106"/>
      <c r="AI881" s="106"/>
      <c r="AJ881" s="106"/>
      <c r="AK881" s="106"/>
      <c r="AL881" s="106"/>
      <c r="AM881" s="106"/>
      <c r="AN881" s="106"/>
      <c r="AO881" s="106"/>
      <c r="AP881" s="106"/>
      <c r="AQ881" s="106"/>
      <c r="AR881" s="106"/>
      <c r="AS881" s="106"/>
      <c r="AT881" s="106"/>
      <c r="AU881" s="106"/>
      <c r="AV881" s="106"/>
      <c r="AW881" s="106"/>
      <c r="AX881" s="106"/>
      <c r="AY881" s="106"/>
      <c r="AZ881" s="106"/>
      <c r="BA881" s="106"/>
      <c r="BB881" s="106"/>
      <c r="BC881" s="106"/>
      <c r="BD881" s="106"/>
      <c r="BE881" s="106"/>
      <c r="BF881" s="106"/>
      <c r="BG881" s="106"/>
      <c r="BH881" s="106"/>
      <c r="BI881" s="106"/>
      <c r="BJ881" s="106"/>
      <c r="BK881" s="106"/>
      <c r="BL881" s="106"/>
      <c r="BM881" s="106"/>
      <c r="BN881" s="106"/>
      <c r="BO881" s="106"/>
      <c r="BP881" s="106"/>
      <c r="BQ881" s="106"/>
      <c r="BR881" s="106"/>
      <c r="BS881" s="106"/>
      <c r="BT881" s="106"/>
      <c r="BU881" s="106"/>
      <c r="BV881" s="106"/>
      <c r="BW881" s="106"/>
      <c r="BX881" s="106"/>
      <c r="BY881" s="106"/>
      <c r="BZ881" s="106"/>
      <c r="CA881" s="106"/>
      <c r="CB881" s="106"/>
      <c r="CC881" s="106"/>
      <c r="CD881" s="106"/>
      <c r="CE881" s="106"/>
      <c r="CF881" s="106"/>
      <c r="CG881" s="106"/>
      <c r="CH881" s="106"/>
      <c r="CI881" s="106"/>
      <c r="CJ881" s="106"/>
      <c r="CK881" s="106"/>
      <c r="CL881" s="106"/>
      <c r="CM881" s="106"/>
      <c r="CN881" s="106"/>
      <c r="CO881" s="106"/>
      <c r="CP881" s="106"/>
      <c r="CQ881" s="106"/>
      <c r="CR881" s="106"/>
      <c r="CS881" s="106"/>
      <c r="CT881" s="106"/>
      <c r="CU881" s="106"/>
      <c r="CV881" s="106"/>
      <c r="CW881" s="106"/>
      <c r="CX881" s="106"/>
      <c r="CY881" s="106"/>
      <c r="CZ881" s="106"/>
      <c r="DA881" s="106"/>
      <c r="DB881" s="106"/>
      <c r="DC881" s="106"/>
      <c r="DD881" s="106"/>
      <c r="DE881" s="106"/>
      <c r="DF881" s="106"/>
      <c r="DG881" s="106"/>
      <c r="DH881" s="106"/>
      <c r="DI881" s="106"/>
      <c r="DJ881" s="106"/>
      <c r="DK881" s="106"/>
      <c r="DL881" s="106"/>
      <c r="DM881" s="106"/>
      <c r="DN881" s="106"/>
      <c r="DO881" s="106"/>
      <c r="DP881" s="106"/>
      <c r="DQ881" s="106"/>
      <c r="DR881" s="106"/>
      <c r="DS881" s="106"/>
      <c r="DT881" s="106"/>
      <c r="DU881" s="106"/>
      <c r="DV881" s="106"/>
      <c r="DW881" s="106"/>
      <c r="DX881" s="106"/>
      <c r="DY881" s="106"/>
      <c r="DZ881" s="106"/>
      <c r="EA881" s="106"/>
      <c r="EB881" s="106"/>
      <c r="EC881" s="106"/>
      <c r="ED881" s="106"/>
      <c r="EE881" s="106"/>
      <c r="EF881" s="106"/>
      <c r="EG881" s="106"/>
      <c r="EH881" s="106"/>
      <c r="EI881" s="106"/>
      <c r="EJ881" s="106"/>
      <c r="EK881" s="106"/>
      <c r="EL881" s="106"/>
      <c r="EM881" s="106"/>
      <c r="EN881" s="106"/>
      <c r="EO881" s="106"/>
      <c r="EP881" s="106"/>
      <c r="EQ881" s="106"/>
      <c r="ER881" s="106"/>
      <c r="ES881" s="106"/>
      <c r="ET881" s="106"/>
      <c r="EU881" s="106"/>
      <c r="EV881" s="106"/>
      <c r="EW881" s="106"/>
      <c r="EX881" s="106"/>
      <c r="EY881" s="106"/>
      <c r="EZ881" s="106"/>
      <c r="FA881" s="106"/>
      <c r="FB881" s="106"/>
      <c r="FC881" s="106"/>
      <c r="FD881" s="106"/>
      <c r="FE881" s="106"/>
      <c r="FF881" s="106"/>
      <c r="FG881" s="106"/>
      <c r="FH881" s="106"/>
      <c r="FI881" s="106"/>
      <c r="FJ881" s="106"/>
      <c r="FK881" s="106"/>
      <c r="FL881" s="106"/>
      <c r="FM881" s="106"/>
      <c r="FN881" s="106"/>
      <c r="FO881" s="106"/>
      <c r="FP881" s="106"/>
      <c r="FQ881" s="106"/>
      <c r="FR881" s="106"/>
      <c r="FS881" s="106"/>
      <c r="FT881" s="106"/>
      <c r="FU881" s="106"/>
      <c r="FV881" s="106"/>
      <c r="FW881" s="106"/>
      <c r="FX881" s="106"/>
      <c r="FY881" s="106"/>
      <c r="FZ881" s="106"/>
      <c r="GA881" s="106"/>
      <c r="GB881" s="106"/>
      <c r="GC881" s="106"/>
      <c r="GD881" s="106"/>
      <c r="GE881" s="106"/>
      <c r="GF881" s="106"/>
      <c r="GG881" s="106"/>
      <c r="GH881" s="106"/>
      <c r="GI881" s="106"/>
      <c r="GJ881" s="106"/>
      <c r="GK881" s="106"/>
      <c r="GL881" s="106"/>
      <c r="GM881" s="106"/>
      <c r="GN881" s="106"/>
      <c r="GO881" s="106"/>
      <c r="GP881" s="106"/>
      <c r="GQ881" s="106"/>
      <c r="GR881" s="106"/>
      <c r="GS881" s="106"/>
      <c r="GT881" s="106"/>
      <c r="GU881" s="106"/>
      <c r="GV881" s="106"/>
      <c r="GW881" s="106"/>
      <c r="GX881" s="106"/>
      <c r="GY881" s="106"/>
      <c r="GZ881" s="106"/>
      <c r="HA881" s="106"/>
      <c r="HB881" s="106"/>
      <c r="HC881" s="106"/>
      <c r="HD881" s="106"/>
      <c r="HE881" s="106"/>
      <c r="HF881" s="106"/>
      <c r="HG881" s="106"/>
      <c r="HH881" s="106"/>
      <c r="HI881" s="106"/>
      <c r="HJ881" s="106"/>
      <c r="HK881" s="106"/>
      <c r="HL881" s="106"/>
      <c r="HM881" s="106"/>
      <c r="HN881" s="106"/>
      <c r="HO881" s="106"/>
      <c r="HP881" s="106"/>
      <c r="HQ881" s="106"/>
      <c r="HR881" s="106"/>
      <c r="HS881" s="106"/>
      <c r="HT881" s="106"/>
      <c r="HU881" s="106"/>
      <c r="HV881" s="106"/>
      <c r="HW881" s="106"/>
      <c r="HX881" s="106"/>
      <c r="HY881" s="106"/>
      <c r="HZ881" s="106"/>
      <c r="IA881" s="106"/>
      <c r="IB881" s="106"/>
      <c r="IC881" s="106"/>
      <c r="ID881" s="106"/>
      <c r="IE881" s="106"/>
      <c r="IF881" s="106"/>
      <c r="IG881" s="106"/>
      <c r="IH881" s="106"/>
      <c r="II881" s="106"/>
      <c r="IJ881" s="106"/>
      <c r="IK881" s="106"/>
      <c r="IL881" s="106"/>
      <c r="IM881" s="106"/>
      <c r="IN881" s="106"/>
      <c r="IO881" s="106"/>
      <c r="IP881" s="106"/>
      <c r="IQ881" s="106"/>
      <c r="IR881" s="106"/>
      <c r="IS881" s="106"/>
      <c r="IT881" s="106"/>
      <c r="IU881" s="106"/>
      <c r="IV881" s="106"/>
      <c r="IW881" s="106"/>
      <c r="IX881" s="106"/>
      <c r="IY881" s="106"/>
      <c r="IZ881" s="106"/>
      <c r="JA881" s="106"/>
      <c r="JB881" s="106"/>
      <c r="JC881" s="106"/>
      <c r="JD881" s="106"/>
      <c r="JE881" s="106"/>
      <c r="JF881" s="106"/>
      <c r="JG881" s="106"/>
      <c r="JH881" s="106"/>
      <c r="JI881" s="106"/>
      <c r="JJ881" s="106"/>
      <c r="JK881" s="106"/>
      <c r="JL881" s="106"/>
      <c r="JM881" s="106"/>
      <c r="JN881" s="106"/>
      <c r="JO881" s="106"/>
      <c r="JP881" s="106"/>
      <c r="JQ881" s="106"/>
      <c r="JR881" s="106"/>
      <c r="JS881" s="106"/>
      <c r="JT881" s="106"/>
      <c r="JU881" s="106"/>
      <c r="JV881" s="106"/>
      <c r="JW881" s="106"/>
      <c r="JX881" s="106"/>
      <c r="JY881" s="106"/>
      <c r="JZ881" s="106"/>
      <c r="KA881" s="106"/>
      <c r="KB881" s="106"/>
      <c r="KC881" s="106"/>
      <c r="KD881" s="106"/>
      <c r="KE881" s="106"/>
      <c r="KF881" s="106"/>
      <c r="KG881" s="106"/>
      <c r="KH881" s="106"/>
      <c r="KI881" s="106"/>
      <c r="KJ881" s="106"/>
      <c r="KK881" s="106"/>
      <c r="KL881" s="106"/>
      <c r="KM881" s="106"/>
      <c r="KN881" s="106"/>
      <c r="KO881" s="106"/>
      <c r="KP881" s="106"/>
      <c r="KQ881" s="106"/>
      <c r="KR881" s="106"/>
      <c r="KS881" s="106"/>
      <c r="KT881" s="106"/>
      <c r="KU881" s="106"/>
      <c r="KV881" s="106"/>
      <c r="KW881" s="106"/>
      <c r="KX881" s="106"/>
      <c r="KY881" s="106"/>
      <c r="KZ881" s="106"/>
      <c r="LA881" s="106"/>
      <c r="LB881" s="106"/>
      <c r="LC881" s="106"/>
      <c r="LD881" s="106"/>
      <c r="LE881" s="106"/>
      <c r="LF881" s="106"/>
      <c r="LG881" s="106"/>
      <c r="LH881" s="106"/>
      <c r="LI881" s="106"/>
      <c r="LJ881" s="106"/>
      <c r="LK881" s="106"/>
      <c r="LL881" s="106"/>
      <c r="LM881" s="106"/>
      <c r="LN881" s="106"/>
      <c r="LO881" s="106"/>
      <c r="LP881" s="106"/>
      <c r="LQ881" s="106"/>
      <c r="LR881" s="106"/>
      <c r="LS881" s="106"/>
      <c r="LT881" s="106"/>
      <c r="LU881" s="106"/>
      <c r="LV881" s="106"/>
      <c r="LW881" s="106"/>
      <c r="LX881" s="106"/>
      <c r="LY881" s="106"/>
      <c r="LZ881" s="106"/>
      <c r="MA881" s="106"/>
      <c r="MB881" s="106"/>
      <c r="MC881" s="106"/>
      <c r="MD881" s="106"/>
      <c r="ME881" s="106"/>
      <c r="MF881" s="106"/>
      <c r="MG881" s="106"/>
      <c r="MH881" s="106"/>
      <c r="MI881" s="106"/>
      <c r="MJ881" s="106"/>
      <c r="MK881" s="106"/>
      <c r="ML881" s="106"/>
      <c r="MM881" s="106"/>
      <c r="MN881" s="106"/>
      <c r="MO881" s="106"/>
      <c r="MP881" s="106"/>
      <c r="MQ881" s="106"/>
      <c r="MR881" s="106"/>
      <c r="MS881" s="106"/>
      <c r="MT881" s="106"/>
      <c r="MU881" s="106"/>
      <c r="MV881" s="106"/>
      <c r="MW881" s="106"/>
      <c r="MX881" s="106"/>
      <c r="MY881" s="106"/>
      <c r="MZ881" s="106"/>
      <c r="NA881" s="106"/>
      <c r="NB881" s="106"/>
      <c r="NC881" s="106"/>
      <c r="ND881" s="106"/>
      <c r="NE881" s="106"/>
      <c r="NF881" s="106"/>
      <c r="NG881" s="106"/>
      <c r="NH881" s="106"/>
      <c r="NI881" s="106"/>
      <c r="NJ881" s="106"/>
      <c r="NK881" s="106"/>
      <c r="NL881" s="106"/>
      <c r="NM881" s="106"/>
      <c r="NN881" s="106"/>
      <c r="NO881" s="106"/>
      <c r="NP881" s="106"/>
      <c r="NQ881" s="106"/>
      <c r="NR881" s="106"/>
      <c r="NS881" s="106"/>
      <c r="NT881" s="106"/>
      <c r="NU881" s="106"/>
      <c r="NV881" s="106"/>
      <c r="NW881" s="106"/>
      <c r="NX881" s="106"/>
      <c r="NY881" s="106"/>
      <c r="NZ881" s="106"/>
      <c r="OA881" s="106"/>
      <c r="OB881" s="106"/>
      <c r="OC881" s="106"/>
      <c r="OD881" s="106"/>
      <c r="OE881" s="106"/>
      <c r="OF881" s="106"/>
      <c r="OG881" s="106"/>
      <c r="OH881" s="106"/>
      <c r="OI881" s="106"/>
      <c r="OJ881" s="106"/>
      <c r="OK881" s="106"/>
      <c r="OL881" s="106"/>
      <c r="OM881" s="106"/>
      <c r="ON881" s="106"/>
      <c r="OO881" s="106"/>
      <c r="OP881" s="106"/>
      <c r="OQ881" s="106"/>
      <c r="OR881" s="106"/>
      <c r="OS881" s="106"/>
      <c r="OT881" s="106"/>
      <c r="OU881" s="106"/>
      <c r="OV881" s="106"/>
      <c r="OW881" s="106"/>
      <c r="OX881" s="106"/>
      <c r="OY881" s="106"/>
      <c r="OZ881" s="106"/>
      <c r="PA881" s="106"/>
      <c r="PB881" s="106"/>
      <c r="PC881" s="106"/>
      <c r="PD881" s="106"/>
      <c r="PE881" s="106"/>
      <c r="PF881" s="106"/>
      <c r="PG881" s="106"/>
      <c r="PH881" s="106"/>
      <c r="PI881" s="106"/>
      <c r="PJ881" s="106"/>
      <c r="PK881" s="106"/>
      <c r="PL881" s="106"/>
      <c r="PM881" s="106"/>
      <c r="PN881" s="106"/>
      <c r="PO881" s="106"/>
      <c r="PP881" s="106"/>
      <c r="PQ881" s="106"/>
      <c r="PR881" s="106"/>
      <c r="PS881" s="106"/>
      <c r="PT881" s="106"/>
      <c r="PU881" s="106"/>
      <c r="PV881" s="106"/>
      <c r="PW881" s="106"/>
      <c r="PX881" s="106"/>
      <c r="PY881" s="106"/>
      <c r="PZ881" s="106"/>
      <c r="QA881" s="106"/>
      <c r="QB881" s="106"/>
      <c r="QC881" s="106"/>
      <c r="QD881" s="106"/>
      <c r="QE881" s="106"/>
      <c r="QF881" s="106"/>
      <c r="QG881" s="106"/>
      <c r="QH881" s="106"/>
      <c r="QI881" s="106"/>
      <c r="QJ881" s="106"/>
      <c r="QK881" s="106"/>
      <c r="QL881" s="106"/>
      <c r="QM881" s="106"/>
      <c r="QN881" s="106"/>
      <c r="QO881" s="106"/>
      <c r="QP881" s="106"/>
      <c r="QQ881" s="106"/>
      <c r="QR881" s="106"/>
      <c r="QS881" s="106"/>
      <c r="QT881" s="106"/>
      <c r="QU881" s="106"/>
      <c r="QV881" s="106"/>
      <c r="QW881" s="106"/>
      <c r="QX881" s="106"/>
      <c r="QY881" s="106"/>
      <c r="QZ881" s="106"/>
      <c r="RA881" s="106"/>
      <c r="RB881" s="106"/>
      <c r="RC881" s="106"/>
      <c r="RD881" s="106"/>
      <c r="RE881" s="106"/>
      <c r="RF881" s="106"/>
      <c r="RG881" s="106"/>
      <c r="RH881" s="106"/>
      <c r="RI881" s="106"/>
      <c r="RJ881" s="106"/>
      <c r="RK881" s="106"/>
      <c r="RL881" s="106"/>
      <c r="RM881" s="106"/>
      <c r="RN881" s="106"/>
      <c r="RO881" s="106"/>
      <c r="RP881" s="106"/>
      <c r="RQ881" s="106"/>
      <c r="RR881" s="106"/>
    </row>
    <row r="882" spans="1:486" x14ac:dyDescent="0.3">
      <c r="A882" s="106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  <c r="M882" s="106"/>
      <c r="N882" s="106"/>
      <c r="O882" s="106"/>
      <c r="P882" s="114"/>
      <c r="Q882" s="114"/>
      <c r="R882" s="106"/>
      <c r="S882" s="106"/>
      <c r="T882" s="106"/>
      <c r="U882" s="106"/>
      <c r="V882" s="106"/>
      <c r="W882" s="106"/>
      <c r="X882" s="106"/>
      <c r="Y882" s="106"/>
      <c r="Z882" s="106"/>
      <c r="AA882" s="106"/>
      <c r="AB882" s="106"/>
      <c r="AC882" s="106"/>
      <c r="AD882" s="106"/>
      <c r="AE882" s="106"/>
      <c r="AF882" s="106"/>
      <c r="AG882" s="106"/>
      <c r="AH882" s="106"/>
      <c r="AI882" s="106"/>
      <c r="AJ882" s="106"/>
      <c r="AK882" s="106"/>
      <c r="AL882" s="106"/>
      <c r="AM882" s="106"/>
      <c r="AN882" s="106"/>
      <c r="AO882" s="106"/>
      <c r="AP882" s="106"/>
      <c r="AQ882" s="106"/>
      <c r="AR882" s="106"/>
      <c r="AS882" s="106"/>
      <c r="AT882" s="106"/>
      <c r="AU882" s="106"/>
      <c r="AV882" s="106"/>
      <c r="AW882" s="106"/>
      <c r="AX882" s="106"/>
      <c r="AY882" s="106"/>
      <c r="AZ882" s="106"/>
      <c r="BA882" s="106"/>
      <c r="BB882" s="106"/>
      <c r="BC882" s="106"/>
      <c r="BD882" s="106"/>
      <c r="BE882" s="106"/>
      <c r="BF882" s="106"/>
      <c r="BG882" s="106"/>
      <c r="BH882" s="106"/>
      <c r="BI882" s="106"/>
      <c r="BJ882" s="106"/>
      <c r="BK882" s="106"/>
      <c r="BL882" s="106"/>
      <c r="BM882" s="106"/>
      <c r="BN882" s="106"/>
      <c r="BO882" s="106"/>
      <c r="BP882" s="106"/>
      <c r="BQ882" s="106"/>
      <c r="BR882" s="106"/>
      <c r="BS882" s="106"/>
      <c r="BT882" s="106"/>
      <c r="BU882" s="106"/>
      <c r="BV882" s="106"/>
      <c r="BW882" s="106"/>
      <c r="BX882" s="106"/>
      <c r="BY882" s="106"/>
      <c r="BZ882" s="106"/>
      <c r="CA882" s="106"/>
      <c r="CB882" s="106"/>
      <c r="CC882" s="106"/>
      <c r="CD882" s="106"/>
      <c r="CE882" s="106"/>
      <c r="CF882" s="106"/>
      <c r="CG882" s="106"/>
      <c r="CH882" s="106"/>
      <c r="CI882" s="106"/>
      <c r="CJ882" s="106"/>
      <c r="CK882" s="106"/>
      <c r="CL882" s="106"/>
      <c r="CM882" s="106"/>
      <c r="CN882" s="106"/>
      <c r="CO882" s="106"/>
      <c r="CP882" s="106"/>
      <c r="CQ882" s="106"/>
      <c r="CR882" s="106"/>
      <c r="CS882" s="106"/>
      <c r="CT882" s="106"/>
      <c r="CU882" s="106"/>
      <c r="CV882" s="106"/>
      <c r="CW882" s="106"/>
      <c r="CX882" s="106"/>
      <c r="CY882" s="106"/>
      <c r="CZ882" s="106"/>
      <c r="DA882" s="106"/>
      <c r="DB882" s="106"/>
      <c r="DC882" s="106"/>
      <c r="DD882" s="106"/>
      <c r="DE882" s="106"/>
      <c r="DF882" s="106"/>
      <c r="DG882" s="106"/>
      <c r="DH882" s="106"/>
      <c r="DI882" s="106"/>
      <c r="DJ882" s="106"/>
      <c r="DK882" s="106"/>
      <c r="DL882" s="106"/>
      <c r="DM882" s="106"/>
      <c r="DN882" s="106"/>
      <c r="DO882" s="106"/>
      <c r="DP882" s="106"/>
      <c r="DQ882" s="106"/>
      <c r="DR882" s="106"/>
      <c r="DS882" s="106"/>
      <c r="DT882" s="106"/>
      <c r="DU882" s="106"/>
      <c r="DV882" s="106"/>
      <c r="DW882" s="106"/>
      <c r="DX882" s="106"/>
      <c r="DY882" s="106"/>
      <c r="DZ882" s="106"/>
      <c r="EA882" s="106"/>
      <c r="EB882" s="106"/>
      <c r="EC882" s="106"/>
      <c r="ED882" s="106"/>
      <c r="EE882" s="106"/>
      <c r="EF882" s="106"/>
      <c r="EG882" s="106"/>
      <c r="EH882" s="106"/>
      <c r="EI882" s="106"/>
      <c r="EJ882" s="106"/>
      <c r="EK882" s="106"/>
      <c r="EL882" s="106"/>
      <c r="EM882" s="106"/>
      <c r="EN882" s="106"/>
      <c r="EO882" s="106"/>
      <c r="EP882" s="106"/>
      <c r="EQ882" s="106"/>
      <c r="ER882" s="106"/>
      <c r="ES882" s="106"/>
      <c r="ET882" s="106"/>
      <c r="EU882" s="106"/>
      <c r="EV882" s="106"/>
      <c r="EW882" s="106"/>
      <c r="EX882" s="106"/>
      <c r="EY882" s="106"/>
      <c r="EZ882" s="106"/>
      <c r="FA882" s="106"/>
      <c r="FB882" s="106"/>
      <c r="FC882" s="106"/>
      <c r="FD882" s="106"/>
      <c r="FE882" s="106"/>
      <c r="FF882" s="106"/>
      <c r="FG882" s="106"/>
      <c r="FH882" s="106"/>
      <c r="FI882" s="106"/>
      <c r="FJ882" s="106"/>
      <c r="FK882" s="106"/>
      <c r="FL882" s="106"/>
      <c r="FM882" s="106"/>
      <c r="FN882" s="106"/>
      <c r="FO882" s="106"/>
      <c r="FP882" s="106"/>
      <c r="FQ882" s="106"/>
      <c r="FR882" s="106"/>
      <c r="FS882" s="106"/>
      <c r="FT882" s="106"/>
      <c r="FU882" s="106"/>
      <c r="FV882" s="106"/>
      <c r="FW882" s="106"/>
      <c r="FX882" s="106"/>
      <c r="FY882" s="106"/>
      <c r="FZ882" s="106"/>
      <c r="GA882" s="106"/>
      <c r="GB882" s="106"/>
      <c r="GC882" s="106"/>
      <c r="GD882" s="106"/>
      <c r="GE882" s="106"/>
      <c r="GF882" s="106"/>
      <c r="GG882" s="106"/>
      <c r="GH882" s="106"/>
      <c r="GI882" s="106"/>
      <c r="GJ882" s="106"/>
      <c r="GK882" s="106"/>
      <c r="GL882" s="106"/>
      <c r="GM882" s="106"/>
      <c r="GN882" s="106"/>
      <c r="GO882" s="106"/>
      <c r="GP882" s="106"/>
      <c r="GQ882" s="106"/>
      <c r="GR882" s="106"/>
      <c r="GS882" s="106"/>
      <c r="GT882" s="106"/>
      <c r="GU882" s="106"/>
      <c r="GV882" s="106"/>
      <c r="GW882" s="106"/>
      <c r="GX882" s="106"/>
      <c r="GY882" s="106"/>
      <c r="GZ882" s="106"/>
      <c r="HA882" s="106"/>
      <c r="HB882" s="106"/>
      <c r="HC882" s="106"/>
      <c r="HD882" s="106"/>
      <c r="HE882" s="106"/>
      <c r="HF882" s="106"/>
      <c r="HG882" s="106"/>
      <c r="HH882" s="106"/>
      <c r="HI882" s="106"/>
      <c r="HJ882" s="106"/>
      <c r="HK882" s="106"/>
      <c r="HL882" s="106"/>
      <c r="HM882" s="106"/>
      <c r="HN882" s="106"/>
      <c r="HO882" s="106"/>
      <c r="HP882" s="106"/>
      <c r="HQ882" s="106"/>
      <c r="HR882" s="106"/>
      <c r="HS882" s="106"/>
      <c r="HT882" s="106"/>
      <c r="HU882" s="106"/>
      <c r="HV882" s="106"/>
      <c r="HW882" s="106"/>
      <c r="HX882" s="106"/>
      <c r="HY882" s="106"/>
      <c r="HZ882" s="106"/>
      <c r="IA882" s="106"/>
      <c r="IB882" s="106"/>
      <c r="IC882" s="106"/>
      <c r="ID882" s="106"/>
      <c r="IE882" s="106"/>
      <c r="IF882" s="106"/>
      <c r="IG882" s="106"/>
      <c r="IH882" s="106"/>
      <c r="II882" s="106"/>
      <c r="IJ882" s="106"/>
      <c r="IK882" s="106"/>
      <c r="IL882" s="106"/>
      <c r="IM882" s="106"/>
      <c r="IN882" s="106"/>
      <c r="IO882" s="106"/>
      <c r="IP882" s="106"/>
      <c r="IQ882" s="106"/>
      <c r="IR882" s="106"/>
      <c r="IS882" s="106"/>
      <c r="IT882" s="106"/>
      <c r="IU882" s="106"/>
      <c r="IV882" s="106"/>
      <c r="IW882" s="106"/>
      <c r="IX882" s="106"/>
      <c r="IY882" s="106"/>
      <c r="IZ882" s="106"/>
      <c r="JA882" s="106"/>
      <c r="JB882" s="106"/>
      <c r="JC882" s="106"/>
      <c r="JD882" s="106"/>
      <c r="JE882" s="106"/>
      <c r="JF882" s="106"/>
      <c r="JG882" s="106"/>
      <c r="JH882" s="106"/>
      <c r="JI882" s="106"/>
      <c r="JJ882" s="106"/>
      <c r="JK882" s="106"/>
      <c r="JL882" s="106"/>
      <c r="JM882" s="106"/>
      <c r="JN882" s="106"/>
      <c r="JO882" s="106"/>
      <c r="JP882" s="106"/>
      <c r="JQ882" s="106"/>
      <c r="JR882" s="106"/>
      <c r="JS882" s="106"/>
      <c r="JT882" s="106"/>
      <c r="JU882" s="106"/>
      <c r="JV882" s="106"/>
      <c r="JW882" s="106"/>
      <c r="JX882" s="106"/>
      <c r="JY882" s="106"/>
      <c r="JZ882" s="106"/>
      <c r="KA882" s="106"/>
      <c r="KB882" s="106"/>
      <c r="KC882" s="106"/>
      <c r="KD882" s="106"/>
      <c r="KE882" s="106"/>
      <c r="KF882" s="106"/>
      <c r="KG882" s="106"/>
      <c r="KH882" s="106"/>
      <c r="KI882" s="106"/>
      <c r="KJ882" s="106"/>
      <c r="KK882" s="106"/>
      <c r="KL882" s="106"/>
      <c r="KM882" s="106"/>
      <c r="KN882" s="106"/>
      <c r="KO882" s="106"/>
      <c r="KP882" s="106"/>
      <c r="KQ882" s="106"/>
      <c r="KR882" s="106"/>
      <c r="KS882" s="106"/>
      <c r="KT882" s="106"/>
      <c r="KU882" s="106"/>
      <c r="KV882" s="106"/>
      <c r="KW882" s="106"/>
      <c r="KX882" s="106"/>
      <c r="KY882" s="106"/>
      <c r="KZ882" s="106"/>
      <c r="LA882" s="106"/>
      <c r="LB882" s="106"/>
      <c r="LC882" s="106"/>
      <c r="LD882" s="106"/>
      <c r="LE882" s="106"/>
      <c r="LF882" s="106"/>
      <c r="LG882" s="106"/>
      <c r="LH882" s="106"/>
      <c r="LI882" s="106"/>
      <c r="LJ882" s="106"/>
      <c r="LK882" s="106"/>
      <c r="LL882" s="106"/>
      <c r="LM882" s="106"/>
      <c r="LN882" s="106"/>
      <c r="LO882" s="106"/>
      <c r="LP882" s="106"/>
      <c r="LQ882" s="106"/>
      <c r="LR882" s="106"/>
      <c r="LS882" s="106"/>
      <c r="LT882" s="106"/>
      <c r="LU882" s="106"/>
      <c r="LV882" s="106"/>
      <c r="LW882" s="106"/>
      <c r="LX882" s="106"/>
      <c r="LY882" s="106"/>
      <c r="LZ882" s="106"/>
      <c r="MA882" s="106"/>
      <c r="MB882" s="106"/>
      <c r="MC882" s="106"/>
      <c r="MD882" s="106"/>
      <c r="ME882" s="106"/>
      <c r="MF882" s="106"/>
      <c r="MG882" s="106"/>
      <c r="MH882" s="106"/>
      <c r="MI882" s="106"/>
      <c r="MJ882" s="106"/>
      <c r="MK882" s="106"/>
      <c r="ML882" s="106"/>
      <c r="MM882" s="106"/>
      <c r="MN882" s="106"/>
      <c r="MO882" s="106"/>
      <c r="MP882" s="106"/>
      <c r="MQ882" s="106"/>
      <c r="MR882" s="106"/>
      <c r="MS882" s="106"/>
      <c r="MT882" s="106"/>
      <c r="MU882" s="106"/>
      <c r="MV882" s="106"/>
      <c r="MW882" s="106"/>
      <c r="MX882" s="106"/>
      <c r="MY882" s="106"/>
      <c r="MZ882" s="106"/>
      <c r="NA882" s="106"/>
      <c r="NB882" s="106"/>
      <c r="NC882" s="106"/>
      <c r="ND882" s="106"/>
      <c r="NE882" s="106"/>
      <c r="NF882" s="106"/>
      <c r="NG882" s="106"/>
      <c r="NH882" s="106"/>
      <c r="NI882" s="106"/>
      <c r="NJ882" s="106"/>
      <c r="NK882" s="106"/>
      <c r="NL882" s="106"/>
      <c r="NM882" s="106"/>
      <c r="NN882" s="106"/>
      <c r="NO882" s="106"/>
      <c r="NP882" s="106"/>
      <c r="NQ882" s="106"/>
      <c r="NR882" s="106"/>
      <c r="NS882" s="106"/>
      <c r="NT882" s="106"/>
      <c r="NU882" s="106"/>
      <c r="NV882" s="106"/>
      <c r="NW882" s="106"/>
      <c r="NX882" s="106"/>
      <c r="NY882" s="106"/>
      <c r="NZ882" s="106"/>
      <c r="OA882" s="106"/>
      <c r="OB882" s="106"/>
      <c r="OC882" s="106"/>
      <c r="OD882" s="106"/>
      <c r="OE882" s="106"/>
      <c r="OF882" s="106"/>
      <c r="OG882" s="106"/>
      <c r="OH882" s="106"/>
      <c r="OI882" s="106"/>
      <c r="OJ882" s="106"/>
      <c r="OK882" s="106"/>
      <c r="OL882" s="106"/>
      <c r="OM882" s="106"/>
      <c r="ON882" s="106"/>
      <c r="OO882" s="106"/>
      <c r="OP882" s="106"/>
      <c r="OQ882" s="106"/>
      <c r="OR882" s="106"/>
      <c r="OS882" s="106"/>
      <c r="OT882" s="106"/>
      <c r="OU882" s="106"/>
      <c r="OV882" s="106"/>
      <c r="OW882" s="106"/>
      <c r="OX882" s="106"/>
      <c r="OY882" s="106"/>
      <c r="OZ882" s="106"/>
      <c r="PA882" s="106"/>
      <c r="PB882" s="106"/>
      <c r="PC882" s="106"/>
      <c r="PD882" s="106"/>
      <c r="PE882" s="106"/>
      <c r="PF882" s="106"/>
      <c r="PG882" s="106"/>
      <c r="PH882" s="106"/>
      <c r="PI882" s="106"/>
      <c r="PJ882" s="106"/>
      <c r="PK882" s="106"/>
      <c r="PL882" s="106"/>
      <c r="PM882" s="106"/>
      <c r="PN882" s="106"/>
      <c r="PO882" s="106"/>
      <c r="PP882" s="106"/>
      <c r="PQ882" s="106"/>
      <c r="PR882" s="106"/>
      <c r="PS882" s="106"/>
      <c r="PT882" s="106"/>
      <c r="PU882" s="106"/>
      <c r="PV882" s="106"/>
      <c r="PW882" s="106"/>
      <c r="PX882" s="106"/>
      <c r="PY882" s="106"/>
      <c r="PZ882" s="106"/>
      <c r="QA882" s="106"/>
      <c r="QB882" s="106"/>
      <c r="QC882" s="106"/>
      <c r="QD882" s="106"/>
      <c r="QE882" s="106"/>
      <c r="QF882" s="106"/>
      <c r="QG882" s="106"/>
      <c r="QH882" s="106"/>
      <c r="QI882" s="106"/>
      <c r="QJ882" s="106"/>
      <c r="QK882" s="106"/>
      <c r="QL882" s="106"/>
      <c r="QM882" s="106"/>
      <c r="QN882" s="106"/>
      <c r="QO882" s="106"/>
      <c r="QP882" s="106"/>
      <c r="QQ882" s="106"/>
      <c r="QR882" s="106"/>
      <c r="QS882" s="106"/>
      <c r="QT882" s="106"/>
      <c r="QU882" s="106"/>
      <c r="QV882" s="106"/>
      <c r="QW882" s="106"/>
      <c r="QX882" s="106"/>
      <c r="QY882" s="106"/>
      <c r="QZ882" s="106"/>
      <c r="RA882" s="106"/>
      <c r="RB882" s="106"/>
      <c r="RC882" s="106"/>
      <c r="RD882" s="106"/>
      <c r="RE882" s="106"/>
      <c r="RF882" s="106"/>
      <c r="RG882" s="106"/>
      <c r="RH882" s="106"/>
      <c r="RI882" s="106"/>
      <c r="RJ882" s="106"/>
      <c r="RK882" s="106"/>
      <c r="RL882" s="106"/>
      <c r="RM882" s="106"/>
      <c r="RN882" s="106"/>
      <c r="RO882" s="106"/>
      <c r="RP882" s="106"/>
      <c r="RQ882" s="106"/>
      <c r="RR882" s="106"/>
    </row>
    <row r="883" spans="1:486" x14ac:dyDescent="0.3">
      <c r="A883" s="106"/>
      <c r="B883" s="106"/>
      <c r="C883" s="106"/>
      <c r="D883" s="106"/>
      <c r="E883" s="106"/>
      <c r="F883" s="106"/>
      <c r="G883" s="106"/>
      <c r="H883" s="106"/>
      <c r="I883" s="106"/>
      <c r="J883" s="106"/>
      <c r="K883" s="106"/>
      <c r="L883" s="106"/>
      <c r="M883" s="106"/>
      <c r="N883" s="106"/>
      <c r="O883" s="106"/>
      <c r="P883" s="114"/>
      <c r="Q883" s="114"/>
      <c r="R883" s="106"/>
      <c r="S883" s="106"/>
      <c r="T883" s="106"/>
      <c r="U883" s="106"/>
      <c r="V883" s="106"/>
      <c r="W883" s="106"/>
      <c r="X883" s="106"/>
      <c r="Y883" s="106"/>
      <c r="Z883" s="106"/>
      <c r="AA883" s="106"/>
      <c r="AB883" s="106"/>
      <c r="AC883" s="106"/>
      <c r="AD883" s="106"/>
      <c r="AE883" s="106"/>
      <c r="AF883" s="106"/>
      <c r="AG883" s="106"/>
      <c r="AH883" s="106"/>
      <c r="AI883" s="106"/>
      <c r="AJ883" s="106"/>
      <c r="AK883" s="106"/>
      <c r="AL883" s="106"/>
      <c r="AM883" s="106"/>
      <c r="AN883" s="106"/>
      <c r="AO883" s="106"/>
      <c r="AP883" s="106"/>
      <c r="AQ883" s="106"/>
      <c r="AR883" s="106"/>
      <c r="AS883" s="106"/>
      <c r="AT883" s="106"/>
      <c r="AU883" s="106"/>
      <c r="AV883" s="106"/>
      <c r="AW883" s="106"/>
      <c r="AX883" s="106"/>
      <c r="AY883" s="106"/>
      <c r="AZ883" s="106"/>
      <c r="BA883" s="106"/>
      <c r="BB883" s="106"/>
      <c r="BC883" s="106"/>
      <c r="BD883" s="106"/>
      <c r="BE883" s="106"/>
      <c r="BF883" s="106"/>
      <c r="BG883" s="106"/>
      <c r="BH883" s="106"/>
      <c r="BI883" s="106"/>
      <c r="BJ883" s="106"/>
      <c r="BK883" s="106"/>
      <c r="BL883" s="106"/>
      <c r="BM883" s="106"/>
      <c r="BN883" s="106"/>
      <c r="BO883" s="106"/>
      <c r="BP883" s="106"/>
      <c r="BQ883" s="106"/>
      <c r="BR883" s="106"/>
      <c r="BS883" s="106"/>
      <c r="BT883" s="106"/>
      <c r="BU883" s="106"/>
      <c r="BV883" s="106"/>
      <c r="BW883" s="106"/>
      <c r="BX883" s="106"/>
      <c r="BY883" s="106"/>
      <c r="BZ883" s="106"/>
      <c r="CA883" s="106"/>
      <c r="CB883" s="106"/>
      <c r="CC883" s="106"/>
      <c r="CD883" s="106"/>
      <c r="CE883" s="106"/>
      <c r="CF883" s="106"/>
      <c r="CG883" s="106"/>
      <c r="CH883" s="106"/>
      <c r="CI883" s="106"/>
      <c r="CJ883" s="106"/>
      <c r="CK883" s="106"/>
      <c r="CL883" s="106"/>
      <c r="CM883" s="106"/>
      <c r="CN883" s="106"/>
      <c r="CO883" s="106"/>
      <c r="CP883" s="106"/>
      <c r="CQ883" s="106"/>
      <c r="CR883" s="106"/>
      <c r="CS883" s="106"/>
      <c r="CT883" s="106"/>
      <c r="CU883" s="106"/>
      <c r="CV883" s="106"/>
      <c r="CW883" s="106"/>
      <c r="CX883" s="106"/>
      <c r="CY883" s="106"/>
      <c r="CZ883" s="106"/>
      <c r="DA883" s="106"/>
      <c r="DB883" s="106"/>
      <c r="DC883" s="106"/>
      <c r="DD883" s="106"/>
      <c r="DE883" s="106"/>
      <c r="DF883" s="106"/>
      <c r="DG883" s="106"/>
      <c r="DH883" s="106"/>
      <c r="DI883" s="106"/>
      <c r="DJ883" s="106"/>
      <c r="DK883" s="106"/>
      <c r="DL883" s="106"/>
      <c r="DM883" s="106"/>
      <c r="DN883" s="106"/>
      <c r="DO883" s="106"/>
      <c r="DP883" s="106"/>
      <c r="DQ883" s="106"/>
      <c r="DR883" s="106"/>
      <c r="DS883" s="106"/>
      <c r="DT883" s="106"/>
      <c r="DU883" s="106"/>
      <c r="DV883" s="106"/>
      <c r="DW883" s="106"/>
      <c r="DX883" s="106"/>
      <c r="DY883" s="106"/>
      <c r="DZ883" s="106"/>
      <c r="EA883" s="106"/>
      <c r="EB883" s="106"/>
      <c r="EC883" s="106"/>
      <c r="ED883" s="106"/>
      <c r="EE883" s="106"/>
      <c r="EF883" s="106"/>
      <c r="EG883" s="106"/>
      <c r="EH883" s="106"/>
      <c r="EI883" s="106"/>
      <c r="EJ883" s="106"/>
      <c r="EK883" s="106"/>
      <c r="EL883" s="106"/>
      <c r="EM883" s="106"/>
      <c r="EN883" s="106"/>
      <c r="EO883" s="106"/>
      <c r="EP883" s="106"/>
      <c r="EQ883" s="106"/>
      <c r="ER883" s="106"/>
      <c r="ES883" s="106"/>
      <c r="ET883" s="106"/>
      <c r="EU883" s="106"/>
      <c r="EV883" s="106"/>
      <c r="EW883" s="106"/>
      <c r="EX883" s="106"/>
      <c r="EY883" s="106"/>
      <c r="EZ883" s="106"/>
      <c r="FA883" s="106"/>
      <c r="FB883" s="106"/>
      <c r="FC883" s="106"/>
      <c r="FD883" s="106"/>
      <c r="FE883" s="106"/>
      <c r="FF883" s="106"/>
      <c r="FG883" s="106"/>
      <c r="FH883" s="106"/>
      <c r="FI883" s="106"/>
      <c r="FJ883" s="106"/>
      <c r="FK883" s="106"/>
      <c r="FL883" s="106"/>
      <c r="FM883" s="106"/>
      <c r="FN883" s="106"/>
      <c r="FO883" s="106"/>
      <c r="FP883" s="106"/>
      <c r="FQ883" s="106"/>
      <c r="FR883" s="106"/>
      <c r="FS883" s="106"/>
      <c r="FT883" s="106"/>
      <c r="FU883" s="106"/>
      <c r="FV883" s="106"/>
      <c r="FW883" s="106"/>
      <c r="FX883" s="106"/>
      <c r="FY883" s="106"/>
      <c r="FZ883" s="106"/>
      <c r="GA883" s="106"/>
      <c r="GB883" s="106"/>
      <c r="GC883" s="106"/>
      <c r="GD883" s="106"/>
      <c r="GE883" s="106"/>
      <c r="GF883" s="106"/>
      <c r="GG883" s="106"/>
      <c r="GH883" s="106"/>
      <c r="GI883" s="106"/>
      <c r="GJ883" s="106"/>
      <c r="GK883" s="106"/>
      <c r="GL883" s="106"/>
      <c r="GM883" s="106"/>
      <c r="GN883" s="106"/>
      <c r="GO883" s="106"/>
      <c r="GP883" s="106"/>
      <c r="GQ883" s="106"/>
      <c r="GR883" s="106"/>
      <c r="GS883" s="106"/>
      <c r="GT883" s="106"/>
      <c r="GU883" s="106"/>
      <c r="GV883" s="106"/>
      <c r="GW883" s="106"/>
      <c r="GX883" s="106"/>
      <c r="GY883" s="106"/>
      <c r="GZ883" s="106"/>
      <c r="HA883" s="106"/>
      <c r="HB883" s="106"/>
      <c r="HC883" s="106"/>
      <c r="HD883" s="106"/>
      <c r="HE883" s="106"/>
      <c r="HF883" s="106"/>
      <c r="HG883" s="106"/>
      <c r="HH883" s="106"/>
      <c r="HI883" s="106"/>
      <c r="HJ883" s="106"/>
      <c r="HK883" s="106"/>
      <c r="HL883" s="106"/>
      <c r="HM883" s="106"/>
      <c r="HN883" s="106"/>
      <c r="HO883" s="106"/>
      <c r="HP883" s="106"/>
      <c r="HQ883" s="106"/>
      <c r="HR883" s="106"/>
      <c r="HS883" s="106"/>
      <c r="HT883" s="106"/>
      <c r="HU883" s="106"/>
      <c r="HV883" s="106"/>
      <c r="HW883" s="106"/>
      <c r="HX883" s="106"/>
      <c r="HY883" s="106"/>
      <c r="HZ883" s="106"/>
      <c r="IA883" s="106"/>
      <c r="IB883" s="106"/>
      <c r="IC883" s="106"/>
      <c r="ID883" s="106"/>
      <c r="IE883" s="106"/>
      <c r="IF883" s="106"/>
      <c r="IG883" s="106"/>
      <c r="IH883" s="106"/>
      <c r="II883" s="106"/>
      <c r="IJ883" s="106"/>
      <c r="IK883" s="106"/>
      <c r="IL883" s="106"/>
      <c r="IM883" s="106"/>
      <c r="IN883" s="106"/>
      <c r="IO883" s="106"/>
      <c r="IP883" s="106"/>
      <c r="IQ883" s="106"/>
      <c r="IR883" s="106"/>
      <c r="IS883" s="106"/>
      <c r="IT883" s="106"/>
      <c r="IU883" s="106"/>
      <c r="IV883" s="106"/>
      <c r="IW883" s="106"/>
      <c r="IX883" s="106"/>
      <c r="IY883" s="106"/>
      <c r="IZ883" s="106"/>
      <c r="JA883" s="106"/>
      <c r="JB883" s="106"/>
      <c r="JC883" s="106"/>
      <c r="JD883" s="106"/>
      <c r="JE883" s="106"/>
      <c r="JF883" s="106"/>
      <c r="JG883" s="106"/>
      <c r="JH883" s="106"/>
      <c r="JI883" s="106"/>
      <c r="JJ883" s="106"/>
      <c r="JK883" s="106"/>
      <c r="JL883" s="106"/>
      <c r="JM883" s="106"/>
      <c r="JN883" s="106"/>
      <c r="JO883" s="106"/>
      <c r="JP883" s="106"/>
      <c r="JQ883" s="106"/>
      <c r="JR883" s="106"/>
      <c r="JS883" s="106"/>
      <c r="JT883" s="106"/>
      <c r="JU883" s="106"/>
      <c r="JV883" s="106"/>
      <c r="JW883" s="106"/>
      <c r="JX883" s="106"/>
      <c r="JY883" s="106"/>
      <c r="JZ883" s="106"/>
      <c r="KA883" s="106"/>
      <c r="KB883" s="106"/>
      <c r="KC883" s="106"/>
      <c r="KD883" s="106"/>
      <c r="KE883" s="106"/>
      <c r="KF883" s="106"/>
      <c r="KG883" s="106"/>
      <c r="KH883" s="106"/>
      <c r="KI883" s="106"/>
      <c r="KJ883" s="106"/>
      <c r="KK883" s="106"/>
      <c r="KL883" s="106"/>
      <c r="KM883" s="106"/>
      <c r="KN883" s="106"/>
      <c r="KO883" s="106"/>
      <c r="KP883" s="106"/>
      <c r="KQ883" s="106"/>
      <c r="KR883" s="106"/>
      <c r="KS883" s="106"/>
      <c r="KT883" s="106"/>
      <c r="KU883" s="106"/>
      <c r="KV883" s="106"/>
      <c r="KW883" s="106"/>
      <c r="KX883" s="106"/>
      <c r="KY883" s="106"/>
      <c r="KZ883" s="106"/>
      <c r="LA883" s="106"/>
      <c r="LB883" s="106"/>
      <c r="LC883" s="106"/>
      <c r="LD883" s="106"/>
      <c r="LE883" s="106"/>
      <c r="LF883" s="106"/>
      <c r="LG883" s="106"/>
      <c r="LH883" s="106"/>
      <c r="LI883" s="106"/>
      <c r="LJ883" s="106"/>
      <c r="LK883" s="106"/>
      <c r="LL883" s="106"/>
      <c r="LM883" s="106"/>
      <c r="LN883" s="106"/>
      <c r="LO883" s="106"/>
      <c r="LP883" s="106"/>
      <c r="LQ883" s="106"/>
      <c r="LR883" s="106"/>
      <c r="LS883" s="106"/>
      <c r="LT883" s="106"/>
      <c r="LU883" s="106"/>
      <c r="LV883" s="106"/>
      <c r="LW883" s="106"/>
      <c r="LX883" s="106"/>
      <c r="LY883" s="106"/>
      <c r="LZ883" s="106"/>
      <c r="MA883" s="106"/>
      <c r="MB883" s="106"/>
      <c r="MC883" s="106"/>
      <c r="MD883" s="106"/>
      <c r="ME883" s="106"/>
      <c r="MF883" s="106"/>
      <c r="MG883" s="106"/>
      <c r="MH883" s="106"/>
      <c r="MI883" s="106"/>
      <c r="MJ883" s="106"/>
      <c r="MK883" s="106"/>
      <c r="ML883" s="106"/>
      <c r="MM883" s="106"/>
      <c r="MN883" s="106"/>
      <c r="MO883" s="106"/>
      <c r="MP883" s="106"/>
      <c r="MQ883" s="106"/>
      <c r="MR883" s="106"/>
      <c r="MS883" s="106"/>
      <c r="MT883" s="106"/>
      <c r="MU883" s="106"/>
      <c r="MV883" s="106"/>
      <c r="MW883" s="106"/>
      <c r="MX883" s="106"/>
      <c r="MY883" s="106"/>
      <c r="MZ883" s="106"/>
      <c r="NA883" s="106"/>
      <c r="NB883" s="106"/>
      <c r="NC883" s="106"/>
      <c r="ND883" s="106"/>
      <c r="NE883" s="106"/>
      <c r="NF883" s="106"/>
      <c r="NG883" s="106"/>
      <c r="NH883" s="106"/>
      <c r="NI883" s="106"/>
      <c r="NJ883" s="106"/>
      <c r="NK883" s="106"/>
      <c r="NL883" s="106"/>
      <c r="NM883" s="106"/>
      <c r="NN883" s="106"/>
      <c r="NO883" s="106"/>
      <c r="NP883" s="106"/>
      <c r="NQ883" s="106"/>
      <c r="NR883" s="106"/>
      <c r="NS883" s="106"/>
      <c r="NT883" s="106"/>
      <c r="NU883" s="106"/>
      <c r="NV883" s="106"/>
      <c r="NW883" s="106"/>
      <c r="NX883" s="106"/>
      <c r="NY883" s="106"/>
      <c r="NZ883" s="106"/>
      <c r="OA883" s="106"/>
      <c r="OB883" s="106"/>
      <c r="OC883" s="106"/>
      <c r="OD883" s="106"/>
      <c r="OE883" s="106"/>
      <c r="OF883" s="106"/>
      <c r="OG883" s="106"/>
      <c r="OH883" s="106"/>
      <c r="OI883" s="106"/>
      <c r="OJ883" s="106"/>
      <c r="OK883" s="106"/>
      <c r="OL883" s="106"/>
      <c r="OM883" s="106"/>
      <c r="ON883" s="106"/>
      <c r="OO883" s="106"/>
      <c r="OP883" s="106"/>
      <c r="OQ883" s="106"/>
      <c r="OR883" s="106"/>
      <c r="OS883" s="106"/>
      <c r="OT883" s="106"/>
      <c r="OU883" s="106"/>
      <c r="OV883" s="106"/>
      <c r="OW883" s="106"/>
      <c r="OX883" s="106"/>
      <c r="OY883" s="106"/>
      <c r="OZ883" s="106"/>
      <c r="PA883" s="106"/>
      <c r="PB883" s="106"/>
      <c r="PC883" s="106"/>
      <c r="PD883" s="106"/>
      <c r="PE883" s="106"/>
      <c r="PF883" s="106"/>
      <c r="PG883" s="106"/>
      <c r="PH883" s="106"/>
      <c r="PI883" s="106"/>
      <c r="PJ883" s="106"/>
      <c r="PK883" s="106"/>
      <c r="PL883" s="106"/>
      <c r="PM883" s="106"/>
      <c r="PN883" s="106"/>
      <c r="PO883" s="106"/>
      <c r="PP883" s="106"/>
      <c r="PQ883" s="106"/>
      <c r="PR883" s="106"/>
      <c r="PS883" s="106"/>
      <c r="PT883" s="106"/>
      <c r="PU883" s="106"/>
      <c r="PV883" s="106"/>
      <c r="PW883" s="106"/>
      <c r="PX883" s="106"/>
      <c r="PY883" s="106"/>
      <c r="PZ883" s="106"/>
      <c r="QA883" s="106"/>
      <c r="QB883" s="106"/>
      <c r="QC883" s="106"/>
      <c r="QD883" s="106"/>
      <c r="QE883" s="106"/>
      <c r="QF883" s="106"/>
      <c r="QG883" s="106"/>
      <c r="QH883" s="106"/>
      <c r="QI883" s="106"/>
      <c r="QJ883" s="106"/>
      <c r="QK883" s="106"/>
      <c r="QL883" s="106"/>
      <c r="QM883" s="106"/>
      <c r="QN883" s="106"/>
      <c r="QO883" s="106"/>
      <c r="QP883" s="106"/>
      <c r="QQ883" s="106"/>
      <c r="QR883" s="106"/>
      <c r="QS883" s="106"/>
      <c r="QT883" s="106"/>
      <c r="QU883" s="106"/>
      <c r="QV883" s="106"/>
      <c r="QW883" s="106"/>
      <c r="QX883" s="106"/>
      <c r="QY883" s="106"/>
      <c r="QZ883" s="106"/>
      <c r="RA883" s="106"/>
      <c r="RB883" s="106"/>
      <c r="RC883" s="106"/>
      <c r="RD883" s="106"/>
      <c r="RE883" s="106"/>
      <c r="RF883" s="106"/>
      <c r="RG883" s="106"/>
      <c r="RH883" s="106"/>
      <c r="RI883" s="106"/>
      <c r="RJ883" s="106"/>
      <c r="RK883" s="106"/>
      <c r="RL883" s="106"/>
      <c r="RM883" s="106"/>
      <c r="RN883" s="106"/>
      <c r="RO883" s="106"/>
      <c r="RP883" s="106"/>
      <c r="RQ883" s="106"/>
      <c r="RR883" s="106"/>
    </row>
    <row r="884" spans="1:486" x14ac:dyDescent="0.3">
      <c r="A884" s="106"/>
      <c r="B884" s="106"/>
      <c r="C884" s="106"/>
      <c r="D884" s="106"/>
      <c r="E884" s="106"/>
      <c r="F884" s="106"/>
      <c r="G884" s="106"/>
      <c r="H884" s="106"/>
      <c r="I884" s="106"/>
      <c r="J884" s="106"/>
      <c r="K884" s="106"/>
      <c r="L884" s="106"/>
      <c r="M884" s="106"/>
      <c r="N884" s="106"/>
      <c r="O884" s="106"/>
      <c r="P884" s="114"/>
      <c r="Q884" s="114"/>
      <c r="R884" s="106"/>
      <c r="S884" s="106"/>
      <c r="T884" s="106"/>
      <c r="U884" s="106"/>
      <c r="V884" s="106"/>
      <c r="W884" s="106"/>
      <c r="X884" s="106"/>
      <c r="Y884" s="106"/>
      <c r="Z884" s="106"/>
      <c r="AA884" s="106"/>
      <c r="AB884" s="106"/>
      <c r="AC884" s="106"/>
      <c r="AD884" s="106"/>
      <c r="AE884" s="106"/>
      <c r="AF884" s="106"/>
      <c r="AG884" s="106"/>
      <c r="AH884" s="106"/>
      <c r="AI884" s="106"/>
      <c r="AJ884" s="106"/>
      <c r="AK884" s="106"/>
      <c r="AL884" s="106"/>
      <c r="AM884" s="106"/>
      <c r="AN884" s="106"/>
      <c r="AO884" s="106"/>
      <c r="AP884" s="106"/>
      <c r="AQ884" s="106"/>
      <c r="AR884" s="106"/>
      <c r="AS884" s="106"/>
      <c r="AT884" s="106"/>
      <c r="AU884" s="106"/>
      <c r="AV884" s="106"/>
      <c r="AW884" s="106"/>
      <c r="AX884" s="106"/>
      <c r="AY884" s="106"/>
      <c r="AZ884" s="106"/>
      <c r="BA884" s="106"/>
      <c r="BB884" s="106"/>
      <c r="BC884" s="106"/>
      <c r="BD884" s="106"/>
      <c r="BE884" s="106"/>
      <c r="BF884" s="106"/>
      <c r="BG884" s="106"/>
      <c r="BH884" s="106"/>
      <c r="BI884" s="106"/>
      <c r="BJ884" s="106"/>
      <c r="BK884" s="106"/>
      <c r="BL884" s="106"/>
      <c r="BM884" s="106"/>
      <c r="BN884" s="106"/>
      <c r="BO884" s="106"/>
      <c r="BP884" s="106"/>
      <c r="BQ884" s="106"/>
      <c r="BR884" s="106"/>
      <c r="BS884" s="106"/>
      <c r="BT884" s="106"/>
      <c r="BU884" s="106"/>
      <c r="BV884" s="106"/>
      <c r="BW884" s="106"/>
      <c r="BX884" s="106"/>
      <c r="BY884" s="106"/>
      <c r="BZ884" s="106"/>
      <c r="CA884" s="106"/>
      <c r="CB884" s="106"/>
      <c r="CC884" s="106"/>
      <c r="CD884" s="106"/>
      <c r="CE884" s="106"/>
      <c r="CF884" s="106"/>
      <c r="CG884" s="106"/>
      <c r="CH884" s="106"/>
      <c r="CI884" s="106"/>
      <c r="CJ884" s="106"/>
      <c r="CK884" s="106"/>
      <c r="CL884" s="106"/>
      <c r="CM884" s="106"/>
      <c r="CN884" s="106"/>
      <c r="CO884" s="106"/>
      <c r="CP884" s="106"/>
      <c r="CQ884" s="106"/>
      <c r="CR884" s="106"/>
      <c r="CS884" s="106"/>
      <c r="CT884" s="106"/>
      <c r="CU884" s="106"/>
      <c r="CV884" s="106"/>
      <c r="CW884" s="106"/>
      <c r="CX884" s="106"/>
      <c r="CY884" s="106"/>
      <c r="CZ884" s="106"/>
      <c r="DA884" s="106"/>
      <c r="DB884" s="106"/>
      <c r="DC884" s="106"/>
      <c r="DD884" s="106"/>
      <c r="DE884" s="106"/>
      <c r="DF884" s="106"/>
      <c r="DG884" s="106"/>
      <c r="DH884" s="106"/>
      <c r="DI884" s="106"/>
      <c r="DJ884" s="106"/>
      <c r="DK884" s="106"/>
      <c r="DL884" s="106"/>
      <c r="DM884" s="106"/>
      <c r="DN884" s="106"/>
      <c r="DO884" s="106"/>
      <c r="DP884" s="106"/>
      <c r="DQ884" s="106"/>
      <c r="DR884" s="106"/>
      <c r="DS884" s="106"/>
      <c r="DT884" s="106"/>
      <c r="DU884" s="106"/>
      <c r="DV884" s="106"/>
      <c r="DW884" s="106"/>
      <c r="DX884" s="106"/>
      <c r="DY884" s="106"/>
      <c r="DZ884" s="106"/>
      <c r="EA884" s="106"/>
      <c r="EB884" s="106"/>
      <c r="EC884" s="106"/>
      <c r="ED884" s="106"/>
      <c r="EE884" s="106"/>
      <c r="EF884" s="106"/>
      <c r="EG884" s="106"/>
      <c r="EH884" s="106"/>
      <c r="EI884" s="106"/>
      <c r="EJ884" s="106"/>
      <c r="EK884" s="106"/>
      <c r="EL884" s="106"/>
      <c r="EM884" s="106"/>
      <c r="EN884" s="106"/>
      <c r="EO884" s="106"/>
      <c r="EP884" s="106"/>
      <c r="EQ884" s="106"/>
      <c r="ER884" s="106"/>
      <c r="ES884" s="106"/>
      <c r="ET884" s="106"/>
      <c r="EU884" s="106"/>
      <c r="EV884" s="106"/>
      <c r="EW884" s="106"/>
      <c r="EX884" s="106"/>
      <c r="EY884" s="106"/>
      <c r="EZ884" s="106"/>
      <c r="FA884" s="106"/>
      <c r="FB884" s="106"/>
      <c r="FC884" s="106"/>
      <c r="FD884" s="106"/>
      <c r="FE884" s="106"/>
      <c r="FF884" s="106"/>
      <c r="FG884" s="106"/>
      <c r="FH884" s="106"/>
      <c r="FI884" s="106"/>
      <c r="FJ884" s="106"/>
      <c r="FK884" s="106"/>
      <c r="FL884" s="106"/>
      <c r="FM884" s="106"/>
      <c r="FN884" s="106"/>
      <c r="FO884" s="106"/>
      <c r="FP884" s="106"/>
      <c r="FQ884" s="106"/>
      <c r="FR884" s="106"/>
      <c r="FS884" s="106"/>
      <c r="FT884" s="106"/>
      <c r="FU884" s="106"/>
      <c r="FV884" s="106"/>
      <c r="FW884" s="106"/>
      <c r="FX884" s="106"/>
      <c r="FY884" s="106"/>
      <c r="FZ884" s="106"/>
      <c r="GA884" s="106"/>
      <c r="GB884" s="106"/>
      <c r="GC884" s="106"/>
      <c r="GD884" s="106"/>
      <c r="GE884" s="106"/>
      <c r="GF884" s="106"/>
      <c r="GG884" s="106"/>
      <c r="GH884" s="106"/>
      <c r="GI884" s="106"/>
      <c r="GJ884" s="106"/>
      <c r="GK884" s="106"/>
      <c r="GL884" s="106"/>
      <c r="GM884" s="106"/>
      <c r="GN884" s="106"/>
      <c r="GO884" s="106"/>
      <c r="GP884" s="106"/>
      <c r="GQ884" s="106"/>
      <c r="GR884" s="106"/>
      <c r="GS884" s="106"/>
      <c r="GT884" s="106"/>
      <c r="GU884" s="106"/>
      <c r="GV884" s="106"/>
      <c r="GW884" s="106"/>
      <c r="GX884" s="106"/>
      <c r="GY884" s="106"/>
      <c r="GZ884" s="106"/>
      <c r="HA884" s="106"/>
      <c r="HB884" s="106"/>
      <c r="HC884" s="106"/>
      <c r="HD884" s="106"/>
      <c r="HE884" s="106"/>
      <c r="HF884" s="106"/>
      <c r="HG884" s="106"/>
      <c r="HH884" s="106"/>
      <c r="HI884" s="106"/>
      <c r="HJ884" s="106"/>
      <c r="HK884" s="106"/>
      <c r="HL884" s="106"/>
      <c r="HM884" s="106"/>
      <c r="HN884" s="106"/>
      <c r="HO884" s="106"/>
      <c r="HP884" s="106"/>
      <c r="HQ884" s="106"/>
      <c r="HR884" s="106"/>
      <c r="HS884" s="106"/>
      <c r="HT884" s="106"/>
      <c r="HU884" s="106"/>
      <c r="HV884" s="106"/>
      <c r="HW884" s="106"/>
      <c r="HX884" s="106"/>
      <c r="HY884" s="106"/>
      <c r="HZ884" s="106"/>
      <c r="IA884" s="106"/>
      <c r="IB884" s="106"/>
      <c r="IC884" s="106"/>
      <c r="ID884" s="106"/>
      <c r="IE884" s="106"/>
      <c r="IF884" s="106"/>
      <c r="IG884" s="106"/>
      <c r="IH884" s="106"/>
      <c r="II884" s="106"/>
      <c r="IJ884" s="106"/>
      <c r="IK884" s="106"/>
      <c r="IL884" s="106"/>
      <c r="IM884" s="106"/>
      <c r="IN884" s="106"/>
      <c r="IO884" s="106"/>
      <c r="IP884" s="106"/>
      <c r="IQ884" s="106"/>
      <c r="IR884" s="106"/>
      <c r="IS884" s="106"/>
      <c r="IT884" s="106"/>
      <c r="IU884" s="106"/>
      <c r="IV884" s="106"/>
      <c r="IW884" s="106"/>
      <c r="IX884" s="106"/>
      <c r="IY884" s="106"/>
      <c r="IZ884" s="106"/>
      <c r="JA884" s="106"/>
      <c r="JB884" s="106"/>
      <c r="JC884" s="106"/>
      <c r="JD884" s="106"/>
      <c r="JE884" s="106"/>
      <c r="JF884" s="106"/>
      <c r="JG884" s="106"/>
      <c r="JH884" s="106"/>
      <c r="JI884" s="106"/>
      <c r="JJ884" s="106"/>
      <c r="JK884" s="106"/>
      <c r="JL884" s="106"/>
      <c r="JM884" s="106"/>
      <c r="JN884" s="106"/>
      <c r="JO884" s="106"/>
      <c r="JP884" s="106"/>
      <c r="JQ884" s="106"/>
      <c r="JR884" s="106"/>
      <c r="JS884" s="106"/>
      <c r="JT884" s="106"/>
      <c r="JU884" s="106"/>
      <c r="JV884" s="106"/>
      <c r="JW884" s="106"/>
      <c r="JX884" s="106"/>
      <c r="JY884" s="106"/>
      <c r="JZ884" s="106"/>
      <c r="KA884" s="106"/>
      <c r="KB884" s="106"/>
      <c r="KC884" s="106"/>
      <c r="KD884" s="106"/>
      <c r="KE884" s="106"/>
      <c r="KF884" s="106"/>
      <c r="KG884" s="106"/>
      <c r="KH884" s="106"/>
      <c r="KI884" s="106"/>
      <c r="KJ884" s="106"/>
      <c r="KK884" s="106"/>
      <c r="KL884" s="106"/>
      <c r="KM884" s="106"/>
      <c r="KN884" s="106"/>
      <c r="KO884" s="106"/>
      <c r="KP884" s="106"/>
      <c r="KQ884" s="106"/>
      <c r="KR884" s="106"/>
      <c r="KS884" s="106"/>
      <c r="KT884" s="106"/>
      <c r="KU884" s="106"/>
      <c r="KV884" s="106"/>
      <c r="KW884" s="106"/>
      <c r="KX884" s="106"/>
      <c r="KY884" s="106"/>
      <c r="KZ884" s="106"/>
      <c r="LA884" s="106"/>
      <c r="LB884" s="106"/>
      <c r="LC884" s="106"/>
      <c r="LD884" s="106"/>
      <c r="LE884" s="106"/>
      <c r="LF884" s="106"/>
      <c r="LG884" s="106"/>
      <c r="LH884" s="106"/>
      <c r="LI884" s="106"/>
      <c r="LJ884" s="106"/>
      <c r="LK884" s="106"/>
      <c r="LL884" s="106"/>
      <c r="LM884" s="106"/>
      <c r="LN884" s="106"/>
      <c r="LO884" s="106"/>
      <c r="LP884" s="106"/>
      <c r="LQ884" s="106"/>
      <c r="LR884" s="106"/>
      <c r="LS884" s="106"/>
      <c r="LT884" s="106"/>
      <c r="LU884" s="106"/>
      <c r="LV884" s="106"/>
      <c r="LW884" s="106"/>
      <c r="LX884" s="106"/>
      <c r="LY884" s="106"/>
      <c r="LZ884" s="106"/>
      <c r="MA884" s="106"/>
      <c r="MB884" s="106"/>
      <c r="MC884" s="106"/>
      <c r="MD884" s="106"/>
      <c r="ME884" s="106"/>
      <c r="MF884" s="106"/>
      <c r="MG884" s="106"/>
      <c r="MH884" s="106"/>
      <c r="MI884" s="106"/>
      <c r="MJ884" s="106"/>
      <c r="MK884" s="106"/>
      <c r="ML884" s="106"/>
      <c r="MM884" s="106"/>
      <c r="MN884" s="106"/>
      <c r="MO884" s="106"/>
      <c r="MP884" s="106"/>
      <c r="MQ884" s="106"/>
      <c r="MR884" s="106"/>
      <c r="MS884" s="106"/>
      <c r="MT884" s="106"/>
      <c r="MU884" s="106"/>
      <c r="MV884" s="106"/>
      <c r="MW884" s="106"/>
      <c r="MX884" s="106"/>
      <c r="MY884" s="106"/>
      <c r="MZ884" s="106"/>
      <c r="NA884" s="106"/>
      <c r="NB884" s="106"/>
      <c r="NC884" s="106"/>
      <c r="ND884" s="106"/>
      <c r="NE884" s="106"/>
      <c r="NF884" s="106"/>
      <c r="NG884" s="106"/>
      <c r="NH884" s="106"/>
      <c r="NI884" s="106"/>
      <c r="NJ884" s="106"/>
      <c r="NK884" s="106"/>
      <c r="NL884" s="106"/>
      <c r="NM884" s="106"/>
      <c r="NN884" s="106"/>
      <c r="NO884" s="106"/>
      <c r="NP884" s="106"/>
      <c r="NQ884" s="106"/>
      <c r="NR884" s="106"/>
      <c r="NS884" s="106"/>
      <c r="NT884" s="106"/>
      <c r="NU884" s="106"/>
      <c r="NV884" s="106"/>
      <c r="NW884" s="106"/>
      <c r="NX884" s="106"/>
      <c r="NY884" s="106"/>
      <c r="NZ884" s="106"/>
      <c r="OA884" s="106"/>
      <c r="OB884" s="106"/>
      <c r="OC884" s="106"/>
      <c r="OD884" s="106"/>
      <c r="OE884" s="106"/>
      <c r="OF884" s="106"/>
      <c r="OG884" s="106"/>
      <c r="OH884" s="106"/>
      <c r="OI884" s="106"/>
      <c r="OJ884" s="106"/>
      <c r="OK884" s="106"/>
      <c r="OL884" s="106"/>
      <c r="OM884" s="106"/>
      <c r="ON884" s="106"/>
      <c r="OO884" s="106"/>
      <c r="OP884" s="106"/>
      <c r="OQ884" s="106"/>
      <c r="OR884" s="106"/>
      <c r="OS884" s="106"/>
      <c r="OT884" s="106"/>
      <c r="OU884" s="106"/>
      <c r="OV884" s="106"/>
      <c r="OW884" s="106"/>
      <c r="OX884" s="106"/>
      <c r="OY884" s="106"/>
      <c r="OZ884" s="106"/>
      <c r="PA884" s="106"/>
      <c r="PB884" s="106"/>
      <c r="PC884" s="106"/>
      <c r="PD884" s="106"/>
      <c r="PE884" s="106"/>
      <c r="PF884" s="106"/>
      <c r="PG884" s="106"/>
      <c r="PH884" s="106"/>
      <c r="PI884" s="106"/>
      <c r="PJ884" s="106"/>
      <c r="PK884" s="106"/>
      <c r="PL884" s="106"/>
      <c r="PM884" s="106"/>
      <c r="PN884" s="106"/>
      <c r="PO884" s="106"/>
      <c r="PP884" s="106"/>
      <c r="PQ884" s="106"/>
      <c r="PR884" s="106"/>
      <c r="PS884" s="106"/>
      <c r="PT884" s="106"/>
      <c r="PU884" s="106"/>
      <c r="PV884" s="106"/>
      <c r="PW884" s="106"/>
      <c r="PX884" s="106"/>
      <c r="PY884" s="106"/>
      <c r="PZ884" s="106"/>
      <c r="QA884" s="106"/>
      <c r="QB884" s="106"/>
      <c r="QC884" s="106"/>
      <c r="QD884" s="106"/>
      <c r="QE884" s="106"/>
      <c r="QF884" s="106"/>
      <c r="QG884" s="106"/>
      <c r="QH884" s="106"/>
      <c r="QI884" s="106"/>
      <c r="QJ884" s="106"/>
      <c r="QK884" s="106"/>
      <c r="QL884" s="106"/>
      <c r="QM884" s="106"/>
      <c r="QN884" s="106"/>
      <c r="QO884" s="106"/>
      <c r="QP884" s="106"/>
      <c r="QQ884" s="106"/>
      <c r="QR884" s="106"/>
      <c r="QS884" s="106"/>
      <c r="QT884" s="106"/>
      <c r="QU884" s="106"/>
      <c r="QV884" s="106"/>
      <c r="QW884" s="106"/>
      <c r="QX884" s="106"/>
      <c r="QY884" s="106"/>
      <c r="QZ884" s="106"/>
      <c r="RA884" s="106"/>
      <c r="RB884" s="106"/>
      <c r="RC884" s="106"/>
      <c r="RD884" s="106"/>
      <c r="RE884" s="106"/>
      <c r="RF884" s="106"/>
      <c r="RG884" s="106"/>
      <c r="RH884" s="106"/>
      <c r="RI884" s="106"/>
      <c r="RJ884" s="106"/>
      <c r="RK884" s="106"/>
      <c r="RL884" s="106"/>
      <c r="RM884" s="106"/>
      <c r="RN884" s="106"/>
      <c r="RO884" s="106"/>
      <c r="RP884" s="106"/>
      <c r="RQ884" s="106"/>
      <c r="RR884" s="106"/>
    </row>
    <row r="885" spans="1:486" x14ac:dyDescent="0.3">
      <c r="A885" s="106"/>
      <c r="B885" s="106"/>
      <c r="C885" s="106"/>
      <c r="D885" s="106"/>
      <c r="E885" s="106"/>
      <c r="F885" s="106"/>
      <c r="G885" s="106"/>
      <c r="H885" s="106"/>
      <c r="I885" s="106"/>
      <c r="J885" s="106"/>
      <c r="K885" s="106"/>
      <c r="L885" s="106"/>
      <c r="M885" s="106"/>
      <c r="N885" s="106"/>
      <c r="O885" s="106"/>
      <c r="P885" s="114"/>
      <c r="Q885" s="114"/>
      <c r="R885" s="106"/>
      <c r="S885" s="106"/>
      <c r="T885" s="106"/>
      <c r="U885" s="106"/>
      <c r="V885" s="106"/>
      <c r="W885" s="106"/>
      <c r="X885" s="106"/>
      <c r="Y885" s="106"/>
      <c r="Z885" s="106"/>
      <c r="AA885" s="106"/>
      <c r="AB885" s="106"/>
      <c r="AC885" s="106"/>
      <c r="AD885" s="106"/>
      <c r="AE885" s="106"/>
      <c r="AF885" s="106"/>
      <c r="AG885" s="106"/>
      <c r="AH885" s="106"/>
      <c r="AI885" s="106"/>
      <c r="AJ885" s="106"/>
      <c r="AK885" s="106"/>
      <c r="AL885" s="106"/>
      <c r="AM885" s="106"/>
      <c r="AN885" s="106"/>
      <c r="AO885" s="106"/>
      <c r="AP885" s="106"/>
      <c r="AQ885" s="106"/>
      <c r="AR885" s="106"/>
      <c r="AS885" s="106"/>
      <c r="AT885" s="106"/>
      <c r="AU885" s="106"/>
      <c r="AV885" s="106"/>
      <c r="AW885" s="106"/>
      <c r="AX885" s="106"/>
      <c r="AY885" s="106"/>
      <c r="AZ885" s="106"/>
      <c r="BA885" s="106"/>
      <c r="BB885" s="106"/>
      <c r="BC885" s="106"/>
      <c r="BD885" s="106"/>
      <c r="BE885" s="106"/>
      <c r="BF885" s="106"/>
      <c r="BG885" s="106"/>
      <c r="BH885" s="106"/>
      <c r="BI885" s="106"/>
      <c r="BJ885" s="106"/>
      <c r="BK885" s="106"/>
      <c r="BL885" s="106"/>
      <c r="BM885" s="106"/>
      <c r="BN885" s="106"/>
      <c r="BO885" s="106"/>
      <c r="BP885" s="106"/>
      <c r="BQ885" s="106"/>
      <c r="BR885" s="106"/>
      <c r="BS885" s="106"/>
      <c r="BT885" s="106"/>
      <c r="BU885" s="106"/>
      <c r="BV885" s="106"/>
      <c r="BW885" s="106"/>
      <c r="BX885" s="106"/>
      <c r="BY885" s="106"/>
      <c r="BZ885" s="106"/>
      <c r="CA885" s="106"/>
      <c r="CB885" s="106"/>
      <c r="CC885" s="106"/>
      <c r="CD885" s="106"/>
      <c r="CE885" s="106"/>
      <c r="CF885" s="106"/>
      <c r="CG885" s="106"/>
      <c r="CH885" s="106"/>
      <c r="CI885" s="106"/>
      <c r="CJ885" s="106"/>
      <c r="CK885" s="106"/>
      <c r="CL885" s="106"/>
      <c r="CM885" s="106"/>
      <c r="CN885" s="106"/>
      <c r="CO885" s="106"/>
      <c r="CP885" s="106"/>
      <c r="CQ885" s="106"/>
      <c r="CR885" s="106"/>
      <c r="CS885" s="106"/>
      <c r="CT885" s="106"/>
      <c r="CU885" s="106"/>
      <c r="CV885" s="106"/>
      <c r="CW885" s="106"/>
      <c r="CX885" s="106"/>
      <c r="CY885" s="106"/>
      <c r="CZ885" s="106"/>
      <c r="DA885" s="106"/>
      <c r="DB885" s="106"/>
      <c r="DC885" s="106"/>
      <c r="DD885" s="106"/>
      <c r="DE885" s="106"/>
      <c r="DF885" s="106"/>
      <c r="DG885" s="106"/>
      <c r="DH885" s="106"/>
      <c r="DI885" s="106"/>
      <c r="DJ885" s="106"/>
      <c r="DK885" s="106"/>
      <c r="DL885" s="106"/>
      <c r="DM885" s="106"/>
      <c r="DN885" s="106"/>
      <c r="DO885" s="106"/>
      <c r="DP885" s="106"/>
      <c r="DQ885" s="106"/>
      <c r="DR885" s="106"/>
      <c r="DS885" s="106"/>
      <c r="DT885" s="106"/>
      <c r="DU885" s="106"/>
      <c r="DV885" s="106"/>
      <c r="DW885" s="106"/>
      <c r="DX885" s="106"/>
      <c r="DY885" s="106"/>
      <c r="DZ885" s="106"/>
      <c r="EA885" s="106"/>
      <c r="EB885" s="106"/>
      <c r="EC885" s="106"/>
      <c r="ED885" s="106"/>
      <c r="EE885" s="106"/>
      <c r="EF885" s="106"/>
      <c r="EG885" s="106"/>
      <c r="EH885" s="106"/>
      <c r="EI885" s="106"/>
      <c r="EJ885" s="106"/>
      <c r="EK885" s="106"/>
      <c r="EL885" s="106"/>
      <c r="EM885" s="106"/>
      <c r="EN885" s="106"/>
      <c r="EO885" s="106"/>
      <c r="EP885" s="106"/>
      <c r="EQ885" s="106"/>
      <c r="ER885" s="106"/>
      <c r="ES885" s="106"/>
      <c r="ET885" s="106"/>
      <c r="EU885" s="106"/>
      <c r="EV885" s="106"/>
      <c r="EW885" s="106"/>
      <c r="EX885" s="106"/>
      <c r="EY885" s="106"/>
      <c r="EZ885" s="106"/>
      <c r="FA885" s="106"/>
      <c r="FB885" s="106"/>
      <c r="FC885" s="106"/>
      <c r="FD885" s="106"/>
      <c r="FE885" s="106"/>
      <c r="FF885" s="106"/>
      <c r="FG885" s="106"/>
      <c r="FH885" s="106"/>
      <c r="FI885" s="106"/>
      <c r="FJ885" s="106"/>
      <c r="FK885" s="106"/>
      <c r="FL885" s="106"/>
      <c r="FM885" s="106"/>
      <c r="FN885" s="106"/>
      <c r="FO885" s="106"/>
      <c r="FP885" s="106"/>
      <c r="FQ885" s="106"/>
      <c r="FR885" s="106"/>
      <c r="FS885" s="106"/>
      <c r="FT885" s="106"/>
      <c r="FU885" s="106"/>
      <c r="FV885" s="106"/>
      <c r="FW885" s="106"/>
      <c r="FX885" s="106"/>
      <c r="FY885" s="106"/>
      <c r="FZ885" s="106"/>
      <c r="GA885" s="106"/>
      <c r="GB885" s="106"/>
      <c r="GC885" s="106"/>
      <c r="GD885" s="106"/>
      <c r="GE885" s="106"/>
      <c r="GF885" s="106"/>
      <c r="GG885" s="106"/>
      <c r="GH885" s="106"/>
      <c r="GI885" s="106"/>
      <c r="GJ885" s="106"/>
      <c r="GK885" s="106"/>
      <c r="GL885" s="106"/>
      <c r="GM885" s="106"/>
      <c r="GN885" s="106"/>
      <c r="GO885" s="106"/>
      <c r="GP885" s="106"/>
      <c r="GQ885" s="106"/>
      <c r="GR885" s="106"/>
      <c r="GS885" s="106"/>
      <c r="GT885" s="106"/>
      <c r="GU885" s="106"/>
      <c r="GV885" s="106"/>
      <c r="GW885" s="106"/>
      <c r="GX885" s="106"/>
      <c r="GY885" s="106"/>
      <c r="GZ885" s="106"/>
      <c r="HA885" s="106"/>
      <c r="HB885" s="106"/>
      <c r="HC885" s="106"/>
      <c r="HD885" s="106"/>
      <c r="HE885" s="106"/>
      <c r="HF885" s="106"/>
      <c r="HG885" s="106"/>
      <c r="HH885" s="106"/>
      <c r="HI885" s="106"/>
      <c r="HJ885" s="106"/>
      <c r="HK885" s="106"/>
      <c r="HL885" s="106"/>
      <c r="HM885" s="106"/>
      <c r="HN885" s="106"/>
      <c r="HO885" s="106"/>
      <c r="HP885" s="106"/>
      <c r="HQ885" s="106"/>
      <c r="HR885" s="106"/>
      <c r="HS885" s="106"/>
      <c r="HT885" s="106"/>
      <c r="HU885" s="106"/>
      <c r="HV885" s="106"/>
      <c r="HW885" s="106"/>
      <c r="HX885" s="106"/>
      <c r="HY885" s="106"/>
      <c r="HZ885" s="106"/>
      <c r="IA885" s="106"/>
      <c r="IB885" s="106"/>
      <c r="IC885" s="106"/>
      <c r="ID885" s="106"/>
      <c r="IE885" s="106"/>
      <c r="IF885" s="106"/>
      <c r="IG885" s="106"/>
      <c r="IH885" s="106"/>
      <c r="II885" s="106"/>
      <c r="IJ885" s="106"/>
      <c r="IK885" s="106"/>
      <c r="IL885" s="106"/>
      <c r="IM885" s="106"/>
      <c r="IN885" s="106"/>
      <c r="IO885" s="106"/>
      <c r="IP885" s="106"/>
      <c r="IQ885" s="106"/>
      <c r="IR885" s="106"/>
      <c r="IS885" s="106"/>
      <c r="IT885" s="106"/>
      <c r="IU885" s="106"/>
      <c r="IV885" s="106"/>
      <c r="IW885" s="106"/>
      <c r="IX885" s="106"/>
      <c r="IY885" s="106"/>
      <c r="IZ885" s="106"/>
      <c r="JA885" s="106"/>
      <c r="JB885" s="106"/>
      <c r="JC885" s="106"/>
      <c r="JD885" s="106"/>
      <c r="JE885" s="106"/>
      <c r="JF885" s="106"/>
      <c r="JG885" s="106"/>
      <c r="JH885" s="106"/>
      <c r="JI885" s="106"/>
      <c r="JJ885" s="106"/>
      <c r="JK885" s="106"/>
      <c r="JL885" s="106"/>
      <c r="JM885" s="106"/>
      <c r="JN885" s="106"/>
      <c r="JO885" s="106"/>
      <c r="JP885" s="106"/>
      <c r="JQ885" s="106"/>
      <c r="JR885" s="106"/>
      <c r="JS885" s="106"/>
      <c r="JT885" s="106"/>
      <c r="JU885" s="106"/>
      <c r="JV885" s="106"/>
      <c r="JW885" s="106"/>
      <c r="JX885" s="106"/>
      <c r="JY885" s="106"/>
      <c r="JZ885" s="106"/>
      <c r="KA885" s="106"/>
      <c r="KB885" s="106"/>
      <c r="KC885" s="106"/>
      <c r="KD885" s="106"/>
      <c r="KE885" s="106"/>
      <c r="KF885" s="106"/>
      <c r="KG885" s="106"/>
      <c r="KH885" s="106"/>
      <c r="KI885" s="106"/>
      <c r="KJ885" s="106"/>
      <c r="KK885" s="106"/>
      <c r="KL885" s="106"/>
      <c r="KM885" s="106"/>
      <c r="KN885" s="106"/>
      <c r="KO885" s="106"/>
      <c r="KP885" s="106"/>
      <c r="KQ885" s="106"/>
      <c r="KR885" s="106"/>
      <c r="KS885" s="106"/>
      <c r="KT885" s="106"/>
      <c r="KU885" s="106"/>
      <c r="KV885" s="106"/>
      <c r="KW885" s="106"/>
      <c r="KX885" s="106"/>
      <c r="KY885" s="106"/>
      <c r="KZ885" s="106"/>
      <c r="LA885" s="106"/>
      <c r="LB885" s="106"/>
      <c r="LC885" s="106"/>
      <c r="LD885" s="106"/>
      <c r="LE885" s="106"/>
      <c r="LF885" s="106"/>
      <c r="LG885" s="106"/>
      <c r="LH885" s="106"/>
      <c r="LI885" s="106"/>
      <c r="LJ885" s="106"/>
      <c r="LK885" s="106"/>
      <c r="LL885" s="106"/>
      <c r="LM885" s="106"/>
      <c r="LN885" s="106"/>
      <c r="LO885" s="106"/>
      <c r="LP885" s="106"/>
      <c r="LQ885" s="106"/>
      <c r="LR885" s="106"/>
      <c r="LS885" s="106"/>
      <c r="LT885" s="106"/>
      <c r="LU885" s="106"/>
      <c r="LV885" s="106"/>
      <c r="LW885" s="106"/>
      <c r="LX885" s="106"/>
      <c r="LY885" s="106"/>
      <c r="LZ885" s="106"/>
      <c r="MA885" s="106"/>
      <c r="MB885" s="106"/>
      <c r="MC885" s="106"/>
      <c r="MD885" s="106"/>
      <c r="ME885" s="106"/>
      <c r="MF885" s="106"/>
      <c r="MG885" s="106"/>
      <c r="MH885" s="106"/>
      <c r="MI885" s="106"/>
      <c r="MJ885" s="106"/>
      <c r="MK885" s="106"/>
      <c r="ML885" s="106"/>
      <c r="MM885" s="106"/>
      <c r="MN885" s="106"/>
      <c r="MO885" s="106"/>
      <c r="MP885" s="106"/>
      <c r="MQ885" s="106"/>
      <c r="MR885" s="106"/>
      <c r="MS885" s="106"/>
      <c r="MT885" s="106"/>
      <c r="MU885" s="106"/>
      <c r="MV885" s="106"/>
      <c r="MW885" s="106"/>
      <c r="MX885" s="106"/>
      <c r="MY885" s="106"/>
      <c r="MZ885" s="106"/>
      <c r="NA885" s="106"/>
      <c r="NB885" s="106"/>
      <c r="NC885" s="106"/>
      <c r="ND885" s="106"/>
      <c r="NE885" s="106"/>
      <c r="NF885" s="106"/>
      <c r="NG885" s="106"/>
      <c r="NH885" s="106"/>
      <c r="NI885" s="106"/>
      <c r="NJ885" s="106"/>
      <c r="NK885" s="106"/>
      <c r="NL885" s="106"/>
      <c r="NM885" s="106"/>
      <c r="NN885" s="106"/>
      <c r="NO885" s="106"/>
      <c r="NP885" s="106"/>
      <c r="NQ885" s="106"/>
      <c r="NR885" s="106"/>
      <c r="NS885" s="106"/>
      <c r="NT885" s="106"/>
      <c r="NU885" s="106"/>
      <c r="NV885" s="106"/>
      <c r="NW885" s="106"/>
      <c r="NX885" s="106"/>
      <c r="NY885" s="106"/>
      <c r="NZ885" s="106"/>
      <c r="OA885" s="106"/>
      <c r="OB885" s="106"/>
      <c r="OC885" s="106"/>
      <c r="OD885" s="106"/>
      <c r="OE885" s="106"/>
      <c r="OF885" s="106"/>
      <c r="OG885" s="106"/>
      <c r="OH885" s="106"/>
      <c r="OI885" s="106"/>
      <c r="OJ885" s="106"/>
      <c r="OK885" s="106"/>
      <c r="OL885" s="106"/>
      <c r="OM885" s="106"/>
      <c r="ON885" s="106"/>
      <c r="OO885" s="106"/>
      <c r="OP885" s="106"/>
      <c r="OQ885" s="106"/>
      <c r="OR885" s="106"/>
      <c r="OS885" s="106"/>
      <c r="OT885" s="106"/>
      <c r="OU885" s="106"/>
      <c r="OV885" s="106"/>
      <c r="OW885" s="106"/>
      <c r="OX885" s="106"/>
      <c r="OY885" s="106"/>
      <c r="OZ885" s="106"/>
      <c r="PA885" s="106"/>
      <c r="PB885" s="106"/>
      <c r="PC885" s="106"/>
      <c r="PD885" s="106"/>
      <c r="PE885" s="106"/>
      <c r="PF885" s="106"/>
      <c r="PG885" s="106"/>
      <c r="PH885" s="106"/>
      <c r="PI885" s="106"/>
      <c r="PJ885" s="106"/>
      <c r="PK885" s="106"/>
      <c r="PL885" s="106"/>
      <c r="PM885" s="106"/>
      <c r="PN885" s="106"/>
      <c r="PO885" s="106"/>
      <c r="PP885" s="106"/>
      <c r="PQ885" s="106"/>
      <c r="PR885" s="106"/>
      <c r="PS885" s="106"/>
      <c r="PT885" s="106"/>
      <c r="PU885" s="106"/>
      <c r="PV885" s="106"/>
      <c r="PW885" s="106"/>
      <c r="PX885" s="106"/>
      <c r="PY885" s="106"/>
      <c r="PZ885" s="106"/>
      <c r="QA885" s="106"/>
      <c r="QB885" s="106"/>
      <c r="QC885" s="106"/>
      <c r="QD885" s="106"/>
      <c r="QE885" s="106"/>
      <c r="QF885" s="106"/>
      <c r="QG885" s="106"/>
      <c r="QH885" s="106"/>
      <c r="QI885" s="106"/>
      <c r="QJ885" s="106"/>
      <c r="QK885" s="106"/>
      <c r="QL885" s="106"/>
      <c r="QM885" s="106"/>
      <c r="QN885" s="106"/>
      <c r="QO885" s="106"/>
      <c r="QP885" s="106"/>
      <c r="QQ885" s="106"/>
      <c r="QR885" s="106"/>
      <c r="QS885" s="106"/>
      <c r="QT885" s="106"/>
      <c r="QU885" s="106"/>
      <c r="QV885" s="106"/>
      <c r="QW885" s="106"/>
      <c r="QX885" s="106"/>
      <c r="QY885" s="106"/>
      <c r="QZ885" s="106"/>
      <c r="RA885" s="106"/>
      <c r="RB885" s="106"/>
      <c r="RC885" s="106"/>
      <c r="RD885" s="106"/>
      <c r="RE885" s="106"/>
      <c r="RF885" s="106"/>
      <c r="RG885" s="106"/>
      <c r="RH885" s="106"/>
      <c r="RI885" s="106"/>
      <c r="RJ885" s="106"/>
      <c r="RK885" s="106"/>
      <c r="RL885" s="106"/>
      <c r="RM885" s="106"/>
      <c r="RN885" s="106"/>
      <c r="RO885" s="106"/>
      <c r="RP885" s="106"/>
      <c r="RQ885" s="106"/>
      <c r="RR885" s="106"/>
    </row>
    <row r="886" spans="1:486" x14ac:dyDescent="0.3">
      <c r="A886" s="106"/>
      <c r="B886" s="106"/>
      <c r="C886" s="106"/>
      <c r="D886" s="106"/>
      <c r="E886" s="106"/>
      <c r="F886" s="106"/>
      <c r="G886" s="106"/>
      <c r="H886" s="106"/>
      <c r="I886" s="106"/>
      <c r="J886" s="106"/>
      <c r="K886" s="106"/>
      <c r="L886" s="106"/>
      <c r="M886" s="106"/>
      <c r="N886" s="106"/>
      <c r="O886" s="106"/>
      <c r="P886" s="114"/>
      <c r="Q886" s="114"/>
      <c r="R886" s="106"/>
      <c r="S886" s="106"/>
      <c r="T886" s="106"/>
      <c r="U886" s="106"/>
      <c r="V886" s="106"/>
      <c r="W886" s="106"/>
      <c r="X886" s="106"/>
      <c r="Y886" s="106"/>
      <c r="Z886" s="106"/>
      <c r="AA886" s="106"/>
      <c r="AB886" s="106"/>
      <c r="AC886" s="106"/>
      <c r="AD886" s="106"/>
      <c r="AE886" s="106"/>
      <c r="AF886" s="106"/>
      <c r="AG886" s="106"/>
      <c r="AH886" s="106"/>
      <c r="AI886" s="106"/>
      <c r="AJ886" s="106"/>
      <c r="AK886" s="106"/>
      <c r="AL886" s="106"/>
      <c r="AM886" s="106"/>
      <c r="AN886" s="106"/>
      <c r="AO886" s="106"/>
      <c r="AP886" s="106"/>
      <c r="AQ886" s="106"/>
      <c r="AR886" s="106"/>
      <c r="AS886" s="106"/>
      <c r="AT886" s="106"/>
      <c r="AU886" s="106"/>
      <c r="AV886" s="106"/>
      <c r="AW886" s="106"/>
      <c r="AX886" s="106"/>
      <c r="AY886" s="106"/>
      <c r="AZ886" s="106"/>
      <c r="BA886" s="106"/>
      <c r="BB886" s="106"/>
      <c r="BC886" s="106"/>
      <c r="BD886" s="106"/>
      <c r="BE886" s="106"/>
      <c r="BF886" s="106"/>
      <c r="BG886" s="106"/>
      <c r="BH886" s="106"/>
      <c r="BI886" s="106"/>
      <c r="BJ886" s="106"/>
      <c r="BK886" s="106"/>
      <c r="BL886" s="106"/>
      <c r="BM886" s="106"/>
      <c r="BN886" s="106"/>
      <c r="BO886" s="106"/>
      <c r="BP886" s="106"/>
      <c r="BQ886" s="106"/>
      <c r="BR886" s="106"/>
      <c r="BS886" s="106"/>
      <c r="BT886" s="106"/>
      <c r="BU886" s="106"/>
      <c r="BV886" s="106"/>
      <c r="BW886" s="106"/>
      <c r="BX886" s="106"/>
      <c r="BY886" s="106"/>
      <c r="BZ886" s="106"/>
      <c r="CA886" s="106"/>
      <c r="CB886" s="106"/>
      <c r="CC886" s="106"/>
      <c r="CD886" s="106"/>
      <c r="CE886" s="106"/>
      <c r="CF886" s="106"/>
      <c r="CG886" s="106"/>
      <c r="CH886" s="106"/>
      <c r="CI886" s="106"/>
      <c r="CJ886" s="106"/>
      <c r="CK886" s="106"/>
      <c r="CL886" s="106"/>
      <c r="CM886" s="106"/>
      <c r="CN886" s="106"/>
      <c r="CO886" s="106"/>
      <c r="CP886" s="106"/>
      <c r="CQ886" s="106"/>
      <c r="CR886" s="106"/>
      <c r="CS886" s="106"/>
      <c r="CT886" s="106"/>
      <c r="CU886" s="106"/>
      <c r="CV886" s="106"/>
      <c r="CW886" s="106"/>
      <c r="CX886" s="106"/>
      <c r="CY886" s="106"/>
      <c r="CZ886" s="106"/>
      <c r="DA886" s="106"/>
      <c r="DB886" s="106"/>
      <c r="DC886" s="106"/>
      <c r="DD886" s="106"/>
      <c r="DE886" s="106"/>
      <c r="DF886" s="106"/>
      <c r="DG886" s="106"/>
      <c r="DH886" s="106"/>
      <c r="DI886" s="106"/>
      <c r="DJ886" s="106"/>
      <c r="DK886" s="106"/>
      <c r="DL886" s="106"/>
      <c r="DM886" s="106"/>
      <c r="DN886" s="106"/>
      <c r="DO886" s="106"/>
      <c r="DP886" s="106"/>
      <c r="DQ886" s="106"/>
      <c r="DR886" s="106"/>
      <c r="DS886" s="106"/>
      <c r="DT886" s="106"/>
      <c r="DU886" s="106"/>
      <c r="DV886" s="106"/>
      <c r="DW886" s="106"/>
      <c r="DX886" s="106"/>
      <c r="DY886" s="106"/>
      <c r="DZ886" s="106"/>
      <c r="EA886" s="106"/>
      <c r="EB886" s="106"/>
      <c r="EC886" s="106"/>
      <c r="ED886" s="106"/>
      <c r="EE886" s="106"/>
      <c r="EF886" s="106"/>
      <c r="EG886" s="106"/>
      <c r="EH886" s="106"/>
      <c r="EI886" s="106"/>
      <c r="EJ886" s="106"/>
      <c r="EK886" s="106"/>
      <c r="EL886" s="106"/>
      <c r="EM886" s="106"/>
      <c r="EN886" s="106"/>
      <c r="EO886" s="106"/>
      <c r="EP886" s="106"/>
      <c r="EQ886" s="106"/>
      <c r="ER886" s="106"/>
      <c r="ES886" s="106"/>
      <c r="ET886" s="106"/>
      <c r="EU886" s="106"/>
      <c r="EV886" s="106"/>
      <c r="EW886" s="106"/>
      <c r="EX886" s="106"/>
      <c r="EY886" s="106"/>
      <c r="EZ886" s="106"/>
      <c r="FA886" s="106"/>
      <c r="FB886" s="106"/>
      <c r="FC886" s="106"/>
      <c r="FD886" s="106"/>
      <c r="FE886" s="106"/>
      <c r="FF886" s="106"/>
      <c r="FG886" s="106"/>
      <c r="FH886" s="106"/>
      <c r="FI886" s="106"/>
      <c r="FJ886" s="106"/>
      <c r="FK886" s="106"/>
      <c r="FL886" s="106"/>
      <c r="FM886" s="106"/>
      <c r="FN886" s="106"/>
      <c r="FO886" s="106"/>
      <c r="FP886" s="106"/>
      <c r="FQ886" s="106"/>
      <c r="FR886" s="106"/>
      <c r="FS886" s="106"/>
      <c r="FT886" s="106"/>
      <c r="FU886" s="106"/>
      <c r="FV886" s="106"/>
      <c r="FW886" s="106"/>
      <c r="FX886" s="106"/>
      <c r="FY886" s="106"/>
      <c r="FZ886" s="106"/>
      <c r="GA886" s="106"/>
      <c r="GB886" s="106"/>
      <c r="GC886" s="106"/>
      <c r="GD886" s="106"/>
      <c r="GE886" s="106"/>
      <c r="GF886" s="106"/>
      <c r="GG886" s="106"/>
      <c r="GH886" s="106"/>
      <c r="GI886" s="106"/>
      <c r="GJ886" s="106"/>
      <c r="GK886" s="106"/>
      <c r="GL886" s="106"/>
      <c r="GM886" s="106"/>
      <c r="GN886" s="106"/>
      <c r="GO886" s="106"/>
      <c r="GP886" s="106"/>
      <c r="GQ886" s="106"/>
      <c r="GR886" s="106"/>
      <c r="GS886" s="106"/>
      <c r="GT886" s="106"/>
      <c r="GU886" s="106"/>
      <c r="GV886" s="106"/>
      <c r="GW886" s="106"/>
      <c r="GX886" s="106"/>
      <c r="GY886" s="106"/>
      <c r="GZ886" s="106"/>
      <c r="HA886" s="106"/>
      <c r="HB886" s="106"/>
      <c r="HC886" s="106"/>
      <c r="HD886" s="106"/>
      <c r="HE886" s="106"/>
      <c r="HF886" s="106"/>
      <c r="HG886" s="106"/>
      <c r="HH886" s="106"/>
      <c r="HI886" s="106"/>
      <c r="HJ886" s="106"/>
      <c r="HK886" s="106"/>
      <c r="HL886" s="106"/>
      <c r="HM886" s="106"/>
      <c r="HN886" s="106"/>
      <c r="HO886" s="106"/>
      <c r="HP886" s="106"/>
      <c r="HQ886" s="106"/>
      <c r="HR886" s="106"/>
      <c r="HS886" s="106"/>
      <c r="HT886" s="106"/>
      <c r="HU886" s="106"/>
      <c r="HV886" s="106"/>
      <c r="HW886" s="106"/>
      <c r="HX886" s="106"/>
      <c r="HY886" s="106"/>
      <c r="HZ886" s="106"/>
      <c r="IA886" s="106"/>
      <c r="IB886" s="106"/>
      <c r="IC886" s="106"/>
      <c r="ID886" s="106"/>
      <c r="IE886" s="106"/>
      <c r="IF886" s="106"/>
      <c r="IG886" s="106"/>
      <c r="IH886" s="106"/>
      <c r="II886" s="106"/>
      <c r="IJ886" s="106"/>
      <c r="IK886" s="106"/>
      <c r="IL886" s="106"/>
      <c r="IM886" s="106"/>
      <c r="IN886" s="106"/>
      <c r="IO886" s="106"/>
      <c r="IP886" s="106"/>
      <c r="IQ886" s="106"/>
      <c r="IR886" s="106"/>
      <c r="IS886" s="106"/>
      <c r="IT886" s="106"/>
      <c r="IU886" s="106"/>
      <c r="IV886" s="106"/>
      <c r="IW886" s="106"/>
      <c r="IX886" s="106"/>
      <c r="IY886" s="106"/>
      <c r="IZ886" s="106"/>
      <c r="JA886" s="106"/>
      <c r="JB886" s="106"/>
      <c r="JC886" s="106"/>
      <c r="JD886" s="106"/>
      <c r="JE886" s="106"/>
      <c r="JF886" s="106"/>
      <c r="JG886" s="106"/>
      <c r="JH886" s="106"/>
      <c r="JI886" s="106"/>
      <c r="JJ886" s="106"/>
      <c r="JK886" s="106"/>
      <c r="JL886" s="106"/>
      <c r="JM886" s="106"/>
      <c r="JN886" s="106"/>
      <c r="JO886" s="106"/>
      <c r="JP886" s="106"/>
      <c r="JQ886" s="106"/>
      <c r="JR886" s="106"/>
      <c r="JS886" s="106"/>
      <c r="JT886" s="106"/>
      <c r="JU886" s="106"/>
      <c r="JV886" s="106"/>
      <c r="JW886" s="106"/>
      <c r="JX886" s="106"/>
      <c r="JY886" s="106"/>
      <c r="JZ886" s="106"/>
      <c r="KA886" s="106"/>
      <c r="KB886" s="106"/>
      <c r="KC886" s="106"/>
      <c r="KD886" s="106"/>
      <c r="KE886" s="106"/>
      <c r="KF886" s="106"/>
      <c r="KG886" s="106"/>
      <c r="KH886" s="106"/>
      <c r="KI886" s="106"/>
      <c r="KJ886" s="106"/>
      <c r="KK886" s="106"/>
      <c r="KL886" s="106"/>
      <c r="KM886" s="106"/>
      <c r="KN886" s="106"/>
      <c r="KO886" s="106"/>
      <c r="KP886" s="106"/>
      <c r="KQ886" s="106"/>
      <c r="KR886" s="106"/>
      <c r="KS886" s="106"/>
      <c r="KT886" s="106"/>
      <c r="KU886" s="106"/>
      <c r="KV886" s="106"/>
      <c r="KW886" s="106"/>
      <c r="KX886" s="106"/>
      <c r="KY886" s="106"/>
      <c r="KZ886" s="106"/>
      <c r="LA886" s="106"/>
      <c r="LB886" s="106"/>
      <c r="LC886" s="106"/>
      <c r="LD886" s="106"/>
      <c r="LE886" s="106"/>
      <c r="LF886" s="106"/>
      <c r="LG886" s="106"/>
      <c r="LH886" s="106"/>
      <c r="LI886" s="106"/>
      <c r="LJ886" s="106"/>
      <c r="LK886" s="106"/>
      <c r="LL886" s="106"/>
      <c r="LM886" s="106"/>
      <c r="LN886" s="106"/>
      <c r="LO886" s="106"/>
      <c r="LP886" s="106"/>
      <c r="LQ886" s="106"/>
      <c r="LR886" s="106"/>
      <c r="LS886" s="106"/>
      <c r="LT886" s="106"/>
      <c r="LU886" s="106"/>
      <c r="LV886" s="106"/>
      <c r="LW886" s="106"/>
      <c r="LX886" s="106"/>
      <c r="LY886" s="106"/>
      <c r="LZ886" s="106"/>
      <c r="MA886" s="106"/>
      <c r="MB886" s="106"/>
      <c r="MC886" s="106"/>
      <c r="MD886" s="106"/>
      <c r="ME886" s="106"/>
      <c r="MF886" s="106"/>
      <c r="MG886" s="106"/>
      <c r="MH886" s="106"/>
      <c r="MI886" s="106"/>
      <c r="MJ886" s="106"/>
      <c r="MK886" s="106"/>
      <c r="ML886" s="106"/>
      <c r="MM886" s="106"/>
      <c r="MN886" s="106"/>
      <c r="MO886" s="106"/>
      <c r="MP886" s="106"/>
      <c r="MQ886" s="106"/>
      <c r="MR886" s="106"/>
      <c r="MS886" s="106"/>
      <c r="MT886" s="106"/>
      <c r="MU886" s="106"/>
      <c r="MV886" s="106"/>
      <c r="MW886" s="106"/>
      <c r="MX886" s="106"/>
      <c r="MY886" s="106"/>
      <c r="MZ886" s="106"/>
      <c r="NA886" s="106"/>
      <c r="NB886" s="106"/>
      <c r="NC886" s="106"/>
      <c r="ND886" s="106"/>
      <c r="NE886" s="106"/>
      <c r="NF886" s="106"/>
      <c r="NG886" s="106"/>
      <c r="NH886" s="106"/>
      <c r="NI886" s="106"/>
      <c r="NJ886" s="106"/>
      <c r="NK886" s="106"/>
      <c r="NL886" s="106"/>
      <c r="NM886" s="106"/>
      <c r="NN886" s="106"/>
      <c r="NO886" s="106"/>
      <c r="NP886" s="106"/>
      <c r="NQ886" s="106"/>
      <c r="NR886" s="106"/>
      <c r="NS886" s="106"/>
      <c r="NT886" s="106"/>
      <c r="NU886" s="106"/>
      <c r="NV886" s="106"/>
      <c r="NW886" s="106"/>
      <c r="NX886" s="106"/>
      <c r="NY886" s="106"/>
      <c r="NZ886" s="106"/>
      <c r="OA886" s="106"/>
      <c r="OB886" s="106"/>
      <c r="OC886" s="106"/>
      <c r="OD886" s="106"/>
      <c r="OE886" s="106"/>
      <c r="OF886" s="106"/>
      <c r="OG886" s="106"/>
      <c r="OH886" s="106"/>
      <c r="OI886" s="106"/>
      <c r="OJ886" s="106"/>
      <c r="OK886" s="106"/>
      <c r="OL886" s="106"/>
      <c r="OM886" s="106"/>
      <c r="ON886" s="106"/>
      <c r="OO886" s="106"/>
      <c r="OP886" s="106"/>
      <c r="OQ886" s="106"/>
      <c r="OR886" s="106"/>
      <c r="OS886" s="106"/>
      <c r="OT886" s="106"/>
      <c r="OU886" s="106"/>
      <c r="OV886" s="106"/>
      <c r="OW886" s="106"/>
      <c r="OX886" s="106"/>
      <c r="OY886" s="106"/>
      <c r="OZ886" s="106"/>
      <c r="PA886" s="106"/>
      <c r="PB886" s="106"/>
      <c r="PC886" s="106"/>
      <c r="PD886" s="106"/>
      <c r="PE886" s="106"/>
      <c r="PF886" s="106"/>
      <c r="PG886" s="106"/>
      <c r="PH886" s="106"/>
      <c r="PI886" s="106"/>
      <c r="PJ886" s="106"/>
      <c r="PK886" s="106"/>
      <c r="PL886" s="106"/>
      <c r="PM886" s="106"/>
      <c r="PN886" s="106"/>
      <c r="PO886" s="106"/>
      <c r="PP886" s="106"/>
      <c r="PQ886" s="106"/>
      <c r="PR886" s="106"/>
      <c r="PS886" s="106"/>
      <c r="PT886" s="106"/>
      <c r="PU886" s="106"/>
      <c r="PV886" s="106"/>
      <c r="PW886" s="106"/>
      <c r="PX886" s="106"/>
      <c r="PY886" s="106"/>
      <c r="PZ886" s="106"/>
      <c r="QA886" s="106"/>
      <c r="QB886" s="106"/>
      <c r="QC886" s="106"/>
      <c r="QD886" s="106"/>
      <c r="QE886" s="106"/>
      <c r="QF886" s="106"/>
      <c r="QG886" s="106"/>
      <c r="QH886" s="106"/>
      <c r="QI886" s="106"/>
      <c r="QJ886" s="106"/>
      <c r="QK886" s="106"/>
      <c r="QL886" s="106"/>
      <c r="QM886" s="106"/>
      <c r="QN886" s="106"/>
      <c r="QO886" s="106"/>
      <c r="QP886" s="106"/>
      <c r="QQ886" s="106"/>
      <c r="QR886" s="106"/>
      <c r="QS886" s="106"/>
      <c r="QT886" s="106"/>
      <c r="QU886" s="106"/>
      <c r="QV886" s="106"/>
      <c r="QW886" s="106"/>
      <c r="QX886" s="106"/>
      <c r="QY886" s="106"/>
      <c r="QZ886" s="106"/>
      <c r="RA886" s="106"/>
      <c r="RB886" s="106"/>
      <c r="RC886" s="106"/>
      <c r="RD886" s="106"/>
      <c r="RE886" s="106"/>
      <c r="RF886" s="106"/>
      <c r="RG886" s="106"/>
      <c r="RH886" s="106"/>
      <c r="RI886" s="106"/>
      <c r="RJ886" s="106"/>
      <c r="RK886" s="106"/>
      <c r="RL886" s="106"/>
      <c r="RM886" s="106"/>
      <c r="RN886" s="106"/>
      <c r="RO886" s="106"/>
      <c r="RP886" s="106"/>
      <c r="RQ886" s="106"/>
      <c r="RR886" s="106"/>
    </row>
    <row r="887" spans="1:486" x14ac:dyDescent="0.3">
      <c r="A887" s="106"/>
      <c r="B887" s="106"/>
      <c r="C887" s="106"/>
      <c r="D887" s="106"/>
      <c r="E887" s="106"/>
      <c r="F887" s="106"/>
      <c r="G887" s="106"/>
      <c r="H887" s="106"/>
      <c r="I887" s="106"/>
      <c r="J887" s="106"/>
      <c r="K887" s="106"/>
      <c r="L887" s="106"/>
      <c r="M887" s="106"/>
      <c r="N887" s="106"/>
      <c r="O887" s="106"/>
      <c r="P887" s="114"/>
      <c r="Q887" s="114"/>
      <c r="R887" s="106"/>
      <c r="S887" s="106"/>
      <c r="T887" s="106"/>
      <c r="U887" s="106"/>
      <c r="V887" s="106"/>
      <c r="W887" s="106"/>
      <c r="X887" s="106"/>
      <c r="Y887" s="106"/>
      <c r="Z887" s="106"/>
      <c r="AA887" s="106"/>
      <c r="AB887" s="106"/>
      <c r="AC887" s="106"/>
      <c r="AD887" s="106"/>
      <c r="AE887" s="106"/>
      <c r="AF887" s="106"/>
      <c r="AG887" s="106"/>
      <c r="AH887" s="106"/>
      <c r="AI887" s="106"/>
      <c r="AJ887" s="106"/>
      <c r="AK887" s="106"/>
      <c r="AL887" s="106"/>
      <c r="AM887" s="106"/>
      <c r="AN887" s="106"/>
      <c r="AO887" s="106"/>
      <c r="AP887" s="106"/>
      <c r="AQ887" s="106"/>
      <c r="AR887" s="106"/>
      <c r="AS887" s="106"/>
      <c r="AT887" s="106"/>
      <c r="AU887" s="106"/>
      <c r="AV887" s="106"/>
      <c r="AW887" s="106"/>
      <c r="AX887" s="106"/>
      <c r="AY887" s="106"/>
      <c r="AZ887" s="106"/>
      <c r="BA887" s="106"/>
      <c r="BB887" s="106"/>
      <c r="BC887" s="106"/>
      <c r="BD887" s="106"/>
      <c r="BE887" s="106"/>
      <c r="BF887" s="106"/>
      <c r="BG887" s="106"/>
      <c r="BH887" s="106"/>
      <c r="BI887" s="106"/>
      <c r="BJ887" s="106"/>
      <c r="BK887" s="106"/>
      <c r="BL887" s="106"/>
      <c r="BM887" s="106"/>
      <c r="BN887" s="106"/>
      <c r="BO887" s="106"/>
      <c r="BP887" s="106"/>
      <c r="BQ887" s="106"/>
      <c r="BR887" s="106"/>
      <c r="BS887" s="106"/>
      <c r="BT887" s="106"/>
      <c r="BU887" s="106"/>
      <c r="BV887" s="106"/>
      <c r="BW887" s="106"/>
      <c r="BX887" s="106"/>
      <c r="BY887" s="106"/>
      <c r="BZ887" s="106"/>
      <c r="CA887" s="106"/>
      <c r="CB887" s="106"/>
      <c r="CC887" s="106"/>
      <c r="CD887" s="106"/>
      <c r="CE887" s="106"/>
      <c r="CF887" s="106"/>
      <c r="CG887" s="106"/>
      <c r="CH887" s="106"/>
      <c r="CI887" s="106"/>
      <c r="CJ887" s="106"/>
      <c r="CK887" s="106"/>
      <c r="CL887" s="106"/>
      <c r="CM887" s="106"/>
      <c r="CN887" s="106"/>
      <c r="CO887" s="106"/>
      <c r="CP887" s="106"/>
      <c r="CQ887" s="106"/>
      <c r="CR887" s="106"/>
      <c r="CS887" s="106"/>
      <c r="CT887" s="106"/>
      <c r="CU887" s="106"/>
      <c r="CV887" s="106"/>
      <c r="CW887" s="106"/>
      <c r="CX887" s="106"/>
      <c r="CY887" s="106"/>
      <c r="CZ887" s="106"/>
      <c r="DA887" s="106"/>
      <c r="DB887" s="106"/>
      <c r="DC887" s="106"/>
      <c r="DD887" s="106"/>
      <c r="DE887" s="106"/>
      <c r="DF887" s="106"/>
      <c r="DG887" s="106"/>
      <c r="DH887" s="106"/>
      <c r="DI887" s="106"/>
      <c r="DJ887" s="106"/>
      <c r="DK887" s="106"/>
      <c r="DL887" s="106"/>
      <c r="DM887" s="106"/>
      <c r="DN887" s="106"/>
      <c r="DO887" s="106"/>
      <c r="DP887" s="106"/>
      <c r="DQ887" s="106"/>
      <c r="DR887" s="106"/>
      <c r="DS887" s="106"/>
      <c r="DT887" s="106"/>
      <c r="DU887" s="106"/>
      <c r="DV887" s="106"/>
      <c r="DW887" s="106"/>
      <c r="DX887" s="106"/>
      <c r="DY887" s="106"/>
      <c r="DZ887" s="106"/>
      <c r="EA887" s="106"/>
      <c r="EB887" s="106"/>
      <c r="EC887" s="106"/>
      <c r="ED887" s="106"/>
      <c r="EE887" s="106"/>
      <c r="EF887" s="106"/>
      <c r="EG887" s="106"/>
      <c r="EH887" s="106"/>
      <c r="EI887" s="106"/>
      <c r="EJ887" s="106"/>
      <c r="EK887" s="106"/>
      <c r="EL887" s="106"/>
      <c r="EM887" s="106"/>
      <c r="EN887" s="106"/>
      <c r="EO887" s="106"/>
      <c r="EP887" s="106"/>
      <c r="EQ887" s="106"/>
      <c r="ER887" s="106"/>
      <c r="ES887" s="106"/>
      <c r="ET887" s="106"/>
      <c r="EU887" s="106"/>
      <c r="EV887" s="106"/>
      <c r="EW887" s="106"/>
      <c r="EX887" s="106"/>
      <c r="EY887" s="106"/>
      <c r="EZ887" s="106"/>
      <c r="FA887" s="106"/>
      <c r="FB887" s="106"/>
      <c r="FC887" s="106"/>
      <c r="FD887" s="106"/>
      <c r="FE887" s="106"/>
      <c r="FF887" s="106"/>
      <c r="FG887" s="106"/>
      <c r="FH887" s="106"/>
      <c r="FI887" s="106"/>
      <c r="FJ887" s="106"/>
      <c r="FK887" s="106"/>
      <c r="FL887" s="106"/>
      <c r="FM887" s="106"/>
      <c r="FN887" s="106"/>
      <c r="FO887" s="106"/>
      <c r="FP887" s="106"/>
      <c r="FQ887" s="106"/>
      <c r="FR887" s="106"/>
      <c r="FS887" s="106"/>
      <c r="FT887" s="106"/>
      <c r="FU887" s="106"/>
      <c r="FV887" s="106"/>
      <c r="FW887" s="106"/>
      <c r="FX887" s="106"/>
      <c r="FY887" s="106"/>
      <c r="FZ887" s="106"/>
      <c r="GA887" s="106"/>
      <c r="GB887" s="106"/>
      <c r="GC887" s="106"/>
      <c r="GD887" s="106"/>
      <c r="GE887" s="106"/>
      <c r="GF887" s="106"/>
      <c r="GG887" s="106"/>
      <c r="GH887" s="106"/>
      <c r="GI887" s="106"/>
      <c r="GJ887" s="106"/>
      <c r="GK887" s="106"/>
      <c r="GL887" s="106"/>
      <c r="GM887" s="106"/>
      <c r="GN887" s="106"/>
      <c r="GO887" s="106"/>
      <c r="GP887" s="106"/>
      <c r="GQ887" s="106"/>
      <c r="GR887" s="106"/>
      <c r="GS887" s="106"/>
      <c r="GT887" s="106"/>
      <c r="GU887" s="106"/>
      <c r="GV887" s="106"/>
      <c r="GW887" s="106"/>
      <c r="GX887" s="106"/>
      <c r="GY887" s="106"/>
      <c r="GZ887" s="106"/>
      <c r="HA887" s="106"/>
      <c r="HB887" s="106"/>
      <c r="HC887" s="106"/>
      <c r="HD887" s="106"/>
      <c r="HE887" s="106"/>
      <c r="HF887" s="106"/>
      <c r="HG887" s="106"/>
      <c r="HH887" s="106"/>
      <c r="HI887" s="106"/>
      <c r="HJ887" s="106"/>
      <c r="HK887" s="106"/>
      <c r="HL887" s="106"/>
      <c r="HM887" s="106"/>
      <c r="HN887" s="106"/>
      <c r="HO887" s="106"/>
      <c r="HP887" s="106"/>
      <c r="HQ887" s="106"/>
      <c r="HR887" s="106"/>
      <c r="HS887" s="106"/>
      <c r="HT887" s="106"/>
      <c r="HU887" s="106"/>
      <c r="HV887" s="106"/>
      <c r="HW887" s="106"/>
      <c r="HX887" s="106"/>
      <c r="HY887" s="106"/>
      <c r="HZ887" s="106"/>
      <c r="IA887" s="106"/>
      <c r="IB887" s="106"/>
      <c r="IC887" s="106"/>
      <c r="ID887" s="106"/>
      <c r="IE887" s="106"/>
      <c r="IF887" s="106"/>
      <c r="IG887" s="106"/>
      <c r="IH887" s="106"/>
      <c r="II887" s="106"/>
      <c r="IJ887" s="106"/>
      <c r="IK887" s="106"/>
      <c r="IL887" s="106"/>
      <c r="IM887" s="106"/>
      <c r="IN887" s="106"/>
      <c r="IO887" s="106"/>
      <c r="IP887" s="106"/>
      <c r="IQ887" s="106"/>
      <c r="IR887" s="106"/>
      <c r="IS887" s="106"/>
      <c r="IT887" s="106"/>
      <c r="IU887" s="106"/>
      <c r="IV887" s="106"/>
      <c r="IW887" s="106"/>
      <c r="IX887" s="106"/>
      <c r="IY887" s="106"/>
      <c r="IZ887" s="106"/>
      <c r="JA887" s="106"/>
      <c r="JB887" s="106"/>
      <c r="JC887" s="106"/>
      <c r="JD887" s="106"/>
      <c r="JE887" s="106"/>
      <c r="JF887" s="106"/>
      <c r="JG887" s="106"/>
      <c r="JH887" s="106"/>
      <c r="JI887" s="106"/>
      <c r="JJ887" s="106"/>
      <c r="JK887" s="106"/>
      <c r="JL887" s="106"/>
      <c r="JM887" s="106"/>
      <c r="JN887" s="106"/>
      <c r="JO887" s="106"/>
      <c r="JP887" s="106"/>
      <c r="JQ887" s="106"/>
      <c r="JR887" s="106"/>
      <c r="JS887" s="106"/>
      <c r="JT887" s="106"/>
      <c r="JU887" s="106"/>
      <c r="JV887" s="106"/>
      <c r="JW887" s="106"/>
      <c r="JX887" s="106"/>
      <c r="JY887" s="106"/>
      <c r="JZ887" s="106"/>
      <c r="KA887" s="106"/>
      <c r="KB887" s="106"/>
      <c r="KC887" s="106"/>
      <c r="KD887" s="106"/>
      <c r="KE887" s="106"/>
      <c r="KF887" s="106"/>
      <c r="KG887" s="106"/>
      <c r="KH887" s="106"/>
      <c r="KI887" s="106"/>
      <c r="KJ887" s="106"/>
      <c r="KK887" s="106"/>
      <c r="KL887" s="106"/>
      <c r="KM887" s="106"/>
      <c r="KN887" s="106"/>
      <c r="KO887" s="106"/>
      <c r="KP887" s="106"/>
      <c r="KQ887" s="106"/>
      <c r="KR887" s="106"/>
      <c r="KS887" s="106"/>
      <c r="KT887" s="106"/>
      <c r="KU887" s="106"/>
      <c r="KV887" s="106"/>
      <c r="KW887" s="106"/>
      <c r="KX887" s="106"/>
      <c r="KY887" s="106"/>
      <c r="KZ887" s="106"/>
      <c r="LA887" s="106"/>
      <c r="LB887" s="106"/>
      <c r="LC887" s="106"/>
      <c r="LD887" s="106"/>
      <c r="LE887" s="106"/>
      <c r="LF887" s="106"/>
      <c r="LG887" s="106"/>
      <c r="LH887" s="106"/>
      <c r="LI887" s="106"/>
      <c r="LJ887" s="106"/>
      <c r="LK887" s="106"/>
      <c r="LL887" s="106"/>
      <c r="LM887" s="106"/>
      <c r="LN887" s="106"/>
      <c r="LO887" s="106"/>
      <c r="LP887" s="106"/>
      <c r="LQ887" s="106"/>
      <c r="LR887" s="106"/>
      <c r="LS887" s="106"/>
      <c r="LT887" s="106"/>
      <c r="LU887" s="106"/>
      <c r="LV887" s="106"/>
      <c r="LW887" s="106"/>
      <c r="LX887" s="106"/>
      <c r="LY887" s="106"/>
      <c r="LZ887" s="106"/>
      <c r="MA887" s="106"/>
      <c r="MB887" s="106"/>
      <c r="MC887" s="106"/>
      <c r="MD887" s="106"/>
      <c r="ME887" s="106"/>
      <c r="MF887" s="106"/>
      <c r="MG887" s="106"/>
      <c r="MH887" s="106"/>
      <c r="MI887" s="106"/>
      <c r="MJ887" s="106"/>
      <c r="MK887" s="106"/>
      <c r="ML887" s="106"/>
      <c r="MM887" s="106"/>
      <c r="MN887" s="106"/>
      <c r="MO887" s="106"/>
      <c r="MP887" s="106"/>
      <c r="MQ887" s="106"/>
      <c r="MR887" s="106"/>
      <c r="MS887" s="106"/>
      <c r="MT887" s="106"/>
      <c r="MU887" s="106"/>
      <c r="MV887" s="106"/>
      <c r="MW887" s="106"/>
      <c r="MX887" s="106"/>
      <c r="MY887" s="106"/>
      <c r="MZ887" s="106"/>
      <c r="NA887" s="106"/>
      <c r="NB887" s="106"/>
      <c r="NC887" s="106"/>
      <c r="ND887" s="106"/>
      <c r="NE887" s="106"/>
      <c r="NF887" s="106"/>
      <c r="NG887" s="106"/>
      <c r="NH887" s="106"/>
      <c r="NI887" s="106"/>
      <c r="NJ887" s="106"/>
      <c r="NK887" s="106"/>
      <c r="NL887" s="106"/>
      <c r="NM887" s="106"/>
      <c r="NN887" s="106"/>
      <c r="NO887" s="106"/>
      <c r="NP887" s="106"/>
      <c r="NQ887" s="106"/>
      <c r="NR887" s="106"/>
      <c r="NS887" s="106"/>
      <c r="NT887" s="106"/>
      <c r="NU887" s="106"/>
      <c r="NV887" s="106"/>
      <c r="NW887" s="106"/>
      <c r="NX887" s="106"/>
      <c r="NY887" s="106"/>
      <c r="NZ887" s="106"/>
      <c r="OA887" s="106"/>
      <c r="OB887" s="106"/>
      <c r="OC887" s="106"/>
      <c r="OD887" s="106"/>
      <c r="OE887" s="106"/>
      <c r="OF887" s="106"/>
      <c r="OG887" s="106"/>
      <c r="OH887" s="106"/>
      <c r="OI887" s="106"/>
      <c r="OJ887" s="106"/>
      <c r="OK887" s="106"/>
      <c r="OL887" s="106"/>
      <c r="OM887" s="106"/>
      <c r="ON887" s="106"/>
      <c r="OO887" s="106"/>
      <c r="OP887" s="106"/>
      <c r="OQ887" s="106"/>
      <c r="OR887" s="106"/>
      <c r="OS887" s="106"/>
      <c r="OT887" s="106"/>
      <c r="OU887" s="106"/>
      <c r="OV887" s="106"/>
      <c r="OW887" s="106"/>
      <c r="OX887" s="106"/>
      <c r="OY887" s="106"/>
      <c r="OZ887" s="106"/>
      <c r="PA887" s="106"/>
      <c r="PB887" s="106"/>
      <c r="PC887" s="106"/>
      <c r="PD887" s="106"/>
      <c r="PE887" s="106"/>
      <c r="PF887" s="106"/>
      <c r="PG887" s="106"/>
      <c r="PH887" s="106"/>
      <c r="PI887" s="106"/>
      <c r="PJ887" s="106"/>
      <c r="PK887" s="106"/>
      <c r="PL887" s="106"/>
      <c r="PM887" s="106"/>
      <c r="PN887" s="106"/>
      <c r="PO887" s="106"/>
      <c r="PP887" s="106"/>
      <c r="PQ887" s="106"/>
      <c r="PR887" s="106"/>
      <c r="PS887" s="106"/>
      <c r="PT887" s="106"/>
      <c r="PU887" s="106"/>
      <c r="PV887" s="106"/>
      <c r="PW887" s="106"/>
      <c r="PX887" s="106"/>
      <c r="PY887" s="106"/>
      <c r="PZ887" s="106"/>
      <c r="QA887" s="106"/>
      <c r="QB887" s="106"/>
      <c r="QC887" s="106"/>
      <c r="QD887" s="106"/>
      <c r="QE887" s="106"/>
      <c r="QF887" s="106"/>
      <c r="QG887" s="106"/>
      <c r="QH887" s="106"/>
      <c r="QI887" s="106"/>
      <c r="QJ887" s="106"/>
      <c r="QK887" s="106"/>
      <c r="QL887" s="106"/>
      <c r="QM887" s="106"/>
      <c r="QN887" s="106"/>
      <c r="QO887" s="106"/>
      <c r="QP887" s="106"/>
      <c r="QQ887" s="106"/>
      <c r="QR887" s="106"/>
      <c r="QS887" s="106"/>
      <c r="QT887" s="106"/>
      <c r="QU887" s="106"/>
      <c r="QV887" s="106"/>
      <c r="QW887" s="106"/>
      <c r="QX887" s="106"/>
      <c r="QY887" s="106"/>
      <c r="QZ887" s="106"/>
      <c r="RA887" s="106"/>
      <c r="RB887" s="106"/>
      <c r="RC887" s="106"/>
      <c r="RD887" s="106"/>
      <c r="RE887" s="106"/>
      <c r="RF887" s="106"/>
      <c r="RG887" s="106"/>
      <c r="RH887" s="106"/>
      <c r="RI887" s="106"/>
      <c r="RJ887" s="106"/>
      <c r="RK887" s="106"/>
      <c r="RL887" s="106"/>
      <c r="RM887" s="106"/>
      <c r="RN887" s="106"/>
      <c r="RO887" s="106"/>
      <c r="RP887" s="106"/>
      <c r="RQ887" s="106"/>
      <c r="RR887" s="106"/>
    </row>
    <row r="888" spans="1:486" x14ac:dyDescent="0.3">
      <c r="A888" s="106"/>
      <c r="B888" s="106"/>
      <c r="C888" s="106"/>
      <c r="D888" s="106"/>
      <c r="E888" s="106"/>
      <c r="F888" s="106"/>
      <c r="G888" s="106"/>
      <c r="H888" s="106"/>
      <c r="I888" s="106"/>
      <c r="J888" s="106"/>
      <c r="K888" s="106"/>
      <c r="L888" s="106"/>
      <c r="M888" s="106"/>
      <c r="N888" s="106"/>
      <c r="O888" s="106"/>
      <c r="P888" s="114"/>
      <c r="Q888" s="114"/>
      <c r="R888" s="106"/>
      <c r="S888" s="106"/>
      <c r="T888" s="106"/>
      <c r="U888" s="106"/>
      <c r="V888" s="106"/>
      <c r="W888" s="106"/>
      <c r="X888" s="106"/>
      <c r="Y888" s="106"/>
      <c r="Z888" s="106"/>
      <c r="AA888" s="106"/>
      <c r="AB888" s="106"/>
      <c r="AC888" s="106"/>
      <c r="AD888" s="106"/>
      <c r="AE888" s="106"/>
      <c r="AF888" s="106"/>
      <c r="AG888" s="106"/>
      <c r="AH888" s="106"/>
      <c r="AI888" s="106"/>
      <c r="AJ888" s="106"/>
      <c r="AK888" s="106"/>
      <c r="AL888" s="106"/>
      <c r="AM888" s="106"/>
      <c r="AN888" s="106"/>
      <c r="AO888" s="106"/>
      <c r="AP888" s="106"/>
      <c r="AQ888" s="106"/>
      <c r="AR888" s="106"/>
      <c r="AS888" s="106"/>
      <c r="AT888" s="106"/>
      <c r="AU888" s="106"/>
      <c r="AV888" s="106"/>
      <c r="AW888" s="106"/>
      <c r="AX888" s="106"/>
      <c r="AY888" s="106"/>
      <c r="AZ888" s="106"/>
      <c r="BA888" s="106"/>
      <c r="BB888" s="106"/>
      <c r="BC888" s="106"/>
      <c r="BD888" s="106"/>
      <c r="BE888" s="106"/>
      <c r="BF888" s="106"/>
      <c r="BG888" s="106"/>
      <c r="BH888" s="106"/>
      <c r="BI888" s="106"/>
      <c r="BJ888" s="106"/>
      <c r="BK888" s="106"/>
      <c r="BL888" s="106"/>
      <c r="BM888" s="106"/>
      <c r="BN888" s="106"/>
      <c r="BO888" s="106"/>
      <c r="BP888" s="106"/>
      <c r="BQ888" s="106"/>
      <c r="BR888" s="106"/>
      <c r="BS888" s="106"/>
      <c r="BT888" s="106"/>
      <c r="BU888" s="106"/>
      <c r="BV888" s="106"/>
      <c r="BW888" s="106"/>
      <c r="BX888" s="106"/>
      <c r="BY888" s="106"/>
      <c r="BZ888" s="106"/>
      <c r="CA888" s="106"/>
      <c r="CB888" s="106"/>
      <c r="CC888" s="106"/>
      <c r="CD888" s="106"/>
      <c r="CE888" s="106"/>
      <c r="CF888" s="106"/>
      <c r="CG888" s="106"/>
      <c r="CH888" s="106"/>
      <c r="CI888" s="106"/>
      <c r="CJ888" s="106"/>
      <c r="CK888" s="106"/>
      <c r="CL888" s="106"/>
      <c r="CM888" s="106"/>
      <c r="CN888" s="106"/>
      <c r="CO888" s="106"/>
      <c r="CP888" s="106"/>
      <c r="CQ888" s="106"/>
      <c r="CR888" s="106"/>
      <c r="CS888" s="106"/>
      <c r="CT888" s="106"/>
      <c r="CU888" s="106"/>
      <c r="CV888" s="106"/>
      <c r="CW888" s="106"/>
      <c r="CX888" s="106"/>
      <c r="CY888" s="106"/>
      <c r="CZ888" s="106"/>
      <c r="DA888" s="106"/>
      <c r="DB888" s="106"/>
      <c r="DC888" s="106"/>
      <c r="DD888" s="106"/>
      <c r="DE888" s="106"/>
      <c r="DF888" s="106"/>
      <c r="DG888" s="106"/>
      <c r="DH888" s="106"/>
      <c r="DI888" s="106"/>
      <c r="DJ888" s="106"/>
      <c r="DK888" s="106"/>
      <c r="DL888" s="106"/>
      <c r="DM888" s="106"/>
      <c r="DN888" s="106"/>
      <c r="DO888" s="106"/>
      <c r="DP888" s="106"/>
      <c r="DQ888" s="106"/>
      <c r="DR888" s="106"/>
      <c r="DS888" s="106"/>
      <c r="DT888" s="106"/>
      <c r="DU888" s="106"/>
      <c r="DV888" s="106"/>
      <c r="DW888" s="106"/>
      <c r="DX888" s="106"/>
      <c r="DY888" s="106"/>
      <c r="DZ888" s="106"/>
      <c r="EA888" s="106"/>
      <c r="EB888" s="106"/>
      <c r="EC888" s="106"/>
      <c r="ED888" s="106"/>
      <c r="EE888" s="106"/>
      <c r="EF888" s="106"/>
      <c r="EG888" s="106"/>
      <c r="EH888" s="106"/>
      <c r="EI888" s="106"/>
      <c r="EJ888" s="106"/>
      <c r="EK888" s="106"/>
      <c r="EL888" s="106"/>
      <c r="EM888" s="106"/>
      <c r="EN888" s="106"/>
      <c r="EO888" s="106"/>
      <c r="EP888" s="106"/>
      <c r="EQ888" s="106"/>
      <c r="ER888" s="106"/>
      <c r="ES888" s="106"/>
      <c r="ET888" s="106"/>
      <c r="EU888" s="106"/>
      <c r="EV888" s="106"/>
      <c r="EW888" s="106"/>
      <c r="EX888" s="106"/>
      <c r="EY888" s="106"/>
      <c r="EZ888" s="106"/>
      <c r="FA888" s="106"/>
      <c r="FB888" s="106"/>
      <c r="FC888" s="106"/>
      <c r="FD888" s="106"/>
      <c r="FE888" s="106"/>
      <c r="FF888" s="106"/>
      <c r="FG888" s="106"/>
      <c r="FH888" s="106"/>
      <c r="FI888" s="106"/>
      <c r="FJ888" s="106"/>
      <c r="FK888" s="106"/>
      <c r="FL888" s="106"/>
      <c r="FM888" s="106"/>
      <c r="FN888" s="106"/>
      <c r="FO888" s="106"/>
      <c r="FP888" s="106"/>
      <c r="FQ888" s="106"/>
      <c r="FR888" s="106"/>
      <c r="FS888" s="106"/>
      <c r="FT888" s="106"/>
      <c r="FU888" s="106"/>
      <c r="FV888" s="106"/>
      <c r="FW888" s="106"/>
      <c r="FX888" s="106"/>
      <c r="FY888" s="106"/>
      <c r="FZ888" s="106"/>
      <c r="GA888" s="106"/>
      <c r="GB888" s="106"/>
      <c r="GC888" s="106"/>
      <c r="GD888" s="106"/>
      <c r="GE888" s="106"/>
      <c r="GF888" s="106"/>
      <c r="GG888" s="106"/>
      <c r="GH888" s="106"/>
      <c r="GI888" s="106"/>
      <c r="GJ888" s="106"/>
      <c r="GK888" s="106"/>
      <c r="GL888" s="106"/>
      <c r="GM888" s="106"/>
      <c r="GN888" s="106"/>
      <c r="GO888" s="106"/>
      <c r="GP888" s="106"/>
      <c r="GQ888" s="106"/>
      <c r="GR888" s="106"/>
      <c r="GS888" s="106"/>
      <c r="GT888" s="106"/>
      <c r="GU888" s="106"/>
      <c r="GV888" s="106"/>
      <c r="GW888" s="106"/>
      <c r="GX888" s="106"/>
      <c r="GY888" s="106"/>
      <c r="GZ888" s="106"/>
      <c r="HA888" s="106"/>
      <c r="HB888" s="106"/>
      <c r="HC888" s="106"/>
      <c r="HD888" s="106"/>
      <c r="HE888" s="106"/>
      <c r="HF888" s="106"/>
      <c r="HG888" s="106"/>
      <c r="HH888" s="106"/>
      <c r="HI888" s="106"/>
      <c r="HJ888" s="106"/>
      <c r="HK888" s="106"/>
      <c r="HL888" s="106"/>
      <c r="HM888" s="106"/>
      <c r="HN888" s="106"/>
      <c r="HO888" s="106"/>
      <c r="HP888" s="106"/>
      <c r="HQ888" s="106"/>
      <c r="HR888" s="106"/>
      <c r="HS888" s="106"/>
      <c r="HT888" s="106"/>
      <c r="HU888" s="106"/>
      <c r="HV888" s="106"/>
      <c r="HW888" s="106"/>
      <c r="HX888" s="106"/>
      <c r="HY888" s="106"/>
      <c r="HZ888" s="106"/>
      <c r="IA888" s="106"/>
      <c r="IB888" s="106"/>
      <c r="IC888" s="106"/>
      <c r="ID888" s="106"/>
      <c r="IE888" s="106"/>
      <c r="IF888" s="106"/>
      <c r="IG888" s="106"/>
      <c r="IH888" s="106"/>
      <c r="II888" s="106"/>
      <c r="IJ888" s="106"/>
      <c r="IK888" s="106"/>
      <c r="IL888" s="106"/>
      <c r="IM888" s="106"/>
      <c r="IN888" s="106"/>
      <c r="IO888" s="106"/>
      <c r="IP888" s="106"/>
      <c r="IQ888" s="106"/>
      <c r="IR888" s="106"/>
      <c r="IS888" s="106"/>
      <c r="IT888" s="106"/>
      <c r="IU888" s="106"/>
      <c r="IV888" s="106"/>
      <c r="IW888" s="106"/>
      <c r="IX888" s="106"/>
      <c r="IY888" s="106"/>
      <c r="IZ888" s="106"/>
      <c r="JA888" s="106"/>
      <c r="JB888" s="106"/>
      <c r="JC888" s="106"/>
      <c r="JD888" s="106"/>
      <c r="JE888" s="106"/>
      <c r="JF888" s="106"/>
      <c r="JG888" s="106"/>
      <c r="JH888" s="106"/>
      <c r="JI888" s="106"/>
      <c r="JJ888" s="106"/>
      <c r="JK888" s="106"/>
      <c r="JL888" s="106"/>
      <c r="JM888" s="106"/>
      <c r="JN888" s="106"/>
      <c r="JO888" s="106"/>
      <c r="JP888" s="106"/>
      <c r="JQ888" s="106"/>
      <c r="JR888" s="106"/>
      <c r="JS888" s="106"/>
      <c r="JT888" s="106"/>
      <c r="JU888" s="106"/>
      <c r="JV888" s="106"/>
      <c r="JW888" s="106"/>
      <c r="JX888" s="106"/>
      <c r="JY888" s="106"/>
      <c r="JZ888" s="106"/>
      <c r="KA888" s="106"/>
      <c r="KB888" s="106"/>
      <c r="KC888" s="106"/>
      <c r="KD888" s="106"/>
      <c r="KE888" s="106"/>
      <c r="KF888" s="106"/>
      <c r="KG888" s="106"/>
      <c r="KH888" s="106"/>
      <c r="KI888" s="106"/>
      <c r="KJ888" s="106"/>
      <c r="KK888" s="106"/>
      <c r="KL888" s="106"/>
      <c r="KM888" s="106"/>
      <c r="KN888" s="106"/>
      <c r="KO888" s="106"/>
      <c r="KP888" s="106"/>
      <c r="KQ888" s="106"/>
      <c r="KR888" s="106"/>
      <c r="KS888" s="106"/>
      <c r="KT888" s="106"/>
      <c r="KU888" s="106"/>
      <c r="KV888" s="106"/>
      <c r="KW888" s="106"/>
      <c r="KX888" s="106"/>
      <c r="KY888" s="106"/>
      <c r="KZ888" s="106"/>
      <c r="LA888" s="106"/>
      <c r="LB888" s="106"/>
      <c r="LC888" s="106"/>
      <c r="LD888" s="106"/>
      <c r="LE888" s="106"/>
      <c r="LF888" s="106"/>
      <c r="LG888" s="106"/>
      <c r="LH888" s="106"/>
      <c r="LI888" s="106"/>
      <c r="LJ888" s="106"/>
      <c r="LK888" s="106"/>
      <c r="LL888" s="106"/>
      <c r="LM888" s="106"/>
      <c r="LN888" s="106"/>
      <c r="LO888" s="106"/>
      <c r="LP888" s="106"/>
      <c r="LQ888" s="106"/>
      <c r="LR888" s="106"/>
      <c r="LS888" s="106"/>
      <c r="LT888" s="106"/>
      <c r="LU888" s="106"/>
      <c r="LV888" s="106"/>
      <c r="LW888" s="106"/>
      <c r="LX888" s="106"/>
      <c r="LY888" s="106"/>
      <c r="LZ888" s="106"/>
      <c r="MA888" s="106"/>
      <c r="MB888" s="106"/>
      <c r="MC888" s="106"/>
      <c r="MD888" s="106"/>
      <c r="ME888" s="106"/>
      <c r="MF888" s="106"/>
      <c r="MG888" s="106"/>
      <c r="MH888" s="106"/>
      <c r="MI888" s="106"/>
      <c r="MJ888" s="106"/>
      <c r="MK888" s="106"/>
      <c r="ML888" s="106"/>
      <c r="MM888" s="106"/>
      <c r="MN888" s="106"/>
      <c r="MO888" s="106"/>
      <c r="MP888" s="106"/>
      <c r="MQ888" s="106"/>
      <c r="MR888" s="106"/>
      <c r="MS888" s="106"/>
      <c r="MT888" s="106"/>
      <c r="MU888" s="106"/>
      <c r="MV888" s="106"/>
      <c r="MW888" s="106"/>
      <c r="MX888" s="106"/>
      <c r="MY888" s="106"/>
      <c r="MZ888" s="106"/>
      <c r="NA888" s="106"/>
      <c r="NB888" s="106"/>
      <c r="NC888" s="106"/>
      <c r="ND888" s="106"/>
      <c r="NE888" s="106"/>
      <c r="NF888" s="106"/>
      <c r="NG888" s="106"/>
      <c r="NH888" s="106"/>
      <c r="NI888" s="106"/>
      <c r="NJ888" s="106"/>
      <c r="NK888" s="106"/>
      <c r="NL888" s="106"/>
      <c r="NM888" s="106"/>
      <c r="NN888" s="106"/>
      <c r="NO888" s="106"/>
      <c r="NP888" s="106"/>
      <c r="NQ888" s="106"/>
      <c r="NR888" s="106"/>
      <c r="NS888" s="106"/>
      <c r="NT888" s="106"/>
      <c r="NU888" s="106"/>
      <c r="NV888" s="106"/>
      <c r="NW888" s="106"/>
      <c r="NX888" s="106"/>
      <c r="NY888" s="106"/>
      <c r="NZ888" s="106"/>
      <c r="OA888" s="106"/>
      <c r="OB888" s="106"/>
      <c r="OC888" s="106"/>
      <c r="OD888" s="106"/>
      <c r="OE888" s="106"/>
      <c r="OF888" s="106"/>
      <c r="OG888" s="106"/>
      <c r="OH888" s="106"/>
      <c r="OI888" s="106"/>
      <c r="OJ888" s="106"/>
      <c r="OK888" s="106"/>
      <c r="OL888" s="106"/>
      <c r="OM888" s="106"/>
      <c r="ON888" s="106"/>
      <c r="OO888" s="106"/>
      <c r="OP888" s="106"/>
      <c r="OQ888" s="106"/>
      <c r="OR888" s="106"/>
      <c r="OS888" s="106"/>
      <c r="OT888" s="106"/>
      <c r="OU888" s="106"/>
      <c r="OV888" s="106"/>
      <c r="OW888" s="106"/>
      <c r="OX888" s="106"/>
      <c r="OY888" s="106"/>
      <c r="OZ888" s="106"/>
      <c r="PA888" s="106"/>
      <c r="PB888" s="106"/>
      <c r="PC888" s="106"/>
      <c r="PD888" s="106"/>
      <c r="PE888" s="106"/>
      <c r="PF888" s="106"/>
      <c r="PG888" s="106"/>
      <c r="PH888" s="106"/>
      <c r="PI888" s="106"/>
      <c r="PJ888" s="106"/>
      <c r="PK888" s="106"/>
      <c r="PL888" s="106"/>
      <c r="PM888" s="106"/>
      <c r="PN888" s="106"/>
      <c r="PO888" s="106"/>
      <c r="PP888" s="106"/>
      <c r="PQ888" s="106"/>
      <c r="PR888" s="106"/>
      <c r="PS888" s="106"/>
      <c r="PT888" s="106"/>
      <c r="PU888" s="106"/>
      <c r="PV888" s="106"/>
      <c r="PW888" s="106"/>
      <c r="PX888" s="106"/>
      <c r="PY888" s="106"/>
      <c r="PZ888" s="106"/>
      <c r="QA888" s="106"/>
      <c r="QB888" s="106"/>
      <c r="QC888" s="106"/>
      <c r="QD888" s="106"/>
      <c r="QE888" s="106"/>
      <c r="QF888" s="106"/>
      <c r="QG888" s="106"/>
      <c r="QH888" s="106"/>
      <c r="QI888" s="106"/>
      <c r="QJ888" s="106"/>
      <c r="QK888" s="106"/>
      <c r="QL888" s="106"/>
      <c r="QM888" s="106"/>
      <c r="QN888" s="106"/>
      <c r="QO888" s="106"/>
      <c r="QP888" s="106"/>
      <c r="QQ888" s="106"/>
      <c r="QR888" s="106"/>
      <c r="QS888" s="106"/>
      <c r="QT888" s="106"/>
      <c r="QU888" s="106"/>
      <c r="QV888" s="106"/>
      <c r="QW888" s="106"/>
      <c r="QX888" s="106"/>
      <c r="QY888" s="106"/>
      <c r="QZ888" s="106"/>
      <c r="RA888" s="106"/>
      <c r="RB888" s="106"/>
      <c r="RC888" s="106"/>
      <c r="RD888" s="106"/>
      <c r="RE888" s="106"/>
      <c r="RF888" s="106"/>
      <c r="RG888" s="106"/>
      <c r="RH888" s="106"/>
      <c r="RI888" s="106"/>
      <c r="RJ888" s="106"/>
      <c r="RK888" s="106"/>
      <c r="RL888" s="106"/>
      <c r="RM888" s="106"/>
      <c r="RN888" s="106"/>
      <c r="RO888" s="106"/>
      <c r="RP888" s="106"/>
      <c r="RQ888" s="106"/>
      <c r="RR888" s="106"/>
    </row>
    <row r="889" spans="1:486" x14ac:dyDescent="0.3">
      <c r="A889" s="106"/>
      <c r="B889" s="106"/>
      <c r="C889" s="106"/>
      <c r="D889" s="106"/>
      <c r="E889" s="106"/>
      <c r="F889" s="106"/>
      <c r="G889" s="106"/>
      <c r="H889" s="106"/>
      <c r="I889" s="106"/>
      <c r="J889" s="106"/>
      <c r="K889" s="106"/>
      <c r="L889" s="106"/>
      <c r="M889" s="106"/>
      <c r="N889" s="106"/>
      <c r="O889" s="106"/>
      <c r="P889" s="114"/>
      <c r="Q889" s="114"/>
      <c r="R889" s="106"/>
      <c r="S889" s="106"/>
      <c r="T889" s="106"/>
      <c r="U889" s="106"/>
      <c r="V889" s="106"/>
      <c r="W889" s="106"/>
      <c r="X889" s="106"/>
      <c r="Y889" s="106"/>
      <c r="Z889" s="106"/>
      <c r="AA889" s="106"/>
      <c r="AB889" s="106"/>
      <c r="AC889" s="106"/>
      <c r="AD889" s="106"/>
      <c r="AE889" s="106"/>
      <c r="AF889" s="106"/>
      <c r="AG889" s="106"/>
      <c r="AH889" s="106"/>
      <c r="AI889" s="106"/>
      <c r="AJ889" s="106"/>
      <c r="AK889" s="106"/>
      <c r="AL889" s="106"/>
      <c r="AM889" s="106"/>
      <c r="AN889" s="106"/>
      <c r="AO889" s="106"/>
      <c r="AP889" s="106"/>
      <c r="AQ889" s="106"/>
      <c r="AR889" s="106"/>
      <c r="AS889" s="106"/>
      <c r="AT889" s="106"/>
      <c r="AU889" s="106"/>
      <c r="AV889" s="106"/>
      <c r="AW889" s="106"/>
      <c r="AX889" s="106"/>
      <c r="AY889" s="106"/>
      <c r="AZ889" s="106"/>
      <c r="BA889" s="106"/>
      <c r="BB889" s="106"/>
      <c r="BC889" s="106"/>
      <c r="BD889" s="106"/>
      <c r="BE889" s="106"/>
      <c r="BF889" s="106"/>
      <c r="BG889" s="106"/>
      <c r="BH889" s="106"/>
      <c r="BI889" s="106"/>
      <c r="BJ889" s="106"/>
      <c r="BK889" s="106"/>
      <c r="BL889" s="106"/>
      <c r="BM889" s="106"/>
      <c r="BN889" s="106"/>
      <c r="BO889" s="106"/>
      <c r="BP889" s="106"/>
      <c r="BQ889" s="106"/>
      <c r="BR889" s="106"/>
      <c r="BS889" s="106"/>
      <c r="BT889" s="106"/>
      <c r="BU889" s="106"/>
      <c r="BV889" s="106"/>
      <c r="BW889" s="106"/>
      <c r="BX889" s="106"/>
      <c r="BY889" s="106"/>
      <c r="BZ889" s="106"/>
      <c r="CA889" s="106"/>
      <c r="CB889" s="106"/>
      <c r="CC889" s="106"/>
      <c r="CD889" s="106"/>
      <c r="CE889" s="106"/>
      <c r="CF889" s="106"/>
      <c r="CG889" s="106"/>
      <c r="CH889" s="106"/>
      <c r="CI889" s="106"/>
      <c r="CJ889" s="106"/>
      <c r="CK889" s="106"/>
      <c r="CL889" s="106"/>
      <c r="CM889" s="106"/>
      <c r="CN889" s="106"/>
      <c r="CO889" s="106"/>
      <c r="CP889" s="106"/>
      <c r="CQ889" s="106"/>
      <c r="CR889" s="106"/>
      <c r="CS889" s="106"/>
      <c r="CT889" s="106"/>
      <c r="CU889" s="106"/>
      <c r="CV889" s="106"/>
      <c r="CW889" s="106"/>
      <c r="CX889" s="106"/>
      <c r="CY889" s="106"/>
      <c r="CZ889" s="106"/>
      <c r="DA889" s="106"/>
      <c r="DB889" s="106"/>
      <c r="DC889" s="106"/>
      <c r="DD889" s="106"/>
      <c r="DE889" s="106"/>
      <c r="DF889" s="106"/>
      <c r="DG889" s="106"/>
      <c r="DH889" s="106"/>
      <c r="DI889" s="106"/>
      <c r="DJ889" s="106"/>
      <c r="DK889" s="106"/>
      <c r="DL889" s="106"/>
      <c r="DM889" s="106"/>
      <c r="DN889" s="106"/>
      <c r="DO889" s="106"/>
      <c r="DP889" s="106"/>
      <c r="DQ889" s="106"/>
      <c r="DR889" s="106"/>
      <c r="DS889" s="106"/>
      <c r="DT889" s="106"/>
      <c r="DU889" s="106"/>
      <c r="DV889" s="106"/>
      <c r="DW889" s="106"/>
      <c r="DX889" s="106"/>
      <c r="DY889" s="106"/>
      <c r="DZ889" s="106"/>
      <c r="EA889" s="106"/>
      <c r="EB889" s="106"/>
      <c r="EC889" s="106"/>
      <c r="ED889" s="106"/>
      <c r="EE889" s="106"/>
      <c r="EF889" s="106"/>
      <c r="EG889" s="106"/>
      <c r="EH889" s="106"/>
      <c r="EI889" s="106"/>
      <c r="EJ889" s="106"/>
      <c r="EK889" s="106"/>
      <c r="EL889" s="106"/>
      <c r="EM889" s="106"/>
      <c r="EN889" s="106"/>
      <c r="EO889" s="106"/>
      <c r="EP889" s="106"/>
      <c r="EQ889" s="106"/>
      <c r="ER889" s="106"/>
      <c r="ES889" s="106"/>
      <c r="ET889" s="106"/>
      <c r="EU889" s="106"/>
      <c r="EV889" s="106"/>
      <c r="EW889" s="106"/>
      <c r="EX889" s="106"/>
      <c r="EY889" s="106"/>
      <c r="EZ889" s="106"/>
      <c r="FA889" s="106"/>
      <c r="FB889" s="106"/>
      <c r="FC889" s="106"/>
      <c r="FD889" s="106"/>
      <c r="FE889" s="106"/>
      <c r="FF889" s="106"/>
      <c r="FG889" s="106"/>
      <c r="FH889" s="106"/>
      <c r="FI889" s="106"/>
      <c r="FJ889" s="106"/>
      <c r="FK889" s="106"/>
      <c r="FL889" s="106"/>
      <c r="FM889" s="106"/>
      <c r="FN889" s="106"/>
      <c r="FO889" s="106"/>
      <c r="FP889" s="106"/>
      <c r="FQ889" s="106"/>
      <c r="FR889" s="106"/>
      <c r="FS889" s="106"/>
      <c r="FT889" s="106"/>
      <c r="FU889" s="106"/>
      <c r="FV889" s="106"/>
      <c r="FW889" s="106"/>
      <c r="FX889" s="106"/>
      <c r="FY889" s="106"/>
      <c r="FZ889" s="106"/>
      <c r="GA889" s="106"/>
      <c r="GB889" s="106"/>
      <c r="GC889" s="106"/>
      <c r="GD889" s="106"/>
      <c r="GE889" s="106"/>
      <c r="GF889" s="106"/>
      <c r="GG889" s="106"/>
      <c r="GH889" s="106"/>
      <c r="GI889" s="106"/>
      <c r="GJ889" s="106"/>
      <c r="GK889" s="106"/>
      <c r="GL889" s="106"/>
      <c r="GM889" s="106"/>
      <c r="GN889" s="106"/>
      <c r="GO889" s="106"/>
      <c r="GP889" s="106"/>
      <c r="GQ889" s="106"/>
      <c r="GR889" s="106"/>
      <c r="GS889" s="106"/>
      <c r="GT889" s="106"/>
      <c r="GU889" s="106"/>
      <c r="GV889" s="106"/>
      <c r="GW889" s="106"/>
      <c r="GX889" s="106"/>
      <c r="GY889" s="106"/>
      <c r="GZ889" s="106"/>
      <c r="HA889" s="106"/>
      <c r="HB889" s="106"/>
      <c r="HC889" s="106"/>
      <c r="HD889" s="106"/>
      <c r="HE889" s="106"/>
      <c r="HF889" s="106"/>
      <c r="HG889" s="106"/>
      <c r="HH889" s="106"/>
      <c r="HI889" s="106"/>
      <c r="HJ889" s="106"/>
      <c r="HK889" s="106"/>
      <c r="HL889" s="106"/>
      <c r="HM889" s="106"/>
      <c r="HN889" s="106"/>
      <c r="HO889" s="106"/>
      <c r="HP889" s="106"/>
      <c r="HQ889" s="106"/>
      <c r="HR889" s="106"/>
      <c r="HS889" s="106"/>
      <c r="HT889" s="106"/>
      <c r="HU889" s="106"/>
      <c r="HV889" s="106"/>
      <c r="HW889" s="106"/>
      <c r="HX889" s="106"/>
      <c r="HY889" s="106"/>
      <c r="HZ889" s="106"/>
      <c r="IA889" s="106"/>
      <c r="IB889" s="106"/>
      <c r="IC889" s="106"/>
      <c r="ID889" s="106"/>
      <c r="IE889" s="106"/>
      <c r="IF889" s="106"/>
      <c r="IG889" s="106"/>
      <c r="IH889" s="106"/>
      <c r="II889" s="106"/>
      <c r="IJ889" s="106"/>
      <c r="IK889" s="106"/>
      <c r="IL889" s="106"/>
      <c r="IM889" s="106"/>
      <c r="IN889" s="106"/>
      <c r="IO889" s="106"/>
      <c r="IP889" s="106"/>
      <c r="IQ889" s="106"/>
      <c r="IR889" s="106"/>
      <c r="IS889" s="106"/>
      <c r="IT889" s="106"/>
      <c r="IU889" s="106"/>
      <c r="IV889" s="106"/>
      <c r="IW889" s="106"/>
      <c r="IX889" s="106"/>
      <c r="IY889" s="106"/>
      <c r="IZ889" s="106"/>
      <c r="JA889" s="106"/>
      <c r="JB889" s="106"/>
      <c r="JC889" s="106"/>
      <c r="JD889" s="106"/>
      <c r="JE889" s="106"/>
      <c r="JF889" s="106"/>
      <c r="JG889" s="106"/>
      <c r="JH889" s="106"/>
      <c r="JI889" s="106"/>
      <c r="JJ889" s="106"/>
      <c r="JK889" s="106"/>
      <c r="JL889" s="106"/>
      <c r="JM889" s="106"/>
      <c r="JN889" s="106"/>
      <c r="JO889" s="106"/>
      <c r="JP889" s="106"/>
      <c r="JQ889" s="106"/>
      <c r="JR889" s="106"/>
      <c r="JS889" s="106"/>
      <c r="JT889" s="106"/>
      <c r="JU889" s="106"/>
      <c r="JV889" s="106"/>
      <c r="JW889" s="106"/>
      <c r="JX889" s="106"/>
      <c r="JY889" s="106"/>
      <c r="JZ889" s="106"/>
      <c r="KA889" s="106"/>
      <c r="KB889" s="106"/>
      <c r="KC889" s="106"/>
      <c r="KD889" s="106"/>
      <c r="KE889" s="106"/>
      <c r="KF889" s="106"/>
      <c r="KG889" s="106"/>
      <c r="KH889" s="106"/>
      <c r="KI889" s="106"/>
      <c r="KJ889" s="106"/>
      <c r="KK889" s="106"/>
      <c r="KL889" s="106"/>
      <c r="KM889" s="106"/>
      <c r="KN889" s="106"/>
      <c r="KO889" s="106"/>
      <c r="KP889" s="106"/>
      <c r="KQ889" s="106"/>
      <c r="KR889" s="106"/>
      <c r="KS889" s="106"/>
      <c r="KT889" s="106"/>
      <c r="KU889" s="106"/>
      <c r="KV889" s="106"/>
      <c r="KW889" s="106"/>
      <c r="KX889" s="106"/>
      <c r="KY889" s="106"/>
      <c r="KZ889" s="106"/>
      <c r="LA889" s="106"/>
      <c r="LB889" s="106"/>
      <c r="LC889" s="106"/>
      <c r="LD889" s="106"/>
      <c r="LE889" s="106"/>
      <c r="LF889" s="106"/>
      <c r="LG889" s="106"/>
      <c r="LH889" s="106"/>
      <c r="LI889" s="106"/>
      <c r="LJ889" s="106"/>
      <c r="LK889" s="106"/>
      <c r="LL889" s="106"/>
      <c r="LM889" s="106"/>
      <c r="LN889" s="106"/>
      <c r="LO889" s="106"/>
      <c r="LP889" s="106"/>
      <c r="LQ889" s="106"/>
      <c r="LR889" s="106"/>
      <c r="LS889" s="106"/>
      <c r="LT889" s="106"/>
      <c r="LU889" s="106"/>
      <c r="LV889" s="106"/>
      <c r="LW889" s="106"/>
      <c r="LX889" s="106"/>
      <c r="LY889" s="106"/>
      <c r="LZ889" s="106"/>
      <c r="MA889" s="106"/>
      <c r="MB889" s="106"/>
      <c r="MC889" s="106"/>
      <c r="MD889" s="106"/>
      <c r="ME889" s="106"/>
      <c r="MF889" s="106"/>
      <c r="MG889" s="106"/>
      <c r="MH889" s="106"/>
      <c r="MI889" s="106"/>
      <c r="MJ889" s="106"/>
      <c r="MK889" s="106"/>
      <c r="ML889" s="106"/>
      <c r="MM889" s="106"/>
      <c r="MN889" s="106"/>
      <c r="MO889" s="106"/>
      <c r="MP889" s="106"/>
      <c r="MQ889" s="106"/>
      <c r="MR889" s="106"/>
      <c r="MS889" s="106"/>
      <c r="MT889" s="106"/>
      <c r="MU889" s="106"/>
      <c r="MV889" s="106"/>
      <c r="MW889" s="106"/>
      <c r="MX889" s="106"/>
      <c r="MY889" s="106"/>
      <c r="MZ889" s="106"/>
      <c r="NA889" s="106"/>
      <c r="NB889" s="106"/>
      <c r="NC889" s="106"/>
      <c r="ND889" s="106"/>
      <c r="NE889" s="106"/>
      <c r="NF889" s="106"/>
      <c r="NG889" s="106"/>
      <c r="NH889" s="106"/>
      <c r="NI889" s="106"/>
      <c r="NJ889" s="106"/>
      <c r="NK889" s="106"/>
      <c r="NL889" s="106"/>
      <c r="NM889" s="106"/>
      <c r="NN889" s="106"/>
      <c r="NO889" s="106"/>
      <c r="NP889" s="106"/>
      <c r="NQ889" s="106"/>
      <c r="NR889" s="106"/>
      <c r="NS889" s="106"/>
      <c r="NT889" s="106"/>
      <c r="NU889" s="106"/>
      <c r="NV889" s="106"/>
      <c r="NW889" s="106"/>
      <c r="NX889" s="106"/>
      <c r="NY889" s="106"/>
      <c r="NZ889" s="106"/>
      <c r="OA889" s="106"/>
      <c r="OB889" s="106"/>
      <c r="OC889" s="106"/>
      <c r="OD889" s="106"/>
      <c r="OE889" s="106"/>
      <c r="OF889" s="106"/>
      <c r="OG889" s="106"/>
      <c r="OH889" s="106"/>
      <c r="OI889" s="106"/>
      <c r="OJ889" s="106"/>
      <c r="OK889" s="106"/>
      <c r="OL889" s="106"/>
      <c r="OM889" s="106"/>
      <c r="ON889" s="106"/>
      <c r="OO889" s="106"/>
      <c r="OP889" s="106"/>
      <c r="OQ889" s="106"/>
      <c r="OR889" s="106"/>
      <c r="OS889" s="106"/>
      <c r="OT889" s="106"/>
      <c r="OU889" s="106"/>
      <c r="OV889" s="106"/>
      <c r="OW889" s="106"/>
      <c r="OX889" s="106"/>
      <c r="OY889" s="106"/>
      <c r="OZ889" s="106"/>
      <c r="PA889" s="106"/>
      <c r="PB889" s="106"/>
      <c r="PC889" s="106"/>
      <c r="PD889" s="106"/>
      <c r="PE889" s="106"/>
      <c r="PF889" s="106"/>
      <c r="PG889" s="106"/>
      <c r="PH889" s="106"/>
      <c r="PI889" s="106"/>
      <c r="PJ889" s="106"/>
      <c r="PK889" s="106"/>
      <c r="PL889" s="106"/>
      <c r="PM889" s="106"/>
      <c r="PN889" s="106"/>
      <c r="PO889" s="106"/>
      <c r="PP889" s="106"/>
      <c r="PQ889" s="106"/>
      <c r="PR889" s="106"/>
      <c r="PS889" s="106"/>
      <c r="PT889" s="106"/>
      <c r="PU889" s="106"/>
      <c r="PV889" s="106"/>
      <c r="PW889" s="106"/>
      <c r="PX889" s="106"/>
      <c r="PY889" s="106"/>
      <c r="PZ889" s="106"/>
      <c r="QA889" s="106"/>
      <c r="QB889" s="106"/>
      <c r="QC889" s="106"/>
      <c r="QD889" s="106"/>
      <c r="QE889" s="106"/>
      <c r="QF889" s="106"/>
      <c r="QG889" s="106"/>
      <c r="QH889" s="106"/>
      <c r="QI889" s="106"/>
      <c r="QJ889" s="106"/>
      <c r="QK889" s="106"/>
      <c r="QL889" s="106"/>
      <c r="QM889" s="106"/>
      <c r="QN889" s="106"/>
      <c r="QO889" s="106"/>
      <c r="QP889" s="106"/>
      <c r="QQ889" s="106"/>
      <c r="QR889" s="106"/>
      <c r="QS889" s="106"/>
      <c r="QT889" s="106"/>
      <c r="QU889" s="106"/>
      <c r="QV889" s="106"/>
      <c r="QW889" s="106"/>
      <c r="QX889" s="106"/>
      <c r="QY889" s="106"/>
      <c r="QZ889" s="106"/>
      <c r="RA889" s="106"/>
      <c r="RB889" s="106"/>
      <c r="RC889" s="106"/>
      <c r="RD889" s="106"/>
      <c r="RE889" s="106"/>
      <c r="RF889" s="106"/>
      <c r="RG889" s="106"/>
      <c r="RH889" s="106"/>
      <c r="RI889" s="106"/>
      <c r="RJ889" s="106"/>
      <c r="RK889" s="106"/>
      <c r="RL889" s="106"/>
      <c r="RM889" s="106"/>
      <c r="RN889" s="106"/>
      <c r="RO889" s="106"/>
      <c r="RP889" s="106"/>
      <c r="RQ889" s="106"/>
      <c r="RR889" s="106"/>
    </row>
    <row r="890" spans="1:486" x14ac:dyDescent="0.3">
      <c r="A890" s="106"/>
      <c r="B890" s="106"/>
      <c r="C890" s="106"/>
      <c r="D890" s="106"/>
      <c r="E890" s="106"/>
      <c r="F890" s="106"/>
      <c r="G890" s="106"/>
      <c r="H890" s="106"/>
      <c r="I890" s="106"/>
      <c r="J890" s="106"/>
      <c r="K890" s="106"/>
      <c r="L890" s="106"/>
      <c r="M890" s="106"/>
      <c r="N890" s="106"/>
      <c r="O890" s="106"/>
      <c r="P890" s="114"/>
      <c r="Q890" s="114"/>
      <c r="R890" s="106"/>
      <c r="S890" s="106"/>
      <c r="T890" s="106"/>
      <c r="U890" s="106"/>
      <c r="V890" s="106"/>
      <c r="W890" s="106"/>
      <c r="X890" s="106"/>
      <c r="Y890" s="106"/>
      <c r="Z890" s="106"/>
      <c r="AA890" s="106"/>
      <c r="AB890" s="106"/>
      <c r="AC890" s="106"/>
      <c r="AD890" s="106"/>
      <c r="AE890" s="106"/>
      <c r="AF890" s="106"/>
      <c r="AG890" s="106"/>
      <c r="AH890" s="106"/>
      <c r="AI890" s="106"/>
      <c r="AJ890" s="106"/>
      <c r="AK890" s="106"/>
      <c r="AL890" s="106"/>
      <c r="AM890" s="106"/>
      <c r="AN890" s="106"/>
      <c r="AO890" s="106"/>
      <c r="AP890" s="106"/>
      <c r="AQ890" s="106"/>
      <c r="AR890" s="106"/>
      <c r="AS890" s="106"/>
      <c r="AT890" s="106"/>
      <c r="AU890" s="106"/>
      <c r="AV890" s="106"/>
      <c r="AW890" s="106"/>
      <c r="AX890" s="106"/>
      <c r="AY890" s="106"/>
      <c r="AZ890" s="106"/>
      <c r="BA890" s="106"/>
      <c r="BB890" s="106"/>
      <c r="BC890" s="106"/>
      <c r="BD890" s="106"/>
      <c r="BE890" s="106"/>
      <c r="BF890" s="106"/>
      <c r="BG890" s="106"/>
      <c r="BH890" s="106"/>
      <c r="BI890" s="106"/>
      <c r="BJ890" s="106"/>
      <c r="BK890" s="106"/>
      <c r="BL890" s="106"/>
      <c r="BM890" s="106"/>
      <c r="BN890" s="106"/>
      <c r="BO890" s="106"/>
      <c r="BP890" s="106"/>
      <c r="BQ890" s="106"/>
      <c r="BR890" s="106"/>
      <c r="BS890" s="106"/>
      <c r="BT890" s="106"/>
      <c r="BU890" s="106"/>
      <c r="BV890" s="106"/>
      <c r="BW890" s="106"/>
      <c r="BX890" s="106"/>
      <c r="BY890" s="106"/>
      <c r="BZ890" s="106"/>
      <c r="CA890" s="106"/>
      <c r="CB890" s="106"/>
      <c r="CC890" s="106"/>
      <c r="CD890" s="106"/>
      <c r="CE890" s="106"/>
      <c r="CF890" s="106"/>
      <c r="CG890" s="106"/>
      <c r="CH890" s="106"/>
      <c r="CI890" s="106"/>
      <c r="CJ890" s="106"/>
      <c r="CK890" s="106"/>
      <c r="CL890" s="106"/>
      <c r="CM890" s="106"/>
      <c r="CN890" s="106"/>
      <c r="CO890" s="106"/>
      <c r="CP890" s="106"/>
      <c r="CQ890" s="106"/>
      <c r="CR890" s="106"/>
      <c r="CS890" s="106"/>
      <c r="CT890" s="106"/>
      <c r="CU890" s="106"/>
      <c r="CV890" s="106"/>
      <c r="CW890" s="106"/>
      <c r="CX890" s="106"/>
      <c r="CY890" s="106"/>
      <c r="CZ890" s="106"/>
      <c r="DA890" s="106"/>
      <c r="DB890" s="106"/>
      <c r="DC890" s="106"/>
      <c r="DD890" s="106"/>
      <c r="DE890" s="106"/>
      <c r="DF890" s="106"/>
      <c r="DG890" s="106"/>
      <c r="DH890" s="106"/>
      <c r="DI890" s="106"/>
      <c r="DJ890" s="106"/>
      <c r="DK890" s="106"/>
      <c r="DL890" s="106"/>
      <c r="DM890" s="106"/>
      <c r="DN890" s="106"/>
      <c r="DO890" s="106"/>
      <c r="DP890" s="106"/>
      <c r="DQ890" s="106"/>
      <c r="DR890" s="106"/>
      <c r="DS890" s="106"/>
      <c r="DT890" s="106"/>
      <c r="DU890" s="106"/>
      <c r="DV890" s="106"/>
      <c r="DW890" s="106"/>
      <c r="DX890" s="106"/>
      <c r="DY890" s="106"/>
      <c r="DZ890" s="106"/>
      <c r="EA890" s="106"/>
      <c r="EB890" s="106"/>
      <c r="EC890" s="106"/>
      <c r="ED890" s="106"/>
      <c r="EE890" s="106"/>
      <c r="EF890" s="106"/>
      <c r="EG890" s="106"/>
      <c r="EH890" s="106"/>
      <c r="EI890" s="106"/>
      <c r="EJ890" s="106"/>
      <c r="EK890" s="106"/>
      <c r="EL890" s="106"/>
      <c r="EM890" s="106"/>
      <c r="EN890" s="106"/>
      <c r="EO890" s="106"/>
      <c r="EP890" s="106"/>
      <c r="EQ890" s="106"/>
      <c r="ER890" s="106"/>
      <c r="ES890" s="106"/>
      <c r="ET890" s="106"/>
      <c r="EU890" s="106"/>
      <c r="EV890" s="106"/>
      <c r="EW890" s="106"/>
      <c r="EX890" s="106"/>
      <c r="EY890" s="106"/>
      <c r="EZ890" s="106"/>
      <c r="FA890" s="106"/>
      <c r="FB890" s="106"/>
      <c r="FC890" s="106"/>
      <c r="FD890" s="106"/>
      <c r="FE890" s="106"/>
      <c r="FF890" s="106"/>
      <c r="FG890" s="106"/>
      <c r="FH890" s="106"/>
      <c r="FI890" s="106"/>
      <c r="FJ890" s="106"/>
      <c r="FK890" s="106"/>
      <c r="FL890" s="106"/>
      <c r="FM890" s="106"/>
      <c r="FN890" s="106"/>
      <c r="FO890" s="106"/>
      <c r="FP890" s="106"/>
      <c r="FQ890" s="106"/>
      <c r="FR890" s="106"/>
      <c r="FS890" s="106"/>
      <c r="FT890" s="106"/>
      <c r="FU890" s="106"/>
      <c r="FV890" s="106"/>
      <c r="FW890" s="106"/>
      <c r="FX890" s="106"/>
      <c r="FY890" s="106"/>
      <c r="FZ890" s="106"/>
      <c r="GA890" s="106"/>
      <c r="GB890" s="106"/>
      <c r="GC890" s="106"/>
      <c r="GD890" s="106"/>
      <c r="GE890" s="106"/>
      <c r="GF890" s="106"/>
      <c r="GG890" s="106"/>
      <c r="GH890" s="106"/>
      <c r="GI890" s="106"/>
      <c r="GJ890" s="106"/>
      <c r="GK890" s="106"/>
      <c r="GL890" s="106"/>
      <c r="GM890" s="106"/>
      <c r="GN890" s="106"/>
      <c r="GO890" s="106"/>
      <c r="GP890" s="106"/>
      <c r="GQ890" s="106"/>
      <c r="GR890" s="106"/>
      <c r="GS890" s="106"/>
      <c r="GT890" s="106"/>
      <c r="GU890" s="106"/>
      <c r="GV890" s="106"/>
      <c r="GW890" s="106"/>
      <c r="GX890" s="106"/>
      <c r="GY890" s="106"/>
      <c r="GZ890" s="106"/>
      <c r="HA890" s="106"/>
      <c r="HB890" s="106"/>
      <c r="HC890" s="106"/>
      <c r="HD890" s="106"/>
      <c r="HE890" s="106"/>
      <c r="HF890" s="106"/>
      <c r="HG890" s="106"/>
      <c r="HH890" s="106"/>
      <c r="HI890" s="106"/>
      <c r="HJ890" s="106"/>
      <c r="HK890" s="106"/>
      <c r="HL890" s="106"/>
      <c r="HM890" s="106"/>
      <c r="HN890" s="106"/>
      <c r="HO890" s="106"/>
      <c r="HP890" s="106"/>
      <c r="HQ890" s="106"/>
      <c r="HR890" s="106"/>
      <c r="HS890" s="106"/>
      <c r="HT890" s="106"/>
      <c r="HU890" s="106"/>
      <c r="HV890" s="106"/>
      <c r="HW890" s="106"/>
      <c r="HX890" s="106"/>
      <c r="HY890" s="106"/>
      <c r="HZ890" s="106"/>
      <c r="IA890" s="106"/>
      <c r="IB890" s="106"/>
      <c r="IC890" s="106"/>
      <c r="ID890" s="106"/>
      <c r="IE890" s="106"/>
      <c r="IF890" s="106"/>
      <c r="IG890" s="106"/>
      <c r="IH890" s="106"/>
      <c r="II890" s="106"/>
      <c r="IJ890" s="106"/>
      <c r="IK890" s="106"/>
      <c r="IL890" s="106"/>
      <c r="IM890" s="106"/>
      <c r="IN890" s="106"/>
      <c r="IO890" s="106"/>
      <c r="IP890" s="106"/>
      <c r="IQ890" s="106"/>
      <c r="IR890" s="106"/>
      <c r="IS890" s="106"/>
      <c r="IT890" s="106"/>
      <c r="IU890" s="106"/>
      <c r="IV890" s="106"/>
      <c r="IW890" s="106"/>
      <c r="IX890" s="106"/>
      <c r="IY890" s="106"/>
      <c r="IZ890" s="106"/>
      <c r="JA890" s="106"/>
      <c r="JB890" s="106"/>
      <c r="JC890" s="106"/>
      <c r="JD890" s="106"/>
      <c r="JE890" s="106"/>
      <c r="JF890" s="106"/>
      <c r="JG890" s="106"/>
      <c r="JH890" s="106"/>
      <c r="JI890" s="106"/>
      <c r="JJ890" s="106"/>
      <c r="JK890" s="106"/>
      <c r="JL890" s="106"/>
      <c r="JM890" s="106"/>
      <c r="JN890" s="106"/>
      <c r="JO890" s="106"/>
      <c r="JP890" s="106"/>
      <c r="JQ890" s="106"/>
      <c r="JR890" s="106"/>
      <c r="JS890" s="106"/>
      <c r="JT890" s="106"/>
      <c r="JU890" s="106"/>
      <c r="JV890" s="106"/>
      <c r="JW890" s="106"/>
      <c r="JX890" s="106"/>
      <c r="JY890" s="106"/>
      <c r="JZ890" s="106"/>
      <c r="KA890" s="106"/>
      <c r="KB890" s="106"/>
      <c r="KC890" s="106"/>
      <c r="KD890" s="106"/>
      <c r="KE890" s="106"/>
      <c r="KF890" s="106"/>
      <c r="KG890" s="106"/>
      <c r="KH890" s="106"/>
      <c r="KI890" s="106"/>
      <c r="KJ890" s="106"/>
      <c r="KK890" s="106"/>
      <c r="KL890" s="106"/>
      <c r="KM890" s="106"/>
      <c r="KN890" s="106"/>
      <c r="KO890" s="106"/>
      <c r="KP890" s="106"/>
      <c r="KQ890" s="106"/>
      <c r="KR890" s="106"/>
      <c r="KS890" s="106"/>
      <c r="KT890" s="106"/>
      <c r="KU890" s="106"/>
      <c r="KV890" s="106"/>
      <c r="KW890" s="106"/>
      <c r="KX890" s="106"/>
      <c r="KY890" s="106"/>
      <c r="KZ890" s="106"/>
      <c r="LA890" s="106"/>
      <c r="LB890" s="106"/>
      <c r="LC890" s="106"/>
      <c r="LD890" s="106"/>
      <c r="LE890" s="106"/>
      <c r="LF890" s="106"/>
      <c r="LG890" s="106"/>
      <c r="LH890" s="106"/>
      <c r="LI890" s="106"/>
      <c r="LJ890" s="106"/>
      <c r="LK890" s="106"/>
      <c r="LL890" s="106"/>
      <c r="LM890" s="106"/>
      <c r="LN890" s="106"/>
      <c r="LO890" s="106"/>
      <c r="LP890" s="106"/>
      <c r="LQ890" s="106"/>
      <c r="LR890" s="106"/>
      <c r="LS890" s="106"/>
      <c r="LT890" s="106"/>
      <c r="LU890" s="106"/>
      <c r="LV890" s="106"/>
      <c r="LW890" s="106"/>
      <c r="LX890" s="106"/>
      <c r="LY890" s="106"/>
      <c r="LZ890" s="106"/>
      <c r="MA890" s="106"/>
      <c r="MB890" s="106"/>
      <c r="MC890" s="106"/>
      <c r="MD890" s="106"/>
      <c r="ME890" s="106"/>
      <c r="MF890" s="106"/>
      <c r="MG890" s="106"/>
      <c r="MH890" s="106"/>
      <c r="MI890" s="106"/>
      <c r="MJ890" s="106"/>
      <c r="MK890" s="106"/>
      <c r="ML890" s="106"/>
      <c r="MM890" s="106"/>
      <c r="MN890" s="106"/>
      <c r="MO890" s="106"/>
      <c r="MP890" s="106"/>
      <c r="MQ890" s="106"/>
      <c r="MR890" s="106"/>
      <c r="MS890" s="106"/>
      <c r="MT890" s="106"/>
      <c r="MU890" s="106"/>
      <c r="MV890" s="106"/>
      <c r="MW890" s="106"/>
      <c r="MX890" s="106"/>
      <c r="MY890" s="106"/>
      <c r="MZ890" s="106"/>
      <c r="NA890" s="106"/>
      <c r="NB890" s="106"/>
      <c r="NC890" s="106"/>
      <c r="ND890" s="106"/>
      <c r="NE890" s="106"/>
      <c r="NF890" s="106"/>
      <c r="NG890" s="106"/>
      <c r="NH890" s="106"/>
      <c r="NI890" s="106"/>
      <c r="NJ890" s="106"/>
      <c r="NK890" s="106"/>
      <c r="NL890" s="106"/>
      <c r="NM890" s="106"/>
      <c r="NN890" s="106"/>
      <c r="NO890" s="106"/>
      <c r="NP890" s="106"/>
      <c r="NQ890" s="106"/>
      <c r="NR890" s="106"/>
      <c r="NS890" s="106"/>
      <c r="NT890" s="106"/>
      <c r="NU890" s="106"/>
      <c r="NV890" s="106"/>
      <c r="NW890" s="106"/>
      <c r="NX890" s="106"/>
      <c r="NY890" s="106"/>
      <c r="NZ890" s="106"/>
      <c r="OA890" s="106"/>
      <c r="OB890" s="106"/>
      <c r="OC890" s="106"/>
      <c r="OD890" s="106"/>
      <c r="OE890" s="106"/>
      <c r="OF890" s="106"/>
      <c r="OG890" s="106"/>
      <c r="OH890" s="106"/>
      <c r="OI890" s="106"/>
      <c r="OJ890" s="106"/>
      <c r="OK890" s="106"/>
      <c r="OL890" s="106"/>
      <c r="OM890" s="106"/>
      <c r="ON890" s="106"/>
      <c r="OO890" s="106"/>
      <c r="OP890" s="106"/>
      <c r="OQ890" s="106"/>
      <c r="OR890" s="106"/>
      <c r="OS890" s="106"/>
      <c r="OT890" s="106"/>
      <c r="OU890" s="106"/>
      <c r="OV890" s="106"/>
      <c r="OW890" s="106"/>
      <c r="OX890" s="106"/>
      <c r="OY890" s="106"/>
      <c r="OZ890" s="106"/>
      <c r="PA890" s="106"/>
      <c r="PB890" s="106"/>
      <c r="PC890" s="106"/>
      <c r="PD890" s="106"/>
      <c r="PE890" s="106"/>
      <c r="PF890" s="106"/>
      <c r="PG890" s="106"/>
      <c r="PH890" s="106"/>
      <c r="PI890" s="106"/>
      <c r="PJ890" s="106"/>
      <c r="PK890" s="106"/>
      <c r="PL890" s="106"/>
      <c r="PM890" s="106"/>
      <c r="PN890" s="106"/>
      <c r="PO890" s="106"/>
      <c r="PP890" s="106"/>
      <c r="PQ890" s="106"/>
      <c r="PR890" s="106"/>
      <c r="PS890" s="106"/>
      <c r="PT890" s="106"/>
      <c r="PU890" s="106"/>
      <c r="PV890" s="106"/>
      <c r="PW890" s="106"/>
      <c r="PX890" s="106"/>
      <c r="PY890" s="106"/>
      <c r="PZ890" s="106"/>
      <c r="QA890" s="106"/>
      <c r="QB890" s="106"/>
      <c r="QC890" s="106"/>
      <c r="QD890" s="106"/>
      <c r="QE890" s="106"/>
      <c r="QF890" s="106"/>
      <c r="QG890" s="106"/>
      <c r="QH890" s="106"/>
      <c r="QI890" s="106"/>
      <c r="QJ890" s="106"/>
      <c r="QK890" s="106"/>
      <c r="QL890" s="106"/>
      <c r="QM890" s="106"/>
      <c r="QN890" s="106"/>
      <c r="QO890" s="106"/>
      <c r="QP890" s="106"/>
      <c r="QQ890" s="106"/>
      <c r="QR890" s="106"/>
      <c r="QS890" s="106"/>
      <c r="QT890" s="106"/>
      <c r="QU890" s="106"/>
      <c r="QV890" s="106"/>
      <c r="QW890" s="106"/>
      <c r="QX890" s="106"/>
      <c r="QY890" s="106"/>
      <c r="QZ890" s="106"/>
      <c r="RA890" s="106"/>
      <c r="RB890" s="106"/>
      <c r="RC890" s="106"/>
      <c r="RD890" s="106"/>
      <c r="RE890" s="106"/>
      <c r="RF890" s="106"/>
      <c r="RG890" s="106"/>
      <c r="RH890" s="106"/>
      <c r="RI890" s="106"/>
      <c r="RJ890" s="106"/>
      <c r="RK890" s="106"/>
      <c r="RL890" s="106"/>
      <c r="RM890" s="106"/>
      <c r="RN890" s="106"/>
      <c r="RO890" s="106"/>
      <c r="RP890" s="106"/>
      <c r="RQ890" s="106"/>
      <c r="RR890" s="106"/>
    </row>
    <row r="891" spans="1:486" x14ac:dyDescent="0.3">
      <c r="A891" s="106"/>
      <c r="B891" s="106"/>
      <c r="C891" s="106"/>
      <c r="D891" s="106"/>
      <c r="E891" s="106"/>
      <c r="F891" s="106"/>
      <c r="G891" s="106"/>
      <c r="H891" s="106"/>
      <c r="I891" s="106"/>
      <c r="J891" s="106"/>
      <c r="K891" s="106"/>
      <c r="L891" s="106"/>
      <c r="M891" s="106"/>
      <c r="N891" s="106"/>
      <c r="O891" s="106"/>
      <c r="P891" s="114"/>
      <c r="Q891" s="114"/>
      <c r="R891" s="106"/>
      <c r="S891" s="106"/>
      <c r="T891" s="106"/>
      <c r="U891" s="106"/>
      <c r="V891" s="106"/>
      <c r="W891" s="106"/>
      <c r="X891" s="106"/>
      <c r="Y891" s="106"/>
      <c r="Z891" s="106"/>
      <c r="AA891" s="106"/>
      <c r="AB891" s="106"/>
      <c r="AC891" s="106"/>
      <c r="AD891" s="106"/>
      <c r="AE891" s="106"/>
      <c r="AF891" s="106"/>
      <c r="AG891" s="106"/>
      <c r="AH891" s="106"/>
      <c r="AI891" s="106"/>
      <c r="AJ891" s="106"/>
      <c r="AK891" s="106"/>
      <c r="AL891" s="106"/>
      <c r="AM891" s="106"/>
      <c r="AN891" s="106"/>
      <c r="AO891" s="106"/>
      <c r="AP891" s="106"/>
      <c r="AQ891" s="106"/>
      <c r="AR891" s="106"/>
      <c r="AS891" s="106"/>
      <c r="AT891" s="106"/>
      <c r="AU891" s="106"/>
      <c r="AV891" s="106"/>
      <c r="AW891" s="106"/>
      <c r="AX891" s="106"/>
      <c r="AY891" s="106"/>
      <c r="AZ891" s="106"/>
      <c r="BA891" s="106"/>
      <c r="BB891" s="106"/>
      <c r="BC891" s="106"/>
      <c r="BD891" s="106"/>
      <c r="BE891" s="106"/>
      <c r="BF891" s="106"/>
      <c r="BG891" s="106"/>
      <c r="BH891" s="106"/>
      <c r="BI891" s="106"/>
      <c r="BJ891" s="106"/>
      <c r="BK891" s="106"/>
      <c r="BL891" s="106"/>
      <c r="BM891" s="106"/>
      <c r="BN891" s="106"/>
      <c r="BO891" s="106"/>
      <c r="BP891" s="106"/>
      <c r="BQ891" s="106"/>
      <c r="BR891" s="106"/>
      <c r="BS891" s="106"/>
      <c r="BT891" s="106"/>
      <c r="BU891" s="106"/>
      <c r="BV891" s="106"/>
      <c r="BW891" s="106"/>
      <c r="BX891" s="106"/>
      <c r="BY891" s="106"/>
      <c r="BZ891" s="106"/>
      <c r="CA891" s="106"/>
      <c r="CB891" s="106"/>
      <c r="CC891" s="106"/>
      <c r="CD891" s="106"/>
      <c r="CE891" s="106"/>
      <c r="CF891" s="106"/>
      <c r="CG891" s="106"/>
      <c r="CH891" s="106"/>
      <c r="CI891" s="106"/>
      <c r="CJ891" s="106"/>
      <c r="CK891" s="106"/>
      <c r="CL891" s="106"/>
      <c r="CM891" s="106"/>
      <c r="CN891" s="106"/>
      <c r="CO891" s="106"/>
      <c r="CP891" s="106"/>
      <c r="CQ891" s="106"/>
      <c r="CR891" s="106"/>
      <c r="CS891" s="106"/>
      <c r="CT891" s="106"/>
      <c r="CU891" s="106"/>
      <c r="CV891" s="106"/>
      <c r="CW891" s="106"/>
      <c r="CX891" s="106"/>
      <c r="CY891" s="106"/>
      <c r="CZ891" s="106"/>
      <c r="DA891" s="106"/>
      <c r="DB891" s="106"/>
      <c r="DC891" s="106"/>
      <c r="DD891" s="106"/>
      <c r="DE891" s="106"/>
      <c r="DF891" s="106"/>
      <c r="DG891" s="106"/>
      <c r="DH891" s="106"/>
      <c r="DI891" s="106"/>
      <c r="DJ891" s="106"/>
      <c r="DK891" s="106"/>
      <c r="DL891" s="106"/>
      <c r="DM891" s="106"/>
      <c r="DN891" s="106"/>
      <c r="DO891" s="106"/>
      <c r="DP891" s="106"/>
      <c r="DQ891" s="106"/>
      <c r="DR891" s="106"/>
      <c r="DS891" s="106"/>
      <c r="DT891" s="106"/>
      <c r="DU891" s="106"/>
      <c r="DV891" s="106"/>
      <c r="DW891" s="106"/>
      <c r="DX891" s="106"/>
      <c r="DY891" s="106"/>
      <c r="DZ891" s="106"/>
      <c r="EA891" s="106"/>
      <c r="EB891" s="106"/>
      <c r="EC891" s="106"/>
      <c r="ED891" s="106"/>
      <c r="EE891" s="106"/>
      <c r="EF891" s="106"/>
      <c r="EG891" s="106"/>
      <c r="EH891" s="106"/>
      <c r="EI891" s="106"/>
      <c r="EJ891" s="106"/>
      <c r="EK891" s="106"/>
      <c r="EL891" s="106"/>
      <c r="EM891" s="106"/>
      <c r="EN891" s="106"/>
      <c r="EO891" s="106"/>
      <c r="EP891" s="106"/>
      <c r="EQ891" s="106"/>
      <c r="ER891" s="106"/>
      <c r="ES891" s="106"/>
      <c r="ET891" s="106"/>
      <c r="EU891" s="106"/>
      <c r="EV891" s="106"/>
      <c r="EW891" s="106"/>
      <c r="EX891" s="106"/>
      <c r="EY891" s="106"/>
      <c r="EZ891" s="106"/>
      <c r="FA891" s="106"/>
      <c r="FB891" s="106"/>
      <c r="FC891" s="106"/>
      <c r="FD891" s="106"/>
      <c r="FE891" s="106"/>
      <c r="FF891" s="106"/>
      <c r="FG891" s="106"/>
      <c r="FH891" s="106"/>
      <c r="FI891" s="106"/>
      <c r="FJ891" s="106"/>
      <c r="FK891" s="106"/>
      <c r="FL891" s="106"/>
      <c r="FM891" s="106"/>
      <c r="FN891" s="106"/>
      <c r="FO891" s="106"/>
      <c r="FP891" s="106"/>
      <c r="FQ891" s="106"/>
      <c r="FR891" s="106"/>
      <c r="FS891" s="106"/>
      <c r="FT891" s="106"/>
      <c r="FU891" s="106"/>
      <c r="FV891" s="106"/>
      <c r="FW891" s="106"/>
      <c r="FX891" s="106"/>
      <c r="FY891" s="106"/>
      <c r="FZ891" s="106"/>
      <c r="GA891" s="106"/>
      <c r="GB891" s="106"/>
      <c r="GC891" s="106"/>
      <c r="GD891" s="106"/>
      <c r="GE891" s="106"/>
      <c r="GF891" s="106"/>
      <c r="GG891" s="106"/>
      <c r="GH891" s="106"/>
      <c r="GI891" s="106"/>
      <c r="GJ891" s="106"/>
      <c r="GK891" s="106"/>
      <c r="GL891" s="106"/>
      <c r="GM891" s="106"/>
      <c r="GN891" s="106"/>
      <c r="GO891" s="106"/>
      <c r="GP891" s="106"/>
      <c r="GQ891" s="106"/>
      <c r="GR891" s="106"/>
      <c r="GS891" s="106"/>
      <c r="GT891" s="106"/>
      <c r="GU891" s="106"/>
      <c r="GV891" s="106"/>
      <c r="GW891" s="106"/>
      <c r="GX891" s="106"/>
      <c r="GY891" s="106"/>
      <c r="GZ891" s="106"/>
      <c r="HA891" s="106"/>
      <c r="HB891" s="106"/>
      <c r="HC891" s="106"/>
      <c r="HD891" s="106"/>
      <c r="HE891" s="106"/>
      <c r="HF891" s="106"/>
      <c r="HG891" s="106"/>
      <c r="HH891" s="106"/>
      <c r="HI891" s="106"/>
      <c r="HJ891" s="106"/>
      <c r="HK891" s="106"/>
      <c r="HL891" s="106"/>
      <c r="HM891" s="106"/>
      <c r="HN891" s="106"/>
      <c r="HO891" s="106"/>
      <c r="HP891" s="106"/>
      <c r="HQ891" s="106"/>
      <c r="HR891" s="106"/>
      <c r="HS891" s="106"/>
      <c r="HT891" s="106"/>
      <c r="HU891" s="106"/>
      <c r="HV891" s="106"/>
      <c r="HW891" s="106"/>
      <c r="HX891" s="106"/>
      <c r="HY891" s="106"/>
      <c r="HZ891" s="106"/>
      <c r="IA891" s="106"/>
      <c r="IB891" s="106"/>
      <c r="IC891" s="106"/>
      <c r="ID891" s="106"/>
      <c r="IE891" s="106"/>
      <c r="IF891" s="106"/>
      <c r="IG891" s="106"/>
      <c r="IH891" s="106"/>
      <c r="II891" s="106"/>
      <c r="IJ891" s="106"/>
      <c r="IK891" s="106"/>
      <c r="IL891" s="106"/>
      <c r="IM891" s="106"/>
      <c r="IN891" s="106"/>
      <c r="IO891" s="106"/>
      <c r="IP891" s="106"/>
      <c r="IQ891" s="106"/>
      <c r="IR891" s="106"/>
      <c r="IS891" s="106"/>
      <c r="IT891" s="106"/>
      <c r="IU891" s="106"/>
      <c r="IV891" s="106"/>
      <c r="IW891" s="106"/>
      <c r="IX891" s="106"/>
      <c r="IY891" s="106"/>
      <c r="IZ891" s="106"/>
      <c r="JA891" s="106"/>
      <c r="JB891" s="106"/>
      <c r="JC891" s="106"/>
      <c r="JD891" s="106"/>
      <c r="JE891" s="106"/>
      <c r="JF891" s="106"/>
      <c r="JG891" s="106"/>
      <c r="JH891" s="106"/>
      <c r="JI891" s="106"/>
      <c r="JJ891" s="106"/>
      <c r="JK891" s="106"/>
      <c r="JL891" s="106"/>
      <c r="JM891" s="106"/>
      <c r="JN891" s="106"/>
      <c r="JO891" s="106"/>
      <c r="JP891" s="106"/>
      <c r="JQ891" s="106"/>
      <c r="JR891" s="106"/>
      <c r="JS891" s="106"/>
      <c r="JT891" s="106"/>
      <c r="JU891" s="106"/>
      <c r="JV891" s="106"/>
      <c r="JW891" s="106"/>
      <c r="JX891" s="106"/>
      <c r="JY891" s="106"/>
      <c r="JZ891" s="106"/>
      <c r="KA891" s="106"/>
      <c r="KB891" s="106"/>
      <c r="KC891" s="106"/>
      <c r="KD891" s="106"/>
      <c r="KE891" s="106"/>
      <c r="KF891" s="106"/>
      <c r="KG891" s="106"/>
      <c r="KH891" s="106"/>
      <c r="KI891" s="106"/>
      <c r="KJ891" s="106"/>
      <c r="KK891" s="106"/>
      <c r="KL891" s="106"/>
      <c r="KM891" s="106"/>
      <c r="KN891" s="106"/>
      <c r="KO891" s="106"/>
      <c r="KP891" s="106"/>
      <c r="KQ891" s="106"/>
      <c r="KR891" s="106"/>
      <c r="KS891" s="106"/>
      <c r="KT891" s="106"/>
      <c r="KU891" s="106"/>
      <c r="KV891" s="106"/>
      <c r="KW891" s="106"/>
      <c r="KX891" s="106"/>
      <c r="KY891" s="106"/>
      <c r="KZ891" s="106"/>
      <c r="LA891" s="106"/>
      <c r="LB891" s="106"/>
      <c r="LC891" s="106"/>
      <c r="LD891" s="106"/>
      <c r="LE891" s="106"/>
      <c r="LF891" s="106"/>
      <c r="LG891" s="106"/>
      <c r="LH891" s="106"/>
      <c r="LI891" s="106"/>
      <c r="LJ891" s="106"/>
      <c r="LK891" s="106"/>
      <c r="LL891" s="106"/>
      <c r="LM891" s="106"/>
      <c r="LN891" s="106"/>
      <c r="LO891" s="106"/>
      <c r="LP891" s="106"/>
      <c r="LQ891" s="106"/>
      <c r="LR891" s="106"/>
      <c r="LS891" s="106"/>
      <c r="LT891" s="106"/>
      <c r="LU891" s="106"/>
      <c r="LV891" s="106"/>
      <c r="LW891" s="106"/>
      <c r="LX891" s="106"/>
      <c r="LY891" s="106"/>
      <c r="LZ891" s="106"/>
      <c r="MA891" s="106"/>
      <c r="MB891" s="106"/>
      <c r="MC891" s="106"/>
      <c r="MD891" s="106"/>
      <c r="ME891" s="106"/>
      <c r="MF891" s="106"/>
      <c r="MG891" s="106"/>
      <c r="MH891" s="106"/>
      <c r="MI891" s="106"/>
      <c r="MJ891" s="106"/>
      <c r="MK891" s="106"/>
      <c r="ML891" s="106"/>
      <c r="MM891" s="106"/>
      <c r="MN891" s="106"/>
      <c r="MO891" s="106"/>
      <c r="MP891" s="106"/>
      <c r="MQ891" s="106"/>
      <c r="MR891" s="106"/>
      <c r="MS891" s="106"/>
      <c r="MT891" s="106"/>
      <c r="MU891" s="106"/>
      <c r="MV891" s="106"/>
      <c r="MW891" s="106"/>
      <c r="MX891" s="106"/>
      <c r="MY891" s="106"/>
      <c r="MZ891" s="106"/>
      <c r="NA891" s="106"/>
      <c r="NB891" s="106"/>
      <c r="NC891" s="106"/>
      <c r="ND891" s="106"/>
      <c r="NE891" s="106"/>
      <c r="NF891" s="106"/>
      <c r="NG891" s="106"/>
      <c r="NH891" s="106"/>
      <c r="NI891" s="106"/>
      <c r="NJ891" s="106"/>
      <c r="NK891" s="106"/>
      <c r="NL891" s="106"/>
      <c r="NM891" s="106"/>
      <c r="NN891" s="106"/>
      <c r="NO891" s="106"/>
      <c r="NP891" s="106"/>
      <c r="NQ891" s="106"/>
      <c r="NR891" s="106"/>
      <c r="NS891" s="106"/>
      <c r="NT891" s="106"/>
      <c r="NU891" s="106"/>
      <c r="NV891" s="106"/>
      <c r="NW891" s="106"/>
      <c r="NX891" s="106"/>
      <c r="NY891" s="106"/>
      <c r="NZ891" s="106"/>
      <c r="OA891" s="106"/>
      <c r="OB891" s="106"/>
      <c r="OC891" s="106"/>
      <c r="OD891" s="106"/>
      <c r="OE891" s="106"/>
      <c r="OF891" s="106"/>
      <c r="OG891" s="106"/>
      <c r="OH891" s="106"/>
      <c r="OI891" s="106"/>
      <c r="OJ891" s="106"/>
      <c r="OK891" s="106"/>
      <c r="OL891" s="106"/>
      <c r="OM891" s="106"/>
      <c r="ON891" s="106"/>
      <c r="OO891" s="106"/>
      <c r="OP891" s="106"/>
      <c r="OQ891" s="106"/>
      <c r="OR891" s="106"/>
      <c r="OS891" s="106"/>
      <c r="OT891" s="106"/>
      <c r="OU891" s="106"/>
      <c r="OV891" s="106"/>
      <c r="OW891" s="106"/>
      <c r="OX891" s="106"/>
      <c r="OY891" s="106"/>
      <c r="OZ891" s="106"/>
      <c r="PA891" s="106"/>
      <c r="PB891" s="106"/>
      <c r="PC891" s="106"/>
      <c r="PD891" s="106"/>
      <c r="PE891" s="106"/>
      <c r="PF891" s="106"/>
      <c r="PG891" s="106"/>
      <c r="PH891" s="106"/>
      <c r="PI891" s="106"/>
      <c r="PJ891" s="106"/>
      <c r="PK891" s="106"/>
      <c r="PL891" s="106"/>
      <c r="PM891" s="106"/>
      <c r="PN891" s="106"/>
      <c r="PO891" s="106"/>
      <c r="PP891" s="106"/>
      <c r="PQ891" s="106"/>
      <c r="PR891" s="106"/>
      <c r="PS891" s="106"/>
      <c r="PT891" s="106"/>
      <c r="PU891" s="106"/>
      <c r="PV891" s="106"/>
      <c r="PW891" s="106"/>
      <c r="PX891" s="106"/>
      <c r="PY891" s="106"/>
      <c r="PZ891" s="106"/>
      <c r="QA891" s="106"/>
      <c r="QB891" s="106"/>
      <c r="QC891" s="106"/>
      <c r="QD891" s="106"/>
      <c r="QE891" s="106"/>
      <c r="QF891" s="106"/>
      <c r="QG891" s="106"/>
      <c r="QH891" s="106"/>
      <c r="QI891" s="106"/>
      <c r="QJ891" s="106"/>
      <c r="QK891" s="106"/>
      <c r="QL891" s="106"/>
      <c r="QM891" s="106"/>
      <c r="QN891" s="106"/>
      <c r="QO891" s="106"/>
      <c r="QP891" s="106"/>
      <c r="QQ891" s="106"/>
      <c r="QR891" s="106"/>
      <c r="QS891" s="106"/>
      <c r="QT891" s="106"/>
      <c r="QU891" s="106"/>
      <c r="QV891" s="106"/>
      <c r="QW891" s="106"/>
      <c r="QX891" s="106"/>
      <c r="QY891" s="106"/>
      <c r="QZ891" s="106"/>
      <c r="RA891" s="106"/>
      <c r="RB891" s="106"/>
      <c r="RC891" s="106"/>
      <c r="RD891" s="106"/>
      <c r="RE891" s="106"/>
      <c r="RF891" s="106"/>
      <c r="RG891" s="106"/>
      <c r="RH891" s="106"/>
      <c r="RI891" s="106"/>
      <c r="RJ891" s="106"/>
      <c r="RK891" s="106"/>
      <c r="RL891" s="106"/>
      <c r="RM891" s="106"/>
      <c r="RN891" s="106"/>
      <c r="RO891" s="106"/>
      <c r="RP891" s="106"/>
      <c r="RQ891" s="106"/>
      <c r="RR891" s="106"/>
    </row>
    <row r="892" spans="1:486" x14ac:dyDescent="0.3">
      <c r="A892" s="106"/>
      <c r="B892" s="106"/>
      <c r="C892" s="106"/>
      <c r="D892" s="106"/>
      <c r="E892" s="106"/>
      <c r="F892" s="106"/>
      <c r="G892" s="106"/>
      <c r="H892" s="106"/>
      <c r="I892" s="106"/>
      <c r="J892" s="106"/>
      <c r="K892" s="106"/>
      <c r="L892" s="106"/>
      <c r="M892" s="106"/>
      <c r="N892" s="106"/>
      <c r="O892" s="106"/>
      <c r="P892" s="114"/>
      <c r="Q892" s="114"/>
      <c r="R892" s="106"/>
      <c r="S892" s="106"/>
      <c r="T892" s="106"/>
      <c r="U892" s="106"/>
      <c r="V892" s="106"/>
      <c r="W892" s="106"/>
      <c r="X892" s="106"/>
      <c r="Y892" s="106"/>
      <c r="Z892" s="106"/>
      <c r="AA892" s="106"/>
      <c r="AB892" s="106"/>
      <c r="AC892" s="106"/>
      <c r="AD892" s="106"/>
      <c r="AE892" s="106"/>
      <c r="AF892" s="106"/>
      <c r="AG892" s="106"/>
      <c r="AH892" s="106"/>
      <c r="AI892" s="106"/>
      <c r="AJ892" s="106"/>
      <c r="AK892" s="106"/>
      <c r="AL892" s="106"/>
      <c r="AM892" s="106"/>
      <c r="AN892" s="106"/>
      <c r="AO892" s="106"/>
      <c r="AP892" s="106"/>
      <c r="AQ892" s="106"/>
      <c r="AR892" s="106"/>
      <c r="AS892" s="106"/>
      <c r="AT892" s="106"/>
      <c r="AU892" s="106"/>
      <c r="AV892" s="106"/>
      <c r="AW892" s="106"/>
      <c r="AX892" s="106"/>
      <c r="AY892" s="106"/>
      <c r="AZ892" s="106"/>
      <c r="BA892" s="106"/>
      <c r="BB892" s="106"/>
      <c r="BC892" s="106"/>
      <c r="BD892" s="106"/>
      <c r="BE892" s="106"/>
      <c r="BF892" s="106"/>
      <c r="BG892" s="106"/>
      <c r="BH892" s="106"/>
      <c r="BI892" s="106"/>
      <c r="BJ892" s="106"/>
      <c r="BK892" s="106"/>
      <c r="BL892" s="106"/>
      <c r="BM892" s="106"/>
      <c r="BN892" s="106"/>
      <c r="BO892" s="106"/>
      <c r="BP892" s="106"/>
      <c r="BQ892" s="106"/>
      <c r="BR892" s="106"/>
      <c r="BS892" s="106"/>
      <c r="BT892" s="106"/>
      <c r="BU892" s="106"/>
      <c r="BV892" s="106"/>
      <c r="BW892" s="106"/>
      <c r="BX892" s="106"/>
      <c r="BY892" s="106"/>
      <c r="BZ892" s="106"/>
      <c r="CA892" s="106"/>
      <c r="CB892" s="106"/>
      <c r="CC892" s="106"/>
      <c r="CD892" s="106"/>
      <c r="CE892" s="106"/>
      <c r="CF892" s="106"/>
      <c r="CG892" s="106"/>
      <c r="CH892" s="106"/>
      <c r="CI892" s="106"/>
      <c r="CJ892" s="106"/>
      <c r="CK892" s="106"/>
      <c r="CL892" s="106"/>
      <c r="CM892" s="106"/>
      <c r="CN892" s="106"/>
      <c r="CO892" s="106"/>
      <c r="CP892" s="106"/>
      <c r="CQ892" s="106"/>
      <c r="CR892" s="106"/>
      <c r="CS892" s="106"/>
      <c r="CT892" s="106"/>
      <c r="CU892" s="106"/>
      <c r="CV892" s="106"/>
      <c r="CW892" s="106"/>
      <c r="CX892" s="106"/>
      <c r="CY892" s="106"/>
      <c r="CZ892" s="106"/>
      <c r="DA892" s="106"/>
      <c r="DB892" s="106"/>
      <c r="DC892" s="106"/>
      <c r="DD892" s="106"/>
      <c r="DE892" s="106"/>
      <c r="DF892" s="106"/>
      <c r="DG892" s="106"/>
      <c r="DH892" s="106"/>
      <c r="DI892" s="106"/>
      <c r="DJ892" s="106"/>
      <c r="DK892" s="106"/>
      <c r="DL892" s="106"/>
      <c r="DM892" s="106"/>
      <c r="DN892" s="106"/>
      <c r="DO892" s="106"/>
      <c r="DP892" s="106"/>
      <c r="DQ892" s="106"/>
      <c r="DR892" s="106"/>
      <c r="DS892" s="106"/>
      <c r="DT892" s="106"/>
      <c r="DU892" s="106"/>
      <c r="DV892" s="106"/>
      <c r="DW892" s="106"/>
      <c r="DX892" s="106"/>
      <c r="DY892" s="106"/>
      <c r="DZ892" s="106"/>
      <c r="EA892" s="106"/>
      <c r="EB892" s="106"/>
      <c r="EC892" s="106"/>
      <c r="ED892" s="106"/>
      <c r="EE892" s="106"/>
      <c r="EF892" s="106"/>
      <c r="EG892" s="106"/>
      <c r="EH892" s="106"/>
      <c r="EI892" s="106"/>
      <c r="EJ892" s="106"/>
      <c r="EK892" s="106"/>
      <c r="EL892" s="106"/>
      <c r="EM892" s="106"/>
      <c r="EN892" s="106"/>
      <c r="EO892" s="106"/>
      <c r="EP892" s="106"/>
      <c r="EQ892" s="106"/>
      <c r="ER892" s="106"/>
      <c r="ES892" s="106"/>
      <c r="ET892" s="106"/>
      <c r="EU892" s="106"/>
      <c r="EV892" s="106"/>
      <c r="EW892" s="106"/>
      <c r="EX892" s="106"/>
      <c r="EY892" s="106"/>
      <c r="EZ892" s="106"/>
      <c r="FA892" s="106"/>
      <c r="FB892" s="106"/>
      <c r="FC892" s="106"/>
      <c r="FD892" s="106"/>
      <c r="FE892" s="106"/>
      <c r="FF892" s="106"/>
      <c r="FG892" s="106"/>
      <c r="FH892" s="106"/>
      <c r="FI892" s="106"/>
      <c r="FJ892" s="106"/>
      <c r="FK892" s="106"/>
      <c r="FL892" s="106"/>
      <c r="FM892" s="106"/>
      <c r="FN892" s="106"/>
      <c r="FO892" s="106"/>
      <c r="FP892" s="106"/>
      <c r="FQ892" s="106"/>
      <c r="FR892" s="106"/>
      <c r="FS892" s="106"/>
      <c r="FT892" s="106"/>
      <c r="FU892" s="106"/>
      <c r="FV892" s="106"/>
      <c r="FW892" s="106"/>
      <c r="FX892" s="106"/>
      <c r="FY892" s="106"/>
      <c r="FZ892" s="106"/>
      <c r="GA892" s="106"/>
      <c r="GB892" s="106"/>
      <c r="GC892" s="106"/>
      <c r="GD892" s="106"/>
      <c r="GE892" s="106"/>
      <c r="GF892" s="106"/>
      <c r="GG892" s="106"/>
      <c r="GH892" s="106"/>
      <c r="GI892" s="106"/>
      <c r="GJ892" s="106"/>
      <c r="GK892" s="106"/>
      <c r="GL892" s="106"/>
      <c r="GM892" s="106"/>
      <c r="GN892" s="106"/>
      <c r="GO892" s="106"/>
      <c r="GP892" s="106"/>
      <c r="GQ892" s="106"/>
      <c r="GR892" s="106"/>
      <c r="GS892" s="106"/>
      <c r="GT892" s="106"/>
      <c r="GU892" s="106"/>
      <c r="GV892" s="106"/>
      <c r="GW892" s="106"/>
      <c r="GX892" s="106"/>
      <c r="GY892" s="106"/>
      <c r="GZ892" s="106"/>
      <c r="HA892" s="106"/>
      <c r="HB892" s="106"/>
      <c r="HC892" s="106"/>
      <c r="HD892" s="106"/>
      <c r="HE892" s="106"/>
      <c r="HF892" s="106"/>
      <c r="HG892" s="106"/>
      <c r="HH892" s="106"/>
      <c r="HI892" s="106"/>
      <c r="HJ892" s="106"/>
      <c r="HK892" s="106"/>
      <c r="HL892" s="106"/>
      <c r="HM892" s="106"/>
      <c r="HN892" s="106"/>
      <c r="HO892" s="106"/>
      <c r="HP892" s="106"/>
      <c r="HQ892" s="106"/>
      <c r="HR892" s="106"/>
      <c r="HS892" s="106"/>
      <c r="HT892" s="106"/>
      <c r="HU892" s="106"/>
      <c r="HV892" s="106"/>
      <c r="HW892" s="106"/>
      <c r="HX892" s="106"/>
      <c r="HY892" s="106"/>
      <c r="HZ892" s="106"/>
      <c r="IA892" s="106"/>
      <c r="IB892" s="106"/>
      <c r="IC892" s="106"/>
      <c r="ID892" s="106"/>
      <c r="IE892" s="106"/>
      <c r="IF892" s="106"/>
      <c r="IG892" s="106"/>
      <c r="IH892" s="106"/>
      <c r="II892" s="106"/>
      <c r="IJ892" s="106"/>
      <c r="IK892" s="106"/>
      <c r="IL892" s="106"/>
      <c r="IM892" s="106"/>
      <c r="IN892" s="106"/>
      <c r="IO892" s="106"/>
      <c r="IP892" s="106"/>
      <c r="IQ892" s="106"/>
      <c r="IR892" s="106"/>
      <c r="IS892" s="106"/>
      <c r="IT892" s="106"/>
      <c r="IU892" s="106"/>
      <c r="IV892" s="106"/>
      <c r="IW892" s="106"/>
      <c r="IX892" s="106"/>
      <c r="IY892" s="106"/>
      <c r="IZ892" s="106"/>
      <c r="JA892" s="106"/>
      <c r="JB892" s="106"/>
      <c r="JC892" s="106"/>
      <c r="JD892" s="106"/>
      <c r="JE892" s="106"/>
      <c r="JF892" s="106"/>
      <c r="JG892" s="106"/>
      <c r="JH892" s="106"/>
      <c r="JI892" s="106"/>
      <c r="JJ892" s="106"/>
      <c r="JK892" s="106"/>
      <c r="JL892" s="106"/>
      <c r="JM892" s="106"/>
      <c r="JN892" s="106"/>
      <c r="JO892" s="106"/>
      <c r="JP892" s="106"/>
      <c r="JQ892" s="106"/>
      <c r="JR892" s="106"/>
      <c r="JS892" s="106"/>
      <c r="JT892" s="106"/>
      <c r="JU892" s="106"/>
      <c r="JV892" s="106"/>
      <c r="JW892" s="106"/>
      <c r="JX892" s="106"/>
      <c r="JY892" s="106"/>
      <c r="JZ892" s="106"/>
      <c r="KA892" s="106"/>
      <c r="KB892" s="106"/>
      <c r="KC892" s="106"/>
      <c r="KD892" s="106"/>
      <c r="KE892" s="106"/>
      <c r="KF892" s="106"/>
      <c r="KG892" s="106"/>
      <c r="KH892" s="106"/>
      <c r="KI892" s="106"/>
      <c r="KJ892" s="106"/>
      <c r="KK892" s="106"/>
      <c r="KL892" s="106"/>
      <c r="KM892" s="106"/>
      <c r="KN892" s="106"/>
      <c r="KO892" s="106"/>
      <c r="KP892" s="106"/>
      <c r="KQ892" s="106"/>
      <c r="KR892" s="106"/>
      <c r="KS892" s="106"/>
      <c r="KT892" s="106"/>
      <c r="KU892" s="106"/>
      <c r="KV892" s="106"/>
      <c r="KW892" s="106"/>
      <c r="KX892" s="106"/>
      <c r="KY892" s="106"/>
      <c r="KZ892" s="106"/>
      <c r="LA892" s="106"/>
      <c r="LB892" s="106"/>
      <c r="LC892" s="106"/>
      <c r="LD892" s="106"/>
      <c r="LE892" s="106"/>
      <c r="LF892" s="106"/>
      <c r="LG892" s="106"/>
      <c r="LH892" s="106"/>
      <c r="LI892" s="106"/>
      <c r="LJ892" s="106"/>
      <c r="LK892" s="106"/>
      <c r="LL892" s="106"/>
      <c r="LM892" s="106"/>
      <c r="LN892" s="106"/>
      <c r="LO892" s="106"/>
      <c r="LP892" s="106"/>
      <c r="LQ892" s="106"/>
      <c r="LR892" s="106"/>
      <c r="LS892" s="106"/>
      <c r="LT892" s="106"/>
      <c r="LU892" s="106"/>
      <c r="LV892" s="106"/>
      <c r="LW892" s="106"/>
      <c r="LX892" s="106"/>
      <c r="LY892" s="106"/>
      <c r="LZ892" s="106"/>
      <c r="MA892" s="106"/>
      <c r="MB892" s="106"/>
      <c r="MC892" s="106"/>
      <c r="MD892" s="106"/>
      <c r="ME892" s="106"/>
      <c r="MF892" s="106"/>
      <c r="MG892" s="106"/>
      <c r="MH892" s="106"/>
      <c r="MI892" s="106"/>
      <c r="MJ892" s="106"/>
      <c r="MK892" s="106"/>
      <c r="ML892" s="106"/>
      <c r="MM892" s="106"/>
      <c r="MN892" s="106"/>
      <c r="MO892" s="106"/>
      <c r="MP892" s="106"/>
      <c r="MQ892" s="106"/>
      <c r="MR892" s="106"/>
      <c r="MS892" s="106"/>
      <c r="MT892" s="106"/>
      <c r="MU892" s="106"/>
      <c r="MV892" s="106"/>
      <c r="MW892" s="106"/>
      <c r="MX892" s="106"/>
      <c r="MY892" s="106"/>
      <c r="MZ892" s="106"/>
      <c r="NA892" s="106"/>
      <c r="NB892" s="106"/>
      <c r="NC892" s="106"/>
      <c r="ND892" s="106"/>
      <c r="NE892" s="106"/>
      <c r="NF892" s="106"/>
      <c r="NG892" s="106"/>
      <c r="NH892" s="106"/>
      <c r="NI892" s="106"/>
      <c r="NJ892" s="106"/>
      <c r="NK892" s="106"/>
      <c r="NL892" s="106"/>
      <c r="NM892" s="106"/>
      <c r="NN892" s="106"/>
      <c r="NO892" s="106"/>
      <c r="NP892" s="106"/>
      <c r="NQ892" s="106"/>
      <c r="NR892" s="106"/>
      <c r="NS892" s="106"/>
      <c r="NT892" s="106"/>
      <c r="NU892" s="106"/>
      <c r="NV892" s="106"/>
      <c r="NW892" s="106"/>
      <c r="NX892" s="106"/>
      <c r="NY892" s="106"/>
      <c r="NZ892" s="106"/>
      <c r="OA892" s="106"/>
      <c r="OB892" s="106"/>
      <c r="OC892" s="106"/>
      <c r="OD892" s="106"/>
      <c r="OE892" s="106"/>
      <c r="OF892" s="106"/>
      <c r="OG892" s="106"/>
      <c r="OH892" s="106"/>
      <c r="OI892" s="106"/>
      <c r="OJ892" s="106"/>
      <c r="OK892" s="106"/>
      <c r="OL892" s="106"/>
      <c r="OM892" s="106"/>
      <c r="ON892" s="106"/>
      <c r="OO892" s="106"/>
      <c r="OP892" s="106"/>
      <c r="OQ892" s="106"/>
      <c r="OR892" s="106"/>
      <c r="OS892" s="106"/>
      <c r="OT892" s="106"/>
      <c r="OU892" s="106"/>
      <c r="OV892" s="106"/>
      <c r="OW892" s="106"/>
      <c r="OX892" s="106"/>
      <c r="OY892" s="106"/>
      <c r="OZ892" s="106"/>
      <c r="PA892" s="106"/>
      <c r="PB892" s="106"/>
      <c r="PC892" s="106"/>
      <c r="PD892" s="106"/>
      <c r="PE892" s="106"/>
      <c r="PF892" s="106"/>
      <c r="PG892" s="106"/>
      <c r="PH892" s="106"/>
      <c r="PI892" s="106"/>
      <c r="PJ892" s="106"/>
      <c r="PK892" s="106"/>
      <c r="PL892" s="106"/>
      <c r="PM892" s="106"/>
      <c r="PN892" s="106"/>
      <c r="PO892" s="106"/>
      <c r="PP892" s="106"/>
      <c r="PQ892" s="106"/>
      <c r="PR892" s="106"/>
      <c r="PS892" s="106"/>
      <c r="PT892" s="106"/>
      <c r="PU892" s="106"/>
      <c r="PV892" s="106"/>
      <c r="PW892" s="106"/>
      <c r="PX892" s="106"/>
      <c r="PY892" s="106"/>
      <c r="PZ892" s="106"/>
      <c r="QA892" s="106"/>
      <c r="QB892" s="106"/>
      <c r="QC892" s="106"/>
      <c r="QD892" s="106"/>
      <c r="QE892" s="106"/>
      <c r="QF892" s="106"/>
      <c r="QG892" s="106"/>
      <c r="QH892" s="106"/>
      <c r="QI892" s="106"/>
      <c r="QJ892" s="106"/>
      <c r="QK892" s="106"/>
      <c r="QL892" s="106"/>
      <c r="QM892" s="106"/>
      <c r="QN892" s="106"/>
      <c r="QO892" s="106"/>
      <c r="QP892" s="106"/>
      <c r="QQ892" s="106"/>
      <c r="QR892" s="106"/>
      <c r="QS892" s="106"/>
      <c r="QT892" s="106"/>
      <c r="QU892" s="106"/>
      <c r="QV892" s="106"/>
      <c r="QW892" s="106"/>
      <c r="QX892" s="106"/>
      <c r="QY892" s="106"/>
      <c r="QZ892" s="106"/>
      <c r="RA892" s="106"/>
      <c r="RB892" s="106"/>
      <c r="RC892" s="106"/>
      <c r="RD892" s="106"/>
      <c r="RE892" s="106"/>
      <c r="RF892" s="106"/>
      <c r="RG892" s="106"/>
      <c r="RH892" s="106"/>
      <c r="RI892" s="106"/>
      <c r="RJ892" s="106"/>
      <c r="RK892" s="106"/>
      <c r="RL892" s="106"/>
      <c r="RM892" s="106"/>
      <c r="RN892" s="106"/>
      <c r="RO892" s="106"/>
      <c r="RP892" s="106"/>
      <c r="RQ892" s="106"/>
      <c r="RR892" s="106"/>
    </row>
    <row r="893" spans="1:486" x14ac:dyDescent="0.3">
      <c r="A893" s="106"/>
      <c r="B893" s="106"/>
      <c r="C893" s="106"/>
      <c r="D893" s="106"/>
      <c r="E893" s="106"/>
      <c r="F893" s="106"/>
      <c r="G893" s="106"/>
      <c r="H893" s="106"/>
      <c r="I893" s="106"/>
      <c r="J893" s="106"/>
      <c r="K893" s="106"/>
      <c r="L893" s="106"/>
      <c r="M893" s="106"/>
      <c r="N893" s="106"/>
      <c r="O893" s="106"/>
      <c r="P893" s="114"/>
      <c r="Q893" s="114"/>
      <c r="R893" s="106"/>
      <c r="S893" s="106"/>
      <c r="T893" s="106"/>
      <c r="U893" s="106"/>
      <c r="V893" s="106"/>
      <c r="W893" s="106"/>
      <c r="X893" s="106"/>
      <c r="Y893" s="106"/>
      <c r="Z893" s="106"/>
      <c r="AA893" s="106"/>
      <c r="AB893" s="106"/>
      <c r="AC893" s="106"/>
      <c r="AD893" s="106"/>
      <c r="AE893" s="106"/>
      <c r="AF893" s="106"/>
      <c r="AG893" s="106"/>
      <c r="AH893" s="106"/>
      <c r="AI893" s="106"/>
      <c r="AJ893" s="106"/>
      <c r="AK893" s="106"/>
      <c r="AL893" s="106"/>
      <c r="AM893" s="106"/>
      <c r="AN893" s="106"/>
      <c r="AO893" s="106"/>
      <c r="AP893" s="106"/>
      <c r="AQ893" s="106"/>
      <c r="AR893" s="106"/>
      <c r="AS893" s="106"/>
      <c r="AT893" s="106"/>
      <c r="AU893" s="106"/>
      <c r="AV893" s="106"/>
      <c r="AW893" s="106"/>
      <c r="AX893" s="106"/>
      <c r="AY893" s="106"/>
      <c r="AZ893" s="106"/>
      <c r="BA893" s="106"/>
      <c r="BB893" s="106"/>
      <c r="BC893" s="106"/>
      <c r="BD893" s="106"/>
      <c r="BE893" s="106"/>
      <c r="BF893" s="106"/>
      <c r="BG893" s="106"/>
      <c r="BH893" s="106"/>
      <c r="BI893" s="106"/>
      <c r="BJ893" s="106"/>
      <c r="BK893" s="106"/>
      <c r="BL893" s="106"/>
      <c r="BM893" s="106"/>
      <c r="BN893" s="106"/>
      <c r="BO893" s="106"/>
      <c r="BP893" s="106"/>
      <c r="BQ893" s="106"/>
      <c r="BR893" s="106"/>
      <c r="BS893" s="106"/>
      <c r="BT893" s="106"/>
      <c r="BU893" s="106"/>
      <c r="BV893" s="106"/>
      <c r="BW893" s="106"/>
      <c r="BX893" s="106"/>
      <c r="BY893" s="106"/>
      <c r="BZ893" s="106"/>
      <c r="CA893" s="106"/>
      <c r="CB893" s="106"/>
      <c r="CC893" s="106"/>
      <c r="CD893" s="106"/>
      <c r="CE893" s="106"/>
      <c r="CF893" s="106"/>
      <c r="CG893" s="106"/>
      <c r="CH893" s="106"/>
      <c r="CI893" s="106"/>
      <c r="CJ893" s="106"/>
      <c r="CK893" s="106"/>
      <c r="CL893" s="106"/>
      <c r="CM893" s="106"/>
      <c r="CN893" s="106"/>
      <c r="CO893" s="106"/>
      <c r="CP893" s="106"/>
      <c r="CQ893" s="106"/>
      <c r="CR893" s="106"/>
      <c r="CS893" s="106"/>
      <c r="CT893" s="106"/>
      <c r="CU893" s="106"/>
      <c r="CV893" s="106"/>
      <c r="CW893" s="106"/>
      <c r="CX893" s="106"/>
      <c r="CY893" s="106"/>
      <c r="CZ893" s="106"/>
      <c r="DA893" s="106"/>
      <c r="DB893" s="106"/>
      <c r="DC893" s="106"/>
      <c r="DD893" s="106"/>
      <c r="DE893" s="106"/>
      <c r="DF893" s="106"/>
      <c r="DG893" s="106"/>
      <c r="DH893" s="106"/>
      <c r="DI893" s="106"/>
      <c r="DJ893" s="106"/>
      <c r="DK893" s="106"/>
      <c r="DL893" s="106"/>
      <c r="DM893" s="106"/>
      <c r="DN893" s="106"/>
      <c r="DO893" s="106"/>
      <c r="DP893" s="106"/>
      <c r="DQ893" s="106"/>
      <c r="DR893" s="106"/>
      <c r="DS893" s="106"/>
      <c r="DT893" s="106"/>
      <c r="DU893" s="106"/>
      <c r="DV893" s="106"/>
      <c r="DW893" s="106"/>
      <c r="DX893" s="106"/>
      <c r="DY893" s="106"/>
      <c r="DZ893" s="106"/>
      <c r="EA893" s="106"/>
      <c r="EB893" s="106"/>
      <c r="EC893" s="106"/>
      <c r="ED893" s="106"/>
      <c r="EE893" s="106"/>
      <c r="EF893" s="106"/>
      <c r="EG893" s="106"/>
      <c r="EH893" s="106"/>
      <c r="EI893" s="106"/>
      <c r="EJ893" s="106"/>
      <c r="EK893" s="106"/>
      <c r="EL893" s="106"/>
      <c r="EM893" s="106"/>
      <c r="EN893" s="106"/>
      <c r="EO893" s="106"/>
      <c r="EP893" s="106"/>
      <c r="EQ893" s="106"/>
      <c r="ER893" s="106"/>
      <c r="ES893" s="106"/>
      <c r="ET893" s="106"/>
      <c r="EU893" s="106"/>
      <c r="EV893" s="106"/>
      <c r="EW893" s="106"/>
      <c r="EX893" s="106"/>
      <c r="EY893" s="106"/>
      <c r="EZ893" s="106"/>
      <c r="FA893" s="106"/>
      <c r="FB893" s="106"/>
      <c r="FC893" s="106"/>
      <c r="FD893" s="106"/>
      <c r="FE893" s="106"/>
      <c r="FF893" s="106"/>
      <c r="FG893" s="106"/>
      <c r="FH893" s="106"/>
      <c r="FI893" s="106"/>
      <c r="FJ893" s="106"/>
      <c r="FK893" s="106"/>
      <c r="FL893" s="106"/>
      <c r="FM893" s="106"/>
      <c r="FN893" s="106"/>
      <c r="FO893" s="106"/>
      <c r="FP893" s="106"/>
      <c r="FQ893" s="106"/>
      <c r="FR893" s="106"/>
      <c r="FS893" s="106"/>
      <c r="FT893" s="106"/>
      <c r="FU893" s="106"/>
      <c r="FV893" s="106"/>
      <c r="FW893" s="106"/>
      <c r="FX893" s="106"/>
      <c r="FY893" s="106"/>
      <c r="FZ893" s="106"/>
      <c r="GA893" s="106"/>
      <c r="GB893" s="106"/>
      <c r="GC893" s="106"/>
      <c r="GD893" s="106"/>
      <c r="GE893" s="106"/>
      <c r="GF893" s="106"/>
      <c r="GG893" s="106"/>
      <c r="GH893" s="106"/>
      <c r="GI893" s="106"/>
      <c r="GJ893" s="106"/>
      <c r="GK893" s="106"/>
      <c r="GL893" s="106"/>
      <c r="GM893" s="106"/>
      <c r="GN893" s="106"/>
      <c r="GO893" s="106"/>
      <c r="GP893" s="106"/>
      <c r="GQ893" s="106"/>
      <c r="GR893" s="106"/>
      <c r="GS893" s="106"/>
      <c r="GT893" s="106"/>
      <c r="GU893" s="106"/>
      <c r="GV893" s="106"/>
      <c r="GW893" s="106"/>
      <c r="GX893" s="106"/>
      <c r="GY893" s="106"/>
      <c r="GZ893" s="106"/>
      <c r="HA893" s="106"/>
      <c r="HB893" s="106"/>
      <c r="HC893" s="106"/>
      <c r="HD893" s="106"/>
      <c r="HE893" s="106"/>
      <c r="HF893" s="106"/>
      <c r="HG893" s="106"/>
      <c r="HH893" s="106"/>
      <c r="HI893" s="106"/>
      <c r="HJ893" s="106"/>
      <c r="HK893" s="106"/>
      <c r="HL893" s="106"/>
      <c r="HM893" s="106"/>
      <c r="HN893" s="106"/>
      <c r="HO893" s="106"/>
      <c r="HP893" s="106"/>
      <c r="HQ893" s="106"/>
      <c r="HR893" s="106"/>
      <c r="HS893" s="106"/>
      <c r="HT893" s="106"/>
      <c r="HU893" s="106"/>
      <c r="HV893" s="106"/>
      <c r="HW893" s="106"/>
      <c r="HX893" s="106"/>
      <c r="HY893" s="106"/>
      <c r="HZ893" s="106"/>
      <c r="IA893" s="106"/>
      <c r="IB893" s="106"/>
      <c r="IC893" s="106"/>
      <c r="ID893" s="106"/>
      <c r="IE893" s="106"/>
      <c r="IF893" s="106"/>
      <c r="IG893" s="106"/>
      <c r="IH893" s="106"/>
      <c r="II893" s="106"/>
      <c r="IJ893" s="106"/>
      <c r="IK893" s="106"/>
      <c r="IL893" s="106"/>
      <c r="IM893" s="106"/>
      <c r="IN893" s="106"/>
      <c r="IO893" s="106"/>
      <c r="IP893" s="106"/>
      <c r="IQ893" s="106"/>
      <c r="IR893" s="106"/>
      <c r="IS893" s="106"/>
      <c r="IT893" s="106"/>
      <c r="IU893" s="106"/>
      <c r="IV893" s="106"/>
      <c r="IW893" s="106"/>
      <c r="IX893" s="106"/>
      <c r="IY893" s="106"/>
      <c r="IZ893" s="106"/>
      <c r="JA893" s="106"/>
      <c r="JB893" s="106"/>
      <c r="JC893" s="106"/>
      <c r="JD893" s="106"/>
      <c r="JE893" s="106"/>
      <c r="JF893" s="106"/>
      <c r="JG893" s="106"/>
      <c r="JH893" s="106"/>
      <c r="JI893" s="106"/>
      <c r="JJ893" s="106"/>
      <c r="JK893" s="106"/>
      <c r="JL893" s="106"/>
      <c r="JM893" s="106"/>
      <c r="JN893" s="106"/>
      <c r="JO893" s="106"/>
      <c r="JP893" s="106"/>
      <c r="JQ893" s="106"/>
      <c r="JR893" s="106"/>
      <c r="JS893" s="106"/>
      <c r="JT893" s="106"/>
      <c r="JU893" s="106"/>
      <c r="JV893" s="106"/>
      <c r="JW893" s="106"/>
      <c r="JX893" s="106"/>
      <c r="JY893" s="106"/>
      <c r="JZ893" s="106"/>
      <c r="KA893" s="106"/>
      <c r="KB893" s="106"/>
      <c r="KC893" s="106"/>
      <c r="KD893" s="106"/>
      <c r="KE893" s="106"/>
      <c r="KF893" s="106"/>
      <c r="KG893" s="106"/>
      <c r="KH893" s="106"/>
      <c r="KI893" s="106"/>
      <c r="KJ893" s="106"/>
      <c r="KK893" s="106"/>
      <c r="KL893" s="106"/>
      <c r="KM893" s="106"/>
      <c r="KN893" s="106"/>
      <c r="KO893" s="106"/>
      <c r="KP893" s="106"/>
      <c r="KQ893" s="106"/>
      <c r="KR893" s="106"/>
      <c r="KS893" s="106"/>
      <c r="KT893" s="106"/>
      <c r="KU893" s="106"/>
      <c r="KV893" s="106"/>
      <c r="KW893" s="106"/>
      <c r="KX893" s="106"/>
      <c r="KY893" s="106"/>
      <c r="KZ893" s="106"/>
      <c r="LA893" s="106"/>
      <c r="LB893" s="106"/>
      <c r="LC893" s="106"/>
      <c r="LD893" s="106"/>
      <c r="LE893" s="106"/>
      <c r="LF893" s="106"/>
      <c r="LG893" s="106"/>
      <c r="LH893" s="106"/>
      <c r="LI893" s="106"/>
      <c r="LJ893" s="106"/>
      <c r="LK893" s="106"/>
      <c r="LL893" s="106"/>
      <c r="LM893" s="106"/>
      <c r="LN893" s="106"/>
      <c r="LO893" s="106"/>
      <c r="LP893" s="106"/>
      <c r="LQ893" s="106"/>
      <c r="LR893" s="106"/>
      <c r="LS893" s="106"/>
      <c r="LT893" s="106"/>
      <c r="LU893" s="106"/>
      <c r="LV893" s="106"/>
      <c r="LW893" s="106"/>
      <c r="LX893" s="106"/>
      <c r="LY893" s="106"/>
      <c r="LZ893" s="106"/>
      <c r="MA893" s="106"/>
      <c r="MB893" s="106"/>
      <c r="MC893" s="106"/>
      <c r="MD893" s="106"/>
      <c r="ME893" s="106"/>
      <c r="MF893" s="106"/>
      <c r="MG893" s="106"/>
      <c r="MH893" s="106"/>
      <c r="MI893" s="106"/>
      <c r="MJ893" s="106"/>
      <c r="MK893" s="106"/>
      <c r="ML893" s="106"/>
      <c r="MM893" s="106"/>
      <c r="MN893" s="106"/>
      <c r="MO893" s="106"/>
      <c r="MP893" s="106"/>
      <c r="MQ893" s="106"/>
      <c r="MR893" s="106"/>
      <c r="MS893" s="106"/>
      <c r="MT893" s="106"/>
      <c r="MU893" s="106"/>
      <c r="MV893" s="106"/>
      <c r="MW893" s="106"/>
      <c r="MX893" s="106"/>
      <c r="MY893" s="106"/>
      <c r="MZ893" s="106"/>
      <c r="NA893" s="106"/>
      <c r="NB893" s="106"/>
      <c r="NC893" s="106"/>
      <c r="ND893" s="106"/>
      <c r="NE893" s="106"/>
      <c r="NF893" s="106"/>
      <c r="NG893" s="106"/>
      <c r="NH893" s="106"/>
      <c r="NI893" s="106"/>
      <c r="NJ893" s="106"/>
      <c r="NK893" s="106"/>
      <c r="NL893" s="106"/>
      <c r="NM893" s="106"/>
      <c r="NN893" s="106"/>
      <c r="NO893" s="106"/>
      <c r="NP893" s="106"/>
      <c r="NQ893" s="106"/>
      <c r="NR893" s="106"/>
      <c r="NS893" s="106"/>
      <c r="NT893" s="106"/>
      <c r="NU893" s="106"/>
      <c r="NV893" s="106"/>
      <c r="NW893" s="106"/>
      <c r="NX893" s="106"/>
      <c r="NY893" s="106"/>
      <c r="NZ893" s="106"/>
      <c r="OA893" s="106"/>
      <c r="OB893" s="106"/>
      <c r="OC893" s="106"/>
      <c r="OD893" s="106"/>
      <c r="OE893" s="106"/>
      <c r="OF893" s="106"/>
      <c r="OG893" s="106"/>
      <c r="OH893" s="106"/>
      <c r="OI893" s="106"/>
      <c r="OJ893" s="106"/>
      <c r="OK893" s="106"/>
      <c r="OL893" s="106"/>
      <c r="OM893" s="106"/>
      <c r="ON893" s="106"/>
      <c r="OO893" s="106"/>
      <c r="OP893" s="106"/>
      <c r="OQ893" s="106"/>
      <c r="OR893" s="106"/>
      <c r="OS893" s="106"/>
      <c r="OT893" s="106"/>
      <c r="OU893" s="106"/>
      <c r="OV893" s="106"/>
      <c r="OW893" s="106"/>
      <c r="OX893" s="106"/>
      <c r="OY893" s="106"/>
      <c r="OZ893" s="106"/>
      <c r="PA893" s="106"/>
      <c r="PB893" s="106"/>
      <c r="PC893" s="106"/>
      <c r="PD893" s="106"/>
      <c r="PE893" s="106"/>
      <c r="PF893" s="106"/>
      <c r="PG893" s="106"/>
      <c r="PH893" s="106"/>
      <c r="PI893" s="106"/>
      <c r="PJ893" s="106"/>
      <c r="PK893" s="106"/>
      <c r="PL893" s="106"/>
      <c r="PM893" s="106"/>
      <c r="PN893" s="106"/>
      <c r="PO893" s="106"/>
      <c r="PP893" s="106"/>
      <c r="PQ893" s="106"/>
      <c r="PR893" s="106"/>
      <c r="PS893" s="106"/>
      <c r="PT893" s="106"/>
      <c r="PU893" s="106"/>
      <c r="PV893" s="106"/>
      <c r="PW893" s="106"/>
      <c r="PX893" s="106"/>
      <c r="PY893" s="106"/>
      <c r="PZ893" s="106"/>
      <c r="QA893" s="106"/>
      <c r="QB893" s="106"/>
      <c r="QC893" s="106"/>
      <c r="QD893" s="106"/>
      <c r="QE893" s="106"/>
      <c r="QF893" s="106"/>
      <c r="QG893" s="106"/>
      <c r="QH893" s="106"/>
      <c r="QI893" s="106"/>
      <c r="QJ893" s="106"/>
      <c r="QK893" s="106"/>
      <c r="QL893" s="106"/>
      <c r="QM893" s="106"/>
      <c r="QN893" s="106"/>
      <c r="QO893" s="106"/>
      <c r="QP893" s="106"/>
      <c r="QQ893" s="106"/>
      <c r="QR893" s="106"/>
      <c r="QS893" s="106"/>
      <c r="QT893" s="106"/>
      <c r="QU893" s="106"/>
      <c r="QV893" s="106"/>
      <c r="QW893" s="106"/>
      <c r="QX893" s="106"/>
      <c r="QY893" s="106"/>
      <c r="QZ893" s="106"/>
      <c r="RA893" s="106"/>
      <c r="RB893" s="106"/>
      <c r="RC893" s="106"/>
      <c r="RD893" s="106"/>
      <c r="RE893" s="106"/>
      <c r="RF893" s="106"/>
      <c r="RG893" s="106"/>
      <c r="RH893" s="106"/>
      <c r="RI893" s="106"/>
      <c r="RJ893" s="106"/>
      <c r="RK893" s="106"/>
      <c r="RL893" s="106"/>
      <c r="RM893" s="106"/>
      <c r="RN893" s="106"/>
      <c r="RO893" s="106"/>
      <c r="RP893" s="106"/>
      <c r="RQ893" s="106"/>
      <c r="RR893" s="106"/>
    </row>
    <row r="894" spans="1:486" x14ac:dyDescent="0.3">
      <c r="A894" s="106"/>
      <c r="B894" s="106"/>
      <c r="C894" s="106"/>
      <c r="D894" s="106"/>
      <c r="E894" s="106"/>
      <c r="F894" s="106"/>
      <c r="G894" s="106"/>
      <c r="H894" s="106"/>
      <c r="I894" s="106"/>
      <c r="J894" s="106"/>
      <c r="K894" s="106"/>
      <c r="L894" s="106"/>
      <c r="M894" s="106"/>
      <c r="N894" s="106"/>
      <c r="O894" s="106"/>
      <c r="P894" s="114"/>
      <c r="Q894" s="114"/>
      <c r="R894" s="106"/>
      <c r="S894" s="106"/>
      <c r="T894" s="106"/>
      <c r="U894" s="106"/>
      <c r="V894" s="106"/>
      <c r="W894" s="106"/>
      <c r="X894" s="106"/>
      <c r="Y894" s="106"/>
      <c r="Z894" s="106"/>
      <c r="AA894" s="106"/>
      <c r="AB894" s="106"/>
      <c r="AC894" s="106"/>
      <c r="AD894" s="106"/>
      <c r="AE894" s="106"/>
      <c r="AF894" s="106"/>
      <c r="AG894" s="106"/>
      <c r="AH894" s="106"/>
      <c r="AI894" s="106"/>
      <c r="AJ894" s="106"/>
      <c r="AK894" s="106"/>
      <c r="AL894" s="106"/>
      <c r="AM894" s="106"/>
      <c r="AN894" s="106"/>
      <c r="AO894" s="106"/>
      <c r="AP894" s="106"/>
      <c r="AQ894" s="106"/>
      <c r="AR894" s="106"/>
      <c r="AS894" s="106"/>
      <c r="AT894" s="106"/>
      <c r="AU894" s="106"/>
      <c r="AV894" s="106"/>
      <c r="AW894" s="106"/>
      <c r="AX894" s="106"/>
      <c r="AY894" s="106"/>
      <c r="AZ894" s="106"/>
      <c r="BA894" s="106"/>
      <c r="BB894" s="106"/>
      <c r="BC894" s="106"/>
      <c r="BD894" s="106"/>
      <c r="BE894" s="106"/>
      <c r="BF894" s="106"/>
      <c r="BG894" s="106"/>
      <c r="BH894" s="106"/>
      <c r="BI894" s="106"/>
      <c r="BJ894" s="106"/>
      <c r="BK894" s="106"/>
      <c r="BL894" s="106"/>
      <c r="BM894" s="106"/>
      <c r="BN894" s="106"/>
      <c r="BO894" s="106"/>
      <c r="BP894" s="106"/>
      <c r="BQ894" s="106"/>
      <c r="BR894" s="106"/>
      <c r="BS894" s="106"/>
      <c r="BT894" s="106"/>
      <c r="BU894" s="106"/>
      <c r="BV894" s="106"/>
      <c r="BW894" s="106"/>
      <c r="BX894" s="106"/>
      <c r="BY894" s="106"/>
      <c r="BZ894" s="106"/>
      <c r="CA894" s="106"/>
      <c r="CB894" s="106"/>
      <c r="CC894" s="106"/>
      <c r="CD894" s="106"/>
      <c r="CE894" s="106"/>
      <c r="CF894" s="106"/>
      <c r="CG894" s="106"/>
      <c r="CH894" s="106"/>
      <c r="CI894" s="106"/>
      <c r="CJ894" s="106"/>
      <c r="CK894" s="106"/>
      <c r="CL894" s="106"/>
      <c r="CM894" s="106"/>
      <c r="CN894" s="106"/>
      <c r="CO894" s="106"/>
      <c r="CP894" s="106"/>
      <c r="CQ894" s="106"/>
      <c r="CR894" s="106"/>
      <c r="CS894" s="106"/>
      <c r="CT894" s="106"/>
      <c r="CU894" s="106"/>
      <c r="CV894" s="106"/>
      <c r="CW894" s="106"/>
      <c r="CX894" s="106"/>
      <c r="CY894" s="106"/>
      <c r="CZ894" s="106"/>
      <c r="DA894" s="106"/>
      <c r="DB894" s="106"/>
      <c r="DC894" s="106"/>
      <c r="DD894" s="106"/>
      <c r="DE894" s="106"/>
      <c r="DF894" s="106"/>
      <c r="DG894" s="106"/>
      <c r="DH894" s="106"/>
      <c r="DI894" s="106"/>
      <c r="DJ894" s="106"/>
      <c r="DK894" s="106"/>
      <c r="DL894" s="106"/>
      <c r="DM894" s="106"/>
      <c r="DN894" s="106"/>
      <c r="DO894" s="106"/>
      <c r="DP894" s="106"/>
      <c r="DQ894" s="106"/>
      <c r="DR894" s="106"/>
      <c r="DS894" s="106"/>
      <c r="DT894" s="106"/>
      <c r="DU894" s="106"/>
      <c r="DV894" s="106"/>
      <c r="DW894" s="106"/>
      <c r="DX894" s="106"/>
      <c r="DY894" s="106"/>
      <c r="DZ894" s="106"/>
      <c r="EA894" s="106"/>
      <c r="EB894" s="106"/>
      <c r="EC894" s="106"/>
      <c r="ED894" s="106"/>
      <c r="EE894" s="106"/>
      <c r="EF894" s="106"/>
      <c r="EG894" s="106"/>
      <c r="EH894" s="106"/>
      <c r="EI894" s="106"/>
      <c r="EJ894" s="106"/>
      <c r="EK894" s="106"/>
      <c r="EL894" s="106"/>
      <c r="EM894" s="106"/>
      <c r="EN894" s="106"/>
      <c r="EO894" s="106"/>
      <c r="EP894" s="106"/>
      <c r="EQ894" s="106"/>
      <c r="ER894" s="106"/>
      <c r="ES894" s="106"/>
      <c r="ET894" s="106"/>
      <c r="EU894" s="106"/>
      <c r="EV894" s="106"/>
      <c r="EW894" s="106"/>
      <c r="EX894" s="106"/>
      <c r="EY894" s="106"/>
      <c r="EZ894" s="106"/>
      <c r="FA894" s="106"/>
      <c r="FB894" s="106"/>
      <c r="FC894" s="106"/>
      <c r="FD894" s="106"/>
      <c r="FE894" s="106"/>
      <c r="FF894" s="106"/>
      <c r="FG894" s="106"/>
      <c r="FH894" s="106"/>
      <c r="FI894" s="106"/>
      <c r="FJ894" s="106"/>
      <c r="FK894" s="106"/>
      <c r="FL894" s="106"/>
      <c r="FM894" s="106"/>
      <c r="FN894" s="106"/>
      <c r="FO894" s="106"/>
      <c r="FP894" s="106"/>
      <c r="FQ894" s="106"/>
      <c r="FR894" s="106"/>
      <c r="FS894" s="106"/>
      <c r="FT894" s="106"/>
      <c r="FU894" s="106"/>
      <c r="FV894" s="106"/>
      <c r="FW894" s="106"/>
      <c r="FX894" s="106"/>
      <c r="FY894" s="106"/>
      <c r="FZ894" s="106"/>
      <c r="GA894" s="106"/>
      <c r="GB894" s="106"/>
      <c r="GC894" s="106"/>
      <c r="GD894" s="106"/>
      <c r="GE894" s="106"/>
      <c r="GF894" s="106"/>
      <c r="GG894" s="106"/>
      <c r="GH894" s="106"/>
      <c r="GI894" s="106"/>
      <c r="GJ894" s="106"/>
      <c r="GK894" s="106"/>
      <c r="GL894" s="106"/>
      <c r="GM894" s="106"/>
      <c r="GN894" s="106"/>
      <c r="GO894" s="106"/>
      <c r="GP894" s="106"/>
      <c r="GQ894" s="106"/>
      <c r="GR894" s="106"/>
      <c r="GS894" s="106"/>
      <c r="GT894" s="106"/>
      <c r="GU894" s="106"/>
      <c r="GV894" s="106"/>
      <c r="GW894" s="106"/>
      <c r="GX894" s="106"/>
      <c r="GY894" s="106"/>
      <c r="GZ894" s="106"/>
      <c r="HA894" s="106"/>
      <c r="HB894" s="106"/>
      <c r="HC894" s="106"/>
      <c r="HD894" s="106"/>
      <c r="HE894" s="106"/>
      <c r="HF894" s="106"/>
      <c r="HG894" s="106"/>
      <c r="HH894" s="106"/>
      <c r="HI894" s="106"/>
      <c r="HJ894" s="106"/>
      <c r="HK894" s="106"/>
      <c r="HL894" s="106"/>
      <c r="HM894" s="106"/>
      <c r="HN894" s="106"/>
      <c r="HO894" s="106"/>
      <c r="HP894" s="106"/>
      <c r="HQ894" s="106"/>
      <c r="HR894" s="106"/>
      <c r="HS894" s="106"/>
      <c r="HT894" s="106"/>
      <c r="HU894" s="106"/>
      <c r="HV894" s="106"/>
      <c r="HW894" s="106"/>
      <c r="HX894" s="106"/>
      <c r="HY894" s="106"/>
      <c r="HZ894" s="106"/>
      <c r="IA894" s="106"/>
      <c r="IB894" s="106"/>
      <c r="IC894" s="106"/>
      <c r="ID894" s="106"/>
      <c r="IE894" s="106"/>
      <c r="IF894" s="106"/>
      <c r="IG894" s="106"/>
      <c r="IH894" s="106"/>
      <c r="II894" s="106"/>
      <c r="IJ894" s="106"/>
      <c r="IK894" s="106"/>
      <c r="IL894" s="106"/>
      <c r="IM894" s="106"/>
      <c r="IN894" s="106"/>
      <c r="IO894" s="106"/>
      <c r="IP894" s="106"/>
      <c r="IQ894" s="106"/>
      <c r="IR894" s="106"/>
      <c r="IS894" s="106"/>
      <c r="IT894" s="106"/>
      <c r="IU894" s="106"/>
      <c r="IV894" s="106"/>
      <c r="IW894" s="106"/>
      <c r="IX894" s="106"/>
      <c r="IY894" s="106"/>
      <c r="IZ894" s="106"/>
      <c r="JA894" s="106"/>
      <c r="JB894" s="106"/>
      <c r="JC894" s="106"/>
      <c r="JD894" s="106"/>
      <c r="JE894" s="106"/>
      <c r="JF894" s="106"/>
      <c r="JG894" s="106"/>
      <c r="JH894" s="106"/>
      <c r="JI894" s="106"/>
      <c r="JJ894" s="106"/>
      <c r="JK894" s="106"/>
      <c r="JL894" s="106"/>
      <c r="JM894" s="106"/>
      <c r="JN894" s="106"/>
      <c r="JO894" s="106"/>
      <c r="JP894" s="106"/>
      <c r="JQ894" s="106"/>
      <c r="JR894" s="106"/>
      <c r="JS894" s="106"/>
      <c r="JT894" s="106"/>
      <c r="JU894" s="106"/>
      <c r="JV894" s="106"/>
      <c r="JW894" s="106"/>
      <c r="JX894" s="106"/>
      <c r="JY894" s="106"/>
      <c r="JZ894" s="106"/>
      <c r="KA894" s="106"/>
      <c r="KB894" s="106"/>
      <c r="KC894" s="106"/>
      <c r="KD894" s="106"/>
      <c r="KE894" s="106"/>
      <c r="KF894" s="106"/>
      <c r="KG894" s="106"/>
      <c r="KH894" s="106"/>
      <c r="KI894" s="106"/>
      <c r="KJ894" s="106"/>
      <c r="KK894" s="106"/>
      <c r="KL894" s="106"/>
      <c r="KM894" s="106"/>
      <c r="KN894" s="106"/>
      <c r="KO894" s="106"/>
      <c r="KP894" s="106"/>
      <c r="KQ894" s="106"/>
      <c r="KR894" s="106"/>
      <c r="KS894" s="106"/>
      <c r="KT894" s="106"/>
      <c r="KU894" s="106"/>
      <c r="KV894" s="106"/>
      <c r="KW894" s="106"/>
      <c r="KX894" s="106"/>
      <c r="KY894" s="106"/>
      <c r="KZ894" s="106"/>
      <c r="LA894" s="106"/>
      <c r="LB894" s="106"/>
      <c r="LC894" s="106"/>
      <c r="LD894" s="106"/>
      <c r="LE894" s="106"/>
      <c r="LF894" s="106"/>
      <c r="LG894" s="106"/>
      <c r="LH894" s="106"/>
      <c r="LI894" s="106"/>
      <c r="LJ894" s="106"/>
      <c r="LK894" s="106"/>
      <c r="LL894" s="106"/>
      <c r="LM894" s="106"/>
      <c r="LN894" s="106"/>
      <c r="LO894" s="106"/>
      <c r="LP894" s="106"/>
      <c r="LQ894" s="106"/>
      <c r="LR894" s="106"/>
      <c r="LS894" s="106"/>
      <c r="LT894" s="106"/>
      <c r="LU894" s="106"/>
      <c r="LV894" s="106"/>
      <c r="LW894" s="106"/>
      <c r="LX894" s="106"/>
      <c r="LY894" s="106"/>
      <c r="LZ894" s="106"/>
      <c r="MA894" s="106"/>
      <c r="MB894" s="106"/>
      <c r="MC894" s="106"/>
      <c r="MD894" s="106"/>
      <c r="ME894" s="106"/>
      <c r="MF894" s="106"/>
      <c r="MG894" s="106"/>
      <c r="MH894" s="106"/>
      <c r="MI894" s="106"/>
      <c r="MJ894" s="106"/>
      <c r="MK894" s="106"/>
      <c r="ML894" s="106"/>
      <c r="MM894" s="106"/>
      <c r="MN894" s="106"/>
      <c r="MO894" s="106"/>
      <c r="MP894" s="106"/>
      <c r="MQ894" s="106"/>
      <c r="MR894" s="106"/>
      <c r="MS894" s="106"/>
      <c r="MT894" s="106"/>
      <c r="MU894" s="106"/>
      <c r="MV894" s="106"/>
      <c r="MW894" s="106"/>
      <c r="MX894" s="106"/>
      <c r="MY894" s="106"/>
      <c r="MZ894" s="106"/>
      <c r="NA894" s="106"/>
      <c r="NB894" s="106"/>
      <c r="NC894" s="106"/>
      <c r="ND894" s="106"/>
      <c r="NE894" s="106"/>
      <c r="NF894" s="106"/>
      <c r="NG894" s="106"/>
      <c r="NH894" s="106"/>
      <c r="NI894" s="106"/>
      <c r="NJ894" s="106"/>
      <c r="NK894" s="106"/>
      <c r="NL894" s="106"/>
      <c r="NM894" s="106"/>
      <c r="NN894" s="106"/>
      <c r="NO894" s="106"/>
      <c r="NP894" s="106"/>
      <c r="NQ894" s="106"/>
      <c r="NR894" s="106"/>
      <c r="NS894" s="106"/>
      <c r="NT894" s="106"/>
      <c r="NU894" s="106"/>
      <c r="NV894" s="106"/>
      <c r="NW894" s="106"/>
      <c r="NX894" s="106"/>
      <c r="NY894" s="106"/>
      <c r="NZ894" s="106"/>
      <c r="OA894" s="106"/>
      <c r="OB894" s="106"/>
      <c r="OC894" s="106"/>
      <c r="OD894" s="106"/>
      <c r="OE894" s="106"/>
      <c r="OF894" s="106"/>
      <c r="OG894" s="106"/>
      <c r="OH894" s="106"/>
      <c r="OI894" s="106"/>
      <c r="OJ894" s="106"/>
      <c r="OK894" s="106"/>
      <c r="OL894" s="106"/>
      <c r="OM894" s="106"/>
      <c r="ON894" s="106"/>
      <c r="OO894" s="106"/>
      <c r="OP894" s="106"/>
      <c r="OQ894" s="106"/>
      <c r="OR894" s="106"/>
      <c r="OS894" s="106"/>
      <c r="OT894" s="106"/>
      <c r="OU894" s="106"/>
      <c r="OV894" s="106"/>
      <c r="OW894" s="106"/>
      <c r="OX894" s="106"/>
      <c r="OY894" s="106"/>
      <c r="OZ894" s="106"/>
      <c r="PA894" s="106"/>
      <c r="PB894" s="106"/>
      <c r="PC894" s="106"/>
      <c r="PD894" s="106"/>
      <c r="PE894" s="106"/>
      <c r="PF894" s="106"/>
      <c r="PG894" s="106"/>
      <c r="PH894" s="106"/>
      <c r="PI894" s="106"/>
      <c r="PJ894" s="106"/>
      <c r="PK894" s="106"/>
      <c r="PL894" s="106"/>
      <c r="PM894" s="106"/>
      <c r="PN894" s="106"/>
      <c r="PO894" s="106"/>
      <c r="PP894" s="106"/>
      <c r="PQ894" s="106"/>
      <c r="PR894" s="106"/>
      <c r="PS894" s="106"/>
      <c r="PT894" s="106"/>
      <c r="PU894" s="106"/>
      <c r="PV894" s="106"/>
      <c r="PW894" s="106"/>
      <c r="PX894" s="106"/>
      <c r="PY894" s="106"/>
      <c r="PZ894" s="106"/>
      <c r="QA894" s="106"/>
      <c r="QB894" s="106"/>
      <c r="QC894" s="106"/>
      <c r="QD894" s="106"/>
      <c r="QE894" s="106"/>
      <c r="QF894" s="106"/>
      <c r="QG894" s="106"/>
      <c r="QH894" s="106"/>
      <c r="QI894" s="106"/>
      <c r="QJ894" s="106"/>
      <c r="QK894" s="106"/>
      <c r="QL894" s="106"/>
      <c r="QM894" s="106"/>
      <c r="QN894" s="106"/>
      <c r="QO894" s="106"/>
      <c r="QP894" s="106"/>
      <c r="QQ894" s="106"/>
      <c r="QR894" s="106"/>
      <c r="QS894" s="106"/>
      <c r="QT894" s="106"/>
      <c r="QU894" s="106"/>
      <c r="QV894" s="106"/>
      <c r="QW894" s="106"/>
      <c r="QX894" s="106"/>
      <c r="QY894" s="106"/>
      <c r="QZ894" s="106"/>
      <c r="RA894" s="106"/>
      <c r="RB894" s="106"/>
      <c r="RC894" s="106"/>
      <c r="RD894" s="106"/>
      <c r="RE894" s="106"/>
      <c r="RF894" s="106"/>
      <c r="RG894" s="106"/>
      <c r="RH894" s="106"/>
      <c r="RI894" s="106"/>
      <c r="RJ894" s="106"/>
      <c r="RK894" s="106"/>
      <c r="RL894" s="106"/>
      <c r="RM894" s="106"/>
      <c r="RN894" s="106"/>
      <c r="RO894" s="106"/>
      <c r="RP894" s="106"/>
      <c r="RQ894" s="106"/>
      <c r="RR894" s="106"/>
    </row>
    <row r="895" spans="1:486" x14ac:dyDescent="0.3">
      <c r="A895" s="106"/>
      <c r="B895" s="106"/>
      <c r="C895" s="106"/>
      <c r="D895" s="106"/>
      <c r="E895" s="106"/>
      <c r="F895" s="106"/>
      <c r="G895" s="106"/>
      <c r="H895" s="106"/>
      <c r="I895" s="106"/>
      <c r="J895" s="106"/>
      <c r="K895" s="106"/>
      <c r="L895" s="106"/>
      <c r="M895" s="106"/>
      <c r="N895" s="106"/>
      <c r="O895" s="106"/>
      <c r="P895" s="114"/>
      <c r="Q895" s="114"/>
      <c r="R895" s="106"/>
      <c r="S895" s="106"/>
      <c r="T895" s="106"/>
      <c r="U895" s="106"/>
      <c r="V895" s="106"/>
      <c r="W895" s="106"/>
      <c r="X895" s="106"/>
      <c r="Y895" s="106"/>
      <c r="Z895" s="106"/>
      <c r="AA895" s="106"/>
      <c r="AB895" s="106"/>
      <c r="AC895" s="106"/>
      <c r="AD895" s="106"/>
      <c r="AE895" s="106"/>
      <c r="AF895" s="106"/>
      <c r="AG895" s="106"/>
      <c r="AH895" s="106"/>
      <c r="AI895" s="106"/>
      <c r="AJ895" s="106"/>
      <c r="AK895" s="106"/>
      <c r="AL895" s="106"/>
      <c r="AM895" s="106"/>
      <c r="AN895" s="106"/>
      <c r="AO895" s="106"/>
      <c r="AP895" s="106"/>
      <c r="AQ895" s="106"/>
      <c r="AR895" s="106"/>
      <c r="AS895" s="106"/>
      <c r="AT895" s="106"/>
      <c r="AU895" s="106"/>
      <c r="AV895" s="106"/>
      <c r="AW895" s="106"/>
      <c r="AX895" s="106"/>
      <c r="AY895" s="106"/>
      <c r="AZ895" s="106"/>
      <c r="BA895" s="106"/>
      <c r="BB895" s="106"/>
      <c r="BC895" s="106"/>
      <c r="BD895" s="106"/>
      <c r="BE895" s="106"/>
      <c r="BF895" s="106"/>
      <c r="BG895" s="106"/>
      <c r="BH895" s="106"/>
      <c r="BI895" s="106"/>
      <c r="BJ895" s="106"/>
      <c r="BK895" s="106"/>
      <c r="BL895" s="106"/>
      <c r="BM895" s="106"/>
      <c r="BN895" s="106"/>
      <c r="BO895" s="106"/>
      <c r="BP895" s="106"/>
      <c r="BQ895" s="106"/>
      <c r="BR895" s="106"/>
      <c r="BS895" s="106"/>
      <c r="BT895" s="106"/>
      <c r="BU895" s="106"/>
      <c r="BV895" s="106"/>
      <c r="BW895" s="106"/>
      <c r="BX895" s="106"/>
      <c r="BY895" s="106"/>
      <c r="BZ895" s="106"/>
      <c r="CA895" s="106"/>
      <c r="CB895" s="106"/>
      <c r="CC895" s="106"/>
      <c r="CD895" s="106"/>
      <c r="CE895" s="106"/>
      <c r="CF895" s="106"/>
      <c r="CG895" s="106"/>
      <c r="CH895" s="106"/>
      <c r="CI895" s="106"/>
      <c r="CJ895" s="106"/>
      <c r="CK895" s="106"/>
      <c r="CL895" s="106"/>
      <c r="CM895" s="106"/>
      <c r="CN895" s="106"/>
      <c r="CO895" s="106"/>
      <c r="CP895" s="106"/>
      <c r="CQ895" s="106"/>
      <c r="CR895" s="106"/>
      <c r="CS895" s="106"/>
      <c r="CT895" s="106"/>
      <c r="CU895" s="106"/>
      <c r="CV895" s="106"/>
      <c r="CW895" s="106"/>
      <c r="CX895" s="106"/>
      <c r="CY895" s="106"/>
      <c r="CZ895" s="106"/>
      <c r="DA895" s="106"/>
      <c r="DB895" s="106"/>
      <c r="DC895" s="106"/>
      <c r="DD895" s="106"/>
      <c r="DE895" s="106"/>
      <c r="DF895" s="106"/>
      <c r="DG895" s="106"/>
      <c r="DH895" s="106"/>
      <c r="DI895" s="106"/>
      <c r="DJ895" s="106"/>
      <c r="DK895" s="106"/>
      <c r="DL895" s="106"/>
      <c r="DM895" s="106"/>
      <c r="DN895" s="106"/>
      <c r="DO895" s="106"/>
      <c r="DP895" s="106"/>
      <c r="DQ895" s="106"/>
      <c r="DR895" s="106"/>
      <c r="DS895" s="106"/>
      <c r="DT895" s="106"/>
      <c r="DU895" s="106"/>
      <c r="DV895" s="106"/>
      <c r="DW895" s="106"/>
      <c r="DX895" s="106"/>
      <c r="DY895" s="106"/>
      <c r="DZ895" s="106"/>
      <c r="EA895" s="106"/>
      <c r="EB895" s="106"/>
      <c r="EC895" s="106"/>
      <c r="ED895" s="106"/>
      <c r="EE895" s="106"/>
      <c r="EF895" s="106"/>
      <c r="EG895" s="106"/>
      <c r="EH895" s="106"/>
      <c r="EI895" s="106"/>
      <c r="EJ895" s="106"/>
      <c r="EK895" s="106"/>
      <c r="EL895" s="106"/>
      <c r="EM895" s="106"/>
      <c r="EN895" s="106"/>
      <c r="EO895" s="106"/>
      <c r="EP895" s="106"/>
      <c r="EQ895" s="106"/>
      <c r="ER895" s="106"/>
      <c r="ES895" s="106"/>
      <c r="ET895" s="106"/>
      <c r="EU895" s="106"/>
      <c r="EV895" s="106"/>
      <c r="EW895" s="106"/>
      <c r="EX895" s="106"/>
      <c r="EY895" s="106"/>
      <c r="EZ895" s="106"/>
      <c r="FA895" s="106"/>
      <c r="FB895" s="106"/>
      <c r="FC895" s="106"/>
      <c r="FD895" s="106"/>
      <c r="FE895" s="106"/>
      <c r="FF895" s="106"/>
      <c r="FG895" s="106"/>
      <c r="FH895" s="106"/>
      <c r="FI895" s="106"/>
      <c r="FJ895" s="106"/>
      <c r="FK895" s="106"/>
      <c r="FL895" s="106"/>
      <c r="FM895" s="106"/>
      <c r="FN895" s="106"/>
      <c r="FO895" s="106"/>
      <c r="FP895" s="106"/>
      <c r="FQ895" s="106"/>
      <c r="FR895" s="106"/>
      <c r="FS895" s="106"/>
      <c r="FT895" s="106"/>
      <c r="FU895" s="106"/>
      <c r="FV895" s="106"/>
      <c r="FW895" s="106"/>
      <c r="FX895" s="106"/>
      <c r="FY895" s="106"/>
      <c r="FZ895" s="106"/>
      <c r="GA895" s="106"/>
      <c r="GB895" s="106"/>
      <c r="GC895" s="106"/>
      <c r="GD895" s="106"/>
      <c r="GE895" s="106"/>
      <c r="GF895" s="106"/>
      <c r="GG895" s="106"/>
      <c r="GH895" s="106"/>
      <c r="GI895" s="106"/>
      <c r="GJ895" s="106"/>
      <c r="GK895" s="106"/>
      <c r="GL895" s="106"/>
      <c r="GM895" s="106"/>
      <c r="GN895" s="106"/>
      <c r="GO895" s="106"/>
      <c r="GP895" s="106"/>
      <c r="GQ895" s="106"/>
      <c r="GR895" s="106"/>
      <c r="GS895" s="106"/>
      <c r="GT895" s="106"/>
      <c r="GU895" s="106"/>
      <c r="GV895" s="106"/>
      <c r="GW895" s="106"/>
      <c r="GX895" s="106"/>
      <c r="GY895" s="106"/>
      <c r="GZ895" s="106"/>
      <c r="HA895" s="106"/>
      <c r="HB895" s="106"/>
      <c r="HC895" s="106"/>
      <c r="HD895" s="106"/>
      <c r="HE895" s="106"/>
      <c r="HF895" s="106"/>
      <c r="HG895" s="106"/>
      <c r="HH895" s="106"/>
      <c r="HI895" s="106"/>
      <c r="HJ895" s="106"/>
      <c r="HK895" s="106"/>
      <c r="HL895" s="106"/>
      <c r="HM895" s="106"/>
      <c r="HN895" s="106"/>
      <c r="HO895" s="106"/>
      <c r="HP895" s="106"/>
      <c r="HQ895" s="106"/>
      <c r="HR895" s="106"/>
      <c r="HS895" s="106"/>
      <c r="HT895" s="106"/>
      <c r="HU895" s="106"/>
      <c r="HV895" s="106"/>
      <c r="HW895" s="106"/>
      <c r="HX895" s="106"/>
      <c r="HY895" s="106"/>
      <c r="HZ895" s="106"/>
      <c r="IA895" s="106"/>
      <c r="IB895" s="106"/>
      <c r="IC895" s="106"/>
      <c r="ID895" s="106"/>
      <c r="IE895" s="106"/>
      <c r="IF895" s="106"/>
      <c r="IG895" s="106"/>
      <c r="IH895" s="106"/>
      <c r="II895" s="106"/>
      <c r="IJ895" s="106"/>
      <c r="IK895" s="106"/>
      <c r="IL895" s="106"/>
      <c r="IM895" s="106"/>
      <c r="IN895" s="106"/>
      <c r="IO895" s="106"/>
      <c r="IP895" s="106"/>
      <c r="IQ895" s="106"/>
      <c r="IR895" s="106"/>
      <c r="IS895" s="106"/>
      <c r="IT895" s="106"/>
      <c r="IU895" s="106"/>
      <c r="IV895" s="106"/>
      <c r="IW895" s="106"/>
      <c r="IX895" s="106"/>
      <c r="IY895" s="106"/>
      <c r="IZ895" s="106"/>
      <c r="JA895" s="106"/>
      <c r="JB895" s="106"/>
      <c r="JC895" s="106"/>
      <c r="JD895" s="106"/>
      <c r="JE895" s="106"/>
      <c r="JF895" s="106"/>
      <c r="JG895" s="106"/>
      <c r="JH895" s="106"/>
      <c r="JI895" s="106"/>
      <c r="JJ895" s="106"/>
      <c r="JK895" s="106"/>
      <c r="JL895" s="106"/>
      <c r="JM895" s="106"/>
      <c r="JN895" s="106"/>
      <c r="JO895" s="106"/>
      <c r="JP895" s="106"/>
      <c r="JQ895" s="106"/>
      <c r="JR895" s="106"/>
      <c r="JS895" s="106"/>
      <c r="JT895" s="106"/>
      <c r="JU895" s="106"/>
      <c r="JV895" s="106"/>
      <c r="JW895" s="106"/>
      <c r="JX895" s="106"/>
      <c r="JY895" s="106"/>
      <c r="JZ895" s="106"/>
      <c r="KA895" s="106"/>
      <c r="KB895" s="106"/>
      <c r="KC895" s="106"/>
      <c r="KD895" s="106"/>
      <c r="KE895" s="106"/>
      <c r="KF895" s="106"/>
      <c r="KG895" s="106"/>
      <c r="KH895" s="106"/>
      <c r="KI895" s="106"/>
      <c r="KJ895" s="106"/>
      <c r="KK895" s="106"/>
      <c r="KL895" s="106"/>
      <c r="KM895" s="106"/>
      <c r="KN895" s="106"/>
      <c r="KO895" s="106"/>
      <c r="KP895" s="106"/>
      <c r="KQ895" s="106"/>
      <c r="KR895" s="106"/>
      <c r="KS895" s="106"/>
      <c r="KT895" s="106"/>
      <c r="KU895" s="106"/>
      <c r="KV895" s="106"/>
      <c r="KW895" s="106"/>
      <c r="KX895" s="106"/>
      <c r="KY895" s="106"/>
      <c r="KZ895" s="106"/>
      <c r="LA895" s="106"/>
      <c r="LB895" s="106"/>
      <c r="LC895" s="106"/>
      <c r="LD895" s="106"/>
      <c r="LE895" s="106"/>
      <c r="LF895" s="106"/>
      <c r="LG895" s="106"/>
      <c r="LH895" s="106"/>
      <c r="LI895" s="106"/>
      <c r="LJ895" s="106"/>
      <c r="LK895" s="106"/>
      <c r="LL895" s="106"/>
      <c r="LM895" s="106"/>
      <c r="LN895" s="106"/>
      <c r="LO895" s="106"/>
      <c r="LP895" s="106"/>
      <c r="LQ895" s="106"/>
      <c r="LR895" s="106"/>
      <c r="LS895" s="106"/>
      <c r="LT895" s="106"/>
      <c r="LU895" s="106"/>
      <c r="LV895" s="106"/>
      <c r="LW895" s="106"/>
      <c r="LX895" s="106"/>
      <c r="LY895" s="106"/>
      <c r="LZ895" s="106"/>
      <c r="MA895" s="106"/>
      <c r="MB895" s="106"/>
      <c r="MC895" s="106"/>
      <c r="MD895" s="106"/>
      <c r="ME895" s="106"/>
      <c r="MF895" s="106"/>
      <c r="MG895" s="106"/>
      <c r="MH895" s="106"/>
      <c r="MI895" s="106"/>
      <c r="MJ895" s="106"/>
      <c r="MK895" s="106"/>
      <c r="ML895" s="106"/>
      <c r="MM895" s="106"/>
      <c r="MN895" s="106"/>
      <c r="MO895" s="106"/>
      <c r="MP895" s="106"/>
      <c r="MQ895" s="106"/>
      <c r="MR895" s="106"/>
      <c r="MS895" s="106"/>
      <c r="MT895" s="106"/>
      <c r="MU895" s="106"/>
      <c r="MV895" s="106"/>
      <c r="MW895" s="106"/>
      <c r="MX895" s="106"/>
      <c r="MY895" s="106"/>
      <c r="MZ895" s="106"/>
      <c r="NA895" s="106"/>
      <c r="NB895" s="106"/>
      <c r="NC895" s="106"/>
      <c r="ND895" s="106"/>
      <c r="NE895" s="106"/>
      <c r="NF895" s="106"/>
      <c r="NG895" s="106"/>
      <c r="NH895" s="106"/>
      <c r="NI895" s="106"/>
      <c r="NJ895" s="106"/>
      <c r="NK895" s="106"/>
      <c r="NL895" s="106"/>
      <c r="NM895" s="106"/>
      <c r="NN895" s="106"/>
      <c r="NO895" s="106"/>
      <c r="NP895" s="106"/>
      <c r="NQ895" s="106"/>
      <c r="NR895" s="106"/>
      <c r="NS895" s="106"/>
      <c r="NT895" s="106"/>
      <c r="NU895" s="106"/>
      <c r="NV895" s="106"/>
      <c r="NW895" s="106"/>
      <c r="NX895" s="106"/>
      <c r="NY895" s="106"/>
      <c r="NZ895" s="106"/>
      <c r="OA895" s="106"/>
      <c r="OB895" s="106"/>
      <c r="OC895" s="106"/>
      <c r="OD895" s="106"/>
      <c r="OE895" s="106"/>
      <c r="OF895" s="106"/>
      <c r="OG895" s="106"/>
      <c r="OH895" s="106"/>
      <c r="OI895" s="106"/>
      <c r="OJ895" s="106"/>
      <c r="OK895" s="106"/>
      <c r="OL895" s="106"/>
      <c r="OM895" s="106"/>
      <c r="ON895" s="106"/>
      <c r="OO895" s="106"/>
      <c r="OP895" s="106"/>
      <c r="OQ895" s="106"/>
      <c r="OR895" s="106"/>
      <c r="OS895" s="106"/>
      <c r="OT895" s="106"/>
      <c r="OU895" s="106"/>
      <c r="OV895" s="106"/>
      <c r="OW895" s="106"/>
      <c r="OX895" s="106"/>
      <c r="OY895" s="106"/>
      <c r="OZ895" s="106"/>
      <c r="PA895" s="106"/>
      <c r="PB895" s="106"/>
      <c r="PC895" s="106"/>
      <c r="PD895" s="106"/>
      <c r="PE895" s="106"/>
      <c r="PF895" s="106"/>
      <c r="PG895" s="106"/>
      <c r="PH895" s="106"/>
      <c r="PI895" s="106"/>
      <c r="PJ895" s="106"/>
      <c r="PK895" s="106"/>
      <c r="PL895" s="106"/>
      <c r="PM895" s="106"/>
      <c r="PN895" s="106"/>
      <c r="PO895" s="106"/>
      <c r="PP895" s="106"/>
      <c r="PQ895" s="106"/>
      <c r="PR895" s="106"/>
      <c r="PS895" s="106"/>
      <c r="PT895" s="106"/>
      <c r="PU895" s="106"/>
      <c r="PV895" s="106"/>
      <c r="PW895" s="106"/>
      <c r="PX895" s="106"/>
      <c r="PY895" s="106"/>
      <c r="PZ895" s="106"/>
      <c r="QA895" s="106"/>
      <c r="QB895" s="106"/>
      <c r="QC895" s="106"/>
      <c r="QD895" s="106"/>
      <c r="QE895" s="106"/>
      <c r="QF895" s="106"/>
      <c r="QG895" s="106"/>
      <c r="QH895" s="106"/>
      <c r="QI895" s="106"/>
      <c r="QJ895" s="106"/>
      <c r="QK895" s="106"/>
      <c r="QL895" s="106"/>
      <c r="QM895" s="106"/>
      <c r="QN895" s="106"/>
      <c r="QO895" s="106"/>
      <c r="QP895" s="106"/>
      <c r="QQ895" s="106"/>
      <c r="QR895" s="106"/>
      <c r="QS895" s="106"/>
      <c r="QT895" s="106"/>
      <c r="QU895" s="106"/>
      <c r="QV895" s="106"/>
      <c r="QW895" s="106"/>
      <c r="QX895" s="106"/>
      <c r="QY895" s="106"/>
      <c r="QZ895" s="106"/>
      <c r="RA895" s="106"/>
      <c r="RB895" s="106"/>
      <c r="RC895" s="106"/>
      <c r="RD895" s="106"/>
      <c r="RE895" s="106"/>
      <c r="RF895" s="106"/>
      <c r="RG895" s="106"/>
      <c r="RH895" s="106"/>
      <c r="RI895" s="106"/>
      <c r="RJ895" s="106"/>
      <c r="RK895" s="106"/>
      <c r="RL895" s="106"/>
      <c r="RM895" s="106"/>
      <c r="RN895" s="106"/>
      <c r="RO895" s="106"/>
      <c r="RP895" s="106"/>
      <c r="RQ895" s="106"/>
      <c r="RR895" s="106"/>
    </row>
    <row r="896" spans="1:486" x14ac:dyDescent="0.3">
      <c r="A896" s="106"/>
      <c r="B896" s="106"/>
      <c r="C896" s="106"/>
      <c r="D896" s="106"/>
      <c r="E896" s="106"/>
      <c r="F896" s="106"/>
      <c r="G896" s="106"/>
      <c r="H896" s="106"/>
      <c r="I896" s="106"/>
      <c r="J896" s="106"/>
      <c r="K896" s="106"/>
      <c r="L896" s="106"/>
      <c r="M896" s="106"/>
      <c r="N896" s="106"/>
      <c r="O896" s="106"/>
      <c r="P896" s="114"/>
      <c r="Q896" s="114"/>
      <c r="R896" s="106"/>
      <c r="S896" s="106"/>
      <c r="T896" s="106"/>
      <c r="U896" s="106"/>
      <c r="V896" s="106"/>
      <c r="W896" s="106"/>
      <c r="X896" s="106"/>
      <c r="Y896" s="106"/>
      <c r="Z896" s="106"/>
      <c r="AA896" s="106"/>
      <c r="AB896" s="106"/>
      <c r="AC896" s="106"/>
      <c r="AD896" s="106"/>
      <c r="AE896" s="106"/>
      <c r="AF896" s="106"/>
      <c r="AG896" s="106"/>
      <c r="AH896" s="106"/>
      <c r="AI896" s="106"/>
      <c r="AJ896" s="106"/>
      <c r="AK896" s="106"/>
      <c r="AL896" s="106"/>
      <c r="AM896" s="106"/>
      <c r="AN896" s="106"/>
      <c r="AO896" s="106"/>
      <c r="AP896" s="106"/>
      <c r="AQ896" s="106"/>
      <c r="AR896" s="106"/>
      <c r="AS896" s="106"/>
      <c r="AT896" s="106"/>
      <c r="AU896" s="106"/>
      <c r="AV896" s="106"/>
      <c r="AW896" s="106"/>
      <c r="AX896" s="106"/>
      <c r="AY896" s="106"/>
      <c r="AZ896" s="106"/>
      <c r="BA896" s="106"/>
      <c r="BB896" s="106"/>
      <c r="BC896" s="106"/>
      <c r="BD896" s="106"/>
      <c r="BE896" s="106"/>
      <c r="BF896" s="106"/>
      <c r="BG896" s="106"/>
      <c r="BH896" s="106"/>
      <c r="BI896" s="106"/>
      <c r="BJ896" s="106"/>
      <c r="BK896" s="106"/>
      <c r="BL896" s="106"/>
      <c r="BM896" s="106"/>
      <c r="BN896" s="106"/>
      <c r="BO896" s="106"/>
      <c r="BP896" s="106"/>
      <c r="BQ896" s="106"/>
      <c r="BR896" s="106"/>
      <c r="BS896" s="106"/>
      <c r="BT896" s="106"/>
      <c r="BU896" s="106"/>
      <c r="BV896" s="106"/>
      <c r="BW896" s="106"/>
      <c r="BX896" s="106"/>
      <c r="BY896" s="106"/>
      <c r="BZ896" s="106"/>
      <c r="CA896" s="106"/>
      <c r="CB896" s="106"/>
      <c r="CC896" s="106"/>
      <c r="CD896" s="106"/>
      <c r="CE896" s="106"/>
      <c r="CF896" s="106"/>
      <c r="CG896" s="106"/>
      <c r="CH896" s="106"/>
      <c r="CI896" s="106"/>
      <c r="CJ896" s="106"/>
      <c r="CK896" s="106"/>
      <c r="CL896" s="106"/>
      <c r="CM896" s="106"/>
      <c r="CN896" s="106"/>
      <c r="CO896" s="106"/>
      <c r="CP896" s="106"/>
      <c r="CQ896" s="106"/>
      <c r="CR896" s="106"/>
      <c r="CS896" s="106"/>
      <c r="CT896" s="106"/>
      <c r="CU896" s="106"/>
      <c r="CV896" s="106"/>
      <c r="CW896" s="106"/>
      <c r="CX896" s="106"/>
      <c r="CY896" s="106"/>
      <c r="CZ896" s="106"/>
      <c r="DA896" s="106"/>
      <c r="DB896" s="106"/>
      <c r="DC896" s="106"/>
      <c r="DD896" s="106"/>
      <c r="DE896" s="106"/>
      <c r="DF896" s="106"/>
      <c r="DG896" s="106"/>
      <c r="DH896" s="106"/>
      <c r="DI896" s="106"/>
      <c r="DJ896" s="106"/>
      <c r="DK896" s="106"/>
      <c r="DL896" s="106"/>
      <c r="DM896" s="106"/>
      <c r="DN896" s="106"/>
      <c r="DO896" s="106"/>
      <c r="DP896" s="106"/>
      <c r="DQ896" s="106"/>
      <c r="DR896" s="106"/>
      <c r="DS896" s="106"/>
      <c r="DT896" s="106"/>
      <c r="DU896" s="106"/>
      <c r="DV896" s="106"/>
      <c r="DW896" s="106"/>
      <c r="DX896" s="106"/>
      <c r="DY896" s="106"/>
      <c r="DZ896" s="106"/>
      <c r="EA896" s="106"/>
      <c r="EB896" s="106"/>
      <c r="EC896" s="106"/>
      <c r="ED896" s="106"/>
      <c r="EE896" s="106"/>
      <c r="EF896" s="106"/>
      <c r="EG896" s="106"/>
      <c r="EH896" s="106"/>
      <c r="EI896" s="106"/>
      <c r="EJ896" s="106"/>
      <c r="EK896" s="106"/>
      <c r="EL896" s="106"/>
      <c r="EM896" s="106"/>
      <c r="EN896" s="106"/>
      <c r="EO896" s="106"/>
      <c r="EP896" s="106"/>
      <c r="EQ896" s="106"/>
      <c r="ER896" s="106"/>
      <c r="ES896" s="106"/>
      <c r="ET896" s="106"/>
      <c r="EU896" s="106"/>
      <c r="EV896" s="106"/>
      <c r="EW896" s="106"/>
      <c r="EX896" s="106"/>
      <c r="EY896" s="106"/>
      <c r="EZ896" s="106"/>
      <c r="FA896" s="106"/>
      <c r="FB896" s="106"/>
      <c r="FC896" s="106"/>
      <c r="FD896" s="106"/>
      <c r="FE896" s="106"/>
      <c r="FF896" s="106"/>
      <c r="FG896" s="106"/>
      <c r="FH896" s="106"/>
      <c r="FI896" s="106"/>
      <c r="FJ896" s="106"/>
      <c r="FK896" s="106"/>
      <c r="FL896" s="106"/>
      <c r="FM896" s="106"/>
      <c r="FN896" s="106"/>
      <c r="FO896" s="106"/>
      <c r="FP896" s="106"/>
      <c r="FQ896" s="106"/>
      <c r="FR896" s="106"/>
      <c r="FS896" s="106"/>
      <c r="FT896" s="106"/>
      <c r="FU896" s="106"/>
      <c r="FV896" s="106"/>
      <c r="FW896" s="106"/>
      <c r="FX896" s="106"/>
      <c r="FY896" s="106"/>
      <c r="FZ896" s="106"/>
      <c r="GA896" s="106"/>
      <c r="GB896" s="106"/>
      <c r="GC896" s="106"/>
      <c r="GD896" s="106"/>
      <c r="GE896" s="106"/>
      <c r="GF896" s="106"/>
      <c r="GG896" s="106"/>
      <c r="GH896" s="106"/>
      <c r="GI896" s="106"/>
      <c r="GJ896" s="106"/>
      <c r="GK896" s="106"/>
      <c r="GL896" s="106"/>
      <c r="GM896" s="106"/>
      <c r="GN896" s="106"/>
      <c r="GO896" s="106"/>
      <c r="GP896" s="106"/>
      <c r="GQ896" s="106"/>
      <c r="GR896" s="106"/>
      <c r="GS896" s="106"/>
      <c r="GT896" s="106"/>
      <c r="GU896" s="106"/>
      <c r="GV896" s="106"/>
      <c r="GW896" s="106"/>
      <c r="GX896" s="106"/>
      <c r="GY896" s="106"/>
      <c r="GZ896" s="106"/>
      <c r="HA896" s="106"/>
      <c r="HB896" s="106"/>
      <c r="HC896" s="106"/>
      <c r="HD896" s="106"/>
      <c r="HE896" s="106"/>
      <c r="HF896" s="106"/>
      <c r="HG896" s="106"/>
      <c r="HH896" s="106"/>
      <c r="HI896" s="106"/>
      <c r="HJ896" s="106"/>
      <c r="HK896" s="106"/>
      <c r="HL896" s="106"/>
      <c r="HM896" s="106"/>
      <c r="HN896" s="106"/>
      <c r="HO896" s="106"/>
      <c r="HP896" s="106"/>
      <c r="HQ896" s="106"/>
      <c r="HR896" s="106"/>
      <c r="HS896" s="106"/>
      <c r="HT896" s="106"/>
      <c r="HU896" s="106"/>
      <c r="HV896" s="106"/>
      <c r="HW896" s="106"/>
      <c r="HX896" s="106"/>
      <c r="HY896" s="106"/>
      <c r="HZ896" s="106"/>
      <c r="IA896" s="106"/>
      <c r="IB896" s="106"/>
      <c r="IC896" s="106"/>
      <c r="ID896" s="106"/>
      <c r="IE896" s="106"/>
      <c r="IF896" s="106"/>
      <c r="IG896" s="106"/>
      <c r="IH896" s="106"/>
      <c r="II896" s="106"/>
      <c r="IJ896" s="106"/>
      <c r="IK896" s="106"/>
      <c r="IL896" s="106"/>
      <c r="IM896" s="106"/>
      <c r="IN896" s="106"/>
      <c r="IO896" s="106"/>
      <c r="IP896" s="106"/>
      <c r="IQ896" s="106"/>
      <c r="IR896" s="106"/>
      <c r="IS896" s="106"/>
      <c r="IT896" s="106"/>
      <c r="IU896" s="106"/>
      <c r="IV896" s="106"/>
      <c r="IW896" s="106"/>
      <c r="IX896" s="106"/>
      <c r="IY896" s="106"/>
      <c r="IZ896" s="106"/>
      <c r="JA896" s="106"/>
      <c r="JB896" s="106"/>
      <c r="JC896" s="106"/>
      <c r="JD896" s="106"/>
      <c r="JE896" s="106"/>
      <c r="JF896" s="106"/>
      <c r="JG896" s="106"/>
      <c r="JH896" s="106"/>
      <c r="JI896" s="106"/>
      <c r="JJ896" s="106"/>
      <c r="JK896" s="106"/>
      <c r="JL896" s="106"/>
      <c r="JM896" s="106"/>
      <c r="JN896" s="106"/>
      <c r="JO896" s="106"/>
      <c r="JP896" s="106"/>
      <c r="JQ896" s="106"/>
      <c r="JR896" s="106"/>
      <c r="JS896" s="106"/>
      <c r="JT896" s="106"/>
      <c r="JU896" s="106"/>
      <c r="JV896" s="106"/>
      <c r="JW896" s="106"/>
      <c r="JX896" s="106"/>
      <c r="JY896" s="106"/>
      <c r="JZ896" s="106"/>
      <c r="KA896" s="106"/>
      <c r="KB896" s="106"/>
      <c r="KC896" s="106"/>
      <c r="KD896" s="106"/>
      <c r="KE896" s="106"/>
      <c r="KF896" s="106"/>
      <c r="KG896" s="106"/>
      <c r="KH896" s="106"/>
      <c r="KI896" s="106"/>
      <c r="KJ896" s="106"/>
      <c r="KK896" s="106"/>
      <c r="KL896" s="106"/>
      <c r="KM896" s="106"/>
      <c r="KN896" s="106"/>
      <c r="KO896" s="106"/>
      <c r="KP896" s="106"/>
      <c r="KQ896" s="106"/>
      <c r="KR896" s="106"/>
      <c r="KS896" s="106"/>
      <c r="KT896" s="106"/>
      <c r="KU896" s="106"/>
      <c r="KV896" s="106"/>
      <c r="KW896" s="106"/>
      <c r="KX896" s="106"/>
      <c r="KY896" s="106"/>
      <c r="KZ896" s="106"/>
      <c r="LA896" s="106"/>
      <c r="LB896" s="106"/>
      <c r="LC896" s="106"/>
      <c r="LD896" s="106"/>
      <c r="LE896" s="106"/>
      <c r="LF896" s="106"/>
      <c r="LG896" s="106"/>
      <c r="LH896" s="106"/>
      <c r="LI896" s="106"/>
      <c r="LJ896" s="106"/>
      <c r="LK896" s="106"/>
      <c r="LL896" s="106"/>
      <c r="LM896" s="106"/>
      <c r="LN896" s="106"/>
      <c r="LO896" s="106"/>
      <c r="LP896" s="106"/>
      <c r="LQ896" s="106"/>
      <c r="LR896" s="106"/>
      <c r="LS896" s="106"/>
      <c r="LT896" s="106"/>
      <c r="LU896" s="106"/>
      <c r="LV896" s="106"/>
      <c r="LW896" s="106"/>
      <c r="LX896" s="106"/>
      <c r="LY896" s="106"/>
      <c r="LZ896" s="106"/>
      <c r="MA896" s="106"/>
      <c r="MB896" s="106"/>
      <c r="MC896" s="106"/>
      <c r="MD896" s="106"/>
      <c r="ME896" s="106"/>
      <c r="MF896" s="106"/>
      <c r="MG896" s="106"/>
      <c r="MH896" s="106"/>
      <c r="MI896" s="106"/>
      <c r="MJ896" s="106"/>
      <c r="MK896" s="106"/>
      <c r="ML896" s="106"/>
      <c r="MM896" s="106"/>
      <c r="MN896" s="106"/>
      <c r="MO896" s="106"/>
      <c r="MP896" s="106"/>
      <c r="MQ896" s="106"/>
      <c r="MR896" s="106"/>
      <c r="MS896" s="106"/>
      <c r="MT896" s="106"/>
      <c r="MU896" s="106"/>
      <c r="MV896" s="106"/>
      <c r="MW896" s="106"/>
      <c r="MX896" s="106"/>
      <c r="MY896" s="106"/>
      <c r="MZ896" s="106"/>
      <c r="NA896" s="106"/>
      <c r="NB896" s="106"/>
      <c r="NC896" s="106"/>
      <c r="ND896" s="106"/>
      <c r="NE896" s="106"/>
      <c r="NF896" s="106"/>
      <c r="NG896" s="106"/>
      <c r="NH896" s="106"/>
      <c r="NI896" s="106"/>
      <c r="NJ896" s="106"/>
      <c r="NK896" s="106"/>
      <c r="NL896" s="106"/>
      <c r="NM896" s="106"/>
      <c r="NN896" s="106"/>
      <c r="NO896" s="106"/>
      <c r="NP896" s="106"/>
      <c r="NQ896" s="106"/>
      <c r="NR896" s="106"/>
      <c r="NS896" s="106"/>
      <c r="NT896" s="106"/>
      <c r="NU896" s="106"/>
      <c r="NV896" s="106"/>
      <c r="NW896" s="106"/>
      <c r="NX896" s="106"/>
      <c r="NY896" s="106"/>
      <c r="NZ896" s="106"/>
      <c r="OA896" s="106"/>
      <c r="OB896" s="106"/>
      <c r="OC896" s="106"/>
      <c r="OD896" s="106"/>
      <c r="OE896" s="106"/>
      <c r="OF896" s="106"/>
      <c r="OG896" s="106"/>
      <c r="OH896" s="106"/>
      <c r="OI896" s="106"/>
      <c r="OJ896" s="106"/>
      <c r="OK896" s="106"/>
      <c r="OL896" s="106"/>
      <c r="OM896" s="106"/>
      <c r="ON896" s="106"/>
      <c r="OO896" s="106"/>
      <c r="OP896" s="106"/>
      <c r="OQ896" s="106"/>
      <c r="OR896" s="106"/>
      <c r="OS896" s="106"/>
      <c r="OT896" s="106"/>
      <c r="OU896" s="106"/>
      <c r="OV896" s="106"/>
      <c r="OW896" s="106"/>
      <c r="OX896" s="106"/>
      <c r="OY896" s="106"/>
      <c r="OZ896" s="106"/>
      <c r="PA896" s="106"/>
      <c r="PB896" s="106"/>
      <c r="PC896" s="106"/>
      <c r="PD896" s="106"/>
      <c r="PE896" s="106"/>
      <c r="PF896" s="106"/>
      <c r="PG896" s="106"/>
      <c r="PH896" s="106"/>
      <c r="PI896" s="106"/>
      <c r="PJ896" s="106"/>
      <c r="PK896" s="106"/>
      <c r="PL896" s="106"/>
      <c r="PM896" s="106"/>
      <c r="PN896" s="106"/>
      <c r="PO896" s="106"/>
      <c r="PP896" s="106"/>
      <c r="PQ896" s="106"/>
      <c r="PR896" s="106"/>
      <c r="PS896" s="106"/>
      <c r="PT896" s="106"/>
      <c r="PU896" s="106"/>
      <c r="PV896" s="106"/>
      <c r="PW896" s="106"/>
      <c r="PX896" s="106"/>
      <c r="PY896" s="106"/>
      <c r="PZ896" s="106"/>
      <c r="QA896" s="106"/>
      <c r="QB896" s="106"/>
      <c r="QC896" s="106"/>
      <c r="QD896" s="106"/>
      <c r="QE896" s="106"/>
      <c r="QF896" s="106"/>
      <c r="QG896" s="106"/>
      <c r="QH896" s="106"/>
      <c r="QI896" s="106"/>
      <c r="QJ896" s="106"/>
      <c r="QK896" s="106"/>
      <c r="QL896" s="106"/>
      <c r="QM896" s="106"/>
      <c r="QN896" s="106"/>
      <c r="QO896" s="106"/>
      <c r="QP896" s="106"/>
      <c r="QQ896" s="106"/>
      <c r="QR896" s="106"/>
      <c r="QS896" s="106"/>
      <c r="QT896" s="106"/>
      <c r="QU896" s="106"/>
      <c r="QV896" s="106"/>
      <c r="QW896" s="106"/>
      <c r="QX896" s="106"/>
      <c r="QY896" s="106"/>
      <c r="QZ896" s="106"/>
      <c r="RA896" s="106"/>
      <c r="RB896" s="106"/>
      <c r="RC896" s="106"/>
      <c r="RD896" s="106"/>
      <c r="RE896" s="106"/>
      <c r="RF896" s="106"/>
      <c r="RG896" s="106"/>
      <c r="RH896" s="106"/>
      <c r="RI896" s="106"/>
      <c r="RJ896" s="106"/>
      <c r="RK896" s="106"/>
      <c r="RL896" s="106"/>
      <c r="RM896" s="106"/>
      <c r="RN896" s="106"/>
      <c r="RO896" s="106"/>
      <c r="RP896" s="106"/>
      <c r="RQ896" s="106"/>
      <c r="RR896" s="106"/>
    </row>
    <row r="897" spans="1:486" x14ac:dyDescent="0.3">
      <c r="A897" s="106"/>
      <c r="B897" s="106"/>
      <c r="C897" s="106"/>
      <c r="D897" s="106"/>
      <c r="E897" s="106"/>
      <c r="F897" s="106"/>
      <c r="G897" s="106"/>
      <c r="H897" s="106"/>
      <c r="I897" s="106"/>
      <c r="J897" s="106"/>
      <c r="K897" s="106"/>
      <c r="L897" s="106"/>
      <c r="M897" s="106"/>
      <c r="N897" s="106"/>
      <c r="O897" s="106"/>
      <c r="P897" s="114"/>
      <c r="Q897" s="114"/>
      <c r="R897" s="106"/>
      <c r="S897" s="106"/>
      <c r="T897" s="106"/>
      <c r="U897" s="106"/>
      <c r="V897" s="106"/>
      <c r="W897" s="106"/>
      <c r="X897" s="106"/>
      <c r="Y897" s="106"/>
      <c r="Z897" s="106"/>
      <c r="AA897" s="106"/>
      <c r="AB897" s="106"/>
      <c r="AC897" s="106"/>
      <c r="AD897" s="106"/>
      <c r="AE897" s="106"/>
      <c r="AF897" s="106"/>
      <c r="AG897" s="106"/>
      <c r="AH897" s="106"/>
      <c r="AI897" s="106"/>
      <c r="AJ897" s="106"/>
      <c r="AK897" s="106"/>
      <c r="AL897" s="106"/>
      <c r="AM897" s="106"/>
      <c r="AN897" s="106"/>
      <c r="AO897" s="106"/>
      <c r="AP897" s="106"/>
      <c r="AQ897" s="106"/>
      <c r="AR897" s="106"/>
      <c r="AS897" s="106"/>
      <c r="AT897" s="106"/>
      <c r="AU897" s="106"/>
      <c r="AV897" s="106"/>
      <c r="AW897" s="106"/>
      <c r="AX897" s="106"/>
      <c r="AY897" s="106"/>
      <c r="AZ897" s="106"/>
      <c r="BA897" s="106"/>
      <c r="BB897" s="106"/>
      <c r="BC897" s="106"/>
      <c r="BD897" s="106"/>
      <c r="BE897" s="106"/>
      <c r="BF897" s="106"/>
      <c r="BG897" s="106"/>
      <c r="BH897" s="106"/>
      <c r="BI897" s="106"/>
      <c r="BJ897" s="106"/>
      <c r="BK897" s="106"/>
      <c r="BL897" s="106"/>
      <c r="BM897" s="106"/>
      <c r="BN897" s="106"/>
      <c r="BO897" s="106"/>
      <c r="BP897" s="106"/>
      <c r="BQ897" s="106"/>
      <c r="BR897" s="106"/>
      <c r="BS897" s="106"/>
      <c r="BT897" s="106"/>
      <c r="BU897" s="106"/>
      <c r="BV897" s="106"/>
      <c r="BW897" s="106"/>
      <c r="BX897" s="106"/>
      <c r="BY897" s="106"/>
      <c r="BZ897" s="106"/>
      <c r="CA897" s="106"/>
      <c r="CB897" s="106"/>
      <c r="CC897" s="106"/>
      <c r="CD897" s="106"/>
      <c r="CE897" s="106"/>
      <c r="CF897" s="106"/>
      <c r="CG897" s="106"/>
      <c r="CH897" s="106"/>
      <c r="CI897" s="106"/>
      <c r="CJ897" s="106"/>
      <c r="CK897" s="106"/>
      <c r="CL897" s="106"/>
      <c r="CM897" s="106"/>
      <c r="CN897" s="106"/>
      <c r="CO897" s="106"/>
      <c r="CP897" s="106"/>
      <c r="CQ897" s="106"/>
      <c r="CR897" s="106"/>
      <c r="CS897" s="106"/>
      <c r="CT897" s="106"/>
      <c r="CU897" s="106"/>
      <c r="CV897" s="106"/>
      <c r="CW897" s="106"/>
      <c r="CX897" s="106"/>
      <c r="CY897" s="106"/>
      <c r="CZ897" s="106"/>
      <c r="DA897" s="106"/>
      <c r="DB897" s="106"/>
      <c r="DC897" s="106"/>
      <c r="DD897" s="106"/>
      <c r="DE897" s="106"/>
      <c r="DF897" s="106"/>
      <c r="DG897" s="106"/>
      <c r="DH897" s="106"/>
      <c r="DI897" s="106"/>
      <c r="DJ897" s="106"/>
      <c r="DK897" s="106"/>
      <c r="DL897" s="106"/>
      <c r="DM897" s="106"/>
      <c r="DN897" s="106"/>
      <c r="DO897" s="106"/>
      <c r="DP897" s="106"/>
      <c r="DQ897" s="106"/>
      <c r="DR897" s="106"/>
      <c r="DS897" s="106"/>
      <c r="DT897" s="106"/>
      <c r="DU897" s="106"/>
      <c r="DV897" s="106"/>
      <c r="DW897" s="106"/>
      <c r="DX897" s="106"/>
      <c r="DY897" s="106"/>
      <c r="DZ897" s="106"/>
      <c r="EA897" s="106"/>
      <c r="EB897" s="106"/>
      <c r="EC897" s="106"/>
      <c r="ED897" s="106"/>
      <c r="EE897" s="106"/>
      <c r="EF897" s="106"/>
      <c r="EG897" s="106"/>
      <c r="EH897" s="106"/>
      <c r="EI897" s="106"/>
      <c r="EJ897" s="106"/>
      <c r="EK897" s="106"/>
      <c r="EL897" s="106"/>
      <c r="EM897" s="106"/>
      <c r="EN897" s="106"/>
      <c r="EO897" s="106"/>
      <c r="EP897" s="106"/>
      <c r="EQ897" s="106"/>
      <c r="ER897" s="106"/>
      <c r="ES897" s="106"/>
      <c r="ET897" s="106"/>
      <c r="EU897" s="106"/>
      <c r="EV897" s="106"/>
      <c r="EW897" s="106"/>
      <c r="EX897" s="106"/>
      <c r="EY897" s="106"/>
      <c r="EZ897" s="106"/>
      <c r="FA897" s="106"/>
      <c r="FB897" s="106"/>
      <c r="FC897" s="106"/>
      <c r="FD897" s="106"/>
      <c r="FE897" s="106"/>
      <c r="FF897" s="106"/>
      <c r="FG897" s="106"/>
      <c r="FH897" s="106"/>
      <c r="FI897" s="106"/>
      <c r="FJ897" s="106"/>
      <c r="FK897" s="106"/>
      <c r="FL897" s="106"/>
      <c r="FM897" s="106"/>
      <c r="FN897" s="106"/>
      <c r="FO897" s="106"/>
      <c r="FP897" s="106"/>
      <c r="FQ897" s="106"/>
      <c r="FR897" s="106"/>
      <c r="FS897" s="106"/>
      <c r="FT897" s="106"/>
      <c r="FU897" s="106"/>
      <c r="FV897" s="106"/>
      <c r="FW897" s="106"/>
      <c r="FX897" s="106"/>
      <c r="FY897" s="106"/>
      <c r="FZ897" s="106"/>
      <c r="GA897" s="106"/>
      <c r="GB897" s="106"/>
      <c r="GC897" s="106"/>
      <c r="GD897" s="106"/>
      <c r="GE897" s="106"/>
      <c r="GF897" s="106"/>
      <c r="GG897" s="106"/>
      <c r="GH897" s="106"/>
      <c r="GI897" s="106"/>
      <c r="GJ897" s="106"/>
      <c r="GK897" s="106"/>
      <c r="GL897" s="106"/>
      <c r="GM897" s="106"/>
      <c r="GN897" s="106"/>
      <c r="GO897" s="106"/>
      <c r="GP897" s="106"/>
      <c r="GQ897" s="106"/>
      <c r="GR897" s="106"/>
      <c r="GS897" s="106"/>
      <c r="GT897" s="106"/>
      <c r="GU897" s="106"/>
      <c r="GV897" s="106"/>
      <c r="GW897" s="106"/>
      <c r="GX897" s="106"/>
      <c r="GY897" s="106"/>
      <c r="GZ897" s="106"/>
      <c r="HA897" s="106"/>
      <c r="HB897" s="106"/>
      <c r="HC897" s="106"/>
      <c r="HD897" s="106"/>
      <c r="HE897" s="106"/>
      <c r="HF897" s="106"/>
      <c r="HG897" s="106"/>
      <c r="HH897" s="106"/>
      <c r="HI897" s="106"/>
      <c r="HJ897" s="106"/>
      <c r="HK897" s="106"/>
      <c r="HL897" s="106"/>
      <c r="HM897" s="106"/>
      <c r="HN897" s="106"/>
      <c r="HO897" s="106"/>
      <c r="HP897" s="106"/>
      <c r="HQ897" s="106"/>
      <c r="HR897" s="106"/>
      <c r="HS897" s="106"/>
      <c r="HT897" s="106"/>
      <c r="HU897" s="106"/>
      <c r="HV897" s="106"/>
      <c r="HW897" s="106"/>
      <c r="HX897" s="106"/>
      <c r="HY897" s="106"/>
      <c r="HZ897" s="106"/>
      <c r="IA897" s="106"/>
      <c r="IB897" s="106"/>
      <c r="IC897" s="106"/>
      <c r="ID897" s="106"/>
      <c r="IE897" s="106"/>
      <c r="IF897" s="106"/>
      <c r="IG897" s="106"/>
      <c r="IH897" s="106"/>
      <c r="II897" s="106"/>
      <c r="IJ897" s="106"/>
      <c r="IK897" s="106"/>
      <c r="IL897" s="106"/>
      <c r="IM897" s="106"/>
      <c r="IN897" s="106"/>
      <c r="IO897" s="106"/>
      <c r="IP897" s="106"/>
      <c r="IQ897" s="106"/>
      <c r="IR897" s="106"/>
      <c r="IS897" s="106"/>
      <c r="IT897" s="106"/>
      <c r="IU897" s="106"/>
      <c r="IV897" s="106"/>
      <c r="IW897" s="106"/>
      <c r="IX897" s="106"/>
      <c r="IY897" s="106"/>
      <c r="IZ897" s="106"/>
      <c r="JA897" s="106"/>
      <c r="JB897" s="106"/>
      <c r="JC897" s="106"/>
      <c r="JD897" s="106"/>
      <c r="JE897" s="106"/>
      <c r="JF897" s="106"/>
      <c r="JG897" s="106"/>
      <c r="JH897" s="106"/>
      <c r="JI897" s="106"/>
      <c r="JJ897" s="106"/>
      <c r="JK897" s="106"/>
      <c r="JL897" s="106"/>
      <c r="JM897" s="106"/>
      <c r="JN897" s="106"/>
      <c r="JO897" s="106"/>
      <c r="JP897" s="106"/>
      <c r="JQ897" s="106"/>
      <c r="JR897" s="106"/>
      <c r="JS897" s="106"/>
      <c r="JT897" s="106"/>
      <c r="JU897" s="106"/>
      <c r="JV897" s="106"/>
      <c r="JW897" s="106"/>
      <c r="JX897" s="106"/>
      <c r="JY897" s="106"/>
      <c r="JZ897" s="106"/>
      <c r="KA897" s="106"/>
      <c r="KB897" s="106"/>
      <c r="KC897" s="106"/>
      <c r="KD897" s="106"/>
      <c r="KE897" s="106"/>
      <c r="KF897" s="106"/>
      <c r="KG897" s="106"/>
      <c r="KH897" s="106"/>
      <c r="KI897" s="106"/>
      <c r="KJ897" s="106"/>
      <c r="KK897" s="106"/>
      <c r="KL897" s="106"/>
      <c r="KM897" s="106"/>
      <c r="KN897" s="106"/>
      <c r="KO897" s="106"/>
      <c r="KP897" s="106"/>
      <c r="KQ897" s="106"/>
      <c r="KR897" s="106"/>
      <c r="KS897" s="106"/>
      <c r="KT897" s="106"/>
      <c r="KU897" s="106"/>
      <c r="KV897" s="106"/>
      <c r="KW897" s="106"/>
      <c r="KX897" s="106"/>
      <c r="KY897" s="106"/>
      <c r="KZ897" s="106"/>
      <c r="LA897" s="106"/>
      <c r="LB897" s="106"/>
      <c r="LC897" s="106"/>
      <c r="LD897" s="106"/>
      <c r="LE897" s="106"/>
      <c r="LF897" s="106"/>
      <c r="LG897" s="106"/>
      <c r="LH897" s="106"/>
      <c r="LI897" s="106"/>
      <c r="LJ897" s="106"/>
      <c r="LK897" s="106"/>
      <c r="LL897" s="106"/>
      <c r="LM897" s="106"/>
      <c r="LN897" s="106"/>
      <c r="LO897" s="106"/>
      <c r="LP897" s="106"/>
      <c r="LQ897" s="106"/>
      <c r="LR897" s="106"/>
      <c r="LS897" s="106"/>
      <c r="LT897" s="106"/>
      <c r="LU897" s="106"/>
      <c r="LV897" s="106"/>
      <c r="LW897" s="106"/>
      <c r="LX897" s="106"/>
      <c r="LY897" s="106"/>
      <c r="LZ897" s="106"/>
      <c r="MA897" s="106"/>
      <c r="MB897" s="106"/>
      <c r="MC897" s="106"/>
      <c r="MD897" s="106"/>
      <c r="ME897" s="106"/>
      <c r="MF897" s="106"/>
      <c r="MG897" s="106"/>
      <c r="MH897" s="106"/>
      <c r="MI897" s="106"/>
      <c r="MJ897" s="106"/>
      <c r="MK897" s="106"/>
      <c r="ML897" s="106"/>
      <c r="MM897" s="106"/>
      <c r="MN897" s="106"/>
      <c r="MO897" s="106"/>
      <c r="MP897" s="106"/>
      <c r="MQ897" s="106"/>
      <c r="MR897" s="106"/>
      <c r="MS897" s="106"/>
      <c r="MT897" s="106"/>
      <c r="MU897" s="106"/>
      <c r="MV897" s="106"/>
      <c r="MW897" s="106"/>
      <c r="MX897" s="106"/>
      <c r="MY897" s="106"/>
      <c r="MZ897" s="106"/>
      <c r="NA897" s="106"/>
      <c r="NB897" s="106"/>
      <c r="NC897" s="106"/>
      <c r="ND897" s="106"/>
      <c r="NE897" s="106"/>
      <c r="NF897" s="106"/>
      <c r="NG897" s="106"/>
      <c r="NH897" s="106"/>
      <c r="NI897" s="106"/>
      <c r="NJ897" s="106"/>
      <c r="NK897" s="106"/>
      <c r="NL897" s="106"/>
      <c r="NM897" s="106"/>
      <c r="NN897" s="106"/>
      <c r="NO897" s="106"/>
      <c r="NP897" s="106"/>
      <c r="NQ897" s="106"/>
      <c r="NR897" s="106"/>
      <c r="NS897" s="106"/>
      <c r="NT897" s="106"/>
      <c r="NU897" s="106"/>
      <c r="NV897" s="106"/>
      <c r="NW897" s="106"/>
      <c r="NX897" s="106"/>
      <c r="NY897" s="106"/>
      <c r="NZ897" s="106"/>
      <c r="OA897" s="106"/>
      <c r="OB897" s="106"/>
      <c r="OC897" s="106"/>
      <c r="OD897" s="106"/>
      <c r="OE897" s="106"/>
      <c r="OF897" s="106"/>
      <c r="OG897" s="106"/>
      <c r="OH897" s="106"/>
      <c r="OI897" s="106"/>
      <c r="OJ897" s="106"/>
      <c r="OK897" s="106"/>
      <c r="OL897" s="106"/>
      <c r="OM897" s="106"/>
      <c r="ON897" s="106"/>
      <c r="OO897" s="106"/>
      <c r="OP897" s="106"/>
      <c r="OQ897" s="106"/>
      <c r="OR897" s="106"/>
      <c r="OS897" s="106"/>
      <c r="OT897" s="106"/>
      <c r="OU897" s="106"/>
      <c r="OV897" s="106"/>
      <c r="OW897" s="106"/>
      <c r="OX897" s="106"/>
      <c r="OY897" s="106"/>
      <c r="OZ897" s="106"/>
      <c r="PA897" s="106"/>
      <c r="PB897" s="106"/>
      <c r="PC897" s="106"/>
      <c r="PD897" s="106"/>
      <c r="PE897" s="106"/>
      <c r="PF897" s="106"/>
      <c r="PG897" s="106"/>
      <c r="PH897" s="106"/>
      <c r="PI897" s="106"/>
      <c r="PJ897" s="106"/>
      <c r="PK897" s="106"/>
      <c r="PL897" s="106"/>
      <c r="PM897" s="106"/>
      <c r="PN897" s="106"/>
      <c r="PO897" s="106"/>
      <c r="PP897" s="106"/>
      <c r="PQ897" s="106"/>
      <c r="PR897" s="106"/>
      <c r="PS897" s="106"/>
      <c r="PT897" s="106"/>
      <c r="PU897" s="106"/>
      <c r="PV897" s="106"/>
      <c r="PW897" s="106"/>
      <c r="PX897" s="106"/>
      <c r="PY897" s="106"/>
      <c r="PZ897" s="106"/>
      <c r="QA897" s="106"/>
      <c r="QB897" s="106"/>
      <c r="QC897" s="106"/>
      <c r="QD897" s="106"/>
      <c r="QE897" s="106"/>
      <c r="QF897" s="106"/>
      <c r="QG897" s="106"/>
      <c r="QH897" s="106"/>
      <c r="QI897" s="106"/>
      <c r="QJ897" s="106"/>
      <c r="QK897" s="106"/>
      <c r="QL897" s="106"/>
      <c r="QM897" s="106"/>
      <c r="QN897" s="106"/>
      <c r="QO897" s="106"/>
      <c r="QP897" s="106"/>
      <c r="QQ897" s="106"/>
      <c r="QR897" s="106"/>
      <c r="QS897" s="106"/>
      <c r="QT897" s="106"/>
      <c r="QU897" s="106"/>
      <c r="QV897" s="106"/>
      <c r="QW897" s="106"/>
      <c r="QX897" s="106"/>
      <c r="QY897" s="106"/>
      <c r="QZ897" s="106"/>
      <c r="RA897" s="106"/>
      <c r="RB897" s="106"/>
      <c r="RC897" s="106"/>
      <c r="RD897" s="106"/>
      <c r="RE897" s="106"/>
      <c r="RF897" s="106"/>
      <c r="RG897" s="106"/>
      <c r="RH897" s="106"/>
      <c r="RI897" s="106"/>
      <c r="RJ897" s="106"/>
      <c r="RK897" s="106"/>
      <c r="RL897" s="106"/>
      <c r="RM897" s="106"/>
      <c r="RN897" s="106"/>
      <c r="RO897" s="106"/>
      <c r="RP897" s="106"/>
      <c r="RQ897" s="106"/>
      <c r="RR897" s="106"/>
    </row>
    <row r="898" spans="1:486" x14ac:dyDescent="0.3">
      <c r="A898" s="106"/>
      <c r="B898" s="106"/>
      <c r="C898" s="106"/>
      <c r="D898" s="106"/>
      <c r="E898" s="106"/>
      <c r="F898" s="106"/>
      <c r="G898" s="106"/>
      <c r="H898" s="106"/>
      <c r="I898" s="106"/>
      <c r="J898" s="106"/>
      <c r="K898" s="106"/>
      <c r="L898" s="106"/>
      <c r="M898" s="106"/>
      <c r="N898" s="106"/>
      <c r="O898" s="106"/>
      <c r="P898" s="114"/>
      <c r="Q898" s="114"/>
      <c r="R898" s="106"/>
      <c r="S898" s="106"/>
      <c r="T898" s="106"/>
      <c r="U898" s="106"/>
      <c r="V898" s="106"/>
      <c r="W898" s="106"/>
      <c r="X898" s="106"/>
      <c r="Y898" s="106"/>
      <c r="Z898" s="106"/>
      <c r="AA898" s="106"/>
      <c r="AB898" s="106"/>
      <c r="AC898" s="106"/>
      <c r="AD898" s="106"/>
      <c r="AE898" s="106"/>
      <c r="AF898" s="106"/>
      <c r="AG898" s="106"/>
      <c r="AH898" s="106"/>
      <c r="AI898" s="106"/>
      <c r="AJ898" s="106"/>
      <c r="AK898" s="106"/>
      <c r="AL898" s="106"/>
      <c r="AM898" s="106"/>
      <c r="AN898" s="106"/>
      <c r="AO898" s="106"/>
      <c r="AP898" s="106"/>
      <c r="AQ898" s="106"/>
      <c r="AR898" s="106"/>
      <c r="AS898" s="106"/>
      <c r="AT898" s="106"/>
      <c r="AU898" s="106"/>
      <c r="AV898" s="106"/>
      <c r="AW898" s="106"/>
      <c r="AX898" s="106"/>
      <c r="AY898" s="106"/>
      <c r="AZ898" s="106"/>
      <c r="BA898" s="106"/>
      <c r="BB898" s="106"/>
      <c r="BC898" s="106"/>
      <c r="BD898" s="106"/>
      <c r="BE898" s="106"/>
      <c r="BF898" s="106"/>
      <c r="BG898" s="106"/>
      <c r="BH898" s="106"/>
      <c r="BI898" s="106"/>
      <c r="BJ898" s="106"/>
      <c r="BK898" s="106"/>
      <c r="BL898" s="106"/>
      <c r="BM898" s="106"/>
      <c r="BN898" s="106"/>
      <c r="BO898" s="106"/>
      <c r="BP898" s="106"/>
      <c r="BQ898" s="106"/>
      <c r="BR898" s="106"/>
      <c r="BS898" s="106"/>
      <c r="BT898" s="106"/>
      <c r="BU898" s="106"/>
      <c r="BV898" s="106"/>
      <c r="BW898" s="106"/>
      <c r="BX898" s="106"/>
      <c r="BY898" s="106"/>
      <c r="BZ898" s="106"/>
      <c r="CA898" s="106"/>
      <c r="CB898" s="106"/>
      <c r="CC898" s="106"/>
      <c r="CD898" s="106"/>
      <c r="CE898" s="106"/>
      <c r="CF898" s="106"/>
      <c r="CG898" s="106"/>
      <c r="CH898" s="106"/>
      <c r="CI898" s="106"/>
      <c r="CJ898" s="106"/>
      <c r="CK898" s="106"/>
      <c r="CL898" s="106"/>
      <c r="CM898" s="106"/>
      <c r="CN898" s="106"/>
      <c r="CO898" s="106"/>
      <c r="CP898" s="106"/>
      <c r="CQ898" s="106"/>
      <c r="CR898" s="106"/>
      <c r="CS898" s="106"/>
      <c r="CT898" s="106"/>
      <c r="CU898" s="106"/>
      <c r="CV898" s="106"/>
      <c r="CW898" s="106"/>
      <c r="CX898" s="106"/>
      <c r="CY898" s="106"/>
      <c r="CZ898" s="106"/>
      <c r="DA898" s="106"/>
      <c r="DB898" s="106"/>
      <c r="DC898" s="106"/>
      <c r="DD898" s="106"/>
      <c r="DE898" s="106"/>
      <c r="DF898" s="106"/>
      <c r="DG898" s="106"/>
      <c r="DH898" s="106"/>
      <c r="DI898" s="106"/>
      <c r="DJ898" s="106"/>
      <c r="DK898" s="106"/>
      <c r="DL898" s="106"/>
      <c r="DM898" s="106"/>
      <c r="DN898" s="106"/>
      <c r="DO898" s="106"/>
      <c r="DP898" s="106"/>
      <c r="DQ898" s="106"/>
      <c r="DR898" s="106"/>
      <c r="DS898" s="106"/>
      <c r="DT898" s="106"/>
      <c r="DU898" s="106"/>
      <c r="DV898" s="106"/>
      <c r="DW898" s="106"/>
      <c r="DX898" s="106"/>
      <c r="DY898" s="106"/>
      <c r="DZ898" s="106"/>
      <c r="EA898" s="106"/>
      <c r="EB898" s="106"/>
      <c r="EC898" s="106"/>
      <c r="ED898" s="106"/>
      <c r="EE898" s="106"/>
      <c r="EF898" s="106"/>
      <c r="EG898" s="106"/>
      <c r="EH898" s="106"/>
      <c r="EI898" s="106"/>
      <c r="EJ898" s="106"/>
      <c r="EK898" s="106"/>
      <c r="EL898" s="106"/>
      <c r="EM898" s="106"/>
      <c r="EN898" s="106"/>
      <c r="EO898" s="106"/>
      <c r="EP898" s="106"/>
      <c r="EQ898" s="106"/>
      <c r="ER898" s="106"/>
      <c r="ES898" s="106"/>
      <c r="ET898" s="106"/>
      <c r="EU898" s="106"/>
      <c r="EV898" s="106"/>
      <c r="EW898" s="106"/>
      <c r="EX898" s="106"/>
      <c r="EY898" s="106"/>
      <c r="EZ898" s="106"/>
      <c r="FA898" s="106"/>
      <c r="FB898" s="106"/>
      <c r="FC898" s="106"/>
      <c r="FD898" s="106"/>
      <c r="FE898" s="106"/>
      <c r="FF898" s="106"/>
      <c r="FG898" s="106"/>
      <c r="FH898" s="106"/>
      <c r="FI898" s="106"/>
      <c r="FJ898" s="106"/>
      <c r="FK898" s="106"/>
      <c r="FL898" s="106"/>
      <c r="FM898" s="106"/>
      <c r="FN898" s="106"/>
      <c r="FO898" s="106"/>
      <c r="FP898" s="106"/>
      <c r="FQ898" s="106"/>
      <c r="FR898" s="106"/>
      <c r="FS898" s="106"/>
      <c r="FT898" s="106"/>
      <c r="FU898" s="106"/>
      <c r="FV898" s="106"/>
      <c r="FW898" s="106"/>
      <c r="FX898" s="106"/>
      <c r="FY898" s="106"/>
      <c r="FZ898" s="106"/>
      <c r="GA898" s="106"/>
      <c r="GB898" s="106"/>
      <c r="GC898" s="106"/>
      <c r="GD898" s="106"/>
      <c r="GE898" s="106"/>
      <c r="GF898" s="106"/>
      <c r="GG898" s="106"/>
      <c r="GH898" s="106"/>
      <c r="GI898" s="106"/>
      <c r="GJ898" s="106"/>
      <c r="GK898" s="106"/>
      <c r="GL898" s="106"/>
      <c r="GM898" s="106"/>
      <c r="GN898" s="106"/>
      <c r="GO898" s="106"/>
      <c r="GP898" s="106"/>
      <c r="GQ898" s="106"/>
      <c r="GR898" s="106"/>
      <c r="GS898" s="106"/>
      <c r="GT898" s="106"/>
      <c r="GU898" s="106"/>
      <c r="GV898" s="106"/>
      <c r="GW898" s="106"/>
      <c r="GX898" s="106"/>
      <c r="GY898" s="106"/>
      <c r="GZ898" s="106"/>
      <c r="HA898" s="106"/>
      <c r="HB898" s="106"/>
      <c r="HC898" s="106"/>
      <c r="HD898" s="106"/>
      <c r="HE898" s="106"/>
      <c r="HF898" s="106"/>
      <c r="HG898" s="106"/>
      <c r="HH898" s="106"/>
      <c r="HI898" s="106"/>
      <c r="HJ898" s="106"/>
      <c r="HK898" s="106"/>
      <c r="HL898" s="106"/>
      <c r="HM898" s="106"/>
      <c r="HN898" s="106"/>
      <c r="HO898" s="106"/>
      <c r="HP898" s="106"/>
      <c r="HQ898" s="106"/>
      <c r="HR898" s="106"/>
      <c r="HS898" s="106"/>
      <c r="HT898" s="106"/>
      <c r="HU898" s="106"/>
      <c r="HV898" s="106"/>
      <c r="HW898" s="106"/>
      <c r="HX898" s="106"/>
      <c r="HY898" s="106"/>
      <c r="HZ898" s="106"/>
      <c r="IA898" s="106"/>
      <c r="IB898" s="106"/>
      <c r="IC898" s="106"/>
      <c r="ID898" s="106"/>
      <c r="IE898" s="106"/>
      <c r="IF898" s="106"/>
      <c r="IG898" s="106"/>
      <c r="IH898" s="106"/>
      <c r="II898" s="106"/>
      <c r="IJ898" s="106"/>
      <c r="IK898" s="106"/>
      <c r="IL898" s="106"/>
      <c r="IM898" s="106"/>
      <c r="IN898" s="106"/>
      <c r="IO898" s="106"/>
      <c r="IP898" s="106"/>
      <c r="IQ898" s="106"/>
      <c r="IR898" s="106"/>
      <c r="IS898" s="106"/>
      <c r="IT898" s="106"/>
      <c r="IU898" s="106"/>
      <c r="IV898" s="106"/>
      <c r="IW898" s="106"/>
      <c r="IX898" s="106"/>
      <c r="IY898" s="106"/>
      <c r="IZ898" s="106"/>
      <c r="JA898" s="106"/>
      <c r="JB898" s="106"/>
      <c r="JC898" s="106"/>
      <c r="JD898" s="106"/>
      <c r="JE898" s="106"/>
      <c r="JF898" s="106"/>
      <c r="JG898" s="106"/>
      <c r="JH898" s="106"/>
      <c r="JI898" s="106"/>
      <c r="JJ898" s="106"/>
      <c r="JK898" s="106"/>
      <c r="JL898" s="106"/>
      <c r="JM898" s="106"/>
      <c r="JN898" s="106"/>
      <c r="JO898" s="106"/>
      <c r="JP898" s="106"/>
      <c r="JQ898" s="106"/>
      <c r="JR898" s="106"/>
      <c r="JS898" s="106"/>
      <c r="JT898" s="106"/>
      <c r="JU898" s="106"/>
      <c r="JV898" s="106"/>
      <c r="JW898" s="106"/>
      <c r="JX898" s="106"/>
      <c r="JY898" s="106"/>
      <c r="JZ898" s="106"/>
      <c r="KA898" s="106"/>
      <c r="KB898" s="106"/>
      <c r="KC898" s="106"/>
      <c r="KD898" s="106"/>
      <c r="KE898" s="106"/>
      <c r="KF898" s="106"/>
      <c r="KG898" s="106"/>
      <c r="KH898" s="106"/>
      <c r="KI898" s="106"/>
      <c r="KJ898" s="106"/>
      <c r="KK898" s="106"/>
      <c r="KL898" s="106"/>
      <c r="KM898" s="106"/>
      <c r="KN898" s="106"/>
      <c r="KO898" s="106"/>
      <c r="KP898" s="106"/>
      <c r="KQ898" s="106"/>
      <c r="KR898" s="106"/>
      <c r="KS898" s="106"/>
      <c r="KT898" s="106"/>
      <c r="KU898" s="106"/>
      <c r="KV898" s="106"/>
      <c r="KW898" s="106"/>
      <c r="KX898" s="106"/>
      <c r="KY898" s="106"/>
      <c r="KZ898" s="106"/>
      <c r="LA898" s="106"/>
      <c r="LB898" s="106"/>
      <c r="LC898" s="106"/>
      <c r="LD898" s="106"/>
      <c r="LE898" s="106"/>
      <c r="LF898" s="106"/>
      <c r="LG898" s="106"/>
      <c r="LH898" s="106"/>
      <c r="LI898" s="106"/>
      <c r="LJ898" s="106"/>
      <c r="LK898" s="106"/>
      <c r="LL898" s="106"/>
      <c r="LM898" s="106"/>
      <c r="LN898" s="106"/>
      <c r="LO898" s="106"/>
      <c r="LP898" s="106"/>
      <c r="LQ898" s="106"/>
      <c r="LR898" s="106"/>
      <c r="LS898" s="106"/>
      <c r="LT898" s="106"/>
      <c r="LU898" s="106"/>
      <c r="LV898" s="106"/>
      <c r="LW898" s="106"/>
      <c r="LX898" s="106"/>
      <c r="LY898" s="106"/>
      <c r="LZ898" s="106"/>
      <c r="MA898" s="106"/>
      <c r="MB898" s="106"/>
      <c r="MC898" s="106"/>
      <c r="MD898" s="106"/>
      <c r="ME898" s="106"/>
      <c r="MF898" s="106"/>
      <c r="MG898" s="106"/>
      <c r="MH898" s="106"/>
      <c r="MI898" s="106"/>
      <c r="MJ898" s="106"/>
      <c r="MK898" s="106"/>
      <c r="ML898" s="106"/>
      <c r="MM898" s="106"/>
      <c r="MN898" s="106"/>
      <c r="MO898" s="106"/>
      <c r="MP898" s="106"/>
      <c r="MQ898" s="106"/>
      <c r="MR898" s="106"/>
      <c r="MS898" s="106"/>
      <c r="MT898" s="106"/>
      <c r="MU898" s="106"/>
      <c r="MV898" s="106"/>
      <c r="MW898" s="106"/>
      <c r="MX898" s="106"/>
      <c r="MY898" s="106"/>
      <c r="MZ898" s="106"/>
      <c r="NA898" s="106"/>
      <c r="NB898" s="106"/>
      <c r="NC898" s="106"/>
      <c r="ND898" s="106"/>
      <c r="NE898" s="106"/>
      <c r="NF898" s="106"/>
      <c r="NG898" s="106"/>
      <c r="NH898" s="106"/>
      <c r="NI898" s="106"/>
      <c r="NJ898" s="106"/>
      <c r="NK898" s="106"/>
      <c r="NL898" s="106"/>
      <c r="NM898" s="106"/>
      <c r="NN898" s="106"/>
      <c r="NO898" s="106"/>
      <c r="NP898" s="106"/>
      <c r="NQ898" s="106"/>
      <c r="NR898" s="106"/>
      <c r="NS898" s="106"/>
      <c r="NT898" s="106"/>
      <c r="NU898" s="106"/>
      <c r="NV898" s="106"/>
      <c r="NW898" s="106"/>
      <c r="NX898" s="106"/>
      <c r="NY898" s="106"/>
      <c r="NZ898" s="106"/>
      <c r="OA898" s="106"/>
      <c r="OB898" s="106"/>
      <c r="OC898" s="106"/>
      <c r="OD898" s="106"/>
      <c r="OE898" s="106"/>
      <c r="OF898" s="106"/>
      <c r="OG898" s="106"/>
      <c r="OH898" s="106"/>
      <c r="OI898" s="106"/>
      <c r="OJ898" s="106"/>
      <c r="OK898" s="106"/>
      <c r="OL898" s="106"/>
      <c r="OM898" s="106"/>
      <c r="ON898" s="106"/>
      <c r="OO898" s="106"/>
      <c r="OP898" s="106"/>
      <c r="OQ898" s="106"/>
      <c r="OR898" s="106"/>
      <c r="OS898" s="106"/>
      <c r="OT898" s="106"/>
      <c r="OU898" s="106"/>
      <c r="OV898" s="106"/>
      <c r="OW898" s="106"/>
      <c r="OX898" s="106"/>
      <c r="OY898" s="106"/>
      <c r="OZ898" s="106"/>
      <c r="PA898" s="106"/>
      <c r="PB898" s="106"/>
      <c r="PC898" s="106"/>
      <c r="PD898" s="106"/>
      <c r="PE898" s="106"/>
      <c r="PF898" s="106"/>
      <c r="PG898" s="106"/>
      <c r="PH898" s="106"/>
      <c r="PI898" s="106"/>
      <c r="PJ898" s="106"/>
      <c r="PK898" s="106"/>
      <c r="PL898" s="106"/>
      <c r="PM898" s="106"/>
      <c r="PN898" s="106"/>
      <c r="PO898" s="106"/>
      <c r="PP898" s="106"/>
      <c r="PQ898" s="106"/>
      <c r="PR898" s="106"/>
      <c r="PS898" s="106"/>
      <c r="PT898" s="106"/>
      <c r="PU898" s="106"/>
      <c r="PV898" s="106"/>
      <c r="PW898" s="106"/>
      <c r="PX898" s="106"/>
      <c r="PY898" s="106"/>
      <c r="PZ898" s="106"/>
      <c r="QA898" s="106"/>
      <c r="QB898" s="106"/>
      <c r="QC898" s="106"/>
      <c r="QD898" s="106"/>
      <c r="QE898" s="106"/>
      <c r="QF898" s="106"/>
      <c r="QG898" s="106"/>
      <c r="QH898" s="106"/>
      <c r="QI898" s="106"/>
      <c r="QJ898" s="106"/>
      <c r="QK898" s="106"/>
      <c r="QL898" s="106"/>
      <c r="QM898" s="106"/>
      <c r="QN898" s="106"/>
      <c r="QO898" s="106"/>
      <c r="QP898" s="106"/>
      <c r="QQ898" s="106"/>
      <c r="QR898" s="106"/>
      <c r="QS898" s="106"/>
      <c r="QT898" s="106"/>
      <c r="QU898" s="106"/>
      <c r="QV898" s="106"/>
      <c r="QW898" s="106"/>
      <c r="QX898" s="106"/>
      <c r="QY898" s="106"/>
      <c r="QZ898" s="106"/>
      <c r="RA898" s="106"/>
      <c r="RB898" s="106"/>
      <c r="RC898" s="106"/>
      <c r="RD898" s="106"/>
      <c r="RE898" s="106"/>
      <c r="RF898" s="106"/>
      <c r="RG898" s="106"/>
      <c r="RH898" s="106"/>
      <c r="RI898" s="106"/>
      <c r="RJ898" s="106"/>
      <c r="RK898" s="106"/>
      <c r="RL898" s="106"/>
      <c r="RM898" s="106"/>
      <c r="RN898" s="106"/>
      <c r="RO898" s="106"/>
      <c r="RP898" s="106"/>
      <c r="RQ898" s="106"/>
      <c r="RR898" s="106"/>
    </row>
    <row r="899" spans="1:486" x14ac:dyDescent="0.3">
      <c r="A899" s="106"/>
      <c r="B899" s="106"/>
      <c r="C899" s="106"/>
      <c r="D899" s="106"/>
      <c r="E899" s="106"/>
      <c r="F899" s="106"/>
      <c r="G899" s="106"/>
      <c r="H899" s="106"/>
      <c r="I899" s="106"/>
      <c r="J899" s="106"/>
      <c r="K899" s="106"/>
      <c r="L899" s="106"/>
      <c r="M899" s="106"/>
      <c r="N899" s="106"/>
      <c r="O899" s="106"/>
      <c r="P899" s="114"/>
      <c r="Q899" s="114"/>
      <c r="R899" s="106"/>
      <c r="S899" s="106"/>
      <c r="T899" s="106"/>
      <c r="U899" s="106"/>
      <c r="V899" s="106"/>
      <c r="W899" s="106"/>
      <c r="X899" s="106"/>
      <c r="Y899" s="106"/>
      <c r="Z899" s="106"/>
      <c r="AA899" s="106"/>
      <c r="AB899" s="106"/>
      <c r="AC899" s="106"/>
      <c r="AD899" s="106"/>
      <c r="AE899" s="106"/>
      <c r="AF899" s="106"/>
      <c r="AG899" s="106"/>
      <c r="AH899" s="106"/>
      <c r="AI899" s="106"/>
      <c r="AJ899" s="106"/>
      <c r="AK899" s="106"/>
      <c r="AL899" s="106"/>
      <c r="AM899" s="106"/>
      <c r="AN899" s="106"/>
      <c r="AO899" s="106"/>
      <c r="AP899" s="106"/>
      <c r="AQ899" s="106"/>
      <c r="AR899" s="106"/>
      <c r="AS899" s="106"/>
      <c r="AT899" s="106"/>
      <c r="AU899" s="106"/>
      <c r="AV899" s="106"/>
      <c r="AW899" s="106"/>
      <c r="AX899" s="106"/>
      <c r="AY899" s="106"/>
      <c r="AZ899" s="106"/>
      <c r="BA899" s="106"/>
      <c r="BB899" s="106"/>
      <c r="BC899" s="106"/>
      <c r="BD899" s="106"/>
      <c r="BE899" s="106"/>
      <c r="BF899" s="106"/>
      <c r="BG899" s="106"/>
      <c r="BH899" s="106"/>
      <c r="BI899" s="106"/>
      <c r="BJ899" s="106"/>
      <c r="BK899" s="106"/>
      <c r="BL899" s="106"/>
      <c r="BM899" s="106"/>
      <c r="BN899" s="106"/>
      <c r="BO899" s="106"/>
      <c r="BP899" s="106"/>
      <c r="BQ899" s="106"/>
      <c r="BR899" s="106"/>
      <c r="BS899" s="106"/>
      <c r="BT899" s="106"/>
      <c r="BU899" s="106"/>
      <c r="BV899" s="106"/>
      <c r="BW899" s="106"/>
      <c r="BX899" s="106"/>
      <c r="BY899" s="106"/>
      <c r="BZ899" s="106"/>
      <c r="CA899" s="106"/>
      <c r="CB899" s="106"/>
      <c r="CC899" s="106"/>
      <c r="CD899" s="106"/>
      <c r="CE899" s="106"/>
      <c r="CF899" s="106"/>
      <c r="CG899" s="106"/>
      <c r="CH899" s="106"/>
      <c r="CI899" s="106"/>
      <c r="CJ899" s="106"/>
      <c r="CK899" s="106"/>
      <c r="CL899" s="106"/>
      <c r="CM899" s="106"/>
      <c r="CN899" s="106"/>
      <c r="CO899" s="106"/>
      <c r="CP899" s="106"/>
      <c r="CQ899" s="106"/>
      <c r="CR899" s="106"/>
      <c r="CS899" s="106"/>
      <c r="CT899" s="106"/>
      <c r="CU899" s="106"/>
      <c r="CV899" s="106"/>
      <c r="CW899" s="106"/>
      <c r="CX899" s="106"/>
      <c r="CY899" s="106"/>
      <c r="CZ899" s="106"/>
      <c r="DA899" s="106"/>
      <c r="DB899" s="106"/>
      <c r="DC899" s="106"/>
      <c r="DD899" s="106"/>
      <c r="DE899" s="106"/>
      <c r="DF899" s="106"/>
      <c r="DG899" s="106"/>
      <c r="DH899" s="106"/>
      <c r="DI899" s="106"/>
      <c r="DJ899" s="106"/>
      <c r="DK899" s="106"/>
      <c r="DL899" s="106"/>
      <c r="DM899" s="106"/>
      <c r="DN899" s="106"/>
      <c r="DO899" s="106"/>
      <c r="DP899" s="106"/>
      <c r="DQ899" s="106"/>
      <c r="DR899" s="106"/>
      <c r="DS899" s="106"/>
      <c r="DT899" s="106"/>
      <c r="DU899" s="106"/>
      <c r="DV899" s="106"/>
      <c r="DW899" s="106"/>
      <c r="DX899" s="106"/>
      <c r="DY899" s="106"/>
      <c r="DZ899" s="106"/>
      <c r="EA899" s="106"/>
      <c r="EB899" s="106"/>
      <c r="EC899" s="106"/>
      <c r="ED899" s="106"/>
      <c r="EE899" s="106"/>
      <c r="EF899" s="106"/>
      <c r="EG899" s="106"/>
      <c r="EH899" s="106"/>
      <c r="EI899" s="106"/>
      <c r="EJ899" s="106"/>
      <c r="EK899" s="106"/>
      <c r="EL899" s="106"/>
      <c r="EM899" s="106"/>
      <c r="EN899" s="106"/>
      <c r="EO899" s="106"/>
      <c r="EP899" s="106"/>
      <c r="EQ899" s="106"/>
      <c r="ER899" s="106"/>
      <c r="ES899" s="106"/>
      <c r="ET899" s="106"/>
      <c r="EU899" s="106"/>
      <c r="EV899" s="106"/>
      <c r="EW899" s="106"/>
      <c r="EX899" s="106"/>
      <c r="EY899" s="106"/>
      <c r="EZ899" s="106"/>
      <c r="FA899" s="106"/>
      <c r="FB899" s="106"/>
      <c r="FC899" s="106"/>
      <c r="FD899" s="106"/>
      <c r="FE899" s="106"/>
      <c r="FF899" s="106"/>
      <c r="FG899" s="106"/>
      <c r="FH899" s="106"/>
      <c r="FI899" s="106"/>
      <c r="FJ899" s="106"/>
      <c r="FK899" s="106"/>
      <c r="FL899" s="106"/>
      <c r="FM899" s="106"/>
      <c r="FN899" s="106"/>
      <c r="FO899" s="106"/>
      <c r="FP899" s="106"/>
      <c r="FQ899" s="106"/>
      <c r="FR899" s="106"/>
      <c r="FS899" s="106"/>
      <c r="FT899" s="106"/>
      <c r="FU899" s="106"/>
      <c r="FV899" s="106"/>
      <c r="FW899" s="106"/>
      <c r="FX899" s="106"/>
      <c r="FY899" s="106"/>
      <c r="FZ899" s="106"/>
      <c r="GA899" s="106"/>
      <c r="GB899" s="106"/>
      <c r="GC899" s="106"/>
      <c r="GD899" s="106"/>
      <c r="GE899" s="106"/>
      <c r="GF899" s="106"/>
      <c r="GG899" s="106"/>
      <c r="GH899" s="106"/>
      <c r="GI899" s="106"/>
      <c r="GJ899" s="106"/>
      <c r="GK899" s="106"/>
      <c r="GL899" s="106"/>
      <c r="GM899" s="106"/>
      <c r="GN899" s="106"/>
      <c r="GO899" s="106"/>
      <c r="GP899" s="106"/>
      <c r="GQ899" s="106"/>
      <c r="GR899" s="106"/>
      <c r="GS899" s="106"/>
      <c r="GT899" s="106"/>
      <c r="GU899" s="106"/>
      <c r="GV899" s="106"/>
      <c r="GW899" s="106"/>
      <c r="GX899" s="106"/>
      <c r="GY899" s="106"/>
      <c r="GZ899" s="106"/>
      <c r="HA899" s="106"/>
      <c r="HB899" s="106"/>
      <c r="HC899" s="106"/>
      <c r="HD899" s="106"/>
      <c r="HE899" s="106"/>
      <c r="HF899" s="106"/>
      <c r="HG899" s="106"/>
      <c r="HH899" s="106"/>
      <c r="HI899" s="106"/>
      <c r="HJ899" s="106"/>
      <c r="HK899" s="106"/>
      <c r="HL899" s="106"/>
      <c r="HM899" s="106"/>
      <c r="HN899" s="106"/>
      <c r="HO899" s="106"/>
      <c r="HP899" s="106"/>
      <c r="HQ899" s="106"/>
      <c r="HR899" s="106"/>
      <c r="HS899" s="106"/>
      <c r="HT899" s="106"/>
      <c r="HU899" s="106"/>
      <c r="HV899" s="106"/>
      <c r="HW899" s="106"/>
      <c r="HX899" s="106"/>
      <c r="HY899" s="106"/>
      <c r="HZ899" s="106"/>
      <c r="IA899" s="106"/>
      <c r="IB899" s="106"/>
      <c r="IC899" s="106"/>
      <c r="ID899" s="106"/>
      <c r="IE899" s="106"/>
      <c r="IF899" s="106"/>
      <c r="IG899" s="106"/>
      <c r="IH899" s="106"/>
      <c r="II899" s="106"/>
      <c r="IJ899" s="106"/>
      <c r="IK899" s="106"/>
      <c r="IL899" s="106"/>
      <c r="IM899" s="106"/>
      <c r="IN899" s="106"/>
      <c r="IO899" s="106"/>
      <c r="IP899" s="106"/>
      <c r="IQ899" s="106"/>
      <c r="IR899" s="106"/>
      <c r="IS899" s="106"/>
      <c r="IT899" s="106"/>
      <c r="IU899" s="106"/>
      <c r="IV899" s="106"/>
      <c r="IW899" s="106"/>
      <c r="IX899" s="106"/>
      <c r="IY899" s="106"/>
      <c r="IZ899" s="106"/>
      <c r="JA899" s="106"/>
      <c r="JB899" s="106"/>
      <c r="JC899" s="106"/>
      <c r="JD899" s="106"/>
      <c r="JE899" s="106"/>
      <c r="JF899" s="106"/>
      <c r="JG899" s="106"/>
      <c r="JH899" s="106"/>
      <c r="JI899" s="106"/>
      <c r="JJ899" s="106"/>
      <c r="JK899" s="106"/>
      <c r="JL899" s="106"/>
      <c r="JM899" s="106"/>
      <c r="JN899" s="106"/>
      <c r="JO899" s="106"/>
      <c r="JP899" s="106"/>
      <c r="JQ899" s="106"/>
      <c r="JR899" s="106"/>
      <c r="JS899" s="106"/>
      <c r="JT899" s="106"/>
      <c r="JU899" s="106"/>
      <c r="JV899" s="106"/>
      <c r="JW899" s="106"/>
      <c r="JX899" s="106"/>
      <c r="JY899" s="106"/>
      <c r="JZ899" s="106"/>
      <c r="KA899" s="106"/>
      <c r="KB899" s="106"/>
      <c r="KC899" s="106"/>
      <c r="KD899" s="106"/>
      <c r="KE899" s="106"/>
      <c r="KF899" s="106"/>
      <c r="KG899" s="106"/>
      <c r="KH899" s="106"/>
      <c r="KI899" s="106"/>
      <c r="KJ899" s="106"/>
      <c r="KK899" s="106"/>
      <c r="KL899" s="106"/>
      <c r="KM899" s="106"/>
      <c r="KN899" s="106"/>
      <c r="KO899" s="106"/>
      <c r="KP899" s="106"/>
      <c r="KQ899" s="106"/>
      <c r="KR899" s="106"/>
      <c r="KS899" s="106"/>
      <c r="KT899" s="106"/>
      <c r="KU899" s="106"/>
      <c r="KV899" s="106"/>
      <c r="KW899" s="106"/>
      <c r="KX899" s="106"/>
      <c r="KY899" s="106"/>
      <c r="KZ899" s="106"/>
      <c r="LA899" s="106"/>
      <c r="LB899" s="106"/>
      <c r="LC899" s="106"/>
      <c r="LD899" s="106"/>
      <c r="LE899" s="106"/>
      <c r="LF899" s="106"/>
      <c r="LG899" s="106"/>
      <c r="LH899" s="106"/>
      <c r="LI899" s="106"/>
      <c r="LJ899" s="106"/>
      <c r="LK899" s="106"/>
      <c r="LL899" s="106"/>
      <c r="LM899" s="106"/>
      <c r="LN899" s="106"/>
      <c r="LO899" s="106"/>
      <c r="LP899" s="106"/>
      <c r="LQ899" s="106"/>
      <c r="LR899" s="106"/>
      <c r="LS899" s="106"/>
      <c r="LT899" s="106"/>
      <c r="LU899" s="106"/>
      <c r="LV899" s="106"/>
      <c r="LW899" s="106"/>
      <c r="LX899" s="106"/>
      <c r="LY899" s="106"/>
      <c r="LZ899" s="106"/>
      <c r="MA899" s="106"/>
      <c r="MB899" s="106"/>
      <c r="MC899" s="106"/>
      <c r="MD899" s="106"/>
      <c r="ME899" s="106"/>
      <c r="MF899" s="106"/>
      <c r="MG899" s="106"/>
      <c r="MH899" s="106"/>
      <c r="MI899" s="106"/>
      <c r="MJ899" s="106"/>
      <c r="MK899" s="106"/>
      <c r="ML899" s="106"/>
      <c r="MM899" s="106"/>
      <c r="MN899" s="106"/>
      <c r="MO899" s="106"/>
      <c r="MP899" s="106"/>
      <c r="MQ899" s="106"/>
      <c r="MR899" s="106"/>
      <c r="MS899" s="106"/>
      <c r="MT899" s="106"/>
      <c r="MU899" s="106"/>
      <c r="MV899" s="106"/>
      <c r="MW899" s="106"/>
      <c r="MX899" s="106"/>
      <c r="MY899" s="106"/>
      <c r="MZ899" s="106"/>
      <c r="NA899" s="106"/>
      <c r="NB899" s="106"/>
      <c r="NC899" s="106"/>
      <c r="ND899" s="106"/>
      <c r="NE899" s="106"/>
      <c r="NF899" s="106"/>
      <c r="NG899" s="106"/>
      <c r="NH899" s="106"/>
      <c r="NI899" s="106"/>
      <c r="NJ899" s="106"/>
      <c r="NK899" s="106"/>
      <c r="NL899" s="106"/>
      <c r="NM899" s="106"/>
      <c r="NN899" s="106"/>
      <c r="NO899" s="106"/>
      <c r="NP899" s="106"/>
      <c r="NQ899" s="106"/>
      <c r="NR899" s="106"/>
      <c r="NS899" s="106"/>
      <c r="NT899" s="106"/>
      <c r="NU899" s="106"/>
      <c r="NV899" s="106"/>
      <c r="NW899" s="106"/>
      <c r="NX899" s="106"/>
      <c r="NY899" s="106"/>
      <c r="NZ899" s="106"/>
      <c r="OA899" s="106"/>
      <c r="OB899" s="106"/>
      <c r="OC899" s="106"/>
      <c r="OD899" s="106"/>
      <c r="OE899" s="106"/>
      <c r="OF899" s="106"/>
      <c r="OG899" s="106"/>
      <c r="OH899" s="106"/>
      <c r="OI899" s="106"/>
      <c r="OJ899" s="106"/>
      <c r="OK899" s="106"/>
      <c r="OL899" s="106"/>
      <c r="OM899" s="106"/>
      <c r="ON899" s="106"/>
      <c r="OO899" s="106"/>
      <c r="OP899" s="106"/>
      <c r="OQ899" s="106"/>
      <c r="OR899" s="106"/>
      <c r="OS899" s="106"/>
      <c r="OT899" s="106"/>
      <c r="OU899" s="106"/>
      <c r="OV899" s="106"/>
      <c r="OW899" s="106"/>
      <c r="OX899" s="106"/>
      <c r="OY899" s="106"/>
      <c r="OZ899" s="106"/>
      <c r="PA899" s="106"/>
      <c r="PB899" s="106"/>
      <c r="PC899" s="106"/>
      <c r="PD899" s="106"/>
      <c r="PE899" s="106"/>
      <c r="PF899" s="106"/>
      <c r="PG899" s="106"/>
      <c r="PH899" s="106"/>
      <c r="PI899" s="106"/>
      <c r="PJ899" s="106"/>
      <c r="PK899" s="106"/>
      <c r="PL899" s="106"/>
      <c r="PM899" s="106"/>
      <c r="PN899" s="106"/>
      <c r="PO899" s="106"/>
      <c r="PP899" s="106"/>
      <c r="PQ899" s="106"/>
      <c r="PR899" s="106"/>
      <c r="PS899" s="106"/>
      <c r="PT899" s="106"/>
      <c r="PU899" s="106"/>
      <c r="PV899" s="106"/>
      <c r="PW899" s="106"/>
      <c r="PX899" s="106"/>
      <c r="PY899" s="106"/>
      <c r="PZ899" s="106"/>
      <c r="QA899" s="106"/>
      <c r="QB899" s="106"/>
      <c r="QC899" s="106"/>
      <c r="QD899" s="106"/>
      <c r="QE899" s="106"/>
      <c r="QF899" s="106"/>
      <c r="QG899" s="106"/>
      <c r="QH899" s="106"/>
      <c r="QI899" s="106"/>
      <c r="QJ899" s="106"/>
      <c r="QK899" s="106"/>
      <c r="QL899" s="106"/>
      <c r="QM899" s="106"/>
      <c r="QN899" s="106"/>
      <c r="QO899" s="106"/>
      <c r="QP899" s="106"/>
      <c r="QQ899" s="106"/>
      <c r="QR899" s="106"/>
      <c r="QS899" s="106"/>
      <c r="QT899" s="106"/>
      <c r="QU899" s="106"/>
      <c r="QV899" s="106"/>
      <c r="QW899" s="106"/>
      <c r="QX899" s="106"/>
      <c r="QY899" s="106"/>
      <c r="QZ899" s="106"/>
      <c r="RA899" s="106"/>
      <c r="RB899" s="106"/>
      <c r="RC899" s="106"/>
      <c r="RD899" s="106"/>
      <c r="RE899" s="106"/>
      <c r="RF899" s="106"/>
      <c r="RG899" s="106"/>
      <c r="RH899" s="106"/>
      <c r="RI899" s="106"/>
      <c r="RJ899" s="106"/>
      <c r="RK899" s="106"/>
      <c r="RL899" s="106"/>
      <c r="RM899" s="106"/>
      <c r="RN899" s="106"/>
      <c r="RO899" s="106"/>
      <c r="RP899" s="106"/>
      <c r="RQ899" s="106"/>
      <c r="RR899" s="106"/>
    </row>
    <row r="900" spans="1:486" x14ac:dyDescent="0.3">
      <c r="A900" s="106"/>
      <c r="B900" s="106"/>
      <c r="C900" s="106"/>
      <c r="D900" s="106"/>
      <c r="E900" s="106"/>
      <c r="F900" s="106"/>
      <c r="G900" s="106"/>
      <c r="H900" s="106"/>
      <c r="I900" s="106"/>
      <c r="J900" s="106"/>
      <c r="K900" s="106"/>
      <c r="L900" s="106"/>
      <c r="M900" s="106"/>
      <c r="N900" s="106"/>
      <c r="O900" s="106"/>
      <c r="P900" s="114"/>
      <c r="Q900" s="114"/>
      <c r="R900" s="106"/>
      <c r="S900" s="106"/>
      <c r="T900" s="106"/>
      <c r="U900" s="106"/>
      <c r="V900" s="106"/>
      <c r="W900" s="106"/>
      <c r="X900" s="106"/>
      <c r="Y900" s="106"/>
      <c r="Z900" s="106"/>
      <c r="AA900" s="106"/>
      <c r="AB900" s="106"/>
      <c r="AC900" s="106"/>
      <c r="AD900" s="106"/>
      <c r="AE900" s="106"/>
      <c r="AF900" s="106"/>
      <c r="AG900" s="106"/>
      <c r="AH900" s="106"/>
      <c r="AI900" s="106"/>
      <c r="AJ900" s="106"/>
      <c r="AK900" s="106"/>
      <c r="AL900" s="106"/>
      <c r="AM900" s="106"/>
      <c r="AN900" s="106"/>
      <c r="AO900" s="106"/>
      <c r="AP900" s="106"/>
      <c r="AQ900" s="106"/>
      <c r="AR900" s="106"/>
      <c r="AS900" s="106"/>
      <c r="AT900" s="106"/>
      <c r="AU900" s="106"/>
      <c r="AV900" s="106"/>
      <c r="AW900" s="106"/>
      <c r="AX900" s="106"/>
      <c r="AY900" s="106"/>
      <c r="AZ900" s="106"/>
      <c r="BA900" s="106"/>
      <c r="BB900" s="106"/>
      <c r="BC900" s="106"/>
      <c r="BD900" s="106"/>
      <c r="BE900" s="106"/>
      <c r="BF900" s="106"/>
      <c r="BG900" s="106"/>
      <c r="BH900" s="106"/>
      <c r="BI900" s="106"/>
      <c r="BJ900" s="106"/>
      <c r="BK900" s="106"/>
      <c r="BL900" s="106"/>
      <c r="BM900" s="106"/>
      <c r="BN900" s="106"/>
      <c r="BO900" s="106"/>
      <c r="BP900" s="106"/>
      <c r="BQ900" s="106"/>
      <c r="BR900" s="106"/>
      <c r="BS900" s="106"/>
      <c r="BT900" s="106"/>
      <c r="BU900" s="106"/>
      <c r="BV900" s="106"/>
      <c r="BW900" s="106"/>
      <c r="BX900" s="106"/>
      <c r="BY900" s="106"/>
      <c r="BZ900" s="106"/>
      <c r="CA900" s="106"/>
      <c r="CB900" s="106"/>
      <c r="CC900" s="106"/>
      <c r="CD900" s="106"/>
      <c r="CE900" s="106"/>
      <c r="CF900" s="106"/>
      <c r="CG900" s="106"/>
      <c r="CH900" s="106"/>
      <c r="CI900" s="106"/>
      <c r="CJ900" s="106"/>
      <c r="CK900" s="106"/>
      <c r="CL900" s="106"/>
      <c r="CM900" s="106"/>
      <c r="CN900" s="106"/>
      <c r="CO900" s="106"/>
      <c r="CP900" s="106"/>
      <c r="CQ900" s="106"/>
      <c r="CR900" s="106"/>
      <c r="CS900" s="106"/>
      <c r="CT900" s="106"/>
      <c r="CU900" s="106"/>
      <c r="CV900" s="106"/>
      <c r="CW900" s="106"/>
      <c r="CX900" s="106"/>
      <c r="CY900" s="106"/>
      <c r="CZ900" s="106"/>
      <c r="DA900" s="106"/>
      <c r="DB900" s="106"/>
      <c r="DC900" s="106"/>
      <c r="DD900" s="106"/>
      <c r="DE900" s="106"/>
      <c r="DF900" s="106"/>
      <c r="DG900" s="106"/>
      <c r="DH900" s="106"/>
      <c r="DI900" s="106"/>
      <c r="DJ900" s="106"/>
      <c r="DK900" s="106"/>
      <c r="DL900" s="106"/>
      <c r="DM900" s="106"/>
      <c r="DN900" s="106"/>
      <c r="DO900" s="106"/>
      <c r="DP900" s="106"/>
      <c r="DQ900" s="106"/>
      <c r="DR900" s="106"/>
      <c r="DS900" s="106"/>
      <c r="DT900" s="106"/>
      <c r="DU900" s="106"/>
      <c r="DV900" s="106"/>
      <c r="DW900" s="106"/>
      <c r="DX900" s="106"/>
      <c r="DY900" s="106"/>
      <c r="DZ900" s="106"/>
      <c r="EA900" s="106"/>
      <c r="EB900" s="106"/>
      <c r="EC900" s="106"/>
      <c r="ED900" s="106"/>
      <c r="EE900" s="106"/>
      <c r="EF900" s="106"/>
      <c r="EG900" s="106"/>
      <c r="EH900" s="106"/>
      <c r="EI900" s="106"/>
      <c r="EJ900" s="106"/>
      <c r="EK900" s="106"/>
      <c r="EL900" s="106"/>
      <c r="EM900" s="106"/>
      <c r="EN900" s="106"/>
      <c r="EO900" s="106"/>
      <c r="EP900" s="106"/>
      <c r="EQ900" s="106"/>
      <c r="ER900" s="106"/>
      <c r="ES900" s="106"/>
      <c r="ET900" s="106"/>
      <c r="EU900" s="106"/>
      <c r="EV900" s="106"/>
      <c r="EW900" s="106"/>
      <c r="EX900" s="106"/>
      <c r="EY900" s="106"/>
      <c r="EZ900" s="106"/>
      <c r="FA900" s="106"/>
      <c r="FB900" s="106"/>
      <c r="FC900" s="106"/>
      <c r="FD900" s="106"/>
      <c r="FE900" s="106"/>
      <c r="FF900" s="106"/>
      <c r="FG900" s="106"/>
      <c r="FH900" s="106"/>
      <c r="FI900" s="106"/>
      <c r="FJ900" s="106"/>
      <c r="FK900" s="106"/>
      <c r="FL900" s="106"/>
      <c r="FM900" s="106"/>
      <c r="FN900" s="106"/>
      <c r="FO900" s="106"/>
      <c r="FP900" s="106"/>
      <c r="FQ900" s="106"/>
      <c r="FR900" s="106"/>
      <c r="FS900" s="106"/>
      <c r="FT900" s="106"/>
      <c r="FU900" s="106"/>
      <c r="FV900" s="106"/>
      <c r="FW900" s="106"/>
      <c r="FX900" s="106"/>
      <c r="FY900" s="106"/>
      <c r="FZ900" s="106"/>
      <c r="GA900" s="106"/>
      <c r="GB900" s="106"/>
      <c r="GC900" s="106"/>
      <c r="GD900" s="106"/>
      <c r="GE900" s="106"/>
      <c r="GF900" s="106"/>
      <c r="GG900" s="106"/>
      <c r="GH900" s="106"/>
      <c r="GI900" s="106"/>
      <c r="GJ900" s="106"/>
      <c r="GK900" s="106"/>
      <c r="GL900" s="106"/>
      <c r="GM900" s="106"/>
      <c r="GN900" s="106"/>
      <c r="GO900" s="106"/>
      <c r="GP900" s="106"/>
      <c r="GQ900" s="106"/>
      <c r="GR900" s="106"/>
      <c r="GS900" s="106"/>
      <c r="GT900" s="106"/>
      <c r="GU900" s="106"/>
      <c r="GV900" s="106"/>
      <c r="GW900" s="106"/>
      <c r="GX900" s="106"/>
      <c r="GY900" s="106"/>
      <c r="GZ900" s="106"/>
      <c r="HA900" s="106"/>
      <c r="HB900" s="106"/>
      <c r="HC900" s="106"/>
      <c r="HD900" s="106"/>
      <c r="HE900" s="106"/>
      <c r="HF900" s="106"/>
      <c r="HG900" s="106"/>
      <c r="HH900" s="106"/>
      <c r="HI900" s="106"/>
      <c r="HJ900" s="106"/>
      <c r="HK900" s="106"/>
      <c r="HL900" s="106"/>
      <c r="HM900" s="106"/>
      <c r="HN900" s="106"/>
      <c r="HO900" s="106"/>
      <c r="HP900" s="106"/>
      <c r="HQ900" s="106"/>
      <c r="HR900" s="106"/>
      <c r="HS900" s="106"/>
      <c r="HT900" s="106"/>
      <c r="HU900" s="106"/>
      <c r="HV900" s="106"/>
      <c r="HW900" s="106"/>
      <c r="HX900" s="106"/>
      <c r="HY900" s="106"/>
      <c r="HZ900" s="106"/>
      <c r="IA900" s="106"/>
      <c r="IB900" s="106"/>
      <c r="IC900" s="106"/>
      <c r="ID900" s="106"/>
      <c r="IE900" s="106"/>
      <c r="IF900" s="106"/>
      <c r="IG900" s="106"/>
      <c r="IH900" s="106"/>
      <c r="II900" s="106"/>
      <c r="IJ900" s="106"/>
      <c r="IK900" s="106"/>
      <c r="IL900" s="106"/>
      <c r="IM900" s="106"/>
      <c r="IN900" s="106"/>
      <c r="IO900" s="106"/>
      <c r="IP900" s="106"/>
      <c r="IQ900" s="106"/>
      <c r="IR900" s="106"/>
      <c r="IS900" s="106"/>
      <c r="IT900" s="106"/>
      <c r="IU900" s="106"/>
      <c r="IV900" s="106"/>
      <c r="IW900" s="106"/>
      <c r="IX900" s="106"/>
      <c r="IY900" s="106"/>
      <c r="IZ900" s="106"/>
      <c r="JA900" s="106"/>
      <c r="JB900" s="106"/>
      <c r="JC900" s="106"/>
      <c r="JD900" s="106"/>
      <c r="JE900" s="106"/>
      <c r="JF900" s="106"/>
      <c r="JG900" s="106"/>
      <c r="JH900" s="106"/>
      <c r="JI900" s="106"/>
      <c r="JJ900" s="106"/>
      <c r="JK900" s="106"/>
      <c r="JL900" s="106"/>
      <c r="JM900" s="106"/>
      <c r="JN900" s="106"/>
      <c r="JO900" s="106"/>
      <c r="JP900" s="106"/>
      <c r="JQ900" s="106"/>
      <c r="JR900" s="106"/>
      <c r="JS900" s="106"/>
      <c r="JT900" s="106"/>
      <c r="JU900" s="106"/>
      <c r="JV900" s="106"/>
      <c r="JW900" s="106"/>
      <c r="JX900" s="106"/>
      <c r="JY900" s="106"/>
      <c r="JZ900" s="106"/>
      <c r="KA900" s="106"/>
      <c r="KB900" s="106"/>
      <c r="KC900" s="106"/>
      <c r="KD900" s="106"/>
      <c r="KE900" s="106"/>
      <c r="KF900" s="106"/>
      <c r="KG900" s="106"/>
      <c r="KH900" s="106"/>
      <c r="KI900" s="106"/>
      <c r="KJ900" s="106"/>
      <c r="KK900" s="106"/>
      <c r="KL900" s="106"/>
      <c r="KM900" s="106"/>
      <c r="KN900" s="106"/>
      <c r="KO900" s="106"/>
      <c r="KP900" s="106"/>
      <c r="KQ900" s="106"/>
      <c r="KR900" s="106"/>
      <c r="KS900" s="106"/>
      <c r="KT900" s="106"/>
      <c r="KU900" s="106"/>
      <c r="KV900" s="106"/>
      <c r="KW900" s="106"/>
      <c r="KX900" s="106"/>
      <c r="KY900" s="106"/>
      <c r="KZ900" s="106"/>
      <c r="LA900" s="106"/>
      <c r="LB900" s="106"/>
      <c r="LC900" s="106"/>
      <c r="LD900" s="106"/>
      <c r="LE900" s="106"/>
      <c r="LF900" s="106"/>
      <c r="LG900" s="106"/>
      <c r="LH900" s="106"/>
      <c r="LI900" s="106"/>
      <c r="LJ900" s="106"/>
      <c r="LK900" s="106"/>
      <c r="LL900" s="106"/>
      <c r="LM900" s="106"/>
      <c r="LN900" s="106"/>
      <c r="LO900" s="106"/>
      <c r="LP900" s="106"/>
      <c r="LQ900" s="106"/>
      <c r="LR900" s="106"/>
      <c r="LS900" s="106"/>
      <c r="LT900" s="106"/>
      <c r="LU900" s="106"/>
      <c r="LV900" s="106"/>
      <c r="LW900" s="106"/>
      <c r="LX900" s="106"/>
      <c r="LY900" s="106"/>
      <c r="LZ900" s="106"/>
      <c r="MA900" s="106"/>
      <c r="MB900" s="106"/>
      <c r="MC900" s="106"/>
      <c r="MD900" s="106"/>
      <c r="ME900" s="106"/>
      <c r="MF900" s="106"/>
      <c r="MG900" s="106"/>
      <c r="MH900" s="106"/>
      <c r="MI900" s="106"/>
      <c r="MJ900" s="106"/>
      <c r="MK900" s="106"/>
      <c r="ML900" s="106"/>
      <c r="MM900" s="106"/>
      <c r="MN900" s="106"/>
      <c r="MO900" s="106"/>
      <c r="MP900" s="106"/>
      <c r="MQ900" s="106"/>
      <c r="MR900" s="106"/>
      <c r="MS900" s="106"/>
      <c r="MT900" s="106"/>
      <c r="MU900" s="106"/>
      <c r="MV900" s="106"/>
      <c r="MW900" s="106"/>
      <c r="MX900" s="106"/>
      <c r="MY900" s="106"/>
      <c r="MZ900" s="106"/>
      <c r="NA900" s="106"/>
      <c r="NB900" s="106"/>
      <c r="NC900" s="106"/>
      <c r="ND900" s="106"/>
      <c r="NE900" s="106"/>
      <c r="NF900" s="106"/>
      <c r="NG900" s="106"/>
      <c r="NH900" s="106"/>
      <c r="NI900" s="106"/>
      <c r="NJ900" s="106"/>
      <c r="NK900" s="106"/>
      <c r="NL900" s="106"/>
      <c r="NM900" s="106"/>
      <c r="NN900" s="106"/>
      <c r="NO900" s="106"/>
      <c r="NP900" s="106"/>
      <c r="NQ900" s="106"/>
      <c r="NR900" s="106"/>
      <c r="NS900" s="106"/>
      <c r="NT900" s="106"/>
      <c r="NU900" s="106"/>
      <c r="NV900" s="106"/>
      <c r="NW900" s="106"/>
      <c r="NX900" s="106"/>
      <c r="NY900" s="106"/>
      <c r="NZ900" s="106"/>
      <c r="OA900" s="106"/>
      <c r="OB900" s="106"/>
      <c r="OC900" s="106"/>
      <c r="OD900" s="106"/>
      <c r="OE900" s="106"/>
      <c r="OF900" s="106"/>
      <c r="OG900" s="106"/>
      <c r="OH900" s="106"/>
      <c r="OI900" s="106"/>
      <c r="OJ900" s="106"/>
      <c r="OK900" s="106"/>
      <c r="OL900" s="106"/>
      <c r="OM900" s="106"/>
      <c r="ON900" s="106"/>
      <c r="OO900" s="106"/>
      <c r="OP900" s="106"/>
      <c r="OQ900" s="106"/>
      <c r="OR900" s="106"/>
      <c r="OS900" s="106"/>
      <c r="OT900" s="106"/>
      <c r="OU900" s="106"/>
      <c r="OV900" s="106"/>
      <c r="OW900" s="106"/>
      <c r="OX900" s="106"/>
      <c r="OY900" s="106"/>
      <c r="OZ900" s="106"/>
      <c r="PA900" s="106"/>
      <c r="PB900" s="106"/>
      <c r="PC900" s="106"/>
      <c r="PD900" s="106"/>
      <c r="PE900" s="106"/>
      <c r="PF900" s="106"/>
      <c r="PG900" s="106"/>
      <c r="PH900" s="106"/>
      <c r="PI900" s="106"/>
      <c r="PJ900" s="106"/>
      <c r="PK900" s="106"/>
      <c r="PL900" s="106"/>
      <c r="PM900" s="106"/>
      <c r="PN900" s="106"/>
      <c r="PO900" s="106"/>
      <c r="PP900" s="106"/>
      <c r="PQ900" s="106"/>
      <c r="PR900" s="106"/>
      <c r="PS900" s="106"/>
      <c r="PT900" s="106"/>
      <c r="PU900" s="106"/>
      <c r="PV900" s="106"/>
      <c r="PW900" s="106"/>
      <c r="PX900" s="106"/>
      <c r="PY900" s="106"/>
      <c r="PZ900" s="106"/>
      <c r="QA900" s="106"/>
      <c r="QB900" s="106"/>
      <c r="QC900" s="106"/>
      <c r="QD900" s="106"/>
      <c r="QE900" s="106"/>
      <c r="QF900" s="106"/>
      <c r="QG900" s="106"/>
      <c r="QH900" s="106"/>
      <c r="QI900" s="106"/>
      <c r="QJ900" s="106"/>
      <c r="QK900" s="106"/>
      <c r="QL900" s="106"/>
      <c r="QM900" s="106"/>
      <c r="QN900" s="106"/>
      <c r="QO900" s="106"/>
      <c r="QP900" s="106"/>
      <c r="QQ900" s="106"/>
      <c r="QR900" s="106"/>
      <c r="QS900" s="106"/>
      <c r="QT900" s="106"/>
      <c r="QU900" s="106"/>
      <c r="QV900" s="106"/>
      <c r="QW900" s="106"/>
      <c r="QX900" s="106"/>
      <c r="QY900" s="106"/>
      <c r="QZ900" s="106"/>
      <c r="RA900" s="106"/>
      <c r="RB900" s="106"/>
      <c r="RC900" s="106"/>
      <c r="RD900" s="106"/>
      <c r="RE900" s="106"/>
      <c r="RF900" s="106"/>
      <c r="RG900" s="106"/>
      <c r="RH900" s="106"/>
      <c r="RI900" s="106"/>
      <c r="RJ900" s="106"/>
      <c r="RK900" s="106"/>
      <c r="RL900" s="106"/>
      <c r="RM900" s="106"/>
      <c r="RN900" s="106"/>
      <c r="RO900" s="106"/>
      <c r="RP900" s="106"/>
      <c r="RQ900" s="106"/>
      <c r="RR900" s="106"/>
    </row>
    <row r="901" spans="1:486" x14ac:dyDescent="0.3">
      <c r="A901" s="106"/>
      <c r="B901" s="106"/>
      <c r="C901" s="106"/>
      <c r="D901" s="106"/>
      <c r="E901" s="106"/>
      <c r="F901" s="106"/>
      <c r="G901" s="106"/>
      <c r="H901" s="106"/>
      <c r="I901" s="106"/>
      <c r="J901" s="106"/>
      <c r="K901" s="106"/>
      <c r="L901" s="106"/>
      <c r="M901" s="106"/>
      <c r="N901" s="106"/>
      <c r="O901" s="106"/>
      <c r="P901" s="114"/>
      <c r="Q901" s="114"/>
      <c r="R901" s="106"/>
      <c r="S901" s="106"/>
      <c r="T901" s="106"/>
      <c r="U901" s="106"/>
      <c r="V901" s="106"/>
      <c r="W901" s="106"/>
      <c r="X901" s="106"/>
      <c r="Y901" s="106"/>
      <c r="Z901" s="106"/>
      <c r="AA901" s="106"/>
      <c r="AB901" s="106"/>
      <c r="AC901" s="106"/>
      <c r="AD901" s="106"/>
      <c r="AE901" s="106"/>
      <c r="AF901" s="106"/>
      <c r="AG901" s="106"/>
      <c r="AH901" s="106"/>
      <c r="AI901" s="106"/>
      <c r="AJ901" s="106"/>
      <c r="AK901" s="106"/>
      <c r="AL901" s="106"/>
      <c r="AM901" s="106"/>
      <c r="AN901" s="106"/>
      <c r="AO901" s="106"/>
      <c r="AP901" s="106"/>
      <c r="AQ901" s="106"/>
      <c r="AR901" s="106"/>
      <c r="AS901" s="106"/>
      <c r="AT901" s="106"/>
      <c r="AU901" s="106"/>
      <c r="AV901" s="106"/>
      <c r="AW901" s="106"/>
      <c r="AX901" s="106"/>
      <c r="AY901" s="106"/>
      <c r="AZ901" s="106"/>
      <c r="BA901" s="106"/>
      <c r="BB901" s="106"/>
      <c r="BC901" s="106"/>
      <c r="BD901" s="106"/>
      <c r="BE901" s="106"/>
      <c r="BF901" s="106"/>
      <c r="BG901" s="106"/>
      <c r="BH901" s="106"/>
      <c r="BI901" s="106"/>
      <c r="BJ901" s="106"/>
      <c r="BK901" s="106"/>
      <c r="BL901" s="106"/>
      <c r="BM901" s="106"/>
      <c r="BN901" s="106"/>
      <c r="BO901" s="106"/>
      <c r="BP901" s="106"/>
      <c r="BQ901" s="106"/>
      <c r="BR901" s="106"/>
      <c r="BS901" s="106"/>
      <c r="BT901" s="106"/>
      <c r="BU901" s="106"/>
      <c r="BV901" s="106"/>
      <c r="BW901" s="106"/>
      <c r="BX901" s="106"/>
      <c r="BY901" s="106"/>
      <c r="BZ901" s="106"/>
      <c r="CA901" s="106"/>
      <c r="CB901" s="106"/>
      <c r="CC901" s="106"/>
      <c r="CD901" s="106"/>
      <c r="CE901" s="106"/>
      <c r="CF901" s="106"/>
      <c r="CG901" s="106"/>
      <c r="CH901" s="106"/>
      <c r="CI901" s="106"/>
      <c r="CJ901" s="106"/>
      <c r="CK901" s="106"/>
      <c r="CL901" s="106"/>
      <c r="CM901" s="106"/>
      <c r="CN901" s="106"/>
      <c r="CO901" s="106"/>
      <c r="CP901" s="106"/>
      <c r="CQ901" s="106"/>
      <c r="CR901" s="106"/>
      <c r="CS901" s="106"/>
      <c r="CT901" s="106"/>
      <c r="CU901" s="106"/>
      <c r="CV901" s="106"/>
      <c r="CW901" s="106"/>
      <c r="CX901" s="106"/>
      <c r="CY901" s="106"/>
      <c r="CZ901" s="106"/>
      <c r="DA901" s="106"/>
      <c r="DB901" s="106"/>
      <c r="DC901" s="106"/>
      <c r="DD901" s="106"/>
      <c r="DE901" s="106"/>
      <c r="DF901" s="106"/>
      <c r="DG901" s="106"/>
      <c r="DH901" s="106"/>
      <c r="DI901" s="106"/>
      <c r="DJ901" s="106"/>
      <c r="DK901" s="106"/>
      <c r="DL901" s="106"/>
      <c r="DM901" s="106"/>
      <c r="DN901" s="106"/>
      <c r="DO901" s="106"/>
      <c r="DP901" s="106"/>
      <c r="DQ901" s="106"/>
      <c r="DR901" s="106"/>
      <c r="DS901" s="106"/>
      <c r="DT901" s="106"/>
      <c r="DU901" s="106"/>
      <c r="DV901" s="106"/>
      <c r="DW901" s="106"/>
      <c r="DX901" s="106"/>
      <c r="DY901" s="106"/>
      <c r="DZ901" s="106"/>
      <c r="EA901" s="106"/>
      <c r="EB901" s="106"/>
      <c r="EC901" s="106"/>
      <c r="ED901" s="106"/>
      <c r="EE901" s="106"/>
      <c r="EF901" s="106"/>
      <c r="EG901" s="106"/>
      <c r="EH901" s="106"/>
      <c r="EI901" s="106"/>
      <c r="EJ901" s="106"/>
      <c r="EK901" s="106"/>
      <c r="EL901" s="106"/>
      <c r="EM901" s="106"/>
      <c r="EN901" s="106"/>
      <c r="EO901" s="106"/>
      <c r="EP901" s="106"/>
      <c r="EQ901" s="106"/>
      <c r="ER901" s="106"/>
      <c r="ES901" s="106"/>
      <c r="ET901" s="106"/>
      <c r="EU901" s="106"/>
      <c r="EV901" s="106"/>
      <c r="EW901" s="106"/>
      <c r="EX901" s="106"/>
      <c r="EY901" s="106"/>
      <c r="EZ901" s="106"/>
      <c r="FA901" s="106"/>
      <c r="FB901" s="106"/>
      <c r="FC901" s="106"/>
      <c r="FD901" s="106"/>
      <c r="FE901" s="106"/>
      <c r="FF901" s="106"/>
      <c r="FG901" s="106"/>
      <c r="FH901" s="106"/>
      <c r="FI901" s="106"/>
      <c r="FJ901" s="106"/>
      <c r="FK901" s="106"/>
      <c r="FL901" s="106"/>
      <c r="FM901" s="106"/>
      <c r="FN901" s="106"/>
      <c r="FO901" s="106"/>
      <c r="FP901" s="106"/>
      <c r="FQ901" s="106"/>
      <c r="FR901" s="106"/>
      <c r="FS901" s="106"/>
      <c r="FT901" s="106"/>
      <c r="FU901" s="106"/>
      <c r="FV901" s="106"/>
      <c r="FW901" s="106"/>
      <c r="FX901" s="106"/>
      <c r="FY901" s="106"/>
      <c r="FZ901" s="106"/>
      <c r="GA901" s="106"/>
      <c r="GB901" s="106"/>
      <c r="GC901" s="106"/>
      <c r="GD901" s="106"/>
      <c r="GE901" s="106"/>
      <c r="GF901" s="106"/>
      <c r="GG901" s="106"/>
      <c r="GH901" s="106"/>
      <c r="GI901" s="106"/>
      <c r="GJ901" s="106"/>
      <c r="GK901" s="106"/>
      <c r="GL901" s="106"/>
      <c r="GM901" s="106"/>
      <c r="GN901" s="106"/>
      <c r="GO901" s="106"/>
      <c r="GP901" s="106"/>
      <c r="GQ901" s="106"/>
      <c r="GR901" s="106"/>
      <c r="GS901" s="106"/>
      <c r="GT901" s="106"/>
      <c r="GU901" s="106"/>
      <c r="GV901" s="106"/>
      <c r="GW901" s="106"/>
      <c r="GX901" s="106"/>
      <c r="GY901" s="106"/>
      <c r="GZ901" s="106"/>
      <c r="HA901" s="106"/>
      <c r="HB901" s="106"/>
      <c r="HC901" s="106"/>
      <c r="HD901" s="106"/>
      <c r="HE901" s="106"/>
      <c r="HF901" s="106"/>
      <c r="HG901" s="106"/>
      <c r="HH901" s="106"/>
      <c r="HI901" s="106"/>
      <c r="HJ901" s="106"/>
      <c r="HK901" s="106"/>
      <c r="HL901" s="106"/>
      <c r="HM901" s="106"/>
      <c r="HN901" s="106"/>
      <c r="HO901" s="106"/>
      <c r="HP901" s="106"/>
      <c r="HQ901" s="106"/>
      <c r="HR901" s="106"/>
      <c r="HS901" s="106"/>
      <c r="HT901" s="106"/>
      <c r="HU901" s="106"/>
      <c r="HV901" s="106"/>
      <c r="HW901" s="106"/>
      <c r="HX901" s="106"/>
      <c r="HY901" s="106"/>
      <c r="HZ901" s="106"/>
      <c r="IA901" s="106"/>
      <c r="IB901" s="106"/>
      <c r="IC901" s="106"/>
      <c r="ID901" s="106"/>
      <c r="IE901" s="106"/>
      <c r="IF901" s="106"/>
      <c r="IG901" s="106"/>
      <c r="IH901" s="106"/>
      <c r="II901" s="106"/>
      <c r="IJ901" s="106"/>
      <c r="IK901" s="106"/>
      <c r="IL901" s="106"/>
      <c r="IM901" s="106"/>
      <c r="IN901" s="106"/>
      <c r="IO901" s="106"/>
      <c r="IP901" s="106"/>
      <c r="IQ901" s="106"/>
      <c r="IR901" s="106"/>
      <c r="IS901" s="106"/>
      <c r="IT901" s="106"/>
      <c r="IU901" s="106"/>
      <c r="IV901" s="106"/>
      <c r="IW901" s="106"/>
      <c r="IX901" s="106"/>
      <c r="IY901" s="106"/>
      <c r="IZ901" s="106"/>
      <c r="JA901" s="106"/>
      <c r="JB901" s="106"/>
      <c r="JC901" s="106"/>
      <c r="JD901" s="106"/>
      <c r="JE901" s="106"/>
      <c r="JF901" s="106"/>
      <c r="JG901" s="106"/>
      <c r="JH901" s="106"/>
      <c r="JI901" s="106"/>
      <c r="JJ901" s="106"/>
      <c r="JK901" s="106"/>
      <c r="JL901" s="106"/>
      <c r="JM901" s="106"/>
      <c r="JN901" s="106"/>
      <c r="JO901" s="106"/>
      <c r="JP901" s="106"/>
      <c r="JQ901" s="106"/>
      <c r="JR901" s="106"/>
      <c r="JS901" s="106"/>
      <c r="JT901" s="106"/>
      <c r="JU901" s="106"/>
      <c r="JV901" s="106"/>
      <c r="JW901" s="106"/>
      <c r="JX901" s="106"/>
      <c r="JY901" s="106"/>
      <c r="JZ901" s="106"/>
      <c r="KA901" s="106"/>
      <c r="KB901" s="106"/>
      <c r="KC901" s="106"/>
      <c r="KD901" s="106"/>
      <c r="KE901" s="106"/>
      <c r="KF901" s="106"/>
      <c r="KG901" s="106"/>
      <c r="KH901" s="106"/>
      <c r="KI901" s="106"/>
      <c r="KJ901" s="106"/>
      <c r="KK901" s="106"/>
      <c r="KL901" s="106"/>
      <c r="KM901" s="106"/>
      <c r="KN901" s="106"/>
      <c r="KO901" s="106"/>
      <c r="KP901" s="106"/>
      <c r="KQ901" s="106"/>
      <c r="KR901" s="106"/>
      <c r="KS901" s="106"/>
      <c r="KT901" s="106"/>
      <c r="KU901" s="106"/>
      <c r="KV901" s="106"/>
      <c r="KW901" s="106"/>
      <c r="KX901" s="106"/>
      <c r="KY901" s="106"/>
      <c r="KZ901" s="106"/>
      <c r="LA901" s="106"/>
      <c r="LB901" s="106"/>
      <c r="LC901" s="106"/>
      <c r="LD901" s="106"/>
      <c r="LE901" s="106"/>
      <c r="LF901" s="106"/>
      <c r="LG901" s="106"/>
      <c r="LH901" s="106"/>
      <c r="LI901" s="106"/>
      <c r="LJ901" s="106"/>
      <c r="LK901" s="106"/>
      <c r="LL901" s="106"/>
      <c r="LM901" s="106"/>
      <c r="LN901" s="106"/>
      <c r="LO901" s="106"/>
      <c r="LP901" s="106"/>
      <c r="LQ901" s="106"/>
      <c r="LR901" s="106"/>
      <c r="LS901" s="106"/>
      <c r="LT901" s="106"/>
      <c r="LU901" s="106"/>
      <c r="LV901" s="106"/>
      <c r="LW901" s="106"/>
      <c r="LX901" s="106"/>
      <c r="LY901" s="106"/>
      <c r="LZ901" s="106"/>
      <c r="MA901" s="106"/>
      <c r="MB901" s="106"/>
      <c r="MC901" s="106"/>
      <c r="MD901" s="106"/>
      <c r="ME901" s="106"/>
      <c r="MF901" s="106"/>
      <c r="MG901" s="106"/>
      <c r="MH901" s="106"/>
      <c r="MI901" s="106"/>
      <c r="MJ901" s="106"/>
      <c r="MK901" s="106"/>
      <c r="ML901" s="106"/>
      <c r="MM901" s="106"/>
      <c r="MN901" s="106"/>
      <c r="MO901" s="106"/>
      <c r="MP901" s="106"/>
      <c r="MQ901" s="106"/>
      <c r="MR901" s="106"/>
      <c r="MS901" s="106"/>
      <c r="MT901" s="106"/>
      <c r="MU901" s="106"/>
      <c r="MV901" s="106"/>
      <c r="MW901" s="106"/>
      <c r="MX901" s="106"/>
      <c r="MY901" s="106"/>
      <c r="MZ901" s="106"/>
      <c r="NA901" s="106"/>
      <c r="NB901" s="106"/>
      <c r="NC901" s="106"/>
      <c r="ND901" s="106"/>
      <c r="NE901" s="106"/>
      <c r="NF901" s="106"/>
      <c r="NG901" s="106"/>
      <c r="NH901" s="106"/>
      <c r="NI901" s="106"/>
      <c r="NJ901" s="106"/>
      <c r="NK901" s="106"/>
      <c r="NL901" s="106"/>
      <c r="NM901" s="106"/>
      <c r="NN901" s="106"/>
      <c r="NO901" s="106"/>
      <c r="NP901" s="106"/>
      <c r="NQ901" s="106"/>
      <c r="NR901" s="106"/>
      <c r="NS901" s="106"/>
      <c r="NT901" s="106"/>
      <c r="NU901" s="106"/>
      <c r="NV901" s="106"/>
      <c r="NW901" s="106"/>
      <c r="NX901" s="106"/>
      <c r="NY901" s="106"/>
      <c r="NZ901" s="106"/>
      <c r="OA901" s="106"/>
      <c r="OB901" s="106"/>
      <c r="OC901" s="106"/>
      <c r="OD901" s="106"/>
      <c r="OE901" s="106"/>
      <c r="OF901" s="106"/>
      <c r="OG901" s="106"/>
      <c r="OH901" s="106"/>
      <c r="OI901" s="106"/>
      <c r="OJ901" s="106"/>
      <c r="OK901" s="106"/>
      <c r="OL901" s="106"/>
      <c r="OM901" s="106"/>
      <c r="ON901" s="106"/>
      <c r="OO901" s="106"/>
      <c r="OP901" s="106"/>
      <c r="OQ901" s="106"/>
      <c r="OR901" s="106"/>
      <c r="OS901" s="106"/>
      <c r="OT901" s="106"/>
      <c r="OU901" s="106"/>
      <c r="OV901" s="106"/>
      <c r="OW901" s="106"/>
      <c r="OX901" s="106"/>
      <c r="OY901" s="106"/>
      <c r="OZ901" s="106"/>
      <c r="PA901" s="106"/>
      <c r="PB901" s="106"/>
      <c r="PC901" s="106"/>
      <c r="PD901" s="106"/>
      <c r="PE901" s="106"/>
      <c r="PF901" s="106"/>
      <c r="PG901" s="106"/>
      <c r="PH901" s="106"/>
      <c r="PI901" s="106"/>
      <c r="PJ901" s="106"/>
      <c r="PK901" s="106"/>
      <c r="PL901" s="106"/>
      <c r="PM901" s="106"/>
      <c r="PN901" s="106"/>
      <c r="PO901" s="106"/>
      <c r="PP901" s="106"/>
      <c r="PQ901" s="106"/>
      <c r="PR901" s="106"/>
      <c r="PS901" s="106"/>
      <c r="PT901" s="106"/>
      <c r="PU901" s="106"/>
      <c r="PV901" s="106"/>
      <c r="PW901" s="106"/>
      <c r="PX901" s="106"/>
      <c r="PY901" s="106"/>
      <c r="PZ901" s="106"/>
      <c r="QA901" s="106"/>
      <c r="QB901" s="106"/>
      <c r="QC901" s="106"/>
      <c r="QD901" s="106"/>
      <c r="QE901" s="106"/>
      <c r="QF901" s="106"/>
      <c r="QG901" s="106"/>
      <c r="QH901" s="106"/>
      <c r="QI901" s="106"/>
      <c r="QJ901" s="106"/>
      <c r="QK901" s="106"/>
      <c r="QL901" s="106"/>
      <c r="QM901" s="106"/>
      <c r="QN901" s="106"/>
      <c r="QO901" s="106"/>
      <c r="QP901" s="106"/>
      <c r="QQ901" s="106"/>
      <c r="QR901" s="106"/>
      <c r="QS901" s="106"/>
      <c r="QT901" s="106"/>
      <c r="QU901" s="106"/>
      <c r="QV901" s="106"/>
      <c r="QW901" s="106"/>
      <c r="QX901" s="106"/>
      <c r="QY901" s="106"/>
      <c r="QZ901" s="106"/>
      <c r="RA901" s="106"/>
      <c r="RB901" s="106"/>
      <c r="RC901" s="106"/>
      <c r="RD901" s="106"/>
      <c r="RE901" s="106"/>
      <c r="RF901" s="106"/>
      <c r="RG901" s="106"/>
      <c r="RH901" s="106"/>
      <c r="RI901" s="106"/>
      <c r="RJ901" s="106"/>
      <c r="RK901" s="106"/>
      <c r="RL901" s="106"/>
      <c r="RM901" s="106"/>
      <c r="RN901" s="106"/>
      <c r="RO901" s="106"/>
      <c r="RP901" s="106"/>
      <c r="RQ901" s="106"/>
      <c r="RR901" s="106"/>
    </row>
    <row r="902" spans="1:486" x14ac:dyDescent="0.3">
      <c r="A902" s="106"/>
      <c r="B902" s="106"/>
      <c r="C902" s="106"/>
      <c r="D902" s="106"/>
      <c r="E902" s="106"/>
      <c r="F902" s="106"/>
      <c r="G902" s="106"/>
      <c r="H902" s="106"/>
      <c r="I902" s="106"/>
      <c r="J902" s="106"/>
      <c r="K902" s="106"/>
      <c r="L902" s="106"/>
      <c r="M902" s="106"/>
      <c r="N902" s="106"/>
      <c r="O902" s="106"/>
      <c r="P902" s="114"/>
      <c r="Q902" s="114"/>
      <c r="R902" s="106"/>
      <c r="S902" s="106"/>
      <c r="T902" s="106"/>
      <c r="U902" s="106"/>
      <c r="V902" s="106"/>
      <c r="W902" s="106"/>
      <c r="X902" s="106"/>
      <c r="Y902" s="106"/>
      <c r="Z902" s="106"/>
      <c r="AA902" s="106"/>
      <c r="AB902" s="106"/>
      <c r="AC902" s="106"/>
      <c r="AD902" s="106"/>
      <c r="AE902" s="106"/>
      <c r="AF902" s="106"/>
      <c r="AG902" s="106"/>
      <c r="AH902" s="106"/>
      <c r="AI902" s="106"/>
      <c r="AJ902" s="106"/>
      <c r="AK902" s="106"/>
      <c r="AL902" s="106"/>
      <c r="AM902" s="106"/>
      <c r="AN902" s="106"/>
      <c r="AO902" s="106"/>
      <c r="AP902" s="106"/>
      <c r="AQ902" s="106"/>
      <c r="AR902" s="106"/>
      <c r="AS902" s="106"/>
      <c r="AT902" s="106"/>
      <c r="AU902" s="106"/>
      <c r="AV902" s="106"/>
      <c r="AW902" s="106"/>
      <c r="AX902" s="106"/>
      <c r="AY902" s="106"/>
      <c r="AZ902" s="106"/>
      <c r="BA902" s="106"/>
      <c r="BB902" s="106"/>
      <c r="BC902" s="106"/>
      <c r="BD902" s="106"/>
      <c r="BE902" s="106"/>
      <c r="BF902" s="106"/>
      <c r="BG902" s="106"/>
      <c r="BH902" s="106"/>
      <c r="BI902" s="106"/>
      <c r="BJ902" s="106"/>
      <c r="BK902" s="106"/>
      <c r="BL902" s="106"/>
      <c r="BM902" s="106"/>
      <c r="BN902" s="106"/>
      <c r="BO902" s="106"/>
      <c r="BP902" s="106"/>
      <c r="BQ902" s="106"/>
      <c r="BR902" s="106"/>
      <c r="BS902" s="106"/>
      <c r="BT902" s="106"/>
      <c r="BU902" s="106"/>
      <c r="BV902" s="106"/>
      <c r="BW902" s="106"/>
      <c r="BX902" s="106"/>
      <c r="BY902" s="106"/>
      <c r="BZ902" s="106"/>
      <c r="CA902" s="106"/>
      <c r="CB902" s="106"/>
      <c r="CC902" s="106"/>
      <c r="CD902" s="106"/>
      <c r="CE902" s="106"/>
      <c r="CF902" s="106"/>
      <c r="CG902" s="106"/>
      <c r="CH902" s="106"/>
      <c r="CI902" s="106"/>
      <c r="CJ902" s="106"/>
      <c r="CK902" s="106"/>
      <c r="CL902" s="106"/>
      <c r="CM902" s="106"/>
      <c r="CN902" s="106"/>
      <c r="CO902" s="106"/>
      <c r="CP902" s="106"/>
      <c r="CQ902" s="106"/>
      <c r="CR902" s="106"/>
      <c r="CS902" s="106"/>
      <c r="CT902" s="106"/>
      <c r="CU902" s="106"/>
      <c r="CV902" s="106"/>
      <c r="CW902" s="106"/>
      <c r="CX902" s="106"/>
      <c r="CY902" s="106"/>
      <c r="CZ902" s="106"/>
      <c r="DA902" s="106"/>
      <c r="DB902" s="106"/>
      <c r="DC902" s="106"/>
      <c r="DD902" s="106"/>
      <c r="DE902" s="106"/>
      <c r="DF902" s="106"/>
      <c r="DG902" s="106"/>
      <c r="DH902" s="106"/>
      <c r="DI902" s="106"/>
      <c r="DJ902" s="106"/>
      <c r="DK902" s="106"/>
      <c r="DL902" s="106"/>
      <c r="DM902" s="106"/>
      <c r="DN902" s="106"/>
      <c r="DO902" s="106"/>
      <c r="DP902" s="106"/>
      <c r="DQ902" s="106"/>
      <c r="DR902" s="106"/>
      <c r="DS902" s="106"/>
      <c r="DT902" s="106"/>
      <c r="DU902" s="106"/>
      <c r="DV902" s="106"/>
      <c r="DW902" s="106"/>
      <c r="DX902" s="106"/>
      <c r="DY902" s="106"/>
      <c r="DZ902" s="106"/>
      <c r="EA902" s="106"/>
      <c r="EB902" s="106"/>
      <c r="EC902" s="106"/>
      <c r="ED902" s="106"/>
      <c r="EE902" s="106"/>
      <c r="EF902" s="106"/>
      <c r="EG902" s="106"/>
      <c r="EH902" s="106"/>
      <c r="EI902" s="106"/>
      <c r="EJ902" s="106"/>
      <c r="EK902" s="106"/>
      <c r="EL902" s="106"/>
      <c r="EM902" s="106"/>
      <c r="EN902" s="106"/>
      <c r="EO902" s="106"/>
      <c r="EP902" s="106"/>
      <c r="EQ902" s="106"/>
      <c r="ER902" s="106"/>
      <c r="ES902" s="106"/>
      <c r="ET902" s="106"/>
      <c r="EU902" s="106"/>
      <c r="EV902" s="106"/>
      <c r="EW902" s="106"/>
      <c r="EX902" s="106"/>
      <c r="EY902" s="106"/>
      <c r="EZ902" s="106"/>
      <c r="FA902" s="106"/>
      <c r="FB902" s="106"/>
      <c r="FC902" s="106"/>
      <c r="FD902" s="106"/>
      <c r="FE902" s="106"/>
      <c r="FF902" s="106"/>
      <c r="FG902" s="106"/>
      <c r="FH902" s="106"/>
      <c r="FI902" s="106"/>
      <c r="FJ902" s="106"/>
      <c r="FK902" s="106"/>
      <c r="FL902" s="106"/>
      <c r="FM902" s="106"/>
      <c r="FN902" s="106"/>
      <c r="FO902" s="106"/>
      <c r="FP902" s="106"/>
      <c r="FQ902" s="106"/>
      <c r="FR902" s="106"/>
      <c r="FS902" s="106"/>
      <c r="FT902" s="106"/>
      <c r="FU902" s="106"/>
      <c r="FV902" s="106"/>
      <c r="FW902" s="106"/>
      <c r="FX902" s="106"/>
      <c r="FY902" s="106"/>
      <c r="FZ902" s="106"/>
      <c r="GA902" s="106"/>
      <c r="GB902" s="106"/>
      <c r="GC902" s="106"/>
      <c r="GD902" s="106"/>
      <c r="GE902" s="106"/>
      <c r="GF902" s="106"/>
      <c r="GG902" s="106"/>
      <c r="GH902" s="106"/>
      <c r="GI902" s="106"/>
      <c r="GJ902" s="106"/>
      <c r="GK902" s="106"/>
      <c r="GL902" s="106"/>
      <c r="GM902" s="106"/>
      <c r="GN902" s="106"/>
      <c r="GO902" s="106"/>
      <c r="GP902" s="106"/>
      <c r="GQ902" s="106"/>
      <c r="GR902" s="106"/>
      <c r="GS902" s="106"/>
      <c r="GT902" s="106"/>
      <c r="GU902" s="106"/>
      <c r="GV902" s="106"/>
      <c r="GW902" s="106"/>
      <c r="GX902" s="106"/>
      <c r="GY902" s="106"/>
      <c r="GZ902" s="106"/>
      <c r="HA902" s="106"/>
      <c r="HB902" s="106"/>
      <c r="HC902" s="106"/>
      <c r="HD902" s="106"/>
      <c r="HE902" s="106"/>
      <c r="HF902" s="106"/>
      <c r="HG902" s="106"/>
      <c r="HH902" s="106"/>
      <c r="HI902" s="106"/>
      <c r="HJ902" s="106"/>
      <c r="HK902" s="106"/>
      <c r="HL902" s="106"/>
      <c r="HM902" s="106"/>
      <c r="HN902" s="106"/>
      <c r="HO902" s="106"/>
      <c r="HP902" s="106"/>
      <c r="HQ902" s="106"/>
      <c r="HR902" s="106"/>
      <c r="HS902" s="106"/>
      <c r="HT902" s="106"/>
      <c r="HU902" s="106"/>
      <c r="HV902" s="106"/>
      <c r="HW902" s="106"/>
      <c r="HX902" s="106"/>
      <c r="HY902" s="106"/>
      <c r="HZ902" s="106"/>
      <c r="IA902" s="106"/>
      <c r="IB902" s="106"/>
      <c r="IC902" s="106"/>
      <c r="ID902" s="106"/>
      <c r="IE902" s="106"/>
      <c r="IF902" s="106"/>
      <c r="IG902" s="106"/>
      <c r="IH902" s="106"/>
      <c r="II902" s="106"/>
      <c r="IJ902" s="106"/>
      <c r="IK902" s="106"/>
      <c r="IL902" s="106"/>
      <c r="IM902" s="106"/>
      <c r="IN902" s="106"/>
      <c r="IO902" s="106"/>
      <c r="IP902" s="106"/>
      <c r="IQ902" s="106"/>
      <c r="IR902" s="106"/>
      <c r="IS902" s="106"/>
      <c r="IT902" s="106"/>
      <c r="IU902" s="106"/>
      <c r="IV902" s="106"/>
      <c r="IW902" s="106"/>
      <c r="IX902" s="106"/>
      <c r="IY902" s="106"/>
      <c r="IZ902" s="106"/>
      <c r="JA902" s="106"/>
      <c r="JB902" s="106"/>
      <c r="JC902" s="106"/>
      <c r="JD902" s="106"/>
      <c r="JE902" s="106"/>
      <c r="JF902" s="106"/>
      <c r="JG902" s="106"/>
      <c r="JH902" s="106"/>
      <c r="JI902" s="106"/>
      <c r="JJ902" s="106"/>
      <c r="JK902" s="106"/>
      <c r="JL902" s="106"/>
      <c r="JM902" s="106"/>
      <c r="JN902" s="106"/>
      <c r="JO902" s="106"/>
      <c r="JP902" s="106"/>
      <c r="JQ902" s="106"/>
      <c r="JR902" s="106"/>
      <c r="JS902" s="106"/>
      <c r="JT902" s="106"/>
      <c r="JU902" s="106"/>
      <c r="JV902" s="106"/>
      <c r="JW902" s="106"/>
      <c r="JX902" s="106"/>
      <c r="JY902" s="106"/>
      <c r="JZ902" s="106"/>
      <c r="KA902" s="106"/>
      <c r="KB902" s="106"/>
      <c r="KC902" s="106"/>
      <c r="KD902" s="106"/>
      <c r="KE902" s="106"/>
      <c r="KF902" s="106"/>
      <c r="KG902" s="106"/>
      <c r="KH902" s="106"/>
      <c r="KI902" s="106"/>
      <c r="KJ902" s="106"/>
      <c r="KK902" s="106"/>
      <c r="KL902" s="106"/>
      <c r="KM902" s="106"/>
      <c r="KN902" s="106"/>
      <c r="KO902" s="106"/>
      <c r="KP902" s="106"/>
      <c r="KQ902" s="106"/>
      <c r="KR902" s="106"/>
      <c r="KS902" s="106"/>
      <c r="KT902" s="106"/>
      <c r="KU902" s="106"/>
      <c r="KV902" s="106"/>
      <c r="KW902" s="106"/>
      <c r="KX902" s="106"/>
      <c r="KY902" s="106"/>
      <c r="KZ902" s="106"/>
      <c r="LA902" s="106"/>
      <c r="LB902" s="106"/>
      <c r="LC902" s="106"/>
      <c r="LD902" s="106"/>
      <c r="LE902" s="106"/>
      <c r="LF902" s="106"/>
      <c r="LG902" s="106"/>
      <c r="LH902" s="106"/>
      <c r="LI902" s="106"/>
      <c r="LJ902" s="106"/>
      <c r="LK902" s="106"/>
      <c r="LL902" s="106"/>
      <c r="LM902" s="106"/>
      <c r="LN902" s="106"/>
      <c r="LO902" s="106"/>
      <c r="LP902" s="106"/>
      <c r="LQ902" s="106"/>
      <c r="LR902" s="106"/>
      <c r="LS902" s="106"/>
      <c r="LT902" s="106"/>
      <c r="LU902" s="106"/>
      <c r="LV902" s="106"/>
      <c r="LW902" s="106"/>
      <c r="LX902" s="106"/>
      <c r="LY902" s="106"/>
      <c r="LZ902" s="106"/>
      <c r="MA902" s="106"/>
      <c r="MB902" s="106"/>
      <c r="MC902" s="106"/>
      <c r="MD902" s="106"/>
      <c r="ME902" s="106"/>
      <c r="MF902" s="106"/>
      <c r="MG902" s="106"/>
      <c r="MH902" s="106"/>
      <c r="MI902" s="106"/>
      <c r="MJ902" s="106"/>
      <c r="MK902" s="106"/>
      <c r="ML902" s="106"/>
      <c r="MM902" s="106"/>
      <c r="MN902" s="106"/>
      <c r="MO902" s="106"/>
      <c r="MP902" s="106"/>
      <c r="MQ902" s="106"/>
      <c r="MR902" s="106"/>
      <c r="MS902" s="106"/>
      <c r="MT902" s="106"/>
      <c r="MU902" s="106"/>
      <c r="MV902" s="106"/>
      <c r="MW902" s="106"/>
      <c r="MX902" s="106"/>
      <c r="MY902" s="106"/>
      <c r="MZ902" s="106"/>
      <c r="NA902" s="106"/>
      <c r="NB902" s="106"/>
      <c r="NC902" s="106"/>
      <c r="ND902" s="106"/>
      <c r="NE902" s="106"/>
      <c r="NF902" s="106"/>
      <c r="NG902" s="106"/>
      <c r="NH902" s="106"/>
      <c r="NI902" s="106"/>
      <c r="NJ902" s="106"/>
      <c r="NK902" s="106"/>
      <c r="NL902" s="106"/>
      <c r="NM902" s="106"/>
      <c r="NN902" s="106"/>
      <c r="NO902" s="106"/>
      <c r="NP902" s="106"/>
      <c r="NQ902" s="106"/>
      <c r="NR902" s="106"/>
      <c r="NS902" s="106"/>
      <c r="NT902" s="106"/>
      <c r="NU902" s="106"/>
      <c r="NV902" s="106"/>
      <c r="NW902" s="106"/>
      <c r="NX902" s="106"/>
      <c r="NY902" s="106"/>
      <c r="NZ902" s="106"/>
      <c r="OA902" s="106"/>
      <c r="OB902" s="106"/>
      <c r="OC902" s="106"/>
      <c r="OD902" s="106"/>
      <c r="OE902" s="106"/>
      <c r="OF902" s="106"/>
      <c r="OG902" s="106"/>
      <c r="OH902" s="106"/>
      <c r="OI902" s="106"/>
      <c r="OJ902" s="106"/>
      <c r="OK902" s="106"/>
      <c r="OL902" s="106"/>
      <c r="OM902" s="106"/>
      <c r="ON902" s="106"/>
      <c r="OO902" s="106"/>
      <c r="OP902" s="106"/>
      <c r="OQ902" s="106"/>
      <c r="OR902" s="106"/>
      <c r="OS902" s="106"/>
      <c r="OT902" s="106"/>
      <c r="OU902" s="106"/>
      <c r="OV902" s="106"/>
      <c r="OW902" s="106"/>
      <c r="OX902" s="106"/>
      <c r="OY902" s="106"/>
      <c r="OZ902" s="106"/>
      <c r="PA902" s="106"/>
      <c r="PB902" s="106"/>
      <c r="PC902" s="106"/>
      <c r="PD902" s="106"/>
      <c r="PE902" s="106"/>
      <c r="PF902" s="106"/>
      <c r="PG902" s="106"/>
      <c r="PH902" s="106"/>
      <c r="PI902" s="106"/>
      <c r="PJ902" s="106"/>
      <c r="PK902" s="106"/>
      <c r="PL902" s="106"/>
      <c r="PM902" s="106"/>
      <c r="PN902" s="106"/>
      <c r="PO902" s="106"/>
      <c r="PP902" s="106"/>
      <c r="PQ902" s="106"/>
      <c r="PR902" s="106"/>
      <c r="PS902" s="106"/>
      <c r="PT902" s="106"/>
      <c r="PU902" s="106"/>
      <c r="PV902" s="106"/>
      <c r="PW902" s="106"/>
      <c r="PX902" s="106"/>
      <c r="PY902" s="106"/>
      <c r="PZ902" s="106"/>
      <c r="QA902" s="106"/>
      <c r="QB902" s="106"/>
      <c r="QC902" s="106"/>
      <c r="QD902" s="106"/>
      <c r="QE902" s="106"/>
      <c r="QF902" s="106"/>
      <c r="QG902" s="106"/>
      <c r="QH902" s="106"/>
      <c r="QI902" s="106"/>
      <c r="QJ902" s="106"/>
      <c r="QK902" s="106"/>
      <c r="QL902" s="106"/>
      <c r="QM902" s="106"/>
      <c r="QN902" s="106"/>
      <c r="QO902" s="106"/>
      <c r="QP902" s="106"/>
      <c r="QQ902" s="106"/>
      <c r="QR902" s="106"/>
      <c r="QS902" s="106"/>
      <c r="QT902" s="106"/>
      <c r="QU902" s="106"/>
      <c r="QV902" s="106"/>
      <c r="QW902" s="106"/>
      <c r="QX902" s="106"/>
      <c r="QY902" s="106"/>
      <c r="QZ902" s="106"/>
      <c r="RA902" s="106"/>
      <c r="RB902" s="106"/>
      <c r="RC902" s="106"/>
      <c r="RD902" s="106"/>
      <c r="RE902" s="106"/>
      <c r="RF902" s="106"/>
      <c r="RG902" s="106"/>
      <c r="RH902" s="106"/>
      <c r="RI902" s="106"/>
      <c r="RJ902" s="106"/>
      <c r="RK902" s="106"/>
      <c r="RL902" s="106"/>
      <c r="RM902" s="106"/>
      <c r="RN902" s="106"/>
      <c r="RO902" s="106"/>
      <c r="RP902" s="106"/>
      <c r="RQ902" s="106"/>
      <c r="RR902" s="106"/>
    </row>
    <row r="903" spans="1:486" x14ac:dyDescent="0.3">
      <c r="A903" s="106"/>
      <c r="B903" s="106"/>
      <c r="C903" s="106"/>
      <c r="D903" s="106"/>
      <c r="E903" s="106"/>
      <c r="F903" s="106"/>
      <c r="G903" s="106"/>
      <c r="H903" s="106"/>
      <c r="I903" s="106"/>
      <c r="J903" s="106"/>
      <c r="K903" s="106"/>
      <c r="L903" s="106"/>
      <c r="M903" s="106"/>
      <c r="N903" s="106"/>
      <c r="O903" s="106"/>
      <c r="P903" s="114"/>
      <c r="Q903" s="114"/>
      <c r="R903" s="106"/>
      <c r="S903" s="106"/>
      <c r="T903" s="106"/>
      <c r="U903" s="106"/>
      <c r="V903" s="106"/>
      <c r="W903" s="106"/>
      <c r="X903" s="106"/>
      <c r="Y903" s="106"/>
      <c r="Z903" s="106"/>
      <c r="AA903" s="106"/>
      <c r="AB903" s="106"/>
      <c r="AC903" s="106"/>
      <c r="AD903" s="106"/>
      <c r="AE903" s="106"/>
      <c r="AF903" s="106"/>
      <c r="AG903" s="106"/>
      <c r="AH903" s="106"/>
      <c r="AI903" s="106"/>
      <c r="AJ903" s="106"/>
      <c r="AK903" s="106"/>
      <c r="AL903" s="106"/>
      <c r="AM903" s="106"/>
      <c r="AN903" s="106"/>
      <c r="AO903" s="106"/>
      <c r="AP903" s="106"/>
      <c r="AQ903" s="106"/>
      <c r="AR903" s="106"/>
      <c r="AS903" s="106"/>
      <c r="AT903" s="106"/>
      <c r="AU903" s="106"/>
      <c r="AV903" s="106"/>
      <c r="AW903" s="106"/>
      <c r="AX903" s="106"/>
      <c r="AY903" s="106"/>
      <c r="AZ903" s="106"/>
      <c r="BA903" s="106"/>
      <c r="BB903" s="106"/>
      <c r="BC903" s="106"/>
      <c r="BD903" s="106"/>
      <c r="BE903" s="106"/>
      <c r="BF903" s="106"/>
      <c r="BG903" s="106"/>
      <c r="BH903" s="106"/>
      <c r="BI903" s="106"/>
      <c r="BJ903" s="106"/>
      <c r="BK903" s="106"/>
      <c r="BL903" s="106"/>
      <c r="BM903" s="106"/>
      <c r="BN903" s="106"/>
      <c r="BO903" s="106"/>
      <c r="BP903" s="106"/>
      <c r="BQ903" s="106"/>
      <c r="BR903" s="106"/>
      <c r="BS903" s="106"/>
      <c r="BT903" s="106"/>
      <c r="BU903" s="106"/>
      <c r="BV903" s="106"/>
      <c r="BW903" s="106"/>
      <c r="BX903" s="106"/>
      <c r="BY903" s="106"/>
      <c r="BZ903" s="106"/>
      <c r="CA903" s="106"/>
      <c r="CB903" s="106"/>
      <c r="CC903" s="106"/>
      <c r="CD903" s="106"/>
      <c r="CE903" s="106"/>
      <c r="CF903" s="106"/>
      <c r="CG903" s="106"/>
      <c r="CH903" s="106"/>
      <c r="CI903" s="106"/>
      <c r="CJ903" s="106"/>
      <c r="CK903" s="106"/>
      <c r="CL903" s="106"/>
      <c r="CM903" s="106"/>
      <c r="CN903" s="106"/>
      <c r="CO903" s="106"/>
      <c r="CP903" s="106"/>
      <c r="CQ903" s="106"/>
      <c r="CR903" s="106"/>
      <c r="CS903" s="106"/>
      <c r="CT903" s="106"/>
      <c r="CU903" s="106"/>
      <c r="CV903" s="106"/>
      <c r="CW903" s="106"/>
      <c r="CX903" s="106"/>
      <c r="CY903" s="106"/>
      <c r="CZ903" s="106"/>
      <c r="DA903" s="106"/>
      <c r="DB903" s="106"/>
      <c r="DC903" s="106"/>
      <c r="DD903" s="106"/>
      <c r="DE903" s="106"/>
      <c r="DF903" s="106"/>
      <c r="DG903" s="106"/>
      <c r="DH903" s="106"/>
      <c r="DI903" s="106"/>
      <c r="DJ903" s="106"/>
      <c r="DK903" s="106"/>
      <c r="DL903" s="106"/>
      <c r="DM903" s="106"/>
      <c r="DN903" s="106"/>
      <c r="DO903" s="106"/>
      <c r="DP903" s="106"/>
      <c r="DQ903" s="106"/>
      <c r="DR903" s="106"/>
      <c r="DS903" s="106"/>
      <c r="DT903" s="106"/>
      <c r="DU903" s="106"/>
      <c r="DV903" s="106"/>
      <c r="DW903" s="106"/>
      <c r="DX903" s="106"/>
      <c r="DY903" s="106"/>
      <c r="DZ903" s="106"/>
      <c r="EA903" s="106"/>
      <c r="EB903" s="106"/>
      <c r="EC903" s="106"/>
      <c r="ED903" s="106"/>
      <c r="EE903" s="106"/>
      <c r="EF903" s="106"/>
      <c r="EG903" s="106"/>
      <c r="EH903" s="106"/>
      <c r="EI903" s="106"/>
      <c r="EJ903" s="106"/>
      <c r="EK903" s="106"/>
      <c r="EL903" s="106"/>
      <c r="EM903" s="106"/>
      <c r="EN903" s="106"/>
      <c r="EO903" s="106"/>
      <c r="EP903" s="106"/>
      <c r="EQ903" s="106"/>
      <c r="ER903" s="106"/>
      <c r="ES903" s="106"/>
      <c r="ET903" s="106"/>
      <c r="EU903" s="106"/>
      <c r="EV903" s="106"/>
      <c r="EW903" s="106"/>
      <c r="EX903" s="106"/>
      <c r="EY903" s="106"/>
      <c r="EZ903" s="106"/>
      <c r="FA903" s="106"/>
      <c r="FB903" s="106"/>
      <c r="FC903" s="106"/>
      <c r="FD903" s="106"/>
      <c r="FE903" s="106"/>
      <c r="FF903" s="106"/>
      <c r="FG903" s="106"/>
      <c r="FH903" s="106"/>
      <c r="FI903" s="106"/>
      <c r="FJ903" s="106"/>
      <c r="FK903" s="106"/>
      <c r="FL903" s="106"/>
      <c r="FM903" s="106"/>
      <c r="FN903" s="106"/>
      <c r="FO903" s="106"/>
      <c r="FP903" s="106"/>
      <c r="FQ903" s="106"/>
      <c r="FR903" s="106"/>
      <c r="FS903" s="106"/>
      <c r="FT903" s="106"/>
      <c r="FU903" s="106"/>
      <c r="FV903" s="106"/>
      <c r="FW903" s="106"/>
      <c r="FX903" s="106"/>
      <c r="FY903" s="106"/>
      <c r="FZ903" s="106"/>
      <c r="GA903" s="106"/>
      <c r="GB903" s="106"/>
      <c r="GC903" s="106"/>
      <c r="GD903" s="106"/>
      <c r="GE903" s="106"/>
      <c r="GF903" s="106"/>
      <c r="GG903" s="106"/>
      <c r="GH903" s="106"/>
      <c r="GI903" s="106"/>
      <c r="GJ903" s="106"/>
      <c r="GK903" s="106"/>
      <c r="GL903" s="106"/>
      <c r="GM903" s="106"/>
      <c r="GN903" s="106"/>
      <c r="GO903" s="106"/>
      <c r="GP903" s="106"/>
      <c r="GQ903" s="106"/>
      <c r="GR903" s="106"/>
      <c r="GS903" s="106"/>
      <c r="GT903" s="106"/>
      <c r="GU903" s="106"/>
      <c r="GV903" s="106"/>
      <c r="GW903" s="106"/>
      <c r="GX903" s="106"/>
      <c r="GY903" s="106"/>
      <c r="GZ903" s="106"/>
      <c r="HA903" s="106"/>
      <c r="HB903" s="106"/>
      <c r="HC903" s="106"/>
      <c r="HD903" s="106"/>
      <c r="HE903" s="106"/>
      <c r="HF903" s="106"/>
      <c r="HG903" s="106"/>
      <c r="HH903" s="106"/>
      <c r="HI903" s="106"/>
      <c r="HJ903" s="106"/>
      <c r="HK903" s="106"/>
      <c r="HL903" s="106"/>
      <c r="HM903" s="106"/>
      <c r="HN903" s="106"/>
      <c r="HO903" s="106"/>
      <c r="HP903" s="106"/>
      <c r="HQ903" s="106"/>
      <c r="HR903" s="106"/>
      <c r="HS903" s="106"/>
      <c r="HT903" s="106"/>
      <c r="HU903" s="106"/>
      <c r="HV903" s="106"/>
      <c r="HW903" s="106"/>
      <c r="HX903" s="106"/>
      <c r="HY903" s="106"/>
      <c r="HZ903" s="106"/>
      <c r="IA903" s="106"/>
      <c r="IB903" s="106"/>
      <c r="IC903" s="106"/>
      <c r="ID903" s="106"/>
      <c r="IE903" s="106"/>
      <c r="IF903" s="106"/>
      <c r="IG903" s="106"/>
      <c r="IH903" s="106"/>
      <c r="II903" s="106"/>
      <c r="IJ903" s="106"/>
      <c r="IK903" s="106"/>
      <c r="IL903" s="106"/>
      <c r="IM903" s="106"/>
      <c r="IN903" s="106"/>
      <c r="IO903" s="106"/>
      <c r="IP903" s="106"/>
      <c r="IQ903" s="106"/>
      <c r="IR903" s="106"/>
      <c r="IS903" s="106"/>
      <c r="IT903" s="106"/>
      <c r="IU903" s="106"/>
      <c r="IV903" s="106"/>
      <c r="IW903" s="106"/>
      <c r="IX903" s="106"/>
      <c r="IY903" s="106"/>
      <c r="IZ903" s="106"/>
      <c r="JA903" s="106"/>
      <c r="JB903" s="106"/>
      <c r="JC903" s="106"/>
      <c r="JD903" s="106"/>
      <c r="JE903" s="106"/>
      <c r="JF903" s="106"/>
      <c r="JG903" s="106"/>
      <c r="JH903" s="106"/>
      <c r="JI903" s="106"/>
      <c r="JJ903" s="106"/>
      <c r="JK903" s="106"/>
      <c r="JL903" s="106"/>
      <c r="JM903" s="106"/>
      <c r="JN903" s="106"/>
      <c r="JO903" s="106"/>
      <c r="JP903" s="106"/>
      <c r="JQ903" s="106"/>
      <c r="JR903" s="106"/>
      <c r="JS903" s="106"/>
      <c r="JT903" s="106"/>
      <c r="JU903" s="106"/>
      <c r="JV903" s="106"/>
      <c r="JW903" s="106"/>
      <c r="JX903" s="106"/>
      <c r="JY903" s="106"/>
      <c r="JZ903" s="106"/>
      <c r="KA903" s="106"/>
      <c r="KB903" s="106"/>
      <c r="KC903" s="106"/>
      <c r="KD903" s="106"/>
      <c r="KE903" s="106"/>
      <c r="KF903" s="106"/>
      <c r="KG903" s="106"/>
      <c r="KH903" s="106"/>
      <c r="KI903" s="106"/>
      <c r="KJ903" s="106"/>
      <c r="KK903" s="106"/>
      <c r="KL903" s="106"/>
      <c r="KM903" s="106"/>
      <c r="KN903" s="106"/>
      <c r="KO903" s="106"/>
      <c r="KP903" s="106"/>
      <c r="KQ903" s="106"/>
      <c r="KR903" s="106"/>
      <c r="KS903" s="106"/>
      <c r="KT903" s="106"/>
      <c r="KU903" s="106"/>
      <c r="KV903" s="106"/>
      <c r="KW903" s="106"/>
      <c r="KX903" s="106"/>
      <c r="KY903" s="106"/>
      <c r="KZ903" s="106"/>
      <c r="LA903" s="106"/>
      <c r="LB903" s="106"/>
      <c r="LC903" s="106"/>
      <c r="LD903" s="106"/>
      <c r="LE903" s="106"/>
      <c r="LF903" s="106"/>
      <c r="LG903" s="106"/>
      <c r="LH903" s="106"/>
      <c r="LI903" s="106"/>
      <c r="LJ903" s="106"/>
      <c r="LK903" s="106"/>
      <c r="LL903" s="106"/>
      <c r="LM903" s="106"/>
      <c r="LN903" s="106"/>
      <c r="LO903" s="106"/>
      <c r="LP903" s="106"/>
      <c r="LQ903" s="106"/>
      <c r="LR903" s="106"/>
      <c r="LS903" s="106"/>
      <c r="LT903" s="106"/>
      <c r="LU903" s="106"/>
      <c r="LV903" s="106"/>
      <c r="LW903" s="106"/>
      <c r="LX903" s="106"/>
      <c r="LY903" s="106"/>
      <c r="LZ903" s="106"/>
      <c r="MA903" s="106"/>
      <c r="MB903" s="106"/>
      <c r="MC903" s="106"/>
      <c r="MD903" s="106"/>
      <c r="ME903" s="106"/>
      <c r="MF903" s="106"/>
      <c r="MG903" s="106"/>
      <c r="MH903" s="106"/>
      <c r="MI903" s="106"/>
      <c r="MJ903" s="106"/>
      <c r="MK903" s="106"/>
      <c r="ML903" s="106"/>
      <c r="MM903" s="106"/>
      <c r="MN903" s="106"/>
      <c r="MO903" s="106"/>
      <c r="MP903" s="106"/>
      <c r="MQ903" s="106"/>
      <c r="MR903" s="106"/>
      <c r="MS903" s="106"/>
      <c r="MT903" s="106"/>
      <c r="MU903" s="106"/>
      <c r="MV903" s="106"/>
      <c r="MW903" s="106"/>
      <c r="MX903" s="106"/>
      <c r="MY903" s="106"/>
      <c r="MZ903" s="106"/>
      <c r="NA903" s="106"/>
      <c r="NB903" s="106"/>
      <c r="NC903" s="106"/>
      <c r="ND903" s="106"/>
      <c r="NE903" s="106"/>
      <c r="NF903" s="106"/>
      <c r="NG903" s="106"/>
      <c r="NH903" s="106"/>
      <c r="NI903" s="106"/>
      <c r="NJ903" s="106"/>
      <c r="NK903" s="106"/>
      <c r="NL903" s="106"/>
      <c r="NM903" s="106"/>
      <c r="NN903" s="106"/>
      <c r="NO903" s="106"/>
      <c r="NP903" s="106"/>
      <c r="NQ903" s="106"/>
      <c r="NR903" s="106"/>
      <c r="NS903" s="106"/>
      <c r="NT903" s="106"/>
      <c r="NU903" s="106"/>
      <c r="NV903" s="106"/>
      <c r="NW903" s="106"/>
      <c r="NX903" s="106"/>
      <c r="NY903" s="106"/>
      <c r="NZ903" s="106"/>
      <c r="OA903" s="106"/>
      <c r="OB903" s="106"/>
      <c r="OC903" s="106"/>
      <c r="OD903" s="106"/>
      <c r="OE903" s="106"/>
      <c r="OF903" s="106"/>
      <c r="OG903" s="106"/>
      <c r="OH903" s="106"/>
      <c r="OI903" s="106"/>
      <c r="OJ903" s="106"/>
      <c r="OK903" s="106"/>
      <c r="OL903" s="106"/>
      <c r="OM903" s="106"/>
      <c r="ON903" s="106"/>
      <c r="OO903" s="106"/>
      <c r="OP903" s="106"/>
      <c r="OQ903" s="106"/>
      <c r="OR903" s="106"/>
      <c r="OS903" s="106"/>
      <c r="OT903" s="106"/>
      <c r="OU903" s="106"/>
      <c r="OV903" s="106"/>
      <c r="OW903" s="106"/>
      <c r="OX903" s="106"/>
      <c r="OY903" s="106"/>
      <c r="OZ903" s="106"/>
      <c r="PA903" s="106"/>
      <c r="PB903" s="106"/>
      <c r="PC903" s="106"/>
      <c r="PD903" s="106"/>
      <c r="PE903" s="106"/>
      <c r="PF903" s="106"/>
      <c r="PG903" s="106"/>
      <c r="PH903" s="106"/>
      <c r="PI903" s="106"/>
      <c r="PJ903" s="106"/>
      <c r="PK903" s="106"/>
      <c r="PL903" s="106"/>
      <c r="PM903" s="106"/>
      <c r="PN903" s="106"/>
      <c r="PO903" s="106"/>
      <c r="PP903" s="106"/>
      <c r="PQ903" s="106"/>
      <c r="PR903" s="106"/>
      <c r="PS903" s="106"/>
      <c r="PT903" s="106"/>
      <c r="PU903" s="106"/>
      <c r="PV903" s="106"/>
      <c r="PW903" s="106"/>
      <c r="PX903" s="106"/>
      <c r="PY903" s="106"/>
      <c r="PZ903" s="106"/>
      <c r="QA903" s="106"/>
      <c r="QB903" s="106"/>
      <c r="QC903" s="106"/>
      <c r="QD903" s="106"/>
      <c r="QE903" s="106"/>
      <c r="QF903" s="106"/>
      <c r="QG903" s="106"/>
      <c r="QH903" s="106"/>
      <c r="QI903" s="106"/>
      <c r="QJ903" s="106"/>
      <c r="QK903" s="106"/>
      <c r="QL903" s="106"/>
      <c r="QM903" s="106"/>
      <c r="QN903" s="106"/>
      <c r="QO903" s="106"/>
      <c r="QP903" s="106"/>
      <c r="QQ903" s="106"/>
      <c r="QR903" s="106"/>
      <c r="QS903" s="106"/>
      <c r="QT903" s="106"/>
      <c r="QU903" s="106"/>
      <c r="QV903" s="106"/>
      <c r="QW903" s="106"/>
      <c r="QX903" s="106"/>
      <c r="QY903" s="106"/>
      <c r="QZ903" s="106"/>
      <c r="RA903" s="106"/>
      <c r="RB903" s="106"/>
      <c r="RC903" s="106"/>
      <c r="RD903" s="106"/>
      <c r="RE903" s="106"/>
      <c r="RF903" s="106"/>
      <c r="RG903" s="106"/>
      <c r="RH903" s="106"/>
      <c r="RI903" s="106"/>
      <c r="RJ903" s="106"/>
      <c r="RK903" s="106"/>
      <c r="RL903" s="106"/>
      <c r="RM903" s="106"/>
      <c r="RN903" s="106"/>
      <c r="RO903" s="106"/>
      <c r="RP903" s="106"/>
      <c r="RQ903" s="106"/>
      <c r="RR903" s="106"/>
    </row>
    <row r="904" spans="1:486" x14ac:dyDescent="0.3">
      <c r="A904" s="106"/>
      <c r="B904" s="106"/>
      <c r="C904" s="106"/>
      <c r="D904" s="106"/>
      <c r="E904" s="106"/>
      <c r="F904" s="106"/>
      <c r="G904" s="106"/>
      <c r="H904" s="106"/>
      <c r="I904" s="106"/>
      <c r="J904" s="106"/>
      <c r="K904" s="106"/>
      <c r="L904" s="106"/>
      <c r="M904" s="106"/>
      <c r="N904" s="106"/>
      <c r="O904" s="106"/>
      <c r="P904" s="114"/>
      <c r="Q904" s="114"/>
      <c r="R904" s="106"/>
      <c r="S904" s="106"/>
      <c r="T904" s="106"/>
      <c r="U904" s="106"/>
      <c r="V904" s="106"/>
      <c r="W904" s="106"/>
      <c r="X904" s="106"/>
      <c r="Y904" s="106"/>
      <c r="Z904" s="106"/>
      <c r="AA904" s="106"/>
      <c r="AB904" s="106"/>
      <c r="AC904" s="106"/>
      <c r="AD904" s="106"/>
      <c r="AE904" s="106"/>
      <c r="AF904" s="106"/>
      <c r="AG904" s="106"/>
      <c r="AH904" s="106"/>
      <c r="AI904" s="106"/>
      <c r="AJ904" s="106"/>
      <c r="AK904" s="106"/>
      <c r="AL904" s="106"/>
      <c r="AM904" s="106"/>
      <c r="AN904" s="106"/>
      <c r="AO904" s="106"/>
      <c r="AP904" s="106"/>
      <c r="AQ904" s="106"/>
      <c r="AR904" s="106"/>
      <c r="AS904" s="106"/>
      <c r="AT904" s="106"/>
      <c r="AU904" s="106"/>
      <c r="AV904" s="106"/>
      <c r="AW904" s="106"/>
      <c r="AX904" s="106"/>
      <c r="AY904" s="106"/>
      <c r="AZ904" s="106"/>
      <c r="BA904" s="106"/>
      <c r="BB904" s="106"/>
      <c r="BC904" s="106"/>
      <c r="BD904" s="106"/>
      <c r="BE904" s="106"/>
      <c r="BF904" s="106"/>
      <c r="BG904" s="106"/>
      <c r="BH904" s="106"/>
      <c r="BI904" s="106"/>
      <c r="BJ904" s="106"/>
      <c r="BK904" s="106"/>
      <c r="BL904" s="106"/>
      <c r="BM904" s="106"/>
      <c r="BN904" s="106"/>
      <c r="BO904" s="106"/>
      <c r="BP904" s="106"/>
      <c r="BQ904" s="106"/>
      <c r="BR904" s="106"/>
      <c r="BS904" s="106"/>
      <c r="BT904" s="106"/>
      <c r="BU904" s="106"/>
      <c r="BV904" s="106"/>
      <c r="BW904" s="106"/>
      <c r="BX904" s="106"/>
      <c r="BY904" s="106"/>
      <c r="BZ904" s="106"/>
      <c r="CA904" s="106"/>
      <c r="CB904" s="106"/>
      <c r="CC904" s="106"/>
      <c r="CD904" s="106"/>
      <c r="CE904" s="106"/>
      <c r="CF904" s="106"/>
      <c r="CG904" s="106"/>
      <c r="CH904" s="106"/>
      <c r="CI904" s="106"/>
      <c r="CJ904" s="106"/>
      <c r="CK904" s="106"/>
      <c r="CL904" s="106"/>
      <c r="CM904" s="106"/>
      <c r="CN904" s="106"/>
      <c r="CO904" s="106"/>
      <c r="CP904" s="106"/>
      <c r="CQ904" s="106"/>
      <c r="CR904" s="106"/>
      <c r="CS904" s="106"/>
      <c r="CT904" s="106"/>
      <c r="CU904" s="106"/>
      <c r="CV904" s="106"/>
      <c r="CW904" s="106"/>
      <c r="CX904" s="106"/>
      <c r="CY904" s="106"/>
      <c r="CZ904" s="106"/>
      <c r="DA904" s="106"/>
      <c r="DB904" s="106"/>
      <c r="DC904" s="106"/>
      <c r="DD904" s="106"/>
      <c r="DE904" s="106"/>
      <c r="DF904" s="106"/>
      <c r="DG904" s="106"/>
      <c r="DH904" s="106"/>
      <c r="DI904" s="106"/>
      <c r="DJ904" s="106"/>
      <c r="DK904" s="106"/>
      <c r="DL904" s="106"/>
      <c r="DM904" s="106"/>
      <c r="DN904" s="106"/>
      <c r="DO904" s="106"/>
      <c r="DP904" s="106"/>
      <c r="DQ904" s="106"/>
      <c r="DR904" s="106"/>
      <c r="DS904" s="106"/>
      <c r="DT904" s="106"/>
      <c r="DU904" s="106"/>
      <c r="DV904" s="106"/>
      <c r="DW904" s="106"/>
      <c r="DX904" s="106"/>
      <c r="DY904" s="106"/>
      <c r="DZ904" s="106"/>
      <c r="EA904" s="106"/>
      <c r="EB904" s="106"/>
      <c r="EC904" s="106"/>
      <c r="ED904" s="106"/>
      <c r="EE904" s="106"/>
      <c r="EF904" s="106"/>
      <c r="EG904" s="106"/>
      <c r="EH904" s="106"/>
      <c r="EI904" s="106"/>
      <c r="EJ904" s="106"/>
      <c r="EK904" s="106"/>
      <c r="EL904" s="106"/>
      <c r="EM904" s="106"/>
      <c r="EN904" s="106"/>
      <c r="EO904" s="106"/>
      <c r="EP904" s="106"/>
      <c r="EQ904" s="106"/>
      <c r="ER904" s="106"/>
      <c r="ES904" s="106"/>
      <c r="ET904" s="106"/>
      <c r="EU904" s="106"/>
      <c r="EV904" s="106"/>
      <c r="EW904" s="106"/>
      <c r="EX904" s="106"/>
      <c r="EY904" s="106"/>
      <c r="EZ904" s="106"/>
      <c r="FA904" s="106"/>
      <c r="FB904" s="106"/>
      <c r="FC904" s="106"/>
      <c r="FD904" s="106"/>
      <c r="FE904" s="106"/>
      <c r="FF904" s="106"/>
      <c r="FG904" s="106"/>
      <c r="FH904" s="106"/>
      <c r="FI904" s="106"/>
      <c r="FJ904" s="106"/>
      <c r="FK904" s="106"/>
      <c r="FL904" s="106"/>
      <c r="FM904" s="106"/>
      <c r="FN904" s="106"/>
      <c r="FO904" s="106"/>
      <c r="FP904" s="106"/>
      <c r="FQ904" s="106"/>
      <c r="FR904" s="106"/>
      <c r="FS904" s="106"/>
      <c r="FT904" s="106"/>
      <c r="FU904" s="106"/>
      <c r="FV904" s="106"/>
      <c r="FW904" s="106"/>
      <c r="FX904" s="106"/>
      <c r="FY904" s="106"/>
      <c r="FZ904" s="106"/>
      <c r="GA904" s="106"/>
      <c r="GB904" s="106"/>
      <c r="GC904" s="106"/>
      <c r="GD904" s="106"/>
      <c r="GE904" s="106"/>
      <c r="GF904" s="106"/>
      <c r="GG904" s="106"/>
      <c r="GH904" s="106"/>
      <c r="GI904" s="106"/>
      <c r="GJ904" s="106"/>
      <c r="GK904" s="106"/>
      <c r="GL904" s="106"/>
      <c r="GM904" s="106"/>
      <c r="GN904" s="106"/>
      <c r="GO904" s="106"/>
      <c r="GP904" s="106"/>
      <c r="GQ904" s="106"/>
      <c r="GR904" s="106"/>
      <c r="GS904" s="106"/>
      <c r="GT904" s="106"/>
      <c r="GU904" s="106"/>
      <c r="GV904" s="106"/>
      <c r="GW904" s="106"/>
      <c r="GX904" s="106"/>
      <c r="GY904" s="106"/>
      <c r="GZ904" s="106"/>
      <c r="HA904" s="106"/>
      <c r="HB904" s="106"/>
      <c r="HC904" s="106"/>
      <c r="HD904" s="106"/>
      <c r="HE904" s="106"/>
      <c r="HF904" s="106"/>
      <c r="HG904" s="106"/>
      <c r="HH904" s="106"/>
      <c r="HI904" s="106"/>
      <c r="HJ904" s="106"/>
      <c r="HK904" s="106"/>
      <c r="HL904" s="106"/>
      <c r="HM904" s="106"/>
      <c r="HN904" s="106"/>
      <c r="HO904" s="106"/>
      <c r="HP904" s="106"/>
      <c r="HQ904" s="106"/>
      <c r="HR904" s="106"/>
      <c r="HS904" s="106"/>
      <c r="HT904" s="106"/>
      <c r="HU904" s="106"/>
      <c r="HV904" s="106"/>
      <c r="HW904" s="106"/>
      <c r="HX904" s="106"/>
      <c r="HY904" s="106"/>
      <c r="HZ904" s="106"/>
      <c r="IA904" s="106"/>
      <c r="IB904" s="106"/>
      <c r="IC904" s="106"/>
      <c r="ID904" s="106"/>
      <c r="IE904" s="106"/>
      <c r="IF904" s="106"/>
      <c r="IG904" s="106"/>
      <c r="IH904" s="106"/>
      <c r="II904" s="106"/>
      <c r="IJ904" s="106"/>
      <c r="IK904" s="106"/>
      <c r="IL904" s="106"/>
      <c r="IM904" s="106"/>
      <c r="IN904" s="106"/>
      <c r="IO904" s="106"/>
      <c r="IP904" s="106"/>
      <c r="IQ904" s="106"/>
      <c r="IR904" s="106"/>
      <c r="IS904" s="106"/>
      <c r="IT904" s="106"/>
      <c r="IU904" s="106"/>
      <c r="IV904" s="106"/>
      <c r="IW904" s="106"/>
      <c r="IX904" s="106"/>
      <c r="IY904" s="106"/>
      <c r="IZ904" s="106"/>
      <c r="JA904" s="106"/>
      <c r="JB904" s="106"/>
      <c r="JC904" s="106"/>
      <c r="JD904" s="106"/>
      <c r="JE904" s="106"/>
      <c r="JF904" s="106"/>
      <c r="JG904" s="106"/>
      <c r="JH904" s="106"/>
      <c r="JI904" s="106"/>
      <c r="JJ904" s="106"/>
      <c r="JK904" s="106"/>
      <c r="JL904" s="106"/>
      <c r="JM904" s="106"/>
      <c r="JN904" s="106"/>
      <c r="JO904" s="106"/>
      <c r="JP904" s="106"/>
      <c r="JQ904" s="106"/>
      <c r="JR904" s="106"/>
      <c r="JS904" s="106"/>
      <c r="JT904" s="106"/>
      <c r="JU904" s="106"/>
      <c r="JV904" s="106"/>
      <c r="JW904" s="106"/>
      <c r="JX904" s="106"/>
      <c r="JY904" s="106"/>
      <c r="JZ904" s="106"/>
      <c r="KA904" s="106"/>
      <c r="KB904" s="106"/>
      <c r="KC904" s="106"/>
      <c r="KD904" s="106"/>
      <c r="KE904" s="106"/>
      <c r="KF904" s="106"/>
      <c r="KG904" s="106"/>
      <c r="KH904" s="106"/>
      <c r="KI904" s="106"/>
      <c r="KJ904" s="106"/>
      <c r="KK904" s="106"/>
      <c r="KL904" s="106"/>
      <c r="KM904" s="106"/>
      <c r="KN904" s="106"/>
      <c r="KO904" s="106"/>
      <c r="KP904" s="106"/>
      <c r="KQ904" s="106"/>
      <c r="KR904" s="106"/>
      <c r="KS904" s="106"/>
      <c r="KT904" s="106"/>
      <c r="KU904" s="106"/>
      <c r="KV904" s="106"/>
      <c r="KW904" s="106"/>
      <c r="KX904" s="106"/>
      <c r="KY904" s="106"/>
      <c r="KZ904" s="106"/>
      <c r="LA904" s="106"/>
      <c r="LB904" s="106"/>
      <c r="LC904" s="106"/>
      <c r="LD904" s="106"/>
      <c r="LE904" s="106"/>
      <c r="LF904" s="106"/>
      <c r="LG904" s="106"/>
      <c r="LH904" s="106"/>
      <c r="LI904" s="106"/>
      <c r="LJ904" s="106"/>
      <c r="LK904" s="106"/>
      <c r="LL904" s="106"/>
      <c r="LM904" s="106"/>
      <c r="LN904" s="106"/>
      <c r="LO904" s="106"/>
      <c r="LP904" s="106"/>
      <c r="LQ904" s="106"/>
      <c r="LR904" s="106"/>
      <c r="LS904" s="106"/>
      <c r="LT904" s="106"/>
      <c r="LU904" s="106"/>
      <c r="LV904" s="106"/>
      <c r="LW904" s="106"/>
      <c r="LX904" s="106"/>
      <c r="LY904" s="106"/>
      <c r="LZ904" s="106"/>
      <c r="MA904" s="106"/>
      <c r="MB904" s="106"/>
      <c r="MC904" s="106"/>
      <c r="MD904" s="106"/>
      <c r="ME904" s="106"/>
      <c r="MF904" s="106"/>
      <c r="MG904" s="106"/>
      <c r="MH904" s="106"/>
      <c r="MI904" s="106"/>
      <c r="MJ904" s="106"/>
      <c r="MK904" s="106"/>
      <c r="ML904" s="106"/>
      <c r="MM904" s="106"/>
      <c r="MN904" s="106"/>
      <c r="MO904" s="106"/>
      <c r="MP904" s="106"/>
      <c r="MQ904" s="106"/>
      <c r="MR904" s="106"/>
      <c r="MS904" s="106"/>
      <c r="MT904" s="106"/>
      <c r="MU904" s="106"/>
      <c r="MV904" s="106"/>
      <c r="MW904" s="106"/>
      <c r="MX904" s="106"/>
      <c r="MY904" s="106"/>
      <c r="MZ904" s="106"/>
      <c r="NA904" s="106"/>
      <c r="NB904" s="106"/>
      <c r="NC904" s="106"/>
      <c r="ND904" s="106"/>
      <c r="NE904" s="106"/>
      <c r="NF904" s="106"/>
      <c r="NG904" s="106"/>
      <c r="NH904" s="106"/>
      <c r="NI904" s="106"/>
      <c r="NJ904" s="106"/>
      <c r="NK904" s="106"/>
      <c r="NL904" s="106"/>
      <c r="NM904" s="106"/>
      <c r="NN904" s="106"/>
      <c r="NO904" s="106"/>
      <c r="NP904" s="106"/>
      <c r="NQ904" s="106"/>
      <c r="NR904" s="106"/>
      <c r="NS904" s="106"/>
      <c r="NT904" s="106"/>
      <c r="NU904" s="106"/>
      <c r="NV904" s="106"/>
      <c r="NW904" s="106"/>
      <c r="NX904" s="106"/>
      <c r="NY904" s="106"/>
      <c r="NZ904" s="106"/>
      <c r="OA904" s="106"/>
      <c r="OB904" s="106"/>
      <c r="OC904" s="106"/>
      <c r="OD904" s="106"/>
      <c r="OE904" s="106"/>
      <c r="OF904" s="106"/>
      <c r="OG904" s="106"/>
      <c r="OH904" s="106"/>
      <c r="OI904" s="106"/>
      <c r="OJ904" s="106"/>
      <c r="OK904" s="106"/>
      <c r="OL904" s="106"/>
      <c r="OM904" s="106"/>
      <c r="ON904" s="106"/>
      <c r="OO904" s="106"/>
      <c r="OP904" s="106"/>
      <c r="OQ904" s="106"/>
      <c r="OR904" s="106"/>
      <c r="OS904" s="106"/>
      <c r="OT904" s="106"/>
      <c r="OU904" s="106"/>
      <c r="OV904" s="106"/>
      <c r="OW904" s="106"/>
      <c r="OX904" s="106"/>
      <c r="OY904" s="106"/>
      <c r="OZ904" s="106"/>
      <c r="PA904" s="106"/>
      <c r="PB904" s="106"/>
      <c r="PC904" s="106"/>
      <c r="PD904" s="106"/>
      <c r="PE904" s="106"/>
      <c r="PF904" s="106"/>
      <c r="PG904" s="106"/>
      <c r="PH904" s="106"/>
      <c r="PI904" s="106"/>
      <c r="PJ904" s="106"/>
      <c r="PK904" s="106"/>
      <c r="PL904" s="106"/>
      <c r="PM904" s="106"/>
      <c r="PN904" s="106"/>
      <c r="PO904" s="106"/>
      <c r="PP904" s="106"/>
      <c r="PQ904" s="106"/>
      <c r="PR904" s="106"/>
      <c r="PS904" s="106"/>
      <c r="PT904" s="106"/>
      <c r="PU904" s="106"/>
      <c r="PV904" s="106"/>
      <c r="PW904" s="106"/>
      <c r="PX904" s="106"/>
      <c r="PY904" s="106"/>
      <c r="PZ904" s="106"/>
      <c r="QA904" s="106"/>
      <c r="QB904" s="106"/>
      <c r="QC904" s="106"/>
      <c r="QD904" s="106"/>
      <c r="QE904" s="106"/>
      <c r="QF904" s="106"/>
      <c r="QG904" s="106"/>
      <c r="QH904" s="106"/>
      <c r="QI904" s="106"/>
      <c r="QJ904" s="106"/>
      <c r="QK904" s="106"/>
      <c r="QL904" s="106"/>
      <c r="QM904" s="106"/>
      <c r="QN904" s="106"/>
      <c r="QO904" s="106"/>
      <c r="QP904" s="106"/>
      <c r="QQ904" s="106"/>
      <c r="QR904" s="106"/>
      <c r="QS904" s="106"/>
      <c r="QT904" s="106"/>
      <c r="QU904" s="106"/>
      <c r="QV904" s="106"/>
      <c r="QW904" s="106"/>
      <c r="QX904" s="106"/>
      <c r="QY904" s="106"/>
      <c r="QZ904" s="106"/>
      <c r="RA904" s="106"/>
      <c r="RB904" s="106"/>
      <c r="RC904" s="106"/>
      <c r="RD904" s="106"/>
      <c r="RE904" s="106"/>
      <c r="RF904" s="106"/>
      <c r="RG904" s="106"/>
      <c r="RH904" s="106"/>
      <c r="RI904" s="106"/>
      <c r="RJ904" s="106"/>
      <c r="RK904" s="106"/>
      <c r="RL904" s="106"/>
      <c r="RM904" s="106"/>
      <c r="RN904" s="106"/>
      <c r="RO904" s="106"/>
      <c r="RP904" s="106"/>
      <c r="RQ904" s="106"/>
      <c r="RR904" s="106"/>
    </row>
    <row r="905" spans="1:486" x14ac:dyDescent="0.3">
      <c r="A905" s="106"/>
      <c r="B905" s="106"/>
      <c r="C905" s="106"/>
      <c r="D905" s="106"/>
      <c r="E905" s="106"/>
      <c r="F905" s="106"/>
      <c r="G905" s="106"/>
      <c r="H905" s="106"/>
      <c r="I905" s="106"/>
      <c r="J905" s="106"/>
      <c r="K905" s="106"/>
      <c r="L905" s="106"/>
      <c r="M905" s="106"/>
      <c r="N905" s="106"/>
      <c r="O905" s="106"/>
      <c r="P905" s="114"/>
      <c r="Q905" s="114"/>
      <c r="R905" s="106"/>
      <c r="S905" s="106"/>
      <c r="T905" s="106"/>
      <c r="U905" s="106"/>
      <c r="V905" s="106"/>
      <c r="W905" s="106"/>
      <c r="X905" s="106"/>
      <c r="Y905" s="106"/>
      <c r="Z905" s="106"/>
      <c r="AA905" s="106"/>
      <c r="AB905" s="106"/>
      <c r="AC905" s="106"/>
      <c r="AD905" s="106"/>
      <c r="AE905" s="106"/>
      <c r="AF905" s="106"/>
      <c r="AG905" s="106"/>
      <c r="AH905" s="106"/>
      <c r="AI905" s="106"/>
      <c r="AJ905" s="106"/>
      <c r="AK905" s="106"/>
      <c r="AL905" s="106"/>
      <c r="AM905" s="106"/>
      <c r="AN905" s="106"/>
      <c r="AO905" s="106"/>
      <c r="AP905" s="106"/>
      <c r="AQ905" s="106"/>
      <c r="AR905" s="106"/>
      <c r="AS905" s="106"/>
      <c r="AT905" s="106"/>
      <c r="AU905" s="106"/>
      <c r="AV905" s="106"/>
      <c r="AW905" s="106"/>
      <c r="AX905" s="106"/>
      <c r="AY905" s="106"/>
      <c r="AZ905" s="106"/>
      <c r="BA905" s="106"/>
      <c r="BB905" s="106"/>
      <c r="BC905" s="106"/>
      <c r="BD905" s="106"/>
      <c r="BE905" s="106"/>
      <c r="BF905" s="106"/>
      <c r="BG905" s="106"/>
      <c r="BH905" s="106"/>
      <c r="BI905" s="106"/>
      <c r="BJ905" s="106"/>
      <c r="BK905" s="106"/>
      <c r="BL905" s="106"/>
      <c r="BM905" s="106"/>
      <c r="BN905" s="106"/>
      <c r="BO905" s="106"/>
      <c r="BP905" s="106"/>
      <c r="BQ905" s="106"/>
      <c r="BR905" s="106"/>
      <c r="BS905" s="106"/>
      <c r="BT905" s="106"/>
      <c r="BU905" s="106"/>
      <c r="BV905" s="106"/>
      <c r="BW905" s="106"/>
      <c r="BX905" s="106"/>
      <c r="BY905" s="106"/>
      <c r="BZ905" s="106"/>
      <c r="CA905" s="106"/>
      <c r="CB905" s="106"/>
      <c r="CC905" s="106"/>
      <c r="CD905" s="106"/>
      <c r="CE905" s="106"/>
      <c r="CF905" s="106"/>
      <c r="CG905" s="106"/>
      <c r="CH905" s="106"/>
      <c r="CI905" s="106"/>
      <c r="CJ905" s="106"/>
      <c r="CK905" s="106"/>
      <c r="CL905" s="106"/>
      <c r="CM905" s="106"/>
      <c r="CN905" s="106"/>
      <c r="CO905" s="106"/>
      <c r="CP905" s="106"/>
      <c r="CQ905" s="106"/>
      <c r="CR905" s="106"/>
      <c r="CS905" s="106"/>
      <c r="CT905" s="106"/>
      <c r="CU905" s="106"/>
      <c r="CV905" s="106"/>
      <c r="CW905" s="106"/>
      <c r="CX905" s="106"/>
      <c r="CY905" s="106"/>
      <c r="CZ905" s="106"/>
      <c r="DA905" s="106"/>
      <c r="DB905" s="106"/>
      <c r="DC905" s="106"/>
      <c r="DD905" s="106"/>
      <c r="DE905" s="106"/>
      <c r="DF905" s="106"/>
      <c r="DG905" s="106"/>
      <c r="DH905" s="106"/>
      <c r="DI905" s="106"/>
      <c r="DJ905" s="106"/>
      <c r="DK905" s="106"/>
      <c r="DL905" s="106"/>
      <c r="DM905" s="106"/>
      <c r="DN905" s="106"/>
      <c r="DO905" s="106"/>
      <c r="DP905" s="106"/>
      <c r="DQ905" s="106"/>
      <c r="DR905" s="106"/>
      <c r="DS905" s="106"/>
      <c r="DT905" s="106"/>
      <c r="DU905" s="106"/>
      <c r="DV905" s="106"/>
      <c r="DW905" s="106"/>
      <c r="DX905" s="106"/>
      <c r="DY905" s="106"/>
      <c r="DZ905" s="106"/>
      <c r="EA905" s="106"/>
      <c r="EB905" s="106"/>
      <c r="EC905" s="106"/>
      <c r="ED905" s="106"/>
      <c r="EE905" s="106"/>
      <c r="EF905" s="106"/>
      <c r="EG905" s="106"/>
      <c r="EH905" s="106"/>
      <c r="EI905" s="106"/>
      <c r="EJ905" s="106"/>
      <c r="EK905" s="106"/>
      <c r="EL905" s="106"/>
      <c r="EM905" s="106"/>
      <c r="EN905" s="106"/>
      <c r="EO905" s="106"/>
      <c r="EP905" s="106"/>
      <c r="EQ905" s="106"/>
      <c r="ER905" s="106"/>
      <c r="ES905" s="106"/>
      <c r="ET905" s="106"/>
      <c r="EU905" s="106"/>
      <c r="EV905" s="106"/>
      <c r="EW905" s="106"/>
      <c r="EX905" s="106"/>
      <c r="EY905" s="106"/>
      <c r="EZ905" s="106"/>
      <c r="FA905" s="106"/>
      <c r="FB905" s="106"/>
      <c r="FC905" s="106"/>
      <c r="FD905" s="106"/>
      <c r="FE905" s="106"/>
      <c r="FF905" s="106"/>
      <c r="FG905" s="106"/>
      <c r="FH905" s="106"/>
      <c r="FI905" s="106"/>
      <c r="FJ905" s="106"/>
      <c r="FK905" s="106"/>
      <c r="FL905" s="106"/>
      <c r="FM905" s="106"/>
      <c r="FN905" s="106"/>
      <c r="FO905" s="106"/>
      <c r="FP905" s="106"/>
      <c r="FQ905" s="106"/>
      <c r="FR905" s="106"/>
      <c r="FS905" s="106"/>
      <c r="FT905" s="106"/>
      <c r="FU905" s="106"/>
      <c r="FV905" s="106"/>
      <c r="FW905" s="106"/>
      <c r="FX905" s="106"/>
      <c r="FY905" s="106"/>
      <c r="FZ905" s="106"/>
      <c r="GA905" s="106"/>
      <c r="GB905" s="106"/>
      <c r="GC905" s="106"/>
      <c r="GD905" s="106"/>
      <c r="GE905" s="106"/>
      <c r="GF905" s="106"/>
      <c r="GG905" s="106"/>
      <c r="GH905" s="106"/>
      <c r="GI905" s="106"/>
      <c r="GJ905" s="106"/>
      <c r="GK905" s="106"/>
      <c r="GL905" s="106"/>
      <c r="GM905" s="106"/>
      <c r="GN905" s="106"/>
      <c r="GO905" s="106"/>
      <c r="GP905" s="106"/>
      <c r="GQ905" s="106"/>
      <c r="GR905" s="106"/>
      <c r="GS905" s="106"/>
      <c r="GT905" s="106"/>
      <c r="GU905" s="106"/>
      <c r="GV905" s="106"/>
      <c r="GW905" s="106"/>
      <c r="GX905" s="106"/>
      <c r="GY905" s="106"/>
      <c r="GZ905" s="106"/>
      <c r="HA905" s="106"/>
      <c r="HB905" s="106"/>
      <c r="HC905" s="106"/>
      <c r="HD905" s="106"/>
      <c r="HE905" s="106"/>
      <c r="HF905" s="106"/>
      <c r="HG905" s="106"/>
      <c r="HH905" s="106"/>
      <c r="HI905" s="106"/>
      <c r="HJ905" s="106"/>
      <c r="HK905" s="106"/>
      <c r="HL905" s="106"/>
      <c r="HM905" s="106"/>
      <c r="HN905" s="106"/>
      <c r="HO905" s="106"/>
      <c r="HP905" s="106"/>
      <c r="HQ905" s="106"/>
      <c r="HR905" s="106"/>
      <c r="HS905" s="106"/>
      <c r="HT905" s="106"/>
      <c r="HU905" s="106"/>
      <c r="HV905" s="106"/>
      <c r="HW905" s="106"/>
      <c r="HX905" s="106"/>
      <c r="HY905" s="106"/>
      <c r="HZ905" s="106"/>
      <c r="IA905" s="106"/>
      <c r="IB905" s="106"/>
      <c r="IC905" s="106"/>
      <c r="ID905" s="106"/>
      <c r="IE905" s="106"/>
      <c r="IF905" s="106"/>
      <c r="IG905" s="106"/>
      <c r="IH905" s="106"/>
      <c r="II905" s="106"/>
      <c r="IJ905" s="106"/>
      <c r="IK905" s="106"/>
      <c r="IL905" s="106"/>
      <c r="IM905" s="106"/>
      <c r="IN905" s="106"/>
      <c r="IO905" s="106"/>
      <c r="IP905" s="106"/>
      <c r="IQ905" s="106"/>
      <c r="IR905" s="106"/>
      <c r="IS905" s="106"/>
      <c r="IT905" s="106"/>
      <c r="IU905" s="106"/>
      <c r="IV905" s="106"/>
      <c r="IW905" s="106"/>
      <c r="IX905" s="106"/>
      <c r="IY905" s="106"/>
      <c r="IZ905" s="106"/>
      <c r="JA905" s="106"/>
      <c r="JB905" s="106"/>
      <c r="JC905" s="106"/>
      <c r="JD905" s="106"/>
      <c r="JE905" s="106"/>
      <c r="JF905" s="106"/>
      <c r="JG905" s="106"/>
      <c r="JH905" s="106"/>
      <c r="JI905" s="106"/>
      <c r="JJ905" s="106"/>
      <c r="JK905" s="106"/>
      <c r="JL905" s="106"/>
      <c r="JM905" s="106"/>
      <c r="JN905" s="106"/>
      <c r="JO905" s="106"/>
      <c r="JP905" s="106"/>
      <c r="JQ905" s="106"/>
      <c r="JR905" s="106"/>
      <c r="JS905" s="106"/>
      <c r="JT905" s="106"/>
      <c r="JU905" s="106"/>
      <c r="JV905" s="106"/>
      <c r="JW905" s="106"/>
      <c r="JX905" s="106"/>
      <c r="JY905" s="106"/>
      <c r="JZ905" s="106"/>
      <c r="KA905" s="106"/>
      <c r="KB905" s="106"/>
      <c r="KC905" s="106"/>
      <c r="KD905" s="106"/>
      <c r="KE905" s="106"/>
      <c r="KF905" s="106"/>
      <c r="KG905" s="106"/>
      <c r="KH905" s="106"/>
      <c r="KI905" s="106"/>
      <c r="KJ905" s="106"/>
      <c r="KK905" s="106"/>
      <c r="KL905" s="106"/>
      <c r="KM905" s="106"/>
      <c r="KN905" s="106"/>
      <c r="KO905" s="106"/>
      <c r="KP905" s="106"/>
      <c r="KQ905" s="106"/>
      <c r="KR905" s="106"/>
      <c r="KS905" s="106"/>
      <c r="KT905" s="106"/>
      <c r="KU905" s="106"/>
      <c r="KV905" s="106"/>
      <c r="KW905" s="106"/>
      <c r="KX905" s="106"/>
      <c r="KY905" s="106"/>
      <c r="KZ905" s="106"/>
      <c r="LA905" s="106"/>
      <c r="LB905" s="106"/>
      <c r="LC905" s="106"/>
      <c r="LD905" s="106"/>
      <c r="LE905" s="106"/>
      <c r="LF905" s="106"/>
      <c r="LG905" s="106"/>
      <c r="LH905" s="106"/>
      <c r="LI905" s="106"/>
      <c r="LJ905" s="106"/>
      <c r="LK905" s="106"/>
      <c r="LL905" s="106"/>
      <c r="LM905" s="106"/>
      <c r="LN905" s="106"/>
      <c r="LO905" s="106"/>
      <c r="LP905" s="106"/>
      <c r="LQ905" s="106"/>
      <c r="LR905" s="106"/>
      <c r="LS905" s="106"/>
      <c r="LT905" s="106"/>
      <c r="LU905" s="106"/>
      <c r="LV905" s="106"/>
      <c r="LW905" s="106"/>
      <c r="LX905" s="106"/>
      <c r="LY905" s="106"/>
      <c r="LZ905" s="106"/>
      <c r="MA905" s="106"/>
      <c r="MB905" s="106"/>
      <c r="MC905" s="106"/>
      <c r="MD905" s="106"/>
      <c r="ME905" s="106"/>
      <c r="MF905" s="106"/>
      <c r="MG905" s="106"/>
      <c r="MH905" s="106"/>
      <c r="MI905" s="106"/>
      <c r="MJ905" s="106"/>
      <c r="MK905" s="106"/>
      <c r="ML905" s="106"/>
      <c r="MM905" s="106"/>
      <c r="MN905" s="106"/>
      <c r="MO905" s="106"/>
      <c r="MP905" s="106"/>
      <c r="MQ905" s="106"/>
      <c r="MR905" s="106"/>
      <c r="MS905" s="106"/>
      <c r="MT905" s="106"/>
      <c r="MU905" s="106"/>
      <c r="MV905" s="106"/>
      <c r="MW905" s="106"/>
      <c r="MX905" s="106"/>
      <c r="MY905" s="106"/>
      <c r="MZ905" s="106"/>
      <c r="NA905" s="106"/>
      <c r="NB905" s="106"/>
      <c r="NC905" s="106"/>
      <c r="ND905" s="106"/>
      <c r="NE905" s="106"/>
      <c r="NF905" s="106"/>
      <c r="NG905" s="106"/>
      <c r="NH905" s="106"/>
      <c r="NI905" s="106"/>
      <c r="NJ905" s="106"/>
      <c r="NK905" s="106"/>
      <c r="NL905" s="106"/>
      <c r="NM905" s="106"/>
      <c r="NN905" s="106"/>
      <c r="NO905" s="106"/>
      <c r="NP905" s="106"/>
      <c r="NQ905" s="106"/>
      <c r="NR905" s="106"/>
      <c r="NS905" s="106"/>
      <c r="NT905" s="106"/>
      <c r="NU905" s="106"/>
      <c r="NV905" s="106"/>
      <c r="NW905" s="106"/>
      <c r="NX905" s="106"/>
      <c r="NY905" s="106"/>
      <c r="NZ905" s="106"/>
      <c r="OA905" s="106"/>
      <c r="OB905" s="106"/>
      <c r="OC905" s="106"/>
      <c r="OD905" s="106"/>
      <c r="OE905" s="106"/>
      <c r="OF905" s="106"/>
      <c r="OG905" s="106"/>
      <c r="OH905" s="106"/>
      <c r="OI905" s="106"/>
      <c r="OJ905" s="106"/>
      <c r="OK905" s="106"/>
      <c r="OL905" s="106"/>
      <c r="OM905" s="106"/>
      <c r="ON905" s="106"/>
      <c r="OO905" s="106"/>
      <c r="OP905" s="106"/>
      <c r="OQ905" s="106"/>
      <c r="OR905" s="106"/>
      <c r="OS905" s="106"/>
      <c r="OT905" s="106"/>
      <c r="OU905" s="106"/>
      <c r="OV905" s="106"/>
      <c r="OW905" s="106"/>
      <c r="OX905" s="106"/>
      <c r="OY905" s="106"/>
      <c r="OZ905" s="106"/>
      <c r="PA905" s="106"/>
      <c r="PB905" s="106"/>
      <c r="PC905" s="106"/>
      <c r="PD905" s="106"/>
      <c r="PE905" s="106"/>
      <c r="PF905" s="106"/>
      <c r="PG905" s="106"/>
      <c r="PH905" s="106"/>
      <c r="PI905" s="106"/>
      <c r="PJ905" s="106"/>
      <c r="PK905" s="106"/>
      <c r="PL905" s="106"/>
      <c r="PM905" s="106"/>
      <c r="PN905" s="106"/>
      <c r="PO905" s="106"/>
      <c r="PP905" s="106"/>
      <c r="PQ905" s="106"/>
      <c r="PR905" s="106"/>
      <c r="PS905" s="106"/>
      <c r="PT905" s="106"/>
      <c r="PU905" s="106"/>
      <c r="PV905" s="106"/>
      <c r="PW905" s="106"/>
      <c r="PX905" s="106"/>
      <c r="PY905" s="106"/>
      <c r="PZ905" s="106"/>
      <c r="QA905" s="106"/>
      <c r="QB905" s="106"/>
      <c r="QC905" s="106"/>
      <c r="QD905" s="106"/>
      <c r="QE905" s="106"/>
      <c r="QF905" s="106"/>
      <c r="QG905" s="106"/>
      <c r="QH905" s="106"/>
      <c r="QI905" s="106"/>
      <c r="QJ905" s="106"/>
      <c r="QK905" s="106"/>
      <c r="QL905" s="106"/>
      <c r="QM905" s="106"/>
      <c r="QN905" s="106"/>
      <c r="QO905" s="106"/>
      <c r="QP905" s="106"/>
      <c r="QQ905" s="106"/>
      <c r="QR905" s="106"/>
      <c r="QS905" s="106"/>
      <c r="QT905" s="106"/>
      <c r="QU905" s="106"/>
      <c r="QV905" s="106"/>
      <c r="QW905" s="106"/>
      <c r="QX905" s="106"/>
      <c r="QY905" s="106"/>
      <c r="QZ905" s="106"/>
      <c r="RA905" s="106"/>
      <c r="RB905" s="106"/>
      <c r="RC905" s="106"/>
      <c r="RD905" s="106"/>
      <c r="RE905" s="106"/>
      <c r="RF905" s="106"/>
      <c r="RG905" s="106"/>
      <c r="RH905" s="106"/>
      <c r="RI905" s="106"/>
      <c r="RJ905" s="106"/>
      <c r="RK905" s="106"/>
      <c r="RL905" s="106"/>
      <c r="RM905" s="106"/>
      <c r="RN905" s="106"/>
      <c r="RO905" s="106"/>
      <c r="RP905" s="106"/>
      <c r="RQ905" s="106"/>
      <c r="RR905" s="106"/>
    </row>
    <row r="906" spans="1:486" x14ac:dyDescent="0.3">
      <c r="A906" s="106"/>
      <c r="B906" s="106"/>
      <c r="C906" s="106"/>
      <c r="D906" s="106"/>
      <c r="E906" s="106"/>
      <c r="F906" s="106"/>
      <c r="G906" s="106"/>
      <c r="H906" s="106"/>
      <c r="I906" s="106"/>
      <c r="J906" s="106"/>
      <c r="K906" s="106"/>
      <c r="L906" s="106"/>
      <c r="M906" s="106"/>
      <c r="N906" s="106"/>
      <c r="O906" s="106"/>
      <c r="P906" s="114"/>
      <c r="Q906" s="114"/>
      <c r="R906" s="106"/>
      <c r="S906" s="106"/>
      <c r="T906" s="106"/>
      <c r="U906" s="106"/>
      <c r="V906" s="106"/>
      <c r="W906" s="106"/>
      <c r="X906" s="106"/>
      <c r="Y906" s="106"/>
      <c r="Z906" s="106"/>
      <c r="AA906" s="106"/>
      <c r="AB906" s="106"/>
      <c r="AC906" s="106"/>
      <c r="AD906" s="106"/>
      <c r="AE906" s="106"/>
      <c r="AF906" s="106"/>
      <c r="AG906" s="106"/>
      <c r="AH906" s="106"/>
      <c r="AI906" s="106"/>
      <c r="AJ906" s="106"/>
      <c r="AK906" s="106"/>
      <c r="AL906" s="106"/>
      <c r="AM906" s="106"/>
      <c r="AN906" s="106"/>
      <c r="AO906" s="106"/>
      <c r="AP906" s="106"/>
      <c r="AQ906" s="106"/>
      <c r="AR906" s="106"/>
      <c r="AS906" s="106"/>
      <c r="AT906" s="106"/>
      <c r="AU906" s="106"/>
      <c r="AV906" s="106"/>
      <c r="AW906" s="106"/>
      <c r="AX906" s="106"/>
      <c r="AY906" s="106"/>
      <c r="AZ906" s="106"/>
      <c r="BA906" s="106"/>
      <c r="BB906" s="106"/>
      <c r="BC906" s="106"/>
      <c r="BD906" s="106"/>
      <c r="BE906" s="106"/>
      <c r="BF906" s="106"/>
      <c r="BG906" s="106"/>
      <c r="BH906" s="106"/>
      <c r="BI906" s="106"/>
      <c r="BJ906" s="106"/>
      <c r="BK906" s="106"/>
      <c r="BL906" s="106"/>
      <c r="BM906" s="106"/>
      <c r="BN906" s="106"/>
      <c r="BO906" s="106"/>
      <c r="BP906" s="106"/>
      <c r="BQ906" s="106"/>
      <c r="BR906" s="106"/>
      <c r="BS906" s="106"/>
      <c r="BT906" s="106"/>
      <c r="BU906" s="106"/>
      <c r="BV906" s="106"/>
      <c r="BW906" s="106"/>
      <c r="BX906" s="106"/>
      <c r="BY906" s="106"/>
      <c r="BZ906" s="106"/>
      <c r="CA906" s="106"/>
      <c r="CB906" s="106"/>
      <c r="CC906" s="106"/>
      <c r="CD906" s="106"/>
      <c r="CE906" s="106"/>
      <c r="CF906" s="106"/>
      <c r="CG906" s="106"/>
      <c r="CH906" s="106"/>
      <c r="CI906" s="106"/>
      <c r="CJ906" s="106"/>
      <c r="CK906" s="106"/>
      <c r="CL906" s="106"/>
      <c r="CM906" s="106"/>
      <c r="CN906" s="106"/>
      <c r="CO906" s="106"/>
      <c r="CP906" s="106"/>
      <c r="CQ906" s="106"/>
      <c r="CR906" s="106"/>
      <c r="CS906" s="106"/>
      <c r="CT906" s="106"/>
      <c r="CU906" s="106"/>
      <c r="CV906" s="106"/>
      <c r="CW906" s="106"/>
      <c r="CX906" s="106"/>
      <c r="CY906" s="106"/>
      <c r="CZ906" s="106"/>
      <c r="DA906" s="106"/>
      <c r="DB906" s="106"/>
      <c r="DC906" s="106"/>
      <c r="DD906" s="106"/>
      <c r="DE906" s="106"/>
      <c r="DF906" s="106"/>
      <c r="DG906" s="106"/>
      <c r="DH906" s="106"/>
      <c r="DI906" s="106"/>
      <c r="DJ906" s="106"/>
      <c r="DK906" s="106"/>
      <c r="DL906" s="106"/>
      <c r="DM906" s="106"/>
      <c r="DN906" s="106"/>
      <c r="DO906" s="106"/>
      <c r="DP906" s="106"/>
      <c r="DQ906" s="106"/>
      <c r="DR906" s="106"/>
      <c r="DS906" s="106"/>
      <c r="DT906" s="106"/>
      <c r="DU906" s="106"/>
      <c r="DV906" s="106"/>
      <c r="DW906" s="106"/>
      <c r="DX906" s="106"/>
      <c r="DY906" s="106"/>
      <c r="DZ906" s="106"/>
      <c r="EA906" s="106"/>
      <c r="EB906" s="106"/>
      <c r="EC906" s="106"/>
      <c r="ED906" s="106"/>
      <c r="EE906" s="106"/>
      <c r="EF906" s="106"/>
      <c r="EG906" s="106"/>
      <c r="EH906" s="106"/>
      <c r="EI906" s="106"/>
      <c r="EJ906" s="106"/>
      <c r="EK906" s="106"/>
      <c r="EL906" s="106"/>
      <c r="EM906" s="106"/>
      <c r="EN906" s="106"/>
      <c r="EO906" s="106"/>
      <c r="EP906" s="106"/>
      <c r="EQ906" s="106"/>
      <c r="ER906" s="106"/>
      <c r="ES906" s="106"/>
      <c r="ET906" s="106"/>
      <c r="EU906" s="106"/>
      <c r="EV906" s="106"/>
      <c r="EW906" s="106"/>
      <c r="EX906" s="106"/>
      <c r="EY906" s="106"/>
      <c r="EZ906" s="106"/>
      <c r="FA906" s="106"/>
      <c r="FB906" s="106"/>
      <c r="FC906" s="106"/>
      <c r="FD906" s="106"/>
      <c r="FE906" s="106"/>
      <c r="FF906" s="106"/>
      <c r="FG906" s="106"/>
      <c r="FH906" s="106"/>
      <c r="FI906" s="106"/>
      <c r="FJ906" s="106"/>
      <c r="FK906" s="106"/>
      <c r="FL906" s="106"/>
      <c r="FM906" s="106"/>
      <c r="FN906" s="106"/>
      <c r="FO906" s="106"/>
      <c r="FP906" s="106"/>
      <c r="FQ906" s="106"/>
      <c r="FR906" s="106"/>
      <c r="FS906" s="106"/>
      <c r="FT906" s="106"/>
      <c r="FU906" s="106"/>
      <c r="FV906" s="106"/>
      <c r="FW906" s="106"/>
      <c r="FX906" s="106"/>
      <c r="FY906" s="106"/>
      <c r="FZ906" s="106"/>
      <c r="GA906" s="106"/>
      <c r="GB906" s="106"/>
      <c r="GC906" s="106"/>
      <c r="GD906" s="106"/>
      <c r="GE906" s="106"/>
      <c r="GF906" s="106"/>
      <c r="GG906" s="106"/>
      <c r="GH906" s="106"/>
      <c r="GI906" s="106"/>
      <c r="GJ906" s="106"/>
      <c r="GK906" s="106"/>
      <c r="GL906" s="106"/>
      <c r="GM906" s="106"/>
      <c r="GN906" s="106"/>
      <c r="GO906" s="106"/>
      <c r="GP906" s="106"/>
      <c r="GQ906" s="106"/>
      <c r="GR906" s="106"/>
      <c r="GS906" s="106"/>
      <c r="GT906" s="106"/>
      <c r="GU906" s="106"/>
      <c r="GV906" s="106"/>
      <c r="GW906" s="106"/>
      <c r="GX906" s="106"/>
      <c r="GY906" s="106"/>
      <c r="GZ906" s="106"/>
      <c r="HA906" s="106"/>
      <c r="HB906" s="106"/>
      <c r="HC906" s="106"/>
      <c r="HD906" s="106"/>
      <c r="HE906" s="106"/>
      <c r="HF906" s="106"/>
      <c r="HG906" s="106"/>
      <c r="HH906" s="106"/>
      <c r="HI906" s="106"/>
      <c r="HJ906" s="106"/>
      <c r="HK906" s="106"/>
      <c r="HL906" s="106"/>
      <c r="HM906" s="106"/>
      <c r="HN906" s="106"/>
      <c r="HO906" s="106"/>
      <c r="HP906" s="106"/>
      <c r="HQ906" s="106"/>
      <c r="HR906" s="106"/>
      <c r="HS906" s="106"/>
      <c r="HT906" s="106"/>
      <c r="HU906" s="106"/>
      <c r="HV906" s="106"/>
      <c r="HW906" s="106"/>
      <c r="HX906" s="106"/>
      <c r="HY906" s="106"/>
      <c r="HZ906" s="106"/>
      <c r="IA906" s="106"/>
      <c r="IB906" s="106"/>
      <c r="IC906" s="106"/>
      <c r="ID906" s="106"/>
      <c r="IE906" s="106"/>
      <c r="IF906" s="106"/>
      <c r="IG906" s="106"/>
      <c r="IH906" s="106"/>
      <c r="II906" s="106"/>
      <c r="IJ906" s="106"/>
      <c r="IK906" s="106"/>
      <c r="IL906" s="106"/>
      <c r="IM906" s="106"/>
      <c r="IN906" s="106"/>
      <c r="IO906" s="106"/>
      <c r="IP906" s="106"/>
      <c r="IQ906" s="106"/>
      <c r="IR906" s="106"/>
      <c r="IS906" s="106"/>
      <c r="IT906" s="106"/>
      <c r="IU906" s="106"/>
      <c r="IV906" s="106"/>
      <c r="IW906" s="106"/>
      <c r="IX906" s="106"/>
      <c r="IY906" s="106"/>
      <c r="IZ906" s="106"/>
      <c r="JA906" s="106"/>
      <c r="JB906" s="106"/>
      <c r="JC906" s="106"/>
      <c r="JD906" s="106"/>
      <c r="JE906" s="106"/>
      <c r="JF906" s="106"/>
      <c r="JG906" s="106"/>
      <c r="JH906" s="106"/>
      <c r="JI906" s="106"/>
      <c r="JJ906" s="106"/>
      <c r="JK906" s="106"/>
      <c r="JL906" s="106"/>
      <c r="JM906" s="106"/>
      <c r="JN906" s="106"/>
      <c r="JO906" s="106"/>
      <c r="JP906" s="106"/>
      <c r="JQ906" s="106"/>
      <c r="JR906" s="106"/>
      <c r="JS906" s="106"/>
      <c r="JT906" s="106"/>
      <c r="JU906" s="106"/>
      <c r="JV906" s="106"/>
      <c r="JW906" s="106"/>
      <c r="JX906" s="106"/>
      <c r="JY906" s="106"/>
      <c r="JZ906" s="106"/>
      <c r="KA906" s="106"/>
      <c r="KB906" s="106"/>
      <c r="KC906" s="106"/>
      <c r="KD906" s="106"/>
      <c r="KE906" s="106"/>
      <c r="KF906" s="106"/>
      <c r="KG906" s="106"/>
      <c r="KH906" s="106"/>
      <c r="KI906" s="106"/>
      <c r="KJ906" s="106"/>
      <c r="KK906" s="106"/>
      <c r="KL906" s="106"/>
      <c r="KM906" s="106"/>
      <c r="KN906" s="106"/>
      <c r="KO906" s="106"/>
      <c r="KP906" s="106"/>
      <c r="KQ906" s="106"/>
      <c r="KR906" s="106"/>
      <c r="KS906" s="106"/>
      <c r="KT906" s="106"/>
      <c r="KU906" s="106"/>
      <c r="KV906" s="106"/>
      <c r="KW906" s="106"/>
      <c r="KX906" s="106"/>
      <c r="KY906" s="106"/>
      <c r="KZ906" s="106"/>
      <c r="LA906" s="106"/>
      <c r="LB906" s="106"/>
      <c r="LC906" s="106"/>
      <c r="LD906" s="106"/>
      <c r="LE906" s="106"/>
      <c r="LF906" s="106"/>
      <c r="LG906" s="106"/>
      <c r="LH906" s="106"/>
      <c r="LI906" s="106"/>
      <c r="LJ906" s="106"/>
      <c r="LK906" s="106"/>
      <c r="LL906" s="106"/>
      <c r="LM906" s="106"/>
      <c r="LN906" s="106"/>
      <c r="LO906" s="106"/>
      <c r="LP906" s="106"/>
      <c r="LQ906" s="106"/>
      <c r="LR906" s="106"/>
      <c r="LS906" s="106"/>
      <c r="LT906" s="106"/>
      <c r="LU906" s="106"/>
      <c r="LV906" s="106"/>
      <c r="LW906" s="106"/>
      <c r="LX906" s="106"/>
      <c r="LY906" s="106"/>
      <c r="LZ906" s="106"/>
      <c r="MA906" s="106"/>
      <c r="MB906" s="106"/>
      <c r="MC906" s="106"/>
      <c r="MD906" s="106"/>
      <c r="ME906" s="106"/>
      <c r="MF906" s="106"/>
      <c r="MG906" s="106"/>
      <c r="MH906" s="106"/>
      <c r="MI906" s="106"/>
      <c r="MJ906" s="106"/>
      <c r="MK906" s="106"/>
      <c r="ML906" s="106"/>
      <c r="MM906" s="106"/>
      <c r="MN906" s="106"/>
      <c r="MO906" s="106"/>
      <c r="MP906" s="106"/>
      <c r="MQ906" s="106"/>
      <c r="MR906" s="106"/>
      <c r="MS906" s="106"/>
      <c r="MT906" s="106"/>
      <c r="MU906" s="106"/>
      <c r="MV906" s="106"/>
      <c r="MW906" s="106"/>
      <c r="MX906" s="106"/>
      <c r="MY906" s="106"/>
      <c r="MZ906" s="106"/>
      <c r="NA906" s="106"/>
      <c r="NB906" s="106"/>
      <c r="NC906" s="106"/>
      <c r="ND906" s="106"/>
      <c r="NE906" s="106"/>
      <c r="NF906" s="106"/>
      <c r="NG906" s="106"/>
      <c r="NH906" s="106"/>
      <c r="NI906" s="106"/>
      <c r="NJ906" s="106"/>
      <c r="NK906" s="106"/>
      <c r="NL906" s="106"/>
      <c r="NM906" s="106"/>
      <c r="NN906" s="106"/>
      <c r="NO906" s="106"/>
      <c r="NP906" s="106"/>
      <c r="NQ906" s="106"/>
      <c r="NR906" s="106"/>
      <c r="NS906" s="106"/>
      <c r="NT906" s="106"/>
      <c r="NU906" s="106"/>
      <c r="NV906" s="106"/>
      <c r="NW906" s="106"/>
      <c r="NX906" s="106"/>
      <c r="NY906" s="106"/>
      <c r="NZ906" s="106"/>
      <c r="OA906" s="106"/>
      <c r="OB906" s="106"/>
      <c r="OC906" s="106"/>
      <c r="OD906" s="106"/>
      <c r="OE906" s="106"/>
      <c r="OF906" s="106"/>
      <c r="OG906" s="106"/>
      <c r="OH906" s="106"/>
      <c r="OI906" s="106"/>
      <c r="OJ906" s="106"/>
      <c r="OK906" s="106"/>
      <c r="OL906" s="106"/>
      <c r="OM906" s="106"/>
      <c r="ON906" s="106"/>
      <c r="OO906" s="106"/>
      <c r="OP906" s="106"/>
      <c r="OQ906" s="106"/>
      <c r="OR906" s="106"/>
      <c r="OS906" s="106"/>
      <c r="OT906" s="106"/>
      <c r="OU906" s="106"/>
      <c r="OV906" s="106"/>
      <c r="OW906" s="106"/>
      <c r="OX906" s="106"/>
      <c r="OY906" s="106"/>
      <c r="OZ906" s="106"/>
      <c r="PA906" s="106"/>
      <c r="PB906" s="106"/>
      <c r="PC906" s="106"/>
      <c r="PD906" s="106"/>
      <c r="PE906" s="106"/>
      <c r="PF906" s="106"/>
      <c r="PG906" s="106"/>
      <c r="PH906" s="106"/>
      <c r="PI906" s="106"/>
      <c r="PJ906" s="106"/>
      <c r="PK906" s="106"/>
      <c r="PL906" s="106"/>
      <c r="PM906" s="106"/>
      <c r="PN906" s="106"/>
      <c r="PO906" s="106"/>
      <c r="PP906" s="106"/>
      <c r="PQ906" s="106"/>
      <c r="PR906" s="106"/>
      <c r="PS906" s="106"/>
      <c r="PT906" s="106"/>
      <c r="PU906" s="106"/>
      <c r="PV906" s="106"/>
      <c r="PW906" s="106"/>
      <c r="PX906" s="106"/>
      <c r="PY906" s="106"/>
      <c r="PZ906" s="106"/>
      <c r="QA906" s="106"/>
      <c r="QB906" s="106"/>
      <c r="QC906" s="106"/>
      <c r="QD906" s="106"/>
      <c r="QE906" s="106"/>
      <c r="QF906" s="106"/>
      <c r="QG906" s="106"/>
      <c r="QH906" s="106"/>
      <c r="QI906" s="106"/>
      <c r="QJ906" s="106"/>
      <c r="QK906" s="106"/>
      <c r="QL906" s="106"/>
      <c r="QM906" s="106"/>
      <c r="QN906" s="106"/>
      <c r="QO906" s="106"/>
      <c r="QP906" s="106"/>
      <c r="QQ906" s="106"/>
      <c r="QR906" s="106"/>
      <c r="QS906" s="106"/>
      <c r="QT906" s="106"/>
      <c r="QU906" s="106"/>
      <c r="QV906" s="106"/>
      <c r="QW906" s="106"/>
      <c r="QX906" s="106"/>
      <c r="QY906" s="106"/>
      <c r="QZ906" s="106"/>
      <c r="RA906" s="106"/>
      <c r="RB906" s="106"/>
      <c r="RC906" s="106"/>
      <c r="RD906" s="106"/>
      <c r="RE906" s="106"/>
      <c r="RF906" s="106"/>
      <c r="RG906" s="106"/>
      <c r="RH906" s="106"/>
      <c r="RI906" s="106"/>
      <c r="RJ906" s="106"/>
      <c r="RK906" s="106"/>
      <c r="RL906" s="106"/>
      <c r="RM906" s="106"/>
      <c r="RN906" s="106"/>
      <c r="RO906" s="106"/>
      <c r="RP906" s="106"/>
      <c r="RQ906" s="106"/>
      <c r="RR906" s="106"/>
    </row>
    <row r="907" spans="1:486" x14ac:dyDescent="0.3">
      <c r="A907" s="106"/>
      <c r="B907" s="106"/>
      <c r="C907" s="106"/>
      <c r="D907" s="106"/>
      <c r="E907" s="106"/>
      <c r="F907" s="106"/>
      <c r="G907" s="106"/>
      <c r="H907" s="106"/>
      <c r="I907" s="106"/>
      <c r="J907" s="106"/>
      <c r="K907" s="106"/>
      <c r="L907" s="106"/>
      <c r="M907" s="106"/>
      <c r="N907" s="106"/>
      <c r="O907" s="106"/>
      <c r="P907" s="114"/>
      <c r="Q907" s="114"/>
      <c r="R907" s="106"/>
      <c r="S907" s="106"/>
      <c r="T907" s="106"/>
      <c r="U907" s="106"/>
      <c r="V907" s="106"/>
      <c r="W907" s="106"/>
      <c r="X907" s="106"/>
      <c r="Y907" s="106"/>
      <c r="Z907" s="106"/>
      <c r="AA907" s="106"/>
      <c r="AB907" s="106"/>
      <c r="AC907" s="106"/>
      <c r="AD907" s="106"/>
      <c r="AE907" s="106"/>
      <c r="AF907" s="106"/>
      <c r="AG907" s="106"/>
      <c r="AH907" s="106"/>
      <c r="AI907" s="106"/>
      <c r="AJ907" s="106"/>
      <c r="AK907" s="106"/>
      <c r="AL907" s="106"/>
      <c r="AM907" s="106"/>
      <c r="AN907" s="106"/>
      <c r="AO907" s="106"/>
      <c r="AP907" s="106"/>
      <c r="AQ907" s="106"/>
      <c r="AR907" s="106"/>
      <c r="AS907" s="106"/>
      <c r="AT907" s="106"/>
      <c r="AU907" s="106"/>
      <c r="AV907" s="106"/>
      <c r="AW907" s="106"/>
      <c r="AX907" s="106"/>
      <c r="AY907" s="106"/>
      <c r="AZ907" s="106"/>
      <c r="BA907" s="106"/>
      <c r="BB907" s="106"/>
      <c r="BC907" s="106"/>
      <c r="BD907" s="106"/>
      <c r="BE907" s="106"/>
      <c r="BF907" s="106"/>
      <c r="BG907" s="106"/>
      <c r="BH907" s="106"/>
      <c r="BI907" s="106"/>
      <c r="BJ907" s="106"/>
      <c r="BK907" s="106"/>
      <c r="BL907" s="106"/>
      <c r="BM907" s="106"/>
      <c r="BN907" s="106"/>
      <c r="BO907" s="106"/>
      <c r="BP907" s="106"/>
      <c r="BQ907" s="106"/>
      <c r="BR907" s="106"/>
      <c r="BS907" s="106"/>
      <c r="BT907" s="106"/>
      <c r="BU907" s="106"/>
      <c r="BV907" s="106"/>
      <c r="BW907" s="106"/>
      <c r="BX907" s="106"/>
      <c r="BY907" s="106"/>
      <c r="BZ907" s="106"/>
      <c r="CA907" s="106"/>
      <c r="CB907" s="106"/>
      <c r="CC907" s="106"/>
      <c r="CD907" s="106"/>
      <c r="CE907" s="106"/>
      <c r="CF907" s="106"/>
      <c r="CG907" s="106"/>
      <c r="CH907" s="106"/>
      <c r="CI907" s="106"/>
      <c r="CJ907" s="106"/>
      <c r="CK907" s="106"/>
      <c r="CL907" s="106"/>
      <c r="CM907" s="106"/>
      <c r="CN907" s="106"/>
      <c r="CO907" s="106"/>
      <c r="CP907" s="106"/>
      <c r="CQ907" s="106"/>
      <c r="CR907" s="106"/>
      <c r="CS907" s="106"/>
      <c r="CT907" s="106"/>
      <c r="CU907" s="106"/>
      <c r="CV907" s="106"/>
      <c r="CW907" s="106"/>
      <c r="CX907" s="106"/>
      <c r="CY907" s="106"/>
      <c r="CZ907" s="106"/>
      <c r="DA907" s="106"/>
      <c r="DB907" s="106"/>
      <c r="DC907" s="106"/>
      <c r="DD907" s="106"/>
      <c r="DE907" s="106"/>
      <c r="DF907" s="106"/>
      <c r="DG907" s="106"/>
      <c r="DH907" s="106"/>
      <c r="DI907" s="106"/>
      <c r="DJ907" s="106"/>
      <c r="DK907" s="106"/>
      <c r="DL907" s="106"/>
      <c r="DM907" s="106"/>
      <c r="DN907" s="106"/>
      <c r="DO907" s="106"/>
      <c r="DP907" s="106"/>
      <c r="DQ907" s="106"/>
      <c r="DR907" s="106"/>
      <c r="DS907" s="106"/>
      <c r="DT907" s="106"/>
      <c r="DU907" s="106"/>
      <c r="DV907" s="106"/>
      <c r="DW907" s="106"/>
      <c r="DX907" s="106"/>
      <c r="DY907" s="106"/>
      <c r="DZ907" s="106"/>
      <c r="EA907" s="106"/>
      <c r="EB907" s="106"/>
      <c r="EC907" s="106"/>
      <c r="ED907" s="106"/>
      <c r="EE907" s="106"/>
      <c r="EF907" s="106"/>
      <c r="EG907" s="106"/>
      <c r="EH907" s="106"/>
      <c r="EI907" s="106"/>
      <c r="EJ907" s="106"/>
      <c r="EK907" s="106"/>
      <c r="EL907" s="106"/>
      <c r="EM907" s="106"/>
      <c r="EN907" s="106"/>
      <c r="EO907" s="106"/>
      <c r="EP907" s="106"/>
      <c r="EQ907" s="106"/>
      <c r="ER907" s="106"/>
      <c r="ES907" s="106"/>
      <c r="ET907" s="106"/>
      <c r="EU907" s="106"/>
      <c r="EV907" s="106"/>
      <c r="EW907" s="106"/>
      <c r="EX907" s="106"/>
      <c r="EY907" s="106"/>
      <c r="EZ907" s="106"/>
      <c r="FA907" s="106"/>
      <c r="FB907" s="106"/>
      <c r="FC907" s="106"/>
      <c r="FD907" s="106"/>
      <c r="FE907" s="106"/>
      <c r="FF907" s="106"/>
      <c r="FG907" s="106"/>
      <c r="FH907" s="106"/>
      <c r="FI907" s="106"/>
      <c r="FJ907" s="106"/>
      <c r="FK907" s="106"/>
      <c r="FL907" s="106"/>
      <c r="FM907" s="106"/>
      <c r="FN907" s="106"/>
      <c r="FO907" s="106"/>
      <c r="FP907" s="106"/>
      <c r="FQ907" s="106"/>
      <c r="FR907" s="106"/>
      <c r="FS907" s="106"/>
      <c r="FT907" s="106"/>
      <c r="FU907" s="106"/>
      <c r="FV907" s="106"/>
      <c r="FW907" s="106"/>
      <c r="FX907" s="106"/>
      <c r="FY907" s="106"/>
      <c r="FZ907" s="106"/>
      <c r="GA907" s="106"/>
      <c r="GB907" s="106"/>
      <c r="GC907" s="106"/>
      <c r="GD907" s="106"/>
      <c r="GE907" s="106"/>
      <c r="GF907" s="106"/>
      <c r="GG907" s="106"/>
      <c r="GH907" s="106"/>
      <c r="GI907" s="106"/>
      <c r="GJ907" s="106"/>
      <c r="GK907" s="106"/>
      <c r="GL907" s="106"/>
      <c r="GM907" s="106"/>
      <c r="GN907" s="106"/>
      <c r="GO907" s="106"/>
      <c r="GP907" s="106"/>
      <c r="GQ907" s="106"/>
      <c r="GR907" s="106"/>
      <c r="GS907" s="106"/>
      <c r="GT907" s="106"/>
      <c r="GU907" s="106"/>
      <c r="GV907" s="106"/>
      <c r="GW907" s="106"/>
      <c r="GX907" s="106"/>
      <c r="GY907" s="106"/>
      <c r="GZ907" s="106"/>
      <c r="HA907" s="106"/>
      <c r="HB907" s="106"/>
      <c r="HC907" s="106"/>
      <c r="HD907" s="106"/>
      <c r="HE907" s="106"/>
      <c r="HF907" s="106"/>
      <c r="HG907" s="106"/>
      <c r="HH907" s="106"/>
      <c r="HI907" s="106"/>
      <c r="HJ907" s="106"/>
      <c r="HK907" s="106"/>
      <c r="HL907" s="106"/>
      <c r="HM907" s="106"/>
      <c r="HN907" s="106"/>
      <c r="HO907" s="106"/>
      <c r="HP907" s="106"/>
      <c r="HQ907" s="106"/>
      <c r="HR907" s="106"/>
      <c r="HS907" s="106"/>
      <c r="HT907" s="106"/>
      <c r="HU907" s="106"/>
      <c r="HV907" s="106"/>
      <c r="HW907" s="106"/>
      <c r="HX907" s="106"/>
      <c r="HY907" s="106"/>
      <c r="HZ907" s="106"/>
      <c r="IA907" s="106"/>
      <c r="IB907" s="106"/>
      <c r="IC907" s="106"/>
      <c r="ID907" s="106"/>
      <c r="IE907" s="106"/>
      <c r="IF907" s="106"/>
      <c r="IG907" s="106"/>
      <c r="IH907" s="106"/>
      <c r="II907" s="106"/>
      <c r="IJ907" s="106"/>
      <c r="IK907" s="106"/>
      <c r="IL907" s="106"/>
      <c r="IM907" s="106"/>
      <c r="IN907" s="106"/>
      <c r="IO907" s="106"/>
      <c r="IP907" s="106"/>
      <c r="IQ907" s="106"/>
      <c r="IR907" s="106"/>
      <c r="IS907" s="106"/>
      <c r="IT907" s="106"/>
      <c r="IU907" s="106"/>
      <c r="IV907" s="106"/>
      <c r="IW907" s="106"/>
      <c r="IX907" s="106"/>
      <c r="IY907" s="106"/>
      <c r="IZ907" s="106"/>
      <c r="JA907" s="106"/>
      <c r="JB907" s="106"/>
      <c r="JC907" s="106"/>
      <c r="JD907" s="106"/>
      <c r="JE907" s="106"/>
      <c r="JF907" s="106"/>
      <c r="JG907" s="106"/>
      <c r="JH907" s="106"/>
      <c r="JI907" s="106"/>
      <c r="JJ907" s="106"/>
      <c r="JK907" s="106"/>
      <c r="JL907" s="106"/>
      <c r="JM907" s="106"/>
      <c r="JN907" s="106"/>
      <c r="JO907" s="106"/>
      <c r="JP907" s="106"/>
      <c r="JQ907" s="106"/>
      <c r="JR907" s="106"/>
      <c r="JS907" s="106"/>
      <c r="JT907" s="106"/>
      <c r="JU907" s="106"/>
      <c r="JV907" s="106"/>
      <c r="JW907" s="106"/>
      <c r="JX907" s="106"/>
      <c r="JY907" s="106"/>
      <c r="JZ907" s="106"/>
      <c r="KA907" s="106"/>
      <c r="KB907" s="106"/>
      <c r="KC907" s="106"/>
      <c r="KD907" s="106"/>
      <c r="KE907" s="106"/>
      <c r="KF907" s="106"/>
      <c r="KG907" s="106"/>
      <c r="KH907" s="106"/>
      <c r="KI907" s="106"/>
      <c r="KJ907" s="106"/>
      <c r="KK907" s="106"/>
      <c r="KL907" s="106"/>
      <c r="KM907" s="106"/>
      <c r="KN907" s="106"/>
      <c r="KO907" s="106"/>
      <c r="KP907" s="106"/>
      <c r="KQ907" s="106"/>
      <c r="KR907" s="106"/>
      <c r="KS907" s="106"/>
      <c r="KT907" s="106"/>
      <c r="KU907" s="106"/>
      <c r="KV907" s="106"/>
      <c r="KW907" s="106"/>
      <c r="KX907" s="106"/>
      <c r="KY907" s="106"/>
      <c r="KZ907" s="106"/>
      <c r="LA907" s="106"/>
      <c r="LB907" s="106"/>
      <c r="LC907" s="106"/>
      <c r="LD907" s="106"/>
      <c r="LE907" s="106"/>
      <c r="LF907" s="106"/>
      <c r="LG907" s="106"/>
      <c r="LH907" s="106"/>
      <c r="LI907" s="106"/>
      <c r="LJ907" s="106"/>
      <c r="LK907" s="106"/>
      <c r="LL907" s="106"/>
      <c r="LM907" s="106"/>
      <c r="LN907" s="106"/>
      <c r="LO907" s="106"/>
      <c r="LP907" s="106"/>
      <c r="LQ907" s="106"/>
      <c r="LR907" s="106"/>
      <c r="LS907" s="106"/>
      <c r="LT907" s="106"/>
      <c r="LU907" s="106"/>
      <c r="LV907" s="106"/>
      <c r="LW907" s="106"/>
      <c r="LX907" s="106"/>
      <c r="LY907" s="106"/>
      <c r="LZ907" s="106"/>
      <c r="MA907" s="106"/>
      <c r="MB907" s="106"/>
      <c r="MC907" s="106"/>
      <c r="MD907" s="106"/>
      <c r="ME907" s="106"/>
      <c r="MF907" s="106"/>
      <c r="MG907" s="106"/>
      <c r="MH907" s="106"/>
      <c r="MI907" s="106"/>
      <c r="MJ907" s="106"/>
      <c r="MK907" s="106"/>
      <c r="ML907" s="106"/>
      <c r="MM907" s="106"/>
      <c r="MN907" s="106"/>
      <c r="MO907" s="106"/>
      <c r="MP907" s="106"/>
      <c r="MQ907" s="106"/>
      <c r="MR907" s="106"/>
      <c r="MS907" s="106"/>
      <c r="MT907" s="106"/>
      <c r="MU907" s="106"/>
      <c r="MV907" s="106"/>
      <c r="MW907" s="106"/>
      <c r="MX907" s="106"/>
      <c r="MY907" s="106"/>
      <c r="MZ907" s="106"/>
      <c r="NA907" s="106"/>
      <c r="NB907" s="106"/>
      <c r="NC907" s="106"/>
      <c r="ND907" s="106"/>
      <c r="NE907" s="106"/>
      <c r="NF907" s="106"/>
      <c r="NG907" s="106"/>
      <c r="NH907" s="106"/>
      <c r="NI907" s="106"/>
      <c r="NJ907" s="106"/>
      <c r="NK907" s="106"/>
      <c r="NL907" s="106"/>
      <c r="NM907" s="106"/>
      <c r="NN907" s="106"/>
      <c r="NO907" s="106"/>
      <c r="NP907" s="106"/>
      <c r="NQ907" s="106"/>
      <c r="NR907" s="106"/>
      <c r="NS907" s="106"/>
      <c r="NT907" s="106"/>
      <c r="NU907" s="106"/>
      <c r="NV907" s="106"/>
      <c r="NW907" s="106"/>
      <c r="NX907" s="106"/>
      <c r="NY907" s="106"/>
      <c r="NZ907" s="106"/>
      <c r="OA907" s="106"/>
      <c r="OB907" s="106"/>
      <c r="OC907" s="106"/>
      <c r="OD907" s="106"/>
      <c r="OE907" s="106"/>
      <c r="OF907" s="106"/>
      <c r="OG907" s="106"/>
      <c r="OH907" s="106"/>
      <c r="OI907" s="106"/>
      <c r="OJ907" s="106"/>
      <c r="OK907" s="106"/>
      <c r="OL907" s="106"/>
      <c r="OM907" s="106"/>
      <c r="ON907" s="106"/>
      <c r="OO907" s="106"/>
      <c r="OP907" s="106"/>
      <c r="OQ907" s="106"/>
      <c r="OR907" s="106"/>
      <c r="OS907" s="106"/>
      <c r="OT907" s="106"/>
      <c r="OU907" s="106"/>
      <c r="OV907" s="106"/>
      <c r="OW907" s="106"/>
      <c r="OX907" s="106"/>
      <c r="OY907" s="106"/>
      <c r="OZ907" s="106"/>
      <c r="PA907" s="106"/>
      <c r="PB907" s="106"/>
      <c r="PC907" s="106"/>
      <c r="PD907" s="106"/>
      <c r="PE907" s="106"/>
      <c r="PF907" s="106"/>
      <c r="PG907" s="106"/>
      <c r="PH907" s="106"/>
      <c r="PI907" s="106"/>
      <c r="PJ907" s="106"/>
      <c r="PK907" s="106"/>
      <c r="PL907" s="106"/>
      <c r="PM907" s="106"/>
      <c r="PN907" s="106"/>
      <c r="PO907" s="106"/>
      <c r="PP907" s="106"/>
      <c r="PQ907" s="106"/>
      <c r="PR907" s="106"/>
      <c r="PS907" s="106"/>
      <c r="PT907" s="106"/>
      <c r="PU907" s="106"/>
      <c r="PV907" s="106"/>
      <c r="PW907" s="106"/>
      <c r="PX907" s="106"/>
      <c r="PY907" s="106"/>
      <c r="PZ907" s="106"/>
      <c r="QA907" s="106"/>
      <c r="QB907" s="106"/>
      <c r="QC907" s="106"/>
      <c r="QD907" s="106"/>
      <c r="QE907" s="106"/>
      <c r="QF907" s="106"/>
      <c r="QG907" s="106"/>
      <c r="QH907" s="106"/>
      <c r="QI907" s="106"/>
      <c r="QJ907" s="106"/>
      <c r="QK907" s="106"/>
      <c r="QL907" s="106"/>
      <c r="QM907" s="106"/>
      <c r="QN907" s="106"/>
      <c r="QO907" s="106"/>
      <c r="QP907" s="106"/>
      <c r="QQ907" s="106"/>
      <c r="QR907" s="106"/>
      <c r="QS907" s="106"/>
      <c r="QT907" s="106"/>
      <c r="QU907" s="106"/>
      <c r="QV907" s="106"/>
      <c r="QW907" s="106"/>
      <c r="QX907" s="106"/>
      <c r="QY907" s="106"/>
      <c r="QZ907" s="106"/>
      <c r="RA907" s="106"/>
      <c r="RB907" s="106"/>
      <c r="RC907" s="106"/>
      <c r="RD907" s="106"/>
      <c r="RE907" s="106"/>
      <c r="RF907" s="106"/>
      <c r="RG907" s="106"/>
      <c r="RH907" s="106"/>
      <c r="RI907" s="106"/>
      <c r="RJ907" s="106"/>
      <c r="RK907" s="106"/>
      <c r="RL907" s="106"/>
      <c r="RM907" s="106"/>
      <c r="RN907" s="106"/>
      <c r="RO907" s="106"/>
      <c r="RP907" s="106"/>
      <c r="RQ907" s="106"/>
      <c r="RR907" s="106"/>
    </row>
    <row r="908" spans="1:486" x14ac:dyDescent="0.3">
      <c r="A908" s="106"/>
      <c r="B908" s="106"/>
      <c r="C908" s="106"/>
      <c r="D908" s="106"/>
      <c r="E908" s="106"/>
      <c r="F908" s="106"/>
      <c r="G908" s="106"/>
      <c r="H908" s="106"/>
      <c r="I908" s="106"/>
      <c r="J908" s="106"/>
      <c r="K908" s="106"/>
      <c r="L908" s="106"/>
      <c r="M908" s="106"/>
      <c r="N908" s="106"/>
      <c r="O908" s="106"/>
      <c r="P908" s="114"/>
      <c r="Q908" s="114"/>
      <c r="R908" s="106"/>
      <c r="S908" s="106"/>
      <c r="T908" s="106"/>
      <c r="U908" s="106"/>
      <c r="V908" s="106"/>
      <c r="W908" s="106"/>
      <c r="X908" s="106"/>
      <c r="Y908" s="106"/>
      <c r="Z908" s="106"/>
      <c r="AA908" s="106"/>
      <c r="AB908" s="106"/>
      <c r="AC908" s="106"/>
      <c r="AD908" s="106"/>
      <c r="AE908" s="106"/>
      <c r="AF908" s="106"/>
      <c r="AG908" s="106"/>
      <c r="AH908" s="106"/>
      <c r="AI908" s="106"/>
      <c r="AJ908" s="106"/>
      <c r="AK908" s="106"/>
      <c r="AL908" s="106"/>
      <c r="AM908" s="106"/>
      <c r="AN908" s="106"/>
      <c r="AO908" s="106"/>
      <c r="AP908" s="106"/>
      <c r="AQ908" s="106"/>
      <c r="AR908" s="106"/>
      <c r="AS908" s="106"/>
      <c r="AT908" s="106"/>
      <c r="AU908" s="106"/>
      <c r="AV908" s="106"/>
      <c r="AW908" s="106"/>
      <c r="AX908" s="106"/>
      <c r="AY908" s="106"/>
      <c r="AZ908" s="106"/>
      <c r="BA908" s="106"/>
      <c r="BB908" s="106"/>
      <c r="BC908" s="106"/>
      <c r="BD908" s="106"/>
      <c r="BE908" s="106"/>
      <c r="BF908" s="106"/>
      <c r="BG908" s="106"/>
      <c r="BH908" s="106"/>
      <c r="BI908" s="106"/>
      <c r="BJ908" s="106"/>
      <c r="BK908" s="106"/>
      <c r="BL908" s="106"/>
      <c r="BM908" s="106"/>
      <c r="BN908" s="106"/>
      <c r="BO908" s="106"/>
      <c r="BP908" s="106"/>
      <c r="BQ908" s="106"/>
      <c r="BR908" s="106"/>
      <c r="BS908" s="106"/>
      <c r="BT908" s="106"/>
      <c r="BU908" s="106"/>
      <c r="BV908" s="106"/>
      <c r="BW908" s="106"/>
      <c r="BX908" s="106"/>
      <c r="BY908" s="106"/>
      <c r="BZ908" s="106"/>
      <c r="CA908" s="106"/>
      <c r="CB908" s="106"/>
      <c r="CC908" s="106"/>
      <c r="CD908" s="106"/>
      <c r="CE908" s="106"/>
      <c r="CF908" s="106"/>
      <c r="CG908" s="106"/>
      <c r="CH908" s="106"/>
      <c r="CI908" s="106"/>
      <c r="CJ908" s="106"/>
      <c r="CK908" s="106"/>
      <c r="CL908" s="106"/>
      <c r="CM908" s="106"/>
      <c r="CN908" s="106"/>
      <c r="CO908" s="106"/>
      <c r="CP908" s="106"/>
      <c r="CQ908" s="106"/>
      <c r="CR908" s="106"/>
      <c r="CS908" s="106"/>
      <c r="CT908" s="106"/>
      <c r="CU908" s="106"/>
      <c r="CV908" s="106"/>
      <c r="CW908" s="106"/>
      <c r="CX908" s="106"/>
      <c r="CY908" s="106"/>
      <c r="CZ908" s="106"/>
      <c r="DA908" s="106"/>
      <c r="DB908" s="106"/>
      <c r="DC908" s="106"/>
      <c r="DD908" s="106"/>
      <c r="DE908" s="106"/>
      <c r="DF908" s="106"/>
      <c r="DG908" s="106"/>
      <c r="DH908" s="106"/>
      <c r="DI908" s="106"/>
      <c r="DJ908" s="106"/>
      <c r="DK908" s="106"/>
      <c r="DL908" s="106"/>
      <c r="DM908" s="106"/>
      <c r="DN908" s="106"/>
      <c r="DO908" s="106"/>
      <c r="DP908" s="106"/>
      <c r="DQ908" s="106"/>
      <c r="DR908" s="106"/>
      <c r="DS908" s="106"/>
      <c r="DT908" s="106"/>
      <c r="DU908" s="106"/>
      <c r="DV908" s="106"/>
      <c r="DW908" s="106"/>
      <c r="DX908" s="106"/>
      <c r="DY908" s="106"/>
      <c r="DZ908" s="106"/>
      <c r="EA908" s="106"/>
      <c r="EB908" s="106"/>
      <c r="EC908" s="106"/>
      <c r="ED908" s="106"/>
      <c r="EE908" s="106"/>
      <c r="EF908" s="106"/>
      <c r="EG908" s="106"/>
      <c r="EH908" s="106"/>
      <c r="EI908" s="106"/>
      <c r="EJ908" s="106"/>
      <c r="EK908" s="106"/>
      <c r="EL908" s="106"/>
      <c r="EM908" s="106"/>
      <c r="EN908" s="106"/>
      <c r="EO908" s="106"/>
      <c r="EP908" s="106"/>
      <c r="EQ908" s="106"/>
      <c r="ER908" s="106"/>
      <c r="ES908" s="106"/>
      <c r="ET908" s="106"/>
      <c r="EU908" s="106"/>
      <c r="EV908" s="106"/>
      <c r="EW908" s="106"/>
      <c r="EX908" s="106"/>
      <c r="EY908" s="106"/>
      <c r="EZ908" s="106"/>
      <c r="FA908" s="106"/>
      <c r="FB908" s="106"/>
      <c r="FC908" s="106"/>
      <c r="FD908" s="106"/>
      <c r="FE908" s="106"/>
      <c r="FF908" s="106"/>
      <c r="FG908" s="106"/>
      <c r="FH908" s="106"/>
      <c r="FI908" s="106"/>
      <c r="FJ908" s="106"/>
      <c r="FK908" s="106"/>
      <c r="FL908" s="106"/>
      <c r="FM908" s="106"/>
      <c r="FN908" s="106"/>
      <c r="FO908" s="106"/>
      <c r="FP908" s="106"/>
      <c r="FQ908" s="106"/>
      <c r="FR908" s="106"/>
      <c r="FS908" s="106"/>
      <c r="FT908" s="106"/>
      <c r="FU908" s="106"/>
      <c r="FV908" s="106"/>
      <c r="FW908" s="106"/>
      <c r="FX908" s="106"/>
      <c r="FY908" s="106"/>
      <c r="FZ908" s="106"/>
      <c r="GA908" s="106"/>
      <c r="GB908" s="106"/>
      <c r="GC908" s="106"/>
      <c r="GD908" s="106"/>
      <c r="GE908" s="106"/>
      <c r="GF908" s="106"/>
      <c r="GG908" s="106"/>
      <c r="GH908" s="106"/>
      <c r="GI908" s="106"/>
      <c r="GJ908" s="106"/>
      <c r="GK908" s="106"/>
      <c r="GL908" s="106"/>
      <c r="GM908" s="106"/>
      <c r="GN908" s="106"/>
      <c r="GO908" s="106"/>
      <c r="GP908" s="106"/>
      <c r="GQ908" s="106"/>
      <c r="GR908" s="106"/>
      <c r="GS908" s="106"/>
      <c r="GT908" s="106"/>
      <c r="GU908" s="106"/>
      <c r="GV908" s="106"/>
      <c r="GW908" s="106"/>
      <c r="GX908" s="106"/>
      <c r="GY908" s="106"/>
      <c r="GZ908" s="106"/>
      <c r="HA908" s="106"/>
      <c r="HB908" s="106"/>
      <c r="HC908" s="106"/>
      <c r="HD908" s="106"/>
      <c r="HE908" s="106"/>
      <c r="HF908" s="106"/>
      <c r="HG908" s="106"/>
      <c r="HH908" s="106"/>
      <c r="HI908" s="106"/>
      <c r="HJ908" s="106"/>
      <c r="HK908" s="106"/>
      <c r="HL908" s="106"/>
      <c r="HM908" s="106"/>
      <c r="HN908" s="106"/>
      <c r="HO908" s="106"/>
      <c r="HP908" s="106"/>
      <c r="HQ908" s="106"/>
      <c r="HR908" s="106"/>
      <c r="HS908" s="106"/>
      <c r="HT908" s="106"/>
      <c r="HU908" s="106"/>
      <c r="HV908" s="106"/>
      <c r="HW908" s="106"/>
      <c r="HX908" s="106"/>
      <c r="HY908" s="106"/>
      <c r="HZ908" s="106"/>
      <c r="IA908" s="106"/>
      <c r="IB908" s="106"/>
      <c r="IC908" s="106"/>
      <c r="ID908" s="106"/>
      <c r="IE908" s="106"/>
      <c r="IF908" s="106"/>
      <c r="IG908" s="106"/>
      <c r="IH908" s="106"/>
      <c r="II908" s="106"/>
      <c r="IJ908" s="106"/>
      <c r="IK908" s="106"/>
      <c r="IL908" s="106"/>
      <c r="IM908" s="106"/>
      <c r="IN908" s="106"/>
      <c r="IO908" s="106"/>
      <c r="IP908" s="106"/>
      <c r="IQ908" s="106"/>
      <c r="IR908" s="106"/>
      <c r="IS908" s="106"/>
      <c r="IT908" s="106"/>
      <c r="IU908" s="106"/>
      <c r="IV908" s="106"/>
      <c r="IW908" s="106"/>
      <c r="IX908" s="106"/>
      <c r="IY908" s="106"/>
      <c r="IZ908" s="106"/>
      <c r="JA908" s="106"/>
      <c r="JB908" s="106"/>
      <c r="JC908" s="106"/>
      <c r="JD908" s="106"/>
      <c r="JE908" s="106"/>
      <c r="JF908" s="106"/>
      <c r="JG908" s="106"/>
      <c r="JH908" s="106"/>
      <c r="JI908" s="106"/>
      <c r="JJ908" s="106"/>
      <c r="JK908" s="106"/>
      <c r="JL908" s="106"/>
      <c r="JM908" s="106"/>
      <c r="JN908" s="106"/>
      <c r="JO908" s="106"/>
      <c r="JP908" s="106"/>
      <c r="JQ908" s="106"/>
      <c r="JR908" s="106"/>
      <c r="JS908" s="106"/>
      <c r="JT908" s="106"/>
      <c r="JU908" s="106"/>
      <c r="JV908" s="106"/>
      <c r="JW908" s="106"/>
      <c r="JX908" s="106"/>
      <c r="JY908" s="106"/>
      <c r="JZ908" s="106"/>
      <c r="KA908" s="106"/>
      <c r="KB908" s="106"/>
      <c r="KC908" s="106"/>
      <c r="KD908" s="106"/>
      <c r="KE908" s="106"/>
      <c r="KF908" s="106"/>
      <c r="KG908" s="106"/>
      <c r="KH908" s="106"/>
      <c r="KI908" s="106"/>
      <c r="KJ908" s="106"/>
      <c r="KK908" s="106"/>
      <c r="KL908" s="106"/>
      <c r="KM908" s="106"/>
      <c r="KN908" s="106"/>
      <c r="KO908" s="106"/>
      <c r="KP908" s="106"/>
      <c r="KQ908" s="106"/>
      <c r="KR908" s="106"/>
      <c r="KS908" s="106"/>
      <c r="KT908" s="106"/>
      <c r="KU908" s="106"/>
      <c r="KV908" s="106"/>
      <c r="KW908" s="106"/>
      <c r="KX908" s="106"/>
      <c r="KY908" s="106"/>
      <c r="KZ908" s="106"/>
      <c r="LA908" s="106"/>
      <c r="LB908" s="106"/>
      <c r="LC908" s="106"/>
      <c r="LD908" s="106"/>
      <c r="LE908" s="106"/>
      <c r="LF908" s="106"/>
      <c r="LG908" s="106"/>
      <c r="LH908" s="106"/>
      <c r="LI908" s="106"/>
      <c r="LJ908" s="106"/>
      <c r="LK908" s="106"/>
      <c r="LL908" s="106"/>
      <c r="LM908" s="106"/>
      <c r="LN908" s="106"/>
      <c r="LO908" s="106"/>
      <c r="LP908" s="106"/>
      <c r="LQ908" s="106"/>
      <c r="LR908" s="106"/>
      <c r="LS908" s="106"/>
      <c r="LT908" s="106"/>
      <c r="LU908" s="106"/>
      <c r="LV908" s="106"/>
      <c r="LW908" s="106"/>
      <c r="LX908" s="106"/>
      <c r="LY908" s="106"/>
      <c r="LZ908" s="106"/>
      <c r="MA908" s="106"/>
      <c r="MB908" s="106"/>
      <c r="MC908" s="106"/>
      <c r="MD908" s="106"/>
      <c r="ME908" s="106"/>
      <c r="MF908" s="106"/>
      <c r="MG908" s="106"/>
      <c r="MH908" s="106"/>
      <c r="MI908" s="106"/>
      <c r="MJ908" s="106"/>
      <c r="MK908" s="106"/>
      <c r="ML908" s="106"/>
      <c r="MM908" s="106"/>
      <c r="MN908" s="106"/>
      <c r="MO908" s="106"/>
      <c r="MP908" s="106"/>
      <c r="MQ908" s="106"/>
      <c r="MR908" s="106"/>
      <c r="MS908" s="106"/>
      <c r="MT908" s="106"/>
      <c r="MU908" s="106"/>
      <c r="MV908" s="106"/>
      <c r="MW908" s="106"/>
      <c r="MX908" s="106"/>
      <c r="MY908" s="106"/>
      <c r="MZ908" s="106"/>
      <c r="NA908" s="106"/>
      <c r="NB908" s="106"/>
      <c r="NC908" s="106"/>
      <c r="ND908" s="106"/>
      <c r="NE908" s="106"/>
      <c r="NF908" s="106"/>
      <c r="NG908" s="106"/>
      <c r="NH908" s="106"/>
      <c r="NI908" s="106"/>
      <c r="NJ908" s="106"/>
      <c r="NK908" s="106"/>
      <c r="NL908" s="106"/>
      <c r="NM908" s="106"/>
      <c r="NN908" s="106"/>
      <c r="NO908" s="106"/>
      <c r="NP908" s="106"/>
      <c r="NQ908" s="106"/>
      <c r="NR908" s="106"/>
      <c r="NS908" s="106"/>
      <c r="NT908" s="106"/>
      <c r="NU908" s="106"/>
      <c r="NV908" s="106"/>
      <c r="NW908" s="106"/>
      <c r="NX908" s="106"/>
      <c r="NY908" s="106"/>
      <c r="NZ908" s="106"/>
      <c r="OA908" s="106"/>
      <c r="OB908" s="106"/>
      <c r="OC908" s="106"/>
      <c r="OD908" s="106"/>
      <c r="OE908" s="106"/>
      <c r="OF908" s="106"/>
      <c r="OG908" s="106"/>
      <c r="OH908" s="106"/>
      <c r="OI908" s="106"/>
      <c r="OJ908" s="106"/>
      <c r="OK908" s="106"/>
      <c r="OL908" s="106"/>
      <c r="OM908" s="106"/>
      <c r="ON908" s="106"/>
      <c r="OO908" s="106"/>
      <c r="OP908" s="106"/>
      <c r="OQ908" s="106"/>
      <c r="OR908" s="106"/>
      <c r="OS908" s="106"/>
      <c r="OT908" s="106"/>
      <c r="OU908" s="106"/>
      <c r="OV908" s="106"/>
      <c r="OW908" s="106"/>
      <c r="OX908" s="106"/>
      <c r="OY908" s="106"/>
      <c r="OZ908" s="106"/>
      <c r="PA908" s="106"/>
      <c r="PB908" s="106"/>
      <c r="PC908" s="106"/>
      <c r="PD908" s="106"/>
      <c r="PE908" s="106"/>
      <c r="PF908" s="106"/>
      <c r="PG908" s="106"/>
      <c r="PH908" s="106"/>
      <c r="PI908" s="106"/>
      <c r="PJ908" s="106"/>
      <c r="PK908" s="106"/>
      <c r="PL908" s="106"/>
      <c r="PM908" s="106"/>
      <c r="PN908" s="106"/>
      <c r="PO908" s="106"/>
      <c r="PP908" s="106"/>
      <c r="PQ908" s="106"/>
      <c r="PR908" s="106"/>
      <c r="PS908" s="106"/>
      <c r="PT908" s="106"/>
      <c r="PU908" s="106"/>
      <c r="PV908" s="106"/>
      <c r="PW908" s="106"/>
      <c r="PX908" s="106"/>
      <c r="PY908" s="106"/>
      <c r="PZ908" s="106"/>
      <c r="QA908" s="106"/>
      <c r="QB908" s="106"/>
      <c r="QC908" s="106"/>
      <c r="QD908" s="106"/>
      <c r="QE908" s="106"/>
      <c r="QF908" s="106"/>
      <c r="QG908" s="106"/>
      <c r="QH908" s="106"/>
      <c r="QI908" s="106"/>
      <c r="QJ908" s="106"/>
      <c r="QK908" s="106"/>
      <c r="QL908" s="106"/>
      <c r="QM908" s="106"/>
      <c r="QN908" s="106"/>
      <c r="QO908" s="106"/>
      <c r="QP908" s="106"/>
      <c r="QQ908" s="106"/>
      <c r="QR908" s="106"/>
      <c r="QS908" s="106"/>
      <c r="QT908" s="106"/>
      <c r="QU908" s="106"/>
      <c r="QV908" s="106"/>
      <c r="QW908" s="106"/>
      <c r="QX908" s="106"/>
      <c r="QY908" s="106"/>
      <c r="QZ908" s="106"/>
      <c r="RA908" s="106"/>
      <c r="RB908" s="106"/>
      <c r="RC908" s="106"/>
      <c r="RD908" s="106"/>
      <c r="RE908" s="106"/>
      <c r="RF908" s="106"/>
      <c r="RG908" s="106"/>
      <c r="RH908" s="106"/>
      <c r="RI908" s="106"/>
      <c r="RJ908" s="106"/>
      <c r="RK908" s="106"/>
      <c r="RL908" s="106"/>
      <c r="RM908" s="106"/>
      <c r="RN908" s="106"/>
      <c r="RO908" s="106"/>
      <c r="RP908" s="106"/>
      <c r="RQ908" s="106"/>
      <c r="RR908" s="106"/>
    </row>
    <row r="909" spans="1:486" x14ac:dyDescent="0.3">
      <c r="A909" s="106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  <c r="M909" s="106"/>
      <c r="N909" s="106"/>
      <c r="O909" s="106"/>
      <c r="P909" s="114"/>
      <c r="Q909" s="114"/>
      <c r="R909" s="106"/>
      <c r="S909" s="106"/>
      <c r="T909" s="106"/>
      <c r="U909" s="106"/>
      <c r="V909" s="106"/>
      <c r="W909" s="106"/>
      <c r="X909" s="106"/>
      <c r="Y909" s="106"/>
      <c r="Z909" s="106"/>
      <c r="AA909" s="106"/>
      <c r="AB909" s="106"/>
      <c r="AC909" s="106"/>
      <c r="AD909" s="106"/>
      <c r="AE909" s="106"/>
      <c r="AF909" s="106"/>
      <c r="AG909" s="106"/>
      <c r="AH909" s="106"/>
      <c r="AI909" s="106"/>
      <c r="AJ909" s="106"/>
      <c r="AK909" s="106"/>
      <c r="AL909" s="106"/>
      <c r="AM909" s="106"/>
      <c r="AN909" s="106"/>
      <c r="AO909" s="106"/>
      <c r="AP909" s="106"/>
      <c r="AQ909" s="106"/>
      <c r="AR909" s="106"/>
      <c r="AS909" s="106"/>
      <c r="AT909" s="106"/>
      <c r="AU909" s="106"/>
      <c r="AV909" s="106"/>
      <c r="AW909" s="106"/>
      <c r="AX909" s="106"/>
      <c r="AY909" s="106"/>
      <c r="AZ909" s="106"/>
      <c r="BA909" s="106"/>
      <c r="BB909" s="106"/>
      <c r="BC909" s="106"/>
      <c r="BD909" s="106"/>
      <c r="BE909" s="106"/>
      <c r="BF909" s="106"/>
      <c r="BG909" s="106"/>
      <c r="BH909" s="106"/>
      <c r="BI909" s="106"/>
      <c r="BJ909" s="106"/>
      <c r="BK909" s="106"/>
      <c r="BL909" s="106"/>
      <c r="BM909" s="106"/>
      <c r="BN909" s="106"/>
      <c r="BO909" s="106"/>
      <c r="BP909" s="106"/>
      <c r="BQ909" s="106"/>
      <c r="BR909" s="106"/>
      <c r="BS909" s="106"/>
      <c r="BT909" s="106"/>
      <c r="BU909" s="106"/>
      <c r="BV909" s="106"/>
      <c r="BW909" s="106"/>
      <c r="BX909" s="106"/>
      <c r="BY909" s="106"/>
      <c r="BZ909" s="106"/>
      <c r="CA909" s="106"/>
      <c r="CB909" s="106"/>
      <c r="CC909" s="106"/>
      <c r="CD909" s="106"/>
      <c r="CE909" s="106"/>
      <c r="CF909" s="106"/>
      <c r="CG909" s="106"/>
      <c r="CH909" s="106"/>
      <c r="CI909" s="106"/>
      <c r="CJ909" s="106"/>
      <c r="CK909" s="106"/>
      <c r="CL909" s="106"/>
      <c r="CM909" s="106"/>
      <c r="CN909" s="106"/>
      <c r="CO909" s="106"/>
      <c r="CP909" s="106"/>
      <c r="CQ909" s="106"/>
      <c r="CR909" s="106"/>
      <c r="CS909" s="106"/>
      <c r="CT909" s="106"/>
      <c r="CU909" s="106"/>
      <c r="CV909" s="106"/>
      <c r="CW909" s="106"/>
      <c r="CX909" s="106"/>
      <c r="CY909" s="106"/>
      <c r="CZ909" s="106"/>
      <c r="DA909" s="106"/>
      <c r="DB909" s="106"/>
      <c r="DC909" s="106"/>
      <c r="DD909" s="106"/>
      <c r="DE909" s="106"/>
      <c r="DF909" s="106"/>
      <c r="DG909" s="106"/>
      <c r="DH909" s="106"/>
      <c r="DI909" s="106"/>
      <c r="DJ909" s="106"/>
      <c r="DK909" s="106"/>
      <c r="DL909" s="106"/>
      <c r="DM909" s="106"/>
      <c r="DN909" s="106"/>
      <c r="DO909" s="106"/>
      <c r="DP909" s="106"/>
      <c r="DQ909" s="106"/>
      <c r="DR909" s="106"/>
      <c r="DS909" s="106"/>
      <c r="DT909" s="106"/>
      <c r="DU909" s="106"/>
      <c r="DV909" s="106"/>
      <c r="DW909" s="106"/>
      <c r="DX909" s="106"/>
      <c r="DY909" s="106"/>
      <c r="DZ909" s="106"/>
      <c r="EA909" s="106"/>
      <c r="EB909" s="106"/>
      <c r="EC909" s="106"/>
      <c r="ED909" s="106"/>
      <c r="EE909" s="106"/>
      <c r="EF909" s="106"/>
      <c r="EG909" s="106"/>
      <c r="EH909" s="106"/>
      <c r="EI909" s="106"/>
      <c r="EJ909" s="106"/>
      <c r="EK909" s="106"/>
      <c r="EL909" s="106"/>
      <c r="EM909" s="106"/>
      <c r="EN909" s="106"/>
      <c r="EO909" s="106"/>
      <c r="EP909" s="106"/>
      <c r="EQ909" s="106"/>
      <c r="ER909" s="106"/>
      <c r="ES909" s="106"/>
      <c r="ET909" s="106"/>
      <c r="EU909" s="106"/>
      <c r="EV909" s="106"/>
      <c r="EW909" s="106"/>
      <c r="EX909" s="106"/>
      <c r="EY909" s="106"/>
      <c r="EZ909" s="106"/>
      <c r="FA909" s="106"/>
      <c r="FB909" s="106"/>
      <c r="FC909" s="106"/>
      <c r="FD909" s="106"/>
      <c r="FE909" s="106"/>
      <c r="FF909" s="106"/>
      <c r="FG909" s="106"/>
      <c r="FH909" s="106"/>
      <c r="FI909" s="106"/>
      <c r="FJ909" s="106"/>
      <c r="FK909" s="106"/>
      <c r="FL909" s="106"/>
      <c r="FM909" s="106"/>
      <c r="FN909" s="106"/>
      <c r="FO909" s="106"/>
      <c r="FP909" s="106"/>
      <c r="FQ909" s="106"/>
      <c r="FR909" s="106"/>
      <c r="FS909" s="106"/>
      <c r="FT909" s="106"/>
      <c r="FU909" s="106"/>
      <c r="FV909" s="106"/>
      <c r="FW909" s="106"/>
      <c r="FX909" s="106"/>
      <c r="FY909" s="106"/>
      <c r="FZ909" s="106"/>
      <c r="GA909" s="106"/>
      <c r="GB909" s="106"/>
      <c r="GC909" s="106"/>
      <c r="GD909" s="106"/>
      <c r="GE909" s="106"/>
      <c r="GF909" s="106"/>
      <c r="GG909" s="106"/>
      <c r="GH909" s="106"/>
      <c r="GI909" s="106"/>
      <c r="GJ909" s="106"/>
      <c r="GK909" s="106"/>
      <c r="GL909" s="106"/>
      <c r="GM909" s="106"/>
      <c r="GN909" s="106"/>
      <c r="GO909" s="106"/>
      <c r="GP909" s="106"/>
      <c r="GQ909" s="106"/>
      <c r="GR909" s="106"/>
      <c r="GS909" s="106"/>
      <c r="GT909" s="106"/>
      <c r="GU909" s="106"/>
      <c r="GV909" s="106"/>
      <c r="GW909" s="106"/>
      <c r="GX909" s="106"/>
      <c r="GY909" s="106"/>
      <c r="GZ909" s="106"/>
      <c r="HA909" s="106"/>
      <c r="HB909" s="106"/>
      <c r="HC909" s="106"/>
      <c r="HD909" s="106"/>
      <c r="HE909" s="106"/>
      <c r="HF909" s="106"/>
      <c r="HG909" s="106"/>
      <c r="HH909" s="106"/>
      <c r="HI909" s="106"/>
      <c r="HJ909" s="106"/>
      <c r="HK909" s="106"/>
      <c r="HL909" s="106"/>
      <c r="HM909" s="106"/>
      <c r="HN909" s="106"/>
      <c r="HO909" s="106"/>
      <c r="HP909" s="106"/>
      <c r="HQ909" s="106"/>
      <c r="HR909" s="106"/>
      <c r="HS909" s="106"/>
      <c r="HT909" s="106"/>
      <c r="HU909" s="106"/>
      <c r="HV909" s="106"/>
      <c r="HW909" s="106"/>
      <c r="HX909" s="106"/>
      <c r="HY909" s="106"/>
      <c r="HZ909" s="106"/>
      <c r="IA909" s="106"/>
      <c r="IB909" s="106"/>
      <c r="IC909" s="106"/>
      <c r="ID909" s="106"/>
      <c r="IE909" s="106"/>
      <c r="IF909" s="106"/>
      <c r="IG909" s="106"/>
      <c r="IH909" s="106"/>
      <c r="II909" s="106"/>
      <c r="IJ909" s="106"/>
      <c r="IK909" s="106"/>
      <c r="IL909" s="106"/>
      <c r="IM909" s="106"/>
      <c r="IN909" s="106"/>
      <c r="IO909" s="106"/>
      <c r="IP909" s="106"/>
      <c r="IQ909" s="106"/>
      <c r="IR909" s="106"/>
      <c r="IS909" s="106"/>
      <c r="IT909" s="106"/>
      <c r="IU909" s="106"/>
      <c r="IV909" s="106"/>
      <c r="IW909" s="106"/>
      <c r="IX909" s="106"/>
      <c r="IY909" s="106"/>
      <c r="IZ909" s="106"/>
      <c r="JA909" s="106"/>
      <c r="JB909" s="106"/>
      <c r="JC909" s="106"/>
      <c r="JD909" s="106"/>
      <c r="JE909" s="106"/>
      <c r="JF909" s="106"/>
      <c r="JG909" s="106"/>
      <c r="JH909" s="106"/>
      <c r="JI909" s="106"/>
      <c r="JJ909" s="106"/>
      <c r="JK909" s="106"/>
      <c r="JL909" s="106"/>
      <c r="JM909" s="106"/>
      <c r="JN909" s="106"/>
      <c r="JO909" s="106"/>
      <c r="JP909" s="106"/>
      <c r="JQ909" s="106"/>
      <c r="JR909" s="106"/>
      <c r="JS909" s="106"/>
      <c r="JT909" s="106"/>
      <c r="JU909" s="106"/>
      <c r="JV909" s="106"/>
      <c r="JW909" s="106"/>
      <c r="JX909" s="106"/>
      <c r="JY909" s="106"/>
      <c r="JZ909" s="106"/>
      <c r="KA909" s="106"/>
      <c r="KB909" s="106"/>
      <c r="KC909" s="106"/>
      <c r="KD909" s="106"/>
      <c r="KE909" s="106"/>
      <c r="KF909" s="106"/>
      <c r="KG909" s="106"/>
      <c r="KH909" s="106"/>
      <c r="KI909" s="106"/>
      <c r="KJ909" s="106"/>
      <c r="KK909" s="106"/>
      <c r="KL909" s="106"/>
      <c r="KM909" s="106"/>
      <c r="KN909" s="106"/>
      <c r="KO909" s="106"/>
      <c r="KP909" s="106"/>
      <c r="KQ909" s="106"/>
      <c r="KR909" s="106"/>
      <c r="KS909" s="106"/>
      <c r="KT909" s="106"/>
      <c r="KU909" s="106"/>
      <c r="KV909" s="106"/>
      <c r="KW909" s="106"/>
      <c r="KX909" s="106"/>
      <c r="KY909" s="106"/>
      <c r="KZ909" s="106"/>
      <c r="LA909" s="106"/>
      <c r="LB909" s="106"/>
      <c r="LC909" s="106"/>
      <c r="LD909" s="106"/>
      <c r="LE909" s="106"/>
      <c r="LF909" s="106"/>
      <c r="LG909" s="106"/>
      <c r="LH909" s="106"/>
      <c r="LI909" s="106"/>
      <c r="LJ909" s="106"/>
      <c r="LK909" s="106"/>
      <c r="LL909" s="106"/>
      <c r="LM909" s="106"/>
      <c r="LN909" s="106"/>
      <c r="LO909" s="106"/>
      <c r="LP909" s="106"/>
      <c r="LQ909" s="106"/>
      <c r="LR909" s="106"/>
      <c r="LS909" s="106"/>
      <c r="LT909" s="106"/>
      <c r="LU909" s="106"/>
      <c r="LV909" s="106"/>
      <c r="LW909" s="106"/>
      <c r="LX909" s="106"/>
      <c r="LY909" s="106"/>
      <c r="LZ909" s="106"/>
      <c r="MA909" s="106"/>
      <c r="MB909" s="106"/>
      <c r="MC909" s="106"/>
      <c r="MD909" s="106"/>
      <c r="ME909" s="106"/>
      <c r="MF909" s="106"/>
      <c r="MG909" s="106"/>
      <c r="MH909" s="106"/>
      <c r="MI909" s="106"/>
      <c r="MJ909" s="106"/>
      <c r="MK909" s="106"/>
      <c r="ML909" s="106"/>
      <c r="MM909" s="106"/>
      <c r="MN909" s="106"/>
      <c r="MO909" s="106"/>
      <c r="MP909" s="106"/>
      <c r="MQ909" s="106"/>
      <c r="MR909" s="106"/>
      <c r="MS909" s="106"/>
      <c r="MT909" s="106"/>
      <c r="MU909" s="106"/>
      <c r="MV909" s="106"/>
      <c r="MW909" s="106"/>
      <c r="MX909" s="106"/>
      <c r="MY909" s="106"/>
      <c r="MZ909" s="106"/>
      <c r="NA909" s="106"/>
      <c r="NB909" s="106"/>
      <c r="NC909" s="106"/>
      <c r="ND909" s="106"/>
      <c r="NE909" s="106"/>
      <c r="NF909" s="106"/>
      <c r="NG909" s="106"/>
      <c r="NH909" s="106"/>
      <c r="NI909" s="106"/>
      <c r="NJ909" s="106"/>
      <c r="NK909" s="106"/>
      <c r="NL909" s="106"/>
      <c r="NM909" s="106"/>
      <c r="NN909" s="106"/>
      <c r="NO909" s="106"/>
      <c r="NP909" s="106"/>
      <c r="NQ909" s="106"/>
      <c r="NR909" s="106"/>
      <c r="NS909" s="106"/>
      <c r="NT909" s="106"/>
      <c r="NU909" s="106"/>
      <c r="NV909" s="106"/>
      <c r="NW909" s="106"/>
      <c r="NX909" s="106"/>
      <c r="NY909" s="106"/>
      <c r="NZ909" s="106"/>
      <c r="OA909" s="106"/>
      <c r="OB909" s="106"/>
      <c r="OC909" s="106"/>
      <c r="OD909" s="106"/>
      <c r="OE909" s="106"/>
      <c r="OF909" s="106"/>
      <c r="OG909" s="106"/>
      <c r="OH909" s="106"/>
      <c r="OI909" s="106"/>
      <c r="OJ909" s="106"/>
      <c r="OK909" s="106"/>
      <c r="OL909" s="106"/>
      <c r="OM909" s="106"/>
      <c r="ON909" s="106"/>
      <c r="OO909" s="106"/>
      <c r="OP909" s="106"/>
      <c r="OQ909" s="106"/>
      <c r="OR909" s="106"/>
      <c r="OS909" s="106"/>
      <c r="OT909" s="106"/>
      <c r="OU909" s="106"/>
      <c r="OV909" s="106"/>
      <c r="OW909" s="106"/>
      <c r="OX909" s="106"/>
      <c r="OY909" s="106"/>
      <c r="OZ909" s="106"/>
      <c r="PA909" s="106"/>
      <c r="PB909" s="106"/>
      <c r="PC909" s="106"/>
      <c r="PD909" s="106"/>
      <c r="PE909" s="106"/>
      <c r="PF909" s="106"/>
      <c r="PG909" s="106"/>
      <c r="PH909" s="106"/>
      <c r="PI909" s="106"/>
      <c r="PJ909" s="106"/>
      <c r="PK909" s="106"/>
      <c r="PL909" s="106"/>
      <c r="PM909" s="106"/>
      <c r="PN909" s="106"/>
      <c r="PO909" s="106"/>
      <c r="PP909" s="106"/>
      <c r="PQ909" s="106"/>
      <c r="PR909" s="106"/>
      <c r="PS909" s="106"/>
      <c r="PT909" s="106"/>
      <c r="PU909" s="106"/>
      <c r="PV909" s="106"/>
      <c r="PW909" s="106"/>
      <c r="PX909" s="106"/>
      <c r="PY909" s="106"/>
      <c r="PZ909" s="106"/>
      <c r="QA909" s="106"/>
      <c r="QB909" s="106"/>
      <c r="QC909" s="106"/>
      <c r="QD909" s="106"/>
      <c r="QE909" s="106"/>
      <c r="QF909" s="106"/>
      <c r="QG909" s="106"/>
      <c r="QH909" s="106"/>
      <c r="QI909" s="106"/>
      <c r="QJ909" s="106"/>
      <c r="QK909" s="106"/>
      <c r="QL909" s="106"/>
      <c r="QM909" s="106"/>
      <c r="QN909" s="106"/>
      <c r="QO909" s="106"/>
      <c r="QP909" s="106"/>
      <c r="QQ909" s="106"/>
      <c r="QR909" s="106"/>
      <c r="QS909" s="106"/>
      <c r="QT909" s="106"/>
      <c r="QU909" s="106"/>
      <c r="QV909" s="106"/>
      <c r="QW909" s="106"/>
      <c r="QX909" s="106"/>
      <c r="QY909" s="106"/>
      <c r="QZ909" s="106"/>
      <c r="RA909" s="106"/>
      <c r="RB909" s="106"/>
      <c r="RC909" s="106"/>
      <c r="RD909" s="106"/>
      <c r="RE909" s="106"/>
      <c r="RF909" s="106"/>
      <c r="RG909" s="106"/>
      <c r="RH909" s="106"/>
      <c r="RI909" s="106"/>
      <c r="RJ909" s="106"/>
      <c r="RK909" s="106"/>
      <c r="RL909" s="106"/>
      <c r="RM909" s="106"/>
      <c r="RN909" s="106"/>
      <c r="RO909" s="106"/>
      <c r="RP909" s="106"/>
      <c r="RQ909" s="106"/>
      <c r="RR909" s="106"/>
    </row>
    <row r="910" spans="1:486" x14ac:dyDescent="0.3">
      <c r="A910" s="106"/>
      <c r="B910" s="106"/>
      <c r="C910" s="106"/>
      <c r="D910" s="106"/>
      <c r="E910" s="106"/>
      <c r="F910" s="106"/>
      <c r="G910" s="106"/>
      <c r="H910" s="106"/>
      <c r="I910" s="106"/>
      <c r="J910" s="106"/>
      <c r="K910" s="106"/>
      <c r="L910" s="106"/>
      <c r="M910" s="106"/>
      <c r="N910" s="106"/>
      <c r="O910" s="106"/>
      <c r="P910" s="114"/>
      <c r="Q910" s="114"/>
      <c r="R910" s="106"/>
      <c r="S910" s="106"/>
      <c r="T910" s="106"/>
      <c r="U910" s="106"/>
      <c r="V910" s="106"/>
      <c r="W910" s="106"/>
      <c r="X910" s="106"/>
      <c r="Y910" s="106"/>
      <c r="Z910" s="106"/>
      <c r="AA910" s="106"/>
      <c r="AB910" s="106"/>
      <c r="AC910" s="106"/>
      <c r="AD910" s="106"/>
      <c r="AE910" s="106"/>
      <c r="AF910" s="106"/>
      <c r="AG910" s="106"/>
      <c r="AH910" s="106"/>
      <c r="AI910" s="106"/>
      <c r="AJ910" s="106"/>
      <c r="AK910" s="106"/>
      <c r="AL910" s="106"/>
      <c r="AM910" s="106"/>
      <c r="AN910" s="106"/>
      <c r="AO910" s="106"/>
      <c r="AP910" s="106"/>
      <c r="AQ910" s="106"/>
      <c r="AR910" s="106"/>
      <c r="AS910" s="106"/>
      <c r="AT910" s="106"/>
      <c r="AU910" s="106"/>
      <c r="AV910" s="106"/>
      <c r="AW910" s="106"/>
      <c r="AX910" s="106"/>
      <c r="AY910" s="106"/>
      <c r="AZ910" s="106"/>
      <c r="BA910" s="106"/>
      <c r="BB910" s="106"/>
      <c r="BC910" s="106"/>
      <c r="BD910" s="106"/>
      <c r="BE910" s="106"/>
      <c r="BF910" s="106"/>
      <c r="BG910" s="106"/>
      <c r="BH910" s="106"/>
      <c r="BI910" s="106"/>
      <c r="BJ910" s="106"/>
      <c r="BK910" s="106"/>
      <c r="BL910" s="106"/>
      <c r="BM910" s="106"/>
      <c r="BN910" s="106"/>
      <c r="BO910" s="106"/>
      <c r="BP910" s="106"/>
      <c r="BQ910" s="106"/>
      <c r="BR910" s="106"/>
      <c r="BS910" s="106"/>
      <c r="BT910" s="106"/>
      <c r="BU910" s="106"/>
      <c r="BV910" s="106"/>
      <c r="BW910" s="106"/>
      <c r="BX910" s="106"/>
      <c r="BY910" s="106"/>
      <c r="BZ910" s="106"/>
      <c r="CA910" s="106"/>
      <c r="CB910" s="106"/>
      <c r="CC910" s="106"/>
      <c r="CD910" s="106"/>
      <c r="CE910" s="106"/>
      <c r="CF910" s="106"/>
      <c r="CG910" s="106"/>
      <c r="CH910" s="106"/>
      <c r="CI910" s="106"/>
      <c r="CJ910" s="106"/>
      <c r="CK910" s="106"/>
      <c r="CL910" s="106"/>
      <c r="CM910" s="106"/>
      <c r="CN910" s="106"/>
      <c r="CO910" s="106"/>
      <c r="CP910" s="106"/>
      <c r="CQ910" s="106"/>
      <c r="CR910" s="106"/>
      <c r="CS910" s="106"/>
      <c r="CT910" s="106"/>
      <c r="CU910" s="106"/>
      <c r="CV910" s="106"/>
      <c r="CW910" s="106"/>
      <c r="CX910" s="106"/>
      <c r="CY910" s="106"/>
      <c r="CZ910" s="106"/>
      <c r="DA910" s="106"/>
      <c r="DB910" s="106"/>
      <c r="DC910" s="106"/>
      <c r="DD910" s="106"/>
      <c r="DE910" s="106"/>
      <c r="DF910" s="106"/>
      <c r="DG910" s="106"/>
      <c r="DH910" s="106"/>
      <c r="DI910" s="106"/>
      <c r="DJ910" s="106"/>
      <c r="DK910" s="106"/>
      <c r="DL910" s="106"/>
      <c r="DM910" s="106"/>
      <c r="DN910" s="106"/>
      <c r="DO910" s="106"/>
      <c r="DP910" s="106"/>
      <c r="DQ910" s="106"/>
      <c r="DR910" s="106"/>
      <c r="DS910" s="106"/>
      <c r="DT910" s="106"/>
      <c r="DU910" s="106"/>
      <c r="DV910" s="106"/>
      <c r="DW910" s="106"/>
      <c r="DX910" s="106"/>
      <c r="DY910" s="106"/>
      <c r="DZ910" s="106"/>
      <c r="EA910" s="106"/>
      <c r="EB910" s="106"/>
      <c r="EC910" s="106"/>
      <c r="ED910" s="106"/>
      <c r="EE910" s="106"/>
      <c r="EF910" s="106"/>
      <c r="EG910" s="106"/>
      <c r="EH910" s="106"/>
      <c r="EI910" s="106"/>
      <c r="EJ910" s="106"/>
      <c r="EK910" s="106"/>
      <c r="EL910" s="106"/>
      <c r="EM910" s="106"/>
      <c r="EN910" s="106"/>
      <c r="EO910" s="106"/>
      <c r="EP910" s="106"/>
      <c r="EQ910" s="106"/>
      <c r="ER910" s="106"/>
      <c r="ES910" s="106"/>
      <c r="ET910" s="106"/>
      <c r="EU910" s="106"/>
      <c r="EV910" s="106"/>
      <c r="EW910" s="106"/>
      <c r="EX910" s="106"/>
      <c r="EY910" s="106"/>
      <c r="EZ910" s="106"/>
      <c r="FA910" s="106"/>
      <c r="FB910" s="106"/>
      <c r="FC910" s="106"/>
      <c r="FD910" s="106"/>
      <c r="FE910" s="106"/>
      <c r="FF910" s="106"/>
      <c r="FG910" s="106"/>
      <c r="FH910" s="106"/>
      <c r="FI910" s="106"/>
      <c r="FJ910" s="106"/>
      <c r="FK910" s="106"/>
      <c r="FL910" s="106"/>
      <c r="FM910" s="106"/>
      <c r="FN910" s="106"/>
      <c r="FO910" s="106"/>
      <c r="FP910" s="106"/>
      <c r="FQ910" s="106"/>
      <c r="FR910" s="106"/>
      <c r="FS910" s="106"/>
      <c r="FT910" s="106"/>
      <c r="FU910" s="106"/>
      <c r="FV910" s="106"/>
      <c r="FW910" s="106"/>
      <c r="FX910" s="106"/>
      <c r="FY910" s="106"/>
      <c r="FZ910" s="106"/>
      <c r="GA910" s="106"/>
      <c r="GB910" s="106"/>
      <c r="GC910" s="106"/>
      <c r="GD910" s="106"/>
      <c r="GE910" s="106"/>
      <c r="GF910" s="106"/>
      <c r="GG910" s="106"/>
      <c r="GH910" s="106"/>
      <c r="GI910" s="106"/>
      <c r="GJ910" s="106"/>
      <c r="GK910" s="106"/>
      <c r="GL910" s="106"/>
      <c r="GM910" s="106"/>
      <c r="GN910" s="106"/>
      <c r="GO910" s="106"/>
      <c r="GP910" s="106"/>
      <c r="GQ910" s="106"/>
      <c r="GR910" s="106"/>
      <c r="GS910" s="106"/>
      <c r="GT910" s="106"/>
      <c r="GU910" s="106"/>
      <c r="GV910" s="106"/>
      <c r="GW910" s="106"/>
      <c r="GX910" s="106"/>
      <c r="GY910" s="106"/>
      <c r="GZ910" s="106"/>
      <c r="HA910" s="106"/>
      <c r="HB910" s="106"/>
      <c r="HC910" s="106"/>
      <c r="HD910" s="106"/>
      <c r="HE910" s="106"/>
      <c r="HF910" s="106"/>
      <c r="HG910" s="106"/>
      <c r="HH910" s="106"/>
      <c r="HI910" s="106"/>
      <c r="HJ910" s="106"/>
      <c r="HK910" s="106"/>
      <c r="HL910" s="106"/>
      <c r="HM910" s="106"/>
      <c r="HN910" s="106"/>
      <c r="HO910" s="106"/>
      <c r="HP910" s="106"/>
      <c r="HQ910" s="106"/>
      <c r="HR910" s="106"/>
      <c r="HS910" s="106"/>
      <c r="HT910" s="106"/>
      <c r="HU910" s="106"/>
      <c r="HV910" s="106"/>
      <c r="HW910" s="106"/>
      <c r="HX910" s="106"/>
      <c r="HY910" s="106"/>
      <c r="HZ910" s="106"/>
      <c r="IA910" s="106"/>
      <c r="IB910" s="106"/>
      <c r="IC910" s="106"/>
      <c r="ID910" s="106"/>
      <c r="IE910" s="106"/>
      <c r="IF910" s="106"/>
      <c r="IG910" s="106"/>
      <c r="IH910" s="106"/>
      <c r="II910" s="106"/>
      <c r="IJ910" s="106"/>
      <c r="IK910" s="106"/>
      <c r="IL910" s="106"/>
      <c r="IM910" s="106"/>
      <c r="IN910" s="106"/>
      <c r="IO910" s="106"/>
      <c r="IP910" s="106"/>
      <c r="IQ910" s="106"/>
      <c r="IR910" s="106"/>
      <c r="IS910" s="106"/>
      <c r="IT910" s="106"/>
      <c r="IU910" s="106"/>
      <c r="IV910" s="106"/>
      <c r="IW910" s="106"/>
      <c r="IX910" s="106"/>
      <c r="IY910" s="106"/>
      <c r="IZ910" s="106"/>
      <c r="JA910" s="106"/>
      <c r="JB910" s="106"/>
      <c r="JC910" s="106"/>
      <c r="JD910" s="106"/>
      <c r="JE910" s="106"/>
      <c r="JF910" s="106"/>
      <c r="JG910" s="106"/>
      <c r="JH910" s="106"/>
      <c r="JI910" s="106"/>
      <c r="JJ910" s="106"/>
      <c r="JK910" s="106"/>
      <c r="JL910" s="106"/>
      <c r="JM910" s="106"/>
      <c r="JN910" s="106"/>
      <c r="JO910" s="106"/>
      <c r="JP910" s="106"/>
      <c r="JQ910" s="106"/>
      <c r="JR910" s="106"/>
      <c r="JS910" s="106"/>
      <c r="JT910" s="106"/>
      <c r="JU910" s="106"/>
      <c r="JV910" s="106"/>
      <c r="JW910" s="106"/>
      <c r="JX910" s="106"/>
      <c r="JY910" s="106"/>
      <c r="JZ910" s="106"/>
      <c r="KA910" s="106"/>
      <c r="KB910" s="106"/>
      <c r="KC910" s="106"/>
      <c r="KD910" s="106"/>
      <c r="KE910" s="106"/>
      <c r="KF910" s="106"/>
      <c r="KG910" s="106"/>
      <c r="KH910" s="106"/>
      <c r="KI910" s="106"/>
      <c r="KJ910" s="106"/>
      <c r="KK910" s="106"/>
      <c r="KL910" s="106"/>
      <c r="KM910" s="106"/>
      <c r="KN910" s="106"/>
      <c r="KO910" s="106"/>
      <c r="KP910" s="106"/>
      <c r="KQ910" s="106"/>
      <c r="KR910" s="106"/>
      <c r="KS910" s="106"/>
      <c r="KT910" s="106"/>
      <c r="KU910" s="106"/>
      <c r="KV910" s="106"/>
      <c r="KW910" s="106"/>
      <c r="KX910" s="106"/>
      <c r="KY910" s="106"/>
      <c r="KZ910" s="106"/>
      <c r="LA910" s="106"/>
      <c r="LB910" s="106"/>
      <c r="LC910" s="106"/>
      <c r="LD910" s="106"/>
      <c r="LE910" s="106"/>
      <c r="LF910" s="106"/>
      <c r="LG910" s="106"/>
      <c r="LH910" s="106"/>
      <c r="LI910" s="106"/>
      <c r="LJ910" s="106"/>
      <c r="LK910" s="106"/>
      <c r="LL910" s="106"/>
      <c r="LM910" s="106"/>
      <c r="LN910" s="106"/>
      <c r="LO910" s="106"/>
      <c r="LP910" s="106"/>
      <c r="LQ910" s="106"/>
      <c r="LR910" s="106"/>
      <c r="LS910" s="106"/>
      <c r="LT910" s="106"/>
      <c r="LU910" s="106"/>
      <c r="LV910" s="106"/>
      <c r="LW910" s="106"/>
      <c r="LX910" s="106"/>
      <c r="LY910" s="106"/>
      <c r="LZ910" s="106"/>
      <c r="MA910" s="106"/>
      <c r="MB910" s="106"/>
      <c r="MC910" s="106"/>
      <c r="MD910" s="106"/>
      <c r="ME910" s="106"/>
      <c r="MF910" s="106"/>
      <c r="MG910" s="106"/>
      <c r="MH910" s="106"/>
      <c r="MI910" s="106"/>
      <c r="MJ910" s="106"/>
      <c r="MK910" s="106"/>
      <c r="ML910" s="106"/>
      <c r="MM910" s="106"/>
      <c r="MN910" s="106"/>
      <c r="MO910" s="106"/>
      <c r="MP910" s="106"/>
      <c r="MQ910" s="106"/>
      <c r="MR910" s="106"/>
      <c r="MS910" s="106"/>
      <c r="MT910" s="106"/>
      <c r="MU910" s="106"/>
      <c r="MV910" s="106"/>
      <c r="MW910" s="106"/>
      <c r="MX910" s="106"/>
      <c r="MY910" s="106"/>
      <c r="MZ910" s="106"/>
      <c r="NA910" s="106"/>
      <c r="NB910" s="106"/>
      <c r="NC910" s="106"/>
      <c r="ND910" s="106"/>
      <c r="NE910" s="106"/>
      <c r="NF910" s="106"/>
      <c r="NG910" s="106"/>
      <c r="NH910" s="106"/>
      <c r="NI910" s="106"/>
      <c r="NJ910" s="106"/>
      <c r="NK910" s="106"/>
      <c r="NL910" s="106"/>
      <c r="NM910" s="106"/>
      <c r="NN910" s="106"/>
      <c r="NO910" s="106"/>
      <c r="NP910" s="106"/>
      <c r="NQ910" s="106"/>
      <c r="NR910" s="106"/>
      <c r="NS910" s="106"/>
      <c r="NT910" s="106"/>
      <c r="NU910" s="106"/>
      <c r="NV910" s="106"/>
      <c r="NW910" s="106"/>
      <c r="NX910" s="106"/>
      <c r="NY910" s="106"/>
      <c r="NZ910" s="106"/>
      <c r="OA910" s="106"/>
      <c r="OB910" s="106"/>
      <c r="OC910" s="106"/>
      <c r="OD910" s="106"/>
      <c r="OE910" s="106"/>
      <c r="OF910" s="106"/>
      <c r="OG910" s="106"/>
      <c r="OH910" s="106"/>
      <c r="OI910" s="106"/>
      <c r="OJ910" s="106"/>
      <c r="OK910" s="106"/>
      <c r="OL910" s="106"/>
      <c r="OM910" s="106"/>
      <c r="ON910" s="106"/>
      <c r="OO910" s="106"/>
      <c r="OP910" s="106"/>
      <c r="OQ910" s="106"/>
      <c r="OR910" s="106"/>
      <c r="OS910" s="106"/>
      <c r="OT910" s="106"/>
      <c r="OU910" s="106"/>
      <c r="OV910" s="106"/>
      <c r="OW910" s="106"/>
      <c r="OX910" s="106"/>
      <c r="OY910" s="106"/>
      <c r="OZ910" s="106"/>
      <c r="PA910" s="106"/>
      <c r="PB910" s="106"/>
      <c r="PC910" s="106"/>
      <c r="PD910" s="106"/>
      <c r="PE910" s="106"/>
      <c r="PF910" s="106"/>
      <c r="PG910" s="106"/>
      <c r="PH910" s="106"/>
      <c r="PI910" s="106"/>
      <c r="PJ910" s="106"/>
      <c r="PK910" s="106"/>
      <c r="PL910" s="106"/>
      <c r="PM910" s="106"/>
      <c r="PN910" s="106"/>
      <c r="PO910" s="106"/>
      <c r="PP910" s="106"/>
      <c r="PQ910" s="106"/>
      <c r="PR910" s="106"/>
      <c r="PS910" s="106"/>
      <c r="PT910" s="106"/>
      <c r="PU910" s="106"/>
      <c r="PV910" s="106"/>
      <c r="PW910" s="106"/>
      <c r="PX910" s="106"/>
      <c r="PY910" s="106"/>
      <c r="PZ910" s="106"/>
      <c r="QA910" s="106"/>
      <c r="QB910" s="106"/>
      <c r="QC910" s="106"/>
      <c r="QD910" s="106"/>
      <c r="QE910" s="106"/>
      <c r="QF910" s="106"/>
      <c r="QG910" s="106"/>
      <c r="QH910" s="106"/>
      <c r="QI910" s="106"/>
      <c r="QJ910" s="106"/>
      <c r="QK910" s="106"/>
      <c r="QL910" s="106"/>
      <c r="QM910" s="106"/>
      <c r="QN910" s="106"/>
      <c r="QO910" s="106"/>
      <c r="QP910" s="106"/>
      <c r="QQ910" s="106"/>
      <c r="QR910" s="106"/>
      <c r="QS910" s="106"/>
      <c r="QT910" s="106"/>
      <c r="QU910" s="106"/>
      <c r="QV910" s="106"/>
      <c r="QW910" s="106"/>
      <c r="QX910" s="106"/>
      <c r="QY910" s="106"/>
      <c r="QZ910" s="106"/>
      <c r="RA910" s="106"/>
      <c r="RB910" s="106"/>
      <c r="RC910" s="106"/>
      <c r="RD910" s="106"/>
      <c r="RE910" s="106"/>
      <c r="RF910" s="106"/>
      <c r="RG910" s="106"/>
      <c r="RH910" s="106"/>
      <c r="RI910" s="106"/>
      <c r="RJ910" s="106"/>
      <c r="RK910" s="106"/>
      <c r="RL910" s="106"/>
      <c r="RM910" s="106"/>
      <c r="RN910" s="106"/>
      <c r="RO910" s="106"/>
      <c r="RP910" s="106"/>
      <c r="RQ910" s="106"/>
      <c r="RR910" s="106"/>
    </row>
    <row r="911" spans="1:486" x14ac:dyDescent="0.3">
      <c r="A911" s="106"/>
      <c r="B911" s="106"/>
      <c r="C911" s="106"/>
      <c r="D911" s="106"/>
      <c r="E911" s="106"/>
      <c r="F911" s="106"/>
      <c r="G911" s="106"/>
      <c r="H911" s="106"/>
      <c r="I911" s="106"/>
      <c r="J911" s="106"/>
      <c r="K911" s="106"/>
      <c r="L911" s="106"/>
      <c r="M911" s="106"/>
      <c r="N911" s="106"/>
      <c r="O911" s="106"/>
      <c r="P911" s="114"/>
      <c r="Q911" s="114"/>
      <c r="R911" s="106"/>
      <c r="S911" s="106"/>
      <c r="T911" s="106"/>
      <c r="U911" s="106"/>
      <c r="V911" s="106"/>
      <c r="W911" s="106"/>
      <c r="X911" s="106"/>
      <c r="Y911" s="106"/>
      <c r="Z911" s="106"/>
      <c r="AA911" s="106"/>
      <c r="AB911" s="106"/>
      <c r="AC911" s="106"/>
      <c r="AD911" s="106"/>
      <c r="AE911" s="106"/>
      <c r="AF911" s="106"/>
      <c r="AG911" s="106"/>
      <c r="AH911" s="106"/>
      <c r="AI911" s="106"/>
      <c r="AJ911" s="106"/>
      <c r="AK911" s="106"/>
      <c r="AL911" s="106"/>
      <c r="AM911" s="106"/>
      <c r="AN911" s="106"/>
      <c r="AO911" s="106"/>
      <c r="AP911" s="106"/>
      <c r="AQ911" s="106"/>
      <c r="AR911" s="106"/>
      <c r="AS911" s="106"/>
      <c r="AT911" s="106"/>
      <c r="AU911" s="106"/>
      <c r="AV911" s="106"/>
      <c r="AW911" s="106"/>
      <c r="AX911" s="106"/>
      <c r="AY911" s="106"/>
      <c r="AZ911" s="106"/>
      <c r="BA911" s="106"/>
      <c r="BB911" s="106"/>
      <c r="BC911" s="106"/>
      <c r="BD911" s="106"/>
      <c r="BE911" s="106"/>
      <c r="BF911" s="106"/>
      <c r="BG911" s="106"/>
      <c r="BH911" s="106"/>
      <c r="BI911" s="106"/>
      <c r="BJ911" s="106"/>
      <c r="BK911" s="106"/>
      <c r="BL911" s="106"/>
      <c r="BM911" s="106"/>
      <c r="BN911" s="106"/>
      <c r="BO911" s="106"/>
      <c r="BP911" s="106"/>
      <c r="BQ911" s="106"/>
      <c r="BR911" s="106"/>
      <c r="BS911" s="106"/>
      <c r="BT911" s="106"/>
      <c r="BU911" s="106"/>
      <c r="BV911" s="106"/>
      <c r="BW911" s="106"/>
      <c r="BX911" s="106"/>
      <c r="BY911" s="106"/>
      <c r="BZ911" s="106"/>
      <c r="CA911" s="106"/>
      <c r="CB911" s="106"/>
      <c r="CC911" s="106"/>
      <c r="CD911" s="106"/>
      <c r="CE911" s="106"/>
      <c r="CF911" s="106"/>
      <c r="CG911" s="106"/>
      <c r="CH911" s="106"/>
      <c r="CI911" s="106"/>
      <c r="CJ911" s="106"/>
      <c r="CK911" s="106"/>
      <c r="CL911" s="106"/>
      <c r="CM911" s="106"/>
      <c r="CN911" s="106"/>
      <c r="CO911" s="106"/>
      <c r="CP911" s="106"/>
      <c r="CQ911" s="106"/>
      <c r="CR911" s="106"/>
      <c r="CS911" s="106"/>
      <c r="CT911" s="106"/>
      <c r="CU911" s="106"/>
      <c r="CV911" s="106"/>
      <c r="CW911" s="106"/>
      <c r="CX911" s="106"/>
      <c r="CY911" s="106"/>
      <c r="CZ911" s="106"/>
      <c r="DA911" s="106"/>
      <c r="DB911" s="106"/>
      <c r="DC911" s="106"/>
      <c r="DD911" s="106"/>
      <c r="DE911" s="106"/>
      <c r="DF911" s="106"/>
      <c r="DG911" s="106"/>
      <c r="DH911" s="106"/>
      <c r="DI911" s="106"/>
      <c r="DJ911" s="106"/>
      <c r="DK911" s="106"/>
      <c r="DL911" s="106"/>
      <c r="DM911" s="106"/>
      <c r="DN911" s="106"/>
      <c r="DO911" s="106"/>
      <c r="DP911" s="106"/>
      <c r="DQ911" s="106"/>
      <c r="DR911" s="106"/>
      <c r="DS911" s="106"/>
      <c r="DT911" s="106"/>
      <c r="DU911" s="106"/>
      <c r="DV911" s="106"/>
      <c r="DW911" s="106"/>
      <c r="DX911" s="106"/>
      <c r="DY911" s="106"/>
      <c r="DZ911" s="106"/>
      <c r="EA911" s="106"/>
      <c r="EB911" s="106"/>
      <c r="EC911" s="106"/>
      <c r="ED911" s="106"/>
      <c r="EE911" s="106"/>
      <c r="EF911" s="106"/>
      <c r="EG911" s="106"/>
      <c r="EH911" s="106"/>
      <c r="EI911" s="106"/>
      <c r="EJ911" s="106"/>
      <c r="EK911" s="106"/>
      <c r="EL911" s="106"/>
      <c r="EM911" s="106"/>
      <c r="EN911" s="106"/>
      <c r="EO911" s="106"/>
      <c r="EP911" s="106"/>
      <c r="EQ911" s="106"/>
      <c r="ER911" s="106"/>
      <c r="ES911" s="106"/>
      <c r="ET911" s="106"/>
      <c r="EU911" s="106"/>
      <c r="EV911" s="106"/>
      <c r="EW911" s="106"/>
      <c r="EX911" s="106"/>
      <c r="EY911" s="106"/>
      <c r="EZ911" s="106"/>
      <c r="FA911" s="106"/>
      <c r="FB911" s="106"/>
      <c r="FC911" s="106"/>
      <c r="FD911" s="106"/>
      <c r="FE911" s="106"/>
      <c r="FF911" s="106"/>
      <c r="FG911" s="106"/>
      <c r="FH911" s="106"/>
      <c r="FI911" s="106"/>
      <c r="FJ911" s="106"/>
      <c r="FK911" s="106"/>
      <c r="FL911" s="106"/>
      <c r="FM911" s="106"/>
      <c r="FN911" s="106"/>
      <c r="FO911" s="106"/>
      <c r="FP911" s="106"/>
      <c r="FQ911" s="106"/>
      <c r="FR911" s="106"/>
      <c r="FS911" s="106"/>
      <c r="FT911" s="106"/>
      <c r="FU911" s="106"/>
      <c r="FV911" s="106"/>
      <c r="FW911" s="106"/>
      <c r="FX911" s="106"/>
      <c r="FY911" s="106"/>
      <c r="FZ911" s="106"/>
      <c r="GA911" s="106"/>
      <c r="GB911" s="106"/>
      <c r="GC911" s="106"/>
      <c r="GD911" s="106"/>
      <c r="GE911" s="106"/>
      <c r="GF911" s="106"/>
      <c r="GG911" s="106"/>
      <c r="GH911" s="106"/>
      <c r="GI911" s="106"/>
      <c r="GJ911" s="106"/>
      <c r="GK911" s="106"/>
      <c r="GL911" s="106"/>
      <c r="GM911" s="106"/>
      <c r="GN911" s="106"/>
      <c r="GO911" s="106"/>
      <c r="GP911" s="106"/>
      <c r="GQ911" s="106"/>
      <c r="GR911" s="106"/>
      <c r="GS911" s="106"/>
      <c r="GT911" s="106"/>
      <c r="GU911" s="106"/>
      <c r="GV911" s="106"/>
      <c r="GW911" s="106"/>
      <c r="GX911" s="106"/>
      <c r="GY911" s="106"/>
      <c r="GZ911" s="106"/>
      <c r="HA911" s="106"/>
      <c r="HB911" s="106"/>
      <c r="HC911" s="106"/>
      <c r="HD911" s="106"/>
      <c r="HE911" s="106"/>
      <c r="HF911" s="106"/>
      <c r="HG911" s="106"/>
      <c r="HH911" s="106"/>
      <c r="HI911" s="106"/>
      <c r="HJ911" s="106"/>
      <c r="HK911" s="106"/>
      <c r="HL911" s="106"/>
      <c r="HM911" s="106"/>
      <c r="HN911" s="106"/>
      <c r="HO911" s="106"/>
      <c r="HP911" s="106"/>
      <c r="HQ911" s="106"/>
      <c r="HR911" s="106"/>
      <c r="HS911" s="106"/>
      <c r="HT911" s="106"/>
      <c r="HU911" s="106"/>
      <c r="HV911" s="106"/>
      <c r="HW911" s="106"/>
      <c r="HX911" s="106"/>
      <c r="HY911" s="106"/>
      <c r="HZ911" s="106"/>
      <c r="IA911" s="106"/>
      <c r="IB911" s="106"/>
      <c r="IC911" s="106"/>
      <c r="ID911" s="106"/>
      <c r="IE911" s="106"/>
      <c r="IF911" s="106"/>
      <c r="IG911" s="106"/>
      <c r="IH911" s="106"/>
      <c r="II911" s="106"/>
      <c r="IJ911" s="106"/>
      <c r="IK911" s="106"/>
      <c r="IL911" s="106"/>
      <c r="IM911" s="106"/>
      <c r="IN911" s="106"/>
      <c r="IO911" s="106"/>
      <c r="IP911" s="106"/>
      <c r="IQ911" s="106"/>
      <c r="IR911" s="106"/>
      <c r="IS911" s="106"/>
      <c r="IT911" s="106"/>
      <c r="IU911" s="106"/>
      <c r="IV911" s="106"/>
      <c r="IW911" s="106"/>
      <c r="IX911" s="106"/>
      <c r="IY911" s="106"/>
      <c r="IZ911" s="106"/>
      <c r="JA911" s="106"/>
      <c r="JB911" s="106"/>
      <c r="JC911" s="106"/>
      <c r="JD911" s="106"/>
      <c r="JE911" s="106"/>
      <c r="JF911" s="106"/>
      <c r="JG911" s="106"/>
      <c r="JH911" s="106"/>
      <c r="JI911" s="106"/>
      <c r="JJ911" s="106"/>
      <c r="JK911" s="106"/>
      <c r="JL911" s="106"/>
      <c r="JM911" s="106"/>
      <c r="JN911" s="106"/>
      <c r="JO911" s="106"/>
      <c r="JP911" s="106"/>
      <c r="JQ911" s="106"/>
      <c r="JR911" s="106"/>
      <c r="JS911" s="106"/>
      <c r="JT911" s="106"/>
      <c r="JU911" s="106"/>
      <c r="JV911" s="106"/>
      <c r="JW911" s="106"/>
      <c r="JX911" s="106"/>
      <c r="JY911" s="106"/>
      <c r="JZ911" s="106"/>
      <c r="KA911" s="106"/>
      <c r="KB911" s="106"/>
      <c r="KC911" s="106"/>
      <c r="KD911" s="106"/>
      <c r="KE911" s="106"/>
      <c r="KF911" s="106"/>
      <c r="KG911" s="106"/>
      <c r="KH911" s="106"/>
      <c r="KI911" s="106"/>
      <c r="KJ911" s="106"/>
      <c r="KK911" s="106"/>
      <c r="KL911" s="106"/>
      <c r="KM911" s="106"/>
      <c r="KN911" s="106"/>
      <c r="KO911" s="106"/>
      <c r="KP911" s="106"/>
      <c r="KQ911" s="106"/>
      <c r="KR911" s="106"/>
      <c r="KS911" s="106"/>
      <c r="KT911" s="106"/>
      <c r="KU911" s="106"/>
      <c r="KV911" s="106"/>
      <c r="KW911" s="106"/>
      <c r="KX911" s="106"/>
      <c r="KY911" s="106"/>
      <c r="KZ911" s="106"/>
      <c r="LA911" s="106"/>
      <c r="LB911" s="106"/>
      <c r="LC911" s="106"/>
      <c r="LD911" s="106"/>
      <c r="LE911" s="106"/>
      <c r="LF911" s="106"/>
      <c r="LG911" s="106"/>
      <c r="LH911" s="106"/>
      <c r="LI911" s="106"/>
      <c r="LJ911" s="106"/>
      <c r="LK911" s="106"/>
      <c r="LL911" s="106"/>
      <c r="LM911" s="106"/>
      <c r="LN911" s="106"/>
      <c r="LO911" s="106"/>
      <c r="LP911" s="106"/>
      <c r="LQ911" s="106"/>
      <c r="LR911" s="106"/>
      <c r="LS911" s="106"/>
      <c r="LT911" s="106"/>
      <c r="LU911" s="106"/>
      <c r="LV911" s="106"/>
      <c r="LW911" s="106"/>
      <c r="LX911" s="106"/>
      <c r="LY911" s="106"/>
      <c r="LZ911" s="106"/>
      <c r="MA911" s="106"/>
      <c r="MB911" s="106"/>
      <c r="MC911" s="106"/>
      <c r="MD911" s="106"/>
      <c r="ME911" s="106"/>
      <c r="MF911" s="106"/>
      <c r="MG911" s="106"/>
      <c r="MH911" s="106"/>
      <c r="MI911" s="106"/>
      <c r="MJ911" s="106"/>
      <c r="MK911" s="106"/>
      <c r="ML911" s="106"/>
      <c r="MM911" s="106"/>
      <c r="MN911" s="106"/>
      <c r="MO911" s="106"/>
      <c r="MP911" s="106"/>
      <c r="MQ911" s="106"/>
      <c r="MR911" s="106"/>
      <c r="MS911" s="106"/>
      <c r="MT911" s="106"/>
      <c r="MU911" s="106"/>
      <c r="MV911" s="106"/>
      <c r="MW911" s="106"/>
      <c r="MX911" s="106"/>
      <c r="MY911" s="106"/>
      <c r="MZ911" s="106"/>
      <c r="NA911" s="106"/>
      <c r="NB911" s="106"/>
      <c r="NC911" s="106"/>
      <c r="ND911" s="106"/>
      <c r="NE911" s="106"/>
      <c r="NF911" s="106"/>
      <c r="NG911" s="106"/>
      <c r="NH911" s="106"/>
      <c r="NI911" s="106"/>
      <c r="NJ911" s="106"/>
      <c r="NK911" s="106"/>
      <c r="NL911" s="106"/>
      <c r="NM911" s="106"/>
      <c r="NN911" s="106"/>
      <c r="NO911" s="106"/>
      <c r="NP911" s="106"/>
      <c r="NQ911" s="106"/>
      <c r="NR911" s="106"/>
      <c r="NS911" s="106"/>
      <c r="NT911" s="106"/>
      <c r="NU911" s="106"/>
      <c r="NV911" s="106"/>
      <c r="NW911" s="106"/>
      <c r="NX911" s="106"/>
      <c r="NY911" s="106"/>
      <c r="NZ911" s="106"/>
      <c r="OA911" s="106"/>
      <c r="OB911" s="106"/>
      <c r="OC911" s="106"/>
      <c r="OD911" s="106"/>
      <c r="OE911" s="106"/>
      <c r="OF911" s="106"/>
      <c r="OG911" s="106"/>
      <c r="OH911" s="106"/>
      <c r="OI911" s="106"/>
      <c r="OJ911" s="106"/>
      <c r="OK911" s="106"/>
      <c r="OL911" s="106"/>
      <c r="OM911" s="106"/>
      <c r="ON911" s="106"/>
      <c r="OO911" s="106"/>
      <c r="OP911" s="106"/>
      <c r="OQ911" s="106"/>
      <c r="OR911" s="106"/>
      <c r="OS911" s="106"/>
      <c r="OT911" s="106"/>
      <c r="OU911" s="106"/>
      <c r="OV911" s="106"/>
      <c r="OW911" s="106"/>
      <c r="OX911" s="106"/>
      <c r="OY911" s="106"/>
      <c r="OZ911" s="106"/>
      <c r="PA911" s="106"/>
      <c r="PB911" s="106"/>
      <c r="PC911" s="106"/>
      <c r="PD911" s="106"/>
      <c r="PE911" s="106"/>
      <c r="PF911" s="106"/>
      <c r="PG911" s="106"/>
      <c r="PH911" s="106"/>
      <c r="PI911" s="106"/>
      <c r="PJ911" s="106"/>
      <c r="PK911" s="106"/>
      <c r="PL911" s="106"/>
      <c r="PM911" s="106"/>
      <c r="PN911" s="106"/>
      <c r="PO911" s="106"/>
      <c r="PP911" s="106"/>
      <c r="PQ911" s="106"/>
      <c r="PR911" s="106"/>
      <c r="PS911" s="106"/>
      <c r="PT911" s="106"/>
      <c r="PU911" s="106"/>
      <c r="PV911" s="106"/>
      <c r="PW911" s="106"/>
      <c r="PX911" s="106"/>
      <c r="PY911" s="106"/>
      <c r="PZ911" s="106"/>
      <c r="QA911" s="106"/>
      <c r="QB911" s="106"/>
      <c r="QC911" s="106"/>
      <c r="QD911" s="106"/>
      <c r="QE911" s="106"/>
      <c r="QF911" s="106"/>
      <c r="QG911" s="106"/>
      <c r="QH911" s="106"/>
      <c r="QI911" s="106"/>
      <c r="QJ911" s="106"/>
      <c r="QK911" s="106"/>
      <c r="QL911" s="106"/>
      <c r="QM911" s="106"/>
      <c r="QN911" s="106"/>
      <c r="QO911" s="106"/>
      <c r="QP911" s="106"/>
      <c r="QQ911" s="106"/>
      <c r="QR911" s="106"/>
      <c r="QS911" s="106"/>
      <c r="QT911" s="106"/>
      <c r="QU911" s="106"/>
      <c r="QV911" s="106"/>
      <c r="QW911" s="106"/>
      <c r="QX911" s="106"/>
      <c r="QY911" s="106"/>
      <c r="QZ911" s="106"/>
      <c r="RA911" s="106"/>
      <c r="RB911" s="106"/>
      <c r="RC911" s="106"/>
      <c r="RD911" s="106"/>
      <c r="RE911" s="106"/>
      <c r="RF911" s="106"/>
      <c r="RG911" s="106"/>
      <c r="RH911" s="106"/>
      <c r="RI911" s="106"/>
      <c r="RJ911" s="106"/>
      <c r="RK911" s="106"/>
      <c r="RL911" s="106"/>
      <c r="RM911" s="106"/>
      <c r="RN911" s="106"/>
      <c r="RO911" s="106"/>
      <c r="RP911" s="106"/>
      <c r="RQ911" s="106"/>
      <c r="RR911" s="106"/>
    </row>
    <row r="912" spans="1:486" x14ac:dyDescent="0.3">
      <c r="A912" s="106"/>
      <c r="B912" s="106"/>
      <c r="C912" s="106"/>
      <c r="D912" s="106"/>
      <c r="E912" s="106"/>
      <c r="F912" s="106"/>
      <c r="G912" s="106"/>
      <c r="H912" s="106"/>
      <c r="I912" s="106"/>
      <c r="J912" s="106"/>
      <c r="K912" s="106"/>
      <c r="L912" s="106"/>
      <c r="M912" s="106"/>
      <c r="N912" s="106"/>
      <c r="O912" s="106"/>
      <c r="P912" s="114"/>
      <c r="Q912" s="114"/>
      <c r="R912" s="106"/>
      <c r="S912" s="106"/>
      <c r="T912" s="106"/>
      <c r="U912" s="106"/>
      <c r="V912" s="106"/>
      <c r="W912" s="106"/>
      <c r="X912" s="106"/>
      <c r="Y912" s="106"/>
      <c r="Z912" s="106"/>
      <c r="AA912" s="106"/>
      <c r="AB912" s="106"/>
      <c r="AC912" s="106"/>
      <c r="AD912" s="106"/>
      <c r="AE912" s="106"/>
      <c r="AF912" s="106"/>
      <c r="AG912" s="106"/>
      <c r="AH912" s="106"/>
      <c r="AI912" s="106"/>
      <c r="AJ912" s="106"/>
      <c r="AK912" s="106"/>
      <c r="AL912" s="106"/>
      <c r="AM912" s="106"/>
      <c r="AN912" s="106"/>
      <c r="AO912" s="106"/>
      <c r="AP912" s="106"/>
      <c r="AQ912" s="106"/>
      <c r="AR912" s="106"/>
      <c r="AS912" s="106"/>
      <c r="AT912" s="106"/>
      <c r="AU912" s="106"/>
      <c r="AV912" s="106"/>
      <c r="AW912" s="106"/>
      <c r="AX912" s="106"/>
      <c r="AY912" s="106"/>
      <c r="AZ912" s="106"/>
      <c r="BA912" s="106"/>
      <c r="BB912" s="106"/>
      <c r="BC912" s="106"/>
      <c r="BD912" s="106"/>
      <c r="BE912" s="106"/>
      <c r="BF912" s="106"/>
      <c r="BG912" s="106"/>
      <c r="BH912" s="106"/>
      <c r="BI912" s="106"/>
      <c r="BJ912" s="106"/>
      <c r="BK912" s="106"/>
      <c r="BL912" s="106"/>
      <c r="BM912" s="106"/>
      <c r="BN912" s="106"/>
      <c r="BO912" s="106"/>
      <c r="BP912" s="106"/>
      <c r="BQ912" s="106"/>
      <c r="BR912" s="106"/>
      <c r="BS912" s="106"/>
      <c r="BT912" s="106"/>
      <c r="BU912" s="106"/>
      <c r="BV912" s="106"/>
      <c r="BW912" s="106"/>
      <c r="BX912" s="106"/>
      <c r="BY912" s="106"/>
      <c r="BZ912" s="106"/>
      <c r="CA912" s="106"/>
      <c r="CB912" s="106"/>
      <c r="CC912" s="106"/>
      <c r="CD912" s="106"/>
      <c r="CE912" s="106"/>
      <c r="CF912" s="106"/>
      <c r="CG912" s="106"/>
      <c r="CH912" s="106"/>
      <c r="CI912" s="106"/>
      <c r="CJ912" s="106"/>
      <c r="CK912" s="106"/>
      <c r="CL912" s="106"/>
      <c r="CM912" s="106"/>
      <c r="CN912" s="106"/>
      <c r="CO912" s="106"/>
      <c r="CP912" s="106"/>
      <c r="CQ912" s="106"/>
      <c r="CR912" s="106"/>
      <c r="CS912" s="106"/>
      <c r="CT912" s="106"/>
      <c r="CU912" s="106"/>
      <c r="CV912" s="106"/>
      <c r="CW912" s="106"/>
      <c r="CX912" s="106"/>
      <c r="CY912" s="106"/>
      <c r="CZ912" s="106"/>
      <c r="DA912" s="106"/>
      <c r="DB912" s="106"/>
      <c r="DC912" s="106"/>
      <c r="DD912" s="106"/>
      <c r="DE912" s="106"/>
      <c r="DF912" s="106"/>
      <c r="DG912" s="106"/>
      <c r="DH912" s="106"/>
      <c r="DI912" s="106"/>
      <c r="DJ912" s="106"/>
      <c r="DK912" s="106"/>
      <c r="DL912" s="106"/>
      <c r="DM912" s="106"/>
      <c r="DN912" s="106"/>
      <c r="DO912" s="106"/>
      <c r="DP912" s="106"/>
      <c r="DQ912" s="106"/>
      <c r="DR912" s="106"/>
      <c r="DS912" s="106"/>
      <c r="DT912" s="106"/>
      <c r="DU912" s="106"/>
      <c r="DV912" s="106"/>
      <c r="DW912" s="106"/>
      <c r="DX912" s="106"/>
      <c r="DY912" s="106"/>
      <c r="DZ912" s="106"/>
      <c r="EA912" s="106"/>
      <c r="EB912" s="106"/>
      <c r="EC912" s="106"/>
      <c r="ED912" s="106"/>
      <c r="EE912" s="106"/>
      <c r="EF912" s="106"/>
      <c r="EG912" s="106"/>
      <c r="EH912" s="106"/>
      <c r="EI912" s="106"/>
      <c r="EJ912" s="106"/>
      <c r="EK912" s="106"/>
      <c r="EL912" s="106"/>
      <c r="EM912" s="106"/>
      <c r="EN912" s="106"/>
      <c r="EO912" s="106"/>
      <c r="EP912" s="106"/>
      <c r="EQ912" s="106"/>
      <c r="ER912" s="106"/>
      <c r="ES912" s="106"/>
      <c r="ET912" s="106"/>
      <c r="EU912" s="106"/>
      <c r="EV912" s="106"/>
      <c r="EW912" s="106"/>
      <c r="EX912" s="106"/>
      <c r="EY912" s="106"/>
      <c r="EZ912" s="106"/>
      <c r="FA912" s="106"/>
      <c r="FB912" s="106"/>
      <c r="FC912" s="106"/>
      <c r="FD912" s="106"/>
      <c r="FE912" s="106"/>
      <c r="FF912" s="106"/>
      <c r="FG912" s="106"/>
      <c r="FH912" s="106"/>
      <c r="FI912" s="106"/>
      <c r="FJ912" s="106"/>
      <c r="FK912" s="106"/>
      <c r="FL912" s="106"/>
      <c r="FM912" s="106"/>
      <c r="FN912" s="106"/>
      <c r="FO912" s="106"/>
      <c r="FP912" s="106"/>
      <c r="FQ912" s="106"/>
      <c r="FR912" s="106"/>
      <c r="FS912" s="106"/>
      <c r="FT912" s="106"/>
      <c r="FU912" s="106"/>
      <c r="FV912" s="106"/>
      <c r="FW912" s="106"/>
      <c r="FX912" s="106"/>
      <c r="FY912" s="106"/>
      <c r="FZ912" s="106"/>
      <c r="GA912" s="106"/>
      <c r="GB912" s="106"/>
      <c r="GC912" s="106"/>
      <c r="GD912" s="106"/>
      <c r="GE912" s="106"/>
      <c r="GF912" s="106"/>
      <c r="GG912" s="106"/>
      <c r="GH912" s="106"/>
      <c r="GI912" s="106"/>
      <c r="GJ912" s="106"/>
      <c r="GK912" s="106"/>
      <c r="GL912" s="106"/>
      <c r="GM912" s="106"/>
      <c r="GN912" s="106"/>
      <c r="GO912" s="106"/>
      <c r="GP912" s="106"/>
      <c r="GQ912" s="106"/>
      <c r="GR912" s="106"/>
      <c r="GS912" s="106"/>
      <c r="GT912" s="106"/>
      <c r="GU912" s="106"/>
      <c r="GV912" s="106"/>
      <c r="GW912" s="106"/>
      <c r="GX912" s="106"/>
      <c r="GY912" s="106"/>
      <c r="GZ912" s="106"/>
      <c r="HA912" s="106"/>
      <c r="HB912" s="106"/>
      <c r="HC912" s="106"/>
      <c r="HD912" s="106"/>
      <c r="HE912" s="106"/>
      <c r="HF912" s="106"/>
      <c r="HG912" s="106"/>
      <c r="HH912" s="106"/>
      <c r="HI912" s="106"/>
      <c r="HJ912" s="106"/>
      <c r="HK912" s="106"/>
      <c r="HL912" s="106"/>
      <c r="HM912" s="106"/>
      <c r="HN912" s="106"/>
      <c r="HO912" s="106"/>
      <c r="HP912" s="106"/>
      <c r="HQ912" s="106"/>
      <c r="HR912" s="106"/>
      <c r="HS912" s="106"/>
      <c r="HT912" s="106"/>
      <c r="HU912" s="106"/>
      <c r="HV912" s="106"/>
      <c r="HW912" s="106"/>
      <c r="HX912" s="106"/>
      <c r="HY912" s="106"/>
      <c r="HZ912" s="106"/>
      <c r="IA912" s="106"/>
      <c r="IB912" s="106"/>
      <c r="IC912" s="106"/>
      <c r="ID912" s="106"/>
      <c r="IE912" s="106"/>
      <c r="IF912" s="106"/>
      <c r="IG912" s="106"/>
      <c r="IH912" s="106"/>
      <c r="II912" s="106"/>
      <c r="IJ912" s="106"/>
      <c r="IK912" s="106"/>
      <c r="IL912" s="106"/>
      <c r="IM912" s="106"/>
      <c r="IN912" s="106"/>
      <c r="IO912" s="106"/>
      <c r="IP912" s="106"/>
      <c r="IQ912" s="106"/>
      <c r="IR912" s="106"/>
      <c r="IS912" s="106"/>
      <c r="IT912" s="106"/>
      <c r="IU912" s="106"/>
      <c r="IV912" s="106"/>
      <c r="IW912" s="106"/>
      <c r="IX912" s="106"/>
      <c r="IY912" s="106"/>
      <c r="IZ912" s="106"/>
      <c r="JA912" s="106"/>
      <c r="JB912" s="106"/>
      <c r="JC912" s="106"/>
      <c r="JD912" s="106"/>
      <c r="JE912" s="106"/>
      <c r="JF912" s="106"/>
      <c r="JG912" s="106"/>
      <c r="JH912" s="106"/>
      <c r="JI912" s="106"/>
      <c r="JJ912" s="106"/>
      <c r="JK912" s="106"/>
      <c r="JL912" s="106"/>
      <c r="JM912" s="106"/>
      <c r="JN912" s="106"/>
      <c r="JO912" s="106"/>
      <c r="JP912" s="106"/>
      <c r="JQ912" s="106"/>
      <c r="JR912" s="106"/>
      <c r="JS912" s="106"/>
      <c r="JT912" s="106"/>
      <c r="JU912" s="106"/>
      <c r="JV912" s="106"/>
      <c r="JW912" s="106"/>
      <c r="JX912" s="106"/>
      <c r="JY912" s="106"/>
      <c r="JZ912" s="106"/>
      <c r="KA912" s="106"/>
      <c r="KB912" s="106"/>
      <c r="KC912" s="106"/>
      <c r="KD912" s="106"/>
      <c r="KE912" s="106"/>
      <c r="KF912" s="106"/>
      <c r="KG912" s="106"/>
      <c r="KH912" s="106"/>
      <c r="KI912" s="106"/>
      <c r="KJ912" s="106"/>
      <c r="KK912" s="106"/>
      <c r="KL912" s="106"/>
      <c r="KM912" s="106"/>
      <c r="KN912" s="106"/>
      <c r="KO912" s="106"/>
      <c r="KP912" s="106"/>
      <c r="KQ912" s="106"/>
      <c r="KR912" s="106"/>
      <c r="KS912" s="106"/>
      <c r="KT912" s="106"/>
      <c r="KU912" s="106"/>
      <c r="KV912" s="106"/>
      <c r="KW912" s="106"/>
      <c r="KX912" s="106"/>
      <c r="KY912" s="106"/>
      <c r="KZ912" s="106"/>
      <c r="LA912" s="106"/>
      <c r="LB912" s="106"/>
      <c r="LC912" s="106"/>
      <c r="LD912" s="106"/>
      <c r="LE912" s="106"/>
      <c r="LF912" s="106"/>
      <c r="LG912" s="106"/>
      <c r="LH912" s="106"/>
      <c r="LI912" s="106"/>
      <c r="LJ912" s="106"/>
      <c r="LK912" s="106"/>
      <c r="LL912" s="106"/>
      <c r="LM912" s="106"/>
      <c r="LN912" s="106"/>
      <c r="LO912" s="106"/>
      <c r="LP912" s="106"/>
      <c r="LQ912" s="106"/>
      <c r="LR912" s="106"/>
      <c r="LS912" s="106"/>
      <c r="LT912" s="106"/>
      <c r="LU912" s="106"/>
      <c r="LV912" s="106"/>
      <c r="LW912" s="106"/>
      <c r="LX912" s="106"/>
      <c r="LY912" s="106"/>
      <c r="LZ912" s="106"/>
      <c r="MA912" s="106"/>
      <c r="MB912" s="106"/>
      <c r="MC912" s="106"/>
      <c r="MD912" s="106"/>
      <c r="ME912" s="106"/>
      <c r="MF912" s="106"/>
      <c r="MG912" s="106"/>
      <c r="MH912" s="106"/>
      <c r="MI912" s="106"/>
      <c r="MJ912" s="106"/>
      <c r="MK912" s="106"/>
      <c r="ML912" s="106"/>
      <c r="MM912" s="106"/>
      <c r="MN912" s="106"/>
      <c r="MO912" s="106"/>
      <c r="MP912" s="106"/>
      <c r="MQ912" s="106"/>
      <c r="MR912" s="106"/>
      <c r="MS912" s="106"/>
      <c r="MT912" s="106"/>
      <c r="MU912" s="106"/>
      <c r="MV912" s="106"/>
      <c r="MW912" s="106"/>
      <c r="MX912" s="106"/>
      <c r="MY912" s="106"/>
      <c r="MZ912" s="106"/>
      <c r="NA912" s="106"/>
      <c r="NB912" s="106"/>
      <c r="NC912" s="106"/>
      <c r="ND912" s="106"/>
      <c r="NE912" s="106"/>
      <c r="NF912" s="106"/>
      <c r="NG912" s="106"/>
      <c r="NH912" s="106"/>
      <c r="NI912" s="106"/>
      <c r="NJ912" s="106"/>
      <c r="NK912" s="106"/>
      <c r="NL912" s="106"/>
      <c r="NM912" s="106"/>
      <c r="NN912" s="106"/>
      <c r="NO912" s="106"/>
      <c r="NP912" s="106"/>
      <c r="NQ912" s="106"/>
      <c r="NR912" s="106"/>
      <c r="NS912" s="106"/>
      <c r="NT912" s="106"/>
      <c r="NU912" s="106"/>
      <c r="NV912" s="106"/>
      <c r="NW912" s="106"/>
      <c r="NX912" s="106"/>
      <c r="NY912" s="106"/>
      <c r="NZ912" s="106"/>
      <c r="OA912" s="106"/>
      <c r="OB912" s="106"/>
      <c r="OC912" s="106"/>
      <c r="OD912" s="106"/>
      <c r="OE912" s="106"/>
      <c r="OF912" s="106"/>
      <c r="OG912" s="106"/>
      <c r="OH912" s="106"/>
      <c r="OI912" s="106"/>
      <c r="OJ912" s="106"/>
      <c r="OK912" s="106"/>
      <c r="OL912" s="106"/>
      <c r="OM912" s="106"/>
      <c r="ON912" s="106"/>
      <c r="OO912" s="106"/>
      <c r="OP912" s="106"/>
      <c r="OQ912" s="106"/>
      <c r="OR912" s="106"/>
      <c r="OS912" s="106"/>
      <c r="OT912" s="106"/>
      <c r="OU912" s="106"/>
      <c r="OV912" s="106"/>
      <c r="OW912" s="106"/>
      <c r="OX912" s="106"/>
      <c r="OY912" s="106"/>
      <c r="OZ912" s="106"/>
      <c r="PA912" s="106"/>
      <c r="PB912" s="106"/>
      <c r="PC912" s="106"/>
      <c r="PD912" s="106"/>
      <c r="PE912" s="106"/>
      <c r="PF912" s="106"/>
      <c r="PG912" s="106"/>
      <c r="PH912" s="106"/>
      <c r="PI912" s="106"/>
      <c r="PJ912" s="106"/>
      <c r="PK912" s="106"/>
      <c r="PL912" s="106"/>
      <c r="PM912" s="106"/>
      <c r="PN912" s="106"/>
      <c r="PO912" s="106"/>
      <c r="PP912" s="106"/>
      <c r="PQ912" s="106"/>
      <c r="PR912" s="106"/>
      <c r="PS912" s="106"/>
      <c r="PT912" s="106"/>
      <c r="PU912" s="106"/>
      <c r="PV912" s="106"/>
      <c r="PW912" s="106"/>
      <c r="PX912" s="106"/>
      <c r="PY912" s="106"/>
      <c r="PZ912" s="106"/>
      <c r="QA912" s="106"/>
      <c r="QB912" s="106"/>
      <c r="QC912" s="106"/>
      <c r="QD912" s="106"/>
      <c r="QE912" s="106"/>
      <c r="QF912" s="106"/>
      <c r="QG912" s="106"/>
      <c r="QH912" s="106"/>
      <c r="QI912" s="106"/>
      <c r="QJ912" s="106"/>
      <c r="QK912" s="106"/>
      <c r="QL912" s="106"/>
      <c r="QM912" s="106"/>
      <c r="QN912" s="106"/>
      <c r="QO912" s="106"/>
      <c r="QP912" s="106"/>
      <c r="QQ912" s="106"/>
      <c r="QR912" s="106"/>
      <c r="QS912" s="106"/>
      <c r="QT912" s="106"/>
      <c r="QU912" s="106"/>
      <c r="QV912" s="106"/>
      <c r="QW912" s="106"/>
      <c r="QX912" s="106"/>
      <c r="QY912" s="106"/>
      <c r="QZ912" s="106"/>
      <c r="RA912" s="106"/>
      <c r="RB912" s="106"/>
      <c r="RC912" s="106"/>
      <c r="RD912" s="106"/>
      <c r="RE912" s="106"/>
      <c r="RF912" s="106"/>
      <c r="RG912" s="106"/>
      <c r="RH912" s="106"/>
      <c r="RI912" s="106"/>
      <c r="RJ912" s="106"/>
      <c r="RK912" s="106"/>
      <c r="RL912" s="106"/>
      <c r="RM912" s="106"/>
      <c r="RN912" s="106"/>
      <c r="RO912" s="106"/>
      <c r="RP912" s="106"/>
      <c r="RQ912" s="106"/>
      <c r="RR912" s="106"/>
    </row>
    <row r="913" spans="1:486" x14ac:dyDescent="0.3">
      <c r="A913" s="106"/>
      <c r="B913" s="106"/>
      <c r="C913" s="106"/>
      <c r="D913" s="106"/>
      <c r="E913" s="106"/>
      <c r="F913" s="106"/>
      <c r="G913" s="106"/>
      <c r="H913" s="106"/>
      <c r="I913" s="106"/>
      <c r="J913" s="106"/>
      <c r="K913" s="106"/>
      <c r="L913" s="106"/>
      <c r="M913" s="106"/>
      <c r="N913" s="106"/>
      <c r="O913" s="106"/>
      <c r="P913" s="114"/>
      <c r="Q913" s="114"/>
      <c r="R913" s="106"/>
      <c r="S913" s="106"/>
      <c r="T913" s="106"/>
      <c r="U913" s="106"/>
      <c r="V913" s="106"/>
      <c r="W913" s="106"/>
      <c r="X913" s="106"/>
      <c r="Y913" s="106"/>
      <c r="Z913" s="106"/>
      <c r="AA913" s="106"/>
      <c r="AB913" s="106"/>
      <c r="AC913" s="106"/>
      <c r="AD913" s="106"/>
      <c r="AE913" s="106"/>
      <c r="AF913" s="106"/>
      <c r="AG913" s="106"/>
      <c r="AH913" s="106"/>
      <c r="AI913" s="106"/>
      <c r="AJ913" s="106"/>
      <c r="AK913" s="106"/>
      <c r="AL913" s="106"/>
      <c r="AM913" s="106"/>
      <c r="AN913" s="106"/>
      <c r="AO913" s="106"/>
      <c r="AP913" s="106"/>
      <c r="AQ913" s="106"/>
      <c r="AR913" s="106"/>
      <c r="AS913" s="106"/>
      <c r="AT913" s="106"/>
      <c r="AU913" s="106"/>
      <c r="AV913" s="106"/>
      <c r="AW913" s="106"/>
      <c r="AX913" s="106"/>
      <c r="AY913" s="106"/>
      <c r="AZ913" s="106"/>
      <c r="BA913" s="106"/>
      <c r="BB913" s="106"/>
      <c r="BC913" s="106"/>
      <c r="BD913" s="106"/>
      <c r="BE913" s="106"/>
      <c r="BF913" s="106"/>
      <c r="BG913" s="106"/>
      <c r="BH913" s="106"/>
      <c r="BI913" s="106"/>
      <c r="BJ913" s="106"/>
      <c r="BK913" s="106"/>
      <c r="BL913" s="106"/>
      <c r="BM913" s="106"/>
      <c r="BN913" s="106"/>
      <c r="BO913" s="106"/>
      <c r="BP913" s="106"/>
      <c r="BQ913" s="106"/>
      <c r="BR913" s="106"/>
      <c r="BS913" s="106"/>
      <c r="BT913" s="106"/>
      <c r="BU913" s="106"/>
      <c r="BV913" s="106"/>
      <c r="BW913" s="106"/>
      <c r="BX913" s="106"/>
      <c r="BY913" s="106"/>
      <c r="BZ913" s="106"/>
      <c r="CA913" s="106"/>
      <c r="CB913" s="106"/>
      <c r="CC913" s="106"/>
      <c r="CD913" s="106"/>
      <c r="CE913" s="106"/>
      <c r="CF913" s="106"/>
      <c r="CG913" s="106"/>
      <c r="CH913" s="106"/>
      <c r="CI913" s="106"/>
      <c r="CJ913" s="106"/>
      <c r="CK913" s="106"/>
      <c r="CL913" s="106"/>
      <c r="CM913" s="106"/>
      <c r="CN913" s="106"/>
      <c r="CO913" s="106"/>
      <c r="CP913" s="106"/>
      <c r="CQ913" s="106"/>
      <c r="CR913" s="106"/>
      <c r="CS913" s="106"/>
      <c r="CT913" s="106"/>
      <c r="CU913" s="106"/>
      <c r="CV913" s="106"/>
      <c r="CW913" s="106"/>
      <c r="CX913" s="106"/>
      <c r="CY913" s="106"/>
      <c r="CZ913" s="106"/>
      <c r="DA913" s="106"/>
      <c r="DB913" s="106"/>
      <c r="DC913" s="106"/>
      <c r="DD913" s="106"/>
      <c r="DE913" s="106"/>
      <c r="DF913" s="106"/>
      <c r="DG913" s="106"/>
      <c r="DH913" s="106"/>
      <c r="DI913" s="106"/>
      <c r="DJ913" s="106"/>
      <c r="DK913" s="106"/>
      <c r="DL913" s="106"/>
      <c r="DM913" s="106"/>
      <c r="DN913" s="106"/>
      <c r="DO913" s="106"/>
      <c r="DP913" s="106"/>
      <c r="DQ913" s="106"/>
      <c r="DR913" s="106"/>
      <c r="DS913" s="106"/>
      <c r="DT913" s="106"/>
      <c r="DU913" s="106"/>
      <c r="DV913" s="106"/>
      <c r="DW913" s="106"/>
      <c r="DX913" s="106"/>
      <c r="DY913" s="106"/>
      <c r="DZ913" s="106"/>
      <c r="EA913" s="106"/>
      <c r="EB913" s="106"/>
      <c r="EC913" s="106"/>
      <c r="ED913" s="106"/>
      <c r="EE913" s="106"/>
      <c r="EF913" s="106"/>
      <c r="EG913" s="106"/>
      <c r="EH913" s="106"/>
      <c r="EI913" s="106"/>
      <c r="EJ913" s="106"/>
      <c r="EK913" s="106"/>
      <c r="EL913" s="106"/>
      <c r="EM913" s="106"/>
      <c r="EN913" s="106"/>
      <c r="EO913" s="106"/>
      <c r="EP913" s="106"/>
      <c r="EQ913" s="106"/>
      <c r="ER913" s="106"/>
      <c r="ES913" s="106"/>
      <c r="ET913" s="106"/>
      <c r="EU913" s="106"/>
      <c r="EV913" s="106"/>
      <c r="EW913" s="106"/>
      <c r="EX913" s="106"/>
      <c r="EY913" s="106"/>
      <c r="EZ913" s="106"/>
      <c r="FA913" s="106"/>
      <c r="FB913" s="106"/>
      <c r="FC913" s="106"/>
      <c r="FD913" s="106"/>
      <c r="FE913" s="106"/>
      <c r="FF913" s="106"/>
      <c r="FG913" s="106"/>
      <c r="FH913" s="106"/>
      <c r="FI913" s="106"/>
      <c r="FJ913" s="106"/>
      <c r="FK913" s="106"/>
      <c r="FL913" s="106"/>
      <c r="FM913" s="106"/>
      <c r="FN913" s="106"/>
      <c r="FO913" s="106"/>
      <c r="FP913" s="106"/>
      <c r="FQ913" s="106"/>
      <c r="FR913" s="106"/>
      <c r="FS913" s="106"/>
      <c r="FT913" s="106"/>
      <c r="FU913" s="106"/>
      <c r="FV913" s="106"/>
      <c r="FW913" s="106"/>
      <c r="FX913" s="106"/>
      <c r="FY913" s="106"/>
      <c r="FZ913" s="106"/>
      <c r="GA913" s="106"/>
      <c r="GB913" s="106"/>
      <c r="GC913" s="106"/>
      <c r="GD913" s="106"/>
      <c r="GE913" s="106"/>
      <c r="GF913" s="106"/>
      <c r="GG913" s="106"/>
      <c r="GH913" s="106"/>
      <c r="GI913" s="106"/>
      <c r="GJ913" s="106"/>
      <c r="GK913" s="106"/>
      <c r="GL913" s="106"/>
      <c r="GM913" s="106"/>
      <c r="GN913" s="106"/>
      <c r="GO913" s="106"/>
      <c r="GP913" s="106"/>
      <c r="GQ913" s="106"/>
      <c r="GR913" s="106"/>
      <c r="GS913" s="106"/>
      <c r="GT913" s="106"/>
      <c r="GU913" s="106"/>
      <c r="GV913" s="106"/>
      <c r="GW913" s="106"/>
      <c r="GX913" s="106"/>
      <c r="GY913" s="106"/>
      <c r="GZ913" s="106"/>
      <c r="HA913" s="106"/>
      <c r="HB913" s="106"/>
      <c r="HC913" s="106"/>
      <c r="HD913" s="106"/>
      <c r="HE913" s="106"/>
      <c r="HF913" s="106"/>
      <c r="HG913" s="106"/>
      <c r="HH913" s="106"/>
      <c r="HI913" s="106"/>
      <c r="HJ913" s="106"/>
      <c r="HK913" s="106"/>
      <c r="HL913" s="106"/>
      <c r="HM913" s="106"/>
      <c r="HN913" s="106"/>
      <c r="HO913" s="106"/>
      <c r="HP913" s="106"/>
      <c r="HQ913" s="106"/>
      <c r="HR913" s="106"/>
      <c r="HS913" s="106"/>
      <c r="HT913" s="106"/>
      <c r="HU913" s="106"/>
      <c r="HV913" s="106"/>
      <c r="HW913" s="106"/>
      <c r="HX913" s="106"/>
      <c r="HY913" s="106"/>
      <c r="HZ913" s="106"/>
      <c r="IA913" s="106"/>
      <c r="IB913" s="106"/>
      <c r="IC913" s="106"/>
      <c r="ID913" s="106"/>
      <c r="IE913" s="106"/>
      <c r="IF913" s="106"/>
      <c r="IG913" s="106"/>
      <c r="IH913" s="106"/>
      <c r="II913" s="106"/>
      <c r="IJ913" s="106"/>
      <c r="IK913" s="106"/>
      <c r="IL913" s="106"/>
      <c r="IM913" s="106"/>
      <c r="IN913" s="106"/>
      <c r="IO913" s="106"/>
      <c r="IP913" s="106"/>
      <c r="IQ913" s="106"/>
      <c r="IR913" s="106"/>
      <c r="IS913" s="106"/>
      <c r="IT913" s="106"/>
      <c r="IU913" s="106"/>
      <c r="IV913" s="106"/>
      <c r="IW913" s="106"/>
      <c r="IX913" s="106"/>
      <c r="IY913" s="106"/>
      <c r="IZ913" s="106"/>
      <c r="JA913" s="106"/>
      <c r="JB913" s="106"/>
      <c r="JC913" s="106"/>
      <c r="JD913" s="106"/>
      <c r="JE913" s="106"/>
      <c r="JF913" s="106"/>
      <c r="JG913" s="106"/>
      <c r="JH913" s="106"/>
      <c r="JI913" s="106"/>
      <c r="JJ913" s="106"/>
      <c r="JK913" s="106"/>
      <c r="JL913" s="106"/>
      <c r="JM913" s="106"/>
      <c r="JN913" s="106"/>
      <c r="JO913" s="106"/>
      <c r="JP913" s="106"/>
      <c r="JQ913" s="106"/>
      <c r="JR913" s="106"/>
      <c r="JS913" s="106"/>
      <c r="JT913" s="106"/>
      <c r="JU913" s="106"/>
      <c r="JV913" s="106"/>
      <c r="JW913" s="106"/>
      <c r="JX913" s="106"/>
      <c r="JY913" s="106"/>
      <c r="JZ913" s="106"/>
      <c r="KA913" s="106"/>
      <c r="KB913" s="106"/>
      <c r="KC913" s="106"/>
      <c r="KD913" s="106"/>
      <c r="KE913" s="106"/>
      <c r="KF913" s="106"/>
      <c r="KG913" s="106"/>
      <c r="KH913" s="106"/>
      <c r="KI913" s="106"/>
      <c r="KJ913" s="106"/>
      <c r="KK913" s="106"/>
      <c r="KL913" s="106"/>
      <c r="KM913" s="106"/>
      <c r="KN913" s="106"/>
      <c r="KO913" s="106"/>
      <c r="KP913" s="106"/>
      <c r="KQ913" s="106"/>
      <c r="KR913" s="106"/>
      <c r="KS913" s="106"/>
      <c r="KT913" s="106"/>
      <c r="KU913" s="106"/>
      <c r="KV913" s="106"/>
      <c r="KW913" s="106"/>
      <c r="KX913" s="106"/>
      <c r="KY913" s="106"/>
      <c r="KZ913" s="106"/>
      <c r="LA913" s="106"/>
      <c r="LB913" s="106"/>
      <c r="LC913" s="106"/>
      <c r="LD913" s="106"/>
      <c r="LE913" s="106"/>
      <c r="LF913" s="106"/>
      <c r="LG913" s="106"/>
      <c r="LH913" s="106"/>
      <c r="LI913" s="106"/>
      <c r="LJ913" s="106"/>
      <c r="LK913" s="106"/>
      <c r="LL913" s="106"/>
      <c r="LM913" s="106"/>
      <c r="LN913" s="106"/>
      <c r="LO913" s="106"/>
      <c r="LP913" s="106"/>
      <c r="LQ913" s="106"/>
      <c r="LR913" s="106"/>
      <c r="LS913" s="106"/>
      <c r="LT913" s="106"/>
      <c r="LU913" s="106"/>
      <c r="LV913" s="106"/>
      <c r="LW913" s="106"/>
      <c r="LX913" s="106"/>
      <c r="LY913" s="106"/>
      <c r="LZ913" s="106"/>
      <c r="MA913" s="106"/>
      <c r="MB913" s="106"/>
      <c r="MC913" s="106"/>
      <c r="MD913" s="106"/>
      <c r="ME913" s="106"/>
      <c r="MF913" s="106"/>
      <c r="MG913" s="106"/>
      <c r="MH913" s="106"/>
      <c r="MI913" s="106"/>
      <c r="MJ913" s="106"/>
      <c r="MK913" s="106"/>
      <c r="ML913" s="106"/>
      <c r="MM913" s="106"/>
      <c r="MN913" s="106"/>
      <c r="MO913" s="106"/>
      <c r="MP913" s="106"/>
      <c r="MQ913" s="106"/>
      <c r="MR913" s="106"/>
      <c r="MS913" s="106"/>
      <c r="MT913" s="106"/>
      <c r="MU913" s="106"/>
      <c r="MV913" s="106"/>
      <c r="MW913" s="106"/>
      <c r="MX913" s="106"/>
      <c r="MY913" s="106"/>
      <c r="MZ913" s="106"/>
      <c r="NA913" s="106"/>
      <c r="NB913" s="106"/>
      <c r="NC913" s="106"/>
      <c r="ND913" s="106"/>
      <c r="NE913" s="106"/>
      <c r="NF913" s="106"/>
      <c r="NG913" s="106"/>
      <c r="NH913" s="106"/>
      <c r="NI913" s="106"/>
      <c r="NJ913" s="106"/>
      <c r="NK913" s="106"/>
      <c r="NL913" s="106"/>
      <c r="NM913" s="106"/>
      <c r="NN913" s="106"/>
      <c r="NO913" s="106"/>
      <c r="NP913" s="106"/>
      <c r="NQ913" s="106"/>
      <c r="NR913" s="106"/>
      <c r="NS913" s="106"/>
      <c r="NT913" s="106"/>
      <c r="NU913" s="106"/>
      <c r="NV913" s="106"/>
      <c r="NW913" s="106"/>
      <c r="NX913" s="106"/>
      <c r="NY913" s="106"/>
      <c r="NZ913" s="106"/>
      <c r="OA913" s="106"/>
      <c r="OB913" s="106"/>
      <c r="OC913" s="106"/>
      <c r="OD913" s="106"/>
      <c r="OE913" s="106"/>
      <c r="OF913" s="106"/>
      <c r="OG913" s="106"/>
      <c r="OH913" s="106"/>
      <c r="OI913" s="106"/>
      <c r="OJ913" s="106"/>
      <c r="OK913" s="106"/>
      <c r="OL913" s="106"/>
      <c r="OM913" s="106"/>
      <c r="ON913" s="106"/>
      <c r="OO913" s="106"/>
      <c r="OP913" s="106"/>
      <c r="OQ913" s="106"/>
      <c r="OR913" s="106"/>
      <c r="OS913" s="106"/>
      <c r="OT913" s="106"/>
      <c r="OU913" s="106"/>
      <c r="OV913" s="106"/>
      <c r="OW913" s="106"/>
      <c r="OX913" s="106"/>
      <c r="OY913" s="106"/>
      <c r="OZ913" s="106"/>
      <c r="PA913" s="106"/>
      <c r="PB913" s="106"/>
      <c r="PC913" s="106"/>
      <c r="PD913" s="106"/>
      <c r="PE913" s="106"/>
      <c r="PF913" s="106"/>
      <c r="PG913" s="106"/>
      <c r="PH913" s="106"/>
      <c r="PI913" s="106"/>
      <c r="PJ913" s="106"/>
      <c r="PK913" s="106"/>
      <c r="PL913" s="106"/>
      <c r="PM913" s="106"/>
      <c r="PN913" s="106"/>
      <c r="PO913" s="106"/>
      <c r="PP913" s="106"/>
      <c r="PQ913" s="106"/>
      <c r="PR913" s="106"/>
      <c r="PS913" s="106"/>
      <c r="PT913" s="106"/>
      <c r="PU913" s="106"/>
      <c r="PV913" s="106"/>
      <c r="PW913" s="106"/>
      <c r="PX913" s="106"/>
      <c r="PY913" s="106"/>
      <c r="PZ913" s="106"/>
      <c r="QA913" s="106"/>
      <c r="QB913" s="106"/>
      <c r="QC913" s="106"/>
      <c r="QD913" s="106"/>
      <c r="QE913" s="106"/>
      <c r="QF913" s="106"/>
      <c r="QG913" s="106"/>
      <c r="QH913" s="106"/>
      <c r="QI913" s="106"/>
      <c r="QJ913" s="106"/>
      <c r="QK913" s="106"/>
      <c r="QL913" s="106"/>
      <c r="QM913" s="106"/>
      <c r="QN913" s="106"/>
      <c r="QO913" s="106"/>
      <c r="QP913" s="106"/>
      <c r="QQ913" s="106"/>
      <c r="QR913" s="106"/>
      <c r="QS913" s="106"/>
      <c r="QT913" s="106"/>
      <c r="QU913" s="106"/>
      <c r="QV913" s="106"/>
      <c r="QW913" s="106"/>
      <c r="QX913" s="106"/>
      <c r="QY913" s="106"/>
      <c r="QZ913" s="106"/>
      <c r="RA913" s="106"/>
      <c r="RB913" s="106"/>
      <c r="RC913" s="106"/>
      <c r="RD913" s="106"/>
      <c r="RE913" s="106"/>
      <c r="RF913" s="106"/>
      <c r="RG913" s="106"/>
      <c r="RH913" s="106"/>
      <c r="RI913" s="106"/>
      <c r="RJ913" s="106"/>
      <c r="RK913" s="106"/>
      <c r="RL913" s="106"/>
      <c r="RM913" s="106"/>
      <c r="RN913" s="106"/>
      <c r="RO913" s="106"/>
      <c r="RP913" s="106"/>
      <c r="RQ913" s="106"/>
      <c r="RR913" s="106"/>
    </row>
    <row r="914" spans="1:486" x14ac:dyDescent="0.3">
      <c r="A914" s="106"/>
      <c r="B914" s="106"/>
      <c r="C914" s="106"/>
      <c r="D914" s="106"/>
      <c r="E914" s="106"/>
      <c r="F914" s="106"/>
      <c r="G914" s="106"/>
      <c r="H914" s="106"/>
      <c r="I914" s="106"/>
      <c r="J914" s="106"/>
      <c r="K914" s="106"/>
      <c r="L914" s="106"/>
      <c r="M914" s="106"/>
      <c r="N914" s="106"/>
      <c r="O914" s="106"/>
      <c r="P914" s="114"/>
      <c r="Q914" s="114"/>
      <c r="R914" s="106"/>
      <c r="S914" s="106"/>
      <c r="T914" s="106"/>
      <c r="U914" s="106"/>
      <c r="V914" s="106"/>
      <c r="W914" s="106"/>
      <c r="X914" s="106"/>
      <c r="Y914" s="106"/>
      <c r="Z914" s="106"/>
      <c r="AA914" s="106"/>
      <c r="AB914" s="106"/>
      <c r="AC914" s="106"/>
      <c r="AD914" s="106"/>
      <c r="AE914" s="106"/>
      <c r="AF914" s="106"/>
      <c r="AG914" s="106"/>
      <c r="AH914" s="106"/>
      <c r="AI914" s="106"/>
      <c r="AJ914" s="106"/>
      <c r="AK914" s="106"/>
      <c r="AL914" s="106"/>
      <c r="AM914" s="106"/>
      <c r="AN914" s="106"/>
      <c r="AO914" s="106"/>
      <c r="AP914" s="106"/>
      <c r="AQ914" s="106"/>
      <c r="AR914" s="106"/>
      <c r="AS914" s="106"/>
      <c r="AT914" s="106"/>
      <c r="AU914" s="106"/>
      <c r="AV914" s="106"/>
      <c r="AW914" s="106"/>
      <c r="AX914" s="106"/>
      <c r="AY914" s="106"/>
      <c r="AZ914" s="106"/>
      <c r="BA914" s="106"/>
      <c r="BB914" s="106"/>
      <c r="BC914" s="106"/>
      <c r="BD914" s="106"/>
      <c r="BE914" s="106"/>
      <c r="BF914" s="106"/>
      <c r="BG914" s="106"/>
      <c r="BH914" s="106"/>
      <c r="BI914" s="106"/>
      <c r="BJ914" s="106"/>
      <c r="BK914" s="106"/>
      <c r="BL914" s="106"/>
      <c r="BM914" s="106"/>
      <c r="BN914" s="106"/>
      <c r="BO914" s="106"/>
      <c r="BP914" s="106"/>
      <c r="BQ914" s="106"/>
      <c r="BR914" s="106"/>
      <c r="BS914" s="106"/>
      <c r="BT914" s="106"/>
      <c r="BU914" s="106"/>
      <c r="BV914" s="106"/>
      <c r="BW914" s="106"/>
      <c r="BX914" s="106"/>
      <c r="BY914" s="106"/>
      <c r="BZ914" s="106"/>
      <c r="CA914" s="106"/>
      <c r="CB914" s="106"/>
      <c r="CC914" s="106"/>
      <c r="CD914" s="106"/>
      <c r="CE914" s="106"/>
      <c r="CF914" s="106"/>
      <c r="CG914" s="106"/>
      <c r="CH914" s="106"/>
      <c r="CI914" s="106"/>
      <c r="CJ914" s="106"/>
      <c r="CK914" s="106"/>
      <c r="CL914" s="106"/>
      <c r="CM914" s="106"/>
      <c r="CN914" s="106"/>
      <c r="CO914" s="106"/>
      <c r="CP914" s="106"/>
      <c r="CQ914" s="106"/>
      <c r="CR914" s="106"/>
      <c r="CS914" s="106"/>
      <c r="CT914" s="106"/>
      <c r="CU914" s="106"/>
      <c r="CV914" s="106"/>
      <c r="CW914" s="106"/>
      <c r="CX914" s="106"/>
      <c r="CY914" s="106"/>
      <c r="CZ914" s="106"/>
      <c r="DA914" s="106"/>
      <c r="DB914" s="106"/>
      <c r="DC914" s="106"/>
      <c r="DD914" s="106"/>
      <c r="DE914" s="106"/>
      <c r="DF914" s="106"/>
      <c r="DG914" s="106"/>
      <c r="DH914" s="106"/>
      <c r="DI914" s="106"/>
      <c r="DJ914" s="106"/>
      <c r="DK914" s="106"/>
      <c r="DL914" s="106"/>
      <c r="DM914" s="106"/>
      <c r="DN914" s="106"/>
      <c r="DO914" s="106"/>
      <c r="DP914" s="106"/>
      <c r="DQ914" s="106"/>
      <c r="DR914" s="106"/>
      <c r="DS914" s="106"/>
      <c r="DT914" s="106"/>
      <c r="DU914" s="106"/>
      <c r="DV914" s="106"/>
      <c r="DW914" s="106"/>
      <c r="DX914" s="106"/>
      <c r="DY914" s="106"/>
      <c r="DZ914" s="106"/>
      <c r="EA914" s="106"/>
      <c r="EB914" s="106"/>
      <c r="EC914" s="106"/>
      <c r="ED914" s="106"/>
      <c r="EE914" s="106"/>
      <c r="EF914" s="106"/>
      <c r="EG914" s="106"/>
      <c r="EH914" s="106"/>
      <c r="EI914" s="106"/>
      <c r="EJ914" s="106"/>
      <c r="EK914" s="106"/>
      <c r="EL914" s="106"/>
      <c r="EM914" s="106"/>
      <c r="EN914" s="106"/>
      <c r="EO914" s="106"/>
      <c r="EP914" s="106"/>
      <c r="EQ914" s="106"/>
      <c r="ER914" s="106"/>
      <c r="ES914" s="106"/>
      <c r="ET914" s="106"/>
      <c r="EU914" s="106"/>
      <c r="EV914" s="106"/>
      <c r="EW914" s="106"/>
      <c r="EX914" s="106"/>
      <c r="EY914" s="106"/>
      <c r="EZ914" s="106"/>
      <c r="FA914" s="106"/>
      <c r="FB914" s="106"/>
      <c r="FC914" s="106"/>
      <c r="FD914" s="106"/>
      <c r="FE914" s="106"/>
      <c r="FF914" s="106"/>
      <c r="FG914" s="106"/>
      <c r="FH914" s="106"/>
      <c r="FI914" s="106"/>
      <c r="FJ914" s="106"/>
      <c r="FK914" s="106"/>
      <c r="FL914" s="106"/>
      <c r="FM914" s="106"/>
      <c r="FN914" s="106"/>
      <c r="FO914" s="106"/>
      <c r="FP914" s="106"/>
      <c r="FQ914" s="106"/>
      <c r="FR914" s="106"/>
      <c r="FS914" s="106"/>
      <c r="FT914" s="106"/>
      <c r="FU914" s="106"/>
      <c r="FV914" s="106"/>
      <c r="FW914" s="106"/>
      <c r="FX914" s="106"/>
      <c r="FY914" s="106"/>
      <c r="FZ914" s="106"/>
      <c r="GA914" s="106"/>
      <c r="GB914" s="106"/>
      <c r="GC914" s="106"/>
      <c r="GD914" s="106"/>
      <c r="GE914" s="106"/>
      <c r="GF914" s="106"/>
      <c r="GG914" s="106"/>
      <c r="GH914" s="106"/>
      <c r="GI914" s="106"/>
      <c r="GJ914" s="106"/>
      <c r="GK914" s="106"/>
      <c r="GL914" s="106"/>
      <c r="GM914" s="106"/>
      <c r="GN914" s="106"/>
      <c r="GO914" s="106"/>
      <c r="GP914" s="106"/>
      <c r="GQ914" s="106"/>
      <c r="GR914" s="106"/>
      <c r="GS914" s="106"/>
      <c r="GT914" s="106"/>
      <c r="GU914" s="106"/>
      <c r="GV914" s="106"/>
      <c r="GW914" s="106"/>
      <c r="GX914" s="106"/>
      <c r="GY914" s="106"/>
      <c r="GZ914" s="106"/>
      <c r="HA914" s="106"/>
      <c r="HB914" s="106"/>
      <c r="HC914" s="106"/>
      <c r="HD914" s="106"/>
      <c r="HE914" s="106"/>
      <c r="HF914" s="106"/>
      <c r="HG914" s="106"/>
      <c r="HH914" s="106"/>
      <c r="HI914" s="106"/>
      <c r="HJ914" s="106"/>
      <c r="HK914" s="106"/>
      <c r="HL914" s="106"/>
      <c r="HM914" s="106"/>
      <c r="HN914" s="106"/>
      <c r="HO914" s="106"/>
      <c r="HP914" s="106"/>
      <c r="HQ914" s="106"/>
      <c r="HR914" s="106"/>
      <c r="HS914" s="106"/>
      <c r="HT914" s="106"/>
      <c r="HU914" s="106"/>
      <c r="HV914" s="106"/>
      <c r="HW914" s="106"/>
      <c r="HX914" s="106"/>
      <c r="HY914" s="106"/>
      <c r="HZ914" s="106"/>
      <c r="IA914" s="106"/>
      <c r="IB914" s="106"/>
      <c r="IC914" s="106"/>
      <c r="ID914" s="106"/>
      <c r="IE914" s="106"/>
      <c r="IF914" s="106"/>
      <c r="IG914" s="106"/>
      <c r="IH914" s="106"/>
      <c r="II914" s="106"/>
      <c r="IJ914" s="106"/>
      <c r="IK914" s="106"/>
      <c r="IL914" s="106"/>
      <c r="IM914" s="106"/>
      <c r="IN914" s="106"/>
      <c r="IO914" s="106"/>
      <c r="IP914" s="106"/>
      <c r="IQ914" s="106"/>
      <c r="IR914" s="106"/>
      <c r="IS914" s="106"/>
      <c r="IT914" s="106"/>
      <c r="IU914" s="106"/>
      <c r="IV914" s="106"/>
      <c r="IW914" s="106"/>
      <c r="IX914" s="106"/>
      <c r="IY914" s="106"/>
      <c r="IZ914" s="106"/>
      <c r="JA914" s="106"/>
      <c r="JB914" s="106"/>
      <c r="JC914" s="106"/>
      <c r="JD914" s="106"/>
      <c r="JE914" s="106"/>
      <c r="JF914" s="106"/>
      <c r="JG914" s="106"/>
      <c r="JH914" s="106"/>
      <c r="JI914" s="106"/>
      <c r="JJ914" s="106"/>
      <c r="JK914" s="106"/>
      <c r="JL914" s="106"/>
      <c r="JM914" s="106"/>
      <c r="JN914" s="106"/>
      <c r="JO914" s="106"/>
      <c r="JP914" s="106"/>
      <c r="JQ914" s="106"/>
      <c r="JR914" s="106"/>
      <c r="JS914" s="106"/>
      <c r="JT914" s="106"/>
      <c r="JU914" s="106"/>
      <c r="JV914" s="106"/>
      <c r="JW914" s="106"/>
      <c r="JX914" s="106"/>
      <c r="JY914" s="106"/>
      <c r="JZ914" s="106"/>
      <c r="KA914" s="106"/>
      <c r="KB914" s="106"/>
      <c r="KC914" s="106"/>
      <c r="KD914" s="106"/>
      <c r="KE914" s="106"/>
      <c r="KF914" s="106"/>
      <c r="KG914" s="106"/>
      <c r="KH914" s="106"/>
      <c r="KI914" s="106"/>
      <c r="KJ914" s="106"/>
      <c r="KK914" s="106"/>
      <c r="KL914" s="106"/>
      <c r="KM914" s="106"/>
      <c r="KN914" s="106"/>
      <c r="KO914" s="106"/>
      <c r="KP914" s="106"/>
      <c r="KQ914" s="106"/>
      <c r="KR914" s="106"/>
      <c r="KS914" s="106"/>
      <c r="KT914" s="106"/>
      <c r="KU914" s="106"/>
      <c r="KV914" s="106"/>
      <c r="KW914" s="106"/>
      <c r="KX914" s="106"/>
      <c r="KY914" s="106"/>
      <c r="KZ914" s="106"/>
      <c r="LA914" s="106"/>
      <c r="LB914" s="106"/>
      <c r="LC914" s="106"/>
      <c r="LD914" s="106"/>
      <c r="LE914" s="106"/>
      <c r="LF914" s="106"/>
      <c r="LG914" s="106"/>
      <c r="LH914" s="106"/>
      <c r="LI914" s="106"/>
      <c r="LJ914" s="106"/>
      <c r="LK914" s="106"/>
      <c r="LL914" s="106"/>
      <c r="LM914" s="106"/>
      <c r="LN914" s="106"/>
      <c r="LO914" s="106"/>
      <c r="LP914" s="106"/>
      <c r="LQ914" s="106"/>
      <c r="LR914" s="106"/>
      <c r="LS914" s="106"/>
      <c r="LT914" s="106"/>
      <c r="LU914" s="106"/>
      <c r="LV914" s="106"/>
      <c r="LW914" s="106"/>
      <c r="LX914" s="106"/>
      <c r="LY914" s="106"/>
      <c r="LZ914" s="106"/>
      <c r="MA914" s="106"/>
      <c r="MB914" s="106"/>
      <c r="MC914" s="106"/>
      <c r="MD914" s="106"/>
      <c r="ME914" s="106"/>
      <c r="MF914" s="106"/>
      <c r="MG914" s="106"/>
      <c r="MH914" s="106"/>
      <c r="MI914" s="106"/>
      <c r="MJ914" s="106"/>
      <c r="MK914" s="106"/>
      <c r="ML914" s="106"/>
      <c r="MM914" s="106"/>
      <c r="MN914" s="106"/>
      <c r="MO914" s="106"/>
      <c r="MP914" s="106"/>
      <c r="MQ914" s="106"/>
      <c r="MR914" s="106"/>
      <c r="MS914" s="106"/>
      <c r="MT914" s="106"/>
      <c r="MU914" s="106"/>
      <c r="MV914" s="106"/>
      <c r="MW914" s="106"/>
      <c r="MX914" s="106"/>
      <c r="MY914" s="106"/>
      <c r="MZ914" s="106"/>
      <c r="NA914" s="106"/>
      <c r="NB914" s="106"/>
      <c r="NC914" s="106"/>
      <c r="ND914" s="106"/>
      <c r="NE914" s="106"/>
      <c r="NF914" s="106"/>
      <c r="NG914" s="106"/>
      <c r="NH914" s="106"/>
      <c r="NI914" s="106"/>
      <c r="NJ914" s="106"/>
      <c r="NK914" s="106"/>
      <c r="NL914" s="106"/>
      <c r="NM914" s="106"/>
      <c r="NN914" s="106"/>
      <c r="NO914" s="106"/>
      <c r="NP914" s="106"/>
      <c r="NQ914" s="106"/>
      <c r="NR914" s="106"/>
      <c r="NS914" s="106"/>
      <c r="NT914" s="106"/>
      <c r="NU914" s="106"/>
      <c r="NV914" s="106"/>
      <c r="NW914" s="106"/>
      <c r="NX914" s="106"/>
      <c r="NY914" s="106"/>
      <c r="NZ914" s="106"/>
      <c r="OA914" s="106"/>
      <c r="OB914" s="106"/>
      <c r="OC914" s="106"/>
      <c r="OD914" s="106"/>
      <c r="OE914" s="106"/>
      <c r="OF914" s="106"/>
      <c r="OG914" s="106"/>
      <c r="OH914" s="106"/>
      <c r="OI914" s="106"/>
      <c r="OJ914" s="106"/>
      <c r="OK914" s="106"/>
      <c r="OL914" s="106"/>
      <c r="OM914" s="106"/>
      <c r="ON914" s="106"/>
      <c r="OO914" s="106"/>
      <c r="OP914" s="106"/>
      <c r="OQ914" s="106"/>
      <c r="OR914" s="106"/>
      <c r="OS914" s="106"/>
      <c r="OT914" s="106"/>
      <c r="OU914" s="106"/>
      <c r="OV914" s="106"/>
      <c r="OW914" s="106"/>
      <c r="OX914" s="106"/>
      <c r="OY914" s="106"/>
      <c r="OZ914" s="106"/>
      <c r="PA914" s="106"/>
      <c r="PB914" s="106"/>
      <c r="PC914" s="106"/>
      <c r="PD914" s="106"/>
      <c r="PE914" s="106"/>
      <c r="PF914" s="106"/>
      <c r="PG914" s="106"/>
      <c r="PH914" s="106"/>
      <c r="PI914" s="106"/>
      <c r="PJ914" s="106"/>
      <c r="PK914" s="106"/>
      <c r="PL914" s="106"/>
      <c r="PM914" s="106"/>
      <c r="PN914" s="106"/>
      <c r="PO914" s="106"/>
      <c r="PP914" s="106"/>
      <c r="PQ914" s="106"/>
      <c r="PR914" s="106"/>
      <c r="PS914" s="106"/>
      <c r="PT914" s="106"/>
      <c r="PU914" s="106"/>
      <c r="PV914" s="106"/>
      <c r="PW914" s="106"/>
      <c r="PX914" s="106"/>
      <c r="PY914" s="106"/>
      <c r="PZ914" s="106"/>
      <c r="QA914" s="106"/>
      <c r="QB914" s="106"/>
      <c r="QC914" s="106"/>
      <c r="QD914" s="106"/>
      <c r="QE914" s="106"/>
      <c r="QF914" s="106"/>
      <c r="QG914" s="106"/>
      <c r="QH914" s="106"/>
      <c r="QI914" s="106"/>
      <c r="QJ914" s="106"/>
      <c r="QK914" s="106"/>
      <c r="QL914" s="106"/>
      <c r="QM914" s="106"/>
      <c r="QN914" s="106"/>
      <c r="QO914" s="106"/>
      <c r="QP914" s="106"/>
      <c r="QQ914" s="106"/>
      <c r="QR914" s="106"/>
      <c r="QS914" s="106"/>
      <c r="QT914" s="106"/>
      <c r="QU914" s="106"/>
      <c r="QV914" s="106"/>
      <c r="QW914" s="106"/>
      <c r="QX914" s="106"/>
      <c r="QY914" s="106"/>
      <c r="QZ914" s="106"/>
      <c r="RA914" s="106"/>
      <c r="RB914" s="106"/>
      <c r="RC914" s="106"/>
      <c r="RD914" s="106"/>
      <c r="RE914" s="106"/>
      <c r="RF914" s="106"/>
      <c r="RG914" s="106"/>
      <c r="RH914" s="106"/>
      <c r="RI914" s="106"/>
      <c r="RJ914" s="106"/>
      <c r="RK914" s="106"/>
      <c r="RL914" s="106"/>
      <c r="RM914" s="106"/>
      <c r="RN914" s="106"/>
      <c r="RO914" s="106"/>
      <c r="RP914" s="106"/>
      <c r="RQ914" s="106"/>
      <c r="RR914" s="106"/>
    </row>
    <row r="915" spans="1:486" x14ac:dyDescent="0.3">
      <c r="A915" s="106"/>
      <c r="B915" s="106"/>
      <c r="C915" s="106"/>
      <c r="D915" s="106"/>
      <c r="E915" s="106"/>
      <c r="F915" s="106"/>
      <c r="G915" s="106"/>
      <c r="H915" s="106"/>
      <c r="I915" s="106"/>
      <c r="J915" s="106"/>
      <c r="K915" s="106"/>
      <c r="L915" s="106"/>
      <c r="M915" s="106"/>
      <c r="N915" s="106"/>
      <c r="O915" s="106"/>
      <c r="P915" s="114"/>
      <c r="Q915" s="114"/>
      <c r="R915" s="106"/>
      <c r="S915" s="106"/>
      <c r="T915" s="106"/>
      <c r="U915" s="106"/>
      <c r="V915" s="106"/>
      <c r="W915" s="106"/>
      <c r="X915" s="106"/>
      <c r="Y915" s="106"/>
      <c r="Z915" s="106"/>
      <c r="AA915" s="106"/>
      <c r="AB915" s="106"/>
      <c r="AC915" s="106"/>
      <c r="AD915" s="106"/>
      <c r="AE915" s="106"/>
      <c r="AF915" s="106"/>
      <c r="AG915" s="106"/>
      <c r="AH915" s="106"/>
      <c r="AI915" s="106"/>
      <c r="AJ915" s="106"/>
      <c r="AK915" s="106"/>
      <c r="AL915" s="106"/>
      <c r="AM915" s="106"/>
      <c r="AN915" s="106"/>
      <c r="AO915" s="106"/>
      <c r="AP915" s="106"/>
      <c r="AQ915" s="106"/>
      <c r="AR915" s="106"/>
      <c r="AS915" s="106"/>
      <c r="AT915" s="106"/>
      <c r="AU915" s="106"/>
      <c r="AV915" s="106"/>
      <c r="AW915" s="106"/>
      <c r="AX915" s="106"/>
      <c r="AY915" s="106"/>
      <c r="AZ915" s="106"/>
      <c r="BA915" s="106"/>
      <c r="BB915" s="106"/>
      <c r="BC915" s="106"/>
      <c r="BD915" s="106"/>
      <c r="BE915" s="106"/>
      <c r="BF915" s="106"/>
      <c r="BG915" s="106"/>
      <c r="BH915" s="106"/>
      <c r="BI915" s="106"/>
      <c r="BJ915" s="106"/>
      <c r="BK915" s="106"/>
      <c r="BL915" s="106"/>
      <c r="BM915" s="106"/>
      <c r="BN915" s="106"/>
      <c r="BO915" s="106"/>
      <c r="BP915" s="106"/>
      <c r="BQ915" s="106"/>
      <c r="BR915" s="106"/>
      <c r="BS915" s="106"/>
      <c r="BT915" s="106"/>
      <c r="BU915" s="106"/>
      <c r="BV915" s="106"/>
      <c r="BW915" s="106"/>
      <c r="BX915" s="106"/>
      <c r="BY915" s="106"/>
      <c r="BZ915" s="106"/>
      <c r="CA915" s="106"/>
      <c r="CB915" s="106"/>
      <c r="CC915" s="106"/>
      <c r="CD915" s="106"/>
      <c r="CE915" s="106"/>
      <c r="CF915" s="106"/>
      <c r="CG915" s="106"/>
      <c r="CH915" s="106"/>
      <c r="CI915" s="106"/>
      <c r="CJ915" s="106"/>
      <c r="CK915" s="106"/>
      <c r="CL915" s="106"/>
      <c r="CM915" s="106"/>
      <c r="CN915" s="106"/>
      <c r="CO915" s="106"/>
      <c r="CP915" s="106"/>
      <c r="CQ915" s="106"/>
      <c r="CR915" s="106"/>
      <c r="CS915" s="106"/>
      <c r="CT915" s="106"/>
      <c r="CU915" s="106"/>
      <c r="CV915" s="106"/>
      <c r="CW915" s="106"/>
      <c r="CX915" s="106"/>
      <c r="CY915" s="106"/>
      <c r="CZ915" s="106"/>
      <c r="DA915" s="106"/>
      <c r="DB915" s="106"/>
      <c r="DC915" s="106"/>
      <c r="DD915" s="106"/>
      <c r="DE915" s="106"/>
      <c r="DF915" s="106"/>
      <c r="DG915" s="106"/>
      <c r="DH915" s="106"/>
      <c r="DI915" s="106"/>
      <c r="DJ915" s="106"/>
      <c r="DK915" s="106"/>
      <c r="DL915" s="106"/>
      <c r="DM915" s="106"/>
      <c r="DN915" s="106"/>
      <c r="DO915" s="106"/>
      <c r="DP915" s="106"/>
      <c r="DQ915" s="106"/>
      <c r="DR915" s="106"/>
      <c r="DS915" s="106"/>
      <c r="DT915" s="106"/>
      <c r="DU915" s="106"/>
      <c r="DV915" s="106"/>
      <c r="DW915" s="106"/>
      <c r="DX915" s="106"/>
      <c r="DY915" s="106"/>
      <c r="DZ915" s="106"/>
      <c r="EA915" s="106"/>
      <c r="EB915" s="106"/>
      <c r="EC915" s="106"/>
      <c r="ED915" s="106"/>
      <c r="EE915" s="106"/>
      <c r="EF915" s="106"/>
      <c r="EG915" s="106"/>
      <c r="EH915" s="106"/>
      <c r="EI915" s="106"/>
      <c r="EJ915" s="106"/>
      <c r="EK915" s="106"/>
      <c r="EL915" s="106"/>
      <c r="EM915" s="106"/>
      <c r="EN915" s="106"/>
      <c r="EO915" s="106"/>
      <c r="EP915" s="106"/>
      <c r="EQ915" s="106"/>
      <c r="ER915" s="106"/>
      <c r="ES915" s="106"/>
      <c r="ET915" s="106"/>
      <c r="EU915" s="106"/>
      <c r="EV915" s="106"/>
      <c r="EW915" s="106"/>
      <c r="EX915" s="106"/>
      <c r="EY915" s="106"/>
      <c r="EZ915" s="106"/>
      <c r="FA915" s="106"/>
      <c r="FB915" s="106"/>
      <c r="FC915" s="106"/>
      <c r="FD915" s="106"/>
      <c r="FE915" s="106"/>
      <c r="FF915" s="106"/>
      <c r="FG915" s="106"/>
      <c r="FH915" s="106"/>
      <c r="FI915" s="106"/>
      <c r="FJ915" s="106"/>
      <c r="FK915" s="106"/>
      <c r="FL915" s="106"/>
      <c r="FM915" s="106"/>
      <c r="FN915" s="106"/>
      <c r="FO915" s="106"/>
      <c r="FP915" s="106"/>
      <c r="FQ915" s="106"/>
      <c r="FR915" s="106"/>
      <c r="FS915" s="106"/>
      <c r="FT915" s="106"/>
      <c r="FU915" s="106"/>
      <c r="FV915" s="106"/>
      <c r="FW915" s="106"/>
      <c r="FX915" s="106"/>
      <c r="FY915" s="106"/>
      <c r="FZ915" s="106"/>
      <c r="GA915" s="106"/>
      <c r="GB915" s="106"/>
      <c r="GC915" s="106"/>
      <c r="GD915" s="106"/>
      <c r="GE915" s="106"/>
      <c r="GF915" s="106"/>
      <c r="GG915" s="106"/>
      <c r="GH915" s="106"/>
      <c r="GI915" s="106"/>
      <c r="GJ915" s="106"/>
      <c r="GK915" s="106"/>
      <c r="GL915" s="106"/>
      <c r="GM915" s="106"/>
      <c r="GN915" s="106"/>
      <c r="GO915" s="106"/>
      <c r="GP915" s="106"/>
      <c r="GQ915" s="106"/>
      <c r="GR915" s="106"/>
      <c r="GS915" s="106"/>
      <c r="GT915" s="106"/>
      <c r="GU915" s="106"/>
      <c r="GV915" s="106"/>
      <c r="GW915" s="106"/>
      <c r="GX915" s="106"/>
      <c r="GY915" s="106"/>
      <c r="GZ915" s="106"/>
      <c r="HA915" s="106"/>
      <c r="HB915" s="106"/>
      <c r="HC915" s="106"/>
      <c r="HD915" s="106"/>
      <c r="HE915" s="106"/>
      <c r="HF915" s="106"/>
      <c r="HG915" s="106"/>
      <c r="HH915" s="106"/>
      <c r="HI915" s="106"/>
      <c r="HJ915" s="106"/>
      <c r="HK915" s="106"/>
      <c r="HL915" s="106"/>
      <c r="HM915" s="106"/>
      <c r="HN915" s="106"/>
      <c r="HO915" s="106"/>
      <c r="HP915" s="106"/>
      <c r="HQ915" s="106"/>
      <c r="HR915" s="106"/>
      <c r="HS915" s="106"/>
      <c r="HT915" s="106"/>
      <c r="HU915" s="106"/>
      <c r="HV915" s="106"/>
      <c r="HW915" s="106"/>
      <c r="HX915" s="106"/>
      <c r="HY915" s="106"/>
      <c r="HZ915" s="106"/>
      <c r="IA915" s="106"/>
      <c r="IB915" s="106"/>
      <c r="IC915" s="106"/>
      <c r="ID915" s="106"/>
      <c r="IE915" s="106"/>
      <c r="IF915" s="106"/>
      <c r="IG915" s="106"/>
      <c r="IH915" s="106"/>
      <c r="II915" s="106"/>
      <c r="IJ915" s="106"/>
      <c r="IK915" s="106"/>
      <c r="IL915" s="106"/>
      <c r="IM915" s="106"/>
      <c r="IN915" s="106"/>
      <c r="IO915" s="106"/>
      <c r="IP915" s="106"/>
      <c r="IQ915" s="106"/>
      <c r="IR915" s="106"/>
      <c r="IS915" s="106"/>
      <c r="IT915" s="106"/>
      <c r="IU915" s="106"/>
      <c r="IV915" s="106"/>
      <c r="IW915" s="106"/>
      <c r="IX915" s="106"/>
      <c r="IY915" s="106"/>
      <c r="IZ915" s="106"/>
      <c r="JA915" s="106"/>
      <c r="JB915" s="106"/>
      <c r="JC915" s="106"/>
      <c r="JD915" s="106"/>
      <c r="JE915" s="106"/>
      <c r="JF915" s="106"/>
      <c r="JG915" s="106"/>
      <c r="JH915" s="106"/>
      <c r="JI915" s="106"/>
      <c r="JJ915" s="106"/>
      <c r="JK915" s="106"/>
      <c r="JL915" s="106"/>
      <c r="JM915" s="106"/>
      <c r="JN915" s="106"/>
      <c r="JO915" s="106"/>
      <c r="JP915" s="106"/>
      <c r="JQ915" s="106"/>
      <c r="JR915" s="106"/>
      <c r="JS915" s="106"/>
      <c r="JT915" s="106"/>
      <c r="JU915" s="106"/>
      <c r="JV915" s="106"/>
      <c r="JW915" s="106"/>
      <c r="JX915" s="106"/>
      <c r="JY915" s="106"/>
      <c r="JZ915" s="106"/>
      <c r="KA915" s="106"/>
      <c r="KB915" s="106"/>
      <c r="KC915" s="106"/>
      <c r="KD915" s="106"/>
      <c r="KE915" s="106"/>
      <c r="KF915" s="106"/>
      <c r="KG915" s="106"/>
      <c r="KH915" s="106"/>
      <c r="KI915" s="106"/>
      <c r="KJ915" s="106"/>
      <c r="KK915" s="106"/>
      <c r="KL915" s="106"/>
      <c r="KM915" s="106"/>
      <c r="KN915" s="106"/>
      <c r="KO915" s="106"/>
      <c r="KP915" s="106"/>
      <c r="KQ915" s="106"/>
      <c r="KR915" s="106"/>
      <c r="KS915" s="106"/>
      <c r="KT915" s="106"/>
      <c r="KU915" s="106"/>
      <c r="KV915" s="106"/>
      <c r="KW915" s="106"/>
      <c r="KX915" s="106"/>
      <c r="KY915" s="106"/>
      <c r="KZ915" s="106"/>
      <c r="LA915" s="106"/>
      <c r="LB915" s="106"/>
      <c r="LC915" s="106"/>
      <c r="LD915" s="106"/>
      <c r="LE915" s="106"/>
      <c r="LF915" s="106"/>
      <c r="LG915" s="106"/>
      <c r="LH915" s="106"/>
      <c r="LI915" s="106"/>
      <c r="LJ915" s="106"/>
      <c r="LK915" s="106"/>
      <c r="LL915" s="106"/>
      <c r="LM915" s="106"/>
      <c r="LN915" s="106"/>
      <c r="LO915" s="106"/>
      <c r="LP915" s="106"/>
      <c r="LQ915" s="106"/>
      <c r="LR915" s="106"/>
      <c r="LS915" s="106"/>
      <c r="LT915" s="106"/>
      <c r="LU915" s="106"/>
      <c r="LV915" s="106"/>
      <c r="LW915" s="106"/>
      <c r="LX915" s="106"/>
      <c r="LY915" s="106"/>
      <c r="LZ915" s="106"/>
      <c r="MA915" s="106"/>
      <c r="MB915" s="106"/>
      <c r="MC915" s="106"/>
      <c r="MD915" s="106"/>
      <c r="ME915" s="106"/>
      <c r="MF915" s="106"/>
      <c r="MG915" s="106"/>
      <c r="MH915" s="106"/>
      <c r="MI915" s="106"/>
      <c r="MJ915" s="106"/>
      <c r="MK915" s="106"/>
      <c r="ML915" s="106"/>
      <c r="MM915" s="106"/>
      <c r="MN915" s="106"/>
      <c r="MO915" s="106"/>
      <c r="MP915" s="106"/>
      <c r="MQ915" s="106"/>
      <c r="MR915" s="106"/>
      <c r="MS915" s="106"/>
      <c r="MT915" s="106"/>
      <c r="MU915" s="106"/>
      <c r="MV915" s="106"/>
      <c r="MW915" s="106"/>
      <c r="MX915" s="106"/>
      <c r="MY915" s="106"/>
      <c r="MZ915" s="106"/>
      <c r="NA915" s="106"/>
      <c r="NB915" s="106"/>
      <c r="NC915" s="106"/>
      <c r="ND915" s="106"/>
      <c r="NE915" s="106"/>
      <c r="NF915" s="106"/>
      <c r="NG915" s="106"/>
      <c r="NH915" s="106"/>
      <c r="NI915" s="106"/>
      <c r="NJ915" s="106"/>
      <c r="NK915" s="106"/>
      <c r="NL915" s="106"/>
      <c r="NM915" s="106"/>
      <c r="NN915" s="106"/>
      <c r="NO915" s="106"/>
      <c r="NP915" s="106"/>
      <c r="NQ915" s="106"/>
      <c r="NR915" s="106"/>
      <c r="NS915" s="106"/>
      <c r="NT915" s="106"/>
      <c r="NU915" s="106"/>
      <c r="NV915" s="106"/>
      <c r="NW915" s="106"/>
      <c r="NX915" s="106"/>
      <c r="NY915" s="106"/>
      <c r="NZ915" s="106"/>
      <c r="OA915" s="106"/>
      <c r="OB915" s="106"/>
      <c r="OC915" s="106"/>
      <c r="OD915" s="106"/>
      <c r="OE915" s="106"/>
      <c r="OF915" s="106"/>
      <c r="OG915" s="106"/>
      <c r="OH915" s="106"/>
      <c r="OI915" s="106"/>
      <c r="OJ915" s="106"/>
      <c r="OK915" s="106"/>
      <c r="OL915" s="106"/>
      <c r="OM915" s="106"/>
      <c r="ON915" s="106"/>
      <c r="OO915" s="106"/>
      <c r="OP915" s="106"/>
      <c r="OQ915" s="106"/>
      <c r="OR915" s="106"/>
      <c r="OS915" s="106"/>
      <c r="OT915" s="106"/>
      <c r="OU915" s="106"/>
      <c r="OV915" s="106"/>
      <c r="OW915" s="106"/>
      <c r="OX915" s="106"/>
      <c r="OY915" s="106"/>
      <c r="OZ915" s="106"/>
      <c r="PA915" s="106"/>
      <c r="PB915" s="106"/>
      <c r="PC915" s="106"/>
      <c r="PD915" s="106"/>
      <c r="PE915" s="106"/>
      <c r="PF915" s="106"/>
      <c r="PG915" s="106"/>
      <c r="PH915" s="106"/>
      <c r="PI915" s="106"/>
      <c r="PJ915" s="106"/>
      <c r="PK915" s="106"/>
      <c r="PL915" s="106"/>
      <c r="PM915" s="106"/>
      <c r="PN915" s="106"/>
      <c r="PO915" s="106"/>
      <c r="PP915" s="106"/>
      <c r="PQ915" s="106"/>
      <c r="PR915" s="106"/>
      <c r="PS915" s="106"/>
      <c r="PT915" s="106"/>
      <c r="PU915" s="106"/>
      <c r="PV915" s="106"/>
      <c r="PW915" s="106"/>
      <c r="PX915" s="106"/>
      <c r="PY915" s="106"/>
      <c r="PZ915" s="106"/>
      <c r="QA915" s="106"/>
      <c r="QB915" s="106"/>
      <c r="QC915" s="106"/>
      <c r="QD915" s="106"/>
      <c r="QE915" s="106"/>
      <c r="QF915" s="106"/>
      <c r="QG915" s="106"/>
      <c r="QH915" s="106"/>
      <c r="QI915" s="106"/>
      <c r="QJ915" s="106"/>
      <c r="QK915" s="106"/>
      <c r="QL915" s="106"/>
      <c r="QM915" s="106"/>
      <c r="QN915" s="106"/>
      <c r="QO915" s="106"/>
      <c r="QP915" s="106"/>
      <c r="QQ915" s="106"/>
      <c r="QR915" s="106"/>
      <c r="QS915" s="106"/>
      <c r="QT915" s="106"/>
      <c r="QU915" s="106"/>
      <c r="QV915" s="106"/>
      <c r="QW915" s="106"/>
      <c r="QX915" s="106"/>
      <c r="QY915" s="106"/>
      <c r="QZ915" s="106"/>
      <c r="RA915" s="106"/>
      <c r="RB915" s="106"/>
      <c r="RC915" s="106"/>
      <c r="RD915" s="106"/>
      <c r="RE915" s="106"/>
      <c r="RF915" s="106"/>
      <c r="RG915" s="106"/>
      <c r="RH915" s="106"/>
      <c r="RI915" s="106"/>
      <c r="RJ915" s="106"/>
      <c r="RK915" s="106"/>
      <c r="RL915" s="106"/>
      <c r="RM915" s="106"/>
      <c r="RN915" s="106"/>
      <c r="RO915" s="106"/>
      <c r="RP915" s="106"/>
      <c r="RQ915" s="106"/>
      <c r="RR915" s="106"/>
    </row>
    <row r="916" spans="1:486" x14ac:dyDescent="0.3">
      <c r="A916" s="106"/>
      <c r="B916" s="106"/>
      <c r="C916" s="106"/>
      <c r="D916" s="106"/>
      <c r="E916" s="106"/>
      <c r="F916" s="106"/>
      <c r="G916" s="106"/>
      <c r="H916" s="106"/>
      <c r="I916" s="106"/>
      <c r="J916" s="106"/>
      <c r="K916" s="106"/>
      <c r="L916" s="106"/>
      <c r="M916" s="106"/>
      <c r="N916" s="106"/>
      <c r="O916" s="106"/>
      <c r="P916" s="114"/>
      <c r="Q916" s="114"/>
      <c r="R916" s="106"/>
      <c r="S916" s="106"/>
      <c r="T916" s="106"/>
      <c r="U916" s="106"/>
      <c r="V916" s="106"/>
      <c r="W916" s="106"/>
      <c r="X916" s="106"/>
      <c r="Y916" s="106"/>
      <c r="Z916" s="106"/>
      <c r="AA916" s="106"/>
      <c r="AB916" s="106"/>
      <c r="AC916" s="106"/>
      <c r="AD916" s="106"/>
      <c r="AE916" s="106"/>
      <c r="AF916" s="106"/>
      <c r="AG916" s="106"/>
      <c r="AH916" s="106"/>
      <c r="AI916" s="106"/>
      <c r="AJ916" s="106"/>
      <c r="AK916" s="106"/>
      <c r="AL916" s="106"/>
      <c r="AM916" s="106"/>
      <c r="AN916" s="106"/>
      <c r="AO916" s="106"/>
      <c r="AP916" s="106"/>
      <c r="AQ916" s="106"/>
      <c r="AR916" s="106"/>
      <c r="AS916" s="106"/>
      <c r="AT916" s="106"/>
      <c r="AU916" s="106"/>
      <c r="AV916" s="106"/>
      <c r="AW916" s="106"/>
      <c r="AX916" s="106"/>
      <c r="AY916" s="106"/>
      <c r="AZ916" s="106"/>
      <c r="BA916" s="106"/>
      <c r="BB916" s="106"/>
      <c r="BC916" s="106"/>
      <c r="BD916" s="106"/>
      <c r="BE916" s="106"/>
      <c r="BF916" s="106"/>
      <c r="BG916" s="106"/>
      <c r="BH916" s="106"/>
      <c r="BI916" s="106"/>
      <c r="BJ916" s="106"/>
      <c r="BK916" s="106"/>
      <c r="BL916" s="106"/>
      <c r="BM916" s="106"/>
      <c r="BN916" s="106"/>
      <c r="BO916" s="106"/>
      <c r="BP916" s="106"/>
      <c r="BQ916" s="106"/>
      <c r="BR916" s="106"/>
      <c r="BS916" s="106"/>
      <c r="BT916" s="106"/>
      <c r="BU916" s="106"/>
      <c r="BV916" s="106"/>
      <c r="BW916" s="106"/>
      <c r="BX916" s="106"/>
      <c r="BY916" s="106"/>
      <c r="BZ916" s="106"/>
      <c r="CA916" s="106"/>
      <c r="CB916" s="106"/>
      <c r="CC916" s="106"/>
      <c r="CD916" s="106"/>
      <c r="CE916" s="106"/>
      <c r="CF916" s="106"/>
      <c r="CG916" s="106"/>
      <c r="CH916" s="106"/>
      <c r="CI916" s="106"/>
      <c r="CJ916" s="106"/>
      <c r="CK916" s="106"/>
      <c r="CL916" s="106"/>
      <c r="CM916" s="106"/>
      <c r="CN916" s="106"/>
      <c r="CO916" s="106"/>
      <c r="CP916" s="106"/>
      <c r="CQ916" s="106"/>
      <c r="CR916" s="106"/>
      <c r="CS916" s="106"/>
      <c r="CT916" s="106"/>
      <c r="CU916" s="106"/>
      <c r="CV916" s="106"/>
      <c r="CW916" s="106"/>
      <c r="CX916" s="106"/>
      <c r="CY916" s="106"/>
      <c r="CZ916" s="106"/>
      <c r="DA916" s="106"/>
      <c r="DB916" s="106"/>
      <c r="DC916" s="106"/>
      <c r="DD916" s="106"/>
      <c r="DE916" s="106"/>
      <c r="DF916" s="106"/>
      <c r="DG916" s="106"/>
      <c r="DH916" s="106"/>
      <c r="DI916" s="106"/>
      <c r="DJ916" s="106"/>
      <c r="DK916" s="106"/>
      <c r="DL916" s="106"/>
      <c r="DM916" s="106"/>
      <c r="DN916" s="106"/>
      <c r="DO916" s="106"/>
      <c r="DP916" s="106"/>
      <c r="DQ916" s="106"/>
      <c r="DR916" s="106"/>
      <c r="DS916" s="106"/>
      <c r="DT916" s="106"/>
      <c r="DU916" s="106"/>
      <c r="DV916" s="106"/>
      <c r="DW916" s="106"/>
      <c r="DX916" s="106"/>
      <c r="DY916" s="106"/>
      <c r="DZ916" s="106"/>
      <c r="EA916" s="106"/>
      <c r="EB916" s="106"/>
      <c r="EC916" s="106"/>
      <c r="ED916" s="106"/>
      <c r="EE916" s="106"/>
      <c r="EF916" s="106"/>
      <c r="EG916" s="106"/>
      <c r="EH916" s="106"/>
      <c r="EI916" s="106"/>
      <c r="EJ916" s="106"/>
      <c r="EK916" s="106"/>
      <c r="EL916" s="106"/>
      <c r="EM916" s="106"/>
      <c r="EN916" s="106"/>
      <c r="EO916" s="106"/>
      <c r="EP916" s="106"/>
      <c r="EQ916" s="106"/>
      <c r="ER916" s="106"/>
      <c r="ES916" s="106"/>
      <c r="ET916" s="106"/>
      <c r="EU916" s="106"/>
      <c r="EV916" s="106"/>
      <c r="EW916" s="106"/>
      <c r="EX916" s="106"/>
      <c r="EY916" s="106"/>
      <c r="EZ916" s="106"/>
      <c r="FA916" s="106"/>
      <c r="FB916" s="106"/>
      <c r="FC916" s="106"/>
      <c r="FD916" s="106"/>
      <c r="FE916" s="106"/>
      <c r="FF916" s="106"/>
      <c r="FG916" s="106"/>
      <c r="FH916" s="106"/>
      <c r="FI916" s="106"/>
      <c r="FJ916" s="106"/>
      <c r="FK916" s="106"/>
      <c r="FL916" s="106"/>
      <c r="FM916" s="106"/>
      <c r="FN916" s="106"/>
      <c r="FO916" s="106"/>
      <c r="FP916" s="106"/>
      <c r="FQ916" s="106"/>
      <c r="FR916" s="106"/>
      <c r="FS916" s="106"/>
      <c r="FT916" s="106"/>
      <c r="FU916" s="106"/>
      <c r="FV916" s="106"/>
      <c r="FW916" s="106"/>
      <c r="FX916" s="106"/>
      <c r="FY916" s="106"/>
      <c r="FZ916" s="106"/>
      <c r="GA916" s="106"/>
      <c r="GB916" s="106"/>
      <c r="GC916" s="106"/>
      <c r="GD916" s="106"/>
      <c r="GE916" s="106"/>
      <c r="GF916" s="106"/>
      <c r="GG916" s="106"/>
      <c r="GH916" s="106"/>
      <c r="GI916" s="106"/>
      <c r="GJ916" s="106"/>
      <c r="GK916" s="106"/>
      <c r="GL916" s="106"/>
      <c r="GM916" s="106"/>
      <c r="GN916" s="106"/>
      <c r="GO916" s="106"/>
      <c r="GP916" s="106"/>
      <c r="GQ916" s="106"/>
      <c r="GR916" s="106"/>
      <c r="GS916" s="106"/>
      <c r="GT916" s="106"/>
      <c r="GU916" s="106"/>
      <c r="GV916" s="106"/>
      <c r="GW916" s="106"/>
      <c r="GX916" s="106"/>
      <c r="GY916" s="106"/>
      <c r="GZ916" s="106"/>
      <c r="HA916" s="106"/>
      <c r="HB916" s="106"/>
      <c r="HC916" s="106"/>
      <c r="HD916" s="106"/>
      <c r="HE916" s="106"/>
      <c r="HF916" s="106"/>
      <c r="HG916" s="106"/>
      <c r="HH916" s="106"/>
      <c r="HI916" s="106"/>
      <c r="HJ916" s="106"/>
      <c r="HK916" s="106"/>
      <c r="HL916" s="106"/>
      <c r="HM916" s="106"/>
      <c r="HN916" s="106"/>
      <c r="HO916" s="106"/>
      <c r="HP916" s="106"/>
      <c r="HQ916" s="106"/>
      <c r="HR916" s="106"/>
      <c r="HS916" s="106"/>
      <c r="HT916" s="106"/>
      <c r="HU916" s="106"/>
      <c r="HV916" s="106"/>
      <c r="HW916" s="106"/>
      <c r="HX916" s="106"/>
      <c r="HY916" s="106"/>
      <c r="HZ916" s="106"/>
      <c r="IA916" s="106"/>
      <c r="IB916" s="106"/>
      <c r="IC916" s="106"/>
      <c r="ID916" s="106"/>
      <c r="IE916" s="106"/>
      <c r="IF916" s="106"/>
      <c r="IG916" s="106"/>
      <c r="IH916" s="106"/>
      <c r="II916" s="106"/>
      <c r="IJ916" s="106"/>
      <c r="IK916" s="106"/>
      <c r="IL916" s="106"/>
      <c r="IM916" s="106"/>
      <c r="IN916" s="106"/>
      <c r="IO916" s="106"/>
      <c r="IP916" s="106"/>
      <c r="IQ916" s="106"/>
      <c r="IR916" s="106"/>
      <c r="IS916" s="106"/>
      <c r="IT916" s="106"/>
      <c r="IU916" s="106"/>
      <c r="IV916" s="106"/>
      <c r="IW916" s="106"/>
      <c r="IX916" s="106"/>
      <c r="IY916" s="106"/>
      <c r="IZ916" s="106"/>
      <c r="JA916" s="106"/>
      <c r="JB916" s="106"/>
      <c r="JC916" s="106"/>
      <c r="JD916" s="106"/>
      <c r="JE916" s="106"/>
      <c r="JF916" s="106"/>
      <c r="JG916" s="106"/>
      <c r="JH916" s="106"/>
      <c r="JI916" s="106"/>
      <c r="JJ916" s="106"/>
      <c r="JK916" s="106"/>
      <c r="JL916" s="106"/>
      <c r="JM916" s="106"/>
      <c r="JN916" s="106"/>
      <c r="JO916" s="106"/>
      <c r="JP916" s="106"/>
      <c r="JQ916" s="106"/>
      <c r="JR916" s="106"/>
      <c r="JS916" s="106"/>
      <c r="JT916" s="106"/>
      <c r="JU916" s="106"/>
      <c r="JV916" s="106"/>
      <c r="JW916" s="106"/>
      <c r="JX916" s="106"/>
      <c r="JY916" s="106"/>
      <c r="JZ916" s="106"/>
      <c r="KA916" s="106"/>
      <c r="KB916" s="106"/>
      <c r="KC916" s="106"/>
      <c r="KD916" s="106"/>
      <c r="KE916" s="106"/>
      <c r="KF916" s="106"/>
      <c r="KG916" s="106"/>
      <c r="KH916" s="106"/>
      <c r="KI916" s="106"/>
      <c r="KJ916" s="106"/>
      <c r="KK916" s="106"/>
      <c r="KL916" s="106"/>
      <c r="KM916" s="106"/>
      <c r="KN916" s="106"/>
      <c r="KO916" s="106"/>
      <c r="KP916" s="106"/>
      <c r="KQ916" s="106"/>
      <c r="KR916" s="106"/>
      <c r="KS916" s="106"/>
      <c r="KT916" s="106"/>
      <c r="KU916" s="106"/>
      <c r="KV916" s="106"/>
      <c r="KW916" s="106"/>
      <c r="KX916" s="106"/>
      <c r="KY916" s="106"/>
      <c r="KZ916" s="106"/>
      <c r="LA916" s="106"/>
      <c r="LB916" s="106"/>
      <c r="LC916" s="106"/>
      <c r="LD916" s="106"/>
      <c r="LE916" s="106"/>
      <c r="LF916" s="106"/>
      <c r="LG916" s="106"/>
      <c r="LH916" s="106"/>
      <c r="LI916" s="106"/>
      <c r="LJ916" s="106"/>
      <c r="LK916" s="106"/>
      <c r="LL916" s="106"/>
      <c r="LM916" s="106"/>
      <c r="LN916" s="106"/>
      <c r="LO916" s="106"/>
      <c r="LP916" s="106"/>
      <c r="LQ916" s="106"/>
      <c r="LR916" s="106"/>
      <c r="LS916" s="106"/>
      <c r="LT916" s="106"/>
      <c r="LU916" s="106"/>
      <c r="LV916" s="106"/>
      <c r="LW916" s="106"/>
      <c r="LX916" s="106"/>
      <c r="LY916" s="106"/>
      <c r="LZ916" s="106"/>
      <c r="MA916" s="106"/>
      <c r="MB916" s="106"/>
      <c r="MC916" s="106"/>
      <c r="MD916" s="106"/>
      <c r="ME916" s="106"/>
      <c r="MF916" s="106"/>
      <c r="MG916" s="106"/>
      <c r="MH916" s="106"/>
      <c r="MI916" s="106"/>
      <c r="MJ916" s="106"/>
      <c r="MK916" s="106"/>
      <c r="ML916" s="106"/>
      <c r="MM916" s="106"/>
      <c r="MN916" s="106"/>
      <c r="MO916" s="106"/>
      <c r="MP916" s="106"/>
      <c r="MQ916" s="106"/>
      <c r="MR916" s="106"/>
      <c r="MS916" s="106"/>
      <c r="MT916" s="106"/>
      <c r="MU916" s="106"/>
      <c r="MV916" s="106"/>
      <c r="MW916" s="106"/>
      <c r="MX916" s="106"/>
      <c r="MY916" s="106"/>
      <c r="MZ916" s="106"/>
      <c r="NA916" s="106"/>
      <c r="NB916" s="106"/>
      <c r="NC916" s="106"/>
      <c r="ND916" s="106"/>
      <c r="NE916" s="106"/>
      <c r="NF916" s="106"/>
      <c r="NG916" s="106"/>
      <c r="NH916" s="106"/>
      <c r="NI916" s="106"/>
      <c r="NJ916" s="106"/>
      <c r="NK916" s="106"/>
      <c r="NL916" s="106"/>
      <c r="NM916" s="106"/>
      <c r="NN916" s="106"/>
      <c r="NO916" s="106"/>
      <c r="NP916" s="106"/>
      <c r="NQ916" s="106"/>
      <c r="NR916" s="106"/>
      <c r="NS916" s="106"/>
      <c r="NT916" s="106"/>
      <c r="NU916" s="106"/>
      <c r="NV916" s="106"/>
      <c r="NW916" s="106"/>
      <c r="NX916" s="106"/>
      <c r="NY916" s="106"/>
      <c r="NZ916" s="106"/>
      <c r="OA916" s="106"/>
      <c r="OB916" s="106"/>
      <c r="OC916" s="106"/>
      <c r="OD916" s="106"/>
      <c r="OE916" s="106"/>
      <c r="OF916" s="106"/>
      <c r="OG916" s="106"/>
      <c r="OH916" s="106"/>
      <c r="OI916" s="106"/>
      <c r="OJ916" s="106"/>
      <c r="OK916" s="106"/>
      <c r="OL916" s="106"/>
      <c r="OM916" s="106"/>
      <c r="ON916" s="106"/>
      <c r="OO916" s="106"/>
      <c r="OP916" s="106"/>
      <c r="OQ916" s="106"/>
      <c r="OR916" s="106"/>
      <c r="OS916" s="106"/>
      <c r="OT916" s="106"/>
      <c r="OU916" s="106"/>
      <c r="OV916" s="106"/>
      <c r="OW916" s="106"/>
      <c r="OX916" s="106"/>
      <c r="OY916" s="106"/>
      <c r="OZ916" s="106"/>
      <c r="PA916" s="106"/>
      <c r="PB916" s="106"/>
      <c r="PC916" s="106"/>
      <c r="PD916" s="106"/>
      <c r="PE916" s="106"/>
      <c r="PF916" s="106"/>
      <c r="PG916" s="106"/>
      <c r="PH916" s="106"/>
      <c r="PI916" s="106"/>
      <c r="PJ916" s="106"/>
      <c r="PK916" s="106"/>
      <c r="PL916" s="106"/>
      <c r="PM916" s="106"/>
      <c r="PN916" s="106"/>
      <c r="PO916" s="106"/>
      <c r="PP916" s="106"/>
      <c r="PQ916" s="106"/>
      <c r="PR916" s="106"/>
      <c r="PS916" s="106"/>
      <c r="PT916" s="106"/>
      <c r="PU916" s="106"/>
      <c r="PV916" s="106"/>
      <c r="PW916" s="106"/>
      <c r="PX916" s="106"/>
      <c r="PY916" s="106"/>
      <c r="PZ916" s="106"/>
      <c r="QA916" s="106"/>
      <c r="QB916" s="106"/>
      <c r="QC916" s="106"/>
      <c r="QD916" s="106"/>
      <c r="QE916" s="106"/>
      <c r="QF916" s="106"/>
      <c r="QG916" s="106"/>
      <c r="QH916" s="106"/>
      <c r="QI916" s="106"/>
      <c r="QJ916" s="106"/>
      <c r="QK916" s="106"/>
      <c r="QL916" s="106"/>
      <c r="QM916" s="106"/>
      <c r="QN916" s="106"/>
      <c r="QO916" s="106"/>
      <c r="QP916" s="106"/>
      <c r="QQ916" s="106"/>
      <c r="QR916" s="106"/>
      <c r="QS916" s="106"/>
      <c r="QT916" s="106"/>
      <c r="QU916" s="106"/>
      <c r="QV916" s="106"/>
      <c r="QW916" s="106"/>
      <c r="QX916" s="106"/>
      <c r="QY916" s="106"/>
      <c r="QZ916" s="106"/>
      <c r="RA916" s="106"/>
      <c r="RB916" s="106"/>
      <c r="RC916" s="106"/>
      <c r="RD916" s="106"/>
      <c r="RE916" s="106"/>
      <c r="RF916" s="106"/>
      <c r="RG916" s="106"/>
      <c r="RH916" s="106"/>
      <c r="RI916" s="106"/>
      <c r="RJ916" s="106"/>
      <c r="RK916" s="106"/>
      <c r="RL916" s="106"/>
      <c r="RM916" s="106"/>
      <c r="RN916" s="106"/>
      <c r="RO916" s="106"/>
      <c r="RP916" s="106"/>
      <c r="RQ916" s="106"/>
      <c r="RR916" s="106"/>
    </row>
    <row r="917" spans="1:486" x14ac:dyDescent="0.3">
      <c r="A917" s="106"/>
      <c r="B917" s="106"/>
      <c r="C917" s="106"/>
      <c r="D917" s="106"/>
      <c r="E917" s="106"/>
      <c r="F917" s="106"/>
      <c r="G917" s="106"/>
      <c r="H917" s="106"/>
      <c r="I917" s="106"/>
      <c r="J917" s="106"/>
      <c r="K917" s="106"/>
      <c r="L917" s="106"/>
      <c r="M917" s="106"/>
      <c r="N917" s="106"/>
      <c r="O917" s="106"/>
      <c r="P917" s="114"/>
      <c r="Q917" s="114"/>
      <c r="R917" s="106"/>
      <c r="S917" s="106"/>
      <c r="T917" s="106"/>
      <c r="U917" s="106"/>
      <c r="V917" s="106"/>
      <c r="W917" s="106"/>
      <c r="X917" s="106"/>
      <c r="Y917" s="106"/>
      <c r="Z917" s="106"/>
      <c r="AA917" s="106"/>
      <c r="AB917" s="106"/>
      <c r="AC917" s="106"/>
      <c r="AD917" s="106"/>
      <c r="AE917" s="106"/>
      <c r="AF917" s="106"/>
      <c r="AG917" s="106"/>
      <c r="AH917" s="106"/>
      <c r="AI917" s="106"/>
      <c r="AJ917" s="106"/>
      <c r="AK917" s="106"/>
      <c r="AL917" s="106"/>
      <c r="AM917" s="106"/>
      <c r="AN917" s="106"/>
      <c r="AO917" s="106"/>
      <c r="AP917" s="106"/>
      <c r="AQ917" s="106"/>
      <c r="AR917" s="106"/>
      <c r="AS917" s="106"/>
      <c r="AT917" s="106"/>
      <c r="AU917" s="106"/>
      <c r="AV917" s="106"/>
      <c r="AW917" s="106"/>
      <c r="AX917" s="106"/>
      <c r="AY917" s="106"/>
      <c r="AZ917" s="106"/>
      <c r="BA917" s="106"/>
      <c r="BB917" s="106"/>
      <c r="BC917" s="106"/>
      <c r="BD917" s="106"/>
      <c r="BE917" s="106"/>
      <c r="BF917" s="106"/>
      <c r="BG917" s="106"/>
      <c r="BH917" s="106"/>
      <c r="BI917" s="106"/>
      <c r="BJ917" s="106"/>
      <c r="BK917" s="106"/>
      <c r="BL917" s="106"/>
      <c r="BM917" s="106"/>
      <c r="BN917" s="106"/>
      <c r="BO917" s="106"/>
      <c r="BP917" s="106"/>
      <c r="BQ917" s="106"/>
      <c r="BR917" s="106"/>
      <c r="BS917" s="106"/>
      <c r="BT917" s="106"/>
      <c r="BU917" s="106"/>
      <c r="BV917" s="106"/>
      <c r="BW917" s="106"/>
      <c r="BX917" s="106"/>
      <c r="BY917" s="106"/>
      <c r="BZ917" s="106"/>
      <c r="CA917" s="106"/>
      <c r="CB917" s="106"/>
      <c r="CC917" s="106"/>
      <c r="CD917" s="106"/>
      <c r="CE917" s="106"/>
      <c r="CF917" s="106"/>
      <c r="CG917" s="106"/>
      <c r="CH917" s="106"/>
      <c r="CI917" s="106"/>
      <c r="CJ917" s="106"/>
      <c r="CK917" s="106"/>
      <c r="CL917" s="106"/>
      <c r="CM917" s="106"/>
      <c r="CN917" s="106"/>
      <c r="CO917" s="106"/>
      <c r="CP917" s="106"/>
      <c r="CQ917" s="106"/>
      <c r="CR917" s="106"/>
      <c r="CS917" s="106"/>
      <c r="CT917" s="106"/>
      <c r="CU917" s="106"/>
      <c r="CV917" s="106"/>
      <c r="CW917" s="106"/>
      <c r="CX917" s="106"/>
      <c r="CY917" s="106"/>
      <c r="CZ917" s="106"/>
      <c r="DA917" s="106"/>
      <c r="DB917" s="106"/>
      <c r="DC917" s="106"/>
      <c r="DD917" s="106"/>
      <c r="DE917" s="106"/>
      <c r="DF917" s="106"/>
      <c r="DG917" s="106"/>
      <c r="DH917" s="106"/>
      <c r="DI917" s="106"/>
      <c r="DJ917" s="106"/>
      <c r="DK917" s="106"/>
      <c r="DL917" s="106"/>
      <c r="DM917" s="106"/>
      <c r="DN917" s="106"/>
      <c r="DO917" s="106"/>
      <c r="DP917" s="106"/>
      <c r="DQ917" s="106"/>
      <c r="DR917" s="106"/>
      <c r="DS917" s="106"/>
      <c r="DT917" s="106"/>
      <c r="DU917" s="106"/>
      <c r="DV917" s="106"/>
      <c r="DW917" s="106"/>
      <c r="DX917" s="106"/>
      <c r="DY917" s="106"/>
      <c r="DZ917" s="106"/>
      <c r="EA917" s="106"/>
      <c r="EB917" s="106"/>
      <c r="EC917" s="106"/>
      <c r="ED917" s="106"/>
      <c r="EE917" s="106"/>
      <c r="EF917" s="106"/>
      <c r="EG917" s="106"/>
      <c r="EH917" s="106"/>
      <c r="EI917" s="106"/>
      <c r="EJ917" s="106"/>
      <c r="EK917" s="106"/>
      <c r="EL917" s="106"/>
      <c r="EM917" s="106"/>
      <c r="EN917" s="106"/>
      <c r="EO917" s="106"/>
      <c r="EP917" s="106"/>
      <c r="EQ917" s="106"/>
      <c r="ER917" s="106"/>
      <c r="ES917" s="106"/>
      <c r="ET917" s="106"/>
      <c r="EU917" s="106"/>
      <c r="EV917" s="106"/>
      <c r="EW917" s="106"/>
      <c r="EX917" s="106"/>
      <c r="EY917" s="106"/>
      <c r="EZ917" s="106"/>
      <c r="FA917" s="106"/>
      <c r="FB917" s="106"/>
      <c r="FC917" s="106"/>
      <c r="FD917" s="106"/>
      <c r="FE917" s="106"/>
      <c r="FF917" s="106"/>
      <c r="FG917" s="106"/>
      <c r="FH917" s="106"/>
      <c r="FI917" s="106"/>
      <c r="FJ917" s="106"/>
      <c r="FK917" s="106"/>
      <c r="FL917" s="106"/>
      <c r="FM917" s="106"/>
      <c r="FN917" s="106"/>
      <c r="FO917" s="106"/>
      <c r="FP917" s="106"/>
      <c r="FQ917" s="106"/>
      <c r="FR917" s="106"/>
      <c r="FS917" s="106"/>
      <c r="FT917" s="106"/>
      <c r="FU917" s="106"/>
      <c r="FV917" s="106"/>
      <c r="FW917" s="106"/>
      <c r="FX917" s="106"/>
      <c r="FY917" s="106"/>
      <c r="FZ917" s="106"/>
      <c r="GA917" s="106"/>
      <c r="GB917" s="106"/>
      <c r="GC917" s="106"/>
      <c r="GD917" s="106"/>
      <c r="GE917" s="106"/>
      <c r="GF917" s="106"/>
      <c r="GG917" s="106"/>
      <c r="GH917" s="106"/>
      <c r="GI917" s="106"/>
      <c r="GJ917" s="106"/>
      <c r="GK917" s="106"/>
      <c r="GL917" s="106"/>
      <c r="GM917" s="106"/>
      <c r="GN917" s="106"/>
      <c r="GO917" s="106"/>
      <c r="GP917" s="106"/>
      <c r="GQ917" s="106"/>
      <c r="GR917" s="106"/>
      <c r="GS917" s="106"/>
      <c r="GT917" s="106"/>
      <c r="GU917" s="106"/>
      <c r="GV917" s="106"/>
      <c r="GW917" s="106"/>
      <c r="GX917" s="106"/>
      <c r="GY917" s="106"/>
      <c r="GZ917" s="106"/>
      <c r="HA917" s="106"/>
      <c r="HB917" s="106"/>
      <c r="HC917" s="106"/>
      <c r="HD917" s="106"/>
      <c r="HE917" s="106"/>
      <c r="HF917" s="106"/>
      <c r="HG917" s="106"/>
      <c r="HH917" s="106"/>
      <c r="HI917" s="106"/>
      <c r="HJ917" s="106"/>
      <c r="HK917" s="106"/>
      <c r="HL917" s="106"/>
      <c r="HM917" s="106"/>
      <c r="HN917" s="106"/>
      <c r="HO917" s="106"/>
      <c r="HP917" s="106"/>
      <c r="HQ917" s="106"/>
      <c r="HR917" s="106"/>
      <c r="HS917" s="106"/>
      <c r="HT917" s="106"/>
      <c r="HU917" s="106"/>
      <c r="HV917" s="106"/>
      <c r="HW917" s="106"/>
      <c r="HX917" s="106"/>
      <c r="HY917" s="106"/>
      <c r="HZ917" s="106"/>
      <c r="IA917" s="106"/>
      <c r="IB917" s="106"/>
      <c r="IC917" s="106"/>
      <c r="ID917" s="106"/>
      <c r="IE917" s="106"/>
      <c r="IF917" s="106"/>
      <c r="IG917" s="106"/>
      <c r="IH917" s="106"/>
      <c r="II917" s="106"/>
      <c r="IJ917" s="106"/>
      <c r="IK917" s="106"/>
      <c r="IL917" s="106"/>
      <c r="IM917" s="106"/>
      <c r="IN917" s="106"/>
      <c r="IO917" s="106"/>
      <c r="IP917" s="106"/>
      <c r="IQ917" s="106"/>
      <c r="IR917" s="106"/>
      <c r="IS917" s="106"/>
      <c r="IT917" s="106"/>
      <c r="IU917" s="106"/>
      <c r="IV917" s="106"/>
      <c r="IW917" s="106"/>
      <c r="IX917" s="106"/>
      <c r="IY917" s="106"/>
      <c r="IZ917" s="106"/>
      <c r="JA917" s="106"/>
      <c r="JB917" s="106"/>
      <c r="JC917" s="106"/>
      <c r="JD917" s="106"/>
      <c r="JE917" s="106"/>
      <c r="JF917" s="106"/>
      <c r="JG917" s="106"/>
      <c r="JH917" s="106"/>
      <c r="JI917" s="106"/>
      <c r="JJ917" s="106"/>
      <c r="JK917" s="106"/>
      <c r="JL917" s="106"/>
      <c r="JM917" s="106"/>
      <c r="JN917" s="106"/>
      <c r="JO917" s="106"/>
      <c r="JP917" s="106"/>
      <c r="JQ917" s="106"/>
      <c r="JR917" s="106"/>
      <c r="JS917" s="106"/>
      <c r="JT917" s="106"/>
      <c r="JU917" s="106"/>
      <c r="JV917" s="106"/>
      <c r="JW917" s="106"/>
      <c r="JX917" s="106"/>
      <c r="JY917" s="106"/>
      <c r="JZ917" s="106"/>
      <c r="KA917" s="106"/>
      <c r="KB917" s="106"/>
      <c r="KC917" s="106"/>
      <c r="KD917" s="106"/>
      <c r="KE917" s="106"/>
      <c r="KF917" s="106"/>
      <c r="KG917" s="106"/>
      <c r="KH917" s="106"/>
      <c r="KI917" s="106"/>
      <c r="KJ917" s="106"/>
      <c r="KK917" s="106"/>
      <c r="KL917" s="106"/>
      <c r="KM917" s="106"/>
      <c r="KN917" s="106"/>
      <c r="KO917" s="106"/>
      <c r="KP917" s="106"/>
      <c r="KQ917" s="106"/>
      <c r="KR917" s="106"/>
      <c r="KS917" s="106"/>
      <c r="KT917" s="106"/>
      <c r="KU917" s="106"/>
      <c r="KV917" s="106"/>
      <c r="KW917" s="106"/>
      <c r="KX917" s="106"/>
      <c r="KY917" s="106"/>
      <c r="KZ917" s="106"/>
      <c r="LA917" s="106"/>
      <c r="LB917" s="106"/>
      <c r="LC917" s="106"/>
      <c r="LD917" s="106"/>
      <c r="LE917" s="106"/>
      <c r="LF917" s="106"/>
      <c r="LG917" s="106"/>
      <c r="LH917" s="106"/>
      <c r="LI917" s="106"/>
      <c r="LJ917" s="106"/>
      <c r="LK917" s="106"/>
      <c r="LL917" s="106"/>
      <c r="LM917" s="106"/>
      <c r="LN917" s="106"/>
      <c r="LO917" s="106"/>
      <c r="LP917" s="106"/>
      <c r="LQ917" s="106"/>
      <c r="LR917" s="106"/>
      <c r="LS917" s="106"/>
      <c r="LT917" s="106"/>
      <c r="LU917" s="106"/>
      <c r="LV917" s="106"/>
      <c r="LW917" s="106"/>
      <c r="LX917" s="106"/>
      <c r="LY917" s="106"/>
      <c r="LZ917" s="106"/>
      <c r="MA917" s="106"/>
      <c r="MB917" s="106"/>
      <c r="MC917" s="106"/>
      <c r="MD917" s="106"/>
      <c r="ME917" s="106"/>
      <c r="MF917" s="106"/>
      <c r="MG917" s="106"/>
      <c r="MH917" s="106"/>
      <c r="MI917" s="106"/>
      <c r="MJ917" s="106"/>
      <c r="MK917" s="106"/>
      <c r="ML917" s="106"/>
      <c r="MM917" s="106"/>
      <c r="MN917" s="106"/>
      <c r="MO917" s="106"/>
      <c r="MP917" s="106"/>
      <c r="MQ917" s="106"/>
      <c r="MR917" s="106"/>
      <c r="MS917" s="106"/>
      <c r="MT917" s="106"/>
      <c r="MU917" s="106"/>
      <c r="MV917" s="106"/>
      <c r="MW917" s="106"/>
      <c r="MX917" s="106"/>
      <c r="MY917" s="106"/>
      <c r="MZ917" s="106"/>
      <c r="NA917" s="106"/>
      <c r="NB917" s="106"/>
      <c r="NC917" s="106"/>
      <c r="ND917" s="106"/>
      <c r="NE917" s="106"/>
      <c r="NF917" s="106"/>
      <c r="NG917" s="106"/>
      <c r="NH917" s="106"/>
      <c r="NI917" s="106"/>
      <c r="NJ917" s="106"/>
      <c r="NK917" s="106"/>
      <c r="NL917" s="106"/>
      <c r="NM917" s="106"/>
      <c r="NN917" s="106"/>
      <c r="NO917" s="106"/>
      <c r="NP917" s="106"/>
      <c r="NQ917" s="106"/>
      <c r="NR917" s="106"/>
      <c r="NS917" s="106"/>
      <c r="NT917" s="106"/>
      <c r="NU917" s="106"/>
      <c r="NV917" s="106"/>
      <c r="NW917" s="106"/>
      <c r="NX917" s="106"/>
      <c r="NY917" s="106"/>
      <c r="NZ917" s="106"/>
      <c r="OA917" s="106"/>
      <c r="OB917" s="106"/>
      <c r="OC917" s="106"/>
      <c r="OD917" s="106"/>
      <c r="OE917" s="106"/>
      <c r="OF917" s="106"/>
      <c r="OG917" s="106"/>
      <c r="OH917" s="106"/>
      <c r="OI917" s="106"/>
      <c r="OJ917" s="106"/>
      <c r="OK917" s="106"/>
      <c r="OL917" s="106"/>
      <c r="OM917" s="106"/>
      <c r="ON917" s="106"/>
      <c r="OO917" s="106"/>
      <c r="OP917" s="106"/>
      <c r="OQ917" s="106"/>
      <c r="OR917" s="106"/>
      <c r="OS917" s="106"/>
      <c r="OT917" s="106"/>
      <c r="OU917" s="106"/>
      <c r="OV917" s="106"/>
      <c r="OW917" s="106"/>
      <c r="OX917" s="106"/>
      <c r="OY917" s="106"/>
      <c r="OZ917" s="106"/>
      <c r="PA917" s="106"/>
      <c r="PB917" s="106"/>
      <c r="PC917" s="106"/>
      <c r="PD917" s="106"/>
      <c r="PE917" s="106"/>
      <c r="PF917" s="106"/>
      <c r="PG917" s="106"/>
      <c r="PH917" s="106"/>
      <c r="PI917" s="106"/>
      <c r="PJ917" s="106"/>
      <c r="PK917" s="106"/>
      <c r="PL917" s="106"/>
      <c r="PM917" s="106"/>
      <c r="PN917" s="106"/>
      <c r="PO917" s="106"/>
      <c r="PP917" s="106"/>
      <c r="PQ917" s="106"/>
      <c r="PR917" s="106"/>
      <c r="PS917" s="106"/>
      <c r="PT917" s="106"/>
      <c r="PU917" s="106"/>
      <c r="PV917" s="106"/>
      <c r="PW917" s="106"/>
      <c r="PX917" s="106"/>
      <c r="PY917" s="106"/>
      <c r="PZ917" s="106"/>
      <c r="QA917" s="106"/>
      <c r="QB917" s="106"/>
      <c r="QC917" s="106"/>
      <c r="QD917" s="106"/>
      <c r="QE917" s="106"/>
      <c r="QF917" s="106"/>
      <c r="QG917" s="106"/>
      <c r="QH917" s="106"/>
      <c r="QI917" s="106"/>
      <c r="QJ917" s="106"/>
      <c r="QK917" s="106"/>
      <c r="QL917" s="106"/>
      <c r="QM917" s="106"/>
      <c r="QN917" s="106"/>
      <c r="QO917" s="106"/>
      <c r="QP917" s="106"/>
      <c r="QQ917" s="106"/>
      <c r="QR917" s="106"/>
      <c r="QS917" s="106"/>
      <c r="QT917" s="106"/>
      <c r="QU917" s="106"/>
      <c r="QV917" s="106"/>
      <c r="QW917" s="106"/>
      <c r="QX917" s="106"/>
      <c r="QY917" s="106"/>
      <c r="QZ917" s="106"/>
      <c r="RA917" s="106"/>
      <c r="RB917" s="106"/>
      <c r="RC917" s="106"/>
      <c r="RD917" s="106"/>
      <c r="RE917" s="106"/>
      <c r="RF917" s="106"/>
      <c r="RG917" s="106"/>
      <c r="RH917" s="106"/>
      <c r="RI917" s="106"/>
      <c r="RJ917" s="106"/>
      <c r="RK917" s="106"/>
      <c r="RL917" s="106"/>
      <c r="RM917" s="106"/>
      <c r="RN917" s="106"/>
      <c r="RO917" s="106"/>
      <c r="RP917" s="106"/>
      <c r="RQ917" s="106"/>
      <c r="RR917" s="106"/>
    </row>
    <row r="918" spans="1:486" x14ac:dyDescent="0.3">
      <c r="A918" s="106"/>
      <c r="B918" s="106"/>
      <c r="C918" s="106"/>
      <c r="D918" s="106"/>
      <c r="E918" s="106"/>
      <c r="F918" s="106"/>
      <c r="G918" s="106"/>
      <c r="H918" s="106"/>
      <c r="I918" s="106"/>
      <c r="J918" s="106"/>
      <c r="K918" s="106"/>
      <c r="L918" s="106"/>
      <c r="M918" s="106"/>
      <c r="N918" s="106"/>
      <c r="O918" s="106"/>
      <c r="P918" s="114"/>
      <c r="Q918" s="114"/>
      <c r="R918" s="106"/>
      <c r="S918" s="106"/>
      <c r="T918" s="106"/>
      <c r="U918" s="106"/>
      <c r="V918" s="106"/>
      <c r="W918" s="106"/>
      <c r="X918" s="106"/>
      <c r="Y918" s="106"/>
      <c r="Z918" s="106"/>
      <c r="AA918" s="106"/>
      <c r="AB918" s="106"/>
      <c r="AC918" s="106"/>
      <c r="AD918" s="106"/>
      <c r="AE918" s="106"/>
      <c r="AF918" s="106"/>
      <c r="AG918" s="106"/>
      <c r="AH918" s="106"/>
      <c r="AI918" s="106"/>
      <c r="AJ918" s="106"/>
      <c r="AK918" s="106"/>
      <c r="AL918" s="106"/>
      <c r="AM918" s="106"/>
      <c r="AN918" s="106"/>
      <c r="AO918" s="106"/>
      <c r="AP918" s="106"/>
      <c r="AQ918" s="106"/>
      <c r="AR918" s="106"/>
      <c r="AS918" s="106"/>
      <c r="AT918" s="106"/>
      <c r="AU918" s="106"/>
      <c r="AV918" s="106"/>
      <c r="AW918" s="106"/>
      <c r="AX918" s="106"/>
      <c r="AY918" s="106"/>
      <c r="AZ918" s="106"/>
      <c r="BA918" s="106"/>
      <c r="BB918" s="106"/>
      <c r="BC918" s="106"/>
      <c r="BD918" s="106"/>
      <c r="BE918" s="106"/>
      <c r="BF918" s="106"/>
      <c r="BG918" s="106"/>
      <c r="BH918" s="106"/>
      <c r="BI918" s="106"/>
      <c r="BJ918" s="106"/>
      <c r="BK918" s="106"/>
      <c r="BL918" s="106"/>
      <c r="BM918" s="106"/>
      <c r="BN918" s="106"/>
      <c r="BO918" s="106"/>
      <c r="BP918" s="106"/>
      <c r="BQ918" s="106"/>
      <c r="BR918" s="106"/>
      <c r="BS918" s="106"/>
      <c r="BT918" s="106"/>
      <c r="BU918" s="106"/>
      <c r="BV918" s="106"/>
      <c r="BW918" s="106"/>
      <c r="BX918" s="106"/>
      <c r="BY918" s="106"/>
      <c r="BZ918" s="106"/>
      <c r="CA918" s="106"/>
      <c r="CB918" s="106"/>
      <c r="CC918" s="106"/>
      <c r="CD918" s="106"/>
      <c r="CE918" s="106"/>
      <c r="CF918" s="106"/>
      <c r="CG918" s="106"/>
      <c r="CH918" s="106"/>
      <c r="CI918" s="106"/>
      <c r="CJ918" s="106"/>
      <c r="CK918" s="106"/>
      <c r="CL918" s="106"/>
      <c r="CM918" s="106"/>
      <c r="CN918" s="106"/>
      <c r="CO918" s="106"/>
      <c r="CP918" s="106"/>
      <c r="CQ918" s="106"/>
      <c r="CR918" s="106"/>
      <c r="CS918" s="106"/>
      <c r="CT918" s="106"/>
      <c r="CU918" s="106"/>
      <c r="CV918" s="106"/>
      <c r="CW918" s="106"/>
      <c r="CX918" s="106"/>
      <c r="CY918" s="106"/>
      <c r="CZ918" s="106"/>
      <c r="DA918" s="106"/>
      <c r="DB918" s="106"/>
      <c r="DC918" s="106"/>
      <c r="DD918" s="106"/>
      <c r="DE918" s="106"/>
      <c r="DF918" s="106"/>
      <c r="DG918" s="106"/>
      <c r="DH918" s="106"/>
      <c r="DI918" s="106"/>
      <c r="DJ918" s="106"/>
      <c r="DK918" s="106"/>
      <c r="DL918" s="106"/>
      <c r="DM918" s="106"/>
      <c r="DN918" s="106"/>
      <c r="DO918" s="106"/>
      <c r="DP918" s="106"/>
      <c r="DQ918" s="106"/>
      <c r="DR918" s="106"/>
      <c r="DS918" s="106"/>
      <c r="DT918" s="106"/>
      <c r="DU918" s="106"/>
      <c r="DV918" s="106"/>
      <c r="DW918" s="106"/>
      <c r="DX918" s="106"/>
      <c r="DY918" s="106"/>
      <c r="DZ918" s="106"/>
      <c r="EA918" s="106"/>
      <c r="EB918" s="106"/>
      <c r="EC918" s="106"/>
      <c r="ED918" s="106"/>
      <c r="EE918" s="106"/>
      <c r="EF918" s="106"/>
      <c r="EG918" s="106"/>
      <c r="EH918" s="106"/>
      <c r="EI918" s="106"/>
      <c r="EJ918" s="106"/>
      <c r="EK918" s="106"/>
      <c r="EL918" s="106"/>
      <c r="EM918" s="106"/>
      <c r="EN918" s="106"/>
      <c r="EO918" s="106"/>
      <c r="EP918" s="106"/>
      <c r="EQ918" s="106"/>
      <c r="ER918" s="106"/>
      <c r="ES918" s="106"/>
      <c r="ET918" s="106"/>
      <c r="EU918" s="106"/>
      <c r="EV918" s="106"/>
      <c r="EW918" s="106"/>
      <c r="EX918" s="106"/>
      <c r="EY918" s="106"/>
      <c r="EZ918" s="106"/>
      <c r="FA918" s="106"/>
      <c r="FB918" s="106"/>
      <c r="FC918" s="106"/>
      <c r="FD918" s="106"/>
      <c r="FE918" s="106"/>
      <c r="FF918" s="106"/>
      <c r="FG918" s="106"/>
      <c r="FH918" s="106"/>
      <c r="FI918" s="106"/>
      <c r="FJ918" s="106"/>
      <c r="FK918" s="106"/>
      <c r="FL918" s="106"/>
      <c r="FM918" s="106"/>
      <c r="FN918" s="106"/>
      <c r="FO918" s="106"/>
      <c r="FP918" s="106"/>
      <c r="FQ918" s="106"/>
      <c r="FR918" s="106"/>
      <c r="FS918" s="106"/>
      <c r="FT918" s="106"/>
      <c r="FU918" s="106"/>
      <c r="FV918" s="106"/>
      <c r="FW918" s="106"/>
      <c r="FX918" s="106"/>
      <c r="FY918" s="106"/>
      <c r="FZ918" s="106"/>
      <c r="GA918" s="106"/>
      <c r="GB918" s="106"/>
      <c r="GC918" s="106"/>
      <c r="GD918" s="106"/>
      <c r="GE918" s="106"/>
      <c r="GF918" s="106"/>
      <c r="GG918" s="106"/>
      <c r="GH918" s="106"/>
      <c r="GI918" s="106"/>
      <c r="GJ918" s="106"/>
      <c r="GK918" s="106"/>
      <c r="GL918" s="106"/>
      <c r="GM918" s="106"/>
      <c r="GN918" s="106"/>
      <c r="GO918" s="106"/>
      <c r="GP918" s="106"/>
      <c r="GQ918" s="106"/>
      <c r="GR918" s="106"/>
      <c r="GS918" s="106"/>
      <c r="GT918" s="106"/>
      <c r="GU918" s="106"/>
      <c r="GV918" s="106"/>
      <c r="GW918" s="106"/>
      <c r="GX918" s="106"/>
      <c r="GY918" s="106"/>
      <c r="GZ918" s="106"/>
      <c r="HA918" s="106"/>
      <c r="HB918" s="106"/>
      <c r="HC918" s="106"/>
      <c r="HD918" s="106"/>
      <c r="HE918" s="106"/>
      <c r="HF918" s="106"/>
      <c r="HG918" s="106"/>
      <c r="HH918" s="106"/>
      <c r="HI918" s="106"/>
      <c r="HJ918" s="106"/>
      <c r="HK918" s="106"/>
      <c r="HL918" s="106"/>
      <c r="HM918" s="106"/>
      <c r="HN918" s="106"/>
      <c r="HO918" s="106"/>
      <c r="HP918" s="106"/>
      <c r="HQ918" s="106"/>
      <c r="HR918" s="106"/>
      <c r="HS918" s="106"/>
      <c r="HT918" s="106"/>
      <c r="HU918" s="106"/>
      <c r="HV918" s="106"/>
      <c r="HW918" s="106"/>
      <c r="HX918" s="106"/>
      <c r="HY918" s="106"/>
      <c r="HZ918" s="106"/>
      <c r="IA918" s="106"/>
      <c r="IB918" s="106"/>
      <c r="IC918" s="106"/>
      <c r="ID918" s="106"/>
      <c r="IE918" s="106"/>
      <c r="IF918" s="106"/>
      <c r="IG918" s="106"/>
      <c r="IH918" s="106"/>
      <c r="II918" s="106"/>
      <c r="IJ918" s="106"/>
      <c r="IK918" s="106"/>
      <c r="IL918" s="106"/>
      <c r="IM918" s="106"/>
      <c r="IN918" s="106"/>
      <c r="IO918" s="106"/>
      <c r="IP918" s="106"/>
      <c r="IQ918" s="106"/>
      <c r="IR918" s="106"/>
      <c r="IS918" s="106"/>
      <c r="IT918" s="106"/>
      <c r="IU918" s="106"/>
      <c r="IV918" s="106"/>
      <c r="IW918" s="106"/>
      <c r="IX918" s="106"/>
      <c r="IY918" s="106"/>
      <c r="IZ918" s="106"/>
      <c r="JA918" s="106"/>
      <c r="JB918" s="106"/>
      <c r="JC918" s="106"/>
      <c r="JD918" s="106"/>
      <c r="JE918" s="106"/>
      <c r="JF918" s="106"/>
      <c r="JG918" s="106"/>
      <c r="JH918" s="106"/>
      <c r="JI918" s="106"/>
      <c r="JJ918" s="106"/>
      <c r="JK918" s="106"/>
      <c r="JL918" s="106"/>
      <c r="JM918" s="106"/>
      <c r="JN918" s="106"/>
      <c r="JO918" s="106"/>
      <c r="JP918" s="106"/>
      <c r="JQ918" s="106"/>
      <c r="JR918" s="106"/>
      <c r="JS918" s="106"/>
      <c r="JT918" s="106"/>
      <c r="JU918" s="106"/>
      <c r="JV918" s="106"/>
      <c r="JW918" s="106"/>
      <c r="JX918" s="106"/>
      <c r="JY918" s="106"/>
      <c r="JZ918" s="106"/>
      <c r="KA918" s="106"/>
      <c r="KB918" s="106"/>
      <c r="KC918" s="106"/>
      <c r="KD918" s="106"/>
      <c r="KE918" s="106"/>
      <c r="KF918" s="106"/>
      <c r="KG918" s="106"/>
      <c r="KH918" s="106"/>
      <c r="KI918" s="106"/>
      <c r="KJ918" s="106"/>
      <c r="KK918" s="106"/>
      <c r="KL918" s="106"/>
      <c r="KM918" s="106"/>
      <c r="KN918" s="106"/>
      <c r="KO918" s="106"/>
      <c r="KP918" s="106"/>
      <c r="KQ918" s="106"/>
      <c r="KR918" s="106"/>
      <c r="KS918" s="106"/>
      <c r="KT918" s="106"/>
      <c r="KU918" s="106"/>
      <c r="KV918" s="106"/>
      <c r="KW918" s="106"/>
      <c r="KX918" s="106"/>
      <c r="KY918" s="106"/>
      <c r="KZ918" s="106"/>
      <c r="LA918" s="106"/>
      <c r="LB918" s="106"/>
      <c r="LC918" s="106"/>
      <c r="LD918" s="106"/>
      <c r="LE918" s="106"/>
      <c r="LF918" s="106"/>
      <c r="LG918" s="106"/>
      <c r="LH918" s="106"/>
      <c r="LI918" s="106"/>
      <c r="LJ918" s="106"/>
      <c r="LK918" s="106"/>
      <c r="LL918" s="106"/>
      <c r="LM918" s="106"/>
      <c r="LN918" s="106"/>
      <c r="LO918" s="106"/>
      <c r="LP918" s="106"/>
      <c r="LQ918" s="106"/>
      <c r="LR918" s="106"/>
      <c r="LS918" s="106"/>
      <c r="LT918" s="106"/>
      <c r="LU918" s="106"/>
      <c r="LV918" s="106"/>
      <c r="LW918" s="106"/>
      <c r="LX918" s="106"/>
      <c r="LY918" s="106"/>
      <c r="LZ918" s="106"/>
      <c r="MA918" s="106"/>
      <c r="MB918" s="106"/>
      <c r="MC918" s="106"/>
      <c r="MD918" s="106"/>
      <c r="ME918" s="106"/>
      <c r="MF918" s="106"/>
      <c r="MG918" s="106"/>
      <c r="MH918" s="106"/>
      <c r="MI918" s="106"/>
      <c r="MJ918" s="106"/>
      <c r="MK918" s="106"/>
      <c r="ML918" s="106"/>
      <c r="MM918" s="106"/>
      <c r="MN918" s="106"/>
      <c r="MO918" s="106"/>
      <c r="MP918" s="106"/>
      <c r="MQ918" s="106"/>
      <c r="MR918" s="106"/>
      <c r="MS918" s="106"/>
      <c r="MT918" s="106"/>
      <c r="MU918" s="106"/>
      <c r="MV918" s="106"/>
      <c r="MW918" s="106"/>
      <c r="MX918" s="106"/>
      <c r="MY918" s="106"/>
      <c r="MZ918" s="106"/>
      <c r="NA918" s="106"/>
      <c r="NB918" s="106"/>
      <c r="NC918" s="106"/>
      <c r="ND918" s="106"/>
      <c r="NE918" s="106"/>
      <c r="NF918" s="106"/>
      <c r="NG918" s="106"/>
      <c r="NH918" s="106"/>
      <c r="NI918" s="106"/>
      <c r="NJ918" s="106"/>
      <c r="NK918" s="106"/>
      <c r="NL918" s="106"/>
      <c r="NM918" s="106"/>
      <c r="NN918" s="106"/>
      <c r="NO918" s="106"/>
      <c r="NP918" s="106"/>
      <c r="NQ918" s="106"/>
      <c r="NR918" s="106"/>
      <c r="NS918" s="106"/>
      <c r="NT918" s="106"/>
      <c r="NU918" s="106"/>
      <c r="NV918" s="106"/>
      <c r="NW918" s="106"/>
      <c r="NX918" s="106"/>
      <c r="NY918" s="106"/>
      <c r="NZ918" s="106"/>
      <c r="OA918" s="106"/>
      <c r="OB918" s="106"/>
      <c r="OC918" s="106"/>
      <c r="OD918" s="106"/>
      <c r="OE918" s="106"/>
      <c r="OF918" s="106"/>
      <c r="OG918" s="106"/>
      <c r="OH918" s="106"/>
      <c r="OI918" s="106"/>
      <c r="OJ918" s="106"/>
      <c r="OK918" s="106"/>
      <c r="OL918" s="106"/>
      <c r="OM918" s="106"/>
      <c r="ON918" s="106"/>
      <c r="OO918" s="106"/>
      <c r="OP918" s="106"/>
      <c r="OQ918" s="106"/>
      <c r="OR918" s="106"/>
      <c r="OS918" s="106"/>
      <c r="OT918" s="106"/>
      <c r="OU918" s="106"/>
      <c r="OV918" s="106"/>
      <c r="OW918" s="106"/>
      <c r="OX918" s="106"/>
      <c r="OY918" s="106"/>
      <c r="OZ918" s="106"/>
      <c r="PA918" s="106"/>
      <c r="PB918" s="106"/>
      <c r="PC918" s="106"/>
      <c r="PD918" s="106"/>
      <c r="PE918" s="106"/>
      <c r="PF918" s="106"/>
      <c r="PG918" s="106"/>
      <c r="PH918" s="106"/>
      <c r="PI918" s="106"/>
      <c r="PJ918" s="106"/>
      <c r="PK918" s="106"/>
      <c r="PL918" s="106"/>
      <c r="PM918" s="106"/>
      <c r="PN918" s="106"/>
      <c r="PO918" s="106"/>
      <c r="PP918" s="106"/>
      <c r="PQ918" s="106"/>
      <c r="PR918" s="106"/>
      <c r="PS918" s="106"/>
      <c r="PT918" s="106"/>
      <c r="PU918" s="106"/>
      <c r="PV918" s="106"/>
      <c r="PW918" s="106"/>
      <c r="PX918" s="106"/>
      <c r="PY918" s="106"/>
      <c r="PZ918" s="106"/>
      <c r="QA918" s="106"/>
      <c r="QB918" s="106"/>
      <c r="QC918" s="106"/>
      <c r="QD918" s="106"/>
      <c r="QE918" s="106"/>
      <c r="QF918" s="106"/>
      <c r="QG918" s="106"/>
      <c r="QH918" s="106"/>
      <c r="QI918" s="106"/>
      <c r="QJ918" s="106"/>
      <c r="QK918" s="106"/>
      <c r="QL918" s="106"/>
      <c r="QM918" s="106"/>
      <c r="QN918" s="106"/>
      <c r="QO918" s="106"/>
      <c r="QP918" s="106"/>
      <c r="QQ918" s="106"/>
      <c r="QR918" s="106"/>
      <c r="QS918" s="106"/>
      <c r="QT918" s="106"/>
      <c r="QU918" s="106"/>
      <c r="QV918" s="106"/>
      <c r="QW918" s="106"/>
      <c r="QX918" s="106"/>
      <c r="QY918" s="106"/>
      <c r="QZ918" s="106"/>
      <c r="RA918" s="106"/>
      <c r="RB918" s="106"/>
      <c r="RC918" s="106"/>
      <c r="RD918" s="106"/>
      <c r="RE918" s="106"/>
      <c r="RF918" s="106"/>
      <c r="RG918" s="106"/>
      <c r="RH918" s="106"/>
      <c r="RI918" s="106"/>
      <c r="RJ918" s="106"/>
      <c r="RK918" s="106"/>
      <c r="RL918" s="106"/>
      <c r="RM918" s="106"/>
      <c r="RN918" s="106"/>
      <c r="RO918" s="106"/>
      <c r="RP918" s="106"/>
      <c r="RQ918" s="106"/>
      <c r="RR918" s="106"/>
    </row>
    <row r="919" spans="1:486" x14ac:dyDescent="0.3">
      <c r="A919" s="106"/>
      <c r="B919" s="106"/>
      <c r="C919" s="106"/>
      <c r="D919" s="106"/>
      <c r="E919" s="106"/>
      <c r="F919" s="106"/>
      <c r="G919" s="106"/>
      <c r="H919" s="106"/>
      <c r="I919" s="106"/>
      <c r="J919" s="106"/>
      <c r="K919" s="106"/>
      <c r="L919" s="106"/>
      <c r="M919" s="106"/>
      <c r="N919" s="106"/>
      <c r="O919" s="106"/>
      <c r="P919" s="114"/>
      <c r="Q919" s="114"/>
      <c r="R919" s="106"/>
      <c r="S919" s="106"/>
      <c r="T919" s="106"/>
      <c r="U919" s="106"/>
      <c r="V919" s="106"/>
      <c r="W919" s="106"/>
      <c r="X919" s="106"/>
      <c r="Y919" s="106"/>
      <c r="Z919" s="106"/>
      <c r="AA919" s="106"/>
      <c r="AB919" s="106"/>
      <c r="AC919" s="106"/>
      <c r="AD919" s="106"/>
      <c r="AE919" s="106"/>
      <c r="AF919" s="106"/>
      <c r="AG919" s="106"/>
      <c r="AH919" s="106"/>
      <c r="AI919" s="106"/>
      <c r="AJ919" s="106"/>
      <c r="AK919" s="106"/>
      <c r="AL919" s="106"/>
      <c r="AM919" s="106"/>
      <c r="AN919" s="106"/>
      <c r="AO919" s="106"/>
      <c r="AP919" s="106"/>
      <c r="AQ919" s="106"/>
      <c r="AR919" s="106"/>
      <c r="AS919" s="106"/>
      <c r="AT919" s="106"/>
      <c r="AU919" s="106"/>
      <c r="AV919" s="106"/>
      <c r="AW919" s="106"/>
      <c r="AX919" s="106"/>
      <c r="AY919" s="106"/>
      <c r="AZ919" s="106"/>
      <c r="BA919" s="106"/>
      <c r="BB919" s="106"/>
      <c r="BC919" s="106"/>
      <c r="BD919" s="106"/>
      <c r="BE919" s="106"/>
      <c r="BF919" s="106"/>
      <c r="BG919" s="106"/>
      <c r="BH919" s="106"/>
      <c r="BI919" s="106"/>
      <c r="BJ919" s="106"/>
      <c r="BK919" s="106"/>
      <c r="BL919" s="106"/>
      <c r="BM919" s="106"/>
      <c r="BN919" s="106"/>
      <c r="BO919" s="106"/>
      <c r="BP919" s="106"/>
      <c r="BQ919" s="106"/>
      <c r="BR919" s="106"/>
      <c r="BS919" s="106"/>
      <c r="BT919" s="106"/>
      <c r="BU919" s="106"/>
      <c r="BV919" s="106"/>
      <c r="BW919" s="106"/>
      <c r="BX919" s="106"/>
      <c r="BY919" s="106"/>
      <c r="BZ919" s="106"/>
      <c r="CA919" s="106"/>
      <c r="CB919" s="106"/>
      <c r="CC919" s="106"/>
      <c r="CD919" s="106"/>
      <c r="CE919" s="106"/>
      <c r="CF919" s="106"/>
      <c r="CG919" s="106"/>
      <c r="CH919" s="106"/>
      <c r="CI919" s="106"/>
      <c r="CJ919" s="106"/>
      <c r="CK919" s="106"/>
      <c r="CL919" s="106"/>
      <c r="CM919" s="106"/>
      <c r="CN919" s="106"/>
      <c r="CO919" s="106"/>
      <c r="CP919" s="106"/>
      <c r="CQ919" s="106"/>
      <c r="CR919" s="106"/>
      <c r="CS919" s="106"/>
      <c r="CT919" s="106"/>
      <c r="CU919" s="106"/>
      <c r="CV919" s="106"/>
      <c r="CW919" s="106"/>
      <c r="CX919" s="106"/>
      <c r="CY919" s="106"/>
      <c r="CZ919" s="106"/>
      <c r="DA919" s="106"/>
      <c r="DB919" s="106"/>
      <c r="DC919" s="106"/>
      <c r="DD919" s="106"/>
      <c r="DE919" s="106"/>
      <c r="DF919" s="106"/>
      <c r="DG919" s="106"/>
      <c r="DH919" s="106"/>
      <c r="DI919" s="106"/>
      <c r="DJ919" s="106"/>
      <c r="DK919" s="106"/>
      <c r="DL919" s="106"/>
      <c r="DM919" s="106"/>
      <c r="DN919" s="106"/>
      <c r="DO919" s="106"/>
      <c r="DP919" s="106"/>
      <c r="DQ919" s="106"/>
      <c r="DR919" s="106"/>
      <c r="DS919" s="106"/>
      <c r="DT919" s="106"/>
      <c r="DU919" s="106"/>
      <c r="DV919" s="106"/>
      <c r="DW919" s="106"/>
      <c r="DX919" s="106"/>
      <c r="DY919" s="106"/>
      <c r="DZ919" s="106"/>
      <c r="EA919" s="106"/>
      <c r="EB919" s="106"/>
      <c r="EC919" s="106"/>
      <c r="ED919" s="106"/>
      <c r="EE919" s="106"/>
      <c r="EF919" s="106"/>
      <c r="EG919" s="106"/>
      <c r="EH919" s="106"/>
      <c r="EI919" s="106"/>
      <c r="EJ919" s="106"/>
      <c r="EK919" s="106"/>
      <c r="EL919" s="106"/>
      <c r="EM919" s="106"/>
      <c r="EN919" s="106"/>
      <c r="EO919" s="106"/>
      <c r="EP919" s="106"/>
      <c r="EQ919" s="106"/>
      <c r="ER919" s="106"/>
      <c r="ES919" s="106"/>
      <c r="ET919" s="106"/>
      <c r="EU919" s="106"/>
      <c r="EV919" s="106"/>
      <c r="EW919" s="106"/>
      <c r="EX919" s="106"/>
      <c r="EY919" s="106"/>
      <c r="EZ919" s="106"/>
      <c r="FA919" s="106"/>
      <c r="FB919" s="106"/>
      <c r="FC919" s="106"/>
      <c r="FD919" s="106"/>
      <c r="FE919" s="106"/>
      <c r="FF919" s="106"/>
      <c r="FG919" s="106"/>
      <c r="FH919" s="106"/>
      <c r="FI919" s="106"/>
      <c r="FJ919" s="106"/>
      <c r="FK919" s="106"/>
      <c r="FL919" s="106"/>
      <c r="FM919" s="106"/>
      <c r="FN919" s="106"/>
      <c r="FO919" s="106"/>
      <c r="FP919" s="106"/>
      <c r="FQ919" s="106"/>
      <c r="FR919" s="106"/>
      <c r="FS919" s="106"/>
      <c r="FT919" s="106"/>
      <c r="FU919" s="106"/>
      <c r="FV919" s="106"/>
      <c r="FW919" s="106"/>
      <c r="FX919" s="106"/>
      <c r="FY919" s="106"/>
      <c r="FZ919" s="106"/>
      <c r="GA919" s="106"/>
      <c r="GB919" s="106"/>
      <c r="GC919" s="106"/>
      <c r="GD919" s="106"/>
      <c r="GE919" s="106"/>
      <c r="GF919" s="106"/>
      <c r="GG919" s="106"/>
      <c r="GH919" s="106"/>
      <c r="GI919" s="106"/>
      <c r="GJ919" s="106"/>
      <c r="GK919" s="106"/>
      <c r="GL919" s="106"/>
      <c r="GM919" s="106"/>
      <c r="GN919" s="106"/>
      <c r="GO919" s="106"/>
      <c r="GP919" s="106"/>
      <c r="GQ919" s="106"/>
      <c r="GR919" s="106"/>
      <c r="GS919" s="106"/>
      <c r="GT919" s="106"/>
      <c r="GU919" s="106"/>
      <c r="GV919" s="106"/>
      <c r="GW919" s="106"/>
      <c r="GX919" s="106"/>
      <c r="GY919" s="106"/>
      <c r="GZ919" s="106"/>
      <c r="HA919" s="106"/>
      <c r="HB919" s="106"/>
      <c r="HC919" s="106"/>
      <c r="HD919" s="106"/>
      <c r="HE919" s="106"/>
      <c r="HF919" s="106"/>
      <c r="HG919" s="106"/>
      <c r="HH919" s="106"/>
      <c r="HI919" s="106"/>
      <c r="HJ919" s="106"/>
      <c r="HK919" s="106"/>
      <c r="HL919" s="106"/>
      <c r="HM919" s="106"/>
      <c r="HN919" s="106"/>
      <c r="HO919" s="106"/>
      <c r="HP919" s="106"/>
      <c r="HQ919" s="106"/>
      <c r="HR919" s="106"/>
      <c r="HS919" s="106"/>
      <c r="HT919" s="106"/>
      <c r="HU919" s="106"/>
      <c r="HV919" s="106"/>
      <c r="HW919" s="106"/>
      <c r="HX919" s="106"/>
      <c r="HY919" s="106"/>
      <c r="HZ919" s="106"/>
      <c r="IA919" s="106"/>
      <c r="IB919" s="106"/>
      <c r="IC919" s="106"/>
      <c r="ID919" s="106"/>
      <c r="IE919" s="106"/>
      <c r="IF919" s="106"/>
      <c r="IG919" s="106"/>
      <c r="IH919" s="106"/>
      <c r="II919" s="106"/>
      <c r="IJ919" s="106"/>
      <c r="IK919" s="106"/>
      <c r="IL919" s="106"/>
      <c r="IM919" s="106"/>
      <c r="IN919" s="106"/>
      <c r="IO919" s="106"/>
      <c r="IP919" s="106"/>
      <c r="IQ919" s="106"/>
      <c r="IR919" s="106"/>
      <c r="IS919" s="106"/>
      <c r="IT919" s="106"/>
      <c r="IU919" s="106"/>
      <c r="IV919" s="106"/>
      <c r="IW919" s="106"/>
      <c r="IX919" s="106"/>
      <c r="IY919" s="106"/>
      <c r="IZ919" s="106"/>
      <c r="JA919" s="106"/>
      <c r="JB919" s="106"/>
      <c r="JC919" s="106"/>
      <c r="JD919" s="106"/>
      <c r="JE919" s="106"/>
      <c r="JF919" s="106"/>
      <c r="JG919" s="106"/>
      <c r="JH919" s="106"/>
      <c r="JI919" s="106"/>
      <c r="JJ919" s="106"/>
      <c r="JK919" s="106"/>
      <c r="JL919" s="106"/>
      <c r="JM919" s="106"/>
      <c r="JN919" s="106"/>
      <c r="JO919" s="106"/>
      <c r="JP919" s="106"/>
      <c r="JQ919" s="106"/>
      <c r="JR919" s="106"/>
      <c r="JS919" s="106"/>
      <c r="JT919" s="106"/>
      <c r="JU919" s="106"/>
      <c r="JV919" s="106"/>
      <c r="JW919" s="106"/>
      <c r="JX919" s="106"/>
      <c r="JY919" s="106"/>
      <c r="JZ919" s="106"/>
      <c r="KA919" s="106"/>
      <c r="KB919" s="106"/>
      <c r="KC919" s="106"/>
      <c r="KD919" s="106"/>
      <c r="KE919" s="106"/>
      <c r="KF919" s="106"/>
      <c r="KG919" s="106"/>
      <c r="KH919" s="106"/>
      <c r="KI919" s="106"/>
      <c r="KJ919" s="106"/>
      <c r="KK919" s="106"/>
      <c r="KL919" s="106"/>
      <c r="KM919" s="106"/>
      <c r="KN919" s="106"/>
      <c r="KO919" s="106"/>
      <c r="KP919" s="106"/>
      <c r="KQ919" s="106"/>
      <c r="KR919" s="106"/>
      <c r="KS919" s="106"/>
      <c r="KT919" s="106"/>
      <c r="KU919" s="106"/>
      <c r="KV919" s="106"/>
      <c r="KW919" s="106"/>
      <c r="KX919" s="106"/>
      <c r="KY919" s="106"/>
      <c r="KZ919" s="106"/>
      <c r="LA919" s="106"/>
      <c r="LB919" s="106"/>
      <c r="LC919" s="106"/>
      <c r="LD919" s="106"/>
      <c r="LE919" s="106"/>
      <c r="LF919" s="106"/>
      <c r="LG919" s="106"/>
      <c r="LH919" s="106"/>
      <c r="LI919" s="106"/>
      <c r="LJ919" s="106"/>
      <c r="LK919" s="106"/>
      <c r="LL919" s="106"/>
      <c r="LM919" s="106"/>
      <c r="LN919" s="106"/>
      <c r="LO919" s="106"/>
      <c r="LP919" s="106"/>
      <c r="LQ919" s="106"/>
      <c r="LR919" s="106"/>
      <c r="LS919" s="106"/>
      <c r="LT919" s="106"/>
      <c r="LU919" s="106"/>
      <c r="LV919" s="106"/>
      <c r="LW919" s="106"/>
      <c r="LX919" s="106"/>
      <c r="LY919" s="106"/>
      <c r="LZ919" s="106"/>
      <c r="MA919" s="106"/>
      <c r="MB919" s="106"/>
      <c r="MC919" s="106"/>
      <c r="MD919" s="106"/>
      <c r="ME919" s="106"/>
      <c r="MF919" s="106"/>
      <c r="MG919" s="106"/>
      <c r="MH919" s="106"/>
      <c r="MI919" s="106"/>
      <c r="MJ919" s="106"/>
      <c r="MK919" s="106"/>
      <c r="ML919" s="106"/>
      <c r="MM919" s="106"/>
      <c r="MN919" s="106"/>
      <c r="MO919" s="106"/>
      <c r="MP919" s="106"/>
      <c r="MQ919" s="106"/>
      <c r="MR919" s="106"/>
      <c r="MS919" s="106"/>
      <c r="MT919" s="106"/>
      <c r="MU919" s="106"/>
      <c r="MV919" s="106"/>
      <c r="MW919" s="106"/>
      <c r="MX919" s="106"/>
      <c r="MY919" s="106"/>
      <c r="MZ919" s="106"/>
      <c r="NA919" s="106"/>
      <c r="NB919" s="106"/>
      <c r="NC919" s="106"/>
      <c r="ND919" s="106"/>
      <c r="NE919" s="106"/>
      <c r="NF919" s="106"/>
      <c r="NG919" s="106"/>
      <c r="NH919" s="106"/>
      <c r="NI919" s="106"/>
      <c r="NJ919" s="106"/>
      <c r="NK919" s="106"/>
      <c r="NL919" s="106"/>
      <c r="NM919" s="106"/>
      <c r="NN919" s="106"/>
      <c r="NO919" s="106"/>
      <c r="NP919" s="106"/>
      <c r="NQ919" s="106"/>
      <c r="NR919" s="106"/>
      <c r="NS919" s="106"/>
      <c r="NT919" s="106"/>
      <c r="NU919" s="106"/>
      <c r="NV919" s="106"/>
      <c r="NW919" s="106"/>
      <c r="NX919" s="106"/>
      <c r="NY919" s="106"/>
      <c r="NZ919" s="106"/>
      <c r="OA919" s="106"/>
      <c r="OB919" s="106"/>
      <c r="OC919" s="106"/>
      <c r="OD919" s="106"/>
      <c r="OE919" s="106"/>
      <c r="OF919" s="106"/>
      <c r="OG919" s="106"/>
      <c r="OH919" s="106"/>
      <c r="OI919" s="106"/>
      <c r="OJ919" s="106"/>
      <c r="OK919" s="106"/>
      <c r="OL919" s="106"/>
      <c r="OM919" s="106"/>
      <c r="ON919" s="106"/>
      <c r="OO919" s="106"/>
      <c r="OP919" s="106"/>
      <c r="OQ919" s="106"/>
      <c r="OR919" s="106"/>
      <c r="OS919" s="106"/>
      <c r="OT919" s="106"/>
      <c r="OU919" s="106"/>
      <c r="OV919" s="106"/>
      <c r="OW919" s="106"/>
      <c r="OX919" s="106"/>
      <c r="OY919" s="106"/>
      <c r="OZ919" s="106"/>
      <c r="PA919" s="106"/>
      <c r="PB919" s="106"/>
      <c r="PC919" s="106"/>
      <c r="PD919" s="106"/>
      <c r="PE919" s="106"/>
      <c r="PF919" s="106"/>
      <c r="PG919" s="106"/>
      <c r="PH919" s="106"/>
      <c r="PI919" s="106"/>
      <c r="PJ919" s="106"/>
      <c r="PK919" s="106"/>
      <c r="PL919" s="106"/>
      <c r="PM919" s="106"/>
      <c r="PN919" s="106"/>
      <c r="PO919" s="106"/>
      <c r="PP919" s="106"/>
      <c r="PQ919" s="106"/>
      <c r="PR919" s="106"/>
      <c r="PS919" s="106"/>
      <c r="PT919" s="106"/>
      <c r="PU919" s="106"/>
      <c r="PV919" s="106"/>
      <c r="PW919" s="106"/>
      <c r="PX919" s="106"/>
      <c r="PY919" s="106"/>
      <c r="PZ919" s="106"/>
      <c r="QA919" s="106"/>
      <c r="QB919" s="106"/>
      <c r="QC919" s="106"/>
      <c r="QD919" s="106"/>
      <c r="QE919" s="106"/>
      <c r="QF919" s="106"/>
      <c r="QG919" s="106"/>
      <c r="QH919" s="106"/>
      <c r="QI919" s="106"/>
      <c r="QJ919" s="106"/>
      <c r="QK919" s="106"/>
      <c r="QL919" s="106"/>
      <c r="QM919" s="106"/>
      <c r="QN919" s="106"/>
      <c r="QO919" s="106"/>
      <c r="QP919" s="106"/>
      <c r="QQ919" s="106"/>
      <c r="QR919" s="106"/>
      <c r="QS919" s="106"/>
      <c r="QT919" s="106"/>
      <c r="QU919" s="106"/>
      <c r="QV919" s="106"/>
      <c r="QW919" s="106"/>
      <c r="QX919" s="106"/>
      <c r="QY919" s="106"/>
      <c r="QZ919" s="106"/>
      <c r="RA919" s="106"/>
      <c r="RB919" s="106"/>
      <c r="RC919" s="106"/>
      <c r="RD919" s="106"/>
      <c r="RE919" s="106"/>
      <c r="RF919" s="106"/>
      <c r="RG919" s="106"/>
      <c r="RH919" s="106"/>
      <c r="RI919" s="106"/>
      <c r="RJ919" s="106"/>
      <c r="RK919" s="106"/>
      <c r="RL919" s="106"/>
      <c r="RM919" s="106"/>
      <c r="RN919" s="106"/>
      <c r="RO919" s="106"/>
      <c r="RP919" s="106"/>
      <c r="RQ919" s="106"/>
      <c r="RR919" s="106"/>
    </row>
    <row r="920" spans="1:486" x14ac:dyDescent="0.3">
      <c r="A920" s="106"/>
      <c r="B920" s="106"/>
      <c r="C920" s="106"/>
      <c r="D920" s="106"/>
      <c r="E920" s="106"/>
      <c r="F920" s="106"/>
      <c r="G920" s="106"/>
      <c r="H920" s="106"/>
      <c r="I920" s="106"/>
      <c r="J920" s="106"/>
      <c r="K920" s="106"/>
      <c r="L920" s="106"/>
      <c r="M920" s="106"/>
      <c r="N920" s="106"/>
      <c r="O920" s="106"/>
      <c r="P920" s="114"/>
      <c r="Q920" s="114"/>
      <c r="R920" s="106"/>
      <c r="S920" s="106"/>
      <c r="T920" s="106"/>
      <c r="U920" s="106"/>
      <c r="V920" s="106"/>
      <c r="W920" s="106"/>
      <c r="X920" s="106"/>
      <c r="Y920" s="106"/>
      <c r="Z920" s="106"/>
      <c r="AA920" s="106"/>
      <c r="AB920" s="106"/>
      <c r="AC920" s="106"/>
      <c r="AD920" s="106"/>
      <c r="AE920" s="106"/>
      <c r="AF920" s="106"/>
      <c r="AG920" s="106"/>
      <c r="AH920" s="106"/>
      <c r="AI920" s="106"/>
      <c r="AJ920" s="106"/>
      <c r="AK920" s="106"/>
      <c r="AL920" s="106"/>
      <c r="AM920" s="106"/>
      <c r="AN920" s="106"/>
      <c r="AO920" s="106"/>
      <c r="AP920" s="106"/>
      <c r="AQ920" s="106"/>
      <c r="AR920" s="106"/>
      <c r="AS920" s="106"/>
      <c r="AT920" s="106"/>
      <c r="AU920" s="106"/>
      <c r="AV920" s="106"/>
      <c r="AW920" s="106"/>
      <c r="AX920" s="106"/>
      <c r="AY920" s="106"/>
      <c r="AZ920" s="106"/>
      <c r="BA920" s="106"/>
      <c r="BB920" s="106"/>
      <c r="BC920" s="106"/>
      <c r="BD920" s="106"/>
      <c r="BE920" s="106"/>
      <c r="BF920" s="106"/>
      <c r="BG920" s="106"/>
      <c r="BH920" s="106"/>
      <c r="BI920" s="106"/>
      <c r="BJ920" s="106"/>
      <c r="BK920" s="106"/>
      <c r="BL920" s="106"/>
      <c r="BM920" s="106"/>
      <c r="BN920" s="106"/>
      <c r="BO920" s="106"/>
      <c r="BP920" s="106"/>
      <c r="BQ920" s="106"/>
      <c r="BR920" s="106"/>
      <c r="BS920" s="106"/>
      <c r="BT920" s="106"/>
      <c r="BU920" s="106"/>
      <c r="BV920" s="106"/>
      <c r="BW920" s="106"/>
      <c r="BX920" s="106"/>
      <c r="BY920" s="106"/>
      <c r="BZ920" s="106"/>
      <c r="CA920" s="106"/>
      <c r="CB920" s="106"/>
      <c r="CC920" s="106"/>
      <c r="CD920" s="106"/>
      <c r="CE920" s="106"/>
      <c r="CF920" s="106"/>
      <c r="CG920" s="106"/>
      <c r="CH920" s="106"/>
      <c r="CI920" s="106"/>
      <c r="CJ920" s="106"/>
      <c r="CK920" s="106"/>
      <c r="CL920" s="106"/>
      <c r="CM920" s="106"/>
      <c r="CN920" s="106"/>
      <c r="CO920" s="106"/>
      <c r="CP920" s="106"/>
      <c r="CQ920" s="106"/>
      <c r="CR920" s="106"/>
      <c r="CS920" s="106"/>
      <c r="CT920" s="106"/>
      <c r="CU920" s="106"/>
      <c r="CV920" s="106"/>
      <c r="CW920" s="106"/>
      <c r="CX920" s="106"/>
      <c r="CY920" s="106"/>
      <c r="CZ920" s="106"/>
      <c r="DA920" s="106"/>
      <c r="DB920" s="106"/>
      <c r="DC920" s="106"/>
      <c r="DD920" s="106"/>
      <c r="DE920" s="106"/>
      <c r="DF920" s="106"/>
      <c r="DG920" s="106"/>
      <c r="DH920" s="106"/>
      <c r="DI920" s="106"/>
      <c r="DJ920" s="106"/>
      <c r="DK920" s="106"/>
      <c r="DL920" s="106"/>
      <c r="DM920" s="106"/>
      <c r="DN920" s="106"/>
      <c r="DO920" s="106"/>
      <c r="DP920" s="106"/>
      <c r="DQ920" s="106"/>
      <c r="DR920" s="106"/>
      <c r="DS920" s="106"/>
      <c r="DT920" s="106"/>
      <c r="DU920" s="106"/>
      <c r="DV920" s="106"/>
      <c r="DW920" s="106"/>
      <c r="DX920" s="106"/>
      <c r="DY920" s="106"/>
      <c r="DZ920" s="106"/>
      <c r="EA920" s="106"/>
      <c r="EB920" s="106"/>
      <c r="EC920" s="106"/>
      <c r="ED920" s="106"/>
      <c r="EE920" s="106"/>
      <c r="EF920" s="106"/>
      <c r="EG920" s="106"/>
      <c r="EH920" s="106"/>
      <c r="EI920" s="106"/>
      <c r="EJ920" s="106"/>
      <c r="EK920" s="106"/>
      <c r="EL920" s="106"/>
      <c r="EM920" s="106"/>
      <c r="EN920" s="106"/>
      <c r="EO920" s="106"/>
      <c r="EP920" s="106"/>
      <c r="EQ920" s="106"/>
      <c r="ER920" s="106"/>
      <c r="ES920" s="106"/>
      <c r="ET920" s="106"/>
      <c r="EU920" s="106"/>
      <c r="EV920" s="106"/>
      <c r="EW920" s="106"/>
      <c r="EX920" s="106"/>
      <c r="EY920" s="106"/>
      <c r="EZ920" s="106"/>
      <c r="FA920" s="106"/>
      <c r="FB920" s="106"/>
      <c r="FC920" s="106"/>
      <c r="FD920" s="106"/>
      <c r="FE920" s="106"/>
      <c r="FF920" s="106"/>
      <c r="FG920" s="106"/>
      <c r="FH920" s="106"/>
      <c r="FI920" s="106"/>
      <c r="FJ920" s="106"/>
      <c r="FK920" s="106"/>
      <c r="FL920" s="106"/>
      <c r="FM920" s="106"/>
      <c r="FN920" s="106"/>
      <c r="FO920" s="106"/>
      <c r="FP920" s="106"/>
      <c r="FQ920" s="106"/>
      <c r="FR920" s="106"/>
      <c r="FS920" s="106"/>
      <c r="FT920" s="106"/>
      <c r="FU920" s="106"/>
      <c r="FV920" s="106"/>
      <c r="FW920" s="106"/>
      <c r="FX920" s="106"/>
      <c r="FY920" s="106"/>
      <c r="FZ920" s="106"/>
      <c r="GA920" s="106"/>
      <c r="GB920" s="106"/>
      <c r="GC920" s="106"/>
      <c r="GD920" s="106"/>
      <c r="GE920" s="106"/>
      <c r="GF920" s="106"/>
      <c r="GG920" s="106"/>
      <c r="GH920" s="106"/>
      <c r="GI920" s="106"/>
      <c r="GJ920" s="106"/>
      <c r="GK920" s="106"/>
      <c r="GL920" s="106"/>
      <c r="GM920" s="106"/>
      <c r="GN920" s="106"/>
      <c r="GO920" s="106"/>
      <c r="GP920" s="106"/>
      <c r="GQ920" s="106"/>
      <c r="GR920" s="106"/>
      <c r="GS920" s="106"/>
      <c r="GT920" s="106"/>
      <c r="GU920" s="106"/>
      <c r="GV920" s="106"/>
      <c r="GW920" s="106"/>
      <c r="GX920" s="106"/>
      <c r="GY920" s="106"/>
      <c r="GZ920" s="106"/>
      <c r="HA920" s="106"/>
      <c r="HB920" s="106"/>
      <c r="HC920" s="106"/>
      <c r="HD920" s="106"/>
      <c r="HE920" s="106"/>
      <c r="HF920" s="106"/>
      <c r="HG920" s="106"/>
      <c r="HH920" s="106"/>
      <c r="HI920" s="106"/>
      <c r="HJ920" s="106"/>
      <c r="HK920" s="106"/>
      <c r="HL920" s="106"/>
      <c r="HM920" s="106"/>
      <c r="HN920" s="106"/>
      <c r="HO920" s="106"/>
      <c r="HP920" s="106"/>
      <c r="HQ920" s="106"/>
      <c r="HR920" s="106"/>
      <c r="HS920" s="106"/>
      <c r="HT920" s="106"/>
      <c r="HU920" s="106"/>
      <c r="HV920" s="106"/>
      <c r="HW920" s="106"/>
      <c r="HX920" s="106"/>
      <c r="HY920" s="106"/>
      <c r="HZ920" s="106"/>
      <c r="IA920" s="106"/>
      <c r="IB920" s="106"/>
      <c r="IC920" s="106"/>
      <c r="ID920" s="106"/>
      <c r="IE920" s="106"/>
      <c r="IF920" s="106"/>
      <c r="IG920" s="106"/>
      <c r="IH920" s="106"/>
      <c r="II920" s="106"/>
      <c r="IJ920" s="106"/>
      <c r="IK920" s="106"/>
      <c r="IL920" s="106"/>
      <c r="IM920" s="106"/>
      <c r="IN920" s="106"/>
      <c r="IO920" s="106"/>
      <c r="IP920" s="106"/>
      <c r="IQ920" s="106"/>
      <c r="IR920" s="106"/>
      <c r="IS920" s="106"/>
      <c r="IT920" s="106"/>
      <c r="IU920" s="106"/>
      <c r="IV920" s="106"/>
      <c r="IW920" s="106"/>
      <c r="IX920" s="106"/>
      <c r="IY920" s="106"/>
      <c r="IZ920" s="106"/>
      <c r="JA920" s="106"/>
      <c r="JB920" s="106"/>
      <c r="JC920" s="106"/>
      <c r="JD920" s="106"/>
      <c r="JE920" s="106"/>
      <c r="JF920" s="106"/>
      <c r="JG920" s="106"/>
      <c r="JH920" s="106"/>
      <c r="JI920" s="106"/>
      <c r="JJ920" s="106"/>
      <c r="JK920" s="106"/>
      <c r="JL920" s="106"/>
      <c r="JM920" s="106"/>
      <c r="JN920" s="106"/>
      <c r="JO920" s="106"/>
      <c r="JP920" s="106"/>
      <c r="JQ920" s="106"/>
      <c r="JR920" s="106"/>
      <c r="JS920" s="106"/>
      <c r="JT920" s="106"/>
      <c r="JU920" s="106"/>
      <c r="JV920" s="106"/>
      <c r="JW920" s="106"/>
      <c r="JX920" s="106"/>
      <c r="JY920" s="106"/>
      <c r="JZ920" s="106"/>
      <c r="KA920" s="106"/>
      <c r="KB920" s="106"/>
      <c r="KC920" s="106"/>
      <c r="KD920" s="106"/>
      <c r="KE920" s="106"/>
      <c r="KF920" s="106"/>
      <c r="KG920" s="106"/>
      <c r="KH920" s="106"/>
      <c r="KI920" s="106"/>
      <c r="KJ920" s="106"/>
      <c r="KK920" s="106"/>
      <c r="KL920" s="106"/>
      <c r="KM920" s="106"/>
      <c r="KN920" s="106"/>
      <c r="KO920" s="106"/>
      <c r="KP920" s="106"/>
      <c r="KQ920" s="106"/>
      <c r="KR920" s="106"/>
      <c r="KS920" s="106"/>
      <c r="KT920" s="106"/>
      <c r="KU920" s="106"/>
      <c r="KV920" s="106"/>
      <c r="KW920" s="106"/>
      <c r="KX920" s="106"/>
      <c r="KY920" s="106"/>
      <c r="KZ920" s="106"/>
      <c r="LA920" s="106"/>
      <c r="LB920" s="106"/>
      <c r="LC920" s="106"/>
      <c r="LD920" s="106"/>
      <c r="LE920" s="106"/>
      <c r="LF920" s="106"/>
      <c r="LG920" s="106"/>
      <c r="LH920" s="106"/>
      <c r="LI920" s="106"/>
      <c r="LJ920" s="106"/>
      <c r="LK920" s="106"/>
      <c r="LL920" s="106"/>
      <c r="LM920" s="106"/>
      <c r="LN920" s="106"/>
      <c r="LO920" s="106"/>
      <c r="LP920" s="106"/>
      <c r="LQ920" s="106"/>
      <c r="LR920" s="106"/>
      <c r="LS920" s="106"/>
      <c r="LT920" s="106"/>
      <c r="LU920" s="106"/>
      <c r="LV920" s="106"/>
      <c r="LW920" s="106"/>
      <c r="LX920" s="106"/>
      <c r="LY920" s="106"/>
      <c r="LZ920" s="106"/>
      <c r="MA920" s="106"/>
      <c r="MB920" s="106"/>
      <c r="MC920" s="106"/>
      <c r="MD920" s="106"/>
      <c r="ME920" s="106"/>
      <c r="MF920" s="106"/>
      <c r="MG920" s="106"/>
      <c r="MH920" s="106"/>
      <c r="MI920" s="106"/>
      <c r="MJ920" s="106"/>
      <c r="MK920" s="106"/>
      <c r="ML920" s="106"/>
      <c r="MM920" s="106"/>
      <c r="MN920" s="106"/>
      <c r="MO920" s="106"/>
      <c r="MP920" s="106"/>
      <c r="MQ920" s="106"/>
      <c r="MR920" s="106"/>
      <c r="MS920" s="106"/>
      <c r="MT920" s="106"/>
      <c r="MU920" s="106"/>
      <c r="MV920" s="106"/>
      <c r="MW920" s="106"/>
      <c r="MX920" s="106"/>
      <c r="MY920" s="106"/>
      <c r="MZ920" s="106"/>
      <c r="NA920" s="106"/>
      <c r="NB920" s="106"/>
      <c r="NC920" s="106"/>
      <c r="ND920" s="106"/>
      <c r="NE920" s="106"/>
      <c r="NF920" s="106"/>
      <c r="NG920" s="106"/>
      <c r="NH920" s="106"/>
      <c r="NI920" s="106"/>
      <c r="NJ920" s="106"/>
      <c r="NK920" s="106"/>
      <c r="NL920" s="106"/>
      <c r="NM920" s="106"/>
      <c r="NN920" s="106"/>
      <c r="NO920" s="106"/>
      <c r="NP920" s="106"/>
      <c r="NQ920" s="106"/>
      <c r="NR920" s="106"/>
      <c r="NS920" s="106"/>
      <c r="NT920" s="106"/>
      <c r="NU920" s="106"/>
      <c r="NV920" s="106"/>
      <c r="NW920" s="106"/>
      <c r="NX920" s="106"/>
      <c r="NY920" s="106"/>
      <c r="NZ920" s="106"/>
      <c r="OA920" s="106"/>
      <c r="OB920" s="106"/>
      <c r="OC920" s="106"/>
      <c r="OD920" s="106"/>
      <c r="OE920" s="106"/>
      <c r="OF920" s="106"/>
      <c r="OG920" s="106"/>
      <c r="OH920" s="106"/>
      <c r="OI920" s="106"/>
      <c r="OJ920" s="106"/>
      <c r="OK920" s="106"/>
      <c r="OL920" s="106"/>
      <c r="OM920" s="106"/>
      <c r="ON920" s="106"/>
      <c r="OO920" s="106"/>
      <c r="OP920" s="106"/>
      <c r="OQ920" s="106"/>
      <c r="OR920" s="106"/>
      <c r="OS920" s="106"/>
      <c r="OT920" s="106"/>
      <c r="OU920" s="106"/>
      <c r="OV920" s="106"/>
      <c r="OW920" s="106"/>
      <c r="OX920" s="106"/>
      <c r="OY920" s="106"/>
      <c r="OZ920" s="106"/>
      <c r="PA920" s="106"/>
      <c r="PB920" s="106"/>
      <c r="PC920" s="106"/>
      <c r="PD920" s="106"/>
      <c r="PE920" s="106"/>
      <c r="PF920" s="106"/>
      <c r="PG920" s="106"/>
      <c r="PH920" s="106"/>
      <c r="PI920" s="106"/>
      <c r="PJ920" s="106"/>
      <c r="PK920" s="106"/>
      <c r="PL920" s="106"/>
      <c r="PM920" s="106"/>
      <c r="PN920" s="106"/>
      <c r="PO920" s="106"/>
      <c r="PP920" s="106"/>
      <c r="PQ920" s="106"/>
      <c r="PR920" s="106"/>
      <c r="PS920" s="106"/>
      <c r="PT920" s="106"/>
      <c r="PU920" s="106"/>
      <c r="PV920" s="106"/>
      <c r="PW920" s="106"/>
      <c r="PX920" s="106"/>
      <c r="PY920" s="106"/>
      <c r="PZ920" s="106"/>
      <c r="QA920" s="106"/>
      <c r="QB920" s="106"/>
      <c r="QC920" s="106"/>
      <c r="QD920" s="106"/>
      <c r="QE920" s="106"/>
      <c r="QF920" s="106"/>
      <c r="QG920" s="106"/>
      <c r="QH920" s="106"/>
      <c r="QI920" s="106"/>
      <c r="QJ920" s="106"/>
      <c r="QK920" s="106"/>
      <c r="QL920" s="106"/>
      <c r="QM920" s="106"/>
      <c r="QN920" s="106"/>
      <c r="QO920" s="106"/>
      <c r="QP920" s="106"/>
      <c r="QQ920" s="106"/>
      <c r="QR920" s="106"/>
      <c r="QS920" s="106"/>
      <c r="QT920" s="106"/>
      <c r="QU920" s="106"/>
      <c r="QV920" s="106"/>
      <c r="QW920" s="106"/>
      <c r="QX920" s="106"/>
      <c r="QY920" s="106"/>
      <c r="QZ920" s="106"/>
      <c r="RA920" s="106"/>
      <c r="RB920" s="106"/>
      <c r="RC920" s="106"/>
      <c r="RD920" s="106"/>
      <c r="RE920" s="106"/>
      <c r="RF920" s="106"/>
      <c r="RG920" s="106"/>
      <c r="RH920" s="106"/>
      <c r="RI920" s="106"/>
      <c r="RJ920" s="106"/>
      <c r="RK920" s="106"/>
      <c r="RL920" s="106"/>
      <c r="RM920" s="106"/>
      <c r="RN920" s="106"/>
      <c r="RO920" s="106"/>
      <c r="RP920" s="106"/>
      <c r="RQ920" s="106"/>
      <c r="RR920" s="106"/>
    </row>
    <row r="921" spans="1:486" x14ac:dyDescent="0.3">
      <c r="A921" s="106"/>
      <c r="B921" s="106"/>
      <c r="C921" s="106"/>
      <c r="D921" s="106"/>
      <c r="E921" s="106"/>
      <c r="F921" s="106"/>
      <c r="G921" s="106"/>
      <c r="H921" s="106"/>
      <c r="I921" s="106"/>
      <c r="J921" s="106"/>
      <c r="K921" s="106"/>
      <c r="L921" s="106"/>
      <c r="M921" s="106"/>
      <c r="N921" s="106"/>
      <c r="O921" s="106"/>
      <c r="P921" s="114"/>
      <c r="Q921" s="114"/>
      <c r="R921" s="106"/>
      <c r="S921" s="106"/>
      <c r="T921" s="106"/>
      <c r="U921" s="106"/>
      <c r="V921" s="106"/>
      <c r="W921" s="106"/>
      <c r="X921" s="106"/>
      <c r="Y921" s="106"/>
      <c r="Z921" s="106"/>
      <c r="AA921" s="106"/>
      <c r="AB921" s="106"/>
      <c r="AC921" s="106"/>
      <c r="AD921" s="106"/>
      <c r="AE921" s="106"/>
      <c r="AF921" s="106"/>
      <c r="AG921" s="106"/>
      <c r="AH921" s="106"/>
      <c r="AI921" s="106"/>
      <c r="AJ921" s="106"/>
      <c r="AK921" s="106"/>
      <c r="AL921" s="106"/>
      <c r="AM921" s="106"/>
      <c r="AN921" s="106"/>
      <c r="AO921" s="106"/>
      <c r="AP921" s="106"/>
      <c r="AQ921" s="106"/>
      <c r="AR921" s="106"/>
      <c r="AS921" s="106"/>
      <c r="AT921" s="106"/>
      <c r="AU921" s="106"/>
      <c r="AV921" s="106"/>
      <c r="AW921" s="106"/>
      <c r="AX921" s="106"/>
      <c r="AY921" s="106"/>
      <c r="AZ921" s="106"/>
      <c r="BA921" s="106"/>
      <c r="BB921" s="106"/>
      <c r="BC921" s="106"/>
      <c r="BD921" s="106"/>
      <c r="BE921" s="106"/>
      <c r="BF921" s="106"/>
      <c r="BG921" s="106"/>
      <c r="BH921" s="106"/>
      <c r="BI921" s="106"/>
      <c r="BJ921" s="106"/>
      <c r="BK921" s="106"/>
      <c r="BL921" s="106"/>
      <c r="BM921" s="106"/>
      <c r="BN921" s="106"/>
      <c r="BO921" s="106"/>
      <c r="BP921" s="106"/>
      <c r="BQ921" s="106"/>
      <c r="BR921" s="106"/>
      <c r="BS921" s="106"/>
      <c r="BT921" s="106"/>
      <c r="BU921" s="106"/>
      <c r="BV921" s="106"/>
      <c r="BW921" s="106"/>
      <c r="BX921" s="106"/>
      <c r="BY921" s="106"/>
      <c r="BZ921" s="106"/>
      <c r="CA921" s="106"/>
      <c r="CB921" s="106"/>
      <c r="CC921" s="106"/>
      <c r="CD921" s="106"/>
      <c r="CE921" s="106"/>
      <c r="CF921" s="106"/>
      <c r="CG921" s="106"/>
      <c r="CH921" s="106"/>
      <c r="CI921" s="106"/>
      <c r="CJ921" s="106"/>
      <c r="CK921" s="106"/>
      <c r="CL921" s="106"/>
      <c r="CM921" s="106"/>
      <c r="CN921" s="106"/>
      <c r="CO921" s="106"/>
      <c r="CP921" s="106"/>
      <c r="CQ921" s="106"/>
      <c r="CR921" s="106"/>
      <c r="CS921" s="106"/>
      <c r="CT921" s="106"/>
      <c r="CU921" s="106"/>
      <c r="CV921" s="106"/>
      <c r="CW921" s="106"/>
      <c r="CX921" s="106"/>
      <c r="CY921" s="106"/>
      <c r="CZ921" s="106"/>
      <c r="DA921" s="106"/>
      <c r="DB921" s="106"/>
      <c r="DC921" s="106"/>
      <c r="DD921" s="106"/>
      <c r="DE921" s="106"/>
      <c r="DF921" s="106"/>
      <c r="DG921" s="106"/>
      <c r="DH921" s="106"/>
      <c r="DI921" s="106"/>
      <c r="DJ921" s="106"/>
      <c r="DK921" s="106"/>
      <c r="DL921" s="106"/>
      <c r="DM921" s="106"/>
      <c r="DN921" s="106"/>
      <c r="DO921" s="106"/>
      <c r="DP921" s="106"/>
      <c r="DQ921" s="106"/>
      <c r="DR921" s="106"/>
      <c r="DS921" s="106"/>
      <c r="DT921" s="106"/>
      <c r="DU921" s="106"/>
      <c r="DV921" s="106"/>
      <c r="DW921" s="106"/>
      <c r="DX921" s="106"/>
      <c r="DY921" s="106"/>
      <c r="DZ921" s="106"/>
      <c r="EA921" s="106"/>
      <c r="EB921" s="106"/>
      <c r="EC921" s="106"/>
      <c r="ED921" s="106"/>
      <c r="EE921" s="106"/>
      <c r="EF921" s="106"/>
      <c r="EG921" s="106"/>
      <c r="EH921" s="106"/>
      <c r="EI921" s="106"/>
      <c r="EJ921" s="106"/>
      <c r="EK921" s="106"/>
      <c r="EL921" s="106"/>
      <c r="EM921" s="106"/>
      <c r="EN921" s="106"/>
      <c r="EO921" s="106"/>
      <c r="EP921" s="106"/>
      <c r="EQ921" s="106"/>
      <c r="ER921" s="106"/>
      <c r="ES921" s="106"/>
      <c r="ET921" s="106"/>
      <c r="EU921" s="106"/>
      <c r="EV921" s="106"/>
      <c r="EW921" s="106"/>
      <c r="EX921" s="106"/>
      <c r="EY921" s="106"/>
      <c r="EZ921" s="106"/>
      <c r="FA921" s="106"/>
      <c r="FB921" s="106"/>
      <c r="FC921" s="106"/>
      <c r="FD921" s="106"/>
      <c r="FE921" s="106"/>
      <c r="FF921" s="106"/>
      <c r="FG921" s="106"/>
      <c r="FH921" s="106"/>
      <c r="FI921" s="106"/>
      <c r="FJ921" s="106"/>
      <c r="FK921" s="106"/>
      <c r="FL921" s="106"/>
      <c r="FM921" s="106"/>
      <c r="FN921" s="106"/>
      <c r="FO921" s="106"/>
      <c r="FP921" s="106"/>
      <c r="FQ921" s="106"/>
      <c r="FR921" s="106"/>
      <c r="FS921" s="106"/>
      <c r="FT921" s="106"/>
      <c r="FU921" s="106"/>
      <c r="FV921" s="106"/>
      <c r="FW921" s="106"/>
      <c r="FX921" s="106"/>
      <c r="FY921" s="106"/>
      <c r="FZ921" s="106"/>
      <c r="GA921" s="106"/>
      <c r="GB921" s="106"/>
      <c r="GC921" s="106"/>
      <c r="GD921" s="106"/>
      <c r="GE921" s="106"/>
      <c r="GF921" s="106"/>
      <c r="GG921" s="106"/>
      <c r="GH921" s="106"/>
      <c r="GI921" s="106"/>
      <c r="GJ921" s="106"/>
      <c r="GK921" s="106"/>
      <c r="GL921" s="106"/>
      <c r="GM921" s="106"/>
      <c r="GN921" s="106"/>
      <c r="GO921" s="106"/>
      <c r="GP921" s="106"/>
      <c r="GQ921" s="106"/>
      <c r="GR921" s="106"/>
      <c r="GS921" s="106"/>
      <c r="GT921" s="106"/>
      <c r="GU921" s="106"/>
      <c r="GV921" s="106"/>
      <c r="GW921" s="106"/>
      <c r="GX921" s="106"/>
      <c r="GY921" s="106"/>
      <c r="GZ921" s="106"/>
      <c r="HA921" s="106"/>
      <c r="HB921" s="106"/>
      <c r="HC921" s="106"/>
      <c r="HD921" s="106"/>
      <c r="HE921" s="106"/>
      <c r="HF921" s="106"/>
      <c r="HG921" s="106"/>
      <c r="HH921" s="106"/>
      <c r="HI921" s="106"/>
      <c r="HJ921" s="106"/>
      <c r="HK921" s="106"/>
      <c r="HL921" s="106"/>
      <c r="HM921" s="106"/>
      <c r="HN921" s="106"/>
      <c r="HO921" s="106"/>
      <c r="HP921" s="106"/>
      <c r="HQ921" s="106"/>
      <c r="HR921" s="106"/>
      <c r="HS921" s="106"/>
      <c r="HT921" s="106"/>
      <c r="HU921" s="106"/>
      <c r="HV921" s="106"/>
      <c r="HW921" s="106"/>
      <c r="HX921" s="106"/>
      <c r="HY921" s="106"/>
      <c r="HZ921" s="106"/>
      <c r="IA921" s="106"/>
      <c r="IB921" s="106"/>
      <c r="IC921" s="106"/>
      <c r="ID921" s="106"/>
      <c r="IE921" s="106"/>
      <c r="IF921" s="106"/>
      <c r="IG921" s="106"/>
      <c r="IH921" s="106"/>
      <c r="II921" s="106"/>
      <c r="IJ921" s="106"/>
      <c r="IK921" s="106"/>
      <c r="IL921" s="106"/>
      <c r="IM921" s="106"/>
      <c r="IN921" s="106"/>
      <c r="IO921" s="106"/>
      <c r="IP921" s="106"/>
      <c r="IQ921" s="106"/>
      <c r="IR921" s="106"/>
      <c r="IS921" s="106"/>
      <c r="IT921" s="106"/>
      <c r="IU921" s="106"/>
      <c r="IV921" s="106"/>
      <c r="IW921" s="106"/>
      <c r="IX921" s="106"/>
      <c r="IY921" s="106"/>
      <c r="IZ921" s="106"/>
      <c r="JA921" s="106"/>
      <c r="JB921" s="106"/>
      <c r="JC921" s="106"/>
      <c r="JD921" s="106"/>
      <c r="JE921" s="106"/>
      <c r="JF921" s="106"/>
      <c r="JG921" s="106"/>
      <c r="JH921" s="106"/>
      <c r="JI921" s="106"/>
      <c r="JJ921" s="106"/>
      <c r="JK921" s="106"/>
      <c r="JL921" s="106"/>
      <c r="JM921" s="106"/>
      <c r="JN921" s="106"/>
      <c r="JO921" s="106"/>
      <c r="JP921" s="106"/>
      <c r="JQ921" s="106"/>
      <c r="JR921" s="106"/>
      <c r="JS921" s="106"/>
      <c r="JT921" s="106"/>
      <c r="JU921" s="106"/>
      <c r="JV921" s="106"/>
      <c r="JW921" s="106"/>
      <c r="JX921" s="106"/>
      <c r="JY921" s="106"/>
      <c r="JZ921" s="106"/>
      <c r="KA921" s="106"/>
      <c r="KB921" s="106"/>
      <c r="KC921" s="106"/>
      <c r="KD921" s="106"/>
      <c r="KE921" s="106"/>
      <c r="KF921" s="106"/>
      <c r="KG921" s="106"/>
      <c r="KH921" s="106"/>
      <c r="KI921" s="106"/>
      <c r="KJ921" s="106"/>
      <c r="KK921" s="106"/>
      <c r="KL921" s="106"/>
      <c r="KM921" s="106"/>
      <c r="KN921" s="106"/>
      <c r="KO921" s="106"/>
      <c r="KP921" s="106"/>
      <c r="KQ921" s="106"/>
      <c r="KR921" s="106"/>
      <c r="KS921" s="106"/>
      <c r="KT921" s="106"/>
      <c r="KU921" s="106"/>
      <c r="KV921" s="106"/>
      <c r="KW921" s="106"/>
      <c r="KX921" s="106"/>
      <c r="KY921" s="106"/>
      <c r="KZ921" s="106"/>
      <c r="LA921" s="106"/>
      <c r="LB921" s="106"/>
      <c r="LC921" s="106"/>
      <c r="LD921" s="106"/>
      <c r="LE921" s="106"/>
      <c r="LF921" s="106"/>
      <c r="LG921" s="106"/>
      <c r="LH921" s="106"/>
      <c r="LI921" s="106"/>
      <c r="LJ921" s="106"/>
      <c r="LK921" s="106"/>
      <c r="LL921" s="106"/>
      <c r="LM921" s="106"/>
      <c r="LN921" s="106"/>
      <c r="LO921" s="106"/>
      <c r="LP921" s="106"/>
      <c r="LQ921" s="106"/>
      <c r="LR921" s="106"/>
      <c r="LS921" s="106"/>
      <c r="LT921" s="106"/>
      <c r="LU921" s="106"/>
      <c r="LV921" s="106"/>
      <c r="LW921" s="106"/>
      <c r="LX921" s="106"/>
      <c r="LY921" s="106"/>
      <c r="LZ921" s="106"/>
      <c r="MA921" s="106"/>
      <c r="MB921" s="106"/>
      <c r="MC921" s="106"/>
      <c r="MD921" s="106"/>
      <c r="ME921" s="106"/>
      <c r="MF921" s="106"/>
      <c r="MG921" s="106"/>
      <c r="MH921" s="106"/>
      <c r="MI921" s="106"/>
      <c r="MJ921" s="106"/>
      <c r="MK921" s="106"/>
      <c r="ML921" s="106"/>
      <c r="MM921" s="106"/>
      <c r="MN921" s="106"/>
      <c r="MO921" s="106"/>
      <c r="MP921" s="106"/>
      <c r="MQ921" s="106"/>
      <c r="MR921" s="106"/>
      <c r="MS921" s="106"/>
      <c r="MT921" s="106"/>
      <c r="MU921" s="106"/>
      <c r="MV921" s="106"/>
      <c r="MW921" s="106"/>
      <c r="MX921" s="106"/>
      <c r="MY921" s="106"/>
      <c r="MZ921" s="106"/>
      <c r="NA921" s="106"/>
      <c r="NB921" s="106"/>
      <c r="NC921" s="106"/>
      <c r="ND921" s="106"/>
      <c r="NE921" s="106"/>
      <c r="NF921" s="106"/>
      <c r="NG921" s="106"/>
      <c r="NH921" s="106"/>
      <c r="NI921" s="106"/>
      <c r="NJ921" s="106"/>
      <c r="NK921" s="106"/>
      <c r="NL921" s="106"/>
      <c r="NM921" s="106"/>
      <c r="NN921" s="106"/>
      <c r="NO921" s="106"/>
      <c r="NP921" s="106"/>
      <c r="NQ921" s="106"/>
      <c r="NR921" s="106"/>
      <c r="NS921" s="106"/>
      <c r="NT921" s="106"/>
      <c r="NU921" s="106"/>
      <c r="NV921" s="106"/>
      <c r="NW921" s="106"/>
      <c r="NX921" s="106"/>
      <c r="NY921" s="106"/>
      <c r="NZ921" s="106"/>
      <c r="OA921" s="106"/>
      <c r="OB921" s="106"/>
      <c r="OC921" s="106"/>
      <c r="OD921" s="106"/>
      <c r="OE921" s="106"/>
      <c r="OF921" s="106"/>
      <c r="OG921" s="106"/>
      <c r="OH921" s="106"/>
      <c r="OI921" s="106"/>
      <c r="OJ921" s="106"/>
      <c r="OK921" s="106"/>
      <c r="OL921" s="106"/>
      <c r="OM921" s="106"/>
      <c r="ON921" s="106"/>
      <c r="OO921" s="106"/>
      <c r="OP921" s="106"/>
      <c r="OQ921" s="106"/>
      <c r="OR921" s="106"/>
      <c r="OS921" s="106"/>
      <c r="OT921" s="106"/>
      <c r="OU921" s="106"/>
      <c r="OV921" s="106"/>
      <c r="OW921" s="106"/>
      <c r="OX921" s="106"/>
      <c r="OY921" s="106"/>
      <c r="OZ921" s="106"/>
      <c r="PA921" s="106"/>
      <c r="PB921" s="106"/>
      <c r="PC921" s="106"/>
      <c r="PD921" s="106"/>
      <c r="PE921" s="106"/>
      <c r="PF921" s="106"/>
      <c r="PG921" s="106"/>
      <c r="PH921" s="106"/>
      <c r="PI921" s="106"/>
      <c r="PJ921" s="106"/>
      <c r="PK921" s="106"/>
      <c r="PL921" s="106"/>
      <c r="PM921" s="106"/>
      <c r="PN921" s="106"/>
      <c r="PO921" s="106"/>
      <c r="PP921" s="106"/>
      <c r="PQ921" s="106"/>
      <c r="PR921" s="106"/>
      <c r="PS921" s="106"/>
      <c r="PT921" s="106"/>
      <c r="PU921" s="106"/>
      <c r="PV921" s="106"/>
      <c r="PW921" s="106"/>
      <c r="PX921" s="106"/>
      <c r="PY921" s="106"/>
      <c r="PZ921" s="106"/>
      <c r="QA921" s="106"/>
      <c r="QB921" s="106"/>
      <c r="QC921" s="106"/>
      <c r="QD921" s="106"/>
      <c r="QE921" s="106"/>
      <c r="QF921" s="106"/>
      <c r="QG921" s="106"/>
      <c r="QH921" s="106"/>
      <c r="QI921" s="106"/>
      <c r="QJ921" s="106"/>
      <c r="QK921" s="106"/>
      <c r="QL921" s="106"/>
      <c r="QM921" s="106"/>
      <c r="QN921" s="106"/>
      <c r="QO921" s="106"/>
      <c r="QP921" s="106"/>
      <c r="QQ921" s="106"/>
      <c r="QR921" s="106"/>
      <c r="QS921" s="106"/>
      <c r="QT921" s="106"/>
      <c r="QU921" s="106"/>
      <c r="QV921" s="106"/>
      <c r="QW921" s="106"/>
      <c r="QX921" s="106"/>
      <c r="QY921" s="106"/>
      <c r="QZ921" s="106"/>
      <c r="RA921" s="106"/>
      <c r="RB921" s="106"/>
      <c r="RC921" s="106"/>
      <c r="RD921" s="106"/>
      <c r="RE921" s="106"/>
      <c r="RF921" s="106"/>
      <c r="RG921" s="106"/>
      <c r="RH921" s="106"/>
      <c r="RI921" s="106"/>
      <c r="RJ921" s="106"/>
      <c r="RK921" s="106"/>
      <c r="RL921" s="106"/>
      <c r="RM921" s="106"/>
      <c r="RN921" s="106"/>
      <c r="RO921" s="106"/>
      <c r="RP921" s="106"/>
      <c r="RQ921" s="106"/>
      <c r="RR921" s="106"/>
    </row>
    <row r="922" spans="1:486" x14ac:dyDescent="0.3">
      <c r="A922" s="106"/>
      <c r="B922" s="106"/>
      <c r="C922" s="106"/>
      <c r="D922" s="106"/>
      <c r="E922" s="106"/>
      <c r="F922" s="106"/>
      <c r="G922" s="106"/>
      <c r="H922" s="106"/>
      <c r="I922" s="106"/>
      <c r="J922" s="106"/>
      <c r="K922" s="106"/>
      <c r="L922" s="106"/>
      <c r="M922" s="106"/>
      <c r="N922" s="106"/>
      <c r="O922" s="106"/>
      <c r="P922" s="114"/>
      <c r="Q922" s="114"/>
      <c r="R922" s="106"/>
      <c r="S922" s="106"/>
      <c r="T922" s="106"/>
      <c r="U922" s="106"/>
      <c r="V922" s="106"/>
      <c r="W922" s="106"/>
      <c r="X922" s="106"/>
      <c r="Y922" s="106"/>
      <c r="Z922" s="106"/>
      <c r="AA922" s="106"/>
      <c r="AB922" s="106"/>
      <c r="AC922" s="106"/>
      <c r="AD922" s="106"/>
      <c r="AE922" s="106"/>
      <c r="AF922" s="106"/>
      <c r="AG922" s="106"/>
      <c r="AH922" s="106"/>
      <c r="AI922" s="106"/>
      <c r="AJ922" s="106"/>
      <c r="AK922" s="106"/>
      <c r="AL922" s="106"/>
      <c r="AM922" s="106"/>
      <c r="AN922" s="106"/>
      <c r="AO922" s="106"/>
      <c r="AP922" s="106"/>
      <c r="AQ922" s="106"/>
      <c r="AR922" s="106"/>
      <c r="AS922" s="106"/>
      <c r="AT922" s="106"/>
      <c r="AU922" s="106"/>
      <c r="AV922" s="106"/>
      <c r="AW922" s="106"/>
      <c r="AX922" s="106"/>
      <c r="AY922" s="106"/>
      <c r="AZ922" s="106"/>
      <c r="BA922" s="106"/>
      <c r="BB922" s="106"/>
      <c r="BC922" s="106"/>
      <c r="BD922" s="106"/>
      <c r="BE922" s="106"/>
      <c r="BF922" s="106"/>
      <c r="BG922" s="106"/>
      <c r="BH922" s="106"/>
      <c r="BI922" s="106"/>
      <c r="BJ922" s="106"/>
      <c r="BK922" s="106"/>
      <c r="BL922" s="106"/>
      <c r="BM922" s="106"/>
      <c r="BN922" s="106"/>
      <c r="BO922" s="106"/>
      <c r="BP922" s="106"/>
      <c r="BQ922" s="106"/>
      <c r="BR922" s="106"/>
      <c r="BS922" s="106"/>
      <c r="BT922" s="106"/>
      <c r="BU922" s="106"/>
      <c r="BV922" s="106"/>
      <c r="BW922" s="106"/>
      <c r="BX922" s="106"/>
      <c r="BY922" s="106"/>
      <c r="BZ922" s="106"/>
      <c r="CA922" s="106"/>
      <c r="CB922" s="106"/>
      <c r="CC922" s="106"/>
      <c r="CD922" s="106"/>
      <c r="CE922" s="106"/>
      <c r="CF922" s="106"/>
      <c r="CG922" s="106"/>
      <c r="CH922" s="106"/>
      <c r="CI922" s="106"/>
      <c r="CJ922" s="106"/>
      <c r="CK922" s="106"/>
      <c r="CL922" s="106"/>
      <c r="CM922" s="106"/>
      <c r="CN922" s="106"/>
      <c r="CO922" s="106"/>
      <c r="CP922" s="106"/>
      <c r="CQ922" s="106"/>
      <c r="CR922" s="106"/>
      <c r="CS922" s="106"/>
      <c r="CT922" s="106"/>
      <c r="CU922" s="106"/>
      <c r="CV922" s="106"/>
      <c r="CW922" s="106"/>
      <c r="CX922" s="106"/>
      <c r="CY922" s="106"/>
      <c r="CZ922" s="106"/>
      <c r="DA922" s="106"/>
      <c r="DB922" s="106"/>
      <c r="DC922" s="106"/>
      <c r="DD922" s="106"/>
      <c r="DE922" s="106"/>
      <c r="DF922" s="106"/>
      <c r="DG922" s="106"/>
      <c r="DH922" s="106"/>
      <c r="DI922" s="106"/>
      <c r="DJ922" s="106"/>
      <c r="DK922" s="106"/>
      <c r="DL922" s="106"/>
      <c r="DM922" s="106"/>
      <c r="DN922" s="106"/>
      <c r="DO922" s="106"/>
      <c r="DP922" s="106"/>
      <c r="DQ922" s="106"/>
      <c r="DR922" s="106"/>
      <c r="DS922" s="106"/>
      <c r="DT922" s="106"/>
      <c r="DU922" s="106"/>
      <c r="DV922" s="106"/>
      <c r="DW922" s="106"/>
      <c r="DX922" s="106"/>
      <c r="DY922" s="106"/>
      <c r="DZ922" s="106"/>
      <c r="EA922" s="106"/>
      <c r="EB922" s="106"/>
      <c r="EC922" s="106"/>
      <c r="ED922" s="106"/>
      <c r="EE922" s="106"/>
      <c r="EF922" s="106"/>
      <c r="EG922" s="106"/>
      <c r="EH922" s="106"/>
      <c r="EI922" s="106"/>
      <c r="EJ922" s="106"/>
      <c r="EK922" s="106"/>
      <c r="EL922" s="106"/>
      <c r="EM922" s="106"/>
      <c r="EN922" s="106"/>
      <c r="EO922" s="106"/>
      <c r="EP922" s="106"/>
      <c r="EQ922" s="106"/>
      <c r="ER922" s="106"/>
      <c r="ES922" s="106"/>
      <c r="ET922" s="106"/>
      <c r="EU922" s="106"/>
      <c r="EV922" s="106"/>
      <c r="EW922" s="106"/>
      <c r="EX922" s="106"/>
      <c r="EY922" s="106"/>
      <c r="EZ922" s="106"/>
      <c r="FA922" s="106"/>
      <c r="FB922" s="106"/>
      <c r="FC922" s="106"/>
      <c r="FD922" s="106"/>
      <c r="FE922" s="106"/>
      <c r="FF922" s="106"/>
      <c r="FG922" s="106"/>
      <c r="FH922" s="106"/>
      <c r="FI922" s="106"/>
      <c r="FJ922" s="106"/>
      <c r="FK922" s="106"/>
      <c r="FL922" s="106"/>
      <c r="FM922" s="106"/>
      <c r="FN922" s="106"/>
      <c r="FO922" s="106"/>
      <c r="FP922" s="106"/>
      <c r="FQ922" s="106"/>
      <c r="FR922" s="106"/>
      <c r="FS922" s="106"/>
      <c r="FT922" s="106"/>
      <c r="FU922" s="106"/>
      <c r="FV922" s="106"/>
      <c r="FW922" s="106"/>
      <c r="FX922" s="106"/>
      <c r="FY922" s="106"/>
      <c r="FZ922" s="106"/>
      <c r="GA922" s="106"/>
      <c r="GB922" s="106"/>
      <c r="GC922" s="106"/>
      <c r="GD922" s="106"/>
      <c r="GE922" s="106"/>
      <c r="GF922" s="106"/>
      <c r="GG922" s="106"/>
      <c r="GH922" s="106"/>
      <c r="GI922" s="106"/>
      <c r="GJ922" s="106"/>
      <c r="GK922" s="106"/>
      <c r="GL922" s="106"/>
      <c r="GM922" s="106"/>
      <c r="GN922" s="106"/>
      <c r="GO922" s="106"/>
      <c r="GP922" s="106"/>
      <c r="GQ922" s="106"/>
      <c r="GR922" s="106"/>
      <c r="GS922" s="106"/>
      <c r="GT922" s="106"/>
      <c r="GU922" s="106"/>
      <c r="GV922" s="106"/>
      <c r="GW922" s="106"/>
      <c r="GX922" s="106"/>
      <c r="GY922" s="106"/>
      <c r="GZ922" s="106"/>
      <c r="HA922" s="106"/>
      <c r="HB922" s="106"/>
      <c r="HC922" s="106"/>
      <c r="HD922" s="106"/>
      <c r="HE922" s="106"/>
      <c r="HF922" s="106"/>
      <c r="HG922" s="106"/>
      <c r="HH922" s="106"/>
      <c r="HI922" s="106"/>
      <c r="HJ922" s="106"/>
      <c r="HK922" s="106"/>
      <c r="HL922" s="106"/>
      <c r="HM922" s="106"/>
      <c r="HN922" s="106"/>
      <c r="HO922" s="106"/>
      <c r="HP922" s="106"/>
      <c r="HQ922" s="106"/>
      <c r="HR922" s="106"/>
      <c r="HS922" s="106"/>
      <c r="HT922" s="106"/>
      <c r="HU922" s="106"/>
      <c r="HV922" s="106"/>
      <c r="HW922" s="106"/>
      <c r="HX922" s="106"/>
      <c r="HY922" s="106"/>
      <c r="HZ922" s="106"/>
      <c r="IA922" s="106"/>
      <c r="IB922" s="106"/>
      <c r="IC922" s="106"/>
      <c r="ID922" s="106"/>
      <c r="IE922" s="106"/>
      <c r="IF922" s="106"/>
      <c r="IG922" s="106"/>
      <c r="IH922" s="106"/>
      <c r="II922" s="106"/>
      <c r="IJ922" s="106"/>
      <c r="IK922" s="106"/>
      <c r="IL922" s="106"/>
      <c r="IM922" s="106"/>
      <c r="IN922" s="106"/>
      <c r="IO922" s="106"/>
      <c r="IP922" s="106"/>
      <c r="IQ922" s="106"/>
      <c r="IR922" s="106"/>
      <c r="IS922" s="106"/>
      <c r="IT922" s="106"/>
      <c r="IU922" s="106"/>
      <c r="IV922" s="106"/>
      <c r="IW922" s="106"/>
      <c r="IX922" s="106"/>
      <c r="IY922" s="106"/>
      <c r="IZ922" s="106"/>
      <c r="JA922" s="106"/>
      <c r="JB922" s="106"/>
      <c r="JC922" s="106"/>
      <c r="JD922" s="106"/>
      <c r="JE922" s="106"/>
      <c r="JF922" s="106"/>
      <c r="JG922" s="106"/>
      <c r="JH922" s="106"/>
      <c r="JI922" s="106"/>
      <c r="JJ922" s="106"/>
      <c r="JK922" s="106"/>
      <c r="JL922" s="106"/>
      <c r="JM922" s="106"/>
      <c r="JN922" s="106"/>
      <c r="JO922" s="106"/>
      <c r="JP922" s="106"/>
      <c r="JQ922" s="106"/>
      <c r="JR922" s="106"/>
      <c r="JS922" s="106"/>
      <c r="JT922" s="106"/>
      <c r="JU922" s="106"/>
      <c r="JV922" s="106"/>
      <c r="JW922" s="106"/>
      <c r="JX922" s="106"/>
      <c r="JY922" s="106"/>
      <c r="JZ922" s="106"/>
      <c r="KA922" s="106"/>
      <c r="KB922" s="106"/>
      <c r="KC922" s="106"/>
      <c r="KD922" s="106"/>
      <c r="KE922" s="106"/>
      <c r="KF922" s="106"/>
      <c r="KG922" s="106"/>
      <c r="KH922" s="106"/>
      <c r="KI922" s="106"/>
      <c r="KJ922" s="106"/>
      <c r="KK922" s="106"/>
      <c r="KL922" s="106"/>
      <c r="KM922" s="106"/>
      <c r="KN922" s="106"/>
      <c r="KO922" s="106"/>
      <c r="KP922" s="106"/>
      <c r="KQ922" s="106"/>
      <c r="KR922" s="106"/>
      <c r="KS922" s="106"/>
      <c r="KT922" s="106"/>
      <c r="KU922" s="106"/>
      <c r="KV922" s="106"/>
      <c r="KW922" s="106"/>
      <c r="KX922" s="106"/>
      <c r="KY922" s="106"/>
      <c r="KZ922" s="106"/>
      <c r="LA922" s="106"/>
      <c r="LB922" s="106"/>
      <c r="LC922" s="106"/>
      <c r="LD922" s="106"/>
      <c r="LE922" s="106"/>
      <c r="LF922" s="106"/>
      <c r="LG922" s="106"/>
      <c r="LH922" s="106"/>
      <c r="LI922" s="106"/>
      <c r="LJ922" s="106"/>
      <c r="LK922" s="106"/>
      <c r="LL922" s="106"/>
      <c r="LM922" s="106"/>
      <c r="LN922" s="106"/>
      <c r="LO922" s="106"/>
      <c r="LP922" s="106"/>
      <c r="LQ922" s="106"/>
      <c r="LR922" s="106"/>
      <c r="LS922" s="106"/>
      <c r="LT922" s="106"/>
      <c r="LU922" s="106"/>
      <c r="LV922" s="106"/>
      <c r="LW922" s="106"/>
      <c r="LX922" s="106"/>
      <c r="LY922" s="106"/>
      <c r="LZ922" s="106"/>
      <c r="MA922" s="106"/>
      <c r="MB922" s="106"/>
      <c r="MC922" s="106"/>
      <c r="MD922" s="106"/>
      <c r="ME922" s="106"/>
      <c r="MF922" s="106"/>
      <c r="MG922" s="106"/>
      <c r="MH922" s="106"/>
      <c r="MI922" s="106"/>
      <c r="MJ922" s="106"/>
      <c r="MK922" s="106"/>
      <c r="ML922" s="106"/>
      <c r="MM922" s="106"/>
      <c r="MN922" s="106"/>
      <c r="MO922" s="106"/>
      <c r="MP922" s="106"/>
      <c r="MQ922" s="106"/>
      <c r="MR922" s="106"/>
      <c r="MS922" s="106"/>
      <c r="MT922" s="106"/>
      <c r="MU922" s="106"/>
      <c r="MV922" s="106"/>
      <c r="MW922" s="106"/>
      <c r="MX922" s="106"/>
      <c r="MY922" s="106"/>
      <c r="MZ922" s="106"/>
      <c r="NA922" s="106"/>
      <c r="NB922" s="106"/>
      <c r="NC922" s="106"/>
      <c r="ND922" s="106"/>
      <c r="NE922" s="106"/>
      <c r="NF922" s="106"/>
      <c r="NG922" s="106"/>
      <c r="NH922" s="106"/>
      <c r="NI922" s="106"/>
      <c r="NJ922" s="106"/>
      <c r="NK922" s="106"/>
      <c r="NL922" s="106"/>
      <c r="NM922" s="106"/>
      <c r="NN922" s="106"/>
      <c r="NO922" s="106"/>
      <c r="NP922" s="106"/>
      <c r="NQ922" s="106"/>
      <c r="NR922" s="106"/>
      <c r="NS922" s="106"/>
      <c r="NT922" s="106"/>
      <c r="NU922" s="106"/>
      <c r="NV922" s="106"/>
      <c r="NW922" s="106"/>
      <c r="NX922" s="106"/>
      <c r="NY922" s="106"/>
      <c r="NZ922" s="106"/>
      <c r="OA922" s="106"/>
      <c r="OB922" s="106"/>
      <c r="OC922" s="106"/>
      <c r="OD922" s="106"/>
      <c r="OE922" s="106"/>
      <c r="OF922" s="106"/>
      <c r="OG922" s="106"/>
      <c r="OH922" s="106"/>
      <c r="OI922" s="106"/>
      <c r="OJ922" s="106"/>
      <c r="OK922" s="106"/>
      <c r="OL922" s="106"/>
      <c r="OM922" s="106"/>
      <c r="ON922" s="106"/>
      <c r="OO922" s="106"/>
      <c r="OP922" s="106"/>
      <c r="OQ922" s="106"/>
      <c r="OR922" s="106"/>
      <c r="OS922" s="106"/>
      <c r="OT922" s="106"/>
      <c r="OU922" s="106"/>
      <c r="OV922" s="106"/>
      <c r="OW922" s="106"/>
      <c r="OX922" s="106"/>
      <c r="OY922" s="106"/>
      <c r="OZ922" s="106"/>
      <c r="PA922" s="106"/>
      <c r="PB922" s="106"/>
      <c r="PC922" s="106"/>
      <c r="PD922" s="106"/>
      <c r="PE922" s="106"/>
      <c r="PF922" s="106"/>
      <c r="PG922" s="106"/>
      <c r="PH922" s="106"/>
      <c r="PI922" s="106"/>
      <c r="PJ922" s="106"/>
      <c r="PK922" s="106"/>
      <c r="PL922" s="106"/>
      <c r="PM922" s="106"/>
      <c r="PN922" s="106"/>
      <c r="PO922" s="106"/>
      <c r="PP922" s="106"/>
      <c r="PQ922" s="106"/>
      <c r="PR922" s="106"/>
      <c r="PS922" s="106"/>
      <c r="PT922" s="106"/>
      <c r="PU922" s="106"/>
      <c r="PV922" s="106"/>
      <c r="PW922" s="106"/>
      <c r="PX922" s="106"/>
      <c r="PY922" s="106"/>
      <c r="PZ922" s="106"/>
      <c r="QA922" s="106"/>
      <c r="QB922" s="106"/>
      <c r="QC922" s="106"/>
      <c r="QD922" s="106"/>
      <c r="QE922" s="106"/>
      <c r="QF922" s="106"/>
      <c r="QG922" s="106"/>
      <c r="QH922" s="106"/>
      <c r="QI922" s="106"/>
      <c r="QJ922" s="106"/>
      <c r="QK922" s="106"/>
      <c r="QL922" s="106"/>
      <c r="QM922" s="106"/>
      <c r="QN922" s="106"/>
      <c r="QO922" s="106"/>
      <c r="QP922" s="106"/>
      <c r="QQ922" s="106"/>
      <c r="QR922" s="106"/>
      <c r="QS922" s="106"/>
      <c r="QT922" s="106"/>
      <c r="QU922" s="106"/>
      <c r="QV922" s="106"/>
      <c r="QW922" s="106"/>
      <c r="QX922" s="106"/>
      <c r="QY922" s="106"/>
      <c r="QZ922" s="106"/>
      <c r="RA922" s="106"/>
      <c r="RB922" s="106"/>
      <c r="RC922" s="106"/>
      <c r="RD922" s="106"/>
      <c r="RE922" s="106"/>
      <c r="RF922" s="106"/>
      <c r="RG922" s="106"/>
      <c r="RH922" s="106"/>
      <c r="RI922" s="106"/>
      <c r="RJ922" s="106"/>
      <c r="RK922" s="106"/>
      <c r="RL922" s="106"/>
      <c r="RM922" s="106"/>
      <c r="RN922" s="106"/>
      <c r="RO922" s="106"/>
      <c r="RP922" s="106"/>
      <c r="RQ922" s="106"/>
      <c r="RR922" s="106"/>
    </row>
    <row r="923" spans="1:486" x14ac:dyDescent="0.3">
      <c r="A923" s="106"/>
      <c r="B923" s="106"/>
      <c r="C923" s="106"/>
      <c r="D923" s="106"/>
      <c r="E923" s="106"/>
      <c r="F923" s="106"/>
      <c r="G923" s="106"/>
      <c r="H923" s="106"/>
      <c r="I923" s="106"/>
      <c r="J923" s="106"/>
      <c r="K923" s="106"/>
      <c r="L923" s="106"/>
      <c r="M923" s="106"/>
      <c r="N923" s="106"/>
      <c r="O923" s="106"/>
      <c r="P923" s="114"/>
      <c r="Q923" s="114"/>
      <c r="R923" s="106"/>
      <c r="S923" s="106"/>
      <c r="T923" s="106"/>
      <c r="U923" s="106"/>
      <c r="V923" s="106"/>
      <c r="W923" s="106"/>
      <c r="X923" s="106"/>
      <c r="Y923" s="106"/>
      <c r="Z923" s="106"/>
      <c r="AA923" s="106"/>
      <c r="AB923" s="106"/>
      <c r="AC923" s="106"/>
      <c r="AD923" s="106"/>
      <c r="AE923" s="106"/>
      <c r="AF923" s="106"/>
      <c r="AG923" s="106"/>
      <c r="AH923" s="106"/>
      <c r="AI923" s="106"/>
      <c r="AJ923" s="106"/>
      <c r="AK923" s="106"/>
      <c r="AL923" s="106"/>
      <c r="AM923" s="106"/>
      <c r="AN923" s="106"/>
      <c r="AO923" s="106"/>
      <c r="AP923" s="106"/>
      <c r="AQ923" s="106"/>
      <c r="AR923" s="106"/>
      <c r="AS923" s="106"/>
      <c r="AT923" s="106"/>
      <c r="AU923" s="106"/>
      <c r="AV923" s="106"/>
      <c r="AW923" s="106"/>
      <c r="AX923" s="106"/>
      <c r="AY923" s="106"/>
      <c r="AZ923" s="106"/>
      <c r="BA923" s="106"/>
      <c r="BB923" s="106"/>
      <c r="BC923" s="106"/>
      <c r="BD923" s="106"/>
      <c r="BE923" s="106"/>
      <c r="BF923" s="106"/>
      <c r="BG923" s="106"/>
      <c r="BH923" s="106"/>
      <c r="BI923" s="106"/>
      <c r="BJ923" s="106"/>
      <c r="BK923" s="106"/>
      <c r="BL923" s="106"/>
      <c r="BM923" s="106"/>
      <c r="BN923" s="106"/>
      <c r="BO923" s="106"/>
      <c r="BP923" s="106"/>
      <c r="BQ923" s="106"/>
      <c r="BR923" s="106"/>
      <c r="BS923" s="106"/>
      <c r="BT923" s="106"/>
      <c r="BU923" s="106"/>
      <c r="BV923" s="106"/>
      <c r="BW923" s="106"/>
      <c r="BX923" s="106"/>
      <c r="BY923" s="106"/>
      <c r="BZ923" s="106"/>
      <c r="CA923" s="106"/>
      <c r="CB923" s="106"/>
      <c r="CC923" s="106"/>
      <c r="CD923" s="106"/>
      <c r="CE923" s="106"/>
      <c r="CF923" s="106"/>
      <c r="CG923" s="106"/>
      <c r="CH923" s="106"/>
      <c r="CI923" s="106"/>
      <c r="CJ923" s="106"/>
      <c r="CK923" s="106"/>
      <c r="CL923" s="106"/>
      <c r="CM923" s="106"/>
      <c r="CN923" s="106"/>
      <c r="CO923" s="106"/>
      <c r="CP923" s="106"/>
      <c r="CQ923" s="106"/>
      <c r="CR923" s="106"/>
      <c r="CS923" s="106"/>
      <c r="CT923" s="106"/>
      <c r="CU923" s="106"/>
      <c r="CV923" s="106"/>
      <c r="CW923" s="106"/>
      <c r="CX923" s="106"/>
      <c r="CY923" s="106"/>
      <c r="CZ923" s="106"/>
      <c r="DA923" s="106"/>
      <c r="DB923" s="106"/>
      <c r="DC923" s="106"/>
      <c r="DD923" s="106"/>
      <c r="DE923" s="106"/>
      <c r="DF923" s="106"/>
      <c r="DG923" s="106"/>
      <c r="DH923" s="106"/>
      <c r="DI923" s="106"/>
      <c r="DJ923" s="106"/>
      <c r="DK923" s="106"/>
      <c r="DL923" s="106"/>
      <c r="DM923" s="106"/>
      <c r="DN923" s="106"/>
      <c r="DO923" s="106"/>
      <c r="DP923" s="106"/>
      <c r="DQ923" s="106"/>
      <c r="DR923" s="106"/>
      <c r="DS923" s="106"/>
      <c r="DT923" s="106"/>
      <c r="DU923" s="106"/>
      <c r="DV923" s="106"/>
      <c r="DW923" s="106"/>
      <c r="DX923" s="106"/>
      <c r="DY923" s="106"/>
      <c r="DZ923" s="106"/>
      <c r="EA923" s="106"/>
      <c r="EB923" s="106"/>
      <c r="EC923" s="106"/>
      <c r="ED923" s="106"/>
      <c r="EE923" s="106"/>
      <c r="EF923" s="106"/>
      <c r="EG923" s="106"/>
      <c r="EH923" s="106"/>
      <c r="EI923" s="106"/>
      <c r="EJ923" s="106"/>
      <c r="EK923" s="106"/>
      <c r="EL923" s="106"/>
      <c r="EM923" s="106"/>
      <c r="EN923" s="106"/>
      <c r="EO923" s="106"/>
      <c r="EP923" s="106"/>
      <c r="EQ923" s="106"/>
      <c r="ER923" s="106"/>
      <c r="ES923" s="106"/>
      <c r="ET923" s="106"/>
      <c r="EU923" s="106"/>
      <c r="EV923" s="106"/>
      <c r="EW923" s="106"/>
      <c r="EX923" s="106"/>
      <c r="EY923" s="106"/>
      <c r="EZ923" s="106"/>
      <c r="FA923" s="106"/>
      <c r="FB923" s="106"/>
      <c r="FC923" s="106"/>
      <c r="FD923" s="106"/>
      <c r="FE923" s="106"/>
      <c r="FF923" s="106"/>
      <c r="FG923" s="106"/>
      <c r="FH923" s="106"/>
      <c r="FI923" s="106"/>
      <c r="FJ923" s="106"/>
      <c r="FK923" s="106"/>
      <c r="FL923" s="106"/>
      <c r="FM923" s="106"/>
      <c r="FN923" s="106"/>
      <c r="FO923" s="106"/>
      <c r="FP923" s="106"/>
      <c r="FQ923" s="106"/>
      <c r="FR923" s="106"/>
      <c r="FS923" s="106"/>
      <c r="FT923" s="106"/>
      <c r="FU923" s="106"/>
      <c r="FV923" s="106"/>
      <c r="FW923" s="106"/>
      <c r="FX923" s="106"/>
      <c r="FY923" s="106"/>
      <c r="FZ923" s="106"/>
      <c r="GA923" s="106"/>
      <c r="GB923" s="106"/>
      <c r="GC923" s="106"/>
      <c r="GD923" s="106"/>
      <c r="GE923" s="106"/>
      <c r="GF923" s="106"/>
      <c r="GG923" s="106"/>
      <c r="GH923" s="106"/>
      <c r="GI923" s="106"/>
      <c r="GJ923" s="106"/>
      <c r="GK923" s="106"/>
      <c r="GL923" s="106"/>
      <c r="GM923" s="106"/>
      <c r="GN923" s="106"/>
      <c r="GO923" s="106"/>
      <c r="GP923" s="106"/>
      <c r="GQ923" s="106"/>
      <c r="GR923" s="106"/>
      <c r="GS923" s="106"/>
      <c r="GT923" s="106"/>
      <c r="GU923" s="106"/>
      <c r="GV923" s="106"/>
      <c r="GW923" s="106"/>
      <c r="GX923" s="106"/>
      <c r="GY923" s="106"/>
      <c r="GZ923" s="106"/>
      <c r="HA923" s="106"/>
      <c r="HB923" s="106"/>
      <c r="HC923" s="106"/>
      <c r="HD923" s="106"/>
      <c r="HE923" s="106"/>
      <c r="HF923" s="106"/>
      <c r="HG923" s="106"/>
      <c r="HH923" s="106"/>
      <c r="HI923" s="106"/>
      <c r="HJ923" s="106"/>
      <c r="HK923" s="106"/>
      <c r="HL923" s="106"/>
      <c r="HM923" s="106"/>
      <c r="HN923" s="106"/>
      <c r="HO923" s="106"/>
      <c r="HP923" s="106"/>
      <c r="HQ923" s="106"/>
      <c r="HR923" s="106"/>
      <c r="HS923" s="106"/>
      <c r="HT923" s="106"/>
      <c r="HU923" s="106"/>
      <c r="HV923" s="106"/>
      <c r="HW923" s="106"/>
      <c r="HX923" s="106"/>
      <c r="HY923" s="106"/>
      <c r="HZ923" s="106"/>
      <c r="IA923" s="106"/>
      <c r="IB923" s="106"/>
      <c r="IC923" s="106"/>
      <c r="ID923" s="106"/>
      <c r="IE923" s="106"/>
      <c r="IF923" s="106"/>
      <c r="IG923" s="106"/>
      <c r="IH923" s="106"/>
      <c r="II923" s="106"/>
      <c r="IJ923" s="106"/>
      <c r="IK923" s="106"/>
      <c r="IL923" s="106"/>
      <c r="IM923" s="106"/>
      <c r="IN923" s="106"/>
      <c r="IO923" s="106"/>
      <c r="IP923" s="106"/>
      <c r="IQ923" s="106"/>
      <c r="IR923" s="106"/>
      <c r="IS923" s="106"/>
      <c r="IT923" s="106"/>
      <c r="IU923" s="106"/>
      <c r="IV923" s="106"/>
      <c r="IW923" s="106"/>
      <c r="IX923" s="106"/>
      <c r="IY923" s="106"/>
      <c r="IZ923" s="106"/>
      <c r="JA923" s="106"/>
      <c r="JB923" s="106"/>
      <c r="JC923" s="106"/>
      <c r="JD923" s="106"/>
      <c r="JE923" s="106"/>
      <c r="JF923" s="106"/>
      <c r="JG923" s="106"/>
      <c r="JH923" s="106"/>
      <c r="JI923" s="106"/>
      <c r="JJ923" s="106"/>
      <c r="JK923" s="106"/>
      <c r="JL923" s="106"/>
      <c r="JM923" s="106"/>
      <c r="JN923" s="106"/>
      <c r="JO923" s="106"/>
      <c r="JP923" s="106"/>
      <c r="JQ923" s="106"/>
      <c r="JR923" s="106"/>
      <c r="JS923" s="106"/>
      <c r="JT923" s="106"/>
      <c r="JU923" s="106"/>
      <c r="JV923" s="106"/>
      <c r="JW923" s="106"/>
      <c r="JX923" s="106"/>
      <c r="JY923" s="106"/>
      <c r="JZ923" s="106"/>
      <c r="KA923" s="106"/>
      <c r="KB923" s="106"/>
      <c r="KC923" s="106"/>
      <c r="KD923" s="106"/>
      <c r="KE923" s="106"/>
      <c r="KF923" s="106"/>
      <c r="KG923" s="106"/>
      <c r="KH923" s="106"/>
      <c r="KI923" s="106"/>
      <c r="KJ923" s="106"/>
      <c r="KK923" s="106"/>
      <c r="KL923" s="106"/>
      <c r="KM923" s="106"/>
      <c r="KN923" s="106"/>
      <c r="KO923" s="106"/>
      <c r="KP923" s="106"/>
      <c r="KQ923" s="106"/>
      <c r="KR923" s="106"/>
      <c r="KS923" s="106"/>
      <c r="KT923" s="106"/>
      <c r="KU923" s="106"/>
      <c r="KV923" s="106"/>
      <c r="KW923" s="106"/>
      <c r="KX923" s="106"/>
      <c r="KY923" s="106"/>
      <c r="KZ923" s="106"/>
      <c r="LA923" s="106"/>
      <c r="LB923" s="106"/>
      <c r="LC923" s="106"/>
      <c r="LD923" s="106"/>
      <c r="LE923" s="106"/>
      <c r="LF923" s="106"/>
      <c r="LG923" s="106"/>
      <c r="LH923" s="106"/>
      <c r="LI923" s="106"/>
      <c r="LJ923" s="106"/>
      <c r="LK923" s="106"/>
      <c r="LL923" s="106"/>
      <c r="LM923" s="106"/>
      <c r="LN923" s="106"/>
      <c r="LO923" s="106"/>
      <c r="LP923" s="106"/>
      <c r="LQ923" s="106"/>
      <c r="LR923" s="106"/>
      <c r="LS923" s="106"/>
      <c r="LT923" s="106"/>
      <c r="LU923" s="106"/>
      <c r="LV923" s="106"/>
      <c r="LW923" s="106"/>
      <c r="LX923" s="106"/>
      <c r="LY923" s="106"/>
      <c r="LZ923" s="106"/>
      <c r="MA923" s="106"/>
      <c r="MB923" s="106"/>
      <c r="MC923" s="106"/>
      <c r="MD923" s="106"/>
      <c r="ME923" s="106"/>
      <c r="MF923" s="106"/>
      <c r="MG923" s="106"/>
      <c r="MH923" s="106"/>
      <c r="MI923" s="106"/>
      <c r="MJ923" s="106"/>
      <c r="MK923" s="106"/>
      <c r="ML923" s="106"/>
      <c r="MM923" s="106"/>
      <c r="MN923" s="106"/>
      <c r="MO923" s="106"/>
      <c r="MP923" s="106"/>
      <c r="MQ923" s="106"/>
      <c r="MR923" s="106"/>
      <c r="MS923" s="106"/>
      <c r="MT923" s="106"/>
      <c r="MU923" s="106"/>
      <c r="MV923" s="106"/>
      <c r="MW923" s="106"/>
      <c r="MX923" s="106"/>
      <c r="MY923" s="106"/>
      <c r="MZ923" s="106"/>
      <c r="NA923" s="106"/>
      <c r="NB923" s="106"/>
      <c r="NC923" s="106"/>
      <c r="ND923" s="106"/>
      <c r="NE923" s="106"/>
      <c r="NF923" s="106"/>
      <c r="NG923" s="106"/>
      <c r="NH923" s="106"/>
      <c r="NI923" s="106"/>
      <c r="NJ923" s="106"/>
      <c r="NK923" s="106"/>
      <c r="NL923" s="106"/>
      <c r="NM923" s="106"/>
      <c r="NN923" s="106"/>
      <c r="NO923" s="106"/>
      <c r="NP923" s="106"/>
      <c r="NQ923" s="106"/>
      <c r="NR923" s="106"/>
      <c r="NS923" s="106"/>
      <c r="NT923" s="106"/>
      <c r="NU923" s="106"/>
      <c r="NV923" s="106"/>
      <c r="NW923" s="106"/>
      <c r="NX923" s="106"/>
      <c r="NY923" s="106"/>
      <c r="NZ923" s="106"/>
      <c r="OA923" s="106"/>
      <c r="OB923" s="106"/>
      <c r="OC923" s="106"/>
      <c r="OD923" s="106"/>
      <c r="OE923" s="106"/>
      <c r="OF923" s="106"/>
      <c r="OG923" s="106"/>
      <c r="OH923" s="106"/>
      <c r="OI923" s="106"/>
      <c r="OJ923" s="106"/>
      <c r="OK923" s="106"/>
      <c r="OL923" s="106"/>
      <c r="OM923" s="106"/>
      <c r="ON923" s="106"/>
      <c r="OO923" s="106"/>
      <c r="OP923" s="106"/>
      <c r="OQ923" s="106"/>
      <c r="OR923" s="106"/>
      <c r="OS923" s="106"/>
      <c r="OT923" s="106"/>
      <c r="OU923" s="106"/>
      <c r="OV923" s="106"/>
      <c r="OW923" s="106"/>
      <c r="OX923" s="106"/>
      <c r="OY923" s="106"/>
      <c r="OZ923" s="106"/>
      <c r="PA923" s="106"/>
      <c r="PB923" s="106"/>
      <c r="PC923" s="106"/>
      <c r="PD923" s="106"/>
      <c r="PE923" s="106"/>
      <c r="PF923" s="106"/>
      <c r="PG923" s="106"/>
      <c r="PH923" s="106"/>
      <c r="PI923" s="106"/>
      <c r="PJ923" s="106"/>
      <c r="PK923" s="106"/>
      <c r="PL923" s="106"/>
      <c r="PM923" s="106"/>
      <c r="PN923" s="106"/>
      <c r="PO923" s="106"/>
      <c r="PP923" s="106"/>
      <c r="PQ923" s="106"/>
      <c r="PR923" s="106"/>
      <c r="PS923" s="106"/>
      <c r="PT923" s="106"/>
      <c r="PU923" s="106"/>
      <c r="PV923" s="106"/>
      <c r="PW923" s="106"/>
      <c r="PX923" s="106"/>
      <c r="PY923" s="106"/>
      <c r="PZ923" s="106"/>
      <c r="QA923" s="106"/>
      <c r="QB923" s="106"/>
      <c r="QC923" s="106"/>
      <c r="QD923" s="106"/>
      <c r="QE923" s="106"/>
      <c r="QF923" s="106"/>
      <c r="QG923" s="106"/>
      <c r="QH923" s="106"/>
      <c r="QI923" s="106"/>
      <c r="QJ923" s="106"/>
      <c r="QK923" s="106"/>
      <c r="QL923" s="106"/>
      <c r="QM923" s="106"/>
      <c r="QN923" s="106"/>
      <c r="QO923" s="106"/>
      <c r="QP923" s="106"/>
      <c r="QQ923" s="106"/>
      <c r="QR923" s="106"/>
      <c r="QS923" s="106"/>
      <c r="QT923" s="106"/>
      <c r="QU923" s="106"/>
      <c r="QV923" s="106"/>
      <c r="QW923" s="106"/>
      <c r="QX923" s="106"/>
      <c r="QY923" s="106"/>
      <c r="QZ923" s="106"/>
      <c r="RA923" s="106"/>
      <c r="RB923" s="106"/>
      <c r="RC923" s="106"/>
      <c r="RD923" s="106"/>
      <c r="RE923" s="106"/>
      <c r="RF923" s="106"/>
      <c r="RG923" s="106"/>
      <c r="RH923" s="106"/>
      <c r="RI923" s="106"/>
      <c r="RJ923" s="106"/>
      <c r="RK923" s="106"/>
      <c r="RL923" s="106"/>
      <c r="RM923" s="106"/>
      <c r="RN923" s="106"/>
      <c r="RO923" s="106"/>
      <c r="RP923" s="106"/>
      <c r="RQ923" s="106"/>
      <c r="RR923" s="106"/>
    </row>
    <row r="924" spans="1:486" x14ac:dyDescent="0.3">
      <c r="A924" s="106"/>
      <c r="B924" s="106"/>
      <c r="C924" s="106"/>
      <c r="D924" s="106"/>
      <c r="E924" s="106"/>
      <c r="F924" s="106"/>
      <c r="G924" s="106"/>
      <c r="H924" s="106"/>
      <c r="I924" s="106"/>
      <c r="J924" s="106"/>
      <c r="K924" s="106"/>
      <c r="L924" s="106"/>
      <c r="M924" s="106"/>
      <c r="N924" s="106"/>
      <c r="O924" s="106"/>
      <c r="P924" s="114"/>
      <c r="Q924" s="114"/>
      <c r="R924" s="106"/>
      <c r="S924" s="106"/>
      <c r="T924" s="106"/>
      <c r="U924" s="106"/>
      <c r="V924" s="106"/>
      <c r="W924" s="106"/>
      <c r="X924" s="106"/>
      <c r="Y924" s="106"/>
      <c r="Z924" s="106"/>
      <c r="AA924" s="106"/>
      <c r="AB924" s="106"/>
      <c r="AC924" s="106"/>
      <c r="AD924" s="106"/>
      <c r="AE924" s="106"/>
      <c r="AF924" s="106"/>
      <c r="AG924" s="106"/>
      <c r="AH924" s="106"/>
      <c r="AI924" s="106"/>
      <c r="AJ924" s="106"/>
      <c r="AK924" s="106"/>
      <c r="AL924" s="106"/>
      <c r="AM924" s="106"/>
      <c r="AN924" s="106"/>
      <c r="AO924" s="106"/>
      <c r="AP924" s="106"/>
      <c r="AQ924" s="106"/>
      <c r="AR924" s="106"/>
      <c r="AS924" s="106"/>
      <c r="AT924" s="106"/>
      <c r="AU924" s="106"/>
      <c r="AV924" s="106"/>
      <c r="AW924" s="106"/>
      <c r="AX924" s="106"/>
      <c r="AY924" s="106"/>
      <c r="AZ924" s="106"/>
      <c r="BA924" s="106"/>
      <c r="BB924" s="106"/>
      <c r="BC924" s="106"/>
      <c r="BD924" s="106"/>
      <c r="BE924" s="106"/>
      <c r="BF924" s="106"/>
      <c r="BG924" s="106"/>
      <c r="BH924" s="106"/>
      <c r="BI924" s="106"/>
      <c r="BJ924" s="106"/>
      <c r="BK924" s="106"/>
      <c r="BL924" s="106"/>
      <c r="BM924" s="106"/>
      <c r="BN924" s="106"/>
      <c r="BO924" s="106"/>
      <c r="BP924" s="106"/>
      <c r="BQ924" s="106"/>
      <c r="BR924" s="106"/>
      <c r="BS924" s="106"/>
      <c r="BT924" s="106"/>
      <c r="BU924" s="106"/>
      <c r="BV924" s="106"/>
      <c r="BW924" s="106"/>
      <c r="BX924" s="106"/>
      <c r="BY924" s="106"/>
      <c r="BZ924" s="106"/>
      <c r="CA924" s="106"/>
      <c r="CB924" s="106"/>
      <c r="CC924" s="106"/>
      <c r="CD924" s="106"/>
      <c r="CE924" s="106"/>
      <c r="CF924" s="106"/>
      <c r="CG924" s="106"/>
      <c r="CH924" s="106"/>
      <c r="CI924" s="106"/>
      <c r="CJ924" s="106"/>
      <c r="CK924" s="106"/>
      <c r="CL924" s="106"/>
      <c r="CM924" s="106"/>
      <c r="CN924" s="106"/>
      <c r="CO924" s="106"/>
      <c r="CP924" s="106"/>
      <c r="CQ924" s="106"/>
      <c r="CR924" s="106"/>
      <c r="CS924" s="106"/>
      <c r="CT924" s="106"/>
      <c r="CU924" s="106"/>
      <c r="CV924" s="106"/>
      <c r="CW924" s="106"/>
      <c r="CX924" s="106"/>
      <c r="CY924" s="106"/>
      <c r="CZ924" s="106"/>
      <c r="DA924" s="106"/>
      <c r="DB924" s="106"/>
      <c r="DC924" s="106"/>
      <c r="DD924" s="106"/>
      <c r="DE924" s="106"/>
      <c r="DF924" s="106"/>
      <c r="DG924" s="106"/>
      <c r="DH924" s="106"/>
      <c r="DI924" s="106"/>
      <c r="DJ924" s="106"/>
      <c r="DK924" s="106"/>
      <c r="DL924" s="106"/>
      <c r="DM924" s="106"/>
      <c r="DN924" s="106"/>
      <c r="DO924" s="106"/>
      <c r="DP924" s="106"/>
      <c r="DQ924" s="106"/>
      <c r="DR924" s="106"/>
      <c r="DS924" s="106"/>
      <c r="DT924" s="106"/>
      <c r="DU924" s="106"/>
      <c r="DV924" s="106"/>
      <c r="DW924" s="106"/>
      <c r="DX924" s="106"/>
      <c r="DY924" s="106"/>
      <c r="DZ924" s="106"/>
      <c r="EA924" s="106"/>
      <c r="EB924" s="106"/>
      <c r="EC924" s="106"/>
      <c r="ED924" s="106"/>
      <c r="EE924" s="106"/>
      <c r="EF924" s="106"/>
      <c r="EG924" s="106"/>
      <c r="EH924" s="106"/>
      <c r="EI924" s="106"/>
      <c r="EJ924" s="106"/>
      <c r="EK924" s="106"/>
      <c r="EL924" s="106"/>
      <c r="EM924" s="106"/>
      <c r="EN924" s="106"/>
      <c r="EO924" s="106"/>
      <c r="EP924" s="106"/>
      <c r="EQ924" s="106"/>
      <c r="ER924" s="106"/>
      <c r="ES924" s="106"/>
      <c r="ET924" s="106"/>
      <c r="EU924" s="106"/>
      <c r="EV924" s="106"/>
      <c r="EW924" s="106"/>
      <c r="EX924" s="106"/>
      <c r="EY924" s="106"/>
      <c r="EZ924" s="106"/>
      <c r="FA924" s="106"/>
      <c r="FB924" s="106"/>
      <c r="FC924" s="106"/>
      <c r="FD924" s="106"/>
      <c r="FE924" s="106"/>
      <c r="FF924" s="106"/>
      <c r="FG924" s="106"/>
      <c r="FH924" s="106"/>
      <c r="FI924" s="106"/>
      <c r="FJ924" s="106"/>
      <c r="FK924" s="106"/>
      <c r="FL924" s="106"/>
      <c r="FM924" s="106"/>
      <c r="FN924" s="106"/>
      <c r="FO924" s="106"/>
      <c r="FP924" s="106"/>
      <c r="FQ924" s="106"/>
      <c r="FR924" s="106"/>
      <c r="FS924" s="106"/>
      <c r="FT924" s="106"/>
      <c r="FU924" s="106"/>
      <c r="FV924" s="106"/>
      <c r="FW924" s="106"/>
      <c r="FX924" s="106"/>
      <c r="FY924" s="106"/>
      <c r="FZ924" s="106"/>
      <c r="GA924" s="106"/>
      <c r="GB924" s="106"/>
      <c r="GC924" s="106"/>
      <c r="GD924" s="106"/>
      <c r="GE924" s="106"/>
      <c r="GF924" s="106"/>
      <c r="GG924" s="106"/>
      <c r="GH924" s="106"/>
      <c r="GI924" s="106"/>
      <c r="GJ924" s="106"/>
      <c r="GK924" s="106"/>
      <c r="GL924" s="106"/>
      <c r="GM924" s="106"/>
      <c r="GN924" s="106"/>
      <c r="GO924" s="106"/>
      <c r="GP924" s="106"/>
      <c r="GQ924" s="106"/>
      <c r="GR924" s="106"/>
      <c r="GS924" s="106"/>
      <c r="GT924" s="106"/>
      <c r="GU924" s="106"/>
      <c r="GV924" s="106"/>
      <c r="GW924" s="106"/>
      <c r="GX924" s="106"/>
      <c r="GY924" s="106"/>
      <c r="GZ924" s="106"/>
      <c r="HA924" s="106"/>
      <c r="HB924" s="106"/>
      <c r="HC924" s="106"/>
      <c r="HD924" s="106"/>
      <c r="HE924" s="106"/>
      <c r="HF924" s="106"/>
      <c r="HG924" s="106"/>
      <c r="HH924" s="106"/>
      <c r="HI924" s="106"/>
      <c r="HJ924" s="106"/>
      <c r="HK924" s="106"/>
      <c r="HL924" s="106"/>
      <c r="HM924" s="106"/>
      <c r="HN924" s="106"/>
      <c r="HO924" s="106"/>
      <c r="HP924" s="106"/>
      <c r="HQ924" s="106"/>
      <c r="HR924" s="106"/>
      <c r="HS924" s="106"/>
      <c r="HT924" s="106"/>
      <c r="HU924" s="106"/>
      <c r="HV924" s="106"/>
      <c r="HW924" s="106"/>
      <c r="HX924" s="106"/>
      <c r="HY924" s="106"/>
      <c r="HZ924" s="106"/>
      <c r="IA924" s="106"/>
      <c r="IB924" s="106"/>
      <c r="IC924" s="106"/>
      <c r="ID924" s="106"/>
      <c r="IE924" s="106"/>
      <c r="IF924" s="106"/>
      <c r="IG924" s="106"/>
      <c r="IH924" s="106"/>
      <c r="II924" s="106"/>
      <c r="IJ924" s="106"/>
      <c r="IK924" s="106"/>
      <c r="IL924" s="106"/>
      <c r="IM924" s="106"/>
      <c r="IN924" s="106"/>
      <c r="IO924" s="106"/>
      <c r="IP924" s="106"/>
      <c r="IQ924" s="106"/>
      <c r="IR924" s="106"/>
      <c r="IS924" s="106"/>
      <c r="IT924" s="106"/>
      <c r="IU924" s="106"/>
      <c r="IV924" s="106"/>
      <c r="IW924" s="106"/>
      <c r="IX924" s="106"/>
      <c r="IY924" s="106"/>
      <c r="IZ924" s="106"/>
      <c r="JA924" s="106"/>
      <c r="JB924" s="106"/>
      <c r="JC924" s="106"/>
      <c r="JD924" s="106"/>
      <c r="JE924" s="106"/>
      <c r="JF924" s="106"/>
      <c r="JG924" s="106"/>
      <c r="JH924" s="106"/>
      <c r="JI924" s="106"/>
      <c r="JJ924" s="106"/>
      <c r="JK924" s="106"/>
      <c r="JL924" s="106"/>
      <c r="JM924" s="106"/>
      <c r="JN924" s="106"/>
      <c r="JO924" s="106"/>
      <c r="JP924" s="106"/>
      <c r="JQ924" s="106"/>
      <c r="JR924" s="106"/>
      <c r="JS924" s="106"/>
      <c r="JT924" s="106"/>
      <c r="JU924" s="106"/>
      <c r="JV924" s="106"/>
      <c r="JW924" s="106"/>
      <c r="JX924" s="106"/>
      <c r="JY924" s="106"/>
      <c r="JZ924" s="106"/>
      <c r="KA924" s="106"/>
      <c r="KB924" s="106"/>
      <c r="KC924" s="106"/>
      <c r="KD924" s="106"/>
      <c r="KE924" s="106"/>
      <c r="KF924" s="106"/>
      <c r="KG924" s="106"/>
      <c r="KH924" s="106"/>
      <c r="KI924" s="106"/>
      <c r="KJ924" s="106"/>
      <c r="KK924" s="106"/>
      <c r="KL924" s="106"/>
      <c r="KM924" s="106"/>
      <c r="KN924" s="106"/>
      <c r="KO924" s="106"/>
      <c r="KP924" s="106"/>
      <c r="KQ924" s="106"/>
      <c r="KR924" s="106"/>
      <c r="KS924" s="106"/>
      <c r="KT924" s="106"/>
      <c r="KU924" s="106"/>
      <c r="KV924" s="106"/>
      <c r="KW924" s="106"/>
      <c r="KX924" s="106"/>
      <c r="KY924" s="106"/>
      <c r="KZ924" s="106"/>
      <c r="LA924" s="106"/>
      <c r="LB924" s="106"/>
      <c r="LC924" s="106"/>
      <c r="LD924" s="106"/>
      <c r="LE924" s="106"/>
      <c r="LF924" s="106"/>
      <c r="LG924" s="106"/>
      <c r="LH924" s="106"/>
      <c r="LI924" s="106"/>
      <c r="LJ924" s="106"/>
      <c r="LK924" s="106"/>
      <c r="LL924" s="106"/>
      <c r="LM924" s="106"/>
      <c r="LN924" s="106"/>
      <c r="LO924" s="106"/>
      <c r="LP924" s="106"/>
      <c r="LQ924" s="106"/>
      <c r="LR924" s="106"/>
      <c r="LS924" s="106"/>
      <c r="LT924" s="106"/>
      <c r="LU924" s="106"/>
      <c r="LV924" s="106"/>
      <c r="LW924" s="106"/>
      <c r="LX924" s="106"/>
      <c r="LY924" s="106"/>
      <c r="LZ924" s="106"/>
      <c r="MA924" s="106"/>
      <c r="MB924" s="106"/>
      <c r="MC924" s="106"/>
      <c r="MD924" s="106"/>
      <c r="ME924" s="106"/>
      <c r="MF924" s="106"/>
      <c r="MG924" s="106"/>
      <c r="MH924" s="106"/>
      <c r="MI924" s="106"/>
      <c r="MJ924" s="106"/>
      <c r="MK924" s="106"/>
      <c r="ML924" s="106"/>
      <c r="MM924" s="106"/>
      <c r="MN924" s="106"/>
      <c r="MO924" s="106"/>
      <c r="MP924" s="106"/>
      <c r="MQ924" s="106"/>
      <c r="MR924" s="106"/>
      <c r="MS924" s="106"/>
      <c r="MT924" s="106"/>
      <c r="MU924" s="106"/>
      <c r="MV924" s="106"/>
      <c r="MW924" s="106"/>
      <c r="MX924" s="106"/>
      <c r="MY924" s="106"/>
      <c r="MZ924" s="106"/>
      <c r="NA924" s="106"/>
      <c r="NB924" s="106"/>
      <c r="NC924" s="106"/>
      <c r="ND924" s="106"/>
      <c r="NE924" s="106"/>
      <c r="NF924" s="106"/>
      <c r="NG924" s="106"/>
      <c r="NH924" s="106"/>
      <c r="NI924" s="106"/>
      <c r="NJ924" s="106"/>
      <c r="NK924" s="106"/>
      <c r="NL924" s="106"/>
      <c r="NM924" s="106"/>
      <c r="NN924" s="106"/>
      <c r="NO924" s="106"/>
      <c r="NP924" s="106"/>
      <c r="NQ924" s="106"/>
      <c r="NR924" s="106"/>
      <c r="NS924" s="106"/>
      <c r="NT924" s="106"/>
      <c r="NU924" s="106"/>
      <c r="NV924" s="106"/>
      <c r="NW924" s="106"/>
      <c r="NX924" s="106"/>
      <c r="NY924" s="106"/>
      <c r="NZ924" s="106"/>
      <c r="OA924" s="106"/>
      <c r="OB924" s="106"/>
      <c r="OC924" s="106"/>
      <c r="OD924" s="106"/>
      <c r="OE924" s="106"/>
      <c r="OF924" s="106"/>
      <c r="OG924" s="106"/>
      <c r="OH924" s="106"/>
      <c r="OI924" s="106"/>
      <c r="OJ924" s="106"/>
      <c r="OK924" s="106"/>
      <c r="OL924" s="106"/>
      <c r="OM924" s="106"/>
      <c r="ON924" s="106"/>
      <c r="OO924" s="106"/>
      <c r="OP924" s="106"/>
      <c r="OQ924" s="106"/>
      <c r="OR924" s="106"/>
      <c r="OS924" s="106"/>
      <c r="OT924" s="106"/>
      <c r="OU924" s="106"/>
      <c r="OV924" s="106"/>
      <c r="OW924" s="106"/>
      <c r="OX924" s="106"/>
      <c r="OY924" s="106"/>
      <c r="OZ924" s="106"/>
      <c r="PA924" s="106"/>
      <c r="PB924" s="106"/>
      <c r="PC924" s="106"/>
      <c r="PD924" s="106"/>
      <c r="PE924" s="106"/>
      <c r="PF924" s="106"/>
      <c r="PG924" s="106"/>
      <c r="PH924" s="106"/>
      <c r="PI924" s="106"/>
      <c r="PJ924" s="106"/>
      <c r="PK924" s="106"/>
      <c r="PL924" s="106"/>
      <c r="PM924" s="106"/>
      <c r="PN924" s="106"/>
      <c r="PO924" s="106"/>
      <c r="PP924" s="106"/>
      <c r="PQ924" s="106"/>
      <c r="PR924" s="106"/>
      <c r="PS924" s="106"/>
      <c r="PT924" s="106"/>
      <c r="PU924" s="106"/>
      <c r="PV924" s="106"/>
      <c r="PW924" s="106"/>
      <c r="PX924" s="106"/>
      <c r="PY924" s="106"/>
      <c r="PZ924" s="106"/>
      <c r="QA924" s="106"/>
      <c r="QB924" s="106"/>
      <c r="QC924" s="106"/>
      <c r="QD924" s="106"/>
      <c r="QE924" s="106"/>
      <c r="QF924" s="106"/>
      <c r="QG924" s="106"/>
      <c r="QH924" s="106"/>
      <c r="QI924" s="106"/>
      <c r="QJ924" s="106"/>
      <c r="QK924" s="106"/>
      <c r="QL924" s="106"/>
      <c r="QM924" s="106"/>
      <c r="QN924" s="106"/>
      <c r="QO924" s="106"/>
      <c r="QP924" s="106"/>
      <c r="QQ924" s="106"/>
      <c r="QR924" s="106"/>
      <c r="QS924" s="106"/>
      <c r="QT924" s="106"/>
      <c r="QU924" s="106"/>
      <c r="QV924" s="106"/>
      <c r="QW924" s="106"/>
      <c r="QX924" s="106"/>
      <c r="QY924" s="106"/>
      <c r="QZ924" s="106"/>
      <c r="RA924" s="106"/>
      <c r="RB924" s="106"/>
      <c r="RC924" s="106"/>
      <c r="RD924" s="106"/>
      <c r="RE924" s="106"/>
      <c r="RF924" s="106"/>
      <c r="RG924" s="106"/>
      <c r="RH924" s="106"/>
      <c r="RI924" s="106"/>
      <c r="RJ924" s="106"/>
      <c r="RK924" s="106"/>
      <c r="RL924" s="106"/>
      <c r="RM924" s="106"/>
      <c r="RN924" s="106"/>
      <c r="RO924" s="106"/>
      <c r="RP924" s="106"/>
      <c r="RQ924" s="106"/>
      <c r="RR924" s="106"/>
    </row>
    <row r="925" spans="1:486" x14ac:dyDescent="0.3">
      <c r="A925" s="106"/>
      <c r="B925" s="106"/>
      <c r="C925" s="106"/>
      <c r="D925" s="106"/>
      <c r="E925" s="106"/>
      <c r="F925" s="106"/>
      <c r="G925" s="106"/>
      <c r="H925" s="106"/>
      <c r="I925" s="106"/>
      <c r="J925" s="106"/>
      <c r="K925" s="106"/>
      <c r="L925" s="106"/>
      <c r="M925" s="106"/>
      <c r="N925" s="106"/>
      <c r="O925" s="106"/>
      <c r="P925" s="114"/>
      <c r="Q925" s="114"/>
      <c r="R925" s="106"/>
      <c r="S925" s="106"/>
      <c r="T925" s="106"/>
      <c r="U925" s="106"/>
      <c r="V925" s="106"/>
      <c r="W925" s="106"/>
      <c r="X925" s="106"/>
      <c r="Y925" s="106"/>
      <c r="Z925" s="106"/>
      <c r="AA925" s="106"/>
      <c r="AB925" s="106"/>
      <c r="AC925" s="106"/>
      <c r="AD925" s="106"/>
      <c r="AE925" s="106"/>
      <c r="AF925" s="106"/>
      <c r="AG925" s="106"/>
      <c r="AH925" s="106"/>
      <c r="AI925" s="106"/>
      <c r="AJ925" s="106"/>
      <c r="AK925" s="106"/>
      <c r="AL925" s="106"/>
      <c r="AM925" s="106"/>
      <c r="AN925" s="106"/>
      <c r="AO925" s="106"/>
      <c r="AP925" s="106"/>
      <c r="AQ925" s="106"/>
      <c r="AR925" s="106"/>
      <c r="AS925" s="106"/>
      <c r="AT925" s="106"/>
      <c r="AU925" s="106"/>
      <c r="AV925" s="106"/>
      <c r="AW925" s="106"/>
      <c r="AX925" s="106"/>
      <c r="AY925" s="106"/>
      <c r="AZ925" s="106"/>
      <c r="BA925" s="106"/>
      <c r="BB925" s="106"/>
      <c r="BC925" s="106"/>
      <c r="BD925" s="106"/>
      <c r="BE925" s="106"/>
      <c r="BF925" s="106"/>
      <c r="BG925" s="106"/>
      <c r="BH925" s="106"/>
      <c r="BI925" s="106"/>
      <c r="BJ925" s="106"/>
      <c r="BK925" s="106"/>
      <c r="BL925" s="106"/>
      <c r="BM925" s="106"/>
      <c r="BN925" s="106"/>
      <c r="BO925" s="106"/>
      <c r="BP925" s="106"/>
      <c r="BQ925" s="106"/>
      <c r="BR925" s="106"/>
      <c r="BS925" s="106"/>
      <c r="BT925" s="106"/>
      <c r="BU925" s="106"/>
      <c r="BV925" s="106"/>
      <c r="BW925" s="106"/>
      <c r="BX925" s="106"/>
      <c r="BY925" s="106"/>
      <c r="BZ925" s="106"/>
      <c r="CA925" s="106"/>
      <c r="CB925" s="106"/>
      <c r="CC925" s="106"/>
      <c r="CD925" s="106"/>
      <c r="CE925" s="106"/>
      <c r="CF925" s="106"/>
      <c r="CG925" s="106"/>
      <c r="CH925" s="106"/>
      <c r="CI925" s="106"/>
      <c r="CJ925" s="106"/>
      <c r="CK925" s="106"/>
      <c r="CL925" s="106"/>
      <c r="CM925" s="106"/>
      <c r="CN925" s="106"/>
      <c r="CO925" s="106"/>
      <c r="CP925" s="106"/>
      <c r="CQ925" s="106"/>
      <c r="CR925" s="106"/>
      <c r="CS925" s="106"/>
      <c r="CT925" s="106"/>
      <c r="CU925" s="106"/>
      <c r="CV925" s="106"/>
      <c r="CW925" s="106"/>
      <c r="CX925" s="106"/>
      <c r="CY925" s="106"/>
      <c r="CZ925" s="106"/>
      <c r="DA925" s="106"/>
      <c r="DB925" s="106"/>
      <c r="DC925" s="106"/>
      <c r="DD925" s="106"/>
      <c r="DE925" s="106"/>
      <c r="DF925" s="106"/>
      <c r="DG925" s="106"/>
      <c r="DH925" s="106"/>
      <c r="DI925" s="106"/>
      <c r="DJ925" s="106"/>
      <c r="DK925" s="106"/>
      <c r="DL925" s="106"/>
      <c r="DM925" s="106"/>
      <c r="DN925" s="106"/>
      <c r="DO925" s="106"/>
      <c r="DP925" s="106"/>
      <c r="DQ925" s="106"/>
      <c r="DR925" s="106"/>
      <c r="DS925" s="106"/>
      <c r="DT925" s="106"/>
      <c r="DU925" s="106"/>
      <c r="DV925" s="106"/>
      <c r="DW925" s="106"/>
      <c r="DX925" s="106"/>
      <c r="DY925" s="106"/>
      <c r="DZ925" s="106"/>
      <c r="EA925" s="106"/>
      <c r="EB925" s="106"/>
      <c r="EC925" s="106"/>
      <c r="ED925" s="106"/>
      <c r="EE925" s="106"/>
      <c r="EF925" s="106"/>
      <c r="EG925" s="106"/>
      <c r="EH925" s="106"/>
      <c r="EI925" s="106"/>
      <c r="EJ925" s="106"/>
      <c r="EK925" s="106"/>
      <c r="EL925" s="106"/>
      <c r="EM925" s="106"/>
      <c r="EN925" s="106"/>
      <c r="EO925" s="106"/>
      <c r="EP925" s="106"/>
      <c r="EQ925" s="106"/>
      <c r="ER925" s="106"/>
      <c r="ES925" s="106"/>
      <c r="ET925" s="106"/>
      <c r="EU925" s="106"/>
      <c r="EV925" s="106"/>
      <c r="EW925" s="106"/>
      <c r="EX925" s="106"/>
      <c r="EY925" s="106"/>
      <c r="EZ925" s="106"/>
      <c r="FA925" s="106"/>
      <c r="FB925" s="106"/>
      <c r="FC925" s="106"/>
      <c r="FD925" s="106"/>
      <c r="FE925" s="106"/>
      <c r="FF925" s="106"/>
      <c r="FG925" s="106"/>
      <c r="FH925" s="106"/>
      <c r="FI925" s="106"/>
      <c r="FJ925" s="106"/>
      <c r="FK925" s="106"/>
      <c r="FL925" s="106"/>
      <c r="FM925" s="106"/>
      <c r="FN925" s="106"/>
      <c r="FO925" s="106"/>
      <c r="FP925" s="106"/>
      <c r="FQ925" s="106"/>
      <c r="FR925" s="106"/>
      <c r="FS925" s="106"/>
      <c r="FT925" s="106"/>
      <c r="FU925" s="106"/>
      <c r="FV925" s="106"/>
      <c r="FW925" s="106"/>
      <c r="FX925" s="106"/>
      <c r="FY925" s="106"/>
      <c r="FZ925" s="106"/>
      <c r="GA925" s="106"/>
      <c r="GB925" s="106"/>
      <c r="GC925" s="106"/>
      <c r="GD925" s="106"/>
      <c r="GE925" s="106"/>
      <c r="GF925" s="106"/>
      <c r="GG925" s="106"/>
      <c r="GH925" s="106"/>
      <c r="GI925" s="106"/>
      <c r="GJ925" s="106"/>
      <c r="GK925" s="106"/>
      <c r="GL925" s="106"/>
      <c r="GM925" s="106"/>
      <c r="GN925" s="106"/>
      <c r="GO925" s="106"/>
      <c r="GP925" s="106"/>
      <c r="GQ925" s="106"/>
      <c r="GR925" s="106"/>
      <c r="GS925" s="106"/>
      <c r="GT925" s="106"/>
      <c r="GU925" s="106"/>
      <c r="GV925" s="106"/>
      <c r="GW925" s="106"/>
      <c r="GX925" s="106"/>
      <c r="GY925" s="106"/>
      <c r="GZ925" s="106"/>
      <c r="HA925" s="106"/>
      <c r="HB925" s="106"/>
      <c r="HC925" s="106"/>
      <c r="HD925" s="106"/>
      <c r="HE925" s="106"/>
      <c r="HF925" s="106"/>
      <c r="HG925" s="106"/>
      <c r="HH925" s="106"/>
      <c r="HI925" s="106"/>
      <c r="HJ925" s="106"/>
      <c r="HK925" s="106"/>
      <c r="HL925" s="106"/>
      <c r="HM925" s="106"/>
      <c r="HN925" s="106"/>
      <c r="HO925" s="106"/>
      <c r="HP925" s="106"/>
      <c r="HQ925" s="106"/>
      <c r="HR925" s="106"/>
      <c r="HS925" s="106"/>
      <c r="HT925" s="106"/>
      <c r="HU925" s="106"/>
      <c r="HV925" s="106"/>
      <c r="HW925" s="106"/>
      <c r="HX925" s="106"/>
      <c r="HY925" s="106"/>
      <c r="HZ925" s="106"/>
      <c r="IA925" s="106"/>
      <c r="IB925" s="106"/>
      <c r="IC925" s="106"/>
      <c r="ID925" s="106"/>
      <c r="IE925" s="106"/>
      <c r="IF925" s="106"/>
      <c r="IG925" s="106"/>
      <c r="IH925" s="106"/>
      <c r="II925" s="106"/>
      <c r="IJ925" s="106"/>
      <c r="IK925" s="106"/>
      <c r="IL925" s="106"/>
      <c r="IM925" s="106"/>
      <c r="IN925" s="106"/>
      <c r="IO925" s="106"/>
      <c r="IP925" s="106"/>
      <c r="IQ925" s="106"/>
      <c r="IR925" s="106"/>
      <c r="IS925" s="106"/>
      <c r="IT925" s="106"/>
      <c r="IU925" s="106"/>
      <c r="IV925" s="106"/>
      <c r="IW925" s="106"/>
      <c r="IX925" s="106"/>
      <c r="IY925" s="106"/>
      <c r="IZ925" s="106"/>
      <c r="JA925" s="106"/>
      <c r="JB925" s="106"/>
      <c r="JC925" s="106"/>
      <c r="JD925" s="106"/>
      <c r="JE925" s="106"/>
      <c r="JF925" s="106"/>
      <c r="JG925" s="106"/>
      <c r="JH925" s="106"/>
      <c r="JI925" s="106"/>
      <c r="JJ925" s="106"/>
      <c r="JK925" s="106"/>
      <c r="JL925" s="106"/>
      <c r="JM925" s="106"/>
      <c r="JN925" s="106"/>
      <c r="JO925" s="106"/>
      <c r="JP925" s="106"/>
      <c r="JQ925" s="106"/>
      <c r="JR925" s="106"/>
      <c r="JS925" s="106"/>
      <c r="JT925" s="106"/>
      <c r="JU925" s="106"/>
      <c r="JV925" s="106"/>
      <c r="JW925" s="106"/>
      <c r="JX925" s="106"/>
      <c r="JY925" s="106"/>
      <c r="JZ925" s="106"/>
      <c r="KA925" s="106"/>
      <c r="KB925" s="106"/>
      <c r="KC925" s="106"/>
      <c r="KD925" s="106"/>
      <c r="KE925" s="106"/>
      <c r="KF925" s="106"/>
      <c r="KG925" s="106"/>
      <c r="KH925" s="106"/>
      <c r="KI925" s="106"/>
      <c r="KJ925" s="106"/>
      <c r="KK925" s="106"/>
      <c r="KL925" s="106"/>
      <c r="KM925" s="106"/>
      <c r="KN925" s="106"/>
      <c r="KO925" s="106"/>
      <c r="KP925" s="106"/>
      <c r="KQ925" s="106"/>
      <c r="KR925" s="106"/>
      <c r="KS925" s="106"/>
      <c r="KT925" s="106"/>
      <c r="KU925" s="106"/>
      <c r="KV925" s="106"/>
      <c r="KW925" s="106"/>
      <c r="KX925" s="106"/>
      <c r="KY925" s="106"/>
      <c r="KZ925" s="106"/>
      <c r="LA925" s="106"/>
      <c r="LB925" s="106"/>
      <c r="LC925" s="106"/>
      <c r="LD925" s="106"/>
      <c r="LE925" s="106"/>
      <c r="LF925" s="106"/>
      <c r="LG925" s="106"/>
      <c r="LH925" s="106"/>
      <c r="LI925" s="106"/>
      <c r="LJ925" s="106"/>
      <c r="LK925" s="106"/>
      <c r="LL925" s="106"/>
      <c r="LM925" s="106"/>
      <c r="LN925" s="106"/>
      <c r="LO925" s="106"/>
      <c r="LP925" s="106"/>
      <c r="LQ925" s="106"/>
      <c r="LR925" s="106"/>
      <c r="LS925" s="106"/>
      <c r="LT925" s="106"/>
      <c r="LU925" s="106"/>
      <c r="LV925" s="106"/>
      <c r="LW925" s="106"/>
      <c r="LX925" s="106"/>
      <c r="LY925" s="106"/>
      <c r="LZ925" s="106"/>
      <c r="MA925" s="106"/>
      <c r="MB925" s="106"/>
      <c r="MC925" s="106"/>
      <c r="MD925" s="106"/>
      <c r="ME925" s="106"/>
      <c r="MF925" s="106"/>
      <c r="MG925" s="106"/>
      <c r="MH925" s="106"/>
      <c r="MI925" s="106"/>
      <c r="MJ925" s="106"/>
      <c r="MK925" s="106"/>
      <c r="ML925" s="106"/>
      <c r="MM925" s="106"/>
      <c r="MN925" s="106"/>
      <c r="MO925" s="106"/>
      <c r="MP925" s="106"/>
      <c r="MQ925" s="106"/>
      <c r="MR925" s="106"/>
      <c r="MS925" s="106"/>
      <c r="MT925" s="106"/>
      <c r="MU925" s="106"/>
      <c r="MV925" s="106"/>
      <c r="MW925" s="106"/>
      <c r="MX925" s="106"/>
      <c r="MY925" s="106"/>
      <c r="MZ925" s="106"/>
      <c r="NA925" s="106"/>
      <c r="NB925" s="106"/>
      <c r="NC925" s="106"/>
      <c r="ND925" s="106"/>
      <c r="NE925" s="106"/>
      <c r="NF925" s="106"/>
      <c r="NG925" s="106"/>
      <c r="NH925" s="106"/>
      <c r="NI925" s="106"/>
      <c r="NJ925" s="106"/>
      <c r="NK925" s="106"/>
      <c r="NL925" s="106"/>
      <c r="NM925" s="106"/>
      <c r="NN925" s="106"/>
      <c r="NO925" s="106"/>
      <c r="NP925" s="106"/>
      <c r="NQ925" s="106"/>
      <c r="NR925" s="106"/>
      <c r="NS925" s="106"/>
      <c r="NT925" s="106"/>
      <c r="NU925" s="106"/>
      <c r="NV925" s="106"/>
      <c r="NW925" s="106"/>
      <c r="NX925" s="106"/>
      <c r="NY925" s="106"/>
      <c r="NZ925" s="106"/>
      <c r="OA925" s="106"/>
      <c r="OB925" s="106"/>
      <c r="OC925" s="106"/>
      <c r="OD925" s="106"/>
      <c r="OE925" s="106"/>
      <c r="OF925" s="106"/>
      <c r="OG925" s="106"/>
      <c r="OH925" s="106"/>
      <c r="OI925" s="106"/>
      <c r="OJ925" s="106"/>
      <c r="OK925" s="106"/>
      <c r="OL925" s="106"/>
      <c r="OM925" s="106"/>
      <c r="ON925" s="106"/>
      <c r="OO925" s="106"/>
      <c r="OP925" s="106"/>
      <c r="OQ925" s="106"/>
      <c r="OR925" s="106"/>
      <c r="OS925" s="106"/>
      <c r="OT925" s="106"/>
      <c r="OU925" s="106"/>
      <c r="OV925" s="106"/>
      <c r="OW925" s="106"/>
      <c r="OX925" s="106"/>
      <c r="OY925" s="106"/>
      <c r="OZ925" s="106"/>
      <c r="PA925" s="106"/>
      <c r="PB925" s="106"/>
      <c r="PC925" s="106"/>
      <c r="PD925" s="106"/>
      <c r="PE925" s="106"/>
      <c r="PF925" s="106"/>
      <c r="PG925" s="106"/>
      <c r="PH925" s="106"/>
      <c r="PI925" s="106"/>
      <c r="PJ925" s="106"/>
      <c r="PK925" s="106"/>
      <c r="PL925" s="106"/>
      <c r="PM925" s="106"/>
      <c r="PN925" s="106"/>
      <c r="PO925" s="106"/>
      <c r="PP925" s="106"/>
      <c r="PQ925" s="106"/>
      <c r="PR925" s="106"/>
      <c r="PS925" s="106"/>
      <c r="PT925" s="106"/>
      <c r="PU925" s="106"/>
      <c r="PV925" s="106"/>
      <c r="PW925" s="106"/>
      <c r="PX925" s="106"/>
      <c r="PY925" s="106"/>
      <c r="PZ925" s="106"/>
      <c r="QA925" s="106"/>
      <c r="QB925" s="106"/>
      <c r="QC925" s="106"/>
      <c r="QD925" s="106"/>
      <c r="QE925" s="106"/>
      <c r="QF925" s="106"/>
      <c r="QG925" s="106"/>
      <c r="QH925" s="106"/>
      <c r="QI925" s="106"/>
      <c r="QJ925" s="106"/>
      <c r="QK925" s="106"/>
      <c r="QL925" s="106"/>
      <c r="QM925" s="106"/>
      <c r="QN925" s="106"/>
      <c r="QO925" s="106"/>
      <c r="QP925" s="106"/>
      <c r="QQ925" s="106"/>
      <c r="QR925" s="106"/>
      <c r="QS925" s="106"/>
      <c r="QT925" s="106"/>
      <c r="QU925" s="106"/>
      <c r="QV925" s="106"/>
      <c r="QW925" s="106"/>
      <c r="QX925" s="106"/>
      <c r="QY925" s="106"/>
      <c r="QZ925" s="106"/>
      <c r="RA925" s="106"/>
      <c r="RB925" s="106"/>
      <c r="RC925" s="106"/>
      <c r="RD925" s="106"/>
      <c r="RE925" s="106"/>
      <c r="RF925" s="106"/>
      <c r="RG925" s="106"/>
      <c r="RH925" s="106"/>
      <c r="RI925" s="106"/>
      <c r="RJ925" s="106"/>
      <c r="RK925" s="106"/>
      <c r="RL925" s="106"/>
      <c r="RM925" s="106"/>
      <c r="RN925" s="106"/>
      <c r="RO925" s="106"/>
      <c r="RP925" s="106"/>
      <c r="RQ925" s="106"/>
      <c r="RR925" s="106"/>
    </row>
    <row r="926" spans="1:486" x14ac:dyDescent="0.3">
      <c r="A926" s="106"/>
      <c r="B926" s="106"/>
      <c r="C926" s="106"/>
      <c r="D926" s="106"/>
      <c r="E926" s="106"/>
      <c r="F926" s="106"/>
      <c r="G926" s="106"/>
      <c r="H926" s="106"/>
      <c r="I926" s="106"/>
      <c r="J926" s="106"/>
      <c r="K926" s="106"/>
      <c r="L926" s="106"/>
      <c r="M926" s="106"/>
      <c r="N926" s="106"/>
      <c r="O926" s="106"/>
      <c r="P926" s="114"/>
      <c r="Q926" s="114"/>
      <c r="R926" s="106"/>
      <c r="S926" s="106"/>
      <c r="T926" s="106"/>
      <c r="U926" s="106"/>
      <c r="V926" s="106"/>
      <c r="W926" s="106"/>
      <c r="X926" s="106"/>
      <c r="Y926" s="106"/>
      <c r="Z926" s="106"/>
      <c r="AA926" s="106"/>
      <c r="AB926" s="106"/>
      <c r="AC926" s="106"/>
      <c r="AD926" s="106"/>
      <c r="AE926" s="106"/>
      <c r="AF926" s="106"/>
      <c r="AG926" s="106"/>
      <c r="AH926" s="106"/>
      <c r="AI926" s="106"/>
      <c r="AJ926" s="106"/>
      <c r="AK926" s="106"/>
      <c r="AL926" s="106"/>
      <c r="AM926" s="106"/>
      <c r="AN926" s="106"/>
      <c r="AO926" s="106"/>
      <c r="AP926" s="106"/>
      <c r="AQ926" s="106"/>
      <c r="AR926" s="106"/>
      <c r="AS926" s="106"/>
      <c r="AT926" s="106"/>
      <c r="AU926" s="106"/>
      <c r="AV926" s="106"/>
      <c r="AW926" s="106"/>
      <c r="AX926" s="106"/>
      <c r="AY926" s="106"/>
      <c r="AZ926" s="106"/>
      <c r="BA926" s="106"/>
      <c r="BB926" s="106"/>
      <c r="BC926" s="106"/>
      <c r="BD926" s="106"/>
      <c r="BE926" s="106"/>
      <c r="BF926" s="106"/>
      <c r="BG926" s="106"/>
      <c r="BH926" s="106"/>
      <c r="BI926" s="106"/>
      <c r="BJ926" s="106"/>
      <c r="BK926" s="106"/>
      <c r="BL926" s="106"/>
      <c r="BM926" s="106"/>
      <c r="BN926" s="106"/>
      <c r="BO926" s="106"/>
      <c r="BP926" s="106"/>
      <c r="BQ926" s="106"/>
      <c r="BR926" s="106"/>
      <c r="BS926" s="106"/>
      <c r="BT926" s="106"/>
      <c r="BU926" s="106"/>
      <c r="BV926" s="106"/>
      <c r="BW926" s="106"/>
      <c r="BX926" s="106"/>
      <c r="BY926" s="106"/>
      <c r="BZ926" s="106"/>
      <c r="CA926" s="106"/>
      <c r="CB926" s="106"/>
      <c r="CC926" s="106"/>
      <c r="CD926" s="106"/>
      <c r="CE926" s="106"/>
      <c r="CF926" s="106"/>
      <c r="CG926" s="106"/>
      <c r="CH926" s="106"/>
      <c r="CI926" s="106"/>
      <c r="CJ926" s="106"/>
      <c r="CK926" s="106"/>
      <c r="CL926" s="106"/>
      <c r="CM926" s="106"/>
      <c r="CN926" s="106"/>
      <c r="CO926" s="106"/>
      <c r="CP926" s="106"/>
      <c r="CQ926" s="106"/>
      <c r="CR926" s="106"/>
      <c r="CS926" s="106"/>
      <c r="CT926" s="106"/>
      <c r="CU926" s="106"/>
      <c r="CV926" s="106"/>
      <c r="CW926" s="106"/>
      <c r="CX926" s="106"/>
      <c r="CY926" s="106"/>
      <c r="CZ926" s="106"/>
      <c r="DA926" s="106"/>
      <c r="DB926" s="106"/>
      <c r="DC926" s="106"/>
      <c r="DD926" s="106"/>
      <c r="DE926" s="106"/>
      <c r="DF926" s="106"/>
      <c r="DG926" s="106"/>
      <c r="DH926" s="106"/>
      <c r="DI926" s="106"/>
      <c r="DJ926" s="106"/>
      <c r="DK926" s="106"/>
      <c r="DL926" s="106"/>
      <c r="DM926" s="106"/>
      <c r="DN926" s="106"/>
      <c r="DO926" s="106"/>
      <c r="DP926" s="106"/>
      <c r="DQ926" s="106"/>
      <c r="DR926" s="106"/>
      <c r="DS926" s="106"/>
      <c r="DT926" s="106"/>
      <c r="DU926" s="106"/>
      <c r="DV926" s="106"/>
      <c r="DW926" s="106"/>
      <c r="DX926" s="106"/>
      <c r="DY926" s="106"/>
      <c r="DZ926" s="106"/>
      <c r="EA926" s="106"/>
      <c r="EB926" s="106"/>
      <c r="EC926" s="106"/>
      <c r="ED926" s="106"/>
      <c r="EE926" s="106"/>
      <c r="EF926" s="106"/>
      <c r="EG926" s="106"/>
      <c r="EH926" s="106"/>
      <c r="EI926" s="106"/>
      <c r="EJ926" s="106"/>
      <c r="EK926" s="106"/>
      <c r="EL926" s="106"/>
      <c r="EM926" s="106"/>
      <c r="EN926" s="106"/>
      <c r="EO926" s="106"/>
      <c r="EP926" s="106"/>
      <c r="EQ926" s="106"/>
      <c r="ER926" s="106"/>
      <c r="ES926" s="106"/>
      <c r="ET926" s="106"/>
      <c r="EU926" s="106"/>
      <c r="EV926" s="106"/>
      <c r="EW926" s="106"/>
      <c r="EX926" s="106"/>
      <c r="EY926" s="106"/>
      <c r="EZ926" s="106"/>
      <c r="FA926" s="106"/>
      <c r="FB926" s="106"/>
      <c r="FC926" s="106"/>
      <c r="FD926" s="106"/>
      <c r="FE926" s="106"/>
      <c r="FF926" s="106"/>
      <c r="FG926" s="106"/>
      <c r="FH926" s="106"/>
      <c r="FI926" s="106"/>
      <c r="FJ926" s="106"/>
      <c r="FK926" s="106"/>
      <c r="FL926" s="106"/>
      <c r="FM926" s="106"/>
      <c r="FN926" s="106"/>
      <c r="FO926" s="106"/>
      <c r="FP926" s="106"/>
      <c r="FQ926" s="106"/>
      <c r="FR926" s="106"/>
      <c r="FS926" s="106"/>
      <c r="FT926" s="106"/>
      <c r="FU926" s="106"/>
      <c r="FV926" s="106"/>
      <c r="FW926" s="106"/>
      <c r="FX926" s="106"/>
      <c r="FY926" s="106"/>
      <c r="FZ926" s="106"/>
      <c r="GA926" s="106"/>
      <c r="GB926" s="106"/>
      <c r="GC926" s="106"/>
      <c r="GD926" s="106"/>
      <c r="GE926" s="106"/>
      <c r="GF926" s="106"/>
      <c r="GG926" s="106"/>
      <c r="GH926" s="106"/>
      <c r="GI926" s="106"/>
      <c r="GJ926" s="106"/>
      <c r="GK926" s="106"/>
      <c r="GL926" s="106"/>
      <c r="GM926" s="106"/>
      <c r="GN926" s="106"/>
      <c r="GO926" s="106"/>
      <c r="GP926" s="106"/>
      <c r="GQ926" s="106"/>
      <c r="GR926" s="106"/>
      <c r="GS926" s="106"/>
      <c r="GT926" s="106"/>
      <c r="GU926" s="106"/>
      <c r="GV926" s="106"/>
      <c r="GW926" s="106"/>
      <c r="GX926" s="106"/>
      <c r="GY926" s="106"/>
      <c r="GZ926" s="106"/>
      <c r="HA926" s="106"/>
      <c r="HB926" s="106"/>
      <c r="HC926" s="106"/>
      <c r="HD926" s="106"/>
      <c r="HE926" s="106"/>
      <c r="HF926" s="106"/>
      <c r="HG926" s="106"/>
      <c r="HH926" s="106"/>
      <c r="HI926" s="106"/>
      <c r="HJ926" s="106"/>
      <c r="HK926" s="106"/>
      <c r="HL926" s="106"/>
      <c r="HM926" s="106"/>
      <c r="HN926" s="106"/>
      <c r="HO926" s="106"/>
      <c r="HP926" s="106"/>
      <c r="HQ926" s="106"/>
      <c r="HR926" s="106"/>
      <c r="HS926" s="106"/>
      <c r="HT926" s="106"/>
      <c r="HU926" s="106"/>
      <c r="HV926" s="106"/>
      <c r="HW926" s="106"/>
      <c r="HX926" s="106"/>
      <c r="HY926" s="106"/>
      <c r="HZ926" s="106"/>
      <c r="IA926" s="106"/>
      <c r="IB926" s="106"/>
      <c r="IC926" s="106"/>
      <c r="ID926" s="106"/>
      <c r="IE926" s="106"/>
      <c r="IF926" s="106"/>
      <c r="IG926" s="106"/>
      <c r="IH926" s="106"/>
      <c r="II926" s="106"/>
      <c r="IJ926" s="106"/>
      <c r="IK926" s="106"/>
      <c r="IL926" s="106"/>
      <c r="IM926" s="106"/>
      <c r="IN926" s="106"/>
      <c r="IO926" s="106"/>
      <c r="IP926" s="106"/>
      <c r="IQ926" s="106"/>
      <c r="IR926" s="106"/>
      <c r="IS926" s="106"/>
      <c r="IT926" s="106"/>
      <c r="IU926" s="106"/>
      <c r="IV926" s="106"/>
      <c r="IW926" s="106"/>
      <c r="IX926" s="106"/>
      <c r="IY926" s="106"/>
      <c r="IZ926" s="106"/>
      <c r="JA926" s="106"/>
      <c r="JB926" s="106"/>
      <c r="JC926" s="106"/>
      <c r="JD926" s="106"/>
      <c r="JE926" s="106"/>
      <c r="JF926" s="106"/>
      <c r="JG926" s="106"/>
      <c r="JH926" s="106"/>
      <c r="JI926" s="106"/>
      <c r="JJ926" s="106"/>
      <c r="JK926" s="106"/>
      <c r="JL926" s="106"/>
      <c r="JM926" s="106"/>
      <c r="JN926" s="106"/>
      <c r="JO926" s="106"/>
      <c r="JP926" s="106"/>
      <c r="JQ926" s="106"/>
      <c r="JR926" s="106"/>
      <c r="JS926" s="106"/>
      <c r="JT926" s="106"/>
      <c r="JU926" s="106"/>
      <c r="JV926" s="106"/>
      <c r="JW926" s="106"/>
      <c r="JX926" s="106"/>
      <c r="JY926" s="106"/>
      <c r="JZ926" s="106"/>
      <c r="KA926" s="106"/>
      <c r="KB926" s="106"/>
      <c r="KC926" s="106"/>
      <c r="KD926" s="106"/>
      <c r="KE926" s="106"/>
      <c r="KF926" s="106"/>
      <c r="KG926" s="106"/>
      <c r="KH926" s="106"/>
      <c r="KI926" s="106"/>
      <c r="KJ926" s="106"/>
      <c r="KK926" s="106"/>
      <c r="KL926" s="106"/>
      <c r="KM926" s="106"/>
      <c r="KN926" s="106"/>
      <c r="KO926" s="106"/>
      <c r="KP926" s="106"/>
      <c r="KQ926" s="106"/>
      <c r="KR926" s="106"/>
      <c r="KS926" s="106"/>
      <c r="KT926" s="106"/>
      <c r="KU926" s="106"/>
      <c r="KV926" s="106"/>
      <c r="KW926" s="106"/>
      <c r="KX926" s="106"/>
      <c r="KY926" s="106"/>
      <c r="KZ926" s="106"/>
      <c r="LA926" s="106"/>
      <c r="LB926" s="106"/>
      <c r="LC926" s="106"/>
      <c r="LD926" s="106"/>
      <c r="LE926" s="106"/>
      <c r="LF926" s="106"/>
      <c r="LG926" s="106"/>
      <c r="LH926" s="106"/>
      <c r="LI926" s="106"/>
      <c r="LJ926" s="106"/>
      <c r="LK926" s="106"/>
      <c r="LL926" s="106"/>
      <c r="LM926" s="106"/>
      <c r="LN926" s="106"/>
      <c r="LO926" s="106"/>
      <c r="LP926" s="106"/>
      <c r="LQ926" s="106"/>
      <c r="LR926" s="106"/>
      <c r="LS926" s="106"/>
      <c r="LT926" s="106"/>
      <c r="LU926" s="106"/>
      <c r="LV926" s="106"/>
      <c r="LW926" s="106"/>
      <c r="LX926" s="106"/>
      <c r="LY926" s="106"/>
      <c r="LZ926" s="106"/>
      <c r="MA926" s="106"/>
      <c r="MB926" s="106"/>
      <c r="MC926" s="106"/>
      <c r="MD926" s="106"/>
      <c r="ME926" s="106"/>
      <c r="MF926" s="106"/>
      <c r="MG926" s="106"/>
      <c r="MH926" s="106"/>
      <c r="MI926" s="106"/>
      <c r="MJ926" s="106"/>
      <c r="MK926" s="106"/>
      <c r="ML926" s="106"/>
      <c r="MM926" s="106"/>
      <c r="MN926" s="106"/>
      <c r="MO926" s="106"/>
      <c r="MP926" s="106"/>
      <c r="MQ926" s="106"/>
      <c r="MR926" s="106"/>
      <c r="MS926" s="106"/>
      <c r="MT926" s="106"/>
      <c r="MU926" s="106"/>
      <c r="MV926" s="106"/>
      <c r="MW926" s="106"/>
      <c r="MX926" s="106"/>
      <c r="MY926" s="106"/>
      <c r="MZ926" s="106"/>
      <c r="NA926" s="106"/>
      <c r="NB926" s="106"/>
      <c r="NC926" s="106"/>
      <c r="ND926" s="106"/>
      <c r="NE926" s="106"/>
      <c r="NF926" s="106"/>
      <c r="NG926" s="106"/>
      <c r="NH926" s="106"/>
      <c r="NI926" s="106"/>
      <c r="NJ926" s="106"/>
      <c r="NK926" s="106"/>
      <c r="NL926" s="106"/>
      <c r="NM926" s="106"/>
      <c r="NN926" s="106"/>
      <c r="NO926" s="106"/>
      <c r="NP926" s="106"/>
      <c r="NQ926" s="106"/>
      <c r="NR926" s="106"/>
      <c r="NS926" s="106"/>
      <c r="NT926" s="106"/>
      <c r="NU926" s="106"/>
      <c r="NV926" s="106"/>
      <c r="NW926" s="106"/>
      <c r="NX926" s="106"/>
      <c r="NY926" s="106"/>
      <c r="NZ926" s="106"/>
      <c r="OA926" s="106"/>
      <c r="OB926" s="106"/>
      <c r="OC926" s="106"/>
      <c r="OD926" s="106"/>
      <c r="OE926" s="106"/>
      <c r="OF926" s="106"/>
      <c r="OG926" s="106"/>
      <c r="OH926" s="106"/>
      <c r="OI926" s="106"/>
      <c r="OJ926" s="106"/>
      <c r="OK926" s="106"/>
      <c r="OL926" s="106"/>
      <c r="OM926" s="106"/>
      <c r="ON926" s="106"/>
      <c r="OO926" s="106"/>
      <c r="OP926" s="106"/>
      <c r="OQ926" s="106"/>
      <c r="OR926" s="106"/>
      <c r="OS926" s="106"/>
      <c r="OT926" s="106"/>
      <c r="OU926" s="106"/>
      <c r="OV926" s="106"/>
      <c r="OW926" s="106"/>
      <c r="OX926" s="106"/>
      <c r="OY926" s="106"/>
      <c r="OZ926" s="106"/>
      <c r="PA926" s="106"/>
      <c r="PB926" s="106"/>
      <c r="PC926" s="106"/>
      <c r="PD926" s="106"/>
      <c r="PE926" s="106"/>
      <c r="PF926" s="106"/>
      <c r="PG926" s="106"/>
      <c r="PH926" s="106"/>
      <c r="PI926" s="106"/>
      <c r="PJ926" s="106"/>
      <c r="PK926" s="106"/>
      <c r="PL926" s="106"/>
      <c r="PM926" s="106"/>
      <c r="PN926" s="106"/>
      <c r="PO926" s="106"/>
      <c r="PP926" s="106"/>
      <c r="PQ926" s="106"/>
      <c r="PR926" s="106"/>
      <c r="PS926" s="106"/>
      <c r="PT926" s="106"/>
      <c r="PU926" s="106"/>
      <c r="PV926" s="106"/>
      <c r="PW926" s="106"/>
      <c r="PX926" s="106"/>
      <c r="PY926" s="106"/>
      <c r="PZ926" s="106"/>
      <c r="QA926" s="106"/>
      <c r="QB926" s="106"/>
      <c r="QC926" s="106"/>
      <c r="QD926" s="106"/>
      <c r="QE926" s="106"/>
      <c r="QF926" s="106"/>
      <c r="QG926" s="106"/>
      <c r="QH926" s="106"/>
      <c r="QI926" s="106"/>
      <c r="QJ926" s="106"/>
      <c r="QK926" s="106"/>
      <c r="QL926" s="106"/>
      <c r="QM926" s="106"/>
      <c r="QN926" s="106"/>
      <c r="QO926" s="106"/>
      <c r="QP926" s="106"/>
      <c r="QQ926" s="106"/>
      <c r="QR926" s="106"/>
      <c r="QS926" s="106"/>
      <c r="QT926" s="106"/>
      <c r="QU926" s="106"/>
      <c r="QV926" s="106"/>
      <c r="QW926" s="106"/>
      <c r="QX926" s="106"/>
      <c r="QY926" s="106"/>
      <c r="QZ926" s="106"/>
      <c r="RA926" s="106"/>
      <c r="RB926" s="106"/>
      <c r="RC926" s="106"/>
      <c r="RD926" s="106"/>
      <c r="RE926" s="106"/>
      <c r="RF926" s="106"/>
      <c r="RG926" s="106"/>
      <c r="RH926" s="106"/>
      <c r="RI926" s="106"/>
      <c r="RJ926" s="106"/>
      <c r="RK926" s="106"/>
      <c r="RL926" s="106"/>
      <c r="RM926" s="106"/>
      <c r="RN926" s="106"/>
      <c r="RO926" s="106"/>
      <c r="RP926" s="106"/>
      <c r="RQ926" s="106"/>
      <c r="RR926" s="106"/>
    </row>
    <row r="927" spans="1:486" x14ac:dyDescent="0.3">
      <c r="A927" s="106"/>
      <c r="B927" s="106"/>
      <c r="C927" s="106"/>
      <c r="D927" s="106"/>
      <c r="E927" s="106"/>
      <c r="F927" s="106"/>
      <c r="G927" s="106"/>
      <c r="H927" s="106"/>
      <c r="I927" s="106"/>
      <c r="J927" s="106"/>
      <c r="K927" s="106"/>
      <c r="L927" s="106"/>
      <c r="M927" s="106"/>
      <c r="N927" s="106"/>
      <c r="O927" s="106"/>
      <c r="P927" s="114"/>
      <c r="Q927" s="114"/>
      <c r="R927" s="106"/>
      <c r="S927" s="106"/>
      <c r="T927" s="106"/>
      <c r="U927" s="106"/>
      <c r="V927" s="106"/>
      <c r="W927" s="106"/>
      <c r="X927" s="106"/>
      <c r="Y927" s="106"/>
      <c r="Z927" s="106"/>
      <c r="AA927" s="106"/>
      <c r="AB927" s="106"/>
      <c r="AC927" s="106"/>
      <c r="AD927" s="106"/>
      <c r="AE927" s="106"/>
      <c r="AF927" s="106"/>
      <c r="AG927" s="106"/>
      <c r="AH927" s="106"/>
      <c r="AI927" s="106"/>
      <c r="AJ927" s="106"/>
      <c r="AK927" s="106"/>
      <c r="AL927" s="106"/>
      <c r="AM927" s="106"/>
      <c r="AN927" s="106"/>
      <c r="AO927" s="106"/>
      <c r="AP927" s="106"/>
      <c r="AQ927" s="106"/>
      <c r="AR927" s="106"/>
      <c r="AS927" s="106"/>
      <c r="AT927" s="106"/>
      <c r="AU927" s="106"/>
      <c r="AV927" s="106"/>
      <c r="AW927" s="106"/>
      <c r="AX927" s="106"/>
      <c r="AY927" s="106"/>
      <c r="AZ927" s="106"/>
      <c r="BA927" s="106"/>
      <c r="BB927" s="106"/>
      <c r="BC927" s="106"/>
      <c r="BD927" s="106"/>
      <c r="BE927" s="106"/>
      <c r="BF927" s="106"/>
      <c r="BG927" s="106"/>
      <c r="BH927" s="106"/>
      <c r="BI927" s="106"/>
      <c r="BJ927" s="106"/>
      <c r="BK927" s="106"/>
      <c r="BL927" s="106"/>
      <c r="BM927" s="106"/>
      <c r="BN927" s="106"/>
      <c r="BO927" s="106"/>
      <c r="BP927" s="106"/>
      <c r="BQ927" s="106"/>
      <c r="BR927" s="106"/>
      <c r="BS927" s="106"/>
      <c r="BT927" s="106"/>
      <c r="BU927" s="106"/>
      <c r="BV927" s="106"/>
      <c r="BW927" s="106"/>
      <c r="BX927" s="106"/>
      <c r="BY927" s="106"/>
      <c r="BZ927" s="106"/>
      <c r="CA927" s="106"/>
      <c r="CB927" s="106"/>
      <c r="CC927" s="106"/>
      <c r="CD927" s="106"/>
      <c r="CE927" s="106"/>
      <c r="CF927" s="106"/>
      <c r="CG927" s="106"/>
      <c r="CH927" s="106"/>
      <c r="CI927" s="106"/>
      <c r="CJ927" s="106"/>
      <c r="CK927" s="106"/>
      <c r="CL927" s="106"/>
      <c r="CM927" s="106"/>
      <c r="CN927" s="106"/>
      <c r="CO927" s="106"/>
      <c r="CP927" s="106"/>
      <c r="CQ927" s="106"/>
      <c r="CR927" s="106"/>
      <c r="CS927" s="106"/>
      <c r="CT927" s="106"/>
      <c r="CU927" s="106"/>
      <c r="CV927" s="106"/>
      <c r="CW927" s="106"/>
      <c r="CX927" s="106"/>
      <c r="CY927" s="106"/>
      <c r="CZ927" s="106"/>
      <c r="DA927" s="106"/>
      <c r="DB927" s="106"/>
      <c r="DC927" s="106"/>
      <c r="DD927" s="106"/>
      <c r="DE927" s="106"/>
      <c r="DF927" s="106"/>
      <c r="DG927" s="106"/>
      <c r="DH927" s="106"/>
      <c r="DI927" s="106"/>
      <c r="DJ927" s="106"/>
      <c r="DK927" s="106"/>
      <c r="DL927" s="106"/>
      <c r="DM927" s="106"/>
      <c r="DN927" s="106"/>
      <c r="DO927" s="106"/>
      <c r="DP927" s="106"/>
      <c r="DQ927" s="106"/>
      <c r="DR927" s="106"/>
      <c r="DS927" s="106"/>
      <c r="DT927" s="106"/>
      <c r="DU927" s="106"/>
      <c r="DV927" s="106"/>
      <c r="DW927" s="106"/>
      <c r="DX927" s="106"/>
      <c r="DY927" s="106"/>
      <c r="DZ927" s="106"/>
      <c r="EA927" s="106"/>
      <c r="EB927" s="106"/>
      <c r="EC927" s="106"/>
      <c r="ED927" s="106"/>
      <c r="EE927" s="106"/>
      <c r="EF927" s="106"/>
      <c r="EG927" s="106"/>
      <c r="EH927" s="106"/>
      <c r="EI927" s="106"/>
      <c r="EJ927" s="106"/>
      <c r="EK927" s="106"/>
      <c r="EL927" s="106"/>
      <c r="EM927" s="106"/>
      <c r="EN927" s="106"/>
      <c r="EO927" s="106"/>
      <c r="EP927" s="106"/>
      <c r="EQ927" s="106"/>
      <c r="ER927" s="106"/>
      <c r="ES927" s="106"/>
      <c r="ET927" s="106"/>
      <c r="EU927" s="106"/>
      <c r="EV927" s="106"/>
      <c r="EW927" s="106"/>
      <c r="EX927" s="106"/>
      <c r="EY927" s="106"/>
      <c r="EZ927" s="106"/>
      <c r="FA927" s="106"/>
      <c r="FB927" s="106"/>
      <c r="FC927" s="106"/>
      <c r="FD927" s="106"/>
      <c r="FE927" s="106"/>
      <c r="FF927" s="106"/>
      <c r="FG927" s="106"/>
      <c r="FH927" s="106"/>
      <c r="FI927" s="106"/>
      <c r="FJ927" s="106"/>
      <c r="FK927" s="106"/>
      <c r="FL927" s="106"/>
      <c r="FM927" s="106"/>
      <c r="FN927" s="106"/>
      <c r="FO927" s="106"/>
      <c r="FP927" s="106"/>
      <c r="FQ927" s="106"/>
      <c r="FR927" s="106"/>
      <c r="FS927" s="106"/>
      <c r="FT927" s="106"/>
      <c r="FU927" s="106"/>
      <c r="FV927" s="106"/>
      <c r="FW927" s="106"/>
      <c r="FX927" s="106"/>
      <c r="FY927" s="106"/>
      <c r="FZ927" s="106"/>
      <c r="GA927" s="106"/>
      <c r="GB927" s="106"/>
      <c r="GC927" s="106"/>
      <c r="GD927" s="106"/>
      <c r="GE927" s="106"/>
      <c r="GF927" s="106"/>
      <c r="GG927" s="106"/>
      <c r="GH927" s="106"/>
      <c r="GI927" s="106"/>
      <c r="GJ927" s="106"/>
      <c r="GK927" s="106"/>
      <c r="GL927" s="106"/>
      <c r="GM927" s="106"/>
      <c r="GN927" s="106"/>
      <c r="GO927" s="106"/>
      <c r="GP927" s="106"/>
      <c r="GQ927" s="106"/>
      <c r="GR927" s="106"/>
      <c r="GS927" s="106"/>
      <c r="GT927" s="106"/>
      <c r="GU927" s="106"/>
      <c r="GV927" s="106"/>
      <c r="GW927" s="106"/>
      <c r="GX927" s="106"/>
      <c r="GY927" s="106"/>
      <c r="GZ927" s="106"/>
      <c r="HA927" s="106"/>
      <c r="HB927" s="106"/>
      <c r="HC927" s="106"/>
      <c r="HD927" s="106"/>
      <c r="HE927" s="106"/>
      <c r="HF927" s="106"/>
      <c r="HG927" s="106"/>
      <c r="HH927" s="106"/>
      <c r="HI927" s="106"/>
      <c r="HJ927" s="106"/>
      <c r="HK927" s="106"/>
      <c r="HL927" s="106"/>
      <c r="HM927" s="106"/>
      <c r="HN927" s="106"/>
      <c r="HO927" s="106"/>
      <c r="HP927" s="106"/>
      <c r="HQ927" s="106"/>
      <c r="HR927" s="106"/>
      <c r="HS927" s="106"/>
      <c r="HT927" s="106"/>
      <c r="HU927" s="106"/>
      <c r="HV927" s="106"/>
      <c r="HW927" s="106"/>
      <c r="HX927" s="106"/>
      <c r="HY927" s="106"/>
      <c r="HZ927" s="106"/>
      <c r="IA927" s="106"/>
      <c r="IB927" s="106"/>
      <c r="IC927" s="106"/>
      <c r="ID927" s="106"/>
      <c r="IE927" s="106"/>
      <c r="IF927" s="106"/>
      <c r="IG927" s="106"/>
      <c r="IH927" s="106"/>
      <c r="II927" s="106"/>
      <c r="IJ927" s="106"/>
      <c r="IK927" s="106"/>
      <c r="IL927" s="106"/>
      <c r="IM927" s="106"/>
      <c r="IN927" s="106"/>
      <c r="IO927" s="106"/>
      <c r="IP927" s="106"/>
      <c r="IQ927" s="106"/>
      <c r="IR927" s="106"/>
      <c r="IS927" s="106"/>
      <c r="IT927" s="106"/>
      <c r="IU927" s="106"/>
      <c r="IV927" s="106"/>
      <c r="IW927" s="106"/>
      <c r="IX927" s="106"/>
      <c r="IY927" s="106"/>
      <c r="IZ927" s="106"/>
      <c r="JA927" s="106"/>
      <c r="JB927" s="106"/>
      <c r="JC927" s="106"/>
      <c r="JD927" s="106"/>
      <c r="JE927" s="106"/>
      <c r="JF927" s="106"/>
      <c r="JG927" s="106"/>
      <c r="JH927" s="106"/>
      <c r="JI927" s="106"/>
      <c r="JJ927" s="106"/>
      <c r="JK927" s="106"/>
      <c r="JL927" s="106"/>
      <c r="JM927" s="106"/>
      <c r="JN927" s="106"/>
      <c r="JO927" s="106"/>
      <c r="JP927" s="106"/>
      <c r="JQ927" s="106"/>
      <c r="JR927" s="106"/>
      <c r="JS927" s="106"/>
      <c r="JT927" s="106"/>
      <c r="JU927" s="106"/>
      <c r="JV927" s="106"/>
      <c r="JW927" s="106"/>
      <c r="JX927" s="106"/>
      <c r="JY927" s="106"/>
      <c r="JZ927" s="106"/>
      <c r="KA927" s="106"/>
      <c r="KB927" s="106"/>
      <c r="KC927" s="106"/>
      <c r="KD927" s="106"/>
      <c r="KE927" s="106"/>
      <c r="KF927" s="106"/>
      <c r="KG927" s="106"/>
      <c r="KH927" s="106"/>
      <c r="KI927" s="106"/>
      <c r="KJ927" s="106"/>
      <c r="KK927" s="106"/>
      <c r="KL927" s="106"/>
      <c r="KM927" s="106"/>
      <c r="KN927" s="106"/>
      <c r="KO927" s="106"/>
      <c r="KP927" s="106"/>
      <c r="KQ927" s="106"/>
      <c r="KR927" s="106"/>
      <c r="KS927" s="106"/>
      <c r="KT927" s="106"/>
      <c r="KU927" s="106"/>
      <c r="KV927" s="106"/>
      <c r="KW927" s="106"/>
      <c r="KX927" s="106"/>
      <c r="KY927" s="106"/>
      <c r="KZ927" s="106"/>
      <c r="LA927" s="106"/>
      <c r="LB927" s="106"/>
      <c r="LC927" s="106"/>
      <c r="LD927" s="106"/>
      <c r="LE927" s="106"/>
      <c r="LF927" s="106"/>
      <c r="LG927" s="106"/>
      <c r="LH927" s="106"/>
      <c r="LI927" s="106"/>
      <c r="LJ927" s="106"/>
      <c r="LK927" s="106"/>
      <c r="LL927" s="106"/>
      <c r="LM927" s="106"/>
      <c r="LN927" s="106"/>
      <c r="LO927" s="106"/>
      <c r="LP927" s="106"/>
      <c r="LQ927" s="106"/>
      <c r="LR927" s="106"/>
      <c r="LS927" s="106"/>
      <c r="LT927" s="106"/>
      <c r="LU927" s="106"/>
      <c r="LV927" s="106"/>
      <c r="LW927" s="106"/>
      <c r="LX927" s="106"/>
      <c r="LY927" s="106"/>
      <c r="LZ927" s="106"/>
      <c r="MA927" s="106"/>
      <c r="MB927" s="106"/>
      <c r="MC927" s="106"/>
      <c r="MD927" s="106"/>
      <c r="ME927" s="106"/>
      <c r="MF927" s="106"/>
      <c r="MG927" s="106"/>
      <c r="MH927" s="106"/>
      <c r="MI927" s="106"/>
      <c r="MJ927" s="106"/>
      <c r="MK927" s="106"/>
      <c r="ML927" s="106"/>
      <c r="MM927" s="106"/>
      <c r="MN927" s="106"/>
      <c r="MO927" s="106"/>
      <c r="MP927" s="106"/>
      <c r="MQ927" s="106"/>
      <c r="MR927" s="106"/>
      <c r="MS927" s="106"/>
      <c r="MT927" s="106"/>
      <c r="MU927" s="106"/>
      <c r="MV927" s="106"/>
      <c r="MW927" s="106"/>
      <c r="MX927" s="106"/>
      <c r="MY927" s="106"/>
      <c r="MZ927" s="106"/>
      <c r="NA927" s="106"/>
      <c r="NB927" s="106"/>
      <c r="NC927" s="106"/>
      <c r="ND927" s="106"/>
      <c r="NE927" s="106"/>
      <c r="NF927" s="106"/>
      <c r="NG927" s="106"/>
      <c r="NH927" s="106"/>
      <c r="NI927" s="106"/>
      <c r="NJ927" s="106"/>
      <c r="NK927" s="106"/>
      <c r="NL927" s="106"/>
      <c r="NM927" s="106"/>
      <c r="NN927" s="106"/>
      <c r="NO927" s="106"/>
      <c r="NP927" s="106"/>
      <c r="NQ927" s="106"/>
      <c r="NR927" s="106"/>
      <c r="NS927" s="106"/>
      <c r="NT927" s="106"/>
      <c r="NU927" s="106"/>
      <c r="NV927" s="106"/>
      <c r="NW927" s="106"/>
      <c r="NX927" s="106"/>
      <c r="NY927" s="106"/>
      <c r="NZ927" s="106"/>
      <c r="OA927" s="106"/>
      <c r="OB927" s="106"/>
      <c r="OC927" s="106"/>
      <c r="OD927" s="106"/>
      <c r="OE927" s="106"/>
      <c r="OF927" s="106"/>
      <c r="OG927" s="106"/>
      <c r="OH927" s="106"/>
      <c r="OI927" s="106"/>
      <c r="OJ927" s="106"/>
      <c r="OK927" s="106"/>
      <c r="OL927" s="106"/>
      <c r="OM927" s="106"/>
      <c r="ON927" s="106"/>
      <c r="OO927" s="106"/>
      <c r="OP927" s="106"/>
      <c r="OQ927" s="106"/>
      <c r="OR927" s="106"/>
      <c r="OS927" s="106"/>
      <c r="OT927" s="106"/>
      <c r="OU927" s="106"/>
      <c r="OV927" s="106"/>
      <c r="OW927" s="106"/>
      <c r="OX927" s="106"/>
      <c r="OY927" s="106"/>
      <c r="OZ927" s="106"/>
      <c r="PA927" s="106"/>
      <c r="PB927" s="106"/>
      <c r="PC927" s="106"/>
      <c r="PD927" s="106"/>
      <c r="PE927" s="106"/>
      <c r="PF927" s="106"/>
      <c r="PG927" s="106"/>
      <c r="PH927" s="106"/>
      <c r="PI927" s="106"/>
      <c r="PJ927" s="106"/>
      <c r="PK927" s="106"/>
      <c r="PL927" s="106"/>
      <c r="PM927" s="106"/>
      <c r="PN927" s="106"/>
      <c r="PO927" s="106"/>
      <c r="PP927" s="106"/>
      <c r="PQ927" s="106"/>
      <c r="PR927" s="106"/>
      <c r="PS927" s="106"/>
      <c r="PT927" s="106"/>
      <c r="PU927" s="106"/>
      <c r="PV927" s="106"/>
      <c r="PW927" s="106"/>
      <c r="PX927" s="106"/>
      <c r="PY927" s="106"/>
      <c r="PZ927" s="106"/>
      <c r="QA927" s="106"/>
      <c r="QB927" s="106"/>
      <c r="QC927" s="106"/>
      <c r="QD927" s="106"/>
      <c r="QE927" s="106"/>
      <c r="QF927" s="106"/>
      <c r="QG927" s="106"/>
      <c r="QH927" s="106"/>
      <c r="QI927" s="106"/>
      <c r="QJ927" s="106"/>
      <c r="QK927" s="106"/>
      <c r="QL927" s="106"/>
      <c r="QM927" s="106"/>
      <c r="QN927" s="106"/>
      <c r="QO927" s="106"/>
      <c r="QP927" s="106"/>
      <c r="QQ927" s="106"/>
      <c r="QR927" s="106"/>
      <c r="QS927" s="106"/>
      <c r="QT927" s="106"/>
      <c r="QU927" s="106"/>
      <c r="QV927" s="106"/>
      <c r="QW927" s="106"/>
      <c r="QX927" s="106"/>
      <c r="QY927" s="106"/>
      <c r="QZ927" s="106"/>
      <c r="RA927" s="106"/>
      <c r="RB927" s="106"/>
      <c r="RC927" s="106"/>
      <c r="RD927" s="106"/>
      <c r="RE927" s="106"/>
      <c r="RF927" s="106"/>
      <c r="RG927" s="106"/>
      <c r="RH927" s="106"/>
      <c r="RI927" s="106"/>
      <c r="RJ927" s="106"/>
      <c r="RK927" s="106"/>
      <c r="RL927" s="106"/>
      <c r="RM927" s="106"/>
      <c r="RN927" s="106"/>
      <c r="RO927" s="106"/>
      <c r="RP927" s="106"/>
      <c r="RQ927" s="106"/>
      <c r="RR927" s="106"/>
    </row>
    <row r="928" spans="1:486" x14ac:dyDescent="0.3">
      <c r="A928" s="106"/>
      <c r="B928" s="106"/>
      <c r="C928" s="106"/>
      <c r="D928" s="106"/>
      <c r="E928" s="106"/>
      <c r="F928" s="106"/>
      <c r="G928" s="106"/>
      <c r="H928" s="106"/>
      <c r="I928" s="106"/>
      <c r="J928" s="106"/>
      <c r="K928" s="106"/>
      <c r="L928" s="106"/>
      <c r="M928" s="106"/>
      <c r="N928" s="106"/>
      <c r="O928" s="106"/>
      <c r="P928" s="114"/>
      <c r="Q928" s="114"/>
      <c r="R928" s="106"/>
      <c r="S928" s="106"/>
      <c r="T928" s="106"/>
      <c r="U928" s="106"/>
      <c r="V928" s="106"/>
      <c r="W928" s="106"/>
      <c r="X928" s="106"/>
      <c r="Y928" s="106"/>
      <c r="Z928" s="106"/>
      <c r="AA928" s="106"/>
      <c r="AB928" s="106"/>
      <c r="AC928" s="106"/>
      <c r="AD928" s="106"/>
      <c r="AE928" s="106"/>
      <c r="AF928" s="106"/>
      <c r="AG928" s="106"/>
      <c r="AH928" s="106"/>
      <c r="AI928" s="106"/>
      <c r="AJ928" s="106"/>
      <c r="AK928" s="106"/>
      <c r="AL928" s="106"/>
      <c r="AM928" s="106"/>
      <c r="AN928" s="106"/>
      <c r="AO928" s="106"/>
      <c r="AP928" s="106"/>
      <c r="AQ928" s="106"/>
      <c r="AR928" s="106"/>
      <c r="AS928" s="106"/>
      <c r="AT928" s="106"/>
      <c r="AU928" s="106"/>
      <c r="AV928" s="106"/>
      <c r="AW928" s="106"/>
      <c r="AX928" s="106"/>
      <c r="AY928" s="106"/>
      <c r="AZ928" s="106"/>
      <c r="BA928" s="106"/>
      <c r="BB928" s="106"/>
      <c r="BC928" s="106"/>
      <c r="BD928" s="106"/>
      <c r="BE928" s="106"/>
      <c r="BF928" s="106"/>
      <c r="BG928" s="106"/>
      <c r="BH928" s="106"/>
      <c r="BI928" s="106"/>
      <c r="BJ928" s="106"/>
      <c r="BK928" s="106"/>
      <c r="BL928" s="106"/>
      <c r="BM928" s="106"/>
      <c r="BN928" s="106"/>
      <c r="BO928" s="106"/>
      <c r="BP928" s="106"/>
      <c r="BQ928" s="106"/>
      <c r="BR928" s="106"/>
      <c r="BS928" s="106"/>
      <c r="BT928" s="106"/>
      <c r="BU928" s="106"/>
      <c r="BV928" s="106"/>
      <c r="BW928" s="106"/>
      <c r="BX928" s="106"/>
      <c r="BY928" s="106"/>
      <c r="BZ928" s="106"/>
      <c r="CA928" s="106"/>
      <c r="CB928" s="106"/>
      <c r="CC928" s="106"/>
      <c r="CD928" s="106"/>
      <c r="CE928" s="106"/>
      <c r="CF928" s="106"/>
      <c r="CG928" s="106"/>
      <c r="CH928" s="106"/>
      <c r="CI928" s="106"/>
      <c r="CJ928" s="106"/>
      <c r="CK928" s="106"/>
      <c r="CL928" s="106"/>
      <c r="CM928" s="106"/>
      <c r="CN928" s="106"/>
      <c r="CO928" s="106"/>
      <c r="CP928" s="106"/>
      <c r="CQ928" s="106"/>
      <c r="CR928" s="106"/>
      <c r="CS928" s="106"/>
      <c r="CT928" s="106"/>
      <c r="CU928" s="106"/>
      <c r="CV928" s="106"/>
      <c r="CW928" s="106"/>
      <c r="CX928" s="106"/>
      <c r="CY928" s="106"/>
      <c r="CZ928" s="106"/>
      <c r="DA928" s="106"/>
      <c r="DB928" s="106"/>
      <c r="DC928" s="106"/>
      <c r="DD928" s="106"/>
      <c r="DE928" s="106"/>
      <c r="DF928" s="106"/>
      <c r="DG928" s="106"/>
      <c r="DH928" s="106"/>
      <c r="DI928" s="106"/>
      <c r="DJ928" s="106"/>
      <c r="DK928" s="106"/>
      <c r="DL928" s="106"/>
      <c r="DM928" s="106"/>
      <c r="DN928" s="106"/>
      <c r="DO928" s="106"/>
      <c r="DP928" s="106"/>
      <c r="DQ928" s="106"/>
      <c r="DR928" s="106"/>
      <c r="DS928" s="106"/>
      <c r="DT928" s="106"/>
      <c r="DU928" s="106"/>
      <c r="DV928" s="106"/>
      <c r="DW928" s="106"/>
      <c r="DX928" s="106"/>
      <c r="DY928" s="106"/>
      <c r="DZ928" s="106"/>
      <c r="EA928" s="106"/>
      <c r="EB928" s="106"/>
      <c r="EC928" s="106"/>
      <c r="ED928" s="106"/>
      <c r="EE928" s="106"/>
      <c r="EF928" s="106"/>
      <c r="EG928" s="106"/>
      <c r="EH928" s="106"/>
      <c r="EI928" s="106"/>
      <c r="EJ928" s="106"/>
      <c r="EK928" s="106"/>
      <c r="EL928" s="106"/>
      <c r="EM928" s="106"/>
      <c r="EN928" s="106"/>
      <c r="EO928" s="106"/>
      <c r="EP928" s="106"/>
      <c r="EQ928" s="106"/>
      <c r="ER928" s="106"/>
      <c r="ES928" s="106"/>
      <c r="ET928" s="106"/>
      <c r="EU928" s="106"/>
      <c r="EV928" s="106"/>
      <c r="EW928" s="106"/>
      <c r="EX928" s="106"/>
      <c r="EY928" s="106"/>
      <c r="EZ928" s="106"/>
      <c r="FA928" s="106"/>
      <c r="FB928" s="106"/>
      <c r="FC928" s="106"/>
      <c r="FD928" s="106"/>
      <c r="FE928" s="106"/>
      <c r="FF928" s="106"/>
      <c r="FG928" s="106"/>
      <c r="FH928" s="106"/>
      <c r="FI928" s="106"/>
      <c r="FJ928" s="106"/>
      <c r="FK928" s="106"/>
      <c r="FL928" s="106"/>
      <c r="FM928" s="106"/>
      <c r="FN928" s="106"/>
      <c r="FO928" s="106"/>
      <c r="FP928" s="106"/>
      <c r="FQ928" s="106"/>
      <c r="FR928" s="106"/>
      <c r="FS928" s="106"/>
      <c r="FT928" s="106"/>
      <c r="FU928" s="106"/>
      <c r="FV928" s="106"/>
      <c r="FW928" s="106"/>
      <c r="FX928" s="106"/>
      <c r="FY928" s="106"/>
      <c r="FZ928" s="106"/>
      <c r="GA928" s="106"/>
      <c r="GB928" s="106"/>
      <c r="GC928" s="106"/>
      <c r="GD928" s="106"/>
      <c r="GE928" s="106"/>
      <c r="GF928" s="106"/>
      <c r="GG928" s="106"/>
      <c r="GH928" s="106"/>
      <c r="GI928" s="106"/>
      <c r="GJ928" s="106"/>
      <c r="GK928" s="106"/>
      <c r="GL928" s="106"/>
      <c r="GM928" s="106"/>
      <c r="GN928" s="106"/>
      <c r="GO928" s="106"/>
      <c r="GP928" s="106"/>
      <c r="GQ928" s="106"/>
      <c r="GR928" s="106"/>
      <c r="GS928" s="106"/>
      <c r="GT928" s="106"/>
      <c r="GU928" s="106"/>
      <c r="GV928" s="106"/>
      <c r="GW928" s="106"/>
      <c r="GX928" s="106"/>
      <c r="GY928" s="106"/>
      <c r="GZ928" s="106"/>
      <c r="HA928" s="106"/>
      <c r="HB928" s="106"/>
      <c r="HC928" s="106"/>
      <c r="HD928" s="106"/>
      <c r="HE928" s="106"/>
      <c r="HF928" s="106"/>
      <c r="HG928" s="106"/>
      <c r="HH928" s="106"/>
      <c r="HI928" s="106"/>
      <c r="HJ928" s="106"/>
      <c r="HK928" s="106"/>
      <c r="HL928" s="106"/>
      <c r="HM928" s="106"/>
      <c r="HN928" s="106"/>
      <c r="HO928" s="106"/>
      <c r="HP928" s="106"/>
      <c r="HQ928" s="106"/>
      <c r="HR928" s="106"/>
      <c r="HS928" s="106"/>
      <c r="HT928" s="106"/>
      <c r="HU928" s="106"/>
      <c r="HV928" s="106"/>
      <c r="HW928" s="106"/>
      <c r="HX928" s="106"/>
      <c r="HY928" s="106"/>
      <c r="HZ928" s="106"/>
      <c r="IA928" s="106"/>
      <c r="IB928" s="106"/>
      <c r="IC928" s="106"/>
      <c r="ID928" s="106"/>
      <c r="IE928" s="106"/>
      <c r="IF928" s="106"/>
      <c r="IG928" s="106"/>
      <c r="IH928" s="106"/>
      <c r="II928" s="106"/>
      <c r="IJ928" s="106"/>
      <c r="IK928" s="106"/>
      <c r="IL928" s="106"/>
      <c r="IM928" s="106"/>
      <c r="IN928" s="106"/>
      <c r="IO928" s="106"/>
      <c r="IP928" s="106"/>
      <c r="IQ928" s="106"/>
      <c r="IR928" s="106"/>
      <c r="IS928" s="106"/>
      <c r="IT928" s="106"/>
      <c r="IU928" s="106"/>
      <c r="IV928" s="106"/>
      <c r="IW928" s="106"/>
      <c r="IX928" s="106"/>
      <c r="IY928" s="106"/>
      <c r="IZ928" s="106"/>
      <c r="JA928" s="106"/>
      <c r="JB928" s="106"/>
      <c r="JC928" s="106"/>
      <c r="JD928" s="106"/>
      <c r="JE928" s="106"/>
      <c r="JF928" s="106"/>
      <c r="JG928" s="106"/>
      <c r="JH928" s="106"/>
      <c r="JI928" s="106"/>
      <c r="JJ928" s="106"/>
      <c r="JK928" s="106"/>
      <c r="JL928" s="106"/>
      <c r="JM928" s="106"/>
      <c r="JN928" s="106"/>
      <c r="JO928" s="106"/>
      <c r="JP928" s="106"/>
      <c r="JQ928" s="106"/>
      <c r="JR928" s="106"/>
      <c r="JS928" s="106"/>
      <c r="JT928" s="106"/>
      <c r="JU928" s="106"/>
      <c r="JV928" s="106"/>
      <c r="JW928" s="106"/>
      <c r="JX928" s="106"/>
      <c r="JY928" s="106"/>
      <c r="JZ928" s="106"/>
      <c r="KA928" s="106"/>
      <c r="KB928" s="106"/>
      <c r="KC928" s="106"/>
      <c r="KD928" s="106"/>
      <c r="KE928" s="106"/>
      <c r="KF928" s="106"/>
      <c r="KG928" s="106"/>
      <c r="KH928" s="106"/>
      <c r="KI928" s="106"/>
      <c r="KJ928" s="106"/>
      <c r="KK928" s="106"/>
      <c r="KL928" s="106"/>
      <c r="KM928" s="106"/>
      <c r="KN928" s="106"/>
      <c r="KO928" s="106"/>
      <c r="KP928" s="106"/>
      <c r="KQ928" s="106"/>
      <c r="KR928" s="106"/>
      <c r="KS928" s="106"/>
      <c r="KT928" s="106"/>
      <c r="KU928" s="106"/>
      <c r="KV928" s="106"/>
      <c r="KW928" s="106"/>
      <c r="KX928" s="106"/>
      <c r="KY928" s="106"/>
      <c r="KZ928" s="106"/>
      <c r="LA928" s="106"/>
      <c r="LB928" s="106"/>
      <c r="LC928" s="106"/>
      <c r="LD928" s="106"/>
      <c r="LE928" s="106"/>
      <c r="LF928" s="106"/>
      <c r="LG928" s="106"/>
      <c r="LH928" s="106"/>
      <c r="LI928" s="106"/>
      <c r="LJ928" s="106"/>
      <c r="LK928" s="106"/>
      <c r="LL928" s="106"/>
      <c r="LM928" s="106"/>
      <c r="LN928" s="106"/>
      <c r="LO928" s="106"/>
      <c r="LP928" s="106"/>
      <c r="LQ928" s="106"/>
      <c r="LR928" s="106"/>
      <c r="LS928" s="106"/>
      <c r="LT928" s="106"/>
      <c r="LU928" s="106"/>
      <c r="LV928" s="106"/>
      <c r="LW928" s="106"/>
      <c r="LX928" s="106"/>
      <c r="LY928" s="106"/>
      <c r="LZ928" s="106"/>
      <c r="MA928" s="106"/>
      <c r="MB928" s="106"/>
      <c r="MC928" s="106"/>
      <c r="MD928" s="106"/>
      <c r="ME928" s="106"/>
      <c r="MF928" s="106"/>
      <c r="MG928" s="106"/>
      <c r="MH928" s="106"/>
      <c r="MI928" s="106"/>
      <c r="MJ928" s="106"/>
      <c r="MK928" s="106"/>
      <c r="ML928" s="106"/>
      <c r="MM928" s="106"/>
      <c r="MN928" s="106"/>
      <c r="MO928" s="106"/>
      <c r="MP928" s="106"/>
      <c r="MQ928" s="106"/>
      <c r="MR928" s="106"/>
      <c r="MS928" s="106"/>
      <c r="MT928" s="106"/>
      <c r="MU928" s="106"/>
      <c r="MV928" s="106"/>
      <c r="MW928" s="106"/>
      <c r="MX928" s="106"/>
      <c r="MY928" s="106"/>
      <c r="MZ928" s="106"/>
      <c r="NA928" s="106"/>
      <c r="NB928" s="106"/>
      <c r="NC928" s="106"/>
      <c r="ND928" s="106"/>
      <c r="NE928" s="106"/>
      <c r="NF928" s="106"/>
      <c r="NG928" s="106"/>
      <c r="NH928" s="106"/>
      <c r="NI928" s="106"/>
      <c r="NJ928" s="106"/>
      <c r="NK928" s="106"/>
      <c r="NL928" s="106"/>
      <c r="NM928" s="106"/>
      <c r="NN928" s="106"/>
      <c r="NO928" s="106"/>
      <c r="NP928" s="106"/>
      <c r="NQ928" s="106"/>
      <c r="NR928" s="106"/>
      <c r="NS928" s="106"/>
      <c r="NT928" s="106"/>
      <c r="NU928" s="106"/>
      <c r="NV928" s="106"/>
      <c r="NW928" s="106"/>
      <c r="NX928" s="106"/>
      <c r="NY928" s="106"/>
      <c r="NZ928" s="106"/>
      <c r="OA928" s="106"/>
      <c r="OB928" s="106"/>
      <c r="OC928" s="106"/>
      <c r="OD928" s="106"/>
      <c r="OE928" s="106"/>
      <c r="OF928" s="106"/>
      <c r="OG928" s="106"/>
      <c r="OH928" s="106"/>
      <c r="OI928" s="106"/>
      <c r="OJ928" s="106"/>
      <c r="OK928" s="106"/>
      <c r="OL928" s="106"/>
      <c r="OM928" s="106"/>
      <c r="ON928" s="106"/>
      <c r="OO928" s="106"/>
      <c r="OP928" s="106"/>
      <c r="OQ928" s="106"/>
      <c r="OR928" s="106"/>
      <c r="OS928" s="106"/>
      <c r="OT928" s="106"/>
      <c r="OU928" s="106"/>
      <c r="OV928" s="106"/>
      <c r="OW928" s="106"/>
      <c r="OX928" s="106"/>
      <c r="OY928" s="106"/>
      <c r="OZ928" s="106"/>
      <c r="PA928" s="106"/>
      <c r="PB928" s="106"/>
      <c r="PC928" s="106"/>
      <c r="PD928" s="106"/>
      <c r="PE928" s="106"/>
      <c r="PF928" s="106"/>
      <c r="PG928" s="106"/>
      <c r="PH928" s="106"/>
      <c r="PI928" s="106"/>
      <c r="PJ928" s="106"/>
      <c r="PK928" s="106"/>
      <c r="PL928" s="106"/>
      <c r="PM928" s="106"/>
      <c r="PN928" s="106"/>
      <c r="PO928" s="106"/>
      <c r="PP928" s="106"/>
      <c r="PQ928" s="106"/>
      <c r="PR928" s="106"/>
      <c r="PS928" s="106"/>
      <c r="PT928" s="106"/>
      <c r="PU928" s="106"/>
      <c r="PV928" s="106"/>
      <c r="PW928" s="106"/>
      <c r="PX928" s="106"/>
      <c r="PY928" s="106"/>
      <c r="PZ928" s="106"/>
      <c r="QA928" s="106"/>
      <c r="QB928" s="106"/>
      <c r="QC928" s="106"/>
      <c r="QD928" s="106"/>
      <c r="QE928" s="106"/>
      <c r="QF928" s="106"/>
      <c r="QG928" s="106"/>
      <c r="QH928" s="106"/>
      <c r="QI928" s="106"/>
      <c r="QJ928" s="106"/>
      <c r="QK928" s="106"/>
      <c r="QL928" s="106"/>
      <c r="QM928" s="106"/>
      <c r="QN928" s="106"/>
      <c r="QO928" s="106"/>
      <c r="QP928" s="106"/>
      <c r="QQ928" s="106"/>
      <c r="QR928" s="106"/>
      <c r="QS928" s="106"/>
      <c r="QT928" s="106"/>
      <c r="QU928" s="106"/>
      <c r="QV928" s="106"/>
      <c r="QW928" s="106"/>
      <c r="QX928" s="106"/>
      <c r="QY928" s="106"/>
      <c r="QZ928" s="106"/>
      <c r="RA928" s="106"/>
      <c r="RB928" s="106"/>
      <c r="RC928" s="106"/>
      <c r="RD928" s="106"/>
      <c r="RE928" s="106"/>
      <c r="RF928" s="106"/>
      <c r="RG928" s="106"/>
      <c r="RH928" s="106"/>
      <c r="RI928" s="106"/>
      <c r="RJ928" s="106"/>
      <c r="RK928" s="106"/>
      <c r="RL928" s="106"/>
      <c r="RM928" s="106"/>
      <c r="RN928" s="106"/>
      <c r="RO928" s="106"/>
      <c r="RP928" s="106"/>
      <c r="RQ928" s="106"/>
      <c r="RR928" s="106"/>
    </row>
    <row r="929" spans="1:486" x14ac:dyDescent="0.3">
      <c r="A929" s="106"/>
      <c r="B929" s="106"/>
      <c r="C929" s="106"/>
      <c r="D929" s="106"/>
      <c r="E929" s="106"/>
      <c r="F929" s="106"/>
      <c r="G929" s="106"/>
      <c r="H929" s="106"/>
      <c r="I929" s="106"/>
      <c r="J929" s="106"/>
      <c r="K929" s="106"/>
      <c r="L929" s="106"/>
      <c r="M929" s="106"/>
      <c r="N929" s="106"/>
      <c r="O929" s="106"/>
      <c r="P929" s="114"/>
      <c r="Q929" s="114"/>
      <c r="R929" s="106"/>
      <c r="S929" s="106"/>
      <c r="T929" s="106"/>
      <c r="U929" s="106"/>
      <c r="V929" s="106"/>
      <c r="W929" s="106"/>
      <c r="X929" s="106"/>
      <c r="Y929" s="106"/>
      <c r="Z929" s="106"/>
      <c r="AA929" s="106"/>
      <c r="AB929" s="106"/>
      <c r="AC929" s="106"/>
      <c r="AD929" s="106"/>
      <c r="AE929" s="106"/>
      <c r="AF929" s="106"/>
      <c r="AG929" s="106"/>
      <c r="AH929" s="106"/>
      <c r="AI929" s="106"/>
      <c r="AJ929" s="106"/>
      <c r="AK929" s="106"/>
      <c r="AL929" s="106"/>
      <c r="AM929" s="106"/>
      <c r="AN929" s="106"/>
      <c r="AO929" s="106"/>
      <c r="AP929" s="106"/>
      <c r="AQ929" s="106"/>
      <c r="AR929" s="106"/>
      <c r="AS929" s="106"/>
      <c r="AT929" s="106"/>
      <c r="AU929" s="106"/>
      <c r="AV929" s="106"/>
      <c r="AW929" s="106"/>
      <c r="AX929" s="106"/>
      <c r="AY929" s="106"/>
      <c r="AZ929" s="106"/>
      <c r="BA929" s="106"/>
      <c r="BB929" s="106"/>
      <c r="BC929" s="106"/>
      <c r="BD929" s="106"/>
      <c r="BE929" s="106"/>
      <c r="BF929" s="106"/>
      <c r="BG929" s="106"/>
      <c r="BH929" s="106"/>
      <c r="BI929" s="106"/>
      <c r="BJ929" s="106"/>
      <c r="BK929" s="106"/>
      <c r="BL929" s="106"/>
      <c r="BM929" s="106"/>
      <c r="BN929" s="106"/>
      <c r="BO929" s="106"/>
      <c r="BP929" s="106"/>
      <c r="BQ929" s="106"/>
      <c r="BR929" s="106"/>
      <c r="BS929" s="106"/>
      <c r="BT929" s="106"/>
      <c r="BU929" s="106"/>
      <c r="BV929" s="106"/>
      <c r="BW929" s="106"/>
      <c r="BX929" s="106"/>
      <c r="BY929" s="106"/>
      <c r="BZ929" s="106"/>
      <c r="CA929" s="106"/>
      <c r="CB929" s="106"/>
      <c r="CC929" s="106"/>
      <c r="CD929" s="106"/>
      <c r="CE929" s="106"/>
      <c r="CF929" s="106"/>
      <c r="CG929" s="106"/>
      <c r="CH929" s="106"/>
      <c r="CI929" s="106"/>
      <c r="CJ929" s="106"/>
      <c r="CK929" s="106"/>
      <c r="CL929" s="106"/>
      <c r="CM929" s="106"/>
      <c r="CN929" s="106"/>
      <c r="CO929" s="106"/>
      <c r="CP929" s="106"/>
      <c r="CQ929" s="106"/>
      <c r="CR929" s="106"/>
      <c r="CS929" s="106"/>
      <c r="CT929" s="106"/>
      <c r="CU929" s="106"/>
      <c r="CV929" s="106"/>
      <c r="CW929" s="106"/>
      <c r="CX929" s="106"/>
      <c r="CY929" s="106"/>
      <c r="CZ929" s="106"/>
      <c r="DA929" s="106"/>
      <c r="DB929" s="106"/>
      <c r="DC929" s="106"/>
      <c r="DD929" s="106"/>
      <c r="DE929" s="106"/>
      <c r="DF929" s="106"/>
      <c r="DG929" s="106"/>
      <c r="DH929" s="106"/>
      <c r="DI929" s="106"/>
      <c r="DJ929" s="106"/>
      <c r="DK929" s="106"/>
      <c r="DL929" s="106"/>
      <c r="DM929" s="106"/>
      <c r="DN929" s="106"/>
      <c r="DO929" s="106"/>
      <c r="DP929" s="106"/>
      <c r="DQ929" s="106"/>
      <c r="DR929" s="106"/>
      <c r="DS929" s="106"/>
      <c r="DT929" s="106"/>
      <c r="DU929" s="106"/>
      <c r="DV929" s="106"/>
      <c r="DW929" s="106"/>
      <c r="DX929" s="106"/>
      <c r="DY929" s="106"/>
      <c r="DZ929" s="106"/>
      <c r="EA929" s="106"/>
      <c r="EB929" s="106"/>
      <c r="EC929" s="106"/>
      <c r="ED929" s="106"/>
      <c r="EE929" s="106"/>
      <c r="EF929" s="106"/>
      <c r="EG929" s="106"/>
      <c r="EH929" s="106"/>
      <c r="EI929" s="106"/>
      <c r="EJ929" s="106"/>
      <c r="EK929" s="106"/>
      <c r="EL929" s="106"/>
      <c r="EM929" s="106"/>
      <c r="EN929" s="106"/>
      <c r="EO929" s="106"/>
      <c r="EP929" s="106"/>
      <c r="EQ929" s="106"/>
      <c r="ER929" s="106"/>
      <c r="ES929" s="106"/>
      <c r="ET929" s="106"/>
      <c r="EU929" s="106"/>
      <c r="EV929" s="106"/>
      <c r="EW929" s="106"/>
      <c r="EX929" s="106"/>
      <c r="EY929" s="106"/>
      <c r="EZ929" s="106"/>
      <c r="FA929" s="106"/>
      <c r="FB929" s="106"/>
      <c r="FC929" s="106"/>
      <c r="FD929" s="106"/>
      <c r="FE929" s="106"/>
      <c r="FF929" s="106"/>
      <c r="FG929" s="106"/>
      <c r="FH929" s="106"/>
      <c r="FI929" s="106"/>
      <c r="FJ929" s="106"/>
      <c r="FK929" s="106"/>
      <c r="FL929" s="106"/>
      <c r="FM929" s="106"/>
      <c r="FN929" s="106"/>
      <c r="FO929" s="106"/>
      <c r="FP929" s="106"/>
      <c r="FQ929" s="106"/>
      <c r="FR929" s="106"/>
      <c r="FS929" s="106"/>
      <c r="FT929" s="106"/>
      <c r="FU929" s="106"/>
      <c r="FV929" s="106"/>
      <c r="FW929" s="106"/>
      <c r="FX929" s="106"/>
      <c r="FY929" s="106"/>
      <c r="FZ929" s="106"/>
      <c r="GA929" s="106"/>
      <c r="GB929" s="106"/>
      <c r="GC929" s="106"/>
      <c r="GD929" s="106"/>
      <c r="GE929" s="106"/>
      <c r="GF929" s="106"/>
      <c r="GG929" s="106"/>
      <c r="GH929" s="106"/>
      <c r="GI929" s="106"/>
      <c r="GJ929" s="106"/>
      <c r="GK929" s="106"/>
      <c r="GL929" s="106"/>
      <c r="GM929" s="106"/>
      <c r="GN929" s="106"/>
      <c r="GO929" s="106"/>
      <c r="GP929" s="106"/>
      <c r="GQ929" s="106"/>
      <c r="GR929" s="106"/>
      <c r="GS929" s="106"/>
      <c r="GT929" s="106"/>
      <c r="GU929" s="106"/>
      <c r="GV929" s="106"/>
      <c r="GW929" s="106"/>
      <c r="GX929" s="106"/>
      <c r="GY929" s="106"/>
      <c r="GZ929" s="106"/>
      <c r="HA929" s="106"/>
      <c r="HB929" s="106"/>
      <c r="HC929" s="106"/>
      <c r="HD929" s="106"/>
      <c r="HE929" s="106"/>
      <c r="HF929" s="106"/>
      <c r="HG929" s="106"/>
      <c r="HH929" s="106"/>
      <c r="HI929" s="106"/>
      <c r="HJ929" s="106"/>
      <c r="HK929" s="106"/>
      <c r="HL929" s="106"/>
      <c r="HM929" s="106"/>
      <c r="HN929" s="106"/>
      <c r="HO929" s="106"/>
      <c r="HP929" s="106"/>
      <c r="HQ929" s="106"/>
      <c r="HR929" s="106"/>
      <c r="HS929" s="106"/>
      <c r="HT929" s="106"/>
      <c r="HU929" s="106"/>
      <c r="HV929" s="106"/>
      <c r="HW929" s="106"/>
      <c r="HX929" s="106"/>
      <c r="HY929" s="106"/>
      <c r="HZ929" s="106"/>
      <c r="IA929" s="106"/>
      <c r="IB929" s="106"/>
      <c r="IC929" s="106"/>
      <c r="ID929" s="106"/>
      <c r="IE929" s="106"/>
      <c r="IF929" s="106"/>
      <c r="IG929" s="106"/>
      <c r="IH929" s="106"/>
      <c r="II929" s="106"/>
      <c r="IJ929" s="106"/>
      <c r="IK929" s="106"/>
      <c r="IL929" s="106"/>
      <c r="IM929" s="106"/>
      <c r="IN929" s="106"/>
      <c r="IO929" s="106"/>
      <c r="IP929" s="106"/>
      <c r="IQ929" s="106"/>
      <c r="IR929" s="106"/>
      <c r="IS929" s="106"/>
      <c r="IT929" s="106"/>
      <c r="IU929" s="106"/>
      <c r="IV929" s="106"/>
      <c r="IW929" s="106"/>
      <c r="IX929" s="106"/>
      <c r="IY929" s="106"/>
      <c r="IZ929" s="106"/>
      <c r="JA929" s="106"/>
      <c r="JB929" s="106"/>
      <c r="JC929" s="106"/>
      <c r="JD929" s="106"/>
      <c r="JE929" s="106"/>
      <c r="JF929" s="106"/>
      <c r="JG929" s="106"/>
      <c r="JH929" s="106"/>
      <c r="JI929" s="106"/>
      <c r="JJ929" s="106"/>
      <c r="JK929" s="106"/>
      <c r="JL929" s="106"/>
      <c r="JM929" s="106"/>
      <c r="JN929" s="106"/>
      <c r="JO929" s="106"/>
      <c r="JP929" s="106"/>
      <c r="JQ929" s="106"/>
      <c r="JR929" s="106"/>
      <c r="JS929" s="106"/>
      <c r="JT929" s="106"/>
      <c r="JU929" s="106"/>
      <c r="JV929" s="106"/>
      <c r="JW929" s="106"/>
      <c r="JX929" s="106"/>
      <c r="JY929" s="106"/>
      <c r="JZ929" s="106"/>
      <c r="KA929" s="106"/>
      <c r="KB929" s="106"/>
      <c r="KC929" s="106"/>
      <c r="KD929" s="106"/>
      <c r="KE929" s="106"/>
      <c r="KF929" s="106"/>
      <c r="KG929" s="106"/>
      <c r="KH929" s="106"/>
      <c r="KI929" s="106"/>
      <c r="KJ929" s="106"/>
      <c r="KK929" s="106"/>
      <c r="KL929" s="106"/>
      <c r="KM929" s="106"/>
      <c r="KN929" s="106"/>
      <c r="KO929" s="106"/>
      <c r="KP929" s="106"/>
      <c r="KQ929" s="106"/>
      <c r="KR929" s="106"/>
      <c r="KS929" s="106"/>
      <c r="KT929" s="106"/>
      <c r="KU929" s="106"/>
      <c r="KV929" s="106"/>
      <c r="KW929" s="106"/>
      <c r="KX929" s="106"/>
      <c r="KY929" s="106"/>
      <c r="KZ929" s="106"/>
      <c r="LA929" s="106"/>
      <c r="LB929" s="106"/>
      <c r="LC929" s="106"/>
      <c r="LD929" s="106"/>
      <c r="LE929" s="106"/>
      <c r="LF929" s="106"/>
      <c r="LG929" s="106"/>
      <c r="LH929" s="106"/>
      <c r="LI929" s="106"/>
      <c r="LJ929" s="106"/>
      <c r="LK929" s="106"/>
      <c r="LL929" s="106"/>
      <c r="LM929" s="106"/>
      <c r="LN929" s="106"/>
      <c r="LO929" s="106"/>
      <c r="LP929" s="106"/>
      <c r="LQ929" s="106"/>
      <c r="LR929" s="106"/>
      <c r="LS929" s="106"/>
      <c r="LT929" s="106"/>
      <c r="LU929" s="106"/>
      <c r="LV929" s="106"/>
      <c r="LW929" s="106"/>
      <c r="LX929" s="106"/>
      <c r="LY929" s="106"/>
      <c r="LZ929" s="106"/>
      <c r="MA929" s="106"/>
      <c r="MB929" s="106"/>
      <c r="MC929" s="106"/>
      <c r="MD929" s="106"/>
      <c r="ME929" s="106"/>
      <c r="MF929" s="106"/>
      <c r="MG929" s="106"/>
      <c r="MH929" s="106"/>
      <c r="MI929" s="106"/>
      <c r="MJ929" s="106"/>
      <c r="MK929" s="106"/>
      <c r="ML929" s="106"/>
      <c r="MM929" s="106"/>
      <c r="MN929" s="106"/>
      <c r="MO929" s="106"/>
      <c r="MP929" s="106"/>
      <c r="MQ929" s="106"/>
      <c r="MR929" s="106"/>
      <c r="MS929" s="106"/>
      <c r="MT929" s="106"/>
      <c r="MU929" s="106"/>
      <c r="MV929" s="106"/>
      <c r="MW929" s="106"/>
      <c r="MX929" s="106"/>
      <c r="MY929" s="106"/>
      <c r="MZ929" s="106"/>
      <c r="NA929" s="106"/>
      <c r="NB929" s="106"/>
      <c r="NC929" s="106"/>
      <c r="ND929" s="106"/>
      <c r="NE929" s="106"/>
      <c r="NF929" s="106"/>
      <c r="NG929" s="106"/>
      <c r="NH929" s="106"/>
      <c r="NI929" s="106"/>
      <c r="NJ929" s="106"/>
      <c r="NK929" s="106"/>
      <c r="NL929" s="106"/>
      <c r="NM929" s="106"/>
      <c r="NN929" s="106"/>
      <c r="NO929" s="106"/>
      <c r="NP929" s="106"/>
      <c r="NQ929" s="106"/>
      <c r="NR929" s="106"/>
      <c r="NS929" s="106"/>
      <c r="NT929" s="106"/>
      <c r="NU929" s="106"/>
      <c r="NV929" s="106"/>
      <c r="NW929" s="106"/>
      <c r="NX929" s="106"/>
      <c r="NY929" s="106"/>
      <c r="NZ929" s="106"/>
      <c r="OA929" s="106"/>
      <c r="OB929" s="106"/>
      <c r="OC929" s="106"/>
      <c r="OD929" s="106"/>
      <c r="OE929" s="106"/>
      <c r="OF929" s="106"/>
      <c r="OG929" s="106"/>
      <c r="OH929" s="106"/>
      <c r="OI929" s="106"/>
      <c r="OJ929" s="106"/>
      <c r="OK929" s="106"/>
      <c r="OL929" s="106"/>
      <c r="OM929" s="106"/>
      <c r="ON929" s="106"/>
      <c r="OO929" s="106"/>
      <c r="OP929" s="106"/>
      <c r="OQ929" s="106"/>
      <c r="OR929" s="106"/>
      <c r="OS929" s="106"/>
      <c r="OT929" s="106"/>
      <c r="OU929" s="106"/>
      <c r="OV929" s="106"/>
      <c r="OW929" s="106"/>
      <c r="OX929" s="106"/>
      <c r="OY929" s="106"/>
      <c r="OZ929" s="106"/>
      <c r="PA929" s="106"/>
      <c r="PB929" s="106"/>
      <c r="PC929" s="106"/>
      <c r="PD929" s="106"/>
      <c r="PE929" s="106"/>
      <c r="PF929" s="106"/>
      <c r="PG929" s="106"/>
      <c r="PH929" s="106"/>
      <c r="PI929" s="106"/>
      <c r="PJ929" s="106"/>
      <c r="PK929" s="106"/>
      <c r="PL929" s="106"/>
      <c r="PM929" s="106"/>
      <c r="PN929" s="106"/>
      <c r="PO929" s="106"/>
      <c r="PP929" s="106"/>
      <c r="PQ929" s="106"/>
      <c r="PR929" s="106"/>
      <c r="PS929" s="106"/>
      <c r="PT929" s="106"/>
      <c r="PU929" s="106"/>
      <c r="PV929" s="106"/>
      <c r="PW929" s="106"/>
      <c r="PX929" s="106"/>
      <c r="PY929" s="106"/>
      <c r="PZ929" s="106"/>
      <c r="QA929" s="106"/>
      <c r="QB929" s="106"/>
      <c r="QC929" s="106"/>
      <c r="QD929" s="106"/>
      <c r="QE929" s="106"/>
      <c r="QF929" s="106"/>
      <c r="QG929" s="106"/>
      <c r="QH929" s="106"/>
      <c r="QI929" s="106"/>
      <c r="QJ929" s="106"/>
      <c r="QK929" s="106"/>
      <c r="QL929" s="106"/>
      <c r="QM929" s="106"/>
      <c r="QN929" s="106"/>
      <c r="QO929" s="106"/>
      <c r="QP929" s="106"/>
      <c r="QQ929" s="106"/>
      <c r="QR929" s="106"/>
      <c r="QS929" s="106"/>
      <c r="QT929" s="106"/>
      <c r="QU929" s="106"/>
      <c r="QV929" s="106"/>
      <c r="QW929" s="106"/>
      <c r="QX929" s="106"/>
      <c r="QY929" s="106"/>
      <c r="QZ929" s="106"/>
      <c r="RA929" s="106"/>
      <c r="RB929" s="106"/>
      <c r="RC929" s="106"/>
      <c r="RD929" s="106"/>
      <c r="RE929" s="106"/>
      <c r="RF929" s="106"/>
      <c r="RG929" s="106"/>
      <c r="RH929" s="106"/>
      <c r="RI929" s="106"/>
      <c r="RJ929" s="106"/>
      <c r="RK929" s="106"/>
      <c r="RL929" s="106"/>
      <c r="RM929" s="106"/>
      <c r="RN929" s="106"/>
      <c r="RO929" s="106"/>
      <c r="RP929" s="106"/>
      <c r="RQ929" s="106"/>
      <c r="RR929" s="106"/>
    </row>
    <row r="930" spans="1:486" x14ac:dyDescent="0.3">
      <c r="A930" s="106"/>
      <c r="B930" s="106"/>
      <c r="C930" s="106"/>
      <c r="D930" s="106"/>
      <c r="E930" s="106"/>
      <c r="F930" s="106"/>
      <c r="G930" s="106"/>
      <c r="H930" s="106"/>
      <c r="I930" s="106"/>
      <c r="J930" s="106"/>
      <c r="K930" s="106"/>
      <c r="L930" s="106"/>
      <c r="M930" s="106"/>
      <c r="N930" s="106"/>
      <c r="O930" s="106"/>
      <c r="P930" s="114"/>
      <c r="Q930" s="114"/>
      <c r="R930" s="106"/>
      <c r="S930" s="106"/>
      <c r="T930" s="106"/>
      <c r="U930" s="106"/>
      <c r="V930" s="106"/>
      <c r="W930" s="106"/>
      <c r="X930" s="106"/>
      <c r="Y930" s="106"/>
      <c r="Z930" s="106"/>
      <c r="AA930" s="106"/>
      <c r="AB930" s="106"/>
      <c r="AC930" s="106"/>
      <c r="AD930" s="106"/>
      <c r="AE930" s="106"/>
      <c r="AF930" s="106"/>
      <c r="AG930" s="106"/>
      <c r="AH930" s="106"/>
      <c r="AI930" s="106"/>
      <c r="AJ930" s="106"/>
      <c r="AK930" s="106"/>
      <c r="AL930" s="106"/>
      <c r="AM930" s="106"/>
      <c r="AN930" s="106"/>
      <c r="AO930" s="106"/>
      <c r="AP930" s="106"/>
      <c r="AQ930" s="106"/>
      <c r="AR930" s="106"/>
      <c r="AS930" s="106"/>
      <c r="AT930" s="106"/>
      <c r="AU930" s="106"/>
      <c r="AV930" s="106"/>
      <c r="AW930" s="106"/>
      <c r="AX930" s="106"/>
      <c r="AY930" s="106"/>
      <c r="AZ930" s="106"/>
      <c r="BA930" s="106"/>
      <c r="BB930" s="106"/>
      <c r="BC930" s="106"/>
      <c r="BD930" s="106"/>
      <c r="BE930" s="106"/>
      <c r="BF930" s="106"/>
      <c r="BG930" s="106"/>
      <c r="BH930" s="106"/>
      <c r="BI930" s="106"/>
      <c r="BJ930" s="106"/>
      <c r="BK930" s="106"/>
      <c r="BL930" s="106"/>
      <c r="BM930" s="106"/>
      <c r="BN930" s="106"/>
      <c r="BO930" s="106"/>
      <c r="BP930" s="106"/>
      <c r="BQ930" s="106"/>
      <c r="BR930" s="106"/>
      <c r="BS930" s="106"/>
      <c r="BT930" s="106"/>
      <c r="BU930" s="106"/>
      <c r="BV930" s="106"/>
      <c r="BW930" s="106"/>
      <c r="BX930" s="106"/>
      <c r="BY930" s="106"/>
      <c r="BZ930" s="106"/>
      <c r="CA930" s="106"/>
      <c r="CB930" s="106"/>
      <c r="CC930" s="106"/>
      <c r="CD930" s="106"/>
      <c r="CE930" s="106"/>
      <c r="CF930" s="106"/>
      <c r="CG930" s="106"/>
      <c r="CH930" s="106"/>
      <c r="CI930" s="106"/>
      <c r="CJ930" s="106"/>
      <c r="CK930" s="106"/>
      <c r="CL930" s="106"/>
      <c r="CM930" s="106"/>
      <c r="CN930" s="106"/>
      <c r="CO930" s="106"/>
      <c r="CP930" s="106"/>
      <c r="CQ930" s="106"/>
      <c r="CR930" s="106"/>
      <c r="CS930" s="106"/>
      <c r="CT930" s="106"/>
      <c r="CU930" s="106"/>
      <c r="CV930" s="106"/>
      <c r="CW930" s="106"/>
      <c r="CX930" s="106"/>
      <c r="CY930" s="106"/>
      <c r="CZ930" s="106"/>
      <c r="DA930" s="106"/>
      <c r="DB930" s="106"/>
      <c r="DC930" s="106"/>
      <c r="DD930" s="106"/>
      <c r="DE930" s="106"/>
      <c r="DF930" s="106"/>
      <c r="DG930" s="106"/>
      <c r="DH930" s="106"/>
      <c r="DI930" s="106"/>
      <c r="DJ930" s="106"/>
      <c r="DK930" s="106"/>
      <c r="DL930" s="106"/>
      <c r="DM930" s="106"/>
      <c r="DN930" s="106"/>
      <c r="DO930" s="106"/>
      <c r="DP930" s="106"/>
      <c r="DQ930" s="106"/>
      <c r="DR930" s="106"/>
      <c r="DS930" s="106"/>
      <c r="DT930" s="106"/>
      <c r="DU930" s="106"/>
      <c r="DV930" s="106"/>
      <c r="DW930" s="106"/>
      <c r="DX930" s="106"/>
      <c r="DY930" s="106"/>
      <c r="DZ930" s="106"/>
      <c r="EA930" s="106"/>
      <c r="EB930" s="106"/>
      <c r="EC930" s="106"/>
      <c r="ED930" s="106"/>
      <c r="EE930" s="106"/>
      <c r="EF930" s="106"/>
      <c r="EG930" s="106"/>
      <c r="EH930" s="106"/>
      <c r="EI930" s="106"/>
      <c r="EJ930" s="106"/>
      <c r="EK930" s="106"/>
      <c r="EL930" s="106"/>
      <c r="EM930" s="106"/>
      <c r="EN930" s="106"/>
      <c r="EO930" s="106"/>
      <c r="EP930" s="106"/>
      <c r="EQ930" s="106"/>
      <c r="ER930" s="106"/>
      <c r="ES930" s="106"/>
      <c r="ET930" s="106"/>
      <c r="EU930" s="106"/>
      <c r="EV930" s="106"/>
      <c r="EW930" s="106"/>
      <c r="EX930" s="106"/>
      <c r="EY930" s="106"/>
      <c r="EZ930" s="106"/>
      <c r="FA930" s="106"/>
      <c r="FB930" s="106"/>
      <c r="FC930" s="106"/>
      <c r="FD930" s="106"/>
      <c r="FE930" s="106"/>
      <c r="FF930" s="106"/>
      <c r="FG930" s="106"/>
      <c r="FH930" s="106"/>
      <c r="FI930" s="106"/>
      <c r="FJ930" s="106"/>
      <c r="FK930" s="106"/>
      <c r="FL930" s="106"/>
      <c r="FM930" s="106"/>
      <c r="FN930" s="106"/>
      <c r="FO930" s="106"/>
      <c r="FP930" s="106"/>
      <c r="FQ930" s="106"/>
      <c r="FR930" s="106"/>
      <c r="FS930" s="106"/>
      <c r="FT930" s="106"/>
      <c r="FU930" s="106"/>
      <c r="FV930" s="106"/>
      <c r="FW930" s="106"/>
      <c r="FX930" s="106"/>
      <c r="FY930" s="106"/>
      <c r="FZ930" s="106"/>
      <c r="GA930" s="106"/>
      <c r="GB930" s="106"/>
      <c r="GC930" s="106"/>
      <c r="GD930" s="106"/>
      <c r="GE930" s="106"/>
      <c r="GF930" s="106"/>
      <c r="GG930" s="106"/>
      <c r="GH930" s="106"/>
      <c r="GI930" s="106"/>
      <c r="GJ930" s="106"/>
      <c r="GK930" s="106"/>
      <c r="GL930" s="106"/>
      <c r="GM930" s="106"/>
      <c r="GN930" s="106"/>
      <c r="GO930" s="106"/>
      <c r="GP930" s="106"/>
      <c r="GQ930" s="106"/>
      <c r="GR930" s="106"/>
      <c r="GS930" s="106"/>
      <c r="GT930" s="106"/>
      <c r="GU930" s="106"/>
      <c r="GV930" s="106"/>
      <c r="GW930" s="106"/>
      <c r="GX930" s="106"/>
      <c r="GY930" s="106"/>
      <c r="GZ930" s="106"/>
      <c r="HA930" s="106"/>
      <c r="HB930" s="106"/>
      <c r="HC930" s="106"/>
      <c r="HD930" s="106"/>
      <c r="HE930" s="106"/>
      <c r="HF930" s="106"/>
      <c r="HG930" s="106"/>
      <c r="HH930" s="106"/>
      <c r="HI930" s="106"/>
      <c r="HJ930" s="106"/>
      <c r="HK930" s="106"/>
      <c r="HL930" s="106"/>
      <c r="HM930" s="106"/>
      <c r="HN930" s="106"/>
      <c r="HO930" s="106"/>
      <c r="HP930" s="106"/>
      <c r="HQ930" s="106"/>
      <c r="HR930" s="106"/>
      <c r="HS930" s="106"/>
      <c r="HT930" s="106"/>
      <c r="HU930" s="106"/>
      <c r="HV930" s="106"/>
      <c r="HW930" s="106"/>
      <c r="HX930" s="106"/>
      <c r="HY930" s="106"/>
      <c r="HZ930" s="106"/>
      <c r="IA930" s="106"/>
      <c r="IB930" s="106"/>
      <c r="IC930" s="106"/>
      <c r="ID930" s="106"/>
      <c r="IE930" s="106"/>
      <c r="IF930" s="106"/>
      <c r="IG930" s="106"/>
      <c r="IH930" s="106"/>
      <c r="II930" s="106"/>
      <c r="IJ930" s="106"/>
      <c r="IK930" s="106"/>
      <c r="IL930" s="106"/>
      <c r="IM930" s="106"/>
      <c r="IN930" s="106"/>
      <c r="IO930" s="106"/>
      <c r="IP930" s="106"/>
      <c r="IQ930" s="106"/>
      <c r="IR930" s="106"/>
      <c r="IS930" s="106"/>
      <c r="IT930" s="106"/>
      <c r="IU930" s="106"/>
      <c r="IV930" s="106"/>
      <c r="IW930" s="106"/>
      <c r="IX930" s="106"/>
      <c r="IY930" s="106"/>
      <c r="IZ930" s="106"/>
      <c r="JA930" s="106"/>
      <c r="JB930" s="106"/>
      <c r="JC930" s="106"/>
      <c r="JD930" s="106"/>
      <c r="JE930" s="106"/>
      <c r="JF930" s="106"/>
      <c r="JG930" s="106"/>
      <c r="JH930" s="106"/>
      <c r="JI930" s="106"/>
      <c r="JJ930" s="106"/>
      <c r="JK930" s="106"/>
      <c r="JL930" s="106"/>
      <c r="JM930" s="106"/>
      <c r="JN930" s="106"/>
      <c r="JO930" s="106"/>
      <c r="JP930" s="106"/>
      <c r="JQ930" s="106"/>
      <c r="JR930" s="106"/>
      <c r="JS930" s="106"/>
      <c r="JT930" s="106"/>
      <c r="JU930" s="106"/>
      <c r="JV930" s="106"/>
      <c r="JW930" s="106"/>
      <c r="JX930" s="106"/>
      <c r="JY930" s="106"/>
      <c r="JZ930" s="106"/>
      <c r="KA930" s="106"/>
      <c r="KB930" s="106"/>
      <c r="KC930" s="106"/>
      <c r="KD930" s="106"/>
      <c r="KE930" s="106"/>
      <c r="KF930" s="106"/>
      <c r="KG930" s="106"/>
      <c r="KH930" s="106"/>
      <c r="KI930" s="106"/>
      <c r="KJ930" s="106"/>
      <c r="KK930" s="106"/>
      <c r="KL930" s="106"/>
      <c r="KM930" s="106"/>
      <c r="KN930" s="106"/>
      <c r="KO930" s="106"/>
      <c r="KP930" s="106"/>
      <c r="KQ930" s="106"/>
      <c r="KR930" s="106"/>
      <c r="KS930" s="106"/>
      <c r="KT930" s="106"/>
      <c r="KU930" s="106"/>
      <c r="KV930" s="106"/>
      <c r="KW930" s="106"/>
      <c r="KX930" s="106"/>
      <c r="KY930" s="106"/>
      <c r="KZ930" s="106"/>
      <c r="LA930" s="106"/>
      <c r="LB930" s="106"/>
      <c r="LC930" s="106"/>
      <c r="LD930" s="106"/>
      <c r="LE930" s="106"/>
      <c r="LF930" s="106"/>
      <c r="LG930" s="106"/>
      <c r="LH930" s="106"/>
      <c r="LI930" s="106"/>
      <c r="LJ930" s="106"/>
      <c r="LK930" s="106"/>
      <c r="LL930" s="106"/>
      <c r="LM930" s="106"/>
      <c r="LN930" s="106"/>
      <c r="LO930" s="106"/>
      <c r="LP930" s="106"/>
      <c r="LQ930" s="106"/>
      <c r="LR930" s="106"/>
      <c r="LS930" s="106"/>
      <c r="LT930" s="106"/>
      <c r="LU930" s="106"/>
      <c r="LV930" s="106"/>
      <c r="LW930" s="106"/>
      <c r="LX930" s="106"/>
      <c r="LY930" s="106"/>
      <c r="LZ930" s="106"/>
      <c r="MA930" s="106"/>
      <c r="MB930" s="106"/>
      <c r="MC930" s="106"/>
      <c r="MD930" s="106"/>
      <c r="ME930" s="106"/>
      <c r="MF930" s="106"/>
      <c r="MG930" s="106"/>
      <c r="MH930" s="106"/>
      <c r="MI930" s="106"/>
      <c r="MJ930" s="106"/>
      <c r="MK930" s="106"/>
      <c r="ML930" s="106"/>
      <c r="MM930" s="106"/>
      <c r="MN930" s="106"/>
      <c r="MO930" s="106"/>
      <c r="MP930" s="106"/>
      <c r="MQ930" s="106"/>
      <c r="MR930" s="106"/>
      <c r="MS930" s="106"/>
      <c r="MT930" s="106"/>
      <c r="MU930" s="106"/>
      <c r="MV930" s="106"/>
      <c r="MW930" s="106"/>
      <c r="MX930" s="106"/>
      <c r="MY930" s="106"/>
      <c r="MZ930" s="106"/>
      <c r="NA930" s="106"/>
      <c r="NB930" s="106"/>
      <c r="NC930" s="106"/>
      <c r="ND930" s="106"/>
      <c r="NE930" s="106"/>
      <c r="NF930" s="106"/>
      <c r="NG930" s="106"/>
      <c r="NH930" s="106"/>
      <c r="NI930" s="106"/>
      <c r="NJ930" s="106"/>
      <c r="NK930" s="106"/>
      <c r="NL930" s="106"/>
      <c r="NM930" s="106"/>
      <c r="NN930" s="106"/>
      <c r="NO930" s="106"/>
      <c r="NP930" s="106"/>
      <c r="NQ930" s="106"/>
      <c r="NR930" s="106"/>
      <c r="NS930" s="106"/>
      <c r="NT930" s="106"/>
      <c r="NU930" s="106"/>
      <c r="NV930" s="106"/>
      <c r="NW930" s="106"/>
      <c r="NX930" s="106"/>
      <c r="NY930" s="106"/>
      <c r="NZ930" s="106"/>
      <c r="OA930" s="106"/>
      <c r="OB930" s="106"/>
      <c r="OC930" s="106"/>
      <c r="OD930" s="106"/>
      <c r="OE930" s="106"/>
      <c r="OF930" s="106"/>
      <c r="OG930" s="106"/>
      <c r="OH930" s="106"/>
      <c r="OI930" s="106"/>
      <c r="OJ930" s="106"/>
      <c r="OK930" s="106"/>
      <c r="OL930" s="106"/>
      <c r="OM930" s="106"/>
      <c r="ON930" s="106"/>
      <c r="OO930" s="106"/>
      <c r="OP930" s="106"/>
      <c r="OQ930" s="106"/>
      <c r="OR930" s="106"/>
      <c r="OS930" s="106"/>
      <c r="OT930" s="106"/>
      <c r="OU930" s="106"/>
      <c r="OV930" s="106"/>
      <c r="OW930" s="106"/>
      <c r="OX930" s="106"/>
      <c r="OY930" s="106"/>
      <c r="OZ930" s="106"/>
      <c r="PA930" s="106"/>
      <c r="PB930" s="106"/>
      <c r="PC930" s="106"/>
      <c r="PD930" s="106"/>
      <c r="PE930" s="106"/>
      <c r="PF930" s="106"/>
      <c r="PG930" s="106"/>
      <c r="PH930" s="106"/>
      <c r="PI930" s="106"/>
      <c r="PJ930" s="106"/>
      <c r="PK930" s="106"/>
      <c r="PL930" s="106"/>
      <c r="PM930" s="106"/>
      <c r="PN930" s="106"/>
      <c r="PO930" s="106"/>
      <c r="PP930" s="106"/>
      <c r="PQ930" s="106"/>
      <c r="PR930" s="106"/>
      <c r="PS930" s="106"/>
      <c r="PT930" s="106"/>
      <c r="PU930" s="106"/>
      <c r="PV930" s="106"/>
      <c r="PW930" s="106"/>
      <c r="PX930" s="106"/>
      <c r="PY930" s="106"/>
      <c r="PZ930" s="106"/>
      <c r="QA930" s="106"/>
      <c r="QB930" s="106"/>
      <c r="QC930" s="106"/>
      <c r="QD930" s="106"/>
      <c r="QE930" s="106"/>
      <c r="QF930" s="106"/>
      <c r="QG930" s="106"/>
      <c r="QH930" s="106"/>
      <c r="QI930" s="106"/>
      <c r="QJ930" s="106"/>
      <c r="QK930" s="106"/>
      <c r="QL930" s="106"/>
      <c r="QM930" s="106"/>
      <c r="QN930" s="106"/>
      <c r="QO930" s="106"/>
      <c r="QP930" s="106"/>
      <c r="QQ930" s="106"/>
      <c r="QR930" s="106"/>
      <c r="QS930" s="106"/>
      <c r="QT930" s="106"/>
      <c r="QU930" s="106"/>
      <c r="QV930" s="106"/>
      <c r="QW930" s="106"/>
      <c r="QX930" s="106"/>
      <c r="QY930" s="106"/>
      <c r="QZ930" s="106"/>
      <c r="RA930" s="106"/>
      <c r="RB930" s="106"/>
      <c r="RC930" s="106"/>
      <c r="RD930" s="106"/>
      <c r="RE930" s="106"/>
      <c r="RF930" s="106"/>
      <c r="RG930" s="106"/>
      <c r="RH930" s="106"/>
      <c r="RI930" s="106"/>
      <c r="RJ930" s="106"/>
      <c r="RK930" s="106"/>
      <c r="RL930" s="106"/>
      <c r="RM930" s="106"/>
      <c r="RN930" s="106"/>
      <c r="RO930" s="106"/>
      <c r="RP930" s="106"/>
      <c r="RQ930" s="106"/>
      <c r="RR930" s="106"/>
    </row>
    <row r="931" spans="1:486" x14ac:dyDescent="0.3">
      <c r="A931" s="106"/>
      <c r="B931" s="106"/>
      <c r="C931" s="106"/>
      <c r="D931" s="106"/>
      <c r="E931" s="106"/>
      <c r="F931" s="106"/>
      <c r="G931" s="106"/>
      <c r="H931" s="106"/>
      <c r="I931" s="106"/>
      <c r="J931" s="106"/>
      <c r="K931" s="106"/>
      <c r="L931" s="106"/>
      <c r="M931" s="106"/>
      <c r="N931" s="106"/>
      <c r="O931" s="106"/>
      <c r="P931" s="114"/>
      <c r="Q931" s="114"/>
      <c r="R931" s="106"/>
      <c r="S931" s="106"/>
      <c r="T931" s="106"/>
      <c r="U931" s="106"/>
      <c r="V931" s="106"/>
      <c r="W931" s="106"/>
      <c r="X931" s="106"/>
      <c r="Y931" s="106"/>
      <c r="Z931" s="106"/>
      <c r="AA931" s="106"/>
      <c r="AB931" s="106"/>
      <c r="AC931" s="106"/>
      <c r="AD931" s="106"/>
      <c r="AE931" s="106"/>
      <c r="AF931" s="106"/>
      <c r="AG931" s="106"/>
      <c r="AH931" s="106"/>
      <c r="AI931" s="106"/>
      <c r="AJ931" s="106"/>
      <c r="AK931" s="106"/>
      <c r="AL931" s="106"/>
      <c r="AM931" s="106"/>
      <c r="AN931" s="106"/>
      <c r="AO931" s="106"/>
      <c r="AP931" s="106"/>
      <c r="AQ931" s="106"/>
      <c r="AR931" s="106"/>
      <c r="AS931" s="106"/>
      <c r="AT931" s="106"/>
      <c r="AU931" s="106"/>
      <c r="AV931" s="106"/>
      <c r="AW931" s="106"/>
      <c r="AX931" s="106"/>
      <c r="AY931" s="106"/>
      <c r="AZ931" s="106"/>
      <c r="BA931" s="106"/>
      <c r="BB931" s="106"/>
      <c r="BC931" s="106"/>
      <c r="BD931" s="106"/>
      <c r="BE931" s="106"/>
      <c r="BF931" s="106"/>
      <c r="BG931" s="106"/>
      <c r="BH931" s="106"/>
      <c r="BI931" s="106"/>
      <c r="BJ931" s="106"/>
      <c r="BK931" s="106"/>
      <c r="BL931" s="106"/>
      <c r="BM931" s="106"/>
      <c r="BN931" s="106"/>
      <c r="BO931" s="106"/>
      <c r="BP931" s="106"/>
      <c r="BQ931" s="106"/>
      <c r="BR931" s="106"/>
      <c r="BS931" s="106"/>
      <c r="BT931" s="106"/>
      <c r="BU931" s="106"/>
      <c r="BV931" s="106"/>
      <c r="BW931" s="106"/>
      <c r="BX931" s="106"/>
      <c r="BY931" s="106"/>
      <c r="BZ931" s="106"/>
      <c r="CA931" s="106"/>
      <c r="CB931" s="106"/>
      <c r="CC931" s="106"/>
      <c r="CD931" s="106"/>
      <c r="CE931" s="106"/>
      <c r="CF931" s="106"/>
      <c r="CG931" s="106"/>
      <c r="CH931" s="106"/>
      <c r="CI931" s="106"/>
      <c r="CJ931" s="106"/>
      <c r="CK931" s="106"/>
      <c r="CL931" s="106"/>
      <c r="CM931" s="106"/>
      <c r="CN931" s="106"/>
      <c r="CO931" s="106"/>
      <c r="CP931" s="106"/>
      <c r="CQ931" s="106"/>
      <c r="CR931" s="106"/>
      <c r="CS931" s="106"/>
      <c r="CT931" s="106"/>
      <c r="CU931" s="106"/>
      <c r="CV931" s="106"/>
      <c r="CW931" s="106"/>
      <c r="CX931" s="106"/>
      <c r="CY931" s="106"/>
      <c r="CZ931" s="106"/>
      <c r="DA931" s="106"/>
      <c r="DB931" s="106"/>
      <c r="DC931" s="106"/>
      <c r="DD931" s="106"/>
      <c r="DE931" s="106"/>
      <c r="DF931" s="106"/>
      <c r="DG931" s="106"/>
      <c r="DH931" s="106"/>
      <c r="DI931" s="106"/>
      <c r="DJ931" s="106"/>
      <c r="DK931" s="106"/>
      <c r="DL931" s="106"/>
      <c r="DM931" s="106"/>
      <c r="DN931" s="106"/>
      <c r="DO931" s="106"/>
      <c r="DP931" s="106"/>
      <c r="DQ931" s="106"/>
      <c r="DR931" s="106"/>
      <c r="DS931" s="106"/>
      <c r="DT931" s="106"/>
      <c r="DU931" s="106"/>
      <c r="DV931" s="106"/>
      <c r="DW931" s="106"/>
      <c r="DX931" s="106"/>
      <c r="DY931" s="106"/>
      <c r="DZ931" s="106"/>
      <c r="EA931" s="106"/>
      <c r="EB931" s="106"/>
      <c r="EC931" s="106"/>
      <c r="ED931" s="106"/>
      <c r="EE931" s="106"/>
      <c r="EF931" s="106"/>
      <c r="EG931" s="106"/>
      <c r="EH931" s="106"/>
      <c r="EI931" s="106"/>
      <c r="EJ931" s="106"/>
      <c r="EK931" s="106"/>
      <c r="EL931" s="106"/>
      <c r="EM931" s="106"/>
      <c r="EN931" s="106"/>
      <c r="EO931" s="106"/>
      <c r="EP931" s="106"/>
      <c r="EQ931" s="106"/>
      <c r="ER931" s="106"/>
      <c r="ES931" s="106"/>
      <c r="ET931" s="106"/>
      <c r="EU931" s="106"/>
      <c r="EV931" s="106"/>
      <c r="EW931" s="106"/>
      <c r="EX931" s="106"/>
      <c r="EY931" s="106"/>
      <c r="EZ931" s="106"/>
      <c r="FA931" s="106"/>
      <c r="FB931" s="106"/>
      <c r="FC931" s="106"/>
      <c r="FD931" s="106"/>
      <c r="FE931" s="106"/>
      <c r="FF931" s="106"/>
      <c r="FG931" s="106"/>
      <c r="FH931" s="106"/>
      <c r="FI931" s="106"/>
      <c r="FJ931" s="106"/>
      <c r="FK931" s="106"/>
      <c r="FL931" s="106"/>
      <c r="FM931" s="106"/>
      <c r="FN931" s="106"/>
      <c r="FO931" s="106"/>
      <c r="FP931" s="106"/>
      <c r="FQ931" s="106"/>
      <c r="FR931" s="106"/>
      <c r="FS931" s="106"/>
      <c r="FT931" s="106"/>
      <c r="FU931" s="106"/>
      <c r="FV931" s="106"/>
      <c r="FW931" s="106"/>
      <c r="FX931" s="106"/>
      <c r="FY931" s="106"/>
      <c r="FZ931" s="106"/>
      <c r="GA931" s="106"/>
      <c r="GB931" s="106"/>
      <c r="GC931" s="106"/>
      <c r="GD931" s="106"/>
      <c r="GE931" s="106"/>
      <c r="GF931" s="106"/>
      <c r="GG931" s="106"/>
      <c r="GH931" s="106"/>
      <c r="GI931" s="106"/>
      <c r="GJ931" s="106"/>
      <c r="GK931" s="106"/>
      <c r="GL931" s="106"/>
      <c r="GM931" s="106"/>
      <c r="GN931" s="106"/>
      <c r="GO931" s="106"/>
      <c r="GP931" s="106"/>
      <c r="GQ931" s="106"/>
      <c r="GR931" s="106"/>
      <c r="GS931" s="106"/>
      <c r="GT931" s="106"/>
      <c r="GU931" s="106"/>
      <c r="GV931" s="106"/>
      <c r="GW931" s="106"/>
      <c r="GX931" s="106"/>
      <c r="GY931" s="106"/>
      <c r="GZ931" s="106"/>
      <c r="HA931" s="106"/>
      <c r="HB931" s="106"/>
      <c r="HC931" s="106"/>
      <c r="HD931" s="106"/>
      <c r="HE931" s="106"/>
      <c r="HF931" s="106"/>
      <c r="HG931" s="106"/>
      <c r="HH931" s="106"/>
      <c r="HI931" s="106"/>
      <c r="HJ931" s="106"/>
      <c r="HK931" s="106"/>
      <c r="HL931" s="106"/>
      <c r="HM931" s="106"/>
      <c r="HN931" s="106"/>
      <c r="HO931" s="106"/>
      <c r="HP931" s="106"/>
      <c r="HQ931" s="106"/>
      <c r="HR931" s="106"/>
      <c r="HS931" s="106"/>
      <c r="HT931" s="106"/>
      <c r="HU931" s="106"/>
      <c r="HV931" s="106"/>
      <c r="HW931" s="106"/>
      <c r="HX931" s="106"/>
      <c r="HY931" s="106"/>
      <c r="HZ931" s="106"/>
      <c r="IA931" s="106"/>
      <c r="IB931" s="106"/>
      <c r="IC931" s="106"/>
      <c r="ID931" s="106"/>
      <c r="IE931" s="106"/>
      <c r="IF931" s="106"/>
      <c r="IG931" s="106"/>
      <c r="IH931" s="106"/>
      <c r="II931" s="106"/>
      <c r="IJ931" s="106"/>
      <c r="IK931" s="106"/>
      <c r="IL931" s="106"/>
      <c r="IM931" s="106"/>
      <c r="IN931" s="106"/>
      <c r="IO931" s="106"/>
      <c r="IP931" s="106"/>
      <c r="IQ931" s="106"/>
      <c r="IR931" s="106"/>
      <c r="IS931" s="106"/>
      <c r="IT931" s="106"/>
      <c r="IU931" s="106"/>
      <c r="IV931" s="106"/>
      <c r="IW931" s="106"/>
      <c r="IX931" s="106"/>
      <c r="IY931" s="106"/>
      <c r="IZ931" s="106"/>
      <c r="JA931" s="106"/>
      <c r="JB931" s="106"/>
      <c r="JC931" s="106"/>
      <c r="JD931" s="106"/>
      <c r="JE931" s="106"/>
      <c r="JF931" s="106"/>
      <c r="JG931" s="106"/>
      <c r="JH931" s="106"/>
      <c r="JI931" s="106"/>
      <c r="JJ931" s="106"/>
      <c r="JK931" s="106"/>
      <c r="JL931" s="106"/>
      <c r="JM931" s="106"/>
      <c r="JN931" s="106"/>
      <c r="JO931" s="106"/>
      <c r="JP931" s="106"/>
      <c r="JQ931" s="106"/>
      <c r="JR931" s="106"/>
      <c r="JS931" s="106"/>
      <c r="JT931" s="106"/>
      <c r="JU931" s="106"/>
      <c r="JV931" s="106"/>
      <c r="JW931" s="106"/>
      <c r="JX931" s="106"/>
      <c r="JY931" s="106"/>
      <c r="JZ931" s="106"/>
      <c r="KA931" s="106"/>
      <c r="KB931" s="106"/>
      <c r="KC931" s="106"/>
      <c r="KD931" s="106"/>
      <c r="KE931" s="106"/>
      <c r="KF931" s="106"/>
      <c r="KG931" s="106"/>
      <c r="KH931" s="106"/>
      <c r="KI931" s="106"/>
      <c r="KJ931" s="106"/>
      <c r="KK931" s="106"/>
      <c r="KL931" s="106"/>
      <c r="KM931" s="106"/>
      <c r="KN931" s="106"/>
      <c r="KO931" s="106"/>
      <c r="KP931" s="106"/>
      <c r="KQ931" s="106"/>
      <c r="KR931" s="106"/>
      <c r="KS931" s="106"/>
      <c r="KT931" s="106"/>
      <c r="KU931" s="106"/>
      <c r="KV931" s="106"/>
      <c r="KW931" s="106"/>
      <c r="KX931" s="106"/>
      <c r="KY931" s="106"/>
      <c r="KZ931" s="106"/>
      <c r="LA931" s="106"/>
      <c r="LB931" s="106"/>
      <c r="LC931" s="106"/>
      <c r="LD931" s="106"/>
      <c r="LE931" s="106"/>
      <c r="LF931" s="106"/>
      <c r="LG931" s="106"/>
      <c r="LH931" s="106"/>
      <c r="LI931" s="106"/>
      <c r="LJ931" s="106"/>
      <c r="LK931" s="106"/>
      <c r="LL931" s="106"/>
      <c r="LM931" s="106"/>
      <c r="LN931" s="106"/>
      <c r="LO931" s="106"/>
      <c r="LP931" s="106"/>
      <c r="LQ931" s="106"/>
      <c r="LR931" s="106"/>
      <c r="LS931" s="106"/>
      <c r="LT931" s="106"/>
      <c r="LU931" s="106"/>
      <c r="LV931" s="106"/>
      <c r="LW931" s="106"/>
      <c r="LX931" s="106"/>
      <c r="LY931" s="106"/>
      <c r="LZ931" s="106"/>
      <c r="MA931" s="106"/>
      <c r="MB931" s="106"/>
      <c r="MC931" s="106"/>
      <c r="MD931" s="106"/>
      <c r="ME931" s="106"/>
      <c r="MF931" s="106"/>
      <c r="MG931" s="106"/>
      <c r="MH931" s="106"/>
      <c r="MI931" s="106"/>
      <c r="MJ931" s="106"/>
      <c r="MK931" s="106"/>
      <c r="ML931" s="106"/>
      <c r="MM931" s="106"/>
      <c r="MN931" s="106"/>
      <c r="MO931" s="106"/>
      <c r="MP931" s="106"/>
      <c r="MQ931" s="106"/>
      <c r="MR931" s="106"/>
      <c r="MS931" s="106"/>
      <c r="MT931" s="106"/>
      <c r="MU931" s="106"/>
      <c r="MV931" s="106"/>
      <c r="MW931" s="106"/>
      <c r="MX931" s="106"/>
      <c r="MY931" s="106"/>
      <c r="MZ931" s="106"/>
      <c r="NA931" s="106"/>
      <c r="NB931" s="106"/>
      <c r="NC931" s="106"/>
      <c r="ND931" s="106"/>
      <c r="NE931" s="106"/>
      <c r="NF931" s="106"/>
      <c r="NG931" s="106"/>
      <c r="NH931" s="106"/>
      <c r="NI931" s="106"/>
      <c r="NJ931" s="106"/>
      <c r="NK931" s="106"/>
      <c r="NL931" s="106"/>
      <c r="NM931" s="106"/>
      <c r="NN931" s="106"/>
      <c r="NO931" s="106"/>
      <c r="NP931" s="106"/>
      <c r="NQ931" s="106"/>
      <c r="NR931" s="106"/>
      <c r="NS931" s="106"/>
      <c r="NT931" s="106"/>
      <c r="NU931" s="106"/>
      <c r="NV931" s="106"/>
      <c r="NW931" s="106"/>
      <c r="NX931" s="106"/>
      <c r="NY931" s="106"/>
      <c r="NZ931" s="106"/>
      <c r="OA931" s="106"/>
      <c r="OB931" s="106"/>
      <c r="OC931" s="106"/>
      <c r="OD931" s="106"/>
      <c r="OE931" s="106"/>
      <c r="OF931" s="106"/>
      <c r="OG931" s="106"/>
      <c r="OH931" s="106"/>
      <c r="OI931" s="106"/>
      <c r="OJ931" s="106"/>
      <c r="OK931" s="106"/>
      <c r="OL931" s="106"/>
      <c r="OM931" s="106"/>
      <c r="ON931" s="106"/>
      <c r="OO931" s="106"/>
      <c r="OP931" s="106"/>
      <c r="OQ931" s="106"/>
      <c r="OR931" s="106"/>
      <c r="OS931" s="106"/>
      <c r="OT931" s="106"/>
      <c r="OU931" s="106"/>
      <c r="OV931" s="106"/>
      <c r="OW931" s="106"/>
      <c r="OX931" s="106"/>
      <c r="OY931" s="106"/>
      <c r="OZ931" s="106"/>
      <c r="PA931" s="106"/>
      <c r="PB931" s="106"/>
      <c r="PC931" s="106"/>
      <c r="PD931" s="106"/>
      <c r="PE931" s="106"/>
      <c r="PF931" s="106"/>
      <c r="PG931" s="106"/>
      <c r="PH931" s="106"/>
      <c r="PI931" s="106"/>
      <c r="PJ931" s="106"/>
      <c r="PK931" s="106"/>
      <c r="PL931" s="106"/>
      <c r="PM931" s="106"/>
      <c r="PN931" s="106"/>
      <c r="PO931" s="106"/>
      <c r="PP931" s="106"/>
      <c r="PQ931" s="106"/>
      <c r="PR931" s="106"/>
      <c r="PS931" s="106"/>
      <c r="PT931" s="106"/>
      <c r="PU931" s="106"/>
      <c r="PV931" s="106"/>
      <c r="PW931" s="106"/>
      <c r="PX931" s="106"/>
      <c r="PY931" s="106"/>
      <c r="PZ931" s="106"/>
      <c r="QA931" s="106"/>
      <c r="QB931" s="106"/>
      <c r="QC931" s="106"/>
      <c r="QD931" s="106"/>
      <c r="QE931" s="106"/>
      <c r="QF931" s="106"/>
      <c r="QG931" s="106"/>
      <c r="QH931" s="106"/>
      <c r="QI931" s="106"/>
      <c r="QJ931" s="106"/>
      <c r="QK931" s="106"/>
      <c r="QL931" s="106"/>
      <c r="QM931" s="106"/>
      <c r="QN931" s="106"/>
      <c r="QO931" s="106"/>
      <c r="QP931" s="106"/>
      <c r="QQ931" s="106"/>
      <c r="QR931" s="106"/>
      <c r="QS931" s="106"/>
      <c r="QT931" s="106"/>
      <c r="QU931" s="106"/>
      <c r="QV931" s="106"/>
      <c r="QW931" s="106"/>
      <c r="QX931" s="106"/>
      <c r="QY931" s="106"/>
      <c r="QZ931" s="106"/>
      <c r="RA931" s="106"/>
      <c r="RB931" s="106"/>
      <c r="RC931" s="106"/>
      <c r="RD931" s="106"/>
      <c r="RE931" s="106"/>
      <c r="RF931" s="106"/>
      <c r="RG931" s="106"/>
      <c r="RH931" s="106"/>
      <c r="RI931" s="106"/>
      <c r="RJ931" s="106"/>
      <c r="RK931" s="106"/>
      <c r="RL931" s="106"/>
      <c r="RM931" s="106"/>
      <c r="RN931" s="106"/>
      <c r="RO931" s="106"/>
      <c r="RP931" s="106"/>
      <c r="RQ931" s="106"/>
      <c r="RR931" s="106"/>
    </row>
    <row r="932" spans="1:486" x14ac:dyDescent="0.3">
      <c r="A932" s="106"/>
      <c r="B932" s="106"/>
      <c r="C932" s="106"/>
      <c r="D932" s="106"/>
      <c r="E932" s="106"/>
      <c r="F932" s="106"/>
      <c r="G932" s="106"/>
      <c r="H932" s="106"/>
      <c r="I932" s="106"/>
      <c r="J932" s="106"/>
      <c r="K932" s="106"/>
      <c r="L932" s="106"/>
      <c r="M932" s="106"/>
      <c r="N932" s="106"/>
      <c r="O932" s="106"/>
      <c r="P932" s="114"/>
      <c r="Q932" s="114"/>
      <c r="R932" s="106"/>
      <c r="S932" s="106"/>
      <c r="T932" s="106"/>
      <c r="U932" s="106"/>
      <c r="V932" s="106"/>
      <c r="W932" s="106"/>
      <c r="X932" s="106"/>
      <c r="Y932" s="106"/>
      <c r="Z932" s="106"/>
      <c r="AA932" s="106"/>
      <c r="AB932" s="106"/>
      <c r="AC932" s="106"/>
      <c r="AD932" s="106"/>
      <c r="AE932" s="106"/>
      <c r="AF932" s="106"/>
      <c r="AG932" s="106"/>
      <c r="AH932" s="106"/>
      <c r="AI932" s="106"/>
      <c r="AJ932" s="106"/>
      <c r="AK932" s="106"/>
      <c r="AL932" s="106"/>
      <c r="AM932" s="106"/>
      <c r="AN932" s="106"/>
      <c r="AO932" s="106"/>
      <c r="AP932" s="106"/>
      <c r="AQ932" s="106"/>
      <c r="AR932" s="106"/>
      <c r="AS932" s="106"/>
      <c r="AT932" s="106"/>
      <c r="AU932" s="106"/>
      <c r="AV932" s="106"/>
      <c r="AW932" s="106"/>
      <c r="AX932" s="106"/>
      <c r="AY932" s="106"/>
      <c r="AZ932" s="106"/>
      <c r="BA932" s="106"/>
      <c r="BB932" s="106"/>
      <c r="BC932" s="106"/>
      <c r="BD932" s="106"/>
      <c r="BE932" s="106"/>
      <c r="BF932" s="106"/>
      <c r="BG932" s="106"/>
      <c r="BH932" s="106"/>
      <c r="BI932" s="106"/>
      <c r="BJ932" s="106"/>
      <c r="BK932" s="106"/>
      <c r="BL932" s="106"/>
      <c r="BM932" s="106"/>
      <c r="BN932" s="106"/>
      <c r="BO932" s="106"/>
      <c r="BP932" s="106"/>
      <c r="BQ932" s="106"/>
      <c r="BR932" s="106"/>
      <c r="BS932" s="106"/>
      <c r="BT932" s="106"/>
      <c r="BU932" s="106"/>
      <c r="BV932" s="106"/>
      <c r="BW932" s="106"/>
      <c r="BX932" s="106"/>
      <c r="BY932" s="106"/>
      <c r="BZ932" s="106"/>
      <c r="CA932" s="106"/>
      <c r="CB932" s="106"/>
      <c r="CC932" s="106"/>
      <c r="CD932" s="106"/>
      <c r="CE932" s="106"/>
      <c r="CF932" s="106"/>
      <c r="CG932" s="106"/>
      <c r="CH932" s="106"/>
      <c r="CI932" s="106"/>
      <c r="CJ932" s="106"/>
      <c r="CK932" s="106"/>
      <c r="CL932" s="106"/>
      <c r="CM932" s="106"/>
      <c r="CN932" s="106"/>
      <c r="CO932" s="106"/>
      <c r="CP932" s="106"/>
      <c r="CQ932" s="106"/>
      <c r="CR932" s="106"/>
      <c r="CS932" s="106"/>
      <c r="CT932" s="106"/>
      <c r="CU932" s="106"/>
      <c r="CV932" s="106"/>
      <c r="CW932" s="106"/>
      <c r="CX932" s="106"/>
      <c r="CY932" s="106"/>
      <c r="CZ932" s="106"/>
      <c r="DA932" s="106"/>
      <c r="DB932" s="106"/>
      <c r="DC932" s="106"/>
      <c r="DD932" s="106"/>
      <c r="DE932" s="106"/>
      <c r="DF932" s="106"/>
      <c r="DG932" s="106"/>
      <c r="DH932" s="106"/>
      <c r="DI932" s="106"/>
      <c r="DJ932" s="106"/>
      <c r="DK932" s="106"/>
      <c r="DL932" s="106"/>
      <c r="DM932" s="106"/>
      <c r="DN932" s="106"/>
      <c r="DO932" s="106"/>
      <c r="DP932" s="106"/>
      <c r="DQ932" s="106"/>
      <c r="DR932" s="106"/>
      <c r="DS932" s="106"/>
      <c r="DT932" s="106"/>
      <c r="DU932" s="106"/>
      <c r="DV932" s="106"/>
      <c r="DW932" s="106"/>
      <c r="DX932" s="106"/>
      <c r="DY932" s="106"/>
      <c r="DZ932" s="106"/>
      <c r="EA932" s="106"/>
      <c r="EB932" s="106"/>
      <c r="EC932" s="106"/>
      <c r="ED932" s="106"/>
      <c r="EE932" s="106"/>
      <c r="EF932" s="106"/>
      <c r="EG932" s="106"/>
      <c r="EH932" s="106"/>
      <c r="EI932" s="106"/>
      <c r="EJ932" s="106"/>
      <c r="EK932" s="106"/>
      <c r="EL932" s="106"/>
      <c r="EM932" s="106"/>
      <c r="EN932" s="106"/>
      <c r="EO932" s="106"/>
      <c r="EP932" s="106"/>
      <c r="EQ932" s="106"/>
      <c r="ER932" s="106"/>
      <c r="ES932" s="106"/>
      <c r="ET932" s="106"/>
      <c r="EU932" s="106"/>
      <c r="EV932" s="106"/>
      <c r="EW932" s="106"/>
      <c r="EX932" s="106"/>
      <c r="EY932" s="106"/>
      <c r="EZ932" s="106"/>
      <c r="FA932" s="106"/>
      <c r="FB932" s="106"/>
      <c r="FC932" s="106"/>
      <c r="FD932" s="106"/>
      <c r="FE932" s="106"/>
      <c r="FF932" s="106"/>
      <c r="FG932" s="106"/>
      <c r="FH932" s="106"/>
      <c r="FI932" s="106"/>
      <c r="FJ932" s="106"/>
      <c r="FK932" s="106"/>
      <c r="FL932" s="106"/>
      <c r="FM932" s="106"/>
      <c r="FN932" s="106"/>
      <c r="FO932" s="106"/>
      <c r="FP932" s="106"/>
      <c r="FQ932" s="106"/>
      <c r="FR932" s="106"/>
      <c r="FS932" s="106"/>
      <c r="FT932" s="106"/>
      <c r="FU932" s="106"/>
      <c r="FV932" s="106"/>
      <c r="FW932" s="106"/>
      <c r="FX932" s="106"/>
      <c r="FY932" s="106"/>
      <c r="FZ932" s="106"/>
      <c r="GA932" s="106"/>
      <c r="GB932" s="106"/>
      <c r="GC932" s="106"/>
      <c r="GD932" s="106"/>
      <c r="GE932" s="106"/>
      <c r="GF932" s="106"/>
      <c r="GG932" s="106"/>
      <c r="GH932" s="106"/>
      <c r="GI932" s="106"/>
      <c r="GJ932" s="106"/>
      <c r="GK932" s="106"/>
      <c r="GL932" s="106"/>
      <c r="GM932" s="106"/>
      <c r="GN932" s="106"/>
      <c r="GO932" s="106"/>
      <c r="GP932" s="106"/>
      <c r="GQ932" s="106"/>
      <c r="GR932" s="106"/>
      <c r="GS932" s="106"/>
      <c r="GT932" s="106"/>
      <c r="GU932" s="106"/>
      <c r="GV932" s="106"/>
      <c r="GW932" s="106"/>
      <c r="GX932" s="106"/>
      <c r="GY932" s="106"/>
      <c r="GZ932" s="106"/>
      <c r="HA932" s="106"/>
      <c r="HB932" s="106"/>
      <c r="HC932" s="106"/>
      <c r="HD932" s="106"/>
      <c r="HE932" s="106"/>
      <c r="HF932" s="106"/>
      <c r="HG932" s="106"/>
      <c r="HH932" s="106"/>
      <c r="HI932" s="106"/>
      <c r="HJ932" s="106"/>
      <c r="HK932" s="106"/>
      <c r="HL932" s="106"/>
      <c r="HM932" s="106"/>
      <c r="HN932" s="106"/>
      <c r="HO932" s="106"/>
      <c r="HP932" s="106"/>
      <c r="HQ932" s="106"/>
      <c r="HR932" s="106"/>
      <c r="HS932" s="106"/>
      <c r="HT932" s="106"/>
      <c r="HU932" s="106"/>
      <c r="HV932" s="106"/>
      <c r="HW932" s="106"/>
      <c r="HX932" s="106"/>
      <c r="HY932" s="106"/>
      <c r="HZ932" s="106"/>
      <c r="IA932" s="106"/>
      <c r="IB932" s="106"/>
      <c r="IC932" s="106"/>
      <c r="ID932" s="106"/>
      <c r="IE932" s="106"/>
      <c r="IF932" s="106"/>
      <c r="IG932" s="106"/>
      <c r="IH932" s="106"/>
      <c r="II932" s="106"/>
      <c r="IJ932" s="106"/>
      <c r="IK932" s="106"/>
      <c r="IL932" s="106"/>
      <c r="IM932" s="106"/>
      <c r="IN932" s="106"/>
      <c r="IO932" s="106"/>
      <c r="IP932" s="106"/>
      <c r="IQ932" s="106"/>
      <c r="IR932" s="106"/>
      <c r="IS932" s="106"/>
      <c r="IT932" s="106"/>
      <c r="IU932" s="106"/>
      <c r="IV932" s="106"/>
      <c r="IW932" s="106"/>
      <c r="IX932" s="106"/>
      <c r="IY932" s="106"/>
      <c r="IZ932" s="106"/>
      <c r="JA932" s="106"/>
      <c r="JB932" s="106"/>
      <c r="JC932" s="106"/>
      <c r="JD932" s="106"/>
      <c r="JE932" s="106"/>
      <c r="JF932" s="106"/>
      <c r="JG932" s="106"/>
      <c r="JH932" s="106"/>
      <c r="JI932" s="106"/>
      <c r="JJ932" s="106"/>
      <c r="JK932" s="106"/>
      <c r="JL932" s="106"/>
      <c r="JM932" s="106"/>
      <c r="JN932" s="106"/>
      <c r="JO932" s="106"/>
      <c r="JP932" s="106"/>
      <c r="JQ932" s="106"/>
      <c r="JR932" s="106"/>
      <c r="JS932" s="106"/>
      <c r="JT932" s="106"/>
      <c r="JU932" s="106"/>
      <c r="JV932" s="106"/>
      <c r="JW932" s="106"/>
      <c r="JX932" s="106"/>
      <c r="JY932" s="106"/>
      <c r="JZ932" s="106"/>
      <c r="KA932" s="106"/>
      <c r="KB932" s="106"/>
      <c r="KC932" s="106"/>
      <c r="KD932" s="106"/>
      <c r="KE932" s="106"/>
      <c r="KF932" s="106"/>
      <c r="KG932" s="106"/>
      <c r="KH932" s="106"/>
      <c r="KI932" s="106"/>
      <c r="KJ932" s="106"/>
      <c r="KK932" s="106"/>
      <c r="KL932" s="106"/>
      <c r="KM932" s="106"/>
      <c r="KN932" s="106"/>
      <c r="KO932" s="106"/>
      <c r="KP932" s="106"/>
      <c r="KQ932" s="106"/>
      <c r="KR932" s="106"/>
      <c r="KS932" s="106"/>
      <c r="KT932" s="106"/>
      <c r="KU932" s="106"/>
      <c r="KV932" s="106"/>
      <c r="KW932" s="106"/>
      <c r="KX932" s="106"/>
      <c r="KY932" s="106"/>
      <c r="KZ932" s="106"/>
      <c r="LA932" s="106"/>
      <c r="LB932" s="106"/>
      <c r="LC932" s="106"/>
      <c r="LD932" s="106"/>
      <c r="LE932" s="106"/>
      <c r="LF932" s="106"/>
      <c r="LG932" s="106"/>
      <c r="LH932" s="106"/>
      <c r="LI932" s="106"/>
      <c r="LJ932" s="106"/>
      <c r="LK932" s="106"/>
      <c r="LL932" s="106"/>
      <c r="LM932" s="106"/>
      <c r="LN932" s="106"/>
      <c r="LO932" s="106"/>
      <c r="LP932" s="106"/>
      <c r="LQ932" s="106"/>
      <c r="LR932" s="106"/>
      <c r="LS932" s="106"/>
      <c r="LT932" s="106"/>
      <c r="LU932" s="106"/>
      <c r="LV932" s="106"/>
      <c r="LW932" s="106"/>
      <c r="LX932" s="106"/>
      <c r="LY932" s="106"/>
      <c r="LZ932" s="106"/>
      <c r="MA932" s="106"/>
      <c r="MB932" s="106"/>
      <c r="MC932" s="106"/>
      <c r="MD932" s="106"/>
      <c r="ME932" s="106"/>
      <c r="MF932" s="106"/>
      <c r="MG932" s="106"/>
      <c r="MH932" s="106"/>
      <c r="MI932" s="106"/>
      <c r="MJ932" s="106"/>
      <c r="MK932" s="106"/>
      <c r="ML932" s="106"/>
      <c r="MM932" s="106"/>
      <c r="MN932" s="106"/>
      <c r="MO932" s="106"/>
      <c r="MP932" s="106"/>
      <c r="MQ932" s="106"/>
      <c r="MR932" s="106"/>
      <c r="MS932" s="106"/>
      <c r="MT932" s="106"/>
      <c r="MU932" s="106"/>
      <c r="MV932" s="106"/>
      <c r="MW932" s="106"/>
      <c r="MX932" s="106"/>
      <c r="MY932" s="106"/>
      <c r="MZ932" s="106"/>
      <c r="NA932" s="106"/>
      <c r="NB932" s="106"/>
      <c r="NC932" s="106"/>
      <c r="ND932" s="106"/>
      <c r="NE932" s="106"/>
      <c r="NF932" s="106"/>
      <c r="NG932" s="106"/>
      <c r="NH932" s="106"/>
      <c r="NI932" s="106"/>
      <c r="NJ932" s="106"/>
      <c r="NK932" s="106"/>
      <c r="NL932" s="106"/>
      <c r="NM932" s="106"/>
      <c r="NN932" s="106"/>
      <c r="NO932" s="106"/>
      <c r="NP932" s="106"/>
      <c r="NQ932" s="106"/>
      <c r="NR932" s="106"/>
      <c r="NS932" s="106"/>
      <c r="NT932" s="106"/>
      <c r="NU932" s="106"/>
      <c r="NV932" s="106"/>
      <c r="NW932" s="106"/>
      <c r="NX932" s="106"/>
      <c r="NY932" s="106"/>
      <c r="NZ932" s="106"/>
      <c r="OA932" s="106"/>
      <c r="OB932" s="106"/>
      <c r="OC932" s="106"/>
      <c r="OD932" s="106"/>
      <c r="OE932" s="106"/>
      <c r="OF932" s="106"/>
      <c r="OG932" s="106"/>
      <c r="OH932" s="106"/>
      <c r="OI932" s="106"/>
      <c r="OJ932" s="106"/>
      <c r="OK932" s="106"/>
      <c r="OL932" s="106"/>
      <c r="OM932" s="106"/>
      <c r="ON932" s="106"/>
      <c r="OO932" s="106"/>
      <c r="OP932" s="106"/>
      <c r="OQ932" s="106"/>
      <c r="OR932" s="106"/>
      <c r="OS932" s="106"/>
      <c r="OT932" s="106"/>
      <c r="OU932" s="106"/>
      <c r="OV932" s="106"/>
      <c r="OW932" s="106"/>
      <c r="OX932" s="106"/>
      <c r="OY932" s="106"/>
      <c r="OZ932" s="106"/>
      <c r="PA932" s="106"/>
      <c r="PB932" s="106"/>
      <c r="PC932" s="106"/>
      <c r="PD932" s="106"/>
      <c r="PE932" s="106"/>
      <c r="PF932" s="106"/>
      <c r="PG932" s="106"/>
      <c r="PH932" s="106"/>
      <c r="PI932" s="106"/>
      <c r="PJ932" s="106"/>
      <c r="PK932" s="106"/>
      <c r="PL932" s="106"/>
      <c r="PM932" s="106"/>
      <c r="PN932" s="106"/>
      <c r="PO932" s="106"/>
      <c r="PP932" s="106"/>
      <c r="PQ932" s="106"/>
      <c r="PR932" s="106"/>
      <c r="PS932" s="106"/>
      <c r="PT932" s="106"/>
      <c r="PU932" s="106"/>
      <c r="PV932" s="106"/>
      <c r="PW932" s="106"/>
      <c r="PX932" s="106"/>
      <c r="PY932" s="106"/>
      <c r="PZ932" s="106"/>
      <c r="QA932" s="106"/>
      <c r="QB932" s="106"/>
      <c r="QC932" s="106"/>
      <c r="QD932" s="106"/>
      <c r="QE932" s="106"/>
      <c r="QF932" s="106"/>
      <c r="QG932" s="106"/>
      <c r="QH932" s="106"/>
      <c r="QI932" s="106"/>
      <c r="QJ932" s="106"/>
      <c r="QK932" s="106"/>
      <c r="QL932" s="106"/>
      <c r="QM932" s="106"/>
      <c r="QN932" s="106"/>
      <c r="QO932" s="106"/>
      <c r="QP932" s="106"/>
      <c r="QQ932" s="106"/>
      <c r="QR932" s="106"/>
      <c r="QS932" s="106"/>
      <c r="QT932" s="106"/>
      <c r="QU932" s="106"/>
      <c r="QV932" s="106"/>
      <c r="QW932" s="106"/>
      <c r="QX932" s="106"/>
      <c r="QY932" s="106"/>
      <c r="QZ932" s="106"/>
      <c r="RA932" s="106"/>
      <c r="RB932" s="106"/>
      <c r="RC932" s="106"/>
      <c r="RD932" s="106"/>
      <c r="RE932" s="106"/>
      <c r="RF932" s="106"/>
      <c r="RG932" s="106"/>
      <c r="RH932" s="106"/>
      <c r="RI932" s="106"/>
      <c r="RJ932" s="106"/>
      <c r="RK932" s="106"/>
      <c r="RL932" s="106"/>
      <c r="RM932" s="106"/>
      <c r="RN932" s="106"/>
      <c r="RO932" s="106"/>
      <c r="RP932" s="106"/>
      <c r="RQ932" s="106"/>
      <c r="RR932" s="106"/>
    </row>
    <row r="933" spans="1:486" x14ac:dyDescent="0.3">
      <c r="A933" s="106"/>
      <c r="B933" s="106"/>
      <c r="C933" s="106"/>
      <c r="D933" s="106"/>
      <c r="E933" s="106"/>
      <c r="F933" s="106"/>
      <c r="G933" s="106"/>
      <c r="H933" s="106"/>
      <c r="I933" s="106"/>
      <c r="J933" s="106"/>
      <c r="K933" s="106"/>
      <c r="L933" s="106"/>
      <c r="M933" s="106"/>
      <c r="N933" s="106"/>
      <c r="O933" s="106"/>
      <c r="P933" s="114"/>
      <c r="Q933" s="114"/>
      <c r="R933" s="106"/>
      <c r="S933" s="106"/>
      <c r="T933" s="106"/>
      <c r="U933" s="106"/>
      <c r="V933" s="106"/>
      <c r="W933" s="106"/>
      <c r="X933" s="106"/>
      <c r="Y933" s="106"/>
      <c r="Z933" s="106"/>
      <c r="AA933" s="106"/>
      <c r="AB933" s="106"/>
      <c r="AC933" s="106"/>
      <c r="AD933" s="106"/>
      <c r="AE933" s="106"/>
      <c r="AF933" s="106"/>
      <c r="AG933" s="106"/>
      <c r="AH933" s="106"/>
      <c r="AI933" s="106"/>
      <c r="AJ933" s="106"/>
      <c r="AK933" s="106"/>
      <c r="AL933" s="106"/>
      <c r="AM933" s="106"/>
      <c r="AN933" s="106"/>
      <c r="AO933" s="106"/>
      <c r="AP933" s="106"/>
      <c r="AQ933" s="106"/>
      <c r="AR933" s="106"/>
      <c r="AS933" s="106"/>
      <c r="AT933" s="106"/>
      <c r="AU933" s="106"/>
      <c r="AV933" s="106"/>
      <c r="AW933" s="106"/>
      <c r="AX933" s="106"/>
      <c r="AY933" s="106"/>
      <c r="AZ933" s="106"/>
      <c r="BA933" s="106"/>
      <c r="BB933" s="106"/>
      <c r="BC933" s="106"/>
      <c r="BD933" s="106"/>
      <c r="BE933" s="106"/>
      <c r="BF933" s="106"/>
      <c r="BG933" s="106"/>
      <c r="BH933" s="106"/>
      <c r="BI933" s="106"/>
      <c r="BJ933" s="106"/>
      <c r="BK933" s="106"/>
      <c r="BL933" s="106"/>
      <c r="BM933" s="106"/>
      <c r="BN933" s="106"/>
      <c r="BO933" s="106"/>
      <c r="BP933" s="106"/>
      <c r="BQ933" s="106"/>
      <c r="BR933" s="106"/>
      <c r="BS933" s="106"/>
      <c r="BT933" s="106"/>
      <c r="BU933" s="106"/>
      <c r="BV933" s="106"/>
      <c r="BW933" s="106"/>
      <c r="BX933" s="106"/>
      <c r="BY933" s="106"/>
      <c r="BZ933" s="106"/>
      <c r="CA933" s="106"/>
      <c r="CB933" s="106"/>
      <c r="CC933" s="106"/>
      <c r="CD933" s="106"/>
      <c r="CE933" s="106"/>
      <c r="CF933" s="106"/>
      <c r="CG933" s="106"/>
      <c r="CH933" s="106"/>
      <c r="CI933" s="106"/>
      <c r="CJ933" s="106"/>
      <c r="CK933" s="106"/>
      <c r="CL933" s="106"/>
      <c r="CM933" s="106"/>
      <c r="CN933" s="106"/>
      <c r="CO933" s="106"/>
      <c r="CP933" s="106"/>
      <c r="CQ933" s="106"/>
      <c r="CR933" s="106"/>
      <c r="CS933" s="106"/>
      <c r="CT933" s="106"/>
      <c r="CU933" s="106"/>
      <c r="CV933" s="106"/>
      <c r="CW933" s="106"/>
      <c r="CX933" s="106"/>
      <c r="CY933" s="106"/>
      <c r="CZ933" s="106"/>
      <c r="DA933" s="106"/>
      <c r="DB933" s="106"/>
      <c r="DC933" s="106"/>
      <c r="DD933" s="106"/>
      <c r="DE933" s="106"/>
      <c r="DF933" s="106"/>
      <c r="DG933" s="106"/>
      <c r="DH933" s="106"/>
      <c r="DI933" s="106"/>
      <c r="DJ933" s="106"/>
      <c r="DK933" s="106"/>
      <c r="DL933" s="106"/>
      <c r="DM933" s="106"/>
      <c r="DN933" s="106"/>
      <c r="DO933" s="106"/>
      <c r="DP933" s="106"/>
      <c r="DQ933" s="106"/>
      <c r="DR933" s="106"/>
      <c r="DS933" s="106"/>
      <c r="DT933" s="106"/>
      <c r="DU933" s="106"/>
      <c r="DV933" s="106"/>
      <c r="DW933" s="106"/>
      <c r="DX933" s="106"/>
      <c r="DY933" s="106"/>
      <c r="DZ933" s="106"/>
      <c r="EA933" s="106"/>
      <c r="EB933" s="106"/>
      <c r="EC933" s="106"/>
      <c r="ED933" s="106"/>
      <c r="EE933" s="106"/>
      <c r="EF933" s="106"/>
      <c r="EG933" s="106"/>
      <c r="EH933" s="106"/>
      <c r="EI933" s="106"/>
      <c r="EJ933" s="106"/>
      <c r="EK933" s="106"/>
      <c r="EL933" s="106"/>
      <c r="EM933" s="106"/>
      <c r="EN933" s="106"/>
      <c r="EO933" s="106"/>
      <c r="EP933" s="106"/>
      <c r="EQ933" s="106"/>
      <c r="ER933" s="106"/>
      <c r="ES933" s="106"/>
      <c r="ET933" s="106"/>
      <c r="EU933" s="106"/>
      <c r="EV933" s="106"/>
      <c r="EW933" s="106"/>
      <c r="EX933" s="106"/>
      <c r="EY933" s="106"/>
      <c r="EZ933" s="106"/>
      <c r="FA933" s="106"/>
      <c r="FB933" s="106"/>
      <c r="FC933" s="106"/>
      <c r="FD933" s="106"/>
      <c r="FE933" s="106"/>
      <c r="FF933" s="106"/>
      <c r="FG933" s="106"/>
      <c r="FH933" s="106"/>
      <c r="FI933" s="106"/>
      <c r="FJ933" s="106"/>
      <c r="FK933" s="106"/>
      <c r="FL933" s="106"/>
      <c r="FM933" s="106"/>
      <c r="FN933" s="106"/>
      <c r="FO933" s="106"/>
      <c r="FP933" s="106"/>
      <c r="FQ933" s="106"/>
      <c r="FR933" s="106"/>
      <c r="FS933" s="106"/>
      <c r="FT933" s="106"/>
      <c r="FU933" s="106"/>
      <c r="FV933" s="106"/>
      <c r="FW933" s="106"/>
      <c r="FX933" s="106"/>
      <c r="FY933" s="106"/>
      <c r="FZ933" s="106"/>
      <c r="GA933" s="106"/>
      <c r="GB933" s="106"/>
      <c r="GC933" s="106"/>
      <c r="GD933" s="106"/>
      <c r="GE933" s="106"/>
      <c r="GF933" s="106"/>
      <c r="GG933" s="106"/>
      <c r="GH933" s="106"/>
      <c r="GI933" s="106"/>
      <c r="GJ933" s="106"/>
      <c r="GK933" s="106"/>
      <c r="GL933" s="106"/>
      <c r="GM933" s="106"/>
      <c r="GN933" s="106"/>
      <c r="GO933" s="106"/>
      <c r="GP933" s="106"/>
      <c r="GQ933" s="106"/>
      <c r="GR933" s="106"/>
      <c r="GS933" s="106"/>
      <c r="GT933" s="106"/>
      <c r="GU933" s="106"/>
      <c r="GV933" s="106"/>
      <c r="GW933" s="106"/>
      <c r="GX933" s="106"/>
      <c r="GY933" s="106"/>
      <c r="GZ933" s="106"/>
      <c r="HA933" s="106"/>
      <c r="HB933" s="106"/>
      <c r="HC933" s="106"/>
      <c r="HD933" s="106"/>
      <c r="HE933" s="106"/>
      <c r="HF933" s="106"/>
      <c r="HG933" s="106"/>
      <c r="HH933" s="106"/>
      <c r="HI933" s="106"/>
      <c r="HJ933" s="106"/>
      <c r="HK933" s="106"/>
      <c r="HL933" s="106"/>
      <c r="HM933" s="106"/>
      <c r="HN933" s="106"/>
      <c r="HO933" s="106"/>
      <c r="HP933" s="106"/>
      <c r="HQ933" s="106"/>
      <c r="HR933" s="106"/>
      <c r="HS933" s="106"/>
      <c r="HT933" s="106"/>
      <c r="HU933" s="106"/>
      <c r="HV933" s="106"/>
      <c r="HW933" s="106"/>
      <c r="HX933" s="106"/>
      <c r="HY933" s="106"/>
      <c r="HZ933" s="106"/>
      <c r="IA933" s="106"/>
      <c r="IB933" s="106"/>
      <c r="IC933" s="106"/>
      <c r="ID933" s="106"/>
      <c r="IE933" s="106"/>
      <c r="IF933" s="106"/>
      <c r="IG933" s="106"/>
      <c r="IH933" s="106"/>
      <c r="II933" s="106"/>
      <c r="IJ933" s="106"/>
      <c r="IK933" s="106"/>
      <c r="IL933" s="106"/>
      <c r="IM933" s="106"/>
      <c r="IN933" s="106"/>
      <c r="IO933" s="106"/>
      <c r="IP933" s="106"/>
      <c r="IQ933" s="106"/>
      <c r="IR933" s="106"/>
      <c r="IS933" s="106"/>
      <c r="IT933" s="106"/>
      <c r="IU933" s="106"/>
      <c r="IV933" s="106"/>
      <c r="IW933" s="106"/>
      <c r="IX933" s="106"/>
      <c r="IY933" s="106"/>
      <c r="IZ933" s="106"/>
      <c r="JA933" s="106"/>
      <c r="JB933" s="106"/>
      <c r="JC933" s="106"/>
      <c r="JD933" s="106"/>
      <c r="JE933" s="106"/>
      <c r="JF933" s="106"/>
      <c r="JG933" s="106"/>
      <c r="JH933" s="106"/>
      <c r="JI933" s="106"/>
      <c r="JJ933" s="106"/>
      <c r="JK933" s="106"/>
      <c r="JL933" s="106"/>
      <c r="JM933" s="106"/>
      <c r="JN933" s="106"/>
      <c r="JO933" s="106"/>
      <c r="JP933" s="106"/>
      <c r="JQ933" s="106"/>
      <c r="JR933" s="106"/>
      <c r="JS933" s="106"/>
      <c r="JT933" s="106"/>
      <c r="JU933" s="106"/>
      <c r="JV933" s="106"/>
      <c r="JW933" s="106"/>
      <c r="JX933" s="106"/>
      <c r="JY933" s="106"/>
      <c r="JZ933" s="106"/>
      <c r="KA933" s="106"/>
      <c r="KB933" s="106"/>
      <c r="KC933" s="106"/>
      <c r="KD933" s="106"/>
      <c r="KE933" s="106"/>
      <c r="KF933" s="106"/>
      <c r="KG933" s="106"/>
      <c r="KH933" s="106"/>
      <c r="KI933" s="106"/>
      <c r="KJ933" s="106"/>
      <c r="KK933" s="106"/>
      <c r="KL933" s="106"/>
      <c r="KM933" s="106"/>
      <c r="KN933" s="106"/>
      <c r="KO933" s="106"/>
      <c r="KP933" s="106"/>
      <c r="KQ933" s="106"/>
      <c r="KR933" s="106"/>
      <c r="KS933" s="106"/>
      <c r="KT933" s="106"/>
      <c r="KU933" s="106"/>
      <c r="KV933" s="106"/>
      <c r="KW933" s="106"/>
      <c r="KX933" s="106"/>
      <c r="KY933" s="106"/>
      <c r="KZ933" s="106"/>
      <c r="LA933" s="106"/>
      <c r="LB933" s="106"/>
      <c r="LC933" s="106"/>
      <c r="LD933" s="106"/>
      <c r="LE933" s="106"/>
      <c r="LF933" s="106"/>
      <c r="LG933" s="106"/>
      <c r="LH933" s="106"/>
      <c r="LI933" s="106"/>
      <c r="LJ933" s="106"/>
      <c r="LK933" s="106"/>
      <c r="LL933" s="106"/>
      <c r="LM933" s="106"/>
      <c r="LN933" s="106"/>
      <c r="LO933" s="106"/>
      <c r="LP933" s="106"/>
      <c r="LQ933" s="106"/>
      <c r="LR933" s="106"/>
      <c r="LS933" s="106"/>
      <c r="LT933" s="106"/>
      <c r="LU933" s="106"/>
      <c r="LV933" s="106"/>
      <c r="LW933" s="106"/>
      <c r="LX933" s="106"/>
      <c r="LY933" s="106"/>
      <c r="LZ933" s="106"/>
      <c r="MA933" s="106"/>
      <c r="MB933" s="106"/>
      <c r="MC933" s="106"/>
      <c r="MD933" s="106"/>
      <c r="ME933" s="106"/>
      <c r="MF933" s="106"/>
      <c r="MG933" s="106"/>
      <c r="MH933" s="106"/>
      <c r="MI933" s="106"/>
      <c r="MJ933" s="106"/>
      <c r="MK933" s="106"/>
      <c r="ML933" s="106"/>
      <c r="MM933" s="106"/>
      <c r="MN933" s="106"/>
      <c r="MO933" s="106"/>
      <c r="MP933" s="106"/>
      <c r="MQ933" s="106"/>
      <c r="MR933" s="106"/>
      <c r="MS933" s="106"/>
      <c r="MT933" s="106"/>
      <c r="MU933" s="106"/>
      <c r="MV933" s="106"/>
      <c r="MW933" s="106"/>
      <c r="MX933" s="106"/>
      <c r="MY933" s="106"/>
      <c r="MZ933" s="106"/>
      <c r="NA933" s="106"/>
      <c r="NB933" s="106"/>
      <c r="NC933" s="106"/>
      <c r="ND933" s="106"/>
      <c r="NE933" s="106"/>
      <c r="NF933" s="106"/>
      <c r="NG933" s="106"/>
      <c r="NH933" s="106"/>
      <c r="NI933" s="106"/>
      <c r="NJ933" s="106"/>
      <c r="NK933" s="106"/>
      <c r="NL933" s="106"/>
      <c r="NM933" s="106"/>
      <c r="NN933" s="106"/>
      <c r="NO933" s="106"/>
      <c r="NP933" s="106"/>
      <c r="NQ933" s="106"/>
      <c r="NR933" s="106"/>
      <c r="NS933" s="106"/>
      <c r="NT933" s="106"/>
      <c r="NU933" s="106"/>
      <c r="NV933" s="106"/>
      <c r="NW933" s="106"/>
      <c r="NX933" s="106"/>
      <c r="NY933" s="106"/>
      <c r="NZ933" s="106"/>
      <c r="OA933" s="106"/>
      <c r="OB933" s="106"/>
      <c r="OC933" s="106"/>
      <c r="OD933" s="106"/>
      <c r="OE933" s="106"/>
      <c r="OF933" s="106"/>
      <c r="OG933" s="106"/>
      <c r="OH933" s="106"/>
      <c r="OI933" s="106"/>
      <c r="OJ933" s="106"/>
      <c r="OK933" s="106"/>
      <c r="OL933" s="106"/>
      <c r="OM933" s="106"/>
      <c r="ON933" s="106"/>
      <c r="OO933" s="106"/>
      <c r="OP933" s="106"/>
      <c r="OQ933" s="106"/>
      <c r="OR933" s="106"/>
      <c r="OS933" s="106"/>
      <c r="OT933" s="106"/>
      <c r="OU933" s="106"/>
      <c r="OV933" s="106"/>
      <c r="OW933" s="106"/>
      <c r="OX933" s="106"/>
      <c r="OY933" s="106"/>
      <c r="OZ933" s="106"/>
      <c r="PA933" s="106"/>
      <c r="PB933" s="106"/>
      <c r="PC933" s="106"/>
      <c r="PD933" s="106"/>
      <c r="PE933" s="106"/>
      <c r="PF933" s="106"/>
      <c r="PG933" s="106"/>
      <c r="PH933" s="106"/>
      <c r="PI933" s="106"/>
      <c r="PJ933" s="106"/>
      <c r="PK933" s="106"/>
      <c r="PL933" s="106"/>
      <c r="PM933" s="106"/>
      <c r="PN933" s="106"/>
      <c r="PO933" s="106"/>
      <c r="PP933" s="106"/>
      <c r="PQ933" s="106"/>
      <c r="PR933" s="106"/>
      <c r="PS933" s="106"/>
      <c r="PT933" s="106"/>
      <c r="PU933" s="106"/>
      <c r="PV933" s="106"/>
      <c r="PW933" s="106"/>
      <c r="PX933" s="106"/>
      <c r="PY933" s="106"/>
      <c r="PZ933" s="106"/>
      <c r="QA933" s="106"/>
      <c r="QB933" s="106"/>
      <c r="QC933" s="106"/>
      <c r="QD933" s="106"/>
      <c r="QE933" s="106"/>
      <c r="QF933" s="106"/>
      <c r="QG933" s="106"/>
      <c r="QH933" s="106"/>
      <c r="QI933" s="106"/>
      <c r="QJ933" s="106"/>
      <c r="QK933" s="106"/>
      <c r="QL933" s="106"/>
      <c r="QM933" s="106"/>
      <c r="QN933" s="106"/>
      <c r="QO933" s="106"/>
      <c r="QP933" s="106"/>
      <c r="QQ933" s="106"/>
      <c r="QR933" s="106"/>
      <c r="QS933" s="106"/>
      <c r="QT933" s="106"/>
      <c r="QU933" s="106"/>
      <c r="QV933" s="106"/>
      <c r="QW933" s="106"/>
      <c r="QX933" s="106"/>
      <c r="QY933" s="106"/>
      <c r="QZ933" s="106"/>
      <c r="RA933" s="106"/>
      <c r="RB933" s="106"/>
      <c r="RC933" s="106"/>
      <c r="RD933" s="106"/>
      <c r="RE933" s="106"/>
      <c r="RF933" s="106"/>
      <c r="RG933" s="106"/>
      <c r="RH933" s="106"/>
      <c r="RI933" s="106"/>
      <c r="RJ933" s="106"/>
      <c r="RK933" s="106"/>
      <c r="RL933" s="106"/>
      <c r="RM933" s="106"/>
      <c r="RN933" s="106"/>
      <c r="RO933" s="106"/>
      <c r="RP933" s="106"/>
      <c r="RQ933" s="106"/>
      <c r="RR933" s="106"/>
    </row>
    <row r="934" spans="1:486" x14ac:dyDescent="0.3">
      <c r="A934" s="106"/>
      <c r="B934" s="106"/>
      <c r="C934" s="106"/>
      <c r="D934" s="106"/>
      <c r="E934" s="106"/>
      <c r="F934" s="106"/>
      <c r="G934" s="106"/>
      <c r="H934" s="106"/>
      <c r="I934" s="106"/>
      <c r="J934" s="106"/>
      <c r="K934" s="106"/>
      <c r="L934" s="106"/>
      <c r="M934" s="106"/>
      <c r="N934" s="106"/>
      <c r="O934" s="106"/>
      <c r="P934" s="114"/>
      <c r="Q934" s="114"/>
      <c r="R934" s="106"/>
      <c r="S934" s="106"/>
      <c r="T934" s="106"/>
      <c r="U934" s="106"/>
      <c r="V934" s="106"/>
      <c r="W934" s="106"/>
      <c r="X934" s="106"/>
      <c r="Y934" s="106"/>
      <c r="Z934" s="106"/>
      <c r="AA934" s="106"/>
      <c r="AB934" s="106"/>
      <c r="AC934" s="106"/>
      <c r="AD934" s="106"/>
      <c r="AE934" s="106"/>
      <c r="AF934" s="106"/>
      <c r="AG934" s="106"/>
      <c r="AH934" s="106"/>
      <c r="AI934" s="106"/>
      <c r="AJ934" s="106"/>
      <c r="AK934" s="106"/>
      <c r="AL934" s="106"/>
      <c r="AM934" s="106"/>
      <c r="AN934" s="106"/>
      <c r="AO934" s="106"/>
      <c r="AP934" s="106"/>
      <c r="AQ934" s="106"/>
      <c r="AR934" s="106"/>
      <c r="AS934" s="106"/>
      <c r="AT934" s="106"/>
      <c r="AU934" s="106"/>
      <c r="AV934" s="106"/>
      <c r="AW934" s="106"/>
      <c r="AX934" s="106"/>
      <c r="AY934" s="106"/>
      <c r="AZ934" s="106"/>
      <c r="BA934" s="106"/>
      <c r="BB934" s="106"/>
      <c r="BC934" s="106"/>
      <c r="BD934" s="106"/>
      <c r="BE934" s="106"/>
      <c r="BF934" s="106"/>
      <c r="BG934" s="106"/>
      <c r="BH934" s="106"/>
      <c r="BI934" s="106"/>
      <c r="BJ934" s="106"/>
      <c r="BK934" s="106"/>
      <c r="BL934" s="106"/>
      <c r="BM934" s="106"/>
      <c r="BN934" s="106"/>
      <c r="BO934" s="106"/>
      <c r="BP934" s="106"/>
      <c r="BQ934" s="106"/>
      <c r="BR934" s="106"/>
      <c r="BS934" s="106"/>
      <c r="BT934" s="106"/>
      <c r="BU934" s="106"/>
      <c r="BV934" s="106"/>
      <c r="BW934" s="106"/>
      <c r="BX934" s="106"/>
      <c r="BY934" s="106"/>
      <c r="BZ934" s="106"/>
      <c r="CA934" s="106"/>
      <c r="CB934" s="106"/>
      <c r="CC934" s="106"/>
      <c r="CD934" s="106"/>
      <c r="CE934" s="106"/>
      <c r="CF934" s="106"/>
      <c r="CG934" s="106"/>
      <c r="CH934" s="106"/>
      <c r="CI934" s="106"/>
      <c r="CJ934" s="106"/>
      <c r="CK934" s="106"/>
      <c r="CL934" s="106"/>
      <c r="CM934" s="106"/>
      <c r="CN934" s="106"/>
      <c r="CO934" s="106"/>
      <c r="CP934" s="106"/>
      <c r="CQ934" s="106"/>
      <c r="CR934" s="106"/>
      <c r="CS934" s="106"/>
      <c r="CT934" s="106"/>
      <c r="CU934" s="106"/>
      <c r="CV934" s="106"/>
      <c r="CW934" s="106"/>
      <c r="CX934" s="106"/>
      <c r="CY934" s="106"/>
      <c r="CZ934" s="106"/>
      <c r="DA934" s="106"/>
      <c r="DB934" s="106"/>
      <c r="DC934" s="106"/>
      <c r="DD934" s="106"/>
      <c r="DE934" s="106"/>
      <c r="DF934" s="106"/>
      <c r="DG934" s="106"/>
      <c r="DH934" s="106"/>
      <c r="DI934" s="106"/>
      <c r="DJ934" s="106"/>
      <c r="DK934" s="106"/>
      <c r="DL934" s="106"/>
      <c r="DM934" s="106"/>
      <c r="DN934" s="106"/>
      <c r="DO934" s="106"/>
      <c r="DP934" s="106"/>
      <c r="DQ934" s="106"/>
      <c r="DR934" s="106"/>
      <c r="DS934" s="106"/>
      <c r="DT934" s="106"/>
      <c r="DU934" s="106"/>
      <c r="DV934" s="106"/>
      <c r="DW934" s="106"/>
      <c r="DX934" s="106"/>
      <c r="DY934" s="106"/>
      <c r="DZ934" s="106"/>
      <c r="EA934" s="106"/>
      <c r="EB934" s="106"/>
      <c r="EC934" s="106"/>
      <c r="ED934" s="106"/>
      <c r="EE934" s="106"/>
      <c r="EF934" s="106"/>
      <c r="EG934" s="106"/>
      <c r="EH934" s="106"/>
      <c r="EI934" s="106"/>
      <c r="EJ934" s="106"/>
      <c r="EK934" s="106"/>
      <c r="EL934" s="106"/>
      <c r="EM934" s="106"/>
      <c r="EN934" s="106"/>
      <c r="EO934" s="106"/>
      <c r="EP934" s="106"/>
      <c r="EQ934" s="106"/>
      <c r="ER934" s="106"/>
      <c r="ES934" s="106"/>
      <c r="ET934" s="106"/>
      <c r="EU934" s="106"/>
      <c r="EV934" s="106"/>
      <c r="EW934" s="106"/>
      <c r="EX934" s="106"/>
      <c r="EY934" s="106"/>
      <c r="EZ934" s="106"/>
      <c r="FA934" s="106"/>
      <c r="FB934" s="106"/>
      <c r="FC934" s="106"/>
      <c r="FD934" s="106"/>
      <c r="FE934" s="106"/>
      <c r="FF934" s="106"/>
      <c r="FG934" s="106"/>
      <c r="FH934" s="106"/>
      <c r="FI934" s="106"/>
      <c r="FJ934" s="106"/>
      <c r="FK934" s="106"/>
      <c r="FL934" s="106"/>
      <c r="FM934" s="106"/>
      <c r="FN934" s="106"/>
      <c r="FO934" s="106"/>
      <c r="FP934" s="106"/>
      <c r="FQ934" s="106"/>
      <c r="FR934" s="106"/>
      <c r="FS934" s="106"/>
      <c r="FT934" s="106"/>
      <c r="FU934" s="106"/>
      <c r="FV934" s="106"/>
      <c r="FW934" s="106"/>
      <c r="FX934" s="106"/>
      <c r="FY934" s="106"/>
      <c r="FZ934" s="106"/>
      <c r="GA934" s="106"/>
      <c r="GB934" s="106"/>
      <c r="GC934" s="106"/>
      <c r="GD934" s="106"/>
      <c r="GE934" s="106"/>
      <c r="GF934" s="106"/>
      <c r="GG934" s="106"/>
      <c r="GH934" s="106"/>
      <c r="GI934" s="106"/>
      <c r="GJ934" s="106"/>
      <c r="GK934" s="106"/>
      <c r="GL934" s="106"/>
      <c r="GM934" s="106"/>
      <c r="GN934" s="106"/>
      <c r="GO934" s="106"/>
      <c r="GP934" s="106"/>
      <c r="GQ934" s="106"/>
      <c r="GR934" s="106"/>
      <c r="GS934" s="106"/>
      <c r="GT934" s="106"/>
      <c r="GU934" s="106"/>
      <c r="GV934" s="106"/>
      <c r="GW934" s="106"/>
      <c r="GX934" s="106"/>
      <c r="GY934" s="106"/>
      <c r="GZ934" s="106"/>
      <c r="HA934" s="106"/>
      <c r="HB934" s="106"/>
      <c r="HC934" s="106"/>
      <c r="HD934" s="106"/>
      <c r="HE934" s="106"/>
      <c r="HF934" s="106"/>
      <c r="HG934" s="106"/>
      <c r="HH934" s="106"/>
      <c r="HI934" s="106"/>
      <c r="HJ934" s="106"/>
      <c r="HK934" s="106"/>
      <c r="HL934" s="106"/>
      <c r="HM934" s="106"/>
      <c r="HN934" s="106"/>
      <c r="HO934" s="106"/>
      <c r="HP934" s="106"/>
      <c r="HQ934" s="106"/>
      <c r="HR934" s="106"/>
      <c r="HS934" s="106"/>
      <c r="HT934" s="106"/>
      <c r="HU934" s="106"/>
      <c r="HV934" s="106"/>
      <c r="HW934" s="106"/>
      <c r="HX934" s="106"/>
      <c r="HY934" s="106"/>
      <c r="HZ934" s="106"/>
      <c r="IA934" s="106"/>
      <c r="IB934" s="106"/>
      <c r="IC934" s="106"/>
      <c r="ID934" s="106"/>
      <c r="IE934" s="106"/>
      <c r="IF934" s="106"/>
      <c r="IG934" s="106"/>
      <c r="IH934" s="106"/>
      <c r="II934" s="106"/>
      <c r="IJ934" s="106"/>
      <c r="IK934" s="106"/>
      <c r="IL934" s="106"/>
      <c r="IM934" s="106"/>
      <c r="IN934" s="106"/>
      <c r="IO934" s="106"/>
      <c r="IP934" s="106"/>
      <c r="IQ934" s="106"/>
      <c r="IR934" s="106"/>
      <c r="IS934" s="106"/>
      <c r="IT934" s="106"/>
      <c r="IU934" s="106"/>
      <c r="IV934" s="106"/>
      <c r="IW934" s="106"/>
      <c r="IX934" s="106"/>
      <c r="IY934" s="106"/>
      <c r="IZ934" s="106"/>
      <c r="JA934" s="106"/>
      <c r="JB934" s="106"/>
      <c r="JC934" s="106"/>
      <c r="JD934" s="106"/>
      <c r="JE934" s="106"/>
      <c r="JF934" s="106"/>
      <c r="JG934" s="106"/>
      <c r="JH934" s="106"/>
      <c r="JI934" s="106"/>
      <c r="JJ934" s="106"/>
      <c r="JK934" s="106"/>
      <c r="JL934" s="106"/>
      <c r="JM934" s="106"/>
      <c r="JN934" s="106"/>
      <c r="JO934" s="106"/>
      <c r="JP934" s="106"/>
      <c r="JQ934" s="106"/>
      <c r="JR934" s="106"/>
      <c r="JS934" s="106"/>
      <c r="JT934" s="106"/>
      <c r="JU934" s="106"/>
      <c r="JV934" s="106"/>
      <c r="JW934" s="106"/>
      <c r="JX934" s="106"/>
      <c r="JY934" s="106"/>
      <c r="JZ934" s="106"/>
      <c r="KA934" s="106"/>
      <c r="KB934" s="106"/>
      <c r="KC934" s="106"/>
      <c r="KD934" s="106"/>
      <c r="KE934" s="106"/>
      <c r="KF934" s="106"/>
      <c r="KG934" s="106"/>
      <c r="KH934" s="106"/>
      <c r="KI934" s="106"/>
      <c r="KJ934" s="106"/>
      <c r="KK934" s="106"/>
      <c r="KL934" s="106"/>
      <c r="KM934" s="106"/>
      <c r="KN934" s="106"/>
      <c r="KO934" s="106"/>
      <c r="KP934" s="106"/>
      <c r="KQ934" s="106"/>
      <c r="KR934" s="106"/>
      <c r="KS934" s="106"/>
      <c r="KT934" s="106"/>
      <c r="KU934" s="106"/>
      <c r="KV934" s="106"/>
      <c r="KW934" s="106"/>
      <c r="KX934" s="106"/>
      <c r="KY934" s="106"/>
      <c r="KZ934" s="106"/>
      <c r="LA934" s="106"/>
      <c r="LB934" s="106"/>
      <c r="LC934" s="106"/>
      <c r="LD934" s="106"/>
      <c r="LE934" s="106"/>
      <c r="LF934" s="106"/>
      <c r="LG934" s="106"/>
      <c r="LH934" s="106"/>
      <c r="LI934" s="106"/>
      <c r="LJ934" s="106"/>
      <c r="LK934" s="106"/>
      <c r="LL934" s="106"/>
      <c r="LM934" s="106"/>
      <c r="LN934" s="106"/>
      <c r="LO934" s="106"/>
      <c r="LP934" s="106"/>
      <c r="LQ934" s="106"/>
      <c r="LR934" s="106"/>
      <c r="LS934" s="106"/>
      <c r="LT934" s="106"/>
      <c r="LU934" s="106"/>
      <c r="LV934" s="106"/>
      <c r="LW934" s="106"/>
      <c r="LX934" s="106"/>
      <c r="LY934" s="106"/>
      <c r="LZ934" s="106"/>
      <c r="MA934" s="106"/>
      <c r="MB934" s="106"/>
      <c r="MC934" s="106"/>
      <c r="MD934" s="106"/>
      <c r="ME934" s="106"/>
      <c r="MF934" s="106"/>
      <c r="MG934" s="106"/>
      <c r="MH934" s="106"/>
      <c r="MI934" s="106"/>
      <c r="MJ934" s="106"/>
      <c r="MK934" s="106"/>
      <c r="ML934" s="106"/>
      <c r="MM934" s="106"/>
      <c r="MN934" s="106"/>
      <c r="MO934" s="106"/>
      <c r="MP934" s="106"/>
      <c r="MQ934" s="106"/>
      <c r="MR934" s="106"/>
      <c r="MS934" s="106"/>
      <c r="MT934" s="106"/>
      <c r="MU934" s="106"/>
      <c r="MV934" s="106"/>
      <c r="MW934" s="106"/>
      <c r="MX934" s="106"/>
      <c r="MY934" s="106"/>
      <c r="MZ934" s="106"/>
      <c r="NA934" s="106"/>
      <c r="NB934" s="106"/>
      <c r="NC934" s="106"/>
      <c r="ND934" s="106"/>
      <c r="NE934" s="106"/>
      <c r="NF934" s="106"/>
      <c r="NG934" s="106"/>
      <c r="NH934" s="106"/>
      <c r="NI934" s="106"/>
      <c r="NJ934" s="106"/>
      <c r="NK934" s="106"/>
      <c r="NL934" s="106"/>
      <c r="NM934" s="106"/>
      <c r="NN934" s="106"/>
      <c r="NO934" s="106"/>
      <c r="NP934" s="106"/>
      <c r="NQ934" s="106"/>
      <c r="NR934" s="106"/>
      <c r="NS934" s="106"/>
      <c r="NT934" s="106"/>
      <c r="NU934" s="106"/>
      <c r="NV934" s="106"/>
      <c r="NW934" s="106"/>
      <c r="NX934" s="106"/>
      <c r="NY934" s="106"/>
      <c r="NZ934" s="106"/>
      <c r="OA934" s="106"/>
      <c r="OB934" s="106"/>
      <c r="OC934" s="106"/>
      <c r="OD934" s="106"/>
      <c r="OE934" s="106"/>
      <c r="OF934" s="106"/>
      <c r="OG934" s="106"/>
      <c r="OH934" s="106"/>
      <c r="OI934" s="106"/>
      <c r="OJ934" s="106"/>
      <c r="OK934" s="106"/>
      <c r="OL934" s="106"/>
      <c r="OM934" s="106"/>
      <c r="ON934" s="106"/>
      <c r="OO934" s="106"/>
      <c r="OP934" s="106"/>
      <c r="OQ934" s="106"/>
      <c r="OR934" s="106"/>
      <c r="OS934" s="106"/>
      <c r="OT934" s="106"/>
      <c r="OU934" s="106"/>
      <c r="OV934" s="106"/>
      <c r="OW934" s="106"/>
      <c r="OX934" s="106"/>
      <c r="OY934" s="106"/>
      <c r="OZ934" s="106"/>
      <c r="PA934" s="106"/>
      <c r="PB934" s="106"/>
      <c r="PC934" s="106"/>
      <c r="PD934" s="106"/>
      <c r="PE934" s="106"/>
      <c r="PF934" s="106"/>
      <c r="PG934" s="106"/>
      <c r="PH934" s="106"/>
      <c r="PI934" s="106"/>
      <c r="PJ934" s="106"/>
      <c r="PK934" s="106"/>
      <c r="PL934" s="106"/>
      <c r="PM934" s="106"/>
      <c r="PN934" s="106"/>
      <c r="PO934" s="106"/>
      <c r="PP934" s="106"/>
      <c r="PQ934" s="106"/>
      <c r="PR934" s="106"/>
      <c r="PS934" s="106"/>
      <c r="PT934" s="106"/>
      <c r="PU934" s="106"/>
      <c r="PV934" s="106"/>
      <c r="PW934" s="106"/>
      <c r="PX934" s="106"/>
      <c r="PY934" s="106"/>
      <c r="PZ934" s="106"/>
      <c r="QA934" s="106"/>
      <c r="QB934" s="106"/>
      <c r="QC934" s="106"/>
      <c r="QD934" s="106"/>
      <c r="QE934" s="106"/>
      <c r="QF934" s="106"/>
      <c r="QG934" s="106"/>
      <c r="QH934" s="106"/>
      <c r="QI934" s="106"/>
      <c r="QJ934" s="106"/>
      <c r="QK934" s="106"/>
      <c r="QL934" s="106"/>
      <c r="QM934" s="106"/>
      <c r="QN934" s="106"/>
      <c r="QO934" s="106"/>
      <c r="QP934" s="106"/>
      <c r="QQ934" s="106"/>
      <c r="QR934" s="106"/>
      <c r="QS934" s="106"/>
      <c r="QT934" s="106"/>
      <c r="QU934" s="106"/>
      <c r="QV934" s="106"/>
      <c r="QW934" s="106"/>
      <c r="QX934" s="106"/>
      <c r="QY934" s="106"/>
      <c r="QZ934" s="106"/>
      <c r="RA934" s="106"/>
      <c r="RB934" s="106"/>
      <c r="RC934" s="106"/>
      <c r="RD934" s="106"/>
      <c r="RE934" s="106"/>
      <c r="RF934" s="106"/>
      <c r="RG934" s="106"/>
      <c r="RH934" s="106"/>
      <c r="RI934" s="106"/>
      <c r="RJ934" s="106"/>
      <c r="RK934" s="106"/>
      <c r="RL934" s="106"/>
      <c r="RM934" s="106"/>
      <c r="RN934" s="106"/>
      <c r="RO934" s="106"/>
      <c r="RP934" s="106"/>
      <c r="RQ934" s="106"/>
      <c r="RR934" s="106"/>
    </row>
    <row r="935" spans="1:486" x14ac:dyDescent="0.3">
      <c r="A935" s="106"/>
      <c r="B935" s="106"/>
      <c r="C935" s="106"/>
      <c r="D935" s="106"/>
      <c r="E935" s="106"/>
      <c r="F935" s="106"/>
      <c r="G935" s="106"/>
      <c r="H935" s="106"/>
      <c r="I935" s="106"/>
      <c r="J935" s="106"/>
      <c r="K935" s="106"/>
      <c r="L935" s="106"/>
      <c r="M935" s="106"/>
      <c r="N935" s="106"/>
      <c r="O935" s="106"/>
      <c r="P935" s="114"/>
      <c r="Q935" s="114"/>
      <c r="R935" s="106"/>
      <c r="S935" s="106"/>
      <c r="T935" s="106"/>
      <c r="U935" s="106"/>
      <c r="V935" s="106"/>
      <c r="W935" s="106"/>
      <c r="X935" s="106"/>
      <c r="Y935" s="106"/>
      <c r="Z935" s="106"/>
      <c r="AA935" s="106"/>
      <c r="AB935" s="106"/>
      <c r="AC935" s="106"/>
      <c r="AD935" s="106"/>
      <c r="AE935" s="106"/>
      <c r="AF935" s="106"/>
      <c r="AG935" s="106"/>
      <c r="AH935" s="106"/>
      <c r="AI935" s="106"/>
      <c r="AJ935" s="106"/>
      <c r="AK935" s="106"/>
      <c r="AL935" s="106"/>
      <c r="AM935" s="106"/>
      <c r="AN935" s="106"/>
      <c r="AO935" s="106"/>
      <c r="AP935" s="106"/>
      <c r="AQ935" s="106"/>
      <c r="AR935" s="106"/>
      <c r="AS935" s="106"/>
      <c r="AT935" s="106"/>
      <c r="AU935" s="106"/>
      <c r="AV935" s="106"/>
      <c r="AW935" s="106"/>
      <c r="AX935" s="106"/>
      <c r="AY935" s="106"/>
      <c r="AZ935" s="106"/>
      <c r="BA935" s="106"/>
      <c r="BB935" s="106"/>
      <c r="BC935" s="106"/>
      <c r="BD935" s="106"/>
      <c r="BE935" s="106"/>
      <c r="BF935" s="106"/>
      <c r="BG935" s="106"/>
      <c r="BH935" s="106"/>
      <c r="BI935" s="106"/>
      <c r="BJ935" s="106"/>
      <c r="BK935" s="106"/>
      <c r="BL935" s="106"/>
      <c r="BM935" s="106"/>
      <c r="BN935" s="106"/>
      <c r="BO935" s="106"/>
      <c r="BP935" s="106"/>
      <c r="BQ935" s="106"/>
      <c r="BR935" s="106"/>
      <c r="BS935" s="106"/>
      <c r="BT935" s="106"/>
      <c r="BU935" s="106"/>
      <c r="BV935" s="106"/>
      <c r="BW935" s="106"/>
      <c r="BX935" s="106"/>
      <c r="BY935" s="106"/>
      <c r="BZ935" s="106"/>
      <c r="CA935" s="106"/>
      <c r="CB935" s="106"/>
      <c r="CC935" s="106"/>
      <c r="CD935" s="106"/>
      <c r="CE935" s="106"/>
      <c r="CF935" s="106"/>
      <c r="CG935" s="106"/>
      <c r="CH935" s="106"/>
      <c r="CI935" s="106"/>
      <c r="CJ935" s="106"/>
      <c r="CK935" s="106"/>
      <c r="CL935" s="106"/>
      <c r="CM935" s="106"/>
      <c r="CN935" s="106"/>
      <c r="CO935" s="106"/>
      <c r="CP935" s="106"/>
      <c r="CQ935" s="106"/>
      <c r="CR935" s="106"/>
      <c r="CS935" s="106"/>
      <c r="CT935" s="106"/>
      <c r="CU935" s="106"/>
      <c r="CV935" s="106"/>
      <c r="CW935" s="106"/>
      <c r="CX935" s="106"/>
      <c r="CY935" s="106"/>
      <c r="CZ935" s="106"/>
      <c r="DA935" s="106"/>
      <c r="DB935" s="106"/>
      <c r="DC935" s="106"/>
      <c r="DD935" s="106"/>
      <c r="DE935" s="106"/>
      <c r="DF935" s="106"/>
      <c r="DG935" s="106"/>
      <c r="DH935" s="106"/>
      <c r="DI935" s="106"/>
      <c r="DJ935" s="106"/>
      <c r="DK935" s="106"/>
      <c r="DL935" s="106"/>
      <c r="DM935" s="106"/>
      <c r="DN935" s="106"/>
      <c r="DO935" s="106"/>
      <c r="DP935" s="106"/>
      <c r="DQ935" s="106"/>
      <c r="DR935" s="106"/>
      <c r="DS935" s="106"/>
      <c r="DT935" s="106"/>
      <c r="DU935" s="106"/>
      <c r="DV935" s="106"/>
      <c r="DW935" s="106"/>
      <c r="DX935" s="106"/>
      <c r="DY935" s="106"/>
      <c r="DZ935" s="106"/>
      <c r="EA935" s="106"/>
      <c r="EB935" s="106"/>
      <c r="EC935" s="106"/>
      <c r="ED935" s="106"/>
      <c r="EE935" s="106"/>
      <c r="EF935" s="106"/>
      <c r="EG935" s="106"/>
      <c r="EH935" s="106"/>
      <c r="EI935" s="106"/>
      <c r="EJ935" s="106"/>
      <c r="EK935" s="106"/>
      <c r="EL935" s="106"/>
      <c r="EM935" s="106"/>
      <c r="EN935" s="106"/>
      <c r="EO935" s="106"/>
      <c r="EP935" s="106"/>
      <c r="EQ935" s="106"/>
      <c r="ER935" s="106"/>
      <c r="ES935" s="106"/>
      <c r="ET935" s="106"/>
      <c r="EU935" s="106"/>
      <c r="EV935" s="106"/>
      <c r="EW935" s="106"/>
      <c r="EX935" s="106"/>
      <c r="EY935" s="106"/>
      <c r="EZ935" s="106"/>
      <c r="FA935" s="106"/>
      <c r="FB935" s="106"/>
      <c r="FC935" s="106"/>
      <c r="FD935" s="106"/>
      <c r="FE935" s="106"/>
      <c r="FF935" s="106"/>
      <c r="FG935" s="106"/>
      <c r="FH935" s="106"/>
      <c r="FI935" s="106"/>
      <c r="FJ935" s="106"/>
      <c r="FK935" s="106"/>
      <c r="FL935" s="106"/>
      <c r="FM935" s="106"/>
      <c r="FN935" s="106"/>
      <c r="FO935" s="106"/>
      <c r="FP935" s="106"/>
      <c r="FQ935" s="106"/>
      <c r="FR935" s="106"/>
      <c r="FS935" s="106"/>
      <c r="FT935" s="106"/>
      <c r="FU935" s="106"/>
      <c r="FV935" s="106"/>
      <c r="FW935" s="106"/>
      <c r="FX935" s="106"/>
      <c r="FY935" s="106"/>
      <c r="FZ935" s="106"/>
      <c r="GA935" s="106"/>
      <c r="GB935" s="106"/>
      <c r="GC935" s="106"/>
      <c r="GD935" s="106"/>
      <c r="GE935" s="106"/>
      <c r="GF935" s="106"/>
      <c r="GG935" s="106"/>
      <c r="GH935" s="106"/>
      <c r="GI935" s="106"/>
      <c r="GJ935" s="106"/>
      <c r="GK935" s="106"/>
      <c r="GL935" s="106"/>
      <c r="GM935" s="106"/>
      <c r="GN935" s="106"/>
      <c r="GO935" s="106"/>
      <c r="GP935" s="106"/>
      <c r="GQ935" s="106"/>
      <c r="GR935" s="106"/>
      <c r="GS935" s="106"/>
      <c r="GT935" s="106"/>
      <c r="GU935" s="106"/>
      <c r="GV935" s="106"/>
      <c r="GW935" s="106"/>
      <c r="GX935" s="106"/>
      <c r="GY935" s="106"/>
      <c r="GZ935" s="106"/>
      <c r="HA935" s="106"/>
      <c r="HB935" s="106"/>
      <c r="HC935" s="106"/>
      <c r="HD935" s="106"/>
      <c r="HE935" s="106"/>
      <c r="HF935" s="106"/>
      <c r="HG935" s="106"/>
      <c r="HH935" s="106"/>
      <c r="HI935" s="106"/>
      <c r="HJ935" s="106"/>
      <c r="HK935" s="106"/>
      <c r="HL935" s="106"/>
      <c r="HM935" s="106"/>
      <c r="HN935" s="106"/>
      <c r="HO935" s="106"/>
      <c r="HP935" s="106"/>
      <c r="HQ935" s="106"/>
      <c r="HR935" s="106"/>
      <c r="HS935" s="106"/>
      <c r="HT935" s="106"/>
      <c r="HU935" s="106"/>
      <c r="HV935" s="106"/>
      <c r="HW935" s="106"/>
      <c r="HX935" s="106"/>
      <c r="HY935" s="106"/>
      <c r="HZ935" s="106"/>
      <c r="IA935" s="106"/>
      <c r="IB935" s="106"/>
      <c r="IC935" s="106"/>
      <c r="ID935" s="106"/>
      <c r="IE935" s="106"/>
      <c r="IF935" s="106"/>
      <c r="IG935" s="106"/>
      <c r="IH935" s="106"/>
      <c r="II935" s="106"/>
      <c r="IJ935" s="106"/>
      <c r="IK935" s="106"/>
      <c r="IL935" s="106"/>
      <c r="IM935" s="106"/>
      <c r="IN935" s="106"/>
      <c r="IO935" s="106"/>
      <c r="IP935" s="106"/>
      <c r="IQ935" s="106"/>
      <c r="IR935" s="106"/>
      <c r="IS935" s="106"/>
      <c r="IT935" s="106"/>
      <c r="IU935" s="106"/>
      <c r="IV935" s="106"/>
      <c r="IW935" s="106"/>
      <c r="IX935" s="106"/>
      <c r="IY935" s="106"/>
      <c r="IZ935" s="106"/>
      <c r="JA935" s="106"/>
      <c r="JB935" s="106"/>
      <c r="JC935" s="106"/>
      <c r="JD935" s="106"/>
      <c r="JE935" s="106"/>
      <c r="JF935" s="106"/>
      <c r="JG935" s="106"/>
      <c r="JH935" s="106"/>
      <c r="JI935" s="106"/>
      <c r="JJ935" s="106"/>
      <c r="JK935" s="106"/>
      <c r="JL935" s="106"/>
      <c r="JM935" s="106"/>
      <c r="JN935" s="106"/>
      <c r="JO935" s="106"/>
      <c r="JP935" s="106"/>
      <c r="JQ935" s="106"/>
      <c r="JR935" s="106"/>
      <c r="JS935" s="106"/>
      <c r="JT935" s="106"/>
      <c r="JU935" s="106"/>
      <c r="JV935" s="106"/>
      <c r="JW935" s="106"/>
      <c r="JX935" s="106"/>
      <c r="JY935" s="106"/>
      <c r="JZ935" s="106"/>
      <c r="KA935" s="106"/>
      <c r="KB935" s="106"/>
      <c r="KC935" s="106"/>
      <c r="KD935" s="106"/>
      <c r="KE935" s="106"/>
      <c r="KF935" s="106"/>
      <c r="KG935" s="106"/>
      <c r="KH935" s="106"/>
      <c r="KI935" s="106"/>
      <c r="KJ935" s="106"/>
      <c r="KK935" s="106"/>
      <c r="KL935" s="106"/>
      <c r="KM935" s="106"/>
      <c r="KN935" s="106"/>
      <c r="KO935" s="106"/>
      <c r="KP935" s="106"/>
      <c r="KQ935" s="106"/>
      <c r="KR935" s="106"/>
      <c r="KS935" s="106"/>
      <c r="KT935" s="106"/>
      <c r="KU935" s="106"/>
      <c r="KV935" s="106"/>
      <c r="KW935" s="106"/>
      <c r="KX935" s="106"/>
      <c r="KY935" s="106"/>
      <c r="KZ935" s="106"/>
      <c r="LA935" s="106"/>
      <c r="LB935" s="106"/>
      <c r="LC935" s="106"/>
      <c r="LD935" s="106"/>
      <c r="LE935" s="106"/>
      <c r="LF935" s="106"/>
      <c r="LG935" s="106"/>
      <c r="LH935" s="106"/>
      <c r="LI935" s="106"/>
      <c r="LJ935" s="106"/>
      <c r="LK935" s="106"/>
      <c r="LL935" s="106"/>
      <c r="LM935" s="106"/>
      <c r="LN935" s="106"/>
      <c r="LO935" s="106"/>
      <c r="LP935" s="106"/>
      <c r="LQ935" s="106"/>
      <c r="LR935" s="106"/>
      <c r="LS935" s="106"/>
      <c r="LT935" s="106"/>
      <c r="LU935" s="106"/>
      <c r="LV935" s="106"/>
      <c r="LW935" s="106"/>
      <c r="LX935" s="106"/>
      <c r="LY935" s="106"/>
      <c r="LZ935" s="106"/>
      <c r="MA935" s="106"/>
      <c r="MB935" s="106"/>
      <c r="MC935" s="106"/>
      <c r="MD935" s="106"/>
      <c r="ME935" s="106"/>
      <c r="MF935" s="106"/>
      <c r="MG935" s="106"/>
      <c r="MH935" s="106"/>
      <c r="MI935" s="106"/>
      <c r="MJ935" s="106"/>
      <c r="MK935" s="106"/>
      <c r="ML935" s="106"/>
      <c r="MM935" s="106"/>
      <c r="MN935" s="106"/>
      <c r="MO935" s="106"/>
      <c r="MP935" s="106"/>
      <c r="MQ935" s="106"/>
      <c r="MR935" s="106"/>
      <c r="MS935" s="106"/>
      <c r="MT935" s="106"/>
      <c r="MU935" s="106"/>
      <c r="MV935" s="106"/>
      <c r="MW935" s="106"/>
      <c r="MX935" s="106"/>
      <c r="MY935" s="106"/>
      <c r="MZ935" s="106"/>
      <c r="NA935" s="106"/>
      <c r="NB935" s="106"/>
      <c r="NC935" s="106"/>
      <c r="ND935" s="106"/>
      <c r="NE935" s="106"/>
      <c r="NF935" s="106"/>
      <c r="NG935" s="106"/>
      <c r="NH935" s="106"/>
      <c r="NI935" s="106"/>
      <c r="NJ935" s="106"/>
      <c r="NK935" s="106"/>
      <c r="NL935" s="106"/>
      <c r="NM935" s="106"/>
      <c r="NN935" s="106"/>
      <c r="NO935" s="106"/>
      <c r="NP935" s="106"/>
      <c r="NQ935" s="106"/>
      <c r="NR935" s="106"/>
      <c r="NS935" s="106"/>
      <c r="NT935" s="106"/>
      <c r="NU935" s="106"/>
      <c r="NV935" s="106"/>
      <c r="NW935" s="106"/>
      <c r="NX935" s="106"/>
      <c r="NY935" s="106"/>
      <c r="NZ935" s="106"/>
      <c r="OA935" s="106"/>
      <c r="OB935" s="106"/>
      <c r="OC935" s="106"/>
      <c r="OD935" s="106"/>
      <c r="OE935" s="106"/>
      <c r="OF935" s="106"/>
      <c r="OG935" s="106"/>
      <c r="OH935" s="106"/>
      <c r="OI935" s="106"/>
      <c r="OJ935" s="106"/>
      <c r="OK935" s="106"/>
      <c r="OL935" s="106"/>
      <c r="OM935" s="106"/>
      <c r="ON935" s="106"/>
      <c r="OO935" s="106"/>
      <c r="OP935" s="106"/>
      <c r="OQ935" s="106"/>
      <c r="OR935" s="106"/>
      <c r="OS935" s="106"/>
      <c r="OT935" s="106"/>
      <c r="OU935" s="106"/>
      <c r="OV935" s="106"/>
      <c r="OW935" s="106"/>
      <c r="OX935" s="106"/>
      <c r="OY935" s="106"/>
      <c r="OZ935" s="106"/>
      <c r="PA935" s="106"/>
      <c r="PB935" s="106"/>
      <c r="PC935" s="106"/>
      <c r="PD935" s="106"/>
      <c r="PE935" s="106"/>
      <c r="PF935" s="106"/>
      <c r="PG935" s="106"/>
      <c r="PH935" s="106"/>
      <c r="PI935" s="106"/>
      <c r="PJ935" s="106"/>
      <c r="PK935" s="106"/>
      <c r="PL935" s="106"/>
      <c r="PM935" s="106"/>
      <c r="PN935" s="106"/>
      <c r="PO935" s="106"/>
      <c r="PP935" s="106"/>
      <c r="PQ935" s="106"/>
      <c r="PR935" s="106"/>
      <c r="PS935" s="106"/>
      <c r="PT935" s="106"/>
      <c r="PU935" s="106"/>
      <c r="PV935" s="106"/>
      <c r="PW935" s="106"/>
      <c r="PX935" s="106"/>
      <c r="PY935" s="106"/>
      <c r="PZ935" s="106"/>
      <c r="QA935" s="106"/>
      <c r="QB935" s="106"/>
      <c r="QC935" s="106"/>
      <c r="QD935" s="106"/>
      <c r="QE935" s="106"/>
      <c r="QF935" s="106"/>
      <c r="QG935" s="106"/>
      <c r="QH935" s="106"/>
      <c r="QI935" s="106"/>
      <c r="QJ935" s="106"/>
      <c r="QK935" s="106"/>
      <c r="QL935" s="106"/>
      <c r="QM935" s="106"/>
      <c r="QN935" s="106"/>
      <c r="QO935" s="106"/>
      <c r="QP935" s="106"/>
      <c r="QQ935" s="106"/>
      <c r="QR935" s="106"/>
      <c r="QS935" s="106"/>
      <c r="QT935" s="106"/>
      <c r="QU935" s="106"/>
      <c r="QV935" s="106"/>
      <c r="QW935" s="106"/>
      <c r="QX935" s="106"/>
      <c r="QY935" s="106"/>
      <c r="QZ935" s="106"/>
      <c r="RA935" s="106"/>
      <c r="RB935" s="106"/>
      <c r="RC935" s="106"/>
      <c r="RD935" s="106"/>
      <c r="RE935" s="106"/>
      <c r="RF935" s="106"/>
      <c r="RG935" s="106"/>
      <c r="RH935" s="106"/>
      <c r="RI935" s="106"/>
      <c r="RJ935" s="106"/>
      <c r="RK935" s="106"/>
      <c r="RL935" s="106"/>
      <c r="RM935" s="106"/>
      <c r="RN935" s="106"/>
      <c r="RO935" s="106"/>
      <c r="RP935" s="106"/>
      <c r="RQ935" s="106"/>
      <c r="RR935" s="106"/>
    </row>
    <row r="936" spans="1:486" x14ac:dyDescent="0.3">
      <c r="A936" s="106"/>
      <c r="B936" s="106"/>
      <c r="C936" s="106"/>
      <c r="D936" s="106"/>
      <c r="E936" s="106"/>
      <c r="F936" s="106"/>
      <c r="G936" s="106"/>
      <c r="H936" s="106"/>
      <c r="I936" s="106"/>
      <c r="J936" s="106"/>
      <c r="K936" s="106"/>
      <c r="L936" s="106"/>
      <c r="M936" s="106"/>
      <c r="N936" s="106"/>
      <c r="O936" s="106"/>
      <c r="P936" s="114"/>
      <c r="Q936" s="114"/>
      <c r="R936" s="106"/>
      <c r="S936" s="106"/>
      <c r="T936" s="106"/>
      <c r="U936" s="106"/>
      <c r="V936" s="106"/>
      <c r="W936" s="106"/>
      <c r="X936" s="106"/>
      <c r="Y936" s="106"/>
      <c r="Z936" s="106"/>
      <c r="AA936" s="106"/>
      <c r="AB936" s="106"/>
      <c r="AC936" s="106"/>
      <c r="AD936" s="106"/>
      <c r="AE936" s="106"/>
      <c r="AF936" s="106"/>
      <c r="AG936" s="106"/>
      <c r="AH936" s="106"/>
      <c r="AI936" s="106"/>
      <c r="AJ936" s="106"/>
      <c r="AK936" s="106"/>
      <c r="AL936" s="106"/>
      <c r="AM936" s="106"/>
      <c r="AN936" s="106"/>
      <c r="AO936" s="106"/>
      <c r="AP936" s="106"/>
      <c r="AQ936" s="106"/>
      <c r="AR936" s="106"/>
      <c r="AS936" s="106"/>
      <c r="AT936" s="106"/>
      <c r="AU936" s="106"/>
      <c r="AV936" s="106"/>
      <c r="AW936" s="106"/>
      <c r="AX936" s="106"/>
      <c r="AY936" s="106"/>
      <c r="AZ936" s="106"/>
      <c r="BA936" s="106"/>
      <c r="BB936" s="106"/>
      <c r="BC936" s="106"/>
      <c r="BD936" s="106"/>
      <c r="BE936" s="106"/>
      <c r="BF936" s="106"/>
      <c r="BG936" s="106"/>
      <c r="BH936" s="106"/>
      <c r="BI936" s="106"/>
      <c r="BJ936" s="106"/>
      <c r="BK936" s="106"/>
      <c r="BL936" s="106"/>
      <c r="BM936" s="106"/>
      <c r="BN936" s="106"/>
      <c r="BO936" s="106"/>
      <c r="BP936" s="106"/>
      <c r="BQ936" s="106"/>
      <c r="BR936" s="106"/>
      <c r="BS936" s="106"/>
      <c r="BT936" s="106"/>
      <c r="BU936" s="106"/>
      <c r="BV936" s="106"/>
      <c r="BW936" s="106"/>
      <c r="BX936" s="106"/>
      <c r="BY936" s="106"/>
      <c r="BZ936" s="106"/>
      <c r="CA936" s="106"/>
      <c r="CB936" s="106"/>
      <c r="CC936" s="106"/>
      <c r="CD936" s="106"/>
      <c r="CE936" s="106"/>
      <c r="CF936" s="106"/>
      <c r="CG936" s="106"/>
      <c r="CH936" s="106"/>
      <c r="CI936" s="106"/>
      <c r="CJ936" s="106"/>
      <c r="CK936" s="106"/>
      <c r="CL936" s="106"/>
      <c r="CM936" s="106"/>
      <c r="CN936" s="106"/>
      <c r="CO936" s="106"/>
      <c r="CP936" s="106"/>
      <c r="CQ936" s="106"/>
      <c r="CR936" s="106"/>
      <c r="CS936" s="106"/>
      <c r="CT936" s="106"/>
      <c r="CU936" s="106"/>
      <c r="CV936" s="106"/>
      <c r="CW936" s="106"/>
      <c r="CX936" s="106"/>
      <c r="CY936" s="106"/>
      <c r="CZ936" s="106"/>
      <c r="DA936" s="106"/>
      <c r="DB936" s="106"/>
      <c r="DC936" s="106"/>
      <c r="DD936" s="106"/>
      <c r="DE936" s="106"/>
      <c r="DF936" s="106"/>
      <c r="DG936" s="106"/>
      <c r="DH936" s="106"/>
      <c r="DI936" s="106"/>
      <c r="DJ936" s="106"/>
      <c r="DK936" s="106"/>
      <c r="DL936" s="106"/>
      <c r="DM936" s="106"/>
      <c r="DN936" s="106"/>
      <c r="DO936" s="106"/>
      <c r="DP936" s="106"/>
      <c r="DQ936" s="106"/>
      <c r="DR936" s="106"/>
      <c r="DS936" s="106"/>
      <c r="DT936" s="106"/>
      <c r="DU936" s="106"/>
      <c r="DV936" s="106"/>
      <c r="DW936" s="106"/>
      <c r="DX936" s="106"/>
      <c r="DY936" s="106"/>
      <c r="DZ936" s="106"/>
      <c r="EA936" s="106"/>
      <c r="EB936" s="106"/>
      <c r="EC936" s="106"/>
      <c r="ED936" s="106"/>
      <c r="EE936" s="106"/>
      <c r="EF936" s="106"/>
      <c r="EG936" s="106"/>
      <c r="EH936" s="106"/>
      <c r="EI936" s="106"/>
      <c r="EJ936" s="106"/>
      <c r="EK936" s="106"/>
      <c r="EL936" s="106"/>
      <c r="EM936" s="106"/>
      <c r="EN936" s="106"/>
      <c r="EO936" s="106"/>
      <c r="EP936" s="106"/>
      <c r="EQ936" s="106"/>
      <c r="ER936" s="106"/>
      <c r="ES936" s="106"/>
      <c r="ET936" s="106"/>
      <c r="EU936" s="106"/>
      <c r="EV936" s="106"/>
      <c r="EW936" s="106"/>
      <c r="EX936" s="106"/>
      <c r="EY936" s="106"/>
      <c r="EZ936" s="106"/>
      <c r="FA936" s="106"/>
      <c r="FB936" s="106"/>
      <c r="FC936" s="106"/>
      <c r="FD936" s="106"/>
      <c r="FE936" s="106"/>
      <c r="FF936" s="106"/>
      <c r="FG936" s="106"/>
      <c r="FH936" s="106"/>
      <c r="FI936" s="106"/>
      <c r="FJ936" s="106"/>
      <c r="FK936" s="106"/>
      <c r="FL936" s="106"/>
      <c r="FM936" s="106"/>
      <c r="FN936" s="106"/>
      <c r="FO936" s="106"/>
      <c r="FP936" s="106"/>
      <c r="FQ936" s="106"/>
      <c r="FR936" s="106"/>
      <c r="FS936" s="106"/>
      <c r="FT936" s="106"/>
      <c r="FU936" s="106"/>
      <c r="FV936" s="106"/>
      <c r="FW936" s="106"/>
      <c r="FX936" s="106"/>
      <c r="FY936" s="106"/>
      <c r="FZ936" s="106"/>
      <c r="GA936" s="106"/>
      <c r="GB936" s="106"/>
      <c r="GC936" s="106"/>
      <c r="GD936" s="106"/>
      <c r="GE936" s="106"/>
      <c r="GF936" s="106"/>
      <c r="GG936" s="106"/>
      <c r="GH936" s="106"/>
      <c r="GI936" s="106"/>
      <c r="GJ936" s="106"/>
      <c r="GK936" s="106"/>
      <c r="GL936" s="106"/>
      <c r="GM936" s="106"/>
      <c r="GN936" s="106"/>
      <c r="GO936" s="106"/>
      <c r="GP936" s="106"/>
      <c r="GQ936" s="106"/>
      <c r="GR936" s="106"/>
      <c r="GS936" s="106"/>
      <c r="GT936" s="106"/>
      <c r="GU936" s="106"/>
      <c r="GV936" s="106"/>
      <c r="GW936" s="106"/>
      <c r="GX936" s="106"/>
      <c r="GY936" s="106"/>
      <c r="GZ936" s="106"/>
      <c r="HA936" s="106"/>
      <c r="HB936" s="106"/>
      <c r="HC936" s="106"/>
      <c r="HD936" s="106"/>
      <c r="HE936" s="106"/>
      <c r="HF936" s="106"/>
      <c r="HG936" s="106"/>
      <c r="HH936" s="106"/>
      <c r="HI936" s="106"/>
      <c r="HJ936" s="106"/>
      <c r="HK936" s="106"/>
      <c r="HL936" s="106"/>
      <c r="HM936" s="106"/>
      <c r="HN936" s="106"/>
      <c r="HO936" s="106"/>
      <c r="HP936" s="106"/>
      <c r="HQ936" s="106"/>
      <c r="HR936" s="106"/>
      <c r="HS936" s="106"/>
      <c r="HT936" s="106"/>
      <c r="HU936" s="106"/>
      <c r="HV936" s="106"/>
      <c r="HW936" s="106"/>
      <c r="HX936" s="106"/>
      <c r="HY936" s="106"/>
      <c r="HZ936" s="106"/>
      <c r="IA936" s="106"/>
      <c r="IB936" s="106"/>
      <c r="IC936" s="106"/>
      <c r="ID936" s="106"/>
      <c r="IE936" s="106"/>
      <c r="IF936" s="106"/>
      <c r="IG936" s="106"/>
      <c r="IH936" s="106"/>
      <c r="II936" s="106"/>
      <c r="IJ936" s="106"/>
      <c r="IK936" s="106"/>
      <c r="IL936" s="106"/>
      <c r="IM936" s="106"/>
      <c r="IN936" s="106"/>
      <c r="IO936" s="106"/>
      <c r="IP936" s="106"/>
      <c r="IQ936" s="106"/>
      <c r="IR936" s="106"/>
      <c r="IS936" s="106"/>
      <c r="IT936" s="106"/>
      <c r="IU936" s="106"/>
      <c r="IV936" s="106"/>
      <c r="IW936" s="106"/>
      <c r="IX936" s="106"/>
      <c r="IY936" s="106"/>
      <c r="IZ936" s="106"/>
      <c r="JA936" s="106"/>
      <c r="JB936" s="106"/>
      <c r="JC936" s="106"/>
      <c r="JD936" s="106"/>
      <c r="JE936" s="106"/>
      <c r="JF936" s="106"/>
      <c r="JG936" s="106"/>
      <c r="JH936" s="106"/>
      <c r="JI936" s="106"/>
      <c r="JJ936" s="106"/>
      <c r="JK936" s="106"/>
      <c r="JL936" s="106"/>
      <c r="JM936" s="106"/>
      <c r="JN936" s="106"/>
      <c r="JO936" s="106"/>
      <c r="JP936" s="106"/>
      <c r="JQ936" s="106"/>
      <c r="JR936" s="106"/>
      <c r="JS936" s="106"/>
      <c r="JT936" s="106"/>
      <c r="JU936" s="106"/>
      <c r="JV936" s="106"/>
      <c r="JW936" s="106"/>
      <c r="JX936" s="106"/>
      <c r="JY936" s="106"/>
      <c r="JZ936" s="106"/>
      <c r="KA936" s="106"/>
      <c r="KB936" s="106"/>
      <c r="KC936" s="106"/>
      <c r="KD936" s="106"/>
      <c r="KE936" s="106"/>
      <c r="KF936" s="106"/>
      <c r="KG936" s="106"/>
      <c r="KH936" s="106"/>
      <c r="KI936" s="106"/>
      <c r="KJ936" s="106"/>
      <c r="KK936" s="106"/>
      <c r="KL936" s="106"/>
      <c r="KM936" s="106"/>
      <c r="KN936" s="106"/>
      <c r="KO936" s="106"/>
      <c r="KP936" s="106"/>
      <c r="KQ936" s="106"/>
      <c r="KR936" s="106"/>
      <c r="KS936" s="106"/>
      <c r="KT936" s="106"/>
      <c r="KU936" s="106"/>
      <c r="KV936" s="106"/>
      <c r="KW936" s="106"/>
      <c r="KX936" s="106"/>
      <c r="KY936" s="106"/>
      <c r="KZ936" s="106"/>
      <c r="LA936" s="106"/>
      <c r="LB936" s="106"/>
      <c r="LC936" s="106"/>
      <c r="LD936" s="106"/>
      <c r="LE936" s="106"/>
      <c r="LF936" s="106"/>
      <c r="LG936" s="106"/>
      <c r="LH936" s="106"/>
      <c r="LI936" s="106"/>
      <c r="LJ936" s="106"/>
      <c r="LK936" s="106"/>
      <c r="LL936" s="106"/>
      <c r="LM936" s="106"/>
      <c r="LN936" s="106"/>
      <c r="LO936" s="106"/>
      <c r="LP936" s="106"/>
      <c r="LQ936" s="106"/>
      <c r="LR936" s="106"/>
      <c r="LS936" s="106"/>
      <c r="LT936" s="106"/>
      <c r="LU936" s="106"/>
      <c r="LV936" s="106"/>
      <c r="LW936" s="106"/>
      <c r="LX936" s="106"/>
      <c r="LY936" s="106"/>
      <c r="LZ936" s="106"/>
      <c r="MA936" s="106"/>
      <c r="MB936" s="106"/>
      <c r="MC936" s="106"/>
      <c r="MD936" s="106"/>
      <c r="ME936" s="106"/>
      <c r="MF936" s="106"/>
      <c r="MG936" s="106"/>
      <c r="MH936" s="106"/>
      <c r="MI936" s="106"/>
      <c r="MJ936" s="106"/>
      <c r="MK936" s="106"/>
      <c r="ML936" s="106"/>
      <c r="MM936" s="106"/>
      <c r="MN936" s="106"/>
      <c r="MO936" s="106"/>
      <c r="MP936" s="106"/>
      <c r="MQ936" s="106"/>
      <c r="MR936" s="106"/>
      <c r="MS936" s="106"/>
      <c r="MT936" s="106"/>
      <c r="MU936" s="106"/>
      <c r="MV936" s="106"/>
      <c r="MW936" s="106"/>
      <c r="MX936" s="106"/>
      <c r="MY936" s="106"/>
      <c r="MZ936" s="106"/>
      <c r="NA936" s="106"/>
      <c r="NB936" s="106"/>
      <c r="NC936" s="106"/>
      <c r="ND936" s="106"/>
      <c r="NE936" s="106"/>
      <c r="NF936" s="106"/>
      <c r="NG936" s="106"/>
      <c r="NH936" s="106"/>
      <c r="NI936" s="106"/>
      <c r="NJ936" s="106"/>
      <c r="NK936" s="106"/>
      <c r="NL936" s="106"/>
      <c r="NM936" s="106"/>
      <c r="NN936" s="106"/>
      <c r="NO936" s="106"/>
      <c r="NP936" s="106"/>
      <c r="NQ936" s="106"/>
      <c r="NR936" s="106"/>
      <c r="NS936" s="106"/>
      <c r="NT936" s="106"/>
      <c r="NU936" s="106"/>
      <c r="NV936" s="106"/>
      <c r="NW936" s="106"/>
      <c r="NX936" s="106"/>
      <c r="NY936" s="106"/>
      <c r="NZ936" s="106"/>
      <c r="OA936" s="106"/>
      <c r="OB936" s="106"/>
      <c r="OC936" s="106"/>
      <c r="OD936" s="106"/>
      <c r="OE936" s="106"/>
      <c r="OF936" s="106"/>
      <c r="OG936" s="106"/>
      <c r="OH936" s="106"/>
      <c r="OI936" s="106"/>
      <c r="OJ936" s="106"/>
      <c r="OK936" s="106"/>
      <c r="OL936" s="106"/>
      <c r="OM936" s="106"/>
      <c r="ON936" s="106"/>
      <c r="OO936" s="106"/>
      <c r="OP936" s="106"/>
      <c r="OQ936" s="106"/>
      <c r="OR936" s="106"/>
      <c r="OS936" s="106"/>
      <c r="OT936" s="106"/>
      <c r="OU936" s="106"/>
      <c r="OV936" s="106"/>
      <c r="OW936" s="106"/>
      <c r="OX936" s="106"/>
      <c r="OY936" s="106"/>
      <c r="OZ936" s="106"/>
      <c r="PA936" s="106"/>
      <c r="PB936" s="106"/>
      <c r="PC936" s="106"/>
      <c r="PD936" s="106"/>
      <c r="PE936" s="106"/>
      <c r="PF936" s="106"/>
      <c r="PG936" s="106"/>
      <c r="PH936" s="106"/>
      <c r="PI936" s="106"/>
      <c r="PJ936" s="106"/>
      <c r="PK936" s="106"/>
      <c r="PL936" s="106"/>
      <c r="PM936" s="106"/>
      <c r="PN936" s="106"/>
      <c r="PO936" s="106"/>
      <c r="PP936" s="106"/>
      <c r="PQ936" s="106"/>
      <c r="PR936" s="106"/>
      <c r="PS936" s="106"/>
      <c r="PT936" s="106"/>
      <c r="PU936" s="106"/>
      <c r="PV936" s="106"/>
      <c r="PW936" s="106"/>
      <c r="PX936" s="106"/>
      <c r="PY936" s="106"/>
      <c r="PZ936" s="106"/>
      <c r="QA936" s="106"/>
      <c r="QB936" s="106"/>
      <c r="QC936" s="106"/>
      <c r="QD936" s="106"/>
      <c r="QE936" s="106"/>
      <c r="QF936" s="106"/>
      <c r="QG936" s="106"/>
      <c r="QH936" s="106"/>
      <c r="QI936" s="106"/>
      <c r="QJ936" s="106"/>
      <c r="QK936" s="106"/>
      <c r="QL936" s="106"/>
      <c r="QM936" s="106"/>
      <c r="QN936" s="106"/>
      <c r="QO936" s="106"/>
      <c r="QP936" s="106"/>
      <c r="QQ936" s="106"/>
      <c r="QR936" s="106"/>
      <c r="QS936" s="106"/>
      <c r="QT936" s="106"/>
      <c r="QU936" s="106"/>
      <c r="QV936" s="106"/>
      <c r="QW936" s="106"/>
      <c r="QX936" s="106"/>
      <c r="QY936" s="106"/>
      <c r="QZ936" s="106"/>
      <c r="RA936" s="106"/>
      <c r="RB936" s="106"/>
      <c r="RC936" s="106"/>
      <c r="RD936" s="106"/>
      <c r="RE936" s="106"/>
      <c r="RF936" s="106"/>
      <c r="RG936" s="106"/>
      <c r="RH936" s="106"/>
      <c r="RI936" s="106"/>
      <c r="RJ936" s="106"/>
      <c r="RK936" s="106"/>
      <c r="RL936" s="106"/>
      <c r="RM936" s="106"/>
      <c r="RN936" s="106"/>
      <c r="RO936" s="106"/>
      <c r="RP936" s="106"/>
      <c r="RQ936" s="106"/>
      <c r="RR936" s="106"/>
    </row>
    <row r="937" spans="1:486" x14ac:dyDescent="0.3">
      <c r="A937" s="106"/>
      <c r="B937" s="106"/>
      <c r="C937" s="106"/>
      <c r="D937" s="106"/>
      <c r="E937" s="106"/>
      <c r="F937" s="106"/>
      <c r="G937" s="106"/>
      <c r="H937" s="106"/>
      <c r="I937" s="106"/>
      <c r="J937" s="106"/>
      <c r="K937" s="106"/>
      <c r="L937" s="106"/>
      <c r="M937" s="106"/>
      <c r="N937" s="106"/>
      <c r="O937" s="106"/>
      <c r="P937" s="114"/>
      <c r="Q937" s="114"/>
      <c r="R937" s="106"/>
      <c r="S937" s="106"/>
      <c r="T937" s="106"/>
      <c r="U937" s="106"/>
      <c r="V937" s="106"/>
      <c r="W937" s="106"/>
      <c r="X937" s="106"/>
      <c r="Y937" s="106"/>
      <c r="Z937" s="106"/>
      <c r="AA937" s="106"/>
      <c r="AB937" s="106"/>
      <c r="AC937" s="106"/>
      <c r="AD937" s="106"/>
      <c r="AE937" s="106"/>
      <c r="AF937" s="106"/>
      <c r="AG937" s="106"/>
      <c r="AH937" s="106"/>
      <c r="AI937" s="106"/>
      <c r="AJ937" s="106"/>
      <c r="AK937" s="106"/>
      <c r="AL937" s="106"/>
      <c r="AM937" s="106"/>
      <c r="AN937" s="106"/>
      <c r="AO937" s="106"/>
      <c r="AP937" s="106"/>
      <c r="AQ937" s="106"/>
      <c r="AR937" s="106"/>
      <c r="AS937" s="106"/>
      <c r="AT937" s="106"/>
      <c r="AU937" s="106"/>
      <c r="AV937" s="106"/>
      <c r="AW937" s="106"/>
      <c r="AX937" s="106"/>
      <c r="AY937" s="106"/>
      <c r="AZ937" s="106"/>
      <c r="BA937" s="106"/>
      <c r="BB937" s="106"/>
      <c r="BC937" s="106"/>
      <c r="BD937" s="106"/>
      <c r="BE937" s="106"/>
      <c r="BF937" s="106"/>
      <c r="BG937" s="106"/>
      <c r="BH937" s="106"/>
      <c r="BI937" s="106"/>
      <c r="BJ937" s="106"/>
      <c r="BK937" s="106"/>
      <c r="BL937" s="106"/>
      <c r="BM937" s="106"/>
      <c r="BN937" s="106"/>
      <c r="BO937" s="106"/>
      <c r="BP937" s="106"/>
      <c r="BQ937" s="106"/>
      <c r="BR937" s="106"/>
      <c r="BS937" s="106"/>
      <c r="BT937" s="106"/>
      <c r="BU937" s="106"/>
      <c r="BV937" s="106"/>
      <c r="BW937" s="106"/>
      <c r="BX937" s="106"/>
      <c r="BY937" s="106"/>
      <c r="BZ937" s="106"/>
      <c r="CA937" s="106"/>
      <c r="CB937" s="106"/>
      <c r="CC937" s="106"/>
      <c r="CD937" s="106"/>
      <c r="CE937" s="106"/>
      <c r="CF937" s="106"/>
      <c r="CG937" s="106"/>
      <c r="CH937" s="106"/>
      <c r="CI937" s="106"/>
      <c r="CJ937" s="106"/>
      <c r="CK937" s="106"/>
      <c r="CL937" s="106"/>
      <c r="CM937" s="106"/>
      <c r="CN937" s="106"/>
      <c r="CO937" s="106"/>
      <c r="CP937" s="106"/>
      <c r="CQ937" s="106"/>
      <c r="CR937" s="106"/>
      <c r="CS937" s="106"/>
      <c r="CT937" s="106"/>
      <c r="CU937" s="106"/>
      <c r="CV937" s="106"/>
      <c r="CW937" s="106"/>
      <c r="CX937" s="106"/>
      <c r="CY937" s="106"/>
      <c r="CZ937" s="106"/>
      <c r="DA937" s="106"/>
      <c r="DB937" s="106"/>
      <c r="DC937" s="106"/>
      <c r="DD937" s="106"/>
      <c r="DE937" s="106"/>
      <c r="DF937" s="106"/>
      <c r="DG937" s="106"/>
      <c r="DH937" s="106"/>
      <c r="DI937" s="106"/>
      <c r="DJ937" s="106"/>
      <c r="DK937" s="106"/>
      <c r="DL937" s="106"/>
      <c r="DM937" s="106"/>
      <c r="DN937" s="106"/>
      <c r="DO937" s="106"/>
      <c r="DP937" s="106"/>
      <c r="DQ937" s="106"/>
      <c r="DR937" s="106"/>
      <c r="DS937" s="106"/>
      <c r="DT937" s="106"/>
      <c r="DU937" s="106"/>
      <c r="DV937" s="106"/>
      <c r="DW937" s="106"/>
      <c r="DX937" s="106"/>
      <c r="DY937" s="106"/>
      <c r="DZ937" s="106"/>
      <c r="EA937" s="106"/>
      <c r="EB937" s="106"/>
      <c r="EC937" s="106"/>
      <c r="ED937" s="106"/>
      <c r="EE937" s="106"/>
      <c r="EF937" s="106"/>
      <c r="EG937" s="106"/>
      <c r="EH937" s="106"/>
      <c r="EI937" s="106"/>
      <c r="EJ937" s="106"/>
      <c r="EK937" s="106"/>
      <c r="EL937" s="106"/>
      <c r="EM937" s="106"/>
      <c r="EN937" s="106"/>
      <c r="EO937" s="106"/>
      <c r="EP937" s="106"/>
      <c r="EQ937" s="106"/>
      <c r="ER937" s="106"/>
      <c r="ES937" s="106"/>
      <c r="ET937" s="106"/>
      <c r="EU937" s="106"/>
      <c r="EV937" s="106"/>
      <c r="EW937" s="106"/>
      <c r="EX937" s="106"/>
      <c r="EY937" s="106"/>
      <c r="EZ937" s="106"/>
      <c r="FA937" s="106"/>
      <c r="FB937" s="106"/>
      <c r="FC937" s="106"/>
      <c r="FD937" s="106"/>
      <c r="FE937" s="106"/>
      <c r="FF937" s="106"/>
      <c r="FG937" s="106"/>
      <c r="FH937" s="106"/>
      <c r="FI937" s="106"/>
      <c r="FJ937" s="106"/>
      <c r="FK937" s="106"/>
      <c r="FL937" s="106"/>
      <c r="FM937" s="106"/>
      <c r="FN937" s="106"/>
      <c r="FO937" s="106"/>
      <c r="FP937" s="106"/>
      <c r="FQ937" s="106"/>
      <c r="FR937" s="106"/>
      <c r="FS937" s="106"/>
      <c r="FT937" s="106"/>
      <c r="FU937" s="106"/>
      <c r="FV937" s="106"/>
      <c r="FW937" s="106"/>
      <c r="FX937" s="106"/>
      <c r="FY937" s="106"/>
      <c r="FZ937" s="106"/>
      <c r="GA937" s="106"/>
      <c r="GB937" s="106"/>
      <c r="GC937" s="106"/>
      <c r="GD937" s="106"/>
      <c r="GE937" s="106"/>
      <c r="GF937" s="106"/>
      <c r="GG937" s="106"/>
      <c r="GH937" s="106"/>
      <c r="GI937" s="106"/>
      <c r="GJ937" s="106"/>
      <c r="GK937" s="106"/>
      <c r="GL937" s="106"/>
      <c r="GM937" s="106"/>
      <c r="GN937" s="106"/>
      <c r="GO937" s="106"/>
      <c r="GP937" s="106"/>
      <c r="GQ937" s="106"/>
      <c r="GR937" s="106"/>
      <c r="GS937" s="106"/>
      <c r="GT937" s="106"/>
      <c r="GU937" s="106"/>
      <c r="GV937" s="106"/>
      <c r="GW937" s="106"/>
      <c r="GX937" s="106"/>
      <c r="GY937" s="106"/>
      <c r="GZ937" s="106"/>
      <c r="HA937" s="106"/>
      <c r="HB937" s="106"/>
      <c r="HC937" s="106"/>
      <c r="HD937" s="106"/>
      <c r="HE937" s="106"/>
      <c r="HF937" s="106"/>
      <c r="HG937" s="106"/>
      <c r="HH937" s="106"/>
      <c r="HI937" s="106"/>
      <c r="HJ937" s="106"/>
      <c r="HK937" s="106"/>
      <c r="HL937" s="106"/>
      <c r="HM937" s="106"/>
      <c r="HN937" s="106"/>
      <c r="HO937" s="106"/>
      <c r="HP937" s="106"/>
      <c r="HQ937" s="106"/>
      <c r="HR937" s="106"/>
      <c r="HS937" s="106"/>
      <c r="HT937" s="106"/>
      <c r="HU937" s="106"/>
      <c r="HV937" s="106"/>
      <c r="HW937" s="106"/>
      <c r="HX937" s="106"/>
      <c r="HY937" s="106"/>
      <c r="HZ937" s="106"/>
      <c r="IA937" s="106"/>
      <c r="IB937" s="106"/>
      <c r="IC937" s="106"/>
      <c r="ID937" s="106"/>
      <c r="IE937" s="106"/>
      <c r="IF937" s="106"/>
      <c r="IG937" s="106"/>
      <c r="IH937" s="106"/>
      <c r="II937" s="106"/>
      <c r="IJ937" s="106"/>
      <c r="IK937" s="106"/>
      <c r="IL937" s="106"/>
      <c r="IM937" s="106"/>
      <c r="IN937" s="106"/>
      <c r="IO937" s="106"/>
      <c r="IP937" s="106"/>
      <c r="IQ937" s="106"/>
      <c r="IR937" s="106"/>
      <c r="IS937" s="106"/>
      <c r="IT937" s="106"/>
      <c r="IU937" s="106"/>
      <c r="IV937" s="106"/>
      <c r="IW937" s="106"/>
      <c r="IX937" s="106"/>
      <c r="IY937" s="106"/>
      <c r="IZ937" s="106"/>
      <c r="JA937" s="106"/>
      <c r="JB937" s="106"/>
      <c r="JC937" s="106"/>
      <c r="JD937" s="106"/>
      <c r="JE937" s="106"/>
      <c r="JF937" s="106"/>
      <c r="JG937" s="106"/>
      <c r="JH937" s="106"/>
      <c r="JI937" s="106"/>
      <c r="JJ937" s="106"/>
      <c r="JK937" s="106"/>
      <c r="JL937" s="106"/>
      <c r="JM937" s="106"/>
      <c r="JN937" s="106"/>
      <c r="JO937" s="106"/>
      <c r="JP937" s="106"/>
      <c r="JQ937" s="106"/>
      <c r="JR937" s="106"/>
      <c r="JS937" s="106"/>
      <c r="JT937" s="106"/>
      <c r="JU937" s="106"/>
      <c r="JV937" s="106"/>
      <c r="JW937" s="106"/>
      <c r="JX937" s="106"/>
      <c r="JY937" s="106"/>
      <c r="JZ937" s="106"/>
      <c r="KA937" s="106"/>
      <c r="KB937" s="106"/>
      <c r="KC937" s="106"/>
      <c r="KD937" s="106"/>
      <c r="KE937" s="106"/>
      <c r="KF937" s="106"/>
      <c r="KG937" s="106"/>
      <c r="KH937" s="106"/>
      <c r="KI937" s="106"/>
      <c r="KJ937" s="106"/>
      <c r="KK937" s="106"/>
      <c r="KL937" s="106"/>
      <c r="KM937" s="106"/>
      <c r="KN937" s="106"/>
      <c r="KO937" s="106"/>
      <c r="KP937" s="106"/>
      <c r="KQ937" s="106"/>
      <c r="KR937" s="106"/>
      <c r="KS937" s="106"/>
      <c r="KT937" s="106"/>
      <c r="KU937" s="106"/>
      <c r="KV937" s="106"/>
      <c r="KW937" s="106"/>
      <c r="KX937" s="106"/>
      <c r="KY937" s="106"/>
      <c r="KZ937" s="106"/>
      <c r="LA937" s="106"/>
      <c r="LB937" s="106"/>
      <c r="LC937" s="106"/>
      <c r="LD937" s="106"/>
      <c r="LE937" s="106"/>
      <c r="LF937" s="106"/>
      <c r="LG937" s="106"/>
      <c r="LH937" s="106"/>
      <c r="LI937" s="106"/>
      <c r="LJ937" s="106"/>
      <c r="LK937" s="106"/>
      <c r="LL937" s="106"/>
      <c r="LM937" s="106"/>
      <c r="LN937" s="106"/>
      <c r="LO937" s="106"/>
      <c r="LP937" s="106"/>
      <c r="LQ937" s="106"/>
      <c r="LR937" s="106"/>
      <c r="LS937" s="106"/>
      <c r="LT937" s="106"/>
      <c r="LU937" s="106"/>
      <c r="LV937" s="106"/>
      <c r="LW937" s="106"/>
      <c r="LX937" s="106"/>
      <c r="LY937" s="106"/>
      <c r="LZ937" s="106"/>
      <c r="MA937" s="106"/>
      <c r="MB937" s="106"/>
      <c r="MC937" s="106"/>
      <c r="MD937" s="106"/>
      <c r="ME937" s="106"/>
      <c r="MF937" s="106"/>
      <c r="MG937" s="106"/>
      <c r="MH937" s="106"/>
      <c r="MI937" s="106"/>
      <c r="MJ937" s="106"/>
      <c r="MK937" s="106"/>
      <c r="ML937" s="106"/>
      <c r="MM937" s="106"/>
      <c r="MN937" s="106"/>
      <c r="MO937" s="106"/>
      <c r="MP937" s="106"/>
      <c r="MQ937" s="106"/>
      <c r="MR937" s="106"/>
      <c r="MS937" s="106"/>
      <c r="MT937" s="106"/>
      <c r="MU937" s="106"/>
      <c r="MV937" s="106"/>
      <c r="MW937" s="106"/>
      <c r="MX937" s="106"/>
      <c r="MY937" s="106"/>
      <c r="MZ937" s="106"/>
      <c r="NA937" s="106"/>
      <c r="NB937" s="106"/>
      <c r="NC937" s="106"/>
      <c r="ND937" s="106"/>
      <c r="NE937" s="106"/>
      <c r="NF937" s="106"/>
      <c r="NG937" s="106"/>
      <c r="NH937" s="106"/>
      <c r="NI937" s="106"/>
      <c r="NJ937" s="106"/>
      <c r="NK937" s="106"/>
      <c r="NL937" s="106"/>
      <c r="NM937" s="106"/>
      <c r="NN937" s="106"/>
      <c r="NO937" s="106"/>
      <c r="NP937" s="106"/>
      <c r="NQ937" s="106"/>
      <c r="NR937" s="106"/>
      <c r="NS937" s="106"/>
      <c r="NT937" s="106"/>
      <c r="NU937" s="106"/>
      <c r="NV937" s="106"/>
      <c r="NW937" s="106"/>
      <c r="NX937" s="106"/>
      <c r="NY937" s="106"/>
      <c r="NZ937" s="106"/>
      <c r="OA937" s="106"/>
      <c r="OB937" s="106"/>
      <c r="OC937" s="106"/>
      <c r="OD937" s="106"/>
      <c r="OE937" s="106"/>
      <c r="OF937" s="106"/>
      <c r="OG937" s="106"/>
      <c r="OH937" s="106"/>
      <c r="OI937" s="106"/>
      <c r="OJ937" s="106"/>
      <c r="OK937" s="106"/>
      <c r="OL937" s="106"/>
      <c r="OM937" s="106"/>
      <c r="ON937" s="106"/>
      <c r="OO937" s="106"/>
      <c r="OP937" s="106"/>
      <c r="OQ937" s="106"/>
      <c r="OR937" s="106"/>
      <c r="OS937" s="106"/>
      <c r="OT937" s="106"/>
      <c r="OU937" s="106"/>
      <c r="OV937" s="106"/>
      <c r="OW937" s="106"/>
      <c r="OX937" s="106"/>
      <c r="OY937" s="106"/>
      <c r="OZ937" s="106"/>
      <c r="PA937" s="106"/>
      <c r="PB937" s="106"/>
      <c r="PC937" s="106"/>
      <c r="PD937" s="106"/>
      <c r="PE937" s="106"/>
      <c r="PF937" s="106"/>
      <c r="PG937" s="106"/>
      <c r="PH937" s="106"/>
      <c r="PI937" s="106"/>
      <c r="PJ937" s="106"/>
      <c r="PK937" s="106"/>
      <c r="PL937" s="106"/>
      <c r="PM937" s="106"/>
      <c r="PN937" s="106"/>
      <c r="PO937" s="106"/>
      <c r="PP937" s="106"/>
      <c r="PQ937" s="106"/>
      <c r="PR937" s="106"/>
      <c r="PS937" s="106"/>
      <c r="PT937" s="106"/>
      <c r="PU937" s="106"/>
      <c r="PV937" s="106"/>
      <c r="PW937" s="106"/>
      <c r="PX937" s="106"/>
      <c r="PY937" s="106"/>
      <c r="PZ937" s="106"/>
      <c r="QA937" s="106"/>
      <c r="QB937" s="106"/>
      <c r="QC937" s="106"/>
      <c r="QD937" s="106"/>
      <c r="QE937" s="106"/>
      <c r="QF937" s="106"/>
      <c r="QG937" s="106"/>
      <c r="QH937" s="106"/>
      <c r="QI937" s="106"/>
      <c r="QJ937" s="106"/>
      <c r="QK937" s="106"/>
      <c r="QL937" s="106"/>
      <c r="QM937" s="106"/>
      <c r="QN937" s="106"/>
      <c r="QO937" s="106"/>
      <c r="QP937" s="106"/>
      <c r="QQ937" s="106"/>
      <c r="QR937" s="106"/>
      <c r="QS937" s="106"/>
      <c r="QT937" s="106"/>
      <c r="QU937" s="106"/>
      <c r="QV937" s="106"/>
      <c r="QW937" s="106"/>
      <c r="QX937" s="106"/>
      <c r="QY937" s="106"/>
      <c r="QZ937" s="106"/>
      <c r="RA937" s="106"/>
      <c r="RB937" s="106"/>
      <c r="RC937" s="106"/>
      <c r="RD937" s="106"/>
      <c r="RE937" s="106"/>
      <c r="RF937" s="106"/>
      <c r="RG937" s="106"/>
      <c r="RH937" s="106"/>
      <c r="RI937" s="106"/>
      <c r="RJ937" s="106"/>
      <c r="RK937" s="106"/>
      <c r="RL937" s="106"/>
      <c r="RM937" s="106"/>
      <c r="RN937" s="106"/>
      <c r="RO937" s="106"/>
      <c r="RP937" s="106"/>
      <c r="RQ937" s="106"/>
      <c r="RR937" s="106"/>
    </row>
    <row r="938" spans="1:486" x14ac:dyDescent="0.3">
      <c r="A938" s="106"/>
      <c r="B938" s="106"/>
      <c r="C938" s="106"/>
      <c r="D938" s="106"/>
      <c r="E938" s="106"/>
      <c r="F938" s="106"/>
      <c r="G938" s="106"/>
      <c r="H938" s="106"/>
      <c r="I938" s="106"/>
      <c r="J938" s="106"/>
      <c r="K938" s="106"/>
      <c r="L938" s="106"/>
      <c r="M938" s="106"/>
      <c r="N938" s="106"/>
      <c r="O938" s="106"/>
      <c r="P938" s="114"/>
      <c r="Q938" s="114"/>
      <c r="R938" s="106"/>
      <c r="S938" s="106"/>
      <c r="T938" s="106"/>
      <c r="U938" s="106"/>
      <c r="V938" s="106"/>
      <c r="W938" s="106"/>
      <c r="X938" s="106"/>
      <c r="Y938" s="106"/>
      <c r="Z938" s="106"/>
      <c r="AA938" s="106"/>
      <c r="AB938" s="106"/>
      <c r="AC938" s="106"/>
      <c r="AD938" s="106"/>
      <c r="AE938" s="106"/>
      <c r="AF938" s="106"/>
      <c r="AG938" s="106"/>
      <c r="AH938" s="106"/>
      <c r="AI938" s="106"/>
      <c r="AJ938" s="106"/>
      <c r="AK938" s="106"/>
      <c r="AL938" s="106"/>
      <c r="AM938" s="106"/>
      <c r="AN938" s="106"/>
      <c r="AO938" s="106"/>
      <c r="AP938" s="106"/>
      <c r="AQ938" s="106"/>
      <c r="AR938" s="106"/>
      <c r="AS938" s="106"/>
      <c r="AT938" s="106"/>
      <c r="AU938" s="106"/>
      <c r="AV938" s="106"/>
      <c r="AW938" s="106"/>
      <c r="AX938" s="106"/>
      <c r="AY938" s="106"/>
      <c r="AZ938" s="106"/>
      <c r="BA938" s="106"/>
      <c r="BB938" s="106"/>
      <c r="BC938" s="106"/>
      <c r="BD938" s="106"/>
      <c r="BE938" s="106"/>
      <c r="BF938" s="106"/>
      <c r="BG938" s="106"/>
      <c r="BH938" s="106"/>
      <c r="BI938" s="106"/>
      <c r="BJ938" s="106"/>
      <c r="BK938" s="106"/>
      <c r="BL938" s="106"/>
      <c r="BM938" s="106"/>
      <c r="BN938" s="106"/>
      <c r="BO938" s="106"/>
      <c r="BP938" s="106"/>
      <c r="BQ938" s="106"/>
      <c r="BR938" s="106"/>
      <c r="BS938" s="106"/>
      <c r="BT938" s="106"/>
      <c r="BU938" s="106"/>
      <c r="BV938" s="106"/>
      <c r="BW938" s="106"/>
      <c r="BX938" s="106"/>
      <c r="BY938" s="106"/>
      <c r="BZ938" s="106"/>
      <c r="CA938" s="106"/>
      <c r="CB938" s="106"/>
      <c r="CC938" s="106"/>
      <c r="CD938" s="106"/>
      <c r="CE938" s="106"/>
      <c r="CF938" s="106"/>
      <c r="CG938" s="106"/>
      <c r="CH938" s="106"/>
      <c r="CI938" s="106"/>
      <c r="CJ938" s="106"/>
      <c r="CK938" s="106"/>
      <c r="CL938" s="106"/>
      <c r="CM938" s="106"/>
      <c r="CN938" s="106"/>
      <c r="CO938" s="106"/>
      <c r="CP938" s="106"/>
      <c r="CQ938" s="106"/>
      <c r="CR938" s="106"/>
      <c r="CS938" s="106"/>
      <c r="CT938" s="106"/>
      <c r="CU938" s="106"/>
      <c r="CV938" s="106"/>
      <c r="CW938" s="106"/>
      <c r="CX938" s="106"/>
      <c r="CY938" s="106"/>
      <c r="CZ938" s="106"/>
      <c r="DA938" s="106"/>
      <c r="DB938" s="106"/>
      <c r="DC938" s="106"/>
      <c r="DD938" s="106"/>
      <c r="DE938" s="106"/>
      <c r="DF938" s="106"/>
      <c r="DG938" s="106"/>
      <c r="DH938" s="106"/>
      <c r="DI938" s="106"/>
      <c r="DJ938" s="106"/>
      <c r="DK938" s="106"/>
      <c r="DL938" s="106"/>
      <c r="DM938" s="106"/>
      <c r="DN938" s="106"/>
      <c r="DO938" s="106"/>
      <c r="DP938" s="106"/>
      <c r="DQ938" s="106"/>
      <c r="DR938" s="106"/>
      <c r="DS938" s="106"/>
      <c r="DT938" s="106"/>
      <c r="DU938" s="106"/>
      <c r="DV938" s="106"/>
      <c r="DW938" s="106"/>
      <c r="DX938" s="106"/>
      <c r="DY938" s="106"/>
      <c r="DZ938" s="106"/>
      <c r="EA938" s="106"/>
      <c r="EB938" s="106"/>
      <c r="EC938" s="106"/>
      <c r="ED938" s="106"/>
      <c r="EE938" s="106"/>
      <c r="EF938" s="106"/>
      <c r="EG938" s="106"/>
      <c r="EH938" s="106"/>
      <c r="EI938" s="106"/>
      <c r="EJ938" s="106"/>
      <c r="EK938" s="106"/>
      <c r="EL938" s="106"/>
      <c r="EM938" s="106"/>
      <c r="EN938" s="106"/>
      <c r="EO938" s="106"/>
      <c r="EP938" s="106"/>
      <c r="EQ938" s="106"/>
      <c r="ER938" s="106"/>
      <c r="ES938" s="106"/>
      <c r="ET938" s="106"/>
      <c r="EU938" s="106"/>
      <c r="EV938" s="106"/>
      <c r="EW938" s="106"/>
      <c r="EX938" s="106"/>
      <c r="EY938" s="106"/>
      <c r="EZ938" s="106"/>
      <c r="FA938" s="106"/>
      <c r="FB938" s="106"/>
      <c r="FC938" s="106"/>
      <c r="FD938" s="106"/>
      <c r="FE938" s="106"/>
      <c r="FF938" s="106"/>
      <c r="FG938" s="106"/>
      <c r="FH938" s="106"/>
      <c r="FI938" s="106"/>
      <c r="FJ938" s="106"/>
      <c r="FK938" s="106"/>
      <c r="FL938" s="106"/>
      <c r="FM938" s="106"/>
      <c r="FN938" s="106"/>
      <c r="FO938" s="106"/>
      <c r="FP938" s="106"/>
      <c r="FQ938" s="106"/>
      <c r="FR938" s="106"/>
      <c r="FS938" s="106"/>
      <c r="FT938" s="106"/>
      <c r="FU938" s="106"/>
      <c r="FV938" s="106"/>
      <c r="FW938" s="106"/>
      <c r="FX938" s="106"/>
      <c r="FY938" s="106"/>
      <c r="FZ938" s="106"/>
      <c r="GA938" s="106"/>
      <c r="GB938" s="106"/>
      <c r="GC938" s="106"/>
      <c r="GD938" s="106"/>
      <c r="GE938" s="106"/>
      <c r="GF938" s="106"/>
      <c r="GG938" s="106"/>
      <c r="GH938" s="106"/>
      <c r="GI938" s="106"/>
      <c r="GJ938" s="106"/>
      <c r="GK938" s="106"/>
      <c r="GL938" s="106"/>
      <c r="GM938" s="106"/>
      <c r="GN938" s="106"/>
      <c r="GO938" s="106"/>
      <c r="GP938" s="106"/>
      <c r="GQ938" s="106"/>
      <c r="GR938" s="106"/>
      <c r="GS938" s="106"/>
      <c r="GT938" s="106"/>
      <c r="GU938" s="106"/>
      <c r="GV938" s="106"/>
      <c r="GW938" s="106"/>
      <c r="GX938" s="106"/>
      <c r="GY938" s="106"/>
      <c r="GZ938" s="106"/>
      <c r="HA938" s="106"/>
      <c r="HB938" s="106"/>
      <c r="HC938" s="106"/>
      <c r="HD938" s="106"/>
      <c r="HE938" s="106"/>
      <c r="HF938" s="106"/>
      <c r="HG938" s="106"/>
      <c r="HH938" s="106"/>
      <c r="HI938" s="106"/>
      <c r="HJ938" s="106"/>
      <c r="HK938" s="106"/>
      <c r="HL938" s="106"/>
      <c r="HM938" s="106"/>
      <c r="HN938" s="106"/>
      <c r="HO938" s="106"/>
      <c r="HP938" s="106"/>
      <c r="HQ938" s="106"/>
      <c r="HR938" s="106"/>
      <c r="HS938" s="106"/>
      <c r="HT938" s="106"/>
      <c r="HU938" s="106"/>
      <c r="HV938" s="106"/>
      <c r="HW938" s="106"/>
      <c r="HX938" s="106"/>
      <c r="HY938" s="106"/>
      <c r="HZ938" s="106"/>
      <c r="IA938" s="106"/>
      <c r="IB938" s="106"/>
      <c r="IC938" s="106"/>
      <c r="ID938" s="106"/>
      <c r="IE938" s="106"/>
      <c r="IF938" s="106"/>
      <c r="IG938" s="106"/>
      <c r="IH938" s="106"/>
      <c r="II938" s="106"/>
      <c r="IJ938" s="106"/>
      <c r="IK938" s="106"/>
      <c r="IL938" s="106"/>
      <c r="IM938" s="106"/>
      <c r="IN938" s="106"/>
      <c r="IO938" s="106"/>
      <c r="IP938" s="106"/>
      <c r="IQ938" s="106"/>
      <c r="IR938" s="106"/>
      <c r="IS938" s="106"/>
      <c r="IT938" s="106"/>
      <c r="IU938" s="106"/>
      <c r="IV938" s="106"/>
      <c r="IW938" s="106"/>
      <c r="IX938" s="106"/>
      <c r="IY938" s="106"/>
      <c r="IZ938" s="106"/>
      <c r="JA938" s="106"/>
      <c r="JB938" s="106"/>
      <c r="JC938" s="106"/>
      <c r="JD938" s="106"/>
      <c r="JE938" s="106"/>
      <c r="JF938" s="106"/>
      <c r="JG938" s="106"/>
      <c r="JH938" s="106"/>
      <c r="JI938" s="106"/>
      <c r="JJ938" s="106"/>
      <c r="JK938" s="106"/>
      <c r="JL938" s="106"/>
      <c r="JM938" s="106"/>
      <c r="JN938" s="106"/>
      <c r="JO938" s="106"/>
      <c r="JP938" s="106"/>
      <c r="JQ938" s="106"/>
      <c r="JR938" s="106"/>
      <c r="JS938" s="106"/>
      <c r="JT938" s="106"/>
      <c r="JU938" s="106"/>
      <c r="JV938" s="106"/>
      <c r="JW938" s="106"/>
      <c r="JX938" s="106"/>
      <c r="JY938" s="106"/>
      <c r="JZ938" s="106"/>
      <c r="KA938" s="106"/>
      <c r="KB938" s="106"/>
      <c r="KC938" s="106"/>
      <c r="KD938" s="106"/>
      <c r="KE938" s="106"/>
      <c r="KF938" s="106"/>
      <c r="KG938" s="106"/>
      <c r="KH938" s="106"/>
      <c r="KI938" s="106"/>
      <c r="KJ938" s="106"/>
      <c r="KK938" s="106"/>
      <c r="KL938" s="106"/>
      <c r="KM938" s="106"/>
      <c r="KN938" s="106"/>
      <c r="KO938" s="106"/>
      <c r="KP938" s="106"/>
      <c r="KQ938" s="106"/>
      <c r="KR938" s="106"/>
      <c r="KS938" s="106"/>
      <c r="KT938" s="106"/>
      <c r="KU938" s="106"/>
      <c r="KV938" s="106"/>
      <c r="KW938" s="106"/>
      <c r="KX938" s="106"/>
      <c r="KY938" s="106"/>
      <c r="KZ938" s="106"/>
      <c r="LA938" s="106"/>
      <c r="LB938" s="106"/>
      <c r="LC938" s="106"/>
      <c r="LD938" s="106"/>
      <c r="LE938" s="106"/>
      <c r="LF938" s="106"/>
      <c r="LG938" s="106"/>
      <c r="LH938" s="106"/>
      <c r="LI938" s="106"/>
      <c r="LJ938" s="106"/>
      <c r="LK938" s="106"/>
      <c r="LL938" s="106"/>
      <c r="LM938" s="106"/>
      <c r="LN938" s="106"/>
      <c r="LO938" s="106"/>
      <c r="LP938" s="106"/>
      <c r="LQ938" s="106"/>
      <c r="LR938" s="106"/>
      <c r="LS938" s="106"/>
      <c r="LT938" s="106"/>
      <c r="LU938" s="106"/>
      <c r="LV938" s="106"/>
      <c r="LW938" s="106"/>
      <c r="LX938" s="106"/>
      <c r="LY938" s="106"/>
      <c r="LZ938" s="106"/>
      <c r="MA938" s="106"/>
      <c r="MB938" s="106"/>
      <c r="MC938" s="106"/>
      <c r="MD938" s="106"/>
      <c r="ME938" s="106"/>
      <c r="MF938" s="106"/>
      <c r="MG938" s="106"/>
      <c r="MH938" s="106"/>
      <c r="MI938" s="106"/>
      <c r="MJ938" s="106"/>
      <c r="MK938" s="106"/>
      <c r="ML938" s="106"/>
      <c r="MM938" s="106"/>
      <c r="MN938" s="106"/>
      <c r="MO938" s="106"/>
      <c r="MP938" s="106"/>
      <c r="MQ938" s="106"/>
      <c r="MR938" s="106"/>
      <c r="MS938" s="106"/>
      <c r="MT938" s="106"/>
      <c r="MU938" s="106"/>
      <c r="MV938" s="106"/>
      <c r="MW938" s="106"/>
      <c r="MX938" s="106"/>
      <c r="MY938" s="106"/>
      <c r="MZ938" s="106"/>
      <c r="NA938" s="106"/>
      <c r="NB938" s="106"/>
      <c r="NC938" s="106"/>
      <c r="ND938" s="106"/>
      <c r="NE938" s="106"/>
      <c r="NF938" s="106"/>
      <c r="NG938" s="106"/>
      <c r="NH938" s="106"/>
      <c r="NI938" s="106"/>
      <c r="NJ938" s="106"/>
      <c r="NK938" s="106"/>
      <c r="NL938" s="106"/>
      <c r="NM938" s="106"/>
      <c r="NN938" s="106"/>
      <c r="NO938" s="106"/>
      <c r="NP938" s="106"/>
      <c r="NQ938" s="106"/>
      <c r="NR938" s="106"/>
      <c r="NS938" s="106"/>
      <c r="NT938" s="106"/>
      <c r="NU938" s="106"/>
      <c r="NV938" s="106"/>
      <c r="NW938" s="106"/>
      <c r="NX938" s="106"/>
      <c r="NY938" s="106"/>
      <c r="NZ938" s="106"/>
      <c r="OA938" s="106"/>
      <c r="OB938" s="106"/>
      <c r="OC938" s="106"/>
      <c r="OD938" s="106"/>
      <c r="OE938" s="106"/>
      <c r="OF938" s="106"/>
      <c r="OG938" s="106"/>
      <c r="OH938" s="106"/>
      <c r="OI938" s="106"/>
      <c r="OJ938" s="106"/>
      <c r="OK938" s="106"/>
      <c r="OL938" s="106"/>
      <c r="OM938" s="106"/>
      <c r="ON938" s="106"/>
      <c r="OO938" s="106"/>
      <c r="OP938" s="106"/>
      <c r="OQ938" s="106"/>
      <c r="OR938" s="106"/>
      <c r="OS938" s="106"/>
      <c r="OT938" s="106"/>
      <c r="OU938" s="106"/>
      <c r="OV938" s="106"/>
      <c r="OW938" s="106"/>
      <c r="OX938" s="106"/>
      <c r="OY938" s="106"/>
      <c r="OZ938" s="106"/>
      <c r="PA938" s="106"/>
      <c r="PB938" s="106"/>
      <c r="PC938" s="106"/>
      <c r="PD938" s="106"/>
      <c r="PE938" s="106"/>
      <c r="PF938" s="106"/>
      <c r="PG938" s="106"/>
      <c r="PH938" s="106"/>
      <c r="PI938" s="106"/>
      <c r="PJ938" s="106"/>
      <c r="PK938" s="106"/>
      <c r="PL938" s="106"/>
      <c r="PM938" s="106"/>
      <c r="PN938" s="106"/>
      <c r="PO938" s="106"/>
      <c r="PP938" s="106"/>
      <c r="PQ938" s="106"/>
      <c r="PR938" s="106"/>
      <c r="PS938" s="106"/>
      <c r="PT938" s="106"/>
      <c r="PU938" s="106"/>
      <c r="PV938" s="106"/>
      <c r="PW938" s="106"/>
      <c r="PX938" s="106"/>
      <c r="PY938" s="106"/>
      <c r="PZ938" s="106"/>
      <c r="QA938" s="106"/>
      <c r="QB938" s="106"/>
      <c r="QC938" s="106"/>
      <c r="QD938" s="106"/>
      <c r="QE938" s="106"/>
      <c r="QF938" s="106"/>
      <c r="QG938" s="106"/>
      <c r="QH938" s="106"/>
      <c r="QI938" s="106"/>
      <c r="QJ938" s="106"/>
      <c r="QK938" s="106"/>
      <c r="QL938" s="106"/>
      <c r="QM938" s="106"/>
      <c r="QN938" s="106"/>
      <c r="QO938" s="106"/>
      <c r="QP938" s="106"/>
      <c r="QQ938" s="106"/>
      <c r="QR938" s="106"/>
      <c r="QS938" s="106"/>
      <c r="QT938" s="106"/>
      <c r="QU938" s="106"/>
      <c r="QV938" s="106"/>
      <c r="QW938" s="106"/>
      <c r="QX938" s="106"/>
      <c r="QY938" s="106"/>
      <c r="QZ938" s="106"/>
      <c r="RA938" s="106"/>
      <c r="RB938" s="106"/>
      <c r="RC938" s="106"/>
      <c r="RD938" s="106"/>
      <c r="RE938" s="106"/>
      <c r="RF938" s="106"/>
      <c r="RG938" s="106"/>
      <c r="RH938" s="106"/>
      <c r="RI938" s="106"/>
      <c r="RJ938" s="106"/>
      <c r="RK938" s="106"/>
      <c r="RL938" s="106"/>
      <c r="RM938" s="106"/>
      <c r="RN938" s="106"/>
      <c r="RO938" s="106"/>
      <c r="RP938" s="106"/>
      <c r="RQ938" s="106"/>
      <c r="RR938" s="106"/>
    </row>
    <row r="939" spans="1:486" x14ac:dyDescent="0.3">
      <c r="A939" s="106"/>
      <c r="B939" s="106"/>
      <c r="C939" s="106"/>
      <c r="D939" s="106"/>
      <c r="E939" s="106"/>
      <c r="F939" s="106"/>
      <c r="G939" s="106"/>
      <c r="H939" s="106"/>
      <c r="I939" s="106"/>
      <c r="J939" s="106"/>
      <c r="K939" s="106"/>
      <c r="L939" s="106"/>
      <c r="M939" s="106"/>
      <c r="N939" s="106"/>
      <c r="O939" s="106"/>
      <c r="P939" s="114"/>
      <c r="Q939" s="114"/>
      <c r="R939" s="106"/>
      <c r="S939" s="106"/>
      <c r="T939" s="106"/>
      <c r="U939" s="106"/>
      <c r="V939" s="106"/>
      <c r="W939" s="106"/>
      <c r="X939" s="106"/>
      <c r="Y939" s="106"/>
      <c r="Z939" s="106"/>
      <c r="AA939" s="106"/>
      <c r="AB939" s="106"/>
      <c r="AC939" s="106"/>
      <c r="AD939" s="106"/>
      <c r="AE939" s="106"/>
      <c r="AF939" s="106"/>
      <c r="AG939" s="106"/>
      <c r="AH939" s="106"/>
      <c r="AI939" s="106"/>
      <c r="AJ939" s="106"/>
      <c r="AK939" s="106"/>
      <c r="AL939" s="106"/>
      <c r="AM939" s="106"/>
      <c r="AN939" s="106"/>
      <c r="AO939" s="106"/>
      <c r="AP939" s="106"/>
      <c r="AQ939" s="106"/>
      <c r="AR939" s="106"/>
      <c r="AS939" s="106"/>
      <c r="AT939" s="106"/>
      <c r="AU939" s="106"/>
      <c r="AV939" s="106"/>
      <c r="AW939" s="106"/>
      <c r="AX939" s="106"/>
      <c r="AY939" s="106"/>
      <c r="AZ939" s="106"/>
      <c r="BA939" s="106"/>
      <c r="BB939" s="106"/>
      <c r="BC939" s="106"/>
      <c r="BD939" s="106"/>
      <c r="BE939" s="106"/>
      <c r="BF939" s="106"/>
      <c r="BG939" s="106"/>
      <c r="BH939" s="106"/>
      <c r="BI939" s="106"/>
      <c r="BJ939" s="106"/>
      <c r="BK939" s="106"/>
      <c r="BL939" s="106"/>
      <c r="BM939" s="106"/>
      <c r="BN939" s="106"/>
      <c r="BO939" s="106"/>
      <c r="BP939" s="106"/>
      <c r="BQ939" s="106"/>
      <c r="BR939" s="106"/>
      <c r="BS939" s="106"/>
      <c r="BT939" s="106"/>
      <c r="BU939" s="106"/>
      <c r="BV939" s="106"/>
      <c r="BW939" s="106"/>
      <c r="BX939" s="106"/>
      <c r="BY939" s="106"/>
      <c r="BZ939" s="106"/>
      <c r="CA939" s="106"/>
      <c r="CB939" s="106"/>
      <c r="CC939" s="106"/>
      <c r="CD939" s="106"/>
      <c r="CE939" s="106"/>
      <c r="CF939" s="106"/>
      <c r="CG939" s="106"/>
      <c r="CH939" s="106"/>
      <c r="CI939" s="106"/>
      <c r="CJ939" s="106"/>
      <c r="CK939" s="106"/>
      <c r="CL939" s="106"/>
      <c r="CM939" s="106"/>
      <c r="CN939" s="106"/>
      <c r="CO939" s="106"/>
      <c r="CP939" s="106"/>
      <c r="CQ939" s="106"/>
      <c r="CR939" s="106"/>
      <c r="CS939" s="106"/>
      <c r="CT939" s="106"/>
      <c r="CU939" s="106"/>
      <c r="CV939" s="106"/>
      <c r="CW939" s="106"/>
      <c r="CX939" s="106"/>
      <c r="CY939" s="106"/>
      <c r="CZ939" s="106"/>
      <c r="DA939" s="106"/>
      <c r="DB939" s="106"/>
      <c r="DC939" s="106"/>
      <c r="DD939" s="106"/>
      <c r="DE939" s="106"/>
      <c r="DF939" s="106"/>
      <c r="DG939" s="106"/>
      <c r="DH939" s="106"/>
      <c r="DI939" s="106"/>
      <c r="DJ939" s="106"/>
      <c r="DK939" s="106"/>
      <c r="DL939" s="106"/>
      <c r="DM939" s="106"/>
      <c r="DN939" s="106"/>
      <c r="DO939" s="106"/>
      <c r="DP939" s="106"/>
      <c r="DQ939" s="106"/>
      <c r="DR939" s="106"/>
      <c r="DS939" s="106"/>
      <c r="DT939" s="106"/>
      <c r="DU939" s="106"/>
      <c r="DV939" s="106"/>
      <c r="DW939" s="106"/>
      <c r="DX939" s="106"/>
      <c r="DY939" s="106"/>
      <c r="DZ939" s="106"/>
      <c r="EA939" s="106"/>
      <c r="EB939" s="106"/>
      <c r="EC939" s="106"/>
      <c r="ED939" s="106"/>
      <c r="EE939" s="106"/>
      <c r="EF939" s="106"/>
      <c r="EG939" s="106"/>
      <c r="EH939" s="106"/>
      <c r="EI939" s="106"/>
      <c r="EJ939" s="106"/>
      <c r="EK939" s="106"/>
      <c r="EL939" s="106"/>
      <c r="EM939" s="106"/>
      <c r="EN939" s="106"/>
      <c r="EO939" s="106"/>
      <c r="EP939" s="106"/>
      <c r="EQ939" s="106"/>
      <c r="ER939" s="106"/>
      <c r="ES939" s="106"/>
      <c r="ET939" s="106"/>
      <c r="EU939" s="106"/>
      <c r="EV939" s="106"/>
      <c r="EW939" s="106"/>
      <c r="EX939" s="106"/>
      <c r="EY939" s="106"/>
      <c r="EZ939" s="106"/>
      <c r="FA939" s="106"/>
      <c r="FB939" s="106"/>
      <c r="FC939" s="106"/>
      <c r="FD939" s="106"/>
      <c r="FE939" s="106"/>
      <c r="FF939" s="106"/>
      <c r="FG939" s="106"/>
      <c r="FH939" s="106"/>
      <c r="FI939" s="106"/>
      <c r="FJ939" s="106"/>
      <c r="FK939" s="106"/>
      <c r="FL939" s="106"/>
      <c r="FM939" s="106"/>
      <c r="FN939" s="106"/>
      <c r="FO939" s="106"/>
      <c r="FP939" s="106"/>
      <c r="FQ939" s="106"/>
      <c r="FR939" s="106"/>
      <c r="FS939" s="106"/>
      <c r="FT939" s="106"/>
      <c r="FU939" s="106"/>
      <c r="FV939" s="106"/>
      <c r="FW939" s="106"/>
      <c r="FX939" s="106"/>
      <c r="FY939" s="106"/>
      <c r="FZ939" s="106"/>
      <c r="GA939" s="106"/>
      <c r="GB939" s="106"/>
      <c r="GC939" s="106"/>
      <c r="GD939" s="106"/>
      <c r="GE939" s="106"/>
      <c r="GF939" s="106"/>
      <c r="GG939" s="106"/>
      <c r="GH939" s="106"/>
      <c r="GI939" s="106"/>
      <c r="GJ939" s="106"/>
      <c r="GK939" s="106"/>
      <c r="GL939" s="106"/>
      <c r="GM939" s="106"/>
      <c r="GN939" s="106"/>
      <c r="GO939" s="106"/>
      <c r="GP939" s="106"/>
      <c r="GQ939" s="106"/>
      <c r="GR939" s="106"/>
      <c r="GS939" s="106"/>
      <c r="GT939" s="106"/>
      <c r="GU939" s="106"/>
      <c r="GV939" s="106"/>
      <c r="GW939" s="106"/>
      <c r="GX939" s="106"/>
      <c r="GY939" s="106"/>
      <c r="GZ939" s="106"/>
      <c r="HA939" s="106"/>
      <c r="HB939" s="106"/>
      <c r="HC939" s="106"/>
      <c r="HD939" s="106"/>
      <c r="HE939" s="106"/>
      <c r="HF939" s="106"/>
      <c r="HG939" s="106"/>
      <c r="HH939" s="106"/>
      <c r="HI939" s="106"/>
      <c r="HJ939" s="106"/>
      <c r="HK939" s="106"/>
      <c r="HL939" s="106"/>
      <c r="HM939" s="106"/>
      <c r="HN939" s="106"/>
      <c r="HO939" s="106"/>
      <c r="HP939" s="106"/>
      <c r="HQ939" s="106"/>
      <c r="HR939" s="106"/>
      <c r="HS939" s="106"/>
      <c r="HT939" s="106"/>
      <c r="HU939" s="106"/>
      <c r="HV939" s="106"/>
      <c r="HW939" s="106"/>
      <c r="HX939" s="106"/>
      <c r="HY939" s="106"/>
      <c r="HZ939" s="106"/>
      <c r="IA939" s="106"/>
      <c r="IB939" s="106"/>
      <c r="IC939" s="106"/>
      <c r="ID939" s="106"/>
      <c r="IE939" s="106"/>
      <c r="IF939" s="106"/>
      <c r="IG939" s="106"/>
      <c r="IH939" s="106"/>
      <c r="II939" s="106"/>
      <c r="IJ939" s="106"/>
      <c r="IK939" s="106"/>
      <c r="IL939" s="106"/>
      <c r="IM939" s="106"/>
      <c r="IN939" s="106"/>
      <c r="IO939" s="106"/>
      <c r="IP939" s="106"/>
      <c r="IQ939" s="106"/>
      <c r="IR939" s="106"/>
      <c r="IS939" s="106"/>
      <c r="IT939" s="106"/>
      <c r="IU939" s="106"/>
      <c r="IV939" s="106"/>
      <c r="IW939" s="106"/>
      <c r="IX939" s="106"/>
      <c r="IY939" s="106"/>
      <c r="IZ939" s="106"/>
      <c r="JA939" s="106"/>
      <c r="JB939" s="106"/>
      <c r="JC939" s="106"/>
      <c r="JD939" s="106"/>
      <c r="JE939" s="106"/>
      <c r="JF939" s="106"/>
      <c r="JG939" s="106"/>
      <c r="JH939" s="106"/>
      <c r="JI939" s="106"/>
      <c r="JJ939" s="106"/>
      <c r="JK939" s="106"/>
      <c r="JL939" s="106"/>
      <c r="JM939" s="106"/>
      <c r="JN939" s="106"/>
      <c r="JO939" s="106"/>
      <c r="JP939" s="106"/>
      <c r="JQ939" s="106"/>
      <c r="JR939" s="106"/>
      <c r="JS939" s="106"/>
      <c r="JT939" s="106"/>
      <c r="JU939" s="106"/>
      <c r="JV939" s="106"/>
      <c r="JW939" s="106"/>
      <c r="JX939" s="106"/>
      <c r="JY939" s="106"/>
      <c r="JZ939" s="106"/>
      <c r="KA939" s="106"/>
      <c r="KB939" s="106"/>
      <c r="KC939" s="106"/>
      <c r="KD939" s="106"/>
      <c r="KE939" s="106"/>
      <c r="KF939" s="106"/>
      <c r="KG939" s="106"/>
      <c r="KH939" s="106"/>
      <c r="KI939" s="106"/>
      <c r="KJ939" s="106"/>
      <c r="KK939" s="106"/>
      <c r="KL939" s="106"/>
      <c r="KM939" s="106"/>
      <c r="KN939" s="106"/>
      <c r="KO939" s="106"/>
      <c r="KP939" s="106"/>
      <c r="KQ939" s="106"/>
      <c r="KR939" s="106"/>
      <c r="KS939" s="106"/>
      <c r="KT939" s="106"/>
      <c r="KU939" s="106"/>
      <c r="KV939" s="106"/>
      <c r="KW939" s="106"/>
      <c r="KX939" s="106"/>
      <c r="KY939" s="106"/>
      <c r="KZ939" s="106"/>
      <c r="LA939" s="106"/>
      <c r="LB939" s="106"/>
      <c r="LC939" s="106"/>
      <c r="LD939" s="106"/>
      <c r="LE939" s="106"/>
      <c r="LF939" s="106"/>
      <c r="LG939" s="106"/>
      <c r="LH939" s="106"/>
      <c r="LI939" s="106"/>
      <c r="LJ939" s="106"/>
      <c r="LK939" s="106"/>
      <c r="LL939" s="106"/>
      <c r="LM939" s="106"/>
      <c r="LN939" s="106"/>
      <c r="LO939" s="106"/>
      <c r="LP939" s="106"/>
      <c r="LQ939" s="106"/>
      <c r="LR939" s="106"/>
      <c r="LS939" s="106"/>
      <c r="LT939" s="106"/>
      <c r="LU939" s="106"/>
      <c r="LV939" s="106"/>
      <c r="LW939" s="106"/>
      <c r="LX939" s="106"/>
      <c r="LY939" s="106"/>
      <c r="LZ939" s="106"/>
      <c r="MA939" s="106"/>
      <c r="MB939" s="106"/>
      <c r="MC939" s="106"/>
      <c r="MD939" s="106"/>
      <c r="ME939" s="106"/>
      <c r="MF939" s="106"/>
      <c r="MG939" s="106"/>
      <c r="MH939" s="106"/>
      <c r="MI939" s="106"/>
      <c r="MJ939" s="106"/>
      <c r="MK939" s="106"/>
      <c r="ML939" s="106"/>
      <c r="MM939" s="106"/>
      <c r="MN939" s="106"/>
      <c r="MO939" s="106"/>
      <c r="MP939" s="106"/>
      <c r="MQ939" s="106"/>
      <c r="MR939" s="106"/>
      <c r="MS939" s="106"/>
      <c r="MT939" s="106"/>
      <c r="MU939" s="106"/>
      <c r="MV939" s="106"/>
      <c r="MW939" s="106"/>
      <c r="MX939" s="106"/>
      <c r="MY939" s="106"/>
      <c r="MZ939" s="106"/>
      <c r="NA939" s="106"/>
      <c r="NB939" s="106"/>
      <c r="NC939" s="106"/>
      <c r="ND939" s="106"/>
      <c r="NE939" s="106"/>
      <c r="NF939" s="106"/>
      <c r="NG939" s="106"/>
      <c r="NH939" s="106"/>
      <c r="NI939" s="106"/>
      <c r="NJ939" s="106"/>
      <c r="NK939" s="106"/>
      <c r="NL939" s="106"/>
      <c r="NM939" s="106"/>
      <c r="NN939" s="106"/>
      <c r="NO939" s="106"/>
      <c r="NP939" s="106"/>
      <c r="NQ939" s="106"/>
      <c r="NR939" s="106"/>
      <c r="NS939" s="106"/>
      <c r="NT939" s="106"/>
      <c r="NU939" s="106"/>
      <c r="NV939" s="106"/>
      <c r="NW939" s="106"/>
      <c r="NX939" s="106"/>
      <c r="NY939" s="106"/>
      <c r="NZ939" s="106"/>
      <c r="OA939" s="106"/>
      <c r="OB939" s="106"/>
      <c r="OC939" s="106"/>
      <c r="OD939" s="106"/>
      <c r="OE939" s="106"/>
      <c r="OF939" s="106"/>
      <c r="OG939" s="106"/>
      <c r="OH939" s="106"/>
      <c r="OI939" s="106"/>
      <c r="OJ939" s="106"/>
      <c r="OK939" s="106"/>
      <c r="OL939" s="106"/>
      <c r="OM939" s="106"/>
      <c r="ON939" s="106"/>
      <c r="OO939" s="106"/>
      <c r="OP939" s="106"/>
      <c r="OQ939" s="106"/>
      <c r="OR939" s="106"/>
      <c r="OS939" s="106"/>
      <c r="OT939" s="106"/>
      <c r="OU939" s="106"/>
      <c r="OV939" s="106"/>
      <c r="OW939" s="106"/>
      <c r="OX939" s="106"/>
      <c r="OY939" s="106"/>
      <c r="OZ939" s="106"/>
      <c r="PA939" s="106"/>
      <c r="PB939" s="106"/>
      <c r="PC939" s="106"/>
      <c r="PD939" s="106"/>
      <c r="PE939" s="106"/>
      <c r="PF939" s="106"/>
      <c r="PG939" s="106"/>
      <c r="PH939" s="106"/>
      <c r="PI939" s="106"/>
      <c r="PJ939" s="106"/>
      <c r="PK939" s="106"/>
      <c r="PL939" s="106"/>
      <c r="PM939" s="106"/>
      <c r="PN939" s="106"/>
      <c r="PO939" s="106"/>
      <c r="PP939" s="106"/>
      <c r="PQ939" s="106"/>
      <c r="PR939" s="106"/>
      <c r="PS939" s="106"/>
      <c r="PT939" s="106"/>
      <c r="PU939" s="106"/>
      <c r="PV939" s="106"/>
      <c r="PW939" s="106"/>
      <c r="PX939" s="106"/>
      <c r="PY939" s="106"/>
      <c r="PZ939" s="106"/>
      <c r="QA939" s="106"/>
      <c r="QB939" s="106"/>
      <c r="QC939" s="106"/>
      <c r="QD939" s="106"/>
      <c r="QE939" s="106"/>
      <c r="QF939" s="106"/>
      <c r="QG939" s="106"/>
      <c r="QH939" s="106"/>
      <c r="QI939" s="106"/>
      <c r="QJ939" s="106"/>
      <c r="QK939" s="106"/>
      <c r="QL939" s="106"/>
      <c r="QM939" s="106"/>
      <c r="QN939" s="106"/>
      <c r="QO939" s="106"/>
      <c r="QP939" s="106"/>
      <c r="QQ939" s="106"/>
      <c r="QR939" s="106"/>
      <c r="QS939" s="106"/>
      <c r="QT939" s="106"/>
      <c r="QU939" s="106"/>
      <c r="QV939" s="106"/>
      <c r="QW939" s="106"/>
      <c r="QX939" s="106"/>
      <c r="QY939" s="106"/>
      <c r="QZ939" s="106"/>
      <c r="RA939" s="106"/>
      <c r="RB939" s="106"/>
      <c r="RC939" s="106"/>
      <c r="RD939" s="106"/>
      <c r="RE939" s="106"/>
      <c r="RF939" s="106"/>
      <c r="RG939" s="106"/>
      <c r="RH939" s="106"/>
      <c r="RI939" s="106"/>
      <c r="RJ939" s="106"/>
      <c r="RK939" s="106"/>
      <c r="RL939" s="106"/>
      <c r="RM939" s="106"/>
      <c r="RN939" s="106"/>
      <c r="RO939" s="106"/>
      <c r="RP939" s="106"/>
      <c r="RQ939" s="106"/>
      <c r="RR939" s="106"/>
    </row>
    <row r="940" spans="1:486" x14ac:dyDescent="0.3">
      <c r="A940" s="106"/>
      <c r="B940" s="106"/>
      <c r="C940" s="106"/>
      <c r="D940" s="106"/>
      <c r="E940" s="106"/>
      <c r="F940" s="106"/>
      <c r="G940" s="106"/>
      <c r="H940" s="106"/>
      <c r="I940" s="106"/>
      <c r="J940" s="106"/>
      <c r="K940" s="106"/>
      <c r="L940" s="106"/>
      <c r="M940" s="106"/>
      <c r="N940" s="106"/>
      <c r="O940" s="106"/>
      <c r="P940" s="114"/>
      <c r="Q940" s="114"/>
      <c r="R940" s="106"/>
      <c r="S940" s="106"/>
      <c r="T940" s="106"/>
      <c r="U940" s="106"/>
      <c r="V940" s="106"/>
      <c r="W940" s="106"/>
      <c r="X940" s="106"/>
      <c r="Y940" s="106"/>
      <c r="Z940" s="106"/>
      <c r="AA940" s="106"/>
      <c r="AB940" s="106"/>
      <c r="AC940" s="106"/>
      <c r="AD940" s="106"/>
      <c r="AE940" s="106"/>
      <c r="AF940" s="106"/>
      <c r="AG940" s="106"/>
      <c r="AH940" s="106"/>
      <c r="AI940" s="106"/>
      <c r="AJ940" s="106"/>
      <c r="AK940" s="106"/>
      <c r="AL940" s="106"/>
      <c r="AM940" s="106"/>
      <c r="AN940" s="106"/>
      <c r="AO940" s="106"/>
      <c r="AP940" s="106"/>
      <c r="AQ940" s="106"/>
      <c r="AR940" s="106"/>
      <c r="AS940" s="106"/>
      <c r="AT940" s="106"/>
      <c r="AU940" s="106"/>
      <c r="AV940" s="106"/>
      <c r="AW940" s="106"/>
      <c r="AX940" s="106"/>
      <c r="AY940" s="106"/>
      <c r="AZ940" s="106"/>
      <c r="BA940" s="106"/>
      <c r="BB940" s="106"/>
      <c r="BC940" s="106"/>
      <c r="BD940" s="106"/>
      <c r="BE940" s="106"/>
      <c r="BF940" s="106"/>
      <c r="BG940" s="106"/>
      <c r="BH940" s="106"/>
      <c r="BI940" s="106"/>
      <c r="BJ940" s="106"/>
      <c r="BK940" s="106"/>
      <c r="BL940" s="106"/>
      <c r="BM940" s="106"/>
      <c r="BN940" s="106"/>
      <c r="BO940" s="106"/>
      <c r="BP940" s="106"/>
      <c r="BQ940" s="106"/>
      <c r="BR940" s="106"/>
      <c r="BS940" s="106"/>
      <c r="BT940" s="106"/>
      <c r="BU940" s="106"/>
      <c r="BV940" s="106"/>
      <c r="BW940" s="106"/>
      <c r="BX940" s="106"/>
      <c r="BY940" s="106"/>
      <c r="BZ940" s="106"/>
      <c r="CA940" s="106"/>
      <c r="CB940" s="106"/>
      <c r="CC940" s="106"/>
      <c r="CD940" s="106"/>
      <c r="CE940" s="106"/>
      <c r="CF940" s="106"/>
      <c r="CG940" s="106"/>
      <c r="CH940" s="106"/>
      <c r="CI940" s="106"/>
      <c r="CJ940" s="106"/>
      <c r="CK940" s="106"/>
      <c r="CL940" s="106"/>
      <c r="CM940" s="106"/>
      <c r="CN940" s="106"/>
      <c r="CO940" s="106"/>
      <c r="CP940" s="106"/>
      <c r="CQ940" s="106"/>
      <c r="CR940" s="106"/>
      <c r="CS940" s="106"/>
      <c r="CT940" s="106"/>
      <c r="CU940" s="106"/>
      <c r="CV940" s="106"/>
      <c r="CW940" s="106"/>
      <c r="CX940" s="106"/>
      <c r="CY940" s="106"/>
      <c r="CZ940" s="106"/>
      <c r="DA940" s="106"/>
      <c r="DB940" s="106"/>
      <c r="DC940" s="106"/>
      <c r="DD940" s="106"/>
      <c r="DE940" s="106"/>
      <c r="DF940" s="106"/>
      <c r="DG940" s="106"/>
      <c r="DH940" s="106"/>
      <c r="DI940" s="106"/>
      <c r="DJ940" s="106"/>
      <c r="DK940" s="106"/>
      <c r="DL940" s="106"/>
      <c r="DM940" s="106"/>
      <c r="DN940" s="106"/>
      <c r="DO940" s="106"/>
      <c r="DP940" s="106"/>
      <c r="DQ940" s="106"/>
      <c r="DR940" s="106"/>
      <c r="DS940" s="106"/>
      <c r="DT940" s="106"/>
      <c r="DU940" s="106"/>
      <c r="DV940" s="106"/>
      <c r="DW940" s="106"/>
      <c r="DX940" s="106"/>
      <c r="DY940" s="106"/>
      <c r="DZ940" s="106"/>
      <c r="EA940" s="106"/>
      <c r="EB940" s="106"/>
      <c r="EC940" s="106"/>
      <c r="ED940" s="106"/>
      <c r="EE940" s="106"/>
      <c r="EF940" s="106"/>
      <c r="EG940" s="106"/>
      <c r="EH940" s="106"/>
      <c r="EI940" s="106"/>
      <c r="EJ940" s="106"/>
      <c r="EK940" s="106"/>
      <c r="EL940" s="106"/>
      <c r="EM940" s="106"/>
      <c r="EN940" s="106"/>
      <c r="EO940" s="106"/>
      <c r="EP940" s="106"/>
      <c r="EQ940" s="106"/>
      <c r="ER940" s="106"/>
      <c r="ES940" s="106"/>
      <c r="ET940" s="106"/>
      <c r="EU940" s="106"/>
      <c r="EV940" s="106"/>
      <c r="EW940" s="106"/>
      <c r="EX940" s="106"/>
      <c r="EY940" s="106"/>
      <c r="EZ940" s="106"/>
      <c r="FA940" s="106"/>
      <c r="FB940" s="106"/>
      <c r="FC940" s="106"/>
      <c r="FD940" s="106"/>
      <c r="FE940" s="106"/>
      <c r="FF940" s="106"/>
      <c r="FG940" s="106"/>
      <c r="FH940" s="106"/>
      <c r="FI940" s="106"/>
      <c r="FJ940" s="106"/>
      <c r="FK940" s="106"/>
      <c r="FL940" s="106"/>
      <c r="FM940" s="106"/>
      <c r="FN940" s="106"/>
      <c r="FO940" s="106"/>
      <c r="FP940" s="106"/>
      <c r="FQ940" s="106"/>
      <c r="FR940" s="106"/>
      <c r="FS940" s="106"/>
      <c r="FT940" s="106"/>
      <c r="FU940" s="106"/>
      <c r="FV940" s="106"/>
      <c r="FW940" s="106"/>
      <c r="FX940" s="106"/>
      <c r="FY940" s="106"/>
      <c r="FZ940" s="106"/>
      <c r="GA940" s="106"/>
      <c r="GB940" s="106"/>
      <c r="GC940" s="106"/>
      <c r="GD940" s="106"/>
      <c r="GE940" s="106"/>
      <c r="GF940" s="106"/>
      <c r="GG940" s="106"/>
      <c r="GH940" s="106"/>
      <c r="GI940" s="106"/>
      <c r="GJ940" s="106"/>
      <c r="GK940" s="106"/>
      <c r="GL940" s="106"/>
      <c r="GM940" s="106"/>
      <c r="GN940" s="106"/>
      <c r="GO940" s="106"/>
      <c r="GP940" s="106"/>
      <c r="GQ940" s="106"/>
      <c r="GR940" s="106"/>
      <c r="GS940" s="106"/>
      <c r="GT940" s="106"/>
      <c r="GU940" s="106"/>
      <c r="GV940" s="106"/>
      <c r="GW940" s="106"/>
      <c r="GX940" s="106"/>
      <c r="GY940" s="106"/>
      <c r="GZ940" s="106"/>
      <c r="HA940" s="106"/>
      <c r="HB940" s="106"/>
      <c r="HC940" s="106"/>
      <c r="HD940" s="106"/>
      <c r="HE940" s="106"/>
      <c r="HF940" s="106"/>
      <c r="HG940" s="106"/>
      <c r="HH940" s="106"/>
      <c r="HI940" s="106"/>
      <c r="HJ940" s="106"/>
      <c r="HK940" s="106"/>
      <c r="HL940" s="106"/>
      <c r="HM940" s="106"/>
      <c r="HN940" s="106"/>
      <c r="HO940" s="106"/>
      <c r="HP940" s="106"/>
      <c r="HQ940" s="106"/>
      <c r="HR940" s="106"/>
      <c r="HS940" s="106"/>
      <c r="HT940" s="106"/>
      <c r="HU940" s="106"/>
      <c r="HV940" s="106"/>
      <c r="HW940" s="106"/>
      <c r="HX940" s="106"/>
      <c r="HY940" s="106"/>
      <c r="HZ940" s="106"/>
      <c r="IA940" s="106"/>
      <c r="IB940" s="106"/>
      <c r="IC940" s="106"/>
      <c r="ID940" s="106"/>
      <c r="IE940" s="106"/>
      <c r="IF940" s="106"/>
      <c r="IG940" s="106"/>
      <c r="IH940" s="106"/>
      <c r="II940" s="106"/>
      <c r="IJ940" s="106"/>
      <c r="IK940" s="106"/>
      <c r="IL940" s="106"/>
      <c r="IM940" s="106"/>
      <c r="IN940" s="106"/>
      <c r="IO940" s="106"/>
      <c r="IP940" s="106"/>
      <c r="IQ940" s="106"/>
      <c r="IR940" s="106"/>
      <c r="IS940" s="106"/>
      <c r="IT940" s="106"/>
      <c r="IU940" s="106"/>
      <c r="IV940" s="106"/>
      <c r="IW940" s="106"/>
      <c r="IX940" s="106"/>
      <c r="IY940" s="106"/>
      <c r="IZ940" s="106"/>
      <c r="JA940" s="106"/>
      <c r="JB940" s="106"/>
      <c r="JC940" s="106"/>
      <c r="JD940" s="106"/>
      <c r="JE940" s="106"/>
      <c r="JF940" s="106"/>
      <c r="JG940" s="106"/>
      <c r="JH940" s="106"/>
      <c r="JI940" s="106"/>
      <c r="JJ940" s="106"/>
      <c r="JK940" s="106"/>
      <c r="JL940" s="106"/>
      <c r="JM940" s="106"/>
      <c r="JN940" s="106"/>
      <c r="JO940" s="106"/>
      <c r="JP940" s="106"/>
      <c r="JQ940" s="106"/>
      <c r="JR940" s="106"/>
      <c r="JS940" s="106"/>
      <c r="JT940" s="106"/>
      <c r="JU940" s="106"/>
      <c r="JV940" s="106"/>
      <c r="JW940" s="106"/>
      <c r="JX940" s="106"/>
      <c r="JY940" s="106"/>
      <c r="JZ940" s="106"/>
      <c r="KA940" s="106"/>
      <c r="KB940" s="106"/>
      <c r="KC940" s="106"/>
      <c r="KD940" s="106"/>
      <c r="KE940" s="106"/>
      <c r="KF940" s="106"/>
      <c r="KG940" s="106"/>
      <c r="KH940" s="106"/>
      <c r="KI940" s="106"/>
      <c r="KJ940" s="106"/>
      <c r="KK940" s="106"/>
      <c r="KL940" s="106"/>
      <c r="KM940" s="106"/>
      <c r="KN940" s="106"/>
      <c r="KO940" s="106"/>
      <c r="KP940" s="106"/>
      <c r="KQ940" s="106"/>
      <c r="KR940" s="106"/>
      <c r="KS940" s="106"/>
      <c r="KT940" s="106"/>
      <c r="KU940" s="106"/>
      <c r="KV940" s="106"/>
      <c r="KW940" s="106"/>
      <c r="KX940" s="106"/>
      <c r="KY940" s="106"/>
      <c r="KZ940" s="106"/>
      <c r="LA940" s="106"/>
      <c r="LB940" s="106"/>
      <c r="LC940" s="106"/>
      <c r="LD940" s="106"/>
      <c r="LE940" s="106"/>
      <c r="LF940" s="106"/>
      <c r="LG940" s="106"/>
      <c r="LH940" s="106"/>
      <c r="LI940" s="106"/>
      <c r="LJ940" s="106"/>
      <c r="LK940" s="106"/>
      <c r="LL940" s="106"/>
      <c r="LM940" s="106"/>
      <c r="LN940" s="106"/>
      <c r="LO940" s="106"/>
      <c r="LP940" s="106"/>
      <c r="LQ940" s="106"/>
      <c r="LR940" s="106"/>
      <c r="LS940" s="106"/>
      <c r="LT940" s="106"/>
      <c r="LU940" s="106"/>
      <c r="LV940" s="106"/>
      <c r="LW940" s="106"/>
      <c r="LX940" s="106"/>
      <c r="LY940" s="106"/>
      <c r="LZ940" s="106"/>
      <c r="MA940" s="106"/>
      <c r="MB940" s="106"/>
      <c r="MC940" s="106"/>
      <c r="MD940" s="106"/>
      <c r="ME940" s="106"/>
      <c r="MF940" s="106"/>
      <c r="MG940" s="106"/>
      <c r="MH940" s="106"/>
      <c r="MI940" s="106"/>
      <c r="MJ940" s="106"/>
      <c r="MK940" s="106"/>
      <c r="ML940" s="106"/>
      <c r="MM940" s="106"/>
      <c r="MN940" s="106"/>
      <c r="MO940" s="106"/>
      <c r="MP940" s="106"/>
      <c r="MQ940" s="106"/>
      <c r="MR940" s="106"/>
      <c r="MS940" s="106"/>
      <c r="MT940" s="106"/>
      <c r="MU940" s="106"/>
      <c r="MV940" s="106"/>
      <c r="MW940" s="106"/>
      <c r="MX940" s="106"/>
      <c r="MY940" s="106"/>
      <c r="MZ940" s="106"/>
      <c r="NA940" s="106"/>
      <c r="NB940" s="106"/>
      <c r="NC940" s="106"/>
      <c r="ND940" s="106"/>
      <c r="NE940" s="106"/>
      <c r="NF940" s="106"/>
      <c r="NG940" s="106"/>
      <c r="NH940" s="106"/>
      <c r="NI940" s="106"/>
      <c r="NJ940" s="106"/>
      <c r="NK940" s="106"/>
      <c r="NL940" s="106"/>
      <c r="NM940" s="106"/>
      <c r="NN940" s="106"/>
      <c r="NO940" s="106"/>
      <c r="NP940" s="106"/>
      <c r="NQ940" s="106"/>
      <c r="NR940" s="106"/>
      <c r="NS940" s="106"/>
      <c r="NT940" s="106"/>
      <c r="NU940" s="106"/>
      <c r="NV940" s="106"/>
      <c r="NW940" s="106"/>
      <c r="NX940" s="106"/>
      <c r="NY940" s="106"/>
      <c r="NZ940" s="106"/>
      <c r="OA940" s="106"/>
      <c r="OB940" s="106"/>
      <c r="OC940" s="106"/>
      <c r="OD940" s="106"/>
      <c r="OE940" s="106"/>
      <c r="OF940" s="106"/>
      <c r="OG940" s="106"/>
      <c r="OH940" s="106"/>
      <c r="OI940" s="106"/>
      <c r="OJ940" s="106"/>
      <c r="OK940" s="106"/>
      <c r="OL940" s="106"/>
      <c r="OM940" s="106"/>
      <c r="ON940" s="106"/>
      <c r="OO940" s="106"/>
      <c r="OP940" s="106"/>
      <c r="OQ940" s="106"/>
      <c r="OR940" s="106"/>
      <c r="OS940" s="106"/>
      <c r="OT940" s="106"/>
      <c r="OU940" s="106"/>
      <c r="OV940" s="106"/>
      <c r="OW940" s="106"/>
      <c r="OX940" s="106"/>
      <c r="OY940" s="106"/>
      <c r="OZ940" s="106"/>
      <c r="PA940" s="106"/>
      <c r="PB940" s="106"/>
      <c r="PC940" s="106"/>
      <c r="PD940" s="106"/>
      <c r="PE940" s="106"/>
      <c r="PF940" s="106"/>
      <c r="PG940" s="106"/>
      <c r="PH940" s="106"/>
      <c r="PI940" s="106"/>
      <c r="PJ940" s="106"/>
      <c r="PK940" s="106"/>
      <c r="PL940" s="106"/>
      <c r="PM940" s="106"/>
      <c r="PN940" s="106"/>
      <c r="PO940" s="106"/>
      <c r="PP940" s="106"/>
      <c r="PQ940" s="106"/>
      <c r="PR940" s="106"/>
      <c r="PS940" s="106"/>
      <c r="PT940" s="106"/>
      <c r="PU940" s="106"/>
      <c r="PV940" s="106"/>
      <c r="PW940" s="106"/>
      <c r="PX940" s="106"/>
      <c r="PY940" s="106"/>
      <c r="PZ940" s="106"/>
      <c r="QA940" s="106"/>
      <c r="QB940" s="106"/>
      <c r="QC940" s="106"/>
      <c r="QD940" s="106"/>
      <c r="QE940" s="106"/>
      <c r="QF940" s="106"/>
      <c r="QG940" s="106"/>
      <c r="QH940" s="106"/>
      <c r="QI940" s="106"/>
      <c r="QJ940" s="106"/>
      <c r="QK940" s="106"/>
      <c r="QL940" s="106"/>
      <c r="QM940" s="106"/>
      <c r="QN940" s="106"/>
      <c r="QO940" s="106"/>
      <c r="QP940" s="106"/>
      <c r="QQ940" s="106"/>
      <c r="QR940" s="106"/>
      <c r="QS940" s="106"/>
      <c r="QT940" s="106"/>
      <c r="QU940" s="106"/>
      <c r="QV940" s="106"/>
      <c r="QW940" s="106"/>
      <c r="QX940" s="106"/>
      <c r="QY940" s="106"/>
      <c r="QZ940" s="106"/>
      <c r="RA940" s="106"/>
      <c r="RB940" s="106"/>
      <c r="RC940" s="106"/>
      <c r="RD940" s="106"/>
      <c r="RE940" s="106"/>
      <c r="RF940" s="106"/>
      <c r="RG940" s="106"/>
      <c r="RH940" s="106"/>
      <c r="RI940" s="106"/>
      <c r="RJ940" s="106"/>
      <c r="RK940" s="106"/>
      <c r="RL940" s="106"/>
      <c r="RM940" s="106"/>
      <c r="RN940" s="106"/>
      <c r="RO940" s="106"/>
      <c r="RP940" s="106"/>
      <c r="RQ940" s="106"/>
      <c r="RR940" s="106"/>
    </row>
    <row r="941" spans="1:486" x14ac:dyDescent="0.3">
      <c r="A941" s="106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  <c r="M941" s="106"/>
      <c r="N941" s="106"/>
      <c r="O941" s="106"/>
      <c r="P941" s="114"/>
      <c r="Q941" s="114"/>
      <c r="R941" s="106"/>
      <c r="S941" s="106"/>
      <c r="T941" s="106"/>
      <c r="U941" s="106"/>
      <c r="V941" s="106"/>
      <c r="W941" s="106"/>
      <c r="X941" s="106"/>
      <c r="Y941" s="106"/>
      <c r="Z941" s="106"/>
      <c r="AA941" s="106"/>
      <c r="AB941" s="106"/>
      <c r="AC941" s="106"/>
      <c r="AD941" s="106"/>
      <c r="AE941" s="106"/>
      <c r="AF941" s="106"/>
      <c r="AG941" s="106"/>
      <c r="AH941" s="106"/>
      <c r="AI941" s="106"/>
      <c r="AJ941" s="106"/>
      <c r="AK941" s="106"/>
      <c r="AL941" s="106"/>
      <c r="AM941" s="106"/>
      <c r="AN941" s="106"/>
      <c r="AO941" s="106"/>
      <c r="AP941" s="106"/>
      <c r="AQ941" s="106"/>
      <c r="AR941" s="106"/>
      <c r="AS941" s="106"/>
      <c r="AT941" s="106"/>
      <c r="AU941" s="106"/>
      <c r="AV941" s="106"/>
      <c r="AW941" s="106"/>
      <c r="AX941" s="106"/>
      <c r="AY941" s="106"/>
      <c r="AZ941" s="106"/>
      <c r="BA941" s="106"/>
      <c r="BB941" s="106"/>
      <c r="BC941" s="106"/>
      <c r="BD941" s="106"/>
      <c r="BE941" s="106"/>
      <c r="BF941" s="106"/>
      <c r="BG941" s="106"/>
      <c r="BH941" s="106"/>
      <c r="BI941" s="106"/>
      <c r="BJ941" s="106"/>
      <c r="BK941" s="106"/>
      <c r="BL941" s="106"/>
      <c r="BM941" s="106"/>
      <c r="BN941" s="106"/>
      <c r="BO941" s="106"/>
      <c r="BP941" s="106"/>
      <c r="BQ941" s="106"/>
      <c r="BR941" s="106"/>
      <c r="BS941" s="106"/>
      <c r="BT941" s="106"/>
      <c r="BU941" s="106"/>
      <c r="BV941" s="106"/>
      <c r="BW941" s="106"/>
      <c r="BX941" s="106"/>
      <c r="BY941" s="106"/>
      <c r="BZ941" s="106"/>
      <c r="CA941" s="106"/>
      <c r="CB941" s="106"/>
      <c r="CC941" s="106"/>
      <c r="CD941" s="106"/>
      <c r="CE941" s="106"/>
      <c r="CF941" s="106"/>
      <c r="CG941" s="106"/>
      <c r="CH941" s="106"/>
      <c r="CI941" s="106"/>
      <c r="CJ941" s="106"/>
      <c r="CK941" s="106"/>
      <c r="CL941" s="106"/>
      <c r="CM941" s="106"/>
      <c r="CN941" s="106"/>
      <c r="CO941" s="106"/>
      <c r="CP941" s="106"/>
      <c r="CQ941" s="106"/>
      <c r="CR941" s="106"/>
      <c r="CS941" s="106"/>
      <c r="CT941" s="106"/>
      <c r="CU941" s="106"/>
      <c r="CV941" s="106"/>
      <c r="CW941" s="106"/>
      <c r="CX941" s="106"/>
      <c r="CY941" s="106"/>
      <c r="CZ941" s="106"/>
      <c r="DA941" s="106"/>
      <c r="DB941" s="106"/>
      <c r="DC941" s="106"/>
      <c r="DD941" s="106"/>
      <c r="DE941" s="106"/>
      <c r="DF941" s="106"/>
      <c r="DG941" s="106"/>
      <c r="DH941" s="106"/>
      <c r="DI941" s="106"/>
      <c r="DJ941" s="106"/>
      <c r="DK941" s="106"/>
      <c r="DL941" s="106"/>
      <c r="DM941" s="106"/>
      <c r="DN941" s="106"/>
      <c r="DO941" s="106"/>
      <c r="DP941" s="106"/>
      <c r="DQ941" s="106"/>
      <c r="DR941" s="106"/>
      <c r="DS941" s="106"/>
      <c r="DT941" s="106"/>
      <c r="DU941" s="106"/>
      <c r="DV941" s="106"/>
      <c r="DW941" s="106"/>
      <c r="DX941" s="106"/>
      <c r="DY941" s="106"/>
      <c r="DZ941" s="106"/>
      <c r="EA941" s="106"/>
      <c r="EB941" s="106"/>
      <c r="EC941" s="106"/>
      <c r="ED941" s="106"/>
      <c r="EE941" s="106"/>
      <c r="EF941" s="106"/>
      <c r="EG941" s="106"/>
      <c r="EH941" s="106"/>
      <c r="EI941" s="106"/>
      <c r="EJ941" s="106"/>
      <c r="EK941" s="106"/>
      <c r="EL941" s="106"/>
      <c r="EM941" s="106"/>
      <c r="EN941" s="106"/>
      <c r="EO941" s="106"/>
      <c r="EP941" s="106"/>
      <c r="EQ941" s="106"/>
      <c r="ER941" s="106"/>
      <c r="ES941" s="106"/>
      <c r="ET941" s="106"/>
      <c r="EU941" s="106"/>
      <c r="EV941" s="106"/>
      <c r="EW941" s="106"/>
      <c r="EX941" s="106"/>
      <c r="EY941" s="106"/>
      <c r="EZ941" s="106"/>
      <c r="FA941" s="106"/>
      <c r="FB941" s="106"/>
      <c r="FC941" s="106"/>
      <c r="FD941" s="106"/>
      <c r="FE941" s="106"/>
      <c r="FF941" s="106"/>
      <c r="FG941" s="106"/>
      <c r="FH941" s="106"/>
      <c r="FI941" s="106"/>
      <c r="FJ941" s="106"/>
      <c r="FK941" s="106"/>
      <c r="FL941" s="106"/>
      <c r="FM941" s="106"/>
      <c r="FN941" s="106"/>
      <c r="FO941" s="106"/>
      <c r="FP941" s="106"/>
      <c r="FQ941" s="106"/>
      <c r="FR941" s="106"/>
      <c r="FS941" s="106"/>
      <c r="FT941" s="106"/>
      <c r="FU941" s="106"/>
      <c r="FV941" s="106"/>
      <c r="FW941" s="106"/>
      <c r="FX941" s="106"/>
      <c r="FY941" s="106"/>
      <c r="FZ941" s="106"/>
      <c r="GA941" s="106"/>
      <c r="GB941" s="106"/>
      <c r="GC941" s="106"/>
      <c r="GD941" s="106"/>
      <c r="GE941" s="106"/>
      <c r="GF941" s="106"/>
      <c r="GG941" s="106"/>
      <c r="GH941" s="106"/>
      <c r="GI941" s="106"/>
      <c r="GJ941" s="106"/>
      <c r="GK941" s="106"/>
      <c r="GL941" s="106"/>
      <c r="GM941" s="106"/>
      <c r="GN941" s="106"/>
      <c r="GO941" s="106"/>
      <c r="GP941" s="106"/>
      <c r="GQ941" s="106"/>
      <c r="GR941" s="106"/>
      <c r="GS941" s="106"/>
      <c r="GT941" s="106"/>
      <c r="GU941" s="106"/>
      <c r="GV941" s="106"/>
      <c r="GW941" s="106"/>
      <c r="GX941" s="106"/>
      <c r="GY941" s="106"/>
      <c r="GZ941" s="106"/>
      <c r="HA941" s="106"/>
      <c r="HB941" s="106"/>
      <c r="HC941" s="106"/>
      <c r="HD941" s="106"/>
      <c r="HE941" s="106"/>
      <c r="HF941" s="106"/>
      <c r="HG941" s="106"/>
      <c r="HH941" s="106"/>
      <c r="HI941" s="106"/>
      <c r="HJ941" s="106"/>
      <c r="HK941" s="106"/>
      <c r="HL941" s="106"/>
      <c r="HM941" s="106"/>
      <c r="HN941" s="106"/>
      <c r="HO941" s="106"/>
      <c r="HP941" s="106"/>
      <c r="HQ941" s="106"/>
      <c r="HR941" s="106"/>
      <c r="HS941" s="106"/>
      <c r="HT941" s="106"/>
      <c r="HU941" s="106"/>
      <c r="HV941" s="106"/>
      <c r="HW941" s="106"/>
      <c r="HX941" s="106"/>
      <c r="HY941" s="106"/>
      <c r="HZ941" s="106"/>
      <c r="IA941" s="106"/>
      <c r="IB941" s="106"/>
      <c r="IC941" s="106"/>
      <c r="ID941" s="106"/>
      <c r="IE941" s="106"/>
      <c r="IF941" s="106"/>
      <c r="IG941" s="106"/>
      <c r="IH941" s="106"/>
      <c r="II941" s="106"/>
      <c r="IJ941" s="106"/>
      <c r="IK941" s="106"/>
      <c r="IL941" s="106"/>
      <c r="IM941" s="106"/>
      <c r="IN941" s="106"/>
      <c r="IO941" s="106"/>
      <c r="IP941" s="106"/>
      <c r="IQ941" s="106"/>
      <c r="IR941" s="106"/>
      <c r="IS941" s="106"/>
      <c r="IT941" s="106"/>
      <c r="IU941" s="106"/>
      <c r="IV941" s="106"/>
      <c r="IW941" s="106"/>
      <c r="IX941" s="106"/>
      <c r="IY941" s="106"/>
      <c r="IZ941" s="106"/>
      <c r="JA941" s="106"/>
      <c r="JB941" s="106"/>
      <c r="JC941" s="106"/>
      <c r="JD941" s="106"/>
      <c r="JE941" s="106"/>
      <c r="JF941" s="106"/>
      <c r="JG941" s="106"/>
      <c r="JH941" s="106"/>
      <c r="JI941" s="106"/>
      <c r="JJ941" s="106"/>
      <c r="JK941" s="106"/>
      <c r="JL941" s="106"/>
      <c r="JM941" s="106"/>
      <c r="JN941" s="106"/>
      <c r="JO941" s="106"/>
      <c r="JP941" s="106"/>
      <c r="JQ941" s="106"/>
      <c r="JR941" s="106"/>
      <c r="JS941" s="106"/>
      <c r="JT941" s="106"/>
      <c r="JU941" s="106"/>
      <c r="JV941" s="106"/>
      <c r="JW941" s="106"/>
      <c r="JX941" s="106"/>
      <c r="JY941" s="106"/>
      <c r="JZ941" s="106"/>
      <c r="KA941" s="106"/>
      <c r="KB941" s="106"/>
      <c r="KC941" s="106"/>
      <c r="KD941" s="106"/>
      <c r="KE941" s="106"/>
      <c r="KF941" s="106"/>
      <c r="KG941" s="106"/>
      <c r="KH941" s="106"/>
      <c r="KI941" s="106"/>
      <c r="KJ941" s="106"/>
      <c r="KK941" s="106"/>
      <c r="KL941" s="106"/>
      <c r="KM941" s="106"/>
      <c r="KN941" s="106"/>
      <c r="KO941" s="106"/>
      <c r="KP941" s="106"/>
      <c r="KQ941" s="106"/>
      <c r="KR941" s="106"/>
      <c r="KS941" s="106"/>
      <c r="KT941" s="106"/>
      <c r="KU941" s="106"/>
      <c r="KV941" s="106"/>
      <c r="KW941" s="106"/>
      <c r="KX941" s="106"/>
      <c r="KY941" s="106"/>
      <c r="KZ941" s="106"/>
      <c r="LA941" s="106"/>
      <c r="LB941" s="106"/>
      <c r="LC941" s="106"/>
      <c r="LD941" s="106"/>
      <c r="LE941" s="106"/>
      <c r="LF941" s="106"/>
      <c r="LG941" s="106"/>
      <c r="LH941" s="106"/>
      <c r="LI941" s="106"/>
      <c r="LJ941" s="106"/>
      <c r="LK941" s="106"/>
      <c r="LL941" s="106"/>
      <c r="LM941" s="106"/>
      <c r="LN941" s="106"/>
      <c r="LO941" s="106"/>
      <c r="LP941" s="106"/>
      <c r="LQ941" s="106"/>
      <c r="LR941" s="106"/>
      <c r="LS941" s="106"/>
      <c r="LT941" s="106"/>
      <c r="LU941" s="106"/>
      <c r="LV941" s="106"/>
      <c r="LW941" s="106"/>
      <c r="LX941" s="106"/>
      <c r="LY941" s="106"/>
      <c r="LZ941" s="106"/>
      <c r="MA941" s="106"/>
      <c r="MB941" s="106"/>
      <c r="MC941" s="106"/>
      <c r="MD941" s="106"/>
      <c r="ME941" s="106"/>
      <c r="MF941" s="106"/>
      <c r="MG941" s="106"/>
      <c r="MH941" s="106"/>
      <c r="MI941" s="106"/>
      <c r="MJ941" s="106"/>
      <c r="MK941" s="106"/>
      <c r="ML941" s="106"/>
      <c r="MM941" s="106"/>
      <c r="MN941" s="106"/>
      <c r="MO941" s="106"/>
      <c r="MP941" s="106"/>
      <c r="MQ941" s="106"/>
      <c r="MR941" s="106"/>
      <c r="MS941" s="106"/>
      <c r="MT941" s="106"/>
      <c r="MU941" s="106"/>
      <c r="MV941" s="106"/>
      <c r="MW941" s="106"/>
      <c r="MX941" s="106"/>
      <c r="MY941" s="106"/>
      <c r="MZ941" s="106"/>
      <c r="NA941" s="106"/>
      <c r="NB941" s="106"/>
      <c r="NC941" s="106"/>
      <c r="ND941" s="106"/>
      <c r="NE941" s="106"/>
      <c r="NF941" s="106"/>
      <c r="NG941" s="106"/>
      <c r="NH941" s="106"/>
      <c r="NI941" s="106"/>
      <c r="NJ941" s="106"/>
      <c r="NK941" s="106"/>
      <c r="NL941" s="106"/>
      <c r="NM941" s="106"/>
      <c r="NN941" s="106"/>
      <c r="NO941" s="106"/>
      <c r="NP941" s="106"/>
      <c r="NQ941" s="106"/>
      <c r="NR941" s="106"/>
      <c r="NS941" s="106"/>
      <c r="NT941" s="106"/>
      <c r="NU941" s="106"/>
      <c r="NV941" s="106"/>
      <c r="NW941" s="106"/>
      <c r="NX941" s="106"/>
      <c r="NY941" s="106"/>
      <c r="NZ941" s="106"/>
      <c r="OA941" s="106"/>
      <c r="OB941" s="106"/>
      <c r="OC941" s="106"/>
      <c r="OD941" s="106"/>
      <c r="OE941" s="106"/>
      <c r="OF941" s="106"/>
      <c r="OG941" s="106"/>
      <c r="OH941" s="106"/>
      <c r="OI941" s="106"/>
      <c r="OJ941" s="106"/>
      <c r="OK941" s="106"/>
      <c r="OL941" s="106"/>
      <c r="OM941" s="106"/>
      <c r="ON941" s="106"/>
      <c r="OO941" s="106"/>
      <c r="OP941" s="106"/>
      <c r="OQ941" s="106"/>
      <c r="OR941" s="106"/>
      <c r="OS941" s="106"/>
      <c r="OT941" s="106"/>
      <c r="OU941" s="106"/>
      <c r="OV941" s="106"/>
      <c r="OW941" s="106"/>
      <c r="OX941" s="106"/>
      <c r="OY941" s="106"/>
      <c r="OZ941" s="106"/>
      <c r="PA941" s="106"/>
      <c r="PB941" s="106"/>
      <c r="PC941" s="106"/>
      <c r="PD941" s="106"/>
      <c r="PE941" s="106"/>
      <c r="PF941" s="106"/>
      <c r="PG941" s="106"/>
      <c r="PH941" s="106"/>
      <c r="PI941" s="106"/>
      <c r="PJ941" s="106"/>
      <c r="PK941" s="106"/>
      <c r="PL941" s="106"/>
      <c r="PM941" s="106"/>
      <c r="PN941" s="106"/>
      <c r="PO941" s="106"/>
      <c r="PP941" s="106"/>
      <c r="PQ941" s="106"/>
      <c r="PR941" s="106"/>
      <c r="PS941" s="106"/>
      <c r="PT941" s="106"/>
      <c r="PU941" s="106"/>
      <c r="PV941" s="106"/>
      <c r="PW941" s="106"/>
      <c r="PX941" s="106"/>
      <c r="PY941" s="106"/>
      <c r="PZ941" s="106"/>
      <c r="QA941" s="106"/>
      <c r="QB941" s="106"/>
      <c r="QC941" s="106"/>
      <c r="QD941" s="106"/>
      <c r="QE941" s="106"/>
      <c r="QF941" s="106"/>
      <c r="QG941" s="106"/>
      <c r="QH941" s="106"/>
      <c r="QI941" s="106"/>
      <c r="QJ941" s="106"/>
      <c r="QK941" s="106"/>
      <c r="QL941" s="106"/>
      <c r="QM941" s="106"/>
      <c r="QN941" s="106"/>
      <c r="QO941" s="106"/>
      <c r="QP941" s="106"/>
      <c r="QQ941" s="106"/>
      <c r="QR941" s="106"/>
      <c r="QS941" s="106"/>
      <c r="QT941" s="106"/>
      <c r="QU941" s="106"/>
      <c r="QV941" s="106"/>
      <c r="QW941" s="106"/>
      <c r="QX941" s="106"/>
      <c r="QY941" s="106"/>
      <c r="QZ941" s="106"/>
      <c r="RA941" s="106"/>
      <c r="RB941" s="106"/>
      <c r="RC941" s="106"/>
      <c r="RD941" s="106"/>
      <c r="RE941" s="106"/>
      <c r="RF941" s="106"/>
      <c r="RG941" s="106"/>
      <c r="RH941" s="106"/>
      <c r="RI941" s="106"/>
      <c r="RJ941" s="106"/>
      <c r="RK941" s="106"/>
      <c r="RL941" s="106"/>
      <c r="RM941" s="106"/>
      <c r="RN941" s="106"/>
      <c r="RO941" s="106"/>
      <c r="RP941" s="106"/>
      <c r="RQ941" s="106"/>
      <c r="RR941" s="106"/>
    </row>
    <row r="942" spans="1:486" x14ac:dyDescent="0.3">
      <c r="A942" s="106"/>
      <c r="B942" s="106"/>
      <c r="C942" s="106"/>
      <c r="D942" s="106"/>
      <c r="E942" s="106"/>
      <c r="F942" s="106"/>
      <c r="G942" s="106"/>
      <c r="H942" s="106"/>
      <c r="I942" s="106"/>
      <c r="J942" s="106"/>
      <c r="K942" s="106"/>
      <c r="L942" s="106"/>
      <c r="M942" s="106"/>
      <c r="N942" s="106"/>
      <c r="O942" s="106"/>
      <c r="P942" s="114"/>
      <c r="Q942" s="114"/>
      <c r="R942" s="106"/>
      <c r="S942" s="106"/>
      <c r="T942" s="106"/>
      <c r="U942" s="106"/>
      <c r="V942" s="106"/>
      <c r="W942" s="106"/>
      <c r="X942" s="106"/>
      <c r="Y942" s="106"/>
      <c r="Z942" s="106"/>
      <c r="AA942" s="106"/>
      <c r="AB942" s="106"/>
      <c r="AC942" s="106"/>
      <c r="AD942" s="106"/>
      <c r="AE942" s="106"/>
      <c r="AF942" s="106"/>
      <c r="AG942" s="106"/>
      <c r="AH942" s="106"/>
      <c r="AI942" s="106"/>
      <c r="AJ942" s="106"/>
      <c r="AK942" s="106"/>
      <c r="AL942" s="106"/>
      <c r="AM942" s="106"/>
      <c r="AN942" s="106"/>
      <c r="AO942" s="106"/>
      <c r="AP942" s="106"/>
      <c r="AQ942" s="106"/>
      <c r="AR942" s="106"/>
      <c r="AS942" s="106"/>
      <c r="AT942" s="106"/>
      <c r="AU942" s="106"/>
      <c r="AV942" s="106"/>
      <c r="AW942" s="106"/>
      <c r="AX942" s="106"/>
      <c r="AY942" s="106"/>
      <c r="AZ942" s="106"/>
      <c r="BA942" s="106"/>
      <c r="BB942" s="106"/>
      <c r="BC942" s="106"/>
      <c r="BD942" s="106"/>
      <c r="BE942" s="106"/>
      <c r="BF942" s="106"/>
      <c r="BG942" s="106"/>
      <c r="BH942" s="106"/>
      <c r="BI942" s="106"/>
      <c r="BJ942" s="106"/>
      <c r="BK942" s="106"/>
      <c r="BL942" s="106"/>
      <c r="BM942" s="106"/>
      <c r="BN942" s="106"/>
      <c r="BO942" s="106"/>
      <c r="BP942" s="106"/>
      <c r="BQ942" s="106"/>
      <c r="BR942" s="106"/>
      <c r="BS942" s="106"/>
      <c r="BT942" s="106"/>
      <c r="BU942" s="106"/>
      <c r="BV942" s="106"/>
      <c r="BW942" s="106"/>
      <c r="BX942" s="106"/>
      <c r="BY942" s="106"/>
      <c r="BZ942" s="106"/>
      <c r="CA942" s="106"/>
      <c r="CB942" s="106"/>
      <c r="CC942" s="106"/>
      <c r="CD942" s="106"/>
      <c r="CE942" s="106"/>
      <c r="CF942" s="106"/>
      <c r="CG942" s="106"/>
      <c r="CH942" s="106"/>
      <c r="CI942" s="106"/>
      <c r="CJ942" s="106"/>
      <c r="CK942" s="106"/>
      <c r="CL942" s="106"/>
      <c r="CM942" s="106"/>
      <c r="CN942" s="106"/>
      <c r="CO942" s="106"/>
      <c r="CP942" s="106"/>
      <c r="CQ942" s="106"/>
      <c r="CR942" s="106"/>
      <c r="CS942" s="106"/>
      <c r="CT942" s="106"/>
      <c r="CU942" s="106"/>
      <c r="CV942" s="106"/>
      <c r="CW942" s="106"/>
      <c r="CX942" s="106"/>
      <c r="CY942" s="106"/>
      <c r="CZ942" s="106"/>
      <c r="DA942" s="106"/>
      <c r="DB942" s="106"/>
      <c r="DC942" s="106"/>
      <c r="DD942" s="106"/>
      <c r="DE942" s="106"/>
      <c r="DF942" s="106"/>
      <c r="DG942" s="106"/>
      <c r="DH942" s="106"/>
      <c r="DI942" s="106"/>
      <c r="DJ942" s="106"/>
      <c r="DK942" s="106"/>
      <c r="DL942" s="106"/>
      <c r="DM942" s="106"/>
      <c r="DN942" s="106"/>
      <c r="DO942" s="106"/>
      <c r="DP942" s="106"/>
      <c r="DQ942" s="106"/>
      <c r="DR942" s="106"/>
      <c r="DS942" s="106"/>
      <c r="DT942" s="106"/>
      <c r="DU942" s="106"/>
      <c r="DV942" s="106"/>
      <c r="DW942" s="106"/>
      <c r="DX942" s="106"/>
      <c r="DY942" s="106"/>
      <c r="DZ942" s="106"/>
      <c r="EA942" s="106"/>
      <c r="EB942" s="106"/>
      <c r="EC942" s="106"/>
      <c r="ED942" s="106"/>
      <c r="EE942" s="106"/>
      <c r="EF942" s="106"/>
      <c r="EG942" s="106"/>
      <c r="EH942" s="106"/>
      <c r="EI942" s="106"/>
      <c r="EJ942" s="106"/>
      <c r="EK942" s="106"/>
      <c r="EL942" s="106"/>
      <c r="EM942" s="106"/>
      <c r="EN942" s="106"/>
      <c r="EO942" s="106"/>
      <c r="EP942" s="106"/>
      <c r="EQ942" s="106"/>
      <c r="ER942" s="106"/>
      <c r="ES942" s="106"/>
      <c r="ET942" s="106"/>
      <c r="EU942" s="106"/>
      <c r="EV942" s="106"/>
      <c r="EW942" s="106"/>
      <c r="EX942" s="106"/>
      <c r="EY942" s="106"/>
      <c r="EZ942" s="106"/>
      <c r="FA942" s="106"/>
      <c r="FB942" s="106"/>
      <c r="FC942" s="106"/>
      <c r="FD942" s="106"/>
      <c r="FE942" s="106"/>
      <c r="FF942" s="106"/>
      <c r="FG942" s="106"/>
      <c r="FH942" s="106"/>
      <c r="FI942" s="106"/>
      <c r="FJ942" s="106"/>
      <c r="FK942" s="106"/>
      <c r="FL942" s="106"/>
      <c r="FM942" s="106"/>
      <c r="FN942" s="106"/>
      <c r="FO942" s="106"/>
      <c r="FP942" s="106"/>
      <c r="FQ942" s="106"/>
      <c r="FR942" s="106"/>
      <c r="FS942" s="106"/>
      <c r="FT942" s="106"/>
      <c r="FU942" s="106"/>
      <c r="FV942" s="106"/>
      <c r="FW942" s="106"/>
      <c r="FX942" s="106"/>
      <c r="FY942" s="106"/>
      <c r="FZ942" s="106"/>
      <c r="GA942" s="106"/>
      <c r="GB942" s="106"/>
      <c r="GC942" s="106"/>
      <c r="GD942" s="106"/>
      <c r="GE942" s="106"/>
      <c r="GF942" s="106"/>
      <c r="GG942" s="106"/>
      <c r="GH942" s="106"/>
      <c r="GI942" s="106"/>
      <c r="GJ942" s="106"/>
      <c r="GK942" s="106"/>
      <c r="GL942" s="106"/>
      <c r="GM942" s="106"/>
      <c r="GN942" s="106"/>
      <c r="GO942" s="106"/>
      <c r="GP942" s="106"/>
      <c r="GQ942" s="106"/>
      <c r="GR942" s="106"/>
      <c r="GS942" s="106"/>
      <c r="GT942" s="106"/>
      <c r="GU942" s="106"/>
      <c r="GV942" s="106"/>
      <c r="GW942" s="106"/>
      <c r="GX942" s="106"/>
      <c r="GY942" s="106"/>
      <c r="GZ942" s="106"/>
      <c r="HA942" s="106"/>
      <c r="HB942" s="106"/>
      <c r="HC942" s="106"/>
      <c r="HD942" s="106"/>
      <c r="HE942" s="106"/>
      <c r="HF942" s="106"/>
      <c r="HG942" s="106"/>
      <c r="HH942" s="106"/>
      <c r="HI942" s="106"/>
      <c r="HJ942" s="106"/>
      <c r="HK942" s="106"/>
      <c r="HL942" s="106"/>
      <c r="HM942" s="106"/>
      <c r="HN942" s="106"/>
      <c r="HO942" s="106"/>
      <c r="HP942" s="106"/>
      <c r="HQ942" s="106"/>
      <c r="HR942" s="106"/>
      <c r="HS942" s="106"/>
      <c r="HT942" s="106"/>
      <c r="HU942" s="106"/>
      <c r="HV942" s="106"/>
      <c r="HW942" s="106"/>
      <c r="HX942" s="106"/>
      <c r="HY942" s="106"/>
      <c r="HZ942" s="106"/>
      <c r="IA942" s="106"/>
      <c r="IB942" s="106"/>
      <c r="IC942" s="106"/>
      <c r="ID942" s="106"/>
      <c r="IE942" s="106"/>
      <c r="IF942" s="106"/>
      <c r="IG942" s="106"/>
      <c r="IH942" s="106"/>
      <c r="II942" s="106"/>
      <c r="IJ942" s="106"/>
      <c r="IK942" s="106"/>
      <c r="IL942" s="106"/>
      <c r="IM942" s="106"/>
      <c r="IN942" s="106"/>
      <c r="IO942" s="106"/>
      <c r="IP942" s="106"/>
      <c r="IQ942" s="106"/>
      <c r="IR942" s="106"/>
      <c r="IS942" s="106"/>
      <c r="IT942" s="106"/>
      <c r="IU942" s="106"/>
      <c r="IV942" s="106"/>
      <c r="IW942" s="106"/>
      <c r="IX942" s="106"/>
      <c r="IY942" s="106"/>
      <c r="IZ942" s="106"/>
      <c r="JA942" s="106"/>
      <c r="JB942" s="106"/>
      <c r="JC942" s="106"/>
      <c r="JD942" s="106"/>
      <c r="JE942" s="106"/>
      <c r="JF942" s="106"/>
      <c r="JG942" s="106"/>
      <c r="JH942" s="106"/>
      <c r="JI942" s="106"/>
      <c r="JJ942" s="106"/>
      <c r="JK942" s="106"/>
      <c r="JL942" s="106"/>
      <c r="JM942" s="106"/>
      <c r="JN942" s="106"/>
      <c r="JO942" s="106"/>
      <c r="JP942" s="106"/>
      <c r="JQ942" s="106"/>
      <c r="JR942" s="106"/>
      <c r="JS942" s="106"/>
      <c r="JT942" s="106"/>
      <c r="JU942" s="106"/>
      <c r="JV942" s="106"/>
      <c r="JW942" s="106"/>
      <c r="JX942" s="106"/>
      <c r="JY942" s="106"/>
      <c r="JZ942" s="106"/>
      <c r="KA942" s="106"/>
      <c r="KB942" s="106"/>
      <c r="KC942" s="106"/>
      <c r="KD942" s="106"/>
      <c r="KE942" s="106"/>
      <c r="KF942" s="106"/>
      <c r="KG942" s="106"/>
      <c r="KH942" s="106"/>
      <c r="KI942" s="106"/>
      <c r="KJ942" s="106"/>
      <c r="KK942" s="106"/>
      <c r="KL942" s="106"/>
      <c r="KM942" s="106"/>
      <c r="KN942" s="106"/>
      <c r="KO942" s="106"/>
      <c r="KP942" s="106"/>
      <c r="KQ942" s="106"/>
      <c r="KR942" s="106"/>
      <c r="KS942" s="106"/>
      <c r="KT942" s="106"/>
      <c r="KU942" s="106"/>
      <c r="KV942" s="106"/>
      <c r="KW942" s="106"/>
      <c r="KX942" s="106"/>
      <c r="KY942" s="106"/>
      <c r="KZ942" s="106"/>
      <c r="LA942" s="106"/>
      <c r="LB942" s="106"/>
      <c r="LC942" s="106"/>
      <c r="LD942" s="106"/>
      <c r="LE942" s="106"/>
      <c r="LF942" s="106"/>
      <c r="LG942" s="106"/>
      <c r="LH942" s="106"/>
      <c r="LI942" s="106"/>
      <c r="LJ942" s="106"/>
      <c r="LK942" s="106"/>
      <c r="LL942" s="106"/>
      <c r="LM942" s="106"/>
      <c r="LN942" s="106"/>
      <c r="LO942" s="106"/>
      <c r="LP942" s="106"/>
      <c r="LQ942" s="106"/>
      <c r="LR942" s="106"/>
      <c r="LS942" s="106"/>
      <c r="LT942" s="106"/>
      <c r="LU942" s="106"/>
      <c r="LV942" s="106"/>
      <c r="LW942" s="106"/>
      <c r="LX942" s="106"/>
      <c r="LY942" s="106"/>
      <c r="LZ942" s="106"/>
      <c r="MA942" s="106"/>
      <c r="MB942" s="106"/>
      <c r="MC942" s="106"/>
      <c r="MD942" s="106"/>
      <c r="ME942" s="106"/>
      <c r="MF942" s="106"/>
      <c r="MG942" s="106"/>
      <c r="MH942" s="106"/>
      <c r="MI942" s="106"/>
      <c r="MJ942" s="106"/>
      <c r="MK942" s="106"/>
      <c r="ML942" s="106"/>
      <c r="MM942" s="106"/>
      <c r="MN942" s="106"/>
      <c r="MO942" s="106"/>
      <c r="MP942" s="106"/>
      <c r="MQ942" s="106"/>
      <c r="MR942" s="106"/>
      <c r="MS942" s="106"/>
      <c r="MT942" s="106"/>
      <c r="MU942" s="106"/>
      <c r="MV942" s="106"/>
      <c r="MW942" s="106"/>
      <c r="MX942" s="106"/>
      <c r="MY942" s="106"/>
      <c r="MZ942" s="106"/>
      <c r="NA942" s="106"/>
      <c r="NB942" s="106"/>
      <c r="NC942" s="106"/>
      <c r="ND942" s="106"/>
      <c r="NE942" s="106"/>
      <c r="NF942" s="106"/>
      <c r="NG942" s="106"/>
      <c r="NH942" s="106"/>
      <c r="NI942" s="106"/>
      <c r="NJ942" s="106"/>
      <c r="NK942" s="106"/>
      <c r="NL942" s="106"/>
      <c r="NM942" s="106"/>
      <c r="NN942" s="106"/>
      <c r="NO942" s="106"/>
      <c r="NP942" s="106"/>
      <c r="NQ942" s="106"/>
      <c r="NR942" s="106"/>
      <c r="NS942" s="106"/>
      <c r="NT942" s="106"/>
      <c r="NU942" s="106"/>
      <c r="NV942" s="106"/>
      <c r="NW942" s="106"/>
      <c r="NX942" s="106"/>
      <c r="NY942" s="106"/>
      <c r="NZ942" s="106"/>
      <c r="OA942" s="106"/>
      <c r="OB942" s="106"/>
      <c r="OC942" s="106"/>
      <c r="OD942" s="106"/>
      <c r="OE942" s="106"/>
      <c r="OF942" s="106"/>
      <c r="OG942" s="106"/>
      <c r="OH942" s="106"/>
      <c r="OI942" s="106"/>
      <c r="OJ942" s="106"/>
      <c r="OK942" s="106"/>
      <c r="OL942" s="106"/>
      <c r="OM942" s="106"/>
      <c r="ON942" s="106"/>
      <c r="OO942" s="106"/>
      <c r="OP942" s="106"/>
      <c r="OQ942" s="106"/>
      <c r="OR942" s="106"/>
      <c r="OS942" s="106"/>
      <c r="OT942" s="106"/>
      <c r="OU942" s="106"/>
      <c r="OV942" s="106"/>
      <c r="OW942" s="106"/>
      <c r="OX942" s="106"/>
      <c r="OY942" s="106"/>
      <c r="OZ942" s="106"/>
      <c r="PA942" s="106"/>
      <c r="PB942" s="106"/>
      <c r="PC942" s="106"/>
      <c r="PD942" s="106"/>
      <c r="PE942" s="106"/>
      <c r="PF942" s="106"/>
      <c r="PG942" s="106"/>
      <c r="PH942" s="106"/>
      <c r="PI942" s="106"/>
      <c r="PJ942" s="106"/>
      <c r="PK942" s="106"/>
      <c r="PL942" s="106"/>
      <c r="PM942" s="106"/>
      <c r="PN942" s="106"/>
      <c r="PO942" s="106"/>
      <c r="PP942" s="106"/>
      <c r="PQ942" s="106"/>
      <c r="PR942" s="106"/>
      <c r="PS942" s="106"/>
      <c r="PT942" s="106"/>
      <c r="PU942" s="106"/>
      <c r="PV942" s="106"/>
      <c r="PW942" s="106"/>
      <c r="PX942" s="106"/>
      <c r="PY942" s="106"/>
      <c r="PZ942" s="106"/>
      <c r="QA942" s="106"/>
      <c r="QB942" s="106"/>
      <c r="QC942" s="106"/>
      <c r="QD942" s="106"/>
      <c r="QE942" s="106"/>
      <c r="QF942" s="106"/>
      <c r="QG942" s="106"/>
      <c r="QH942" s="106"/>
      <c r="QI942" s="106"/>
      <c r="QJ942" s="106"/>
      <c r="QK942" s="106"/>
      <c r="QL942" s="106"/>
      <c r="QM942" s="106"/>
      <c r="QN942" s="106"/>
      <c r="QO942" s="106"/>
      <c r="QP942" s="106"/>
      <c r="QQ942" s="106"/>
      <c r="QR942" s="106"/>
      <c r="QS942" s="106"/>
      <c r="QT942" s="106"/>
      <c r="QU942" s="106"/>
      <c r="QV942" s="106"/>
      <c r="QW942" s="106"/>
      <c r="QX942" s="106"/>
      <c r="QY942" s="106"/>
      <c r="QZ942" s="106"/>
      <c r="RA942" s="106"/>
      <c r="RB942" s="106"/>
      <c r="RC942" s="106"/>
      <c r="RD942" s="106"/>
      <c r="RE942" s="106"/>
      <c r="RF942" s="106"/>
      <c r="RG942" s="106"/>
      <c r="RH942" s="106"/>
      <c r="RI942" s="106"/>
      <c r="RJ942" s="106"/>
      <c r="RK942" s="106"/>
      <c r="RL942" s="106"/>
      <c r="RM942" s="106"/>
      <c r="RN942" s="106"/>
      <c r="RO942" s="106"/>
      <c r="RP942" s="106"/>
      <c r="RQ942" s="106"/>
      <c r="RR942" s="106"/>
    </row>
    <row r="943" spans="1:486" x14ac:dyDescent="0.3">
      <c r="A943" s="106"/>
      <c r="B943" s="106"/>
      <c r="C943" s="106"/>
      <c r="D943" s="106"/>
      <c r="E943" s="106"/>
      <c r="F943" s="106"/>
      <c r="G943" s="106"/>
      <c r="H943" s="106"/>
      <c r="I943" s="106"/>
      <c r="J943" s="106"/>
      <c r="K943" s="106"/>
      <c r="L943" s="106"/>
      <c r="M943" s="106"/>
      <c r="N943" s="106"/>
      <c r="O943" s="106"/>
      <c r="P943" s="114"/>
      <c r="Q943" s="114"/>
      <c r="R943" s="106"/>
      <c r="S943" s="106"/>
      <c r="T943" s="106"/>
      <c r="U943" s="106"/>
      <c r="V943" s="106"/>
      <c r="W943" s="106"/>
      <c r="X943" s="106"/>
      <c r="Y943" s="106"/>
      <c r="Z943" s="106"/>
      <c r="AA943" s="106"/>
      <c r="AB943" s="106"/>
      <c r="AC943" s="106"/>
      <c r="AD943" s="106"/>
      <c r="AE943" s="106"/>
      <c r="AF943" s="106"/>
      <c r="AG943" s="106"/>
      <c r="AH943" s="106"/>
      <c r="AI943" s="106"/>
      <c r="AJ943" s="106"/>
      <c r="AK943" s="106"/>
      <c r="AL943" s="106"/>
      <c r="AM943" s="106"/>
      <c r="AN943" s="106"/>
      <c r="AO943" s="106"/>
      <c r="AP943" s="106"/>
      <c r="AQ943" s="106"/>
      <c r="AR943" s="106"/>
      <c r="AS943" s="106"/>
      <c r="AT943" s="106"/>
      <c r="AU943" s="106"/>
      <c r="AV943" s="106"/>
      <c r="AW943" s="106"/>
      <c r="AX943" s="106"/>
      <c r="AY943" s="106"/>
      <c r="AZ943" s="106"/>
      <c r="BA943" s="106"/>
      <c r="BB943" s="106"/>
      <c r="BC943" s="106"/>
      <c r="BD943" s="106"/>
      <c r="BE943" s="106"/>
      <c r="BF943" s="106"/>
      <c r="BG943" s="106"/>
      <c r="BH943" s="106"/>
      <c r="BI943" s="106"/>
      <c r="BJ943" s="106"/>
      <c r="BK943" s="106"/>
      <c r="BL943" s="106"/>
      <c r="BM943" s="106"/>
      <c r="BN943" s="106"/>
      <c r="BO943" s="106"/>
      <c r="BP943" s="106"/>
      <c r="BQ943" s="106"/>
      <c r="BR943" s="106"/>
      <c r="BS943" s="106"/>
      <c r="BT943" s="106"/>
      <c r="BU943" s="106"/>
      <c r="BV943" s="106"/>
      <c r="BW943" s="106"/>
      <c r="BX943" s="106"/>
      <c r="BY943" s="106"/>
      <c r="BZ943" s="106"/>
      <c r="CA943" s="106"/>
      <c r="CB943" s="106"/>
      <c r="CC943" s="106"/>
      <c r="CD943" s="106"/>
      <c r="CE943" s="106"/>
      <c r="CF943" s="106"/>
      <c r="CG943" s="106"/>
      <c r="CH943" s="106"/>
      <c r="CI943" s="106"/>
      <c r="CJ943" s="106"/>
      <c r="CK943" s="106"/>
      <c r="CL943" s="106"/>
      <c r="CM943" s="106"/>
      <c r="CN943" s="106"/>
      <c r="CO943" s="106"/>
      <c r="CP943" s="106"/>
      <c r="CQ943" s="106"/>
      <c r="CR943" s="106"/>
      <c r="CS943" s="106"/>
      <c r="CT943" s="106"/>
      <c r="CU943" s="106"/>
      <c r="CV943" s="106"/>
      <c r="CW943" s="106"/>
      <c r="CX943" s="106"/>
      <c r="CY943" s="106"/>
      <c r="CZ943" s="106"/>
      <c r="DA943" s="106"/>
      <c r="DB943" s="106"/>
      <c r="DC943" s="106"/>
      <c r="DD943" s="106"/>
      <c r="DE943" s="106"/>
      <c r="DF943" s="106"/>
      <c r="DG943" s="106"/>
      <c r="DH943" s="106"/>
      <c r="DI943" s="106"/>
      <c r="DJ943" s="106"/>
      <c r="DK943" s="106"/>
      <c r="DL943" s="106"/>
      <c r="DM943" s="106"/>
      <c r="DN943" s="106"/>
      <c r="DO943" s="106"/>
      <c r="DP943" s="106"/>
      <c r="DQ943" s="106"/>
      <c r="DR943" s="106"/>
      <c r="DS943" s="106"/>
      <c r="DT943" s="106"/>
      <c r="DU943" s="106"/>
      <c r="DV943" s="106"/>
      <c r="DW943" s="106"/>
      <c r="DX943" s="106"/>
      <c r="DY943" s="106"/>
      <c r="DZ943" s="106"/>
      <c r="EA943" s="106"/>
      <c r="EB943" s="106"/>
      <c r="EC943" s="106"/>
      <c r="ED943" s="106"/>
      <c r="EE943" s="106"/>
      <c r="EF943" s="106"/>
      <c r="EG943" s="106"/>
      <c r="EH943" s="106"/>
      <c r="EI943" s="106"/>
      <c r="EJ943" s="106"/>
      <c r="EK943" s="106"/>
      <c r="EL943" s="106"/>
      <c r="EM943" s="106"/>
      <c r="EN943" s="106"/>
      <c r="EO943" s="106"/>
      <c r="EP943" s="106"/>
      <c r="EQ943" s="106"/>
      <c r="ER943" s="106"/>
      <c r="ES943" s="106"/>
      <c r="ET943" s="106"/>
      <c r="EU943" s="106"/>
      <c r="EV943" s="106"/>
      <c r="EW943" s="106"/>
      <c r="EX943" s="106"/>
      <c r="EY943" s="106"/>
      <c r="EZ943" s="106"/>
      <c r="FA943" s="106"/>
      <c r="FB943" s="106"/>
      <c r="FC943" s="106"/>
      <c r="FD943" s="106"/>
      <c r="FE943" s="106"/>
      <c r="FF943" s="106"/>
      <c r="FG943" s="106"/>
      <c r="FH943" s="106"/>
      <c r="FI943" s="106"/>
      <c r="FJ943" s="106"/>
      <c r="FK943" s="106"/>
      <c r="FL943" s="106"/>
      <c r="FM943" s="106"/>
      <c r="FN943" s="106"/>
      <c r="FO943" s="106"/>
      <c r="FP943" s="106"/>
      <c r="FQ943" s="106"/>
      <c r="FR943" s="106"/>
      <c r="FS943" s="106"/>
      <c r="FT943" s="106"/>
      <c r="FU943" s="106"/>
      <c r="FV943" s="106"/>
      <c r="FW943" s="106"/>
      <c r="FX943" s="106"/>
      <c r="FY943" s="106"/>
      <c r="FZ943" s="106"/>
      <c r="GA943" s="106"/>
      <c r="GB943" s="106"/>
      <c r="GC943" s="106"/>
      <c r="GD943" s="106"/>
      <c r="GE943" s="106"/>
      <c r="GF943" s="106"/>
      <c r="GG943" s="106"/>
      <c r="GH943" s="106"/>
      <c r="GI943" s="106"/>
      <c r="GJ943" s="106"/>
      <c r="GK943" s="106"/>
      <c r="GL943" s="106"/>
      <c r="GM943" s="106"/>
      <c r="GN943" s="106"/>
      <c r="GO943" s="106"/>
      <c r="GP943" s="106"/>
      <c r="GQ943" s="106"/>
      <c r="GR943" s="106"/>
      <c r="GS943" s="106"/>
      <c r="GT943" s="106"/>
      <c r="GU943" s="106"/>
      <c r="GV943" s="106"/>
      <c r="GW943" s="106"/>
      <c r="GX943" s="106"/>
      <c r="GY943" s="106"/>
      <c r="GZ943" s="106"/>
      <c r="HA943" s="106"/>
      <c r="HB943" s="106"/>
      <c r="HC943" s="106"/>
      <c r="HD943" s="106"/>
      <c r="HE943" s="106"/>
      <c r="HF943" s="106"/>
      <c r="HG943" s="106"/>
      <c r="HH943" s="106"/>
      <c r="HI943" s="106"/>
      <c r="HJ943" s="106"/>
      <c r="HK943" s="106"/>
      <c r="HL943" s="106"/>
      <c r="HM943" s="106"/>
      <c r="HN943" s="106"/>
      <c r="HO943" s="106"/>
      <c r="HP943" s="106"/>
      <c r="HQ943" s="106"/>
      <c r="HR943" s="106"/>
      <c r="HS943" s="106"/>
      <c r="HT943" s="106"/>
      <c r="HU943" s="106"/>
      <c r="HV943" s="106"/>
      <c r="HW943" s="106"/>
      <c r="HX943" s="106"/>
      <c r="HY943" s="106"/>
      <c r="HZ943" s="106"/>
      <c r="IA943" s="106"/>
      <c r="IB943" s="106"/>
      <c r="IC943" s="106"/>
      <c r="ID943" s="106"/>
      <c r="IE943" s="106"/>
      <c r="IF943" s="106"/>
      <c r="IG943" s="106"/>
      <c r="IH943" s="106"/>
      <c r="II943" s="106"/>
      <c r="IJ943" s="106"/>
      <c r="IK943" s="106"/>
      <c r="IL943" s="106"/>
      <c r="IM943" s="106"/>
      <c r="IN943" s="106"/>
      <c r="IO943" s="106"/>
      <c r="IP943" s="106"/>
      <c r="IQ943" s="106"/>
      <c r="IR943" s="106"/>
      <c r="IS943" s="106"/>
      <c r="IT943" s="106"/>
      <c r="IU943" s="106"/>
      <c r="IV943" s="106"/>
      <c r="IW943" s="106"/>
      <c r="IX943" s="106"/>
      <c r="IY943" s="106"/>
      <c r="IZ943" s="106"/>
      <c r="JA943" s="106"/>
      <c r="JB943" s="106"/>
      <c r="JC943" s="106"/>
      <c r="JD943" s="106"/>
      <c r="JE943" s="106"/>
      <c r="JF943" s="106"/>
      <c r="JG943" s="106"/>
      <c r="JH943" s="106"/>
      <c r="JI943" s="106"/>
      <c r="JJ943" s="106"/>
      <c r="JK943" s="106"/>
      <c r="JL943" s="106"/>
      <c r="JM943" s="106"/>
      <c r="JN943" s="106"/>
      <c r="JO943" s="106"/>
      <c r="JP943" s="106"/>
      <c r="JQ943" s="106"/>
      <c r="JR943" s="106"/>
      <c r="JS943" s="106"/>
      <c r="JT943" s="106"/>
      <c r="JU943" s="106"/>
      <c r="JV943" s="106"/>
      <c r="JW943" s="106"/>
      <c r="JX943" s="106"/>
      <c r="JY943" s="106"/>
      <c r="JZ943" s="106"/>
      <c r="KA943" s="106"/>
      <c r="KB943" s="106"/>
      <c r="KC943" s="106"/>
      <c r="KD943" s="106"/>
      <c r="KE943" s="106"/>
      <c r="KF943" s="106"/>
      <c r="KG943" s="106"/>
      <c r="KH943" s="106"/>
      <c r="KI943" s="106"/>
      <c r="KJ943" s="106"/>
      <c r="KK943" s="106"/>
      <c r="KL943" s="106"/>
      <c r="KM943" s="106"/>
      <c r="KN943" s="106"/>
      <c r="KO943" s="106"/>
      <c r="KP943" s="106"/>
      <c r="KQ943" s="106"/>
      <c r="KR943" s="106"/>
      <c r="KS943" s="106"/>
      <c r="KT943" s="106"/>
      <c r="KU943" s="106"/>
      <c r="KV943" s="106"/>
      <c r="KW943" s="106"/>
      <c r="KX943" s="106"/>
      <c r="KY943" s="106"/>
      <c r="KZ943" s="106"/>
      <c r="LA943" s="106"/>
      <c r="LB943" s="106"/>
      <c r="LC943" s="106"/>
      <c r="LD943" s="106"/>
      <c r="LE943" s="106"/>
      <c r="LF943" s="106"/>
      <c r="LG943" s="106"/>
      <c r="LH943" s="106"/>
      <c r="LI943" s="106"/>
      <c r="LJ943" s="106"/>
      <c r="LK943" s="106"/>
      <c r="LL943" s="106"/>
      <c r="LM943" s="106"/>
      <c r="LN943" s="106"/>
      <c r="LO943" s="106"/>
      <c r="LP943" s="106"/>
      <c r="LQ943" s="106"/>
      <c r="LR943" s="106"/>
      <c r="LS943" s="106"/>
      <c r="LT943" s="106"/>
      <c r="LU943" s="106"/>
      <c r="LV943" s="106"/>
      <c r="LW943" s="106"/>
      <c r="LX943" s="106"/>
      <c r="LY943" s="106"/>
      <c r="LZ943" s="106"/>
      <c r="MA943" s="106"/>
      <c r="MB943" s="106"/>
      <c r="MC943" s="106"/>
      <c r="MD943" s="106"/>
      <c r="ME943" s="106"/>
      <c r="MF943" s="106"/>
      <c r="MG943" s="106"/>
      <c r="MH943" s="106"/>
      <c r="MI943" s="106"/>
      <c r="MJ943" s="106"/>
      <c r="MK943" s="106"/>
      <c r="ML943" s="106"/>
      <c r="MM943" s="106"/>
      <c r="MN943" s="106"/>
      <c r="MO943" s="106"/>
      <c r="MP943" s="106"/>
      <c r="MQ943" s="106"/>
      <c r="MR943" s="106"/>
      <c r="MS943" s="106"/>
      <c r="MT943" s="106"/>
      <c r="MU943" s="106"/>
      <c r="MV943" s="106"/>
      <c r="MW943" s="106"/>
      <c r="MX943" s="106"/>
      <c r="MY943" s="106"/>
      <c r="MZ943" s="106"/>
      <c r="NA943" s="106"/>
      <c r="NB943" s="106"/>
      <c r="NC943" s="106"/>
      <c r="ND943" s="106"/>
      <c r="NE943" s="106"/>
      <c r="NF943" s="106"/>
      <c r="NG943" s="106"/>
      <c r="NH943" s="106"/>
      <c r="NI943" s="106"/>
      <c r="NJ943" s="106"/>
      <c r="NK943" s="106"/>
      <c r="NL943" s="106"/>
      <c r="NM943" s="106"/>
      <c r="NN943" s="106"/>
      <c r="NO943" s="106"/>
      <c r="NP943" s="106"/>
      <c r="NQ943" s="106"/>
      <c r="NR943" s="106"/>
      <c r="NS943" s="106"/>
      <c r="NT943" s="106"/>
      <c r="NU943" s="106"/>
      <c r="NV943" s="106"/>
      <c r="NW943" s="106"/>
      <c r="NX943" s="106"/>
      <c r="NY943" s="106"/>
      <c r="NZ943" s="106"/>
      <c r="OA943" s="106"/>
      <c r="OB943" s="106"/>
      <c r="OC943" s="106"/>
      <c r="OD943" s="106"/>
      <c r="OE943" s="106"/>
      <c r="OF943" s="106"/>
      <c r="OG943" s="106"/>
      <c r="OH943" s="106"/>
      <c r="OI943" s="106"/>
      <c r="OJ943" s="106"/>
      <c r="OK943" s="106"/>
      <c r="OL943" s="106"/>
      <c r="OM943" s="106"/>
      <c r="ON943" s="106"/>
      <c r="OO943" s="106"/>
      <c r="OP943" s="106"/>
      <c r="OQ943" s="106"/>
      <c r="OR943" s="106"/>
      <c r="OS943" s="106"/>
      <c r="OT943" s="106"/>
      <c r="OU943" s="106"/>
      <c r="OV943" s="106"/>
      <c r="OW943" s="106"/>
      <c r="OX943" s="106"/>
      <c r="OY943" s="106"/>
      <c r="OZ943" s="106"/>
      <c r="PA943" s="106"/>
      <c r="PB943" s="106"/>
      <c r="PC943" s="106"/>
      <c r="PD943" s="106"/>
      <c r="PE943" s="106"/>
      <c r="PF943" s="106"/>
      <c r="PG943" s="106"/>
      <c r="PH943" s="106"/>
      <c r="PI943" s="106"/>
      <c r="PJ943" s="106"/>
      <c r="PK943" s="106"/>
      <c r="PL943" s="106"/>
      <c r="PM943" s="106"/>
      <c r="PN943" s="106"/>
      <c r="PO943" s="106"/>
      <c r="PP943" s="106"/>
      <c r="PQ943" s="106"/>
      <c r="PR943" s="106"/>
      <c r="PS943" s="106"/>
      <c r="PT943" s="106"/>
      <c r="PU943" s="106"/>
      <c r="PV943" s="106"/>
      <c r="PW943" s="106"/>
      <c r="PX943" s="106"/>
      <c r="PY943" s="106"/>
      <c r="PZ943" s="106"/>
      <c r="QA943" s="106"/>
      <c r="QB943" s="106"/>
      <c r="QC943" s="106"/>
      <c r="QD943" s="106"/>
      <c r="QE943" s="106"/>
      <c r="QF943" s="106"/>
      <c r="QG943" s="106"/>
      <c r="QH943" s="106"/>
      <c r="QI943" s="106"/>
      <c r="QJ943" s="106"/>
      <c r="QK943" s="106"/>
      <c r="QL943" s="106"/>
      <c r="QM943" s="106"/>
      <c r="QN943" s="106"/>
      <c r="QO943" s="106"/>
      <c r="QP943" s="106"/>
      <c r="QQ943" s="106"/>
      <c r="QR943" s="106"/>
      <c r="QS943" s="106"/>
      <c r="QT943" s="106"/>
      <c r="QU943" s="106"/>
      <c r="QV943" s="106"/>
      <c r="QW943" s="106"/>
      <c r="QX943" s="106"/>
      <c r="QY943" s="106"/>
      <c r="QZ943" s="106"/>
      <c r="RA943" s="106"/>
      <c r="RB943" s="106"/>
      <c r="RC943" s="106"/>
      <c r="RD943" s="106"/>
      <c r="RE943" s="106"/>
      <c r="RF943" s="106"/>
      <c r="RG943" s="106"/>
      <c r="RH943" s="106"/>
      <c r="RI943" s="106"/>
      <c r="RJ943" s="106"/>
      <c r="RK943" s="106"/>
      <c r="RL943" s="106"/>
      <c r="RM943" s="106"/>
      <c r="RN943" s="106"/>
      <c r="RO943" s="106"/>
      <c r="RP943" s="106"/>
      <c r="RQ943" s="106"/>
      <c r="RR943" s="106"/>
    </row>
    <row r="944" spans="1:486" x14ac:dyDescent="0.3">
      <c r="A944" s="106"/>
      <c r="B944" s="106"/>
      <c r="C944" s="106"/>
      <c r="D944" s="106"/>
      <c r="E944" s="106"/>
      <c r="F944" s="106"/>
      <c r="G944" s="106"/>
      <c r="H944" s="106"/>
      <c r="I944" s="106"/>
      <c r="J944" s="106"/>
      <c r="K944" s="106"/>
      <c r="L944" s="106"/>
      <c r="M944" s="106"/>
      <c r="N944" s="106"/>
      <c r="O944" s="106"/>
      <c r="P944" s="114"/>
      <c r="Q944" s="114"/>
      <c r="R944" s="106"/>
      <c r="S944" s="106"/>
      <c r="T944" s="106"/>
      <c r="U944" s="106"/>
      <c r="V944" s="106"/>
      <c r="W944" s="106"/>
      <c r="X944" s="106"/>
      <c r="Y944" s="106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  <c r="AS944" s="106"/>
      <c r="AT944" s="106"/>
      <c r="AU944" s="106"/>
      <c r="AV944" s="106"/>
      <c r="AW944" s="106"/>
      <c r="AX944" s="106"/>
      <c r="AY944" s="106"/>
      <c r="AZ944" s="106"/>
      <c r="BA944" s="106"/>
      <c r="BB944" s="106"/>
      <c r="BC944" s="106"/>
      <c r="BD944" s="106"/>
      <c r="BE944" s="106"/>
      <c r="BF944" s="106"/>
      <c r="BG944" s="106"/>
      <c r="BH944" s="106"/>
      <c r="BI944" s="106"/>
      <c r="BJ944" s="106"/>
      <c r="BK944" s="106"/>
      <c r="BL944" s="106"/>
      <c r="BM944" s="106"/>
      <c r="BN944" s="106"/>
      <c r="BO944" s="106"/>
      <c r="BP944" s="106"/>
      <c r="BQ944" s="106"/>
      <c r="BR944" s="106"/>
      <c r="BS944" s="106"/>
      <c r="BT944" s="106"/>
      <c r="BU944" s="106"/>
      <c r="BV944" s="106"/>
      <c r="BW944" s="106"/>
      <c r="BX944" s="106"/>
      <c r="BY944" s="106"/>
      <c r="BZ944" s="106"/>
      <c r="CA944" s="106"/>
      <c r="CB944" s="106"/>
      <c r="CC944" s="106"/>
      <c r="CD944" s="106"/>
      <c r="CE944" s="106"/>
      <c r="CF944" s="106"/>
      <c r="CG944" s="106"/>
      <c r="CH944" s="106"/>
      <c r="CI944" s="106"/>
      <c r="CJ944" s="106"/>
      <c r="CK944" s="106"/>
      <c r="CL944" s="106"/>
      <c r="CM944" s="106"/>
      <c r="CN944" s="106"/>
      <c r="CO944" s="106"/>
      <c r="CP944" s="106"/>
      <c r="CQ944" s="106"/>
      <c r="CR944" s="106"/>
      <c r="CS944" s="106"/>
      <c r="CT944" s="106"/>
      <c r="CU944" s="106"/>
      <c r="CV944" s="106"/>
      <c r="CW944" s="106"/>
      <c r="CX944" s="106"/>
      <c r="CY944" s="106"/>
      <c r="CZ944" s="106"/>
      <c r="DA944" s="106"/>
      <c r="DB944" s="106"/>
      <c r="DC944" s="106"/>
      <c r="DD944" s="106"/>
      <c r="DE944" s="106"/>
      <c r="DF944" s="106"/>
      <c r="DG944" s="106"/>
      <c r="DH944" s="106"/>
      <c r="DI944" s="106"/>
      <c r="DJ944" s="106"/>
      <c r="DK944" s="106"/>
      <c r="DL944" s="106"/>
      <c r="DM944" s="106"/>
      <c r="DN944" s="106"/>
      <c r="DO944" s="106"/>
      <c r="DP944" s="106"/>
      <c r="DQ944" s="106"/>
      <c r="DR944" s="106"/>
      <c r="DS944" s="106"/>
      <c r="DT944" s="106"/>
      <c r="DU944" s="106"/>
      <c r="DV944" s="106"/>
      <c r="DW944" s="106"/>
      <c r="DX944" s="106"/>
      <c r="DY944" s="106"/>
      <c r="DZ944" s="106"/>
      <c r="EA944" s="106"/>
      <c r="EB944" s="106"/>
      <c r="EC944" s="106"/>
      <c r="ED944" s="106"/>
      <c r="EE944" s="106"/>
      <c r="EF944" s="106"/>
      <c r="EG944" s="106"/>
      <c r="EH944" s="106"/>
      <c r="EI944" s="106"/>
      <c r="EJ944" s="106"/>
      <c r="EK944" s="106"/>
      <c r="EL944" s="106"/>
      <c r="EM944" s="106"/>
      <c r="EN944" s="106"/>
      <c r="EO944" s="106"/>
      <c r="EP944" s="106"/>
      <c r="EQ944" s="106"/>
      <c r="ER944" s="106"/>
      <c r="ES944" s="106"/>
      <c r="ET944" s="106"/>
      <c r="EU944" s="106"/>
      <c r="EV944" s="106"/>
      <c r="EW944" s="106"/>
      <c r="EX944" s="106"/>
      <c r="EY944" s="106"/>
      <c r="EZ944" s="106"/>
      <c r="FA944" s="106"/>
      <c r="FB944" s="106"/>
      <c r="FC944" s="106"/>
      <c r="FD944" s="106"/>
      <c r="FE944" s="106"/>
      <c r="FF944" s="106"/>
      <c r="FG944" s="106"/>
      <c r="FH944" s="106"/>
      <c r="FI944" s="106"/>
      <c r="FJ944" s="106"/>
      <c r="FK944" s="106"/>
      <c r="FL944" s="106"/>
      <c r="FM944" s="106"/>
      <c r="FN944" s="106"/>
      <c r="FO944" s="106"/>
      <c r="FP944" s="106"/>
      <c r="FQ944" s="106"/>
      <c r="FR944" s="106"/>
      <c r="FS944" s="106"/>
      <c r="FT944" s="106"/>
      <c r="FU944" s="106"/>
      <c r="FV944" s="106"/>
      <c r="FW944" s="106"/>
      <c r="FX944" s="106"/>
      <c r="FY944" s="106"/>
      <c r="FZ944" s="106"/>
      <c r="GA944" s="106"/>
      <c r="GB944" s="106"/>
      <c r="GC944" s="106"/>
      <c r="GD944" s="106"/>
      <c r="GE944" s="106"/>
      <c r="GF944" s="106"/>
      <c r="GG944" s="106"/>
      <c r="GH944" s="106"/>
      <c r="GI944" s="106"/>
      <c r="GJ944" s="106"/>
      <c r="GK944" s="106"/>
      <c r="GL944" s="106"/>
      <c r="GM944" s="106"/>
      <c r="GN944" s="106"/>
      <c r="GO944" s="106"/>
      <c r="GP944" s="106"/>
      <c r="GQ944" s="106"/>
      <c r="GR944" s="106"/>
      <c r="GS944" s="106"/>
      <c r="GT944" s="106"/>
      <c r="GU944" s="106"/>
      <c r="GV944" s="106"/>
      <c r="GW944" s="106"/>
      <c r="GX944" s="106"/>
      <c r="GY944" s="106"/>
      <c r="GZ944" s="106"/>
      <c r="HA944" s="106"/>
      <c r="HB944" s="106"/>
      <c r="HC944" s="106"/>
      <c r="HD944" s="106"/>
      <c r="HE944" s="106"/>
      <c r="HF944" s="106"/>
      <c r="HG944" s="106"/>
      <c r="HH944" s="106"/>
      <c r="HI944" s="106"/>
      <c r="HJ944" s="106"/>
      <c r="HK944" s="106"/>
      <c r="HL944" s="106"/>
      <c r="HM944" s="106"/>
      <c r="HN944" s="106"/>
      <c r="HO944" s="106"/>
      <c r="HP944" s="106"/>
      <c r="HQ944" s="106"/>
      <c r="HR944" s="106"/>
      <c r="HS944" s="106"/>
      <c r="HT944" s="106"/>
      <c r="HU944" s="106"/>
      <c r="HV944" s="106"/>
      <c r="HW944" s="106"/>
      <c r="HX944" s="106"/>
      <c r="HY944" s="106"/>
      <c r="HZ944" s="106"/>
      <c r="IA944" s="106"/>
      <c r="IB944" s="106"/>
      <c r="IC944" s="106"/>
      <c r="ID944" s="106"/>
      <c r="IE944" s="106"/>
      <c r="IF944" s="106"/>
      <c r="IG944" s="106"/>
      <c r="IH944" s="106"/>
      <c r="II944" s="106"/>
      <c r="IJ944" s="106"/>
      <c r="IK944" s="106"/>
      <c r="IL944" s="106"/>
      <c r="IM944" s="106"/>
      <c r="IN944" s="106"/>
      <c r="IO944" s="106"/>
      <c r="IP944" s="106"/>
      <c r="IQ944" s="106"/>
      <c r="IR944" s="106"/>
      <c r="IS944" s="106"/>
      <c r="IT944" s="106"/>
      <c r="IU944" s="106"/>
      <c r="IV944" s="106"/>
      <c r="IW944" s="106"/>
      <c r="IX944" s="106"/>
      <c r="IY944" s="106"/>
      <c r="IZ944" s="106"/>
      <c r="JA944" s="106"/>
      <c r="JB944" s="106"/>
      <c r="JC944" s="106"/>
      <c r="JD944" s="106"/>
      <c r="JE944" s="106"/>
      <c r="JF944" s="106"/>
      <c r="JG944" s="106"/>
      <c r="JH944" s="106"/>
      <c r="JI944" s="106"/>
      <c r="JJ944" s="106"/>
      <c r="JK944" s="106"/>
      <c r="JL944" s="106"/>
      <c r="JM944" s="106"/>
      <c r="JN944" s="106"/>
      <c r="JO944" s="106"/>
      <c r="JP944" s="106"/>
      <c r="JQ944" s="106"/>
      <c r="JR944" s="106"/>
      <c r="JS944" s="106"/>
      <c r="JT944" s="106"/>
      <c r="JU944" s="106"/>
      <c r="JV944" s="106"/>
      <c r="JW944" s="106"/>
      <c r="JX944" s="106"/>
      <c r="JY944" s="106"/>
      <c r="JZ944" s="106"/>
      <c r="KA944" s="106"/>
      <c r="KB944" s="106"/>
      <c r="KC944" s="106"/>
      <c r="KD944" s="106"/>
      <c r="KE944" s="106"/>
      <c r="KF944" s="106"/>
      <c r="KG944" s="106"/>
      <c r="KH944" s="106"/>
      <c r="KI944" s="106"/>
      <c r="KJ944" s="106"/>
      <c r="KK944" s="106"/>
      <c r="KL944" s="106"/>
      <c r="KM944" s="106"/>
      <c r="KN944" s="106"/>
      <c r="KO944" s="106"/>
      <c r="KP944" s="106"/>
      <c r="KQ944" s="106"/>
      <c r="KR944" s="106"/>
      <c r="KS944" s="106"/>
      <c r="KT944" s="106"/>
      <c r="KU944" s="106"/>
      <c r="KV944" s="106"/>
      <c r="KW944" s="106"/>
      <c r="KX944" s="106"/>
      <c r="KY944" s="106"/>
      <c r="KZ944" s="106"/>
      <c r="LA944" s="106"/>
      <c r="LB944" s="106"/>
      <c r="LC944" s="106"/>
      <c r="LD944" s="106"/>
      <c r="LE944" s="106"/>
      <c r="LF944" s="106"/>
      <c r="LG944" s="106"/>
      <c r="LH944" s="106"/>
      <c r="LI944" s="106"/>
      <c r="LJ944" s="106"/>
      <c r="LK944" s="106"/>
      <c r="LL944" s="106"/>
      <c r="LM944" s="106"/>
      <c r="LN944" s="106"/>
      <c r="LO944" s="106"/>
      <c r="LP944" s="106"/>
      <c r="LQ944" s="106"/>
      <c r="LR944" s="106"/>
      <c r="LS944" s="106"/>
      <c r="LT944" s="106"/>
      <c r="LU944" s="106"/>
      <c r="LV944" s="106"/>
      <c r="LW944" s="106"/>
      <c r="LX944" s="106"/>
      <c r="LY944" s="106"/>
      <c r="LZ944" s="106"/>
      <c r="MA944" s="106"/>
      <c r="MB944" s="106"/>
      <c r="MC944" s="106"/>
      <c r="MD944" s="106"/>
      <c r="ME944" s="106"/>
      <c r="MF944" s="106"/>
      <c r="MG944" s="106"/>
      <c r="MH944" s="106"/>
      <c r="MI944" s="106"/>
      <c r="MJ944" s="106"/>
      <c r="MK944" s="106"/>
      <c r="ML944" s="106"/>
      <c r="MM944" s="106"/>
      <c r="MN944" s="106"/>
      <c r="MO944" s="106"/>
      <c r="MP944" s="106"/>
      <c r="MQ944" s="106"/>
      <c r="MR944" s="106"/>
      <c r="MS944" s="106"/>
      <c r="MT944" s="106"/>
      <c r="MU944" s="106"/>
      <c r="MV944" s="106"/>
      <c r="MW944" s="106"/>
      <c r="MX944" s="106"/>
      <c r="MY944" s="106"/>
      <c r="MZ944" s="106"/>
      <c r="NA944" s="106"/>
      <c r="NB944" s="106"/>
      <c r="NC944" s="106"/>
      <c r="ND944" s="106"/>
      <c r="NE944" s="106"/>
      <c r="NF944" s="106"/>
      <c r="NG944" s="106"/>
      <c r="NH944" s="106"/>
      <c r="NI944" s="106"/>
      <c r="NJ944" s="106"/>
      <c r="NK944" s="106"/>
      <c r="NL944" s="106"/>
      <c r="NM944" s="106"/>
      <c r="NN944" s="106"/>
      <c r="NO944" s="106"/>
      <c r="NP944" s="106"/>
      <c r="NQ944" s="106"/>
      <c r="NR944" s="106"/>
      <c r="NS944" s="106"/>
      <c r="NT944" s="106"/>
      <c r="NU944" s="106"/>
      <c r="NV944" s="106"/>
      <c r="NW944" s="106"/>
      <c r="NX944" s="106"/>
      <c r="NY944" s="106"/>
      <c r="NZ944" s="106"/>
      <c r="OA944" s="106"/>
      <c r="OB944" s="106"/>
      <c r="OC944" s="106"/>
      <c r="OD944" s="106"/>
      <c r="OE944" s="106"/>
      <c r="OF944" s="106"/>
      <c r="OG944" s="106"/>
      <c r="OH944" s="106"/>
      <c r="OI944" s="106"/>
      <c r="OJ944" s="106"/>
      <c r="OK944" s="106"/>
      <c r="OL944" s="106"/>
      <c r="OM944" s="106"/>
      <c r="ON944" s="106"/>
      <c r="OO944" s="106"/>
      <c r="OP944" s="106"/>
      <c r="OQ944" s="106"/>
      <c r="OR944" s="106"/>
      <c r="OS944" s="106"/>
      <c r="OT944" s="106"/>
      <c r="OU944" s="106"/>
      <c r="OV944" s="106"/>
      <c r="OW944" s="106"/>
      <c r="OX944" s="106"/>
      <c r="OY944" s="106"/>
      <c r="OZ944" s="106"/>
      <c r="PA944" s="106"/>
      <c r="PB944" s="106"/>
      <c r="PC944" s="106"/>
      <c r="PD944" s="106"/>
      <c r="PE944" s="106"/>
      <c r="PF944" s="106"/>
      <c r="PG944" s="106"/>
      <c r="PH944" s="106"/>
      <c r="PI944" s="106"/>
      <c r="PJ944" s="106"/>
      <c r="PK944" s="106"/>
      <c r="PL944" s="106"/>
      <c r="PM944" s="106"/>
      <c r="PN944" s="106"/>
      <c r="PO944" s="106"/>
      <c r="PP944" s="106"/>
      <c r="PQ944" s="106"/>
      <c r="PR944" s="106"/>
      <c r="PS944" s="106"/>
      <c r="PT944" s="106"/>
      <c r="PU944" s="106"/>
      <c r="PV944" s="106"/>
      <c r="PW944" s="106"/>
      <c r="PX944" s="106"/>
      <c r="PY944" s="106"/>
      <c r="PZ944" s="106"/>
      <c r="QA944" s="106"/>
      <c r="QB944" s="106"/>
      <c r="QC944" s="106"/>
      <c r="QD944" s="106"/>
      <c r="QE944" s="106"/>
      <c r="QF944" s="106"/>
      <c r="QG944" s="106"/>
      <c r="QH944" s="106"/>
      <c r="QI944" s="106"/>
      <c r="QJ944" s="106"/>
      <c r="QK944" s="106"/>
      <c r="QL944" s="106"/>
      <c r="QM944" s="106"/>
      <c r="QN944" s="106"/>
      <c r="QO944" s="106"/>
      <c r="QP944" s="106"/>
      <c r="QQ944" s="106"/>
      <c r="QR944" s="106"/>
      <c r="QS944" s="106"/>
      <c r="QT944" s="106"/>
      <c r="QU944" s="106"/>
      <c r="QV944" s="106"/>
      <c r="QW944" s="106"/>
      <c r="QX944" s="106"/>
      <c r="QY944" s="106"/>
      <c r="QZ944" s="106"/>
      <c r="RA944" s="106"/>
      <c r="RB944" s="106"/>
      <c r="RC944" s="106"/>
      <c r="RD944" s="106"/>
      <c r="RE944" s="106"/>
      <c r="RF944" s="106"/>
      <c r="RG944" s="106"/>
      <c r="RH944" s="106"/>
      <c r="RI944" s="106"/>
      <c r="RJ944" s="106"/>
      <c r="RK944" s="106"/>
      <c r="RL944" s="106"/>
      <c r="RM944" s="106"/>
      <c r="RN944" s="106"/>
      <c r="RO944" s="106"/>
      <c r="RP944" s="106"/>
      <c r="RQ944" s="106"/>
      <c r="RR944" s="106"/>
    </row>
    <row r="945" spans="1:486" x14ac:dyDescent="0.3">
      <c r="A945" s="106"/>
      <c r="B945" s="106"/>
      <c r="C945" s="106"/>
      <c r="D945" s="106"/>
      <c r="E945" s="106"/>
      <c r="F945" s="106"/>
      <c r="G945" s="106"/>
      <c r="H945" s="106"/>
      <c r="I945" s="106"/>
      <c r="J945" s="106"/>
      <c r="K945" s="106"/>
      <c r="L945" s="106"/>
      <c r="M945" s="106"/>
      <c r="N945" s="106"/>
      <c r="O945" s="106"/>
      <c r="P945" s="114"/>
      <c r="Q945" s="114"/>
      <c r="R945" s="106"/>
      <c r="S945" s="106"/>
      <c r="T945" s="106"/>
      <c r="U945" s="106"/>
      <c r="V945" s="106"/>
      <c r="W945" s="106"/>
      <c r="X945" s="106"/>
      <c r="Y945" s="106"/>
      <c r="Z945" s="106"/>
      <c r="AA945" s="106"/>
      <c r="AB945" s="106"/>
      <c r="AC945" s="106"/>
      <c r="AD945" s="106"/>
      <c r="AE945" s="106"/>
      <c r="AF945" s="106"/>
      <c r="AG945" s="106"/>
      <c r="AH945" s="106"/>
      <c r="AI945" s="106"/>
      <c r="AJ945" s="106"/>
      <c r="AK945" s="106"/>
      <c r="AL945" s="106"/>
      <c r="AM945" s="106"/>
      <c r="AN945" s="106"/>
      <c r="AO945" s="106"/>
      <c r="AP945" s="106"/>
      <c r="AQ945" s="106"/>
      <c r="AR945" s="106"/>
      <c r="AS945" s="106"/>
      <c r="AT945" s="106"/>
      <c r="AU945" s="106"/>
      <c r="AV945" s="106"/>
      <c r="AW945" s="106"/>
      <c r="AX945" s="106"/>
      <c r="AY945" s="106"/>
      <c r="AZ945" s="106"/>
      <c r="BA945" s="106"/>
      <c r="BB945" s="106"/>
      <c r="BC945" s="106"/>
      <c r="BD945" s="106"/>
      <c r="BE945" s="106"/>
      <c r="BF945" s="106"/>
      <c r="BG945" s="106"/>
      <c r="BH945" s="106"/>
      <c r="BI945" s="106"/>
      <c r="BJ945" s="106"/>
      <c r="BK945" s="106"/>
      <c r="BL945" s="106"/>
      <c r="BM945" s="106"/>
      <c r="BN945" s="106"/>
      <c r="BO945" s="106"/>
      <c r="BP945" s="106"/>
      <c r="BQ945" s="106"/>
      <c r="BR945" s="106"/>
      <c r="BS945" s="106"/>
      <c r="BT945" s="106"/>
      <c r="BU945" s="106"/>
      <c r="BV945" s="106"/>
      <c r="BW945" s="106"/>
      <c r="BX945" s="106"/>
      <c r="BY945" s="106"/>
      <c r="BZ945" s="106"/>
      <c r="CA945" s="106"/>
      <c r="CB945" s="106"/>
      <c r="CC945" s="106"/>
      <c r="CD945" s="106"/>
      <c r="CE945" s="106"/>
      <c r="CF945" s="106"/>
      <c r="CG945" s="106"/>
      <c r="CH945" s="106"/>
      <c r="CI945" s="106"/>
      <c r="CJ945" s="106"/>
      <c r="CK945" s="106"/>
      <c r="CL945" s="106"/>
      <c r="CM945" s="106"/>
      <c r="CN945" s="106"/>
      <c r="CO945" s="106"/>
      <c r="CP945" s="106"/>
      <c r="CQ945" s="106"/>
      <c r="CR945" s="106"/>
      <c r="CS945" s="106"/>
      <c r="CT945" s="106"/>
      <c r="CU945" s="106"/>
      <c r="CV945" s="106"/>
      <c r="CW945" s="106"/>
      <c r="CX945" s="106"/>
      <c r="CY945" s="106"/>
      <c r="CZ945" s="106"/>
      <c r="DA945" s="106"/>
      <c r="DB945" s="106"/>
      <c r="DC945" s="106"/>
      <c r="DD945" s="106"/>
      <c r="DE945" s="106"/>
      <c r="DF945" s="106"/>
      <c r="DG945" s="106"/>
      <c r="DH945" s="106"/>
      <c r="DI945" s="106"/>
      <c r="DJ945" s="106"/>
      <c r="DK945" s="106"/>
      <c r="DL945" s="106"/>
      <c r="DM945" s="106"/>
      <c r="DN945" s="106"/>
      <c r="DO945" s="106"/>
      <c r="DP945" s="106"/>
      <c r="DQ945" s="106"/>
      <c r="DR945" s="106"/>
      <c r="DS945" s="106"/>
      <c r="DT945" s="106"/>
      <c r="DU945" s="106"/>
      <c r="DV945" s="106"/>
      <c r="DW945" s="106"/>
      <c r="DX945" s="106"/>
      <c r="DY945" s="106"/>
      <c r="DZ945" s="106"/>
      <c r="EA945" s="106"/>
      <c r="EB945" s="106"/>
      <c r="EC945" s="106"/>
      <c r="ED945" s="106"/>
      <c r="EE945" s="106"/>
      <c r="EF945" s="106"/>
      <c r="EG945" s="106"/>
      <c r="EH945" s="106"/>
      <c r="EI945" s="106"/>
      <c r="EJ945" s="106"/>
      <c r="EK945" s="106"/>
      <c r="EL945" s="106"/>
      <c r="EM945" s="106"/>
      <c r="EN945" s="106"/>
      <c r="EO945" s="106"/>
      <c r="EP945" s="106"/>
      <c r="EQ945" s="106"/>
      <c r="ER945" s="106"/>
      <c r="ES945" s="106"/>
      <c r="ET945" s="106"/>
      <c r="EU945" s="106"/>
      <c r="EV945" s="106"/>
      <c r="EW945" s="106"/>
      <c r="EX945" s="106"/>
      <c r="EY945" s="106"/>
      <c r="EZ945" s="106"/>
      <c r="FA945" s="106"/>
      <c r="FB945" s="106"/>
      <c r="FC945" s="106"/>
      <c r="FD945" s="106"/>
      <c r="FE945" s="106"/>
      <c r="FF945" s="106"/>
      <c r="FG945" s="106"/>
      <c r="FH945" s="106"/>
      <c r="FI945" s="106"/>
      <c r="FJ945" s="106"/>
      <c r="FK945" s="106"/>
      <c r="FL945" s="106"/>
      <c r="FM945" s="106"/>
      <c r="FN945" s="106"/>
      <c r="FO945" s="106"/>
      <c r="FP945" s="106"/>
      <c r="FQ945" s="106"/>
      <c r="FR945" s="106"/>
      <c r="FS945" s="106"/>
      <c r="FT945" s="106"/>
      <c r="FU945" s="106"/>
      <c r="FV945" s="106"/>
      <c r="FW945" s="106"/>
      <c r="FX945" s="106"/>
      <c r="FY945" s="106"/>
      <c r="FZ945" s="106"/>
      <c r="GA945" s="106"/>
      <c r="GB945" s="106"/>
      <c r="GC945" s="106"/>
      <c r="GD945" s="106"/>
      <c r="GE945" s="106"/>
      <c r="GF945" s="106"/>
      <c r="GG945" s="106"/>
      <c r="GH945" s="106"/>
      <c r="GI945" s="106"/>
      <c r="GJ945" s="106"/>
      <c r="GK945" s="106"/>
      <c r="GL945" s="106"/>
      <c r="GM945" s="106"/>
      <c r="GN945" s="106"/>
      <c r="GO945" s="106"/>
      <c r="GP945" s="106"/>
      <c r="GQ945" s="106"/>
      <c r="GR945" s="106"/>
      <c r="GS945" s="106"/>
      <c r="GT945" s="106"/>
      <c r="GU945" s="106"/>
      <c r="GV945" s="106"/>
      <c r="GW945" s="106"/>
      <c r="GX945" s="106"/>
      <c r="GY945" s="106"/>
      <c r="GZ945" s="106"/>
      <c r="HA945" s="106"/>
      <c r="HB945" s="106"/>
      <c r="HC945" s="106"/>
      <c r="HD945" s="106"/>
      <c r="HE945" s="106"/>
      <c r="HF945" s="106"/>
      <c r="HG945" s="106"/>
      <c r="HH945" s="106"/>
      <c r="HI945" s="106"/>
      <c r="HJ945" s="106"/>
      <c r="HK945" s="106"/>
      <c r="HL945" s="106"/>
      <c r="HM945" s="106"/>
      <c r="HN945" s="106"/>
      <c r="HO945" s="106"/>
      <c r="HP945" s="106"/>
      <c r="HQ945" s="106"/>
      <c r="HR945" s="106"/>
      <c r="HS945" s="106"/>
      <c r="HT945" s="106"/>
      <c r="HU945" s="106"/>
      <c r="HV945" s="106"/>
      <c r="HW945" s="106"/>
      <c r="HX945" s="106"/>
      <c r="HY945" s="106"/>
      <c r="HZ945" s="106"/>
      <c r="IA945" s="106"/>
      <c r="IB945" s="106"/>
      <c r="IC945" s="106"/>
      <c r="ID945" s="106"/>
      <c r="IE945" s="106"/>
      <c r="IF945" s="106"/>
      <c r="IG945" s="106"/>
      <c r="IH945" s="106"/>
      <c r="II945" s="106"/>
      <c r="IJ945" s="106"/>
      <c r="IK945" s="106"/>
      <c r="IL945" s="106"/>
      <c r="IM945" s="106"/>
      <c r="IN945" s="106"/>
      <c r="IO945" s="106"/>
      <c r="IP945" s="106"/>
      <c r="IQ945" s="106"/>
      <c r="IR945" s="106"/>
      <c r="IS945" s="106"/>
      <c r="IT945" s="106"/>
      <c r="IU945" s="106"/>
      <c r="IV945" s="106"/>
      <c r="IW945" s="106"/>
      <c r="IX945" s="106"/>
      <c r="IY945" s="106"/>
      <c r="IZ945" s="106"/>
      <c r="JA945" s="106"/>
      <c r="JB945" s="106"/>
      <c r="JC945" s="106"/>
      <c r="JD945" s="106"/>
      <c r="JE945" s="106"/>
      <c r="JF945" s="106"/>
      <c r="JG945" s="106"/>
      <c r="JH945" s="106"/>
      <c r="JI945" s="106"/>
      <c r="JJ945" s="106"/>
      <c r="JK945" s="106"/>
      <c r="JL945" s="106"/>
      <c r="JM945" s="106"/>
      <c r="JN945" s="106"/>
      <c r="JO945" s="106"/>
      <c r="JP945" s="106"/>
      <c r="JQ945" s="106"/>
      <c r="JR945" s="106"/>
      <c r="JS945" s="106"/>
      <c r="JT945" s="106"/>
      <c r="JU945" s="106"/>
      <c r="JV945" s="106"/>
      <c r="JW945" s="106"/>
      <c r="JX945" s="106"/>
      <c r="JY945" s="106"/>
      <c r="JZ945" s="106"/>
      <c r="KA945" s="106"/>
      <c r="KB945" s="106"/>
      <c r="KC945" s="106"/>
      <c r="KD945" s="106"/>
      <c r="KE945" s="106"/>
      <c r="KF945" s="106"/>
      <c r="KG945" s="106"/>
      <c r="KH945" s="106"/>
      <c r="KI945" s="106"/>
      <c r="KJ945" s="106"/>
      <c r="KK945" s="106"/>
      <c r="KL945" s="106"/>
      <c r="KM945" s="106"/>
      <c r="KN945" s="106"/>
      <c r="KO945" s="106"/>
      <c r="KP945" s="106"/>
      <c r="KQ945" s="106"/>
      <c r="KR945" s="106"/>
      <c r="KS945" s="106"/>
      <c r="KT945" s="106"/>
      <c r="KU945" s="106"/>
      <c r="KV945" s="106"/>
      <c r="KW945" s="106"/>
      <c r="KX945" s="106"/>
      <c r="KY945" s="106"/>
      <c r="KZ945" s="106"/>
      <c r="LA945" s="106"/>
      <c r="LB945" s="106"/>
      <c r="LC945" s="106"/>
      <c r="LD945" s="106"/>
      <c r="LE945" s="106"/>
      <c r="LF945" s="106"/>
      <c r="LG945" s="106"/>
      <c r="LH945" s="106"/>
      <c r="LI945" s="106"/>
      <c r="LJ945" s="106"/>
      <c r="LK945" s="106"/>
      <c r="LL945" s="106"/>
      <c r="LM945" s="106"/>
      <c r="LN945" s="106"/>
      <c r="LO945" s="106"/>
      <c r="LP945" s="106"/>
      <c r="LQ945" s="106"/>
      <c r="LR945" s="106"/>
      <c r="LS945" s="106"/>
      <c r="LT945" s="106"/>
      <c r="LU945" s="106"/>
      <c r="LV945" s="106"/>
      <c r="LW945" s="106"/>
      <c r="LX945" s="106"/>
      <c r="LY945" s="106"/>
      <c r="LZ945" s="106"/>
      <c r="MA945" s="106"/>
      <c r="MB945" s="106"/>
      <c r="MC945" s="106"/>
      <c r="MD945" s="106"/>
      <c r="ME945" s="106"/>
      <c r="MF945" s="106"/>
      <c r="MG945" s="106"/>
      <c r="MH945" s="106"/>
      <c r="MI945" s="106"/>
      <c r="MJ945" s="106"/>
      <c r="MK945" s="106"/>
      <c r="ML945" s="106"/>
      <c r="MM945" s="106"/>
      <c r="MN945" s="106"/>
      <c r="MO945" s="106"/>
      <c r="MP945" s="106"/>
      <c r="MQ945" s="106"/>
      <c r="MR945" s="106"/>
      <c r="MS945" s="106"/>
      <c r="MT945" s="106"/>
      <c r="MU945" s="106"/>
      <c r="MV945" s="106"/>
      <c r="MW945" s="106"/>
      <c r="MX945" s="106"/>
      <c r="MY945" s="106"/>
      <c r="MZ945" s="106"/>
      <c r="NA945" s="106"/>
      <c r="NB945" s="106"/>
      <c r="NC945" s="106"/>
      <c r="ND945" s="106"/>
      <c r="NE945" s="106"/>
      <c r="NF945" s="106"/>
      <c r="NG945" s="106"/>
      <c r="NH945" s="106"/>
      <c r="NI945" s="106"/>
      <c r="NJ945" s="106"/>
      <c r="NK945" s="106"/>
      <c r="NL945" s="106"/>
      <c r="NM945" s="106"/>
      <c r="NN945" s="106"/>
      <c r="NO945" s="106"/>
      <c r="NP945" s="106"/>
      <c r="NQ945" s="106"/>
      <c r="NR945" s="106"/>
      <c r="NS945" s="106"/>
      <c r="NT945" s="106"/>
      <c r="NU945" s="106"/>
      <c r="NV945" s="106"/>
      <c r="NW945" s="106"/>
      <c r="NX945" s="106"/>
      <c r="NY945" s="106"/>
      <c r="NZ945" s="106"/>
      <c r="OA945" s="106"/>
      <c r="OB945" s="106"/>
      <c r="OC945" s="106"/>
      <c r="OD945" s="106"/>
      <c r="OE945" s="106"/>
      <c r="OF945" s="106"/>
      <c r="OG945" s="106"/>
      <c r="OH945" s="106"/>
      <c r="OI945" s="106"/>
      <c r="OJ945" s="106"/>
      <c r="OK945" s="106"/>
      <c r="OL945" s="106"/>
      <c r="OM945" s="106"/>
      <c r="ON945" s="106"/>
      <c r="OO945" s="106"/>
      <c r="OP945" s="106"/>
      <c r="OQ945" s="106"/>
      <c r="OR945" s="106"/>
      <c r="OS945" s="106"/>
      <c r="OT945" s="106"/>
      <c r="OU945" s="106"/>
      <c r="OV945" s="106"/>
      <c r="OW945" s="106"/>
      <c r="OX945" s="106"/>
      <c r="OY945" s="106"/>
      <c r="OZ945" s="106"/>
      <c r="PA945" s="106"/>
      <c r="PB945" s="106"/>
      <c r="PC945" s="106"/>
      <c r="PD945" s="106"/>
      <c r="PE945" s="106"/>
      <c r="PF945" s="106"/>
      <c r="PG945" s="106"/>
      <c r="PH945" s="106"/>
      <c r="PI945" s="106"/>
      <c r="PJ945" s="106"/>
      <c r="PK945" s="106"/>
      <c r="PL945" s="106"/>
      <c r="PM945" s="106"/>
      <c r="PN945" s="106"/>
      <c r="PO945" s="106"/>
      <c r="PP945" s="106"/>
      <c r="PQ945" s="106"/>
      <c r="PR945" s="106"/>
      <c r="PS945" s="106"/>
      <c r="PT945" s="106"/>
      <c r="PU945" s="106"/>
      <c r="PV945" s="106"/>
      <c r="PW945" s="106"/>
      <c r="PX945" s="106"/>
      <c r="PY945" s="106"/>
      <c r="PZ945" s="106"/>
      <c r="QA945" s="106"/>
      <c r="QB945" s="106"/>
      <c r="QC945" s="106"/>
      <c r="QD945" s="106"/>
      <c r="QE945" s="106"/>
      <c r="QF945" s="106"/>
      <c r="QG945" s="106"/>
      <c r="QH945" s="106"/>
      <c r="QI945" s="106"/>
      <c r="QJ945" s="106"/>
      <c r="QK945" s="106"/>
      <c r="QL945" s="106"/>
      <c r="QM945" s="106"/>
      <c r="QN945" s="106"/>
      <c r="QO945" s="106"/>
      <c r="QP945" s="106"/>
      <c r="QQ945" s="106"/>
      <c r="QR945" s="106"/>
      <c r="QS945" s="106"/>
      <c r="QT945" s="106"/>
      <c r="QU945" s="106"/>
      <c r="QV945" s="106"/>
      <c r="QW945" s="106"/>
      <c r="QX945" s="106"/>
      <c r="QY945" s="106"/>
      <c r="QZ945" s="106"/>
      <c r="RA945" s="106"/>
      <c r="RB945" s="106"/>
      <c r="RC945" s="106"/>
      <c r="RD945" s="106"/>
      <c r="RE945" s="106"/>
      <c r="RF945" s="106"/>
      <c r="RG945" s="106"/>
      <c r="RH945" s="106"/>
      <c r="RI945" s="106"/>
      <c r="RJ945" s="106"/>
      <c r="RK945" s="106"/>
      <c r="RL945" s="106"/>
      <c r="RM945" s="106"/>
      <c r="RN945" s="106"/>
      <c r="RO945" s="106"/>
      <c r="RP945" s="106"/>
      <c r="RQ945" s="106"/>
      <c r="RR945" s="106"/>
    </row>
    <row r="946" spans="1:486" x14ac:dyDescent="0.3">
      <c r="A946" s="106"/>
      <c r="B946" s="106"/>
      <c r="C946" s="106"/>
      <c r="D946" s="106"/>
      <c r="E946" s="106"/>
      <c r="F946" s="106"/>
      <c r="G946" s="106"/>
      <c r="H946" s="106"/>
      <c r="I946" s="106"/>
      <c r="J946" s="106"/>
      <c r="K946" s="106"/>
      <c r="L946" s="106"/>
      <c r="M946" s="106"/>
      <c r="N946" s="106"/>
      <c r="O946" s="106"/>
      <c r="P946" s="114"/>
      <c r="Q946" s="114"/>
      <c r="R946" s="106"/>
      <c r="S946" s="106"/>
      <c r="T946" s="106"/>
      <c r="U946" s="106"/>
      <c r="V946" s="106"/>
      <c r="W946" s="106"/>
      <c r="X946" s="106"/>
      <c r="Y946" s="106"/>
      <c r="Z946" s="106"/>
      <c r="AA946" s="106"/>
      <c r="AB946" s="106"/>
      <c r="AC946" s="106"/>
      <c r="AD946" s="106"/>
      <c r="AE946" s="106"/>
      <c r="AF946" s="106"/>
      <c r="AG946" s="106"/>
      <c r="AH946" s="106"/>
      <c r="AI946" s="106"/>
      <c r="AJ946" s="106"/>
      <c r="AK946" s="106"/>
      <c r="AL946" s="106"/>
      <c r="AM946" s="106"/>
      <c r="AN946" s="106"/>
      <c r="AO946" s="106"/>
      <c r="AP946" s="106"/>
      <c r="AQ946" s="106"/>
      <c r="AR946" s="106"/>
      <c r="AS946" s="106"/>
      <c r="AT946" s="106"/>
      <c r="AU946" s="106"/>
      <c r="AV946" s="106"/>
      <c r="AW946" s="106"/>
      <c r="AX946" s="106"/>
      <c r="AY946" s="106"/>
      <c r="AZ946" s="106"/>
      <c r="BA946" s="106"/>
      <c r="BB946" s="106"/>
      <c r="BC946" s="106"/>
      <c r="BD946" s="106"/>
      <c r="BE946" s="106"/>
      <c r="BF946" s="106"/>
      <c r="BG946" s="106"/>
      <c r="BH946" s="106"/>
      <c r="BI946" s="106"/>
      <c r="BJ946" s="106"/>
      <c r="BK946" s="106"/>
      <c r="BL946" s="106"/>
      <c r="BM946" s="106"/>
      <c r="BN946" s="106"/>
      <c r="BO946" s="106"/>
      <c r="BP946" s="106"/>
      <c r="BQ946" s="106"/>
      <c r="BR946" s="106"/>
      <c r="BS946" s="106"/>
      <c r="BT946" s="106"/>
      <c r="BU946" s="106"/>
      <c r="BV946" s="106"/>
      <c r="BW946" s="106"/>
      <c r="BX946" s="106"/>
      <c r="BY946" s="106"/>
      <c r="BZ946" s="106"/>
      <c r="CA946" s="106"/>
      <c r="CB946" s="106"/>
      <c r="CC946" s="106"/>
      <c r="CD946" s="106"/>
      <c r="CE946" s="106"/>
      <c r="CF946" s="106"/>
      <c r="CG946" s="106"/>
      <c r="CH946" s="106"/>
      <c r="CI946" s="106"/>
      <c r="CJ946" s="106"/>
      <c r="CK946" s="106"/>
      <c r="CL946" s="106"/>
      <c r="CM946" s="106"/>
      <c r="CN946" s="106"/>
      <c r="CO946" s="106"/>
      <c r="CP946" s="106"/>
      <c r="CQ946" s="106"/>
      <c r="CR946" s="106"/>
      <c r="CS946" s="106"/>
      <c r="CT946" s="106"/>
      <c r="CU946" s="106"/>
      <c r="CV946" s="106"/>
      <c r="CW946" s="106"/>
      <c r="CX946" s="106"/>
      <c r="CY946" s="106"/>
      <c r="CZ946" s="106"/>
      <c r="DA946" s="106"/>
      <c r="DB946" s="106"/>
      <c r="DC946" s="106"/>
      <c r="DD946" s="106"/>
      <c r="DE946" s="106"/>
      <c r="DF946" s="106"/>
      <c r="DG946" s="106"/>
      <c r="DH946" s="106"/>
      <c r="DI946" s="106"/>
      <c r="DJ946" s="106"/>
      <c r="DK946" s="106"/>
      <c r="DL946" s="106"/>
      <c r="DM946" s="106"/>
      <c r="DN946" s="106"/>
      <c r="DO946" s="106"/>
      <c r="DP946" s="106"/>
      <c r="DQ946" s="106"/>
      <c r="DR946" s="106"/>
      <c r="DS946" s="106"/>
      <c r="DT946" s="106"/>
      <c r="DU946" s="106"/>
      <c r="DV946" s="106"/>
      <c r="DW946" s="106"/>
      <c r="DX946" s="106"/>
      <c r="DY946" s="106"/>
      <c r="DZ946" s="106"/>
      <c r="EA946" s="106"/>
      <c r="EB946" s="106"/>
      <c r="EC946" s="106"/>
      <c r="ED946" s="106"/>
      <c r="EE946" s="106"/>
      <c r="EF946" s="106"/>
      <c r="EG946" s="106"/>
      <c r="EH946" s="106"/>
      <c r="EI946" s="106"/>
      <c r="EJ946" s="106"/>
      <c r="EK946" s="106"/>
      <c r="EL946" s="106"/>
      <c r="EM946" s="106"/>
      <c r="EN946" s="106"/>
      <c r="EO946" s="106"/>
      <c r="EP946" s="106"/>
      <c r="EQ946" s="106"/>
      <c r="ER946" s="106"/>
      <c r="ES946" s="106"/>
      <c r="ET946" s="106"/>
      <c r="EU946" s="106"/>
      <c r="EV946" s="106"/>
      <c r="EW946" s="106"/>
      <c r="EX946" s="106"/>
      <c r="EY946" s="106"/>
      <c r="EZ946" s="106"/>
      <c r="FA946" s="106"/>
      <c r="FB946" s="106"/>
      <c r="FC946" s="106"/>
      <c r="FD946" s="106"/>
      <c r="FE946" s="106"/>
      <c r="FF946" s="106"/>
      <c r="FG946" s="106"/>
      <c r="FH946" s="106"/>
      <c r="FI946" s="106"/>
      <c r="FJ946" s="106"/>
      <c r="FK946" s="106"/>
      <c r="FL946" s="106"/>
      <c r="FM946" s="106"/>
      <c r="FN946" s="106"/>
      <c r="FO946" s="106"/>
      <c r="FP946" s="106"/>
      <c r="FQ946" s="106"/>
      <c r="FR946" s="106"/>
      <c r="FS946" s="106"/>
      <c r="FT946" s="106"/>
      <c r="FU946" s="106"/>
      <c r="FV946" s="106"/>
      <c r="FW946" s="106"/>
      <c r="FX946" s="106"/>
      <c r="FY946" s="106"/>
      <c r="FZ946" s="106"/>
      <c r="GA946" s="106"/>
      <c r="GB946" s="106"/>
      <c r="GC946" s="106"/>
      <c r="GD946" s="106"/>
      <c r="GE946" s="106"/>
      <c r="GF946" s="106"/>
      <c r="GG946" s="106"/>
      <c r="GH946" s="106"/>
      <c r="GI946" s="106"/>
      <c r="GJ946" s="106"/>
      <c r="GK946" s="106"/>
      <c r="GL946" s="106"/>
      <c r="GM946" s="106"/>
      <c r="GN946" s="106"/>
      <c r="GO946" s="106"/>
      <c r="GP946" s="106"/>
      <c r="GQ946" s="106"/>
      <c r="GR946" s="106"/>
      <c r="GS946" s="106"/>
      <c r="GT946" s="106"/>
      <c r="GU946" s="106"/>
      <c r="GV946" s="106"/>
      <c r="GW946" s="106"/>
      <c r="GX946" s="106"/>
      <c r="GY946" s="106"/>
      <c r="GZ946" s="106"/>
      <c r="HA946" s="106"/>
      <c r="HB946" s="106"/>
      <c r="HC946" s="106"/>
      <c r="HD946" s="106"/>
      <c r="HE946" s="106"/>
      <c r="HF946" s="106"/>
      <c r="HG946" s="106"/>
      <c r="HH946" s="106"/>
      <c r="HI946" s="106"/>
      <c r="HJ946" s="106"/>
      <c r="HK946" s="106"/>
      <c r="HL946" s="106"/>
      <c r="HM946" s="106"/>
      <c r="HN946" s="106"/>
      <c r="HO946" s="106"/>
      <c r="HP946" s="106"/>
      <c r="HQ946" s="106"/>
      <c r="HR946" s="106"/>
      <c r="HS946" s="106"/>
      <c r="HT946" s="106"/>
      <c r="HU946" s="106"/>
      <c r="HV946" s="106"/>
      <c r="HW946" s="106"/>
      <c r="HX946" s="106"/>
      <c r="HY946" s="106"/>
      <c r="HZ946" s="106"/>
      <c r="IA946" s="106"/>
      <c r="IB946" s="106"/>
      <c r="IC946" s="106"/>
      <c r="ID946" s="106"/>
      <c r="IE946" s="106"/>
      <c r="IF946" s="106"/>
      <c r="IG946" s="106"/>
      <c r="IH946" s="106"/>
      <c r="II946" s="106"/>
      <c r="IJ946" s="106"/>
      <c r="IK946" s="106"/>
      <c r="IL946" s="106"/>
      <c r="IM946" s="106"/>
      <c r="IN946" s="106"/>
      <c r="IO946" s="106"/>
      <c r="IP946" s="106"/>
      <c r="IQ946" s="106"/>
      <c r="IR946" s="106"/>
      <c r="IS946" s="106"/>
      <c r="IT946" s="106"/>
      <c r="IU946" s="106"/>
      <c r="IV946" s="106"/>
      <c r="IW946" s="106"/>
      <c r="IX946" s="106"/>
      <c r="IY946" s="106"/>
      <c r="IZ946" s="106"/>
      <c r="JA946" s="106"/>
      <c r="JB946" s="106"/>
      <c r="JC946" s="106"/>
      <c r="JD946" s="106"/>
      <c r="JE946" s="106"/>
      <c r="JF946" s="106"/>
      <c r="JG946" s="106"/>
      <c r="JH946" s="106"/>
      <c r="JI946" s="106"/>
      <c r="JJ946" s="106"/>
      <c r="JK946" s="106"/>
      <c r="JL946" s="106"/>
      <c r="JM946" s="106"/>
      <c r="JN946" s="106"/>
      <c r="JO946" s="106"/>
      <c r="JP946" s="106"/>
      <c r="JQ946" s="106"/>
      <c r="JR946" s="106"/>
      <c r="JS946" s="106"/>
      <c r="JT946" s="106"/>
      <c r="JU946" s="106"/>
      <c r="JV946" s="106"/>
      <c r="JW946" s="106"/>
      <c r="JX946" s="106"/>
      <c r="JY946" s="106"/>
      <c r="JZ946" s="106"/>
      <c r="KA946" s="106"/>
      <c r="KB946" s="106"/>
      <c r="KC946" s="106"/>
      <c r="KD946" s="106"/>
      <c r="KE946" s="106"/>
      <c r="KF946" s="106"/>
      <c r="KG946" s="106"/>
      <c r="KH946" s="106"/>
      <c r="KI946" s="106"/>
      <c r="KJ946" s="106"/>
      <c r="KK946" s="106"/>
      <c r="KL946" s="106"/>
      <c r="KM946" s="106"/>
      <c r="KN946" s="106"/>
      <c r="KO946" s="106"/>
      <c r="KP946" s="106"/>
      <c r="KQ946" s="106"/>
      <c r="KR946" s="106"/>
      <c r="KS946" s="106"/>
      <c r="KT946" s="106"/>
      <c r="KU946" s="106"/>
      <c r="KV946" s="106"/>
      <c r="KW946" s="106"/>
      <c r="KX946" s="106"/>
      <c r="KY946" s="106"/>
      <c r="KZ946" s="106"/>
      <c r="LA946" s="106"/>
      <c r="LB946" s="106"/>
      <c r="LC946" s="106"/>
      <c r="LD946" s="106"/>
      <c r="LE946" s="106"/>
      <c r="LF946" s="106"/>
      <c r="LG946" s="106"/>
      <c r="LH946" s="106"/>
      <c r="LI946" s="106"/>
      <c r="LJ946" s="106"/>
      <c r="LK946" s="106"/>
      <c r="LL946" s="106"/>
      <c r="LM946" s="106"/>
      <c r="LN946" s="106"/>
      <c r="LO946" s="106"/>
      <c r="LP946" s="106"/>
      <c r="LQ946" s="106"/>
      <c r="LR946" s="106"/>
      <c r="LS946" s="106"/>
      <c r="LT946" s="106"/>
      <c r="LU946" s="106"/>
      <c r="LV946" s="106"/>
      <c r="LW946" s="106"/>
      <c r="LX946" s="106"/>
      <c r="LY946" s="106"/>
      <c r="LZ946" s="106"/>
      <c r="MA946" s="106"/>
      <c r="MB946" s="106"/>
      <c r="MC946" s="106"/>
      <c r="MD946" s="106"/>
      <c r="ME946" s="106"/>
      <c r="MF946" s="106"/>
      <c r="MG946" s="106"/>
      <c r="MH946" s="106"/>
      <c r="MI946" s="106"/>
      <c r="MJ946" s="106"/>
      <c r="MK946" s="106"/>
      <c r="ML946" s="106"/>
      <c r="MM946" s="106"/>
      <c r="MN946" s="106"/>
      <c r="MO946" s="106"/>
      <c r="MP946" s="106"/>
      <c r="MQ946" s="106"/>
      <c r="MR946" s="106"/>
      <c r="MS946" s="106"/>
      <c r="MT946" s="106"/>
      <c r="MU946" s="106"/>
      <c r="MV946" s="106"/>
      <c r="MW946" s="106"/>
      <c r="MX946" s="106"/>
      <c r="MY946" s="106"/>
      <c r="MZ946" s="106"/>
      <c r="NA946" s="106"/>
      <c r="NB946" s="106"/>
      <c r="NC946" s="106"/>
      <c r="ND946" s="106"/>
      <c r="NE946" s="106"/>
      <c r="NF946" s="106"/>
      <c r="NG946" s="106"/>
      <c r="NH946" s="106"/>
      <c r="NI946" s="106"/>
      <c r="NJ946" s="106"/>
      <c r="NK946" s="106"/>
      <c r="NL946" s="106"/>
      <c r="NM946" s="106"/>
      <c r="NN946" s="106"/>
      <c r="NO946" s="106"/>
      <c r="NP946" s="106"/>
      <c r="NQ946" s="106"/>
      <c r="NR946" s="106"/>
      <c r="NS946" s="106"/>
      <c r="NT946" s="106"/>
      <c r="NU946" s="106"/>
      <c r="NV946" s="106"/>
      <c r="NW946" s="106"/>
      <c r="NX946" s="106"/>
      <c r="NY946" s="106"/>
      <c r="NZ946" s="106"/>
      <c r="OA946" s="106"/>
      <c r="OB946" s="106"/>
      <c r="OC946" s="106"/>
      <c r="OD946" s="106"/>
      <c r="OE946" s="106"/>
      <c r="OF946" s="106"/>
      <c r="OG946" s="106"/>
      <c r="OH946" s="106"/>
      <c r="OI946" s="106"/>
      <c r="OJ946" s="106"/>
      <c r="OK946" s="106"/>
      <c r="OL946" s="106"/>
      <c r="OM946" s="106"/>
      <c r="ON946" s="106"/>
      <c r="OO946" s="106"/>
      <c r="OP946" s="106"/>
      <c r="OQ946" s="106"/>
      <c r="OR946" s="106"/>
      <c r="OS946" s="106"/>
      <c r="OT946" s="106"/>
      <c r="OU946" s="106"/>
      <c r="OV946" s="106"/>
      <c r="OW946" s="106"/>
      <c r="OX946" s="106"/>
      <c r="OY946" s="106"/>
      <c r="OZ946" s="106"/>
      <c r="PA946" s="106"/>
      <c r="PB946" s="106"/>
      <c r="PC946" s="106"/>
      <c r="PD946" s="106"/>
      <c r="PE946" s="106"/>
      <c r="PF946" s="106"/>
      <c r="PG946" s="106"/>
      <c r="PH946" s="106"/>
      <c r="PI946" s="106"/>
      <c r="PJ946" s="106"/>
      <c r="PK946" s="106"/>
      <c r="PL946" s="106"/>
      <c r="PM946" s="106"/>
      <c r="PN946" s="106"/>
      <c r="PO946" s="106"/>
      <c r="PP946" s="106"/>
      <c r="PQ946" s="106"/>
      <c r="PR946" s="106"/>
      <c r="PS946" s="106"/>
      <c r="PT946" s="106"/>
      <c r="PU946" s="106"/>
      <c r="PV946" s="106"/>
      <c r="PW946" s="106"/>
      <c r="PX946" s="106"/>
      <c r="PY946" s="106"/>
      <c r="PZ946" s="106"/>
      <c r="QA946" s="106"/>
      <c r="QB946" s="106"/>
      <c r="QC946" s="106"/>
      <c r="QD946" s="106"/>
      <c r="QE946" s="106"/>
      <c r="QF946" s="106"/>
      <c r="QG946" s="106"/>
      <c r="QH946" s="106"/>
      <c r="QI946" s="106"/>
      <c r="QJ946" s="106"/>
      <c r="QK946" s="106"/>
      <c r="QL946" s="106"/>
      <c r="QM946" s="106"/>
      <c r="QN946" s="106"/>
      <c r="QO946" s="106"/>
      <c r="QP946" s="106"/>
      <c r="QQ946" s="106"/>
      <c r="QR946" s="106"/>
      <c r="QS946" s="106"/>
      <c r="QT946" s="106"/>
      <c r="QU946" s="106"/>
      <c r="QV946" s="106"/>
      <c r="QW946" s="106"/>
      <c r="QX946" s="106"/>
      <c r="QY946" s="106"/>
      <c r="QZ946" s="106"/>
      <c r="RA946" s="106"/>
      <c r="RB946" s="106"/>
      <c r="RC946" s="106"/>
      <c r="RD946" s="106"/>
      <c r="RE946" s="106"/>
      <c r="RF946" s="106"/>
      <c r="RG946" s="106"/>
      <c r="RH946" s="106"/>
      <c r="RI946" s="106"/>
      <c r="RJ946" s="106"/>
      <c r="RK946" s="106"/>
      <c r="RL946" s="106"/>
      <c r="RM946" s="106"/>
      <c r="RN946" s="106"/>
      <c r="RO946" s="106"/>
      <c r="RP946" s="106"/>
      <c r="RQ946" s="106"/>
      <c r="RR946" s="106"/>
    </row>
    <row r="947" spans="1:486" x14ac:dyDescent="0.3">
      <c r="A947" s="106"/>
      <c r="B947" s="106"/>
      <c r="C947" s="106"/>
      <c r="D947" s="106"/>
      <c r="E947" s="106"/>
      <c r="F947" s="106"/>
      <c r="G947" s="106"/>
      <c r="H947" s="106"/>
      <c r="I947" s="106"/>
      <c r="J947" s="106"/>
      <c r="K947" s="106"/>
      <c r="L947" s="106"/>
      <c r="M947" s="106"/>
      <c r="N947" s="106"/>
      <c r="O947" s="106"/>
      <c r="P947" s="114"/>
      <c r="Q947" s="114"/>
      <c r="R947" s="106"/>
      <c r="S947" s="106"/>
      <c r="T947" s="106"/>
      <c r="U947" s="106"/>
      <c r="V947" s="106"/>
      <c r="W947" s="106"/>
      <c r="X947" s="106"/>
      <c r="Y947" s="106"/>
      <c r="Z947" s="106"/>
      <c r="AA947" s="106"/>
      <c r="AB947" s="106"/>
      <c r="AC947" s="106"/>
      <c r="AD947" s="106"/>
      <c r="AE947" s="106"/>
      <c r="AF947" s="106"/>
      <c r="AG947" s="106"/>
      <c r="AH947" s="106"/>
      <c r="AI947" s="106"/>
      <c r="AJ947" s="106"/>
      <c r="AK947" s="106"/>
      <c r="AL947" s="106"/>
      <c r="AM947" s="106"/>
      <c r="AN947" s="106"/>
      <c r="AO947" s="106"/>
      <c r="AP947" s="106"/>
      <c r="AQ947" s="106"/>
      <c r="AR947" s="106"/>
      <c r="AS947" s="106"/>
      <c r="AT947" s="106"/>
      <c r="AU947" s="106"/>
      <c r="AV947" s="106"/>
      <c r="AW947" s="106"/>
      <c r="AX947" s="106"/>
      <c r="AY947" s="106"/>
      <c r="AZ947" s="106"/>
      <c r="BA947" s="106"/>
      <c r="BB947" s="106"/>
      <c r="BC947" s="106"/>
      <c r="BD947" s="106"/>
      <c r="BE947" s="106"/>
      <c r="BF947" s="106"/>
      <c r="BG947" s="106"/>
      <c r="BH947" s="106"/>
      <c r="BI947" s="106"/>
      <c r="BJ947" s="106"/>
      <c r="BK947" s="106"/>
      <c r="BL947" s="106"/>
      <c r="BM947" s="106"/>
      <c r="BN947" s="106"/>
      <c r="BO947" s="106"/>
      <c r="BP947" s="106"/>
      <c r="BQ947" s="106"/>
      <c r="BR947" s="106"/>
      <c r="BS947" s="106"/>
      <c r="BT947" s="106"/>
      <c r="BU947" s="106"/>
      <c r="BV947" s="106"/>
      <c r="BW947" s="106"/>
      <c r="BX947" s="106"/>
      <c r="BY947" s="106"/>
      <c r="BZ947" s="106"/>
      <c r="CA947" s="106"/>
      <c r="CB947" s="106"/>
      <c r="CC947" s="106"/>
      <c r="CD947" s="106"/>
      <c r="CE947" s="106"/>
      <c r="CF947" s="106"/>
      <c r="CG947" s="106"/>
      <c r="CH947" s="106"/>
      <c r="CI947" s="106"/>
      <c r="CJ947" s="106"/>
      <c r="CK947" s="106"/>
      <c r="CL947" s="106"/>
      <c r="CM947" s="106"/>
      <c r="CN947" s="106"/>
      <c r="CO947" s="106"/>
      <c r="CP947" s="106"/>
      <c r="CQ947" s="106"/>
      <c r="CR947" s="106"/>
      <c r="CS947" s="106"/>
      <c r="CT947" s="106"/>
      <c r="CU947" s="106"/>
      <c r="CV947" s="106"/>
      <c r="CW947" s="106"/>
      <c r="CX947" s="106"/>
      <c r="CY947" s="106"/>
      <c r="CZ947" s="106"/>
      <c r="DA947" s="106"/>
      <c r="DB947" s="106"/>
      <c r="DC947" s="106"/>
      <c r="DD947" s="106"/>
      <c r="DE947" s="106"/>
      <c r="DF947" s="106"/>
      <c r="DG947" s="106"/>
      <c r="DH947" s="106"/>
      <c r="DI947" s="106"/>
      <c r="DJ947" s="106"/>
      <c r="DK947" s="106"/>
      <c r="DL947" s="106"/>
      <c r="DM947" s="106"/>
      <c r="DN947" s="106"/>
      <c r="DO947" s="106"/>
      <c r="DP947" s="106"/>
      <c r="DQ947" s="106"/>
      <c r="DR947" s="106"/>
      <c r="DS947" s="106"/>
      <c r="DT947" s="106"/>
      <c r="DU947" s="106"/>
      <c r="DV947" s="106"/>
      <c r="DW947" s="106"/>
      <c r="DX947" s="106"/>
      <c r="DY947" s="106"/>
      <c r="DZ947" s="106"/>
      <c r="EA947" s="106"/>
      <c r="EB947" s="106"/>
      <c r="EC947" s="106"/>
      <c r="ED947" s="106"/>
      <c r="EE947" s="106"/>
      <c r="EF947" s="106"/>
      <c r="EG947" s="106"/>
      <c r="EH947" s="106"/>
      <c r="EI947" s="106"/>
      <c r="EJ947" s="106"/>
      <c r="EK947" s="106"/>
      <c r="EL947" s="106"/>
      <c r="EM947" s="106"/>
      <c r="EN947" s="106"/>
      <c r="EO947" s="106"/>
      <c r="EP947" s="106"/>
      <c r="EQ947" s="106"/>
      <c r="ER947" s="106"/>
      <c r="ES947" s="106"/>
      <c r="ET947" s="106"/>
      <c r="EU947" s="106"/>
      <c r="EV947" s="106"/>
      <c r="EW947" s="106"/>
      <c r="EX947" s="106"/>
      <c r="EY947" s="106"/>
      <c r="EZ947" s="106"/>
      <c r="FA947" s="106"/>
      <c r="FB947" s="106"/>
      <c r="FC947" s="106"/>
      <c r="FD947" s="106"/>
      <c r="FE947" s="106"/>
      <c r="FF947" s="106"/>
      <c r="FG947" s="106"/>
      <c r="FH947" s="106"/>
      <c r="FI947" s="106"/>
      <c r="FJ947" s="106"/>
      <c r="FK947" s="106"/>
      <c r="FL947" s="106"/>
      <c r="FM947" s="106"/>
      <c r="FN947" s="106"/>
      <c r="FO947" s="106"/>
      <c r="FP947" s="106"/>
      <c r="FQ947" s="106"/>
      <c r="FR947" s="106"/>
      <c r="FS947" s="106"/>
      <c r="FT947" s="106"/>
      <c r="FU947" s="106"/>
      <c r="FV947" s="106"/>
      <c r="FW947" s="106"/>
      <c r="FX947" s="106"/>
      <c r="FY947" s="106"/>
      <c r="FZ947" s="106"/>
      <c r="GA947" s="106"/>
      <c r="GB947" s="106"/>
      <c r="GC947" s="106"/>
      <c r="GD947" s="106"/>
      <c r="GE947" s="106"/>
      <c r="GF947" s="106"/>
      <c r="GG947" s="106"/>
      <c r="GH947" s="106"/>
      <c r="GI947" s="106"/>
      <c r="GJ947" s="106"/>
      <c r="GK947" s="106"/>
      <c r="GL947" s="106"/>
      <c r="GM947" s="106"/>
      <c r="GN947" s="106"/>
      <c r="GO947" s="106"/>
      <c r="GP947" s="106"/>
      <c r="GQ947" s="106"/>
      <c r="GR947" s="106"/>
      <c r="GS947" s="106"/>
      <c r="GT947" s="106"/>
      <c r="GU947" s="106"/>
      <c r="GV947" s="106"/>
      <c r="GW947" s="106"/>
      <c r="GX947" s="106"/>
      <c r="GY947" s="106"/>
      <c r="GZ947" s="106"/>
      <c r="HA947" s="106"/>
      <c r="HB947" s="106"/>
      <c r="HC947" s="106"/>
      <c r="HD947" s="106"/>
      <c r="HE947" s="106"/>
      <c r="HF947" s="106"/>
      <c r="HG947" s="106"/>
      <c r="HH947" s="106"/>
      <c r="HI947" s="106"/>
      <c r="HJ947" s="106"/>
      <c r="HK947" s="106"/>
      <c r="HL947" s="106"/>
      <c r="HM947" s="106"/>
      <c r="HN947" s="106"/>
      <c r="HO947" s="106"/>
      <c r="HP947" s="106"/>
      <c r="HQ947" s="106"/>
      <c r="HR947" s="106"/>
      <c r="HS947" s="106"/>
      <c r="HT947" s="106"/>
      <c r="HU947" s="106"/>
      <c r="HV947" s="106"/>
      <c r="HW947" s="106"/>
      <c r="HX947" s="106"/>
      <c r="HY947" s="106"/>
      <c r="HZ947" s="106"/>
      <c r="IA947" s="106"/>
      <c r="IB947" s="106"/>
      <c r="IC947" s="106"/>
      <c r="ID947" s="106"/>
      <c r="IE947" s="106"/>
      <c r="IF947" s="106"/>
      <c r="IG947" s="106"/>
      <c r="IH947" s="106"/>
      <c r="II947" s="106"/>
      <c r="IJ947" s="106"/>
      <c r="IK947" s="106"/>
      <c r="IL947" s="106"/>
      <c r="IM947" s="106"/>
      <c r="IN947" s="106"/>
      <c r="IO947" s="106"/>
      <c r="IP947" s="106"/>
      <c r="IQ947" s="106"/>
      <c r="IR947" s="106"/>
      <c r="IS947" s="106"/>
      <c r="IT947" s="106"/>
      <c r="IU947" s="106"/>
      <c r="IV947" s="106"/>
      <c r="IW947" s="106"/>
      <c r="IX947" s="106"/>
      <c r="IY947" s="106"/>
      <c r="IZ947" s="106"/>
      <c r="JA947" s="106"/>
      <c r="JB947" s="106"/>
      <c r="JC947" s="106"/>
      <c r="JD947" s="106"/>
      <c r="JE947" s="106"/>
      <c r="JF947" s="106"/>
      <c r="JG947" s="106"/>
      <c r="JH947" s="106"/>
      <c r="JI947" s="106"/>
      <c r="JJ947" s="106"/>
      <c r="JK947" s="106"/>
      <c r="JL947" s="106"/>
      <c r="JM947" s="106"/>
      <c r="JN947" s="106"/>
      <c r="JO947" s="106"/>
      <c r="JP947" s="106"/>
      <c r="JQ947" s="106"/>
      <c r="JR947" s="106"/>
      <c r="JS947" s="106"/>
      <c r="JT947" s="106"/>
      <c r="JU947" s="106"/>
      <c r="JV947" s="106"/>
      <c r="JW947" s="106"/>
      <c r="JX947" s="106"/>
      <c r="JY947" s="106"/>
      <c r="JZ947" s="106"/>
      <c r="KA947" s="106"/>
      <c r="KB947" s="106"/>
      <c r="KC947" s="106"/>
      <c r="KD947" s="106"/>
      <c r="KE947" s="106"/>
      <c r="KF947" s="106"/>
      <c r="KG947" s="106"/>
      <c r="KH947" s="106"/>
      <c r="KI947" s="106"/>
      <c r="KJ947" s="106"/>
      <c r="KK947" s="106"/>
      <c r="KL947" s="106"/>
      <c r="KM947" s="106"/>
      <c r="KN947" s="106"/>
      <c r="KO947" s="106"/>
      <c r="KP947" s="106"/>
      <c r="KQ947" s="106"/>
      <c r="KR947" s="106"/>
      <c r="KS947" s="106"/>
      <c r="KT947" s="106"/>
      <c r="KU947" s="106"/>
      <c r="KV947" s="106"/>
      <c r="KW947" s="106"/>
      <c r="KX947" s="106"/>
      <c r="KY947" s="106"/>
      <c r="KZ947" s="106"/>
      <c r="LA947" s="106"/>
      <c r="LB947" s="106"/>
      <c r="LC947" s="106"/>
      <c r="LD947" s="106"/>
      <c r="LE947" s="106"/>
      <c r="LF947" s="106"/>
      <c r="LG947" s="106"/>
      <c r="LH947" s="106"/>
      <c r="LI947" s="106"/>
      <c r="LJ947" s="106"/>
      <c r="LK947" s="106"/>
      <c r="LL947" s="106"/>
      <c r="LM947" s="106"/>
      <c r="LN947" s="106"/>
      <c r="LO947" s="106"/>
      <c r="LP947" s="106"/>
      <c r="LQ947" s="106"/>
      <c r="LR947" s="106"/>
      <c r="LS947" s="106"/>
      <c r="LT947" s="106"/>
      <c r="LU947" s="106"/>
      <c r="LV947" s="106"/>
      <c r="LW947" s="106"/>
      <c r="LX947" s="106"/>
      <c r="LY947" s="106"/>
      <c r="LZ947" s="106"/>
      <c r="MA947" s="106"/>
      <c r="MB947" s="106"/>
      <c r="MC947" s="106"/>
      <c r="MD947" s="106"/>
      <c r="ME947" s="106"/>
      <c r="MF947" s="106"/>
      <c r="MG947" s="106"/>
      <c r="MH947" s="106"/>
      <c r="MI947" s="106"/>
      <c r="MJ947" s="106"/>
      <c r="MK947" s="106"/>
      <c r="ML947" s="106"/>
      <c r="MM947" s="106"/>
      <c r="MN947" s="106"/>
      <c r="MO947" s="106"/>
      <c r="MP947" s="106"/>
      <c r="MQ947" s="106"/>
      <c r="MR947" s="106"/>
      <c r="MS947" s="106"/>
      <c r="MT947" s="106"/>
      <c r="MU947" s="106"/>
      <c r="MV947" s="106"/>
      <c r="MW947" s="106"/>
      <c r="MX947" s="106"/>
      <c r="MY947" s="106"/>
      <c r="MZ947" s="106"/>
      <c r="NA947" s="106"/>
      <c r="NB947" s="106"/>
      <c r="NC947" s="106"/>
      <c r="ND947" s="106"/>
      <c r="NE947" s="106"/>
      <c r="NF947" s="106"/>
      <c r="NG947" s="106"/>
      <c r="NH947" s="106"/>
      <c r="NI947" s="106"/>
      <c r="NJ947" s="106"/>
      <c r="NK947" s="106"/>
      <c r="NL947" s="106"/>
      <c r="NM947" s="106"/>
      <c r="NN947" s="106"/>
      <c r="NO947" s="106"/>
      <c r="NP947" s="106"/>
      <c r="NQ947" s="106"/>
      <c r="NR947" s="106"/>
      <c r="NS947" s="106"/>
      <c r="NT947" s="106"/>
      <c r="NU947" s="106"/>
      <c r="NV947" s="106"/>
      <c r="NW947" s="106"/>
      <c r="NX947" s="106"/>
      <c r="NY947" s="106"/>
      <c r="NZ947" s="106"/>
      <c r="OA947" s="106"/>
      <c r="OB947" s="106"/>
      <c r="OC947" s="106"/>
      <c r="OD947" s="106"/>
      <c r="OE947" s="106"/>
      <c r="OF947" s="106"/>
      <c r="OG947" s="106"/>
      <c r="OH947" s="106"/>
      <c r="OI947" s="106"/>
      <c r="OJ947" s="106"/>
      <c r="OK947" s="106"/>
      <c r="OL947" s="106"/>
      <c r="OM947" s="106"/>
      <c r="ON947" s="106"/>
      <c r="OO947" s="106"/>
      <c r="OP947" s="106"/>
      <c r="OQ947" s="106"/>
      <c r="OR947" s="106"/>
      <c r="OS947" s="106"/>
      <c r="OT947" s="106"/>
      <c r="OU947" s="106"/>
      <c r="OV947" s="106"/>
      <c r="OW947" s="106"/>
      <c r="OX947" s="106"/>
      <c r="OY947" s="106"/>
      <c r="OZ947" s="106"/>
      <c r="PA947" s="106"/>
      <c r="PB947" s="106"/>
      <c r="PC947" s="106"/>
      <c r="PD947" s="106"/>
      <c r="PE947" s="106"/>
      <c r="PF947" s="106"/>
      <c r="PG947" s="106"/>
      <c r="PH947" s="106"/>
      <c r="PI947" s="106"/>
      <c r="PJ947" s="106"/>
      <c r="PK947" s="106"/>
      <c r="PL947" s="106"/>
      <c r="PM947" s="106"/>
      <c r="PN947" s="106"/>
      <c r="PO947" s="106"/>
      <c r="PP947" s="106"/>
      <c r="PQ947" s="106"/>
      <c r="PR947" s="106"/>
      <c r="PS947" s="106"/>
      <c r="PT947" s="106"/>
      <c r="PU947" s="106"/>
      <c r="PV947" s="106"/>
      <c r="PW947" s="106"/>
      <c r="PX947" s="106"/>
      <c r="PY947" s="106"/>
      <c r="PZ947" s="106"/>
      <c r="QA947" s="106"/>
      <c r="QB947" s="106"/>
      <c r="QC947" s="106"/>
      <c r="QD947" s="106"/>
      <c r="QE947" s="106"/>
      <c r="QF947" s="106"/>
      <c r="QG947" s="106"/>
      <c r="QH947" s="106"/>
      <c r="QI947" s="106"/>
      <c r="QJ947" s="106"/>
      <c r="QK947" s="106"/>
      <c r="QL947" s="106"/>
      <c r="QM947" s="106"/>
      <c r="QN947" s="106"/>
      <c r="QO947" s="106"/>
      <c r="QP947" s="106"/>
      <c r="QQ947" s="106"/>
      <c r="QR947" s="106"/>
      <c r="QS947" s="106"/>
      <c r="QT947" s="106"/>
      <c r="QU947" s="106"/>
      <c r="QV947" s="106"/>
      <c r="QW947" s="106"/>
      <c r="QX947" s="106"/>
      <c r="QY947" s="106"/>
      <c r="QZ947" s="106"/>
      <c r="RA947" s="106"/>
      <c r="RB947" s="106"/>
      <c r="RC947" s="106"/>
      <c r="RD947" s="106"/>
      <c r="RE947" s="106"/>
      <c r="RF947" s="106"/>
      <c r="RG947" s="106"/>
      <c r="RH947" s="106"/>
      <c r="RI947" s="106"/>
      <c r="RJ947" s="106"/>
      <c r="RK947" s="106"/>
      <c r="RL947" s="106"/>
      <c r="RM947" s="106"/>
      <c r="RN947" s="106"/>
      <c r="RO947" s="106"/>
      <c r="RP947" s="106"/>
      <c r="RQ947" s="106"/>
      <c r="RR947" s="106"/>
    </row>
    <row r="948" spans="1:486" x14ac:dyDescent="0.3">
      <c r="A948" s="106"/>
      <c r="B948" s="106"/>
      <c r="C948" s="106"/>
      <c r="D948" s="106"/>
      <c r="E948" s="106"/>
      <c r="F948" s="106"/>
      <c r="G948" s="106"/>
      <c r="H948" s="106"/>
      <c r="I948" s="106"/>
      <c r="J948" s="106"/>
      <c r="K948" s="106"/>
      <c r="L948" s="106"/>
      <c r="M948" s="106"/>
      <c r="N948" s="106"/>
      <c r="O948" s="106"/>
      <c r="P948" s="114"/>
      <c r="Q948" s="114"/>
      <c r="R948" s="106"/>
      <c r="S948" s="106"/>
      <c r="T948" s="106"/>
      <c r="U948" s="106"/>
      <c r="V948" s="106"/>
      <c r="W948" s="106"/>
      <c r="X948" s="106"/>
      <c r="Y948" s="106"/>
      <c r="Z948" s="106"/>
      <c r="AA948" s="106"/>
      <c r="AB948" s="106"/>
      <c r="AC948" s="106"/>
      <c r="AD948" s="106"/>
      <c r="AE948" s="106"/>
      <c r="AF948" s="106"/>
      <c r="AG948" s="106"/>
      <c r="AH948" s="106"/>
      <c r="AI948" s="106"/>
      <c r="AJ948" s="106"/>
      <c r="AK948" s="106"/>
      <c r="AL948" s="106"/>
      <c r="AM948" s="106"/>
      <c r="AN948" s="106"/>
      <c r="AO948" s="106"/>
      <c r="AP948" s="106"/>
      <c r="AQ948" s="106"/>
      <c r="AR948" s="106"/>
      <c r="AS948" s="106"/>
      <c r="AT948" s="106"/>
      <c r="AU948" s="106"/>
      <c r="AV948" s="106"/>
      <c r="AW948" s="106"/>
      <c r="AX948" s="106"/>
      <c r="AY948" s="106"/>
      <c r="AZ948" s="106"/>
      <c r="BA948" s="106"/>
      <c r="BB948" s="106"/>
      <c r="BC948" s="106"/>
      <c r="BD948" s="106"/>
      <c r="BE948" s="106"/>
      <c r="BF948" s="106"/>
      <c r="BG948" s="106"/>
      <c r="BH948" s="106"/>
      <c r="BI948" s="106"/>
      <c r="BJ948" s="106"/>
      <c r="BK948" s="106"/>
      <c r="BL948" s="106"/>
      <c r="BM948" s="106"/>
      <c r="BN948" s="106"/>
      <c r="BO948" s="106"/>
      <c r="BP948" s="106"/>
      <c r="BQ948" s="106"/>
      <c r="BR948" s="106"/>
      <c r="BS948" s="106"/>
      <c r="BT948" s="106"/>
      <c r="BU948" s="106"/>
      <c r="BV948" s="106"/>
      <c r="BW948" s="106"/>
      <c r="BX948" s="106"/>
      <c r="BY948" s="106"/>
      <c r="BZ948" s="106"/>
      <c r="CA948" s="106"/>
      <c r="CB948" s="106"/>
      <c r="CC948" s="106"/>
      <c r="CD948" s="106"/>
      <c r="CE948" s="106"/>
      <c r="CF948" s="106"/>
      <c r="CG948" s="106"/>
      <c r="CH948" s="106"/>
      <c r="CI948" s="106"/>
      <c r="CJ948" s="106"/>
      <c r="CK948" s="106"/>
      <c r="CL948" s="106"/>
      <c r="CM948" s="106"/>
      <c r="CN948" s="106"/>
      <c r="CO948" s="106"/>
      <c r="CP948" s="106"/>
      <c r="CQ948" s="106"/>
      <c r="CR948" s="106"/>
      <c r="CS948" s="106"/>
      <c r="CT948" s="106"/>
      <c r="CU948" s="106"/>
      <c r="CV948" s="106"/>
      <c r="CW948" s="106"/>
      <c r="CX948" s="106"/>
      <c r="CY948" s="106"/>
      <c r="CZ948" s="106"/>
      <c r="DA948" s="106"/>
      <c r="DB948" s="106"/>
      <c r="DC948" s="106"/>
      <c r="DD948" s="106"/>
      <c r="DE948" s="106"/>
      <c r="DF948" s="106"/>
      <c r="DG948" s="106"/>
      <c r="DH948" s="106"/>
      <c r="DI948" s="106"/>
      <c r="DJ948" s="106"/>
      <c r="DK948" s="106"/>
      <c r="DL948" s="106"/>
      <c r="DM948" s="106"/>
      <c r="DN948" s="106"/>
      <c r="DO948" s="106"/>
      <c r="DP948" s="106"/>
      <c r="DQ948" s="106"/>
      <c r="DR948" s="106"/>
      <c r="DS948" s="106"/>
      <c r="DT948" s="106"/>
      <c r="DU948" s="106"/>
      <c r="DV948" s="106"/>
      <c r="DW948" s="106"/>
      <c r="DX948" s="106"/>
      <c r="DY948" s="106"/>
      <c r="DZ948" s="106"/>
      <c r="EA948" s="106"/>
      <c r="EB948" s="106"/>
      <c r="EC948" s="106"/>
      <c r="ED948" s="106"/>
      <c r="EE948" s="106"/>
      <c r="EF948" s="106"/>
      <c r="EG948" s="106"/>
      <c r="EH948" s="106"/>
      <c r="EI948" s="106"/>
      <c r="EJ948" s="106"/>
      <c r="EK948" s="106"/>
      <c r="EL948" s="106"/>
      <c r="EM948" s="106"/>
      <c r="EN948" s="106"/>
      <c r="EO948" s="106"/>
      <c r="EP948" s="106"/>
      <c r="EQ948" s="106"/>
      <c r="ER948" s="106"/>
      <c r="ES948" s="106"/>
      <c r="ET948" s="106"/>
      <c r="EU948" s="106"/>
      <c r="EV948" s="106"/>
      <c r="EW948" s="106"/>
      <c r="EX948" s="106"/>
      <c r="EY948" s="106"/>
      <c r="EZ948" s="106"/>
      <c r="FA948" s="106"/>
      <c r="FB948" s="106"/>
      <c r="FC948" s="106"/>
      <c r="FD948" s="106"/>
      <c r="FE948" s="106"/>
      <c r="FF948" s="106"/>
      <c r="FG948" s="106"/>
      <c r="FH948" s="106"/>
      <c r="FI948" s="106"/>
      <c r="FJ948" s="106"/>
      <c r="FK948" s="106"/>
      <c r="FL948" s="106"/>
      <c r="FM948" s="106"/>
      <c r="FN948" s="106"/>
      <c r="FO948" s="106"/>
      <c r="FP948" s="106"/>
      <c r="FQ948" s="106"/>
      <c r="FR948" s="106"/>
      <c r="FS948" s="106"/>
      <c r="FT948" s="106"/>
      <c r="FU948" s="106"/>
      <c r="FV948" s="106"/>
      <c r="FW948" s="106"/>
      <c r="FX948" s="106"/>
      <c r="FY948" s="106"/>
      <c r="FZ948" s="106"/>
      <c r="GA948" s="106"/>
      <c r="GB948" s="106"/>
      <c r="GC948" s="106"/>
      <c r="GD948" s="106"/>
      <c r="GE948" s="106"/>
      <c r="GF948" s="106"/>
      <c r="GG948" s="106"/>
      <c r="GH948" s="106"/>
      <c r="GI948" s="106"/>
      <c r="GJ948" s="106"/>
      <c r="GK948" s="106"/>
      <c r="GL948" s="106"/>
      <c r="GM948" s="106"/>
      <c r="GN948" s="106"/>
      <c r="GO948" s="106"/>
      <c r="GP948" s="106"/>
      <c r="GQ948" s="106"/>
      <c r="GR948" s="106"/>
      <c r="GS948" s="106"/>
      <c r="GT948" s="106"/>
      <c r="GU948" s="106"/>
      <c r="GV948" s="106"/>
      <c r="GW948" s="106"/>
      <c r="GX948" s="106"/>
      <c r="GY948" s="106"/>
      <c r="GZ948" s="106"/>
      <c r="HA948" s="106"/>
      <c r="HB948" s="106"/>
      <c r="HC948" s="106"/>
      <c r="HD948" s="106"/>
      <c r="HE948" s="106"/>
      <c r="HF948" s="106"/>
      <c r="HG948" s="106"/>
      <c r="HH948" s="106"/>
      <c r="HI948" s="106"/>
      <c r="HJ948" s="106"/>
      <c r="HK948" s="106"/>
      <c r="HL948" s="106"/>
      <c r="HM948" s="106"/>
      <c r="HN948" s="106"/>
      <c r="HO948" s="106"/>
      <c r="HP948" s="106"/>
      <c r="HQ948" s="106"/>
      <c r="HR948" s="106"/>
      <c r="HS948" s="106"/>
      <c r="HT948" s="106"/>
      <c r="HU948" s="106"/>
      <c r="HV948" s="106"/>
      <c r="HW948" s="106"/>
      <c r="HX948" s="106"/>
      <c r="HY948" s="106"/>
      <c r="HZ948" s="106"/>
      <c r="IA948" s="106"/>
      <c r="IB948" s="106"/>
      <c r="IC948" s="106"/>
      <c r="ID948" s="106"/>
      <c r="IE948" s="106"/>
      <c r="IF948" s="106"/>
      <c r="IG948" s="106"/>
      <c r="IH948" s="106"/>
      <c r="II948" s="106"/>
      <c r="IJ948" s="106"/>
      <c r="IK948" s="106"/>
      <c r="IL948" s="106"/>
      <c r="IM948" s="106"/>
      <c r="IN948" s="106"/>
      <c r="IO948" s="106"/>
      <c r="IP948" s="106"/>
      <c r="IQ948" s="106"/>
      <c r="IR948" s="106"/>
      <c r="IS948" s="106"/>
      <c r="IT948" s="106"/>
      <c r="IU948" s="106"/>
      <c r="IV948" s="106"/>
      <c r="IW948" s="106"/>
      <c r="IX948" s="106"/>
      <c r="IY948" s="106"/>
      <c r="IZ948" s="106"/>
      <c r="JA948" s="106"/>
      <c r="JB948" s="106"/>
      <c r="JC948" s="106"/>
      <c r="JD948" s="106"/>
      <c r="JE948" s="106"/>
      <c r="JF948" s="106"/>
      <c r="JG948" s="106"/>
      <c r="JH948" s="106"/>
      <c r="JI948" s="106"/>
      <c r="JJ948" s="106"/>
      <c r="JK948" s="106"/>
      <c r="JL948" s="106"/>
      <c r="JM948" s="106"/>
      <c r="JN948" s="106"/>
      <c r="JO948" s="106"/>
      <c r="JP948" s="106"/>
      <c r="JQ948" s="106"/>
      <c r="JR948" s="106"/>
      <c r="JS948" s="106"/>
      <c r="JT948" s="106"/>
      <c r="JU948" s="106"/>
      <c r="JV948" s="106"/>
      <c r="JW948" s="106"/>
      <c r="JX948" s="106"/>
      <c r="JY948" s="106"/>
      <c r="JZ948" s="106"/>
      <c r="KA948" s="106"/>
      <c r="KB948" s="106"/>
      <c r="KC948" s="106"/>
      <c r="KD948" s="106"/>
      <c r="KE948" s="106"/>
      <c r="KF948" s="106"/>
      <c r="KG948" s="106"/>
      <c r="KH948" s="106"/>
      <c r="KI948" s="106"/>
      <c r="KJ948" s="106"/>
      <c r="KK948" s="106"/>
      <c r="KL948" s="106"/>
      <c r="KM948" s="106"/>
      <c r="KN948" s="106"/>
      <c r="KO948" s="106"/>
      <c r="KP948" s="106"/>
      <c r="KQ948" s="106"/>
      <c r="KR948" s="106"/>
      <c r="KS948" s="106"/>
      <c r="KT948" s="106"/>
      <c r="KU948" s="106"/>
      <c r="KV948" s="106"/>
      <c r="KW948" s="106"/>
      <c r="KX948" s="106"/>
      <c r="KY948" s="106"/>
      <c r="KZ948" s="106"/>
      <c r="LA948" s="106"/>
      <c r="LB948" s="106"/>
      <c r="LC948" s="106"/>
      <c r="LD948" s="106"/>
      <c r="LE948" s="106"/>
      <c r="LF948" s="106"/>
      <c r="LG948" s="106"/>
      <c r="LH948" s="106"/>
      <c r="LI948" s="106"/>
      <c r="LJ948" s="106"/>
      <c r="LK948" s="106"/>
      <c r="LL948" s="106"/>
      <c r="LM948" s="106"/>
      <c r="LN948" s="106"/>
      <c r="LO948" s="106"/>
      <c r="LP948" s="106"/>
      <c r="LQ948" s="106"/>
      <c r="LR948" s="106"/>
      <c r="LS948" s="106"/>
      <c r="LT948" s="106"/>
      <c r="LU948" s="106"/>
      <c r="LV948" s="106"/>
      <c r="LW948" s="106"/>
      <c r="LX948" s="106"/>
      <c r="LY948" s="106"/>
      <c r="LZ948" s="106"/>
      <c r="MA948" s="106"/>
      <c r="MB948" s="106"/>
      <c r="MC948" s="106"/>
      <c r="MD948" s="106"/>
      <c r="ME948" s="106"/>
      <c r="MF948" s="106"/>
      <c r="MG948" s="106"/>
      <c r="MH948" s="106"/>
      <c r="MI948" s="106"/>
      <c r="MJ948" s="106"/>
      <c r="MK948" s="106"/>
      <c r="ML948" s="106"/>
      <c r="MM948" s="106"/>
      <c r="MN948" s="106"/>
      <c r="MO948" s="106"/>
      <c r="MP948" s="106"/>
      <c r="MQ948" s="106"/>
      <c r="MR948" s="106"/>
      <c r="MS948" s="106"/>
      <c r="MT948" s="106"/>
      <c r="MU948" s="106"/>
      <c r="MV948" s="106"/>
      <c r="MW948" s="106"/>
      <c r="MX948" s="106"/>
      <c r="MY948" s="106"/>
      <c r="MZ948" s="106"/>
      <c r="NA948" s="106"/>
      <c r="NB948" s="106"/>
      <c r="NC948" s="106"/>
      <c r="ND948" s="106"/>
      <c r="NE948" s="106"/>
      <c r="NF948" s="106"/>
      <c r="NG948" s="106"/>
      <c r="NH948" s="106"/>
      <c r="NI948" s="106"/>
      <c r="NJ948" s="106"/>
      <c r="NK948" s="106"/>
      <c r="NL948" s="106"/>
      <c r="NM948" s="106"/>
      <c r="NN948" s="106"/>
      <c r="NO948" s="106"/>
      <c r="NP948" s="106"/>
      <c r="NQ948" s="106"/>
      <c r="NR948" s="106"/>
      <c r="NS948" s="106"/>
      <c r="NT948" s="106"/>
      <c r="NU948" s="106"/>
      <c r="NV948" s="106"/>
      <c r="NW948" s="106"/>
      <c r="NX948" s="106"/>
      <c r="NY948" s="106"/>
      <c r="NZ948" s="106"/>
      <c r="OA948" s="106"/>
      <c r="OB948" s="106"/>
      <c r="OC948" s="106"/>
      <c r="OD948" s="106"/>
      <c r="OE948" s="106"/>
      <c r="OF948" s="106"/>
      <c r="OG948" s="106"/>
      <c r="OH948" s="106"/>
      <c r="OI948" s="106"/>
      <c r="OJ948" s="106"/>
      <c r="OK948" s="106"/>
      <c r="OL948" s="106"/>
      <c r="OM948" s="106"/>
      <c r="ON948" s="106"/>
      <c r="OO948" s="106"/>
      <c r="OP948" s="106"/>
      <c r="OQ948" s="106"/>
      <c r="OR948" s="106"/>
      <c r="OS948" s="106"/>
      <c r="OT948" s="106"/>
      <c r="OU948" s="106"/>
      <c r="OV948" s="106"/>
      <c r="OW948" s="106"/>
      <c r="OX948" s="106"/>
      <c r="OY948" s="106"/>
      <c r="OZ948" s="106"/>
      <c r="PA948" s="106"/>
      <c r="PB948" s="106"/>
      <c r="PC948" s="106"/>
      <c r="PD948" s="106"/>
      <c r="PE948" s="106"/>
      <c r="PF948" s="106"/>
      <c r="PG948" s="106"/>
      <c r="PH948" s="106"/>
      <c r="PI948" s="106"/>
      <c r="PJ948" s="106"/>
      <c r="PK948" s="106"/>
      <c r="PL948" s="106"/>
      <c r="PM948" s="106"/>
      <c r="PN948" s="106"/>
      <c r="PO948" s="106"/>
      <c r="PP948" s="106"/>
      <c r="PQ948" s="106"/>
      <c r="PR948" s="106"/>
      <c r="PS948" s="106"/>
      <c r="PT948" s="106"/>
      <c r="PU948" s="106"/>
      <c r="PV948" s="106"/>
      <c r="PW948" s="106"/>
      <c r="PX948" s="106"/>
      <c r="PY948" s="106"/>
      <c r="PZ948" s="106"/>
      <c r="QA948" s="106"/>
      <c r="QB948" s="106"/>
      <c r="QC948" s="106"/>
      <c r="QD948" s="106"/>
      <c r="QE948" s="106"/>
      <c r="QF948" s="106"/>
      <c r="QG948" s="106"/>
      <c r="QH948" s="106"/>
      <c r="QI948" s="106"/>
      <c r="QJ948" s="106"/>
      <c r="QK948" s="106"/>
      <c r="QL948" s="106"/>
      <c r="QM948" s="106"/>
      <c r="QN948" s="106"/>
      <c r="QO948" s="106"/>
      <c r="QP948" s="106"/>
      <c r="QQ948" s="106"/>
      <c r="QR948" s="106"/>
      <c r="QS948" s="106"/>
      <c r="QT948" s="106"/>
      <c r="QU948" s="106"/>
      <c r="QV948" s="106"/>
      <c r="QW948" s="106"/>
      <c r="QX948" s="106"/>
      <c r="QY948" s="106"/>
      <c r="QZ948" s="106"/>
      <c r="RA948" s="106"/>
      <c r="RB948" s="106"/>
      <c r="RC948" s="106"/>
      <c r="RD948" s="106"/>
      <c r="RE948" s="106"/>
      <c r="RF948" s="106"/>
      <c r="RG948" s="106"/>
      <c r="RH948" s="106"/>
      <c r="RI948" s="106"/>
      <c r="RJ948" s="106"/>
      <c r="RK948" s="106"/>
      <c r="RL948" s="106"/>
      <c r="RM948" s="106"/>
      <c r="RN948" s="106"/>
      <c r="RO948" s="106"/>
      <c r="RP948" s="106"/>
      <c r="RQ948" s="106"/>
      <c r="RR948" s="106"/>
    </row>
    <row r="949" spans="1:486" x14ac:dyDescent="0.3">
      <c r="A949" s="106"/>
      <c r="B949" s="106"/>
      <c r="C949" s="106"/>
      <c r="D949" s="106"/>
      <c r="E949" s="106"/>
      <c r="F949" s="106"/>
      <c r="G949" s="106"/>
      <c r="H949" s="106"/>
      <c r="I949" s="106"/>
      <c r="J949" s="106"/>
      <c r="K949" s="106"/>
      <c r="L949" s="106"/>
      <c r="M949" s="106"/>
      <c r="N949" s="106"/>
      <c r="O949" s="106"/>
      <c r="P949" s="114"/>
      <c r="Q949" s="114"/>
      <c r="R949" s="106"/>
      <c r="S949" s="106"/>
      <c r="T949" s="106"/>
      <c r="U949" s="106"/>
      <c r="V949" s="106"/>
      <c r="W949" s="106"/>
      <c r="X949" s="106"/>
      <c r="Y949" s="106"/>
      <c r="Z949" s="106"/>
      <c r="AA949" s="106"/>
      <c r="AB949" s="106"/>
      <c r="AC949" s="106"/>
      <c r="AD949" s="106"/>
      <c r="AE949" s="106"/>
      <c r="AF949" s="106"/>
      <c r="AG949" s="106"/>
      <c r="AH949" s="106"/>
      <c r="AI949" s="106"/>
      <c r="AJ949" s="106"/>
      <c r="AK949" s="106"/>
      <c r="AL949" s="106"/>
      <c r="AM949" s="106"/>
      <c r="AN949" s="106"/>
      <c r="AO949" s="106"/>
      <c r="AP949" s="106"/>
      <c r="AQ949" s="106"/>
      <c r="AR949" s="106"/>
      <c r="AS949" s="106"/>
      <c r="AT949" s="106"/>
      <c r="AU949" s="106"/>
      <c r="AV949" s="106"/>
      <c r="AW949" s="106"/>
      <c r="AX949" s="106"/>
      <c r="AY949" s="106"/>
      <c r="AZ949" s="106"/>
      <c r="BA949" s="106"/>
      <c r="BB949" s="106"/>
      <c r="BC949" s="106"/>
      <c r="BD949" s="106"/>
      <c r="BE949" s="106"/>
      <c r="BF949" s="106"/>
      <c r="BG949" s="106"/>
      <c r="BH949" s="106"/>
      <c r="BI949" s="106"/>
      <c r="BJ949" s="106"/>
      <c r="BK949" s="106"/>
      <c r="BL949" s="106"/>
      <c r="BM949" s="106"/>
      <c r="BN949" s="106"/>
      <c r="BO949" s="106"/>
      <c r="BP949" s="106"/>
      <c r="BQ949" s="106"/>
      <c r="BR949" s="106"/>
      <c r="BS949" s="106"/>
      <c r="BT949" s="106"/>
      <c r="BU949" s="106"/>
      <c r="BV949" s="106"/>
      <c r="BW949" s="106"/>
      <c r="BX949" s="106"/>
      <c r="BY949" s="106"/>
      <c r="BZ949" s="106"/>
      <c r="CA949" s="106"/>
      <c r="CB949" s="106"/>
      <c r="CC949" s="106"/>
      <c r="CD949" s="106"/>
      <c r="CE949" s="106"/>
      <c r="CF949" s="106"/>
      <c r="CG949" s="106"/>
      <c r="CH949" s="106"/>
      <c r="CI949" s="106"/>
      <c r="CJ949" s="106"/>
      <c r="CK949" s="106"/>
      <c r="CL949" s="106"/>
      <c r="CM949" s="106"/>
      <c r="CN949" s="106"/>
      <c r="CO949" s="106"/>
      <c r="CP949" s="106"/>
      <c r="CQ949" s="106"/>
      <c r="CR949" s="106"/>
      <c r="CS949" s="106"/>
      <c r="CT949" s="106"/>
      <c r="CU949" s="106"/>
      <c r="CV949" s="106"/>
      <c r="CW949" s="106"/>
      <c r="CX949" s="106"/>
      <c r="CY949" s="106"/>
      <c r="CZ949" s="106"/>
      <c r="DA949" s="106"/>
      <c r="DB949" s="106"/>
      <c r="DC949" s="106"/>
      <c r="DD949" s="106"/>
      <c r="DE949" s="106"/>
      <c r="DF949" s="106"/>
      <c r="DG949" s="106"/>
      <c r="DH949" s="106"/>
      <c r="DI949" s="106"/>
      <c r="DJ949" s="106"/>
      <c r="DK949" s="106"/>
      <c r="DL949" s="106"/>
      <c r="DM949" s="106"/>
      <c r="DN949" s="106"/>
      <c r="DO949" s="106"/>
      <c r="DP949" s="106"/>
      <c r="DQ949" s="106"/>
      <c r="DR949" s="106"/>
      <c r="DS949" s="106"/>
      <c r="DT949" s="106"/>
      <c r="DU949" s="106"/>
      <c r="DV949" s="106"/>
      <c r="DW949" s="106"/>
      <c r="DX949" s="106"/>
      <c r="DY949" s="106"/>
      <c r="DZ949" s="106"/>
      <c r="EA949" s="106"/>
      <c r="EB949" s="106"/>
      <c r="EC949" s="106"/>
      <c r="ED949" s="106"/>
      <c r="EE949" s="106"/>
      <c r="EF949" s="106"/>
      <c r="EG949" s="106"/>
      <c r="EH949" s="106"/>
      <c r="EI949" s="106"/>
      <c r="EJ949" s="106"/>
      <c r="EK949" s="106"/>
      <c r="EL949" s="106"/>
      <c r="EM949" s="106"/>
      <c r="EN949" s="106"/>
      <c r="EO949" s="106"/>
      <c r="EP949" s="106"/>
      <c r="EQ949" s="106"/>
      <c r="ER949" s="106"/>
      <c r="ES949" s="106"/>
      <c r="ET949" s="106"/>
      <c r="EU949" s="106"/>
      <c r="EV949" s="106"/>
      <c r="EW949" s="106"/>
      <c r="EX949" s="106"/>
      <c r="EY949" s="106"/>
      <c r="EZ949" s="106"/>
      <c r="FA949" s="106"/>
      <c r="FB949" s="106"/>
      <c r="FC949" s="106"/>
      <c r="FD949" s="106"/>
      <c r="FE949" s="106"/>
      <c r="FF949" s="106"/>
      <c r="FG949" s="106"/>
      <c r="FH949" s="106"/>
      <c r="FI949" s="106"/>
      <c r="FJ949" s="106"/>
      <c r="FK949" s="106"/>
      <c r="FL949" s="106"/>
      <c r="FM949" s="106"/>
      <c r="FN949" s="106"/>
      <c r="FO949" s="106"/>
      <c r="FP949" s="106"/>
      <c r="FQ949" s="106"/>
      <c r="FR949" s="106"/>
      <c r="FS949" s="106"/>
      <c r="FT949" s="106"/>
      <c r="FU949" s="106"/>
      <c r="FV949" s="106"/>
      <c r="FW949" s="106"/>
      <c r="FX949" s="106"/>
      <c r="FY949" s="106"/>
      <c r="FZ949" s="106"/>
      <c r="GA949" s="106"/>
      <c r="GB949" s="106"/>
      <c r="GC949" s="106"/>
      <c r="GD949" s="106"/>
      <c r="GE949" s="106"/>
      <c r="GF949" s="106"/>
      <c r="GG949" s="106"/>
      <c r="GH949" s="106"/>
      <c r="GI949" s="106"/>
      <c r="GJ949" s="106"/>
      <c r="GK949" s="106"/>
      <c r="GL949" s="106"/>
      <c r="GM949" s="106"/>
      <c r="GN949" s="106"/>
      <c r="GO949" s="106"/>
      <c r="GP949" s="106"/>
      <c r="GQ949" s="106"/>
      <c r="GR949" s="106"/>
      <c r="GS949" s="106"/>
      <c r="GT949" s="106"/>
      <c r="GU949" s="106"/>
      <c r="GV949" s="106"/>
      <c r="GW949" s="106"/>
      <c r="GX949" s="106"/>
      <c r="GY949" s="106"/>
      <c r="GZ949" s="106"/>
      <c r="HA949" s="106"/>
      <c r="HB949" s="106"/>
      <c r="HC949" s="106"/>
      <c r="HD949" s="106"/>
      <c r="HE949" s="106"/>
      <c r="HF949" s="106"/>
      <c r="HG949" s="106"/>
      <c r="HH949" s="106"/>
      <c r="HI949" s="106"/>
      <c r="HJ949" s="106"/>
      <c r="HK949" s="106"/>
      <c r="HL949" s="106"/>
      <c r="HM949" s="106"/>
      <c r="HN949" s="106"/>
      <c r="HO949" s="106"/>
      <c r="HP949" s="106"/>
      <c r="HQ949" s="106"/>
      <c r="HR949" s="106"/>
      <c r="HS949" s="106"/>
      <c r="HT949" s="106"/>
      <c r="HU949" s="106"/>
      <c r="HV949" s="106"/>
      <c r="HW949" s="106"/>
      <c r="HX949" s="106"/>
      <c r="HY949" s="106"/>
      <c r="HZ949" s="106"/>
      <c r="IA949" s="106"/>
      <c r="IB949" s="106"/>
      <c r="IC949" s="106"/>
      <c r="ID949" s="106"/>
      <c r="IE949" s="106"/>
      <c r="IF949" s="106"/>
      <c r="IG949" s="106"/>
      <c r="IH949" s="106"/>
      <c r="II949" s="106"/>
      <c r="IJ949" s="106"/>
      <c r="IK949" s="106"/>
      <c r="IL949" s="106"/>
      <c r="IM949" s="106"/>
      <c r="IN949" s="106"/>
      <c r="IO949" s="106"/>
      <c r="IP949" s="106"/>
      <c r="IQ949" s="106"/>
      <c r="IR949" s="106"/>
      <c r="IS949" s="106"/>
      <c r="IT949" s="106"/>
      <c r="IU949" s="106"/>
      <c r="IV949" s="106"/>
      <c r="IW949" s="106"/>
      <c r="IX949" s="106"/>
      <c r="IY949" s="106"/>
      <c r="IZ949" s="106"/>
      <c r="JA949" s="106"/>
      <c r="JB949" s="106"/>
      <c r="JC949" s="106"/>
      <c r="JD949" s="106"/>
      <c r="JE949" s="106"/>
      <c r="JF949" s="106"/>
      <c r="JG949" s="106"/>
      <c r="JH949" s="106"/>
      <c r="JI949" s="106"/>
      <c r="JJ949" s="106"/>
      <c r="JK949" s="106"/>
      <c r="JL949" s="106"/>
      <c r="JM949" s="106"/>
      <c r="JN949" s="106"/>
      <c r="JO949" s="106"/>
      <c r="JP949" s="106"/>
      <c r="JQ949" s="106"/>
      <c r="JR949" s="106"/>
      <c r="JS949" s="106"/>
      <c r="JT949" s="106"/>
      <c r="JU949" s="106"/>
      <c r="JV949" s="106"/>
      <c r="JW949" s="106"/>
      <c r="JX949" s="106"/>
      <c r="JY949" s="106"/>
      <c r="JZ949" s="106"/>
      <c r="KA949" s="106"/>
      <c r="KB949" s="106"/>
      <c r="KC949" s="106"/>
      <c r="KD949" s="106"/>
      <c r="KE949" s="106"/>
      <c r="KF949" s="106"/>
      <c r="KG949" s="106"/>
      <c r="KH949" s="106"/>
      <c r="KI949" s="106"/>
      <c r="KJ949" s="106"/>
      <c r="KK949" s="106"/>
      <c r="KL949" s="106"/>
      <c r="KM949" s="106"/>
      <c r="KN949" s="106"/>
      <c r="KO949" s="106"/>
      <c r="KP949" s="106"/>
      <c r="KQ949" s="106"/>
      <c r="KR949" s="106"/>
      <c r="KS949" s="106"/>
      <c r="KT949" s="106"/>
      <c r="KU949" s="106"/>
      <c r="KV949" s="106"/>
      <c r="KW949" s="106"/>
      <c r="KX949" s="106"/>
      <c r="KY949" s="106"/>
      <c r="KZ949" s="106"/>
      <c r="LA949" s="106"/>
      <c r="LB949" s="106"/>
      <c r="LC949" s="106"/>
      <c r="LD949" s="106"/>
      <c r="LE949" s="106"/>
      <c r="LF949" s="106"/>
      <c r="LG949" s="106"/>
      <c r="LH949" s="106"/>
      <c r="LI949" s="106"/>
      <c r="LJ949" s="106"/>
      <c r="LK949" s="106"/>
      <c r="LL949" s="106"/>
      <c r="LM949" s="106"/>
      <c r="LN949" s="106"/>
      <c r="LO949" s="106"/>
      <c r="LP949" s="106"/>
      <c r="LQ949" s="106"/>
      <c r="LR949" s="106"/>
      <c r="LS949" s="106"/>
      <c r="LT949" s="106"/>
      <c r="LU949" s="106"/>
      <c r="LV949" s="106"/>
      <c r="LW949" s="106"/>
      <c r="LX949" s="106"/>
      <c r="LY949" s="106"/>
      <c r="LZ949" s="106"/>
      <c r="MA949" s="106"/>
      <c r="MB949" s="106"/>
      <c r="MC949" s="106"/>
      <c r="MD949" s="106"/>
      <c r="ME949" s="106"/>
      <c r="MF949" s="106"/>
      <c r="MG949" s="106"/>
      <c r="MH949" s="106"/>
      <c r="MI949" s="106"/>
      <c r="MJ949" s="106"/>
      <c r="MK949" s="106"/>
      <c r="ML949" s="106"/>
      <c r="MM949" s="106"/>
      <c r="MN949" s="106"/>
      <c r="MO949" s="106"/>
      <c r="MP949" s="106"/>
      <c r="MQ949" s="106"/>
      <c r="MR949" s="106"/>
      <c r="MS949" s="106"/>
      <c r="MT949" s="106"/>
      <c r="MU949" s="106"/>
      <c r="MV949" s="106"/>
      <c r="MW949" s="106"/>
      <c r="MX949" s="106"/>
      <c r="MY949" s="106"/>
      <c r="MZ949" s="106"/>
      <c r="NA949" s="106"/>
      <c r="NB949" s="106"/>
      <c r="NC949" s="106"/>
      <c r="ND949" s="106"/>
      <c r="NE949" s="106"/>
      <c r="NF949" s="106"/>
      <c r="NG949" s="106"/>
      <c r="NH949" s="106"/>
      <c r="NI949" s="106"/>
      <c r="NJ949" s="106"/>
      <c r="NK949" s="106"/>
      <c r="NL949" s="106"/>
      <c r="NM949" s="106"/>
      <c r="NN949" s="106"/>
      <c r="NO949" s="106"/>
      <c r="NP949" s="106"/>
      <c r="NQ949" s="106"/>
      <c r="NR949" s="106"/>
      <c r="NS949" s="106"/>
      <c r="NT949" s="106"/>
      <c r="NU949" s="106"/>
      <c r="NV949" s="106"/>
      <c r="NW949" s="106"/>
      <c r="NX949" s="106"/>
      <c r="NY949" s="106"/>
      <c r="NZ949" s="106"/>
      <c r="OA949" s="106"/>
      <c r="OB949" s="106"/>
      <c r="OC949" s="106"/>
      <c r="OD949" s="106"/>
      <c r="OE949" s="106"/>
      <c r="OF949" s="106"/>
      <c r="OG949" s="106"/>
      <c r="OH949" s="106"/>
      <c r="OI949" s="106"/>
      <c r="OJ949" s="106"/>
      <c r="OK949" s="106"/>
      <c r="OL949" s="106"/>
      <c r="OM949" s="106"/>
      <c r="ON949" s="106"/>
      <c r="OO949" s="106"/>
      <c r="OP949" s="106"/>
      <c r="OQ949" s="106"/>
      <c r="OR949" s="106"/>
      <c r="OS949" s="106"/>
      <c r="OT949" s="106"/>
      <c r="OU949" s="106"/>
      <c r="OV949" s="106"/>
      <c r="OW949" s="106"/>
      <c r="OX949" s="106"/>
      <c r="OY949" s="106"/>
      <c r="OZ949" s="106"/>
      <c r="PA949" s="106"/>
      <c r="PB949" s="106"/>
      <c r="PC949" s="106"/>
      <c r="PD949" s="106"/>
      <c r="PE949" s="106"/>
      <c r="PF949" s="106"/>
      <c r="PG949" s="106"/>
      <c r="PH949" s="106"/>
      <c r="PI949" s="106"/>
      <c r="PJ949" s="106"/>
      <c r="PK949" s="106"/>
      <c r="PL949" s="106"/>
      <c r="PM949" s="106"/>
      <c r="PN949" s="106"/>
      <c r="PO949" s="106"/>
      <c r="PP949" s="106"/>
      <c r="PQ949" s="106"/>
      <c r="PR949" s="106"/>
      <c r="PS949" s="106"/>
      <c r="PT949" s="106"/>
      <c r="PU949" s="106"/>
      <c r="PV949" s="106"/>
      <c r="PW949" s="106"/>
      <c r="PX949" s="106"/>
      <c r="PY949" s="106"/>
      <c r="PZ949" s="106"/>
      <c r="QA949" s="106"/>
      <c r="QB949" s="106"/>
      <c r="QC949" s="106"/>
      <c r="QD949" s="106"/>
      <c r="QE949" s="106"/>
      <c r="QF949" s="106"/>
      <c r="QG949" s="106"/>
      <c r="QH949" s="106"/>
      <c r="QI949" s="106"/>
      <c r="QJ949" s="106"/>
      <c r="QK949" s="106"/>
      <c r="QL949" s="106"/>
      <c r="QM949" s="106"/>
      <c r="QN949" s="106"/>
      <c r="QO949" s="106"/>
      <c r="QP949" s="106"/>
      <c r="QQ949" s="106"/>
      <c r="QR949" s="106"/>
      <c r="QS949" s="106"/>
      <c r="QT949" s="106"/>
      <c r="QU949" s="106"/>
      <c r="QV949" s="106"/>
      <c r="QW949" s="106"/>
      <c r="QX949" s="106"/>
      <c r="QY949" s="106"/>
      <c r="QZ949" s="106"/>
      <c r="RA949" s="106"/>
      <c r="RB949" s="106"/>
      <c r="RC949" s="106"/>
      <c r="RD949" s="106"/>
      <c r="RE949" s="106"/>
      <c r="RF949" s="106"/>
      <c r="RG949" s="106"/>
      <c r="RH949" s="106"/>
      <c r="RI949" s="106"/>
      <c r="RJ949" s="106"/>
      <c r="RK949" s="106"/>
      <c r="RL949" s="106"/>
      <c r="RM949" s="106"/>
      <c r="RN949" s="106"/>
      <c r="RO949" s="106"/>
      <c r="RP949" s="106"/>
      <c r="RQ949" s="106"/>
      <c r="RR949" s="106"/>
    </row>
    <row r="950" spans="1:486" x14ac:dyDescent="0.3">
      <c r="A950" s="106"/>
      <c r="B950" s="106"/>
      <c r="C950" s="106"/>
      <c r="D950" s="106"/>
      <c r="E950" s="106"/>
      <c r="F950" s="106"/>
      <c r="G950" s="106"/>
      <c r="H950" s="106"/>
      <c r="I950" s="106"/>
      <c r="J950" s="106"/>
      <c r="K950" s="106"/>
      <c r="L950" s="106"/>
      <c r="M950" s="106"/>
      <c r="N950" s="106"/>
      <c r="O950" s="106"/>
      <c r="P950" s="114"/>
      <c r="Q950" s="114"/>
      <c r="R950" s="106"/>
      <c r="S950" s="106"/>
      <c r="T950" s="106"/>
      <c r="U950" s="106"/>
      <c r="V950" s="106"/>
      <c r="W950" s="106"/>
      <c r="X950" s="106"/>
      <c r="Y950" s="106"/>
      <c r="Z950" s="106"/>
      <c r="AA950" s="106"/>
      <c r="AB950" s="106"/>
      <c r="AC950" s="106"/>
      <c r="AD950" s="106"/>
      <c r="AE950" s="106"/>
      <c r="AF950" s="106"/>
      <c r="AG950" s="106"/>
      <c r="AH950" s="106"/>
      <c r="AI950" s="106"/>
      <c r="AJ950" s="106"/>
      <c r="AK950" s="106"/>
      <c r="AL950" s="106"/>
      <c r="AM950" s="106"/>
      <c r="AN950" s="106"/>
      <c r="AO950" s="106"/>
      <c r="AP950" s="106"/>
      <c r="AQ950" s="106"/>
      <c r="AR950" s="106"/>
      <c r="AS950" s="106"/>
      <c r="AT950" s="106"/>
      <c r="AU950" s="106"/>
      <c r="AV950" s="106"/>
      <c r="AW950" s="106"/>
      <c r="AX950" s="106"/>
      <c r="AY950" s="106"/>
      <c r="AZ950" s="106"/>
      <c r="BA950" s="106"/>
      <c r="BB950" s="106"/>
      <c r="BC950" s="106"/>
      <c r="BD950" s="106"/>
      <c r="BE950" s="106"/>
      <c r="BF950" s="106"/>
      <c r="BG950" s="106"/>
      <c r="BH950" s="106"/>
      <c r="BI950" s="106"/>
      <c r="BJ950" s="106"/>
      <c r="BK950" s="106"/>
      <c r="BL950" s="106"/>
      <c r="BM950" s="106"/>
      <c r="BN950" s="106"/>
      <c r="BO950" s="106"/>
      <c r="BP950" s="106"/>
      <c r="BQ950" s="106"/>
      <c r="BR950" s="106"/>
      <c r="BS950" s="106"/>
      <c r="BT950" s="106"/>
      <c r="BU950" s="106"/>
      <c r="BV950" s="106"/>
      <c r="BW950" s="106"/>
      <c r="BX950" s="106"/>
      <c r="BY950" s="106"/>
      <c r="BZ950" s="106"/>
      <c r="CA950" s="106"/>
      <c r="CB950" s="106"/>
      <c r="CC950" s="106"/>
      <c r="CD950" s="106"/>
      <c r="CE950" s="106"/>
      <c r="CF950" s="106"/>
      <c r="CG950" s="106"/>
      <c r="CH950" s="106"/>
      <c r="CI950" s="106"/>
      <c r="CJ950" s="106"/>
      <c r="CK950" s="106"/>
      <c r="CL950" s="106"/>
      <c r="CM950" s="106"/>
      <c r="CN950" s="106"/>
      <c r="CO950" s="106"/>
      <c r="CP950" s="106"/>
      <c r="CQ950" s="106"/>
      <c r="CR950" s="106"/>
      <c r="CS950" s="106"/>
      <c r="CT950" s="106"/>
      <c r="CU950" s="106"/>
      <c r="CV950" s="106"/>
      <c r="CW950" s="106"/>
      <c r="CX950" s="106"/>
      <c r="CY950" s="106"/>
      <c r="CZ950" s="106"/>
      <c r="DA950" s="106"/>
      <c r="DB950" s="106"/>
      <c r="DC950" s="106"/>
      <c r="DD950" s="106"/>
      <c r="DE950" s="106"/>
      <c r="DF950" s="106"/>
      <c r="DG950" s="106"/>
      <c r="DH950" s="106"/>
      <c r="DI950" s="106"/>
      <c r="DJ950" s="106"/>
      <c r="DK950" s="106"/>
      <c r="DL950" s="106"/>
      <c r="DM950" s="106"/>
      <c r="DN950" s="106"/>
      <c r="DO950" s="106"/>
      <c r="DP950" s="106"/>
      <c r="DQ950" s="106"/>
      <c r="DR950" s="106"/>
      <c r="DS950" s="106"/>
      <c r="DT950" s="106"/>
      <c r="DU950" s="106"/>
      <c r="DV950" s="106"/>
      <c r="DW950" s="106"/>
      <c r="DX950" s="106"/>
      <c r="DY950" s="106"/>
      <c r="DZ950" s="106"/>
      <c r="EA950" s="106"/>
      <c r="EB950" s="106"/>
      <c r="EC950" s="106"/>
      <c r="ED950" s="106"/>
      <c r="EE950" s="106"/>
      <c r="EF950" s="106"/>
      <c r="EG950" s="106"/>
      <c r="EH950" s="106"/>
      <c r="EI950" s="106"/>
      <c r="EJ950" s="106"/>
      <c r="EK950" s="106"/>
      <c r="EL950" s="106"/>
      <c r="EM950" s="106"/>
      <c r="EN950" s="106"/>
      <c r="EO950" s="106"/>
      <c r="EP950" s="106"/>
      <c r="EQ950" s="106"/>
      <c r="ER950" s="106"/>
      <c r="ES950" s="106"/>
      <c r="ET950" s="106"/>
      <c r="EU950" s="106"/>
      <c r="EV950" s="106"/>
      <c r="EW950" s="106"/>
      <c r="EX950" s="106"/>
      <c r="EY950" s="106"/>
      <c r="EZ950" s="106"/>
      <c r="FA950" s="106"/>
      <c r="FB950" s="106"/>
      <c r="FC950" s="106"/>
      <c r="FD950" s="106"/>
      <c r="FE950" s="106"/>
      <c r="FF950" s="106"/>
      <c r="FG950" s="106"/>
      <c r="FH950" s="106"/>
      <c r="FI950" s="106"/>
      <c r="FJ950" s="106"/>
      <c r="FK950" s="106"/>
      <c r="FL950" s="106"/>
      <c r="FM950" s="106"/>
      <c r="FN950" s="106"/>
      <c r="FO950" s="106"/>
      <c r="FP950" s="106"/>
      <c r="FQ950" s="106"/>
      <c r="FR950" s="106"/>
      <c r="FS950" s="106"/>
      <c r="FT950" s="106"/>
      <c r="FU950" s="106"/>
      <c r="FV950" s="106"/>
      <c r="FW950" s="106"/>
      <c r="FX950" s="106"/>
      <c r="FY950" s="106"/>
      <c r="FZ950" s="106"/>
      <c r="GA950" s="106"/>
      <c r="GB950" s="106"/>
      <c r="GC950" s="106"/>
      <c r="GD950" s="106"/>
      <c r="GE950" s="106"/>
      <c r="GF950" s="106"/>
      <c r="GG950" s="106"/>
      <c r="GH950" s="106"/>
      <c r="GI950" s="106"/>
      <c r="GJ950" s="106"/>
      <c r="GK950" s="106"/>
      <c r="GL950" s="106"/>
      <c r="GM950" s="106"/>
      <c r="GN950" s="106"/>
      <c r="GO950" s="106"/>
      <c r="GP950" s="106"/>
      <c r="GQ950" s="106"/>
      <c r="GR950" s="106"/>
      <c r="GS950" s="106"/>
      <c r="GT950" s="106"/>
      <c r="GU950" s="106"/>
      <c r="GV950" s="106"/>
      <c r="GW950" s="106"/>
      <c r="GX950" s="106"/>
      <c r="GY950" s="106"/>
      <c r="GZ950" s="106"/>
      <c r="HA950" s="106"/>
      <c r="HB950" s="106"/>
      <c r="HC950" s="106"/>
      <c r="HD950" s="106"/>
      <c r="HE950" s="106"/>
      <c r="HF950" s="106"/>
      <c r="HG950" s="106"/>
      <c r="HH950" s="106"/>
      <c r="HI950" s="106"/>
      <c r="HJ950" s="106"/>
      <c r="HK950" s="106"/>
      <c r="HL950" s="106"/>
      <c r="HM950" s="106"/>
      <c r="HN950" s="106"/>
      <c r="HO950" s="106"/>
      <c r="HP950" s="106"/>
      <c r="HQ950" s="106"/>
      <c r="HR950" s="106"/>
      <c r="HS950" s="106"/>
      <c r="HT950" s="106"/>
      <c r="HU950" s="106"/>
      <c r="HV950" s="106"/>
      <c r="HW950" s="106"/>
      <c r="HX950" s="106"/>
      <c r="HY950" s="106"/>
      <c r="HZ950" s="106"/>
      <c r="IA950" s="106"/>
      <c r="IB950" s="106"/>
      <c r="IC950" s="106"/>
      <c r="ID950" s="106"/>
      <c r="IE950" s="106"/>
      <c r="IF950" s="106"/>
      <c r="IG950" s="106"/>
      <c r="IH950" s="106"/>
      <c r="II950" s="106"/>
      <c r="IJ950" s="106"/>
      <c r="IK950" s="106"/>
      <c r="IL950" s="106"/>
      <c r="IM950" s="106"/>
      <c r="IN950" s="106"/>
      <c r="IO950" s="106"/>
      <c r="IP950" s="106"/>
      <c r="IQ950" s="106"/>
      <c r="IR950" s="106"/>
      <c r="IS950" s="106"/>
      <c r="IT950" s="106"/>
      <c r="IU950" s="106"/>
      <c r="IV950" s="106"/>
      <c r="IW950" s="106"/>
      <c r="IX950" s="106"/>
      <c r="IY950" s="106"/>
      <c r="IZ950" s="106"/>
      <c r="JA950" s="106"/>
      <c r="JB950" s="106"/>
      <c r="JC950" s="106"/>
      <c r="JD950" s="106"/>
      <c r="JE950" s="106"/>
      <c r="JF950" s="106"/>
      <c r="JG950" s="106"/>
      <c r="JH950" s="106"/>
      <c r="JI950" s="106"/>
      <c r="JJ950" s="106"/>
      <c r="JK950" s="106"/>
      <c r="JL950" s="106"/>
      <c r="JM950" s="106"/>
      <c r="JN950" s="106"/>
      <c r="JO950" s="106"/>
      <c r="JP950" s="106"/>
      <c r="JQ950" s="106"/>
      <c r="JR950" s="106"/>
      <c r="JS950" s="106"/>
      <c r="JT950" s="106"/>
      <c r="JU950" s="106"/>
      <c r="JV950" s="106"/>
      <c r="JW950" s="106"/>
      <c r="JX950" s="106"/>
      <c r="JY950" s="106"/>
      <c r="JZ950" s="106"/>
      <c r="KA950" s="106"/>
      <c r="KB950" s="106"/>
      <c r="KC950" s="106"/>
      <c r="KD950" s="106"/>
      <c r="KE950" s="106"/>
      <c r="KF950" s="106"/>
      <c r="KG950" s="106"/>
      <c r="KH950" s="106"/>
      <c r="KI950" s="106"/>
      <c r="KJ950" s="106"/>
      <c r="KK950" s="106"/>
      <c r="KL950" s="106"/>
      <c r="KM950" s="106"/>
      <c r="KN950" s="106"/>
      <c r="KO950" s="106"/>
      <c r="KP950" s="106"/>
      <c r="KQ950" s="106"/>
      <c r="KR950" s="106"/>
      <c r="KS950" s="106"/>
      <c r="KT950" s="106"/>
      <c r="KU950" s="106"/>
      <c r="KV950" s="106"/>
      <c r="KW950" s="106"/>
      <c r="KX950" s="106"/>
      <c r="KY950" s="106"/>
      <c r="KZ950" s="106"/>
      <c r="LA950" s="106"/>
      <c r="LB950" s="106"/>
      <c r="LC950" s="106"/>
      <c r="LD950" s="106"/>
      <c r="LE950" s="106"/>
      <c r="LF950" s="106"/>
      <c r="LG950" s="106"/>
      <c r="LH950" s="106"/>
      <c r="LI950" s="106"/>
      <c r="LJ950" s="106"/>
      <c r="LK950" s="106"/>
      <c r="LL950" s="106"/>
      <c r="LM950" s="106"/>
      <c r="LN950" s="106"/>
      <c r="LO950" s="106"/>
      <c r="LP950" s="106"/>
      <c r="LQ950" s="106"/>
      <c r="LR950" s="106"/>
      <c r="LS950" s="106"/>
      <c r="LT950" s="106"/>
      <c r="LU950" s="106"/>
      <c r="LV950" s="106"/>
      <c r="LW950" s="106"/>
      <c r="LX950" s="106"/>
      <c r="LY950" s="106"/>
      <c r="LZ950" s="106"/>
      <c r="MA950" s="106"/>
      <c r="MB950" s="106"/>
      <c r="MC950" s="106"/>
      <c r="MD950" s="106"/>
      <c r="ME950" s="106"/>
      <c r="MF950" s="106"/>
      <c r="MG950" s="106"/>
      <c r="MH950" s="106"/>
      <c r="MI950" s="106"/>
      <c r="MJ950" s="106"/>
      <c r="MK950" s="106"/>
      <c r="ML950" s="106"/>
      <c r="MM950" s="106"/>
      <c r="MN950" s="106"/>
      <c r="MO950" s="106"/>
      <c r="MP950" s="106"/>
      <c r="MQ950" s="106"/>
      <c r="MR950" s="106"/>
      <c r="MS950" s="106"/>
      <c r="MT950" s="106"/>
      <c r="MU950" s="106"/>
      <c r="MV950" s="106"/>
      <c r="MW950" s="106"/>
      <c r="MX950" s="106"/>
      <c r="MY950" s="106"/>
      <c r="MZ950" s="106"/>
      <c r="NA950" s="106"/>
      <c r="NB950" s="106"/>
      <c r="NC950" s="106"/>
      <c r="ND950" s="106"/>
      <c r="NE950" s="106"/>
      <c r="NF950" s="106"/>
      <c r="NG950" s="106"/>
      <c r="NH950" s="106"/>
      <c r="NI950" s="106"/>
      <c r="NJ950" s="106"/>
      <c r="NK950" s="106"/>
      <c r="NL950" s="106"/>
      <c r="NM950" s="106"/>
      <c r="NN950" s="106"/>
      <c r="NO950" s="106"/>
      <c r="NP950" s="106"/>
      <c r="NQ950" s="106"/>
      <c r="NR950" s="106"/>
      <c r="NS950" s="106"/>
      <c r="NT950" s="106"/>
      <c r="NU950" s="106"/>
      <c r="NV950" s="106"/>
      <c r="NW950" s="106"/>
      <c r="NX950" s="106"/>
      <c r="NY950" s="106"/>
      <c r="NZ950" s="106"/>
      <c r="OA950" s="106"/>
      <c r="OB950" s="106"/>
      <c r="OC950" s="106"/>
      <c r="OD950" s="106"/>
      <c r="OE950" s="106"/>
      <c r="OF950" s="106"/>
      <c r="OG950" s="106"/>
      <c r="OH950" s="106"/>
      <c r="OI950" s="106"/>
      <c r="OJ950" s="106"/>
      <c r="OK950" s="106"/>
      <c r="OL950" s="106"/>
      <c r="OM950" s="106"/>
      <c r="ON950" s="106"/>
      <c r="OO950" s="106"/>
      <c r="OP950" s="106"/>
      <c r="OQ950" s="106"/>
      <c r="OR950" s="106"/>
      <c r="OS950" s="106"/>
      <c r="OT950" s="106"/>
      <c r="OU950" s="106"/>
      <c r="OV950" s="106"/>
      <c r="OW950" s="106"/>
      <c r="OX950" s="106"/>
      <c r="OY950" s="106"/>
      <c r="OZ950" s="106"/>
      <c r="PA950" s="106"/>
      <c r="PB950" s="106"/>
      <c r="PC950" s="106"/>
      <c r="PD950" s="106"/>
      <c r="PE950" s="106"/>
      <c r="PF950" s="106"/>
      <c r="PG950" s="106"/>
      <c r="PH950" s="106"/>
      <c r="PI950" s="106"/>
      <c r="PJ950" s="106"/>
      <c r="PK950" s="106"/>
      <c r="PL950" s="106"/>
      <c r="PM950" s="106"/>
      <c r="PN950" s="106"/>
      <c r="PO950" s="106"/>
      <c r="PP950" s="106"/>
      <c r="PQ950" s="106"/>
      <c r="PR950" s="106"/>
      <c r="PS950" s="106"/>
      <c r="PT950" s="106"/>
      <c r="PU950" s="106"/>
      <c r="PV950" s="106"/>
      <c r="PW950" s="106"/>
      <c r="PX950" s="106"/>
      <c r="PY950" s="106"/>
      <c r="PZ950" s="106"/>
      <c r="QA950" s="106"/>
      <c r="QB950" s="106"/>
      <c r="QC950" s="106"/>
      <c r="QD950" s="106"/>
      <c r="QE950" s="106"/>
      <c r="QF950" s="106"/>
      <c r="QG950" s="106"/>
      <c r="QH950" s="106"/>
      <c r="QI950" s="106"/>
      <c r="QJ950" s="106"/>
      <c r="QK950" s="106"/>
      <c r="QL950" s="106"/>
      <c r="QM950" s="106"/>
      <c r="QN950" s="106"/>
      <c r="QO950" s="106"/>
      <c r="QP950" s="106"/>
      <c r="QQ950" s="106"/>
      <c r="QR950" s="106"/>
      <c r="QS950" s="106"/>
      <c r="QT950" s="106"/>
      <c r="QU950" s="106"/>
      <c r="QV950" s="106"/>
      <c r="QW950" s="106"/>
      <c r="QX950" s="106"/>
      <c r="QY950" s="106"/>
      <c r="QZ950" s="106"/>
      <c r="RA950" s="106"/>
      <c r="RB950" s="106"/>
      <c r="RC950" s="106"/>
      <c r="RD950" s="106"/>
      <c r="RE950" s="106"/>
      <c r="RF950" s="106"/>
      <c r="RG950" s="106"/>
      <c r="RH950" s="106"/>
      <c r="RI950" s="106"/>
      <c r="RJ950" s="106"/>
      <c r="RK950" s="106"/>
      <c r="RL950" s="106"/>
      <c r="RM950" s="106"/>
      <c r="RN950" s="106"/>
      <c r="RO950" s="106"/>
      <c r="RP950" s="106"/>
      <c r="RQ950" s="106"/>
      <c r="RR950" s="106"/>
    </row>
    <row r="951" spans="1:486" x14ac:dyDescent="0.3">
      <c r="A951" s="106"/>
      <c r="B951" s="106"/>
      <c r="C951" s="106"/>
      <c r="D951" s="106"/>
      <c r="E951" s="106"/>
      <c r="F951" s="106"/>
      <c r="G951" s="106"/>
      <c r="H951" s="106"/>
      <c r="I951" s="106"/>
      <c r="J951" s="106"/>
      <c r="K951" s="106"/>
      <c r="L951" s="106"/>
      <c r="M951" s="106"/>
      <c r="N951" s="106"/>
      <c r="O951" s="106"/>
      <c r="P951" s="114"/>
      <c r="Q951" s="114"/>
      <c r="R951" s="106"/>
      <c r="S951" s="106"/>
      <c r="T951" s="106"/>
      <c r="U951" s="106"/>
      <c r="V951" s="106"/>
      <c r="W951" s="106"/>
      <c r="X951" s="106"/>
      <c r="Y951" s="106"/>
      <c r="Z951" s="106"/>
      <c r="AA951" s="106"/>
      <c r="AB951" s="106"/>
      <c r="AC951" s="106"/>
      <c r="AD951" s="106"/>
      <c r="AE951" s="106"/>
      <c r="AF951" s="106"/>
      <c r="AG951" s="106"/>
      <c r="AH951" s="106"/>
      <c r="AI951" s="106"/>
      <c r="AJ951" s="106"/>
      <c r="AK951" s="106"/>
      <c r="AL951" s="106"/>
      <c r="AM951" s="106"/>
      <c r="AN951" s="106"/>
      <c r="AO951" s="106"/>
      <c r="AP951" s="106"/>
      <c r="AQ951" s="106"/>
      <c r="AR951" s="106"/>
      <c r="AS951" s="106"/>
      <c r="AT951" s="106"/>
      <c r="AU951" s="106"/>
      <c r="AV951" s="106"/>
      <c r="AW951" s="106"/>
      <c r="AX951" s="106"/>
      <c r="AY951" s="106"/>
      <c r="AZ951" s="106"/>
      <c r="BA951" s="106"/>
      <c r="BB951" s="106"/>
      <c r="BC951" s="106"/>
      <c r="BD951" s="106"/>
      <c r="BE951" s="106"/>
      <c r="BF951" s="106"/>
      <c r="BG951" s="106"/>
      <c r="BH951" s="106"/>
      <c r="BI951" s="106"/>
      <c r="BJ951" s="106"/>
      <c r="BK951" s="106"/>
      <c r="BL951" s="106"/>
      <c r="BM951" s="106"/>
      <c r="BN951" s="106"/>
      <c r="BO951" s="106"/>
      <c r="BP951" s="106"/>
      <c r="BQ951" s="106"/>
      <c r="BR951" s="106"/>
      <c r="BS951" s="106"/>
      <c r="BT951" s="106"/>
      <c r="BU951" s="106"/>
      <c r="BV951" s="106"/>
      <c r="BW951" s="106"/>
      <c r="BX951" s="106"/>
      <c r="BY951" s="106"/>
      <c r="BZ951" s="106"/>
      <c r="CA951" s="106"/>
      <c r="CB951" s="106"/>
      <c r="CC951" s="106"/>
      <c r="CD951" s="106"/>
      <c r="CE951" s="106"/>
      <c r="CF951" s="106"/>
      <c r="CG951" s="106"/>
      <c r="CH951" s="106"/>
      <c r="CI951" s="106"/>
      <c r="CJ951" s="106"/>
      <c r="CK951" s="106"/>
      <c r="CL951" s="106"/>
      <c r="CM951" s="106"/>
      <c r="CN951" s="106"/>
      <c r="CO951" s="106"/>
      <c r="CP951" s="106"/>
      <c r="CQ951" s="106"/>
      <c r="CR951" s="106"/>
      <c r="CS951" s="106"/>
      <c r="CT951" s="106"/>
      <c r="CU951" s="106"/>
      <c r="CV951" s="106"/>
      <c r="CW951" s="106"/>
      <c r="CX951" s="106"/>
      <c r="CY951" s="106"/>
      <c r="CZ951" s="106"/>
      <c r="DA951" s="106"/>
      <c r="DB951" s="106"/>
      <c r="DC951" s="106"/>
      <c r="DD951" s="106"/>
      <c r="DE951" s="106"/>
      <c r="DF951" s="106"/>
      <c r="DG951" s="106"/>
      <c r="DH951" s="106"/>
      <c r="DI951" s="106"/>
      <c r="DJ951" s="106"/>
      <c r="DK951" s="106"/>
      <c r="DL951" s="106"/>
      <c r="DM951" s="106"/>
      <c r="DN951" s="106"/>
      <c r="DO951" s="106"/>
      <c r="DP951" s="106"/>
      <c r="DQ951" s="106"/>
      <c r="DR951" s="106"/>
      <c r="DS951" s="106"/>
      <c r="DT951" s="106"/>
      <c r="DU951" s="106"/>
      <c r="DV951" s="106"/>
      <c r="DW951" s="106"/>
      <c r="DX951" s="106"/>
      <c r="DY951" s="106"/>
      <c r="DZ951" s="106"/>
      <c r="EA951" s="106"/>
      <c r="EB951" s="106"/>
      <c r="EC951" s="106"/>
      <c r="ED951" s="106"/>
      <c r="EE951" s="106"/>
      <c r="EF951" s="106"/>
      <c r="EG951" s="106"/>
      <c r="EH951" s="106"/>
      <c r="EI951" s="106"/>
      <c r="EJ951" s="106"/>
      <c r="EK951" s="106"/>
      <c r="EL951" s="106"/>
      <c r="EM951" s="106"/>
      <c r="EN951" s="106"/>
      <c r="EO951" s="106"/>
      <c r="EP951" s="106"/>
      <c r="EQ951" s="106"/>
      <c r="ER951" s="106"/>
      <c r="ES951" s="106"/>
      <c r="ET951" s="106"/>
      <c r="EU951" s="106"/>
      <c r="EV951" s="106"/>
      <c r="EW951" s="106"/>
      <c r="EX951" s="106"/>
      <c r="EY951" s="106"/>
      <c r="EZ951" s="106"/>
      <c r="FA951" s="106"/>
      <c r="FB951" s="106"/>
      <c r="FC951" s="106"/>
      <c r="FD951" s="106"/>
      <c r="FE951" s="106"/>
      <c r="FF951" s="106"/>
      <c r="FG951" s="106"/>
      <c r="FH951" s="106"/>
      <c r="FI951" s="106"/>
      <c r="FJ951" s="106"/>
      <c r="FK951" s="106"/>
      <c r="FL951" s="106"/>
      <c r="FM951" s="106"/>
      <c r="FN951" s="106"/>
      <c r="FO951" s="106"/>
      <c r="FP951" s="106"/>
      <c r="FQ951" s="106"/>
      <c r="FR951" s="106"/>
      <c r="FS951" s="106"/>
      <c r="FT951" s="106"/>
      <c r="FU951" s="106"/>
      <c r="FV951" s="106"/>
      <c r="FW951" s="106"/>
      <c r="FX951" s="106"/>
      <c r="FY951" s="106"/>
      <c r="FZ951" s="106"/>
      <c r="GA951" s="106"/>
      <c r="GB951" s="106"/>
      <c r="GC951" s="106"/>
      <c r="GD951" s="106"/>
      <c r="GE951" s="106"/>
      <c r="GF951" s="106"/>
      <c r="GG951" s="106"/>
      <c r="GH951" s="106"/>
      <c r="GI951" s="106"/>
      <c r="GJ951" s="106"/>
      <c r="GK951" s="106"/>
      <c r="GL951" s="106"/>
      <c r="GM951" s="106"/>
      <c r="GN951" s="106"/>
      <c r="GO951" s="106"/>
      <c r="GP951" s="106"/>
      <c r="GQ951" s="106"/>
      <c r="GR951" s="106"/>
      <c r="GS951" s="106"/>
      <c r="GT951" s="106"/>
      <c r="GU951" s="106"/>
      <c r="GV951" s="106"/>
      <c r="GW951" s="106"/>
      <c r="GX951" s="106"/>
      <c r="GY951" s="106"/>
      <c r="GZ951" s="106"/>
      <c r="HA951" s="106"/>
      <c r="HB951" s="106"/>
      <c r="HC951" s="106"/>
      <c r="HD951" s="106"/>
      <c r="HE951" s="106"/>
      <c r="HF951" s="106"/>
      <c r="HG951" s="106"/>
      <c r="HH951" s="106"/>
      <c r="HI951" s="106"/>
      <c r="HJ951" s="106"/>
      <c r="HK951" s="106"/>
      <c r="HL951" s="106"/>
      <c r="HM951" s="106"/>
      <c r="HN951" s="106"/>
      <c r="HO951" s="106"/>
      <c r="HP951" s="106"/>
      <c r="HQ951" s="106"/>
      <c r="HR951" s="106"/>
      <c r="HS951" s="106"/>
      <c r="HT951" s="106"/>
      <c r="HU951" s="106"/>
      <c r="HV951" s="106"/>
      <c r="HW951" s="106"/>
      <c r="HX951" s="106"/>
      <c r="HY951" s="106"/>
      <c r="HZ951" s="106"/>
      <c r="IA951" s="106"/>
      <c r="IB951" s="106"/>
      <c r="IC951" s="106"/>
      <c r="ID951" s="106"/>
      <c r="IE951" s="106"/>
      <c r="IF951" s="106"/>
      <c r="IG951" s="106"/>
      <c r="IH951" s="106"/>
      <c r="II951" s="106"/>
      <c r="IJ951" s="106"/>
      <c r="IK951" s="106"/>
      <c r="IL951" s="106"/>
      <c r="IM951" s="106"/>
      <c r="IN951" s="106"/>
      <c r="IO951" s="106"/>
      <c r="IP951" s="106"/>
      <c r="IQ951" s="106"/>
      <c r="IR951" s="106"/>
      <c r="IS951" s="106"/>
      <c r="IT951" s="106"/>
      <c r="IU951" s="106"/>
      <c r="IV951" s="106"/>
      <c r="IW951" s="106"/>
      <c r="IX951" s="106"/>
      <c r="IY951" s="106"/>
      <c r="IZ951" s="106"/>
      <c r="JA951" s="106"/>
      <c r="JB951" s="106"/>
      <c r="JC951" s="106"/>
      <c r="JD951" s="106"/>
      <c r="JE951" s="106"/>
      <c r="JF951" s="106"/>
      <c r="JG951" s="106"/>
      <c r="JH951" s="106"/>
      <c r="JI951" s="106"/>
      <c r="JJ951" s="106"/>
      <c r="JK951" s="106"/>
      <c r="JL951" s="106"/>
      <c r="JM951" s="106"/>
      <c r="JN951" s="106"/>
      <c r="JO951" s="106"/>
      <c r="JP951" s="106"/>
      <c r="JQ951" s="106"/>
      <c r="JR951" s="106"/>
      <c r="JS951" s="106"/>
      <c r="JT951" s="106"/>
      <c r="JU951" s="106"/>
      <c r="JV951" s="106"/>
      <c r="JW951" s="106"/>
      <c r="JX951" s="106"/>
      <c r="JY951" s="106"/>
      <c r="JZ951" s="106"/>
      <c r="KA951" s="106"/>
      <c r="KB951" s="106"/>
      <c r="KC951" s="106"/>
      <c r="KD951" s="106"/>
      <c r="KE951" s="106"/>
      <c r="KF951" s="106"/>
      <c r="KG951" s="106"/>
      <c r="KH951" s="106"/>
      <c r="KI951" s="106"/>
      <c r="KJ951" s="106"/>
      <c r="KK951" s="106"/>
      <c r="KL951" s="106"/>
      <c r="KM951" s="106"/>
      <c r="KN951" s="106"/>
      <c r="KO951" s="106"/>
      <c r="KP951" s="106"/>
      <c r="KQ951" s="106"/>
      <c r="KR951" s="106"/>
      <c r="KS951" s="106"/>
      <c r="KT951" s="106"/>
      <c r="KU951" s="106"/>
      <c r="KV951" s="106"/>
      <c r="KW951" s="106"/>
      <c r="KX951" s="106"/>
      <c r="KY951" s="106"/>
      <c r="KZ951" s="106"/>
      <c r="LA951" s="106"/>
      <c r="LB951" s="106"/>
      <c r="LC951" s="106"/>
      <c r="LD951" s="106"/>
      <c r="LE951" s="106"/>
      <c r="LF951" s="106"/>
      <c r="LG951" s="106"/>
      <c r="LH951" s="106"/>
      <c r="LI951" s="106"/>
      <c r="LJ951" s="106"/>
      <c r="LK951" s="106"/>
      <c r="LL951" s="106"/>
      <c r="LM951" s="106"/>
      <c r="LN951" s="106"/>
      <c r="LO951" s="106"/>
      <c r="LP951" s="106"/>
      <c r="LQ951" s="106"/>
      <c r="LR951" s="106"/>
      <c r="LS951" s="106"/>
      <c r="LT951" s="106"/>
      <c r="LU951" s="106"/>
      <c r="LV951" s="106"/>
      <c r="LW951" s="106"/>
      <c r="LX951" s="106"/>
      <c r="LY951" s="106"/>
      <c r="LZ951" s="106"/>
      <c r="MA951" s="106"/>
      <c r="MB951" s="106"/>
      <c r="MC951" s="106"/>
      <c r="MD951" s="106"/>
      <c r="ME951" s="106"/>
      <c r="MF951" s="106"/>
      <c r="MG951" s="106"/>
      <c r="MH951" s="106"/>
      <c r="MI951" s="106"/>
      <c r="MJ951" s="106"/>
      <c r="MK951" s="106"/>
      <c r="ML951" s="106"/>
      <c r="MM951" s="106"/>
      <c r="MN951" s="106"/>
      <c r="MO951" s="106"/>
      <c r="MP951" s="106"/>
      <c r="MQ951" s="106"/>
      <c r="MR951" s="106"/>
      <c r="MS951" s="106"/>
      <c r="MT951" s="106"/>
      <c r="MU951" s="106"/>
      <c r="MV951" s="106"/>
      <c r="MW951" s="106"/>
      <c r="MX951" s="106"/>
      <c r="MY951" s="106"/>
      <c r="MZ951" s="106"/>
      <c r="NA951" s="106"/>
      <c r="NB951" s="106"/>
      <c r="NC951" s="106"/>
      <c r="ND951" s="106"/>
      <c r="NE951" s="106"/>
      <c r="NF951" s="106"/>
      <c r="NG951" s="106"/>
      <c r="NH951" s="106"/>
      <c r="NI951" s="106"/>
      <c r="NJ951" s="106"/>
      <c r="NK951" s="106"/>
      <c r="NL951" s="106"/>
      <c r="NM951" s="106"/>
      <c r="NN951" s="106"/>
      <c r="NO951" s="106"/>
      <c r="NP951" s="106"/>
      <c r="NQ951" s="106"/>
      <c r="NR951" s="106"/>
      <c r="NS951" s="106"/>
      <c r="NT951" s="106"/>
      <c r="NU951" s="106"/>
      <c r="NV951" s="106"/>
      <c r="NW951" s="106"/>
      <c r="NX951" s="106"/>
      <c r="NY951" s="106"/>
      <c r="NZ951" s="106"/>
      <c r="OA951" s="106"/>
      <c r="OB951" s="106"/>
      <c r="OC951" s="106"/>
      <c r="OD951" s="106"/>
      <c r="OE951" s="106"/>
      <c r="OF951" s="106"/>
      <c r="OG951" s="106"/>
      <c r="OH951" s="106"/>
      <c r="OI951" s="106"/>
      <c r="OJ951" s="106"/>
      <c r="OK951" s="106"/>
      <c r="OL951" s="106"/>
      <c r="OM951" s="106"/>
      <c r="ON951" s="106"/>
      <c r="OO951" s="106"/>
      <c r="OP951" s="106"/>
      <c r="OQ951" s="106"/>
      <c r="OR951" s="106"/>
      <c r="OS951" s="106"/>
      <c r="OT951" s="106"/>
      <c r="OU951" s="106"/>
      <c r="OV951" s="106"/>
      <c r="OW951" s="106"/>
      <c r="OX951" s="106"/>
      <c r="OY951" s="106"/>
      <c r="OZ951" s="106"/>
      <c r="PA951" s="106"/>
      <c r="PB951" s="106"/>
      <c r="PC951" s="106"/>
      <c r="PD951" s="106"/>
      <c r="PE951" s="106"/>
      <c r="PF951" s="106"/>
      <c r="PG951" s="106"/>
      <c r="PH951" s="106"/>
      <c r="PI951" s="106"/>
      <c r="PJ951" s="106"/>
      <c r="PK951" s="106"/>
      <c r="PL951" s="106"/>
      <c r="PM951" s="106"/>
      <c r="PN951" s="106"/>
      <c r="PO951" s="106"/>
      <c r="PP951" s="106"/>
      <c r="PQ951" s="106"/>
      <c r="PR951" s="106"/>
      <c r="PS951" s="106"/>
      <c r="PT951" s="106"/>
      <c r="PU951" s="106"/>
      <c r="PV951" s="106"/>
      <c r="PW951" s="106"/>
      <c r="PX951" s="106"/>
      <c r="PY951" s="106"/>
      <c r="PZ951" s="106"/>
      <c r="QA951" s="106"/>
      <c r="QB951" s="106"/>
      <c r="QC951" s="106"/>
      <c r="QD951" s="106"/>
      <c r="QE951" s="106"/>
      <c r="QF951" s="106"/>
      <c r="QG951" s="106"/>
      <c r="QH951" s="106"/>
      <c r="QI951" s="106"/>
      <c r="QJ951" s="106"/>
      <c r="QK951" s="106"/>
      <c r="QL951" s="106"/>
      <c r="QM951" s="106"/>
      <c r="QN951" s="106"/>
      <c r="QO951" s="106"/>
      <c r="QP951" s="106"/>
      <c r="QQ951" s="106"/>
      <c r="QR951" s="106"/>
      <c r="QS951" s="106"/>
      <c r="QT951" s="106"/>
      <c r="QU951" s="106"/>
      <c r="QV951" s="106"/>
      <c r="QW951" s="106"/>
      <c r="QX951" s="106"/>
      <c r="QY951" s="106"/>
      <c r="QZ951" s="106"/>
      <c r="RA951" s="106"/>
      <c r="RB951" s="106"/>
      <c r="RC951" s="106"/>
      <c r="RD951" s="106"/>
      <c r="RE951" s="106"/>
      <c r="RF951" s="106"/>
      <c r="RG951" s="106"/>
      <c r="RH951" s="106"/>
      <c r="RI951" s="106"/>
      <c r="RJ951" s="106"/>
      <c r="RK951" s="106"/>
      <c r="RL951" s="106"/>
      <c r="RM951" s="106"/>
      <c r="RN951" s="106"/>
      <c r="RO951" s="106"/>
      <c r="RP951" s="106"/>
      <c r="RQ951" s="106"/>
      <c r="RR951" s="106"/>
    </row>
    <row r="952" spans="1:486" x14ac:dyDescent="0.3">
      <c r="A952" s="106"/>
      <c r="B952" s="106"/>
      <c r="C952" s="106"/>
      <c r="D952" s="106"/>
      <c r="E952" s="106"/>
      <c r="F952" s="106"/>
      <c r="G952" s="106"/>
      <c r="H952" s="106"/>
      <c r="I952" s="106"/>
      <c r="J952" s="106"/>
      <c r="K952" s="106"/>
      <c r="L952" s="106"/>
      <c r="M952" s="106"/>
      <c r="N952" s="106"/>
      <c r="O952" s="106"/>
      <c r="P952" s="114"/>
      <c r="Q952" s="114"/>
      <c r="R952" s="106"/>
      <c r="S952" s="106"/>
      <c r="T952" s="106"/>
      <c r="U952" s="106"/>
      <c r="V952" s="106"/>
      <c r="W952" s="106"/>
      <c r="X952" s="106"/>
      <c r="Y952" s="106"/>
      <c r="Z952" s="106"/>
      <c r="AA952" s="106"/>
      <c r="AB952" s="106"/>
      <c r="AC952" s="106"/>
      <c r="AD952" s="106"/>
      <c r="AE952" s="106"/>
      <c r="AF952" s="106"/>
      <c r="AG952" s="106"/>
      <c r="AH952" s="106"/>
      <c r="AI952" s="106"/>
      <c r="AJ952" s="106"/>
      <c r="AK952" s="106"/>
      <c r="AL952" s="106"/>
      <c r="AM952" s="106"/>
      <c r="AN952" s="106"/>
      <c r="AO952" s="106"/>
      <c r="AP952" s="106"/>
      <c r="AQ952" s="106"/>
      <c r="AR952" s="106"/>
      <c r="AS952" s="106"/>
      <c r="AT952" s="106"/>
      <c r="AU952" s="106"/>
      <c r="AV952" s="106"/>
      <c r="AW952" s="106"/>
      <c r="AX952" s="106"/>
      <c r="AY952" s="106"/>
      <c r="AZ952" s="106"/>
      <c r="BA952" s="106"/>
      <c r="BB952" s="106"/>
      <c r="BC952" s="106"/>
      <c r="BD952" s="106"/>
      <c r="BE952" s="106"/>
      <c r="BF952" s="106"/>
      <c r="BG952" s="106"/>
      <c r="BH952" s="106"/>
      <c r="BI952" s="106"/>
      <c r="BJ952" s="106"/>
      <c r="BK952" s="106"/>
      <c r="BL952" s="106"/>
      <c r="BM952" s="106"/>
      <c r="BN952" s="106"/>
      <c r="BO952" s="106"/>
      <c r="BP952" s="106"/>
      <c r="BQ952" s="106"/>
      <c r="BR952" s="106"/>
      <c r="BS952" s="106"/>
      <c r="BT952" s="106"/>
      <c r="BU952" s="106"/>
      <c r="BV952" s="106"/>
      <c r="BW952" s="106"/>
      <c r="BX952" s="106"/>
      <c r="BY952" s="106"/>
      <c r="BZ952" s="106"/>
      <c r="CA952" s="106"/>
      <c r="CB952" s="106"/>
      <c r="CC952" s="106"/>
      <c r="CD952" s="106"/>
      <c r="CE952" s="106"/>
      <c r="CF952" s="106"/>
      <c r="CG952" s="106"/>
      <c r="CH952" s="106"/>
      <c r="CI952" s="106"/>
      <c r="CJ952" s="106"/>
      <c r="CK952" s="106"/>
      <c r="CL952" s="106"/>
      <c r="CM952" s="106"/>
      <c r="CN952" s="106"/>
      <c r="CO952" s="106"/>
      <c r="CP952" s="106"/>
      <c r="CQ952" s="106"/>
      <c r="CR952" s="106"/>
      <c r="CS952" s="106"/>
      <c r="CT952" s="106"/>
      <c r="CU952" s="106"/>
      <c r="CV952" s="106"/>
      <c r="CW952" s="106"/>
      <c r="CX952" s="106"/>
      <c r="CY952" s="106"/>
      <c r="CZ952" s="106"/>
      <c r="DA952" s="106"/>
      <c r="DB952" s="106"/>
      <c r="DC952" s="106"/>
      <c r="DD952" s="106"/>
      <c r="DE952" s="106"/>
      <c r="DF952" s="106"/>
      <c r="DG952" s="106"/>
      <c r="DH952" s="106"/>
      <c r="DI952" s="106"/>
      <c r="DJ952" s="106"/>
      <c r="DK952" s="106"/>
      <c r="DL952" s="106"/>
      <c r="DM952" s="106"/>
      <c r="DN952" s="106"/>
      <c r="DO952" s="106"/>
      <c r="DP952" s="106"/>
      <c r="DQ952" s="106"/>
      <c r="DR952" s="106"/>
      <c r="DS952" s="106"/>
      <c r="DT952" s="106"/>
      <c r="DU952" s="106"/>
      <c r="DV952" s="106"/>
      <c r="DW952" s="106"/>
      <c r="DX952" s="106"/>
      <c r="DY952" s="106"/>
      <c r="DZ952" s="106"/>
      <c r="EA952" s="106"/>
      <c r="EB952" s="106"/>
      <c r="EC952" s="106"/>
      <c r="ED952" s="106"/>
      <c r="EE952" s="106"/>
      <c r="EF952" s="106"/>
      <c r="EG952" s="106"/>
      <c r="EH952" s="106"/>
      <c r="EI952" s="106"/>
      <c r="EJ952" s="106"/>
      <c r="EK952" s="106"/>
      <c r="EL952" s="106"/>
      <c r="EM952" s="106"/>
      <c r="EN952" s="106"/>
      <c r="EO952" s="106"/>
      <c r="EP952" s="106"/>
      <c r="EQ952" s="106"/>
      <c r="ER952" s="106"/>
      <c r="ES952" s="106"/>
      <c r="ET952" s="106"/>
      <c r="EU952" s="106"/>
      <c r="EV952" s="106"/>
      <c r="EW952" s="106"/>
      <c r="EX952" s="106"/>
      <c r="EY952" s="106"/>
      <c r="EZ952" s="106"/>
      <c r="FA952" s="106"/>
      <c r="FB952" s="106"/>
      <c r="FC952" s="106"/>
      <c r="FD952" s="106"/>
      <c r="FE952" s="106"/>
      <c r="FF952" s="106"/>
      <c r="FG952" s="106"/>
      <c r="FH952" s="106"/>
      <c r="FI952" s="106"/>
      <c r="FJ952" s="106"/>
      <c r="FK952" s="106"/>
      <c r="FL952" s="106"/>
      <c r="FM952" s="106"/>
      <c r="FN952" s="106"/>
      <c r="FO952" s="106"/>
      <c r="FP952" s="106"/>
      <c r="FQ952" s="106"/>
      <c r="FR952" s="106"/>
      <c r="FS952" s="106"/>
      <c r="FT952" s="106"/>
      <c r="FU952" s="106"/>
      <c r="FV952" s="106"/>
      <c r="FW952" s="106"/>
      <c r="FX952" s="106"/>
      <c r="FY952" s="106"/>
      <c r="FZ952" s="106"/>
      <c r="GA952" s="106"/>
      <c r="GB952" s="106"/>
      <c r="GC952" s="106"/>
      <c r="GD952" s="106"/>
      <c r="GE952" s="106"/>
      <c r="GF952" s="106"/>
      <c r="GG952" s="106"/>
      <c r="GH952" s="106"/>
      <c r="GI952" s="106"/>
      <c r="GJ952" s="106"/>
      <c r="GK952" s="106"/>
      <c r="GL952" s="106"/>
      <c r="GM952" s="106"/>
      <c r="GN952" s="106"/>
      <c r="GO952" s="106"/>
      <c r="GP952" s="106"/>
      <c r="GQ952" s="106"/>
      <c r="GR952" s="106"/>
      <c r="GS952" s="106"/>
      <c r="GT952" s="106"/>
      <c r="GU952" s="106"/>
      <c r="GV952" s="106"/>
      <c r="GW952" s="106"/>
      <c r="GX952" s="106"/>
      <c r="GY952" s="106"/>
      <c r="GZ952" s="106"/>
      <c r="HA952" s="106"/>
      <c r="HB952" s="106"/>
      <c r="HC952" s="106"/>
      <c r="HD952" s="106"/>
      <c r="HE952" s="106"/>
      <c r="HF952" s="106"/>
      <c r="HG952" s="106"/>
      <c r="HH952" s="106"/>
      <c r="HI952" s="106"/>
      <c r="HJ952" s="106"/>
      <c r="HK952" s="106"/>
      <c r="HL952" s="106"/>
      <c r="HM952" s="106"/>
      <c r="HN952" s="106"/>
      <c r="HO952" s="106"/>
      <c r="HP952" s="106"/>
      <c r="HQ952" s="106"/>
      <c r="HR952" s="106"/>
      <c r="HS952" s="106"/>
      <c r="HT952" s="106"/>
      <c r="HU952" s="106"/>
      <c r="HV952" s="106"/>
      <c r="HW952" s="106"/>
      <c r="HX952" s="106"/>
      <c r="HY952" s="106"/>
      <c r="HZ952" s="106"/>
      <c r="IA952" s="106"/>
      <c r="IB952" s="106"/>
      <c r="IC952" s="106"/>
      <c r="ID952" s="106"/>
      <c r="IE952" s="106"/>
      <c r="IF952" s="106"/>
      <c r="IG952" s="106"/>
      <c r="IH952" s="106"/>
      <c r="II952" s="106"/>
      <c r="IJ952" s="106"/>
      <c r="IK952" s="106"/>
      <c r="IL952" s="106"/>
      <c r="IM952" s="106"/>
      <c r="IN952" s="106"/>
      <c r="IO952" s="106"/>
      <c r="IP952" s="106"/>
      <c r="IQ952" s="106"/>
      <c r="IR952" s="106"/>
      <c r="IS952" s="106"/>
      <c r="IT952" s="106"/>
      <c r="IU952" s="106"/>
      <c r="IV952" s="106"/>
      <c r="IW952" s="106"/>
      <c r="IX952" s="106"/>
      <c r="IY952" s="106"/>
      <c r="IZ952" s="106"/>
      <c r="JA952" s="106"/>
      <c r="JB952" s="106"/>
      <c r="JC952" s="106"/>
      <c r="JD952" s="106"/>
      <c r="JE952" s="106"/>
      <c r="JF952" s="106"/>
      <c r="JG952" s="106"/>
      <c r="JH952" s="106"/>
      <c r="JI952" s="106"/>
      <c r="JJ952" s="106"/>
      <c r="JK952" s="106"/>
      <c r="JL952" s="106"/>
      <c r="JM952" s="106"/>
      <c r="JN952" s="106"/>
      <c r="JO952" s="106"/>
      <c r="JP952" s="106"/>
      <c r="JQ952" s="106"/>
      <c r="JR952" s="106"/>
      <c r="JS952" s="106"/>
      <c r="JT952" s="106"/>
      <c r="JU952" s="106"/>
      <c r="JV952" s="106"/>
      <c r="JW952" s="106"/>
      <c r="JX952" s="106"/>
      <c r="JY952" s="106"/>
      <c r="JZ952" s="106"/>
      <c r="KA952" s="106"/>
      <c r="KB952" s="106"/>
      <c r="KC952" s="106"/>
      <c r="KD952" s="106"/>
      <c r="KE952" s="106"/>
      <c r="KF952" s="106"/>
      <c r="KG952" s="106"/>
      <c r="KH952" s="106"/>
      <c r="KI952" s="106"/>
      <c r="KJ952" s="106"/>
      <c r="KK952" s="106"/>
      <c r="KL952" s="106"/>
      <c r="KM952" s="106"/>
      <c r="KN952" s="106"/>
      <c r="KO952" s="106"/>
      <c r="KP952" s="106"/>
      <c r="KQ952" s="106"/>
      <c r="KR952" s="106"/>
      <c r="KS952" s="106"/>
      <c r="KT952" s="106"/>
      <c r="KU952" s="106"/>
      <c r="KV952" s="106"/>
      <c r="KW952" s="106"/>
      <c r="KX952" s="106"/>
      <c r="KY952" s="106"/>
      <c r="KZ952" s="106"/>
      <c r="LA952" s="106"/>
      <c r="LB952" s="106"/>
      <c r="LC952" s="106"/>
      <c r="LD952" s="106"/>
      <c r="LE952" s="106"/>
      <c r="LF952" s="106"/>
      <c r="LG952" s="106"/>
      <c r="LH952" s="106"/>
      <c r="LI952" s="106"/>
      <c r="LJ952" s="106"/>
      <c r="LK952" s="106"/>
      <c r="LL952" s="106"/>
      <c r="LM952" s="106"/>
      <c r="LN952" s="106"/>
      <c r="LO952" s="106"/>
      <c r="LP952" s="106"/>
      <c r="LQ952" s="106"/>
      <c r="LR952" s="106"/>
      <c r="LS952" s="106"/>
      <c r="LT952" s="106"/>
      <c r="LU952" s="106"/>
      <c r="LV952" s="106"/>
      <c r="LW952" s="106"/>
      <c r="LX952" s="106"/>
      <c r="LY952" s="106"/>
      <c r="LZ952" s="106"/>
      <c r="MA952" s="106"/>
      <c r="MB952" s="106"/>
      <c r="MC952" s="106"/>
      <c r="MD952" s="106"/>
      <c r="ME952" s="106"/>
      <c r="MF952" s="106"/>
      <c r="MG952" s="106"/>
      <c r="MH952" s="106"/>
      <c r="MI952" s="106"/>
      <c r="MJ952" s="106"/>
      <c r="MK952" s="106"/>
      <c r="ML952" s="106"/>
      <c r="MM952" s="106"/>
      <c r="MN952" s="106"/>
      <c r="MO952" s="106"/>
      <c r="MP952" s="106"/>
      <c r="MQ952" s="106"/>
      <c r="MR952" s="106"/>
      <c r="MS952" s="106"/>
      <c r="MT952" s="106"/>
      <c r="MU952" s="106"/>
      <c r="MV952" s="106"/>
      <c r="MW952" s="106"/>
      <c r="MX952" s="106"/>
      <c r="MY952" s="106"/>
      <c r="MZ952" s="106"/>
      <c r="NA952" s="106"/>
      <c r="NB952" s="106"/>
      <c r="NC952" s="106"/>
      <c r="ND952" s="106"/>
      <c r="NE952" s="106"/>
      <c r="NF952" s="106"/>
      <c r="NG952" s="106"/>
      <c r="NH952" s="106"/>
      <c r="NI952" s="106"/>
      <c r="NJ952" s="106"/>
      <c r="NK952" s="106"/>
      <c r="NL952" s="106"/>
      <c r="NM952" s="106"/>
      <c r="NN952" s="106"/>
      <c r="NO952" s="106"/>
      <c r="NP952" s="106"/>
      <c r="NQ952" s="106"/>
      <c r="NR952" s="106"/>
      <c r="NS952" s="106"/>
      <c r="NT952" s="106"/>
      <c r="NU952" s="106"/>
      <c r="NV952" s="106"/>
      <c r="NW952" s="106"/>
      <c r="NX952" s="106"/>
      <c r="NY952" s="106"/>
      <c r="NZ952" s="106"/>
      <c r="OA952" s="106"/>
      <c r="OB952" s="106"/>
      <c r="OC952" s="106"/>
      <c r="OD952" s="106"/>
      <c r="OE952" s="106"/>
      <c r="OF952" s="106"/>
      <c r="OG952" s="106"/>
      <c r="OH952" s="106"/>
      <c r="OI952" s="106"/>
      <c r="OJ952" s="106"/>
      <c r="OK952" s="106"/>
      <c r="OL952" s="106"/>
      <c r="OM952" s="106"/>
      <c r="ON952" s="106"/>
      <c r="OO952" s="106"/>
      <c r="OP952" s="106"/>
      <c r="OQ952" s="106"/>
      <c r="OR952" s="106"/>
      <c r="OS952" s="106"/>
      <c r="OT952" s="106"/>
      <c r="OU952" s="106"/>
      <c r="OV952" s="106"/>
      <c r="OW952" s="106"/>
      <c r="OX952" s="106"/>
      <c r="OY952" s="106"/>
      <c r="OZ952" s="106"/>
      <c r="PA952" s="106"/>
      <c r="PB952" s="106"/>
      <c r="PC952" s="106"/>
      <c r="PD952" s="106"/>
      <c r="PE952" s="106"/>
      <c r="PF952" s="106"/>
      <c r="PG952" s="106"/>
      <c r="PH952" s="106"/>
      <c r="PI952" s="106"/>
      <c r="PJ952" s="106"/>
      <c r="PK952" s="106"/>
      <c r="PL952" s="106"/>
      <c r="PM952" s="106"/>
      <c r="PN952" s="106"/>
      <c r="PO952" s="106"/>
      <c r="PP952" s="106"/>
      <c r="PQ952" s="106"/>
      <c r="PR952" s="106"/>
      <c r="PS952" s="106"/>
      <c r="PT952" s="106"/>
      <c r="PU952" s="106"/>
      <c r="PV952" s="106"/>
      <c r="PW952" s="106"/>
      <c r="PX952" s="106"/>
      <c r="PY952" s="106"/>
      <c r="PZ952" s="106"/>
      <c r="QA952" s="106"/>
      <c r="QB952" s="106"/>
      <c r="QC952" s="106"/>
      <c r="QD952" s="106"/>
      <c r="QE952" s="106"/>
      <c r="QF952" s="106"/>
      <c r="QG952" s="106"/>
      <c r="QH952" s="106"/>
      <c r="QI952" s="106"/>
      <c r="QJ952" s="106"/>
      <c r="QK952" s="106"/>
      <c r="QL952" s="106"/>
      <c r="QM952" s="106"/>
      <c r="QN952" s="106"/>
      <c r="QO952" s="106"/>
      <c r="QP952" s="106"/>
      <c r="QQ952" s="106"/>
      <c r="QR952" s="106"/>
      <c r="QS952" s="106"/>
      <c r="QT952" s="106"/>
      <c r="QU952" s="106"/>
      <c r="QV952" s="106"/>
      <c r="QW952" s="106"/>
      <c r="QX952" s="106"/>
      <c r="QY952" s="106"/>
      <c r="QZ952" s="106"/>
      <c r="RA952" s="106"/>
      <c r="RB952" s="106"/>
      <c r="RC952" s="106"/>
      <c r="RD952" s="106"/>
      <c r="RE952" s="106"/>
      <c r="RF952" s="106"/>
      <c r="RG952" s="106"/>
      <c r="RH952" s="106"/>
      <c r="RI952" s="106"/>
      <c r="RJ952" s="106"/>
      <c r="RK952" s="106"/>
      <c r="RL952" s="106"/>
      <c r="RM952" s="106"/>
      <c r="RN952" s="106"/>
      <c r="RO952" s="106"/>
      <c r="RP952" s="106"/>
      <c r="RQ952" s="106"/>
      <c r="RR952" s="106"/>
    </row>
    <row r="953" spans="1:486" x14ac:dyDescent="0.3">
      <c r="A953" s="106"/>
      <c r="B953" s="106"/>
      <c r="C953" s="106"/>
      <c r="D953" s="106"/>
      <c r="E953" s="106"/>
      <c r="F953" s="106"/>
      <c r="G953" s="106"/>
      <c r="H953" s="106"/>
      <c r="I953" s="106"/>
      <c r="J953" s="106"/>
      <c r="K953" s="106"/>
      <c r="L953" s="106"/>
      <c r="M953" s="106"/>
      <c r="N953" s="106"/>
      <c r="O953" s="106"/>
      <c r="P953" s="114"/>
      <c r="Q953" s="114"/>
      <c r="R953" s="106"/>
      <c r="S953" s="106"/>
      <c r="T953" s="106"/>
      <c r="U953" s="106"/>
      <c r="V953" s="106"/>
      <c r="W953" s="106"/>
      <c r="X953" s="106"/>
      <c r="Y953" s="106"/>
      <c r="Z953" s="106"/>
      <c r="AA953" s="106"/>
      <c r="AB953" s="106"/>
      <c r="AC953" s="106"/>
      <c r="AD953" s="106"/>
      <c r="AE953" s="106"/>
      <c r="AF953" s="106"/>
      <c r="AG953" s="106"/>
      <c r="AH953" s="106"/>
      <c r="AI953" s="106"/>
      <c r="AJ953" s="106"/>
      <c r="AK953" s="106"/>
      <c r="AL953" s="106"/>
      <c r="AM953" s="106"/>
      <c r="AN953" s="106"/>
      <c r="AO953" s="106"/>
      <c r="AP953" s="106"/>
      <c r="AQ953" s="106"/>
      <c r="AR953" s="106"/>
      <c r="AS953" s="106"/>
      <c r="AT953" s="106"/>
      <c r="AU953" s="106"/>
      <c r="AV953" s="106"/>
      <c r="AW953" s="106"/>
      <c r="AX953" s="106"/>
      <c r="AY953" s="106"/>
      <c r="AZ953" s="106"/>
      <c r="BA953" s="106"/>
      <c r="BB953" s="106"/>
      <c r="BC953" s="106"/>
      <c r="BD953" s="106"/>
      <c r="BE953" s="106"/>
      <c r="BF953" s="106"/>
      <c r="BG953" s="106"/>
      <c r="BH953" s="106"/>
      <c r="BI953" s="106"/>
      <c r="BJ953" s="106"/>
      <c r="BK953" s="106"/>
      <c r="BL953" s="106"/>
      <c r="BM953" s="106"/>
      <c r="BN953" s="106"/>
      <c r="BO953" s="106"/>
      <c r="BP953" s="106"/>
      <c r="BQ953" s="106"/>
      <c r="BR953" s="106"/>
      <c r="BS953" s="106"/>
      <c r="BT953" s="106"/>
      <c r="BU953" s="106"/>
      <c r="BV953" s="106"/>
      <c r="BW953" s="106"/>
      <c r="BX953" s="106"/>
      <c r="BY953" s="106"/>
      <c r="BZ953" s="106"/>
      <c r="CA953" s="106"/>
      <c r="CB953" s="106"/>
      <c r="CC953" s="106"/>
      <c r="CD953" s="106"/>
      <c r="CE953" s="106"/>
      <c r="CF953" s="106"/>
      <c r="CG953" s="106"/>
      <c r="CH953" s="106"/>
      <c r="CI953" s="106"/>
      <c r="CJ953" s="106"/>
      <c r="CK953" s="106"/>
      <c r="CL953" s="106"/>
      <c r="CM953" s="106"/>
      <c r="CN953" s="106"/>
      <c r="CO953" s="106"/>
      <c r="CP953" s="106"/>
      <c r="CQ953" s="106"/>
      <c r="CR953" s="106"/>
      <c r="CS953" s="106"/>
      <c r="CT953" s="106"/>
      <c r="CU953" s="106"/>
      <c r="CV953" s="106"/>
      <c r="CW953" s="106"/>
      <c r="CX953" s="106"/>
      <c r="CY953" s="106"/>
      <c r="CZ953" s="106"/>
      <c r="DA953" s="106"/>
      <c r="DB953" s="106"/>
      <c r="DC953" s="106"/>
      <c r="DD953" s="106"/>
      <c r="DE953" s="106"/>
      <c r="DF953" s="106"/>
      <c r="DG953" s="106"/>
      <c r="DH953" s="106"/>
      <c r="DI953" s="106"/>
      <c r="DJ953" s="106"/>
      <c r="DK953" s="106"/>
      <c r="DL953" s="106"/>
      <c r="DM953" s="106"/>
      <c r="DN953" s="106"/>
      <c r="DO953" s="106"/>
      <c r="DP953" s="106"/>
      <c r="DQ953" s="106"/>
      <c r="DR953" s="106"/>
      <c r="DS953" s="106"/>
      <c r="DT953" s="106"/>
      <c r="DU953" s="106"/>
      <c r="DV953" s="106"/>
      <c r="DW953" s="106"/>
      <c r="DX953" s="106"/>
      <c r="DY953" s="106"/>
      <c r="DZ953" s="106"/>
      <c r="EA953" s="106"/>
      <c r="EB953" s="106"/>
      <c r="EC953" s="106"/>
      <c r="ED953" s="106"/>
      <c r="EE953" s="106"/>
      <c r="EF953" s="106"/>
      <c r="EG953" s="106"/>
      <c r="EH953" s="106"/>
      <c r="EI953" s="106"/>
      <c r="EJ953" s="106"/>
      <c r="EK953" s="106"/>
      <c r="EL953" s="106"/>
      <c r="EM953" s="106"/>
      <c r="EN953" s="106"/>
      <c r="EO953" s="106"/>
      <c r="EP953" s="106"/>
      <c r="EQ953" s="106"/>
      <c r="ER953" s="106"/>
      <c r="ES953" s="106"/>
      <c r="ET953" s="106"/>
      <c r="EU953" s="106"/>
      <c r="EV953" s="106"/>
      <c r="EW953" s="106"/>
      <c r="EX953" s="106"/>
      <c r="EY953" s="106"/>
      <c r="EZ953" s="106"/>
      <c r="FA953" s="106"/>
      <c r="FB953" s="106"/>
      <c r="FC953" s="106"/>
      <c r="FD953" s="106"/>
      <c r="FE953" s="106"/>
      <c r="FF953" s="106"/>
      <c r="FG953" s="106"/>
      <c r="FH953" s="106"/>
      <c r="FI953" s="106"/>
      <c r="FJ953" s="106"/>
      <c r="FK953" s="106"/>
      <c r="FL953" s="106"/>
      <c r="FM953" s="106"/>
      <c r="FN953" s="106"/>
      <c r="FO953" s="106"/>
      <c r="FP953" s="106"/>
      <c r="FQ953" s="106"/>
      <c r="FR953" s="106"/>
      <c r="FS953" s="106"/>
      <c r="FT953" s="106"/>
      <c r="FU953" s="106"/>
      <c r="FV953" s="106"/>
      <c r="FW953" s="106"/>
      <c r="FX953" s="106"/>
      <c r="FY953" s="106"/>
      <c r="FZ953" s="106"/>
      <c r="GA953" s="106"/>
      <c r="GB953" s="106"/>
      <c r="GC953" s="106"/>
      <c r="GD953" s="106"/>
      <c r="GE953" s="106"/>
      <c r="GF953" s="106"/>
      <c r="GG953" s="106"/>
      <c r="GH953" s="106"/>
      <c r="GI953" s="106"/>
      <c r="GJ953" s="106"/>
      <c r="GK953" s="106"/>
      <c r="GL953" s="106"/>
      <c r="GM953" s="106"/>
      <c r="GN953" s="106"/>
      <c r="GO953" s="106"/>
      <c r="GP953" s="106"/>
      <c r="GQ953" s="106"/>
      <c r="GR953" s="106"/>
      <c r="GS953" s="106"/>
      <c r="GT953" s="106"/>
      <c r="GU953" s="106"/>
      <c r="GV953" s="106"/>
      <c r="GW953" s="106"/>
      <c r="GX953" s="106"/>
      <c r="GY953" s="106"/>
      <c r="GZ953" s="106"/>
      <c r="HA953" s="106"/>
      <c r="HB953" s="106"/>
      <c r="HC953" s="106"/>
      <c r="HD953" s="106"/>
      <c r="HE953" s="106"/>
      <c r="HF953" s="106"/>
      <c r="HG953" s="106"/>
      <c r="HH953" s="106"/>
      <c r="HI953" s="106"/>
      <c r="HJ953" s="106"/>
      <c r="HK953" s="106"/>
      <c r="HL953" s="106"/>
      <c r="HM953" s="106"/>
      <c r="HN953" s="106"/>
      <c r="HO953" s="106"/>
      <c r="HP953" s="106"/>
      <c r="HQ953" s="106"/>
      <c r="HR953" s="106"/>
      <c r="HS953" s="106"/>
      <c r="HT953" s="106"/>
      <c r="HU953" s="106"/>
      <c r="HV953" s="106"/>
      <c r="HW953" s="106"/>
      <c r="HX953" s="106"/>
      <c r="HY953" s="106"/>
      <c r="HZ953" s="106"/>
      <c r="IA953" s="106"/>
      <c r="IB953" s="106"/>
      <c r="IC953" s="106"/>
      <c r="ID953" s="106"/>
      <c r="IE953" s="106"/>
      <c r="IF953" s="106"/>
      <c r="IG953" s="106"/>
      <c r="IH953" s="106"/>
      <c r="II953" s="106"/>
      <c r="IJ953" s="106"/>
      <c r="IK953" s="106"/>
      <c r="IL953" s="106"/>
      <c r="IM953" s="106"/>
      <c r="IN953" s="106"/>
      <c r="IO953" s="106"/>
      <c r="IP953" s="106"/>
      <c r="IQ953" s="106"/>
      <c r="IR953" s="106"/>
      <c r="IS953" s="106"/>
      <c r="IT953" s="106"/>
      <c r="IU953" s="106"/>
      <c r="IV953" s="106"/>
      <c r="IW953" s="106"/>
      <c r="IX953" s="106"/>
      <c r="IY953" s="106"/>
      <c r="IZ953" s="106"/>
      <c r="JA953" s="106"/>
      <c r="JB953" s="106"/>
      <c r="JC953" s="106"/>
      <c r="JD953" s="106"/>
      <c r="JE953" s="106"/>
      <c r="JF953" s="106"/>
      <c r="JG953" s="106"/>
      <c r="JH953" s="106"/>
      <c r="JI953" s="106"/>
      <c r="JJ953" s="106"/>
      <c r="JK953" s="106"/>
      <c r="JL953" s="106"/>
      <c r="JM953" s="106"/>
      <c r="JN953" s="106"/>
      <c r="JO953" s="106"/>
      <c r="JP953" s="106"/>
      <c r="JQ953" s="106"/>
      <c r="JR953" s="106"/>
      <c r="JS953" s="106"/>
      <c r="JT953" s="106"/>
      <c r="JU953" s="106"/>
      <c r="JV953" s="106"/>
      <c r="JW953" s="106"/>
      <c r="JX953" s="106"/>
      <c r="JY953" s="106"/>
      <c r="JZ953" s="106"/>
      <c r="KA953" s="106"/>
      <c r="KB953" s="106"/>
      <c r="KC953" s="106"/>
      <c r="KD953" s="106"/>
      <c r="KE953" s="106"/>
      <c r="KF953" s="106"/>
      <c r="KG953" s="106"/>
      <c r="KH953" s="106"/>
      <c r="KI953" s="106"/>
      <c r="KJ953" s="106"/>
      <c r="KK953" s="106"/>
      <c r="KL953" s="106"/>
      <c r="KM953" s="106"/>
      <c r="KN953" s="106"/>
      <c r="KO953" s="106"/>
      <c r="KP953" s="106"/>
      <c r="KQ953" s="106"/>
      <c r="KR953" s="106"/>
      <c r="KS953" s="106"/>
      <c r="KT953" s="106"/>
      <c r="KU953" s="106"/>
      <c r="KV953" s="106"/>
      <c r="KW953" s="106"/>
      <c r="KX953" s="106"/>
      <c r="KY953" s="106"/>
      <c r="KZ953" s="106"/>
      <c r="LA953" s="106"/>
      <c r="LB953" s="106"/>
      <c r="LC953" s="106"/>
      <c r="LD953" s="106"/>
      <c r="LE953" s="106"/>
      <c r="LF953" s="106"/>
      <c r="LG953" s="106"/>
      <c r="LH953" s="106"/>
      <c r="LI953" s="106"/>
      <c r="LJ953" s="106"/>
      <c r="LK953" s="106"/>
      <c r="LL953" s="106"/>
      <c r="LM953" s="106"/>
      <c r="LN953" s="106"/>
      <c r="LO953" s="106"/>
      <c r="LP953" s="106"/>
      <c r="LQ953" s="106"/>
      <c r="LR953" s="106"/>
      <c r="LS953" s="106"/>
      <c r="LT953" s="106"/>
      <c r="LU953" s="106"/>
      <c r="LV953" s="106"/>
      <c r="LW953" s="106"/>
      <c r="LX953" s="106"/>
      <c r="LY953" s="106"/>
      <c r="LZ953" s="106"/>
      <c r="MA953" s="106"/>
      <c r="MB953" s="106"/>
      <c r="MC953" s="106"/>
      <c r="MD953" s="106"/>
      <c r="ME953" s="106"/>
      <c r="MF953" s="106"/>
      <c r="MG953" s="106"/>
      <c r="MH953" s="106"/>
      <c r="MI953" s="106"/>
      <c r="MJ953" s="106"/>
      <c r="MK953" s="106"/>
      <c r="ML953" s="106"/>
      <c r="MM953" s="106"/>
      <c r="MN953" s="106"/>
      <c r="MO953" s="106"/>
      <c r="MP953" s="106"/>
      <c r="MQ953" s="106"/>
      <c r="MR953" s="106"/>
      <c r="MS953" s="106"/>
      <c r="MT953" s="106"/>
      <c r="MU953" s="106"/>
      <c r="MV953" s="106"/>
      <c r="MW953" s="106"/>
      <c r="MX953" s="106"/>
      <c r="MY953" s="106"/>
      <c r="MZ953" s="106"/>
      <c r="NA953" s="106"/>
      <c r="NB953" s="106"/>
      <c r="NC953" s="106"/>
      <c r="ND953" s="106"/>
      <c r="NE953" s="106"/>
      <c r="NF953" s="106"/>
      <c r="NG953" s="106"/>
      <c r="NH953" s="106"/>
      <c r="NI953" s="106"/>
      <c r="NJ953" s="106"/>
      <c r="NK953" s="106"/>
      <c r="NL953" s="106"/>
      <c r="NM953" s="106"/>
      <c r="NN953" s="106"/>
      <c r="NO953" s="106"/>
      <c r="NP953" s="106"/>
      <c r="NQ953" s="106"/>
      <c r="NR953" s="106"/>
      <c r="NS953" s="106"/>
      <c r="NT953" s="106"/>
      <c r="NU953" s="106"/>
      <c r="NV953" s="106"/>
      <c r="NW953" s="106"/>
      <c r="NX953" s="106"/>
      <c r="NY953" s="106"/>
      <c r="NZ953" s="106"/>
      <c r="OA953" s="106"/>
      <c r="OB953" s="106"/>
      <c r="OC953" s="106"/>
      <c r="OD953" s="106"/>
      <c r="OE953" s="106"/>
      <c r="OF953" s="106"/>
      <c r="OG953" s="106"/>
      <c r="OH953" s="106"/>
      <c r="OI953" s="106"/>
      <c r="OJ953" s="106"/>
      <c r="OK953" s="106"/>
      <c r="OL953" s="106"/>
      <c r="OM953" s="106"/>
      <c r="ON953" s="106"/>
      <c r="OO953" s="106"/>
      <c r="OP953" s="106"/>
      <c r="OQ953" s="106"/>
      <c r="OR953" s="106"/>
      <c r="OS953" s="106"/>
      <c r="OT953" s="106"/>
      <c r="OU953" s="106"/>
      <c r="OV953" s="106"/>
      <c r="OW953" s="106"/>
      <c r="OX953" s="106"/>
      <c r="OY953" s="106"/>
      <c r="OZ953" s="106"/>
      <c r="PA953" s="106"/>
      <c r="PB953" s="106"/>
      <c r="PC953" s="106"/>
      <c r="PD953" s="106"/>
      <c r="PE953" s="106"/>
      <c r="PF953" s="106"/>
      <c r="PG953" s="106"/>
      <c r="PH953" s="106"/>
      <c r="PI953" s="106"/>
      <c r="PJ953" s="106"/>
      <c r="PK953" s="106"/>
      <c r="PL953" s="106"/>
      <c r="PM953" s="106"/>
      <c r="PN953" s="106"/>
      <c r="PO953" s="106"/>
      <c r="PP953" s="106"/>
      <c r="PQ953" s="106"/>
      <c r="PR953" s="106"/>
      <c r="PS953" s="106"/>
      <c r="PT953" s="106"/>
      <c r="PU953" s="106"/>
      <c r="PV953" s="106"/>
      <c r="PW953" s="106"/>
      <c r="PX953" s="106"/>
      <c r="PY953" s="106"/>
      <c r="PZ953" s="106"/>
      <c r="QA953" s="106"/>
      <c r="QB953" s="106"/>
      <c r="QC953" s="106"/>
      <c r="QD953" s="106"/>
      <c r="QE953" s="106"/>
      <c r="QF953" s="106"/>
      <c r="QG953" s="106"/>
      <c r="QH953" s="106"/>
      <c r="QI953" s="106"/>
      <c r="QJ953" s="106"/>
      <c r="QK953" s="106"/>
      <c r="QL953" s="106"/>
      <c r="QM953" s="106"/>
      <c r="QN953" s="106"/>
      <c r="QO953" s="106"/>
      <c r="QP953" s="106"/>
      <c r="QQ953" s="106"/>
      <c r="QR953" s="106"/>
      <c r="QS953" s="106"/>
      <c r="QT953" s="106"/>
      <c r="QU953" s="106"/>
      <c r="QV953" s="106"/>
      <c r="QW953" s="106"/>
      <c r="QX953" s="106"/>
      <c r="QY953" s="106"/>
      <c r="QZ953" s="106"/>
      <c r="RA953" s="106"/>
      <c r="RB953" s="106"/>
      <c r="RC953" s="106"/>
      <c r="RD953" s="106"/>
      <c r="RE953" s="106"/>
      <c r="RF953" s="106"/>
      <c r="RG953" s="106"/>
      <c r="RH953" s="106"/>
      <c r="RI953" s="106"/>
      <c r="RJ953" s="106"/>
      <c r="RK953" s="106"/>
      <c r="RL953" s="106"/>
      <c r="RM953" s="106"/>
      <c r="RN953" s="106"/>
      <c r="RO953" s="106"/>
      <c r="RP953" s="106"/>
      <c r="RQ953" s="106"/>
      <c r="RR953" s="106"/>
    </row>
    <row r="954" spans="1:486" x14ac:dyDescent="0.3">
      <c r="A954" s="106"/>
      <c r="B954" s="106"/>
      <c r="C954" s="106"/>
      <c r="D954" s="106"/>
      <c r="E954" s="106"/>
      <c r="F954" s="106"/>
      <c r="G954" s="106"/>
      <c r="H954" s="106"/>
      <c r="I954" s="106"/>
      <c r="J954" s="106"/>
      <c r="K954" s="106"/>
      <c r="L954" s="106"/>
      <c r="M954" s="106"/>
      <c r="N954" s="106"/>
      <c r="O954" s="106"/>
      <c r="P954" s="114"/>
      <c r="Q954" s="114"/>
      <c r="R954" s="106"/>
      <c r="S954" s="106"/>
      <c r="T954" s="106"/>
      <c r="U954" s="106"/>
      <c r="V954" s="106"/>
      <c r="W954" s="106"/>
      <c r="X954" s="106"/>
      <c r="Y954" s="106"/>
      <c r="Z954" s="106"/>
      <c r="AA954" s="106"/>
      <c r="AB954" s="106"/>
      <c r="AC954" s="106"/>
      <c r="AD954" s="106"/>
      <c r="AE954" s="106"/>
      <c r="AF954" s="106"/>
      <c r="AG954" s="106"/>
      <c r="AH954" s="106"/>
      <c r="AI954" s="106"/>
      <c r="AJ954" s="106"/>
      <c r="AK954" s="106"/>
      <c r="AL954" s="106"/>
      <c r="AM954" s="106"/>
      <c r="AN954" s="106"/>
      <c r="AO954" s="106"/>
      <c r="AP954" s="106"/>
      <c r="AQ954" s="106"/>
      <c r="AR954" s="106"/>
      <c r="AS954" s="106"/>
      <c r="AT954" s="106"/>
      <c r="AU954" s="106"/>
      <c r="AV954" s="106"/>
      <c r="AW954" s="106"/>
      <c r="AX954" s="106"/>
      <c r="AY954" s="106"/>
      <c r="AZ954" s="106"/>
      <c r="BA954" s="106"/>
      <c r="BB954" s="106"/>
      <c r="BC954" s="106"/>
      <c r="BD954" s="106"/>
      <c r="BE954" s="106"/>
      <c r="BF954" s="106"/>
      <c r="BG954" s="106"/>
      <c r="BH954" s="106"/>
      <c r="BI954" s="106"/>
      <c r="BJ954" s="106"/>
      <c r="BK954" s="106"/>
      <c r="BL954" s="106"/>
      <c r="BM954" s="106"/>
      <c r="BN954" s="106"/>
      <c r="BO954" s="106"/>
      <c r="BP954" s="106"/>
      <c r="BQ954" s="106"/>
      <c r="BR954" s="106"/>
      <c r="BS954" s="106"/>
      <c r="BT954" s="106"/>
      <c r="BU954" s="106"/>
      <c r="BV954" s="106"/>
      <c r="BW954" s="106"/>
      <c r="BX954" s="106"/>
      <c r="BY954" s="106"/>
      <c r="BZ954" s="106"/>
      <c r="CA954" s="106"/>
      <c r="CB954" s="106"/>
      <c r="CC954" s="106"/>
      <c r="CD954" s="106"/>
      <c r="CE954" s="106"/>
      <c r="CF954" s="106"/>
      <c r="CG954" s="106"/>
      <c r="CH954" s="106"/>
      <c r="CI954" s="106"/>
      <c r="CJ954" s="106"/>
      <c r="CK954" s="106"/>
      <c r="CL954" s="106"/>
      <c r="CM954" s="106"/>
      <c r="CN954" s="106"/>
      <c r="CO954" s="106"/>
      <c r="CP954" s="106"/>
      <c r="CQ954" s="106"/>
      <c r="CR954" s="106"/>
      <c r="CS954" s="106"/>
      <c r="CT954" s="106"/>
      <c r="CU954" s="106"/>
      <c r="CV954" s="106"/>
      <c r="CW954" s="106"/>
      <c r="CX954" s="106"/>
      <c r="CY954" s="106"/>
      <c r="CZ954" s="106"/>
      <c r="DA954" s="106"/>
      <c r="DB954" s="106"/>
      <c r="DC954" s="106"/>
      <c r="DD954" s="106"/>
      <c r="DE954" s="106"/>
      <c r="DF954" s="106"/>
      <c r="DG954" s="106"/>
      <c r="DH954" s="106"/>
      <c r="DI954" s="106"/>
      <c r="DJ954" s="106"/>
      <c r="DK954" s="106"/>
      <c r="DL954" s="106"/>
      <c r="DM954" s="106"/>
      <c r="DN954" s="106"/>
      <c r="DO954" s="106"/>
      <c r="DP954" s="106"/>
      <c r="DQ954" s="106"/>
      <c r="DR954" s="106"/>
      <c r="DS954" s="106"/>
      <c r="DT954" s="106"/>
      <c r="DU954" s="106"/>
      <c r="DV954" s="106"/>
      <c r="DW954" s="106"/>
      <c r="DX954" s="106"/>
      <c r="DY954" s="106"/>
      <c r="DZ954" s="106"/>
      <c r="EA954" s="106"/>
      <c r="EB954" s="106"/>
      <c r="EC954" s="106"/>
      <c r="ED954" s="106"/>
      <c r="EE954" s="106"/>
      <c r="EF954" s="106"/>
      <c r="EG954" s="106"/>
      <c r="EH954" s="106"/>
      <c r="EI954" s="106"/>
      <c r="EJ954" s="106"/>
      <c r="EK954" s="106"/>
      <c r="EL954" s="106"/>
      <c r="EM954" s="106"/>
      <c r="EN954" s="106"/>
      <c r="EO954" s="106"/>
      <c r="EP954" s="106"/>
      <c r="EQ954" s="106"/>
      <c r="ER954" s="106"/>
      <c r="ES954" s="106"/>
      <c r="ET954" s="106"/>
      <c r="EU954" s="106"/>
      <c r="EV954" s="106"/>
      <c r="EW954" s="106"/>
      <c r="EX954" s="106"/>
      <c r="EY954" s="106"/>
      <c r="EZ954" s="106"/>
      <c r="FA954" s="106"/>
      <c r="FB954" s="106"/>
      <c r="FC954" s="106"/>
      <c r="FD954" s="106"/>
      <c r="FE954" s="106"/>
      <c r="FF954" s="106"/>
      <c r="FG954" s="106"/>
      <c r="FH954" s="106"/>
      <c r="FI954" s="106"/>
      <c r="FJ954" s="106"/>
      <c r="FK954" s="106"/>
      <c r="FL954" s="106"/>
      <c r="FM954" s="106"/>
      <c r="FN954" s="106"/>
      <c r="FO954" s="106"/>
      <c r="FP954" s="106"/>
      <c r="FQ954" s="106"/>
      <c r="FR954" s="106"/>
      <c r="FS954" s="106"/>
      <c r="FT954" s="106"/>
      <c r="FU954" s="106"/>
      <c r="FV954" s="106"/>
      <c r="FW954" s="106"/>
      <c r="FX954" s="106"/>
      <c r="FY954" s="106"/>
      <c r="FZ954" s="106"/>
      <c r="GA954" s="106"/>
      <c r="GB954" s="106"/>
      <c r="GC954" s="106"/>
      <c r="GD954" s="106"/>
      <c r="GE954" s="106"/>
      <c r="GF954" s="106"/>
      <c r="GG954" s="106"/>
      <c r="GH954" s="106"/>
      <c r="GI954" s="106"/>
      <c r="GJ954" s="106"/>
      <c r="GK954" s="106"/>
      <c r="GL954" s="106"/>
      <c r="GM954" s="106"/>
      <c r="GN954" s="106"/>
      <c r="GO954" s="106"/>
      <c r="GP954" s="106"/>
      <c r="GQ954" s="106"/>
      <c r="GR954" s="106"/>
      <c r="GS954" s="106"/>
      <c r="GT954" s="106"/>
      <c r="GU954" s="106"/>
      <c r="GV954" s="106"/>
      <c r="GW954" s="106"/>
      <c r="GX954" s="106"/>
      <c r="GY954" s="106"/>
      <c r="GZ954" s="106"/>
      <c r="HA954" s="106"/>
      <c r="HB954" s="106"/>
      <c r="HC954" s="106"/>
      <c r="HD954" s="106"/>
      <c r="HE954" s="106"/>
      <c r="HF954" s="106"/>
      <c r="HG954" s="106"/>
      <c r="HH954" s="106"/>
      <c r="HI954" s="106"/>
      <c r="HJ954" s="106"/>
      <c r="HK954" s="106"/>
      <c r="HL954" s="106"/>
      <c r="HM954" s="106"/>
      <c r="HN954" s="106"/>
      <c r="HO954" s="106"/>
      <c r="HP954" s="106"/>
      <c r="HQ954" s="106"/>
      <c r="HR954" s="106"/>
      <c r="HS954" s="106"/>
      <c r="HT954" s="106"/>
      <c r="HU954" s="106"/>
      <c r="HV954" s="106"/>
      <c r="HW954" s="106"/>
      <c r="HX954" s="106"/>
      <c r="HY954" s="106"/>
      <c r="HZ954" s="106"/>
      <c r="IA954" s="106"/>
      <c r="IB954" s="106"/>
      <c r="IC954" s="106"/>
      <c r="ID954" s="106"/>
      <c r="IE954" s="106"/>
      <c r="IF954" s="106"/>
      <c r="IG954" s="106"/>
      <c r="IH954" s="106"/>
      <c r="II954" s="106"/>
      <c r="IJ954" s="106"/>
      <c r="IK954" s="106"/>
      <c r="IL954" s="106"/>
      <c r="IM954" s="106"/>
      <c r="IN954" s="106"/>
      <c r="IO954" s="106"/>
      <c r="IP954" s="106"/>
      <c r="IQ954" s="106"/>
      <c r="IR954" s="106"/>
      <c r="IS954" s="106"/>
      <c r="IT954" s="106"/>
      <c r="IU954" s="106"/>
      <c r="IV954" s="106"/>
      <c r="IW954" s="106"/>
      <c r="IX954" s="106"/>
      <c r="IY954" s="106"/>
      <c r="IZ954" s="106"/>
      <c r="JA954" s="106"/>
      <c r="JB954" s="106"/>
      <c r="JC954" s="106"/>
      <c r="JD954" s="106"/>
      <c r="JE954" s="106"/>
      <c r="JF954" s="106"/>
      <c r="JG954" s="106"/>
      <c r="JH954" s="106"/>
      <c r="JI954" s="106"/>
      <c r="JJ954" s="106"/>
      <c r="JK954" s="106"/>
      <c r="JL954" s="106"/>
      <c r="JM954" s="106"/>
      <c r="JN954" s="106"/>
      <c r="JO954" s="106"/>
      <c r="JP954" s="106"/>
      <c r="JQ954" s="106"/>
      <c r="JR954" s="106"/>
      <c r="JS954" s="106"/>
      <c r="JT954" s="106"/>
      <c r="JU954" s="106"/>
      <c r="JV954" s="106"/>
      <c r="JW954" s="106"/>
      <c r="JX954" s="106"/>
      <c r="JY954" s="106"/>
      <c r="JZ954" s="106"/>
      <c r="KA954" s="106"/>
      <c r="KB954" s="106"/>
      <c r="KC954" s="106"/>
      <c r="KD954" s="106"/>
      <c r="KE954" s="106"/>
      <c r="KF954" s="106"/>
      <c r="KG954" s="106"/>
      <c r="KH954" s="106"/>
      <c r="KI954" s="106"/>
      <c r="KJ954" s="106"/>
      <c r="KK954" s="106"/>
      <c r="KL954" s="106"/>
      <c r="KM954" s="106"/>
      <c r="KN954" s="106"/>
      <c r="KO954" s="106"/>
      <c r="KP954" s="106"/>
      <c r="KQ954" s="106"/>
      <c r="KR954" s="106"/>
      <c r="KS954" s="106"/>
      <c r="KT954" s="106"/>
      <c r="KU954" s="106"/>
      <c r="KV954" s="106"/>
      <c r="KW954" s="106"/>
      <c r="KX954" s="106"/>
      <c r="KY954" s="106"/>
      <c r="KZ954" s="106"/>
      <c r="LA954" s="106"/>
      <c r="LB954" s="106"/>
      <c r="LC954" s="106"/>
      <c r="LD954" s="106"/>
      <c r="LE954" s="106"/>
      <c r="LF954" s="106"/>
      <c r="LG954" s="106"/>
      <c r="LH954" s="106"/>
      <c r="LI954" s="106"/>
      <c r="LJ954" s="106"/>
      <c r="LK954" s="106"/>
      <c r="LL954" s="106"/>
      <c r="LM954" s="106"/>
      <c r="LN954" s="106"/>
      <c r="LO954" s="106"/>
      <c r="LP954" s="106"/>
      <c r="LQ954" s="106"/>
      <c r="LR954" s="106"/>
      <c r="LS954" s="106"/>
      <c r="LT954" s="106"/>
      <c r="LU954" s="106"/>
      <c r="LV954" s="106"/>
      <c r="LW954" s="106"/>
      <c r="LX954" s="106"/>
      <c r="LY954" s="106"/>
      <c r="LZ954" s="106"/>
      <c r="MA954" s="106"/>
      <c r="MB954" s="106"/>
      <c r="MC954" s="106"/>
      <c r="MD954" s="106"/>
      <c r="ME954" s="106"/>
      <c r="MF954" s="106"/>
      <c r="MG954" s="106"/>
      <c r="MH954" s="106"/>
      <c r="MI954" s="106"/>
      <c r="MJ954" s="106"/>
      <c r="MK954" s="106"/>
      <c r="ML954" s="106"/>
      <c r="MM954" s="106"/>
      <c r="MN954" s="106"/>
      <c r="MO954" s="106"/>
      <c r="MP954" s="106"/>
      <c r="MQ954" s="106"/>
      <c r="MR954" s="106"/>
      <c r="MS954" s="106"/>
      <c r="MT954" s="106"/>
      <c r="MU954" s="106"/>
      <c r="MV954" s="106"/>
      <c r="MW954" s="106"/>
      <c r="MX954" s="106"/>
      <c r="MY954" s="106"/>
      <c r="MZ954" s="106"/>
      <c r="NA954" s="106"/>
      <c r="NB954" s="106"/>
      <c r="NC954" s="106"/>
      <c r="ND954" s="106"/>
      <c r="NE954" s="106"/>
      <c r="NF954" s="106"/>
      <c r="NG954" s="106"/>
      <c r="NH954" s="106"/>
      <c r="NI954" s="106"/>
      <c r="NJ954" s="106"/>
      <c r="NK954" s="106"/>
      <c r="NL954" s="106"/>
      <c r="NM954" s="106"/>
      <c r="NN954" s="106"/>
      <c r="NO954" s="106"/>
      <c r="NP954" s="106"/>
      <c r="NQ954" s="106"/>
      <c r="NR954" s="106"/>
      <c r="NS954" s="106"/>
      <c r="NT954" s="106"/>
      <c r="NU954" s="106"/>
      <c r="NV954" s="106"/>
      <c r="NW954" s="106"/>
      <c r="NX954" s="106"/>
      <c r="NY954" s="106"/>
      <c r="NZ954" s="106"/>
      <c r="OA954" s="106"/>
      <c r="OB954" s="106"/>
      <c r="OC954" s="106"/>
      <c r="OD954" s="106"/>
      <c r="OE954" s="106"/>
      <c r="OF954" s="106"/>
      <c r="OG954" s="106"/>
      <c r="OH954" s="106"/>
      <c r="OI954" s="106"/>
      <c r="OJ954" s="106"/>
      <c r="OK954" s="106"/>
      <c r="OL954" s="106"/>
      <c r="OM954" s="106"/>
      <c r="ON954" s="106"/>
      <c r="OO954" s="106"/>
      <c r="OP954" s="106"/>
      <c r="OQ954" s="106"/>
      <c r="OR954" s="106"/>
      <c r="OS954" s="106"/>
      <c r="OT954" s="106"/>
      <c r="OU954" s="106"/>
      <c r="OV954" s="106"/>
      <c r="OW954" s="106"/>
      <c r="OX954" s="106"/>
      <c r="OY954" s="106"/>
      <c r="OZ954" s="106"/>
      <c r="PA954" s="106"/>
      <c r="PB954" s="106"/>
      <c r="PC954" s="106"/>
      <c r="PD954" s="106"/>
      <c r="PE954" s="106"/>
      <c r="PF954" s="106"/>
      <c r="PG954" s="106"/>
      <c r="PH954" s="106"/>
      <c r="PI954" s="106"/>
      <c r="PJ954" s="106"/>
      <c r="PK954" s="106"/>
      <c r="PL954" s="106"/>
      <c r="PM954" s="106"/>
      <c r="PN954" s="106"/>
      <c r="PO954" s="106"/>
      <c r="PP954" s="106"/>
      <c r="PQ954" s="106"/>
      <c r="PR954" s="106"/>
      <c r="PS954" s="106"/>
      <c r="PT954" s="106"/>
      <c r="PU954" s="106"/>
      <c r="PV954" s="106"/>
      <c r="PW954" s="106"/>
      <c r="PX954" s="106"/>
      <c r="PY954" s="106"/>
      <c r="PZ954" s="106"/>
      <c r="QA954" s="106"/>
      <c r="QB954" s="106"/>
      <c r="QC954" s="106"/>
      <c r="QD954" s="106"/>
      <c r="QE954" s="106"/>
      <c r="QF954" s="106"/>
      <c r="QG954" s="106"/>
      <c r="QH954" s="106"/>
      <c r="QI954" s="106"/>
      <c r="QJ954" s="106"/>
      <c r="QK954" s="106"/>
      <c r="QL954" s="106"/>
      <c r="QM954" s="106"/>
      <c r="QN954" s="106"/>
      <c r="QO954" s="106"/>
      <c r="QP954" s="106"/>
      <c r="QQ954" s="106"/>
      <c r="QR954" s="106"/>
      <c r="QS954" s="106"/>
      <c r="QT954" s="106"/>
      <c r="QU954" s="106"/>
      <c r="QV954" s="106"/>
      <c r="QW954" s="106"/>
      <c r="QX954" s="106"/>
      <c r="QY954" s="106"/>
      <c r="QZ954" s="106"/>
      <c r="RA954" s="106"/>
      <c r="RB954" s="106"/>
      <c r="RC954" s="106"/>
      <c r="RD954" s="106"/>
      <c r="RE954" s="106"/>
      <c r="RF954" s="106"/>
      <c r="RG954" s="106"/>
      <c r="RH954" s="106"/>
      <c r="RI954" s="106"/>
      <c r="RJ954" s="106"/>
      <c r="RK954" s="106"/>
      <c r="RL954" s="106"/>
      <c r="RM954" s="106"/>
      <c r="RN954" s="106"/>
      <c r="RO954" s="106"/>
      <c r="RP954" s="106"/>
      <c r="RQ954" s="106"/>
      <c r="RR954" s="106"/>
    </row>
    <row r="955" spans="1:486" x14ac:dyDescent="0.3">
      <c r="A955" s="106"/>
      <c r="B955" s="106"/>
      <c r="C955" s="106"/>
      <c r="D955" s="106"/>
      <c r="E955" s="106"/>
      <c r="F955" s="106"/>
      <c r="G955" s="106"/>
      <c r="H955" s="106"/>
      <c r="I955" s="106"/>
      <c r="J955" s="106"/>
      <c r="K955" s="106"/>
      <c r="L955" s="106"/>
      <c r="M955" s="106"/>
      <c r="N955" s="106"/>
      <c r="O955" s="106"/>
      <c r="P955" s="114"/>
      <c r="Q955" s="114"/>
      <c r="R955" s="106"/>
      <c r="S955" s="106"/>
      <c r="T955" s="106"/>
      <c r="U955" s="106"/>
      <c r="V955" s="106"/>
      <c r="W955" s="106"/>
      <c r="X955" s="106"/>
      <c r="Y955" s="106"/>
      <c r="Z955" s="106"/>
      <c r="AA955" s="106"/>
      <c r="AB955" s="106"/>
      <c r="AC955" s="106"/>
      <c r="AD955" s="106"/>
      <c r="AE955" s="106"/>
      <c r="AF955" s="106"/>
      <c r="AG955" s="106"/>
      <c r="AH955" s="106"/>
      <c r="AI955" s="106"/>
      <c r="AJ955" s="106"/>
      <c r="AK955" s="106"/>
      <c r="AL955" s="106"/>
      <c r="AM955" s="106"/>
      <c r="AN955" s="106"/>
      <c r="AO955" s="106"/>
      <c r="AP955" s="106"/>
      <c r="AQ955" s="106"/>
      <c r="AR955" s="106"/>
      <c r="AS955" s="106"/>
      <c r="AT955" s="106"/>
      <c r="AU955" s="106"/>
      <c r="AV955" s="106"/>
      <c r="AW955" s="106"/>
      <c r="AX955" s="106"/>
      <c r="AY955" s="106"/>
      <c r="AZ955" s="106"/>
      <c r="BA955" s="106"/>
      <c r="BB955" s="106"/>
      <c r="BC955" s="106"/>
      <c r="BD955" s="106"/>
      <c r="BE955" s="106"/>
      <c r="BF955" s="106"/>
      <c r="BG955" s="106"/>
      <c r="BH955" s="106"/>
      <c r="BI955" s="106"/>
      <c r="BJ955" s="106"/>
      <c r="BK955" s="106"/>
      <c r="BL955" s="106"/>
      <c r="BM955" s="106"/>
      <c r="BN955" s="106"/>
      <c r="BO955" s="106"/>
      <c r="BP955" s="106"/>
      <c r="BQ955" s="106"/>
      <c r="BR955" s="106"/>
      <c r="BS955" s="106"/>
      <c r="BT955" s="106"/>
      <c r="BU955" s="106"/>
      <c r="BV955" s="106"/>
      <c r="BW955" s="106"/>
      <c r="BX955" s="106"/>
      <c r="BY955" s="106"/>
      <c r="BZ955" s="106"/>
      <c r="CA955" s="106"/>
      <c r="CB955" s="106"/>
      <c r="CC955" s="106"/>
      <c r="CD955" s="106"/>
      <c r="CE955" s="106"/>
      <c r="CF955" s="106"/>
      <c r="CG955" s="106"/>
      <c r="CH955" s="106"/>
      <c r="CI955" s="106"/>
      <c r="CJ955" s="106"/>
      <c r="CK955" s="106"/>
      <c r="CL955" s="106"/>
      <c r="CM955" s="106"/>
      <c r="CN955" s="106"/>
      <c r="CO955" s="106"/>
      <c r="CP955" s="106"/>
      <c r="CQ955" s="106"/>
      <c r="CR955" s="106"/>
      <c r="CS955" s="106"/>
      <c r="CT955" s="106"/>
      <c r="CU955" s="106"/>
      <c r="CV955" s="106"/>
      <c r="CW955" s="106"/>
      <c r="CX955" s="106"/>
      <c r="CY955" s="106"/>
      <c r="CZ955" s="106"/>
      <c r="DA955" s="106"/>
      <c r="DB955" s="106"/>
      <c r="DC955" s="106"/>
      <c r="DD955" s="106"/>
      <c r="DE955" s="106"/>
      <c r="DF955" s="106"/>
      <c r="DG955" s="106"/>
      <c r="DH955" s="106"/>
      <c r="DI955" s="106"/>
      <c r="DJ955" s="106"/>
      <c r="DK955" s="106"/>
      <c r="DL955" s="106"/>
      <c r="DM955" s="106"/>
      <c r="DN955" s="106"/>
      <c r="DO955" s="106"/>
      <c r="DP955" s="106"/>
      <c r="DQ955" s="106"/>
      <c r="DR955" s="106"/>
      <c r="DS955" s="106"/>
      <c r="DT955" s="106"/>
      <c r="DU955" s="106"/>
      <c r="DV955" s="106"/>
      <c r="DW955" s="106"/>
      <c r="DX955" s="106"/>
      <c r="DY955" s="106"/>
      <c r="DZ955" s="106"/>
      <c r="EA955" s="106"/>
      <c r="EB955" s="106"/>
      <c r="EC955" s="106"/>
      <c r="ED955" s="106"/>
      <c r="EE955" s="106"/>
      <c r="EF955" s="106"/>
      <c r="EG955" s="106"/>
      <c r="EH955" s="106"/>
      <c r="EI955" s="106"/>
      <c r="EJ955" s="106"/>
      <c r="EK955" s="106"/>
      <c r="EL955" s="106"/>
      <c r="EM955" s="106"/>
      <c r="EN955" s="106"/>
      <c r="EO955" s="106"/>
      <c r="EP955" s="106"/>
      <c r="EQ955" s="106"/>
      <c r="ER955" s="106"/>
      <c r="ES955" s="106"/>
      <c r="ET955" s="106"/>
      <c r="EU955" s="106"/>
      <c r="EV955" s="106"/>
      <c r="EW955" s="106"/>
      <c r="EX955" s="106"/>
      <c r="EY955" s="106"/>
      <c r="EZ955" s="106"/>
      <c r="FA955" s="106"/>
      <c r="FB955" s="106"/>
      <c r="FC955" s="106"/>
      <c r="FD955" s="106"/>
      <c r="FE955" s="106"/>
      <c r="FF955" s="106"/>
      <c r="FG955" s="106"/>
      <c r="FH955" s="106"/>
      <c r="FI955" s="106"/>
      <c r="FJ955" s="106"/>
      <c r="FK955" s="106"/>
      <c r="FL955" s="106"/>
      <c r="FM955" s="106"/>
      <c r="FN955" s="106"/>
      <c r="FO955" s="106"/>
      <c r="FP955" s="106"/>
      <c r="FQ955" s="106"/>
      <c r="FR955" s="106"/>
      <c r="FS955" s="106"/>
      <c r="FT955" s="106"/>
      <c r="FU955" s="106"/>
      <c r="FV955" s="106"/>
      <c r="FW955" s="106"/>
      <c r="FX955" s="106"/>
      <c r="FY955" s="106"/>
      <c r="FZ955" s="106"/>
      <c r="GA955" s="106"/>
      <c r="GB955" s="106"/>
      <c r="GC955" s="106"/>
      <c r="GD955" s="106"/>
      <c r="GE955" s="106"/>
      <c r="GF955" s="106"/>
      <c r="GG955" s="106"/>
      <c r="GH955" s="106"/>
      <c r="GI955" s="106"/>
      <c r="GJ955" s="106"/>
      <c r="GK955" s="106"/>
      <c r="GL955" s="106"/>
      <c r="GM955" s="106"/>
      <c r="GN955" s="106"/>
      <c r="GO955" s="106"/>
      <c r="GP955" s="106"/>
      <c r="GQ955" s="106"/>
      <c r="GR955" s="106"/>
      <c r="GS955" s="106"/>
      <c r="GT955" s="106"/>
      <c r="GU955" s="106"/>
      <c r="GV955" s="106"/>
      <c r="GW955" s="106"/>
      <c r="GX955" s="106"/>
      <c r="GY955" s="106"/>
      <c r="GZ955" s="106"/>
      <c r="HA955" s="106"/>
      <c r="HB955" s="106"/>
      <c r="HC955" s="106"/>
      <c r="HD955" s="106"/>
      <c r="HE955" s="106"/>
      <c r="HF955" s="106"/>
      <c r="HG955" s="106"/>
      <c r="HH955" s="106"/>
      <c r="HI955" s="106"/>
      <c r="HJ955" s="106"/>
      <c r="HK955" s="106"/>
      <c r="HL955" s="106"/>
      <c r="HM955" s="106"/>
      <c r="HN955" s="106"/>
      <c r="HO955" s="106"/>
      <c r="HP955" s="106"/>
      <c r="HQ955" s="106"/>
      <c r="HR955" s="106"/>
      <c r="HS955" s="106"/>
      <c r="HT955" s="106"/>
      <c r="HU955" s="106"/>
      <c r="HV955" s="106"/>
      <c r="HW955" s="106"/>
      <c r="HX955" s="106"/>
      <c r="HY955" s="106"/>
      <c r="HZ955" s="106"/>
      <c r="IA955" s="106"/>
      <c r="IB955" s="106"/>
      <c r="IC955" s="106"/>
      <c r="ID955" s="106"/>
      <c r="IE955" s="106"/>
      <c r="IF955" s="106"/>
      <c r="IG955" s="106"/>
      <c r="IH955" s="106"/>
      <c r="II955" s="106"/>
      <c r="IJ955" s="106"/>
      <c r="IK955" s="106"/>
      <c r="IL955" s="106"/>
      <c r="IM955" s="106"/>
      <c r="IN955" s="106"/>
      <c r="IO955" s="106"/>
      <c r="IP955" s="106"/>
      <c r="IQ955" s="106"/>
      <c r="IR955" s="106"/>
      <c r="IS955" s="106"/>
      <c r="IT955" s="106"/>
      <c r="IU955" s="106"/>
      <c r="IV955" s="106"/>
      <c r="IW955" s="106"/>
      <c r="IX955" s="106"/>
      <c r="IY955" s="106"/>
      <c r="IZ955" s="106"/>
      <c r="JA955" s="106"/>
      <c r="JB955" s="106"/>
      <c r="JC955" s="106"/>
      <c r="JD955" s="106"/>
      <c r="JE955" s="106"/>
      <c r="JF955" s="106"/>
      <c r="JG955" s="106"/>
      <c r="JH955" s="106"/>
      <c r="JI955" s="106"/>
      <c r="JJ955" s="106"/>
      <c r="JK955" s="106"/>
      <c r="JL955" s="106"/>
      <c r="JM955" s="106"/>
      <c r="JN955" s="106"/>
      <c r="JO955" s="106"/>
      <c r="JP955" s="106"/>
      <c r="JQ955" s="106"/>
      <c r="JR955" s="106"/>
      <c r="JS955" s="106"/>
      <c r="JT955" s="106"/>
      <c r="JU955" s="106"/>
      <c r="JV955" s="106"/>
      <c r="JW955" s="106"/>
      <c r="JX955" s="106"/>
      <c r="JY955" s="106"/>
      <c r="JZ955" s="106"/>
      <c r="KA955" s="106"/>
      <c r="KB955" s="106"/>
      <c r="KC955" s="106"/>
      <c r="KD955" s="106"/>
      <c r="KE955" s="106"/>
      <c r="KF955" s="106"/>
      <c r="KG955" s="106"/>
      <c r="KH955" s="106"/>
      <c r="KI955" s="106"/>
      <c r="KJ955" s="106"/>
      <c r="KK955" s="106"/>
      <c r="KL955" s="106"/>
      <c r="KM955" s="106"/>
      <c r="KN955" s="106"/>
      <c r="KO955" s="106"/>
      <c r="KP955" s="106"/>
      <c r="KQ955" s="106"/>
      <c r="KR955" s="106"/>
      <c r="KS955" s="106"/>
      <c r="KT955" s="106"/>
      <c r="KU955" s="106"/>
      <c r="KV955" s="106"/>
      <c r="KW955" s="106"/>
      <c r="KX955" s="106"/>
      <c r="KY955" s="106"/>
      <c r="KZ955" s="106"/>
      <c r="LA955" s="106"/>
      <c r="LB955" s="106"/>
      <c r="LC955" s="106"/>
      <c r="LD955" s="106"/>
      <c r="LE955" s="106"/>
      <c r="LF955" s="106"/>
      <c r="LG955" s="106"/>
      <c r="LH955" s="106"/>
      <c r="LI955" s="106"/>
      <c r="LJ955" s="106"/>
      <c r="LK955" s="106"/>
      <c r="LL955" s="106"/>
      <c r="LM955" s="106"/>
      <c r="LN955" s="106"/>
      <c r="LO955" s="106"/>
      <c r="LP955" s="106"/>
      <c r="LQ955" s="106"/>
      <c r="LR955" s="106"/>
      <c r="LS955" s="106"/>
      <c r="LT955" s="106"/>
      <c r="LU955" s="106"/>
      <c r="LV955" s="106"/>
      <c r="LW955" s="106"/>
      <c r="LX955" s="106"/>
      <c r="LY955" s="106"/>
      <c r="LZ955" s="106"/>
      <c r="MA955" s="106"/>
      <c r="MB955" s="106"/>
      <c r="MC955" s="106"/>
      <c r="MD955" s="106"/>
      <c r="ME955" s="106"/>
      <c r="MF955" s="106"/>
      <c r="MG955" s="106"/>
      <c r="MH955" s="106"/>
      <c r="MI955" s="106"/>
      <c r="MJ955" s="106"/>
      <c r="MK955" s="106"/>
      <c r="ML955" s="106"/>
      <c r="MM955" s="106"/>
      <c r="MN955" s="106"/>
      <c r="MO955" s="106"/>
      <c r="MP955" s="106"/>
      <c r="MQ955" s="106"/>
      <c r="MR955" s="106"/>
      <c r="MS955" s="106"/>
      <c r="MT955" s="106"/>
      <c r="MU955" s="106"/>
      <c r="MV955" s="106"/>
      <c r="MW955" s="106"/>
      <c r="MX955" s="106"/>
      <c r="MY955" s="106"/>
      <c r="MZ955" s="106"/>
      <c r="NA955" s="106"/>
      <c r="NB955" s="106"/>
      <c r="NC955" s="106"/>
      <c r="ND955" s="106"/>
      <c r="NE955" s="106"/>
      <c r="NF955" s="106"/>
      <c r="NG955" s="106"/>
      <c r="NH955" s="106"/>
      <c r="NI955" s="106"/>
      <c r="NJ955" s="106"/>
      <c r="NK955" s="106"/>
      <c r="NL955" s="106"/>
      <c r="NM955" s="106"/>
      <c r="NN955" s="106"/>
      <c r="NO955" s="106"/>
      <c r="NP955" s="106"/>
      <c r="NQ955" s="106"/>
      <c r="NR955" s="106"/>
      <c r="NS955" s="106"/>
      <c r="NT955" s="106"/>
      <c r="NU955" s="106"/>
      <c r="NV955" s="106"/>
      <c r="NW955" s="106"/>
      <c r="NX955" s="106"/>
      <c r="NY955" s="106"/>
      <c r="NZ955" s="106"/>
      <c r="OA955" s="106"/>
      <c r="OB955" s="106"/>
      <c r="OC955" s="106"/>
      <c r="OD955" s="106"/>
      <c r="OE955" s="106"/>
      <c r="OF955" s="106"/>
      <c r="OG955" s="106"/>
      <c r="OH955" s="106"/>
      <c r="OI955" s="106"/>
      <c r="OJ955" s="106"/>
      <c r="OK955" s="106"/>
      <c r="OL955" s="106"/>
      <c r="OM955" s="106"/>
      <c r="ON955" s="106"/>
      <c r="OO955" s="106"/>
      <c r="OP955" s="106"/>
      <c r="OQ955" s="106"/>
      <c r="OR955" s="106"/>
      <c r="OS955" s="106"/>
      <c r="OT955" s="106"/>
      <c r="OU955" s="106"/>
      <c r="OV955" s="106"/>
      <c r="OW955" s="106"/>
      <c r="OX955" s="106"/>
      <c r="OY955" s="106"/>
      <c r="OZ955" s="106"/>
      <c r="PA955" s="106"/>
      <c r="PB955" s="106"/>
      <c r="PC955" s="106"/>
      <c r="PD955" s="106"/>
      <c r="PE955" s="106"/>
      <c r="PF955" s="106"/>
      <c r="PG955" s="106"/>
      <c r="PH955" s="106"/>
      <c r="PI955" s="106"/>
      <c r="PJ955" s="106"/>
      <c r="PK955" s="106"/>
      <c r="PL955" s="106"/>
      <c r="PM955" s="106"/>
      <c r="PN955" s="106"/>
      <c r="PO955" s="106"/>
      <c r="PP955" s="106"/>
      <c r="PQ955" s="106"/>
      <c r="PR955" s="106"/>
      <c r="PS955" s="106"/>
      <c r="PT955" s="106"/>
      <c r="PU955" s="106"/>
      <c r="PV955" s="106"/>
      <c r="PW955" s="106"/>
      <c r="PX955" s="106"/>
      <c r="PY955" s="106"/>
      <c r="PZ955" s="106"/>
      <c r="QA955" s="106"/>
      <c r="QB955" s="106"/>
      <c r="QC955" s="106"/>
      <c r="QD955" s="106"/>
      <c r="QE955" s="106"/>
      <c r="QF955" s="106"/>
      <c r="QG955" s="106"/>
      <c r="QH955" s="106"/>
      <c r="QI955" s="106"/>
      <c r="QJ955" s="106"/>
      <c r="QK955" s="106"/>
      <c r="QL955" s="106"/>
      <c r="QM955" s="106"/>
      <c r="QN955" s="106"/>
      <c r="QO955" s="106"/>
      <c r="QP955" s="106"/>
      <c r="QQ955" s="106"/>
      <c r="QR955" s="106"/>
      <c r="QS955" s="106"/>
      <c r="QT955" s="106"/>
      <c r="QU955" s="106"/>
      <c r="QV955" s="106"/>
      <c r="QW955" s="106"/>
      <c r="QX955" s="106"/>
      <c r="QY955" s="106"/>
      <c r="QZ955" s="106"/>
      <c r="RA955" s="106"/>
      <c r="RB955" s="106"/>
      <c r="RC955" s="106"/>
      <c r="RD955" s="106"/>
      <c r="RE955" s="106"/>
      <c r="RF955" s="106"/>
      <c r="RG955" s="106"/>
      <c r="RH955" s="106"/>
      <c r="RI955" s="106"/>
      <c r="RJ955" s="106"/>
      <c r="RK955" s="106"/>
      <c r="RL955" s="106"/>
      <c r="RM955" s="106"/>
      <c r="RN955" s="106"/>
      <c r="RO955" s="106"/>
      <c r="RP955" s="106"/>
      <c r="RQ955" s="106"/>
      <c r="RR955" s="106"/>
    </row>
    <row r="956" spans="1:486" x14ac:dyDescent="0.3">
      <c r="A956" s="106"/>
      <c r="B956" s="106"/>
      <c r="C956" s="106"/>
      <c r="D956" s="106"/>
      <c r="E956" s="106"/>
      <c r="F956" s="106"/>
      <c r="G956" s="106"/>
      <c r="H956" s="106"/>
      <c r="I956" s="106"/>
      <c r="J956" s="106"/>
      <c r="K956" s="106"/>
      <c r="L956" s="106"/>
      <c r="M956" s="106"/>
      <c r="N956" s="106"/>
      <c r="O956" s="106"/>
      <c r="P956" s="114"/>
      <c r="Q956" s="114"/>
      <c r="R956" s="106"/>
      <c r="S956" s="106"/>
      <c r="T956" s="106"/>
      <c r="U956" s="106"/>
      <c r="V956" s="106"/>
      <c r="W956" s="106"/>
      <c r="X956" s="106"/>
      <c r="Y956" s="106"/>
      <c r="Z956" s="106"/>
      <c r="AA956" s="106"/>
      <c r="AB956" s="106"/>
      <c r="AC956" s="106"/>
      <c r="AD956" s="106"/>
      <c r="AE956" s="106"/>
      <c r="AF956" s="106"/>
      <c r="AG956" s="106"/>
      <c r="AH956" s="106"/>
      <c r="AI956" s="106"/>
      <c r="AJ956" s="106"/>
      <c r="AK956" s="106"/>
      <c r="AL956" s="106"/>
      <c r="AM956" s="106"/>
      <c r="AN956" s="106"/>
      <c r="AO956" s="106"/>
      <c r="AP956" s="106"/>
      <c r="AQ956" s="106"/>
      <c r="AR956" s="106"/>
      <c r="AS956" s="106"/>
      <c r="AT956" s="106"/>
      <c r="AU956" s="106"/>
      <c r="AV956" s="106"/>
      <c r="AW956" s="106"/>
      <c r="AX956" s="106"/>
      <c r="AY956" s="106"/>
      <c r="AZ956" s="106"/>
      <c r="BA956" s="106"/>
      <c r="BB956" s="106"/>
      <c r="BC956" s="106"/>
      <c r="BD956" s="106"/>
      <c r="BE956" s="106"/>
      <c r="BF956" s="106"/>
      <c r="BG956" s="106"/>
      <c r="BH956" s="106"/>
      <c r="BI956" s="106"/>
      <c r="BJ956" s="106"/>
      <c r="BK956" s="106"/>
      <c r="BL956" s="106"/>
      <c r="BM956" s="106"/>
      <c r="BN956" s="106"/>
      <c r="BO956" s="106"/>
      <c r="BP956" s="106"/>
      <c r="BQ956" s="106"/>
      <c r="BR956" s="106"/>
      <c r="BS956" s="106"/>
      <c r="BT956" s="106"/>
      <c r="BU956" s="106"/>
      <c r="BV956" s="106"/>
      <c r="BW956" s="106"/>
      <c r="BX956" s="106"/>
      <c r="BY956" s="106"/>
      <c r="BZ956" s="106"/>
      <c r="CA956" s="106"/>
      <c r="CB956" s="106"/>
      <c r="CC956" s="106"/>
      <c r="CD956" s="106"/>
      <c r="CE956" s="106"/>
      <c r="CF956" s="106"/>
      <c r="CG956" s="106"/>
      <c r="CH956" s="106"/>
      <c r="CI956" s="106"/>
      <c r="CJ956" s="106"/>
      <c r="CK956" s="106"/>
      <c r="CL956" s="106"/>
      <c r="CM956" s="106"/>
      <c r="CN956" s="106"/>
      <c r="CO956" s="106"/>
      <c r="CP956" s="106"/>
      <c r="CQ956" s="106"/>
      <c r="CR956" s="106"/>
      <c r="CS956" s="106"/>
      <c r="CT956" s="106"/>
      <c r="CU956" s="106"/>
      <c r="CV956" s="106"/>
      <c r="CW956" s="106"/>
      <c r="CX956" s="106"/>
      <c r="CY956" s="106"/>
      <c r="CZ956" s="106"/>
      <c r="DA956" s="106"/>
      <c r="DB956" s="106"/>
      <c r="DC956" s="106"/>
      <c r="DD956" s="106"/>
      <c r="DE956" s="106"/>
      <c r="DF956" s="106"/>
      <c r="DG956" s="106"/>
      <c r="DH956" s="106"/>
      <c r="DI956" s="106"/>
      <c r="DJ956" s="106"/>
      <c r="DK956" s="106"/>
      <c r="DL956" s="106"/>
      <c r="DM956" s="106"/>
      <c r="DN956" s="106"/>
      <c r="DO956" s="106"/>
      <c r="DP956" s="106"/>
      <c r="DQ956" s="106"/>
      <c r="DR956" s="106"/>
      <c r="DS956" s="106"/>
      <c r="DT956" s="106"/>
      <c r="DU956" s="106"/>
      <c r="DV956" s="106"/>
      <c r="DW956" s="106"/>
      <c r="DX956" s="106"/>
      <c r="DY956" s="106"/>
      <c r="DZ956" s="106"/>
      <c r="EA956" s="106"/>
      <c r="EB956" s="106"/>
      <c r="EC956" s="106"/>
      <c r="ED956" s="106"/>
      <c r="EE956" s="106"/>
      <c r="EF956" s="106"/>
      <c r="EG956" s="106"/>
      <c r="EH956" s="106"/>
      <c r="EI956" s="106"/>
      <c r="EJ956" s="106"/>
      <c r="EK956" s="106"/>
      <c r="EL956" s="106"/>
      <c r="EM956" s="106"/>
      <c r="EN956" s="106"/>
      <c r="EO956" s="106"/>
      <c r="EP956" s="106"/>
      <c r="EQ956" s="106"/>
      <c r="ER956" s="106"/>
      <c r="ES956" s="106"/>
      <c r="ET956" s="106"/>
      <c r="EU956" s="106"/>
      <c r="EV956" s="106"/>
      <c r="EW956" s="106"/>
      <c r="EX956" s="106"/>
      <c r="EY956" s="106"/>
      <c r="EZ956" s="106"/>
      <c r="FA956" s="106"/>
      <c r="FB956" s="106"/>
      <c r="FC956" s="106"/>
      <c r="FD956" s="106"/>
      <c r="FE956" s="106"/>
      <c r="FF956" s="106"/>
      <c r="FG956" s="106"/>
      <c r="FH956" s="106"/>
      <c r="FI956" s="106"/>
      <c r="FJ956" s="106"/>
      <c r="FK956" s="106"/>
      <c r="FL956" s="106"/>
      <c r="FM956" s="106"/>
      <c r="FN956" s="106"/>
      <c r="FO956" s="106"/>
      <c r="FP956" s="106"/>
      <c r="FQ956" s="106"/>
      <c r="FR956" s="106"/>
      <c r="FS956" s="106"/>
      <c r="FT956" s="106"/>
      <c r="FU956" s="106"/>
      <c r="FV956" s="106"/>
      <c r="FW956" s="106"/>
      <c r="FX956" s="106"/>
      <c r="FY956" s="106"/>
      <c r="FZ956" s="106"/>
      <c r="GA956" s="106"/>
      <c r="GB956" s="106"/>
      <c r="GC956" s="106"/>
      <c r="GD956" s="106"/>
      <c r="GE956" s="106"/>
      <c r="GF956" s="106"/>
      <c r="GG956" s="106"/>
      <c r="GH956" s="106"/>
      <c r="GI956" s="106"/>
      <c r="GJ956" s="106"/>
      <c r="GK956" s="106"/>
      <c r="GL956" s="106"/>
      <c r="GM956" s="106"/>
      <c r="GN956" s="106"/>
      <c r="GO956" s="106"/>
      <c r="GP956" s="106"/>
      <c r="GQ956" s="106"/>
      <c r="GR956" s="106"/>
      <c r="GS956" s="106"/>
      <c r="GT956" s="106"/>
      <c r="GU956" s="106"/>
      <c r="GV956" s="106"/>
      <c r="GW956" s="106"/>
      <c r="GX956" s="106"/>
      <c r="GY956" s="106"/>
      <c r="GZ956" s="106"/>
      <c r="HA956" s="106"/>
      <c r="HB956" s="106"/>
      <c r="HC956" s="106"/>
      <c r="HD956" s="106"/>
      <c r="HE956" s="106"/>
      <c r="HF956" s="106"/>
      <c r="HG956" s="106"/>
      <c r="HH956" s="106"/>
      <c r="HI956" s="106"/>
      <c r="HJ956" s="106"/>
      <c r="HK956" s="106"/>
      <c r="HL956" s="106"/>
      <c r="HM956" s="106"/>
      <c r="HN956" s="106"/>
      <c r="HO956" s="106"/>
      <c r="HP956" s="106"/>
      <c r="HQ956" s="106"/>
      <c r="HR956" s="106"/>
      <c r="HS956" s="106"/>
      <c r="HT956" s="106"/>
      <c r="HU956" s="106"/>
      <c r="HV956" s="106"/>
      <c r="HW956" s="106"/>
      <c r="HX956" s="106"/>
      <c r="HY956" s="106"/>
      <c r="HZ956" s="106"/>
      <c r="IA956" s="106"/>
      <c r="IB956" s="106"/>
      <c r="IC956" s="106"/>
      <c r="ID956" s="106"/>
      <c r="IE956" s="106"/>
      <c r="IF956" s="106"/>
      <c r="IG956" s="106"/>
      <c r="IH956" s="106"/>
      <c r="II956" s="106"/>
      <c r="IJ956" s="106"/>
      <c r="IK956" s="106"/>
      <c r="IL956" s="106"/>
      <c r="IM956" s="106"/>
      <c r="IN956" s="106"/>
      <c r="IO956" s="106"/>
      <c r="IP956" s="106"/>
      <c r="IQ956" s="106"/>
      <c r="IR956" s="106"/>
      <c r="IS956" s="106"/>
      <c r="IT956" s="106"/>
      <c r="IU956" s="106"/>
      <c r="IV956" s="106"/>
      <c r="IW956" s="106"/>
      <c r="IX956" s="106"/>
      <c r="IY956" s="106"/>
      <c r="IZ956" s="106"/>
      <c r="JA956" s="106"/>
      <c r="JB956" s="106"/>
      <c r="JC956" s="106"/>
      <c r="JD956" s="106"/>
      <c r="JE956" s="106"/>
      <c r="JF956" s="106"/>
      <c r="JG956" s="106"/>
      <c r="JH956" s="106"/>
      <c r="JI956" s="106"/>
      <c r="JJ956" s="106"/>
      <c r="JK956" s="106"/>
      <c r="JL956" s="106"/>
      <c r="JM956" s="106"/>
      <c r="JN956" s="106"/>
      <c r="JO956" s="106"/>
      <c r="JP956" s="106"/>
      <c r="JQ956" s="106"/>
      <c r="JR956" s="106"/>
      <c r="JS956" s="106"/>
      <c r="JT956" s="106"/>
      <c r="JU956" s="106"/>
      <c r="JV956" s="106"/>
      <c r="JW956" s="106"/>
      <c r="JX956" s="106"/>
      <c r="JY956" s="106"/>
      <c r="JZ956" s="106"/>
      <c r="KA956" s="106"/>
      <c r="KB956" s="106"/>
      <c r="KC956" s="106"/>
      <c r="KD956" s="106"/>
      <c r="KE956" s="106"/>
      <c r="KF956" s="106"/>
      <c r="KG956" s="106"/>
      <c r="KH956" s="106"/>
      <c r="KI956" s="106"/>
      <c r="KJ956" s="106"/>
      <c r="KK956" s="106"/>
      <c r="KL956" s="106"/>
      <c r="KM956" s="106"/>
      <c r="KN956" s="106"/>
      <c r="KO956" s="106"/>
      <c r="KP956" s="106"/>
      <c r="KQ956" s="106"/>
      <c r="KR956" s="106"/>
      <c r="KS956" s="106"/>
      <c r="KT956" s="106"/>
      <c r="KU956" s="106"/>
      <c r="KV956" s="106"/>
      <c r="KW956" s="106"/>
      <c r="KX956" s="106"/>
      <c r="KY956" s="106"/>
      <c r="KZ956" s="106"/>
      <c r="LA956" s="106"/>
      <c r="LB956" s="106"/>
      <c r="LC956" s="106"/>
      <c r="LD956" s="106"/>
      <c r="LE956" s="106"/>
      <c r="LF956" s="106"/>
      <c r="LG956" s="106"/>
      <c r="LH956" s="106"/>
      <c r="LI956" s="106"/>
      <c r="LJ956" s="106"/>
      <c r="LK956" s="106"/>
      <c r="LL956" s="106"/>
      <c r="LM956" s="106"/>
      <c r="LN956" s="106"/>
      <c r="LO956" s="106"/>
      <c r="LP956" s="106"/>
      <c r="LQ956" s="106"/>
      <c r="LR956" s="106"/>
      <c r="LS956" s="106"/>
      <c r="LT956" s="106"/>
      <c r="LU956" s="106"/>
      <c r="LV956" s="106"/>
      <c r="LW956" s="106"/>
      <c r="LX956" s="106"/>
      <c r="LY956" s="106"/>
      <c r="LZ956" s="106"/>
      <c r="MA956" s="106"/>
      <c r="MB956" s="106"/>
      <c r="MC956" s="106"/>
      <c r="MD956" s="106"/>
      <c r="ME956" s="106"/>
      <c r="MF956" s="106"/>
      <c r="MG956" s="106"/>
      <c r="MH956" s="106"/>
      <c r="MI956" s="106"/>
      <c r="MJ956" s="106"/>
      <c r="MK956" s="106"/>
      <c r="ML956" s="106"/>
      <c r="MM956" s="106"/>
      <c r="MN956" s="106"/>
      <c r="MO956" s="106"/>
      <c r="MP956" s="106"/>
      <c r="MQ956" s="106"/>
      <c r="MR956" s="106"/>
      <c r="MS956" s="106"/>
      <c r="MT956" s="106"/>
      <c r="MU956" s="106"/>
      <c r="MV956" s="106"/>
      <c r="MW956" s="106"/>
      <c r="MX956" s="106"/>
      <c r="MY956" s="106"/>
      <c r="MZ956" s="106"/>
      <c r="NA956" s="106"/>
      <c r="NB956" s="106"/>
      <c r="NC956" s="106"/>
      <c r="ND956" s="106"/>
      <c r="NE956" s="106"/>
      <c r="NF956" s="106"/>
      <c r="NG956" s="106"/>
      <c r="NH956" s="106"/>
      <c r="NI956" s="106"/>
      <c r="NJ956" s="106"/>
      <c r="NK956" s="106"/>
      <c r="NL956" s="106"/>
      <c r="NM956" s="106"/>
      <c r="NN956" s="106"/>
      <c r="NO956" s="106"/>
      <c r="NP956" s="106"/>
      <c r="NQ956" s="106"/>
      <c r="NR956" s="106"/>
      <c r="NS956" s="106"/>
      <c r="NT956" s="106"/>
      <c r="NU956" s="106"/>
      <c r="NV956" s="106"/>
      <c r="NW956" s="106"/>
      <c r="NX956" s="106"/>
      <c r="NY956" s="106"/>
      <c r="NZ956" s="106"/>
      <c r="OA956" s="106"/>
      <c r="OB956" s="106"/>
      <c r="OC956" s="106"/>
      <c r="OD956" s="106"/>
      <c r="OE956" s="106"/>
      <c r="OF956" s="106"/>
      <c r="OG956" s="106"/>
      <c r="OH956" s="106"/>
      <c r="OI956" s="106"/>
      <c r="OJ956" s="106"/>
      <c r="OK956" s="106"/>
      <c r="OL956" s="106"/>
      <c r="OM956" s="106"/>
      <c r="ON956" s="106"/>
      <c r="OO956" s="106"/>
      <c r="OP956" s="106"/>
      <c r="OQ956" s="106"/>
      <c r="OR956" s="106"/>
      <c r="OS956" s="106"/>
      <c r="OT956" s="106"/>
      <c r="OU956" s="106"/>
      <c r="OV956" s="106"/>
      <c r="OW956" s="106"/>
      <c r="OX956" s="106"/>
      <c r="OY956" s="106"/>
      <c r="OZ956" s="106"/>
      <c r="PA956" s="106"/>
      <c r="PB956" s="106"/>
      <c r="PC956" s="106"/>
      <c r="PD956" s="106"/>
      <c r="PE956" s="106"/>
      <c r="PF956" s="106"/>
      <c r="PG956" s="106"/>
      <c r="PH956" s="106"/>
      <c r="PI956" s="106"/>
      <c r="PJ956" s="106"/>
      <c r="PK956" s="106"/>
      <c r="PL956" s="106"/>
      <c r="PM956" s="106"/>
      <c r="PN956" s="106"/>
      <c r="PO956" s="106"/>
      <c r="PP956" s="106"/>
      <c r="PQ956" s="106"/>
      <c r="PR956" s="106"/>
      <c r="PS956" s="106"/>
      <c r="PT956" s="106"/>
      <c r="PU956" s="106"/>
      <c r="PV956" s="106"/>
      <c r="PW956" s="106"/>
      <c r="PX956" s="106"/>
      <c r="PY956" s="106"/>
      <c r="PZ956" s="106"/>
      <c r="QA956" s="106"/>
      <c r="QB956" s="106"/>
      <c r="QC956" s="106"/>
      <c r="QD956" s="106"/>
      <c r="QE956" s="106"/>
      <c r="QF956" s="106"/>
      <c r="QG956" s="106"/>
      <c r="QH956" s="106"/>
      <c r="QI956" s="106"/>
      <c r="QJ956" s="106"/>
      <c r="QK956" s="106"/>
      <c r="QL956" s="106"/>
      <c r="QM956" s="106"/>
      <c r="QN956" s="106"/>
      <c r="QO956" s="106"/>
      <c r="QP956" s="106"/>
      <c r="QQ956" s="106"/>
      <c r="QR956" s="106"/>
      <c r="QS956" s="106"/>
      <c r="QT956" s="106"/>
      <c r="QU956" s="106"/>
      <c r="QV956" s="106"/>
      <c r="QW956" s="106"/>
      <c r="QX956" s="106"/>
      <c r="QY956" s="106"/>
      <c r="QZ956" s="106"/>
      <c r="RA956" s="106"/>
      <c r="RB956" s="106"/>
      <c r="RC956" s="106"/>
      <c r="RD956" s="106"/>
      <c r="RE956" s="106"/>
      <c r="RF956" s="106"/>
      <c r="RG956" s="106"/>
      <c r="RH956" s="106"/>
      <c r="RI956" s="106"/>
      <c r="RJ956" s="106"/>
      <c r="RK956" s="106"/>
      <c r="RL956" s="106"/>
      <c r="RM956" s="106"/>
      <c r="RN956" s="106"/>
      <c r="RO956" s="106"/>
      <c r="RP956" s="106"/>
      <c r="RQ956" s="106"/>
      <c r="RR956" s="106"/>
    </row>
    <row r="957" spans="1:486" x14ac:dyDescent="0.3">
      <c r="A957" s="106"/>
      <c r="B957" s="106"/>
      <c r="C957" s="106"/>
      <c r="D957" s="106"/>
      <c r="E957" s="106"/>
      <c r="F957" s="106"/>
      <c r="G957" s="106"/>
      <c r="H957" s="106"/>
      <c r="I957" s="106"/>
      <c r="J957" s="106"/>
      <c r="K957" s="106"/>
      <c r="L957" s="106"/>
      <c r="M957" s="106"/>
      <c r="N957" s="106"/>
      <c r="O957" s="106"/>
      <c r="P957" s="114"/>
      <c r="Q957" s="114"/>
      <c r="R957" s="106"/>
      <c r="S957" s="106"/>
      <c r="T957" s="106"/>
      <c r="U957" s="106"/>
      <c r="V957" s="106"/>
      <c r="W957" s="106"/>
      <c r="X957" s="106"/>
      <c r="Y957" s="106"/>
      <c r="Z957" s="106"/>
      <c r="AA957" s="106"/>
      <c r="AB957" s="106"/>
      <c r="AC957" s="106"/>
      <c r="AD957" s="106"/>
      <c r="AE957" s="106"/>
      <c r="AF957" s="106"/>
      <c r="AG957" s="106"/>
      <c r="AH957" s="106"/>
      <c r="AI957" s="106"/>
      <c r="AJ957" s="106"/>
      <c r="AK957" s="106"/>
      <c r="AL957" s="106"/>
      <c r="AM957" s="106"/>
      <c r="AN957" s="106"/>
      <c r="AO957" s="106"/>
      <c r="AP957" s="106"/>
      <c r="AQ957" s="106"/>
      <c r="AR957" s="106"/>
      <c r="AS957" s="106"/>
      <c r="AT957" s="106"/>
      <c r="AU957" s="106"/>
      <c r="AV957" s="106"/>
      <c r="AW957" s="106"/>
      <c r="AX957" s="106"/>
      <c r="AY957" s="106"/>
      <c r="AZ957" s="106"/>
      <c r="BA957" s="106"/>
      <c r="BB957" s="106"/>
      <c r="BC957" s="106"/>
      <c r="BD957" s="106"/>
      <c r="BE957" s="106"/>
      <c r="BF957" s="106"/>
      <c r="BG957" s="106"/>
      <c r="BH957" s="106"/>
      <c r="BI957" s="106"/>
      <c r="BJ957" s="106"/>
      <c r="BK957" s="106"/>
      <c r="BL957" s="106"/>
      <c r="BM957" s="106"/>
      <c r="BN957" s="106"/>
      <c r="BO957" s="106"/>
      <c r="BP957" s="106"/>
      <c r="BQ957" s="106"/>
      <c r="BR957" s="106"/>
      <c r="BS957" s="106"/>
      <c r="BT957" s="106"/>
      <c r="BU957" s="106"/>
      <c r="BV957" s="106"/>
      <c r="BW957" s="106"/>
      <c r="BX957" s="106"/>
      <c r="BY957" s="106"/>
      <c r="BZ957" s="106"/>
      <c r="CA957" s="106"/>
      <c r="CB957" s="106"/>
      <c r="CC957" s="106"/>
      <c r="CD957" s="106"/>
      <c r="CE957" s="106"/>
      <c r="CF957" s="106"/>
      <c r="CG957" s="106"/>
      <c r="CH957" s="106"/>
      <c r="CI957" s="106"/>
      <c r="CJ957" s="106"/>
      <c r="CK957" s="106"/>
      <c r="CL957" s="106"/>
      <c r="CM957" s="106"/>
      <c r="CN957" s="106"/>
      <c r="CO957" s="106"/>
      <c r="CP957" s="106"/>
      <c r="CQ957" s="106"/>
      <c r="CR957" s="106"/>
      <c r="CS957" s="106"/>
      <c r="CT957" s="106"/>
      <c r="CU957" s="106"/>
      <c r="CV957" s="106"/>
      <c r="CW957" s="106"/>
      <c r="CX957" s="106"/>
      <c r="CY957" s="106"/>
      <c r="CZ957" s="106"/>
      <c r="DA957" s="106"/>
      <c r="DB957" s="106"/>
      <c r="DC957" s="106"/>
      <c r="DD957" s="106"/>
      <c r="DE957" s="106"/>
      <c r="DF957" s="106"/>
      <c r="DG957" s="106"/>
      <c r="DH957" s="106"/>
      <c r="DI957" s="106"/>
      <c r="DJ957" s="106"/>
      <c r="DK957" s="106"/>
      <c r="DL957" s="106"/>
      <c r="DM957" s="106"/>
      <c r="DN957" s="106"/>
      <c r="DO957" s="106"/>
      <c r="DP957" s="106"/>
      <c r="DQ957" s="106"/>
      <c r="DR957" s="106"/>
      <c r="DS957" s="106"/>
      <c r="DT957" s="106"/>
      <c r="DU957" s="106"/>
      <c r="DV957" s="106"/>
      <c r="DW957" s="106"/>
      <c r="DX957" s="106"/>
      <c r="DY957" s="106"/>
      <c r="DZ957" s="106"/>
      <c r="EA957" s="106"/>
      <c r="EB957" s="106"/>
      <c r="EC957" s="106"/>
      <c r="ED957" s="106"/>
      <c r="EE957" s="106"/>
      <c r="EF957" s="106"/>
      <c r="EG957" s="106"/>
      <c r="EH957" s="106"/>
      <c r="EI957" s="106"/>
      <c r="EJ957" s="106"/>
      <c r="EK957" s="106"/>
      <c r="EL957" s="106"/>
      <c r="EM957" s="106"/>
      <c r="EN957" s="106"/>
      <c r="EO957" s="106"/>
      <c r="EP957" s="106"/>
      <c r="EQ957" s="106"/>
      <c r="ER957" s="106"/>
      <c r="ES957" s="106"/>
      <c r="ET957" s="106"/>
      <c r="EU957" s="106"/>
      <c r="EV957" s="106"/>
      <c r="EW957" s="106"/>
      <c r="EX957" s="106"/>
      <c r="EY957" s="106"/>
      <c r="EZ957" s="106"/>
      <c r="FA957" s="106"/>
      <c r="FB957" s="106"/>
      <c r="FC957" s="106"/>
      <c r="FD957" s="106"/>
      <c r="FE957" s="106"/>
      <c r="FF957" s="106"/>
      <c r="FG957" s="106"/>
      <c r="FH957" s="106"/>
      <c r="FI957" s="106"/>
      <c r="FJ957" s="106"/>
      <c r="FK957" s="106"/>
      <c r="FL957" s="106"/>
      <c r="FM957" s="106"/>
      <c r="FN957" s="106"/>
      <c r="FO957" s="106"/>
      <c r="FP957" s="106"/>
      <c r="FQ957" s="106"/>
      <c r="FR957" s="106"/>
      <c r="FS957" s="106"/>
      <c r="FT957" s="106"/>
      <c r="FU957" s="106"/>
      <c r="FV957" s="106"/>
      <c r="FW957" s="106"/>
      <c r="FX957" s="106"/>
      <c r="FY957" s="106"/>
      <c r="FZ957" s="106"/>
      <c r="GA957" s="106"/>
      <c r="GB957" s="106"/>
      <c r="GC957" s="106"/>
      <c r="GD957" s="106"/>
      <c r="GE957" s="106"/>
      <c r="GF957" s="106"/>
      <c r="GG957" s="106"/>
      <c r="GH957" s="106"/>
      <c r="GI957" s="106"/>
      <c r="GJ957" s="106"/>
      <c r="GK957" s="106"/>
      <c r="GL957" s="106"/>
      <c r="GM957" s="106"/>
      <c r="GN957" s="106"/>
      <c r="GO957" s="106"/>
      <c r="GP957" s="106"/>
      <c r="GQ957" s="106"/>
      <c r="GR957" s="106"/>
      <c r="GS957" s="106"/>
      <c r="GT957" s="106"/>
      <c r="GU957" s="106"/>
      <c r="GV957" s="106"/>
      <c r="GW957" s="106"/>
      <c r="GX957" s="106"/>
      <c r="GY957" s="106"/>
      <c r="GZ957" s="106"/>
      <c r="HA957" s="106"/>
      <c r="HB957" s="106"/>
      <c r="HC957" s="106"/>
      <c r="HD957" s="106"/>
      <c r="HE957" s="106"/>
      <c r="HF957" s="106"/>
      <c r="HG957" s="106"/>
      <c r="HH957" s="106"/>
      <c r="HI957" s="106"/>
      <c r="HJ957" s="106"/>
      <c r="HK957" s="106"/>
      <c r="HL957" s="106"/>
      <c r="HM957" s="106"/>
      <c r="HN957" s="106"/>
      <c r="HO957" s="106"/>
      <c r="HP957" s="106"/>
      <c r="HQ957" s="106"/>
      <c r="HR957" s="106"/>
      <c r="HS957" s="106"/>
      <c r="HT957" s="106"/>
      <c r="HU957" s="106"/>
      <c r="HV957" s="106"/>
      <c r="HW957" s="106"/>
      <c r="HX957" s="106"/>
      <c r="HY957" s="106"/>
      <c r="HZ957" s="106"/>
      <c r="IA957" s="106"/>
      <c r="IB957" s="106"/>
      <c r="IC957" s="106"/>
      <c r="ID957" s="106"/>
      <c r="IE957" s="106"/>
      <c r="IF957" s="106"/>
      <c r="IG957" s="106"/>
      <c r="IH957" s="106"/>
      <c r="II957" s="106"/>
      <c r="IJ957" s="106"/>
      <c r="IK957" s="106"/>
      <c r="IL957" s="106"/>
      <c r="IM957" s="106"/>
      <c r="IN957" s="106"/>
      <c r="IO957" s="106"/>
      <c r="IP957" s="106"/>
      <c r="IQ957" s="106"/>
      <c r="IR957" s="106"/>
      <c r="IS957" s="106"/>
      <c r="IT957" s="106"/>
      <c r="IU957" s="106"/>
      <c r="IV957" s="106"/>
      <c r="IW957" s="106"/>
      <c r="IX957" s="106"/>
      <c r="IY957" s="106"/>
      <c r="IZ957" s="106"/>
      <c r="JA957" s="106"/>
      <c r="JB957" s="106"/>
      <c r="JC957" s="106"/>
      <c r="JD957" s="106"/>
      <c r="JE957" s="106"/>
      <c r="JF957" s="106"/>
      <c r="JG957" s="106"/>
      <c r="JH957" s="106"/>
      <c r="JI957" s="106"/>
      <c r="JJ957" s="106"/>
      <c r="JK957" s="106"/>
      <c r="JL957" s="106"/>
      <c r="JM957" s="106"/>
      <c r="JN957" s="106"/>
      <c r="JO957" s="106"/>
      <c r="JP957" s="106"/>
      <c r="JQ957" s="106"/>
      <c r="JR957" s="106"/>
      <c r="JS957" s="106"/>
      <c r="JT957" s="106"/>
      <c r="JU957" s="106"/>
      <c r="JV957" s="106"/>
      <c r="JW957" s="106"/>
      <c r="JX957" s="106"/>
      <c r="JY957" s="106"/>
      <c r="JZ957" s="106"/>
      <c r="KA957" s="106"/>
      <c r="KB957" s="106"/>
      <c r="KC957" s="106"/>
      <c r="KD957" s="106"/>
      <c r="KE957" s="106"/>
      <c r="KF957" s="106"/>
      <c r="KG957" s="106"/>
      <c r="KH957" s="106"/>
      <c r="KI957" s="106"/>
      <c r="KJ957" s="106"/>
      <c r="KK957" s="106"/>
      <c r="KL957" s="106"/>
      <c r="KM957" s="106"/>
      <c r="KN957" s="106"/>
      <c r="KO957" s="106"/>
      <c r="KP957" s="106"/>
      <c r="KQ957" s="106"/>
      <c r="KR957" s="106"/>
      <c r="KS957" s="106"/>
      <c r="KT957" s="106"/>
      <c r="KU957" s="106"/>
      <c r="KV957" s="106"/>
      <c r="KW957" s="106"/>
      <c r="KX957" s="106"/>
      <c r="KY957" s="106"/>
      <c r="KZ957" s="106"/>
      <c r="LA957" s="106"/>
      <c r="LB957" s="106"/>
      <c r="LC957" s="106"/>
      <c r="LD957" s="106"/>
      <c r="LE957" s="106"/>
      <c r="LF957" s="106"/>
      <c r="LG957" s="106"/>
      <c r="LH957" s="106"/>
      <c r="LI957" s="106"/>
      <c r="LJ957" s="106"/>
      <c r="LK957" s="106"/>
      <c r="LL957" s="106"/>
      <c r="LM957" s="106"/>
      <c r="LN957" s="106"/>
      <c r="LO957" s="106"/>
      <c r="LP957" s="106"/>
      <c r="LQ957" s="106"/>
      <c r="LR957" s="106"/>
      <c r="LS957" s="106"/>
      <c r="LT957" s="106"/>
      <c r="LU957" s="106"/>
      <c r="LV957" s="106"/>
      <c r="LW957" s="106"/>
      <c r="LX957" s="106"/>
      <c r="LY957" s="106"/>
      <c r="LZ957" s="106"/>
      <c r="MA957" s="106"/>
      <c r="MB957" s="106"/>
      <c r="MC957" s="106"/>
      <c r="MD957" s="106"/>
      <c r="ME957" s="106"/>
      <c r="MF957" s="106"/>
      <c r="MG957" s="106"/>
      <c r="MH957" s="106"/>
      <c r="MI957" s="106"/>
      <c r="MJ957" s="106"/>
      <c r="MK957" s="106"/>
      <c r="ML957" s="106"/>
      <c r="MM957" s="106"/>
      <c r="MN957" s="106"/>
      <c r="MO957" s="106"/>
      <c r="MP957" s="106"/>
      <c r="MQ957" s="106"/>
      <c r="MR957" s="106"/>
      <c r="MS957" s="106"/>
      <c r="MT957" s="106"/>
      <c r="MU957" s="106"/>
      <c r="MV957" s="106"/>
      <c r="MW957" s="106"/>
      <c r="MX957" s="106"/>
      <c r="MY957" s="106"/>
      <c r="MZ957" s="106"/>
      <c r="NA957" s="106"/>
      <c r="NB957" s="106"/>
      <c r="NC957" s="106"/>
      <c r="ND957" s="106"/>
      <c r="NE957" s="106"/>
      <c r="NF957" s="106"/>
      <c r="NG957" s="106"/>
      <c r="NH957" s="106"/>
      <c r="NI957" s="106"/>
      <c r="NJ957" s="106"/>
      <c r="NK957" s="106"/>
      <c r="NL957" s="106"/>
      <c r="NM957" s="106"/>
      <c r="NN957" s="106"/>
      <c r="NO957" s="106"/>
      <c r="NP957" s="106"/>
      <c r="NQ957" s="106"/>
      <c r="NR957" s="106"/>
      <c r="NS957" s="106"/>
      <c r="NT957" s="106"/>
      <c r="NU957" s="106"/>
      <c r="NV957" s="106"/>
      <c r="NW957" s="106"/>
      <c r="NX957" s="106"/>
      <c r="NY957" s="106"/>
      <c r="NZ957" s="106"/>
      <c r="OA957" s="106"/>
      <c r="OB957" s="106"/>
      <c r="OC957" s="106"/>
      <c r="OD957" s="106"/>
      <c r="OE957" s="106"/>
      <c r="OF957" s="106"/>
      <c r="OG957" s="106"/>
      <c r="OH957" s="106"/>
      <c r="OI957" s="106"/>
      <c r="OJ957" s="106"/>
      <c r="OK957" s="106"/>
      <c r="OL957" s="106"/>
      <c r="OM957" s="106"/>
      <c r="ON957" s="106"/>
      <c r="OO957" s="106"/>
      <c r="OP957" s="106"/>
      <c r="OQ957" s="106"/>
      <c r="OR957" s="106"/>
      <c r="OS957" s="106"/>
      <c r="OT957" s="106"/>
      <c r="OU957" s="106"/>
      <c r="OV957" s="106"/>
      <c r="OW957" s="106"/>
      <c r="OX957" s="106"/>
      <c r="OY957" s="106"/>
      <c r="OZ957" s="106"/>
      <c r="PA957" s="106"/>
      <c r="PB957" s="106"/>
      <c r="PC957" s="106"/>
      <c r="PD957" s="106"/>
      <c r="PE957" s="106"/>
      <c r="PF957" s="106"/>
      <c r="PG957" s="106"/>
      <c r="PH957" s="106"/>
      <c r="PI957" s="106"/>
      <c r="PJ957" s="106"/>
      <c r="PK957" s="106"/>
      <c r="PL957" s="106"/>
      <c r="PM957" s="106"/>
      <c r="PN957" s="106"/>
      <c r="PO957" s="106"/>
      <c r="PP957" s="106"/>
      <c r="PQ957" s="106"/>
      <c r="PR957" s="106"/>
      <c r="PS957" s="106"/>
      <c r="PT957" s="106"/>
      <c r="PU957" s="106"/>
      <c r="PV957" s="106"/>
      <c r="PW957" s="106"/>
      <c r="PX957" s="106"/>
      <c r="PY957" s="106"/>
      <c r="PZ957" s="106"/>
      <c r="QA957" s="106"/>
      <c r="QB957" s="106"/>
      <c r="QC957" s="106"/>
      <c r="QD957" s="106"/>
      <c r="QE957" s="106"/>
      <c r="QF957" s="106"/>
      <c r="QG957" s="106"/>
      <c r="QH957" s="106"/>
      <c r="QI957" s="106"/>
      <c r="QJ957" s="106"/>
      <c r="QK957" s="106"/>
      <c r="QL957" s="106"/>
      <c r="QM957" s="106"/>
      <c r="QN957" s="106"/>
      <c r="QO957" s="106"/>
      <c r="QP957" s="106"/>
      <c r="QQ957" s="106"/>
      <c r="QR957" s="106"/>
      <c r="QS957" s="106"/>
      <c r="QT957" s="106"/>
      <c r="QU957" s="106"/>
      <c r="QV957" s="106"/>
      <c r="QW957" s="106"/>
      <c r="QX957" s="106"/>
      <c r="QY957" s="106"/>
      <c r="QZ957" s="106"/>
      <c r="RA957" s="106"/>
      <c r="RB957" s="106"/>
      <c r="RC957" s="106"/>
      <c r="RD957" s="106"/>
      <c r="RE957" s="106"/>
      <c r="RF957" s="106"/>
      <c r="RG957" s="106"/>
      <c r="RH957" s="106"/>
      <c r="RI957" s="106"/>
      <c r="RJ957" s="106"/>
      <c r="RK957" s="106"/>
      <c r="RL957" s="106"/>
      <c r="RM957" s="106"/>
      <c r="RN957" s="106"/>
      <c r="RO957" s="106"/>
      <c r="RP957" s="106"/>
      <c r="RQ957" s="106"/>
      <c r="RR957" s="106"/>
    </row>
    <row r="958" spans="1:486" x14ac:dyDescent="0.3">
      <c r="A958" s="106"/>
      <c r="B958" s="106"/>
      <c r="C958" s="106"/>
      <c r="D958" s="106"/>
      <c r="E958" s="106"/>
      <c r="F958" s="106"/>
      <c r="G958" s="106"/>
      <c r="H958" s="106"/>
      <c r="I958" s="106"/>
      <c r="J958" s="106"/>
      <c r="K958" s="106"/>
      <c r="L958" s="106"/>
      <c r="M958" s="106"/>
      <c r="N958" s="106"/>
      <c r="O958" s="106"/>
      <c r="P958" s="114"/>
      <c r="Q958" s="114"/>
      <c r="R958" s="106"/>
      <c r="S958" s="106"/>
      <c r="T958" s="106"/>
      <c r="U958" s="106"/>
      <c r="V958" s="106"/>
      <c r="W958" s="106"/>
      <c r="X958" s="106"/>
      <c r="Y958" s="106"/>
      <c r="Z958" s="106"/>
      <c r="AA958" s="106"/>
      <c r="AB958" s="106"/>
      <c r="AC958" s="106"/>
      <c r="AD958" s="106"/>
      <c r="AE958" s="106"/>
      <c r="AF958" s="106"/>
      <c r="AG958" s="106"/>
      <c r="AH958" s="106"/>
      <c r="AI958" s="106"/>
      <c r="AJ958" s="106"/>
      <c r="AK958" s="106"/>
      <c r="AL958" s="106"/>
      <c r="AM958" s="106"/>
      <c r="AN958" s="106"/>
      <c r="AO958" s="106"/>
      <c r="AP958" s="106"/>
      <c r="AQ958" s="106"/>
      <c r="AR958" s="106"/>
      <c r="AS958" s="106"/>
      <c r="AT958" s="106"/>
      <c r="AU958" s="106"/>
      <c r="AV958" s="106"/>
      <c r="AW958" s="106"/>
      <c r="AX958" s="106"/>
      <c r="AY958" s="106"/>
      <c r="AZ958" s="106"/>
      <c r="BA958" s="106"/>
      <c r="BB958" s="106"/>
      <c r="BC958" s="106"/>
      <c r="BD958" s="106"/>
      <c r="BE958" s="106"/>
      <c r="BF958" s="106"/>
      <c r="BG958" s="106"/>
      <c r="BH958" s="106"/>
      <c r="BI958" s="106"/>
      <c r="BJ958" s="106"/>
      <c r="BK958" s="106"/>
      <c r="BL958" s="106"/>
      <c r="BM958" s="106"/>
      <c r="BN958" s="106"/>
      <c r="BO958" s="106"/>
      <c r="BP958" s="106"/>
      <c r="BQ958" s="106"/>
      <c r="BR958" s="106"/>
      <c r="BS958" s="106"/>
      <c r="BT958" s="106"/>
      <c r="BU958" s="106"/>
      <c r="BV958" s="106"/>
      <c r="BW958" s="106"/>
      <c r="BX958" s="106"/>
      <c r="BY958" s="106"/>
      <c r="BZ958" s="106"/>
      <c r="CA958" s="106"/>
      <c r="CB958" s="106"/>
      <c r="CC958" s="106"/>
      <c r="CD958" s="106"/>
      <c r="CE958" s="106"/>
      <c r="CF958" s="106"/>
      <c r="CG958" s="106"/>
      <c r="CH958" s="106"/>
      <c r="CI958" s="106"/>
      <c r="CJ958" s="106"/>
      <c r="CK958" s="106"/>
      <c r="CL958" s="106"/>
      <c r="CM958" s="106"/>
      <c r="CN958" s="106"/>
      <c r="CO958" s="106"/>
      <c r="CP958" s="106"/>
      <c r="CQ958" s="106"/>
      <c r="CR958" s="106"/>
      <c r="CS958" s="106"/>
      <c r="CT958" s="106"/>
      <c r="CU958" s="106"/>
      <c r="CV958" s="106"/>
      <c r="CW958" s="106"/>
      <c r="CX958" s="106"/>
      <c r="CY958" s="106"/>
      <c r="CZ958" s="106"/>
      <c r="DA958" s="106"/>
      <c r="DB958" s="106"/>
      <c r="DC958" s="106"/>
      <c r="DD958" s="106"/>
      <c r="DE958" s="106"/>
      <c r="DF958" s="106"/>
      <c r="DG958" s="106"/>
      <c r="DH958" s="106"/>
      <c r="DI958" s="106"/>
      <c r="DJ958" s="106"/>
      <c r="DK958" s="106"/>
      <c r="DL958" s="106"/>
      <c r="DM958" s="106"/>
      <c r="DN958" s="106"/>
      <c r="DO958" s="106"/>
      <c r="DP958" s="106"/>
      <c r="DQ958" s="106"/>
      <c r="DR958" s="106"/>
      <c r="DS958" s="106"/>
      <c r="DT958" s="106"/>
      <c r="DU958" s="106"/>
      <c r="DV958" s="106"/>
      <c r="DW958" s="106"/>
      <c r="DX958" s="106"/>
      <c r="DY958" s="106"/>
      <c r="DZ958" s="106"/>
      <c r="EA958" s="106"/>
      <c r="EB958" s="106"/>
      <c r="EC958" s="106"/>
      <c r="ED958" s="106"/>
      <c r="EE958" s="106"/>
      <c r="EF958" s="106"/>
      <c r="EG958" s="106"/>
      <c r="EH958" s="106"/>
      <c r="EI958" s="106"/>
      <c r="EJ958" s="106"/>
      <c r="EK958" s="106"/>
      <c r="EL958" s="106"/>
      <c r="EM958" s="106"/>
      <c r="EN958" s="106"/>
      <c r="EO958" s="106"/>
      <c r="EP958" s="106"/>
      <c r="EQ958" s="106"/>
      <c r="ER958" s="106"/>
      <c r="ES958" s="106"/>
      <c r="ET958" s="106"/>
      <c r="EU958" s="106"/>
      <c r="EV958" s="106"/>
      <c r="EW958" s="106"/>
      <c r="EX958" s="106"/>
      <c r="EY958" s="106"/>
      <c r="EZ958" s="106"/>
      <c r="FA958" s="106"/>
      <c r="FB958" s="106"/>
      <c r="FC958" s="106"/>
      <c r="FD958" s="106"/>
      <c r="FE958" s="106"/>
      <c r="FF958" s="106"/>
      <c r="FG958" s="106"/>
      <c r="FH958" s="106"/>
      <c r="FI958" s="106"/>
      <c r="FJ958" s="106"/>
      <c r="FK958" s="106"/>
      <c r="FL958" s="106"/>
      <c r="FM958" s="106"/>
      <c r="FN958" s="106"/>
      <c r="FO958" s="106"/>
      <c r="FP958" s="106"/>
      <c r="FQ958" s="106"/>
      <c r="FR958" s="106"/>
      <c r="FS958" s="106"/>
      <c r="FT958" s="106"/>
      <c r="FU958" s="106"/>
      <c r="FV958" s="106"/>
      <c r="FW958" s="106"/>
      <c r="FX958" s="106"/>
      <c r="FY958" s="106"/>
      <c r="FZ958" s="106"/>
      <c r="GA958" s="106"/>
      <c r="GB958" s="106"/>
      <c r="GC958" s="106"/>
      <c r="GD958" s="106"/>
      <c r="GE958" s="106"/>
      <c r="GF958" s="106"/>
      <c r="GG958" s="106"/>
      <c r="GH958" s="106"/>
      <c r="GI958" s="106"/>
      <c r="GJ958" s="106"/>
      <c r="GK958" s="106"/>
      <c r="GL958" s="106"/>
      <c r="GM958" s="106"/>
      <c r="GN958" s="106"/>
      <c r="GO958" s="106"/>
      <c r="GP958" s="106"/>
      <c r="GQ958" s="106"/>
      <c r="GR958" s="106"/>
      <c r="GS958" s="106"/>
      <c r="GT958" s="106"/>
      <c r="GU958" s="106"/>
      <c r="GV958" s="106"/>
      <c r="GW958" s="106"/>
      <c r="GX958" s="106"/>
      <c r="GY958" s="106"/>
      <c r="GZ958" s="106"/>
      <c r="HA958" s="106"/>
      <c r="HB958" s="106"/>
      <c r="HC958" s="106"/>
      <c r="HD958" s="106"/>
      <c r="HE958" s="106"/>
      <c r="HF958" s="106"/>
      <c r="HG958" s="106"/>
      <c r="HH958" s="106"/>
      <c r="HI958" s="106"/>
      <c r="HJ958" s="106"/>
      <c r="HK958" s="106"/>
      <c r="HL958" s="106"/>
      <c r="HM958" s="106"/>
      <c r="HN958" s="106"/>
      <c r="HO958" s="106"/>
      <c r="HP958" s="106"/>
      <c r="HQ958" s="106"/>
      <c r="HR958" s="106"/>
      <c r="HS958" s="106"/>
      <c r="HT958" s="106"/>
      <c r="HU958" s="106"/>
      <c r="HV958" s="106"/>
      <c r="HW958" s="106"/>
      <c r="HX958" s="106"/>
      <c r="HY958" s="106"/>
      <c r="HZ958" s="106"/>
      <c r="IA958" s="106"/>
      <c r="IB958" s="106"/>
      <c r="IC958" s="106"/>
      <c r="ID958" s="106"/>
      <c r="IE958" s="106"/>
      <c r="IF958" s="106"/>
      <c r="IG958" s="106"/>
      <c r="IH958" s="106"/>
      <c r="II958" s="106"/>
      <c r="IJ958" s="106"/>
      <c r="IK958" s="106"/>
      <c r="IL958" s="106"/>
      <c r="IM958" s="106"/>
      <c r="IN958" s="106"/>
      <c r="IO958" s="106"/>
      <c r="IP958" s="106"/>
      <c r="IQ958" s="106"/>
      <c r="IR958" s="106"/>
      <c r="IS958" s="106"/>
      <c r="IT958" s="106"/>
      <c r="IU958" s="106"/>
      <c r="IV958" s="106"/>
      <c r="IW958" s="106"/>
      <c r="IX958" s="106"/>
      <c r="IY958" s="106"/>
      <c r="IZ958" s="106"/>
      <c r="JA958" s="106"/>
      <c r="JB958" s="106"/>
      <c r="JC958" s="106"/>
      <c r="JD958" s="106"/>
      <c r="JE958" s="106"/>
      <c r="JF958" s="106"/>
      <c r="JG958" s="106"/>
      <c r="JH958" s="106"/>
      <c r="JI958" s="106"/>
      <c r="JJ958" s="106"/>
      <c r="JK958" s="106"/>
      <c r="JL958" s="106"/>
      <c r="JM958" s="106"/>
      <c r="JN958" s="106"/>
      <c r="JO958" s="106"/>
      <c r="JP958" s="106"/>
      <c r="JQ958" s="106"/>
      <c r="JR958" s="106"/>
      <c r="JS958" s="106"/>
      <c r="JT958" s="106"/>
      <c r="JU958" s="106"/>
      <c r="JV958" s="106"/>
      <c r="JW958" s="106"/>
      <c r="JX958" s="106"/>
      <c r="JY958" s="106"/>
      <c r="JZ958" s="106"/>
      <c r="KA958" s="106"/>
      <c r="KB958" s="106"/>
      <c r="KC958" s="106"/>
      <c r="KD958" s="106"/>
      <c r="KE958" s="106"/>
      <c r="KF958" s="106"/>
      <c r="KG958" s="106"/>
      <c r="KH958" s="106"/>
      <c r="KI958" s="106"/>
      <c r="KJ958" s="106"/>
      <c r="KK958" s="106"/>
      <c r="KL958" s="106"/>
      <c r="KM958" s="106"/>
      <c r="KN958" s="106"/>
      <c r="KO958" s="106"/>
      <c r="KP958" s="106"/>
      <c r="KQ958" s="106"/>
      <c r="KR958" s="106"/>
      <c r="KS958" s="106"/>
      <c r="KT958" s="106"/>
      <c r="KU958" s="106"/>
      <c r="KV958" s="106"/>
      <c r="KW958" s="106"/>
      <c r="KX958" s="106"/>
      <c r="KY958" s="106"/>
      <c r="KZ958" s="106"/>
      <c r="LA958" s="106"/>
      <c r="LB958" s="106"/>
      <c r="LC958" s="106"/>
      <c r="LD958" s="106"/>
      <c r="LE958" s="106"/>
      <c r="LF958" s="106"/>
      <c r="LG958" s="106"/>
      <c r="LH958" s="106"/>
      <c r="LI958" s="106"/>
      <c r="LJ958" s="106"/>
      <c r="LK958" s="106"/>
      <c r="LL958" s="106"/>
      <c r="LM958" s="106"/>
      <c r="LN958" s="106"/>
      <c r="LO958" s="106"/>
      <c r="LP958" s="106"/>
      <c r="LQ958" s="106"/>
      <c r="LR958" s="106"/>
      <c r="LS958" s="106"/>
      <c r="LT958" s="106"/>
      <c r="LU958" s="106"/>
      <c r="LV958" s="106"/>
      <c r="LW958" s="106"/>
      <c r="LX958" s="106"/>
      <c r="LY958" s="106"/>
      <c r="LZ958" s="106"/>
      <c r="MA958" s="106"/>
      <c r="MB958" s="106"/>
      <c r="MC958" s="106"/>
      <c r="MD958" s="106"/>
      <c r="ME958" s="106"/>
      <c r="MF958" s="106"/>
      <c r="MG958" s="106"/>
      <c r="MH958" s="106"/>
      <c r="MI958" s="106"/>
      <c r="MJ958" s="106"/>
      <c r="MK958" s="106"/>
      <c r="ML958" s="106"/>
      <c r="MM958" s="106"/>
      <c r="MN958" s="106"/>
      <c r="MO958" s="106"/>
      <c r="MP958" s="106"/>
      <c r="MQ958" s="106"/>
      <c r="MR958" s="106"/>
      <c r="MS958" s="106"/>
      <c r="MT958" s="106"/>
      <c r="MU958" s="106"/>
      <c r="MV958" s="106"/>
      <c r="MW958" s="106"/>
      <c r="MX958" s="106"/>
      <c r="MY958" s="106"/>
      <c r="MZ958" s="106"/>
      <c r="NA958" s="106"/>
      <c r="NB958" s="106"/>
      <c r="NC958" s="106"/>
      <c r="ND958" s="106"/>
      <c r="NE958" s="106"/>
      <c r="NF958" s="106"/>
      <c r="NG958" s="106"/>
      <c r="NH958" s="106"/>
      <c r="NI958" s="106"/>
      <c r="NJ958" s="106"/>
      <c r="NK958" s="106"/>
      <c r="NL958" s="106"/>
      <c r="NM958" s="106"/>
      <c r="NN958" s="106"/>
      <c r="NO958" s="106"/>
      <c r="NP958" s="106"/>
      <c r="NQ958" s="106"/>
      <c r="NR958" s="106"/>
      <c r="NS958" s="106"/>
      <c r="NT958" s="106"/>
      <c r="NU958" s="106"/>
      <c r="NV958" s="106"/>
      <c r="NW958" s="106"/>
      <c r="NX958" s="106"/>
      <c r="NY958" s="106"/>
      <c r="NZ958" s="106"/>
      <c r="OA958" s="106"/>
      <c r="OB958" s="106"/>
      <c r="OC958" s="106"/>
      <c r="OD958" s="106"/>
      <c r="OE958" s="106"/>
      <c r="OF958" s="106"/>
      <c r="OG958" s="106"/>
      <c r="OH958" s="106"/>
      <c r="OI958" s="106"/>
      <c r="OJ958" s="106"/>
      <c r="OK958" s="106"/>
      <c r="OL958" s="106"/>
      <c r="OM958" s="106"/>
      <c r="ON958" s="106"/>
      <c r="OO958" s="106"/>
      <c r="OP958" s="106"/>
      <c r="OQ958" s="106"/>
      <c r="OR958" s="106"/>
      <c r="OS958" s="106"/>
      <c r="OT958" s="106"/>
      <c r="OU958" s="106"/>
      <c r="OV958" s="106"/>
      <c r="OW958" s="106"/>
      <c r="OX958" s="106"/>
      <c r="OY958" s="106"/>
      <c r="OZ958" s="106"/>
      <c r="PA958" s="106"/>
      <c r="PB958" s="106"/>
      <c r="PC958" s="106"/>
      <c r="PD958" s="106"/>
      <c r="PE958" s="106"/>
      <c r="PF958" s="106"/>
      <c r="PG958" s="106"/>
      <c r="PH958" s="106"/>
      <c r="PI958" s="106"/>
      <c r="PJ958" s="106"/>
      <c r="PK958" s="106"/>
      <c r="PL958" s="106"/>
      <c r="PM958" s="106"/>
      <c r="PN958" s="106"/>
      <c r="PO958" s="106"/>
      <c r="PP958" s="106"/>
      <c r="PQ958" s="106"/>
      <c r="PR958" s="106"/>
      <c r="PS958" s="106"/>
      <c r="PT958" s="106"/>
      <c r="PU958" s="106"/>
      <c r="PV958" s="106"/>
      <c r="PW958" s="106"/>
      <c r="PX958" s="106"/>
      <c r="PY958" s="106"/>
      <c r="PZ958" s="106"/>
      <c r="QA958" s="106"/>
      <c r="QB958" s="106"/>
      <c r="QC958" s="106"/>
      <c r="QD958" s="106"/>
      <c r="QE958" s="106"/>
      <c r="QF958" s="106"/>
      <c r="QG958" s="106"/>
      <c r="QH958" s="106"/>
      <c r="QI958" s="106"/>
      <c r="QJ958" s="106"/>
      <c r="QK958" s="106"/>
      <c r="QL958" s="106"/>
      <c r="QM958" s="106"/>
      <c r="QN958" s="106"/>
      <c r="QO958" s="106"/>
      <c r="QP958" s="106"/>
      <c r="QQ958" s="106"/>
      <c r="QR958" s="106"/>
      <c r="QS958" s="106"/>
      <c r="QT958" s="106"/>
      <c r="QU958" s="106"/>
      <c r="QV958" s="106"/>
      <c r="QW958" s="106"/>
      <c r="QX958" s="106"/>
      <c r="QY958" s="106"/>
      <c r="QZ958" s="106"/>
      <c r="RA958" s="106"/>
      <c r="RB958" s="106"/>
      <c r="RC958" s="106"/>
      <c r="RD958" s="106"/>
      <c r="RE958" s="106"/>
      <c r="RF958" s="106"/>
      <c r="RG958" s="106"/>
      <c r="RH958" s="106"/>
      <c r="RI958" s="106"/>
      <c r="RJ958" s="106"/>
      <c r="RK958" s="106"/>
      <c r="RL958" s="106"/>
      <c r="RM958" s="106"/>
      <c r="RN958" s="106"/>
      <c r="RO958" s="106"/>
      <c r="RP958" s="106"/>
      <c r="RQ958" s="106"/>
      <c r="RR958" s="106"/>
    </row>
    <row r="959" spans="1:486" x14ac:dyDescent="0.3">
      <c r="A959" s="106"/>
      <c r="B959" s="106"/>
      <c r="C959" s="106"/>
      <c r="D959" s="106"/>
      <c r="E959" s="106"/>
      <c r="F959" s="106"/>
      <c r="G959" s="106"/>
      <c r="H959" s="106"/>
      <c r="I959" s="106"/>
      <c r="J959" s="106"/>
      <c r="K959" s="106"/>
      <c r="L959" s="106"/>
      <c r="M959" s="106"/>
      <c r="N959" s="106"/>
      <c r="O959" s="106"/>
      <c r="P959" s="114"/>
      <c r="Q959" s="114"/>
      <c r="R959" s="106"/>
      <c r="S959" s="106"/>
      <c r="T959" s="106"/>
      <c r="U959" s="106"/>
      <c r="V959" s="106"/>
      <c r="W959" s="106"/>
      <c r="X959" s="106"/>
      <c r="Y959" s="106"/>
      <c r="Z959" s="106"/>
      <c r="AA959" s="106"/>
      <c r="AB959" s="106"/>
      <c r="AC959" s="106"/>
      <c r="AD959" s="106"/>
      <c r="AE959" s="106"/>
      <c r="AF959" s="106"/>
      <c r="AG959" s="106"/>
      <c r="AH959" s="106"/>
      <c r="AI959" s="106"/>
      <c r="AJ959" s="106"/>
      <c r="AK959" s="106"/>
      <c r="AL959" s="106"/>
      <c r="AM959" s="106"/>
      <c r="AN959" s="106"/>
      <c r="AO959" s="106"/>
      <c r="AP959" s="106"/>
      <c r="AQ959" s="106"/>
      <c r="AR959" s="106"/>
      <c r="AS959" s="106"/>
      <c r="AT959" s="106"/>
      <c r="AU959" s="106"/>
      <c r="AV959" s="106"/>
      <c r="AW959" s="106"/>
      <c r="AX959" s="106"/>
      <c r="AY959" s="106"/>
      <c r="AZ959" s="106"/>
      <c r="BA959" s="106"/>
      <c r="BB959" s="106"/>
      <c r="BC959" s="106"/>
      <c r="BD959" s="106"/>
      <c r="BE959" s="106"/>
      <c r="BF959" s="106"/>
      <c r="BG959" s="106"/>
      <c r="BH959" s="106"/>
      <c r="BI959" s="106"/>
      <c r="BJ959" s="106"/>
      <c r="BK959" s="106"/>
      <c r="BL959" s="106"/>
      <c r="BM959" s="106"/>
      <c r="BN959" s="106"/>
      <c r="BO959" s="106"/>
      <c r="BP959" s="106"/>
      <c r="BQ959" s="106"/>
      <c r="BR959" s="106"/>
      <c r="BS959" s="106"/>
      <c r="BT959" s="106"/>
      <c r="BU959" s="106"/>
      <c r="BV959" s="106"/>
      <c r="BW959" s="106"/>
      <c r="BX959" s="106"/>
      <c r="BY959" s="106"/>
      <c r="BZ959" s="106"/>
      <c r="CA959" s="106"/>
      <c r="CB959" s="106"/>
      <c r="CC959" s="106"/>
      <c r="CD959" s="106"/>
      <c r="CE959" s="106"/>
      <c r="CF959" s="106"/>
      <c r="CG959" s="106"/>
      <c r="CH959" s="106"/>
      <c r="CI959" s="106"/>
      <c r="CJ959" s="106"/>
      <c r="CK959" s="106"/>
      <c r="CL959" s="106"/>
      <c r="CM959" s="106"/>
      <c r="CN959" s="106"/>
      <c r="CO959" s="106"/>
      <c r="CP959" s="106"/>
      <c r="CQ959" s="106"/>
      <c r="CR959" s="106"/>
      <c r="CS959" s="106"/>
      <c r="CT959" s="106"/>
      <c r="CU959" s="106"/>
      <c r="CV959" s="106"/>
      <c r="CW959" s="106"/>
      <c r="CX959" s="106"/>
      <c r="CY959" s="106"/>
      <c r="CZ959" s="106"/>
      <c r="DA959" s="106"/>
      <c r="DB959" s="106"/>
      <c r="DC959" s="106"/>
      <c r="DD959" s="106"/>
      <c r="DE959" s="106"/>
      <c r="DF959" s="106"/>
      <c r="DG959" s="106"/>
      <c r="DH959" s="106"/>
      <c r="DI959" s="106"/>
      <c r="DJ959" s="106"/>
      <c r="DK959" s="106"/>
      <c r="DL959" s="106"/>
      <c r="DM959" s="106"/>
      <c r="DN959" s="106"/>
      <c r="DO959" s="106"/>
      <c r="DP959" s="106"/>
      <c r="DQ959" s="106"/>
      <c r="DR959" s="106"/>
      <c r="DS959" s="106"/>
      <c r="DT959" s="106"/>
      <c r="DU959" s="106"/>
      <c r="DV959" s="106"/>
      <c r="DW959" s="106"/>
      <c r="DX959" s="106"/>
      <c r="DY959" s="106"/>
      <c r="DZ959" s="106"/>
      <c r="EA959" s="106"/>
      <c r="EB959" s="106"/>
      <c r="EC959" s="106"/>
      <c r="ED959" s="106"/>
      <c r="EE959" s="106"/>
      <c r="EF959" s="106"/>
      <c r="EG959" s="106"/>
      <c r="EH959" s="106"/>
      <c r="EI959" s="106"/>
      <c r="EJ959" s="106"/>
      <c r="EK959" s="106"/>
      <c r="EL959" s="106"/>
      <c r="EM959" s="106"/>
      <c r="EN959" s="106"/>
      <c r="EO959" s="106"/>
      <c r="EP959" s="106"/>
      <c r="EQ959" s="106"/>
      <c r="ER959" s="106"/>
      <c r="ES959" s="106"/>
      <c r="ET959" s="106"/>
      <c r="EU959" s="106"/>
      <c r="EV959" s="106"/>
      <c r="EW959" s="106"/>
      <c r="EX959" s="106"/>
      <c r="EY959" s="106"/>
      <c r="EZ959" s="106"/>
      <c r="FA959" s="106"/>
      <c r="FB959" s="106"/>
      <c r="FC959" s="106"/>
      <c r="FD959" s="106"/>
      <c r="FE959" s="106"/>
      <c r="FF959" s="106"/>
      <c r="FG959" s="106"/>
      <c r="FH959" s="106"/>
      <c r="FI959" s="106"/>
      <c r="FJ959" s="106"/>
      <c r="FK959" s="106"/>
      <c r="FL959" s="106"/>
      <c r="FM959" s="106"/>
      <c r="FN959" s="106"/>
      <c r="FO959" s="106"/>
      <c r="FP959" s="106"/>
      <c r="FQ959" s="106"/>
      <c r="FR959" s="106"/>
      <c r="FS959" s="106"/>
      <c r="FT959" s="106"/>
      <c r="FU959" s="106"/>
      <c r="FV959" s="106"/>
      <c r="FW959" s="106"/>
      <c r="FX959" s="106"/>
      <c r="FY959" s="106"/>
      <c r="FZ959" s="106"/>
      <c r="GA959" s="106"/>
      <c r="GB959" s="106"/>
      <c r="GC959" s="106"/>
      <c r="GD959" s="106"/>
      <c r="GE959" s="106"/>
      <c r="GF959" s="106"/>
      <c r="GG959" s="106"/>
      <c r="GH959" s="106"/>
      <c r="GI959" s="106"/>
      <c r="GJ959" s="106"/>
      <c r="GK959" s="106"/>
      <c r="GL959" s="106"/>
      <c r="GM959" s="106"/>
      <c r="GN959" s="106"/>
      <c r="GO959" s="106"/>
      <c r="GP959" s="106"/>
      <c r="GQ959" s="106"/>
      <c r="GR959" s="106"/>
      <c r="GS959" s="106"/>
      <c r="GT959" s="106"/>
      <c r="GU959" s="106"/>
      <c r="GV959" s="106"/>
      <c r="GW959" s="106"/>
      <c r="GX959" s="106"/>
      <c r="GY959" s="106"/>
      <c r="GZ959" s="106"/>
      <c r="HA959" s="106"/>
      <c r="HB959" s="106"/>
      <c r="HC959" s="106"/>
      <c r="HD959" s="106"/>
      <c r="HE959" s="106"/>
      <c r="HF959" s="106"/>
      <c r="HG959" s="106"/>
      <c r="HH959" s="106"/>
      <c r="HI959" s="106"/>
      <c r="HJ959" s="106"/>
      <c r="HK959" s="106"/>
      <c r="HL959" s="106"/>
      <c r="HM959" s="106"/>
      <c r="HN959" s="106"/>
      <c r="HO959" s="106"/>
      <c r="HP959" s="106"/>
      <c r="HQ959" s="106"/>
      <c r="HR959" s="106"/>
      <c r="HS959" s="106"/>
      <c r="HT959" s="106"/>
      <c r="HU959" s="106"/>
      <c r="HV959" s="106"/>
      <c r="HW959" s="106"/>
      <c r="HX959" s="106"/>
      <c r="HY959" s="106"/>
      <c r="HZ959" s="106"/>
      <c r="IA959" s="106"/>
      <c r="IB959" s="106"/>
      <c r="IC959" s="106"/>
      <c r="ID959" s="106"/>
      <c r="IE959" s="106"/>
      <c r="IF959" s="106"/>
      <c r="IG959" s="106"/>
      <c r="IH959" s="106"/>
      <c r="II959" s="106"/>
      <c r="IJ959" s="106"/>
      <c r="IK959" s="106"/>
      <c r="IL959" s="106"/>
      <c r="IM959" s="106"/>
      <c r="IN959" s="106"/>
      <c r="IO959" s="106"/>
      <c r="IP959" s="106"/>
      <c r="IQ959" s="106"/>
      <c r="IR959" s="106"/>
      <c r="IS959" s="106"/>
      <c r="IT959" s="106"/>
      <c r="IU959" s="106"/>
      <c r="IV959" s="106"/>
      <c r="IW959" s="106"/>
      <c r="IX959" s="106"/>
      <c r="IY959" s="106"/>
      <c r="IZ959" s="106"/>
      <c r="JA959" s="106"/>
      <c r="JB959" s="106"/>
      <c r="JC959" s="106"/>
      <c r="JD959" s="106"/>
      <c r="JE959" s="106"/>
      <c r="JF959" s="106"/>
      <c r="JG959" s="106"/>
      <c r="JH959" s="106"/>
      <c r="JI959" s="106"/>
      <c r="JJ959" s="106"/>
      <c r="JK959" s="106"/>
      <c r="JL959" s="106"/>
      <c r="JM959" s="106"/>
      <c r="JN959" s="106"/>
      <c r="JO959" s="106"/>
      <c r="JP959" s="106"/>
      <c r="JQ959" s="106"/>
      <c r="JR959" s="106"/>
      <c r="JS959" s="106"/>
      <c r="JT959" s="106"/>
      <c r="JU959" s="106"/>
      <c r="JV959" s="106"/>
      <c r="JW959" s="106"/>
      <c r="JX959" s="106"/>
      <c r="JY959" s="106"/>
      <c r="JZ959" s="106"/>
      <c r="KA959" s="106"/>
      <c r="KB959" s="106"/>
      <c r="KC959" s="106"/>
      <c r="KD959" s="106"/>
      <c r="KE959" s="106"/>
      <c r="KF959" s="106"/>
      <c r="KG959" s="106"/>
      <c r="KH959" s="106"/>
      <c r="KI959" s="106"/>
      <c r="KJ959" s="106"/>
      <c r="KK959" s="106"/>
      <c r="KL959" s="106"/>
      <c r="KM959" s="106"/>
      <c r="KN959" s="106"/>
      <c r="KO959" s="106"/>
      <c r="KP959" s="106"/>
      <c r="KQ959" s="106"/>
      <c r="KR959" s="106"/>
      <c r="KS959" s="106"/>
      <c r="KT959" s="106"/>
      <c r="KU959" s="106"/>
      <c r="KV959" s="106"/>
      <c r="KW959" s="106"/>
      <c r="KX959" s="106"/>
      <c r="KY959" s="106"/>
      <c r="KZ959" s="106"/>
      <c r="LA959" s="106"/>
      <c r="LB959" s="106"/>
      <c r="LC959" s="106"/>
      <c r="LD959" s="106"/>
      <c r="LE959" s="106"/>
      <c r="LF959" s="106"/>
      <c r="LG959" s="106"/>
      <c r="LH959" s="106"/>
      <c r="LI959" s="106"/>
      <c r="LJ959" s="106"/>
      <c r="LK959" s="106"/>
      <c r="LL959" s="106"/>
      <c r="LM959" s="106"/>
      <c r="LN959" s="106"/>
      <c r="LO959" s="106"/>
      <c r="LP959" s="106"/>
      <c r="LQ959" s="106"/>
      <c r="LR959" s="106"/>
      <c r="LS959" s="106"/>
      <c r="LT959" s="106"/>
      <c r="LU959" s="106"/>
      <c r="LV959" s="106"/>
      <c r="LW959" s="106"/>
      <c r="LX959" s="106"/>
      <c r="LY959" s="106"/>
      <c r="LZ959" s="106"/>
      <c r="MA959" s="106"/>
      <c r="MB959" s="106"/>
      <c r="MC959" s="106"/>
      <c r="MD959" s="106"/>
      <c r="ME959" s="106"/>
      <c r="MF959" s="106"/>
      <c r="MG959" s="106"/>
      <c r="MH959" s="106"/>
      <c r="MI959" s="106"/>
      <c r="MJ959" s="106"/>
      <c r="MK959" s="106"/>
      <c r="ML959" s="106"/>
      <c r="MM959" s="106"/>
      <c r="MN959" s="106"/>
      <c r="MO959" s="106"/>
      <c r="MP959" s="106"/>
      <c r="MQ959" s="106"/>
      <c r="MR959" s="106"/>
      <c r="MS959" s="106"/>
      <c r="MT959" s="106"/>
      <c r="MU959" s="106"/>
      <c r="MV959" s="106"/>
      <c r="MW959" s="106"/>
      <c r="MX959" s="106"/>
      <c r="MY959" s="106"/>
      <c r="MZ959" s="106"/>
      <c r="NA959" s="106"/>
      <c r="NB959" s="106"/>
      <c r="NC959" s="106"/>
      <c r="ND959" s="106"/>
      <c r="NE959" s="106"/>
      <c r="NF959" s="106"/>
      <c r="NG959" s="106"/>
      <c r="NH959" s="106"/>
      <c r="NI959" s="106"/>
      <c r="NJ959" s="106"/>
      <c r="NK959" s="106"/>
      <c r="NL959" s="106"/>
      <c r="NM959" s="106"/>
      <c r="NN959" s="106"/>
      <c r="NO959" s="106"/>
      <c r="NP959" s="106"/>
      <c r="NQ959" s="106"/>
      <c r="NR959" s="106"/>
      <c r="NS959" s="106"/>
      <c r="NT959" s="106"/>
      <c r="NU959" s="106"/>
      <c r="NV959" s="106"/>
      <c r="NW959" s="106"/>
      <c r="NX959" s="106"/>
      <c r="NY959" s="106"/>
      <c r="NZ959" s="106"/>
      <c r="OA959" s="106"/>
      <c r="OB959" s="106"/>
      <c r="OC959" s="106"/>
      <c r="OD959" s="106"/>
      <c r="OE959" s="106"/>
      <c r="OF959" s="106"/>
      <c r="OG959" s="106"/>
      <c r="OH959" s="106"/>
      <c r="OI959" s="106"/>
      <c r="OJ959" s="106"/>
      <c r="OK959" s="106"/>
      <c r="OL959" s="106"/>
      <c r="OM959" s="106"/>
      <c r="ON959" s="106"/>
      <c r="OO959" s="106"/>
      <c r="OP959" s="106"/>
      <c r="OQ959" s="106"/>
      <c r="OR959" s="106"/>
      <c r="OS959" s="106"/>
      <c r="OT959" s="106"/>
      <c r="OU959" s="106"/>
      <c r="OV959" s="106"/>
      <c r="OW959" s="106"/>
      <c r="OX959" s="106"/>
      <c r="OY959" s="106"/>
      <c r="OZ959" s="106"/>
      <c r="PA959" s="106"/>
      <c r="PB959" s="106"/>
      <c r="PC959" s="106"/>
      <c r="PD959" s="106"/>
      <c r="PE959" s="106"/>
      <c r="PF959" s="106"/>
      <c r="PG959" s="106"/>
      <c r="PH959" s="106"/>
      <c r="PI959" s="106"/>
      <c r="PJ959" s="106"/>
      <c r="PK959" s="106"/>
      <c r="PL959" s="106"/>
      <c r="PM959" s="106"/>
      <c r="PN959" s="106"/>
      <c r="PO959" s="106"/>
      <c r="PP959" s="106"/>
      <c r="PQ959" s="106"/>
      <c r="PR959" s="106"/>
      <c r="PS959" s="106"/>
      <c r="PT959" s="106"/>
      <c r="PU959" s="106"/>
      <c r="PV959" s="106"/>
      <c r="PW959" s="106"/>
      <c r="PX959" s="106"/>
      <c r="PY959" s="106"/>
      <c r="PZ959" s="106"/>
      <c r="QA959" s="106"/>
      <c r="QB959" s="106"/>
      <c r="QC959" s="106"/>
      <c r="QD959" s="106"/>
      <c r="QE959" s="106"/>
      <c r="QF959" s="106"/>
      <c r="QG959" s="106"/>
      <c r="QH959" s="106"/>
      <c r="QI959" s="106"/>
      <c r="QJ959" s="106"/>
      <c r="QK959" s="106"/>
      <c r="QL959" s="106"/>
      <c r="QM959" s="106"/>
      <c r="QN959" s="106"/>
      <c r="QO959" s="106"/>
      <c r="QP959" s="106"/>
      <c r="QQ959" s="106"/>
      <c r="QR959" s="106"/>
      <c r="QS959" s="106"/>
      <c r="QT959" s="106"/>
      <c r="QU959" s="106"/>
      <c r="QV959" s="106"/>
      <c r="QW959" s="106"/>
      <c r="QX959" s="106"/>
      <c r="QY959" s="106"/>
      <c r="QZ959" s="106"/>
      <c r="RA959" s="106"/>
      <c r="RB959" s="106"/>
      <c r="RC959" s="106"/>
      <c r="RD959" s="106"/>
      <c r="RE959" s="106"/>
      <c r="RF959" s="106"/>
      <c r="RG959" s="106"/>
      <c r="RH959" s="106"/>
      <c r="RI959" s="106"/>
      <c r="RJ959" s="106"/>
      <c r="RK959" s="106"/>
      <c r="RL959" s="106"/>
      <c r="RM959" s="106"/>
      <c r="RN959" s="106"/>
      <c r="RO959" s="106"/>
      <c r="RP959" s="106"/>
      <c r="RQ959" s="106"/>
      <c r="RR959" s="106"/>
    </row>
    <row r="960" spans="1:486" x14ac:dyDescent="0.3">
      <c r="A960" s="106"/>
      <c r="B960" s="106"/>
      <c r="C960" s="106"/>
      <c r="D960" s="106"/>
      <c r="E960" s="106"/>
      <c r="F960" s="106"/>
      <c r="G960" s="106"/>
      <c r="H960" s="106"/>
      <c r="I960" s="106"/>
      <c r="J960" s="106"/>
      <c r="K960" s="106"/>
      <c r="L960" s="106"/>
      <c r="M960" s="106"/>
      <c r="N960" s="106"/>
      <c r="O960" s="106"/>
      <c r="P960" s="114"/>
      <c r="Q960" s="114"/>
      <c r="R960" s="106"/>
      <c r="S960" s="106"/>
      <c r="T960" s="106"/>
      <c r="U960" s="106"/>
      <c r="V960" s="106"/>
      <c r="W960" s="106"/>
      <c r="X960" s="106"/>
      <c r="Y960" s="106"/>
      <c r="Z960" s="106"/>
      <c r="AA960" s="106"/>
      <c r="AB960" s="106"/>
      <c r="AC960" s="106"/>
      <c r="AD960" s="106"/>
      <c r="AE960" s="106"/>
      <c r="AF960" s="106"/>
      <c r="AG960" s="106"/>
      <c r="AH960" s="106"/>
      <c r="AI960" s="106"/>
      <c r="AJ960" s="106"/>
      <c r="AK960" s="106"/>
      <c r="AL960" s="106"/>
      <c r="AM960" s="106"/>
      <c r="AN960" s="106"/>
      <c r="AO960" s="106"/>
      <c r="AP960" s="106"/>
      <c r="AQ960" s="106"/>
      <c r="AR960" s="106"/>
      <c r="AS960" s="106"/>
      <c r="AT960" s="106"/>
      <c r="AU960" s="106"/>
      <c r="AV960" s="106"/>
      <c r="AW960" s="106"/>
      <c r="AX960" s="106"/>
      <c r="AY960" s="106"/>
      <c r="AZ960" s="106"/>
      <c r="BA960" s="106"/>
      <c r="BB960" s="106"/>
      <c r="BC960" s="106"/>
      <c r="BD960" s="106"/>
      <c r="BE960" s="106"/>
      <c r="BF960" s="106"/>
      <c r="BG960" s="106"/>
      <c r="BH960" s="106"/>
      <c r="BI960" s="106"/>
      <c r="BJ960" s="106"/>
      <c r="BK960" s="106"/>
      <c r="BL960" s="106"/>
      <c r="BM960" s="106"/>
      <c r="BN960" s="106"/>
      <c r="BO960" s="106"/>
      <c r="BP960" s="106"/>
      <c r="BQ960" s="106"/>
      <c r="BR960" s="106"/>
      <c r="BS960" s="106"/>
      <c r="BT960" s="106"/>
      <c r="BU960" s="106"/>
      <c r="BV960" s="106"/>
      <c r="BW960" s="106"/>
      <c r="BX960" s="106"/>
      <c r="BY960" s="106"/>
      <c r="BZ960" s="106"/>
      <c r="CA960" s="106"/>
      <c r="CB960" s="106"/>
      <c r="CC960" s="106"/>
      <c r="CD960" s="106"/>
      <c r="CE960" s="106"/>
      <c r="CF960" s="106"/>
      <c r="CG960" s="106"/>
      <c r="CH960" s="106"/>
      <c r="CI960" s="106"/>
      <c r="CJ960" s="106"/>
      <c r="CK960" s="106"/>
      <c r="CL960" s="106"/>
      <c r="CM960" s="106"/>
      <c r="CN960" s="106"/>
      <c r="CO960" s="106"/>
      <c r="CP960" s="106"/>
      <c r="CQ960" s="106"/>
      <c r="CR960" s="106"/>
      <c r="CS960" s="106"/>
      <c r="CT960" s="106"/>
      <c r="CU960" s="106"/>
      <c r="CV960" s="106"/>
      <c r="CW960" s="106"/>
      <c r="CX960" s="106"/>
      <c r="CY960" s="106"/>
      <c r="CZ960" s="106"/>
      <c r="DA960" s="106"/>
      <c r="DB960" s="106"/>
      <c r="DC960" s="106"/>
      <c r="DD960" s="106"/>
      <c r="DE960" s="106"/>
      <c r="DF960" s="106"/>
      <c r="DG960" s="106"/>
      <c r="DH960" s="106"/>
      <c r="DI960" s="106"/>
      <c r="DJ960" s="106"/>
      <c r="DK960" s="106"/>
      <c r="DL960" s="106"/>
      <c r="DM960" s="106"/>
      <c r="DN960" s="106"/>
      <c r="DO960" s="106"/>
      <c r="DP960" s="106"/>
      <c r="DQ960" s="106"/>
      <c r="DR960" s="106"/>
      <c r="DS960" s="106"/>
      <c r="DT960" s="106"/>
      <c r="DU960" s="106"/>
      <c r="DV960" s="106"/>
      <c r="DW960" s="106"/>
      <c r="DX960" s="106"/>
      <c r="DY960" s="106"/>
      <c r="DZ960" s="106"/>
      <c r="EA960" s="106"/>
      <c r="EB960" s="106"/>
      <c r="EC960" s="106"/>
      <c r="ED960" s="106"/>
      <c r="EE960" s="106"/>
      <c r="EF960" s="106"/>
      <c r="EG960" s="106"/>
      <c r="EH960" s="106"/>
      <c r="EI960" s="106"/>
      <c r="EJ960" s="106"/>
      <c r="EK960" s="106"/>
      <c r="EL960" s="106"/>
      <c r="EM960" s="106"/>
      <c r="EN960" s="106"/>
      <c r="EO960" s="106"/>
      <c r="EP960" s="106"/>
      <c r="EQ960" s="106"/>
      <c r="ER960" s="106"/>
      <c r="ES960" s="106"/>
      <c r="ET960" s="106"/>
      <c r="EU960" s="106"/>
      <c r="EV960" s="106"/>
      <c r="EW960" s="106"/>
      <c r="EX960" s="106"/>
      <c r="EY960" s="106"/>
      <c r="EZ960" s="106"/>
      <c r="FA960" s="106"/>
      <c r="FB960" s="106"/>
      <c r="FC960" s="106"/>
      <c r="FD960" s="106"/>
      <c r="FE960" s="106"/>
      <c r="FF960" s="106"/>
      <c r="FG960" s="106"/>
      <c r="FH960" s="106"/>
      <c r="FI960" s="106"/>
      <c r="FJ960" s="106"/>
      <c r="FK960" s="106"/>
      <c r="FL960" s="106"/>
      <c r="FM960" s="106"/>
      <c r="FN960" s="106"/>
      <c r="FO960" s="106"/>
      <c r="FP960" s="106"/>
      <c r="FQ960" s="106"/>
      <c r="FR960" s="106"/>
      <c r="FS960" s="106"/>
      <c r="FT960" s="106"/>
      <c r="FU960" s="106"/>
      <c r="FV960" s="106"/>
      <c r="FW960" s="106"/>
      <c r="FX960" s="106"/>
      <c r="FY960" s="106"/>
      <c r="FZ960" s="106"/>
      <c r="GA960" s="106"/>
      <c r="GB960" s="106"/>
      <c r="GC960" s="106"/>
      <c r="GD960" s="106"/>
      <c r="GE960" s="106"/>
      <c r="GF960" s="106"/>
      <c r="GG960" s="106"/>
      <c r="GH960" s="106"/>
      <c r="GI960" s="106"/>
      <c r="GJ960" s="106"/>
      <c r="GK960" s="106"/>
      <c r="GL960" s="106"/>
      <c r="GM960" s="106"/>
      <c r="GN960" s="106"/>
      <c r="GO960" s="106"/>
      <c r="GP960" s="106"/>
      <c r="GQ960" s="106"/>
      <c r="GR960" s="106"/>
      <c r="GS960" s="106"/>
      <c r="GT960" s="106"/>
      <c r="GU960" s="106"/>
      <c r="GV960" s="106"/>
      <c r="GW960" s="106"/>
      <c r="GX960" s="106"/>
      <c r="GY960" s="106"/>
      <c r="GZ960" s="106"/>
      <c r="HA960" s="106"/>
      <c r="HB960" s="106"/>
      <c r="HC960" s="106"/>
      <c r="HD960" s="106"/>
      <c r="HE960" s="106"/>
      <c r="HF960" s="106"/>
      <c r="HG960" s="106"/>
      <c r="HH960" s="106"/>
      <c r="HI960" s="106"/>
      <c r="HJ960" s="106"/>
      <c r="HK960" s="106"/>
      <c r="HL960" s="106"/>
      <c r="HM960" s="106"/>
      <c r="HN960" s="106"/>
      <c r="HO960" s="106"/>
      <c r="HP960" s="106"/>
      <c r="HQ960" s="106"/>
      <c r="HR960" s="106"/>
      <c r="HS960" s="106"/>
      <c r="HT960" s="106"/>
      <c r="HU960" s="106"/>
      <c r="HV960" s="106"/>
      <c r="HW960" s="106"/>
      <c r="HX960" s="106"/>
      <c r="HY960" s="106"/>
      <c r="HZ960" s="106"/>
      <c r="IA960" s="106"/>
      <c r="IB960" s="106"/>
      <c r="IC960" s="106"/>
      <c r="ID960" s="106"/>
      <c r="IE960" s="106"/>
      <c r="IF960" s="106"/>
      <c r="IG960" s="106"/>
      <c r="IH960" s="106"/>
      <c r="II960" s="106"/>
      <c r="IJ960" s="106"/>
      <c r="IK960" s="106"/>
      <c r="IL960" s="106"/>
      <c r="IM960" s="106"/>
      <c r="IN960" s="106"/>
      <c r="IO960" s="106"/>
      <c r="IP960" s="106"/>
      <c r="IQ960" s="106"/>
      <c r="IR960" s="106"/>
      <c r="IS960" s="106"/>
      <c r="IT960" s="106"/>
      <c r="IU960" s="106"/>
      <c r="IV960" s="106"/>
      <c r="IW960" s="106"/>
      <c r="IX960" s="106"/>
      <c r="IY960" s="106"/>
      <c r="IZ960" s="106"/>
      <c r="JA960" s="106"/>
      <c r="JB960" s="106"/>
      <c r="JC960" s="106"/>
      <c r="JD960" s="106"/>
      <c r="JE960" s="106"/>
      <c r="JF960" s="106"/>
      <c r="JG960" s="106"/>
      <c r="JH960" s="106"/>
      <c r="JI960" s="106"/>
      <c r="JJ960" s="106"/>
      <c r="JK960" s="106"/>
      <c r="JL960" s="106"/>
      <c r="JM960" s="106"/>
      <c r="JN960" s="106"/>
      <c r="JO960" s="106"/>
      <c r="JP960" s="106"/>
      <c r="JQ960" s="106"/>
      <c r="JR960" s="106"/>
      <c r="JS960" s="106"/>
      <c r="JT960" s="106"/>
      <c r="JU960" s="106"/>
      <c r="JV960" s="106"/>
      <c r="JW960" s="106"/>
      <c r="JX960" s="106"/>
      <c r="JY960" s="106"/>
      <c r="JZ960" s="106"/>
      <c r="KA960" s="106"/>
      <c r="KB960" s="106"/>
      <c r="KC960" s="106"/>
      <c r="KD960" s="106"/>
      <c r="KE960" s="106"/>
      <c r="KF960" s="106"/>
      <c r="KG960" s="106"/>
      <c r="KH960" s="106"/>
      <c r="KI960" s="106"/>
      <c r="KJ960" s="106"/>
      <c r="KK960" s="106"/>
      <c r="KL960" s="106"/>
      <c r="KM960" s="106"/>
      <c r="KN960" s="106"/>
      <c r="KO960" s="106"/>
      <c r="KP960" s="106"/>
      <c r="KQ960" s="106"/>
      <c r="KR960" s="106"/>
      <c r="KS960" s="106"/>
      <c r="KT960" s="106"/>
      <c r="KU960" s="106"/>
      <c r="KV960" s="106"/>
      <c r="KW960" s="106"/>
      <c r="KX960" s="106"/>
      <c r="KY960" s="106"/>
      <c r="KZ960" s="106"/>
      <c r="LA960" s="106"/>
      <c r="LB960" s="106"/>
      <c r="LC960" s="106"/>
      <c r="LD960" s="106"/>
      <c r="LE960" s="106"/>
      <c r="LF960" s="106"/>
      <c r="LG960" s="106"/>
      <c r="LH960" s="106"/>
      <c r="LI960" s="106"/>
      <c r="LJ960" s="106"/>
      <c r="LK960" s="106"/>
      <c r="LL960" s="106"/>
      <c r="LM960" s="106"/>
      <c r="LN960" s="106"/>
      <c r="LO960" s="106"/>
      <c r="LP960" s="106"/>
      <c r="LQ960" s="106"/>
      <c r="LR960" s="106"/>
      <c r="LS960" s="106"/>
      <c r="LT960" s="106"/>
      <c r="LU960" s="106"/>
      <c r="LV960" s="106"/>
      <c r="LW960" s="106"/>
      <c r="LX960" s="106"/>
      <c r="LY960" s="106"/>
      <c r="LZ960" s="106"/>
      <c r="MA960" s="106"/>
      <c r="MB960" s="106"/>
      <c r="MC960" s="106"/>
      <c r="MD960" s="106"/>
      <c r="ME960" s="106"/>
      <c r="MF960" s="106"/>
      <c r="MG960" s="106"/>
      <c r="MH960" s="106"/>
      <c r="MI960" s="106"/>
      <c r="MJ960" s="106"/>
      <c r="MK960" s="106"/>
      <c r="ML960" s="106"/>
      <c r="MM960" s="106"/>
      <c r="MN960" s="106"/>
      <c r="MO960" s="106"/>
      <c r="MP960" s="106"/>
      <c r="MQ960" s="106"/>
      <c r="MR960" s="106"/>
      <c r="MS960" s="106"/>
      <c r="MT960" s="106"/>
      <c r="MU960" s="106"/>
      <c r="MV960" s="106"/>
      <c r="MW960" s="106"/>
      <c r="MX960" s="106"/>
      <c r="MY960" s="106"/>
      <c r="MZ960" s="106"/>
      <c r="NA960" s="106"/>
      <c r="NB960" s="106"/>
      <c r="NC960" s="106"/>
      <c r="ND960" s="106"/>
      <c r="NE960" s="106"/>
      <c r="NF960" s="106"/>
      <c r="NG960" s="106"/>
      <c r="NH960" s="106"/>
      <c r="NI960" s="106"/>
      <c r="NJ960" s="106"/>
      <c r="NK960" s="106"/>
      <c r="NL960" s="106"/>
      <c r="NM960" s="106"/>
      <c r="NN960" s="106"/>
      <c r="NO960" s="106"/>
      <c r="NP960" s="106"/>
      <c r="NQ960" s="106"/>
      <c r="NR960" s="106"/>
      <c r="NS960" s="106"/>
      <c r="NT960" s="106"/>
      <c r="NU960" s="106"/>
      <c r="NV960" s="106"/>
      <c r="NW960" s="106"/>
      <c r="NX960" s="106"/>
      <c r="NY960" s="106"/>
      <c r="NZ960" s="106"/>
      <c r="OA960" s="106"/>
      <c r="OB960" s="106"/>
      <c r="OC960" s="106"/>
      <c r="OD960" s="106"/>
      <c r="OE960" s="106"/>
      <c r="OF960" s="106"/>
      <c r="OG960" s="106"/>
      <c r="OH960" s="106"/>
      <c r="OI960" s="106"/>
      <c r="OJ960" s="106"/>
      <c r="OK960" s="106"/>
      <c r="OL960" s="106"/>
      <c r="OM960" s="106"/>
      <c r="ON960" s="106"/>
      <c r="OO960" s="106"/>
      <c r="OP960" s="106"/>
      <c r="OQ960" s="106"/>
      <c r="OR960" s="106"/>
      <c r="OS960" s="106"/>
      <c r="OT960" s="106"/>
      <c r="OU960" s="106"/>
      <c r="OV960" s="106"/>
      <c r="OW960" s="106"/>
      <c r="OX960" s="106"/>
      <c r="OY960" s="106"/>
      <c r="OZ960" s="106"/>
      <c r="PA960" s="106"/>
      <c r="PB960" s="106"/>
      <c r="PC960" s="106"/>
      <c r="PD960" s="106"/>
      <c r="PE960" s="106"/>
      <c r="PF960" s="106"/>
      <c r="PG960" s="106"/>
      <c r="PH960" s="106"/>
      <c r="PI960" s="106"/>
      <c r="PJ960" s="106"/>
      <c r="PK960" s="106"/>
      <c r="PL960" s="106"/>
      <c r="PM960" s="106"/>
      <c r="PN960" s="106"/>
      <c r="PO960" s="106"/>
      <c r="PP960" s="106"/>
      <c r="PQ960" s="106"/>
      <c r="PR960" s="106"/>
      <c r="PS960" s="106"/>
      <c r="PT960" s="106"/>
      <c r="PU960" s="106"/>
      <c r="PV960" s="106"/>
      <c r="PW960" s="106"/>
      <c r="PX960" s="106"/>
      <c r="PY960" s="106"/>
      <c r="PZ960" s="106"/>
      <c r="QA960" s="106"/>
      <c r="QB960" s="106"/>
      <c r="QC960" s="106"/>
      <c r="QD960" s="106"/>
      <c r="QE960" s="106"/>
      <c r="QF960" s="106"/>
      <c r="QG960" s="106"/>
      <c r="QH960" s="106"/>
      <c r="QI960" s="106"/>
      <c r="QJ960" s="106"/>
      <c r="QK960" s="106"/>
      <c r="QL960" s="106"/>
      <c r="QM960" s="106"/>
      <c r="QN960" s="106"/>
      <c r="QO960" s="106"/>
      <c r="QP960" s="106"/>
      <c r="QQ960" s="106"/>
      <c r="QR960" s="106"/>
      <c r="QS960" s="106"/>
      <c r="QT960" s="106"/>
      <c r="QU960" s="106"/>
      <c r="QV960" s="106"/>
      <c r="QW960" s="106"/>
      <c r="QX960" s="106"/>
      <c r="QY960" s="106"/>
      <c r="QZ960" s="106"/>
      <c r="RA960" s="106"/>
      <c r="RB960" s="106"/>
      <c r="RC960" s="106"/>
      <c r="RD960" s="106"/>
      <c r="RE960" s="106"/>
      <c r="RF960" s="106"/>
      <c r="RG960" s="106"/>
      <c r="RH960" s="106"/>
      <c r="RI960" s="106"/>
      <c r="RJ960" s="106"/>
      <c r="RK960" s="106"/>
      <c r="RL960" s="106"/>
      <c r="RM960" s="106"/>
      <c r="RN960" s="106"/>
      <c r="RO960" s="106"/>
      <c r="RP960" s="106"/>
      <c r="RQ960" s="106"/>
      <c r="RR960" s="106"/>
    </row>
    <row r="961" spans="1:486" x14ac:dyDescent="0.3">
      <c r="A961" s="106"/>
      <c r="B961" s="106"/>
      <c r="C961" s="106"/>
      <c r="D961" s="106"/>
      <c r="E961" s="106"/>
      <c r="F961" s="106"/>
      <c r="G961" s="106"/>
      <c r="H961" s="106"/>
      <c r="I961" s="106"/>
      <c r="J961" s="106"/>
      <c r="K961" s="106"/>
      <c r="L961" s="106"/>
      <c r="M961" s="106"/>
      <c r="N961" s="106"/>
      <c r="O961" s="106"/>
      <c r="P961" s="114"/>
      <c r="Q961" s="114"/>
      <c r="R961" s="106"/>
      <c r="S961" s="106"/>
      <c r="T961" s="106"/>
      <c r="U961" s="106"/>
      <c r="V961" s="106"/>
      <c r="W961" s="106"/>
      <c r="X961" s="106"/>
      <c r="Y961" s="106"/>
      <c r="Z961" s="106"/>
      <c r="AA961" s="106"/>
      <c r="AB961" s="106"/>
      <c r="AC961" s="106"/>
      <c r="AD961" s="106"/>
      <c r="AE961" s="106"/>
      <c r="AF961" s="106"/>
      <c r="AG961" s="106"/>
      <c r="AH961" s="106"/>
      <c r="AI961" s="106"/>
      <c r="AJ961" s="106"/>
      <c r="AK961" s="106"/>
      <c r="AL961" s="106"/>
      <c r="AM961" s="106"/>
      <c r="AN961" s="106"/>
      <c r="AO961" s="106"/>
      <c r="AP961" s="106"/>
      <c r="AQ961" s="106"/>
      <c r="AR961" s="106"/>
      <c r="AS961" s="106"/>
      <c r="AT961" s="106"/>
      <c r="AU961" s="106"/>
      <c r="AV961" s="106"/>
      <c r="AW961" s="106"/>
      <c r="AX961" s="106"/>
      <c r="AY961" s="106"/>
      <c r="AZ961" s="106"/>
      <c r="BA961" s="106"/>
      <c r="BB961" s="106"/>
      <c r="BC961" s="106"/>
      <c r="BD961" s="106"/>
      <c r="BE961" s="106"/>
      <c r="BF961" s="106"/>
      <c r="BG961" s="106"/>
      <c r="BH961" s="106"/>
      <c r="BI961" s="106"/>
      <c r="BJ961" s="106"/>
      <c r="BK961" s="106"/>
      <c r="BL961" s="106"/>
      <c r="BM961" s="106"/>
      <c r="BN961" s="106"/>
      <c r="BO961" s="106"/>
      <c r="BP961" s="106"/>
      <c r="BQ961" s="106"/>
      <c r="BR961" s="106"/>
      <c r="BS961" s="106"/>
      <c r="BT961" s="106"/>
      <c r="BU961" s="106"/>
      <c r="BV961" s="106"/>
      <c r="BW961" s="106"/>
      <c r="BX961" s="106"/>
      <c r="BY961" s="106"/>
      <c r="BZ961" s="106"/>
      <c r="CA961" s="106"/>
      <c r="CB961" s="106"/>
      <c r="CC961" s="106"/>
      <c r="CD961" s="106"/>
      <c r="CE961" s="106"/>
      <c r="CF961" s="106"/>
      <c r="CG961" s="106"/>
      <c r="CH961" s="106"/>
      <c r="CI961" s="106"/>
      <c r="CJ961" s="106"/>
      <c r="CK961" s="106"/>
      <c r="CL961" s="106"/>
      <c r="CM961" s="106"/>
      <c r="CN961" s="106"/>
      <c r="CO961" s="106"/>
      <c r="CP961" s="106"/>
      <c r="CQ961" s="106"/>
      <c r="CR961" s="106"/>
      <c r="CS961" s="106"/>
      <c r="CT961" s="106"/>
      <c r="CU961" s="106"/>
      <c r="CV961" s="106"/>
      <c r="CW961" s="106"/>
      <c r="CX961" s="106"/>
      <c r="CY961" s="106"/>
      <c r="CZ961" s="106"/>
      <c r="DA961" s="106"/>
      <c r="DB961" s="106"/>
      <c r="DC961" s="106"/>
      <c r="DD961" s="106"/>
      <c r="DE961" s="106"/>
      <c r="DF961" s="106"/>
      <c r="DG961" s="106"/>
      <c r="DH961" s="106"/>
      <c r="DI961" s="106"/>
      <c r="DJ961" s="106"/>
      <c r="DK961" s="106"/>
      <c r="DL961" s="106"/>
      <c r="DM961" s="106"/>
      <c r="DN961" s="106"/>
      <c r="DO961" s="106"/>
      <c r="DP961" s="106"/>
      <c r="DQ961" s="106"/>
      <c r="DR961" s="106"/>
      <c r="DS961" s="106"/>
      <c r="DT961" s="106"/>
      <c r="DU961" s="106"/>
      <c r="DV961" s="106"/>
      <c r="DW961" s="106"/>
      <c r="DX961" s="106"/>
      <c r="DY961" s="106"/>
      <c r="DZ961" s="106"/>
      <c r="EA961" s="106"/>
      <c r="EB961" s="106"/>
      <c r="EC961" s="106"/>
      <c r="ED961" s="106"/>
      <c r="EE961" s="106"/>
      <c r="EF961" s="106"/>
      <c r="EG961" s="106"/>
      <c r="EH961" s="106"/>
      <c r="EI961" s="106"/>
      <c r="EJ961" s="106"/>
      <c r="EK961" s="106"/>
      <c r="EL961" s="106"/>
      <c r="EM961" s="106"/>
      <c r="EN961" s="106"/>
      <c r="EO961" s="106"/>
      <c r="EP961" s="106"/>
      <c r="EQ961" s="106"/>
      <c r="ER961" s="106"/>
      <c r="ES961" s="106"/>
      <c r="ET961" s="106"/>
      <c r="EU961" s="106"/>
      <c r="EV961" s="106"/>
      <c r="EW961" s="106"/>
      <c r="EX961" s="106"/>
      <c r="EY961" s="106"/>
      <c r="EZ961" s="106"/>
      <c r="FA961" s="106"/>
      <c r="FB961" s="106"/>
      <c r="FC961" s="106"/>
      <c r="FD961" s="106"/>
      <c r="FE961" s="106"/>
      <c r="FF961" s="106"/>
      <c r="FG961" s="106"/>
      <c r="FH961" s="106"/>
      <c r="FI961" s="106"/>
      <c r="FJ961" s="106"/>
      <c r="FK961" s="106"/>
      <c r="FL961" s="106"/>
      <c r="FM961" s="106"/>
      <c r="FN961" s="106"/>
      <c r="FO961" s="106"/>
      <c r="FP961" s="106"/>
      <c r="FQ961" s="106"/>
      <c r="FR961" s="106"/>
      <c r="FS961" s="106"/>
      <c r="FT961" s="106"/>
      <c r="FU961" s="106"/>
      <c r="FV961" s="106"/>
      <c r="FW961" s="106"/>
      <c r="FX961" s="106"/>
      <c r="FY961" s="106"/>
      <c r="FZ961" s="106"/>
      <c r="GA961" s="106"/>
      <c r="GB961" s="106"/>
      <c r="GC961" s="106"/>
      <c r="GD961" s="106"/>
      <c r="GE961" s="106"/>
      <c r="GF961" s="106"/>
      <c r="GG961" s="106"/>
      <c r="GH961" s="106"/>
      <c r="GI961" s="106"/>
      <c r="GJ961" s="106"/>
      <c r="GK961" s="106"/>
      <c r="GL961" s="106"/>
      <c r="GM961" s="106"/>
      <c r="GN961" s="106"/>
      <c r="GO961" s="106"/>
      <c r="GP961" s="106"/>
      <c r="GQ961" s="106"/>
      <c r="GR961" s="106"/>
      <c r="GS961" s="106"/>
      <c r="GT961" s="106"/>
      <c r="GU961" s="106"/>
      <c r="GV961" s="106"/>
      <c r="GW961" s="106"/>
      <c r="GX961" s="106"/>
      <c r="GY961" s="106"/>
      <c r="GZ961" s="106"/>
      <c r="HA961" s="106"/>
      <c r="HB961" s="106"/>
      <c r="HC961" s="106"/>
      <c r="HD961" s="106"/>
      <c r="HE961" s="106"/>
      <c r="HF961" s="106"/>
      <c r="HG961" s="106"/>
      <c r="HH961" s="106"/>
      <c r="HI961" s="106"/>
      <c r="HJ961" s="106"/>
      <c r="HK961" s="106"/>
      <c r="HL961" s="106"/>
      <c r="HM961" s="106"/>
      <c r="HN961" s="106"/>
      <c r="HO961" s="106"/>
      <c r="HP961" s="106"/>
      <c r="HQ961" s="106"/>
      <c r="HR961" s="106"/>
      <c r="HS961" s="106"/>
      <c r="HT961" s="106"/>
      <c r="HU961" s="106"/>
      <c r="HV961" s="106"/>
      <c r="HW961" s="106"/>
      <c r="HX961" s="106"/>
      <c r="HY961" s="106"/>
      <c r="HZ961" s="106"/>
      <c r="IA961" s="106"/>
      <c r="IB961" s="106"/>
      <c r="IC961" s="106"/>
      <c r="ID961" s="106"/>
      <c r="IE961" s="106"/>
      <c r="IF961" s="106"/>
      <c r="IG961" s="106"/>
      <c r="IH961" s="106"/>
      <c r="II961" s="106"/>
      <c r="IJ961" s="106"/>
      <c r="IK961" s="106"/>
      <c r="IL961" s="106"/>
      <c r="IM961" s="106"/>
      <c r="IN961" s="106"/>
      <c r="IO961" s="106"/>
      <c r="IP961" s="106"/>
      <c r="IQ961" s="106"/>
      <c r="IR961" s="106"/>
      <c r="IS961" s="106"/>
      <c r="IT961" s="106"/>
      <c r="IU961" s="106"/>
      <c r="IV961" s="106"/>
      <c r="IW961" s="106"/>
      <c r="IX961" s="106"/>
      <c r="IY961" s="106"/>
      <c r="IZ961" s="106"/>
      <c r="JA961" s="106"/>
      <c r="JB961" s="106"/>
      <c r="JC961" s="106"/>
      <c r="JD961" s="106"/>
      <c r="JE961" s="106"/>
      <c r="JF961" s="106"/>
      <c r="JG961" s="106"/>
      <c r="JH961" s="106"/>
      <c r="JI961" s="106"/>
      <c r="JJ961" s="106"/>
      <c r="JK961" s="106"/>
      <c r="JL961" s="106"/>
      <c r="JM961" s="106"/>
      <c r="JN961" s="106"/>
      <c r="JO961" s="106"/>
      <c r="JP961" s="106"/>
      <c r="JQ961" s="106"/>
      <c r="JR961" s="106"/>
      <c r="JS961" s="106"/>
      <c r="JT961" s="106"/>
      <c r="JU961" s="106"/>
      <c r="JV961" s="106"/>
      <c r="JW961" s="106"/>
      <c r="JX961" s="106"/>
      <c r="JY961" s="106"/>
      <c r="JZ961" s="106"/>
      <c r="KA961" s="106"/>
      <c r="KB961" s="106"/>
      <c r="KC961" s="106"/>
      <c r="KD961" s="106"/>
      <c r="KE961" s="106"/>
      <c r="KF961" s="106"/>
      <c r="KG961" s="106"/>
      <c r="KH961" s="106"/>
      <c r="KI961" s="106"/>
      <c r="KJ961" s="106"/>
      <c r="KK961" s="106"/>
      <c r="KL961" s="106"/>
      <c r="KM961" s="106"/>
      <c r="KN961" s="106"/>
      <c r="KO961" s="106"/>
      <c r="KP961" s="106"/>
      <c r="KQ961" s="106"/>
      <c r="KR961" s="106"/>
      <c r="KS961" s="106"/>
      <c r="KT961" s="106"/>
      <c r="KU961" s="106"/>
      <c r="KV961" s="106"/>
      <c r="KW961" s="106"/>
      <c r="KX961" s="106"/>
      <c r="KY961" s="106"/>
      <c r="KZ961" s="106"/>
      <c r="LA961" s="106"/>
      <c r="LB961" s="106"/>
      <c r="LC961" s="106"/>
      <c r="LD961" s="106"/>
      <c r="LE961" s="106"/>
      <c r="LF961" s="106"/>
      <c r="LG961" s="106"/>
      <c r="LH961" s="106"/>
      <c r="LI961" s="106"/>
      <c r="LJ961" s="106"/>
      <c r="LK961" s="106"/>
      <c r="LL961" s="106"/>
      <c r="LM961" s="106"/>
      <c r="LN961" s="106"/>
      <c r="LO961" s="106"/>
      <c r="LP961" s="106"/>
      <c r="LQ961" s="106"/>
      <c r="LR961" s="106"/>
      <c r="LS961" s="106"/>
      <c r="LT961" s="106"/>
      <c r="LU961" s="106"/>
      <c r="LV961" s="106"/>
      <c r="LW961" s="106"/>
      <c r="LX961" s="106"/>
      <c r="LY961" s="106"/>
      <c r="LZ961" s="106"/>
      <c r="MA961" s="106"/>
      <c r="MB961" s="106"/>
      <c r="MC961" s="106"/>
      <c r="MD961" s="106"/>
      <c r="ME961" s="106"/>
      <c r="MF961" s="106"/>
      <c r="MG961" s="106"/>
      <c r="MH961" s="106"/>
      <c r="MI961" s="106"/>
      <c r="MJ961" s="106"/>
      <c r="MK961" s="106"/>
      <c r="ML961" s="106"/>
      <c r="MM961" s="106"/>
      <c r="MN961" s="106"/>
      <c r="MO961" s="106"/>
      <c r="MP961" s="106"/>
      <c r="MQ961" s="106"/>
      <c r="MR961" s="106"/>
      <c r="MS961" s="106"/>
      <c r="MT961" s="106"/>
      <c r="MU961" s="106"/>
      <c r="MV961" s="106"/>
      <c r="MW961" s="106"/>
      <c r="MX961" s="106"/>
      <c r="MY961" s="106"/>
      <c r="MZ961" s="106"/>
      <c r="NA961" s="106"/>
      <c r="NB961" s="106"/>
      <c r="NC961" s="106"/>
      <c r="ND961" s="106"/>
      <c r="NE961" s="106"/>
      <c r="NF961" s="106"/>
      <c r="NG961" s="106"/>
      <c r="NH961" s="106"/>
      <c r="NI961" s="106"/>
      <c r="NJ961" s="106"/>
      <c r="NK961" s="106"/>
      <c r="NL961" s="106"/>
      <c r="NM961" s="106"/>
      <c r="NN961" s="106"/>
      <c r="NO961" s="106"/>
      <c r="NP961" s="106"/>
      <c r="NQ961" s="106"/>
      <c r="NR961" s="106"/>
      <c r="NS961" s="106"/>
      <c r="NT961" s="106"/>
      <c r="NU961" s="106"/>
      <c r="NV961" s="106"/>
      <c r="NW961" s="106"/>
      <c r="NX961" s="106"/>
      <c r="NY961" s="106"/>
      <c r="NZ961" s="106"/>
      <c r="OA961" s="106"/>
      <c r="OB961" s="106"/>
      <c r="OC961" s="106"/>
      <c r="OD961" s="106"/>
      <c r="OE961" s="106"/>
      <c r="OF961" s="106"/>
      <c r="OG961" s="106"/>
      <c r="OH961" s="106"/>
      <c r="OI961" s="106"/>
      <c r="OJ961" s="106"/>
      <c r="OK961" s="106"/>
      <c r="OL961" s="106"/>
      <c r="OM961" s="106"/>
      <c r="ON961" s="106"/>
      <c r="OO961" s="106"/>
      <c r="OP961" s="106"/>
      <c r="OQ961" s="106"/>
      <c r="OR961" s="106"/>
      <c r="OS961" s="106"/>
      <c r="OT961" s="106"/>
      <c r="OU961" s="106"/>
      <c r="OV961" s="106"/>
      <c r="OW961" s="106"/>
      <c r="OX961" s="106"/>
      <c r="OY961" s="106"/>
      <c r="OZ961" s="106"/>
      <c r="PA961" s="106"/>
      <c r="PB961" s="106"/>
      <c r="PC961" s="106"/>
      <c r="PD961" s="106"/>
      <c r="PE961" s="106"/>
      <c r="PF961" s="106"/>
      <c r="PG961" s="106"/>
      <c r="PH961" s="106"/>
      <c r="PI961" s="106"/>
      <c r="PJ961" s="106"/>
      <c r="PK961" s="106"/>
      <c r="PL961" s="106"/>
      <c r="PM961" s="106"/>
      <c r="PN961" s="106"/>
      <c r="PO961" s="106"/>
      <c r="PP961" s="106"/>
      <c r="PQ961" s="106"/>
      <c r="PR961" s="106"/>
      <c r="PS961" s="106"/>
      <c r="PT961" s="106"/>
      <c r="PU961" s="106"/>
      <c r="PV961" s="106"/>
      <c r="PW961" s="106"/>
      <c r="PX961" s="106"/>
      <c r="PY961" s="106"/>
      <c r="PZ961" s="106"/>
      <c r="QA961" s="106"/>
      <c r="QB961" s="106"/>
      <c r="QC961" s="106"/>
      <c r="QD961" s="106"/>
      <c r="QE961" s="106"/>
      <c r="QF961" s="106"/>
      <c r="QG961" s="106"/>
      <c r="QH961" s="106"/>
      <c r="QI961" s="106"/>
      <c r="QJ961" s="106"/>
      <c r="QK961" s="106"/>
      <c r="QL961" s="106"/>
      <c r="QM961" s="106"/>
      <c r="QN961" s="106"/>
      <c r="QO961" s="106"/>
      <c r="QP961" s="106"/>
      <c r="QQ961" s="106"/>
      <c r="QR961" s="106"/>
      <c r="QS961" s="106"/>
      <c r="QT961" s="106"/>
      <c r="QU961" s="106"/>
      <c r="QV961" s="106"/>
      <c r="QW961" s="106"/>
      <c r="QX961" s="106"/>
      <c r="QY961" s="106"/>
      <c r="QZ961" s="106"/>
      <c r="RA961" s="106"/>
      <c r="RB961" s="106"/>
      <c r="RC961" s="106"/>
      <c r="RD961" s="106"/>
      <c r="RE961" s="106"/>
      <c r="RF961" s="106"/>
      <c r="RG961" s="106"/>
      <c r="RH961" s="106"/>
      <c r="RI961" s="106"/>
      <c r="RJ961" s="106"/>
      <c r="RK961" s="106"/>
      <c r="RL961" s="106"/>
      <c r="RM961" s="106"/>
      <c r="RN961" s="106"/>
      <c r="RO961" s="106"/>
      <c r="RP961" s="106"/>
      <c r="RQ961" s="106"/>
      <c r="RR961" s="106"/>
    </row>
    <row r="962" spans="1:486" x14ac:dyDescent="0.3">
      <c r="A962" s="106"/>
      <c r="B962" s="106"/>
      <c r="C962" s="106"/>
      <c r="D962" s="106"/>
      <c r="E962" s="106"/>
      <c r="F962" s="106"/>
      <c r="G962" s="106"/>
      <c r="H962" s="106"/>
      <c r="I962" s="106"/>
      <c r="J962" s="106"/>
      <c r="K962" s="106"/>
      <c r="L962" s="106"/>
      <c r="M962" s="106"/>
      <c r="N962" s="106"/>
      <c r="O962" s="106"/>
      <c r="P962" s="114"/>
      <c r="Q962" s="114"/>
      <c r="R962" s="106"/>
      <c r="S962" s="106"/>
      <c r="T962" s="106"/>
      <c r="U962" s="106"/>
      <c r="V962" s="106"/>
      <c r="W962" s="106"/>
      <c r="X962" s="106"/>
      <c r="Y962" s="106"/>
      <c r="Z962" s="106"/>
      <c r="AA962" s="106"/>
      <c r="AB962" s="106"/>
      <c r="AC962" s="106"/>
      <c r="AD962" s="106"/>
      <c r="AE962" s="106"/>
      <c r="AF962" s="106"/>
      <c r="AG962" s="106"/>
      <c r="AH962" s="106"/>
      <c r="AI962" s="106"/>
      <c r="AJ962" s="106"/>
      <c r="AK962" s="106"/>
      <c r="AL962" s="106"/>
      <c r="AM962" s="106"/>
      <c r="AN962" s="106"/>
      <c r="AO962" s="106"/>
      <c r="AP962" s="106"/>
      <c r="AQ962" s="106"/>
      <c r="AR962" s="106"/>
      <c r="AS962" s="106"/>
      <c r="AT962" s="106"/>
      <c r="AU962" s="106"/>
      <c r="AV962" s="106"/>
      <c r="AW962" s="106"/>
      <c r="AX962" s="106"/>
      <c r="AY962" s="106"/>
      <c r="AZ962" s="106"/>
      <c r="BA962" s="106"/>
      <c r="BB962" s="106"/>
      <c r="BC962" s="106"/>
      <c r="BD962" s="106"/>
      <c r="BE962" s="106"/>
      <c r="BF962" s="106"/>
      <c r="BG962" s="106"/>
      <c r="BH962" s="106"/>
      <c r="BI962" s="106"/>
      <c r="BJ962" s="106"/>
      <c r="BK962" s="106"/>
      <c r="BL962" s="106"/>
      <c r="BM962" s="106"/>
      <c r="BN962" s="106"/>
      <c r="BO962" s="106"/>
      <c r="BP962" s="106"/>
      <c r="BQ962" s="106"/>
      <c r="BR962" s="106"/>
      <c r="BS962" s="106"/>
      <c r="BT962" s="106"/>
      <c r="BU962" s="106"/>
      <c r="BV962" s="106"/>
      <c r="BW962" s="106"/>
      <c r="BX962" s="106"/>
      <c r="BY962" s="106"/>
      <c r="BZ962" s="106"/>
      <c r="CA962" s="106"/>
      <c r="CB962" s="106"/>
      <c r="CC962" s="106"/>
      <c r="CD962" s="106"/>
      <c r="CE962" s="106"/>
      <c r="CF962" s="106"/>
      <c r="CG962" s="106"/>
      <c r="CH962" s="106"/>
      <c r="CI962" s="106"/>
      <c r="CJ962" s="106"/>
      <c r="CK962" s="106"/>
      <c r="CL962" s="106"/>
      <c r="CM962" s="106"/>
      <c r="CN962" s="106"/>
      <c r="CO962" s="106"/>
      <c r="CP962" s="106"/>
      <c r="CQ962" s="106"/>
      <c r="CR962" s="106"/>
      <c r="CS962" s="106"/>
      <c r="CT962" s="106"/>
      <c r="CU962" s="106"/>
      <c r="CV962" s="106"/>
      <c r="CW962" s="106"/>
      <c r="CX962" s="106"/>
      <c r="CY962" s="106"/>
      <c r="CZ962" s="106"/>
      <c r="DA962" s="106"/>
      <c r="DB962" s="106"/>
      <c r="DC962" s="106"/>
      <c r="DD962" s="106"/>
      <c r="DE962" s="106"/>
      <c r="DF962" s="106"/>
      <c r="DG962" s="106"/>
      <c r="DH962" s="106"/>
      <c r="DI962" s="106"/>
      <c r="DJ962" s="106"/>
      <c r="DK962" s="106"/>
      <c r="DL962" s="106"/>
      <c r="DM962" s="106"/>
      <c r="DN962" s="106"/>
      <c r="DO962" s="106"/>
      <c r="DP962" s="106"/>
      <c r="DQ962" s="106"/>
      <c r="DR962" s="106"/>
      <c r="DS962" s="106"/>
      <c r="DT962" s="106"/>
      <c r="DU962" s="106"/>
      <c r="DV962" s="106"/>
      <c r="DW962" s="106"/>
      <c r="DX962" s="106"/>
      <c r="DY962" s="106"/>
      <c r="DZ962" s="106"/>
      <c r="EA962" s="106"/>
      <c r="EB962" s="106"/>
      <c r="EC962" s="106"/>
      <c r="ED962" s="106"/>
      <c r="EE962" s="106"/>
      <c r="EF962" s="106"/>
      <c r="EG962" s="106"/>
      <c r="EH962" s="106"/>
      <c r="EI962" s="106"/>
      <c r="EJ962" s="106"/>
      <c r="EK962" s="106"/>
      <c r="EL962" s="106"/>
      <c r="EM962" s="106"/>
      <c r="EN962" s="106"/>
      <c r="EO962" s="106"/>
      <c r="EP962" s="106"/>
      <c r="EQ962" s="106"/>
      <c r="ER962" s="106"/>
      <c r="ES962" s="106"/>
      <c r="ET962" s="106"/>
      <c r="EU962" s="106"/>
      <c r="EV962" s="106"/>
      <c r="EW962" s="106"/>
      <c r="EX962" s="106"/>
      <c r="EY962" s="106"/>
      <c r="EZ962" s="106"/>
      <c r="FA962" s="106"/>
      <c r="FB962" s="106"/>
      <c r="FC962" s="106"/>
      <c r="FD962" s="106"/>
      <c r="FE962" s="106"/>
      <c r="FF962" s="106"/>
      <c r="FG962" s="106"/>
      <c r="FH962" s="106"/>
      <c r="FI962" s="106"/>
      <c r="FJ962" s="106"/>
      <c r="FK962" s="106"/>
      <c r="FL962" s="106"/>
      <c r="FM962" s="106"/>
      <c r="FN962" s="106"/>
      <c r="FO962" s="106"/>
      <c r="FP962" s="106"/>
      <c r="FQ962" s="106"/>
      <c r="FR962" s="106"/>
      <c r="FS962" s="106"/>
      <c r="FT962" s="106"/>
      <c r="FU962" s="106"/>
      <c r="FV962" s="106"/>
      <c r="FW962" s="106"/>
      <c r="FX962" s="106"/>
      <c r="FY962" s="106"/>
      <c r="FZ962" s="106"/>
      <c r="GA962" s="106"/>
      <c r="GB962" s="106"/>
      <c r="GC962" s="106"/>
      <c r="GD962" s="106"/>
      <c r="GE962" s="106"/>
      <c r="GF962" s="106"/>
      <c r="GG962" s="106"/>
      <c r="GH962" s="106"/>
      <c r="GI962" s="106"/>
      <c r="GJ962" s="106"/>
      <c r="GK962" s="106"/>
      <c r="GL962" s="106"/>
      <c r="GM962" s="106"/>
      <c r="GN962" s="106"/>
      <c r="GO962" s="106"/>
      <c r="GP962" s="106"/>
      <c r="GQ962" s="106"/>
      <c r="GR962" s="106"/>
      <c r="GS962" s="106"/>
      <c r="GT962" s="106"/>
      <c r="GU962" s="106"/>
      <c r="GV962" s="106"/>
      <c r="GW962" s="106"/>
      <c r="GX962" s="106"/>
      <c r="GY962" s="106"/>
      <c r="GZ962" s="106"/>
      <c r="HA962" s="106"/>
      <c r="HB962" s="106"/>
      <c r="HC962" s="106"/>
      <c r="HD962" s="106"/>
      <c r="HE962" s="106"/>
      <c r="HF962" s="106"/>
      <c r="HG962" s="106"/>
      <c r="HH962" s="106"/>
      <c r="HI962" s="106"/>
      <c r="HJ962" s="106"/>
      <c r="HK962" s="106"/>
      <c r="HL962" s="106"/>
      <c r="HM962" s="106"/>
      <c r="HN962" s="106"/>
      <c r="HO962" s="106"/>
      <c r="HP962" s="106"/>
      <c r="HQ962" s="106"/>
      <c r="HR962" s="106"/>
      <c r="HS962" s="106"/>
      <c r="HT962" s="106"/>
      <c r="HU962" s="106"/>
      <c r="HV962" s="106"/>
      <c r="HW962" s="106"/>
      <c r="HX962" s="106"/>
      <c r="HY962" s="106"/>
      <c r="HZ962" s="106"/>
      <c r="IA962" s="106"/>
      <c r="IB962" s="106"/>
      <c r="IC962" s="106"/>
      <c r="ID962" s="106"/>
      <c r="IE962" s="106"/>
      <c r="IF962" s="106"/>
      <c r="IG962" s="106"/>
      <c r="IH962" s="106"/>
      <c r="II962" s="106"/>
      <c r="IJ962" s="106"/>
      <c r="IK962" s="106"/>
      <c r="IL962" s="106"/>
      <c r="IM962" s="106"/>
      <c r="IN962" s="106"/>
      <c r="IO962" s="106"/>
      <c r="IP962" s="106"/>
      <c r="IQ962" s="106"/>
      <c r="IR962" s="106"/>
      <c r="IS962" s="106"/>
      <c r="IT962" s="106"/>
      <c r="IU962" s="106"/>
      <c r="IV962" s="106"/>
      <c r="IW962" s="106"/>
      <c r="IX962" s="106"/>
      <c r="IY962" s="106"/>
      <c r="IZ962" s="106"/>
      <c r="JA962" s="106"/>
      <c r="JB962" s="106"/>
      <c r="JC962" s="106"/>
      <c r="JD962" s="106"/>
      <c r="JE962" s="106"/>
      <c r="JF962" s="106"/>
      <c r="JG962" s="106"/>
      <c r="JH962" s="106"/>
      <c r="JI962" s="106"/>
      <c r="JJ962" s="106"/>
      <c r="JK962" s="106"/>
      <c r="JL962" s="106"/>
      <c r="JM962" s="106"/>
      <c r="JN962" s="106"/>
      <c r="JO962" s="106"/>
      <c r="JP962" s="106"/>
      <c r="JQ962" s="106"/>
      <c r="JR962" s="106"/>
      <c r="JS962" s="106"/>
      <c r="JT962" s="106"/>
      <c r="JU962" s="106"/>
      <c r="JV962" s="106"/>
      <c r="JW962" s="106"/>
      <c r="JX962" s="106"/>
      <c r="JY962" s="106"/>
      <c r="JZ962" s="106"/>
      <c r="KA962" s="106"/>
      <c r="KB962" s="106"/>
      <c r="KC962" s="106"/>
      <c r="KD962" s="106"/>
      <c r="KE962" s="106"/>
      <c r="KF962" s="106"/>
      <c r="KG962" s="106"/>
      <c r="KH962" s="106"/>
      <c r="KI962" s="106"/>
      <c r="KJ962" s="106"/>
      <c r="KK962" s="106"/>
      <c r="KL962" s="106"/>
      <c r="KM962" s="106"/>
      <c r="KN962" s="106"/>
      <c r="KO962" s="106"/>
      <c r="KP962" s="106"/>
      <c r="KQ962" s="106"/>
      <c r="KR962" s="106"/>
      <c r="KS962" s="106"/>
      <c r="KT962" s="106"/>
      <c r="KU962" s="106"/>
      <c r="KV962" s="106"/>
      <c r="KW962" s="106"/>
      <c r="KX962" s="106"/>
      <c r="KY962" s="106"/>
      <c r="KZ962" s="106"/>
      <c r="LA962" s="106"/>
      <c r="LB962" s="106"/>
      <c r="LC962" s="106"/>
      <c r="LD962" s="106"/>
      <c r="LE962" s="106"/>
      <c r="LF962" s="106"/>
      <c r="LG962" s="106"/>
      <c r="LH962" s="106"/>
      <c r="LI962" s="106"/>
      <c r="LJ962" s="106"/>
      <c r="LK962" s="106"/>
      <c r="LL962" s="106"/>
      <c r="LM962" s="106"/>
      <c r="LN962" s="106"/>
      <c r="LO962" s="106"/>
      <c r="LP962" s="106"/>
      <c r="LQ962" s="106"/>
      <c r="LR962" s="106"/>
      <c r="LS962" s="106"/>
      <c r="LT962" s="106"/>
      <c r="LU962" s="106"/>
      <c r="LV962" s="106"/>
      <c r="LW962" s="106"/>
      <c r="LX962" s="106"/>
      <c r="LY962" s="106"/>
      <c r="LZ962" s="106"/>
      <c r="MA962" s="106"/>
      <c r="MB962" s="106"/>
      <c r="MC962" s="106"/>
      <c r="MD962" s="106"/>
      <c r="ME962" s="106"/>
      <c r="MF962" s="106"/>
      <c r="MG962" s="106"/>
      <c r="MH962" s="106"/>
      <c r="MI962" s="106"/>
      <c r="MJ962" s="106"/>
      <c r="MK962" s="106"/>
      <c r="ML962" s="106"/>
      <c r="MM962" s="106"/>
      <c r="MN962" s="106"/>
      <c r="MO962" s="106"/>
      <c r="MP962" s="106"/>
      <c r="MQ962" s="106"/>
      <c r="MR962" s="106"/>
      <c r="MS962" s="106"/>
      <c r="MT962" s="106"/>
      <c r="MU962" s="106"/>
      <c r="MV962" s="106"/>
      <c r="MW962" s="106"/>
      <c r="MX962" s="106"/>
      <c r="MY962" s="106"/>
      <c r="MZ962" s="106"/>
      <c r="NA962" s="106"/>
      <c r="NB962" s="106"/>
      <c r="NC962" s="106"/>
      <c r="ND962" s="106"/>
      <c r="NE962" s="106"/>
      <c r="NF962" s="106"/>
      <c r="NG962" s="106"/>
      <c r="NH962" s="106"/>
      <c r="NI962" s="106"/>
      <c r="NJ962" s="106"/>
      <c r="NK962" s="106"/>
      <c r="NL962" s="106"/>
      <c r="NM962" s="106"/>
      <c r="NN962" s="106"/>
      <c r="NO962" s="106"/>
      <c r="NP962" s="106"/>
      <c r="NQ962" s="106"/>
      <c r="NR962" s="106"/>
      <c r="NS962" s="106"/>
      <c r="NT962" s="106"/>
      <c r="NU962" s="106"/>
      <c r="NV962" s="106"/>
      <c r="NW962" s="106"/>
      <c r="NX962" s="106"/>
      <c r="NY962" s="106"/>
      <c r="NZ962" s="106"/>
      <c r="OA962" s="106"/>
      <c r="OB962" s="106"/>
      <c r="OC962" s="106"/>
      <c r="OD962" s="106"/>
      <c r="OE962" s="106"/>
      <c r="OF962" s="106"/>
      <c r="OG962" s="106"/>
      <c r="OH962" s="106"/>
      <c r="OI962" s="106"/>
      <c r="OJ962" s="106"/>
      <c r="OK962" s="106"/>
      <c r="OL962" s="106"/>
      <c r="OM962" s="106"/>
      <c r="ON962" s="106"/>
      <c r="OO962" s="106"/>
      <c r="OP962" s="106"/>
      <c r="OQ962" s="106"/>
      <c r="OR962" s="106"/>
      <c r="OS962" s="106"/>
      <c r="OT962" s="106"/>
      <c r="OU962" s="106"/>
      <c r="OV962" s="106"/>
      <c r="OW962" s="106"/>
      <c r="OX962" s="106"/>
      <c r="OY962" s="106"/>
      <c r="OZ962" s="106"/>
      <c r="PA962" s="106"/>
      <c r="PB962" s="106"/>
      <c r="PC962" s="106"/>
      <c r="PD962" s="106"/>
      <c r="PE962" s="106"/>
      <c r="PF962" s="106"/>
      <c r="PG962" s="106"/>
      <c r="PH962" s="106"/>
      <c r="PI962" s="106"/>
      <c r="PJ962" s="106"/>
      <c r="PK962" s="106"/>
      <c r="PL962" s="106"/>
      <c r="PM962" s="106"/>
      <c r="PN962" s="106"/>
      <c r="PO962" s="106"/>
      <c r="PP962" s="106"/>
      <c r="PQ962" s="106"/>
      <c r="PR962" s="106"/>
      <c r="PS962" s="106"/>
      <c r="PT962" s="106"/>
      <c r="PU962" s="106"/>
      <c r="PV962" s="106"/>
      <c r="PW962" s="106"/>
      <c r="PX962" s="106"/>
      <c r="PY962" s="106"/>
      <c r="PZ962" s="106"/>
      <c r="QA962" s="106"/>
      <c r="QB962" s="106"/>
      <c r="QC962" s="106"/>
      <c r="QD962" s="106"/>
      <c r="QE962" s="106"/>
      <c r="QF962" s="106"/>
      <c r="QG962" s="106"/>
      <c r="QH962" s="106"/>
      <c r="QI962" s="106"/>
      <c r="QJ962" s="106"/>
      <c r="QK962" s="106"/>
      <c r="QL962" s="106"/>
      <c r="QM962" s="106"/>
      <c r="QN962" s="106"/>
      <c r="QO962" s="106"/>
      <c r="QP962" s="106"/>
      <c r="QQ962" s="106"/>
      <c r="QR962" s="106"/>
      <c r="QS962" s="106"/>
      <c r="QT962" s="106"/>
      <c r="QU962" s="106"/>
      <c r="QV962" s="106"/>
      <c r="QW962" s="106"/>
      <c r="QX962" s="106"/>
      <c r="QY962" s="106"/>
      <c r="QZ962" s="106"/>
      <c r="RA962" s="106"/>
      <c r="RB962" s="106"/>
      <c r="RC962" s="106"/>
      <c r="RD962" s="106"/>
      <c r="RE962" s="106"/>
      <c r="RF962" s="106"/>
      <c r="RG962" s="106"/>
      <c r="RH962" s="106"/>
      <c r="RI962" s="106"/>
      <c r="RJ962" s="106"/>
      <c r="RK962" s="106"/>
      <c r="RL962" s="106"/>
      <c r="RM962" s="106"/>
      <c r="RN962" s="106"/>
      <c r="RO962" s="106"/>
      <c r="RP962" s="106"/>
      <c r="RQ962" s="106"/>
      <c r="RR962" s="106"/>
    </row>
    <row r="963" spans="1:486" x14ac:dyDescent="0.3">
      <c r="A963" s="106"/>
      <c r="B963" s="106"/>
      <c r="C963" s="106"/>
      <c r="D963" s="106"/>
      <c r="E963" s="106"/>
      <c r="F963" s="106"/>
      <c r="G963" s="106"/>
      <c r="H963" s="106"/>
      <c r="I963" s="106"/>
      <c r="J963" s="106"/>
      <c r="K963" s="106"/>
      <c r="L963" s="106"/>
      <c r="M963" s="106"/>
      <c r="N963" s="106"/>
      <c r="O963" s="106"/>
      <c r="P963" s="114"/>
      <c r="Q963" s="114"/>
      <c r="R963" s="106"/>
      <c r="S963" s="106"/>
      <c r="T963" s="106"/>
      <c r="U963" s="106"/>
      <c r="V963" s="106"/>
      <c r="W963" s="106"/>
      <c r="X963" s="106"/>
      <c r="Y963" s="106"/>
      <c r="Z963" s="106"/>
      <c r="AA963" s="106"/>
      <c r="AB963" s="106"/>
      <c r="AC963" s="106"/>
      <c r="AD963" s="106"/>
      <c r="AE963" s="106"/>
      <c r="AF963" s="106"/>
      <c r="AG963" s="106"/>
      <c r="AH963" s="106"/>
      <c r="AI963" s="106"/>
      <c r="AJ963" s="106"/>
      <c r="AK963" s="106"/>
      <c r="AL963" s="106"/>
      <c r="AM963" s="106"/>
      <c r="AN963" s="106"/>
      <c r="AO963" s="106"/>
      <c r="AP963" s="106"/>
      <c r="AQ963" s="106"/>
      <c r="AR963" s="106"/>
      <c r="AS963" s="106"/>
      <c r="AT963" s="106"/>
      <c r="AU963" s="106"/>
      <c r="AV963" s="106"/>
      <c r="AW963" s="106"/>
      <c r="AX963" s="106"/>
      <c r="AY963" s="106"/>
      <c r="AZ963" s="106"/>
      <c r="BA963" s="106"/>
      <c r="BB963" s="106"/>
      <c r="BC963" s="106"/>
      <c r="BD963" s="106"/>
      <c r="BE963" s="106"/>
      <c r="BF963" s="106"/>
      <c r="BG963" s="106"/>
      <c r="BH963" s="106"/>
      <c r="BI963" s="106"/>
      <c r="BJ963" s="106"/>
      <c r="BK963" s="106"/>
      <c r="BL963" s="106"/>
      <c r="BM963" s="106"/>
      <c r="BN963" s="106"/>
      <c r="BO963" s="106"/>
      <c r="BP963" s="106"/>
      <c r="BQ963" s="106"/>
      <c r="BR963" s="106"/>
      <c r="BS963" s="106"/>
      <c r="BT963" s="106"/>
      <c r="BU963" s="106"/>
      <c r="BV963" s="106"/>
      <c r="BW963" s="106"/>
      <c r="BX963" s="106"/>
      <c r="BY963" s="106"/>
      <c r="BZ963" s="106"/>
      <c r="CA963" s="106"/>
      <c r="CB963" s="106"/>
      <c r="CC963" s="106"/>
      <c r="CD963" s="106"/>
      <c r="CE963" s="106"/>
      <c r="CF963" s="106"/>
      <c r="CG963" s="106"/>
      <c r="CH963" s="106"/>
      <c r="CI963" s="106"/>
      <c r="CJ963" s="106"/>
      <c r="CK963" s="106"/>
      <c r="CL963" s="106"/>
      <c r="CM963" s="106"/>
      <c r="CN963" s="106"/>
      <c r="CO963" s="106"/>
      <c r="CP963" s="106"/>
      <c r="CQ963" s="106"/>
      <c r="CR963" s="106"/>
      <c r="CS963" s="106"/>
      <c r="CT963" s="106"/>
      <c r="CU963" s="106"/>
      <c r="CV963" s="106"/>
      <c r="CW963" s="106"/>
      <c r="CX963" s="106"/>
      <c r="CY963" s="106"/>
      <c r="CZ963" s="106"/>
      <c r="DA963" s="106"/>
      <c r="DB963" s="106"/>
      <c r="DC963" s="106"/>
      <c r="DD963" s="106"/>
      <c r="DE963" s="106"/>
      <c r="DF963" s="106"/>
      <c r="DG963" s="106"/>
      <c r="DH963" s="106"/>
      <c r="DI963" s="106"/>
      <c r="DJ963" s="106"/>
      <c r="DK963" s="106"/>
      <c r="DL963" s="106"/>
      <c r="DM963" s="106"/>
      <c r="DN963" s="106"/>
      <c r="DO963" s="106"/>
      <c r="DP963" s="106"/>
      <c r="DQ963" s="106"/>
      <c r="DR963" s="106"/>
      <c r="DS963" s="106"/>
      <c r="DT963" s="106"/>
      <c r="DU963" s="106"/>
      <c r="DV963" s="106"/>
      <c r="DW963" s="106"/>
      <c r="DX963" s="106"/>
      <c r="DY963" s="106"/>
      <c r="DZ963" s="106"/>
      <c r="EA963" s="106"/>
      <c r="EB963" s="106"/>
      <c r="EC963" s="106"/>
      <c r="ED963" s="106"/>
      <c r="EE963" s="106"/>
      <c r="EF963" s="106"/>
      <c r="EG963" s="106"/>
      <c r="EH963" s="106"/>
      <c r="EI963" s="106"/>
      <c r="EJ963" s="106"/>
      <c r="EK963" s="106"/>
      <c r="EL963" s="106"/>
      <c r="EM963" s="106"/>
      <c r="EN963" s="106"/>
      <c r="EO963" s="106"/>
      <c r="EP963" s="106"/>
      <c r="EQ963" s="106"/>
      <c r="ER963" s="106"/>
      <c r="ES963" s="106"/>
      <c r="ET963" s="106"/>
      <c r="EU963" s="106"/>
      <c r="EV963" s="106"/>
      <c r="EW963" s="106"/>
      <c r="EX963" s="106"/>
      <c r="EY963" s="106"/>
      <c r="EZ963" s="106"/>
      <c r="FA963" s="106"/>
      <c r="FB963" s="106"/>
      <c r="FC963" s="106"/>
      <c r="FD963" s="106"/>
      <c r="FE963" s="106"/>
      <c r="FF963" s="106"/>
      <c r="FG963" s="106"/>
      <c r="FH963" s="106"/>
      <c r="FI963" s="106"/>
      <c r="FJ963" s="106"/>
      <c r="FK963" s="106"/>
      <c r="FL963" s="106"/>
      <c r="FM963" s="106"/>
      <c r="FN963" s="106"/>
      <c r="FO963" s="106"/>
      <c r="FP963" s="106"/>
      <c r="FQ963" s="106"/>
      <c r="FR963" s="106"/>
      <c r="FS963" s="106"/>
      <c r="FT963" s="106"/>
      <c r="FU963" s="106"/>
      <c r="FV963" s="106"/>
      <c r="FW963" s="106"/>
      <c r="FX963" s="106"/>
      <c r="FY963" s="106"/>
      <c r="FZ963" s="106"/>
      <c r="GA963" s="106"/>
      <c r="GB963" s="106"/>
      <c r="GC963" s="106"/>
      <c r="GD963" s="106"/>
      <c r="GE963" s="106"/>
      <c r="GF963" s="106"/>
      <c r="GG963" s="106"/>
      <c r="GH963" s="106"/>
      <c r="GI963" s="106"/>
      <c r="GJ963" s="106"/>
      <c r="GK963" s="106"/>
      <c r="GL963" s="106"/>
      <c r="GM963" s="106"/>
      <c r="GN963" s="106"/>
      <c r="GO963" s="106"/>
      <c r="GP963" s="106"/>
      <c r="GQ963" s="106"/>
      <c r="GR963" s="106"/>
      <c r="GS963" s="106"/>
      <c r="GT963" s="106"/>
      <c r="GU963" s="106"/>
      <c r="GV963" s="106"/>
      <c r="GW963" s="106"/>
      <c r="GX963" s="106"/>
      <c r="GY963" s="106"/>
      <c r="GZ963" s="106"/>
      <c r="HA963" s="106"/>
      <c r="HB963" s="106"/>
      <c r="HC963" s="106"/>
      <c r="HD963" s="106"/>
      <c r="HE963" s="106"/>
      <c r="HF963" s="106"/>
      <c r="HG963" s="106"/>
      <c r="HH963" s="106"/>
      <c r="HI963" s="106"/>
      <c r="HJ963" s="106"/>
      <c r="HK963" s="106"/>
      <c r="HL963" s="106"/>
      <c r="HM963" s="106"/>
      <c r="HN963" s="106"/>
      <c r="HO963" s="106"/>
      <c r="HP963" s="106"/>
      <c r="HQ963" s="106"/>
      <c r="HR963" s="106"/>
      <c r="HS963" s="106"/>
      <c r="HT963" s="106"/>
      <c r="HU963" s="106"/>
      <c r="HV963" s="106"/>
      <c r="HW963" s="106"/>
      <c r="HX963" s="106"/>
      <c r="HY963" s="106"/>
      <c r="HZ963" s="106"/>
      <c r="IA963" s="106"/>
      <c r="IB963" s="106"/>
      <c r="IC963" s="106"/>
      <c r="ID963" s="106"/>
      <c r="IE963" s="106"/>
      <c r="IF963" s="106"/>
      <c r="IG963" s="106"/>
      <c r="IH963" s="106"/>
      <c r="II963" s="106"/>
      <c r="IJ963" s="106"/>
      <c r="IK963" s="106"/>
      <c r="IL963" s="106"/>
      <c r="IM963" s="106"/>
      <c r="IN963" s="106"/>
      <c r="IO963" s="106"/>
      <c r="IP963" s="106"/>
      <c r="IQ963" s="106"/>
      <c r="IR963" s="106"/>
      <c r="IS963" s="106"/>
      <c r="IT963" s="106"/>
      <c r="IU963" s="106"/>
      <c r="IV963" s="106"/>
      <c r="IW963" s="106"/>
      <c r="IX963" s="106"/>
      <c r="IY963" s="106"/>
      <c r="IZ963" s="106"/>
      <c r="JA963" s="106"/>
      <c r="JB963" s="106"/>
      <c r="JC963" s="106"/>
      <c r="JD963" s="106"/>
      <c r="JE963" s="106"/>
      <c r="JF963" s="106"/>
      <c r="JG963" s="106"/>
      <c r="JH963" s="106"/>
      <c r="JI963" s="106"/>
      <c r="JJ963" s="106"/>
      <c r="JK963" s="106"/>
      <c r="JL963" s="106"/>
      <c r="JM963" s="106"/>
      <c r="JN963" s="106"/>
      <c r="JO963" s="106"/>
      <c r="JP963" s="106"/>
      <c r="JQ963" s="106"/>
      <c r="JR963" s="106"/>
      <c r="JS963" s="106"/>
      <c r="JT963" s="106"/>
      <c r="JU963" s="106"/>
      <c r="JV963" s="106"/>
      <c r="JW963" s="106"/>
      <c r="JX963" s="106"/>
      <c r="JY963" s="106"/>
      <c r="JZ963" s="106"/>
      <c r="KA963" s="106"/>
      <c r="KB963" s="106"/>
      <c r="KC963" s="106"/>
      <c r="KD963" s="106"/>
      <c r="KE963" s="106"/>
      <c r="KF963" s="106"/>
      <c r="KG963" s="106"/>
      <c r="KH963" s="106"/>
      <c r="KI963" s="106"/>
      <c r="KJ963" s="106"/>
      <c r="KK963" s="106"/>
      <c r="KL963" s="106"/>
      <c r="KM963" s="106"/>
      <c r="KN963" s="106"/>
      <c r="KO963" s="106"/>
      <c r="KP963" s="106"/>
      <c r="KQ963" s="106"/>
      <c r="KR963" s="106"/>
      <c r="KS963" s="106"/>
      <c r="KT963" s="106"/>
      <c r="KU963" s="106"/>
      <c r="KV963" s="106"/>
      <c r="KW963" s="106"/>
      <c r="KX963" s="106"/>
      <c r="KY963" s="106"/>
      <c r="KZ963" s="106"/>
      <c r="LA963" s="106"/>
      <c r="LB963" s="106"/>
      <c r="LC963" s="106"/>
      <c r="LD963" s="106"/>
      <c r="LE963" s="106"/>
      <c r="LF963" s="106"/>
      <c r="LG963" s="106"/>
      <c r="LH963" s="106"/>
      <c r="LI963" s="106"/>
      <c r="LJ963" s="106"/>
      <c r="LK963" s="106"/>
      <c r="LL963" s="106"/>
      <c r="LM963" s="106"/>
      <c r="LN963" s="106"/>
      <c r="LO963" s="106"/>
      <c r="LP963" s="106"/>
      <c r="LQ963" s="106"/>
      <c r="LR963" s="106"/>
      <c r="LS963" s="106"/>
      <c r="LT963" s="106"/>
      <c r="LU963" s="106"/>
      <c r="LV963" s="106"/>
      <c r="LW963" s="106"/>
      <c r="LX963" s="106"/>
      <c r="LY963" s="106"/>
      <c r="LZ963" s="106"/>
      <c r="MA963" s="106"/>
      <c r="MB963" s="106"/>
      <c r="MC963" s="106"/>
      <c r="MD963" s="106"/>
      <c r="ME963" s="106"/>
      <c r="MF963" s="106"/>
      <c r="MG963" s="106"/>
      <c r="MH963" s="106"/>
      <c r="MI963" s="106"/>
      <c r="MJ963" s="106"/>
      <c r="MK963" s="106"/>
      <c r="ML963" s="106"/>
      <c r="MM963" s="106"/>
      <c r="MN963" s="106"/>
      <c r="MO963" s="106"/>
      <c r="MP963" s="106"/>
      <c r="MQ963" s="106"/>
      <c r="MR963" s="106"/>
      <c r="MS963" s="106"/>
      <c r="MT963" s="106"/>
      <c r="MU963" s="106"/>
      <c r="MV963" s="106"/>
      <c r="MW963" s="106"/>
      <c r="MX963" s="106"/>
      <c r="MY963" s="106"/>
      <c r="MZ963" s="106"/>
      <c r="NA963" s="106"/>
      <c r="NB963" s="106"/>
      <c r="NC963" s="106"/>
      <c r="ND963" s="106"/>
      <c r="NE963" s="106"/>
      <c r="NF963" s="106"/>
      <c r="NG963" s="106"/>
      <c r="NH963" s="106"/>
      <c r="NI963" s="106"/>
      <c r="NJ963" s="106"/>
      <c r="NK963" s="106"/>
      <c r="NL963" s="106"/>
      <c r="NM963" s="106"/>
      <c r="NN963" s="106"/>
      <c r="NO963" s="106"/>
      <c r="NP963" s="106"/>
      <c r="NQ963" s="106"/>
      <c r="NR963" s="106"/>
      <c r="NS963" s="106"/>
      <c r="NT963" s="106"/>
      <c r="NU963" s="106"/>
      <c r="NV963" s="106"/>
      <c r="NW963" s="106"/>
      <c r="NX963" s="106"/>
      <c r="NY963" s="106"/>
      <c r="NZ963" s="106"/>
      <c r="OA963" s="106"/>
      <c r="OB963" s="106"/>
      <c r="OC963" s="106"/>
      <c r="OD963" s="106"/>
      <c r="OE963" s="106"/>
      <c r="OF963" s="106"/>
      <c r="OG963" s="106"/>
      <c r="OH963" s="106"/>
      <c r="OI963" s="106"/>
      <c r="OJ963" s="106"/>
      <c r="OK963" s="106"/>
      <c r="OL963" s="106"/>
      <c r="OM963" s="106"/>
      <c r="ON963" s="106"/>
      <c r="OO963" s="106"/>
      <c r="OP963" s="106"/>
      <c r="OQ963" s="106"/>
      <c r="OR963" s="106"/>
      <c r="OS963" s="106"/>
      <c r="OT963" s="106"/>
      <c r="OU963" s="106"/>
      <c r="OV963" s="106"/>
      <c r="OW963" s="106"/>
      <c r="OX963" s="106"/>
      <c r="OY963" s="106"/>
      <c r="OZ963" s="106"/>
      <c r="PA963" s="106"/>
      <c r="PB963" s="106"/>
      <c r="PC963" s="106"/>
      <c r="PD963" s="106"/>
      <c r="PE963" s="106"/>
      <c r="PF963" s="106"/>
      <c r="PG963" s="106"/>
      <c r="PH963" s="106"/>
      <c r="PI963" s="106"/>
      <c r="PJ963" s="106"/>
      <c r="PK963" s="106"/>
      <c r="PL963" s="106"/>
      <c r="PM963" s="106"/>
      <c r="PN963" s="106"/>
      <c r="PO963" s="106"/>
      <c r="PP963" s="106"/>
      <c r="PQ963" s="106"/>
      <c r="PR963" s="106"/>
      <c r="PS963" s="106"/>
      <c r="PT963" s="106"/>
      <c r="PU963" s="106"/>
      <c r="PV963" s="106"/>
      <c r="PW963" s="106"/>
      <c r="PX963" s="106"/>
      <c r="PY963" s="106"/>
      <c r="PZ963" s="106"/>
      <c r="QA963" s="106"/>
      <c r="QB963" s="106"/>
      <c r="QC963" s="106"/>
      <c r="QD963" s="106"/>
      <c r="QE963" s="106"/>
      <c r="QF963" s="106"/>
      <c r="QG963" s="106"/>
      <c r="QH963" s="106"/>
      <c r="QI963" s="106"/>
      <c r="QJ963" s="106"/>
      <c r="QK963" s="106"/>
      <c r="QL963" s="106"/>
      <c r="QM963" s="106"/>
      <c r="QN963" s="106"/>
      <c r="QO963" s="106"/>
      <c r="QP963" s="106"/>
      <c r="QQ963" s="106"/>
      <c r="QR963" s="106"/>
      <c r="QS963" s="106"/>
      <c r="QT963" s="106"/>
      <c r="QU963" s="106"/>
      <c r="QV963" s="106"/>
      <c r="QW963" s="106"/>
      <c r="QX963" s="106"/>
      <c r="QY963" s="106"/>
      <c r="QZ963" s="106"/>
      <c r="RA963" s="106"/>
      <c r="RB963" s="106"/>
      <c r="RC963" s="106"/>
      <c r="RD963" s="106"/>
      <c r="RE963" s="106"/>
      <c r="RF963" s="106"/>
      <c r="RG963" s="106"/>
      <c r="RH963" s="106"/>
      <c r="RI963" s="106"/>
      <c r="RJ963" s="106"/>
      <c r="RK963" s="106"/>
      <c r="RL963" s="106"/>
      <c r="RM963" s="106"/>
      <c r="RN963" s="106"/>
      <c r="RO963" s="106"/>
      <c r="RP963" s="106"/>
      <c r="RQ963" s="106"/>
      <c r="RR963" s="106"/>
    </row>
    <row r="964" spans="1:486" x14ac:dyDescent="0.3">
      <c r="A964" s="106"/>
      <c r="B964" s="106"/>
      <c r="C964" s="106"/>
      <c r="D964" s="106"/>
      <c r="E964" s="106"/>
      <c r="F964" s="106"/>
      <c r="G964" s="106"/>
      <c r="H964" s="106"/>
      <c r="I964" s="106"/>
      <c r="J964" s="106"/>
      <c r="K964" s="106"/>
      <c r="L964" s="106"/>
      <c r="M964" s="106"/>
      <c r="N964" s="106"/>
      <c r="O964" s="106"/>
      <c r="P964" s="114"/>
      <c r="Q964" s="114"/>
      <c r="R964" s="106"/>
      <c r="S964" s="106"/>
      <c r="T964" s="106"/>
      <c r="U964" s="106"/>
      <c r="V964" s="106"/>
      <c r="W964" s="106"/>
      <c r="X964" s="106"/>
      <c r="Y964" s="106"/>
      <c r="Z964" s="106"/>
      <c r="AA964" s="106"/>
      <c r="AB964" s="106"/>
      <c r="AC964" s="106"/>
      <c r="AD964" s="106"/>
      <c r="AE964" s="106"/>
      <c r="AF964" s="106"/>
      <c r="AG964" s="106"/>
      <c r="AH964" s="106"/>
      <c r="AI964" s="106"/>
      <c r="AJ964" s="106"/>
      <c r="AK964" s="106"/>
      <c r="AL964" s="106"/>
      <c r="AM964" s="106"/>
      <c r="AN964" s="106"/>
      <c r="AO964" s="106"/>
      <c r="AP964" s="106"/>
      <c r="AQ964" s="106"/>
      <c r="AR964" s="106"/>
      <c r="AS964" s="106"/>
      <c r="AT964" s="106"/>
      <c r="AU964" s="106"/>
      <c r="AV964" s="106"/>
      <c r="AW964" s="106"/>
      <c r="AX964" s="106"/>
      <c r="AY964" s="106"/>
      <c r="AZ964" s="106"/>
      <c r="BA964" s="106"/>
      <c r="BB964" s="106"/>
      <c r="BC964" s="106"/>
      <c r="BD964" s="106"/>
      <c r="BE964" s="106"/>
      <c r="BF964" s="106"/>
      <c r="BG964" s="106"/>
      <c r="BH964" s="106"/>
      <c r="BI964" s="106"/>
      <c r="BJ964" s="106"/>
      <c r="BK964" s="106"/>
      <c r="BL964" s="106"/>
      <c r="BM964" s="106"/>
      <c r="BN964" s="106"/>
      <c r="BO964" s="106"/>
      <c r="BP964" s="106"/>
      <c r="BQ964" s="106"/>
      <c r="BR964" s="106"/>
      <c r="BS964" s="106"/>
      <c r="BT964" s="106"/>
      <c r="BU964" s="106"/>
      <c r="BV964" s="106"/>
      <c r="BW964" s="106"/>
      <c r="BX964" s="106"/>
      <c r="BY964" s="106"/>
      <c r="BZ964" s="106"/>
      <c r="CA964" s="106"/>
      <c r="CB964" s="106"/>
      <c r="CC964" s="106"/>
      <c r="CD964" s="106"/>
      <c r="CE964" s="106"/>
      <c r="CF964" s="106"/>
      <c r="CG964" s="106"/>
      <c r="CH964" s="106"/>
      <c r="CI964" s="106"/>
      <c r="CJ964" s="106"/>
      <c r="CK964" s="106"/>
      <c r="CL964" s="106"/>
      <c r="CM964" s="106"/>
      <c r="CN964" s="106"/>
      <c r="CO964" s="106"/>
      <c r="CP964" s="106"/>
      <c r="CQ964" s="106"/>
      <c r="CR964" s="106"/>
      <c r="CS964" s="106"/>
      <c r="CT964" s="106"/>
      <c r="CU964" s="106"/>
      <c r="CV964" s="106"/>
      <c r="CW964" s="106"/>
      <c r="CX964" s="106"/>
      <c r="CY964" s="106"/>
      <c r="CZ964" s="106"/>
      <c r="DA964" s="106"/>
      <c r="DB964" s="106"/>
      <c r="DC964" s="106"/>
      <c r="DD964" s="106"/>
      <c r="DE964" s="106"/>
      <c r="DF964" s="106"/>
      <c r="DG964" s="106"/>
      <c r="DH964" s="106"/>
      <c r="DI964" s="106"/>
      <c r="DJ964" s="106"/>
      <c r="DK964" s="106"/>
      <c r="DL964" s="106"/>
      <c r="DM964" s="106"/>
      <c r="DN964" s="106"/>
      <c r="DO964" s="106"/>
      <c r="DP964" s="106"/>
      <c r="DQ964" s="106"/>
      <c r="DR964" s="106"/>
      <c r="DS964" s="106"/>
      <c r="DT964" s="106"/>
      <c r="DU964" s="106"/>
      <c r="DV964" s="106"/>
      <c r="DW964" s="106"/>
      <c r="DX964" s="106"/>
      <c r="DY964" s="106"/>
      <c r="DZ964" s="106"/>
      <c r="EA964" s="106"/>
      <c r="EB964" s="106"/>
      <c r="EC964" s="106"/>
      <c r="ED964" s="106"/>
      <c r="EE964" s="106"/>
      <c r="EF964" s="106"/>
      <c r="EG964" s="106"/>
      <c r="EH964" s="106"/>
      <c r="EI964" s="106"/>
      <c r="EJ964" s="106"/>
      <c r="EK964" s="106"/>
      <c r="EL964" s="106"/>
      <c r="EM964" s="106"/>
      <c r="EN964" s="106"/>
      <c r="EO964" s="106"/>
      <c r="EP964" s="106"/>
      <c r="EQ964" s="106"/>
      <c r="ER964" s="106"/>
      <c r="ES964" s="106"/>
      <c r="ET964" s="106"/>
      <c r="EU964" s="106"/>
      <c r="EV964" s="106"/>
      <c r="EW964" s="106"/>
      <c r="EX964" s="106"/>
      <c r="EY964" s="106"/>
      <c r="EZ964" s="106"/>
      <c r="FA964" s="106"/>
      <c r="FB964" s="106"/>
      <c r="FC964" s="106"/>
      <c r="FD964" s="106"/>
      <c r="FE964" s="106"/>
      <c r="FF964" s="106"/>
      <c r="FG964" s="106"/>
      <c r="FH964" s="106"/>
      <c r="FI964" s="106"/>
      <c r="FJ964" s="106"/>
      <c r="FK964" s="106"/>
      <c r="FL964" s="106"/>
      <c r="FM964" s="106"/>
      <c r="FN964" s="106"/>
      <c r="FO964" s="106"/>
      <c r="FP964" s="106"/>
      <c r="FQ964" s="106"/>
      <c r="FR964" s="106"/>
      <c r="FS964" s="106"/>
      <c r="FT964" s="106"/>
      <c r="FU964" s="106"/>
      <c r="FV964" s="106"/>
      <c r="FW964" s="106"/>
      <c r="FX964" s="106"/>
      <c r="FY964" s="106"/>
      <c r="FZ964" s="106"/>
      <c r="GA964" s="106"/>
      <c r="GB964" s="106"/>
      <c r="GC964" s="106"/>
      <c r="GD964" s="106"/>
      <c r="GE964" s="106"/>
      <c r="GF964" s="106"/>
      <c r="GG964" s="106"/>
      <c r="GH964" s="106"/>
      <c r="GI964" s="106"/>
      <c r="GJ964" s="106"/>
      <c r="GK964" s="106"/>
      <c r="GL964" s="106"/>
      <c r="GM964" s="106"/>
      <c r="GN964" s="106"/>
      <c r="GO964" s="106"/>
      <c r="GP964" s="106"/>
      <c r="GQ964" s="106"/>
      <c r="GR964" s="106"/>
      <c r="GS964" s="106"/>
      <c r="GT964" s="106"/>
      <c r="GU964" s="106"/>
      <c r="GV964" s="106"/>
      <c r="GW964" s="106"/>
      <c r="GX964" s="106"/>
      <c r="GY964" s="106"/>
      <c r="GZ964" s="106"/>
      <c r="HA964" s="106"/>
      <c r="HB964" s="106"/>
      <c r="HC964" s="106"/>
      <c r="HD964" s="106"/>
      <c r="HE964" s="106"/>
      <c r="HF964" s="106"/>
      <c r="HG964" s="106"/>
      <c r="HH964" s="106"/>
      <c r="HI964" s="106"/>
      <c r="HJ964" s="106"/>
      <c r="HK964" s="106"/>
      <c r="HL964" s="106"/>
      <c r="HM964" s="106"/>
      <c r="HN964" s="106"/>
      <c r="HO964" s="106"/>
      <c r="HP964" s="106"/>
      <c r="HQ964" s="106"/>
      <c r="HR964" s="106"/>
      <c r="HS964" s="106"/>
      <c r="HT964" s="106"/>
      <c r="HU964" s="106"/>
      <c r="HV964" s="106"/>
      <c r="HW964" s="106"/>
      <c r="HX964" s="106"/>
      <c r="HY964" s="106"/>
      <c r="HZ964" s="106"/>
      <c r="IA964" s="106"/>
      <c r="IB964" s="106"/>
      <c r="IC964" s="106"/>
      <c r="ID964" s="106"/>
      <c r="IE964" s="106"/>
      <c r="IF964" s="106"/>
      <c r="IG964" s="106"/>
      <c r="IH964" s="106"/>
      <c r="II964" s="106"/>
      <c r="IJ964" s="106"/>
      <c r="IK964" s="106"/>
      <c r="IL964" s="106"/>
      <c r="IM964" s="106"/>
      <c r="IN964" s="106"/>
      <c r="IO964" s="106"/>
      <c r="IP964" s="106"/>
      <c r="IQ964" s="106"/>
      <c r="IR964" s="106"/>
      <c r="IS964" s="106"/>
      <c r="IT964" s="106"/>
      <c r="IU964" s="106"/>
      <c r="IV964" s="106"/>
      <c r="IW964" s="106"/>
      <c r="IX964" s="106"/>
      <c r="IY964" s="106"/>
      <c r="IZ964" s="106"/>
      <c r="JA964" s="106"/>
      <c r="JB964" s="106"/>
      <c r="JC964" s="106"/>
      <c r="JD964" s="106"/>
      <c r="JE964" s="106"/>
      <c r="JF964" s="106"/>
      <c r="JG964" s="106"/>
      <c r="JH964" s="106"/>
      <c r="JI964" s="106"/>
      <c r="JJ964" s="106"/>
      <c r="JK964" s="106"/>
      <c r="JL964" s="106"/>
      <c r="JM964" s="106"/>
      <c r="JN964" s="106"/>
      <c r="JO964" s="106"/>
      <c r="JP964" s="106"/>
      <c r="JQ964" s="106"/>
      <c r="JR964" s="106"/>
      <c r="JS964" s="106"/>
      <c r="JT964" s="106"/>
      <c r="JU964" s="106"/>
      <c r="JV964" s="106"/>
      <c r="JW964" s="106"/>
      <c r="JX964" s="106"/>
      <c r="JY964" s="106"/>
      <c r="JZ964" s="106"/>
      <c r="KA964" s="106"/>
      <c r="KB964" s="106"/>
      <c r="KC964" s="106"/>
      <c r="KD964" s="106"/>
      <c r="KE964" s="106"/>
      <c r="KF964" s="106"/>
      <c r="KG964" s="106"/>
      <c r="KH964" s="106"/>
      <c r="KI964" s="106"/>
      <c r="KJ964" s="106"/>
      <c r="KK964" s="106"/>
      <c r="KL964" s="106"/>
      <c r="KM964" s="106"/>
      <c r="KN964" s="106"/>
      <c r="KO964" s="106"/>
      <c r="KP964" s="106"/>
      <c r="KQ964" s="106"/>
      <c r="KR964" s="106"/>
      <c r="KS964" s="106"/>
      <c r="KT964" s="106"/>
      <c r="KU964" s="106"/>
      <c r="KV964" s="106"/>
      <c r="KW964" s="106"/>
      <c r="KX964" s="106"/>
      <c r="KY964" s="106"/>
      <c r="KZ964" s="106"/>
      <c r="LA964" s="106"/>
      <c r="LB964" s="106"/>
      <c r="LC964" s="106"/>
      <c r="LD964" s="106"/>
      <c r="LE964" s="106"/>
      <c r="LF964" s="106"/>
      <c r="LG964" s="106"/>
      <c r="LH964" s="106"/>
      <c r="LI964" s="106"/>
      <c r="LJ964" s="106"/>
      <c r="LK964" s="106"/>
      <c r="LL964" s="106"/>
      <c r="LM964" s="106"/>
      <c r="LN964" s="106"/>
      <c r="LO964" s="106"/>
      <c r="LP964" s="106"/>
      <c r="LQ964" s="106"/>
      <c r="LR964" s="106"/>
      <c r="LS964" s="106"/>
      <c r="LT964" s="106"/>
      <c r="LU964" s="106"/>
      <c r="LV964" s="106"/>
      <c r="LW964" s="106"/>
      <c r="LX964" s="106"/>
      <c r="LY964" s="106"/>
      <c r="LZ964" s="106"/>
      <c r="MA964" s="106"/>
      <c r="MB964" s="106"/>
      <c r="MC964" s="106"/>
      <c r="MD964" s="106"/>
      <c r="ME964" s="106"/>
      <c r="MF964" s="106"/>
      <c r="MG964" s="106"/>
      <c r="MH964" s="106"/>
      <c r="MI964" s="106"/>
      <c r="MJ964" s="106"/>
      <c r="MK964" s="106"/>
      <c r="ML964" s="106"/>
      <c r="MM964" s="106"/>
      <c r="MN964" s="106"/>
      <c r="MO964" s="106"/>
      <c r="MP964" s="106"/>
      <c r="MQ964" s="106"/>
      <c r="MR964" s="106"/>
      <c r="MS964" s="106"/>
      <c r="MT964" s="106"/>
      <c r="MU964" s="106"/>
      <c r="MV964" s="106"/>
      <c r="MW964" s="106"/>
      <c r="MX964" s="106"/>
      <c r="MY964" s="106"/>
      <c r="MZ964" s="106"/>
      <c r="NA964" s="106"/>
      <c r="NB964" s="106"/>
      <c r="NC964" s="106"/>
      <c r="ND964" s="106"/>
      <c r="NE964" s="106"/>
      <c r="NF964" s="106"/>
      <c r="NG964" s="106"/>
      <c r="NH964" s="106"/>
      <c r="NI964" s="106"/>
      <c r="NJ964" s="106"/>
      <c r="NK964" s="106"/>
      <c r="NL964" s="106"/>
      <c r="NM964" s="106"/>
      <c r="NN964" s="106"/>
      <c r="NO964" s="106"/>
      <c r="NP964" s="106"/>
      <c r="NQ964" s="106"/>
      <c r="NR964" s="106"/>
      <c r="NS964" s="106"/>
      <c r="NT964" s="106"/>
      <c r="NU964" s="106"/>
      <c r="NV964" s="106"/>
      <c r="NW964" s="106"/>
      <c r="NX964" s="106"/>
      <c r="NY964" s="106"/>
      <c r="NZ964" s="106"/>
      <c r="OA964" s="106"/>
      <c r="OB964" s="106"/>
      <c r="OC964" s="106"/>
      <c r="OD964" s="106"/>
      <c r="OE964" s="106"/>
      <c r="OF964" s="106"/>
      <c r="OG964" s="106"/>
      <c r="OH964" s="106"/>
      <c r="OI964" s="106"/>
      <c r="OJ964" s="106"/>
      <c r="OK964" s="106"/>
      <c r="OL964" s="106"/>
      <c r="OM964" s="106"/>
      <c r="ON964" s="106"/>
      <c r="OO964" s="106"/>
      <c r="OP964" s="106"/>
      <c r="OQ964" s="106"/>
      <c r="OR964" s="106"/>
      <c r="OS964" s="106"/>
      <c r="OT964" s="106"/>
      <c r="OU964" s="106"/>
      <c r="OV964" s="106"/>
      <c r="OW964" s="106"/>
      <c r="OX964" s="106"/>
      <c r="OY964" s="106"/>
      <c r="OZ964" s="106"/>
      <c r="PA964" s="106"/>
      <c r="PB964" s="106"/>
      <c r="PC964" s="106"/>
      <c r="PD964" s="106"/>
      <c r="PE964" s="106"/>
      <c r="PF964" s="106"/>
      <c r="PG964" s="106"/>
      <c r="PH964" s="106"/>
      <c r="PI964" s="106"/>
      <c r="PJ964" s="106"/>
      <c r="PK964" s="106"/>
      <c r="PL964" s="106"/>
      <c r="PM964" s="106"/>
      <c r="PN964" s="106"/>
      <c r="PO964" s="106"/>
      <c r="PP964" s="106"/>
      <c r="PQ964" s="106"/>
      <c r="PR964" s="106"/>
      <c r="PS964" s="106"/>
      <c r="PT964" s="106"/>
      <c r="PU964" s="106"/>
      <c r="PV964" s="106"/>
      <c r="PW964" s="106"/>
      <c r="PX964" s="106"/>
      <c r="PY964" s="106"/>
      <c r="PZ964" s="106"/>
      <c r="QA964" s="106"/>
      <c r="QB964" s="106"/>
      <c r="QC964" s="106"/>
      <c r="QD964" s="106"/>
      <c r="QE964" s="106"/>
      <c r="QF964" s="106"/>
      <c r="QG964" s="106"/>
      <c r="QH964" s="106"/>
      <c r="QI964" s="106"/>
      <c r="QJ964" s="106"/>
      <c r="QK964" s="106"/>
      <c r="QL964" s="106"/>
      <c r="QM964" s="106"/>
      <c r="QN964" s="106"/>
      <c r="QO964" s="106"/>
      <c r="QP964" s="106"/>
      <c r="QQ964" s="106"/>
      <c r="QR964" s="106"/>
      <c r="QS964" s="106"/>
      <c r="QT964" s="106"/>
      <c r="QU964" s="106"/>
      <c r="QV964" s="106"/>
      <c r="QW964" s="106"/>
      <c r="QX964" s="106"/>
      <c r="QY964" s="106"/>
      <c r="QZ964" s="106"/>
      <c r="RA964" s="106"/>
      <c r="RB964" s="106"/>
      <c r="RC964" s="106"/>
      <c r="RD964" s="106"/>
      <c r="RE964" s="106"/>
      <c r="RF964" s="106"/>
      <c r="RG964" s="106"/>
      <c r="RH964" s="106"/>
      <c r="RI964" s="106"/>
      <c r="RJ964" s="106"/>
      <c r="RK964" s="106"/>
      <c r="RL964" s="106"/>
      <c r="RM964" s="106"/>
      <c r="RN964" s="106"/>
      <c r="RO964" s="106"/>
      <c r="RP964" s="106"/>
      <c r="RQ964" s="106"/>
      <c r="RR964" s="106"/>
    </row>
    <row r="965" spans="1:486" x14ac:dyDescent="0.3">
      <c r="A965" s="106"/>
      <c r="B965" s="106"/>
      <c r="C965" s="106"/>
      <c r="D965" s="106"/>
      <c r="E965" s="106"/>
      <c r="F965" s="106"/>
      <c r="G965" s="106"/>
      <c r="H965" s="106"/>
      <c r="I965" s="106"/>
      <c r="J965" s="106"/>
      <c r="K965" s="106"/>
      <c r="L965" s="106"/>
      <c r="M965" s="106"/>
      <c r="N965" s="106"/>
      <c r="O965" s="106"/>
      <c r="P965" s="114"/>
      <c r="Q965" s="114"/>
      <c r="R965" s="106"/>
      <c r="S965" s="106"/>
      <c r="T965" s="106"/>
      <c r="U965" s="106"/>
      <c r="V965" s="106"/>
      <c r="W965" s="106"/>
      <c r="X965" s="106"/>
      <c r="Y965" s="106"/>
      <c r="Z965" s="106"/>
      <c r="AA965" s="106"/>
      <c r="AB965" s="106"/>
      <c r="AC965" s="106"/>
      <c r="AD965" s="106"/>
      <c r="AE965" s="106"/>
      <c r="AF965" s="106"/>
      <c r="AG965" s="106"/>
      <c r="AH965" s="106"/>
      <c r="AI965" s="106"/>
      <c r="AJ965" s="106"/>
      <c r="AK965" s="106"/>
      <c r="AL965" s="106"/>
      <c r="AM965" s="106"/>
      <c r="AN965" s="106"/>
      <c r="AO965" s="106"/>
      <c r="AP965" s="106"/>
      <c r="AQ965" s="106"/>
      <c r="AR965" s="106"/>
      <c r="AS965" s="106"/>
      <c r="AT965" s="106"/>
      <c r="AU965" s="106"/>
      <c r="AV965" s="106"/>
      <c r="AW965" s="106"/>
      <c r="AX965" s="106"/>
      <c r="AY965" s="106"/>
      <c r="AZ965" s="106"/>
      <c r="BA965" s="106"/>
      <c r="BB965" s="106"/>
      <c r="BC965" s="106"/>
      <c r="BD965" s="106"/>
      <c r="BE965" s="106"/>
      <c r="BF965" s="106"/>
      <c r="BG965" s="106"/>
      <c r="BH965" s="106"/>
      <c r="BI965" s="106"/>
      <c r="BJ965" s="106"/>
      <c r="BK965" s="106"/>
      <c r="BL965" s="106"/>
      <c r="BM965" s="106"/>
      <c r="BN965" s="106"/>
      <c r="BO965" s="106"/>
      <c r="BP965" s="106"/>
      <c r="BQ965" s="106"/>
      <c r="BR965" s="106"/>
      <c r="BS965" s="106"/>
      <c r="BT965" s="106"/>
      <c r="BU965" s="106"/>
      <c r="BV965" s="106"/>
      <c r="BW965" s="106"/>
      <c r="BX965" s="106"/>
      <c r="BY965" s="106"/>
      <c r="BZ965" s="106"/>
      <c r="CA965" s="106"/>
      <c r="CB965" s="106"/>
      <c r="CC965" s="106"/>
      <c r="CD965" s="106"/>
      <c r="CE965" s="106"/>
      <c r="CF965" s="106"/>
      <c r="CG965" s="106"/>
      <c r="CH965" s="106"/>
      <c r="CI965" s="106"/>
      <c r="CJ965" s="106"/>
      <c r="CK965" s="106"/>
      <c r="CL965" s="106"/>
      <c r="CM965" s="106"/>
      <c r="CN965" s="106"/>
      <c r="CO965" s="106"/>
      <c r="CP965" s="106"/>
      <c r="CQ965" s="106"/>
      <c r="CR965" s="106"/>
      <c r="CS965" s="106"/>
      <c r="CT965" s="106"/>
      <c r="CU965" s="106"/>
      <c r="CV965" s="106"/>
      <c r="CW965" s="106"/>
      <c r="CX965" s="106"/>
      <c r="CY965" s="106"/>
      <c r="CZ965" s="106"/>
      <c r="DA965" s="106"/>
      <c r="DB965" s="106"/>
      <c r="DC965" s="106"/>
      <c r="DD965" s="106"/>
      <c r="DE965" s="106"/>
      <c r="DF965" s="106"/>
      <c r="DG965" s="106"/>
      <c r="DH965" s="106"/>
      <c r="DI965" s="106"/>
      <c r="DJ965" s="106"/>
      <c r="DK965" s="106"/>
      <c r="DL965" s="106"/>
      <c r="DM965" s="106"/>
      <c r="DN965" s="106"/>
      <c r="DO965" s="106"/>
      <c r="DP965" s="106"/>
      <c r="DQ965" s="106"/>
      <c r="DR965" s="106"/>
      <c r="DS965" s="106"/>
      <c r="DT965" s="106"/>
      <c r="DU965" s="106"/>
      <c r="DV965" s="106"/>
      <c r="DW965" s="106"/>
      <c r="DX965" s="106"/>
      <c r="DY965" s="106"/>
      <c r="DZ965" s="106"/>
      <c r="EA965" s="106"/>
      <c r="EB965" s="106"/>
      <c r="EC965" s="106"/>
      <c r="ED965" s="106"/>
      <c r="EE965" s="106"/>
      <c r="EF965" s="106"/>
      <c r="EG965" s="106"/>
      <c r="EH965" s="106"/>
      <c r="EI965" s="106"/>
      <c r="EJ965" s="106"/>
      <c r="EK965" s="106"/>
      <c r="EL965" s="106"/>
      <c r="EM965" s="106"/>
      <c r="EN965" s="106"/>
      <c r="EO965" s="106"/>
      <c r="EP965" s="106"/>
      <c r="EQ965" s="106"/>
      <c r="ER965" s="106"/>
      <c r="ES965" s="106"/>
      <c r="ET965" s="106"/>
      <c r="EU965" s="106"/>
      <c r="EV965" s="106"/>
      <c r="EW965" s="106"/>
      <c r="EX965" s="106"/>
      <c r="EY965" s="106"/>
      <c r="EZ965" s="106"/>
      <c r="FA965" s="106"/>
      <c r="FB965" s="106"/>
      <c r="FC965" s="106"/>
      <c r="FD965" s="106"/>
      <c r="FE965" s="106"/>
      <c r="FF965" s="106"/>
      <c r="FG965" s="106"/>
      <c r="FH965" s="106"/>
      <c r="FI965" s="106"/>
      <c r="FJ965" s="106"/>
      <c r="FK965" s="106"/>
      <c r="FL965" s="106"/>
      <c r="FM965" s="106"/>
      <c r="FN965" s="106"/>
      <c r="FO965" s="106"/>
      <c r="FP965" s="106"/>
      <c r="FQ965" s="106"/>
      <c r="FR965" s="106"/>
      <c r="FS965" s="106"/>
      <c r="FT965" s="106"/>
      <c r="FU965" s="106"/>
      <c r="FV965" s="106"/>
      <c r="FW965" s="106"/>
      <c r="FX965" s="106"/>
      <c r="FY965" s="106"/>
      <c r="FZ965" s="106"/>
      <c r="GA965" s="106"/>
      <c r="GB965" s="106"/>
      <c r="GC965" s="106"/>
      <c r="GD965" s="106"/>
      <c r="GE965" s="106"/>
      <c r="GF965" s="106"/>
      <c r="GG965" s="106"/>
      <c r="GH965" s="106"/>
      <c r="GI965" s="106"/>
      <c r="GJ965" s="106"/>
      <c r="GK965" s="106"/>
      <c r="GL965" s="106"/>
      <c r="GM965" s="106"/>
      <c r="GN965" s="106"/>
      <c r="GO965" s="106"/>
      <c r="GP965" s="106"/>
      <c r="GQ965" s="106"/>
      <c r="GR965" s="106"/>
      <c r="GS965" s="106"/>
      <c r="GT965" s="106"/>
      <c r="GU965" s="106"/>
      <c r="GV965" s="106"/>
      <c r="GW965" s="106"/>
      <c r="GX965" s="106"/>
      <c r="GY965" s="106"/>
      <c r="GZ965" s="106"/>
      <c r="HA965" s="106"/>
      <c r="HB965" s="106"/>
      <c r="HC965" s="106"/>
      <c r="HD965" s="106"/>
      <c r="HE965" s="106"/>
      <c r="HF965" s="106"/>
      <c r="HG965" s="106"/>
      <c r="HH965" s="106"/>
      <c r="HI965" s="106"/>
      <c r="HJ965" s="106"/>
      <c r="HK965" s="106"/>
      <c r="HL965" s="106"/>
      <c r="HM965" s="106"/>
      <c r="HN965" s="106"/>
      <c r="HO965" s="106"/>
      <c r="HP965" s="106"/>
      <c r="HQ965" s="106"/>
      <c r="HR965" s="106"/>
      <c r="HS965" s="106"/>
      <c r="HT965" s="106"/>
      <c r="HU965" s="106"/>
      <c r="HV965" s="106"/>
      <c r="HW965" s="106"/>
      <c r="HX965" s="106"/>
      <c r="HY965" s="106"/>
      <c r="HZ965" s="106"/>
      <c r="IA965" s="106"/>
      <c r="IB965" s="106"/>
      <c r="IC965" s="106"/>
      <c r="ID965" s="106"/>
      <c r="IE965" s="106"/>
      <c r="IF965" s="106"/>
      <c r="IG965" s="106"/>
      <c r="IH965" s="106"/>
      <c r="II965" s="106"/>
      <c r="IJ965" s="106"/>
      <c r="IK965" s="106"/>
      <c r="IL965" s="106"/>
      <c r="IM965" s="106"/>
      <c r="IN965" s="106"/>
      <c r="IO965" s="106"/>
      <c r="IP965" s="106"/>
      <c r="IQ965" s="106"/>
      <c r="IR965" s="106"/>
      <c r="IS965" s="106"/>
      <c r="IT965" s="106"/>
      <c r="IU965" s="106"/>
      <c r="IV965" s="106"/>
      <c r="IW965" s="106"/>
      <c r="IX965" s="106"/>
      <c r="IY965" s="106"/>
      <c r="IZ965" s="106"/>
      <c r="JA965" s="106"/>
      <c r="JB965" s="106"/>
      <c r="JC965" s="106"/>
      <c r="JD965" s="106"/>
      <c r="JE965" s="106"/>
      <c r="JF965" s="106"/>
      <c r="JG965" s="106"/>
      <c r="JH965" s="106"/>
      <c r="JI965" s="106"/>
      <c r="JJ965" s="106"/>
      <c r="JK965" s="106"/>
      <c r="JL965" s="106"/>
      <c r="JM965" s="106"/>
      <c r="JN965" s="106"/>
      <c r="JO965" s="106"/>
      <c r="JP965" s="106"/>
      <c r="JQ965" s="106"/>
      <c r="JR965" s="106"/>
      <c r="JS965" s="106"/>
      <c r="JT965" s="106"/>
      <c r="JU965" s="106"/>
      <c r="JV965" s="106"/>
      <c r="JW965" s="106"/>
      <c r="JX965" s="106"/>
      <c r="JY965" s="106"/>
      <c r="JZ965" s="106"/>
      <c r="KA965" s="106"/>
      <c r="KB965" s="106"/>
      <c r="KC965" s="106"/>
      <c r="KD965" s="106"/>
      <c r="KE965" s="106"/>
      <c r="KF965" s="106"/>
      <c r="KG965" s="106"/>
      <c r="KH965" s="106"/>
      <c r="KI965" s="106"/>
      <c r="KJ965" s="106"/>
      <c r="KK965" s="106"/>
      <c r="KL965" s="106"/>
      <c r="KM965" s="106"/>
      <c r="KN965" s="106"/>
      <c r="KO965" s="106"/>
      <c r="KP965" s="106"/>
      <c r="KQ965" s="106"/>
      <c r="KR965" s="106"/>
      <c r="KS965" s="106"/>
      <c r="KT965" s="106"/>
      <c r="KU965" s="106"/>
      <c r="KV965" s="106"/>
      <c r="KW965" s="106"/>
      <c r="KX965" s="106"/>
      <c r="KY965" s="106"/>
      <c r="KZ965" s="106"/>
      <c r="LA965" s="106"/>
      <c r="LB965" s="106"/>
      <c r="LC965" s="106"/>
      <c r="LD965" s="106"/>
      <c r="LE965" s="106"/>
      <c r="LF965" s="106"/>
      <c r="LG965" s="106"/>
      <c r="LH965" s="106"/>
      <c r="LI965" s="106"/>
      <c r="LJ965" s="106"/>
      <c r="LK965" s="106"/>
      <c r="LL965" s="106"/>
      <c r="LM965" s="106"/>
      <c r="LN965" s="106"/>
      <c r="LO965" s="106"/>
      <c r="LP965" s="106"/>
      <c r="LQ965" s="106"/>
      <c r="LR965" s="106"/>
      <c r="LS965" s="106"/>
      <c r="LT965" s="106"/>
      <c r="LU965" s="106"/>
      <c r="LV965" s="106"/>
      <c r="LW965" s="106"/>
      <c r="LX965" s="106"/>
      <c r="LY965" s="106"/>
      <c r="LZ965" s="106"/>
      <c r="MA965" s="106"/>
      <c r="MB965" s="106"/>
      <c r="MC965" s="106"/>
      <c r="MD965" s="106"/>
      <c r="ME965" s="106"/>
      <c r="MF965" s="106"/>
      <c r="MG965" s="106"/>
      <c r="MH965" s="106"/>
      <c r="MI965" s="106"/>
      <c r="MJ965" s="106"/>
      <c r="MK965" s="106"/>
      <c r="ML965" s="106"/>
      <c r="MM965" s="106"/>
      <c r="MN965" s="106"/>
      <c r="MO965" s="106"/>
      <c r="MP965" s="106"/>
      <c r="MQ965" s="106"/>
      <c r="MR965" s="106"/>
      <c r="MS965" s="106"/>
      <c r="MT965" s="106"/>
      <c r="MU965" s="106"/>
      <c r="MV965" s="106"/>
      <c r="MW965" s="106"/>
      <c r="MX965" s="106"/>
      <c r="MY965" s="106"/>
      <c r="MZ965" s="106"/>
      <c r="NA965" s="106"/>
      <c r="NB965" s="106"/>
      <c r="NC965" s="106"/>
      <c r="ND965" s="106"/>
      <c r="NE965" s="106"/>
      <c r="NF965" s="106"/>
      <c r="NG965" s="106"/>
      <c r="NH965" s="106"/>
      <c r="NI965" s="106"/>
      <c r="NJ965" s="106"/>
      <c r="NK965" s="106"/>
      <c r="NL965" s="106"/>
      <c r="NM965" s="106"/>
      <c r="NN965" s="106"/>
      <c r="NO965" s="106"/>
      <c r="NP965" s="106"/>
      <c r="NQ965" s="106"/>
      <c r="NR965" s="106"/>
      <c r="NS965" s="106"/>
      <c r="NT965" s="106"/>
      <c r="NU965" s="106"/>
      <c r="NV965" s="106"/>
      <c r="NW965" s="106"/>
      <c r="NX965" s="106"/>
      <c r="NY965" s="106"/>
      <c r="NZ965" s="106"/>
      <c r="OA965" s="106"/>
      <c r="OB965" s="106"/>
      <c r="OC965" s="106"/>
      <c r="OD965" s="106"/>
      <c r="OE965" s="106"/>
      <c r="OF965" s="106"/>
      <c r="OG965" s="106"/>
      <c r="OH965" s="106"/>
      <c r="OI965" s="106"/>
      <c r="OJ965" s="106"/>
      <c r="OK965" s="106"/>
      <c r="OL965" s="106"/>
      <c r="OM965" s="106"/>
      <c r="ON965" s="106"/>
      <c r="OO965" s="106"/>
      <c r="OP965" s="106"/>
      <c r="OQ965" s="106"/>
      <c r="OR965" s="106"/>
      <c r="OS965" s="106"/>
      <c r="OT965" s="106"/>
      <c r="OU965" s="106"/>
      <c r="OV965" s="106"/>
      <c r="OW965" s="106"/>
      <c r="OX965" s="106"/>
      <c r="OY965" s="106"/>
      <c r="OZ965" s="106"/>
      <c r="PA965" s="106"/>
      <c r="PB965" s="106"/>
      <c r="PC965" s="106"/>
      <c r="PD965" s="106"/>
      <c r="PE965" s="106"/>
      <c r="PF965" s="106"/>
      <c r="PG965" s="106"/>
      <c r="PH965" s="106"/>
      <c r="PI965" s="106"/>
      <c r="PJ965" s="106"/>
      <c r="PK965" s="106"/>
      <c r="PL965" s="106"/>
      <c r="PM965" s="106"/>
      <c r="PN965" s="106"/>
      <c r="PO965" s="106"/>
      <c r="PP965" s="106"/>
      <c r="PQ965" s="106"/>
      <c r="PR965" s="106"/>
      <c r="PS965" s="106"/>
      <c r="PT965" s="106"/>
      <c r="PU965" s="106"/>
      <c r="PV965" s="106"/>
      <c r="PW965" s="106"/>
      <c r="PX965" s="106"/>
      <c r="PY965" s="106"/>
      <c r="PZ965" s="106"/>
      <c r="QA965" s="106"/>
      <c r="QB965" s="106"/>
      <c r="QC965" s="106"/>
      <c r="QD965" s="106"/>
      <c r="QE965" s="106"/>
      <c r="QF965" s="106"/>
      <c r="QG965" s="106"/>
      <c r="QH965" s="106"/>
      <c r="QI965" s="106"/>
      <c r="QJ965" s="106"/>
      <c r="QK965" s="106"/>
      <c r="QL965" s="106"/>
      <c r="QM965" s="106"/>
      <c r="QN965" s="106"/>
      <c r="QO965" s="106"/>
      <c r="QP965" s="106"/>
      <c r="QQ965" s="106"/>
      <c r="QR965" s="106"/>
      <c r="QS965" s="106"/>
      <c r="QT965" s="106"/>
      <c r="QU965" s="106"/>
      <c r="QV965" s="106"/>
      <c r="QW965" s="106"/>
      <c r="QX965" s="106"/>
      <c r="QY965" s="106"/>
      <c r="QZ965" s="106"/>
      <c r="RA965" s="106"/>
      <c r="RB965" s="106"/>
      <c r="RC965" s="106"/>
      <c r="RD965" s="106"/>
      <c r="RE965" s="106"/>
      <c r="RF965" s="106"/>
      <c r="RG965" s="106"/>
      <c r="RH965" s="106"/>
      <c r="RI965" s="106"/>
      <c r="RJ965" s="106"/>
      <c r="RK965" s="106"/>
      <c r="RL965" s="106"/>
      <c r="RM965" s="106"/>
      <c r="RN965" s="106"/>
      <c r="RO965" s="106"/>
      <c r="RP965" s="106"/>
      <c r="RQ965" s="106"/>
      <c r="RR965" s="106"/>
    </row>
    <row r="966" spans="1:486" x14ac:dyDescent="0.3">
      <c r="A966" s="106"/>
      <c r="B966" s="106"/>
      <c r="C966" s="106"/>
      <c r="D966" s="106"/>
      <c r="E966" s="106"/>
      <c r="F966" s="106"/>
      <c r="G966" s="106"/>
      <c r="H966" s="106"/>
      <c r="I966" s="106"/>
      <c r="J966" s="106"/>
      <c r="K966" s="106"/>
      <c r="L966" s="106"/>
      <c r="M966" s="106"/>
      <c r="N966" s="106"/>
      <c r="O966" s="106"/>
      <c r="P966" s="114"/>
      <c r="Q966" s="114"/>
      <c r="R966" s="106"/>
      <c r="S966" s="106"/>
      <c r="T966" s="106"/>
      <c r="U966" s="106"/>
      <c r="V966" s="106"/>
      <c r="W966" s="106"/>
      <c r="X966" s="106"/>
      <c r="Y966" s="106"/>
      <c r="Z966" s="106"/>
      <c r="AA966" s="106"/>
      <c r="AB966" s="106"/>
      <c r="AC966" s="106"/>
      <c r="AD966" s="106"/>
      <c r="AE966" s="106"/>
      <c r="AF966" s="106"/>
      <c r="AG966" s="106"/>
      <c r="AH966" s="106"/>
      <c r="AI966" s="106"/>
      <c r="AJ966" s="106"/>
      <c r="AK966" s="106"/>
      <c r="AL966" s="106"/>
      <c r="AM966" s="106"/>
      <c r="AN966" s="106"/>
      <c r="AO966" s="106"/>
      <c r="AP966" s="106"/>
      <c r="AQ966" s="106"/>
      <c r="AR966" s="106"/>
      <c r="AS966" s="106"/>
      <c r="AT966" s="106"/>
      <c r="AU966" s="106"/>
      <c r="AV966" s="106"/>
      <c r="AW966" s="106"/>
      <c r="AX966" s="106"/>
      <c r="AY966" s="106"/>
      <c r="AZ966" s="106"/>
      <c r="BA966" s="106"/>
      <c r="BB966" s="106"/>
      <c r="BC966" s="106"/>
      <c r="BD966" s="106"/>
      <c r="BE966" s="106"/>
      <c r="BF966" s="106"/>
      <c r="BG966" s="106"/>
      <c r="BH966" s="106"/>
      <c r="BI966" s="106"/>
      <c r="BJ966" s="106"/>
      <c r="BK966" s="106"/>
      <c r="BL966" s="106"/>
      <c r="BM966" s="106"/>
      <c r="BN966" s="106"/>
      <c r="BO966" s="106"/>
      <c r="BP966" s="106"/>
      <c r="BQ966" s="106"/>
      <c r="BR966" s="106"/>
      <c r="BS966" s="106"/>
      <c r="BT966" s="106"/>
      <c r="BU966" s="106"/>
      <c r="BV966" s="106"/>
      <c r="BW966" s="106"/>
      <c r="BX966" s="106"/>
      <c r="BY966" s="106"/>
      <c r="BZ966" s="106"/>
      <c r="CA966" s="106"/>
      <c r="CB966" s="106"/>
      <c r="CC966" s="106"/>
      <c r="CD966" s="106"/>
      <c r="CE966" s="106"/>
      <c r="CF966" s="106"/>
      <c r="CG966" s="106"/>
      <c r="CH966" s="106"/>
      <c r="CI966" s="106"/>
      <c r="CJ966" s="106"/>
      <c r="CK966" s="106"/>
      <c r="CL966" s="106"/>
      <c r="CM966" s="106"/>
      <c r="CN966" s="106"/>
      <c r="CO966" s="106"/>
      <c r="CP966" s="106"/>
      <c r="CQ966" s="106"/>
      <c r="CR966" s="106"/>
      <c r="CS966" s="106"/>
      <c r="CT966" s="106"/>
      <c r="CU966" s="106"/>
      <c r="CV966" s="106"/>
      <c r="CW966" s="106"/>
      <c r="CX966" s="106"/>
      <c r="CY966" s="106"/>
      <c r="CZ966" s="106"/>
      <c r="DA966" s="106"/>
      <c r="DB966" s="106"/>
      <c r="DC966" s="106"/>
      <c r="DD966" s="106"/>
      <c r="DE966" s="106"/>
      <c r="DF966" s="106"/>
      <c r="DG966" s="106"/>
      <c r="DH966" s="106"/>
      <c r="DI966" s="106"/>
      <c r="DJ966" s="106"/>
      <c r="DK966" s="106"/>
      <c r="DL966" s="106"/>
      <c r="DM966" s="106"/>
      <c r="DN966" s="106"/>
      <c r="DO966" s="106"/>
      <c r="DP966" s="106"/>
      <c r="DQ966" s="106"/>
      <c r="DR966" s="106"/>
      <c r="DS966" s="106"/>
      <c r="DT966" s="106"/>
      <c r="DU966" s="106"/>
      <c r="DV966" s="106"/>
      <c r="DW966" s="106"/>
      <c r="DX966" s="106"/>
      <c r="DY966" s="106"/>
      <c r="DZ966" s="106"/>
      <c r="EA966" s="106"/>
      <c r="EB966" s="106"/>
      <c r="EC966" s="106"/>
      <c r="ED966" s="106"/>
      <c r="EE966" s="106"/>
      <c r="EF966" s="106"/>
      <c r="EG966" s="106"/>
      <c r="EH966" s="106"/>
      <c r="EI966" s="106"/>
      <c r="EJ966" s="106"/>
      <c r="EK966" s="106"/>
      <c r="EL966" s="106"/>
      <c r="EM966" s="106"/>
      <c r="EN966" s="106"/>
      <c r="EO966" s="106"/>
      <c r="EP966" s="106"/>
      <c r="EQ966" s="106"/>
      <c r="ER966" s="106"/>
      <c r="ES966" s="106"/>
      <c r="ET966" s="106"/>
      <c r="EU966" s="106"/>
      <c r="EV966" s="106"/>
      <c r="EW966" s="106"/>
      <c r="EX966" s="106"/>
      <c r="EY966" s="106"/>
      <c r="EZ966" s="106"/>
      <c r="FA966" s="106"/>
      <c r="FB966" s="106"/>
      <c r="FC966" s="106"/>
      <c r="FD966" s="106"/>
      <c r="FE966" s="106"/>
      <c r="FF966" s="106"/>
      <c r="FG966" s="106"/>
      <c r="FH966" s="106"/>
      <c r="FI966" s="106"/>
      <c r="FJ966" s="106"/>
      <c r="FK966" s="106"/>
      <c r="FL966" s="106"/>
      <c r="FM966" s="106"/>
      <c r="FN966" s="106"/>
      <c r="FO966" s="106"/>
      <c r="FP966" s="106"/>
      <c r="FQ966" s="106"/>
      <c r="FR966" s="106"/>
      <c r="FS966" s="106"/>
      <c r="FT966" s="106"/>
      <c r="FU966" s="106"/>
      <c r="FV966" s="106"/>
      <c r="FW966" s="106"/>
      <c r="FX966" s="106"/>
      <c r="FY966" s="106"/>
      <c r="FZ966" s="106"/>
      <c r="GA966" s="106"/>
      <c r="GB966" s="106"/>
      <c r="GC966" s="106"/>
      <c r="GD966" s="106"/>
      <c r="GE966" s="106"/>
      <c r="GF966" s="106"/>
      <c r="GG966" s="106"/>
      <c r="GH966" s="106"/>
      <c r="GI966" s="106"/>
      <c r="GJ966" s="106"/>
      <c r="GK966" s="106"/>
      <c r="GL966" s="106"/>
      <c r="GM966" s="106"/>
      <c r="GN966" s="106"/>
      <c r="GO966" s="106"/>
      <c r="GP966" s="106"/>
      <c r="GQ966" s="106"/>
      <c r="GR966" s="106"/>
      <c r="GS966" s="106"/>
      <c r="GT966" s="106"/>
      <c r="GU966" s="106"/>
      <c r="GV966" s="106"/>
      <c r="GW966" s="106"/>
      <c r="GX966" s="106"/>
      <c r="GY966" s="106"/>
      <c r="GZ966" s="106"/>
      <c r="HA966" s="106"/>
      <c r="HB966" s="106"/>
      <c r="HC966" s="106"/>
      <c r="HD966" s="106"/>
      <c r="HE966" s="106"/>
      <c r="HF966" s="106"/>
      <c r="HG966" s="106"/>
      <c r="HH966" s="106"/>
      <c r="HI966" s="106"/>
      <c r="HJ966" s="106"/>
      <c r="HK966" s="106"/>
      <c r="HL966" s="106"/>
      <c r="HM966" s="106"/>
      <c r="HN966" s="106"/>
      <c r="HO966" s="106"/>
      <c r="HP966" s="106"/>
      <c r="HQ966" s="106"/>
      <c r="HR966" s="106"/>
      <c r="HS966" s="106"/>
      <c r="HT966" s="106"/>
      <c r="HU966" s="106"/>
      <c r="HV966" s="106"/>
      <c r="HW966" s="106"/>
      <c r="HX966" s="106"/>
      <c r="HY966" s="106"/>
      <c r="HZ966" s="106"/>
      <c r="IA966" s="106"/>
      <c r="IB966" s="106"/>
      <c r="IC966" s="106"/>
      <c r="ID966" s="106"/>
      <c r="IE966" s="106"/>
      <c r="IF966" s="106"/>
      <c r="IG966" s="106"/>
      <c r="IH966" s="106"/>
      <c r="II966" s="106"/>
      <c r="IJ966" s="106"/>
      <c r="IK966" s="106"/>
      <c r="IL966" s="106"/>
      <c r="IM966" s="106"/>
      <c r="IN966" s="106"/>
      <c r="IO966" s="106"/>
      <c r="IP966" s="106"/>
      <c r="IQ966" s="106"/>
      <c r="IR966" s="106"/>
      <c r="IS966" s="106"/>
      <c r="IT966" s="106"/>
      <c r="IU966" s="106"/>
      <c r="IV966" s="106"/>
      <c r="IW966" s="106"/>
      <c r="IX966" s="106"/>
      <c r="IY966" s="106"/>
      <c r="IZ966" s="106"/>
      <c r="JA966" s="106"/>
      <c r="JB966" s="106"/>
      <c r="JC966" s="106"/>
      <c r="JD966" s="106"/>
      <c r="JE966" s="106"/>
      <c r="JF966" s="106"/>
      <c r="JG966" s="106"/>
      <c r="JH966" s="106"/>
      <c r="JI966" s="106"/>
      <c r="JJ966" s="106"/>
      <c r="JK966" s="106"/>
      <c r="JL966" s="106"/>
      <c r="JM966" s="106"/>
      <c r="JN966" s="106"/>
      <c r="JO966" s="106"/>
      <c r="JP966" s="106"/>
      <c r="JQ966" s="106"/>
      <c r="JR966" s="106"/>
      <c r="JS966" s="106"/>
      <c r="JT966" s="106"/>
      <c r="JU966" s="106"/>
      <c r="JV966" s="106"/>
      <c r="JW966" s="106"/>
      <c r="JX966" s="106"/>
      <c r="JY966" s="106"/>
      <c r="JZ966" s="106"/>
      <c r="KA966" s="106"/>
      <c r="KB966" s="106"/>
      <c r="KC966" s="106"/>
      <c r="KD966" s="106"/>
      <c r="KE966" s="106"/>
      <c r="KF966" s="106"/>
      <c r="KG966" s="106"/>
      <c r="KH966" s="106"/>
      <c r="KI966" s="106"/>
      <c r="KJ966" s="106"/>
      <c r="KK966" s="106"/>
      <c r="KL966" s="106"/>
      <c r="KM966" s="106"/>
      <c r="KN966" s="106"/>
      <c r="KO966" s="106"/>
      <c r="KP966" s="106"/>
      <c r="KQ966" s="106"/>
      <c r="KR966" s="106"/>
      <c r="KS966" s="106"/>
      <c r="KT966" s="106"/>
      <c r="KU966" s="106"/>
      <c r="KV966" s="106"/>
      <c r="KW966" s="106"/>
      <c r="KX966" s="106"/>
      <c r="KY966" s="106"/>
      <c r="KZ966" s="106"/>
      <c r="LA966" s="106"/>
      <c r="LB966" s="106"/>
      <c r="LC966" s="106"/>
      <c r="LD966" s="106"/>
      <c r="LE966" s="106"/>
      <c r="LF966" s="106"/>
      <c r="LG966" s="106"/>
      <c r="LH966" s="106"/>
      <c r="LI966" s="106"/>
      <c r="LJ966" s="106"/>
      <c r="LK966" s="106"/>
      <c r="LL966" s="106"/>
      <c r="LM966" s="106"/>
      <c r="LN966" s="106"/>
      <c r="LO966" s="106"/>
      <c r="LP966" s="106"/>
      <c r="LQ966" s="106"/>
      <c r="LR966" s="106"/>
      <c r="LS966" s="106"/>
      <c r="LT966" s="106"/>
      <c r="LU966" s="106"/>
      <c r="LV966" s="106"/>
      <c r="LW966" s="106"/>
      <c r="LX966" s="106"/>
      <c r="LY966" s="106"/>
      <c r="LZ966" s="106"/>
      <c r="MA966" s="106"/>
      <c r="MB966" s="106"/>
      <c r="MC966" s="106"/>
      <c r="MD966" s="106"/>
      <c r="ME966" s="106"/>
      <c r="MF966" s="106"/>
      <c r="MG966" s="106"/>
      <c r="MH966" s="106"/>
      <c r="MI966" s="106"/>
      <c r="MJ966" s="106"/>
      <c r="MK966" s="106"/>
      <c r="ML966" s="106"/>
      <c r="MM966" s="106"/>
      <c r="MN966" s="106"/>
      <c r="MO966" s="106"/>
      <c r="MP966" s="106"/>
      <c r="MQ966" s="106"/>
      <c r="MR966" s="106"/>
      <c r="MS966" s="106"/>
      <c r="MT966" s="106"/>
      <c r="MU966" s="106"/>
      <c r="MV966" s="106"/>
      <c r="MW966" s="106"/>
      <c r="MX966" s="106"/>
      <c r="MY966" s="106"/>
      <c r="MZ966" s="106"/>
      <c r="NA966" s="106"/>
      <c r="NB966" s="106"/>
      <c r="NC966" s="106"/>
      <c r="ND966" s="106"/>
      <c r="NE966" s="106"/>
      <c r="NF966" s="106"/>
      <c r="NG966" s="106"/>
      <c r="NH966" s="106"/>
      <c r="NI966" s="106"/>
      <c r="NJ966" s="106"/>
      <c r="NK966" s="106"/>
      <c r="NL966" s="106"/>
      <c r="NM966" s="106"/>
      <c r="NN966" s="106"/>
      <c r="NO966" s="106"/>
      <c r="NP966" s="106"/>
      <c r="NQ966" s="106"/>
      <c r="NR966" s="106"/>
      <c r="NS966" s="106"/>
      <c r="NT966" s="106"/>
      <c r="NU966" s="106"/>
      <c r="NV966" s="106"/>
      <c r="NW966" s="106"/>
      <c r="NX966" s="106"/>
      <c r="NY966" s="106"/>
      <c r="NZ966" s="106"/>
      <c r="OA966" s="106"/>
      <c r="OB966" s="106"/>
      <c r="OC966" s="106"/>
      <c r="OD966" s="106"/>
      <c r="OE966" s="106"/>
      <c r="OF966" s="106"/>
      <c r="OG966" s="106"/>
      <c r="OH966" s="106"/>
      <c r="OI966" s="106"/>
      <c r="OJ966" s="106"/>
      <c r="OK966" s="106"/>
      <c r="OL966" s="106"/>
      <c r="OM966" s="106"/>
      <c r="ON966" s="106"/>
      <c r="OO966" s="106"/>
      <c r="OP966" s="106"/>
      <c r="OQ966" s="106"/>
      <c r="OR966" s="106"/>
      <c r="OS966" s="106"/>
      <c r="OT966" s="106"/>
      <c r="OU966" s="106"/>
      <c r="OV966" s="106"/>
      <c r="OW966" s="106"/>
      <c r="OX966" s="106"/>
      <c r="OY966" s="106"/>
      <c r="OZ966" s="106"/>
      <c r="PA966" s="106"/>
      <c r="PB966" s="106"/>
      <c r="PC966" s="106"/>
      <c r="PD966" s="106"/>
      <c r="PE966" s="106"/>
      <c r="PF966" s="106"/>
      <c r="PG966" s="106"/>
      <c r="PH966" s="106"/>
      <c r="PI966" s="106"/>
      <c r="PJ966" s="106"/>
      <c r="PK966" s="106"/>
      <c r="PL966" s="106"/>
      <c r="PM966" s="106"/>
      <c r="PN966" s="106"/>
      <c r="PO966" s="106"/>
      <c r="PP966" s="106"/>
      <c r="PQ966" s="106"/>
      <c r="PR966" s="106"/>
      <c r="PS966" s="106"/>
      <c r="PT966" s="106"/>
      <c r="PU966" s="106"/>
      <c r="PV966" s="106"/>
      <c r="PW966" s="106"/>
      <c r="PX966" s="106"/>
      <c r="PY966" s="106"/>
      <c r="PZ966" s="106"/>
      <c r="QA966" s="106"/>
      <c r="QB966" s="106"/>
      <c r="QC966" s="106"/>
      <c r="QD966" s="106"/>
      <c r="QE966" s="106"/>
      <c r="QF966" s="106"/>
      <c r="QG966" s="106"/>
      <c r="QH966" s="106"/>
      <c r="QI966" s="106"/>
      <c r="QJ966" s="106"/>
      <c r="QK966" s="106"/>
      <c r="QL966" s="106"/>
      <c r="QM966" s="106"/>
      <c r="QN966" s="106"/>
      <c r="QO966" s="106"/>
      <c r="QP966" s="106"/>
      <c r="QQ966" s="106"/>
      <c r="QR966" s="106"/>
      <c r="QS966" s="106"/>
      <c r="QT966" s="106"/>
      <c r="QU966" s="106"/>
      <c r="QV966" s="106"/>
      <c r="QW966" s="106"/>
      <c r="QX966" s="106"/>
      <c r="QY966" s="106"/>
      <c r="QZ966" s="106"/>
      <c r="RA966" s="106"/>
      <c r="RB966" s="106"/>
      <c r="RC966" s="106"/>
      <c r="RD966" s="106"/>
      <c r="RE966" s="106"/>
      <c r="RF966" s="106"/>
      <c r="RG966" s="106"/>
      <c r="RH966" s="106"/>
      <c r="RI966" s="106"/>
      <c r="RJ966" s="106"/>
      <c r="RK966" s="106"/>
      <c r="RL966" s="106"/>
      <c r="RM966" s="106"/>
      <c r="RN966" s="106"/>
      <c r="RO966" s="106"/>
      <c r="RP966" s="106"/>
      <c r="RQ966" s="106"/>
      <c r="RR966" s="106"/>
    </row>
    <row r="967" spans="1:486" x14ac:dyDescent="0.3">
      <c r="A967" s="106"/>
      <c r="B967" s="106"/>
      <c r="C967" s="106"/>
      <c r="D967" s="106"/>
      <c r="E967" s="106"/>
      <c r="F967" s="106"/>
      <c r="G967" s="106"/>
      <c r="H967" s="106"/>
      <c r="I967" s="106"/>
      <c r="J967" s="106"/>
      <c r="K967" s="106"/>
      <c r="L967" s="106"/>
      <c r="M967" s="106"/>
      <c r="N967" s="106"/>
      <c r="O967" s="106"/>
      <c r="P967" s="114"/>
      <c r="Q967" s="114"/>
      <c r="R967" s="106"/>
      <c r="S967" s="106"/>
      <c r="T967" s="106"/>
      <c r="U967" s="106"/>
      <c r="V967" s="106"/>
      <c r="W967" s="106"/>
      <c r="X967" s="106"/>
      <c r="Y967" s="106"/>
      <c r="Z967" s="106"/>
      <c r="AA967" s="106"/>
      <c r="AB967" s="106"/>
      <c r="AC967" s="106"/>
      <c r="AD967" s="106"/>
      <c r="AE967" s="106"/>
      <c r="AF967" s="106"/>
      <c r="AG967" s="106"/>
      <c r="AH967" s="106"/>
      <c r="AI967" s="106"/>
      <c r="AJ967" s="106"/>
      <c r="AK967" s="106"/>
      <c r="AL967" s="106"/>
      <c r="AM967" s="106"/>
      <c r="AN967" s="106"/>
      <c r="AO967" s="106"/>
      <c r="AP967" s="106"/>
      <c r="AQ967" s="106"/>
      <c r="AR967" s="106"/>
      <c r="AS967" s="106"/>
      <c r="AT967" s="106"/>
      <c r="AU967" s="106"/>
      <c r="AV967" s="106"/>
      <c r="AW967" s="106"/>
      <c r="AX967" s="106"/>
      <c r="AY967" s="106"/>
      <c r="AZ967" s="106"/>
      <c r="BA967" s="106"/>
      <c r="BB967" s="106"/>
      <c r="BC967" s="106"/>
      <c r="BD967" s="106"/>
      <c r="BE967" s="106"/>
      <c r="BF967" s="106"/>
      <c r="BG967" s="106"/>
      <c r="BH967" s="106"/>
      <c r="BI967" s="106"/>
      <c r="BJ967" s="106"/>
      <c r="BK967" s="106"/>
      <c r="BL967" s="106"/>
      <c r="BM967" s="106"/>
      <c r="BN967" s="106"/>
      <c r="BO967" s="106"/>
      <c r="BP967" s="106"/>
      <c r="BQ967" s="106"/>
      <c r="BR967" s="106"/>
      <c r="BS967" s="106"/>
      <c r="BT967" s="106"/>
      <c r="BU967" s="106"/>
      <c r="BV967" s="106"/>
      <c r="BW967" s="106"/>
      <c r="BX967" s="106"/>
      <c r="BY967" s="106"/>
      <c r="BZ967" s="106"/>
      <c r="CA967" s="106"/>
      <c r="CB967" s="106"/>
      <c r="CC967" s="106"/>
      <c r="CD967" s="106"/>
      <c r="CE967" s="106"/>
      <c r="CF967" s="106"/>
      <c r="CG967" s="106"/>
      <c r="CH967" s="106"/>
      <c r="CI967" s="106"/>
      <c r="CJ967" s="106"/>
      <c r="CK967" s="106"/>
      <c r="CL967" s="106"/>
      <c r="CM967" s="106"/>
      <c r="CN967" s="106"/>
      <c r="CO967" s="106"/>
      <c r="CP967" s="106"/>
      <c r="CQ967" s="106"/>
      <c r="CR967" s="106"/>
      <c r="CS967" s="106"/>
      <c r="CT967" s="106"/>
      <c r="CU967" s="106"/>
      <c r="CV967" s="106"/>
      <c r="CW967" s="106"/>
      <c r="CX967" s="106"/>
      <c r="CY967" s="106"/>
      <c r="CZ967" s="106"/>
      <c r="DA967" s="106"/>
      <c r="DB967" s="106"/>
      <c r="DC967" s="106"/>
      <c r="DD967" s="106"/>
      <c r="DE967" s="106"/>
      <c r="DF967" s="106"/>
      <c r="DG967" s="106"/>
      <c r="DH967" s="106"/>
      <c r="DI967" s="106"/>
      <c r="DJ967" s="106"/>
      <c r="DK967" s="106"/>
      <c r="DL967" s="106"/>
      <c r="DM967" s="106"/>
      <c r="DN967" s="106"/>
      <c r="DO967" s="106"/>
      <c r="DP967" s="106"/>
      <c r="DQ967" s="106"/>
      <c r="DR967" s="106"/>
      <c r="DS967" s="106"/>
      <c r="DT967" s="106"/>
      <c r="DU967" s="106"/>
      <c r="DV967" s="106"/>
      <c r="DW967" s="106"/>
      <c r="DX967" s="106"/>
      <c r="DY967" s="106"/>
      <c r="DZ967" s="106"/>
      <c r="EA967" s="106"/>
      <c r="EB967" s="106"/>
      <c r="EC967" s="106"/>
      <c r="ED967" s="106"/>
      <c r="EE967" s="106"/>
      <c r="EF967" s="106"/>
      <c r="EG967" s="106"/>
      <c r="EH967" s="106"/>
      <c r="EI967" s="106"/>
      <c r="EJ967" s="106"/>
      <c r="EK967" s="106"/>
      <c r="EL967" s="106"/>
      <c r="EM967" s="106"/>
      <c r="EN967" s="106"/>
      <c r="EO967" s="106"/>
      <c r="EP967" s="106"/>
      <c r="EQ967" s="106"/>
      <c r="ER967" s="106"/>
      <c r="ES967" s="106"/>
      <c r="ET967" s="106"/>
      <c r="EU967" s="106"/>
      <c r="EV967" s="106"/>
      <c r="EW967" s="106"/>
      <c r="EX967" s="106"/>
      <c r="EY967" s="106"/>
      <c r="EZ967" s="106"/>
      <c r="FA967" s="106"/>
      <c r="FB967" s="106"/>
      <c r="FC967" s="106"/>
      <c r="FD967" s="106"/>
      <c r="FE967" s="106"/>
      <c r="FF967" s="106"/>
      <c r="FG967" s="106"/>
      <c r="FH967" s="106"/>
      <c r="FI967" s="106"/>
      <c r="FJ967" s="106"/>
      <c r="FK967" s="106"/>
      <c r="FL967" s="106"/>
      <c r="FM967" s="106"/>
      <c r="FN967" s="106"/>
      <c r="FO967" s="106"/>
      <c r="FP967" s="106"/>
      <c r="FQ967" s="106"/>
      <c r="FR967" s="106"/>
      <c r="FS967" s="106"/>
      <c r="FT967" s="106"/>
      <c r="FU967" s="106"/>
      <c r="FV967" s="106"/>
      <c r="FW967" s="106"/>
      <c r="FX967" s="106"/>
      <c r="FY967" s="106"/>
      <c r="FZ967" s="106"/>
      <c r="GA967" s="106"/>
      <c r="GB967" s="106"/>
      <c r="GC967" s="106"/>
      <c r="GD967" s="106"/>
      <c r="GE967" s="106"/>
      <c r="GF967" s="106"/>
      <c r="GG967" s="106"/>
      <c r="GH967" s="106"/>
      <c r="GI967" s="106"/>
      <c r="GJ967" s="106"/>
      <c r="GK967" s="106"/>
      <c r="GL967" s="106"/>
      <c r="GM967" s="106"/>
      <c r="GN967" s="106"/>
      <c r="GO967" s="106"/>
      <c r="GP967" s="106"/>
      <c r="GQ967" s="106"/>
      <c r="GR967" s="106"/>
      <c r="GS967" s="106"/>
      <c r="GT967" s="106"/>
      <c r="GU967" s="106"/>
      <c r="GV967" s="106"/>
      <c r="GW967" s="106"/>
      <c r="GX967" s="106"/>
      <c r="GY967" s="106"/>
      <c r="GZ967" s="106"/>
      <c r="HA967" s="106"/>
      <c r="HB967" s="106"/>
      <c r="HC967" s="106"/>
      <c r="HD967" s="106"/>
      <c r="HE967" s="106"/>
      <c r="HF967" s="106"/>
      <c r="HG967" s="106"/>
      <c r="HH967" s="106"/>
      <c r="HI967" s="106"/>
      <c r="HJ967" s="106"/>
      <c r="HK967" s="106"/>
      <c r="HL967" s="106"/>
      <c r="HM967" s="106"/>
      <c r="HN967" s="106"/>
      <c r="HO967" s="106"/>
      <c r="HP967" s="106"/>
      <c r="HQ967" s="106"/>
      <c r="HR967" s="106"/>
      <c r="HS967" s="106"/>
      <c r="HT967" s="106"/>
      <c r="HU967" s="106"/>
      <c r="HV967" s="106"/>
      <c r="HW967" s="106"/>
      <c r="HX967" s="106"/>
      <c r="HY967" s="106"/>
      <c r="HZ967" s="106"/>
      <c r="IA967" s="106"/>
      <c r="IB967" s="106"/>
      <c r="IC967" s="106"/>
      <c r="ID967" s="106"/>
      <c r="IE967" s="106"/>
      <c r="IF967" s="106"/>
      <c r="IG967" s="106"/>
      <c r="IH967" s="106"/>
      <c r="II967" s="106"/>
      <c r="IJ967" s="106"/>
      <c r="IK967" s="106"/>
      <c r="IL967" s="106"/>
      <c r="IM967" s="106"/>
      <c r="IN967" s="106"/>
      <c r="IO967" s="106"/>
      <c r="IP967" s="106"/>
      <c r="IQ967" s="106"/>
      <c r="IR967" s="106"/>
      <c r="IS967" s="106"/>
      <c r="IT967" s="106"/>
      <c r="IU967" s="106"/>
      <c r="IV967" s="106"/>
      <c r="IW967" s="106"/>
      <c r="IX967" s="106"/>
      <c r="IY967" s="106"/>
      <c r="IZ967" s="106"/>
      <c r="JA967" s="106"/>
      <c r="JB967" s="106"/>
      <c r="JC967" s="106"/>
      <c r="JD967" s="106"/>
      <c r="JE967" s="106"/>
      <c r="JF967" s="106"/>
      <c r="JG967" s="106"/>
      <c r="JH967" s="106"/>
      <c r="JI967" s="106"/>
      <c r="JJ967" s="106"/>
      <c r="JK967" s="106"/>
      <c r="JL967" s="106"/>
      <c r="JM967" s="106"/>
      <c r="JN967" s="106"/>
      <c r="JO967" s="106"/>
      <c r="JP967" s="106"/>
      <c r="JQ967" s="106"/>
      <c r="JR967" s="106"/>
      <c r="JS967" s="106"/>
      <c r="JT967" s="106"/>
      <c r="JU967" s="106"/>
      <c r="JV967" s="106"/>
      <c r="JW967" s="106"/>
      <c r="JX967" s="106"/>
      <c r="JY967" s="106"/>
      <c r="JZ967" s="106"/>
      <c r="KA967" s="106"/>
      <c r="KB967" s="106"/>
      <c r="KC967" s="106"/>
      <c r="KD967" s="106"/>
      <c r="KE967" s="106"/>
      <c r="KF967" s="106"/>
      <c r="KG967" s="106"/>
      <c r="KH967" s="106"/>
      <c r="KI967" s="106"/>
      <c r="KJ967" s="106"/>
      <c r="KK967" s="106"/>
      <c r="KL967" s="106"/>
      <c r="KM967" s="106"/>
      <c r="KN967" s="106"/>
      <c r="KO967" s="106"/>
      <c r="KP967" s="106"/>
      <c r="KQ967" s="106"/>
      <c r="KR967" s="106"/>
      <c r="KS967" s="106"/>
      <c r="KT967" s="106"/>
      <c r="KU967" s="106"/>
      <c r="KV967" s="106"/>
      <c r="KW967" s="106"/>
      <c r="KX967" s="106"/>
      <c r="KY967" s="106"/>
      <c r="KZ967" s="106"/>
      <c r="LA967" s="106"/>
      <c r="LB967" s="106"/>
      <c r="LC967" s="106"/>
      <c r="LD967" s="106"/>
      <c r="LE967" s="106"/>
      <c r="LF967" s="106"/>
      <c r="LG967" s="106"/>
      <c r="LH967" s="106"/>
      <c r="LI967" s="106"/>
      <c r="LJ967" s="106"/>
      <c r="LK967" s="106"/>
      <c r="LL967" s="106"/>
      <c r="LM967" s="106"/>
      <c r="LN967" s="106"/>
      <c r="LO967" s="106"/>
      <c r="LP967" s="106"/>
      <c r="LQ967" s="106"/>
      <c r="LR967" s="106"/>
      <c r="LS967" s="106"/>
      <c r="LT967" s="106"/>
      <c r="LU967" s="106"/>
      <c r="LV967" s="106"/>
      <c r="LW967" s="106"/>
      <c r="LX967" s="106"/>
      <c r="LY967" s="106"/>
      <c r="LZ967" s="106"/>
      <c r="MA967" s="106"/>
      <c r="MB967" s="106"/>
      <c r="MC967" s="106"/>
      <c r="MD967" s="106"/>
      <c r="ME967" s="106"/>
      <c r="MF967" s="106"/>
      <c r="MG967" s="106"/>
      <c r="MH967" s="106"/>
      <c r="MI967" s="106"/>
      <c r="MJ967" s="106"/>
      <c r="MK967" s="106"/>
      <c r="ML967" s="106"/>
      <c r="MM967" s="106"/>
      <c r="MN967" s="106"/>
      <c r="MO967" s="106"/>
      <c r="MP967" s="106"/>
      <c r="MQ967" s="106"/>
      <c r="MR967" s="106"/>
      <c r="MS967" s="106"/>
      <c r="MT967" s="106"/>
      <c r="MU967" s="106"/>
      <c r="MV967" s="106"/>
      <c r="MW967" s="106"/>
      <c r="MX967" s="106"/>
      <c r="MY967" s="106"/>
      <c r="MZ967" s="106"/>
      <c r="NA967" s="106"/>
      <c r="NB967" s="106"/>
      <c r="NC967" s="106"/>
      <c r="ND967" s="106"/>
      <c r="NE967" s="106"/>
      <c r="NF967" s="106"/>
      <c r="NG967" s="106"/>
      <c r="NH967" s="106"/>
      <c r="NI967" s="106"/>
      <c r="NJ967" s="106"/>
      <c r="NK967" s="106"/>
      <c r="NL967" s="106"/>
      <c r="NM967" s="106"/>
      <c r="NN967" s="106"/>
      <c r="NO967" s="106"/>
      <c r="NP967" s="106"/>
      <c r="NQ967" s="106"/>
      <c r="NR967" s="106"/>
      <c r="NS967" s="106"/>
      <c r="NT967" s="106"/>
      <c r="NU967" s="106"/>
      <c r="NV967" s="106"/>
      <c r="NW967" s="106"/>
      <c r="NX967" s="106"/>
      <c r="NY967" s="106"/>
      <c r="NZ967" s="106"/>
      <c r="OA967" s="106"/>
      <c r="OB967" s="106"/>
      <c r="OC967" s="106"/>
      <c r="OD967" s="106"/>
      <c r="OE967" s="106"/>
      <c r="OF967" s="106"/>
      <c r="OG967" s="106"/>
      <c r="OH967" s="106"/>
      <c r="OI967" s="106"/>
      <c r="OJ967" s="106"/>
      <c r="OK967" s="106"/>
      <c r="OL967" s="106"/>
      <c r="OM967" s="106"/>
      <c r="ON967" s="106"/>
      <c r="OO967" s="106"/>
      <c r="OP967" s="106"/>
      <c r="OQ967" s="106"/>
      <c r="OR967" s="106"/>
      <c r="OS967" s="106"/>
      <c r="OT967" s="106"/>
      <c r="OU967" s="106"/>
      <c r="OV967" s="106"/>
      <c r="OW967" s="106"/>
      <c r="OX967" s="106"/>
      <c r="OY967" s="106"/>
      <c r="OZ967" s="106"/>
      <c r="PA967" s="106"/>
      <c r="PB967" s="106"/>
      <c r="PC967" s="106"/>
      <c r="PD967" s="106"/>
      <c r="PE967" s="106"/>
      <c r="PF967" s="106"/>
      <c r="PG967" s="106"/>
      <c r="PH967" s="106"/>
      <c r="PI967" s="106"/>
      <c r="PJ967" s="106"/>
      <c r="PK967" s="106"/>
      <c r="PL967" s="106"/>
      <c r="PM967" s="106"/>
      <c r="PN967" s="106"/>
      <c r="PO967" s="106"/>
      <c r="PP967" s="106"/>
      <c r="PQ967" s="106"/>
      <c r="PR967" s="106"/>
      <c r="PS967" s="106"/>
      <c r="PT967" s="106"/>
      <c r="PU967" s="106"/>
      <c r="PV967" s="106"/>
      <c r="PW967" s="106"/>
      <c r="PX967" s="106"/>
      <c r="PY967" s="106"/>
      <c r="PZ967" s="106"/>
      <c r="QA967" s="106"/>
      <c r="QB967" s="106"/>
      <c r="QC967" s="106"/>
      <c r="QD967" s="106"/>
      <c r="QE967" s="106"/>
      <c r="QF967" s="106"/>
      <c r="QG967" s="106"/>
      <c r="QH967" s="106"/>
      <c r="QI967" s="106"/>
      <c r="QJ967" s="106"/>
      <c r="QK967" s="106"/>
      <c r="QL967" s="106"/>
      <c r="QM967" s="106"/>
      <c r="QN967" s="106"/>
      <c r="QO967" s="106"/>
      <c r="QP967" s="106"/>
      <c r="QQ967" s="106"/>
      <c r="QR967" s="106"/>
      <c r="QS967" s="106"/>
      <c r="QT967" s="106"/>
      <c r="QU967" s="106"/>
      <c r="QV967" s="106"/>
      <c r="QW967" s="106"/>
      <c r="QX967" s="106"/>
      <c r="QY967" s="106"/>
      <c r="QZ967" s="106"/>
      <c r="RA967" s="106"/>
      <c r="RB967" s="106"/>
      <c r="RC967" s="106"/>
      <c r="RD967" s="106"/>
      <c r="RE967" s="106"/>
      <c r="RF967" s="106"/>
      <c r="RG967" s="106"/>
      <c r="RH967" s="106"/>
      <c r="RI967" s="106"/>
      <c r="RJ967" s="106"/>
      <c r="RK967" s="106"/>
      <c r="RL967" s="106"/>
      <c r="RM967" s="106"/>
      <c r="RN967" s="106"/>
      <c r="RO967" s="106"/>
      <c r="RP967" s="106"/>
      <c r="RQ967" s="106"/>
      <c r="RR967" s="106"/>
    </row>
    <row r="968" spans="1:486" x14ac:dyDescent="0.3">
      <c r="A968" s="106"/>
      <c r="B968" s="106"/>
      <c r="C968" s="106"/>
      <c r="D968" s="106"/>
      <c r="E968" s="106"/>
      <c r="F968" s="106"/>
      <c r="G968" s="106"/>
      <c r="H968" s="106"/>
      <c r="I968" s="106"/>
      <c r="J968" s="106"/>
      <c r="K968" s="106"/>
      <c r="L968" s="106"/>
      <c r="M968" s="106"/>
      <c r="N968" s="106"/>
      <c r="O968" s="106"/>
      <c r="P968" s="114"/>
      <c r="Q968" s="114"/>
      <c r="R968" s="106"/>
      <c r="S968" s="106"/>
      <c r="T968" s="106"/>
      <c r="U968" s="106"/>
      <c r="V968" s="106"/>
      <c r="W968" s="106"/>
      <c r="X968" s="106"/>
      <c r="Y968" s="106"/>
      <c r="Z968" s="106"/>
      <c r="AA968" s="106"/>
      <c r="AB968" s="106"/>
      <c r="AC968" s="106"/>
      <c r="AD968" s="106"/>
      <c r="AE968" s="106"/>
      <c r="AF968" s="106"/>
      <c r="AG968" s="106"/>
      <c r="AH968" s="106"/>
      <c r="AI968" s="106"/>
      <c r="AJ968" s="106"/>
      <c r="AK968" s="106"/>
      <c r="AL968" s="106"/>
      <c r="AM968" s="106"/>
      <c r="AN968" s="106"/>
      <c r="AO968" s="106"/>
      <c r="AP968" s="106"/>
      <c r="AQ968" s="106"/>
      <c r="AR968" s="106"/>
      <c r="AS968" s="106"/>
      <c r="AT968" s="106"/>
      <c r="AU968" s="106"/>
      <c r="AV968" s="106"/>
      <c r="AW968" s="106"/>
      <c r="AX968" s="106"/>
      <c r="AY968" s="106"/>
      <c r="AZ968" s="106"/>
      <c r="BA968" s="106"/>
      <c r="BB968" s="106"/>
      <c r="BC968" s="106"/>
      <c r="BD968" s="106"/>
      <c r="BE968" s="106"/>
      <c r="BF968" s="106"/>
      <c r="BG968" s="106"/>
      <c r="BH968" s="106"/>
      <c r="BI968" s="106"/>
      <c r="BJ968" s="106"/>
      <c r="BK968" s="106"/>
      <c r="BL968" s="106"/>
      <c r="BM968" s="106"/>
      <c r="BN968" s="106"/>
      <c r="BO968" s="106"/>
      <c r="BP968" s="106"/>
      <c r="BQ968" s="106"/>
      <c r="BR968" s="106"/>
      <c r="BS968" s="106"/>
      <c r="BT968" s="106"/>
      <c r="BU968" s="106"/>
      <c r="BV968" s="106"/>
      <c r="BW968" s="106"/>
      <c r="BX968" s="106"/>
      <c r="BY968" s="106"/>
      <c r="BZ968" s="106"/>
      <c r="CA968" s="106"/>
      <c r="CB968" s="106"/>
      <c r="CC968" s="106"/>
      <c r="CD968" s="106"/>
      <c r="CE968" s="106"/>
      <c r="CF968" s="106"/>
      <c r="CG968" s="106"/>
      <c r="CH968" s="106"/>
      <c r="CI968" s="106"/>
      <c r="CJ968" s="106"/>
      <c r="CK968" s="106"/>
      <c r="CL968" s="106"/>
      <c r="CM968" s="106"/>
      <c r="CN968" s="106"/>
      <c r="CO968" s="106"/>
      <c r="CP968" s="106"/>
      <c r="CQ968" s="106"/>
      <c r="CR968" s="106"/>
      <c r="CS968" s="106"/>
      <c r="CT968" s="106"/>
      <c r="CU968" s="106"/>
      <c r="CV968" s="106"/>
      <c r="CW968" s="106"/>
      <c r="CX968" s="106"/>
      <c r="CY968" s="106"/>
      <c r="CZ968" s="106"/>
      <c r="DA968" s="106"/>
      <c r="DB968" s="106"/>
      <c r="DC968" s="106"/>
      <c r="DD968" s="106"/>
      <c r="DE968" s="106"/>
      <c r="DF968" s="106"/>
      <c r="DG968" s="106"/>
      <c r="DH968" s="106"/>
      <c r="DI968" s="106"/>
      <c r="DJ968" s="106"/>
      <c r="DK968" s="106"/>
      <c r="DL968" s="106"/>
      <c r="DM968" s="106"/>
      <c r="DN968" s="106"/>
      <c r="DO968" s="106"/>
      <c r="DP968" s="106"/>
      <c r="DQ968" s="106"/>
      <c r="DR968" s="106"/>
      <c r="DS968" s="106"/>
      <c r="DT968" s="106"/>
      <c r="DU968" s="106"/>
      <c r="DV968" s="106"/>
      <c r="DW968" s="106"/>
      <c r="DX968" s="106"/>
      <c r="DY968" s="106"/>
      <c r="DZ968" s="106"/>
      <c r="EA968" s="106"/>
      <c r="EB968" s="106"/>
      <c r="EC968" s="106"/>
      <c r="ED968" s="106"/>
      <c r="EE968" s="106"/>
      <c r="EF968" s="106"/>
      <c r="EG968" s="106"/>
      <c r="EH968" s="106"/>
      <c r="EI968" s="106"/>
      <c r="EJ968" s="106"/>
      <c r="EK968" s="106"/>
      <c r="EL968" s="106"/>
      <c r="EM968" s="106"/>
      <c r="EN968" s="106"/>
      <c r="EO968" s="106"/>
      <c r="EP968" s="106"/>
      <c r="EQ968" s="106"/>
      <c r="ER968" s="106"/>
      <c r="ES968" s="106"/>
      <c r="ET968" s="106"/>
      <c r="EU968" s="106"/>
      <c r="EV968" s="106"/>
      <c r="EW968" s="106"/>
      <c r="EX968" s="106"/>
      <c r="EY968" s="106"/>
      <c r="EZ968" s="106"/>
      <c r="FA968" s="106"/>
      <c r="FB968" s="106"/>
      <c r="FC968" s="106"/>
      <c r="FD968" s="106"/>
      <c r="FE968" s="106"/>
      <c r="FF968" s="106"/>
      <c r="FG968" s="106"/>
      <c r="FH968" s="106"/>
      <c r="FI968" s="106"/>
      <c r="FJ968" s="106"/>
      <c r="FK968" s="106"/>
      <c r="FL968" s="106"/>
      <c r="FM968" s="106"/>
      <c r="FN968" s="106"/>
      <c r="FO968" s="106"/>
      <c r="FP968" s="106"/>
      <c r="FQ968" s="106"/>
      <c r="FR968" s="106"/>
      <c r="FS968" s="106"/>
      <c r="FT968" s="106"/>
      <c r="FU968" s="106"/>
      <c r="FV968" s="106"/>
      <c r="FW968" s="106"/>
      <c r="FX968" s="106"/>
      <c r="FY968" s="106"/>
      <c r="FZ968" s="106"/>
      <c r="GA968" s="106"/>
      <c r="GB968" s="106"/>
      <c r="GC968" s="106"/>
      <c r="GD968" s="106"/>
      <c r="GE968" s="106"/>
      <c r="GF968" s="106"/>
      <c r="GG968" s="106"/>
      <c r="GH968" s="106"/>
      <c r="GI968" s="106"/>
      <c r="GJ968" s="106"/>
      <c r="GK968" s="106"/>
      <c r="GL968" s="106"/>
      <c r="GM968" s="106"/>
      <c r="GN968" s="106"/>
      <c r="GO968" s="106"/>
      <c r="GP968" s="106"/>
      <c r="GQ968" s="106"/>
      <c r="GR968" s="106"/>
      <c r="GS968" s="106"/>
      <c r="GT968" s="106"/>
      <c r="GU968" s="106"/>
      <c r="GV968" s="106"/>
      <c r="GW968" s="106"/>
      <c r="GX968" s="106"/>
      <c r="GY968" s="106"/>
      <c r="GZ968" s="106"/>
      <c r="HA968" s="106"/>
      <c r="HB968" s="106"/>
      <c r="HC968" s="106"/>
      <c r="HD968" s="106"/>
      <c r="HE968" s="106"/>
      <c r="HF968" s="106"/>
      <c r="HG968" s="106"/>
      <c r="HH968" s="106"/>
      <c r="HI968" s="106"/>
      <c r="HJ968" s="106"/>
      <c r="HK968" s="106"/>
      <c r="HL968" s="106"/>
      <c r="HM968" s="106"/>
      <c r="HN968" s="106"/>
      <c r="HO968" s="106"/>
      <c r="HP968" s="106"/>
      <c r="HQ968" s="106"/>
      <c r="HR968" s="106"/>
      <c r="HS968" s="106"/>
      <c r="HT968" s="106"/>
      <c r="HU968" s="106"/>
      <c r="HV968" s="106"/>
      <c r="HW968" s="106"/>
      <c r="HX968" s="106"/>
      <c r="HY968" s="106"/>
      <c r="HZ968" s="106"/>
      <c r="IA968" s="106"/>
      <c r="IB968" s="106"/>
      <c r="IC968" s="106"/>
      <c r="ID968" s="106"/>
      <c r="IE968" s="106"/>
      <c r="IF968" s="106"/>
      <c r="IG968" s="106"/>
      <c r="IH968" s="106"/>
      <c r="II968" s="106"/>
      <c r="IJ968" s="106"/>
      <c r="IK968" s="106"/>
      <c r="IL968" s="106"/>
      <c r="IM968" s="106"/>
      <c r="IN968" s="106"/>
      <c r="IO968" s="106"/>
      <c r="IP968" s="106"/>
      <c r="IQ968" s="106"/>
      <c r="IR968" s="106"/>
      <c r="IS968" s="106"/>
      <c r="IT968" s="106"/>
      <c r="IU968" s="106"/>
      <c r="IV968" s="106"/>
      <c r="IW968" s="106"/>
      <c r="IX968" s="106"/>
      <c r="IY968" s="106"/>
      <c r="IZ968" s="106"/>
      <c r="JA968" s="106"/>
      <c r="JB968" s="106"/>
      <c r="JC968" s="106"/>
      <c r="JD968" s="106"/>
      <c r="JE968" s="106"/>
      <c r="JF968" s="106"/>
      <c r="JG968" s="106"/>
      <c r="JH968" s="106"/>
      <c r="JI968" s="106"/>
      <c r="JJ968" s="106"/>
      <c r="JK968" s="106"/>
      <c r="JL968" s="106"/>
      <c r="JM968" s="106"/>
      <c r="JN968" s="106"/>
      <c r="JO968" s="106"/>
      <c r="JP968" s="106"/>
      <c r="JQ968" s="106"/>
      <c r="JR968" s="106"/>
      <c r="JS968" s="106"/>
      <c r="JT968" s="106"/>
      <c r="JU968" s="106"/>
      <c r="JV968" s="106"/>
      <c r="JW968" s="106"/>
      <c r="JX968" s="106"/>
      <c r="JY968" s="106"/>
      <c r="JZ968" s="106"/>
      <c r="KA968" s="106"/>
      <c r="KB968" s="106"/>
      <c r="KC968" s="106"/>
      <c r="KD968" s="106"/>
      <c r="KE968" s="106"/>
      <c r="KF968" s="106"/>
      <c r="KG968" s="106"/>
      <c r="KH968" s="106"/>
      <c r="KI968" s="106"/>
      <c r="KJ968" s="106"/>
      <c r="KK968" s="106"/>
      <c r="KL968" s="106"/>
      <c r="KM968" s="106"/>
      <c r="KN968" s="106"/>
      <c r="KO968" s="106"/>
      <c r="KP968" s="106"/>
      <c r="KQ968" s="106"/>
      <c r="KR968" s="106"/>
      <c r="KS968" s="106"/>
      <c r="KT968" s="106"/>
      <c r="KU968" s="106"/>
      <c r="KV968" s="106"/>
      <c r="KW968" s="106"/>
      <c r="KX968" s="106"/>
      <c r="KY968" s="106"/>
      <c r="KZ968" s="106"/>
      <c r="LA968" s="106"/>
      <c r="LB968" s="106"/>
      <c r="LC968" s="106"/>
      <c r="LD968" s="106"/>
      <c r="LE968" s="106"/>
      <c r="LF968" s="106"/>
      <c r="LG968" s="106"/>
      <c r="LH968" s="106"/>
      <c r="LI968" s="106"/>
      <c r="LJ968" s="106"/>
      <c r="LK968" s="106"/>
      <c r="LL968" s="106"/>
      <c r="LM968" s="106"/>
      <c r="LN968" s="106"/>
      <c r="LO968" s="106"/>
      <c r="LP968" s="106"/>
      <c r="LQ968" s="106"/>
      <c r="LR968" s="106"/>
      <c r="LS968" s="106"/>
      <c r="LT968" s="106"/>
      <c r="LU968" s="106"/>
      <c r="LV968" s="106"/>
      <c r="LW968" s="106"/>
      <c r="LX968" s="106"/>
      <c r="LY968" s="106"/>
      <c r="LZ968" s="106"/>
      <c r="MA968" s="106"/>
      <c r="MB968" s="106"/>
      <c r="MC968" s="106"/>
      <c r="MD968" s="106"/>
      <c r="ME968" s="106"/>
      <c r="MF968" s="106"/>
      <c r="MG968" s="106"/>
      <c r="MH968" s="106"/>
      <c r="MI968" s="106"/>
      <c r="MJ968" s="106"/>
      <c r="MK968" s="106"/>
      <c r="ML968" s="106"/>
      <c r="MM968" s="106"/>
      <c r="MN968" s="106"/>
      <c r="MO968" s="106"/>
      <c r="MP968" s="106"/>
      <c r="MQ968" s="106"/>
      <c r="MR968" s="106"/>
      <c r="MS968" s="106"/>
      <c r="MT968" s="106"/>
      <c r="MU968" s="106"/>
      <c r="MV968" s="106"/>
      <c r="MW968" s="106"/>
      <c r="MX968" s="106"/>
      <c r="MY968" s="106"/>
      <c r="MZ968" s="106"/>
      <c r="NA968" s="106"/>
      <c r="NB968" s="106"/>
      <c r="NC968" s="106"/>
      <c r="ND968" s="106"/>
      <c r="NE968" s="106"/>
      <c r="NF968" s="106"/>
      <c r="NG968" s="106"/>
      <c r="NH968" s="106"/>
      <c r="NI968" s="106"/>
      <c r="NJ968" s="106"/>
      <c r="NK968" s="106"/>
      <c r="NL968" s="106"/>
      <c r="NM968" s="106"/>
      <c r="NN968" s="106"/>
      <c r="NO968" s="106"/>
      <c r="NP968" s="106"/>
      <c r="NQ968" s="106"/>
      <c r="NR968" s="106"/>
      <c r="NS968" s="106"/>
      <c r="NT968" s="106"/>
      <c r="NU968" s="106"/>
      <c r="NV968" s="106"/>
      <c r="NW968" s="106"/>
      <c r="NX968" s="106"/>
      <c r="NY968" s="106"/>
      <c r="NZ968" s="106"/>
      <c r="OA968" s="106"/>
      <c r="OB968" s="106"/>
      <c r="OC968" s="106"/>
      <c r="OD968" s="106"/>
      <c r="OE968" s="106"/>
      <c r="OF968" s="106"/>
      <c r="OG968" s="106"/>
      <c r="OH968" s="106"/>
      <c r="OI968" s="106"/>
      <c r="OJ968" s="106"/>
      <c r="OK968" s="106"/>
      <c r="OL968" s="106"/>
      <c r="OM968" s="106"/>
      <c r="ON968" s="106"/>
      <c r="OO968" s="106"/>
      <c r="OP968" s="106"/>
      <c r="OQ968" s="106"/>
      <c r="OR968" s="106"/>
      <c r="OS968" s="106"/>
      <c r="OT968" s="106"/>
      <c r="OU968" s="106"/>
      <c r="OV968" s="106"/>
      <c r="OW968" s="106"/>
      <c r="OX968" s="106"/>
      <c r="OY968" s="106"/>
      <c r="OZ968" s="106"/>
      <c r="PA968" s="106"/>
      <c r="PB968" s="106"/>
      <c r="PC968" s="106"/>
      <c r="PD968" s="106"/>
      <c r="PE968" s="106"/>
      <c r="PF968" s="106"/>
      <c r="PG968" s="106"/>
      <c r="PH968" s="106"/>
      <c r="PI968" s="106"/>
      <c r="PJ968" s="106"/>
      <c r="PK968" s="106"/>
      <c r="PL968" s="106"/>
      <c r="PM968" s="106"/>
      <c r="PN968" s="106"/>
      <c r="PO968" s="106"/>
      <c r="PP968" s="106"/>
      <c r="PQ968" s="106"/>
      <c r="PR968" s="106"/>
      <c r="PS968" s="106"/>
      <c r="PT968" s="106"/>
      <c r="PU968" s="106"/>
      <c r="PV968" s="106"/>
      <c r="PW968" s="106"/>
      <c r="PX968" s="106"/>
      <c r="PY968" s="106"/>
      <c r="PZ968" s="106"/>
      <c r="QA968" s="106"/>
      <c r="QB968" s="106"/>
      <c r="QC968" s="106"/>
      <c r="QD968" s="106"/>
      <c r="QE968" s="106"/>
      <c r="QF968" s="106"/>
      <c r="QG968" s="106"/>
      <c r="QH968" s="106"/>
      <c r="QI968" s="106"/>
      <c r="QJ968" s="106"/>
      <c r="QK968" s="106"/>
      <c r="QL968" s="106"/>
      <c r="QM968" s="106"/>
      <c r="QN968" s="106"/>
      <c r="QO968" s="106"/>
      <c r="QP968" s="106"/>
      <c r="QQ968" s="106"/>
      <c r="QR968" s="106"/>
      <c r="QS968" s="106"/>
      <c r="QT968" s="106"/>
      <c r="QU968" s="106"/>
      <c r="QV968" s="106"/>
      <c r="QW968" s="106"/>
      <c r="QX968" s="106"/>
      <c r="QY968" s="106"/>
      <c r="QZ968" s="106"/>
      <c r="RA968" s="106"/>
      <c r="RB968" s="106"/>
      <c r="RC968" s="106"/>
      <c r="RD968" s="106"/>
      <c r="RE968" s="106"/>
      <c r="RF968" s="106"/>
      <c r="RG968" s="106"/>
      <c r="RH968" s="106"/>
      <c r="RI968" s="106"/>
      <c r="RJ968" s="106"/>
      <c r="RK968" s="106"/>
      <c r="RL968" s="106"/>
      <c r="RM968" s="106"/>
      <c r="RN968" s="106"/>
      <c r="RO968" s="106"/>
      <c r="RP968" s="106"/>
      <c r="RQ968" s="106"/>
      <c r="RR968" s="106"/>
    </row>
    <row r="969" spans="1:486" x14ac:dyDescent="0.3">
      <c r="A969" s="106"/>
      <c r="B969" s="106"/>
      <c r="C969" s="106"/>
      <c r="D969" s="106"/>
      <c r="E969" s="106"/>
      <c r="F969" s="106"/>
      <c r="G969" s="106"/>
      <c r="H969" s="106"/>
      <c r="I969" s="106"/>
      <c r="J969" s="106"/>
      <c r="K969" s="106"/>
      <c r="L969" s="106"/>
      <c r="M969" s="106"/>
      <c r="N969" s="106"/>
      <c r="O969" s="106"/>
      <c r="P969" s="114"/>
      <c r="Q969" s="114"/>
      <c r="R969" s="106"/>
      <c r="S969" s="106"/>
      <c r="T969" s="106"/>
      <c r="U969" s="106"/>
      <c r="V969" s="106"/>
      <c r="W969" s="106"/>
      <c r="X969" s="106"/>
      <c r="Y969" s="106"/>
      <c r="Z969" s="106"/>
      <c r="AA969" s="106"/>
      <c r="AB969" s="106"/>
      <c r="AC969" s="106"/>
      <c r="AD969" s="106"/>
      <c r="AE969" s="106"/>
      <c r="AF969" s="106"/>
      <c r="AG969" s="106"/>
      <c r="AH969" s="106"/>
      <c r="AI969" s="106"/>
      <c r="AJ969" s="106"/>
      <c r="AK969" s="106"/>
      <c r="AL969" s="106"/>
      <c r="AM969" s="106"/>
      <c r="AN969" s="106"/>
      <c r="AO969" s="106"/>
      <c r="AP969" s="106"/>
      <c r="AQ969" s="106"/>
      <c r="AR969" s="106"/>
      <c r="AS969" s="106"/>
      <c r="AT969" s="106"/>
      <c r="AU969" s="106"/>
      <c r="AV969" s="106"/>
      <c r="AW969" s="106"/>
      <c r="AX969" s="106"/>
      <c r="AY969" s="106"/>
      <c r="AZ969" s="106"/>
      <c r="BA969" s="106"/>
      <c r="BB969" s="106"/>
      <c r="BC969" s="106"/>
      <c r="BD969" s="106"/>
      <c r="BE969" s="106"/>
      <c r="BF969" s="106"/>
      <c r="BG969" s="106"/>
      <c r="BH969" s="106"/>
      <c r="BI969" s="106"/>
      <c r="BJ969" s="106"/>
      <c r="BK969" s="106"/>
      <c r="BL969" s="106"/>
      <c r="BM969" s="106"/>
      <c r="BN969" s="106"/>
      <c r="BO969" s="106"/>
      <c r="BP969" s="106"/>
      <c r="BQ969" s="106"/>
      <c r="BR969" s="106"/>
      <c r="BS969" s="106"/>
      <c r="BT969" s="106"/>
      <c r="BU969" s="106"/>
      <c r="BV969" s="106"/>
      <c r="BW969" s="106"/>
      <c r="BX969" s="106"/>
      <c r="BY969" s="106"/>
      <c r="BZ969" s="106"/>
      <c r="CA969" s="106"/>
      <c r="CB969" s="106"/>
      <c r="CC969" s="106"/>
      <c r="CD969" s="106"/>
      <c r="CE969" s="106"/>
      <c r="CF969" s="106"/>
      <c r="CG969" s="106"/>
      <c r="CH969" s="106"/>
      <c r="CI969" s="106"/>
      <c r="CJ969" s="106"/>
      <c r="CK969" s="106"/>
      <c r="CL969" s="106"/>
      <c r="CM969" s="106"/>
      <c r="CN969" s="106"/>
      <c r="CO969" s="106"/>
      <c r="CP969" s="106"/>
      <c r="CQ969" s="106"/>
      <c r="CR969" s="106"/>
      <c r="CS969" s="106"/>
      <c r="CT969" s="106"/>
      <c r="CU969" s="106"/>
      <c r="CV969" s="106"/>
      <c r="CW969" s="106"/>
      <c r="CX969" s="106"/>
      <c r="CY969" s="106"/>
      <c r="CZ969" s="106"/>
      <c r="DA969" s="106"/>
      <c r="DB969" s="106"/>
      <c r="DC969" s="106"/>
      <c r="DD969" s="106"/>
      <c r="DE969" s="106"/>
      <c r="DF969" s="106"/>
      <c r="DG969" s="106"/>
      <c r="DH969" s="106"/>
      <c r="DI969" s="106"/>
      <c r="DJ969" s="106"/>
      <c r="DK969" s="106"/>
      <c r="DL969" s="106"/>
      <c r="DM969" s="106"/>
      <c r="DN969" s="106"/>
      <c r="DO969" s="106"/>
      <c r="DP969" s="106"/>
      <c r="DQ969" s="106"/>
      <c r="DR969" s="106"/>
      <c r="DS969" s="106"/>
      <c r="DT969" s="106"/>
      <c r="DU969" s="106"/>
      <c r="DV969" s="106"/>
      <c r="DW969" s="106"/>
      <c r="DX969" s="106"/>
      <c r="DY969" s="106"/>
      <c r="DZ969" s="106"/>
      <c r="EA969" s="106"/>
      <c r="EB969" s="106"/>
      <c r="EC969" s="106"/>
      <c r="ED969" s="106"/>
      <c r="EE969" s="106"/>
      <c r="EF969" s="106"/>
      <c r="EG969" s="106"/>
      <c r="EH969" s="106"/>
      <c r="EI969" s="106"/>
      <c r="EJ969" s="106"/>
      <c r="EK969" s="106"/>
      <c r="EL969" s="106"/>
      <c r="EM969" s="106"/>
      <c r="EN969" s="106"/>
      <c r="EO969" s="106"/>
      <c r="EP969" s="106"/>
      <c r="EQ969" s="106"/>
      <c r="ER969" s="106"/>
      <c r="ES969" s="106"/>
      <c r="ET969" s="106"/>
      <c r="EU969" s="106"/>
      <c r="EV969" s="106"/>
      <c r="EW969" s="106"/>
      <c r="EX969" s="106"/>
      <c r="EY969" s="106"/>
      <c r="EZ969" s="106"/>
      <c r="FA969" s="106"/>
      <c r="FB969" s="106"/>
      <c r="FC969" s="106"/>
      <c r="FD969" s="106"/>
      <c r="FE969" s="106"/>
      <c r="FF969" s="106"/>
      <c r="FG969" s="106"/>
      <c r="FH969" s="106"/>
      <c r="FI969" s="106"/>
      <c r="FJ969" s="106"/>
      <c r="FK969" s="106"/>
      <c r="FL969" s="106"/>
      <c r="FM969" s="106"/>
      <c r="FN969" s="106"/>
      <c r="FO969" s="106"/>
      <c r="FP969" s="106"/>
      <c r="FQ969" s="106"/>
      <c r="FR969" s="106"/>
      <c r="FS969" s="106"/>
      <c r="FT969" s="106"/>
      <c r="FU969" s="106"/>
      <c r="FV969" s="106"/>
      <c r="FW969" s="106"/>
      <c r="FX969" s="106"/>
      <c r="FY969" s="106"/>
      <c r="FZ969" s="106"/>
      <c r="GA969" s="106"/>
      <c r="GB969" s="106"/>
      <c r="GC969" s="106"/>
      <c r="GD969" s="106"/>
      <c r="GE969" s="106"/>
      <c r="GF969" s="106"/>
      <c r="GG969" s="106"/>
      <c r="GH969" s="106"/>
      <c r="GI969" s="106"/>
      <c r="GJ969" s="106"/>
      <c r="GK969" s="106"/>
      <c r="GL969" s="106"/>
      <c r="GM969" s="106"/>
      <c r="GN969" s="106"/>
      <c r="GO969" s="106"/>
      <c r="GP969" s="106"/>
      <c r="GQ969" s="106"/>
      <c r="GR969" s="106"/>
      <c r="GS969" s="106"/>
      <c r="GT969" s="106"/>
      <c r="GU969" s="106"/>
      <c r="GV969" s="106"/>
      <c r="GW969" s="106"/>
      <c r="GX969" s="106"/>
      <c r="GY969" s="106"/>
      <c r="GZ969" s="106"/>
      <c r="HA969" s="106"/>
      <c r="HB969" s="106"/>
      <c r="HC969" s="106"/>
      <c r="HD969" s="106"/>
      <c r="HE969" s="106"/>
      <c r="HF969" s="106"/>
      <c r="HG969" s="106"/>
      <c r="HH969" s="106"/>
      <c r="HI969" s="106"/>
      <c r="HJ969" s="106"/>
      <c r="HK969" s="106"/>
      <c r="HL969" s="106"/>
      <c r="HM969" s="106"/>
      <c r="HN969" s="106"/>
      <c r="HO969" s="106"/>
      <c r="HP969" s="106"/>
      <c r="HQ969" s="106"/>
      <c r="HR969" s="106"/>
      <c r="HS969" s="106"/>
      <c r="HT969" s="106"/>
      <c r="HU969" s="106"/>
      <c r="HV969" s="106"/>
      <c r="HW969" s="106"/>
      <c r="HX969" s="106"/>
      <c r="HY969" s="106"/>
      <c r="HZ969" s="106"/>
      <c r="IA969" s="106"/>
      <c r="IB969" s="106"/>
      <c r="IC969" s="106"/>
      <c r="ID969" s="106"/>
      <c r="IE969" s="106"/>
      <c r="IF969" s="106"/>
      <c r="IG969" s="106"/>
      <c r="IH969" s="106"/>
      <c r="II969" s="106"/>
      <c r="IJ969" s="106"/>
      <c r="IK969" s="106"/>
      <c r="IL969" s="106"/>
      <c r="IM969" s="106"/>
      <c r="IN969" s="106"/>
      <c r="IO969" s="106"/>
      <c r="IP969" s="106"/>
      <c r="IQ969" s="106"/>
      <c r="IR969" s="106"/>
      <c r="IS969" s="106"/>
      <c r="IT969" s="106"/>
      <c r="IU969" s="106"/>
      <c r="IV969" s="106"/>
      <c r="IW969" s="106"/>
      <c r="IX969" s="106"/>
      <c r="IY969" s="106"/>
      <c r="IZ969" s="106"/>
      <c r="JA969" s="106"/>
      <c r="JB969" s="106"/>
      <c r="JC969" s="106"/>
      <c r="JD969" s="106"/>
      <c r="JE969" s="106"/>
      <c r="JF969" s="106"/>
      <c r="JG969" s="106"/>
      <c r="JH969" s="106"/>
      <c r="JI969" s="106"/>
      <c r="JJ969" s="106"/>
      <c r="JK969" s="106"/>
      <c r="JL969" s="106"/>
      <c r="JM969" s="106"/>
      <c r="JN969" s="106"/>
      <c r="JO969" s="106"/>
      <c r="JP969" s="106"/>
      <c r="JQ969" s="106"/>
      <c r="JR969" s="106"/>
      <c r="JS969" s="106"/>
      <c r="JT969" s="106"/>
      <c r="JU969" s="106"/>
      <c r="JV969" s="106"/>
      <c r="JW969" s="106"/>
      <c r="JX969" s="106"/>
      <c r="JY969" s="106"/>
      <c r="JZ969" s="106"/>
      <c r="KA969" s="106"/>
      <c r="KB969" s="106"/>
      <c r="KC969" s="106"/>
      <c r="KD969" s="106"/>
      <c r="KE969" s="106"/>
      <c r="KF969" s="106"/>
      <c r="KG969" s="106"/>
      <c r="KH969" s="106"/>
      <c r="KI969" s="106"/>
      <c r="KJ969" s="106"/>
      <c r="KK969" s="106"/>
      <c r="KL969" s="106"/>
      <c r="KM969" s="106"/>
      <c r="KN969" s="106"/>
      <c r="KO969" s="106"/>
      <c r="KP969" s="106"/>
      <c r="KQ969" s="106"/>
      <c r="KR969" s="106"/>
      <c r="KS969" s="106"/>
      <c r="KT969" s="106"/>
      <c r="KU969" s="106"/>
      <c r="KV969" s="106"/>
      <c r="KW969" s="106"/>
      <c r="KX969" s="106"/>
      <c r="KY969" s="106"/>
      <c r="KZ969" s="106"/>
      <c r="LA969" s="106"/>
      <c r="LB969" s="106"/>
      <c r="LC969" s="106"/>
      <c r="LD969" s="106"/>
      <c r="LE969" s="106"/>
      <c r="LF969" s="106"/>
      <c r="LG969" s="106"/>
      <c r="LH969" s="106"/>
      <c r="LI969" s="106"/>
      <c r="LJ969" s="106"/>
      <c r="LK969" s="106"/>
      <c r="LL969" s="106"/>
      <c r="LM969" s="106"/>
      <c r="LN969" s="106"/>
      <c r="LO969" s="106"/>
      <c r="LP969" s="106"/>
      <c r="LQ969" s="106"/>
      <c r="LR969" s="106"/>
      <c r="LS969" s="106"/>
      <c r="LT969" s="106"/>
      <c r="LU969" s="106"/>
      <c r="LV969" s="106"/>
      <c r="LW969" s="106"/>
      <c r="LX969" s="106"/>
      <c r="LY969" s="106"/>
      <c r="LZ969" s="106"/>
      <c r="MA969" s="106"/>
      <c r="MB969" s="106"/>
      <c r="MC969" s="106"/>
      <c r="MD969" s="106"/>
      <c r="ME969" s="106"/>
      <c r="MF969" s="106"/>
      <c r="MG969" s="106"/>
      <c r="MH969" s="106"/>
      <c r="MI969" s="106"/>
      <c r="MJ969" s="106"/>
      <c r="MK969" s="106"/>
      <c r="ML969" s="106"/>
      <c r="MM969" s="106"/>
      <c r="MN969" s="106"/>
      <c r="MO969" s="106"/>
      <c r="MP969" s="106"/>
      <c r="MQ969" s="106"/>
      <c r="MR969" s="106"/>
      <c r="MS969" s="106"/>
      <c r="MT969" s="106"/>
      <c r="MU969" s="106"/>
      <c r="MV969" s="106"/>
      <c r="MW969" s="106"/>
      <c r="MX969" s="106"/>
      <c r="MY969" s="106"/>
      <c r="MZ969" s="106"/>
      <c r="NA969" s="106"/>
      <c r="NB969" s="106"/>
      <c r="NC969" s="106"/>
      <c r="ND969" s="106"/>
      <c r="NE969" s="106"/>
      <c r="NF969" s="106"/>
      <c r="NG969" s="106"/>
      <c r="NH969" s="106"/>
      <c r="NI969" s="106"/>
      <c r="NJ969" s="106"/>
      <c r="NK969" s="106"/>
      <c r="NL969" s="106"/>
      <c r="NM969" s="106"/>
      <c r="NN969" s="106"/>
      <c r="NO969" s="106"/>
      <c r="NP969" s="106"/>
      <c r="NQ969" s="106"/>
      <c r="NR969" s="106"/>
      <c r="NS969" s="106"/>
      <c r="NT969" s="106"/>
      <c r="NU969" s="106"/>
      <c r="NV969" s="106"/>
      <c r="NW969" s="106"/>
      <c r="NX969" s="106"/>
      <c r="NY969" s="106"/>
      <c r="NZ969" s="106"/>
      <c r="OA969" s="106"/>
      <c r="OB969" s="106"/>
      <c r="OC969" s="106"/>
      <c r="OD969" s="106"/>
      <c r="OE969" s="106"/>
      <c r="OF969" s="106"/>
      <c r="OG969" s="106"/>
      <c r="OH969" s="106"/>
      <c r="OI969" s="106"/>
      <c r="OJ969" s="106"/>
      <c r="OK969" s="106"/>
      <c r="OL969" s="106"/>
      <c r="OM969" s="106"/>
      <c r="ON969" s="106"/>
      <c r="OO969" s="106"/>
      <c r="OP969" s="106"/>
      <c r="OQ969" s="106"/>
      <c r="OR969" s="106"/>
      <c r="OS969" s="106"/>
      <c r="OT969" s="106"/>
      <c r="OU969" s="106"/>
      <c r="OV969" s="106"/>
      <c r="OW969" s="106"/>
      <c r="OX969" s="106"/>
      <c r="OY969" s="106"/>
      <c r="OZ969" s="106"/>
      <c r="PA969" s="106"/>
      <c r="PB969" s="106"/>
      <c r="PC969" s="106"/>
      <c r="PD969" s="106"/>
      <c r="PE969" s="106"/>
      <c r="PF969" s="106"/>
      <c r="PG969" s="106"/>
      <c r="PH969" s="106"/>
      <c r="PI969" s="106"/>
      <c r="PJ969" s="106"/>
      <c r="PK969" s="106"/>
      <c r="PL969" s="106"/>
      <c r="PM969" s="106"/>
      <c r="PN969" s="106"/>
      <c r="PO969" s="106"/>
      <c r="PP969" s="106"/>
      <c r="PQ969" s="106"/>
      <c r="PR969" s="106"/>
      <c r="PS969" s="106"/>
      <c r="PT969" s="106"/>
      <c r="PU969" s="106"/>
      <c r="PV969" s="106"/>
      <c r="PW969" s="106"/>
      <c r="PX969" s="106"/>
      <c r="PY969" s="106"/>
      <c r="PZ969" s="106"/>
      <c r="QA969" s="106"/>
      <c r="QB969" s="106"/>
      <c r="QC969" s="106"/>
      <c r="QD969" s="106"/>
      <c r="QE969" s="106"/>
      <c r="QF969" s="106"/>
      <c r="QG969" s="106"/>
      <c r="QH969" s="106"/>
      <c r="QI969" s="106"/>
      <c r="QJ969" s="106"/>
      <c r="QK969" s="106"/>
      <c r="QL969" s="106"/>
      <c r="QM969" s="106"/>
      <c r="QN969" s="106"/>
      <c r="QO969" s="106"/>
      <c r="QP969" s="106"/>
      <c r="QQ969" s="106"/>
      <c r="QR969" s="106"/>
      <c r="QS969" s="106"/>
      <c r="QT969" s="106"/>
      <c r="QU969" s="106"/>
      <c r="QV969" s="106"/>
      <c r="QW969" s="106"/>
      <c r="QX969" s="106"/>
      <c r="QY969" s="106"/>
      <c r="QZ969" s="106"/>
      <c r="RA969" s="106"/>
      <c r="RB969" s="106"/>
      <c r="RC969" s="106"/>
      <c r="RD969" s="106"/>
      <c r="RE969" s="106"/>
      <c r="RF969" s="106"/>
      <c r="RG969" s="106"/>
      <c r="RH969" s="106"/>
      <c r="RI969" s="106"/>
      <c r="RJ969" s="106"/>
      <c r="RK969" s="106"/>
      <c r="RL969" s="106"/>
      <c r="RM969" s="106"/>
      <c r="RN969" s="106"/>
      <c r="RO969" s="106"/>
      <c r="RP969" s="106"/>
      <c r="RQ969" s="106"/>
      <c r="RR969" s="106"/>
    </row>
    <row r="970" spans="1:486" x14ac:dyDescent="0.3">
      <c r="A970" s="106"/>
      <c r="B970" s="106"/>
      <c r="C970" s="106"/>
      <c r="D970" s="106"/>
      <c r="E970" s="106"/>
      <c r="F970" s="106"/>
      <c r="G970" s="106"/>
      <c r="H970" s="106"/>
      <c r="I970" s="106"/>
      <c r="J970" s="106"/>
      <c r="K970" s="106"/>
      <c r="L970" s="106"/>
      <c r="M970" s="106"/>
      <c r="N970" s="106"/>
      <c r="O970" s="106"/>
      <c r="P970" s="114"/>
      <c r="Q970" s="114"/>
      <c r="R970" s="106"/>
      <c r="S970" s="106"/>
      <c r="T970" s="106"/>
      <c r="U970" s="106"/>
      <c r="V970" s="106"/>
      <c r="W970" s="106"/>
      <c r="X970" s="106"/>
      <c r="Y970" s="106"/>
      <c r="Z970" s="106"/>
      <c r="AA970" s="106"/>
      <c r="AB970" s="106"/>
      <c r="AC970" s="106"/>
      <c r="AD970" s="106"/>
      <c r="AE970" s="106"/>
      <c r="AF970" s="106"/>
      <c r="AG970" s="106"/>
      <c r="AH970" s="106"/>
      <c r="AI970" s="106"/>
      <c r="AJ970" s="106"/>
      <c r="AK970" s="106"/>
      <c r="AL970" s="106"/>
      <c r="AM970" s="106"/>
      <c r="AN970" s="106"/>
      <c r="AO970" s="106"/>
      <c r="AP970" s="106"/>
      <c r="AQ970" s="106"/>
      <c r="AR970" s="106"/>
      <c r="AS970" s="106"/>
      <c r="AT970" s="106"/>
      <c r="AU970" s="106"/>
      <c r="AV970" s="106"/>
      <c r="AW970" s="106"/>
      <c r="AX970" s="106"/>
      <c r="AY970" s="106"/>
      <c r="AZ970" s="106"/>
      <c r="BA970" s="106"/>
      <c r="BB970" s="106"/>
      <c r="BC970" s="106"/>
      <c r="BD970" s="106"/>
      <c r="BE970" s="106"/>
      <c r="BF970" s="106"/>
      <c r="BG970" s="106"/>
      <c r="BH970" s="106"/>
      <c r="BI970" s="106"/>
      <c r="BJ970" s="106"/>
      <c r="BK970" s="106"/>
      <c r="BL970" s="106"/>
      <c r="BM970" s="106"/>
      <c r="BN970" s="106"/>
      <c r="BO970" s="106"/>
      <c r="BP970" s="106"/>
      <c r="BQ970" s="106"/>
      <c r="BR970" s="106"/>
      <c r="BS970" s="106"/>
      <c r="BT970" s="106"/>
      <c r="BU970" s="106"/>
      <c r="BV970" s="106"/>
      <c r="BW970" s="106"/>
      <c r="BX970" s="106"/>
      <c r="BY970" s="106"/>
      <c r="BZ970" s="106"/>
      <c r="CA970" s="106"/>
      <c r="CB970" s="106"/>
      <c r="CC970" s="106"/>
      <c r="CD970" s="106"/>
      <c r="CE970" s="106"/>
      <c r="CF970" s="106"/>
      <c r="CG970" s="106"/>
      <c r="CH970" s="106"/>
      <c r="CI970" s="106"/>
      <c r="CJ970" s="106"/>
      <c r="CK970" s="106"/>
      <c r="CL970" s="106"/>
      <c r="CM970" s="106"/>
      <c r="CN970" s="106"/>
      <c r="CO970" s="106"/>
      <c r="CP970" s="106"/>
      <c r="CQ970" s="106"/>
      <c r="CR970" s="106"/>
      <c r="CS970" s="106"/>
      <c r="CT970" s="106"/>
      <c r="CU970" s="106"/>
      <c r="CV970" s="106"/>
      <c r="CW970" s="106"/>
      <c r="CX970" s="106"/>
      <c r="CY970" s="106"/>
      <c r="CZ970" s="106"/>
      <c r="DA970" s="106"/>
      <c r="DB970" s="106"/>
      <c r="DC970" s="106"/>
      <c r="DD970" s="106"/>
      <c r="DE970" s="106"/>
      <c r="DF970" s="106"/>
      <c r="DG970" s="106"/>
      <c r="DH970" s="106"/>
      <c r="DI970" s="106"/>
      <c r="DJ970" s="106"/>
      <c r="DK970" s="106"/>
      <c r="DL970" s="106"/>
      <c r="DM970" s="106"/>
      <c r="DN970" s="106"/>
      <c r="DO970" s="106"/>
      <c r="DP970" s="106"/>
      <c r="DQ970" s="106"/>
      <c r="DR970" s="106"/>
      <c r="DS970" s="106"/>
      <c r="DT970" s="106"/>
      <c r="DU970" s="106"/>
      <c r="DV970" s="106"/>
      <c r="DW970" s="106"/>
      <c r="DX970" s="106"/>
      <c r="DY970" s="106"/>
      <c r="DZ970" s="106"/>
      <c r="EA970" s="106"/>
      <c r="EB970" s="106"/>
      <c r="EC970" s="106"/>
      <c r="ED970" s="106"/>
      <c r="EE970" s="106"/>
      <c r="EF970" s="106"/>
      <c r="EG970" s="106"/>
      <c r="EH970" s="106"/>
      <c r="EI970" s="106"/>
      <c r="EJ970" s="106"/>
      <c r="EK970" s="106"/>
      <c r="EL970" s="106"/>
      <c r="EM970" s="106"/>
      <c r="EN970" s="106"/>
      <c r="EO970" s="106"/>
      <c r="EP970" s="106"/>
      <c r="EQ970" s="106"/>
      <c r="ER970" s="106"/>
      <c r="ES970" s="106"/>
      <c r="ET970" s="106"/>
      <c r="EU970" s="106"/>
      <c r="EV970" s="106"/>
      <c r="EW970" s="106"/>
      <c r="EX970" s="106"/>
      <c r="EY970" s="106"/>
      <c r="EZ970" s="106"/>
      <c r="FA970" s="106"/>
      <c r="FB970" s="106"/>
      <c r="FC970" s="106"/>
      <c r="FD970" s="106"/>
      <c r="FE970" s="106"/>
      <c r="FF970" s="106"/>
      <c r="FG970" s="106"/>
      <c r="FH970" s="106"/>
      <c r="FI970" s="106"/>
      <c r="FJ970" s="106"/>
      <c r="FK970" s="106"/>
      <c r="FL970" s="106"/>
      <c r="FM970" s="106"/>
      <c r="FN970" s="106"/>
      <c r="FO970" s="106"/>
      <c r="FP970" s="106"/>
      <c r="FQ970" s="106"/>
      <c r="FR970" s="106"/>
      <c r="FS970" s="106"/>
      <c r="FT970" s="106"/>
      <c r="FU970" s="106"/>
      <c r="FV970" s="106"/>
      <c r="FW970" s="106"/>
      <c r="FX970" s="106"/>
      <c r="FY970" s="106"/>
      <c r="FZ970" s="106"/>
      <c r="GA970" s="106"/>
      <c r="GB970" s="106"/>
      <c r="GC970" s="106"/>
      <c r="GD970" s="106"/>
      <c r="GE970" s="106"/>
      <c r="GF970" s="106"/>
      <c r="GG970" s="106"/>
      <c r="GH970" s="106"/>
      <c r="GI970" s="106"/>
      <c r="GJ970" s="106"/>
      <c r="GK970" s="106"/>
      <c r="GL970" s="106"/>
      <c r="GM970" s="106"/>
      <c r="GN970" s="106"/>
      <c r="GO970" s="106"/>
      <c r="GP970" s="106"/>
      <c r="GQ970" s="106"/>
      <c r="GR970" s="106"/>
      <c r="GS970" s="106"/>
      <c r="GT970" s="106"/>
      <c r="GU970" s="106"/>
      <c r="GV970" s="106"/>
      <c r="GW970" s="106"/>
      <c r="GX970" s="106"/>
      <c r="GY970" s="106"/>
      <c r="GZ970" s="106"/>
      <c r="HA970" s="106"/>
      <c r="HB970" s="106"/>
      <c r="HC970" s="106"/>
      <c r="HD970" s="106"/>
      <c r="HE970" s="106"/>
      <c r="HF970" s="106"/>
      <c r="HG970" s="106"/>
      <c r="HH970" s="106"/>
      <c r="HI970" s="106"/>
      <c r="HJ970" s="106"/>
      <c r="HK970" s="106"/>
      <c r="HL970" s="106"/>
      <c r="HM970" s="106"/>
      <c r="HN970" s="106"/>
      <c r="HO970" s="106"/>
      <c r="HP970" s="106"/>
      <c r="HQ970" s="106"/>
      <c r="HR970" s="106"/>
      <c r="HS970" s="106"/>
      <c r="HT970" s="106"/>
      <c r="HU970" s="106"/>
      <c r="HV970" s="106"/>
      <c r="HW970" s="106"/>
      <c r="HX970" s="106"/>
      <c r="HY970" s="106"/>
      <c r="HZ970" s="106"/>
      <c r="IA970" s="106"/>
      <c r="IB970" s="106"/>
      <c r="IC970" s="106"/>
      <c r="ID970" s="106"/>
      <c r="IE970" s="106"/>
      <c r="IF970" s="106"/>
      <c r="IG970" s="106"/>
      <c r="IH970" s="106"/>
      <c r="II970" s="106"/>
      <c r="IJ970" s="106"/>
      <c r="IK970" s="106"/>
      <c r="IL970" s="106"/>
      <c r="IM970" s="106"/>
      <c r="IN970" s="106"/>
      <c r="IO970" s="106"/>
      <c r="IP970" s="106"/>
      <c r="IQ970" s="106"/>
      <c r="IR970" s="106"/>
      <c r="IS970" s="106"/>
      <c r="IT970" s="106"/>
      <c r="IU970" s="106"/>
      <c r="IV970" s="106"/>
      <c r="IW970" s="106"/>
      <c r="IX970" s="106"/>
      <c r="IY970" s="106"/>
      <c r="IZ970" s="106"/>
      <c r="JA970" s="106"/>
      <c r="JB970" s="106"/>
      <c r="JC970" s="106"/>
      <c r="JD970" s="106"/>
      <c r="JE970" s="106"/>
      <c r="JF970" s="106"/>
      <c r="JG970" s="106"/>
      <c r="JH970" s="106"/>
      <c r="JI970" s="106"/>
      <c r="JJ970" s="106"/>
      <c r="JK970" s="106"/>
      <c r="JL970" s="106"/>
      <c r="JM970" s="106"/>
      <c r="JN970" s="106"/>
      <c r="JO970" s="106"/>
      <c r="JP970" s="106"/>
      <c r="JQ970" s="106"/>
      <c r="JR970" s="106"/>
      <c r="JS970" s="106"/>
      <c r="JT970" s="106"/>
      <c r="JU970" s="106"/>
      <c r="JV970" s="106"/>
      <c r="JW970" s="106"/>
      <c r="JX970" s="106"/>
      <c r="JY970" s="106"/>
      <c r="JZ970" s="106"/>
      <c r="KA970" s="106"/>
      <c r="KB970" s="106"/>
      <c r="KC970" s="106"/>
      <c r="KD970" s="106"/>
      <c r="KE970" s="106"/>
      <c r="KF970" s="106"/>
      <c r="KG970" s="106"/>
      <c r="KH970" s="106"/>
      <c r="KI970" s="106"/>
      <c r="KJ970" s="106"/>
      <c r="KK970" s="106"/>
      <c r="KL970" s="106"/>
      <c r="KM970" s="106"/>
      <c r="KN970" s="106"/>
      <c r="KO970" s="106"/>
      <c r="KP970" s="106"/>
      <c r="KQ970" s="106"/>
      <c r="KR970" s="106"/>
      <c r="KS970" s="106"/>
      <c r="KT970" s="106"/>
      <c r="KU970" s="106"/>
      <c r="KV970" s="106"/>
      <c r="KW970" s="106"/>
      <c r="KX970" s="106"/>
      <c r="KY970" s="106"/>
      <c r="KZ970" s="106"/>
      <c r="LA970" s="106"/>
      <c r="LB970" s="106"/>
      <c r="LC970" s="106"/>
      <c r="LD970" s="106"/>
      <c r="LE970" s="106"/>
      <c r="LF970" s="106"/>
      <c r="LG970" s="106"/>
      <c r="LH970" s="106"/>
      <c r="LI970" s="106"/>
      <c r="LJ970" s="106"/>
      <c r="LK970" s="106"/>
      <c r="LL970" s="106"/>
      <c r="LM970" s="106"/>
      <c r="LN970" s="106"/>
      <c r="LO970" s="106"/>
      <c r="LP970" s="106"/>
      <c r="LQ970" s="106"/>
      <c r="LR970" s="106"/>
      <c r="LS970" s="106"/>
      <c r="LT970" s="106"/>
      <c r="LU970" s="106"/>
      <c r="LV970" s="106"/>
      <c r="LW970" s="106"/>
      <c r="LX970" s="106"/>
      <c r="LY970" s="106"/>
      <c r="LZ970" s="106"/>
      <c r="MA970" s="106"/>
      <c r="MB970" s="106"/>
      <c r="MC970" s="106"/>
      <c r="MD970" s="106"/>
      <c r="ME970" s="106"/>
      <c r="MF970" s="106"/>
      <c r="MG970" s="106"/>
      <c r="MH970" s="106"/>
      <c r="MI970" s="106"/>
      <c r="MJ970" s="106"/>
      <c r="MK970" s="106"/>
      <c r="ML970" s="106"/>
      <c r="MM970" s="106"/>
      <c r="MN970" s="106"/>
      <c r="MO970" s="106"/>
      <c r="MP970" s="106"/>
      <c r="MQ970" s="106"/>
      <c r="MR970" s="106"/>
      <c r="MS970" s="106"/>
      <c r="MT970" s="106"/>
      <c r="MU970" s="106"/>
      <c r="MV970" s="106"/>
      <c r="MW970" s="106"/>
      <c r="MX970" s="106"/>
      <c r="MY970" s="106"/>
      <c r="MZ970" s="106"/>
      <c r="NA970" s="106"/>
      <c r="NB970" s="106"/>
      <c r="NC970" s="106"/>
      <c r="ND970" s="106"/>
      <c r="NE970" s="106"/>
      <c r="NF970" s="106"/>
      <c r="NG970" s="106"/>
      <c r="NH970" s="106"/>
      <c r="NI970" s="106"/>
      <c r="NJ970" s="106"/>
      <c r="NK970" s="106"/>
      <c r="NL970" s="106"/>
      <c r="NM970" s="106"/>
      <c r="NN970" s="106"/>
      <c r="NO970" s="106"/>
      <c r="NP970" s="106"/>
      <c r="NQ970" s="106"/>
      <c r="NR970" s="106"/>
      <c r="NS970" s="106"/>
      <c r="NT970" s="106"/>
      <c r="NU970" s="106"/>
      <c r="NV970" s="106"/>
      <c r="NW970" s="106"/>
      <c r="NX970" s="106"/>
      <c r="NY970" s="106"/>
      <c r="NZ970" s="106"/>
      <c r="OA970" s="106"/>
      <c r="OB970" s="106"/>
      <c r="OC970" s="106"/>
      <c r="OD970" s="106"/>
      <c r="OE970" s="106"/>
      <c r="OF970" s="106"/>
      <c r="OG970" s="106"/>
      <c r="OH970" s="106"/>
      <c r="OI970" s="106"/>
      <c r="OJ970" s="106"/>
      <c r="OK970" s="106"/>
      <c r="OL970" s="106"/>
      <c r="OM970" s="106"/>
      <c r="ON970" s="106"/>
      <c r="OO970" s="106"/>
      <c r="OP970" s="106"/>
      <c r="OQ970" s="106"/>
      <c r="OR970" s="106"/>
      <c r="OS970" s="106"/>
      <c r="OT970" s="106"/>
      <c r="OU970" s="106"/>
      <c r="OV970" s="106"/>
      <c r="OW970" s="106"/>
      <c r="OX970" s="106"/>
      <c r="OY970" s="106"/>
      <c r="OZ970" s="106"/>
      <c r="PA970" s="106"/>
      <c r="PB970" s="106"/>
      <c r="PC970" s="106"/>
      <c r="PD970" s="106"/>
      <c r="PE970" s="106"/>
      <c r="PF970" s="106"/>
      <c r="PG970" s="106"/>
      <c r="PH970" s="106"/>
      <c r="PI970" s="106"/>
      <c r="PJ970" s="106"/>
      <c r="PK970" s="106"/>
      <c r="PL970" s="106"/>
      <c r="PM970" s="106"/>
      <c r="PN970" s="106"/>
      <c r="PO970" s="106"/>
      <c r="PP970" s="106"/>
      <c r="PQ970" s="106"/>
      <c r="PR970" s="106"/>
      <c r="PS970" s="106"/>
      <c r="PT970" s="106"/>
      <c r="PU970" s="106"/>
      <c r="PV970" s="106"/>
      <c r="PW970" s="106"/>
      <c r="PX970" s="106"/>
      <c r="PY970" s="106"/>
      <c r="PZ970" s="106"/>
      <c r="QA970" s="106"/>
      <c r="QB970" s="106"/>
      <c r="QC970" s="106"/>
      <c r="QD970" s="106"/>
      <c r="QE970" s="106"/>
      <c r="QF970" s="106"/>
      <c r="QG970" s="106"/>
      <c r="QH970" s="106"/>
      <c r="QI970" s="106"/>
      <c r="QJ970" s="106"/>
      <c r="QK970" s="106"/>
      <c r="QL970" s="106"/>
      <c r="QM970" s="106"/>
      <c r="QN970" s="106"/>
      <c r="QO970" s="106"/>
      <c r="QP970" s="106"/>
      <c r="QQ970" s="106"/>
      <c r="QR970" s="106"/>
      <c r="QS970" s="106"/>
      <c r="QT970" s="106"/>
      <c r="QU970" s="106"/>
      <c r="QV970" s="106"/>
      <c r="QW970" s="106"/>
      <c r="QX970" s="106"/>
      <c r="QY970" s="106"/>
      <c r="QZ970" s="106"/>
      <c r="RA970" s="106"/>
      <c r="RB970" s="106"/>
      <c r="RC970" s="106"/>
      <c r="RD970" s="106"/>
      <c r="RE970" s="106"/>
      <c r="RF970" s="106"/>
      <c r="RG970" s="106"/>
      <c r="RH970" s="106"/>
      <c r="RI970" s="106"/>
      <c r="RJ970" s="106"/>
      <c r="RK970" s="106"/>
      <c r="RL970" s="106"/>
      <c r="RM970" s="106"/>
      <c r="RN970" s="106"/>
      <c r="RO970" s="106"/>
      <c r="RP970" s="106"/>
      <c r="RQ970" s="106"/>
      <c r="RR970" s="106"/>
    </row>
    <row r="971" spans="1:486" x14ac:dyDescent="0.3">
      <c r="A971" s="106"/>
      <c r="B971" s="106"/>
      <c r="C971" s="106"/>
      <c r="D971" s="106"/>
      <c r="E971" s="106"/>
      <c r="F971" s="106"/>
      <c r="G971" s="106"/>
      <c r="H971" s="106"/>
      <c r="I971" s="106"/>
      <c r="J971" s="106"/>
      <c r="K971" s="106"/>
      <c r="L971" s="106"/>
      <c r="M971" s="106"/>
      <c r="N971" s="106"/>
      <c r="O971" s="106"/>
      <c r="P971" s="114"/>
      <c r="Q971" s="114"/>
      <c r="R971" s="106"/>
      <c r="S971" s="106"/>
      <c r="T971" s="106"/>
      <c r="U971" s="106"/>
      <c r="V971" s="106"/>
      <c r="W971" s="106"/>
      <c r="X971" s="106"/>
      <c r="Y971" s="106"/>
      <c r="Z971" s="106"/>
      <c r="AA971" s="106"/>
      <c r="AB971" s="106"/>
      <c r="AC971" s="106"/>
      <c r="AD971" s="106"/>
      <c r="AE971" s="106"/>
      <c r="AF971" s="106"/>
      <c r="AG971" s="106"/>
      <c r="AH971" s="106"/>
      <c r="AI971" s="106"/>
      <c r="AJ971" s="106"/>
      <c r="AK971" s="106"/>
      <c r="AL971" s="106"/>
      <c r="AM971" s="106"/>
      <c r="AN971" s="106"/>
      <c r="AO971" s="106"/>
      <c r="AP971" s="106"/>
      <c r="AQ971" s="106"/>
      <c r="AR971" s="106"/>
      <c r="AS971" s="106"/>
      <c r="AT971" s="106"/>
      <c r="AU971" s="106"/>
      <c r="AV971" s="106"/>
      <c r="AW971" s="106"/>
      <c r="AX971" s="106"/>
      <c r="AY971" s="106"/>
      <c r="AZ971" s="106"/>
      <c r="BA971" s="106"/>
      <c r="BB971" s="106"/>
      <c r="BC971" s="106"/>
      <c r="BD971" s="106"/>
      <c r="BE971" s="106"/>
      <c r="BF971" s="106"/>
      <c r="BG971" s="106"/>
      <c r="BH971" s="106"/>
      <c r="BI971" s="106"/>
      <c r="BJ971" s="106"/>
      <c r="BK971" s="106"/>
      <c r="BL971" s="106"/>
      <c r="BM971" s="106"/>
      <c r="BN971" s="106"/>
      <c r="BO971" s="106"/>
      <c r="BP971" s="106"/>
      <c r="BQ971" s="106"/>
      <c r="BR971" s="106"/>
      <c r="BS971" s="106"/>
      <c r="BT971" s="106"/>
      <c r="BU971" s="106"/>
      <c r="BV971" s="106"/>
      <c r="BW971" s="106"/>
      <c r="BX971" s="106"/>
      <c r="BY971" s="106"/>
      <c r="BZ971" s="106"/>
      <c r="CA971" s="106"/>
      <c r="CB971" s="106"/>
      <c r="CC971" s="106"/>
      <c r="CD971" s="106"/>
      <c r="CE971" s="106"/>
      <c r="CF971" s="106"/>
      <c r="CG971" s="106"/>
      <c r="CH971" s="106"/>
      <c r="CI971" s="106"/>
      <c r="CJ971" s="106"/>
      <c r="CK971" s="106"/>
      <c r="CL971" s="106"/>
      <c r="CM971" s="106"/>
      <c r="CN971" s="106"/>
      <c r="CO971" s="106"/>
      <c r="CP971" s="106"/>
      <c r="CQ971" s="106"/>
      <c r="CR971" s="106"/>
      <c r="CS971" s="106"/>
      <c r="CT971" s="106"/>
      <c r="CU971" s="106"/>
      <c r="CV971" s="106"/>
      <c r="CW971" s="106"/>
      <c r="CX971" s="106"/>
      <c r="CY971" s="106"/>
      <c r="CZ971" s="106"/>
      <c r="DA971" s="106"/>
      <c r="DB971" s="106"/>
      <c r="DC971" s="106"/>
      <c r="DD971" s="106"/>
      <c r="DE971" s="106"/>
      <c r="DF971" s="106"/>
      <c r="DG971" s="106"/>
      <c r="DH971" s="106"/>
      <c r="DI971" s="106"/>
      <c r="DJ971" s="106"/>
      <c r="DK971" s="106"/>
      <c r="DL971" s="106"/>
      <c r="DM971" s="106"/>
      <c r="DN971" s="106"/>
      <c r="DO971" s="106"/>
      <c r="DP971" s="106"/>
      <c r="DQ971" s="106"/>
      <c r="DR971" s="106"/>
      <c r="DS971" s="106"/>
      <c r="DT971" s="106"/>
      <c r="DU971" s="106"/>
      <c r="DV971" s="106"/>
      <c r="DW971" s="106"/>
      <c r="DX971" s="106"/>
      <c r="DY971" s="106"/>
      <c r="DZ971" s="106"/>
      <c r="EA971" s="106"/>
      <c r="EB971" s="106"/>
      <c r="EC971" s="106"/>
      <c r="ED971" s="106"/>
      <c r="EE971" s="106"/>
      <c r="EF971" s="106"/>
      <c r="EG971" s="106"/>
      <c r="EH971" s="106"/>
      <c r="EI971" s="106"/>
      <c r="EJ971" s="106"/>
      <c r="EK971" s="106"/>
      <c r="EL971" s="106"/>
      <c r="EM971" s="106"/>
      <c r="EN971" s="106"/>
      <c r="EO971" s="106"/>
      <c r="EP971" s="106"/>
      <c r="EQ971" s="106"/>
      <c r="ER971" s="106"/>
      <c r="ES971" s="106"/>
      <c r="ET971" s="106"/>
      <c r="EU971" s="106"/>
      <c r="EV971" s="106"/>
      <c r="EW971" s="106"/>
      <c r="EX971" s="106"/>
      <c r="EY971" s="106"/>
      <c r="EZ971" s="106"/>
      <c r="FA971" s="106"/>
      <c r="FB971" s="106"/>
      <c r="FC971" s="106"/>
      <c r="FD971" s="106"/>
      <c r="FE971" s="106"/>
      <c r="FF971" s="106"/>
      <c r="FG971" s="106"/>
      <c r="FH971" s="106"/>
      <c r="FI971" s="106"/>
      <c r="FJ971" s="106"/>
      <c r="FK971" s="106"/>
      <c r="FL971" s="106"/>
      <c r="FM971" s="106"/>
      <c r="FN971" s="106"/>
      <c r="FO971" s="106"/>
      <c r="FP971" s="106"/>
      <c r="FQ971" s="106"/>
      <c r="FR971" s="106"/>
      <c r="FS971" s="106"/>
      <c r="FT971" s="106"/>
      <c r="FU971" s="106"/>
      <c r="FV971" s="106"/>
      <c r="FW971" s="106"/>
      <c r="FX971" s="106"/>
      <c r="FY971" s="106"/>
      <c r="FZ971" s="106"/>
      <c r="GA971" s="106"/>
      <c r="GB971" s="106"/>
      <c r="GC971" s="106"/>
      <c r="GD971" s="106"/>
      <c r="GE971" s="106"/>
      <c r="GF971" s="106"/>
      <c r="GG971" s="106"/>
      <c r="GH971" s="106"/>
      <c r="GI971" s="106"/>
      <c r="GJ971" s="106"/>
      <c r="GK971" s="106"/>
      <c r="GL971" s="106"/>
      <c r="GM971" s="106"/>
      <c r="GN971" s="106"/>
      <c r="GO971" s="106"/>
      <c r="GP971" s="106"/>
      <c r="GQ971" s="106"/>
      <c r="GR971" s="106"/>
      <c r="GS971" s="106"/>
      <c r="GT971" s="106"/>
      <c r="GU971" s="106"/>
      <c r="GV971" s="106"/>
      <c r="GW971" s="106"/>
      <c r="GX971" s="106"/>
      <c r="GY971" s="106"/>
      <c r="GZ971" s="106"/>
      <c r="HA971" s="106"/>
      <c r="HB971" s="106"/>
      <c r="HC971" s="106"/>
      <c r="HD971" s="106"/>
      <c r="HE971" s="106"/>
      <c r="HF971" s="106"/>
      <c r="HG971" s="106"/>
      <c r="HH971" s="106"/>
      <c r="HI971" s="106"/>
      <c r="HJ971" s="106"/>
      <c r="HK971" s="106"/>
      <c r="HL971" s="106"/>
      <c r="HM971" s="106"/>
      <c r="HN971" s="106"/>
      <c r="HO971" s="106"/>
      <c r="HP971" s="106"/>
      <c r="HQ971" s="106"/>
      <c r="HR971" s="106"/>
      <c r="HS971" s="106"/>
      <c r="HT971" s="106"/>
      <c r="HU971" s="106"/>
      <c r="HV971" s="106"/>
      <c r="HW971" s="106"/>
      <c r="HX971" s="106"/>
      <c r="HY971" s="106"/>
      <c r="HZ971" s="106"/>
      <c r="IA971" s="106"/>
      <c r="IB971" s="106"/>
      <c r="IC971" s="106"/>
      <c r="ID971" s="106"/>
      <c r="IE971" s="106"/>
      <c r="IF971" s="106"/>
      <c r="IG971" s="106"/>
      <c r="IH971" s="106"/>
      <c r="II971" s="106"/>
      <c r="IJ971" s="106"/>
      <c r="IK971" s="106"/>
      <c r="IL971" s="106"/>
      <c r="IM971" s="106"/>
      <c r="IN971" s="106"/>
      <c r="IO971" s="106"/>
      <c r="IP971" s="106"/>
      <c r="IQ971" s="106"/>
      <c r="IR971" s="106"/>
      <c r="IS971" s="106"/>
      <c r="IT971" s="106"/>
      <c r="IU971" s="106"/>
      <c r="IV971" s="106"/>
      <c r="IW971" s="106"/>
      <c r="IX971" s="106"/>
      <c r="IY971" s="106"/>
      <c r="IZ971" s="106"/>
      <c r="JA971" s="106"/>
      <c r="JB971" s="106"/>
      <c r="JC971" s="106"/>
      <c r="JD971" s="106"/>
      <c r="JE971" s="106"/>
      <c r="JF971" s="106"/>
      <c r="JG971" s="106"/>
      <c r="JH971" s="106"/>
      <c r="JI971" s="106"/>
      <c r="JJ971" s="106"/>
      <c r="JK971" s="106"/>
      <c r="JL971" s="106"/>
      <c r="JM971" s="106"/>
      <c r="JN971" s="106"/>
      <c r="JO971" s="106"/>
      <c r="JP971" s="106"/>
      <c r="JQ971" s="106"/>
      <c r="JR971" s="106"/>
      <c r="JS971" s="106"/>
      <c r="JT971" s="106"/>
      <c r="JU971" s="106"/>
      <c r="JV971" s="106"/>
      <c r="JW971" s="106"/>
      <c r="JX971" s="106"/>
      <c r="JY971" s="106"/>
      <c r="JZ971" s="106"/>
      <c r="KA971" s="106"/>
      <c r="KB971" s="106"/>
      <c r="KC971" s="106"/>
      <c r="KD971" s="106"/>
      <c r="KE971" s="106"/>
      <c r="KF971" s="106"/>
      <c r="KG971" s="106"/>
      <c r="KH971" s="106"/>
      <c r="KI971" s="106"/>
      <c r="KJ971" s="106"/>
      <c r="KK971" s="106"/>
      <c r="KL971" s="106"/>
      <c r="KM971" s="106"/>
      <c r="KN971" s="106"/>
      <c r="KO971" s="106"/>
      <c r="KP971" s="106"/>
      <c r="KQ971" s="106"/>
      <c r="KR971" s="106"/>
      <c r="KS971" s="106"/>
      <c r="KT971" s="106"/>
      <c r="KU971" s="106"/>
      <c r="KV971" s="106"/>
      <c r="KW971" s="106"/>
      <c r="KX971" s="106"/>
      <c r="KY971" s="106"/>
      <c r="KZ971" s="106"/>
      <c r="LA971" s="106"/>
      <c r="LB971" s="106"/>
      <c r="LC971" s="106"/>
      <c r="LD971" s="106"/>
      <c r="LE971" s="106"/>
      <c r="LF971" s="106"/>
      <c r="LG971" s="106"/>
      <c r="LH971" s="106"/>
      <c r="LI971" s="106"/>
      <c r="LJ971" s="106"/>
      <c r="LK971" s="106"/>
      <c r="LL971" s="106"/>
      <c r="LM971" s="106"/>
      <c r="LN971" s="106"/>
      <c r="LO971" s="106"/>
      <c r="LP971" s="106"/>
      <c r="LQ971" s="106"/>
      <c r="LR971" s="106"/>
      <c r="LS971" s="106"/>
      <c r="LT971" s="106"/>
      <c r="LU971" s="106"/>
      <c r="LV971" s="106"/>
      <c r="LW971" s="106"/>
      <c r="LX971" s="106"/>
      <c r="LY971" s="106"/>
      <c r="LZ971" s="106"/>
      <c r="MA971" s="106"/>
      <c r="MB971" s="106"/>
      <c r="MC971" s="106"/>
      <c r="MD971" s="106"/>
      <c r="ME971" s="106"/>
      <c r="MF971" s="106"/>
      <c r="MG971" s="106"/>
      <c r="MH971" s="106"/>
      <c r="MI971" s="106"/>
      <c r="MJ971" s="106"/>
      <c r="MK971" s="106"/>
      <c r="ML971" s="106"/>
      <c r="MM971" s="106"/>
      <c r="MN971" s="106"/>
      <c r="MO971" s="106"/>
      <c r="MP971" s="106"/>
      <c r="MQ971" s="106"/>
      <c r="MR971" s="106"/>
      <c r="MS971" s="106"/>
      <c r="MT971" s="106"/>
      <c r="MU971" s="106"/>
      <c r="MV971" s="106"/>
      <c r="MW971" s="106"/>
      <c r="MX971" s="106"/>
      <c r="MY971" s="106"/>
      <c r="MZ971" s="106"/>
      <c r="NA971" s="106"/>
      <c r="NB971" s="106"/>
      <c r="NC971" s="106"/>
      <c r="ND971" s="106"/>
      <c r="NE971" s="106"/>
      <c r="NF971" s="106"/>
      <c r="NG971" s="106"/>
      <c r="NH971" s="106"/>
      <c r="NI971" s="106"/>
      <c r="NJ971" s="106"/>
      <c r="NK971" s="106"/>
      <c r="NL971" s="106"/>
      <c r="NM971" s="106"/>
      <c r="NN971" s="106"/>
      <c r="NO971" s="106"/>
      <c r="NP971" s="106"/>
      <c r="NQ971" s="106"/>
      <c r="NR971" s="106"/>
      <c r="NS971" s="106"/>
      <c r="NT971" s="106"/>
      <c r="NU971" s="106"/>
      <c r="NV971" s="106"/>
      <c r="NW971" s="106"/>
      <c r="NX971" s="106"/>
      <c r="NY971" s="106"/>
      <c r="NZ971" s="106"/>
      <c r="OA971" s="106"/>
      <c r="OB971" s="106"/>
      <c r="OC971" s="106"/>
      <c r="OD971" s="106"/>
      <c r="OE971" s="106"/>
      <c r="OF971" s="106"/>
      <c r="OG971" s="106"/>
      <c r="OH971" s="106"/>
      <c r="OI971" s="106"/>
      <c r="OJ971" s="106"/>
      <c r="OK971" s="106"/>
      <c r="OL971" s="106"/>
      <c r="OM971" s="106"/>
      <c r="ON971" s="106"/>
      <c r="OO971" s="106"/>
      <c r="OP971" s="106"/>
      <c r="OQ971" s="106"/>
      <c r="OR971" s="106"/>
      <c r="OS971" s="106"/>
      <c r="OT971" s="106"/>
      <c r="OU971" s="106"/>
      <c r="OV971" s="106"/>
      <c r="OW971" s="106"/>
      <c r="OX971" s="106"/>
      <c r="OY971" s="106"/>
      <c r="OZ971" s="106"/>
      <c r="PA971" s="106"/>
      <c r="PB971" s="106"/>
      <c r="PC971" s="106"/>
      <c r="PD971" s="106"/>
      <c r="PE971" s="106"/>
      <c r="PF971" s="106"/>
      <c r="PG971" s="106"/>
      <c r="PH971" s="106"/>
      <c r="PI971" s="106"/>
      <c r="PJ971" s="106"/>
      <c r="PK971" s="106"/>
      <c r="PL971" s="106"/>
      <c r="PM971" s="106"/>
      <c r="PN971" s="106"/>
      <c r="PO971" s="106"/>
      <c r="PP971" s="106"/>
      <c r="PQ971" s="106"/>
      <c r="PR971" s="106"/>
      <c r="PS971" s="106"/>
      <c r="PT971" s="106"/>
      <c r="PU971" s="106"/>
      <c r="PV971" s="106"/>
      <c r="PW971" s="106"/>
      <c r="PX971" s="106"/>
      <c r="PY971" s="106"/>
      <c r="PZ971" s="106"/>
      <c r="QA971" s="106"/>
      <c r="QB971" s="106"/>
      <c r="QC971" s="106"/>
      <c r="QD971" s="106"/>
      <c r="QE971" s="106"/>
      <c r="QF971" s="106"/>
      <c r="QG971" s="106"/>
      <c r="QH971" s="106"/>
      <c r="QI971" s="106"/>
      <c r="QJ971" s="106"/>
      <c r="QK971" s="106"/>
      <c r="QL971" s="106"/>
      <c r="QM971" s="106"/>
      <c r="QN971" s="106"/>
      <c r="QO971" s="106"/>
      <c r="QP971" s="106"/>
      <c r="QQ971" s="106"/>
      <c r="QR971" s="106"/>
      <c r="QS971" s="106"/>
      <c r="QT971" s="106"/>
      <c r="QU971" s="106"/>
      <c r="QV971" s="106"/>
      <c r="QW971" s="106"/>
      <c r="QX971" s="106"/>
      <c r="QY971" s="106"/>
      <c r="QZ971" s="106"/>
      <c r="RA971" s="106"/>
      <c r="RB971" s="106"/>
      <c r="RC971" s="106"/>
      <c r="RD971" s="106"/>
      <c r="RE971" s="106"/>
      <c r="RF971" s="106"/>
      <c r="RG971" s="106"/>
      <c r="RH971" s="106"/>
      <c r="RI971" s="106"/>
      <c r="RJ971" s="106"/>
      <c r="RK971" s="106"/>
      <c r="RL971" s="106"/>
      <c r="RM971" s="106"/>
      <c r="RN971" s="106"/>
      <c r="RO971" s="106"/>
      <c r="RP971" s="106"/>
      <c r="RQ971" s="106"/>
      <c r="RR971" s="106"/>
    </row>
    <row r="972" spans="1:486" x14ac:dyDescent="0.3">
      <c r="A972" s="106"/>
      <c r="B972" s="106"/>
      <c r="C972" s="106"/>
      <c r="D972" s="106"/>
      <c r="E972" s="106"/>
      <c r="F972" s="106"/>
      <c r="G972" s="106"/>
      <c r="H972" s="106"/>
      <c r="I972" s="106"/>
      <c r="J972" s="106"/>
      <c r="K972" s="106"/>
      <c r="L972" s="106"/>
      <c r="M972" s="106"/>
      <c r="N972" s="106"/>
      <c r="O972" s="106"/>
      <c r="P972" s="114"/>
      <c r="Q972" s="114"/>
      <c r="R972" s="106"/>
      <c r="S972" s="106"/>
      <c r="T972" s="106"/>
      <c r="U972" s="106"/>
      <c r="V972" s="106"/>
      <c r="W972" s="106"/>
      <c r="X972" s="106"/>
      <c r="Y972" s="106"/>
      <c r="Z972" s="106"/>
      <c r="AA972" s="106"/>
      <c r="AB972" s="106"/>
      <c r="AC972" s="106"/>
      <c r="AD972" s="106"/>
      <c r="AE972" s="106"/>
      <c r="AF972" s="106"/>
      <c r="AG972" s="106"/>
      <c r="AH972" s="106"/>
      <c r="AI972" s="106"/>
      <c r="AJ972" s="106"/>
      <c r="AK972" s="106"/>
      <c r="AL972" s="106"/>
      <c r="AM972" s="106"/>
      <c r="AN972" s="106"/>
      <c r="AO972" s="106"/>
      <c r="AP972" s="106"/>
      <c r="AQ972" s="106"/>
      <c r="AR972" s="106"/>
      <c r="AS972" s="106"/>
      <c r="AT972" s="106"/>
      <c r="AU972" s="106"/>
      <c r="AV972" s="106"/>
      <c r="AW972" s="106"/>
      <c r="AX972" s="106"/>
      <c r="AY972" s="106"/>
      <c r="AZ972" s="106"/>
      <c r="BA972" s="106"/>
      <c r="BB972" s="106"/>
      <c r="BC972" s="106"/>
      <c r="BD972" s="106"/>
      <c r="BE972" s="106"/>
      <c r="BF972" s="106"/>
      <c r="BG972" s="106"/>
      <c r="BH972" s="106"/>
      <c r="BI972" s="106"/>
      <c r="BJ972" s="106"/>
      <c r="BK972" s="106"/>
      <c r="BL972" s="106"/>
      <c r="BM972" s="106"/>
      <c r="BN972" s="106"/>
      <c r="BO972" s="106"/>
      <c r="BP972" s="106"/>
      <c r="BQ972" s="106"/>
      <c r="BR972" s="106"/>
      <c r="BS972" s="106"/>
      <c r="BT972" s="106"/>
      <c r="BU972" s="106"/>
      <c r="BV972" s="106"/>
      <c r="BW972" s="106"/>
      <c r="BX972" s="106"/>
      <c r="BY972" s="106"/>
      <c r="BZ972" s="106"/>
      <c r="CA972" s="106"/>
      <c r="CB972" s="106"/>
      <c r="CC972" s="106"/>
      <c r="CD972" s="106"/>
      <c r="CE972" s="106"/>
      <c r="CF972" s="106"/>
      <c r="CG972" s="106"/>
      <c r="CH972" s="106"/>
      <c r="CI972" s="106"/>
      <c r="CJ972" s="106"/>
      <c r="CK972" s="106"/>
      <c r="CL972" s="106"/>
      <c r="CM972" s="106"/>
      <c r="CN972" s="106"/>
      <c r="CO972" s="106"/>
      <c r="CP972" s="106"/>
      <c r="CQ972" s="106"/>
      <c r="CR972" s="106"/>
      <c r="CS972" s="106"/>
      <c r="CT972" s="106"/>
      <c r="CU972" s="106"/>
      <c r="CV972" s="106"/>
      <c r="CW972" s="106"/>
      <c r="CX972" s="106"/>
      <c r="CY972" s="106"/>
      <c r="CZ972" s="106"/>
      <c r="DA972" s="106"/>
      <c r="DB972" s="106"/>
      <c r="DC972" s="106"/>
      <c r="DD972" s="106"/>
      <c r="DE972" s="106"/>
      <c r="DF972" s="106"/>
      <c r="DG972" s="106"/>
      <c r="DH972" s="106"/>
      <c r="DI972" s="106"/>
      <c r="DJ972" s="106"/>
      <c r="DK972" s="106"/>
      <c r="DL972" s="106"/>
      <c r="DM972" s="106"/>
      <c r="DN972" s="106"/>
      <c r="DO972" s="106"/>
      <c r="DP972" s="106"/>
      <c r="DQ972" s="106"/>
      <c r="DR972" s="106"/>
      <c r="DS972" s="106"/>
      <c r="DT972" s="106"/>
      <c r="DU972" s="106"/>
      <c r="DV972" s="106"/>
      <c r="DW972" s="106"/>
      <c r="DX972" s="106"/>
      <c r="DY972" s="106"/>
      <c r="DZ972" s="106"/>
      <c r="EA972" s="106"/>
      <c r="EB972" s="106"/>
      <c r="EC972" s="106"/>
      <c r="ED972" s="106"/>
      <c r="EE972" s="106"/>
      <c r="EF972" s="106"/>
      <c r="EG972" s="106"/>
      <c r="EH972" s="106"/>
      <c r="EI972" s="106"/>
      <c r="EJ972" s="106"/>
      <c r="EK972" s="106"/>
      <c r="EL972" s="106"/>
      <c r="EM972" s="106"/>
      <c r="EN972" s="106"/>
      <c r="EO972" s="106"/>
      <c r="EP972" s="106"/>
      <c r="EQ972" s="106"/>
      <c r="ER972" s="106"/>
      <c r="ES972" s="106"/>
      <c r="ET972" s="106"/>
      <c r="EU972" s="106"/>
      <c r="EV972" s="106"/>
      <c r="EW972" s="106"/>
      <c r="EX972" s="106"/>
      <c r="EY972" s="106"/>
      <c r="EZ972" s="106"/>
      <c r="FA972" s="106"/>
      <c r="FB972" s="106"/>
      <c r="FC972" s="106"/>
      <c r="FD972" s="106"/>
      <c r="FE972" s="106"/>
      <c r="FF972" s="106"/>
      <c r="FG972" s="106"/>
      <c r="FH972" s="106"/>
      <c r="FI972" s="106"/>
      <c r="FJ972" s="106"/>
      <c r="FK972" s="106"/>
      <c r="FL972" s="106"/>
      <c r="FM972" s="106"/>
      <c r="FN972" s="106"/>
      <c r="FO972" s="106"/>
      <c r="FP972" s="106"/>
      <c r="FQ972" s="106"/>
      <c r="FR972" s="106"/>
      <c r="FS972" s="106"/>
      <c r="FT972" s="106"/>
      <c r="FU972" s="106"/>
      <c r="FV972" s="106"/>
      <c r="FW972" s="106"/>
      <c r="FX972" s="106"/>
      <c r="FY972" s="106"/>
      <c r="FZ972" s="106"/>
      <c r="GA972" s="106"/>
      <c r="GB972" s="106"/>
      <c r="GC972" s="106"/>
      <c r="GD972" s="106"/>
      <c r="GE972" s="106"/>
      <c r="GF972" s="106"/>
      <c r="GG972" s="106"/>
      <c r="GH972" s="106"/>
      <c r="GI972" s="106"/>
      <c r="GJ972" s="106"/>
      <c r="GK972" s="106"/>
      <c r="GL972" s="106"/>
      <c r="GM972" s="106"/>
      <c r="GN972" s="106"/>
      <c r="GO972" s="106"/>
      <c r="GP972" s="106"/>
      <c r="GQ972" s="106"/>
      <c r="GR972" s="106"/>
      <c r="GS972" s="106"/>
      <c r="GT972" s="106"/>
      <c r="GU972" s="106"/>
      <c r="GV972" s="106"/>
      <c r="GW972" s="106"/>
      <c r="GX972" s="106"/>
      <c r="GY972" s="106"/>
      <c r="GZ972" s="106"/>
      <c r="HA972" s="106"/>
      <c r="HB972" s="106"/>
      <c r="HC972" s="106"/>
      <c r="HD972" s="106"/>
      <c r="HE972" s="106"/>
      <c r="HF972" s="106"/>
      <c r="HG972" s="106"/>
      <c r="HH972" s="106"/>
      <c r="HI972" s="106"/>
      <c r="HJ972" s="106"/>
      <c r="HK972" s="106"/>
      <c r="HL972" s="106"/>
      <c r="HM972" s="106"/>
      <c r="HN972" s="106"/>
      <c r="HO972" s="106"/>
      <c r="HP972" s="106"/>
      <c r="HQ972" s="106"/>
      <c r="HR972" s="106"/>
      <c r="HS972" s="106"/>
      <c r="HT972" s="106"/>
      <c r="HU972" s="106"/>
      <c r="HV972" s="106"/>
      <c r="HW972" s="106"/>
      <c r="HX972" s="106"/>
      <c r="HY972" s="106"/>
      <c r="HZ972" s="106"/>
      <c r="IA972" s="106"/>
      <c r="IB972" s="106"/>
      <c r="IC972" s="106"/>
      <c r="ID972" s="106"/>
      <c r="IE972" s="106"/>
      <c r="IF972" s="106"/>
      <c r="IG972" s="106"/>
      <c r="IH972" s="106"/>
      <c r="II972" s="106"/>
      <c r="IJ972" s="106"/>
      <c r="IK972" s="106"/>
      <c r="IL972" s="106"/>
      <c r="IM972" s="106"/>
      <c r="IN972" s="106"/>
      <c r="IO972" s="106"/>
      <c r="IP972" s="106"/>
      <c r="IQ972" s="106"/>
      <c r="IR972" s="106"/>
      <c r="IS972" s="106"/>
      <c r="IT972" s="106"/>
      <c r="IU972" s="106"/>
      <c r="IV972" s="106"/>
      <c r="IW972" s="106"/>
      <c r="IX972" s="106"/>
      <c r="IY972" s="106"/>
      <c r="IZ972" s="106"/>
      <c r="JA972" s="106"/>
      <c r="JB972" s="106"/>
      <c r="JC972" s="106"/>
      <c r="JD972" s="106"/>
      <c r="JE972" s="106"/>
      <c r="JF972" s="106"/>
      <c r="JG972" s="106"/>
      <c r="JH972" s="106"/>
      <c r="JI972" s="106"/>
      <c r="JJ972" s="106"/>
      <c r="JK972" s="106"/>
      <c r="JL972" s="106"/>
      <c r="JM972" s="106"/>
      <c r="JN972" s="106"/>
      <c r="JO972" s="106"/>
      <c r="JP972" s="106"/>
      <c r="JQ972" s="106"/>
      <c r="JR972" s="106"/>
      <c r="JS972" s="106"/>
      <c r="JT972" s="106"/>
      <c r="JU972" s="106"/>
      <c r="JV972" s="106"/>
      <c r="JW972" s="106"/>
      <c r="JX972" s="106"/>
      <c r="JY972" s="106"/>
      <c r="JZ972" s="106"/>
      <c r="KA972" s="106"/>
      <c r="KB972" s="106"/>
      <c r="KC972" s="106"/>
      <c r="KD972" s="106"/>
      <c r="KE972" s="106"/>
      <c r="KF972" s="106"/>
      <c r="KG972" s="106"/>
      <c r="KH972" s="106"/>
      <c r="KI972" s="106"/>
      <c r="KJ972" s="106"/>
      <c r="KK972" s="106"/>
      <c r="KL972" s="106"/>
      <c r="KM972" s="106"/>
      <c r="KN972" s="106"/>
      <c r="KO972" s="106"/>
      <c r="KP972" s="106"/>
      <c r="KQ972" s="106"/>
      <c r="KR972" s="106"/>
      <c r="KS972" s="106"/>
      <c r="KT972" s="106"/>
      <c r="KU972" s="106"/>
      <c r="KV972" s="106"/>
      <c r="KW972" s="106"/>
      <c r="KX972" s="106"/>
      <c r="KY972" s="106"/>
      <c r="KZ972" s="106"/>
      <c r="LA972" s="106"/>
      <c r="LB972" s="106"/>
      <c r="LC972" s="106"/>
      <c r="LD972" s="106"/>
      <c r="LE972" s="106"/>
      <c r="LF972" s="106"/>
      <c r="LG972" s="106"/>
      <c r="LH972" s="106"/>
      <c r="LI972" s="106"/>
      <c r="LJ972" s="106"/>
      <c r="LK972" s="106"/>
      <c r="LL972" s="106"/>
      <c r="LM972" s="106"/>
      <c r="LN972" s="106"/>
      <c r="LO972" s="106"/>
      <c r="LP972" s="106"/>
      <c r="LQ972" s="106"/>
      <c r="LR972" s="106"/>
      <c r="LS972" s="106"/>
      <c r="LT972" s="106"/>
      <c r="LU972" s="106"/>
      <c r="LV972" s="106"/>
      <c r="LW972" s="106"/>
      <c r="LX972" s="106"/>
      <c r="LY972" s="106"/>
      <c r="LZ972" s="106"/>
      <c r="MA972" s="106"/>
      <c r="MB972" s="106"/>
      <c r="MC972" s="106"/>
      <c r="MD972" s="106"/>
      <c r="ME972" s="106"/>
      <c r="MF972" s="106"/>
      <c r="MG972" s="106"/>
      <c r="MH972" s="106"/>
      <c r="MI972" s="106"/>
      <c r="MJ972" s="106"/>
      <c r="MK972" s="106"/>
      <c r="ML972" s="106"/>
      <c r="MM972" s="106"/>
      <c r="MN972" s="106"/>
      <c r="MO972" s="106"/>
      <c r="MP972" s="106"/>
      <c r="MQ972" s="106"/>
      <c r="MR972" s="106"/>
      <c r="MS972" s="106"/>
      <c r="MT972" s="106"/>
      <c r="MU972" s="106"/>
      <c r="MV972" s="106"/>
      <c r="MW972" s="106"/>
      <c r="MX972" s="106"/>
      <c r="MY972" s="106"/>
      <c r="MZ972" s="106"/>
      <c r="NA972" s="106"/>
      <c r="NB972" s="106"/>
      <c r="NC972" s="106"/>
      <c r="ND972" s="106"/>
      <c r="NE972" s="106"/>
      <c r="NF972" s="106"/>
      <c r="NG972" s="106"/>
      <c r="NH972" s="106"/>
      <c r="NI972" s="106"/>
      <c r="NJ972" s="106"/>
      <c r="NK972" s="106"/>
      <c r="NL972" s="106"/>
      <c r="NM972" s="106"/>
      <c r="NN972" s="106"/>
      <c r="NO972" s="106"/>
      <c r="NP972" s="106"/>
      <c r="NQ972" s="106"/>
      <c r="NR972" s="106"/>
      <c r="NS972" s="106"/>
      <c r="NT972" s="106"/>
      <c r="NU972" s="106"/>
      <c r="NV972" s="106"/>
      <c r="NW972" s="106"/>
      <c r="NX972" s="106"/>
      <c r="NY972" s="106"/>
      <c r="NZ972" s="106"/>
      <c r="OA972" s="106"/>
      <c r="OB972" s="106"/>
      <c r="OC972" s="106"/>
      <c r="OD972" s="106"/>
      <c r="OE972" s="106"/>
      <c r="OF972" s="106"/>
      <c r="OG972" s="106"/>
      <c r="OH972" s="106"/>
      <c r="OI972" s="106"/>
      <c r="OJ972" s="106"/>
      <c r="OK972" s="106"/>
      <c r="OL972" s="106"/>
      <c r="OM972" s="106"/>
      <c r="ON972" s="106"/>
      <c r="OO972" s="106"/>
      <c r="OP972" s="106"/>
      <c r="OQ972" s="106"/>
      <c r="OR972" s="106"/>
      <c r="OS972" s="106"/>
      <c r="OT972" s="106"/>
      <c r="OU972" s="106"/>
      <c r="OV972" s="106"/>
      <c r="OW972" s="106"/>
      <c r="OX972" s="106"/>
      <c r="OY972" s="106"/>
      <c r="OZ972" s="106"/>
      <c r="PA972" s="106"/>
      <c r="PB972" s="106"/>
      <c r="PC972" s="106"/>
      <c r="PD972" s="106"/>
      <c r="PE972" s="106"/>
      <c r="PF972" s="106"/>
      <c r="PG972" s="106"/>
      <c r="PH972" s="106"/>
      <c r="PI972" s="106"/>
      <c r="PJ972" s="106"/>
      <c r="PK972" s="106"/>
      <c r="PL972" s="106"/>
      <c r="PM972" s="106"/>
      <c r="PN972" s="106"/>
      <c r="PO972" s="106"/>
      <c r="PP972" s="106"/>
      <c r="PQ972" s="106"/>
      <c r="PR972" s="106"/>
      <c r="PS972" s="106"/>
      <c r="PT972" s="106"/>
      <c r="PU972" s="106"/>
      <c r="PV972" s="106"/>
      <c r="PW972" s="106"/>
      <c r="PX972" s="106"/>
      <c r="PY972" s="106"/>
      <c r="PZ972" s="106"/>
      <c r="QA972" s="106"/>
      <c r="QB972" s="106"/>
      <c r="QC972" s="106"/>
      <c r="QD972" s="106"/>
      <c r="QE972" s="106"/>
      <c r="QF972" s="106"/>
      <c r="QG972" s="106"/>
      <c r="QH972" s="106"/>
      <c r="QI972" s="106"/>
      <c r="QJ972" s="106"/>
      <c r="QK972" s="106"/>
      <c r="QL972" s="106"/>
      <c r="QM972" s="106"/>
      <c r="QN972" s="106"/>
      <c r="QO972" s="106"/>
      <c r="QP972" s="106"/>
      <c r="QQ972" s="106"/>
      <c r="QR972" s="106"/>
      <c r="QS972" s="106"/>
      <c r="QT972" s="106"/>
      <c r="QU972" s="106"/>
      <c r="QV972" s="106"/>
      <c r="QW972" s="106"/>
      <c r="QX972" s="106"/>
      <c r="QY972" s="106"/>
      <c r="QZ972" s="106"/>
      <c r="RA972" s="106"/>
      <c r="RB972" s="106"/>
      <c r="RC972" s="106"/>
      <c r="RD972" s="106"/>
      <c r="RE972" s="106"/>
      <c r="RF972" s="106"/>
      <c r="RG972" s="106"/>
      <c r="RH972" s="106"/>
      <c r="RI972" s="106"/>
      <c r="RJ972" s="106"/>
      <c r="RK972" s="106"/>
      <c r="RL972" s="106"/>
      <c r="RM972" s="106"/>
      <c r="RN972" s="106"/>
      <c r="RO972" s="106"/>
      <c r="RP972" s="106"/>
      <c r="RQ972" s="106"/>
      <c r="RR972" s="106"/>
    </row>
    <row r="973" spans="1:486" x14ac:dyDescent="0.3">
      <c r="A973" s="106"/>
      <c r="B973" s="106"/>
      <c r="C973" s="106"/>
      <c r="D973" s="106"/>
      <c r="E973" s="106"/>
      <c r="F973" s="106"/>
      <c r="G973" s="106"/>
      <c r="H973" s="106"/>
      <c r="I973" s="106"/>
      <c r="J973" s="106"/>
      <c r="K973" s="106"/>
      <c r="L973" s="106"/>
      <c r="M973" s="106"/>
      <c r="N973" s="106"/>
      <c r="O973" s="106"/>
      <c r="P973" s="114"/>
      <c r="Q973" s="114"/>
      <c r="R973" s="106"/>
      <c r="S973" s="106"/>
      <c r="T973" s="106"/>
      <c r="U973" s="106"/>
      <c r="V973" s="106"/>
      <c r="W973" s="106"/>
      <c r="X973" s="106"/>
      <c r="Y973" s="106"/>
      <c r="Z973" s="106"/>
      <c r="AA973" s="106"/>
      <c r="AB973" s="106"/>
      <c r="AC973" s="106"/>
      <c r="AD973" s="106"/>
      <c r="AE973" s="106"/>
      <c r="AF973" s="106"/>
      <c r="AG973" s="106"/>
      <c r="AH973" s="106"/>
      <c r="AI973" s="106"/>
      <c r="AJ973" s="106"/>
      <c r="AK973" s="106"/>
      <c r="AL973" s="106"/>
      <c r="AM973" s="106"/>
      <c r="AN973" s="106"/>
      <c r="AO973" s="106"/>
      <c r="AP973" s="106"/>
      <c r="AQ973" s="106"/>
      <c r="AR973" s="106"/>
      <c r="AS973" s="106"/>
      <c r="AT973" s="106"/>
      <c r="AU973" s="106"/>
      <c r="AV973" s="106"/>
      <c r="AW973" s="106"/>
      <c r="AX973" s="106"/>
      <c r="AY973" s="106"/>
      <c r="AZ973" s="106"/>
      <c r="BA973" s="106"/>
      <c r="BB973" s="106"/>
      <c r="BC973" s="106"/>
      <c r="BD973" s="106"/>
      <c r="BE973" s="106"/>
      <c r="BF973" s="106"/>
      <c r="BG973" s="106"/>
      <c r="BH973" s="106"/>
      <c r="BI973" s="106"/>
      <c r="BJ973" s="106"/>
      <c r="BK973" s="106"/>
      <c r="BL973" s="106"/>
      <c r="BM973" s="106"/>
      <c r="BN973" s="106"/>
      <c r="BO973" s="106"/>
      <c r="BP973" s="106"/>
      <c r="BQ973" s="106"/>
      <c r="BR973" s="106"/>
      <c r="BS973" s="106"/>
      <c r="BT973" s="106"/>
      <c r="BU973" s="106"/>
      <c r="BV973" s="106"/>
      <c r="BW973" s="106"/>
      <c r="BX973" s="106"/>
      <c r="BY973" s="106"/>
      <c r="BZ973" s="106"/>
      <c r="CA973" s="106"/>
      <c r="CB973" s="106"/>
      <c r="CC973" s="106"/>
      <c r="CD973" s="106"/>
      <c r="CE973" s="106"/>
      <c r="CF973" s="106"/>
      <c r="CG973" s="106"/>
      <c r="CH973" s="106"/>
      <c r="CI973" s="106"/>
      <c r="CJ973" s="106"/>
      <c r="CK973" s="106"/>
      <c r="CL973" s="106"/>
      <c r="CM973" s="106"/>
      <c r="CN973" s="106"/>
      <c r="CO973" s="106"/>
      <c r="CP973" s="106"/>
      <c r="CQ973" s="106"/>
      <c r="CR973" s="106"/>
      <c r="CS973" s="106"/>
      <c r="CT973" s="106"/>
      <c r="CU973" s="106"/>
      <c r="CV973" s="106"/>
      <c r="CW973" s="106"/>
      <c r="CX973" s="106"/>
      <c r="CY973" s="106"/>
      <c r="CZ973" s="106"/>
      <c r="DA973" s="106"/>
      <c r="DB973" s="106"/>
      <c r="DC973" s="106"/>
      <c r="DD973" s="106"/>
      <c r="DE973" s="106"/>
      <c r="DF973" s="106"/>
      <c r="DG973" s="106"/>
      <c r="DH973" s="106"/>
      <c r="DI973" s="106"/>
      <c r="DJ973" s="106"/>
      <c r="DK973" s="106"/>
      <c r="DL973" s="106"/>
      <c r="DM973" s="106"/>
      <c r="DN973" s="106"/>
      <c r="DO973" s="106"/>
      <c r="DP973" s="106"/>
      <c r="DQ973" s="106"/>
      <c r="DR973" s="106"/>
      <c r="DS973" s="106"/>
      <c r="DT973" s="106"/>
      <c r="DU973" s="106"/>
      <c r="DV973" s="106"/>
      <c r="DW973" s="106"/>
      <c r="DX973" s="106"/>
      <c r="DY973" s="106"/>
      <c r="DZ973" s="106"/>
      <c r="EA973" s="106"/>
      <c r="EB973" s="106"/>
      <c r="EC973" s="106"/>
      <c r="ED973" s="106"/>
      <c r="EE973" s="106"/>
      <c r="EF973" s="106"/>
      <c r="EG973" s="106"/>
      <c r="EH973" s="106"/>
      <c r="EI973" s="106"/>
      <c r="EJ973" s="106"/>
      <c r="EK973" s="106"/>
      <c r="EL973" s="106"/>
      <c r="EM973" s="106"/>
      <c r="EN973" s="106"/>
      <c r="EO973" s="106"/>
      <c r="EP973" s="106"/>
      <c r="EQ973" s="106"/>
      <c r="ER973" s="106"/>
      <c r="ES973" s="106"/>
      <c r="ET973" s="106"/>
      <c r="EU973" s="106"/>
      <c r="EV973" s="106"/>
      <c r="EW973" s="106"/>
      <c r="EX973" s="106"/>
      <c r="EY973" s="106"/>
      <c r="EZ973" s="106"/>
      <c r="FA973" s="106"/>
      <c r="FB973" s="106"/>
      <c r="FC973" s="106"/>
      <c r="FD973" s="106"/>
      <c r="FE973" s="106"/>
      <c r="FF973" s="106"/>
      <c r="FG973" s="106"/>
      <c r="FH973" s="106"/>
      <c r="FI973" s="106"/>
      <c r="FJ973" s="106"/>
      <c r="FK973" s="106"/>
      <c r="FL973" s="106"/>
      <c r="FM973" s="106"/>
      <c r="FN973" s="106"/>
      <c r="FO973" s="106"/>
      <c r="FP973" s="106"/>
      <c r="FQ973" s="106"/>
      <c r="FR973" s="106"/>
      <c r="FS973" s="106"/>
      <c r="FT973" s="106"/>
      <c r="FU973" s="106"/>
      <c r="FV973" s="106"/>
      <c r="FW973" s="106"/>
      <c r="FX973" s="106"/>
      <c r="FY973" s="106"/>
      <c r="FZ973" s="106"/>
      <c r="GA973" s="106"/>
      <c r="GB973" s="106"/>
      <c r="GC973" s="106"/>
      <c r="GD973" s="106"/>
      <c r="GE973" s="106"/>
      <c r="GF973" s="106"/>
      <c r="GG973" s="106"/>
      <c r="GH973" s="106"/>
      <c r="GI973" s="106"/>
      <c r="GJ973" s="106"/>
      <c r="GK973" s="106"/>
      <c r="GL973" s="106"/>
      <c r="GM973" s="106"/>
      <c r="GN973" s="106"/>
      <c r="GO973" s="106"/>
      <c r="GP973" s="106"/>
      <c r="GQ973" s="106"/>
      <c r="GR973" s="106"/>
      <c r="GS973" s="106"/>
      <c r="GT973" s="106"/>
      <c r="GU973" s="106"/>
      <c r="GV973" s="106"/>
      <c r="GW973" s="106"/>
      <c r="GX973" s="106"/>
      <c r="GY973" s="106"/>
      <c r="GZ973" s="106"/>
      <c r="HA973" s="106"/>
      <c r="HB973" s="106"/>
      <c r="HC973" s="106"/>
      <c r="HD973" s="106"/>
      <c r="HE973" s="106"/>
      <c r="HF973" s="106"/>
      <c r="HG973" s="106"/>
      <c r="HH973" s="106"/>
      <c r="HI973" s="106"/>
      <c r="HJ973" s="106"/>
      <c r="HK973" s="106"/>
      <c r="HL973" s="106"/>
      <c r="HM973" s="106"/>
      <c r="HN973" s="106"/>
      <c r="HO973" s="106"/>
      <c r="HP973" s="106"/>
      <c r="HQ973" s="106"/>
      <c r="HR973" s="106"/>
      <c r="HS973" s="106"/>
      <c r="HT973" s="106"/>
      <c r="HU973" s="106"/>
      <c r="HV973" s="106"/>
      <c r="HW973" s="106"/>
      <c r="HX973" s="106"/>
      <c r="HY973" s="106"/>
      <c r="HZ973" s="106"/>
      <c r="IA973" s="106"/>
      <c r="IB973" s="106"/>
      <c r="IC973" s="106"/>
      <c r="ID973" s="106"/>
      <c r="IE973" s="106"/>
      <c r="IF973" s="106"/>
      <c r="IG973" s="106"/>
      <c r="IH973" s="106"/>
      <c r="II973" s="106"/>
      <c r="IJ973" s="106"/>
      <c r="IK973" s="106"/>
      <c r="IL973" s="106"/>
      <c r="IM973" s="106"/>
      <c r="IN973" s="106"/>
      <c r="IO973" s="106"/>
      <c r="IP973" s="106"/>
      <c r="IQ973" s="106"/>
      <c r="IR973" s="106"/>
      <c r="IS973" s="106"/>
      <c r="IT973" s="106"/>
      <c r="IU973" s="106"/>
      <c r="IV973" s="106"/>
      <c r="IW973" s="106"/>
      <c r="IX973" s="106"/>
      <c r="IY973" s="106"/>
      <c r="IZ973" s="106"/>
      <c r="JA973" s="106"/>
      <c r="JB973" s="106"/>
      <c r="JC973" s="106"/>
      <c r="JD973" s="106"/>
      <c r="JE973" s="106"/>
      <c r="JF973" s="106"/>
      <c r="JG973" s="106"/>
      <c r="JH973" s="106"/>
      <c r="JI973" s="106"/>
      <c r="JJ973" s="106"/>
      <c r="JK973" s="106"/>
      <c r="JL973" s="106"/>
      <c r="JM973" s="106"/>
      <c r="JN973" s="106"/>
      <c r="JO973" s="106"/>
      <c r="JP973" s="106"/>
      <c r="JQ973" s="106"/>
      <c r="JR973" s="106"/>
      <c r="JS973" s="106"/>
      <c r="JT973" s="106"/>
      <c r="JU973" s="106"/>
      <c r="JV973" s="106"/>
      <c r="JW973" s="106"/>
      <c r="JX973" s="106"/>
      <c r="JY973" s="106"/>
      <c r="JZ973" s="106"/>
      <c r="KA973" s="106"/>
      <c r="KB973" s="106"/>
      <c r="KC973" s="106"/>
      <c r="KD973" s="106"/>
      <c r="KE973" s="106"/>
      <c r="KF973" s="106"/>
      <c r="KG973" s="106"/>
      <c r="KH973" s="106"/>
      <c r="KI973" s="106"/>
      <c r="KJ973" s="106"/>
      <c r="KK973" s="106"/>
      <c r="KL973" s="106"/>
      <c r="KM973" s="106"/>
      <c r="KN973" s="106"/>
      <c r="KO973" s="106"/>
      <c r="KP973" s="106"/>
      <c r="KQ973" s="106"/>
      <c r="KR973" s="106"/>
      <c r="KS973" s="106"/>
      <c r="KT973" s="106"/>
      <c r="KU973" s="106"/>
      <c r="KV973" s="106"/>
      <c r="KW973" s="106"/>
      <c r="KX973" s="106"/>
      <c r="KY973" s="106"/>
      <c r="KZ973" s="106"/>
      <c r="LA973" s="106"/>
      <c r="LB973" s="106"/>
      <c r="LC973" s="106"/>
      <c r="LD973" s="106"/>
      <c r="LE973" s="106"/>
      <c r="LF973" s="106"/>
      <c r="LG973" s="106"/>
      <c r="LH973" s="106"/>
      <c r="LI973" s="106"/>
      <c r="LJ973" s="106"/>
      <c r="LK973" s="106"/>
      <c r="LL973" s="106"/>
      <c r="LM973" s="106"/>
      <c r="LN973" s="106"/>
      <c r="LO973" s="106"/>
      <c r="LP973" s="106"/>
      <c r="LQ973" s="106"/>
      <c r="LR973" s="106"/>
      <c r="LS973" s="106"/>
      <c r="LT973" s="106"/>
      <c r="LU973" s="106"/>
      <c r="LV973" s="106"/>
      <c r="LW973" s="106"/>
      <c r="LX973" s="106"/>
      <c r="LY973" s="106"/>
      <c r="LZ973" s="106"/>
      <c r="MA973" s="106"/>
      <c r="MB973" s="106"/>
      <c r="MC973" s="106"/>
      <c r="MD973" s="106"/>
      <c r="ME973" s="106"/>
      <c r="MF973" s="106"/>
      <c r="MG973" s="106"/>
      <c r="MH973" s="106"/>
      <c r="MI973" s="106"/>
      <c r="MJ973" s="106"/>
      <c r="MK973" s="106"/>
      <c r="ML973" s="106"/>
      <c r="MM973" s="106"/>
      <c r="MN973" s="106"/>
      <c r="MO973" s="106"/>
      <c r="MP973" s="106"/>
      <c r="MQ973" s="106"/>
      <c r="MR973" s="106"/>
      <c r="MS973" s="106"/>
      <c r="MT973" s="106"/>
      <c r="MU973" s="106"/>
      <c r="MV973" s="106"/>
      <c r="MW973" s="106"/>
      <c r="MX973" s="106"/>
      <c r="MY973" s="106"/>
      <c r="MZ973" s="106"/>
      <c r="NA973" s="106"/>
      <c r="NB973" s="106"/>
      <c r="NC973" s="106"/>
      <c r="ND973" s="106"/>
      <c r="NE973" s="106"/>
      <c r="NF973" s="106"/>
      <c r="NG973" s="106"/>
      <c r="NH973" s="106"/>
      <c r="NI973" s="106"/>
      <c r="NJ973" s="106"/>
      <c r="NK973" s="106"/>
      <c r="NL973" s="106"/>
      <c r="NM973" s="106"/>
      <c r="NN973" s="106"/>
      <c r="NO973" s="106"/>
      <c r="NP973" s="106"/>
      <c r="NQ973" s="106"/>
      <c r="NR973" s="106"/>
      <c r="NS973" s="106"/>
      <c r="NT973" s="106"/>
      <c r="NU973" s="106"/>
      <c r="NV973" s="106"/>
      <c r="NW973" s="106"/>
      <c r="NX973" s="106"/>
      <c r="NY973" s="106"/>
      <c r="NZ973" s="106"/>
      <c r="OA973" s="106"/>
      <c r="OB973" s="106"/>
      <c r="OC973" s="106"/>
      <c r="OD973" s="106"/>
      <c r="OE973" s="106"/>
      <c r="OF973" s="106"/>
      <c r="OG973" s="106"/>
      <c r="OH973" s="106"/>
      <c r="OI973" s="106"/>
      <c r="OJ973" s="106"/>
      <c r="OK973" s="106"/>
      <c r="OL973" s="106"/>
      <c r="OM973" s="106"/>
      <c r="ON973" s="106"/>
      <c r="OO973" s="106"/>
      <c r="OP973" s="106"/>
      <c r="OQ973" s="106"/>
      <c r="OR973" s="106"/>
      <c r="OS973" s="106"/>
      <c r="OT973" s="106"/>
      <c r="OU973" s="106"/>
      <c r="OV973" s="106"/>
      <c r="OW973" s="106"/>
      <c r="OX973" s="106"/>
      <c r="OY973" s="106"/>
      <c r="OZ973" s="106"/>
      <c r="PA973" s="106"/>
      <c r="PB973" s="106"/>
      <c r="PC973" s="106"/>
      <c r="PD973" s="106"/>
      <c r="PE973" s="106"/>
      <c r="PF973" s="106"/>
      <c r="PG973" s="106"/>
      <c r="PH973" s="106"/>
      <c r="PI973" s="106"/>
      <c r="PJ973" s="106"/>
      <c r="PK973" s="106"/>
      <c r="PL973" s="106"/>
      <c r="PM973" s="106"/>
      <c r="PN973" s="106"/>
      <c r="PO973" s="106"/>
      <c r="PP973" s="106"/>
      <c r="PQ973" s="106"/>
      <c r="PR973" s="106"/>
      <c r="PS973" s="106"/>
      <c r="PT973" s="106"/>
      <c r="PU973" s="106"/>
      <c r="PV973" s="106"/>
      <c r="PW973" s="106"/>
      <c r="PX973" s="106"/>
      <c r="PY973" s="106"/>
      <c r="PZ973" s="106"/>
      <c r="QA973" s="106"/>
      <c r="QB973" s="106"/>
      <c r="QC973" s="106"/>
      <c r="QD973" s="106"/>
      <c r="QE973" s="106"/>
      <c r="QF973" s="106"/>
      <c r="QG973" s="106"/>
      <c r="QH973" s="106"/>
      <c r="QI973" s="106"/>
      <c r="QJ973" s="106"/>
      <c r="QK973" s="106"/>
      <c r="QL973" s="106"/>
      <c r="QM973" s="106"/>
      <c r="QN973" s="106"/>
      <c r="QO973" s="106"/>
      <c r="QP973" s="106"/>
      <c r="QQ973" s="106"/>
      <c r="QR973" s="106"/>
      <c r="QS973" s="106"/>
      <c r="QT973" s="106"/>
      <c r="QU973" s="106"/>
      <c r="QV973" s="106"/>
      <c r="QW973" s="106"/>
      <c r="QX973" s="106"/>
      <c r="QY973" s="106"/>
      <c r="QZ973" s="106"/>
      <c r="RA973" s="106"/>
      <c r="RB973" s="106"/>
      <c r="RC973" s="106"/>
      <c r="RD973" s="106"/>
      <c r="RE973" s="106"/>
      <c r="RF973" s="106"/>
      <c r="RG973" s="106"/>
      <c r="RH973" s="106"/>
      <c r="RI973" s="106"/>
      <c r="RJ973" s="106"/>
      <c r="RK973" s="106"/>
      <c r="RL973" s="106"/>
      <c r="RM973" s="106"/>
      <c r="RN973" s="106"/>
      <c r="RO973" s="106"/>
      <c r="RP973" s="106"/>
      <c r="RQ973" s="106"/>
      <c r="RR973" s="106"/>
    </row>
    <row r="974" spans="1:486" x14ac:dyDescent="0.3">
      <c r="A974" s="106"/>
      <c r="B974" s="106"/>
      <c r="C974" s="106"/>
      <c r="D974" s="106"/>
      <c r="E974" s="106"/>
      <c r="F974" s="106"/>
      <c r="G974" s="106"/>
      <c r="H974" s="106"/>
      <c r="I974" s="106"/>
      <c r="J974" s="106"/>
      <c r="K974" s="106"/>
      <c r="L974" s="106"/>
      <c r="M974" s="106"/>
      <c r="N974" s="106"/>
      <c r="O974" s="106"/>
      <c r="P974" s="114"/>
      <c r="Q974" s="114"/>
      <c r="R974" s="106"/>
      <c r="S974" s="106"/>
      <c r="T974" s="106"/>
      <c r="U974" s="106"/>
      <c r="V974" s="106"/>
      <c r="W974" s="106"/>
      <c r="X974" s="106"/>
      <c r="Y974" s="106"/>
      <c r="Z974" s="106"/>
      <c r="AA974" s="106"/>
      <c r="AB974" s="106"/>
      <c r="AC974" s="106"/>
      <c r="AD974" s="106"/>
      <c r="AE974" s="106"/>
      <c r="AF974" s="106"/>
      <c r="AG974" s="106"/>
      <c r="AH974" s="106"/>
      <c r="AI974" s="106"/>
      <c r="AJ974" s="106"/>
      <c r="AK974" s="106"/>
      <c r="AL974" s="106"/>
      <c r="AM974" s="106"/>
      <c r="AN974" s="106"/>
      <c r="AO974" s="106"/>
      <c r="AP974" s="106"/>
      <c r="AQ974" s="106"/>
      <c r="AR974" s="106"/>
      <c r="AS974" s="106"/>
      <c r="AT974" s="106"/>
      <c r="AU974" s="106"/>
      <c r="AV974" s="106"/>
      <c r="AW974" s="106"/>
      <c r="AX974" s="106"/>
      <c r="AY974" s="106"/>
      <c r="AZ974" s="106"/>
      <c r="BA974" s="106"/>
      <c r="BB974" s="106"/>
      <c r="BC974" s="106"/>
      <c r="BD974" s="106"/>
      <c r="BE974" s="106"/>
      <c r="BF974" s="106"/>
      <c r="BG974" s="106"/>
      <c r="BH974" s="106"/>
      <c r="BI974" s="106"/>
      <c r="BJ974" s="106"/>
      <c r="BK974" s="106"/>
      <c r="BL974" s="106"/>
      <c r="BM974" s="106"/>
      <c r="BN974" s="106"/>
      <c r="BO974" s="106"/>
      <c r="BP974" s="106"/>
      <c r="BQ974" s="106"/>
      <c r="BR974" s="106"/>
      <c r="BS974" s="106"/>
      <c r="BT974" s="106"/>
      <c r="BU974" s="106"/>
      <c r="BV974" s="106"/>
      <c r="BW974" s="106"/>
      <c r="BX974" s="106"/>
      <c r="BY974" s="106"/>
      <c r="BZ974" s="106"/>
      <c r="CA974" s="106"/>
      <c r="CB974" s="106"/>
      <c r="CC974" s="106"/>
      <c r="CD974" s="106"/>
      <c r="CE974" s="106"/>
      <c r="CF974" s="106"/>
      <c r="CG974" s="106"/>
      <c r="CH974" s="106"/>
      <c r="CI974" s="106"/>
      <c r="CJ974" s="106"/>
      <c r="CK974" s="106"/>
      <c r="CL974" s="106"/>
      <c r="CM974" s="106"/>
      <c r="CN974" s="106"/>
      <c r="CO974" s="106"/>
      <c r="CP974" s="106"/>
      <c r="CQ974" s="106"/>
      <c r="CR974" s="106"/>
      <c r="CS974" s="106"/>
      <c r="CT974" s="106"/>
      <c r="CU974" s="106"/>
      <c r="CV974" s="106"/>
      <c r="CW974" s="106"/>
      <c r="CX974" s="106"/>
      <c r="CY974" s="106"/>
      <c r="CZ974" s="106"/>
      <c r="DA974" s="106"/>
      <c r="DB974" s="106"/>
      <c r="DC974" s="106"/>
      <c r="DD974" s="106"/>
      <c r="DE974" s="106"/>
      <c r="DF974" s="106"/>
      <c r="DG974" s="106"/>
      <c r="DH974" s="106"/>
      <c r="DI974" s="106"/>
      <c r="DJ974" s="106"/>
      <c r="DK974" s="106"/>
      <c r="DL974" s="106"/>
      <c r="DM974" s="106"/>
      <c r="DN974" s="106"/>
      <c r="DO974" s="106"/>
      <c r="DP974" s="106"/>
      <c r="DQ974" s="106"/>
      <c r="DR974" s="106"/>
      <c r="DS974" s="106"/>
      <c r="DT974" s="106"/>
      <c r="DU974" s="106"/>
      <c r="DV974" s="106"/>
      <c r="DW974" s="106"/>
      <c r="DX974" s="106"/>
      <c r="DY974" s="106"/>
      <c r="DZ974" s="106"/>
      <c r="EA974" s="106"/>
      <c r="EB974" s="106"/>
      <c r="EC974" s="106"/>
      <c r="ED974" s="106"/>
      <c r="EE974" s="106"/>
      <c r="EF974" s="106"/>
      <c r="EG974" s="106"/>
      <c r="EH974" s="106"/>
      <c r="EI974" s="106"/>
      <c r="EJ974" s="106"/>
      <c r="EK974" s="106"/>
      <c r="EL974" s="106"/>
      <c r="EM974" s="106"/>
      <c r="EN974" s="106"/>
      <c r="EO974" s="106"/>
      <c r="EP974" s="106"/>
      <c r="EQ974" s="106"/>
      <c r="ER974" s="106"/>
      <c r="ES974" s="106"/>
      <c r="ET974" s="106"/>
      <c r="EU974" s="106"/>
      <c r="EV974" s="106"/>
      <c r="EW974" s="106"/>
      <c r="EX974" s="106"/>
      <c r="EY974" s="106"/>
      <c r="EZ974" s="106"/>
      <c r="FA974" s="106"/>
      <c r="FB974" s="106"/>
      <c r="FC974" s="106"/>
      <c r="FD974" s="106"/>
      <c r="FE974" s="106"/>
      <c r="FF974" s="106"/>
      <c r="FG974" s="106"/>
      <c r="FH974" s="106"/>
      <c r="FI974" s="106"/>
      <c r="FJ974" s="106"/>
      <c r="FK974" s="106"/>
      <c r="FL974" s="106"/>
      <c r="FM974" s="106"/>
      <c r="FN974" s="106"/>
      <c r="FO974" s="106"/>
      <c r="FP974" s="106"/>
      <c r="FQ974" s="106"/>
      <c r="FR974" s="106"/>
      <c r="FS974" s="106"/>
      <c r="FT974" s="106"/>
      <c r="FU974" s="106"/>
      <c r="FV974" s="106"/>
      <c r="FW974" s="106"/>
      <c r="FX974" s="106"/>
      <c r="FY974" s="106"/>
      <c r="FZ974" s="106"/>
      <c r="GA974" s="106"/>
      <c r="GB974" s="106"/>
      <c r="GC974" s="106"/>
      <c r="GD974" s="106"/>
      <c r="GE974" s="106"/>
      <c r="GF974" s="106"/>
      <c r="GG974" s="106"/>
      <c r="GH974" s="106"/>
      <c r="GI974" s="106"/>
      <c r="GJ974" s="106"/>
      <c r="GK974" s="106"/>
      <c r="GL974" s="106"/>
      <c r="GM974" s="106"/>
      <c r="GN974" s="106"/>
      <c r="GO974" s="106"/>
      <c r="GP974" s="106"/>
      <c r="GQ974" s="106"/>
      <c r="GR974" s="106"/>
      <c r="GS974" s="106"/>
      <c r="GT974" s="106"/>
      <c r="GU974" s="106"/>
      <c r="GV974" s="106"/>
      <c r="GW974" s="106"/>
      <c r="GX974" s="106"/>
      <c r="GY974" s="106"/>
      <c r="GZ974" s="106"/>
      <c r="HA974" s="106"/>
      <c r="HB974" s="106"/>
      <c r="HC974" s="106"/>
      <c r="HD974" s="106"/>
      <c r="HE974" s="106"/>
      <c r="HF974" s="106"/>
      <c r="HG974" s="106"/>
      <c r="HH974" s="106"/>
      <c r="HI974" s="106"/>
      <c r="HJ974" s="106"/>
      <c r="HK974" s="106"/>
      <c r="HL974" s="106"/>
      <c r="HM974" s="106"/>
      <c r="HN974" s="106"/>
      <c r="HO974" s="106"/>
      <c r="HP974" s="106"/>
      <c r="HQ974" s="106"/>
      <c r="HR974" s="106"/>
      <c r="HS974" s="106"/>
      <c r="HT974" s="106"/>
      <c r="HU974" s="106"/>
      <c r="HV974" s="106"/>
      <c r="HW974" s="106"/>
      <c r="HX974" s="106"/>
      <c r="HY974" s="106"/>
      <c r="HZ974" s="106"/>
      <c r="IA974" s="106"/>
      <c r="IB974" s="106"/>
      <c r="IC974" s="106"/>
      <c r="ID974" s="106"/>
      <c r="IE974" s="106"/>
      <c r="IF974" s="106"/>
      <c r="IG974" s="106"/>
      <c r="IH974" s="106"/>
      <c r="II974" s="106"/>
      <c r="IJ974" s="106"/>
      <c r="IK974" s="106"/>
      <c r="IL974" s="106"/>
      <c r="IM974" s="106"/>
      <c r="IN974" s="106"/>
      <c r="IO974" s="106"/>
      <c r="IP974" s="106"/>
      <c r="IQ974" s="106"/>
      <c r="IR974" s="106"/>
      <c r="IS974" s="106"/>
      <c r="IT974" s="106"/>
      <c r="IU974" s="106"/>
      <c r="IV974" s="106"/>
      <c r="IW974" s="106"/>
      <c r="IX974" s="106"/>
      <c r="IY974" s="106"/>
      <c r="IZ974" s="106"/>
      <c r="JA974" s="106"/>
      <c r="JB974" s="106"/>
      <c r="JC974" s="106"/>
      <c r="JD974" s="106"/>
      <c r="JE974" s="106"/>
      <c r="JF974" s="106"/>
      <c r="JG974" s="106"/>
      <c r="JH974" s="106"/>
      <c r="JI974" s="106"/>
      <c r="JJ974" s="106"/>
      <c r="JK974" s="106"/>
      <c r="JL974" s="106"/>
      <c r="JM974" s="106"/>
      <c r="JN974" s="106"/>
      <c r="JO974" s="106"/>
      <c r="JP974" s="106"/>
      <c r="JQ974" s="106"/>
      <c r="JR974" s="106"/>
      <c r="JS974" s="106"/>
      <c r="JT974" s="106"/>
      <c r="JU974" s="106"/>
      <c r="JV974" s="106"/>
      <c r="JW974" s="106"/>
      <c r="JX974" s="106"/>
      <c r="JY974" s="106"/>
      <c r="JZ974" s="106"/>
      <c r="KA974" s="106"/>
      <c r="KB974" s="106"/>
      <c r="KC974" s="106"/>
      <c r="KD974" s="106"/>
      <c r="KE974" s="106"/>
      <c r="KF974" s="106"/>
      <c r="KG974" s="106"/>
      <c r="KH974" s="106"/>
      <c r="KI974" s="106"/>
      <c r="KJ974" s="106"/>
      <c r="KK974" s="106"/>
      <c r="KL974" s="106"/>
      <c r="KM974" s="106"/>
      <c r="KN974" s="106"/>
      <c r="KO974" s="106"/>
      <c r="KP974" s="106"/>
      <c r="KQ974" s="106"/>
      <c r="KR974" s="106"/>
      <c r="KS974" s="106"/>
      <c r="KT974" s="106"/>
      <c r="KU974" s="106"/>
      <c r="KV974" s="106"/>
      <c r="KW974" s="106"/>
      <c r="KX974" s="106"/>
      <c r="KY974" s="106"/>
      <c r="KZ974" s="106"/>
      <c r="LA974" s="106"/>
      <c r="LB974" s="106"/>
      <c r="LC974" s="106"/>
      <c r="LD974" s="106"/>
      <c r="LE974" s="106"/>
      <c r="LF974" s="106"/>
      <c r="LG974" s="106"/>
      <c r="LH974" s="106"/>
      <c r="LI974" s="106"/>
      <c r="LJ974" s="106"/>
      <c r="LK974" s="106"/>
      <c r="LL974" s="106"/>
      <c r="LM974" s="106"/>
      <c r="LN974" s="106"/>
      <c r="LO974" s="106"/>
      <c r="LP974" s="106"/>
      <c r="LQ974" s="106"/>
      <c r="LR974" s="106"/>
      <c r="LS974" s="106"/>
      <c r="LT974" s="106"/>
      <c r="LU974" s="106"/>
      <c r="LV974" s="106"/>
      <c r="LW974" s="106"/>
      <c r="LX974" s="106"/>
      <c r="LY974" s="106"/>
      <c r="LZ974" s="106"/>
      <c r="MA974" s="106"/>
      <c r="MB974" s="106"/>
      <c r="MC974" s="106"/>
      <c r="MD974" s="106"/>
      <c r="ME974" s="106"/>
      <c r="MF974" s="106"/>
      <c r="MG974" s="106"/>
      <c r="MH974" s="106"/>
      <c r="MI974" s="106"/>
      <c r="MJ974" s="106"/>
      <c r="MK974" s="106"/>
      <c r="ML974" s="106"/>
      <c r="MM974" s="106"/>
      <c r="MN974" s="106"/>
      <c r="MO974" s="106"/>
      <c r="MP974" s="106"/>
      <c r="MQ974" s="106"/>
      <c r="MR974" s="106"/>
      <c r="MS974" s="106"/>
      <c r="MT974" s="106"/>
      <c r="MU974" s="106"/>
      <c r="MV974" s="106"/>
      <c r="MW974" s="106"/>
      <c r="MX974" s="106"/>
      <c r="MY974" s="106"/>
      <c r="MZ974" s="106"/>
      <c r="NA974" s="106"/>
      <c r="NB974" s="106"/>
      <c r="NC974" s="106"/>
      <c r="ND974" s="106"/>
      <c r="NE974" s="106"/>
      <c r="NF974" s="106"/>
      <c r="NG974" s="106"/>
      <c r="NH974" s="106"/>
      <c r="NI974" s="106"/>
      <c r="NJ974" s="106"/>
      <c r="NK974" s="106"/>
      <c r="NL974" s="106"/>
      <c r="NM974" s="106"/>
      <c r="NN974" s="106"/>
      <c r="NO974" s="106"/>
      <c r="NP974" s="106"/>
      <c r="NQ974" s="106"/>
      <c r="NR974" s="106"/>
      <c r="NS974" s="106"/>
      <c r="NT974" s="106"/>
      <c r="NU974" s="106"/>
      <c r="NV974" s="106"/>
      <c r="NW974" s="106"/>
      <c r="NX974" s="106"/>
      <c r="NY974" s="106"/>
      <c r="NZ974" s="106"/>
      <c r="OA974" s="106"/>
      <c r="OB974" s="106"/>
      <c r="OC974" s="106"/>
      <c r="OD974" s="106"/>
      <c r="OE974" s="106"/>
      <c r="OF974" s="106"/>
      <c r="OG974" s="106"/>
      <c r="OH974" s="106"/>
      <c r="OI974" s="106"/>
      <c r="OJ974" s="106"/>
      <c r="OK974" s="106"/>
      <c r="OL974" s="106"/>
      <c r="OM974" s="106"/>
      <c r="ON974" s="106"/>
      <c r="OO974" s="106"/>
      <c r="OP974" s="106"/>
      <c r="OQ974" s="106"/>
      <c r="OR974" s="106"/>
      <c r="OS974" s="106"/>
      <c r="OT974" s="106"/>
      <c r="OU974" s="106"/>
      <c r="OV974" s="106"/>
      <c r="OW974" s="106"/>
      <c r="OX974" s="106"/>
      <c r="OY974" s="106"/>
      <c r="OZ974" s="106"/>
      <c r="PA974" s="106"/>
      <c r="PB974" s="106"/>
      <c r="PC974" s="106"/>
      <c r="PD974" s="106"/>
      <c r="PE974" s="106"/>
      <c r="PF974" s="106"/>
      <c r="PG974" s="106"/>
      <c r="PH974" s="106"/>
      <c r="PI974" s="106"/>
      <c r="PJ974" s="106"/>
      <c r="PK974" s="106"/>
      <c r="PL974" s="106"/>
      <c r="PM974" s="106"/>
      <c r="PN974" s="106"/>
      <c r="PO974" s="106"/>
      <c r="PP974" s="106"/>
      <c r="PQ974" s="106"/>
      <c r="PR974" s="106"/>
      <c r="PS974" s="106"/>
      <c r="PT974" s="106"/>
      <c r="PU974" s="106"/>
      <c r="PV974" s="106"/>
      <c r="PW974" s="106"/>
      <c r="PX974" s="106"/>
      <c r="PY974" s="106"/>
      <c r="PZ974" s="106"/>
      <c r="QA974" s="106"/>
      <c r="QB974" s="106"/>
      <c r="QC974" s="106"/>
      <c r="QD974" s="106"/>
      <c r="QE974" s="106"/>
      <c r="QF974" s="106"/>
      <c r="QG974" s="106"/>
      <c r="QH974" s="106"/>
      <c r="QI974" s="106"/>
      <c r="QJ974" s="106"/>
      <c r="QK974" s="106"/>
      <c r="QL974" s="106"/>
      <c r="QM974" s="106"/>
      <c r="QN974" s="106"/>
      <c r="QO974" s="106"/>
      <c r="QP974" s="106"/>
      <c r="QQ974" s="106"/>
      <c r="QR974" s="106"/>
      <c r="QS974" s="106"/>
      <c r="QT974" s="106"/>
      <c r="QU974" s="106"/>
      <c r="QV974" s="106"/>
      <c r="QW974" s="106"/>
      <c r="QX974" s="106"/>
      <c r="QY974" s="106"/>
      <c r="QZ974" s="106"/>
      <c r="RA974" s="106"/>
      <c r="RB974" s="106"/>
      <c r="RC974" s="106"/>
      <c r="RD974" s="106"/>
      <c r="RE974" s="106"/>
      <c r="RF974" s="106"/>
      <c r="RG974" s="106"/>
      <c r="RH974" s="106"/>
      <c r="RI974" s="106"/>
      <c r="RJ974" s="106"/>
      <c r="RK974" s="106"/>
      <c r="RL974" s="106"/>
      <c r="RM974" s="106"/>
      <c r="RN974" s="106"/>
      <c r="RO974" s="106"/>
      <c r="RP974" s="106"/>
      <c r="RQ974" s="106"/>
      <c r="RR974" s="106"/>
    </row>
    <row r="975" spans="1:486" x14ac:dyDescent="0.3">
      <c r="A975" s="106"/>
      <c r="B975" s="106"/>
      <c r="C975" s="106"/>
      <c r="D975" s="106"/>
      <c r="E975" s="106"/>
      <c r="F975" s="106"/>
      <c r="G975" s="106"/>
      <c r="H975" s="106"/>
      <c r="I975" s="106"/>
      <c r="J975" s="106"/>
      <c r="K975" s="106"/>
      <c r="L975" s="106"/>
      <c r="M975" s="106"/>
      <c r="N975" s="106"/>
      <c r="O975" s="106"/>
      <c r="P975" s="114"/>
      <c r="Q975" s="114"/>
      <c r="R975" s="106"/>
      <c r="S975" s="106"/>
      <c r="T975" s="106"/>
      <c r="U975" s="106"/>
      <c r="V975" s="106"/>
      <c r="W975" s="106"/>
      <c r="X975" s="106"/>
      <c r="Y975" s="106"/>
      <c r="Z975" s="106"/>
      <c r="AA975" s="106"/>
      <c r="AB975" s="106"/>
      <c r="AC975" s="106"/>
      <c r="AD975" s="106"/>
      <c r="AE975" s="106"/>
      <c r="AF975" s="106"/>
      <c r="AG975" s="106"/>
      <c r="AH975" s="106"/>
      <c r="AI975" s="106"/>
      <c r="AJ975" s="106"/>
      <c r="AK975" s="106"/>
      <c r="AL975" s="106"/>
      <c r="AM975" s="106"/>
      <c r="AN975" s="106"/>
      <c r="AO975" s="106"/>
      <c r="AP975" s="106"/>
      <c r="AQ975" s="106"/>
      <c r="AR975" s="106"/>
      <c r="AS975" s="106"/>
      <c r="AT975" s="106"/>
      <c r="AU975" s="106"/>
      <c r="AV975" s="106"/>
      <c r="AW975" s="106"/>
      <c r="AX975" s="106"/>
      <c r="AY975" s="106"/>
      <c r="AZ975" s="106"/>
      <c r="BA975" s="106"/>
      <c r="BB975" s="106"/>
      <c r="BC975" s="106"/>
      <c r="BD975" s="106"/>
      <c r="BE975" s="106"/>
      <c r="BF975" s="106"/>
      <c r="BG975" s="106"/>
      <c r="BH975" s="106"/>
      <c r="BI975" s="106"/>
      <c r="BJ975" s="106"/>
      <c r="BK975" s="106"/>
      <c r="BL975" s="106"/>
      <c r="BM975" s="106"/>
      <c r="BN975" s="106"/>
      <c r="BO975" s="106"/>
      <c r="BP975" s="106"/>
      <c r="BQ975" s="106"/>
      <c r="BR975" s="106"/>
      <c r="BS975" s="106"/>
      <c r="BT975" s="106"/>
      <c r="BU975" s="106"/>
      <c r="BV975" s="106"/>
      <c r="BW975" s="106"/>
      <c r="BX975" s="106"/>
      <c r="BY975" s="106"/>
      <c r="BZ975" s="106"/>
      <c r="CA975" s="106"/>
      <c r="CB975" s="106"/>
      <c r="CC975" s="106"/>
      <c r="CD975" s="106"/>
      <c r="CE975" s="106"/>
      <c r="CF975" s="106"/>
      <c r="CG975" s="106"/>
      <c r="CH975" s="106"/>
      <c r="CI975" s="106"/>
      <c r="CJ975" s="106"/>
      <c r="CK975" s="106"/>
      <c r="CL975" s="106"/>
      <c r="CM975" s="106"/>
      <c r="CN975" s="106"/>
      <c r="CO975" s="106"/>
      <c r="CP975" s="106"/>
      <c r="CQ975" s="106"/>
      <c r="CR975" s="106"/>
      <c r="CS975" s="106"/>
      <c r="CT975" s="106"/>
      <c r="CU975" s="106"/>
      <c r="CV975" s="106"/>
      <c r="CW975" s="106"/>
      <c r="CX975" s="106"/>
      <c r="CY975" s="106"/>
      <c r="CZ975" s="106"/>
      <c r="DA975" s="106"/>
      <c r="DB975" s="106"/>
      <c r="DC975" s="106"/>
      <c r="DD975" s="106"/>
      <c r="DE975" s="106"/>
      <c r="DF975" s="106"/>
      <c r="DG975" s="106"/>
      <c r="DH975" s="106"/>
      <c r="DI975" s="106"/>
      <c r="DJ975" s="106"/>
      <c r="DK975" s="106"/>
      <c r="DL975" s="106"/>
      <c r="DM975" s="106"/>
      <c r="DN975" s="106"/>
      <c r="DO975" s="106"/>
      <c r="DP975" s="106"/>
      <c r="DQ975" s="106"/>
      <c r="DR975" s="106"/>
      <c r="DS975" s="106"/>
      <c r="DT975" s="106"/>
      <c r="DU975" s="106"/>
      <c r="DV975" s="106"/>
      <c r="DW975" s="106"/>
      <c r="DX975" s="106"/>
      <c r="DY975" s="106"/>
      <c r="DZ975" s="106"/>
      <c r="EA975" s="106"/>
      <c r="EB975" s="106"/>
      <c r="EC975" s="106"/>
      <c r="ED975" s="106"/>
      <c r="EE975" s="106"/>
      <c r="EF975" s="106"/>
      <c r="EG975" s="106"/>
      <c r="EH975" s="106"/>
      <c r="EI975" s="106"/>
      <c r="EJ975" s="106"/>
      <c r="EK975" s="106"/>
      <c r="EL975" s="106"/>
      <c r="EM975" s="106"/>
      <c r="EN975" s="106"/>
      <c r="EO975" s="106"/>
      <c r="EP975" s="106"/>
      <c r="EQ975" s="106"/>
      <c r="ER975" s="106"/>
      <c r="ES975" s="106"/>
      <c r="ET975" s="106"/>
      <c r="EU975" s="106"/>
      <c r="EV975" s="106"/>
      <c r="EW975" s="106"/>
      <c r="EX975" s="106"/>
      <c r="EY975" s="106"/>
      <c r="EZ975" s="106"/>
      <c r="FA975" s="106"/>
      <c r="FB975" s="106"/>
      <c r="FC975" s="106"/>
      <c r="FD975" s="106"/>
      <c r="FE975" s="106"/>
      <c r="FF975" s="106"/>
      <c r="FG975" s="106"/>
      <c r="FH975" s="106"/>
      <c r="FI975" s="106"/>
      <c r="FJ975" s="106"/>
      <c r="FK975" s="106"/>
      <c r="FL975" s="106"/>
      <c r="FM975" s="106"/>
      <c r="FN975" s="106"/>
      <c r="FO975" s="106"/>
      <c r="FP975" s="106"/>
      <c r="FQ975" s="106"/>
      <c r="FR975" s="106"/>
      <c r="FS975" s="106"/>
      <c r="FT975" s="106"/>
      <c r="FU975" s="106"/>
      <c r="FV975" s="106"/>
      <c r="FW975" s="106"/>
      <c r="FX975" s="106"/>
      <c r="FY975" s="106"/>
      <c r="FZ975" s="106"/>
      <c r="GA975" s="106"/>
      <c r="GB975" s="106"/>
      <c r="GC975" s="106"/>
      <c r="GD975" s="106"/>
      <c r="GE975" s="106"/>
      <c r="GF975" s="106"/>
      <c r="GG975" s="106"/>
      <c r="GH975" s="106"/>
      <c r="GI975" s="106"/>
      <c r="GJ975" s="106"/>
      <c r="GK975" s="106"/>
      <c r="GL975" s="106"/>
      <c r="GM975" s="106"/>
      <c r="GN975" s="106"/>
      <c r="GO975" s="106"/>
      <c r="GP975" s="106"/>
      <c r="GQ975" s="106"/>
      <c r="GR975" s="106"/>
      <c r="GS975" s="106"/>
      <c r="GT975" s="106"/>
      <c r="GU975" s="106"/>
      <c r="GV975" s="106"/>
      <c r="GW975" s="106"/>
      <c r="GX975" s="106"/>
      <c r="GY975" s="106"/>
      <c r="GZ975" s="106"/>
      <c r="HA975" s="106"/>
      <c r="HB975" s="106"/>
      <c r="HC975" s="106"/>
      <c r="HD975" s="106"/>
      <c r="HE975" s="106"/>
      <c r="HF975" s="106"/>
      <c r="HG975" s="106"/>
      <c r="HH975" s="106"/>
      <c r="HI975" s="106"/>
      <c r="HJ975" s="106"/>
      <c r="HK975" s="106"/>
      <c r="HL975" s="106"/>
      <c r="HM975" s="106"/>
      <c r="HN975" s="106"/>
      <c r="HO975" s="106"/>
      <c r="HP975" s="106"/>
      <c r="HQ975" s="106"/>
      <c r="HR975" s="106"/>
      <c r="HS975" s="106"/>
      <c r="HT975" s="106"/>
      <c r="HU975" s="106"/>
      <c r="HV975" s="106"/>
      <c r="HW975" s="106"/>
      <c r="HX975" s="106"/>
      <c r="HY975" s="106"/>
      <c r="HZ975" s="106"/>
      <c r="IA975" s="106"/>
      <c r="IB975" s="106"/>
      <c r="IC975" s="106"/>
      <c r="ID975" s="106"/>
      <c r="IE975" s="106"/>
      <c r="IF975" s="106"/>
      <c r="IG975" s="106"/>
      <c r="IH975" s="106"/>
      <c r="II975" s="106"/>
      <c r="IJ975" s="106"/>
      <c r="IK975" s="106"/>
      <c r="IL975" s="106"/>
      <c r="IM975" s="106"/>
      <c r="IN975" s="106"/>
      <c r="IO975" s="106"/>
      <c r="IP975" s="106"/>
      <c r="IQ975" s="106"/>
      <c r="IR975" s="106"/>
      <c r="IS975" s="106"/>
      <c r="IT975" s="106"/>
      <c r="IU975" s="106"/>
      <c r="IV975" s="106"/>
      <c r="IW975" s="106"/>
      <c r="IX975" s="106"/>
      <c r="IY975" s="106"/>
      <c r="IZ975" s="106"/>
      <c r="JA975" s="106"/>
      <c r="JB975" s="106"/>
      <c r="JC975" s="106"/>
      <c r="JD975" s="106"/>
      <c r="JE975" s="106"/>
      <c r="JF975" s="106"/>
      <c r="JG975" s="106"/>
      <c r="JH975" s="106"/>
      <c r="JI975" s="106"/>
      <c r="JJ975" s="106"/>
      <c r="JK975" s="106"/>
      <c r="JL975" s="106"/>
      <c r="JM975" s="106"/>
      <c r="JN975" s="106"/>
      <c r="JO975" s="106"/>
      <c r="JP975" s="106"/>
      <c r="JQ975" s="106"/>
      <c r="JR975" s="106"/>
      <c r="JS975" s="106"/>
      <c r="JT975" s="106"/>
      <c r="JU975" s="106"/>
      <c r="JV975" s="106"/>
      <c r="JW975" s="106"/>
      <c r="JX975" s="106"/>
      <c r="JY975" s="106"/>
      <c r="JZ975" s="106"/>
      <c r="KA975" s="106"/>
      <c r="KB975" s="106"/>
      <c r="KC975" s="106"/>
      <c r="KD975" s="106"/>
      <c r="KE975" s="106"/>
      <c r="KF975" s="106"/>
      <c r="KG975" s="106"/>
      <c r="KH975" s="106"/>
      <c r="KI975" s="106"/>
      <c r="KJ975" s="106"/>
      <c r="KK975" s="106"/>
      <c r="KL975" s="106"/>
      <c r="KM975" s="106"/>
      <c r="KN975" s="106"/>
      <c r="KO975" s="106"/>
      <c r="KP975" s="106"/>
      <c r="KQ975" s="106"/>
      <c r="KR975" s="106"/>
      <c r="KS975" s="106"/>
      <c r="KT975" s="106"/>
      <c r="KU975" s="106"/>
      <c r="KV975" s="106"/>
      <c r="KW975" s="106"/>
      <c r="KX975" s="106"/>
      <c r="KY975" s="106"/>
      <c r="KZ975" s="106"/>
      <c r="LA975" s="106"/>
      <c r="LB975" s="106"/>
      <c r="LC975" s="106"/>
      <c r="LD975" s="106"/>
      <c r="LE975" s="106"/>
      <c r="LF975" s="106"/>
      <c r="LG975" s="106"/>
      <c r="LH975" s="106"/>
      <c r="LI975" s="106"/>
      <c r="LJ975" s="106"/>
      <c r="LK975" s="106"/>
      <c r="LL975" s="106"/>
      <c r="LM975" s="106"/>
      <c r="LN975" s="106"/>
      <c r="LO975" s="106"/>
      <c r="LP975" s="106"/>
      <c r="LQ975" s="106"/>
      <c r="LR975" s="106"/>
      <c r="LS975" s="106"/>
      <c r="LT975" s="106"/>
      <c r="LU975" s="106"/>
      <c r="LV975" s="106"/>
      <c r="LW975" s="106"/>
      <c r="LX975" s="106"/>
      <c r="LY975" s="106"/>
      <c r="LZ975" s="106"/>
      <c r="MA975" s="106"/>
      <c r="MB975" s="106"/>
      <c r="MC975" s="106"/>
      <c r="MD975" s="106"/>
      <c r="ME975" s="106"/>
      <c r="MF975" s="106"/>
      <c r="MG975" s="106"/>
      <c r="MH975" s="106"/>
      <c r="MI975" s="106"/>
      <c r="MJ975" s="106"/>
      <c r="MK975" s="106"/>
      <c r="ML975" s="106"/>
      <c r="MM975" s="106"/>
      <c r="MN975" s="106"/>
      <c r="MO975" s="106"/>
      <c r="MP975" s="106"/>
      <c r="MQ975" s="106"/>
      <c r="MR975" s="106"/>
      <c r="MS975" s="106"/>
      <c r="MT975" s="106"/>
      <c r="MU975" s="106"/>
      <c r="MV975" s="106"/>
      <c r="MW975" s="106"/>
      <c r="MX975" s="106"/>
      <c r="MY975" s="106"/>
      <c r="MZ975" s="106"/>
      <c r="NA975" s="106"/>
      <c r="NB975" s="106"/>
      <c r="NC975" s="106"/>
      <c r="ND975" s="106"/>
      <c r="NE975" s="106"/>
      <c r="NF975" s="106"/>
      <c r="NG975" s="106"/>
      <c r="NH975" s="106"/>
      <c r="NI975" s="106"/>
      <c r="NJ975" s="106"/>
      <c r="NK975" s="106"/>
      <c r="NL975" s="106"/>
      <c r="NM975" s="106"/>
      <c r="NN975" s="106"/>
      <c r="NO975" s="106"/>
      <c r="NP975" s="106"/>
      <c r="NQ975" s="106"/>
      <c r="NR975" s="106"/>
      <c r="NS975" s="106"/>
      <c r="NT975" s="106"/>
      <c r="NU975" s="106"/>
      <c r="NV975" s="106"/>
      <c r="NW975" s="106"/>
      <c r="NX975" s="106"/>
      <c r="NY975" s="106"/>
      <c r="NZ975" s="106"/>
      <c r="OA975" s="106"/>
      <c r="OB975" s="106"/>
      <c r="OC975" s="106"/>
      <c r="OD975" s="106"/>
      <c r="OE975" s="106"/>
      <c r="OF975" s="106"/>
      <c r="OG975" s="106"/>
      <c r="OH975" s="106"/>
      <c r="OI975" s="106"/>
      <c r="OJ975" s="106"/>
      <c r="OK975" s="106"/>
      <c r="OL975" s="106"/>
      <c r="OM975" s="106"/>
      <c r="ON975" s="106"/>
      <c r="OO975" s="106"/>
      <c r="OP975" s="106"/>
      <c r="OQ975" s="106"/>
      <c r="OR975" s="106"/>
      <c r="OS975" s="106"/>
      <c r="OT975" s="106"/>
      <c r="OU975" s="106"/>
      <c r="OV975" s="106"/>
      <c r="OW975" s="106"/>
      <c r="OX975" s="106"/>
      <c r="OY975" s="106"/>
      <c r="OZ975" s="106"/>
      <c r="PA975" s="106"/>
      <c r="PB975" s="106"/>
      <c r="PC975" s="106"/>
      <c r="PD975" s="106"/>
      <c r="PE975" s="106"/>
      <c r="PF975" s="106"/>
      <c r="PG975" s="106"/>
      <c r="PH975" s="106"/>
      <c r="PI975" s="106"/>
      <c r="PJ975" s="106"/>
      <c r="PK975" s="106"/>
      <c r="PL975" s="106"/>
      <c r="PM975" s="106"/>
      <c r="PN975" s="106"/>
      <c r="PO975" s="106"/>
      <c r="PP975" s="106"/>
      <c r="PQ975" s="106"/>
      <c r="PR975" s="106"/>
      <c r="PS975" s="106"/>
      <c r="PT975" s="106"/>
      <c r="PU975" s="106"/>
      <c r="PV975" s="106"/>
      <c r="PW975" s="106"/>
      <c r="PX975" s="106"/>
      <c r="PY975" s="106"/>
      <c r="PZ975" s="106"/>
      <c r="QA975" s="106"/>
      <c r="QB975" s="106"/>
      <c r="QC975" s="106"/>
      <c r="QD975" s="106"/>
      <c r="QE975" s="106"/>
      <c r="QF975" s="106"/>
      <c r="QG975" s="106"/>
      <c r="QH975" s="106"/>
      <c r="QI975" s="106"/>
      <c r="QJ975" s="106"/>
      <c r="QK975" s="106"/>
      <c r="QL975" s="106"/>
      <c r="QM975" s="106"/>
      <c r="QN975" s="106"/>
      <c r="QO975" s="106"/>
      <c r="QP975" s="106"/>
      <c r="QQ975" s="106"/>
      <c r="QR975" s="106"/>
      <c r="QS975" s="106"/>
      <c r="QT975" s="106"/>
      <c r="QU975" s="106"/>
      <c r="QV975" s="106"/>
      <c r="QW975" s="106"/>
      <c r="QX975" s="106"/>
      <c r="QY975" s="106"/>
      <c r="QZ975" s="106"/>
      <c r="RA975" s="106"/>
      <c r="RB975" s="106"/>
      <c r="RC975" s="106"/>
      <c r="RD975" s="106"/>
      <c r="RE975" s="106"/>
      <c r="RF975" s="106"/>
      <c r="RG975" s="106"/>
      <c r="RH975" s="106"/>
      <c r="RI975" s="106"/>
      <c r="RJ975" s="106"/>
      <c r="RK975" s="106"/>
      <c r="RL975" s="106"/>
      <c r="RM975" s="106"/>
      <c r="RN975" s="106"/>
      <c r="RO975" s="106"/>
      <c r="RP975" s="106"/>
      <c r="RQ975" s="106"/>
      <c r="RR975" s="106"/>
    </row>
    <row r="976" spans="1:486" x14ac:dyDescent="0.3">
      <c r="A976" s="106"/>
      <c r="B976" s="106"/>
      <c r="C976" s="106"/>
      <c r="D976" s="106"/>
      <c r="E976" s="106"/>
      <c r="F976" s="106"/>
      <c r="G976" s="106"/>
      <c r="H976" s="106"/>
      <c r="I976" s="106"/>
      <c r="J976" s="106"/>
      <c r="K976" s="106"/>
      <c r="L976" s="106"/>
      <c r="M976" s="106"/>
      <c r="N976" s="106"/>
      <c r="O976" s="106"/>
      <c r="P976" s="114"/>
      <c r="Q976" s="114"/>
      <c r="R976" s="106"/>
      <c r="S976" s="106"/>
      <c r="T976" s="106"/>
      <c r="U976" s="106"/>
      <c r="V976" s="106"/>
      <c r="W976" s="106"/>
      <c r="X976" s="106"/>
      <c r="Y976" s="106"/>
      <c r="Z976" s="106"/>
      <c r="AA976" s="106"/>
      <c r="AB976" s="106"/>
      <c r="AC976" s="106"/>
      <c r="AD976" s="106"/>
      <c r="AE976" s="106"/>
      <c r="AF976" s="106"/>
      <c r="AG976" s="106"/>
      <c r="AH976" s="106"/>
      <c r="AI976" s="106"/>
      <c r="AJ976" s="106"/>
      <c r="AK976" s="106"/>
      <c r="AL976" s="106"/>
      <c r="AM976" s="106"/>
      <c r="AN976" s="106"/>
      <c r="AO976" s="106"/>
      <c r="AP976" s="106"/>
      <c r="AQ976" s="106"/>
      <c r="AR976" s="106"/>
      <c r="AS976" s="106"/>
      <c r="AT976" s="106"/>
      <c r="AU976" s="106"/>
      <c r="AV976" s="106"/>
      <c r="AW976" s="106"/>
      <c r="AX976" s="106"/>
      <c r="AY976" s="106"/>
      <c r="AZ976" s="106"/>
      <c r="BA976" s="106"/>
      <c r="BB976" s="106"/>
      <c r="BC976" s="106"/>
      <c r="BD976" s="106"/>
      <c r="BE976" s="106"/>
      <c r="BF976" s="106"/>
      <c r="BG976" s="106"/>
      <c r="BH976" s="106"/>
      <c r="BI976" s="106"/>
      <c r="BJ976" s="106"/>
      <c r="BK976" s="106"/>
      <c r="BL976" s="106"/>
      <c r="BM976" s="106"/>
      <c r="BN976" s="106"/>
      <c r="BO976" s="106"/>
      <c r="BP976" s="106"/>
      <c r="BQ976" s="106"/>
      <c r="BR976" s="106"/>
      <c r="BS976" s="106"/>
      <c r="BT976" s="106"/>
      <c r="BU976" s="106"/>
      <c r="BV976" s="106"/>
      <c r="BW976" s="106"/>
      <c r="BX976" s="106"/>
      <c r="BY976" s="106"/>
      <c r="BZ976" s="106"/>
      <c r="CA976" s="106"/>
      <c r="CB976" s="106"/>
      <c r="CC976" s="106"/>
      <c r="CD976" s="106"/>
      <c r="CE976" s="106"/>
      <c r="CF976" s="106"/>
      <c r="CG976" s="106"/>
      <c r="CH976" s="106"/>
      <c r="CI976" s="106"/>
      <c r="CJ976" s="106"/>
      <c r="CK976" s="106"/>
      <c r="CL976" s="106"/>
      <c r="CM976" s="106"/>
      <c r="CN976" s="106"/>
      <c r="CO976" s="106"/>
      <c r="CP976" s="106"/>
      <c r="CQ976" s="106"/>
      <c r="CR976" s="106"/>
      <c r="CS976" s="106"/>
      <c r="CT976" s="106"/>
      <c r="CU976" s="106"/>
      <c r="CV976" s="106"/>
      <c r="CW976" s="106"/>
      <c r="CX976" s="106"/>
      <c r="CY976" s="106"/>
      <c r="CZ976" s="106"/>
      <c r="DA976" s="106"/>
      <c r="DB976" s="106"/>
      <c r="DC976" s="106"/>
      <c r="DD976" s="106"/>
      <c r="DE976" s="106"/>
      <c r="DF976" s="106"/>
      <c r="DG976" s="106"/>
      <c r="DH976" s="106"/>
      <c r="DI976" s="106"/>
      <c r="DJ976" s="106"/>
      <c r="DK976" s="106"/>
      <c r="DL976" s="106"/>
      <c r="DM976" s="106"/>
      <c r="DN976" s="106"/>
      <c r="DO976" s="106"/>
      <c r="DP976" s="106"/>
      <c r="DQ976" s="106"/>
      <c r="DR976" s="106"/>
      <c r="DS976" s="106"/>
      <c r="DT976" s="106"/>
      <c r="DU976" s="106"/>
      <c r="DV976" s="106"/>
      <c r="DW976" s="106"/>
      <c r="DX976" s="106"/>
      <c r="DY976" s="106"/>
      <c r="DZ976" s="106"/>
      <c r="EA976" s="106"/>
      <c r="EB976" s="106"/>
      <c r="EC976" s="106"/>
      <c r="ED976" s="106"/>
      <c r="EE976" s="106"/>
      <c r="EF976" s="106"/>
      <c r="EG976" s="106"/>
      <c r="EH976" s="106"/>
      <c r="EI976" s="106"/>
      <c r="EJ976" s="106"/>
      <c r="EK976" s="106"/>
      <c r="EL976" s="106"/>
      <c r="EM976" s="106"/>
      <c r="EN976" s="106"/>
      <c r="EO976" s="106"/>
      <c r="EP976" s="106"/>
      <c r="EQ976" s="106"/>
      <c r="ER976" s="106"/>
      <c r="ES976" s="106"/>
      <c r="ET976" s="106"/>
      <c r="EU976" s="106"/>
      <c r="EV976" s="106"/>
      <c r="EW976" s="106"/>
      <c r="EX976" s="106"/>
      <c r="EY976" s="106"/>
      <c r="EZ976" s="106"/>
      <c r="FA976" s="106"/>
      <c r="FB976" s="106"/>
      <c r="FC976" s="106"/>
      <c r="FD976" s="106"/>
      <c r="FE976" s="106"/>
      <c r="FF976" s="106"/>
      <c r="FG976" s="106"/>
      <c r="FH976" s="106"/>
      <c r="FI976" s="106"/>
      <c r="FJ976" s="106"/>
      <c r="FK976" s="106"/>
      <c r="FL976" s="106"/>
      <c r="FM976" s="106"/>
      <c r="FN976" s="106"/>
      <c r="FO976" s="106"/>
      <c r="FP976" s="106"/>
      <c r="FQ976" s="106"/>
      <c r="FR976" s="106"/>
      <c r="FS976" s="106"/>
      <c r="FT976" s="106"/>
      <c r="FU976" s="106"/>
      <c r="FV976" s="106"/>
      <c r="FW976" s="106"/>
      <c r="FX976" s="106"/>
      <c r="FY976" s="106"/>
      <c r="FZ976" s="106"/>
      <c r="GA976" s="106"/>
      <c r="GB976" s="106"/>
      <c r="GC976" s="106"/>
      <c r="GD976" s="106"/>
      <c r="GE976" s="106"/>
      <c r="GF976" s="106"/>
      <c r="GG976" s="106"/>
      <c r="GH976" s="106"/>
      <c r="GI976" s="106"/>
      <c r="GJ976" s="106"/>
      <c r="GK976" s="106"/>
      <c r="GL976" s="106"/>
      <c r="GM976" s="106"/>
      <c r="GN976" s="106"/>
      <c r="GO976" s="106"/>
      <c r="GP976" s="106"/>
      <c r="GQ976" s="106"/>
      <c r="GR976" s="106"/>
      <c r="GS976" s="106"/>
      <c r="GT976" s="106"/>
      <c r="GU976" s="106"/>
      <c r="GV976" s="106"/>
      <c r="GW976" s="106"/>
      <c r="GX976" s="106"/>
      <c r="GY976" s="106"/>
      <c r="GZ976" s="106"/>
      <c r="HA976" s="106"/>
      <c r="HB976" s="106"/>
      <c r="HC976" s="106"/>
      <c r="HD976" s="106"/>
      <c r="HE976" s="106"/>
      <c r="HF976" s="106"/>
      <c r="HG976" s="106"/>
      <c r="HH976" s="106"/>
      <c r="HI976" s="106"/>
      <c r="HJ976" s="106"/>
      <c r="HK976" s="106"/>
      <c r="HL976" s="106"/>
      <c r="HM976" s="106"/>
      <c r="HN976" s="106"/>
      <c r="HO976" s="106"/>
      <c r="HP976" s="106"/>
      <c r="HQ976" s="106"/>
      <c r="HR976" s="106"/>
      <c r="HS976" s="106"/>
      <c r="HT976" s="106"/>
      <c r="HU976" s="106"/>
      <c r="HV976" s="106"/>
      <c r="HW976" s="106"/>
      <c r="HX976" s="106"/>
      <c r="HY976" s="106"/>
      <c r="HZ976" s="106"/>
      <c r="IA976" s="106"/>
      <c r="IB976" s="106"/>
      <c r="IC976" s="106"/>
      <c r="ID976" s="106"/>
      <c r="IE976" s="106"/>
      <c r="IF976" s="106"/>
      <c r="IG976" s="106"/>
      <c r="IH976" s="106"/>
      <c r="II976" s="106"/>
      <c r="IJ976" s="106"/>
      <c r="IK976" s="106"/>
      <c r="IL976" s="106"/>
      <c r="IM976" s="106"/>
      <c r="IN976" s="106"/>
      <c r="IO976" s="106"/>
      <c r="IP976" s="106"/>
      <c r="IQ976" s="106"/>
      <c r="IR976" s="106"/>
      <c r="IS976" s="106"/>
      <c r="IT976" s="106"/>
      <c r="IU976" s="106"/>
      <c r="IV976" s="106"/>
      <c r="IW976" s="106"/>
      <c r="IX976" s="106"/>
      <c r="IY976" s="106"/>
      <c r="IZ976" s="106"/>
      <c r="JA976" s="106"/>
      <c r="JB976" s="106"/>
      <c r="JC976" s="106"/>
      <c r="JD976" s="106"/>
      <c r="JE976" s="106"/>
      <c r="JF976" s="106"/>
      <c r="JG976" s="106"/>
      <c r="JH976" s="106"/>
      <c r="JI976" s="106"/>
      <c r="JJ976" s="106"/>
      <c r="JK976" s="106"/>
      <c r="JL976" s="106"/>
      <c r="JM976" s="106"/>
      <c r="JN976" s="106"/>
      <c r="JO976" s="106"/>
      <c r="JP976" s="106"/>
      <c r="JQ976" s="106"/>
      <c r="JR976" s="106"/>
      <c r="JS976" s="106"/>
      <c r="JT976" s="106"/>
      <c r="JU976" s="106"/>
      <c r="JV976" s="106"/>
      <c r="JW976" s="106"/>
      <c r="JX976" s="106"/>
      <c r="JY976" s="106"/>
      <c r="JZ976" s="106"/>
      <c r="KA976" s="106"/>
      <c r="KB976" s="106"/>
      <c r="KC976" s="106"/>
      <c r="KD976" s="106"/>
      <c r="KE976" s="106"/>
      <c r="KF976" s="106"/>
      <c r="KG976" s="106"/>
      <c r="KH976" s="106"/>
      <c r="KI976" s="106"/>
      <c r="KJ976" s="106"/>
      <c r="KK976" s="106"/>
      <c r="KL976" s="106"/>
      <c r="KM976" s="106"/>
      <c r="KN976" s="106"/>
      <c r="KO976" s="106"/>
      <c r="KP976" s="106"/>
      <c r="KQ976" s="106"/>
      <c r="KR976" s="106"/>
      <c r="KS976" s="106"/>
      <c r="KT976" s="106"/>
      <c r="KU976" s="106"/>
      <c r="KV976" s="106"/>
      <c r="KW976" s="106"/>
      <c r="KX976" s="106"/>
      <c r="KY976" s="106"/>
      <c r="KZ976" s="106"/>
      <c r="LA976" s="106"/>
      <c r="LB976" s="106"/>
      <c r="LC976" s="106"/>
      <c r="LD976" s="106"/>
      <c r="LE976" s="106"/>
      <c r="LF976" s="106"/>
      <c r="LG976" s="106"/>
      <c r="LH976" s="106"/>
      <c r="LI976" s="106"/>
      <c r="LJ976" s="106"/>
      <c r="LK976" s="106"/>
      <c r="LL976" s="106"/>
      <c r="LM976" s="106"/>
      <c r="LN976" s="106"/>
      <c r="LO976" s="106"/>
      <c r="LP976" s="106"/>
      <c r="LQ976" s="106"/>
      <c r="LR976" s="106"/>
      <c r="LS976" s="106"/>
      <c r="LT976" s="106"/>
      <c r="LU976" s="106"/>
      <c r="LV976" s="106"/>
      <c r="LW976" s="106"/>
      <c r="LX976" s="106"/>
      <c r="LY976" s="106"/>
      <c r="LZ976" s="106"/>
      <c r="MA976" s="106"/>
      <c r="MB976" s="106"/>
      <c r="MC976" s="106"/>
      <c r="MD976" s="106"/>
      <c r="ME976" s="106"/>
      <c r="MF976" s="106"/>
      <c r="MG976" s="106"/>
      <c r="MH976" s="106"/>
      <c r="MI976" s="106"/>
      <c r="MJ976" s="106"/>
      <c r="MK976" s="106"/>
      <c r="ML976" s="106"/>
      <c r="MM976" s="106"/>
      <c r="MN976" s="106"/>
      <c r="MO976" s="106"/>
      <c r="MP976" s="106"/>
      <c r="MQ976" s="106"/>
      <c r="MR976" s="106"/>
      <c r="MS976" s="106"/>
      <c r="MT976" s="106"/>
      <c r="MU976" s="106"/>
      <c r="MV976" s="106"/>
      <c r="MW976" s="106"/>
      <c r="MX976" s="106"/>
      <c r="MY976" s="106"/>
      <c r="MZ976" s="106"/>
      <c r="NA976" s="106"/>
      <c r="NB976" s="106"/>
      <c r="NC976" s="106"/>
      <c r="ND976" s="106"/>
      <c r="NE976" s="106"/>
      <c r="NF976" s="106"/>
      <c r="NG976" s="106"/>
      <c r="NH976" s="106"/>
      <c r="NI976" s="106"/>
      <c r="NJ976" s="106"/>
      <c r="NK976" s="106"/>
      <c r="NL976" s="106"/>
      <c r="NM976" s="106"/>
      <c r="NN976" s="106"/>
      <c r="NO976" s="106"/>
      <c r="NP976" s="106"/>
      <c r="NQ976" s="106"/>
      <c r="NR976" s="106"/>
      <c r="NS976" s="106"/>
      <c r="NT976" s="106"/>
      <c r="NU976" s="106"/>
      <c r="NV976" s="106"/>
      <c r="NW976" s="106"/>
      <c r="NX976" s="106"/>
      <c r="NY976" s="106"/>
      <c r="NZ976" s="106"/>
      <c r="OA976" s="106"/>
      <c r="OB976" s="106"/>
      <c r="OC976" s="106"/>
      <c r="OD976" s="106"/>
      <c r="OE976" s="106"/>
      <c r="OF976" s="106"/>
      <c r="OG976" s="106"/>
      <c r="OH976" s="106"/>
      <c r="OI976" s="106"/>
      <c r="OJ976" s="106"/>
      <c r="OK976" s="106"/>
      <c r="OL976" s="106"/>
      <c r="OM976" s="106"/>
      <c r="ON976" s="106"/>
      <c r="OO976" s="106"/>
      <c r="OP976" s="106"/>
      <c r="OQ976" s="106"/>
      <c r="OR976" s="106"/>
      <c r="OS976" s="106"/>
      <c r="OT976" s="106"/>
      <c r="OU976" s="106"/>
      <c r="OV976" s="106"/>
      <c r="OW976" s="106"/>
      <c r="OX976" s="106"/>
      <c r="OY976" s="106"/>
      <c r="OZ976" s="106"/>
      <c r="PA976" s="106"/>
      <c r="PB976" s="106"/>
      <c r="PC976" s="106"/>
      <c r="PD976" s="106"/>
      <c r="PE976" s="106"/>
      <c r="PF976" s="106"/>
      <c r="PG976" s="106"/>
      <c r="PH976" s="106"/>
      <c r="PI976" s="106"/>
      <c r="PJ976" s="106"/>
      <c r="PK976" s="106"/>
      <c r="PL976" s="106"/>
      <c r="PM976" s="106"/>
      <c r="PN976" s="106"/>
      <c r="PO976" s="106"/>
      <c r="PP976" s="106"/>
      <c r="PQ976" s="106"/>
      <c r="PR976" s="106"/>
      <c r="PS976" s="106"/>
      <c r="PT976" s="106"/>
      <c r="PU976" s="106"/>
      <c r="PV976" s="106"/>
      <c r="PW976" s="106"/>
      <c r="PX976" s="106"/>
      <c r="PY976" s="106"/>
      <c r="PZ976" s="106"/>
      <c r="QA976" s="106"/>
      <c r="QB976" s="106"/>
      <c r="QC976" s="106"/>
      <c r="QD976" s="106"/>
      <c r="QE976" s="106"/>
      <c r="QF976" s="106"/>
      <c r="QG976" s="106"/>
      <c r="QH976" s="106"/>
      <c r="QI976" s="106"/>
      <c r="QJ976" s="106"/>
      <c r="QK976" s="106"/>
      <c r="QL976" s="106"/>
      <c r="QM976" s="106"/>
      <c r="QN976" s="106"/>
      <c r="QO976" s="106"/>
      <c r="QP976" s="106"/>
      <c r="QQ976" s="106"/>
      <c r="QR976" s="106"/>
      <c r="QS976" s="106"/>
      <c r="QT976" s="106"/>
      <c r="QU976" s="106"/>
      <c r="QV976" s="106"/>
      <c r="QW976" s="106"/>
      <c r="QX976" s="106"/>
      <c r="QY976" s="106"/>
      <c r="QZ976" s="106"/>
      <c r="RA976" s="106"/>
      <c r="RB976" s="106"/>
      <c r="RC976" s="106"/>
      <c r="RD976" s="106"/>
      <c r="RE976" s="106"/>
      <c r="RF976" s="106"/>
      <c r="RG976" s="106"/>
      <c r="RH976" s="106"/>
      <c r="RI976" s="106"/>
      <c r="RJ976" s="106"/>
      <c r="RK976" s="106"/>
      <c r="RL976" s="106"/>
      <c r="RM976" s="106"/>
      <c r="RN976" s="106"/>
      <c r="RO976" s="106"/>
      <c r="RP976" s="106"/>
      <c r="RQ976" s="106"/>
      <c r="RR976" s="106"/>
    </row>
    <row r="977" spans="1:486" x14ac:dyDescent="0.3">
      <c r="A977" s="106"/>
      <c r="B977" s="106"/>
      <c r="C977" s="106"/>
      <c r="D977" s="106"/>
      <c r="E977" s="106"/>
      <c r="F977" s="106"/>
      <c r="G977" s="106"/>
      <c r="H977" s="106"/>
      <c r="I977" s="106"/>
      <c r="J977" s="106"/>
      <c r="K977" s="106"/>
      <c r="L977" s="106"/>
      <c r="M977" s="106"/>
      <c r="N977" s="106"/>
      <c r="O977" s="106"/>
      <c r="P977" s="114"/>
      <c r="Q977" s="114"/>
      <c r="R977" s="106"/>
      <c r="S977" s="106"/>
      <c r="T977" s="106"/>
      <c r="U977" s="106"/>
      <c r="V977" s="106"/>
      <c r="W977" s="106"/>
      <c r="X977" s="106"/>
      <c r="Y977" s="106"/>
      <c r="Z977" s="106"/>
      <c r="AA977" s="106"/>
      <c r="AB977" s="106"/>
      <c r="AC977" s="106"/>
      <c r="AD977" s="106"/>
      <c r="AE977" s="106"/>
      <c r="AF977" s="106"/>
      <c r="AG977" s="106"/>
      <c r="AH977" s="106"/>
      <c r="AI977" s="106"/>
      <c r="AJ977" s="106"/>
      <c r="AK977" s="106"/>
      <c r="AL977" s="106"/>
      <c r="AM977" s="106"/>
      <c r="AN977" s="106"/>
      <c r="AO977" s="106"/>
      <c r="AP977" s="106"/>
      <c r="AQ977" s="106"/>
      <c r="AR977" s="106"/>
      <c r="AS977" s="106"/>
      <c r="AT977" s="106"/>
      <c r="AU977" s="106"/>
      <c r="AV977" s="106"/>
      <c r="AW977" s="106"/>
      <c r="AX977" s="106"/>
      <c r="AY977" s="106"/>
      <c r="AZ977" s="106"/>
      <c r="BA977" s="106"/>
      <c r="BB977" s="106"/>
      <c r="BC977" s="106"/>
      <c r="BD977" s="106"/>
      <c r="BE977" s="106"/>
      <c r="BF977" s="106"/>
      <c r="BG977" s="106"/>
      <c r="BH977" s="106"/>
      <c r="BI977" s="106"/>
      <c r="BJ977" s="106"/>
      <c r="BK977" s="106"/>
      <c r="BL977" s="106"/>
      <c r="BM977" s="106"/>
      <c r="BN977" s="106"/>
      <c r="BO977" s="106"/>
      <c r="BP977" s="106"/>
      <c r="BQ977" s="106"/>
      <c r="BR977" s="106"/>
      <c r="BS977" s="106"/>
      <c r="BT977" s="106"/>
      <c r="BU977" s="106"/>
      <c r="BV977" s="106"/>
      <c r="BW977" s="106"/>
      <c r="BX977" s="106"/>
      <c r="BY977" s="106"/>
      <c r="BZ977" s="106"/>
      <c r="CA977" s="106"/>
      <c r="CB977" s="106"/>
      <c r="CC977" s="106"/>
      <c r="CD977" s="106"/>
      <c r="CE977" s="106"/>
      <c r="CF977" s="106"/>
      <c r="CG977" s="106"/>
      <c r="CH977" s="106"/>
      <c r="CI977" s="106"/>
      <c r="CJ977" s="106"/>
      <c r="CK977" s="106"/>
      <c r="CL977" s="106"/>
      <c r="CM977" s="106"/>
      <c r="CN977" s="106"/>
      <c r="CO977" s="106"/>
      <c r="CP977" s="106"/>
      <c r="CQ977" s="106"/>
      <c r="CR977" s="106"/>
      <c r="CS977" s="106"/>
      <c r="CT977" s="106"/>
      <c r="CU977" s="106"/>
      <c r="CV977" s="106"/>
      <c r="CW977" s="106"/>
      <c r="CX977" s="106"/>
      <c r="CY977" s="106"/>
      <c r="CZ977" s="106"/>
      <c r="DA977" s="106"/>
      <c r="DB977" s="106"/>
      <c r="DC977" s="106"/>
      <c r="DD977" s="106"/>
      <c r="DE977" s="106"/>
      <c r="DF977" s="106"/>
      <c r="DG977" s="106"/>
      <c r="DH977" s="106"/>
      <c r="DI977" s="106"/>
      <c r="DJ977" s="106"/>
      <c r="DK977" s="106"/>
      <c r="DL977" s="106"/>
      <c r="DM977" s="106"/>
      <c r="DN977" s="106"/>
      <c r="DO977" s="106"/>
      <c r="DP977" s="106"/>
      <c r="DQ977" s="106"/>
      <c r="DR977" s="106"/>
      <c r="DS977" s="106"/>
      <c r="DT977" s="106"/>
      <c r="DU977" s="106"/>
      <c r="DV977" s="106"/>
      <c r="DW977" s="106"/>
      <c r="DX977" s="106"/>
      <c r="DY977" s="106"/>
      <c r="DZ977" s="106"/>
      <c r="EA977" s="106"/>
      <c r="EB977" s="106"/>
      <c r="EC977" s="106"/>
      <c r="ED977" s="106"/>
      <c r="EE977" s="106"/>
      <c r="EF977" s="106"/>
      <c r="EG977" s="106"/>
      <c r="EH977" s="106"/>
      <c r="EI977" s="106"/>
      <c r="EJ977" s="106"/>
      <c r="EK977" s="106"/>
      <c r="EL977" s="106"/>
      <c r="EM977" s="106"/>
      <c r="EN977" s="106"/>
      <c r="EO977" s="106"/>
      <c r="EP977" s="106"/>
      <c r="EQ977" s="106"/>
      <c r="ER977" s="106"/>
      <c r="ES977" s="106"/>
      <c r="ET977" s="106"/>
      <c r="EU977" s="106"/>
      <c r="EV977" s="106"/>
      <c r="EW977" s="106"/>
      <c r="EX977" s="106"/>
      <c r="EY977" s="106"/>
      <c r="EZ977" s="106"/>
      <c r="FA977" s="106"/>
      <c r="FB977" s="106"/>
      <c r="FC977" s="106"/>
      <c r="FD977" s="106"/>
      <c r="FE977" s="106"/>
      <c r="FF977" s="106"/>
      <c r="FG977" s="106"/>
      <c r="FH977" s="106"/>
      <c r="FI977" s="106"/>
      <c r="FJ977" s="106"/>
      <c r="FK977" s="106"/>
      <c r="FL977" s="106"/>
      <c r="FM977" s="106"/>
      <c r="FN977" s="106"/>
      <c r="FO977" s="106"/>
      <c r="FP977" s="106"/>
      <c r="FQ977" s="106"/>
      <c r="FR977" s="106"/>
      <c r="FS977" s="106"/>
      <c r="FT977" s="106"/>
      <c r="FU977" s="106"/>
      <c r="FV977" s="106"/>
      <c r="FW977" s="106"/>
      <c r="FX977" s="106"/>
      <c r="FY977" s="106"/>
      <c r="FZ977" s="106"/>
      <c r="GA977" s="106"/>
      <c r="GB977" s="106"/>
      <c r="GC977" s="106"/>
      <c r="GD977" s="106"/>
      <c r="GE977" s="106"/>
      <c r="GF977" s="106"/>
      <c r="GG977" s="106"/>
      <c r="GH977" s="106"/>
      <c r="GI977" s="106"/>
      <c r="GJ977" s="106"/>
      <c r="GK977" s="106"/>
      <c r="GL977" s="106"/>
      <c r="GM977" s="106"/>
      <c r="GN977" s="106"/>
      <c r="GO977" s="106"/>
      <c r="GP977" s="106"/>
      <c r="GQ977" s="106"/>
      <c r="GR977" s="106"/>
      <c r="GS977" s="106"/>
      <c r="GT977" s="106"/>
      <c r="GU977" s="106"/>
      <c r="GV977" s="106"/>
      <c r="GW977" s="106"/>
      <c r="GX977" s="106"/>
      <c r="GY977" s="106"/>
      <c r="GZ977" s="106"/>
      <c r="HA977" s="106"/>
      <c r="HB977" s="106"/>
      <c r="HC977" s="106"/>
      <c r="HD977" s="106"/>
      <c r="HE977" s="106"/>
      <c r="HF977" s="106"/>
      <c r="HG977" s="106"/>
      <c r="HH977" s="106"/>
      <c r="HI977" s="106"/>
      <c r="HJ977" s="106"/>
      <c r="HK977" s="106"/>
      <c r="HL977" s="106"/>
      <c r="HM977" s="106"/>
      <c r="HN977" s="106"/>
      <c r="HO977" s="106"/>
      <c r="HP977" s="106"/>
      <c r="HQ977" s="106"/>
      <c r="HR977" s="106"/>
      <c r="HS977" s="106"/>
      <c r="HT977" s="106"/>
      <c r="HU977" s="106"/>
      <c r="HV977" s="106"/>
      <c r="HW977" s="106"/>
      <c r="HX977" s="106"/>
      <c r="HY977" s="106"/>
      <c r="HZ977" s="106"/>
      <c r="IA977" s="106"/>
      <c r="IB977" s="106"/>
      <c r="IC977" s="106"/>
      <c r="ID977" s="106"/>
      <c r="IE977" s="106"/>
      <c r="IF977" s="106"/>
      <c r="IG977" s="106"/>
      <c r="IH977" s="106"/>
      <c r="II977" s="106"/>
      <c r="IJ977" s="106"/>
      <c r="IK977" s="106"/>
      <c r="IL977" s="106"/>
      <c r="IM977" s="106"/>
      <c r="IN977" s="106"/>
      <c r="IO977" s="106"/>
      <c r="IP977" s="106"/>
      <c r="IQ977" s="106"/>
      <c r="IR977" s="106"/>
      <c r="IS977" s="106"/>
      <c r="IT977" s="106"/>
      <c r="IU977" s="106"/>
      <c r="IV977" s="106"/>
      <c r="IW977" s="106"/>
      <c r="IX977" s="106"/>
      <c r="IY977" s="106"/>
      <c r="IZ977" s="106"/>
      <c r="JA977" s="106"/>
      <c r="JB977" s="106"/>
      <c r="JC977" s="106"/>
      <c r="JD977" s="106"/>
      <c r="JE977" s="106"/>
      <c r="JF977" s="106"/>
      <c r="JG977" s="106"/>
      <c r="JH977" s="106"/>
      <c r="JI977" s="106"/>
      <c r="JJ977" s="106"/>
      <c r="JK977" s="106"/>
      <c r="JL977" s="106"/>
      <c r="JM977" s="106"/>
      <c r="JN977" s="106"/>
      <c r="JO977" s="106"/>
      <c r="JP977" s="106"/>
      <c r="JQ977" s="106"/>
      <c r="JR977" s="106"/>
      <c r="JS977" s="106"/>
      <c r="JT977" s="106"/>
      <c r="JU977" s="106"/>
      <c r="JV977" s="106"/>
      <c r="JW977" s="106"/>
      <c r="JX977" s="106"/>
      <c r="JY977" s="106"/>
      <c r="JZ977" s="106"/>
      <c r="KA977" s="106"/>
      <c r="KB977" s="106"/>
      <c r="KC977" s="106"/>
      <c r="KD977" s="106"/>
      <c r="KE977" s="106"/>
      <c r="KF977" s="106"/>
      <c r="KG977" s="106"/>
      <c r="KH977" s="106"/>
      <c r="KI977" s="106"/>
      <c r="KJ977" s="106"/>
      <c r="KK977" s="106"/>
      <c r="KL977" s="106"/>
      <c r="KM977" s="106"/>
      <c r="KN977" s="106"/>
      <c r="KO977" s="106"/>
      <c r="KP977" s="106"/>
      <c r="KQ977" s="106"/>
      <c r="KR977" s="106"/>
      <c r="KS977" s="106"/>
      <c r="KT977" s="106"/>
      <c r="KU977" s="106"/>
      <c r="KV977" s="106"/>
      <c r="KW977" s="106"/>
      <c r="KX977" s="106"/>
      <c r="KY977" s="106"/>
      <c r="KZ977" s="106"/>
      <c r="LA977" s="106"/>
      <c r="LB977" s="106"/>
      <c r="LC977" s="106"/>
      <c r="LD977" s="106"/>
      <c r="LE977" s="106"/>
      <c r="LF977" s="106"/>
      <c r="LG977" s="106"/>
      <c r="LH977" s="106"/>
      <c r="LI977" s="106"/>
      <c r="LJ977" s="106"/>
      <c r="LK977" s="106"/>
      <c r="LL977" s="106"/>
      <c r="LM977" s="106"/>
      <c r="LN977" s="106"/>
      <c r="LO977" s="106"/>
      <c r="LP977" s="106"/>
      <c r="LQ977" s="106"/>
      <c r="LR977" s="106"/>
      <c r="LS977" s="106"/>
      <c r="LT977" s="106"/>
      <c r="LU977" s="106"/>
      <c r="LV977" s="106"/>
      <c r="LW977" s="106"/>
      <c r="LX977" s="106"/>
      <c r="LY977" s="106"/>
      <c r="LZ977" s="106"/>
      <c r="MA977" s="106"/>
      <c r="MB977" s="106"/>
      <c r="MC977" s="106"/>
      <c r="MD977" s="106"/>
      <c r="ME977" s="106"/>
      <c r="MF977" s="106"/>
      <c r="MG977" s="106"/>
      <c r="MH977" s="106"/>
      <c r="MI977" s="106"/>
      <c r="MJ977" s="106"/>
      <c r="MK977" s="106"/>
      <c r="ML977" s="106"/>
      <c r="MM977" s="106"/>
      <c r="MN977" s="106"/>
      <c r="MO977" s="106"/>
      <c r="MP977" s="106"/>
      <c r="MQ977" s="106"/>
      <c r="MR977" s="106"/>
      <c r="MS977" s="106"/>
      <c r="MT977" s="106"/>
      <c r="MU977" s="106"/>
      <c r="MV977" s="106"/>
      <c r="MW977" s="106"/>
      <c r="MX977" s="106"/>
      <c r="MY977" s="106"/>
      <c r="MZ977" s="106"/>
      <c r="NA977" s="106"/>
      <c r="NB977" s="106"/>
      <c r="NC977" s="106"/>
      <c r="ND977" s="106"/>
      <c r="NE977" s="106"/>
      <c r="NF977" s="106"/>
      <c r="NG977" s="106"/>
      <c r="NH977" s="106"/>
      <c r="NI977" s="106"/>
      <c r="NJ977" s="106"/>
      <c r="NK977" s="106"/>
      <c r="NL977" s="106"/>
      <c r="NM977" s="106"/>
      <c r="NN977" s="106"/>
      <c r="NO977" s="106"/>
      <c r="NP977" s="106"/>
      <c r="NQ977" s="106"/>
      <c r="NR977" s="106"/>
      <c r="NS977" s="106"/>
      <c r="NT977" s="106"/>
      <c r="NU977" s="106"/>
      <c r="NV977" s="106"/>
      <c r="NW977" s="106"/>
      <c r="NX977" s="106"/>
      <c r="NY977" s="106"/>
      <c r="NZ977" s="106"/>
      <c r="OA977" s="106"/>
      <c r="OB977" s="106"/>
      <c r="OC977" s="106"/>
      <c r="OD977" s="106"/>
      <c r="OE977" s="106"/>
      <c r="OF977" s="106"/>
      <c r="OG977" s="106"/>
      <c r="OH977" s="106"/>
      <c r="OI977" s="106"/>
      <c r="OJ977" s="106"/>
      <c r="OK977" s="106"/>
      <c r="OL977" s="106"/>
      <c r="OM977" s="106"/>
      <c r="ON977" s="106"/>
      <c r="OO977" s="106"/>
      <c r="OP977" s="106"/>
      <c r="OQ977" s="106"/>
      <c r="OR977" s="106"/>
      <c r="OS977" s="106"/>
      <c r="OT977" s="106"/>
      <c r="OU977" s="106"/>
      <c r="OV977" s="106"/>
      <c r="OW977" s="106"/>
      <c r="OX977" s="106"/>
      <c r="OY977" s="106"/>
      <c r="OZ977" s="106"/>
      <c r="PA977" s="106"/>
      <c r="PB977" s="106"/>
      <c r="PC977" s="106"/>
      <c r="PD977" s="106"/>
      <c r="PE977" s="106"/>
      <c r="PF977" s="106"/>
      <c r="PG977" s="106"/>
      <c r="PH977" s="106"/>
      <c r="PI977" s="106"/>
      <c r="PJ977" s="106"/>
      <c r="PK977" s="106"/>
      <c r="PL977" s="106"/>
      <c r="PM977" s="106"/>
      <c r="PN977" s="106"/>
      <c r="PO977" s="106"/>
      <c r="PP977" s="106"/>
      <c r="PQ977" s="106"/>
      <c r="PR977" s="106"/>
      <c r="PS977" s="106"/>
      <c r="PT977" s="106"/>
      <c r="PU977" s="106"/>
      <c r="PV977" s="106"/>
      <c r="PW977" s="106"/>
      <c r="PX977" s="106"/>
      <c r="PY977" s="106"/>
      <c r="PZ977" s="106"/>
      <c r="QA977" s="106"/>
      <c r="QB977" s="106"/>
      <c r="QC977" s="106"/>
      <c r="QD977" s="106"/>
      <c r="QE977" s="106"/>
      <c r="QF977" s="106"/>
      <c r="QG977" s="106"/>
      <c r="QH977" s="106"/>
      <c r="QI977" s="106"/>
      <c r="QJ977" s="106"/>
      <c r="QK977" s="106"/>
      <c r="QL977" s="106"/>
      <c r="QM977" s="106"/>
      <c r="QN977" s="106"/>
      <c r="QO977" s="106"/>
      <c r="QP977" s="106"/>
      <c r="QQ977" s="106"/>
      <c r="QR977" s="106"/>
      <c r="QS977" s="106"/>
      <c r="QT977" s="106"/>
      <c r="QU977" s="106"/>
      <c r="QV977" s="106"/>
      <c r="QW977" s="106"/>
      <c r="QX977" s="106"/>
      <c r="QY977" s="106"/>
      <c r="QZ977" s="106"/>
      <c r="RA977" s="106"/>
      <c r="RB977" s="106"/>
      <c r="RC977" s="106"/>
      <c r="RD977" s="106"/>
      <c r="RE977" s="106"/>
      <c r="RF977" s="106"/>
      <c r="RG977" s="106"/>
      <c r="RH977" s="106"/>
      <c r="RI977" s="106"/>
      <c r="RJ977" s="106"/>
      <c r="RK977" s="106"/>
      <c r="RL977" s="106"/>
      <c r="RM977" s="106"/>
      <c r="RN977" s="106"/>
      <c r="RO977" s="106"/>
      <c r="RP977" s="106"/>
      <c r="RQ977" s="106"/>
      <c r="RR977" s="106"/>
    </row>
    <row r="978" spans="1:486" x14ac:dyDescent="0.3">
      <c r="A978" s="106"/>
      <c r="B978" s="106"/>
      <c r="C978" s="106"/>
      <c r="D978" s="106"/>
      <c r="E978" s="106"/>
      <c r="F978" s="106"/>
      <c r="G978" s="106"/>
      <c r="H978" s="106"/>
      <c r="I978" s="106"/>
      <c r="J978" s="106"/>
      <c r="K978" s="106"/>
      <c r="L978" s="106"/>
      <c r="M978" s="106"/>
      <c r="N978" s="106"/>
      <c r="O978" s="106"/>
      <c r="P978" s="114"/>
      <c r="Q978" s="114"/>
      <c r="R978" s="106"/>
      <c r="S978" s="106"/>
      <c r="T978" s="106"/>
      <c r="U978" s="106"/>
      <c r="V978" s="106"/>
      <c r="W978" s="106"/>
      <c r="X978" s="106"/>
      <c r="Y978" s="106"/>
      <c r="Z978" s="106"/>
      <c r="AA978" s="106"/>
      <c r="AB978" s="106"/>
      <c r="AC978" s="106"/>
      <c r="AD978" s="106"/>
      <c r="AE978" s="106"/>
      <c r="AF978" s="106"/>
      <c r="AG978" s="106"/>
      <c r="AH978" s="106"/>
      <c r="AI978" s="106"/>
      <c r="AJ978" s="106"/>
      <c r="AK978" s="106"/>
      <c r="AL978" s="106"/>
      <c r="AM978" s="106"/>
      <c r="AN978" s="106"/>
      <c r="AO978" s="106"/>
      <c r="AP978" s="106"/>
      <c r="AQ978" s="106"/>
      <c r="AR978" s="106"/>
      <c r="AS978" s="106"/>
      <c r="AT978" s="106"/>
      <c r="AU978" s="106"/>
      <c r="AV978" s="106"/>
      <c r="AW978" s="106"/>
      <c r="AX978" s="106"/>
      <c r="AY978" s="106"/>
      <c r="AZ978" s="106"/>
      <c r="BA978" s="106"/>
      <c r="BB978" s="106"/>
      <c r="BC978" s="106"/>
      <c r="BD978" s="106"/>
      <c r="BE978" s="106"/>
      <c r="BF978" s="106"/>
      <c r="BG978" s="106"/>
      <c r="BH978" s="106"/>
      <c r="BI978" s="106"/>
      <c r="BJ978" s="106"/>
      <c r="BK978" s="106"/>
      <c r="BL978" s="106"/>
      <c r="BM978" s="106"/>
      <c r="BN978" s="106"/>
      <c r="BO978" s="106"/>
      <c r="BP978" s="106"/>
      <c r="BQ978" s="106"/>
      <c r="BR978" s="106"/>
      <c r="BS978" s="106"/>
      <c r="BT978" s="106"/>
      <c r="BU978" s="106"/>
      <c r="BV978" s="106"/>
      <c r="BW978" s="106"/>
      <c r="BX978" s="106"/>
      <c r="BY978" s="106"/>
      <c r="BZ978" s="106"/>
      <c r="CA978" s="106"/>
      <c r="CB978" s="106"/>
      <c r="CC978" s="106"/>
      <c r="CD978" s="106"/>
      <c r="CE978" s="106"/>
      <c r="CF978" s="106"/>
      <c r="CG978" s="106"/>
      <c r="CH978" s="106"/>
      <c r="CI978" s="106"/>
      <c r="CJ978" s="106"/>
      <c r="CK978" s="106"/>
      <c r="CL978" s="106"/>
      <c r="CM978" s="106"/>
      <c r="CN978" s="106"/>
      <c r="CO978" s="106"/>
      <c r="CP978" s="106"/>
      <c r="CQ978" s="106"/>
      <c r="CR978" s="106"/>
      <c r="CS978" s="106"/>
      <c r="CT978" s="106"/>
      <c r="CU978" s="106"/>
      <c r="CV978" s="106"/>
      <c r="CW978" s="106"/>
      <c r="CX978" s="106"/>
      <c r="CY978" s="106"/>
      <c r="CZ978" s="106"/>
      <c r="DA978" s="106"/>
      <c r="DB978" s="106"/>
      <c r="DC978" s="106"/>
      <c r="DD978" s="106"/>
      <c r="DE978" s="106"/>
      <c r="DF978" s="106"/>
      <c r="DG978" s="106"/>
      <c r="DH978" s="106"/>
      <c r="DI978" s="106"/>
      <c r="DJ978" s="106"/>
      <c r="DK978" s="106"/>
      <c r="DL978" s="106"/>
      <c r="DM978" s="106"/>
      <c r="DN978" s="106"/>
      <c r="DO978" s="106"/>
      <c r="DP978" s="106"/>
      <c r="DQ978" s="106"/>
      <c r="DR978" s="106"/>
      <c r="DS978" s="106"/>
      <c r="DT978" s="106"/>
      <c r="DU978" s="106"/>
      <c r="DV978" s="106"/>
      <c r="DW978" s="106"/>
      <c r="DX978" s="106"/>
      <c r="DY978" s="106"/>
      <c r="DZ978" s="106"/>
      <c r="EA978" s="106"/>
      <c r="EB978" s="106"/>
      <c r="EC978" s="106"/>
      <c r="ED978" s="106"/>
      <c r="EE978" s="106"/>
      <c r="EF978" s="106"/>
      <c r="EG978" s="106"/>
      <c r="EH978" s="106"/>
      <c r="EI978" s="106"/>
      <c r="EJ978" s="106"/>
      <c r="EK978" s="106"/>
      <c r="EL978" s="106"/>
      <c r="EM978" s="106"/>
      <c r="EN978" s="106"/>
      <c r="EO978" s="106"/>
      <c r="EP978" s="106"/>
      <c r="EQ978" s="106"/>
      <c r="ER978" s="106"/>
      <c r="ES978" s="106"/>
      <c r="ET978" s="106"/>
      <c r="EU978" s="106"/>
      <c r="EV978" s="106"/>
      <c r="EW978" s="106"/>
      <c r="EX978" s="106"/>
      <c r="EY978" s="106"/>
      <c r="EZ978" s="106"/>
      <c r="FA978" s="106"/>
      <c r="FB978" s="106"/>
      <c r="FC978" s="106"/>
      <c r="FD978" s="106"/>
      <c r="FE978" s="106"/>
      <c r="FF978" s="106"/>
      <c r="FG978" s="106"/>
      <c r="FH978" s="106"/>
      <c r="FI978" s="106"/>
      <c r="FJ978" s="106"/>
      <c r="FK978" s="106"/>
      <c r="FL978" s="106"/>
      <c r="FM978" s="106"/>
      <c r="FN978" s="106"/>
      <c r="FO978" s="106"/>
      <c r="FP978" s="106"/>
      <c r="FQ978" s="106"/>
      <c r="FR978" s="106"/>
      <c r="FS978" s="106"/>
      <c r="FT978" s="106"/>
      <c r="FU978" s="106"/>
      <c r="FV978" s="106"/>
      <c r="FW978" s="106"/>
      <c r="FX978" s="106"/>
      <c r="FY978" s="106"/>
      <c r="FZ978" s="106"/>
      <c r="GA978" s="106"/>
      <c r="GB978" s="106"/>
      <c r="GC978" s="106"/>
      <c r="GD978" s="106"/>
      <c r="GE978" s="106"/>
      <c r="GF978" s="106"/>
      <c r="GG978" s="106"/>
      <c r="GH978" s="106"/>
      <c r="GI978" s="106"/>
      <c r="GJ978" s="106"/>
      <c r="GK978" s="106"/>
      <c r="GL978" s="106"/>
      <c r="GM978" s="106"/>
      <c r="GN978" s="106"/>
      <c r="GO978" s="106"/>
      <c r="GP978" s="106"/>
      <c r="GQ978" s="106"/>
      <c r="GR978" s="106"/>
      <c r="GS978" s="106"/>
      <c r="GT978" s="106"/>
      <c r="GU978" s="106"/>
      <c r="GV978" s="106"/>
      <c r="GW978" s="106"/>
      <c r="GX978" s="106"/>
      <c r="GY978" s="106"/>
      <c r="GZ978" s="106"/>
      <c r="HA978" s="106"/>
      <c r="HB978" s="106"/>
      <c r="HC978" s="106"/>
      <c r="HD978" s="106"/>
      <c r="HE978" s="106"/>
      <c r="HF978" s="106"/>
      <c r="HG978" s="106"/>
      <c r="HH978" s="106"/>
      <c r="HI978" s="106"/>
      <c r="HJ978" s="106"/>
      <c r="HK978" s="106"/>
      <c r="HL978" s="106"/>
      <c r="HM978" s="106"/>
      <c r="HN978" s="106"/>
      <c r="HO978" s="106"/>
      <c r="HP978" s="106"/>
      <c r="HQ978" s="106"/>
      <c r="HR978" s="106"/>
      <c r="HS978" s="106"/>
      <c r="HT978" s="106"/>
      <c r="HU978" s="106"/>
      <c r="HV978" s="106"/>
      <c r="HW978" s="106"/>
      <c r="HX978" s="106"/>
      <c r="HY978" s="106"/>
      <c r="HZ978" s="106"/>
      <c r="IA978" s="106"/>
      <c r="IB978" s="106"/>
      <c r="IC978" s="106"/>
      <c r="ID978" s="106"/>
      <c r="IE978" s="106"/>
      <c r="IF978" s="106"/>
      <c r="IG978" s="106"/>
      <c r="IH978" s="106"/>
      <c r="II978" s="106"/>
      <c r="IJ978" s="106"/>
      <c r="IK978" s="106"/>
      <c r="IL978" s="106"/>
      <c r="IM978" s="106"/>
      <c r="IN978" s="106"/>
      <c r="IO978" s="106"/>
      <c r="IP978" s="106"/>
      <c r="IQ978" s="106"/>
      <c r="IR978" s="106"/>
      <c r="IS978" s="106"/>
      <c r="IT978" s="106"/>
      <c r="IU978" s="106"/>
      <c r="IV978" s="106"/>
      <c r="IW978" s="106"/>
      <c r="IX978" s="106"/>
      <c r="IY978" s="106"/>
      <c r="IZ978" s="106"/>
      <c r="JA978" s="106"/>
      <c r="JB978" s="106"/>
      <c r="JC978" s="106"/>
      <c r="JD978" s="106"/>
      <c r="JE978" s="106"/>
      <c r="JF978" s="106"/>
      <c r="JG978" s="106"/>
      <c r="JH978" s="106"/>
      <c r="JI978" s="106"/>
      <c r="JJ978" s="106"/>
      <c r="JK978" s="106"/>
      <c r="JL978" s="106"/>
      <c r="JM978" s="106"/>
      <c r="JN978" s="106"/>
      <c r="JO978" s="106"/>
      <c r="JP978" s="106"/>
      <c r="JQ978" s="106"/>
      <c r="JR978" s="106"/>
      <c r="JS978" s="106"/>
      <c r="JT978" s="106"/>
      <c r="JU978" s="106"/>
      <c r="JV978" s="106"/>
      <c r="JW978" s="106"/>
      <c r="JX978" s="106"/>
      <c r="JY978" s="106"/>
      <c r="JZ978" s="106"/>
      <c r="KA978" s="106"/>
      <c r="KB978" s="106"/>
      <c r="KC978" s="106"/>
      <c r="KD978" s="106"/>
      <c r="KE978" s="106"/>
      <c r="KF978" s="106"/>
      <c r="KG978" s="106"/>
      <c r="KH978" s="106"/>
      <c r="KI978" s="106"/>
      <c r="KJ978" s="106"/>
      <c r="KK978" s="106"/>
      <c r="KL978" s="106"/>
      <c r="KM978" s="106"/>
      <c r="KN978" s="106"/>
      <c r="KO978" s="106"/>
      <c r="KP978" s="106"/>
      <c r="KQ978" s="106"/>
      <c r="KR978" s="106"/>
      <c r="KS978" s="106"/>
      <c r="KT978" s="106"/>
      <c r="KU978" s="106"/>
      <c r="KV978" s="106"/>
      <c r="KW978" s="106"/>
      <c r="KX978" s="106"/>
      <c r="KY978" s="106"/>
      <c r="KZ978" s="106"/>
      <c r="LA978" s="106"/>
      <c r="LB978" s="106"/>
      <c r="LC978" s="106"/>
      <c r="LD978" s="106"/>
      <c r="LE978" s="106"/>
      <c r="LF978" s="106"/>
      <c r="LG978" s="106"/>
      <c r="LH978" s="106"/>
      <c r="LI978" s="106"/>
      <c r="LJ978" s="106"/>
      <c r="LK978" s="106"/>
      <c r="LL978" s="106"/>
      <c r="LM978" s="106"/>
      <c r="LN978" s="106"/>
      <c r="LO978" s="106"/>
      <c r="LP978" s="106"/>
      <c r="LQ978" s="106"/>
      <c r="LR978" s="106"/>
      <c r="LS978" s="106"/>
      <c r="LT978" s="106"/>
      <c r="LU978" s="106"/>
      <c r="LV978" s="106"/>
      <c r="LW978" s="106"/>
      <c r="LX978" s="106"/>
      <c r="LY978" s="106"/>
      <c r="LZ978" s="106"/>
      <c r="MA978" s="106"/>
      <c r="MB978" s="106"/>
      <c r="MC978" s="106"/>
      <c r="MD978" s="106"/>
      <c r="ME978" s="106"/>
      <c r="MF978" s="106"/>
      <c r="MG978" s="106"/>
      <c r="MH978" s="106"/>
      <c r="MI978" s="106"/>
      <c r="MJ978" s="106"/>
      <c r="MK978" s="106"/>
      <c r="ML978" s="106"/>
      <c r="MM978" s="106"/>
      <c r="MN978" s="106"/>
      <c r="MO978" s="106"/>
      <c r="MP978" s="106"/>
      <c r="MQ978" s="106"/>
      <c r="MR978" s="106"/>
      <c r="MS978" s="106"/>
      <c r="MT978" s="106"/>
      <c r="MU978" s="106"/>
      <c r="MV978" s="106"/>
      <c r="MW978" s="106"/>
      <c r="MX978" s="106"/>
      <c r="MY978" s="106"/>
      <c r="MZ978" s="106"/>
      <c r="NA978" s="106"/>
      <c r="NB978" s="106"/>
      <c r="NC978" s="106"/>
      <c r="ND978" s="106"/>
      <c r="NE978" s="106"/>
      <c r="NF978" s="106"/>
      <c r="NG978" s="106"/>
      <c r="NH978" s="106"/>
      <c r="NI978" s="106"/>
      <c r="NJ978" s="106"/>
      <c r="NK978" s="106"/>
      <c r="NL978" s="106"/>
      <c r="NM978" s="106"/>
      <c r="NN978" s="106"/>
      <c r="NO978" s="106"/>
      <c r="NP978" s="106"/>
      <c r="NQ978" s="106"/>
      <c r="NR978" s="106"/>
      <c r="NS978" s="106"/>
      <c r="NT978" s="106"/>
      <c r="NU978" s="106"/>
      <c r="NV978" s="106"/>
      <c r="NW978" s="106"/>
      <c r="NX978" s="106"/>
      <c r="NY978" s="106"/>
      <c r="NZ978" s="106"/>
      <c r="OA978" s="106"/>
      <c r="OB978" s="106"/>
      <c r="OC978" s="106"/>
      <c r="OD978" s="106"/>
      <c r="OE978" s="106"/>
      <c r="OF978" s="106"/>
      <c r="OG978" s="106"/>
      <c r="OH978" s="106"/>
      <c r="OI978" s="106"/>
      <c r="OJ978" s="106"/>
      <c r="OK978" s="106"/>
      <c r="OL978" s="106"/>
      <c r="OM978" s="106"/>
      <c r="ON978" s="106"/>
      <c r="OO978" s="106"/>
      <c r="OP978" s="106"/>
      <c r="OQ978" s="106"/>
      <c r="OR978" s="106"/>
      <c r="OS978" s="106"/>
      <c r="OT978" s="106"/>
      <c r="OU978" s="106"/>
      <c r="OV978" s="106"/>
      <c r="OW978" s="106"/>
      <c r="OX978" s="106"/>
      <c r="OY978" s="106"/>
      <c r="OZ978" s="106"/>
      <c r="PA978" s="106"/>
      <c r="PB978" s="106"/>
      <c r="PC978" s="106"/>
      <c r="PD978" s="106"/>
      <c r="PE978" s="106"/>
      <c r="PF978" s="106"/>
      <c r="PG978" s="106"/>
      <c r="PH978" s="106"/>
      <c r="PI978" s="106"/>
      <c r="PJ978" s="106"/>
      <c r="PK978" s="106"/>
      <c r="PL978" s="106"/>
      <c r="PM978" s="106"/>
      <c r="PN978" s="106"/>
      <c r="PO978" s="106"/>
      <c r="PP978" s="106"/>
      <c r="PQ978" s="106"/>
      <c r="PR978" s="106"/>
      <c r="PS978" s="106"/>
      <c r="PT978" s="106"/>
      <c r="PU978" s="106"/>
      <c r="PV978" s="106"/>
      <c r="PW978" s="106"/>
      <c r="PX978" s="106"/>
      <c r="PY978" s="106"/>
      <c r="PZ978" s="106"/>
      <c r="QA978" s="106"/>
      <c r="QB978" s="106"/>
      <c r="QC978" s="106"/>
      <c r="QD978" s="106"/>
      <c r="QE978" s="106"/>
      <c r="QF978" s="106"/>
      <c r="QG978" s="106"/>
      <c r="QH978" s="106"/>
      <c r="QI978" s="106"/>
      <c r="QJ978" s="106"/>
      <c r="QK978" s="106"/>
      <c r="QL978" s="106"/>
      <c r="QM978" s="106"/>
      <c r="QN978" s="106"/>
      <c r="QO978" s="106"/>
      <c r="QP978" s="106"/>
      <c r="QQ978" s="106"/>
      <c r="QR978" s="106"/>
      <c r="QS978" s="106"/>
      <c r="QT978" s="106"/>
      <c r="QU978" s="106"/>
      <c r="QV978" s="106"/>
      <c r="QW978" s="106"/>
      <c r="QX978" s="106"/>
      <c r="QY978" s="106"/>
      <c r="QZ978" s="106"/>
      <c r="RA978" s="106"/>
      <c r="RB978" s="106"/>
      <c r="RC978" s="106"/>
      <c r="RD978" s="106"/>
      <c r="RE978" s="106"/>
      <c r="RF978" s="106"/>
      <c r="RG978" s="106"/>
      <c r="RH978" s="106"/>
      <c r="RI978" s="106"/>
      <c r="RJ978" s="106"/>
      <c r="RK978" s="106"/>
      <c r="RL978" s="106"/>
      <c r="RM978" s="106"/>
      <c r="RN978" s="106"/>
      <c r="RO978" s="106"/>
      <c r="RP978" s="106"/>
      <c r="RQ978" s="106"/>
      <c r="RR978" s="106"/>
    </row>
    <row r="979" spans="1:486" x14ac:dyDescent="0.3">
      <c r="A979" s="106"/>
      <c r="B979" s="106"/>
      <c r="C979" s="106"/>
      <c r="D979" s="106"/>
      <c r="E979" s="106"/>
      <c r="F979" s="106"/>
      <c r="G979" s="106"/>
      <c r="H979" s="106"/>
      <c r="I979" s="106"/>
      <c r="J979" s="106"/>
      <c r="K979" s="106"/>
      <c r="L979" s="106"/>
      <c r="M979" s="106"/>
      <c r="N979" s="106"/>
      <c r="O979" s="106"/>
      <c r="P979" s="114"/>
      <c r="Q979" s="114"/>
      <c r="R979" s="106"/>
      <c r="S979" s="106"/>
      <c r="T979" s="106"/>
      <c r="U979" s="106"/>
      <c r="V979" s="106"/>
      <c r="W979" s="106"/>
      <c r="X979" s="106"/>
      <c r="Y979" s="106"/>
      <c r="Z979" s="106"/>
      <c r="AA979" s="106"/>
      <c r="AB979" s="106"/>
      <c r="AC979" s="106"/>
      <c r="AD979" s="106"/>
      <c r="AE979" s="106"/>
      <c r="AF979" s="106"/>
      <c r="AG979" s="106"/>
      <c r="AH979" s="106"/>
      <c r="AI979" s="106"/>
      <c r="AJ979" s="106"/>
      <c r="AK979" s="106"/>
      <c r="AL979" s="106"/>
      <c r="AM979" s="106"/>
      <c r="AN979" s="106"/>
      <c r="AO979" s="106"/>
      <c r="AP979" s="106"/>
      <c r="AQ979" s="106"/>
      <c r="AR979" s="106"/>
      <c r="AS979" s="106"/>
      <c r="AT979" s="106"/>
      <c r="AU979" s="106"/>
      <c r="AV979" s="106"/>
      <c r="AW979" s="106"/>
      <c r="AX979" s="106"/>
      <c r="AY979" s="106"/>
      <c r="AZ979" s="106"/>
      <c r="BA979" s="106"/>
      <c r="BB979" s="106"/>
      <c r="BC979" s="106"/>
      <c r="BD979" s="106"/>
      <c r="BE979" s="106"/>
      <c r="BF979" s="106"/>
      <c r="BG979" s="106"/>
      <c r="BH979" s="106"/>
      <c r="BI979" s="106"/>
      <c r="BJ979" s="106"/>
      <c r="BK979" s="106"/>
      <c r="BL979" s="106"/>
      <c r="BM979" s="106"/>
      <c r="BN979" s="106"/>
      <c r="BO979" s="106"/>
      <c r="BP979" s="106"/>
      <c r="BQ979" s="106"/>
      <c r="BR979" s="106"/>
      <c r="BS979" s="106"/>
      <c r="BT979" s="106"/>
      <c r="BU979" s="106"/>
      <c r="BV979" s="106"/>
      <c r="BW979" s="106"/>
      <c r="BX979" s="106"/>
      <c r="BY979" s="106"/>
      <c r="BZ979" s="106"/>
      <c r="CA979" s="106"/>
      <c r="CB979" s="106"/>
      <c r="CC979" s="106"/>
      <c r="CD979" s="106"/>
      <c r="CE979" s="106"/>
      <c r="CF979" s="106"/>
      <c r="CG979" s="106"/>
      <c r="CH979" s="106"/>
      <c r="CI979" s="106"/>
      <c r="CJ979" s="106"/>
      <c r="CK979" s="106"/>
      <c r="CL979" s="106"/>
      <c r="CM979" s="106"/>
      <c r="CN979" s="106"/>
      <c r="CO979" s="106"/>
      <c r="CP979" s="106"/>
      <c r="CQ979" s="106"/>
      <c r="CR979" s="106"/>
      <c r="CS979" s="106"/>
      <c r="CT979" s="106"/>
      <c r="CU979" s="106"/>
      <c r="CV979" s="106"/>
      <c r="CW979" s="106"/>
      <c r="CX979" s="106"/>
      <c r="CY979" s="106"/>
      <c r="CZ979" s="106"/>
      <c r="DA979" s="106"/>
      <c r="DB979" s="106"/>
      <c r="DC979" s="106"/>
      <c r="DD979" s="106"/>
      <c r="DE979" s="106"/>
      <c r="DF979" s="106"/>
      <c r="DG979" s="106"/>
      <c r="DH979" s="106"/>
      <c r="DI979" s="106"/>
      <c r="DJ979" s="106"/>
      <c r="DK979" s="106"/>
      <c r="DL979" s="106"/>
      <c r="DM979" s="106"/>
      <c r="DN979" s="106"/>
      <c r="DO979" s="106"/>
      <c r="DP979" s="106"/>
      <c r="DQ979" s="106"/>
      <c r="DR979" s="106"/>
      <c r="DS979" s="106"/>
      <c r="DT979" s="106"/>
      <c r="DU979" s="106"/>
      <c r="DV979" s="106"/>
      <c r="DW979" s="106"/>
      <c r="DX979" s="106"/>
      <c r="DY979" s="106"/>
      <c r="DZ979" s="106"/>
      <c r="EA979" s="106"/>
      <c r="EB979" s="106"/>
      <c r="EC979" s="106"/>
      <c r="ED979" s="106"/>
      <c r="EE979" s="106"/>
      <c r="EF979" s="106"/>
      <c r="EG979" s="106"/>
      <c r="EH979" s="106"/>
      <c r="EI979" s="106"/>
      <c r="EJ979" s="106"/>
      <c r="EK979" s="106"/>
      <c r="EL979" s="106"/>
      <c r="EM979" s="106"/>
      <c r="EN979" s="106"/>
      <c r="EO979" s="106"/>
      <c r="EP979" s="106"/>
      <c r="EQ979" s="106"/>
      <c r="ER979" s="106"/>
      <c r="ES979" s="106"/>
      <c r="ET979" s="106"/>
      <c r="EU979" s="106"/>
      <c r="EV979" s="106"/>
      <c r="EW979" s="106"/>
      <c r="EX979" s="106"/>
      <c r="EY979" s="106"/>
      <c r="EZ979" s="106"/>
      <c r="FA979" s="106"/>
      <c r="FB979" s="106"/>
      <c r="FC979" s="106"/>
      <c r="FD979" s="106"/>
      <c r="FE979" s="106"/>
      <c r="FF979" s="106"/>
      <c r="FG979" s="106"/>
      <c r="FH979" s="106"/>
      <c r="FI979" s="106"/>
      <c r="FJ979" s="106"/>
      <c r="FK979" s="106"/>
      <c r="FL979" s="106"/>
      <c r="FM979" s="106"/>
      <c r="FN979" s="106"/>
      <c r="FO979" s="106"/>
      <c r="FP979" s="106"/>
      <c r="FQ979" s="106"/>
      <c r="FR979" s="106"/>
      <c r="FS979" s="106"/>
      <c r="FT979" s="106"/>
      <c r="FU979" s="106"/>
      <c r="FV979" s="106"/>
      <c r="FW979" s="106"/>
      <c r="FX979" s="106"/>
      <c r="FY979" s="106"/>
      <c r="FZ979" s="106"/>
      <c r="GA979" s="106"/>
      <c r="GB979" s="106"/>
      <c r="GC979" s="106"/>
      <c r="GD979" s="106"/>
      <c r="GE979" s="106"/>
      <c r="GF979" s="106"/>
      <c r="GG979" s="106"/>
      <c r="GH979" s="106"/>
      <c r="GI979" s="106"/>
      <c r="GJ979" s="106"/>
      <c r="GK979" s="106"/>
      <c r="GL979" s="106"/>
      <c r="GM979" s="106"/>
      <c r="GN979" s="106"/>
      <c r="GO979" s="106"/>
      <c r="GP979" s="106"/>
      <c r="GQ979" s="106"/>
      <c r="GR979" s="106"/>
      <c r="GS979" s="106"/>
      <c r="GT979" s="106"/>
      <c r="GU979" s="106"/>
      <c r="GV979" s="106"/>
      <c r="GW979" s="106"/>
      <c r="GX979" s="106"/>
      <c r="GY979" s="106"/>
      <c r="GZ979" s="106"/>
      <c r="HA979" s="106"/>
      <c r="HB979" s="106"/>
      <c r="HC979" s="106"/>
      <c r="HD979" s="106"/>
      <c r="HE979" s="106"/>
      <c r="HF979" s="106"/>
      <c r="HG979" s="106"/>
      <c r="HH979" s="106"/>
      <c r="HI979" s="106"/>
      <c r="HJ979" s="106"/>
      <c r="HK979" s="106"/>
      <c r="HL979" s="106"/>
      <c r="HM979" s="106"/>
      <c r="HN979" s="106"/>
      <c r="HO979" s="106"/>
      <c r="HP979" s="106"/>
      <c r="HQ979" s="106"/>
      <c r="HR979" s="106"/>
      <c r="HS979" s="106"/>
      <c r="HT979" s="106"/>
      <c r="HU979" s="106"/>
      <c r="HV979" s="106"/>
      <c r="HW979" s="106"/>
      <c r="HX979" s="106"/>
      <c r="HY979" s="106"/>
      <c r="HZ979" s="106"/>
      <c r="IA979" s="106"/>
      <c r="IB979" s="106"/>
      <c r="IC979" s="106"/>
      <c r="ID979" s="106"/>
      <c r="IE979" s="106"/>
      <c r="IF979" s="106"/>
      <c r="IG979" s="106"/>
      <c r="IH979" s="106"/>
      <c r="II979" s="106"/>
      <c r="IJ979" s="106"/>
      <c r="IK979" s="106"/>
      <c r="IL979" s="106"/>
      <c r="IM979" s="106"/>
      <c r="IN979" s="106"/>
      <c r="IO979" s="106"/>
      <c r="IP979" s="106"/>
      <c r="IQ979" s="106"/>
      <c r="IR979" s="106"/>
      <c r="IS979" s="106"/>
      <c r="IT979" s="106"/>
      <c r="IU979" s="106"/>
      <c r="IV979" s="106"/>
      <c r="IW979" s="106"/>
      <c r="IX979" s="106"/>
      <c r="IY979" s="106"/>
      <c r="IZ979" s="106"/>
      <c r="JA979" s="106"/>
      <c r="JB979" s="106"/>
      <c r="JC979" s="106"/>
      <c r="JD979" s="106"/>
      <c r="JE979" s="106"/>
      <c r="JF979" s="106"/>
      <c r="JG979" s="106"/>
      <c r="JH979" s="106"/>
      <c r="JI979" s="106"/>
      <c r="JJ979" s="106"/>
      <c r="JK979" s="106"/>
      <c r="JL979" s="106"/>
      <c r="JM979" s="106"/>
      <c r="JN979" s="106"/>
      <c r="JO979" s="106"/>
      <c r="JP979" s="106"/>
      <c r="JQ979" s="106"/>
      <c r="JR979" s="106"/>
      <c r="JS979" s="106"/>
      <c r="JT979" s="106"/>
      <c r="JU979" s="106"/>
      <c r="JV979" s="106"/>
      <c r="JW979" s="106"/>
      <c r="JX979" s="106"/>
      <c r="JY979" s="106"/>
      <c r="JZ979" s="106"/>
      <c r="KA979" s="106"/>
      <c r="KB979" s="106"/>
      <c r="KC979" s="106"/>
      <c r="KD979" s="106"/>
      <c r="KE979" s="106"/>
      <c r="KF979" s="106"/>
      <c r="KG979" s="106"/>
      <c r="KH979" s="106"/>
      <c r="KI979" s="106"/>
      <c r="KJ979" s="106"/>
      <c r="KK979" s="106"/>
      <c r="KL979" s="106"/>
      <c r="KM979" s="106"/>
      <c r="KN979" s="106"/>
      <c r="KO979" s="106"/>
      <c r="KP979" s="106"/>
      <c r="KQ979" s="106"/>
      <c r="KR979" s="106"/>
      <c r="KS979" s="106"/>
      <c r="KT979" s="106"/>
      <c r="KU979" s="106"/>
      <c r="KV979" s="106"/>
      <c r="KW979" s="106"/>
      <c r="KX979" s="106"/>
      <c r="KY979" s="106"/>
      <c r="KZ979" s="106"/>
      <c r="LA979" s="106"/>
      <c r="LB979" s="106"/>
      <c r="LC979" s="106"/>
      <c r="LD979" s="106"/>
      <c r="LE979" s="106"/>
      <c r="LF979" s="106"/>
      <c r="LG979" s="106"/>
      <c r="LH979" s="106"/>
      <c r="LI979" s="106"/>
      <c r="LJ979" s="106"/>
      <c r="LK979" s="106"/>
      <c r="LL979" s="106"/>
      <c r="LM979" s="106"/>
      <c r="LN979" s="106"/>
      <c r="LO979" s="106"/>
      <c r="LP979" s="106"/>
      <c r="LQ979" s="106"/>
      <c r="LR979" s="106"/>
      <c r="LS979" s="106"/>
      <c r="LT979" s="106"/>
      <c r="LU979" s="106"/>
      <c r="LV979" s="106"/>
      <c r="LW979" s="106"/>
      <c r="LX979" s="106"/>
      <c r="LY979" s="106"/>
      <c r="LZ979" s="106"/>
      <c r="MA979" s="106"/>
      <c r="MB979" s="106"/>
      <c r="MC979" s="106"/>
      <c r="MD979" s="106"/>
      <c r="ME979" s="106"/>
      <c r="MF979" s="106"/>
      <c r="MG979" s="106"/>
      <c r="MH979" s="106"/>
      <c r="MI979" s="106"/>
      <c r="MJ979" s="106"/>
      <c r="MK979" s="106"/>
      <c r="ML979" s="106"/>
      <c r="MM979" s="106"/>
      <c r="MN979" s="106"/>
      <c r="MO979" s="106"/>
      <c r="MP979" s="106"/>
      <c r="MQ979" s="106"/>
      <c r="MR979" s="106"/>
      <c r="MS979" s="106"/>
      <c r="MT979" s="106"/>
      <c r="MU979" s="106"/>
      <c r="MV979" s="106"/>
      <c r="MW979" s="106"/>
      <c r="MX979" s="106"/>
      <c r="MY979" s="106"/>
      <c r="MZ979" s="106"/>
      <c r="NA979" s="106"/>
      <c r="NB979" s="106"/>
      <c r="NC979" s="106"/>
      <c r="ND979" s="106"/>
      <c r="NE979" s="106"/>
      <c r="NF979" s="106"/>
      <c r="NG979" s="106"/>
      <c r="NH979" s="106"/>
      <c r="NI979" s="106"/>
      <c r="NJ979" s="106"/>
      <c r="NK979" s="106"/>
      <c r="NL979" s="106"/>
      <c r="NM979" s="106"/>
      <c r="NN979" s="106"/>
      <c r="NO979" s="106"/>
      <c r="NP979" s="106"/>
      <c r="NQ979" s="106"/>
      <c r="NR979" s="106"/>
      <c r="NS979" s="106"/>
      <c r="NT979" s="106"/>
      <c r="NU979" s="106"/>
      <c r="NV979" s="106"/>
      <c r="NW979" s="106"/>
      <c r="NX979" s="106"/>
      <c r="NY979" s="106"/>
      <c r="NZ979" s="106"/>
      <c r="OA979" s="106"/>
      <c r="OB979" s="106"/>
      <c r="OC979" s="106"/>
      <c r="OD979" s="106"/>
      <c r="OE979" s="106"/>
      <c r="OF979" s="106"/>
      <c r="OG979" s="106"/>
      <c r="OH979" s="106"/>
      <c r="OI979" s="106"/>
      <c r="OJ979" s="106"/>
      <c r="OK979" s="106"/>
      <c r="OL979" s="106"/>
      <c r="OM979" s="106"/>
      <c r="ON979" s="106"/>
      <c r="OO979" s="106"/>
      <c r="OP979" s="106"/>
      <c r="OQ979" s="106"/>
      <c r="OR979" s="106"/>
      <c r="OS979" s="106"/>
      <c r="OT979" s="106"/>
      <c r="OU979" s="106"/>
      <c r="OV979" s="106"/>
      <c r="OW979" s="106"/>
      <c r="OX979" s="106"/>
      <c r="OY979" s="106"/>
      <c r="OZ979" s="106"/>
      <c r="PA979" s="106"/>
      <c r="PB979" s="106"/>
      <c r="PC979" s="106"/>
      <c r="PD979" s="106"/>
      <c r="PE979" s="106"/>
      <c r="PF979" s="106"/>
      <c r="PG979" s="106"/>
      <c r="PH979" s="106"/>
      <c r="PI979" s="106"/>
      <c r="PJ979" s="106"/>
      <c r="PK979" s="106"/>
      <c r="PL979" s="106"/>
      <c r="PM979" s="106"/>
      <c r="PN979" s="106"/>
      <c r="PO979" s="106"/>
      <c r="PP979" s="106"/>
      <c r="PQ979" s="106"/>
      <c r="PR979" s="106"/>
      <c r="PS979" s="106"/>
      <c r="PT979" s="106"/>
      <c r="PU979" s="106"/>
      <c r="PV979" s="106"/>
      <c r="PW979" s="106"/>
      <c r="PX979" s="106"/>
      <c r="PY979" s="106"/>
      <c r="PZ979" s="106"/>
      <c r="QA979" s="106"/>
      <c r="QB979" s="106"/>
      <c r="QC979" s="106"/>
      <c r="QD979" s="106"/>
      <c r="QE979" s="106"/>
      <c r="QF979" s="106"/>
      <c r="QG979" s="106"/>
      <c r="QH979" s="106"/>
      <c r="QI979" s="106"/>
      <c r="QJ979" s="106"/>
      <c r="QK979" s="106"/>
      <c r="QL979" s="106"/>
      <c r="QM979" s="106"/>
      <c r="QN979" s="106"/>
      <c r="QO979" s="106"/>
      <c r="QP979" s="106"/>
      <c r="QQ979" s="106"/>
      <c r="QR979" s="106"/>
      <c r="QS979" s="106"/>
      <c r="QT979" s="106"/>
      <c r="QU979" s="106"/>
      <c r="QV979" s="106"/>
      <c r="QW979" s="106"/>
      <c r="QX979" s="106"/>
      <c r="QY979" s="106"/>
      <c r="QZ979" s="106"/>
      <c r="RA979" s="106"/>
      <c r="RB979" s="106"/>
      <c r="RC979" s="106"/>
      <c r="RD979" s="106"/>
      <c r="RE979" s="106"/>
      <c r="RF979" s="106"/>
      <c r="RG979" s="106"/>
      <c r="RH979" s="106"/>
      <c r="RI979" s="106"/>
      <c r="RJ979" s="106"/>
      <c r="RK979" s="106"/>
      <c r="RL979" s="106"/>
      <c r="RM979" s="106"/>
      <c r="RN979" s="106"/>
      <c r="RO979" s="106"/>
      <c r="RP979" s="106"/>
      <c r="RQ979" s="106"/>
      <c r="RR979" s="106"/>
    </row>
    <row r="980" spans="1:486" x14ac:dyDescent="0.3">
      <c r="A980" s="106"/>
      <c r="B980" s="106"/>
      <c r="C980" s="106"/>
      <c r="D980" s="106"/>
      <c r="E980" s="106"/>
      <c r="F980" s="106"/>
      <c r="G980" s="106"/>
      <c r="H980" s="106"/>
      <c r="I980" s="106"/>
      <c r="J980" s="106"/>
      <c r="K980" s="106"/>
      <c r="L980" s="106"/>
      <c r="M980" s="106"/>
      <c r="N980" s="106"/>
      <c r="O980" s="106"/>
      <c r="P980" s="114"/>
      <c r="Q980" s="114"/>
      <c r="R980" s="106"/>
      <c r="S980" s="106"/>
      <c r="T980" s="106"/>
      <c r="U980" s="106"/>
      <c r="V980" s="106"/>
      <c r="W980" s="106"/>
      <c r="X980" s="106"/>
      <c r="Y980" s="106"/>
      <c r="Z980" s="106"/>
      <c r="AA980" s="106"/>
      <c r="AB980" s="106"/>
      <c r="AC980" s="106"/>
      <c r="AD980" s="106"/>
      <c r="AE980" s="106"/>
      <c r="AF980" s="106"/>
      <c r="AG980" s="106"/>
      <c r="AH980" s="106"/>
      <c r="AI980" s="106"/>
      <c r="AJ980" s="106"/>
      <c r="AK980" s="106"/>
      <c r="AL980" s="106"/>
      <c r="AM980" s="106"/>
      <c r="AN980" s="106"/>
      <c r="AO980" s="106"/>
      <c r="AP980" s="106"/>
      <c r="AQ980" s="106"/>
      <c r="AR980" s="106"/>
      <c r="AS980" s="106"/>
      <c r="AT980" s="106"/>
      <c r="AU980" s="106"/>
      <c r="AV980" s="106"/>
      <c r="AW980" s="106"/>
      <c r="AX980" s="106"/>
      <c r="AY980" s="106"/>
      <c r="AZ980" s="106"/>
      <c r="BA980" s="106"/>
      <c r="BB980" s="106"/>
      <c r="BC980" s="106"/>
      <c r="BD980" s="106"/>
      <c r="BE980" s="106"/>
      <c r="BF980" s="106"/>
      <c r="BG980" s="106"/>
      <c r="BH980" s="106"/>
      <c r="BI980" s="106"/>
      <c r="BJ980" s="106"/>
      <c r="BK980" s="106"/>
      <c r="BL980" s="106"/>
      <c r="BM980" s="106"/>
      <c r="BN980" s="106"/>
      <c r="BO980" s="106"/>
      <c r="BP980" s="106"/>
      <c r="BQ980" s="106"/>
      <c r="BR980" s="106"/>
      <c r="BS980" s="106"/>
      <c r="BT980" s="106"/>
      <c r="BU980" s="106"/>
      <c r="BV980" s="106"/>
      <c r="BW980" s="106"/>
      <c r="BX980" s="106"/>
      <c r="BY980" s="106"/>
      <c r="BZ980" s="106"/>
      <c r="CA980" s="106"/>
      <c r="CB980" s="106"/>
      <c r="CC980" s="106"/>
      <c r="CD980" s="106"/>
      <c r="CE980" s="106"/>
      <c r="CF980" s="106"/>
      <c r="CG980" s="106"/>
      <c r="CH980" s="106"/>
      <c r="CI980" s="106"/>
      <c r="CJ980" s="106"/>
      <c r="CK980" s="106"/>
      <c r="CL980" s="106"/>
      <c r="CM980" s="106"/>
      <c r="CN980" s="106"/>
      <c r="CO980" s="106"/>
      <c r="CP980" s="106"/>
      <c r="CQ980" s="106"/>
      <c r="CR980" s="106"/>
      <c r="CS980" s="106"/>
      <c r="CT980" s="106"/>
      <c r="CU980" s="106"/>
      <c r="CV980" s="106"/>
      <c r="CW980" s="106"/>
      <c r="CX980" s="106"/>
      <c r="CY980" s="106"/>
      <c r="CZ980" s="106"/>
      <c r="DA980" s="106"/>
      <c r="DB980" s="106"/>
      <c r="DC980" s="106"/>
      <c r="DD980" s="106"/>
      <c r="DE980" s="106"/>
      <c r="DF980" s="106"/>
      <c r="DG980" s="106"/>
      <c r="DH980" s="106"/>
      <c r="DI980" s="106"/>
      <c r="DJ980" s="106"/>
      <c r="DK980" s="106"/>
      <c r="DL980" s="106"/>
      <c r="DM980" s="106"/>
      <c r="DN980" s="106"/>
      <c r="DO980" s="106"/>
      <c r="DP980" s="106"/>
      <c r="DQ980" s="106"/>
      <c r="DR980" s="106"/>
      <c r="DS980" s="106"/>
      <c r="DT980" s="106"/>
      <c r="DU980" s="106"/>
      <c r="DV980" s="106"/>
      <c r="DW980" s="106"/>
      <c r="DX980" s="106"/>
      <c r="DY980" s="106"/>
      <c r="DZ980" s="106"/>
      <c r="EA980" s="106"/>
      <c r="EB980" s="106"/>
      <c r="EC980" s="106"/>
      <c r="ED980" s="106"/>
      <c r="EE980" s="106"/>
      <c r="EF980" s="106"/>
      <c r="EG980" s="106"/>
      <c r="EH980" s="106"/>
      <c r="EI980" s="106"/>
      <c r="EJ980" s="106"/>
      <c r="EK980" s="106"/>
      <c r="EL980" s="106"/>
      <c r="EM980" s="106"/>
      <c r="EN980" s="106"/>
      <c r="EO980" s="106"/>
      <c r="EP980" s="106"/>
      <c r="EQ980" s="106"/>
      <c r="ER980" s="106"/>
      <c r="ES980" s="106"/>
      <c r="ET980" s="106"/>
      <c r="EU980" s="106"/>
      <c r="EV980" s="106"/>
      <c r="EW980" s="106"/>
      <c r="EX980" s="106"/>
      <c r="EY980" s="106"/>
      <c r="EZ980" s="106"/>
      <c r="FA980" s="106"/>
      <c r="FB980" s="106"/>
      <c r="FC980" s="106"/>
      <c r="FD980" s="106"/>
      <c r="FE980" s="106"/>
      <c r="FF980" s="106"/>
      <c r="FG980" s="106"/>
      <c r="FH980" s="106"/>
      <c r="FI980" s="106"/>
      <c r="FJ980" s="106"/>
      <c r="FK980" s="106"/>
      <c r="FL980" s="106"/>
      <c r="FM980" s="106"/>
      <c r="FN980" s="106"/>
      <c r="FO980" s="106"/>
      <c r="FP980" s="106"/>
      <c r="FQ980" s="106"/>
      <c r="FR980" s="106"/>
      <c r="FS980" s="106"/>
      <c r="FT980" s="106"/>
      <c r="FU980" s="106"/>
      <c r="FV980" s="106"/>
      <c r="FW980" s="106"/>
      <c r="FX980" s="106"/>
      <c r="FY980" s="106"/>
      <c r="FZ980" s="106"/>
      <c r="GA980" s="106"/>
      <c r="GB980" s="106"/>
      <c r="GC980" s="106"/>
      <c r="GD980" s="106"/>
      <c r="GE980" s="106"/>
      <c r="GF980" s="106"/>
      <c r="GG980" s="106"/>
      <c r="GH980" s="106"/>
      <c r="GI980" s="106"/>
      <c r="GJ980" s="106"/>
      <c r="GK980" s="106"/>
      <c r="GL980" s="106"/>
      <c r="GM980" s="106"/>
      <c r="GN980" s="106"/>
      <c r="GO980" s="106"/>
      <c r="GP980" s="106"/>
      <c r="GQ980" s="106"/>
      <c r="GR980" s="106"/>
      <c r="GS980" s="106"/>
      <c r="GT980" s="106"/>
      <c r="GU980" s="106"/>
      <c r="GV980" s="106"/>
      <c r="GW980" s="106"/>
      <c r="GX980" s="106"/>
      <c r="GY980" s="106"/>
      <c r="GZ980" s="106"/>
      <c r="HA980" s="106"/>
      <c r="HB980" s="106"/>
      <c r="HC980" s="106"/>
      <c r="HD980" s="106"/>
      <c r="HE980" s="106"/>
      <c r="HF980" s="106"/>
      <c r="HG980" s="106"/>
      <c r="HH980" s="106"/>
      <c r="HI980" s="106"/>
      <c r="HJ980" s="106"/>
      <c r="HK980" s="106"/>
      <c r="HL980" s="106"/>
      <c r="HM980" s="106"/>
      <c r="HN980" s="106"/>
      <c r="HO980" s="106"/>
      <c r="HP980" s="106"/>
      <c r="HQ980" s="106"/>
      <c r="HR980" s="106"/>
      <c r="HS980" s="106"/>
      <c r="HT980" s="106"/>
      <c r="HU980" s="106"/>
      <c r="HV980" s="106"/>
      <c r="HW980" s="106"/>
      <c r="HX980" s="106"/>
      <c r="HY980" s="106"/>
      <c r="HZ980" s="106"/>
      <c r="IA980" s="106"/>
      <c r="IB980" s="106"/>
      <c r="IC980" s="106"/>
      <c r="ID980" s="106"/>
      <c r="IE980" s="106"/>
      <c r="IF980" s="106"/>
      <c r="IG980" s="106"/>
      <c r="IH980" s="106"/>
      <c r="II980" s="106"/>
      <c r="IJ980" s="106"/>
      <c r="IK980" s="106"/>
      <c r="IL980" s="106"/>
      <c r="IM980" s="106"/>
      <c r="IN980" s="106"/>
      <c r="IO980" s="106"/>
      <c r="IP980" s="106"/>
      <c r="IQ980" s="106"/>
      <c r="IR980" s="106"/>
      <c r="IS980" s="106"/>
      <c r="IT980" s="106"/>
      <c r="IU980" s="106"/>
      <c r="IV980" s="106"/>
      <c r="IW980" s="106"/>
      <c r="IX980" s="106"/>
      <c r="IY980" s="106"/>
      <c r="IZ980" s="106"/>
      <c r="JA980" s="106"/>
      <c r="JB980" s="106"/>
      <c r="JC980" s="106"/>
      <c r="JD980" s="106"/>
      <c r="JE980" s="106"/>
      <c r="JF980" s="106"/>
      <c r="JG980" s="106"/>
      <c r="JH980" s="106"/>
      <c r="JI980" s="106"/>
      <c r="JJ980" s="106"/>
      <c r="JK980" s="106"/>
      <c r="JL980" s="106"/>
      <c r="JM980" s="106"/>
      <c r="JN980" s="106"/>
      <c r="JO980" s="106"/>
      <c r="JP980" s="106"/>
      <c r="JQ980" s="106"/>
      <c r="JR980" s="106"/>
      <c r="JS980" s="106"/>
      <c r="JT980" s="106"/>
      <c r="JU980" s="106"/>
      <c r="JV980" s="106"/>
      <c r="JW980" s="106"/>
      <c r="JX980" s="106"/>
      <c r="JY980" s="106"/>
      <c r="JZ980" s="106"/>
      <c r="KA980" s="106"/>
      <c r="KB980" s="106"/>
      <c r="KC980" s="106"/>
      <c r="KD980" s="106"/>
      <c r="KE980" s="106"/>
      <c r="KF980" s="106"/>
      <c r="KG980" s="106"/>
      <c r="KH980" s="106"/>
      <c r="KI980" s="106"/>
      <c r="KJ980" s="106"/>
      <c r="KK980" s="106"/>
      <c r="KL980" s="106"/>
      <c r="KM980" s="106"/>
      <c r="KN980" s="106"/>
      <c r="KO980" s="106"/>
      <c r="KP980" s="106"/>
      <c r="KQ980" s="106"/>
      <c r="KR980" s="106"/>
      <c r="KS980" s="106"/>
      <c r="KT980" s="106"/>
      <c r="KU980" s="106"/>
      <c r="KV980" s="106"/>
      <c r="KW980" s="106"/>
      <c r="KX980" s="106"/>
      <c r="KY980" s="106"/>
      <c r="KZ980" s="106"/>
      <c r="LA980" s="106"/>
      <c r="LB980" s="106"/>
      <c r="LC980" s="106"/>
      <c r="LD980" s="106"/>
      <c r="LE980" s="106"/>
      <c r="LF980" s="106"/>
      <c r="LG980" s="106"/>
      <c r="LH980" s="106"/>
      <c r="LI980" s="106"/>
      <c r="LJ980" s="106"/>
      <c r="LK980" s="106"/>
      <c r="LL980" s="106"/>
      <c r="LM980" s="106"/>
      <c r="LN980" s="106"/>
      <c r="LO980" s="106"/>
      <c r="LP980" s="106"/>
      <c r="LQ980" s="106"/>
      <c r="LR980" s="106"/>
      <c r="LS980" s="106"/>
      <c r="LT980" s="106"/>
      <c r="LU980" s="106"/>
      <c r="LV980" s="106"/>
      <c r="LW980" s="106"/>
      <c r="LX980" s="106"/>
      <c r="LY980" s="106"/>
      <c r="LZ980" s="106"/>
      <c r="MA980" s="106"/>
      <c r="MB980" s="106"/>
      <c r="MC980" s="106"/>
      <c r="MD980" s="106"/>
      <c r="ME980" s="106"/>
      <c r="MF980" s="106"/>
      <c r="MG980" s="106"/>
      <c r="MH980" s="106"/>
      <c r="MI980" s="106"/>
      <c r="MJ980" s="106"/>
      <c r="MK980" s="106"/>
      <c r="ML980" s="106"/>
      <c r="MM980" s="106"/>
      <c r="MN980" s="106"/>
      <c r="MO980" s="106"/>
      <c r="MP980" s="106"/>
      <c r="MQ980" s="106"/>
      <c r="MR980" s="106"/>
      <c r="MS980" s="106"/>
      <c r="MT980" s="106"/>
      <c r="MU980" s="106"/>
      <c r="MV980" s="106"/>
      <c r="MW980" s="106"/>
      <c r="MX980" s="106"/>
      <c r="MY980" s="106"/>
      <c r="MZ980" s="106"/>
      <c r="NA980" s="106"/>
      <c r="NB980" s="106"/>
      <c r="NC980" s="106"/>
      <c r="ND980" s="106"/>
      <c r="NE980" s="106"/>
      <c r="NF980" s="106"/>
      <c r="NG980" s="106"/>
      <c r="NH980" s="106"/>
      <c r="NI980" s="106"/>
      <c r="NJ980" s="106"/>
      <c r="NK980" s="106"/>
      <c r="NL980" s="106"/>
      <c r="NM980" s="106"/>
      <c r="NN980" s="106"/>
      <c r="NO980" s="106"/>
      <c r="NP980" s="106"/>
      <c r="NQ980" s="106"/>
      <c r="NR980" s="106"/>
      <c r="NS980" s="106"/>
      <c r="NT980" s="106"/>
      <c r="NU980" s="106"/>
      <c r="NV980" s="106"/>
      <c r="NW980" s="106"/>
      <c r="NX980" s="106"/>
      <c r="NY980" s="106"/>
      <c r="NZ980" s="106"/>
      <c r="OA980" s="106"/>
      <c r="OB980" s="106"/>
      <c r="OC980" s="106"/>
      <c r="OD980" s="106"/>
      <c r="OE980" s="106"/>
      <c r="OF980" s="106"/>
      <c r="OG980" s="106"/>
      <c r="OH980" s="106"/>
      <c r="OI980" s="106"/>
      <c r="OJ980" s="106"/>
      <c r="OK980" s="106"/>
      <c r="OL980" s="106"/>
      <c r="OM980" s="106"/>
      <c r="ON980" s="106"/>
      <c r="OO980" s="106"/>
      <c r="OP980" s="106"/>
      <c r="OQ980" s="106"/>
      <c r="OR980" s="106"/>
      <c r="OS980" s="106"/>
      <c r="OT980" s="106"/>
      <c r="OU980" s="106"/>
      <c r="OV980" s="106"/>
      <c r="OW980" s="106"/>
      <c r="OX980" s="106"/>
      <c r="OY980" s="106"/>
      <c r="OZ980" s="106"/>
      <c r="PA980" s="106"/>
      <c r="PB980" s="106"/>
      <c r="PC980" s="106"/>
      <c r="PD980" s="106"/>
      <c r="PE980" s="106"/>
      <c r="PF980" s="106"/>
      <c r="PG980" s="106"/>
      <c r="PH980" s="106"/>
      <c r="PI980" s="106"/>
      <c r="PJ980" s="106"/>
      <c r="PK980" s="106"/>
      <c r="PL980" s="106"/>
      <c r="PM980" s="106"/>
      <c r="PN980" s="106"/>
      <c r="PO980" s="106"/>
      <c r="PP980" s="106"/>
      <c r="PQ980" s="106"/>
      <c r="PR980" s="106"/>
      <c r="PS980" s="106"/>
      <c r="PT980" s="106"/>
      <c r="PU980" s="106"/>
      <c r="PV980" s="106"/>
      <c r="PW980" s="106"/>
      <c r="PX980" s="106"/>
      <c r="PY980" s="106"/>
      <c r="PZ980" s="106"/>
      <c r="QA980" s="106"/>
      <c r="QB980" s="106"/>
      <c r="QC980" s="106"/>
      <c r="QD980" s="106"/>
      <c r="QE980" s="106"/>
      <c r="QF980" s="106"/>
      <c r="QG980" s="106"/>
      <c r="QH980" s="106"/>
      <c r="QI980" s="106"/>
      <c r="QJ980" s="106"/>
      <c r="QK980" s="106"/>
      <c r="QL980" s="106"/>
      <c r="QM980" s="106"/>
      <c r="QN980" s="106"/>
      <c r="QO980" s="106"/>
      <c r="QP980" s="106"/>
      <c r="QQ980" s="106"/>
      <c r="QR980" s="106"/>
      <c r="QS980" s="106"/>
      <c r="QT980" s="106"/>
      <c r="QU980" s="106"/>
      <c r="QV980" s="106"/>
      <c r="QW980" s="106"/>
      <c r="QX980" s="106"/>
      <c r="QY980" s="106"/>
      <c r="QZ980" s="106"/>
      <c r="RA980" s="106"/>
      <c r="RB980" s="106"/>
      <c r="RC980" s="106"/>
      <c r="RD980" s="106"/>
      <c r="RE980" s="106"/>
      <c r="RF980" s="106"/>
      <c r="RG980" s="106"/>
      <c r="RH980" s="106"/>
      <c r="RI980" s="106"/>
      <c r="RJ980" s="106"/>
      <c r="RK980" s="106"/>
      <c r="RL980" s="106"/>
      <c r="RM980" s="106"/>
      <c r="RN980" s="106"/>
      <c r="RO980" s="106"/>
      <c r="RP980" s="106"/>
      <c r="RQ980" s="106"/>
      <c r="RR980" s="106"/>
    </row>
    <row r="981" spans="1:486" x14ac:dyDescent="0.3">
      <c r="A981" s="106"/>
      <c r="B981" s="106"/>
      <c r="C981" s="106"/>
      <c r="D981" s="106"/>
      <c r="E981" s="106"/>
      <c r="F981" s="106"/>
      <c r="G981" s="106"/>
      <c r="H981" s="106"/>
      <c r="I981" s="106"/>
      <c r="J981" s="106"/>
      <c r="K981" s="106"/>
      <c r="L981" s="106"/>
      <c r="M981" s="106"/>
      <c r="N981" s="106"/>
      <c r="O981" s="106"/>
      <c r="P981" s="114"/>
      <c r="Q981" s="114"/>
      <c r="R981" s="106"/>
      <c r="S981" s="106"/>
      <c r="T981" s="106"/>
      <c r="U981" s="106"/>
      <c r="V981" s="106"/>
      <c r="W981" s="106"/>
      <c r="X981" s="106"/>
      <c r="Y981" s="106"/>
      <c r="Z981" s="106"/>
      <c r="AA981" s="106"/>
      <c r="AB981" s="106"/>
      <c r="AC981" s="106"/>
      <c r="AD981" s="106"/>
      <c r="AE981" s="106"/>
      <c r="AF981" s="106"/>
      <c r="AG981" s="106"/>
      <c r="AH981" s="106"/>
      <c r="AI981" s="106"/>
      <c r="AJ981" s="106"/>
      <c r="AK981" s="106"/>
      <c r="AL981" s="106"/>
      <c r="AM981" s="106"/>
      <c r="AN981" s="106"/>
      <c r="AO981" s="106"/>
      <c r="AP981" s="106"/>
      <c r="AQ981" s="106"/>
      <c r="AR981" s="106"/>
      <c r="AS981" s="106"/>
      <c r="AT981" s="106"/>
      <c r="AU981" s="106"/>
      <c r="AV981" s="106"/>
      <c r="AW981" s="106"/>
      <c r="AX981" s="106"/>
      <c r="AY981" s="106"/>
      <c r="AZ981" s="106"/>
      <c r="BA981" s="106"/>
      <c r="BB981" s="106"/>
      <c r="BC981" s="106"/>
      <c r="BD981" s="106"/>
      <c r="BE981" s="106"/>
      <c r="BF981" s="106"/>
      <c r="BG981" s="106"/>
      <c r="BH981" s="106"/>
      <c r="BI981" s="106"/>
      <c r="BJ981" s="106"/>
      <c r="BK981" s="106"/>
      <c r="BL981" s="106"/>
      <c r="BM981" s="106"/>
      <c r="BN981" s="106"/>
      <c r="BO981" s="106"/>
      <c r="BP981" s="106"/>
      <c r="BQ981" s="106"/>
      <c r="BR981" s="106"/>
      <c r="BS981" s="106"/>
      <c r="BT981" s="106"/>
      <c r="BU981" s="106"/>
      <c r="BV981" s="106"/>
      <c r="BW981" s="106"/>
      <c r="BX981" s="106"/>
      <c r="BY981" s="106"/>
      <c r="BZ981" s="106"/>
      <c r="CA981" s="106"/>
      <c r="CB981" s="106"/>
      <c r="CC981" s="106"/>
      <c r="CD981" s="106"/>
      <c r="CE981" s="106"/>
      <c r="CF981" s="106"/>
      <c r="CG981" s="106"/>
      <c r="CH981" s="106"/>
      <c r="CI981" s="106"/>
      <c r="CJ981" s="106"/>
      <c r="CK981" s="106"/>
      <c r="CL981" s="106"/>
      <c r="CM981" s="106"/>
      <c r="CN981" s="106"/>
      <c r="CO981" s="106"/>
      <c r="CP981" s="106"/>
      <c r="CQ981" s="106"/>
      <c r="CR981" s="106"/>
      <c r="CS981" s="106"/>
      <c r="CT981" s="106"/>
      <c r="CU981" s="106"/>
      <c r="CV981" s="106"/>
      <c r="CW981" s="106"/>
      <c r="CX981" s="106"/>
      <c r="CY981" s="106"/>
      <c r="CZ981" s="106"/>
      <c r="DA981" s="106"/>
      <c r="DB981" s="106"/>
      <c r="DC981" s="106"/>
      <c r="DD981" s="106"/>
      <c r="DE981" s="106"/>
      <c r="DF981" s="106"/>
      <c r="DG981" s="106"/>
      <c r="DH981" s="106"/>
      <c r="DI981" s="106"/>
      <c r="DJ981" s="106"/>
      <c r="DK981" s="106"/>
      <c r="DL981" s="106"/>
      <c r="DM981" s="106"/>
      <c r="DN981" s="106"/>
      <c r="DO981" s="106"/>
      <c r="DP981" s="106"/>
      <c r="DQ981" s="106"/>
      <c r="DR981" s="106"/>
      <c r="DS981" s="106"/>
      <c r="DT981" s="106"/>
      <c r="DU981" s="106"/>
      <c r="DV981" s="106"/>
      <c r="DW981" s="106"/>
      <c r="DX981" s="106"/>
      <c r="DY981" s="106"/>
      <c r="DZ981" s="106"/>
      <c r="EA981" s="106"/>
      <c r="EB981" s="106"/>
      <c r="EC981" s="106"/>
      <c r="ED981" s="106"/>
      <c r="EE981" s="106"/>
      <c r="EF981" s="106"/>
      <c r="EG981" s="106"/>
      <c r="EH981" s="106"/>
      <c r="EI981" s="106"/>
      <c r="EJ981" s="106"/>
      <c r="EK981" s="106"/>
      <c r="EL981" s="106"/>
      <c r="EM981" s="106"/>
      <c r="EN981" s="106"/>
      <c r="EO981" s="106"/>
      <c r="EP981" s="106"/>
      <c r="EQ981" s="106"/>
      <c r="ER981" s="106"/>
      <c r="ES981" s="106"/>
      <c r="ET981" s="106"/>
      <c r="EU981" s="106"/>
      <c r="EV981" s="106"/>
      <c r="EW981" s="106"/>
      <c r="EX981" s="106"/>
      <c r="EY981" s="106"/>
      <c r="EZ981" s="106"/>
      <c r="FA981" s="106"/>
      <c r="FB981" s="106"/>
      <c r="FC981" s="106"/>
      <c r="FD981" s="106"/>
      <c r="FE981" s="106"/>
      <c r="FF981" s="106"/>
      <c r="FG981" s="106"/>
      <c r="FH981" s="106"/>
      <c r="FI981" s="106"/>
      <c r="FJ981" s="106"/>
      <c r="FK981" s="106"/>
      <c r="FL981" s="106"/>
      <c r="FM981" s="106"/>
      <c r="FN981" s="106"/>
      <c r="FO981" s="106"/>
      <c r="FP981" s="106"/>
      <c r="FQ981" s="106"/>
      <c r="FR981" s="106"/>
      <c r="FS981" s="106"/>
      <c r="FT981" s="106"/>
      <c r="FU981" s="106"/>
      <c r="FV981" s="106"/>
      <c r="FW981" s="106"/>
      <c r="FX981" s="106"/>
      <c r="FY981" s="106"/>
      <c r="FZ981" s="106"/>
      <c r="GA981" s="106"/>
      <c r="GB981" s="106"/>
      <c r="GC981" s="106"/>
      <c r="GD981" s="106"/>
      <c r="GE981" s="106"/>
      <c r="GF981" s="106"/>
      <c r="GG981" s="106"/>
      <c r="GH981" s="106"/>
      <c r="GI981" s="106"/>
      <c r="GJ981" s="106"/>
      <c r="GK981" s="106"/>
      <c r="GL981" s="106"/>
      <c r="GM981" s="106"/>
      <c r="GN981" s="106"/>
      <c r="GO981" s="106"/>
      <c r="GP981" s="106"/>
      <c r="GQ981" s="106"/>
      <c r="GR981" s="106"/>
      <c r="GS981" s="106"/>
      <c r="GT981" s="106"/>
      <c r="GU981" s="106"/>
      <c r="GV981" s="106"/>
      <c r="GW981" s="106"/>
      <c r="GX981" s="106"/>
      <c r="GY981" s="106"/>
      <c r="GZ981" s="106"/>
      <c r="HA981" s="106"/>
      <c r="HB981" s="106"/>
      <c r="HC981" s="106"/>
      <c r="HD981" s="106"/>
      <c r="HE981" s="106"/>
      <c r="HF981" s="106"/>
      <c r="HG981" s="106"/>
      <c r="HH981" s="106"/>
      <c r="HI981" s="106"/>
      <c r="HJ981" s="106"/>
      <c r="HK981" s="106"/>
      <c r="HL981" s="106"/>
      <c r="HM981" s="106"/>
      <c r="HN981" s="106"/>
      <c r="HO981" s="106"/>
      <c r="HP981" s="106"/>
      <c r="HQ981" s="106"/>
      <c r="HR981" s="106"/>
      <c r="HS981" s="106"/>
      <c r="HT981" s="106"/>
      <c r="HU981" s="106"/>
      <c r="HV981" s="106"/>
      <c r="HW981" s="106"/>
      <c r="HX981" s="106"/>
      <c r="HY981" s="106"/>
      <c r="HZ981" s="106"/>
      <c r="IA981" s="106"/>
      <c r="IB981" s="106"/>
      <c r="IC981" s="106"/>
      <c r="ID981" s="106"/>
      <c r="IE981" s="106"/>
      <c r="IF981" s="106"/>
      <c r="IG981" s="106"/>
      <c r="IH981" s="106"/>
      <c r="II981" s="106"/>
      <c r="IJ981" s="106"/>
      <c r="IK981" s="106"/>
      <c r="IL981" s="106"/>
      <c r="IM981" s="106"/>
      <c r="IN981" s="106"/>
      <c r="IO981" s="106"/>
      <c r="IP981" s="106"/>
      <c r="IQ981" s="106"/>
      <c r="IR981" s="106"/>
      <c r="IS981" s="106"/>
      <c r="IT981" s="106"/>
      <c r="IU981" s="106"/>
      <c r="IV981" s="106"/>
      <c r="IW981" s="106"/>
      <c r="IX981" s="106"/>
      <c r="IY981" s="106"/>
      <c r="IZ981" s="106"/>
      <c r="JA981" s="106"/>
      <c r="JB981" s="106"/>
      <c r="JC981" s="106"/>
      <c r="JD981" s="106"/>
      <c r="JE981" s="106"/>
      <c r="JF981" s="106"/>
      <c r="JG981" s="106"/>
      <c r="JH981" s="106"/>
      <c r="JI981" s="106"/>
      <c r="JJ981" s="106"/>
      <c r="JK981" s="106"/>
      <c r="JL981" s="106"/>
      <c r="JM981" s="106"/>
      <c r="JN981" s="106"/>
      <c r="JO981" s="106"/>
      <c r="JP981" s="106"/>
      <c r="JQ981" s="106"/>
      <c r="JR981" s="106"/>
      <c r="JS981" s="106"/>
      <c r="JT981" s="106"/>
      <c r="JU981" s="106"/>
      <c r="JV981" s="106"/>
      <c r="JW981" s="106"/>
      <c r="JX981" s="106"/>
      <c r="JY981" s="106"/>
      <c r="JZ981" s="106"/>
      <c r="KA981" s="106"/>
      <c r="KB981" s="106"/>
      <c r="KC981" s="106"/>
      <c r="KD981" s="106"/>
      <c r="KE981" s="106"/>
      <c r="KF981" s="106"/>
      <c r="KG981" s="106"/>
      <c r="KH981" s="106"/>
      <c r="KI981" s="106"/>
      <c r="KJ981" s="106"/>
      <c r="KK981" s="106"/>
      <c r="KL981" s="106"/>
      <c r="KM981" s="106"/>
      <c r="KN981" s="106"/>
      <c r="KO981" s="106"/>
      <c r="KP981" s="106"/>
      <c r="KQ981" s="106"/>
      <c r="KR981" s="106"/>
      <c r="KS981" s="106"/>
      <c r="KT981" s="106"/>
      <c r="KU981" s="106"/>
      <c r="KV981" s="106"/>
      <c r="KW981" s="106"/>
      <c r="KX981" s="106"/>
      <c r="KY981" s="106"/>
      <c r="KZ981" s="106"/>
      <c r="LA981" s="106"/>
      <c r="LB981" s="106"/>
      <c r="LC981" s="106"/>
      <c r="LD981" s="106"/>
      <c r="LE981" s="106"/>
      <c r="LF981" s="106"/>
      <c r="LG981" s="106"/>
      <c r="LH981" s="106"/>
      <c r="LI981" s="106"/>
      <c r="LJ981" s="106"/>
      <c r="LK981" s="106"/>
      <c r="LL981" s="106"/>
      <c r="LM981" s="106"/>
      <c r="LN981" s="106"/>
      <c r="LO981" s="106"/>
      <c r="LP981" s="106"/>
      <c r="LQ981" s="106"/>
      <c r="LR981" s="106"/>
      <c r="LS981" s="106"/>
      <c r="LT981" s="106"/>
      <c r="LU981" s="106"/>
      <c r="LV981" s="106"/>
      <c r="LW981" s="106"/>
      <c r="LX981" s="106"/>
      <c r="LY981" s="106"/>
      <c r="LZ981" s="106"/>
      <c r="MA981" s="106"/>
      <c r="MB981" s="106"/>
      <c r="MC981" s="106"/>
      <c r="MD981" s="106"/>
      <c r="ME981" s="106"/>
      <c r="MF981" s="106"/>
      <c r="MG981" s="106"/>
      <c r="MH981" s="106"/>
      <c r="MI981" s="106"/>
      <c r="MJ981" s="106"/>
      <c r="MK981" s="106"/>
      <c r="ML981" s="106"/>
      <c r="MM981" s="106"/>
      <c r="MN981" s="106"/>
      <c r="MO981" s="106"/>
      <c r="MP981" s="106"/>
      <c r="MQ981" s="106"/>
      <c r="MR981" s="106"/>
      <c r="MS981" s="106"/>
      <c r="MT981" s="106"/>
      <c r="MU981" s="106"/>
      <c r="MV981" s="106"/>
      <c r="MW981" s="106"/>
      <c r="MX981" s="106"/>
      <c r="MY981" s="106"/>
      <c r="MZ981" s="106"/>
      <c r="NA981" s="106"/>
      <c r="NB981" s="106"/>
      <c r="NC981" s="106"/>
      <c r="ND981" s="106"/>
      <c r="NE981" s="106"/>
      <c r="NF981" s="106"/>
      <c r="NG981" s="106"/>
      <c r="NH981" s="106"/>
      <c r="NI981" s="106"/>
      <c r="NJ981" s="106"/>
      <c r="NK981" s="106"/>
      <c r="NL981" s="106"/>
      <c r="NM981" s="106"/>
      <c r="NN981" s="106"/>
      <c r="NO981" s="106"/>
      <c r="NP981" s="106"/>
      <c r="NQ981" s="106"/>
      <c r="NR981" s="106"/>
      <c r="NS981" s="106"/>
      <c r="NT981" s="106"/>
      <c r="NU981" s="106"/>
      <c r="NV981" s="106"/>
      <c r="NW981" s="106"/>
      <c r="NX981" s="106"/>
      <c r="NY981" s="106"/>
      <c r="NZ981" s="106"/>
      <c r="OA981" s="106"/>
      <c r="OB981" s="106"/>
      <c r="OC981" s="106"/>
      <c r="OD981" s="106"/>
      <c r="OE981" s="106"/>
      <c r="OF981" s="106"/>
      <c r="OG981" s="106"/>
      <c r="OH981" s="106"/>
      <c r="OI981" s="106"/>
      <c r="OJ981" s="106"/>
      <c r="OK981" s="106"/>
      <c r="OL981" s="106"/>
      <c r="OM981" s="106"/>
      <c r="ON981" s="106"/>
      <c r="OO981" s="106"/>
      <c r="OP981" s="106"/>
      <c r="OQ981" s="106"/>
      <c r="OR981" s="106"/>
      <c r="OS981" s="106"/>
      <c r="OT981" s="106"/>
      <c r="OU981" s="106"/>
      <c r="OV981" s="106"/>
      <c r="OW981" s="106"/>
      <c r="OX981" s="106"/>
      <c r="OY981" s="106"/>
      <c r="OZ981" s="106"/>
      <c r="PA981" s="106"/>
      <c r="PB981" s="106"/>
      <c r="PC981" s="106"/>
      <c r="PD981" s="106"/>
      <c r="PE981" s="106"/>
      <c r="PF981" s="106"/>
      <c r="PG981" s="106"/>
      <c r="PH981" s="106"/>
      <c r="PI981" s="106"/>
      <c r="PJ981" s="106"/>
      <c r="PK981" s="106"/>
      <c r="PL981" s="106"/>
      <c r="PM981" s="106"/>
      <c r="PN981" s="106"/>
      <c r="PO981" s="106"/>
      <c r="PP981" s="106"/>
      <c r="PQ981" s="106"/>
      <c r="PR981" s="106"/>
      <c r="PS981" s="106"/>
      <c r="PT981" s="106"/>
      <c r="PU981" s="106"/>
      <c r="PV981" s="106"/>
      <c r="PW981" s="106"/>
      <c r="PX981" s="106"/>
      <c r="PY981" s="106"/>
      <c r="PZ981" s="106"/>
      <c r="QA981" s="106"/>
      <c r="QB981" s="106"/>
      <c r="QC981" s="106"/>
      <c r="QD981" s="106"/>
      <c r="QE981" s="106"/>
      <c r="QF981" s="106"/>
      <c r="QG981" s="106"/>
      <c r="QH981" s="106"/>
      <c r="QI981" s="106"/>
      <c r="QJ981" s="106"/>
      <c r="QK981" s="106"/>
      <c r="QL981" s="106"/>
      <c r="QM981" s="106"/>
      <c r="QN981" s="106"/>
      <c r="QO981" s="106"/>
      <c r="QP981" s="106"/>
      <c r="QQ981" s="106"/>
      <c r="QR981" s="106"/>
      <c r="QS981" s="106"/>
      <c r="QT981" s="106"/>
      <c r="QU981" s="106"/>
      <c r="QV981" s="106"/>
      <c r="QW981" s="106"/>
      <c r="QX981" s="106"/>
      <c r="QY981" s="106"/>
      <c r="QZ981" s="106"/>
      <c r="RA981" s="106"/>
      <c r="RB981" s="106"/>
      <c r="RC981" s="106"/>
      <c r="RD981" s="106"/>
      <c r="RE981" s="106"/>
      <c r="RF981" s="106"/>
      <c r="RG981" s="106"/>
      <c r="RH981" s="106"/>
      <c r="RI981" s="106"/>
      <c r="RJ981" s="106"/>
      <c r="RK981" s="106"/>
      <c r="RL981" s="106"/>
      <c r="RM981" s="106"/>
      <c r="RN981" s="106"/>
      <c r="RO981" s="106"/>
      <c r="RP981" s="106"/>
      <c r="RQ981" s="106"/>
      <c r="RR981" s="106"/>
    </row>
    <row r="982" spans="1:486" x14ac:dyDescent="0.3">
      <c r="A982" s="106"/>
      <c r="B982" s="106"/>
      <c r="C982" s="106"/>
      <c r="D982" s="106"/>
      <c r="E982" s="106"/>
      <c r="F982" s="106"/>
      <c r="G982" s="106"/>
      <c r="H982" s="106"/>
      <c r="I982" s="106"/>
      <c r="J982" s="106"/>
      <c r="K982" s="106"/>
      <c r="L982" s="106"/>
      <c r="M982" s="106"/>
      <c r="N982" s="106"/>
      <c r="O982" s="106"/>
      <c r="P982" s="114"/>
      <c r="Q982" s="114"/>
      <c r="R982" s="106"/>
      <c r="S982" s="106"/>
      <c r="T982" s="106"/>
      <c r="U982" s="106"/>
      <c r="V982" s="106"/>
      <c r="W982" s="106"/>
      <c r="X982" s="106"/>
      <c r="Y982" s="106"/>
      <c r="Z982" s="106"/>
      <c r="AA982" s="106"/>
      <c r="AB982" s="106"/>
      <c r="AC982" s="106"/>
      <c r="AD982" s="106"/>
      <c r="AE982" s="106"/>
      <c r="AF982" s="106"/>
      <c r="AG982" s="106"/>
      <c r="AH982" s="106"/>
      <c r="AI982" s="106"/>
      <c r="AJ982" s="106"/>
      <c r="AK982" s="106"/>
      <c r="AL982" s="106"/>
      <c r="AM982" s="106"/>
      <c r="AN982" s="106"/>
      <c r="AO982" s="106"/>
      <c r="AP982" s="106"/>
      <c r="AQ982" s="106"/>
      <c r="AR982" s="106"/>
      <c r="AS982" s="106"/>
      <c r="AT982" s="106"/>
      <c r="AU982" s="106"/>
      <c r="AV982" s="106"/>
      <c r="AW982" s="106"/>
      <c r="AX982" s="106"/>
      <c r="AY982" s="106"/>
      <c r="AZ982" s="106"/>
      <c r="BA982" s="106"/>
      <c r="BB982" s="106"/>
      <c r="BC982" s="106"/>
      <c r="BD982" s="106"/>
      <c r="BE982" s="106"/>
      <c r="BF982" s="106"/>
      <c r="BG982" s="106"/>
      <c r="BH982" s="106"/>
      <c r="BI982" s="106"/>
      <c r="BJ982" s="106"/>
      <c r="BK982" s="106"/>
      <c r="BL982" s="106"/>
      <c r="BM982" s="106"/>
      <c r="BN982" s="106"/>
      <c r="BO982" s="106"/>
      <c r="BP982" s="106"/>
      <c r="BQ982" s="106"/>
      <c r="BR982" s="106"/>
      <c r="BS982" s="106"/>
      <c r="BT982" s="106"/>
      <c r="BU982" s="106"/>
      <c r="BV982" s="106"/>
      <c r="BW982" s="106"/>
      <c r="BX982" s="106"/>
      <c r="BY982" s="106"/>
      <c r="BZ982" s="106"/>
      <c r="CA982" s="106"/>
      <c r="CB982" s="106"/>
      <c r="CC982" s="106"/>
      <c r="CD982" s="106"/>
      <c r="CE982" s="106"/>
      <c r="CF982" s="106"/>
      <c r="CG982" s="106"/>
      <c r="CH982" s="106"/>
      <c r="CI982" s="106"/>
      <c r="CJ982" s="106"/>
      <c r="CK982" s="106"/>
      <c r="CL982" s="106"/>
      <c r="CM982" s="106"/>
      <c r="CN982" s="106"/>
      <c r="CO982" s="106"/>
      <c r="CP982" s="106"/>
      <c r="CQ982" s="106"/>
      <c r="CR982" s="106"/>
      <c r="CS982" s="106"/>
      <c r="CT982" s="106"/>
      <c r="CU982" s="106"/>
      <c r="CV982" s="106"/>
      <c r="CW982" s="106"/>
      <c r="CX982" s="106"/>
      <c r="CY982" s="106"/>
      <c r="CZ982" s="106"/>
      <c r="DA982" s="106"/>
      <c r="DB982" s="106"/>
      <c r="DC982" s="106"/>
      <c r="DD982" s="106"/>
      <c r="DE982" s="106"/>
      <c r="DF982" s="106"/>
      <c r="DG982" s="106"/>
      <c r="DH982" s="106"/>
      <c r="DI982" s="106"/>
      <c r="DJ982" s="106"/>
      <c r="DK982" s="106"/>
      <c r="DL982" s="106"/>
      <c r="DM982" s="106"/>
      <c r="DN982" s="106"/>
      <c r="DO982" s="106"/>
      <c r="DP982" s="106"/>
      <c r="DQ982" s="106"/>
      <c r="DR982" s="106"/>
      <c r="DS982" s="106"/>
      <c r="DT982" s="106"/>
      <c r="DU982" s="106"/>
      <c r="DV982" s="106"/>
      <c r="DW982" s="106"/>
      <c r="DX982" s="106"/>
      <c r="DY982" s="106"/>
      <c r="DZ982" s="106"/>
      <c r="EA982" s="106"/>
      <c r="EB982" s="106"/>
      <c r="EC982" s="106"/>
      <c r="ED982" s="106"/>
      <c r="EE982" s="106"/>
      <c r="EF982" s="106"/>
      <c r="EG982" s="106"/>
      <c r="EH982" s="106"/>
      <c r="EI982" s="106"/>
      <c r="EJ982" s="106"/>
      <c r="EK982" s="106"/>
      <c r="EL982" s="106"/>
      <c r="EM982" s="106"/>
      <c r="EN982" s="106"/>
      <c r="EO982" s="106"/>
      <c r="EP982" s="106"/>
      <c r="EQ982" s="106"/>
      <c r="ER982" s="106"/>
      <c r="ES982" s="106"/>
      <c r="ET982" s="106"/>
      <c r="EU982" s="106"/>
      <c r="EV982" s="106"/>
      <c r="EW982" s="106"/>
      <c r="EX982" s="106"/>
      <c r="EY982" s="106"/>
      <c r="EZ982" s="106"/>
      <c r="FA982" s="106"/>
      <c r="FB982" s="106"/>
      <c r="FC982" s="106"/>
      <c r="FD982" s="106"/>
      <c r="FE982" s="106"/>
      <c r="FF982" s="106"/>
      <c r="FG982" s="106"/>
      <c r="FH982" s="106"/>
      <c r="FI982" s="106"/>
      <c r="FJ982" s="106"/>
      <c r="FK982" s="106"/>
      <c r="FL982" s="106"/>
      <c r="FM982" s="106"/>
      <c r="FN982" s="106"/>
      <c r="FO982" s="106"/>
      <c r="FP982" s="106"/>
      <c r="FQ982" s="106"/>
      <c r="FR982" s="106"/>
      <c r="FS982" s="106"/>
      <c r="FT982" s="106"/>
      <c r="FU982" s="106"/>
      <c r="FV982" s="106"/>
      <c r="FW982" s="106"/>
      <c r="FX982" s="106"/>
      <c r="FY982" s="106"/>
      <c r="FZ982" s="106"/>
      <c r="GA982" s="106"/>
      <c r="GB982" s="106"/>
      <c r="GC982" s="106"/>
      <c r="GD982" s="106"/>
      <c r="GE982" s="106"/>
      <c r="GF982" s="106"/>
      <c r="GG982" s="106"/>
      <c r="GH982" s="106"/>
      <c r="GI982" s="106"/>
      <c r="GJ982" s="106"/>
      <c r="GK982" s="106"/>
      <c r="GL982" s="106"/>
      <c r="GM982" s="106"/>
      <c r="GN982" s="106"/>
      <c r="GO982" s="106"/>
      <c r="GP982" s="106"/>
      <c r="GQ982" s="106"/>
      <c r="GR982" s="106"/>
      <c r="GS982" s="106"/>
      <c r="GT982" s="106"/>
      <c r="GU982" s="106"/>
      <c r="GV982" s="106"/>
      <c r="GW982" s="106"/>
      <c r="GX982" s="106"/>
      <c r="GY982" s="106"/>
      <c r="GZ982" s="106"/>
      <c r="HA982" s="106"/>
      <c r="HB982" s="106"/>
      <c r="HC982" s="106"/>
      <c r="HD982" s="106"/>
      <c r="HE982" s="106"/>
      <c r="HF982" s="106"/>
      <c r="HG982" s="106"/>
      <c r="HH982" s="106"/>
      <c r="HI982" s="106"/>
      <c r="HJ982" s="106"/>
      <c r="HK982" s="106"/>
      <c r="HL982" s="106"/>
      <c r="HM982" s="106"/>
      <c r="HN982" s="106"/>
      <c r="HO982" s="106"/>
      <c r="HP982" s="106"/>
      <c r="HQ982" s="106"/>
      <c r="HR982" s="106"/>
      <c r="HS982" s="106"/>
      <c r="HT982" s="106"/>
      <c r="HU982" s="106"/>
      <c r="HV982" s="106"/>
      <c r="HW982" s="106"/>
      <c r="HX982" s="106"/>
      <c r="HY982" s="106"/>
      <c r="HZ982" s="106"/>
      <c r="IA982" s="106"/>
      <c r="IB982" s="106"/>
      <c r="IC982" s="106"/>
      <c r="ID982" s="106"/>
      <c r="IE982" s="106"/>
      <c r="IF982" s="106"/>
      <c r="IG982" s="106"/>
      <c r="IH982" s="106"/>
      <c r="II982" s="106"/>
      <c r="IJ982" s="106"/>
      <c r="IK982" s="106"/>
      <c r="IL982" s="106"/>
      <c r="IM982" s="106"/>
      <c r="IN982" s="106"/>
      <c r="IO982" s="106"/>
      <c r="IP982" s="106"/>
      <c r="IQ982" s="106"/>
      <c r="IR982" s="106"/>
      <c r="IS982" s="106"/>
      <c r="IT982" s="106"/>
      <c r="IU982" s="106"/>
      <c r="IV982" s="106"/>
      <c r="IW982" s="106"/>
      <c r="IX982" s="106"/>
      <c r="IY982" s="106"/>
      <c r="IZ982" s="106"/>
      <c r="JA982" s="106"/>
      <c r="JB982" s="106"/>
      <c r="JC982" s="106"/>
      <c r="JD982" s="106"/>
      <c r="JE982" s="106"/>
      <c r="JF982" s="106"/>
      <c r="JG982" s="106"/>
      <c r="JH982" s="106"/>
      <c r="JI982" s="106"/>
      <c r="JJ982" s="106"/>
      <c r="JK982" s="106"/>
      <c r="JL982" s="106"/>
      <c r="JM982" s="106"/>
      <c r="JN982" s="106"/>
      <c r="JO982" s="106"/>
      <c r="JP982" s="106"/>
      <c r="JQ982" s="106"/>
      <c r="JR982" s="106"/>
      <c r="JS982" s="106"/>
      <c r="JT982" s="106"/>
      <c r="JU982" s="106"/>
      <c r="JV982" s="106"/>
      <c r="JW982" s="106"/>
      <c r="JX982" s="106"/>
      <c r="JY982" s="106"/>
      <c r="JZ982" s="106"/>
      <c r="KA982" s="106"/>
      <c r="KB982" s="106"/>
      <c r="KC982" s="106"/>
      <c r="KD982" s="106"/>
      <c r="KE982" s="106"/>
      <c r="KF982" s="106"/>
      <c r="KG982" s="106"/>
      <c r="KH982" s="106"/>
      <c r="KI982" s="106"/>
      <c r="KJ982" s="106"/>
      <c r="KK982" s="106"/>
      <c r="KL982" s="106"/>
      <c r="KM982" s="106"/>
      <c r="KN982" s="106"/>
      <c r="KO982" s="106"/>
      <c r="KP982" s="106"/>
      <c r="KQ982" s="106"/>
      <c r="KR982" s="106"/>
      <c r="KS982" s="106"/>
      <c r="KT982" s="106"/>
      <c r="KU982" s="106"/>
      <c r="KV982" s="106"/>
      <c r="KW982" s="106"/>
      <c r="KX982" s="106"/>
      <c r="KY982" s="106"/>
      <c r="KZ982" s="106"/>
      <c r="LA982" s="106"/>
      <c r="LB982" s="106"/>
      <c r="LC982" s="106"/>
      <c r="LD982" s="106"/>
      <c r="LE982" s="106"/>
      <c r="LF982" s="106"/>
      <c r="LG982" s="106"/>
      <c r="LH982" s="106"/>
      <c r="LI982" s="106"/>
      <c r="LJ982" s="106"/>
      <c r="LK982" s="106"/>
      <c r="LL982" s="106"/>
      <c r="LM982" s="106"/>
      <c r="LN982" s="106"/>
      <c r="LO982" s="106"/>
      <c r="LP982" s="106"/>
      <c r="LQ982" s="106"/>
      <c r="LR982" s="106"/>
      <c r="LS982" s="106"/>
      <c r="LT982" s="106"/>
      <c r="LU982" s="106"/>
      <c r="LV982" s="106"/>
      <c r="LW982" s="106"/>
      <c r="LX982" s="106"/>
      <c r="LY982" s="106"/>
      <c r="LZ982" s="106"/>
      <c r="MA982" s="106"/>
      <c r="MB982" s="106"/>
      <c r="MC982" s="106"/>
      <c r="MD982" s="106"/>
      <c r="ME982" s="106"/>
      <c r="MF982" s="106"/>
      <c r="MG982" s="106"/>
      <c r="MH982" s="106"/>
      <c r="MI982" s="106"/>
      <c r="MJ982" s="106"/>
      <c r="MK982" s="106"/>
      <c r="ML982" s="106"/>
      <c r="MM982" s="106"/>
      <c r="MN982" s="106"/>
      <c r="MO982" s="106"/>
      <c r="MP982" s="106"/>
      <c r="MQ982" s="106"/>
      <c r="MR982" s="106"/>
      <c r="MS982" s="106"/>
      <c r="MT982" s="106"/>
      <c r="MU982" s="106"/>
      <c r="MV982" s="106"/>
      <c r="MW982" s="106"/>
      <c r="MX982" s="106"/>
      <c r="MY982" s="106"/>
      <c r="MZ982" s="106"/>
      <c r="NA982" s="106"/>
      <c r="NB982" s="106"/>
      <c r="NC982" s="106"/>
      <c r="ND982" s="106"/>
      <c r="NE982" s="106"/>
      <c r="NF982" s="106"/>
      <c r="NG982" s="106"/>
      <c r="NH982" s="106"/>
      <c r="NI982" s="106"/>
      <c r="NJ982" s="106"/>
      <c r="NK982" s="106"/>
      <c r="NL982" s="106"/>
      <c r="NM982" s="106"/>
      <c r="NN982" s="106"/>
      <c r="NO982" s="106"/>
      <c r="NP982" s="106"/>
      <c r="NQ982" s="106"/>
      <c r="NR982" s="106"/>
      <c r="NS982" s="106"/>
      <c r="NT982" s="106"/>
      <c r="NU982" s="106"/>
      <c r="NV982" s="106"/>
      <c r="NW982" s="106"/>
      <c r="NX982" s="106"/>
      <c r="NY982" s="106"/>
      <c r="NZ982" s="106"/>
      <c r="OA982" s="106"/>
      <c r="OB982" s="106"/>
      <c r="OC982" s="106"/>
      <c r="OD982" s="106"/>
      <c r="OE982" s="106"/>
      <c r="OF982" s="106"/>
      <c r="OG982" s="106"/>
      <c r="OH982" s="106"/>
      <c r="OI982" s="106"/>
      <c r="OJ982" s="106"/>
      <c r="OK982" s="106"/>
      <c r="OL982" s="106"/>
      <c r="OM982" s="106"/>
      <c r="ON982" s="106"/>
      <c r="OO982" s="106"/>
      <c r="OP982" s="106"/>
      <c r="OQ982" s="106"/>
      <c r="OR982" s="106"/>
      <c r="OS982" s="106"/>
      <c r="OT982" s="106"/>
      <c r="OU982" s="106"/>
      <c r="OV982" s="106"/>
      <c r="OW982" s="106"/>
      <c r="OX982" s="106"/>
      <c r="OY982" s="106"/>
      <c r="OZ982" s="106"/>
      <c r="PA982" s="106"/>
      <c r="PB982" s="106"/>
      <c r="PC982" s="106"/>
      <c r="PD982" s="106"/>
      <c r="PE982" s="106"/>
      <c r="PF982" s="106"/>
      <c r="PG982" s="106"/>
      <c r="PH982" s="106"/>
      <c r="PI982" s="106"/>
      <c r="PJ982" s="106"/>
      <c r="PK982" s="106"/>
      <c r="PL982" s="106"/>
      <c r="PM982" s="106"/>
      <c r="PN982" s="106"/>
      <c r="PO982" s="106"/>
      <c r="PP982" s="106"/>
      <c r="PQ982" s="106"/>
      <c r="PR982" s="106"/>
      <c r="PS982" s="106"/>
      <c r="PT982" s="106"/>
      <c r="PU982" s="106"/>
      <c r="PV982" s="106"/>
      <c r="PW982" s="106"/>
      <c r="PX982" s="106"/>
      <c r="PY982" s="106"/>
      <c r="PZ982" s="106"/>
      <c r="QA982" s="106"/>
      <c r="QB982" s="106"/>
      <c r="QC982" s="106"/>
      <c r="QD982" s="106"/>
      <c r="QE982" s="106"/>
      <c r="QF982" s="106"/>
      <c r="QG982" s="106"/>
      <c r="QH982" s="106"/>
      <c r="QI982" s="106"/>
      <c r="QJ982" s="106"/>
      <c r="QK982" s="106"/>
      <c r="QL982" s="106"/>
      <c r="QM982" s="106"/>
      <c r="QN982" s="106"/>
      <c r="QO982" s="106"/>
      <c r="QP982" s="106"/>
      <c r="QQ982" s="106"/>
      <c r="QR982" s="106"/>
      <c r="QS982" s="106"/>
      <c r="QT982" s="106"/>
      <c r="QU982" s="106"/>
      <c r="QV982" s="106"/>
      <c r="QW982" s="106"/>
      <c r="QX982" s="106"/>
      <c r="QY982" s="106"/>
      <c r="QZ982" s="106"/>
      <c r="RA982" s="106"/>
      <c r="RB982" s="106"/>
      <c r="RC982" s="106"/>
      <c r="RD982" s="106"/>
      <c r="RE982" s="106"/>
      <c r="RF982" s="106"/>
      <c r="RG982" s="106"/>
      <c r="RH982" s="106"/>
      <c r="RI982" s="106"/>
      <c r="RJ982" s="106"/>
      <c r="RK982" s="106"/>
      <c r="RL982" s="106"/>
      <c r="RM982" s="106"/>
      <c r="RN982" s="106"/>
      <c r="RO982" s="106"/>
      <c r="RP982" s="106"/>
      <c r="RQ982" s="106"/>
      <c r="RR982" s="106"/>
    </row>
    <row r="983" spans="1:486" x14ac:dyDescent="0.3">
      <c r="A983" s="106"/>
      <c r="B983" s="106"/>
      <c r="C983" s="106"/>
      <c r="D983" s="106"/>
      <c r="E983" s="106"/>
      <c r="F983" s="106"/>
      <c r="G983" s="106"/>
      <c r="H983" s="106"/>
      <c r="I983" s="106"/>
      <c r="J983" s="106"/>
      <c r="K983" s="106"/>
      <c r="L983" s="106"/>
      <c r="M983" s="106"/>
      <c r="N983" s="106"/>
      <c r="O983" s="106"/>
      <c r="P983" s="114"/>
      <c r="Q983" s="114"/>
      <c r="R983" s="106"/>
      <c r="S983" s="106"/>
      <c r="T983" s="106"/>
      <c r="U983" s="106"/>
      <c r="V983" s="106"/>
      <c r="W983" s="106"/>
      <c r="X983" s="106"/>
      <c r="Y983" s="106"/>
      <c r="Z983" s="106"/>
      <c r="AA983" s="106"/>
      <c r="AB983" s="106"/>
      <c r="AC983" s="106"/>
      <c r="AD983" s="106"/>
      <c r="AE983" s="106"/>
      <c r="AF983" s="106"/>
      <c r="AG983" s="106"/>
      <c r="AH983" s="106"/>
      <c r="AI983" s="106"/>
      <c r="AJ983" s="106"/>
      <c r="AK983" s="106"/>
      <c r="AL983" s="106"/>
      <c r="AM983" s="106"/>
      <c r="AN983" s="106"/>
      <c r="AO983" s="106"/>
      <c r="AP983" s="106"/>
      <c r="AQ983" s="106"/>
      <c r="AR983" s="106"/>
      <c r="AS983" s="106"/>
      <c r="AT983" s="106"/>
      <c r="AU983" s="106"/>
      <c r="AV983" s="106"/>
      <c r="AW983" s="106"/>
      <c r="AX983" s="106"/>
      <c r="AY983" s="106"/>
      <c r="AZ983" s="106"/>
      <c r="BA983" s="106"/>
      <c r="BB983" s="106"/>
      <c r="BC983" s="106"/>
      <c r="BD983" s="106"/>
      <c r="BE983" s="106"/>
      <c r="BF983" s="106"/>
      <c r="BG983" s="106"/>
      <c r="BH983" s="106"/>
      <c r="BI983" s="106"/>
      <c r="BJ983" s="106"/>
      <c r="BK983" s="106"/>
      <c r="BL983" s="106"/>
      <c r="BM983" s="106"/>
      <c r="BN983" s="106"/>
      <c r="BO983" s="106"/>
      <c r="BP983" s="106"/>
      <c r="BQ983" s="106"/>
      <c r="BR983" s="106"/>
      <c r="BS983" s="106"/>
      <c r="BT983" s="106"/>
      <c r="BU983" s="106"/>
      <c r="BV983" s="106"/>
      <c r="BW983" s="106"/>
      <c r="BX983" s="106"/>
      <c r="BY983" s="106"/>
      <c r="BZ983" s="106"/>
      <c r="CA983" s="106"/>
      <c r="CB983" s="106"/>
      <c r="CC983" s="106"/>
      <c r="CD983" s="106"/>
      <c r="CE983" s="106"/>
      <c r="CF983" s="106"/>
      <c r="CG983" s="106"/>
      <c r="CH983" s="106"/>
      <c r="CI983" s="106"/>
      <c r="CJ983" s="106"/>
      <c r="CK983" s="106"/>
      <c r="CL983" s="106"/>
      <c r="CM983" s="106"/>
      <c r="CN983" s="106"/>
      <c r="CO983" s="106"/>
      <c r="CP983" s="106"/>
      <c r="CQ983" s="106"/>
      <c r="CR983" s="106"/>
      <c r="CS983" s="106"/>
      <c r="CT983" s="106"/>
      <c r="CU983" s="106"/>
      <c r="CV983" s="106"/>
      <c r="CW983" s="106"/>
      <c r="CX983" s="106"/>
      <c r="CY983" s="106"/>
      <c r="CZ983" s="106"/>
      <c r="DA983" s="106"/>
      <c r="DB983" s="106"/>
      <c r="DC983" s="106"/>
      <c r="DD983" s="106"/>
      <c r="DE983" s="106"/>
      <c r="DF983" s="106"/>
      <c r="DG983" s="106"/>
      <c r="DH983" s="106"/>
      <c r="DI983" s="106"/>
      <c r="DJ983" s="106"/>
      <c r="DK983" s="106"/>
      <c r="DL983" s="106"/>
      <c r="DM983" s="106"/>
      <c r="DN983" s="106"/>
      <c r="DO983" s="106"/>
      <c r="DP983" s="106"/>
      <c r="DQ983" s="106"/>
      <c r="DR983" s="106"/>
      <c r="DS983" s="106"/>
      <c r="DT983" s="106"/>
      <c r="DU983" s="106"/>
      <c r="DV983" s="106"/>
      <c r="DW983" s="106"/>
      <c r="DX983" s="106"/>
      <c r="DY983" s="106"/>
      <c r="DZ983" s="106"/>
      <c r="EA983" s="106"/>
      <c r="EB983" s="106"/>
      <c r="EC983" s="106"/>
      <c r="ED983" s="106"/>
      <c r="EE983" s="106"/>
      <c r="EF983" s="106"/>
      <c r="EG983" s="106"/>
      <c r="EH983" s="106"/>
      <c r="EI983" s="106"/>
      <c r="EJ983" s="106"/>
      <c r="EK983" s="106"/>
      <c r="EL983" s="106"/>
      <c r="EM983" s="106"/>
      <c r="EN983" s="106"/>
      <c r="EO983" s="106"/>
      <c r="EP983" s="106"/>
      <c r="EQ983" s="106"/>
      <c r="ER983" s="106"/>
      <c r="ES983" s="106"/>
      <c r="ET983" s="106"/>
      <c r="EU983" s="106"/>
      <c r="EV983" s="106"/>
      <c r="EW983" s="106"/>
      <c r="EX983" s="106"/>
      <c r="EY983" s="106"/>
      <c r="EZ983" s="106"/>
      <c r="FA983" s="106"/>
      <c r="FB983" s="106"/>
      <c r="FC983" s="106"/>
      <c r="FD983" s="106"/>
      <c r="FE983" s="106"/>
      <c r="FF983" s="106"/>
      <c r="FG983" s="106"/>
      <c r="FH983" s="106"/>
      <c r="FI983" s="106"/>
      <c r="FJ983" s="106"/>
      <c r="FK983" s="106"/>
      <c r="FL983" s="106"/>
      <c r="FM983" s="106"/>
      <c r="FN983" s="106"/>
      <c r="FO983" s="106"/>
      <c r="FP983" s="106"/>
      <c r="FQ983" s="106"/>
      <c r="FR983" s="106"/>
      <c r="FS983" s="106"/>
      <c r="FT983" s="106"/>
      <c r="FU983" s="106"/>
      <c r="FV983" s="106"/>
      <c r="FW983" s="106"/>
      <c r="FX983" s="106"/>
      <c r="FY983" s="106"/>
      <c r="FZ983" s="106"/>
      <c r="GA983" s="106"/>
      <c r="GB983" s="106"/>
      <c r="GC983" s="106"/>
      <c r="GD983" s="106"/>
      <c r="GE983" s="106"/>
      <c r="GF983" s="106"/>
      <c r="GG983" s="106"/>
      <c r="GH983" s="106"/>
      <c r="GI983" s="106"/>
      <c r="GJ983" s="106"/>
      <c r="GK983" s="106"/>
      <c r="GL983" s="106"/>
      <c r="GM983" s="106"/>
      <c r="GN983" s="106"/>
      <c r="GO983" s="106"/>
      <c r="GP983" s="106"/>
      <c r="GQ983" s="106"/>
      <c r="GR983" s="106"/>
      <c r="GS983" s="106"/>
      <c r="GT983" s="106"/>
      <c r="GU983" s="106"/>
      <c r="GV983" s="106"/>
      <c r="GW983" s="106"/>
      <c r="GX983" s="106"/>
      <c r="GY983" s="106"/>
      <c r="GZ983" s="106"/>
      <c r="HA983" s="106"/>
      <c r="HB983" s="106"/>
      <c r="HC983" s="106"/>
      <c r="HD983" s="106"/>
      <c r="HE983" s="106"/>
      <c r="HF983" s="106"/>
      <c r="HG983" s="106"/>
      <c r="HH983" s="106"/>
      <c r="HI983" s="106"/>
      <c r="HJ983" s="106"/>
      <c r="HK983" s="106"/>
      <c r="HL983" s="106"/>
      <c r="HM983" s="106"/>
      <c r="HN983" s="106"/>
      <c r="HO983" s="106"/>
      <c r="HP983" s="106"/>
      <c r="HQ983" s="106"/>
      <c r="HR983" s="106"/>
      <c r="HS983" s="106"/>
      <c r="HT983" s="106"/>
      <c r="HU983" s="106"/>
      <c r="HV983" s="106"/>
      <c r="HW983" s="106"/>
      <c r="HX983" s="106"/>
      <c r="HY983" s="106"/>
      <c r="HZ983" s="106"/>
      <c r="IA983" s="106"/>
      <c r="IB983" s="106"/>
      <c r="IC983" s="106"/>
      <c r="ID983" s="106"/>
      <c r="IE983" s="106"/>
      <c r="IF983" s="106"/>
      <c r="IG983" s="106"/>
      <c r="IH983" s="106"/>
      <c r="II983" s="106"/>
      <c r="IJ983" s="106"/>
      <c r="IK983" s="106"/>
      <c r="IL983" s="106"/>
      <c r="IM983" s="106"/>
      <c r="IN983" s="106"/>
      <c r="IO983" s="106"/>
      <c r="IP983" s="106"/>
      <c r="IQ983" s="106"/>
      <c r="IR983" s="106"/>
      <c r="IS983" s="106"/>
      <c r="IT983" s="106"/>
      <c r="IU983" s="106"/>
      <c r="IV983" s="106"/>
      <c r="IW983" s="106"/>
      <c r="IX983" s="106"/>
      <c r="IY983" s="106"/>
      <c r="IZ983" s="106"/>
      <c r="JA983" s="106"/>
      <c r="JB983" s="106"/>
      <c r="JC983" s="106"/>
      <c r="JD983" s="106"/>
      <c r="JE983" s="106"/>
      <c r="JF983" s="106"/>
      <c r="JG983" s="106"/>
      <c r="JH983" s="106"/>
      <c r="JI983" s="106"/>
      <c r="JJ983" s="106"/>
      <c r="JK983" s="106"/>
      <c r="JL983" s="106"/>
      <c r="JM983" s="106"/>
      <c r="JN983" s="106"/>
      <c r="JO983" s="106"/>
      <c r="JP983" s="106"/>
      <c r="JQ983" s="106"/>
      <c r="JR983" s="106"/>
      <c r="JS983" s="106"/>
      <c r="JT983" s="106"/>
      <c r="JU983" s="106"/>
      <c r="JV983" s="106"/>
      <c r="JW983" s="106"/>
      <c r="JX983" s="106"/>
      <c r="JY983" s="106"/>
      <c r="JZ983" s="106"/>
      <c r="KA983" s="106"/>
      <c r="KB983" s="106"/>
      <c r="KC983" s="106"/>
      <c r="KD983" s="106"/>
      <c r="KE983" s="106"/>
      <c r="KF983" s="106"/>
      <c r="KG983" s="106"/>
      <c r="KH983" s="106"/>
      <c r="KI983" s="106"/>
      <c r="KJ983" s="106"/>
      <c r="KK983" s="106"/>
      <c r="KL983" s="106"/>
      <c r="KM983" s="106"/>
      <c r="KN983" s="106"/>
      <c r="KO983" s="106"/>
      <c r="KP983" s="106"/>
      <c r="KQ983" s="106"/>
      <c r="KR983" s="106"/>
      <c r="KS983" s="106"/>
      <c r="KT983" s="106"/>
      <c r="KU983" s="106"/>
      <c r="KV983" s="106"/>
      <c r="KW983" s="106"/>
      <c r="KX983" s="106"/>
      <c r="KY983" s="106"/>
      <c r="KZ983" s="106"/>
      <c r="LA983" s="106"/>
      <c r="LB983" s="106"/>
      <c r="LC983" s="106"/>
      <c r="LD983" s="106"/>
      <c r="LE983" s="106"/>
      <c r="LF983" s="106"/>
      <c r="LG983" s="106"/>
      <c r="LH983" s="106"/>
      <c r="LI983" s="106"/>
      <c r="LJ983" s="106"/>
      <c r="LK983" s="106"/>
      <c r="LL983" s="106"/>
      <c r="LM983" s="106"/>
      <c r="LN983" s="106"/>
      <c r="LO983" s="106"/>
      <c r="LP983" s="106"/>
      <c r="LQ983" s="106"/>
      <c r="LR983" s="106"/>
      <c r="LS983" s="106"/>
      <c r="LT983" s="106"/>
      <c r="LU983" s="106"/>
      <c r="LV983" s="106"/>
      <c r="LW983" s="106"/>
      <c r="LX983" s="106"/>
      <c r="LY983" s="106"/>
      <c r="LZ983" s="106"/>
      <c r="MA983" s="106"/>
      <c r="MB983" s="106"/>
      <c r="MC983" s="106"/>
      <c r="MD983" s="106"/>
      <c r="ME983" s="106"/>
      <c r="MF983" s="106"/>
      <c r="MG983" s="106"/>
      <c r="MH983" s="106"/>
      <c r="MI983" s="106"/>
      <c r="MJ983" s="106"/>
      <c r="MK983" s="106"/>
      <c r="ML983" s="106"/>
      <c r="MM983" s="106"/>
      <c r="MN983" s="106"/>
      <c r="MO983" s="106"/>
      <c r="MP983" s="106"/>
      <c r="MQ983" s="106"/>
      <c r="MR983" s="106"/>
      <c r="MS983" s="106"/>
      <c r="MT983" s="106"/>
      <c r="MU983" s="106"/>
      <c r="MV983" s="106"/>
      <c r="MW983" s="106"/>
      <c r="MX983" s="106"/>
      <c r="MY983" s="106"/>
      <c r="MZ983" s="106"/>
      <c r="NA983" s="106"/>
      <c r="NB983" s="106"/>
      <c r="NC983" s="106"/>
      <c r="ND983" s="106"/>
      <c r="NE983" s="106"/>
      <c r="NF983" s="106"/>
      <c r="NG983" s="106"/>
      <c r="NH983" s="106"/>
      <c r="NI983" s="106"/>
      <c r="NJ983" s="106"/>
      <c r="NK983" s="106"/>
      <c r="NL983" s="106"/>
      <c r="NM983" s="106"/>
      <c r="NN983" s="106"/>
      <c r="NO983" s="106"/>
      <c r="NP983" s="106"/>
      <c r="NQ983" s="106"/>
      <c r="NR983" s="106"/>
      <c r="NS983" s="106"/>
      <c r="NT983" s="106"/>
      <c r="NU983" s="106"/>
      <c r="NV983" s="106"/>
      <c r="NW983" s="106"/>
      <c r="NX983" s="106"/>
      <c r="NY983" s="106"/>
      <c r="NZ983" s="106"/>
      <c r="OA983" s="106"/>
      <c r="OB983" s="106"/>
      <c r="OC983" s="106"/>
      <c r="OD983" s="106"/>
      <c r="OE983" s="106"/>
      <c r="OF983" s="106"/>
      <c r="OG983" s="106"/>
      <c r="OH983" s="106"/>
      <c r="OI983" s="106"/>
      <c r="OJ983" s="106"/>
      <c r="OK983" s="106"/>
      <c r="OL983" s="106"/>
      <c r="OM983" s="106"/>
      <c r="ON983" s="106"/>
      <c r="OO983" s="106"/>
      <c r="OP983" s="106"/>
      <c r="OQ983" s="106"/>
      <c r="OR983" s="106"/>
      <c r="OS983" s="106"/>
      <c r="OT983" s="106"/>
      <c r="OU983" s="106"/>
      <c r="OV983" s="106"/>
      <c r="OW983" s="106"/>
      <c r="OX983" s="106"/>
      <c r="OY983" s="106"/>
      <c r="OZ983" s="106"/>
      <c r="PA983" s="106"/>
      <c r="PB983" s="106"/>
      <c r="PC983" s="106"/>
      <c r="PD983" s="106"/>
      <c r="PE983" s="106"/>
      <c r="PF983" s="106"/>
      <c r="PG983" s="106"/>
      <c r="PH983" s="106"/>
      <c r="PI983" s="106"/>
      <c r="PJ983" s="106"/>
      <c r="PK983" s="106"/>
      <c r="PL983" s="106"/>
      <c r="PM983" s="106"/>
      <c r="PN983" s="106"/>
      <c r="PO983" s="106"/>
      <c r="PP983" s="106"/>
      <c r="PQ983" s="106"/>
      <c r="PR983" s="106"/>
      <c r="PS983" s="106"/>
      <c r="PT983" s="106"/>
      <c r="PU983" s="106"/>
      <c r="PV983" s="106"/>
      <c r="PW983" s="106"/>
      <c r="PX983" s="106"/>
      <c r="PY983" s="106"/>
      <c r="PZ983" s="106"/>
      <c r="QA983" s="106"/>
      <c r="QB983" s="106"/>
      <c r="QC983" s="106"/>
      <c r="QD983" s="106"/>
      <c r="QE983" s="106"/>
      <c r="QF983" s="106"/>
      <c r="QG983" s="106"/>
      <c r="QH983" s="106"/>
      <c r="QI983" s="106"/>
      <c r="QJ983" s="106"/>
      <c r="QK983" s="106"/>
      <c r="QL983" s="106"/>
      <c r="QM983" s="106"/>
      <c r="QN983" s="106"/>
      <c r="QO983" s="106"/>
      <c r="QP983" s="106"/>
      <c r="QQ983" s="106"/>
      <c r="QR983" s="106"/>
      <c r="QS983" s="106"/>
      <c r="QT983" s="106"/>
      <c r="QU983" s="106"/>
      <c r="QV983" s="106"/>
      <c r="QW983" s="106"/>
      <c r="QX983" s="106"/>
      <c r="QY983" s="106"/>
      <c r="QZ983" s="106"/>
      <c r="RA983" s="106"/>
      <c r="RB983" s="106"/>
      <c r="RC983" s="106"/>
      <c r="RD983" s="106"/>
      <c r="RE983" s="106"/>
      <c r="RF983" s="106"/>
      <c r="RG983" s="106"/>
      <c r="RH983" s="106"/>
      <c r="RI983" s="106"/>
      <c r="RJ983" s="106"/>
      <c r="RK983" s="106"/>
      <c r="RL983" s="106"/>
      <c r="RM983" s="106"/>
      <c r="RN983" s="106"/>
      <c r="RO983" s="106"/>
      <c r="RP983" s="106"/>
      <c r="RQ983" s="106"/>
      <c r="RR983" s="106"/>
    </row>
    <row r="984" spans="1:486" x14ac:dyDescent="0.3">
      <c r="A984" s="106"/>
      <c r="B984" s="106"/>
      <c r="C984" s="106"/>
      <c r="D984" s="106"/>
      <c r="E984" s="106"/>
      <c r="F984" s="106"/>
      <c r="G984" s="106"/>
      <c r="H984" s="106"/>
      <c r="I984" s="106"/>
      <c r="J984" s="106"/>
      <c r="K984" s="106"/>
      <c r="L984" s="106"/>
      <c r="M984" s="106"/>
      <c r="N984" s="106"/>
      <c r="O984" s="106"/>
      <c r="P984" s="114"/>
      <c r="Q984" s="114"/>
      <c r="R984" s="106"/>
      <c r="S984" s="106"/>
      <c r="T984" s="106"/>
      <c r="U984" s="106"/>
      <c r="V984" s="106"/>
      <c r="W984" s="106"/>
      <c r="X984" s="106"/>
      <c r="Y984" s="106"/>
      <c r="Z984" s="106"/>
      <c r="AA984" s="106"/>
      <c r="AB984" s="106"/>
      <c r="AC984" s="106"/>
      <c r="AD984" s="106"/>
      <c r="AE984" s="106"/>
      <c r="AF984" s="106"/>
      <c r="AG984" s="106"/>
      <c r="AH984" s="106"/>
      <c r="AI984" s="106"/>
      <c r="AJ984" s="106"/>
      <c r="AK984" s="106"/>
      <c r="AL984" s="106"/>
      <c r="AM984" s="106"/>
      <c r="AN984" s="106"/>
      <c r="AO984" s="106"/>
      <c r="AP984" s="106"/>
      <c r="AQ984" s="106"/>
      <c r="AR984" s="106"/>
      <c r="AS984" s="106"/>
      <c r="AT984" s="106"/>
      <c r="AU984" s="106"/>
      <c r="AV984" s="106"/>
      <c r="AW984" s="106"/>
      <c r="AX984" s="106"/>
      <c r="AY984" s="106"/>
      <c r="AZ984" s="106"/>
      <c r="BA984" s="106"/>
      <c r="BB984" s="106"/>
      <c r="BC984" s="106"/>
      <c r="BD984" s="106"/>
      <c r="BE984" s="106"/>
      <c r="BF984" s="106"/>
      <c r="BG984" s="106"/>
      <c r="BH984" s="106"/>
      <c r="BI984" s="106"/>
      <c r="BJ984" s="106"/>
      <c r="BK984" s="106"/>
      <c r="BL984" s="106"/>
      <c r="BM984" s="106"/>
      <c r="BN984" s="106"/>
      <c r="BO984" s="106"/>
      <c r="BP984" s="106"/>
      <c r="BQ984" s="106"/>
      <c r="BR984" s="106"/>
      <c r="BS984" s="106"/>
      <c r="BT984" s="106"/>
      <c r="BU984" s="106"/>
      <c r="BV984" s="106"/>
      <c r="BW984" s="106"/>
      <c r="BX984" s="106"/>
      <c r="BY984" s="106"/>
      <c r="BZ984" s="106"/>
      <c r="CA984" s="106"/>
      <c r="CB984" s="106"/>
      <c r="CC984" s="106"/>
      <c r="CD984" s="106"/>
      <c r="CE984" s="106"/>
      <c r="CF984" s="106"/>
      <c r="CG984" s="106"/>
      <c r="CH984" s="106"/>
      <c r="CI984" s="106"/>
      <c r="CJ984" s="106"/>
      <c r="CK984" s="106"/>
      <c r="CL984" s="106"/>
      <c r="CM984" s="106"/>
      <c r="CN984" s="106"/>
      <c r="CO984" s="106"/>
      <c r="CP984" s="106"/>
      <c r="CQ984" s="106"/>
      <c r="CR984" s="106"/>
      <c r="CS984" s="106"/>
      <c r="CT984" s="106"/>
      <c r="CU984" s="106"/>
      <c r="CV984" s="106"/>
      <c r="CW984" s="106"/>
      <c r="CX984" s="106"/>
      <c r="CY984" s="106"/>
      <c r="CZ984" s="106"/>
      <c r="DA984" s="106"/>
      <c r="DB984" s="106"/>
      <c r="DC984" s="106"/>
      <c r="DD984" s="106"/>
      <c r="DE984" s="106"/>
      <c r="DF984" s="106"/>
      <c r="DG984" s="106"/>
      <c r="DH984" s="106"/>
      <c r="DI984" s="106"/>
      <c r="DJ984" s="106"/>
      <c r="DK984" s="106"/>
      <c r="DL984" s="106"/>
      <c r="DM984" s="106"/>
      <c r="DN984" s="106"/>
      <c r="DO984" s="106"/>
      <c r="DP984" s="106"/>
      <c r="DQ984" s="106"/>
      <c r="DR984" s="106"/>
      <c r="DS984" s="106"/>
      <c r="DT984" s="106"/>
      <c r="DU984" s="106"/>
      <c r="DV984" s="106"/>
      <c r="DW984" s="106"/>
      <c r="DX984" s="106"/>
      <c r="DY984" s="106"/>
      <c r="DZ984" s="106"/>
      <c r="EA984" s="106"/>
      <c r="EB984" s="106"/>
      <c r="EC984" s="106"/>
      <c r="ED984" s="106"/>
      <c r="EE984" s="106"/>
      <c r="EF984" s="106"/>
      <c r="EG984" s="106"/>
      <c r="EH984" s="106"/>
      <c r="EI984" s="106"/>
      <c r="EJ984" s="106"/>
      <c r="EK984" s="106"/>
      <c r="EL984" s="106"/>
      <c r="EM984" s="106"/>
      <c r="EN984" s="106"/>
      <c r="EO984" s="106"/>
      <c r="EP984" s="106"/>
      <c r="EQ984" s="106"/>
      <c r="ER984" s="106"/>
      <c r="ES984" s="106"/>
      <c r="ET984" s="106"/>
      <c r="EU984" s="106"/>
      <c r="EV984" s="106"/>
      <c r="EW984" s="106"/>
      <c r="EX984" s="106"/>
      <c r="EY984" s="106"/>
      <c r="EZ984" s="106"/>
      <c r="FA984" s="106"/>
      <c r="FB984" s="106"/>
      <c r="FC984" s="106"/>
      <c r="FD984" s="106"/>
      <c r="FE984" s="106"/>
      <c r="FF984" s="106"/>
      <c r="FG984" s="106"/>
      <c r="FH984" s="106"/>
      <c r="FI984" s="106"/>
      <c r="FJ984" s="106"/>
      <c r="FK984" s="106"/>
      <c r="FL984" s="106"/>
      <c r="FM984" s="106"/>
      <c r="FN984" s="106"/>
      <c r="FO984" s="106"/>
      <c r="FP984" s="106"/>
      <c r="FQ984" s="106"/>
      <c r="FR984" s="106"/>
      <c r="FS984" s="106"/>
      <c r="FT984" s="106"/>
      <c r="FU984" s="106"/>
      <c r="FV984" s="106"/>
      <c r="FW984" s="106"/>
      <c r="FX984" s="106"/>
      <c r="FY984" s="106"/>
      <c r="FZ984" s="106"/>
      <c r="GA984" s="106"/>
      <c r="GB984" s="106"/>
      <c r="GC984" s="106"/>
      <c r="GD984" s="106"/>
      <c r="GE984" s="106"/>
      <c r="GF984" s="106"/>
      <c r="GG984" s="106"/>
      <c r="GH984" s="106"/>
      <c r="GI984" s="106"/>
      <c r="GJ984" s="106"/>
      <c r="GK984" s="106"/>
      <c r="GL984" s="106"/>
      <c r="GM984" s="106"/>
      <c r="GN984" s="106"/>
      <c r="GO984" s="106"/>
      <c r="GP984" s="106"/>
      <c r="GQ984" s="106"/>
      <c r="GR984" s="106"/>
      <c r="GS984" s="106"/>
      <c r="GT984" s="106"/>
      <c r="GU984" s="106"/>
      <c r="GV984" s="106"/>
      <c r="GW984" s="106"/>
      <c r="GX984" s="106"/>
      <c r="GY984" s="106"/>
      <c r="GZ984" s="106"/>
      <c r="HA984" s="106"/>
      <c r="HB984" s="106"/>
      <c r="HC984" s="106"/>
      <c r="HD984" s="106"/>
      <c r="HE984" s="106"/>
      <c r="HF984" s="106"/>
      <c r="HG984" s="106"/>
      <c r="HH984" s="106"/>
      <c r="HI984" s="106"/>
      <c r="HJ984" s="106"/>
      <c r="HK984" s="106"/>
      <c r="HL984" s="106"/>
      <c r="HM984" s="106"/>
      <c r="HN984" s="106"/>
      <c r="HO984" s="106"/>
      <c r="HP984" s="106"/>
      <c r="HQ984" s="106"/>
      <c r="HR984" s="106"/>
      <c r="HS984" s="106"/>
      <c r="HT984" s="106"/>
      <c r="HU984" s="106"/>
      <c r="HV984" s="106"/>
      <c r="HW984" s="106"/>
      <c r="HX984" s="106"/>
      <c r="HY984" s="106"/>
      <c r="HZ984" s="106"/>
      <c r="IA984" s="106"/>
      <c r="IB984" s="106"/>
      <c r="IC984" s="106"/>
      <c r="ID984" s="106"/>
      <c r="IE984" s="106"/>
      <c r="IF984" s="106"/>
      <c r="IG984" s="106"/>
      <c r="IH984" s="106"/>
      <c r="II984" s="106"/>
      <c r="IJ984" s="106"/>
      <c r="IK984" s="106"/>
      <c r="IL984" s="106"/>
      <c r="IM984" s="106"/>
      <c r="IN984" s="106"/>
      <c r="IO984" s="106"/>
      <c r="IP984" s="106"/>
      <c r="IQ984" s="106"/>
      <c r="IR984" s="106"/>
      <c r="IS984" s="106"/>
      <c r="IT984" s="106"/>
      <c r="IU984" s="106"/>
      <c r="IV984" s="106"/>
      <c r="IW984" s="106"/>
      <c r="IX984" s="106"/>
      <c r="IY984" s="106"/>
      <c r="IZ984" s="106"/>
      <c r="JA984" s="106"/>
      <c r="JB984" s="106"/>
      <c r="JC984" s="106"/>
      <c r="JD984" s="106"/>
      <c r="JE984" s="106"/>
      <c r="JF984" s="106"/>
      <c r="JG984" s="106"/>
      <c r="JH984" s="106"/>
      <c r="JI984" s="106"/>
      <c r="JJ984" s="106"/>
      <c r="JK984" s="106"/>
      <c r="JL984" s="106"/>
      <c r="JM984" s="106"/>
      <c r="JN984" s="106"/>
      <c r="JO984" s="106"/>
      <c r="JP984" s="106"/>
      <c r="JQ984" s="106"/>
      <c r="JR984" s="106"/>
      <c r="JS984" s="106"/>
      <c r="JT984" s="106"/>
      <c r="JU984" s="106"/>
      <c r="JV984" s="106"/>
      <c r="JW984" s="106"/>
      <c r="JX984" s="106"/>
      <c r="JY984" s="106"/>
      <c r="JZ984" s="106"/>
      <c r="KA984" s="106"/>
      <c r="KB984" s="106"/>
      <c r="KC984" s="106"/>
      <c r="KD984" s="106"/>
      <c r="KE984" s="106"/>
      <c r="KF984" s="106"/>
      <c r="KG984" s="106"/>
      <c r="KH984" s="106"/>
      <c r="KI984" s="106"/>
      <c r="KJ984" s="106"/>
      <c r="KK984" s="106"/>
      <c r="KL984" s="106"/>
      <c r="KM984" s="106"/>
      <c r="KN984" s="106"/>
      <c r="KO984" s="106"/>
      <c r="KP984" s="106"/>
      <c r="KQ984" s="106"/>
      <c r="KR984" s="106"/>
      <c r="KS984" s="106"/>
      <c r="KT984" s="106"/>
      <c r="KU984" s="106"/>
      <c r="KV984" s="106"/>
      <c r="KW984" s="106"/>
      <c r="KX984" s="106"/>
      <c r="KY984" s="106"/>
      <c r="KZ984" s="106"/>
      <c r="LA984" s="106"/>
      <c r="LB984" s="106"/>
      <c r="LC984" s="106"/>
      <c r="LD984" s="106"/>
      <c r="LE984" s="106"/>
      <c r="LF984" s="106"/>
      <c r="LG984" s="106"/>
      <c r="LH984" s="106"/>
      <c r="LI984" s="106"/>
      <c r="LJ984" s="106"/>
      <c r="LK984" s="106"/>
      <c r="LL984" s="106"/>
      <c r="LM984" s="106"/>
      <c r="LN984" s="106"/>
      <c r="LO984" s="106"/>
      <c r="LP984" s="106"/>
      <c r="LQ984" s="106"/>
      <c r="LR984" s="106"/>
      <c r="LS984" s="106"/>
      <c r="LT984" s="106"/>
      <c r="LU984" s="106"/>
      <c r="LV984" s="106"/>
      <c r="LW984" s="106"/>
      <c r="LX984" s="106"/>
      <c r="LY984" s="106"/>
      <c r="LZ984" s="106"/>
      <c r="MA984" s="106"/>
      <c r="MB984" s="106"/>
      <c r="MC984" s="106"/>
      <c r="MD984" s="106"/>
      <c r="ME984" s="106"/>
      <c r="MF984" s="106"/>
      <c r="MG984" s="106"/>
      <c r="MH984" s="106"/>
      <c r="MI984" s="106"/>
      <c r="MJ984" s="106"/>
      <c r="MK984" s="106"/>
      <c r="ML984" s="106"/>
      <c r="MM984" s="106"/>
      <c r="MN984" s="106"/>
      <c r="MO984" s="106"/>
      <c r="MP984" s="106"/>
      <c r="MQ984" s="106"/>
      <c r="MR984" s="106"/>
      <c r="MS984" s="106"/>
      <c r="MT984" s="106"/>
      <c r="MU984" s="106"/>
      <c r="MV984" s="106"/>
      <c r="MW984" s="106"/>
      <c r="MX984" s="106"/>
      <c r="MY984" s="106"/>
      <c r="MZ984" s="106"/>
      <c r="NA984" s="106"/>
      <c r="NB984" s="106"/>
      <c r="NC984" s="106"/>
      <c r="ND984" s="106"/>
      <c r="NE984" s="106"/>
      <c r="NF984" s="106"/>
      <c r="NG984" s="106"/>
      <c r="NH984" s="106"/>
      <c r="NI984" s="106"/>
      <c r="NJ984" s="106"/>
      <c r="NK984" s="106"/>
      <c r="NL984" s="106"/>
      <c r="NM984" s="106"/>
      <c r="NN984" s="106"/>
      <c r="NO984" s="106"/>
      <c r="NP984" s="106"/>
      <c r="NQ984" s="106"/>
      <c r="NR984" s="106"/>
      <c r="NS984" s="106"/>
      <c r="NT984" s="106"/>
      <c r="NU984" s="106"/>
      <c r="NV984" s="106"/>
      <c r="NW984" s="106"/>
      <c r="NX984" s="106"/>
      <c r="NY984" s="106"/>
      <c r="NZ984" s="106"/>
      <c r="OA984" s="106"/>
      <c r="OB984" s="106"/>
      <c r="OC984" s="106"/>
      <c r="OD984" s="106"/>
      <c r="OE984" s="106"/>
      <c r="OF984" s="106"/>
      <c r="OG984" s="106"/>
      <c r="OH984" s="106"/>
      <c r="OI984" s="106"/>
      <c r="OJ984" s="106"/>
      <c r="OK984" s="106"/>
      <c r="OL984" s="106"/>
      <c r="OM984" s="106"/>
      <c r="ON984" s="106"/>
      <c r="OO984" s="106"/>
      <c r="OP984" s="106"/>
      <c r="OQ984" s="106"/>
      <c r="OR984" s="106"/>
      <c r="OS984" s="106"/>
      <c r="OT984" s="106"/>
      <c r="OU984" s="106"/>
      <c r="OV984" s="106"/>
      <c r="OW984" s="106"/>
      <c r="OX984" s="106"/>
      <c r="OY984" s="106"/>
      <c r="OZ984" s="106"/>
      <c r="PA984" s="106"/>
      <c r="PB984" s="106"/>
      <c r="PC984" s="106"/>
      <c r="PD984" s="106"/>
      <c r="PE984" s="106"/>
      <c r="PF984" s="106"/>
      <c r="PG984" s="106"/>
      <c r="PH984" s="106"/>
      <c r="PI984" s="106"/>
      <c r="PJ984" s="106"/>
      <c r="PK984" s="106"/>
      <c r="PL984" s="106"/>
      <c r="PM984" s="106"/>
      <c r="PN984" s="106"/>
      <c r="PO984" s="106"/>
      <c r="PP984" s="106"/>
      <c r="PQ984" s="106"/>
      <c r="PR984" s="106"/>
      <c r="PS984" s="106"/>
      <c r="PT984" s="106"/>
      <c r="PU984" s="106"/>
      <c r="PV984" s="106"/>
      <c r="PW984" s="106"/>
      <c r="PX984" s="106"/>
      <c r="PY984" s="106"/>
      <c r="PZ984" s="106"/>
      <c r="QA984" s="106"/>
      <c r="QB984" s="106"/>
      <c r="QC984" s="106"/>
      <c r="QD984" s="106"/>
      <c r="QE984" s="106"/>
      <c r="QF984" s="106"/>
      <c r="QG984" s="106"/>
      <c r="QH984" s="106"/>
      <c r="QI984" s="106"/>
      <c r="QJ984" s="106"/>
      <c r="QK984" s="106"/>
      <c r="QL984" s="106"/>
      <c r="QM984" s="106"/>
      <c r="QN984" s="106"/>
      <c r="QO984" s="106"/>
      <c r="QP984" s="106"/>
      <c r="QQ984" s="106"/>
      <c r="QR984" s="106"/>
      <c r="QS984" s="106"/>
      <c r="QT984" s="106"/>
      <c r="QU984" s="106"/>
      <c r="QV984" s="106"/>
      <c r="QW984" s="106"/>
      <c r="QX984" s="106"/>
      <c r="QY984" s="106"/>
      <c r="QZ984" s="106"/>
      <c r="RA984" s="106"/>
      <c r="RB984" s="106"/>
      <c r="RC984" s="106"/>
      <c r="RD984" s="106"/>
      <c r="RE984" s="106"/>
      <c r="RF984" s="106"/>
      <c r="RG984" s="106"/>
      <c r="RH984" s="106"/>
      <c r="RI984" s="106"/>
      <c r="RJ984" s="106"/>
      <c r="RK984" s="106"/>
      <c r="RL984" s="106"/>
      <c r="RM984" s="106"/>
      <c r="RN984" s="106"/>
      <c r="RO984" s="106"/>
      <c r="RP984" s="106"/>
      <c r="RQ984" s="106"/>
      <c r="RR984" s="106"/>
    </row>
    <row r="985" spans="1:486" x14ac:dyDescent="0.3">
      <c r="A985" s="106"/>
      <c r="B985" s="106"/>
      <c r="C985" s="106"/>
      <c r="D985" s="106"/>
      <c r="E985" s="106"/>
      <c r="F985" s="106"/>
      <c r="G985" s="106"/>
      <c r="H985" s="106"/>
      <c r="I985" s="106"/>
      <c r="J985" s="106"/>
      <c r="K985" s="106"/>
      <c r="L985" s="106"/>
      <c r="M985" s="106"/>
      <c r="N985" s="106"/>
      <c r="O985" s="106"/>
      <c r="P985" s="114"/>
      <c r="Q985" s="114"/>
      <c r="R985" s="106"/>
      <c r="S985" s="106"/>
      <c r="T985" s="106"/>
      <c r="U985" s="106"/>
      <c r="V985" s="106"/>
      <c r="W985" s="106"/>
      <c r="X985" s="106"/>
      <c r="Y985" s="106"/>
      <c r="Z985" s="106"/>
      <c r="AA985" s="106"/>
      <c r="AB985" s="106"/>
      <c r="AC985" s="106"/>
      <c r="AD985" s="106"/>
      <c r="AE985" s="106"/>
      <c r="AF985" s="106"/>
      <c r="AG985" s="106"/>
      <c r="AH985" s="106"/>
      <c r="AI985" s="106"/>
      <c r="AJ985" s="106"/>
      <c r="AK985" s="106"/>
      <c r="AL985" s="106"/>
      <c r="AM985" s="106"/>
      <c r="AN985" s="106"/>
      <c r="AO985" s="106"/>
      <c r="AP985" s="106"/>
      <c r="AQ985" s="106"/>
      <c r="AR985" s="106"/>
      <c r="AS985" s="106"/>
      <c r="AT985" s="106"/>
      <c r="AU985" s="106"/>
      <c r="AV985" s="106"/>
      <c r="AW985" s="106"/>
      <c r="AX985" s="106"/>
      <c r="AY985" s="106"/>
      <c r="AZ985" s="106"/>
      <c r="BA985" s="106"/>
      <c r="BB985" s="106"/>
      <c r="BC985" s="106"/>
      <c r="BD985" s="106"/>
      <c r="BE985" s="106"/>
      <c r="BF985" s="106"/>
      <c r="BG985" s="106"/>
      <c r="BH985" s="106"/>
      <c r="BI985" s="106"/>
      <c r="BJ985" s="106"/>
      <c r="BK985" s="106"/>
      <c r="BL985" s="106"/>
      <c r="BM985" s="106"/>
      <c r="BN985" s="106"/>
      <c r="BO985" s="106"/>
      <c r="BP985" s="106"/>
      <c r="BQ985" s="106"/>
      <c r="BR985" s="106"/>
      <c r="BS985" s="106"/>
      <c r="BT985" s="106"/>
      <c r="BU985" s="106"/>
      <c r="BV985" s="106"/>
      <c r="BW985" s="106"/>
      <c r="BX985" s="106"/>
      <c r="BY985" s="106"/>
      <c r="BZ985" s="106"/>
      <c r="CA985" s="106"/>
      <c r="CB985" s="106"/>
      <c r="CC985" s="106"/>
      <c r="CD985" s="106"/>
      <c r="CE985" s="106"/>
      <c r="CF985" s="106"/>
      <c r="CG985" s="106"/>
      <c r="CH985" s="106"/>
      <c r="CI985" s="106"/>
      <c r="CJ985" s="106"/>
      <c r="CK985" s="106"/>
      <c r="CL985" s="106"/>
      <c r="CM985" s="106"/>
      <c r="CN985" s="106"/>
      <c r="CO985" s="106"/>
      <c r="CP985" s="106"/>
      <c r="CQ985" s="106"/>
      <c r="CR985" s="106"/>
      <c r="CS985" s="106"/>
      <c r="CT985" s="106"/>
      <c r="CU985" s="106"/>
      <c r="CV985" s="106"/>
      <c r="CW985" s="106"/>
      <c r="CX985" s="106"/>
      <c r="CY985" s="106"/>
      <c r="CZ985" s="106"/>
      <c r="DA985" s="106"/>
      <c r="DB985" s="106"/>
      <c r="DC985" s="106"/>
      <c r="DD985" s="106"/>
      <c r="DE985" s="106"/>
      <c r="DF985" s="106"/>
      <c r="DG985" s="106"/>
      <c r="DH985" s="106"/>
      <c r="DI985" s="106"/>
      <c r="DJ985" s="106"/>
      <c r="DK985" s="106"/>
      <c r="DL985" s="106"/>
      <c r="DM985" s="106"/>
      <c r="DN985" s="106"/>
      <c r="DO985" s="106"/>
      <c r="DP985" s="106"/>
      <c r="DQ985" s="106"/>
      <c r="DR985" s="106"/>
      <c r="DS985" s="106"/>
      <c r="DT985" s="106"/>
      <c r="DU985" s="106"/>
      <c r="DV985" s="106"/>
      <c r="DW985" s="106"/>
      <c r="DX985" s="106"/>
      <c r="DY985" s="106"/>
      <c r="DZ985" s="106"/>
      <c r="EA985" s="106"/>
      <c r="EB985" s="106"/>
      <c r="EC985" s="106"/>
      <c r="ED985" s="106"/>
      <c r="EE985" s="106"/>
      <c r="EF985" s="106"/>
      <c r="EG985" s="106"/>
      <c r="EH985" s="106"/>
      <c r="EI985" s="106"/>
      <c r="EJ985" s="106"/>
      <c r="EK985" s="106"/>
      <c r="EL985" s="106"/>
      <c r="EM985" s="106"/>
      <c r="EN985" s="106"/>
      <c r="EO985" s="106"/>
      <c r="EP985" s="106"/>
      <c r="EQ985" s="106"/>
      <c r="ER985" s="106"/>
      <c r="ES985" s="106"/>
      <c r="ET985" s="106"/>
      <c r="EU985" s="106"/>
      <c r="EV985" s="106"/>
      <c r="EW985" s="106"/>
      <c r="EX985" s="106"/>
      <c r="EY985" s="106"/>
      <c r="EZ985" s="106"/>
      <c r="FA985" s="106"/>
      <c r="FB985" s="106"/>
      <c r="FC985" s="106"/>
      <c r="FD985" s="106"/>
      <c r="FE985" s="106"/>
      <c r="FF985" s="106"/>
      <c r="FG985" s="106"/>
      <c r="FH985" s="106"/>
      <c r="FI985" s="106"/>
      <c r="FJ985" s="106"/>
      <c r="FK985" s="106"/>
      <c r="FL985" s="106"/>
      <c r="FM985" s="106"/>
      <c r="FN985" s="106"/>
      <c r="FO985" s="106"/>
      <c r="FP985" s="106"/>
      <c r="FQ985" s="106"/>
      <c r="FR985" s="106"/>
      <c r="FS985" s="106"/>
      <c r="FT985" s="106"/>
      <c r="FU985" s="106"/>
      <c r="FV985" s="106"/>
      <c r="FW985" s="106"/>
      <c r="FX985" s="106"/>
      <c r="FY985" s="106"/>
      <c r="FZ985" s="106"/>
      <c r="GA985" s="106"/>
      <c r="GB985" s="106"/>
      <c r="GC985" s="106"/>
      <c r="GD985" s="106"/>
      <c r="GE985" s="106"/>
      <c r="GF985" s="106"/>
      <c r="GG985" s="106"/>
      <c r="GH985" s="106"/>
      <c r="GI985" s="106"/>
      <c r="GJ985" s="106"/>
      <c r="GK985" s="106"/>
      <c r="GL985" s="106"/>
      <c r="GM985" s="106"/>
      <c r="GN985" s="106"/>
      <c r="GO985" s="106"/>
      <c r="GP985" s="106"/>
      <c r="GQ985" s="106"/>
      <c r="GR985" s="106"/>
      <c r="GS985" s="106"/>
      <c r="GT985" s="106"/>
      <c r="GU985" s="106"/>
      <c r="GV985" s="106"/>
      <c r="GW985" s="106"/>
      <c r="GX985" s="106"/>
      <c r="GY985" s="106"/>
      <c r="GZ985" s="106"/>
      <c r="HA985" s="106"/>
      <c r="HB985" s="106"/>
      <c r="HC985" s="106"/>
      <c r="HD985" s="106"/>
      <c r="HE985" s="106"/>
      <c r="HF985" s="106"/>
      <c r="HG985" s="106"/>
      <c r="HH985" s="106"/>
      <c r="HI985" s="106"/>
      <c r="HJ985" s="106"/>
      <c r="HK985" s="106"/>
      <c r="HL985" s="106"/>
      <c r="HM985" s="106"/>
      <c r="HN985" s="106"/>
      <c r="HO985" s="106"/>
      <c r="HP985" s="106"/>
      <c r="HQ985" s="106"/>
      <c r="HR985" s="106"/>
      <c r="HS985" s="106"/>
      <c r="HT985" s="106"/>
      <c r="HU985" s="106"/>
      <c r="HV985" s="106"/>
      <c r="HW985" s="106"/>
      <c r="HX985" s="106"/>
      <c r="HY985" s="106"/>
      <c r="HZ985" s="106"/>
      <c r="IA985" s="106"/>
      <c r="IB985" s="106"/>
      <c r="IC985" s="106"/>
      <c r="ID985" s="106"/>
      <c r="IE985" s="106"/>
      <c r="IF985" s="106"/>
      <c r="IG985" s="106"/>
      <c r="IH985" s="106"/>
      <c r="II985" s="106"/>
      <c r="IJ985" s="106"/>
      <c r="IK985" s="106"/>
      <c r="IL985" s="106"/>
      <c r="IM985" s="106"/>
      <c r="IN985" s="106"/>
      <c r="IO985" s="106"/>
      <c r="IP985" s="106"/>
      <c r="IQ985" s="106"/>
      <c r="IR985" s="106"/>
      <c r="IS985" s="106"/>
      <c r="IT985" s="106"/>
      <c r="IU985" s="106"/>
      <c r="IV985" s="106"/>
      <c r="IW985" s="106"/>
      <c r="IX985" s="106"/>
      <c r="IY985" s="106"/>
      <c r="IZ985" s="106"/>
      <c r="JA985" s="106"/>
      <c r="JB985" s="106"/>
      <c r="JC985" s="106"/>
      <c r="JD985" s="106"/>
      <c r="JE985" s="106"/>
      <c r="JF985" s="106"/>
      <c r="JG985" s="106"/>
      <c r="JH985" s="106"/>
      <c r="JI985" s="106"/>
      <c r="JJ985" s="106"/>
      <c r="JK985" s="106"/>
      <c r="JL985" s="106"/>
      <c r="JM985" s="106"/>
      <c r="JN985" s="106"/>
      <c r="JO985" s="106"/>
      <c r="JP985" s="106"/>
      <c r="JQ985" s="106"/>
      <c r="JR985" s="106"/>
      <c r="JS985" s="106"/>
      <c r="JT985" s="106"/>
      <c r="JU985" s="106"/>
      <c r="JV985" s="106"/>
      <c r="JW985" s="106"/>
      <c r="JX985" s="106"/>
      <c r="JY985" s="106"/>
      <c r="JZ985" s="106"/>
      <c r="KA985" s="106"/>
      <c r="KB985" s="106"/>
      <c r="KC985" s="106"/>
      <c r="KD985" s="106"/>
      <c r="KE985" s="106"/>
      <c r="KF985" s="106"/>
      <c r="KG985" s="106"/>
      <c r="KH985" s="106"/>
      <c r="KI985" s="106"/>
      <c r="KJ985" s="106"/>
      <c r="KK985" s="106"/>
      <c r="KL985" s="106"/>
      <c r="KM985" s="106"/>
      <c r="KN985" s="106"/>
      <c r="KO985" s="106"/>
      <c r="KP985" s="106"/>
      <c r="KQ985" s="106"/>
      <c r="KR985" s="106"/>
      <c r="KS985" s="106"/>
      <c r="KT985" s="106"/>
      <c r="KU985" s="106"/>
      <c r="KV985" s="106"/>
      <c r="KW985" s="106"/>
      <c r="KX985" s="106"/>
      <c r="KY985" s="106"/>
      <c r="KZ985" s="106"/>
      <c r="LA985" s="106"/>
      <c r="LB985" s="106"/>
      <c r="LC985" s="106"/>
      <c r="LD985" s="106"/>
      <c r="LE985" s="106"/>
      <c r="LF985" s="106"/>
      <c r="LG985" s="106"/>
      <c r="LH985" s="106"/>
      <c r="LI985" s="106"/>
      <c r="LJ985" s="106"/>
      <c r="LK985" s="106"/>
      <c r="LL985" s="106"/>
      <c r="LM985" s="106"/>
      <c r="LN985" s="106"/>
      <c r="LO985" s="106"/>
      <c r="LP985" s="106"/>
      <c r="LQ985" s="106"/>
      <c r="LR985" s="106"/>
      <c r="LS985" s="106"/>
      <c r="LT985" s="106"/>
      <c r="LU985" s="106"/>
      <c r="LV985" s="106"/>
      <c r="LW985" s="106"/>
      <c r="LX985" s="106"/>
      <c r="LY985" s="106"/>
      <c r="LZ985" s="106"/>
      <c r="MA985" s="106"/>
      <c r="MB985" s="106"/>
      <c r="MC985" s="106"/>
      <c r="MD985" s="106"/>
      <c r="ME985" s="106"/>
      <c r="MF985" s="106"/>
      <c r="MG985" s="106"/>
      <c r="MH985" s="106"/>
      <c r="MI985" s="106"/>
      <c r="MJ985" s="106"/>
      <c r="MK985" s="106"/>
      <c r="ML985" s="106"/>
      <c r="MM985" s="106"/>
      <c r="MN985" s="106"/>
      <c r="MO985" s="106"/>
      <c r="MP985" s="106"/>
      <c r="MQ985" s="106"/>
      <c r="MR985" s="106"/>
      <c r="MS985" s="106"/>
      <c r="MT985" s="106"/>
      <c r="MU985" s="106"/>
      <c r="MV985" s="106"/>
      <c r="MW985" s="106"/>
      <c r="MX985" s="106"/>
      <c r="MY985" s="106"/>
      <c r="MZ985" s="106"/>
      <c r="NA985" s="106"/>
      <c r="NB985" s="106"/>
      <c r="NC985" s="106"/>
      <c r="ND985" s="106"/>
      <c r="NE985" s="106"/>
      <c r="NF985" s="106"/>
      <c r="NG985" s="106"/>
      <c r="NH985" s="106"/>
      <c r="NI985" s="106"/>
      <c r="NJ985" s="106"/>
      <c r="NK985" s="106"/>
      <c r="NL985" s="106"/>
      <c r="NM985" s="106"/>
      <c r="NN985" s="106"/>
      <c r="NO985" s="106"/>
      <c r="NP985" s="106"/>
      <c r="NQ985" s="106"/>
      <c r="NR985" s="106"/>
      <c r="NS985" s="106"/>
      <c r="NT985" s="106"/>
      <c r="NU985" s="106"/>
      <c r="NV985" s="106"/>
      <c r="NW985" s="106"/>
      <c r="NX985" s="106"/>
      <c r="NY985" s="106"/>
      <c r="NZ985" s="106"/>
      <c r="OA985" s="106"/>
      <c r="OB985" s="106"/>
      <c r="OC985" s="106"/>
      <c r="OD985" s="106"/>
      <c r="OE985" s="106"/>
      <c r="OF985" s="106"/>
      <c r="OG985" s="106"/>
      <c r="OH985" s="106"/>
      <c r="OI985" s="106"/>
      <c r="OJ985" s="106"/>
      <c r="OK985" s="106"/>
      <c r="OL985" s="106"/>
      <c r="OM985" s="106"/>
      <c r="ON985" s="106"/>
      <c r="OO985" s="106"/>
      <c r="OP985" s="106"/>
      <c r="OQ985" s="106"/>
      <c r="OR985" s="106"/>
      <c r="OS985" s="106"/>
      <c r="OT985" s="106"/>
      <c r="OU985" s="106"/>
      <c r="OV985" s="106"/>
      <c r="OW985" s="106"/>
      <c r="OX985" s="106"/>
      <c r="OY985" s="106"/>
      <c r="OZ985" s="106"/>
      <c r="PA985" s="106"/>
      <c r="PB985" s="106"/>
      <c r="PC985" s="106"/>
      <c r="PD985" s="106"/>
      <c r="PE985" s="106"/>
      <c r="PF985" s="106"/>
      <c r="PG985" s="106"/>
      <c r="PH985" s="106"/>
      <c r="PI985" s="106"/>
      <c r="PJ985" s="106"/>
      <c r="PK985" s="106"/>
      <c r="PL985" s="106"/>
      <c r="PM985" s="106"/>
      <c r="PN985" s="106"/>
      <c r="PO985" s="106"/>
      <c r="PP985" s="106"/>
      <c r="PQ985" s="106"/>
      <c r="PR985" s="106"/>
      <c r="PS985" s="106"/>
      <c r="PT985" s="106"/>
      <c r="PU985" s="106"/>
      <c r="PV985" s="106"/>
      <c r="PW985" s="106"/>
      <c r="PX985" s="106"/>
      <c r="PY985" s="106"/>
      <c r="PZ985" s="106"/>
      <c r="QA985" s="106"/>
      <c r="QB985" s="106"/>
      <c r="QC985" s="106"/>
      <c r="QD985" s="106"/>
      <c r="QE985" s="106"/>
      <c r="QF985" s="106"/>
      <c r="QG985" s="106"/>
      <c r="QH985" s="106"/>
      <c r="QI985" s="106"/>
      <c r="QJ985" s="106"/>
      <c r="QK985" s="106"/>
      <c r="QL985" s="106"/>
      <c r="QM985" s="106"/>
      <c r="QN985" s="106"/>
      <c r="QO985" s="106"/>
      <c r="QP985" s="106"/>
      <c r="QQ985" s="106"/>
      <c r="QR985" s="106"/>
      <c r="QS985" s="106"/>
      <c r="QT985" s="106"/>
      <c r="QU985" s="106"/>
      <c r="QV985" s="106"/>
      <c r="QW985" s="106"/>
      <c r="QX985" s="106"/>
      <c r="QY985" s="106"/>
      <c r="QZ985" s="106"/>
      <c r="RA985" s="106"/>
      <c r="RB985" s="106"/>
      <c r="RC985" s="106"/>
      <c r="RD985" s="106"/>
      <c r="RE985" s="106"/>
      <c r="RF985" s="106"/>
      <c r="RG985" s="106"/>
      <c r="RH985" s="106"/>
      <c r="RI985" s="106"/>
      <c r="RJ985" s="106"/>
      <c r="RK985" s="106"/>
      <c r="RL985" s="106"/>
      <c r="RM985" s="106"/>
      <c r="RN985" s="106"/>
      <c r="RO985" s="106"/>
      <c r="RP985" s="106"/>
      <c r="RQ985" s="106"/>
      <c r="RR985" s="106"/>
    </row>
    <row r="986" spans="1:486" x14ac:dyDescent="0.3">
      <c r="A986" s="106"/>
      <c r="B986" s="106"/>
      <c r="C986" s="106"/>
      <c r="D986" s="106"/>
      <c r="E986" s="106"/>
      <c r="F986" s="106"/>
      <c r="G986" s="106"/>
      <c r="H986" s="106"/>
      <c r="I986" s="106"/>
      <c r="J986" s="106"/>
      <c r="K986" s="106"/>
      <c r="L986" s="106"/>
      <c r="M986" s="106"/>
      <c r="N986" s="106"/>
      <c r="O986" s="106"/>
      <c r="P986" s="114"/>
      <c r="Q986" s="114"/>
      <c r="R986" s="106"/>
      <c r="S986" s="106"/>
      <c r="T986" s="106"/>
      <c r="U986" s="106"/>
      <c r="V986" s="106"/>
      <c r="W986" s="106"/>
      <c r="X986" s="106"/>
      <c r="Y986" s="106"/>
      <c r="Z986" s="106"/>
      <c r="AA986" s="106"/>
      <c r="AB986" s="106"/>
      <c r="AC986" s="106"/>
      <c r="AD986" s="106"/>
      <c r="AE986" s="106"/>
      <c r="AF986" s="106"/>
      <c r="AG986" s="106"/>
      <c r="AH986" s="106"/>
      <c r="AI986" s="106"/>
      <c r="AJ986" s="106"/>
      <c r="AK986" s="106"/>
      <c r="AL986" s="106"/>
      <c r="AM986" s="106"/>
      <c r="AN986" s="106"/>
      <c r="AO986" s="106"/>
      <c r="AP986" s="106"/>
      <c r="AQ986" s="106"/>
      <c r="AR986" s="106"/>
      <c r="AS986" s="106"/>
      <c r="AT986" s="106"/>
      <c r="AU986" s="106"/>
      <c r="AV986" s="106"/>
      <c r="AW986" s="106"/>
      <c r="AX986" s="106"/>
      <c r="AY986" s="106"/>
      <c r="AZ986" s="106"/>
      <c r="BA986" s="106"/>
      <c r="BB986" s="106"/>
      <c r="BC986" s="106"/>
      <c r="BD986" s="106"/>
      <c r="BE986" s="106"/>
      <c r="BF986" s="106"/>
      <c r="BG986" s="106"/>
      <c r="BH986" s="106"/>
      <c r="BI986" s="106"/>
      <c r="BJ986" s="106"/>
      <c r="BK986" s="106"/>
      <c r="BL986" s="106"/>
      <c r="BM986" s="106"/>
      <c r="BN986" s="106"/>
      <c r="BO986" s="106"/>
      <c r="BP986" s="106"/>
      <c r="BQ986" s="106"/>
      <c r="BR986" s="106"/>
      <c r="BS986" s="106"/>
      <c r="BT986" s="106"/>
      <c r="BU986" s="106"/>
      <c r="BV986" s="106"/>
      <c r="BW986" s="106"/>
      <c r="BX986" s="106"/>
      <c r="BY986" s="106"/>
      <c r="BZ986" s="106"/>
      <c r="CA986" s="106"/>
      <c r="CB986" s="106"/>
      <c r="CC986" s="106"/>
      <c r="CD986" s="106"/>
      <c r="CE986" s="106"/>
      <c r="CF986" s="106"/>
      <c r="CG986" s="106"/>
      <c r="CH986" s="106"/>
      <c r="CI986" s="106"/>
      <c r="CJ986" s="106"/>
      <c r="CK986" s="106"/>
      <c r="CL986" s="106"/>
      <c r="CM986" s="106"/>
      <c r="CN986" s="106"/>
      <c r="CO986" s="106"/>
      <c r="CP986" s="106"/>
      <c r="CQ986" s="106"/>
      <c r="CR986" s="106"/>
      <c r="CS986" s="106"/>
      <c r="CT986" s="106"/>
      <c r="CU986" s="106"/>
      <c r="CV986" s="106"/>
      <c r="CW986" s="106"/>
      <c r="CX986" s="106"/>
      <c r="CY986" s="106"/>
      <c r="CZ986" s="106"/>
      <c r="DA986" s="106"/>
      <c r="DB986" s="106"/>
      <c r="DC986" s="106"/>
      <c r="DD986" s="106"/>
      <c r="DE986" s="106"/>
      <c r="DF986" s="106"/>
      <c r="DG986" s="106"/>
      <c r="DH986" s="106"/>
      <c r="DI986" s="106"/>
      <c r="DJ986" s="106"/>
      <c r="DK986" s="106"/>
      <c r="DL986" s="106"/>
      <c r="DM986" s="106"/>
      <c r="DN986" s="106"/>
      <c r="DO986" s="106"/>
      <c r="DP986" s="106"/>
      <c r="DQ986" s="106"/>
      <c r="DR986" s="106"/>
      <c r="DS986" s="106"/>
      <c r="DT986" s="106"/>
      <c r="DU986" s="106"/>
      <c r="DV986" s="106"/>
      <c r="DW986" s="106"/>
      <c r="DX986" s="106"/>
      <c r="DY986" s="106"/>
      <c r="DZ986" s="106"/>
      <c r="EA986" s="106"/>
      <c r="EB986" s="106"/>
      <c r="EC986" s="106"/>
      <c r="ED986" s="106"/>
      <c r="EE986" s="106"/>
      <c r="EF986" s="106"/>
      <c r="EG986" s="106"/>
      <c r="EH986" s="106"/>
      <c r="EI986" s="106"/>
      <c r="EJ986" s="106"/>
      <c r="EK986" s="106"/>
      <c r="EL986" s="106"/>
      <c r="EM986" s="106"/>
      <c r="EN986" s="106"/>
      <c r="EO986" s="106"/>
      <c r="EP986" s="106"/>
      <c r="EQ986" s="106"/>
      <c r="ER986" s="106"/>
      <c r="ES986" s="106"/>
      <c r="ET986" s="106"/>
      <c r="EU986" s="106"/>
      <c r="EV986" s="106"/>
      <c r="EW986" s="106"/>
      <c r="EX986" s="106"/>
      <c r="EY986" s="106"/>
      <c r="EZ986" s="106"/>
      <c r="FA986" s="106"/>
      <c r="FB986" s="106"/>
      <c r="FC986" s="106"/>
      <c r="FD986" s="106"/>
      <c r="FE986" s="106"/>
      <c r="FF986" s="106"/>
      <c r="FG986" s="106"/>
      <c r="FH986" s="106"/>
      <c r="FI986" s="106"/>
      <c r="FJ986" s="106"/>
      <c r="FK986" s="106"/>
      <c r="FL986" s="106"/>
      <c r="FM986" s="106"/>
      <c r="FN986" s="106"/>
      <c r="FO986" s="106"/>
      <c r="FP986" s="106"/>
      <c r="FQ986" s="106"/>
      <c r="FR986" s="106"/>
      <c r="FS986" s="106"/>
      <c r="FT986" s="106"/>
      <c r="FU986" s="106"/>
      <c r="FV986" s="106"/>
      <c r="FW986" s="106"/>
      <c r="FX986" s="106"/>
      <c r="FY986" s="106"/>
      <c r="FZ986" s="106"/>
      <c r="GA986" s="106"/>
      <c r="GB986" s="106"/>
      <c r="GC986" s="106"/>
      <c r="GD986" s="106"/>
      <c r="GE986" s="106"/>
      <c r="GF986" s="106"/>
      <c r="GG986" s="106"/>
      <c r="GH986" s="106"/>
      <c r="GI986" s="106"/>
      <c r="GJ986" s="106"/>
      <c r="GK986" s="106"/>
      <c r="GL986" s="106"/>
      <c r="GM986" s="106"/>
      <c r="GN986" s="106"/>
      <c r="GO986" s="106"/>
      <c r="GP986" s="106"/>
      <c r="GQ986" s="106"/>
      <c r="GR986" s="106"/>
      <c r="GS986" s="106"/>
      <c r="GT986" s="106"/>
      <c r="GU986" s="106"/>
      <c r="GV986" s="106"/>
      <c r="GW986" s="106"/>
      <c r="GX986" s="106"/>
      <c r="GY986" s="106"/>
      <c r="GZ986" s="106"/>
      <c r="HA986" s="106"/>
      <c r="HB986" s="106"/>
      <c r="HC986" s="106"/>
      <c r="HD986" s="106"/>
      <c r="HE986" s="106"/>
      <c r="HF986" s="106"/>
      <c r="HG986" s="106"/>
      <c r="HH986" s="106"/>
      <c r="HI986" s="106"/>
      <c r="HJ986" s="106"/>
      <c r="HK986" s="106"/>
      <c r="HL986" s="106"/>
      <c r="HM986" s="106"/>
      <c r="HN986" s="106"/>
      <c r="HO986" s="106"/>
      <c r="HP986" s="106"/>
      <c r="HQ986" s="106"/>
      <c r="HR986" s="106"/>
      <c r="HS986" s="106"/>
      <c r="HT986" s="106"/>
      <c r="HU986" s="106"/>
      <c r="HV986" s="106"/>
      <c r="HW986" s="106"/>
      <c r="HX986" s="106"/>
      <c r="HY986" s="106"/>
      <c r="HZ986" s="106"/>
      <c r="IA986" s="106"/>
      <c r="IB986" s="106"/>
      <c r="IC986" s="106"/>
      <c r="ID986" s="106"/>
      <c r="IE986" s="106"/>
      <c r="IF986" s="106"/>
      <c r="IG986" s="106"/>
      <c r="IH986" s="106"/>
      <c r="II986" s="106"/>
      <c r="IJ986" s="106"/>
      <c r="IK986" s="106"/>
      <c r="IL986" s="106"/>
      <c r="IM986" s="106"/>
      <c r="IN986" s="106"/>
      <c r="IO986" s="106"/>
      <c r="IP986" s="106"/>
      <c r="IQ986" s="106"/>
      <c r="IR986" s="106"/>
      <c r="IS986" s="106"/>
      <c r="IT986" s="106"/>
      <c r="IU986" s="106"/>
      <c r="IV986" s="106"/>
      <c r="IW986" s="106"/>
      <c r="IX986" s="106"/>
      <c r="IY986" s="106"/>
      <c r="IZ986" s="106"/>
      <c r="JA986" s="106"/>
      <c r="JB986" s="106"/>
      <c r="JC986" s="106"/>
      <c r="JD986" s="106"/>
      <c r="JE986" s="106"/>
      <c r="JF986" s="106"/>
      <c r="JG986" s="106"/>
      <c r="JH986" s="106"/>
      <c r="JI986" s="106"/>
      <c r="JJ986" s="106"/>
      <c r="JK986" s="106"/>
      <c r="JL986" s="106"/>
      <c r="JM986" s="106"/>
      <c r="JN986" s="106"/>
      <c r="JO986" s="106"/>
      <c r="JP986" s="106"/>
      <c r="JQ986" s="106"/>
      <c r="JR986" s="106"/>
      <c r="JS986" s="106"/>
      <c r="JT986" s="106"/>
      <c r="JU986" s="106"/>
      <c r="JV986" s="106"/>
      <c r="JW986" s="106"/>
      <c r="JX986" s="106"/>
      <c r="JY986" s="106"/>
      <c r="JZ986" s="106"/>
      <c r="KA986" s="106"/>
      <c r="KB986" s="106"/>
      <c r="KC986" s="106"/>
      <c r="KD986" s="106"/>
      <c r="KE986" s="106"/>
      <c r="KF986" s="106"/>
      <c r="KG986" s="106"/>
      <c r="KH986" s="106"/>
      <c r="KI986" s="106"/>
      <c r="KJ986" s="106"/>
      <c r="KK986" s="106"/>
      <c r="KL986" s="106"/>
      <c r="KM986" s="106"/>
      <c r="KN986" s="106"/>
      <c r="KO986" s="106"/>
      <c r="KP986" s="106"/>
      <c r="KQ986" s="106"/>
      <c r="KR986" s="106"/>
      <c r="KS986" s="106"/>
      <c r="KT986" s="106"/>
      <c r="KU986" s="106"/>
      <c r="KV986" s="106"/>
      <c r="KW986" s="106"/>
      <c r="KX986" s="106"/>
      <c r="KY986" s="106"/>
      <c r="KZ986" s="106"/>
      <c r="LA986" s="106"/>
      <c r="LB986" s="106"/>
      <c r="LC986" s="106"/>
      <c r="LD986" s="106"/>
      <c r="LE986" s="106"/>
      <c r="LF986" s="106"/>
      <c r="LG986" s="106"/>
      <c r="LH986" s="106"/>
      <c r="LI986" s="106"/>
      <c r="LJ986" s="106"/>
      <c r="LK986" s="106"/>
      <c r="LL986" s="106"/>
      <c r="LM986" s="106"/>
      <c r="LN986" s="106"/>
      <c r="LO986" s="106"/>
      <c r="LP986" s="106"/>
      <c r="LQ986" s="106"/>
      <c r="LR986" s="106"/>
      <c r="LS986" s="106"/>
      <c r="LT986" s="106"/>
      <c r="LU986" s="106"/>
      <c r="LV986" s="106"/>
      <c r="LW986" s="106"/>
      <c r="LX986" s="106"/>
      <c r="LY986" s="106"/>
      <c r="LZ986" s="106"/>
      <c r="MA986" s="106"/>
      <c r="MB986" s="106"/>
      <c r="MC986" s="106"/>
      <c r="MD986" s="106"/>
      <c r="ME986" s="106"/>
      <c r="MF986" s="106"/>
      <c r="MG986" s="106"/>
      <c r="MH986" s="106"/>
      <c r="MI986" s="106"/>
      <c r="MJ986" s="106"/>
      <c r="MK986" s="106"/>
      <c r="ML986" s="106"/>
      <c r="MM986" s="106"/>
      <c r="MN986" s="106"/>
      <c r="MO986" s="106"/>
      <c r="MP986" s="106"/>
      <c r="MQ986" s="106"/>
      <c r="MR986" s="106"/>
      <c r="MS986" s="106"/>
      <c r="MT986" s="106"/>
      <c r="MU986" s="106"/>
      <c r="MV986" s="106"/>
      <c r="MW986" s="106"/>
      <c r="MX986" s="106"/>
      <c r="MY986" s="106"/>
      <c r="MZ986" s="106"/>
      <c r="NA986" s="106"/>
      <c r="NB986" s="106"/>
      <c r="NC986" s="106"/>
      <c r="ND986" s="106"/>
      <c r="NE986" s="106"/>
      <c r="NF986" s="106"/>
      <c r="NG986" s="106"/>
      <c r="NH986" s="106"/>
      <c r="NI986" s="106"/>
      <c r="NJ986" s="106"/>
      <c r="NK986" s="106"/>
      <c r="NL986" s="106"/>
      <c r="NM986" s="106"/>
      <c r="NN986" s="106"/>
      <c r="NO986" s="106"/>
      <c r="NP986" s="106"/>
      <c r="NQ986" s="106"/>
      <c r="NR986" s="106"/>
      <c r="NS986" s="106"/>
      <c r="NT986" s="106"/>
      <c r="NU986" s="106"/>
      <c r="NV986" s="106"/>
      <c r="NW986" s="106"/>
      <c r="NX986" s="106"/>
      <c r="NY986" s="106"/>
      <c r="NZ986" s="106"/>
      <c r="OA986" s="106"/>
      <c r="OB986" s="106"/>
      <c r="OC986" s="106"/>
      <c r="OD986" s="106"/>
      <c r="OE986" s="106"/>
      <c r="OF986" s="106"/>
      <c r="OG986" s="106"/>
      <c r="OH986" s="106"/>
      <c r="OI986" s="106"/>
      <c r="OJ986" s="106"/>
      <c r="OK986" s="106"/>
      <c r="OL986" s="106"/>
      <c r="OM986" s="106"/>
      <c r="ON986" s="106"/>
      <c r="OO986" s="106"/>
      <c r="OP986" s="106"/>
      <c r="OQ986" s="106"/>
      <c r="OR986" s="106"/>
      <c r="OS986" s="106"/>
      <c r="OT986" s="106"/>
      <c r="OU986" s="106"/>
      <c r="OV986" s="106"/>
      <c r="OW986" s="106"/>
      <c r="OX986" s="106"/>
      <c r="OY986" s="106"/>
      <c r="OZ986" s="106"/>
      <c r="PA986" s="106"/>
      <c r="PB986" s="106"/>
      <c r="PC986" s="106"/>
      <c r="PD986" s="106"/>
      <c r="PE986" s="106"/>
      <c r="PF986" s="106"/>
      <c r="PG986" s="106"/>
      <c r="PH986" s="106"/>
      <c r="PI986" s="106"/>
      <c r="PJ986" s="106"/>
      <c r="PK986" s="106"/>
      <c r="PL986" s="106"/>
      <c r="PM986" s="106"/>
      <c r="PN986" s="106"/>
      <c r="PO986" s="106"/>
      <c r="PP986" s="106"/>
      <c r="PQ986" s="106"/>
      <c r="PR986" s="106"/>
      <c r="PS986" s="106"/>
      <c r="PT986" s="106"/>
      <c r="PU986" s="106"/>
      <c r="PV986" s="106"/>
      <c r="PW986" s="106"/>
      <c r="PX986" s="106"/>
      <c r="PY986" s="106"/>
      <c r="PZ986" s="106"/>
      <c r="QA986" s="106"/>
      <c r="QB986" s="106"/>
      <c r="QC986" s="106"/>
      <c r="QD986" s="106"/>
      <c r="QE986" s="106"/>
      <c r="QF986" s="106"/>
      <c r="QG986" s="106"/>
      <c r="QH986" s="106"/>
      <c r="QI986" s="106"/>
      <c r="QJ986" s="106"/>
      <c r="QK986" s="106"/>
      <c r="QL986" s="106"/>
      <c r="QM986" s="106"/>
      <c r="QN986" s="106"/>
      <c r="QO986" s="106"/>
      <c r="QP986" s="106"/>
      <c r="QQ986" s="106"/>
      <c r="QR986" s="106"/>
      <c r="QS986" s="106"/>
      <c r="QT986" s="106"/>
      <c r="QU986" s="106"/>
      <c r="QV986" s="106"/>
      <c r="QW986" s="106"/>
      <c r="QX986" s="106"/>
      <c r="QY986" s="106"/>
      <c r="QZ986" s="106"/>
      <c r="RA986" s="106"/>
      <c r="RB986" s="106"/>
      <c r="RC986" s="106"/>
      <c r="RD986" s="106"/>
      <c r="RE986" s="106"/>
      <c r="RF986" s="106"/>
      <c r="RG986" s="106"/>
      <c r="RH986" s="106"/>
      <c r="RI986" s="106"/>
      <c r="RJ986" s="106"/>
      <c r="RK986" s="106"/>
      <c r="RL986" s="106"/>
      <c r="RM986" s="106"/>
      <c r="RN986" s="106"/>
      <c r="RO986" s="106"/>
      <c r="RP986" s="106"/>
      <c r="RQ986" s="106"/>
      <c r="RR986" s="106"/>
    </row>
    <row r="987" spans="1:486" x14ac:dyDescent="0.3">
      <c r="A987" s="106"/>
      <c r="B987" s="106"/>
      <c r="C987" s="106"/>
      <c r="D987" s="106"/>
      <c r="E987" s="106"/>
      <c r="F987" s="106"/>
      <c r="G987" s="106"/>
      <c r="H987" s="106"/>
      <c r="I987" s="106"/>
      <c r="J987" s="106"/>
      <c r="K987" s="106"/>
      <c r="L987" s="106"/>
      <c r="M987" s="106"/>
      <c r="N987" s="106"/>
      <c r="O987" s="106"/>
      <c r="P987" s="114"/>
      <c r="Q987" s="114"/>
      <c r="R987" s="106"/>
      <c r="S987" s="106"/>
      <c r="T987" s="106"/>
      <c r="U987" s="106"/>
      <c r="V987" s="106"/>
      <c r="W987" s="106"/>
      <c r="X987" s="106"/>
      <c r="Y987" s="106"/>
      <c r="Z987" s="106"/>
      <c r="AA987" s="106"/>
      <c r="AB987" s="106"/>
      <c r="AC987" s="106"/>
      <c r="AD987" s="106"/>
      <c r="AE987" s="106"/>
      <c r="AF987" s="106"/>
      <c r="AG987" s="106"/>
      <c r="AH987" s="106"/>
      <c r="AI987" s="106"/>
      <c r="AJ987" s="106"/>
      <c r="AK987" s="106"/>
      <c r="AL987" s="106"/>
      <c r="AM987" s="106"/>
      <c r="AN987" s="106"/>
      <c r="AO987" s="106"/>
      <c r="AP987" s="106"/>
      <c r="AQ987" s="106"/>
      <c r="AR987" s="106"/>
      <c r="AS987" s="106"/>
      <c r="AT987" s="106"/>
      <c r="AU987" s="106"/>
      <c r="AV987" s="106"/>
      <c r="AW987" s="106"/>
      <c r="AX987" s="106"/>
      <c r="AY987" s="106"/>
      <c r="AZ987" s="106"/>
      <c r="BA987" s="106"/>
      <c r="BB987" s="106"/>
      <c r="BC987" s="106"/>
      <c r="BD987" s="106"/>
      <c r="BE987" s="106"/>
      <c r="BF987" s="106"/>
      <c r="BG987" s="106"/>
      <c r="BH987" s="106"/>
      <c r="BI987" s="106"/>
      <c r="BJ987" s="106"/>
      <c r="BK987" s="106"/>
      <c r="BL987" s="106"/>
      <c r="BM987" s="106"/>
      <c r="BN987" s="106"/>
      <c r="BO987" s="106"/>
      <c r="BP987" s="106"/>
      <c r="BQ987" s="106"/>
      <c r="BR987" s="106"/>
      <c r="BS987" s="106"/>
      <c r="BT987" s="106"/>
      <c r="BU987" s="106"/>
      <c r="BV987" s="106"/>
      <c r="BW987" s="106"/>
      <c r="BX987" s="106"/>
      <c r="BY987" s="106"/>
      <c r="BZ987" s="106"/>
      <c r="CA987" s="106"/>
      <c r="CB987" s="106"/>
      <c r="CC987" s="106"/>
      <c r="CD987" s="106"/>
      <c r="CE987" s="106"/>
      <c r="CF987" s="106"/>
      <c r="CG987" s="106"/>
      <c r="CH987" s="106"/>
      <c r="CI987" s="106"/>
      <c r="CJ987" s="106"/>
      <c r="CK987" s="106"/>
      <c r="CL987" s="106"/>
      <c r="CM987" s="106"/>
      <c r="CN987" s="106"/>
      <c r="CO987" s="106"/>
      <c r="CP987" s="106"/>
      <c r="CQ987" s="106"/>
      <c r="CR987" s="106"/>
      <c r="CS987" s="106"/>
      <c r="CT987" s="106"/>
      <c r="CU987" s="106"/>
      <c r="CV987" s="106"/>
      <c r="CW987" s="106"/>
      <c r="CX987" s="106"/>
      <c r="CY987" s="106"/>
      <c r="CZ987" s="106"/>
      <c r="DA987" s="106"/>
      <c r="DB987" s="106"/>
      <c r="DC987" s="106"/>
      <c r="DD987" s="106"/>
      <c r="DE987" s="106"/>
      <c r="DF987" s="106"/>
      <c r="DG987" s="106"/>
      <c r="DH987" s="106"/>
      <c r="DI987" s="106"/>
      <c r="DJ987" s="106"/>
      <c r="DK987" s="106"/>
      <c r="DL987" s="106"/>
      <c r="DM987" s="106"/>
      <c r="DN987" s="106"/>
      <c r="DO987" s="106"/>
      <c r="DP987" s="106"/>
      <c r="DQ987" s="106"/>
      <c r="DR987" s="106"/>
      <c r="DS987" s="106"/>
      <c r="DT987" s="106"/>
      <c r="DU987" s="106"/>
      <c r="DV987" s="106"/>
      <c r="DW987" s="106"/>
      <c r="DX987" s="106"/>
      <c r="DY987" s="106"/>
      <c r="DZ987" s="106"/>
      <c r="EA987" s="106"/>
      <c r="EB987" s="106"/>
      <c r="EC987" s="106"/>
      <c r="ED987" s="106"/>
      <c r="EE987" s="106"/>
      <c r="EF987" s="106"/>
      <c r="EG987" s="106"/>
      <c r="EH987" s="106"/>
      <c r="EI987" s="106"/>
      <c r="EJ987" s="106"/>
      <c r="EK987" s="106"/>
      <c r="EL987" s="106"/>
      <c r="EM987" s="106"/>
      <c r="EN987" s="106"/>
      <c r="EO987" s="106"/>
      <c r="EP987" s="106"/>
      <c r="EQ987" s="106"/>
      <c r="ER987" s="106"/>
      <c r="ES987" s="106"/>
      <c r="ET987" s="106"/>
      <c r="EU987" s="106"/>
      <c r="EV987" s="106"/>
      <c r="EW987" s="106"/>
      <c r="EX987" s="106"/>
      <c r="EY987" s="106"/>
      <c r="EZ987" s="106"/>
      <c r="FA987" s="106"/>
      <c r="FB987" s="106"/>
      <c r="FC987" s="106"/>
      <c r="FD987" s="106"/>
      <c r="FE987" s="106"/>
      <c r="FF987" s="106"/>
      <c r="FG987" s="106"/>
      <c r="FH987" s="106"/>
      <c r="FI987" s="106"/>
      <c r="FJ987" s="106"/>
      <c r="FK987" s="106"/>
      <c r="FL987" s="106"/>
      <c r="FM987" s="106"/>
      <c r="FN987" s="106"/>
      <c r="FO987" s="106"/>
      <c r="FP987" s="106"/>
      <c r="FQ987" s="106"/>
      <c r="FR987" s="106"/>
      <c r="FS987" s="106"/>
      <c r="FT987" s="106"/>
      <c r="FU987" s="106"/>
      <c r="FV987" s="106"/>
      <c r="FW987" s="106"/>
      <c r="FX987" s="106"/>
      <c r="FY987" s="106"/>
      <c r="FZ987" s="106"/>
      <c r="GA987" s="106"/>
      <c r="GB987" s="106"/>
      <c r="GC987" s="106"/>
      <c r="GD987" s="106"/>
      <c r="GE987" s="106"/>
      <c r="GF987" s="106"/>
      <c r="GG987" s="106"/>
      <c r="GH987" s="106"/>
      <c r="GI987" s="106"/>
      <c r="GJ987" s="106"/>
      <c r="GK987" s="106"/>
      <c r="GL987" s="106"/>
      <c r="GM987" s="106"/>
      <c r="GN987" s="106"/>
      <c r="GO987" s="106"/>
      <c r="GP987" s="106"/>
      <c r="GQ987" s="106"/>
      <c r="GR987" s="106"/>
      <c r="GS987" s="106"/>
      <c r="GT987" s="106"/>
      <c r="GU987" s="106"/>
      <c r="GV987" s="106"/>
      <c r="GW987" s="106"/>
      <c r="GX987" s="106"/>
      <c r="GY987" s="106"/>
      <c r="GZ987" s="106"/>
      <c r="HA987" s="106"/>
      <c r="HB987" s="106"/>
      <c r="HC987" s="106"/>
      <c r="HD987" s="106"/>
      <c r="HE987" s="106"/>
      <c r="HF987" s="106"/>
      <c r="HG987" s="106"/>
      <c r="HH987" s="106"/>
      <c r="HI987" s="106"/>
      <c r="HJ987" s="106"/>
      <c r="HK987" s="106"/>
      <c r="HL987" s="106"/>
      <c r="HM987" s="106"/>
      <c r="HN987" s="106"/>
      <c r="HO987" s="106"/>
      <c r="HP987" s="106"/>
      <c r="HQ987" s="106"/>
      <c r="HR987" s="106"/>
      <c r="HS987" s="106"/>
      <c r="HT987" s="106"/>
      <c r="HU987" s="106"/>
      <c r="HV987" s="106"/>
      <c r="HW987" s="106"/>
      <c r="HX987" s="106"/>
      <c r="HY987" s="106"/>
      <c r="HZ987" s="106"/>
      <c r="IA987" s="106"/>
      <c r="IB987" s="106"/>
      <c r="IC987" s="106"/>
      <c r="ID987" s="106"/>
      <c r="IE987" s="106"/>
      <c r="IF987" s="106"/>
      <c r="IG987" s="106"/>
      <c r="IH987" s="106"/>
      <c r="II987" s="106"/>
      <c r="IJ987" s="106"/>
      <c r="IK987" s="106"/>
      <c r="IL987" s="106"/>
      <c r="IM987" s="106"/>
      <c r="IN987" s="106"/>
      <c r="IO987" s="106"/>
      <c r="IP987" s="106"/>
      <c r="IQ987" s="106"/>
      <c r="IR987" s="106"/>
      <c r="IS987" s="106"/>
      <c r="IT987" s="106"/>
      <c r="IU987" s="106"/>
      <c r="IV987" s="106"/>
      <c r="IW987" s="106"/>
      <c r="IX987" s="106"/>
      <c r="IY987" s="106"/>
      <c r="IZ987" s="106"/>
      <c r="JA987" s="106"/>
      <c r="JB987" s="106"/>
      <c r="JC987" s="106"/>
      <c r="JD987" s="106"/>
      <c r="JE987" s="106"/>
      <c r="JF987" s="106"/>
      <c r="JG987" s="106"/>
      <c r="JH987" s="106"/>
      <c r="JI987" s="106"/>
      <c r="JJ987" s="106"/>
      <c r="JK987" s="106"/>
      <c r="JL987" s="106"/>
      <c r="JM987" s="106"/>
      <c r="JN987" s="106"/>
      <c r="JO987" s="106"/>
      <c r="JP987" s="106"/>
      <c r="JQ987" s="106"/>
      <c r="JR987" s="106"/>
      <c r="JS987" s="106"/>
      <c r="JT987" s="106"/>
      <c r="JU987" s="106"/>
      <c r="JV987" s="106"/>
      <c r="JW987" s="106"/>
      <c r="JX987" s="106"/>
      <c r="JY987" s="106"/>
      <c r="JZ987" s="106"/>
      <c r="KA987" s="106"/>
      <c r="KB987" s="106"/>
      <c r="KC987" s="106"/>
      <c r="KD987" s="106"/>
      <c r="KE987" s="106"/>
      <c r="KF987" s="106"/>
      <c r="KG987" s="106"/>
      <c r="KH987" s="106"/>
      <c r="KI987" s="106"/>
      <c r="KJ987" s="106"/>
      <c r="KK987" s="106"/>
      <c r="KL987" s="106"/>
      <c r="KM987" s="106"/>
      <c r="KN987" s="106"/>
      <c r="KO987" s="106"/>
      <c r="KP987" s="106"/>
      <c r="KQ987" s="106"/>
      <c r="KR987" s="106"/>
      <c r="KS987" s="106"/>
      <c r="KT987" s="106"/>
      <c r="KU987" s="106"/>
      <c r="KV987" s="106"/>
      <c r="KW987" s="106"/>
      <c r="KX987" s="106"/>
      <c r="KY987" s="106"/>
      <c r="KZ987" s="106"/>
      <c r="LA987" s="106"/>
      <c r="LB987" s="106"/>
      <c r="LC987" s="106"/>
      <c r="LD987" s="106"/>
      <c r="LE987" s="106"/>
      <c r="LF987" s="106"/>
      <c r="LG987" s="106"/>
      <c r="LH987" s="106"/>
      <c r="LI987" s="106"/>
      <c r="LJ987" s="106"/>
      <c r="LK987" s="106"/>
      <c r="LL987" s="106"/>
      <c r="LM987" s="106"/>
      <c r="LN987" s="106"/>
      <c r="LO987" s="106"/>
      <c r="LP987" s="106"/>
      <c r="LQ987" s="106"/>
      <c r="LR987" s="106"/>
      <c r="LS987" s="106"/>
      <c r="LT987" s="106"/>
      <c r="LU987" s="106"/>
      <c r="LV987" s="106"/>
      <c r="LW987" s="106"/>
      <c r="LX987" s="106"/>
      <c r="LY987" s="106"/>
      <c r="LZ987" s="106"/>
      <c r="MA987" s="106"/>
      <c r="MB987" s="106"/>
      <c r="MC987" s="106"/>
      <c r="MD987" s="106"/>
      <c r="ME987" s="106"/>
      <c r="MF987" s="106"/>
      <c r="MG987" s="106"/>
      <c r="MH987" s="106"/>
      <c r="MI987" s="106"/>
      <c r="MJ987" s="106"/>
      <c r="MK987" s="106"/>
      <c r="ML987" s="106"/>
      <c r="MM987" s="106"/>
      <c r="MN987" s="106"/>
      <c r="MO987" s="106"/>
      <c r="MP987" s="106"/>
      <c r="MQ987" s="106"/>
      <c r="MR987" s="106"/>
      <c r="MS987" s="106"/>
      <c r="MT987" s="106"/>
      <c r="MU987" s="106"/>
      <c r="MV987" s="106"/>
      <c r="MW987" s="106"/>
      <c r="MX987" s="106"/>
      <c r="MY987" s="106"/>
      <c r="MZ987" s="106"/>
      <c r="NA987" s="106"/>
      <c r="NB987" s="106"/>
      <c r="NC987" s="106"/>
      <c r="ND987" s="106"/>
      <c r="NE987" s="106"/>
      <c r="NF987" s="106"/>
      <c r="NG987" s="106"/>
      <c r="NH987" s="106"/>
      <c r="NI987" s="106"/>
      <c r="NJ987" s="106"/>
      <c r="NK987" s="106"/>
      <c r="NL987" s="106"/>
      <c r="NM987" s="106"/>
      <c r="NN987" s="106"/>
      <c r="NO987" s="106"/>
      <c r="NP987" s="106"/>
      <c r="NQ987" s="106"/>
      <c r="NR987" s="106"/>
      <c r="NS987" s="106"/>
      <c r="NT987" s="106"/>
      <c r="NU987" s="106"/>
      <c r="NV987" s="106"/>
      <c r="NW987" s="106"/>
      <c r="NX987" s="106"/>
      <c r="NY987" s="106"/>
      <c r="NZ987" s="106"/>
      <c r="OA987" s="106"/>
      <c r="OB987" s="106"/>
      <c r="OC987" s="106"/>
      <c r="OD987" s="106"/>
      <c r="OE987" s="106"/>
      <c r="OF987" s="106"/>
      <c r="OG987" s="106"/>
      <c r="OH987" s="106"/>
      <c r="OI987" s="106"/>
      <c r="OJ987" s="106"/>
      <c r="OK987" s="106"/>
      <c r="OL987" s="106"/>
      <c r="OM987" s="106"/>
      <c r="ON987" s="106"/>
      <c r="OO987" s="106"/>
      <c r="OP987" s="106"/>
      <c r="OQ987" s="106"/>
      <c r="OR987" s="106"/>
      <c r="OS987" s="106"/>
      <c r="OT987" s="106"/>
      <c r="OU987" s="106"/>
      <c r="OV987" s="106"/>
      <c r="OW987" s="106"/>
      <c r="OX987" s="106"/>
      <c r="OY987" s="106"/>
      <c r="OZ987" s="106"/>
      <c r="PA987" s="106"/>
      <c r="PB987" s="106"/>
      <c r="PC987" s="106"/>
      <c r="PD987" s="106"/>
      <c r="PE987" s="106"/>
      <c r="PF987" s="106"/>
      <c r="PG987" s="106"/>
      <c r="PH987" s="106"/>
      <c r="PI987" s="106"/>
      <c r="PJ987" s="106"/>
      <c r="PK987" s="106"/>
      <c r="PL987" s="106"/>
      <c r="PM987" s="106"/>
      <c r="PN987" s="106"/>
      <c r="PO987" s="106"/>
      <c r="PP987" s="106"/>
      <c r="PQ987" s="106"/>
      <c r="PR987" s="106"/>
      <c r="PS987" s="106"/>
      <c r="PT987" s="106"/>
      <c r="PU987" s="106"/>
      <c r="PV987" s="106"/>
      <c r="PW987" s="106"/>
      <c r="PX987" s="106"/>
      <c r="PY987" s="106"/>
      <c r="PZ987" s="106"/>
      <c r="QA987" s="106"/>
      <c r="QB987" s="106"/>
      <c r="QC987" s="106"/>
      <c r="QD987" s="106"/>
      <c r="QE987" s="106"/>
      <c r="QF987" s="106"/>
      <c r="QG987" s="106"/>
      <c r="QH987" s="106"/>
      <c r="QI987" s="106"/>
      <c r="QJ987" s="106"/>
      <c r="QK987" s="106"/>
      <c r="QL987" s="106"/>
      <c r="QM987" s="106"/>
      <c r="QN987" s="106"/>
      <c r="QO987" s="106"/>
      <c r="QP987" s="106"/>
      <c r="QQ987" s="106"/>
      <c r="QR987" s="106"/>
      <c r="QS987" s="106"/>
      <c r="QT987" s="106"/>
      <c r="QU987" s="106"/>
      <c r="QV987" s="106"/>
      <c r="QW987" s="106"/>
      <c r="QX987" s="106"/>
      <c r="QY987" s="106"/>
      <c r="QZ987" s="106"/>
      <c r="RA987" s="106"/>
      <c r="RB987" s="106"/>
      <c r="RC987" s="106"/>
      <c r="RD987" s="106"/>
      <c r="RE987" s="106"/>
      <c r="RF987" s="106"/>
      <c r="RG987" s="106"/>
      <c r="RH987" s="106"/>
      <c r="RI987" s="106"/>
      <c r="RJ987" s="106"/>
      <c r="RK987" s="106"/>
      <c r="RL987" s="106"/>
      <c r="RM987" s="106"/>
      <c r="RN987" s="106"/>
      <c r="RO987" s="106"/>
      <c r="RP987" s="106"/>
      <c r="RQ987" s="106"/>
      <c r="RR987" s="106"/>
    </row>
    <row r="988" spans="1:486" x14ac:dyDescent="0.3">
      <c r="A988" s="106"/>
      <c r="B988" s="106"/>
      <c r="C988" s="106"/>
      <c r="D988" s="106"/>
      <c r="E988" s="106"/>
      <c r="F988" s="106"/>
      <c r="G988" s="106"/>
      <c r="H988" s="106"/>
      <c r="I988" s="106"/>
      <c r="J988" s="106"/>
      <c r="K988" s="106"/>
      <c r="L988" s="106"/>
      <c r="M988" s="106"/>
      <c r="N988" s="106"/>
      <c r="O988" s="106"/>
      <c r="P988" s="114"/>
      <c r="Q988" s="114"/>
      <c r="R988" s="106"/>
      <c r="S988" s="106"/>
      <c r="T988" s="106"/>
      <c r="U988" s="106"/>
      <c r="V988" s="106"/>
      <c r="W988" s="106"/>
      <c r="X988" s="106"/>
      <c r="Y988" s="106"/>
      <c r="Z988" s="106"/>
      <c r="AA988" s="106"/>
      <c r="AB988" s="106"/>
      <c r="AC988" s="106"/>
      <c r="AD988" s="106"/>
      <c r="AE988" s="106"/>
      <c r="AF988" s="106"/>
      <c r="AG988" s="106"/>
      <c r="AH988" s="106"/>
      <c r="AI988" s="106"/>
      <c r="AJ988" s="106"/>
      <c r="AK988" s="106"/>
      <c r="AL988" s="106"/>
      <c r="AM988" s="106"/>
      <c r="AN988" s="106"/>
      <c r="AO988" s="106"/>
      <c r="AP988" s="106"/>
      <c r="AQ988" s="106"/>
      <c r="AR988" s="106"/>
      <c r="AS988" s="106"/>
      <c r="AT988" s="106"/>
      <c r="AU988" s="106"/>
      <c r="AV988" s="106"/>
      <c r="AW988" s="106"/>
      <c r="AX988" s="106"/>
      <c r="AY988" s="106"/>
      <c r="AZ988" s="106"/>
      <c r="BA988" s="106"/>
      <c r="BB988" s="106"/>
      <c r="BC988" s="106"/>
      <c r="BD988" s="106"/>
      <c r="BE988" s="106"/>
      <c r="BF988" s="106"/>
      <c r="BG988" s="106"/>
      <c r="BH988" s="106"/>
      <c r="BI988" s="106"/>
      <c r="BJ988" s="106"/>
      <c r="BK988" s="106"/>
      <c r="BL988" s="106"/>
      <c r="BM988" s="106"/>
      <c r="BN988" s="106"/>
      <c r="BO988" s="106"/>
      <c r="BP988" s="106"/>
      <c r="BQ988" s="106"/>
      <c r="BR988" s="106"/>
      <c r="BS988" s="106"/>
      <c r="BT988" s="106"/>
      <c r="BU988" s="106"/>
      <c r="BV988" s="106"/>
      <c r="BW988" s="106"/>
      <c r="BX988" s="106"/>
      <c r="BY988" s="106"/>
      <c r="BZ988" s="106"/>
      <c r="CA988" s="106"/>
      <c r="CB988" s="106"/>
      <c r="CC988" s="106"/>
      <c r="CD988" s="106"/>
      <c r="CE988" s="106"/>
      <c r="CF988" s="106"/>
      <c r="CG988" s="106"/>
      <c r="CH988" s="106"/>
      <c r="CI988" s="106"/>
      <c r="CJ988" s="106"/>
      <c r="CK988" s="106"/>
      <c r="CL988" s="106"/>
      <c r="CM988" s="106"/>
      <c r="CN988" s="106"/>
      <c r="CO988" s="106"/>
      <c r="CP988" s="106"/>
      <c r="CQ988" s="106"/>
      <c r="CR988" s="106"/>
      <c r="CS988" s="106"/>
      <c r="CT988" s="106"/>
      <c r="CU988" s="106"/>
      <c r="CV988" s="106"/>
      <c r="CW988" s="106"/>
      <c r="CX988" s="106"/>
      <c r="CY988" s="106"/>
      <c r="CZ988" s="106"/>
      <c r="DA988" s="106"/>
      <c r="DB988" s="106"/>
      <c r="DC988" s="106"/>
      <c r="DD988" s="106"/>
      <c r="DE988" s="106"/>
      <c r="DF988" s="106"/>
      <c r="DG988" s="106"/>
      <c r="DH988" s="106"/>
      <c r="DI988" s="106"/>
      <c r="DJ988" s="106"/>
      <c r="DK988" s="106"/>
      <c r="DL988" s="106"/>
      <c r="DM988" s="106"/>
      <c r="DN988" s="106"/>
      <c r="DO988" s="106"/>
      <c r="DP988" s="106"/>
      <c r="DQ988" s="106"/>
      <c r="DR988" s="106"/>
      <c r="DS988" s="106"/>
      <c r="DT988" s="106"/>
      <c r="DU988" s="106"/>
      <c r="DV988" s="106"/>
      <c r="DW988" s="106"/>
      <c r="DX988" s="106"/>
      <c r="DY988" s="106"/>
      <c r="DZ988" s="106"/>
      <c r="EA988" s="106"/>
      <c r="EB988" s="106"/>
      <c r="EC988" s="106"/>
      <c r="ED988" s="106"/>
      <c r="EE988" s="106"/>
      <c r="EF988" s="106"/>
      <c r="EG988" s="106"/>
      <c r="EH988" s="106"/>
      <c r="EI988" s="106"/>
      <c r="EJ988" s="106"/>
      <c r="EK988" s="106"/>
      <c r="EL988" s="106"/>
      <c r="EM988" s="106"/>
      <c r="EN988" s="106"/>
      <c r="EO988" s="106"/>
      <c r="EP988" s="106"/>
      <c r="EQ988" s="106"/>
      <c r="ER988" s="106"/>
      <c r="ES988" s="106"/>
      <c r="ET988" s="106"/>
      <c r="EU988" s="106"/>
      <c r="EV988" s="106"/>
      <c r="EW988" s="106"/>
      <c r="EX988" s="106"/>
      <c r="EY988" s="106"/>
      <c r="EZ988" s="106"/>
      <c r="FA988" s="106"/>
      <c r="FB988" s="106"/>
      <c r="FC988" s="106"/>
      <c r="FD988" s="106"/>
      <c r="FE988" s="106"/>
      <c r="FF988" s="106"/>
      <c r="FG988" s="106"/>
      <c r="FH988" s="106"/>
      <c r="FI988" s="106"/>
      <c r="FJ988" s="106"/>
      <c r="FK988" s="106"/>
      <c r="FL988" s="106"/>
      <c r="FM988" s="106"/>
      <c r="FN988" s="106"/>
      <c r="FO988" s="106"/>
      <c r="FP988" s="106"/>
      <c r="FQ988" s="106"/>
      <c r="FR988" s="106"/>
      <c r="FS988" s="106"/>
      <c r="FT988" s="106"/>
      <c r="FU988" s="106"/>
      <c r="FV988" s="106"/>
      <c r="FW988" s="106"/>
      <c r="FX988" s="106"/>
      <c r="FY988" s="106"/>
      <c r="FZ988" s="106"/>
      <c r="GA988" s="106"/>
      <c r="GB988" s="106"/>
      <c r="GC988" s="106"/>
      <c r="GD988" s="106"/>
      <c r="GE988" s="106"/>
      <c r="GF988" s="106"/>
      <c r="GG988" s="106"/>
      <c r="GH988" s="106"/>
      <c r="GI988" s="106"/>
      <c r="GJ988" s="106"/>
      <c r="GK988" s="106"/>
      <c r="GL988" s="106"/>
      <c r="GM988" s="106"/>
      <c r="GN988" s="106"/>
      <c r="GO988" s="106"/>
      <c r="GP988" s="106"/>
      <c r="GQ988" s="106"/>
      <c r="GR988" s="106"/>
      <c r="GS988" s="106"/>
      <c r="GT988" s="106"/>
      <c r="GU988" s="106"/>
      <c r="GV988" s="106"/>
      <c r="GW988" s="106"/>
      <c r="GX988" s="106"/>
      <c r="GY988" s="106"/>
      <c r="GZ988" s="106"/>
      <c r="HA988" s="106"/>
      <c r="HB988" s="106"/>
      <c r="HC988" s="106"/>
      <c r="HD988" s="106"/>
      <c r="HE988" s="106"/>
      <c r="HF988" s="106"/>
      <c r="HG988" s="106"/>
      <c r="HH988" s="106"/>
      <c r="HI988" s="106"/>
      <c r="HJ988" s="106"/>
      <c r="HK988" s="106"/>
      <c r="HL988" s="106"/>
      <c r="HM988" s="106"/>
      <c r="HN988" s="106"/>
      <c r="HO988" s="106"/>
      <c r="HP988" s="106"/>
      <c r="HQ988" s="106"/>
      <c r="HR988" s="106"/>
      <c r="HS988" s="106"/>
      <c r="HT988" s="106"/>
      <c r="HU988" s="106"/>
      <c r="HV988" s="106"/>
      <c r="HW988" s="106"/>
      <c r="HX988" s="106"/>
      <c r="HY988" s="106"/>
      <c r="HZ988" s="106"/>
      <c r="IA988" s="106"/>
      <c r="IB988" s="106"/>
      <c r="IC988" s="106"/>
      <c r="ID988" s="106"/>
      <c r="IE988" s="106"/>
      <c r="IF988" s="106"/>
      <c r="IG988" s="106"/>
      <c r="IH988" s="106"/>
      <c r="II988" s="106"/>
      <c r="IJ988" s="106"/>
      <c r="IK988" s="106"/>
      <c r="IL988" s="106"/>
      <c r="IM988" s="106"/>
      <c r="IN988" s="106"/>
      <c r="IO988" s="106"/>
      <c r="IP988" s="106"/>
      <c r="IQ988" s="106"/>
      <c r="IR988" s="106"/>
      <c r="IS988" s="106"/>
      <c r="IT988" s="106"/>
      <c r="IU988" s="106"/>
      <c r="IV988" s="106"/>
      <c r="IW988" s="106"/>
      <c r="IX988" s="106"/>
      <c r="IY988" s="106"/>
      <c r="IZ988" s="106"/>
      <c r="JA988" s="106"/>
      <c r="JB988" s="106"/>
      <c r="JC988" s="106"/>
      <c r="JD988" s="106"/>
      <c r="JE988" s="106"/>
      <c r="JF988" s="106"/>
      <c r="JG988" s="106"/>
      <c r="JH988" s="106"/>
      <c r="JI988" s="106"/>
      <c r="JJ988" s="106"/>
      <c r="JK988" s="106"/>
      <c r="JL988" s="106"/>
      <c r="JM988" s="106"/>
      <c r="JN988" s="106"/>
      <c r="JO988" s="106"/>
      <c r="JP988" s="106"/>
      <c r="JQ988" s="106"/>
      <c r="JR988" s="106"/>
      <c r="JS988" s="106"/>
      <c r="JT988" s="106"/>
      <c r="JU988" s="106"/>
      <c r="JV988" s="106"/>
      <c r="JW988" s="106"/>
      <c r="JX988" s="106"/>
      <c r="JY988" s="106"/>
      <c r="JZ988" s="106"/>
      <c r="KA988" s="106"/>
      <c r="KB988" s="106"/>
      <c r="KC988" s="106"/>
      <c r="KD988" s="106"/>
      <c r="KE988" s="106"/>
      <c r="KF988" s="106"/>
      <c r="KG988" s="106"/>
      <c r="KH988" s="106"/>
      <c r="KI988" s="106"/>
      <c r="KJ988" s="106"/>
      <c r="KK988" s="106"/>
      <c r="KL988" s="106"/>
      <c r="KM988" s="106"/>
      <c r="KN988" s="106"/>
      <c r="KO988" s="106"/>
      <c r="KP988" s="106"/>
      <c r="KQ988" s="106"/>
      <c r="KR988" s="106"/>
      <c r="KS988" s="106"/>
      <c r="KT988" s="106"/>
      <c r="KU988" s="106"/>
      <c r="KV988" s="106"/>
      <c r="KW988" s="106"/>
      <c r="KX988" s="106"/>
      <c r="KY988" s="106"/>
      <c r="KZ988" s="106"/>
      <c r="LA988" s="106"/>
      <c r="LB988" s="106"/>
      <c r="LC988" s="106"/>
      <c r="LD988" s="106"/>
      <c r="LE988" s="106"/>
      <c r="LF988" s="106"/>
      <c r="LG988" s="106"/>
      <c r="LH988" s="106"/>
      <c r="LI988" s="106"/>
      <c r="LJ988" s="106"/>
      <c r="LK988" s="106"/>
      <c r="LL988" s="106"/>
      <c r="LM988" s="106"/>
      <c r="LN988" s="106"/>
      <c r="LO988" s="106"/>
      <c r="LP988" s="106"/>
      <c r="LQ988" s="106"/>
      <c r="LR988" s="106"/>
      <c r="LS988" s="106"/>
      <c r="LT988" s="106"/>
      <c r="LU988" s="106"/>
      <c r="LV988" s="106"/>
      <c r="LW988" s="106"/>
      <c r="LX988" s="106"/>
      <c r="LY988" s="106"/>
      <c r="LZ988" s="106"/>
      <c r="MA988" s="106"/>
      <c r="MB988" s="106"/>
      <c r="MC988" s="106"/>
      <c r="MD988" s="106"/>
      <c r="ME988" s="106"/>
      <c r="MF988" s="106"/>
      <c r="MG988" s="106"/>
      <c r="MH988" s="106"/>
      <c r="MI988" s="106"/>
      <c r="MJ988" s="106"/>
      <c r="MK988" s="106"/>
      <c r="ML988" s="106"/>
      <c r="MM988" s="106"/>
      <c r="MN988" s="106"/>
      <c r="MO988" s="106"/>
      <c r="MP988" s="106"/>
      <c r="MQ988" s="106"/>
      <c r="MR988" s="106"/>
      <c r="MS988" s="106"/>
      <c r="MT988" s="106"/>
      <c r="MU988" s="106"/>
      <c r="MV988" s="106"/>
      <c r="MW988" s="106"/>
      <c r="MX988" s="106"/>
      <c r="MY988" s="106"/>
      <c r="MZ988" s="106"/>
      <c r="NA988" s="106"/>
      <c r="NB988" s="106"/>
      <c r="NC988" s="106"/>
      <c r="ND988" s="106"/>
      <c r="NE988" s="106"/>
      <c r="NF988" s="106"/>
      <c r="NG988" s="106"/>
      <c r="NH988" s="106"/>
      <c r="NI988" s="106"/>
      <c r="NJ988" s="106"/>
      <c r="NK988" s="106"/>
      <c r="NL988" s="106"/>
      <c r="NM988" s="106"/>
      <c r="NN988" s="106"/>
      <c r="NO988" s="106"/>
      <c r="NP988" s="106"/>
      <c r="NQ988" s="106"/>
      <c r="NR988" s="106"/>
      <c r="NS988" s="106"/>
      <c r="NT988" s="106"/>
      <c r="NU988" s="106"/>
      <c r="NV988" s="106"/>
      <c r="NW988" s="106"/>
      <c r="NX988" s="106"/>
      <c r="NY988" s="106"/>
      <c r="NZ988" s="106"/>
      <c r="OA988" s="106"/>
      <c r="OB988" s="106"/>
      <c r="OC988" s="106"/>
      <c r="OD988" s="106"/>
      <c r="OE988" s="106"/>
      <c r="OF988" s="106"/>
      <c r="OG988" s="106"/>
      <c r="OH988" s="106"/>
      <c r="OI988" s="106"/>
      <c r="OJ988" s="106"/>
      <c r="OK988" s="106"/>
      <c r="OL988" s="106"/>
      <c r="OM988" s="106"/>
      <c r="ON988" s="106"/>
      <c r="OO988" s="106"/>
      <c r="OP988" s="106"/>
      <c r="OQ988" s="106"/>
      <c r="OR988" s="106"/>
      <c r="OS988" s="106"/>
      <c r="OT988" s="106"/>
      <c r="OU988" s="106"/>
      <c r="OV988" s="106"/>
      <c r="OW988" s="106"/>
      <c r="OX988" s="106"/>
      <c r="OY988" s="106"/>
      <c r="OZ988" s="106"/>
      <c r="PA988" s="106"/>
      <c r="PB988" s="106"/>
      <c r="PC988" s="106"/>
      <c r="PD988" s="106"/>
      <c r="PE988" s="106"/>
      <c r="PF988" s="106"/>
      <c r="PG988" s="106"/>
      <c r="PH988" s="106"/>
      <c r="PI988" s="106"/>
      <c r="PJ988" s="106"/>
      <c r="PK988" s="106"/>
      <c r="PL988" s="106"/>
      <c r="PM988" s="106"/>
      <c r="PN988" s="106"/>
      <c r="PO988" s="106"/>
      <c r="PP988" s="106"/>
      <c r="PQ988" s="106"/>
      <c r="PR988" s="106"/>
      <c r="PS988" s="106"/>
      <c r="PT988" s="106"/>
      <c r="PU988" s="106"/>
      <c r="PV988" s="106"/>
      <c r="PW988" s="106"/>
      <c r="PX988" s="106"/>
      <c r="PY988" s="106"/>
      <c r="PZ988" s="106"/>
      <c r="QA988" s="106"/>
      <c r="QB988" s="106"/>
      <c r="QC988" s="106"/>
      <c r="QD988" s="106"/>
      <c r="QE988" s="106"/>
      <c r="QF988" s="106"/>
      <c r="QG988" s="106"/>
      <c r="QH988" s="106"/>
      <c r="QI988" s="106"/>
      <c r="QJ988" s="106"/>
      <c r="QK988" s="106"/>
      <c r="QL988" s="106"/>
      <c r="QM988" s="106"/>
      <c r="QN988" s="106"/>
      <c r="QO988" s="106"/>
      <c r="QP988" s="106"/>
      <c r="QQ988" s="106"/>
      <c r="QR988" s="106"/>
      <c r="QS988" s="106"/>
      <c r="QT988" s="106"/>
      <c r="QU988" s="106"/>
      <c r="QV988" s="106"/>
      <c r="QW988" s="106"/>
      <c r="QX988" s="106"/>
      <c r="QY988" s="106"/>
      <c r="QZ988" s="106"/>
      <c r="RA988" s="106"/>
      <c r="RB988" s="106"/>
      <c r="RC988" s="106"/>
      <c r="RD988" s="106"/>
      <c r="RE988" s="106"/>
      <c r="RF988" s="106"/>
      <c r="RG988" s="106"/>
      <c r="RH988" s="106"/>
      <c r="RI988" s="106"/>
      <c r="RJ988" s="106"/>
      <c r="RK988" s="106"/>
      <c r="RL988" s="106"/>
      <c r="RM988" s="106"/>
      <c r="RN988" s="106"/>
      <c r="RO988" s="106"/>
      <c r="RP988" s="106"/>
      <c r="RQ988" s="106"/>
      <c r="RR988" s="106"/>
    </row>
    <row r="989" spans="1:486" x14ac:dyDescent="0.3">
      <c r="A989" s="106"/>
      <c r="B989" s="106"/>
      <c r="C989" s="106"/>
      <c r="D989" s="106"/>
      <c r="E989" s="106"/>
      <c r="F989" s="106"/>
      <c r="G989" s="106"/>
      <c r="H989" s="106"/>
      <c r="I989" s="106"/>
      <c r="J989" s="106"/>
      <c r="K989" s="106"/>
      <c r="L989" s="106"/>
      <c r="M989" s="106"/>
      <c r="N989" s="106"/>
      <c r="O989" s="106"/>
      <c r="P989" s="114"/>
      <c r="Q989" s="114"/>
      <c r="R989" s="106"/>
      <c r="S989" s="106"/>
      <c r="T989" s="106"/>
      <c r="U989" s="106"/>
      <c r="V989" s="106"/>
      <c r="W989" s="106"/>
      <c r="X989" s="106"/>
      <c r="Y989" s="106"/>
      <c r="Z989" s="106"/>
      <c r="AA989" s="106"/>
      <c r="AB989" s="106"/>
      <c r="AC989" s="106"/>
      <c r="AD989" s="106"/>
      <c r="AE989" s="106"/>
      <c r="AF989" s="106"/>
      <c r="AG989" s="106"/>
      <c r="AH989" s="106"/>
      <c r="AI989" s="106"/>
      <c r="AJ989" s="106"/>
      <c r="AK989" s="106"/>
      <c r="AL989" s="106"/>
      <c r="AM989" s="106"/>
      <c r="AN989" s="106"/>
      <c r="AO989" s="106"/>
      <c r="AP989" s="106"/>
      <c r="AQ989" s="106"/>
      <c r="AR989" s="106"/>
      <c r="AS989" s="106"/>
      <c r="AT989" s="106"/>
      <c r="AU989" s="106"/>
      <c r="AV989" s="106"/>
      <c r="AW989" s="106"/>
      <c r="AX989" s="106"/>
      <c r="AY989" s="106"/>
      <c r="AZ989" s="106"/>
      <c r="BA989" s="106"/>
      <c r="BB989" s="106"/>
      <c r="BC989" s="106"/>
      <c r="BD989" s="106"/>
      <c r="BE989" s="106"/>
      <c r="BF989" s="106"/>
      <c r="BG989" s="106"/>
      <c r="BH989" s="106"/>
      <c r="BI989" s="106"/>
      <c r="BJ989" s="106"/>
      <c r="BK989" s="106"/>
      <c r="BL989" s="106"/>
      <c r="BM989" s="106"/>
      <c r="BN989" s="106"/>
      <c r="BO989" s="106"/>
      <c r="BP989" s="106"/>
      <c r="BQ989" s="106"/>
      <c r="BR989" s="106"/>
      <c r="BS989" s="106"/>
      <c r="BT989" s="106"/>
      <c r="BU989" s="106"/>
      <c r="BV989" s="106"/>
      <c r="BW989" s="106"/>
      <c r="BX989" s="106"/>
      <c r="BY989" s="106"/>
      <c r="BZ989" s="106"/>
      <c r="CA989" s="106"/>
      <c r="CB989" s="106"/>
      <c r="CC989" s="106"/>
      <c r="CD989" s="106"/>
      <c r="CE989" s="106"/>
      <c r="CF989" s="106"/>
      <c r="CG989" s="106"/>
      <c r="CH989" s="106"/>
      <c r="CI989" s="106"/>
      <c r="CJ989" s="106"/>
      <c r="CK989" s="106"/>
      <c r="CL989" s="106"/>
      <c r="CM989" s="106"/>
      <c r="CN989" s="106"/>
      <c r="CO989" s="106"/>
      <c r="CP989" s="106"/>
      <c r="CQ989" s="106"/>
      <c r="CR989" s="106"/>
      <c r="CS989" s="106"/>
      <c r="CT989" s="106"/>
      <c r="CU989" s="106"/>
      <c r="CV989" s="106"/>
      <c r="CW989" s="106"/>
      <c r="CX989" s="106"/>
      <c r="CY989" s="106"/>
      <c r="CZ989" s="106"/>
      <c r="DA989" s="106"/>
      <c r="DB989" s="106"/>
      <c r="DC989" s="106"/>
      <c r="DD989" s="106"/>
      <c r="DE989" s="106"/>
      <c r="DF989" s="106"/>
      <c r="DG989" s="106"/>
      <c r="DH989" s="106"/>
      <c r="DI989" s="106"/>
      <c r="DJ989" s="106"/>
      <c r="DK989" s="106"/>
      <c r="DL989" s="106"/>
      <c r="DM989" s="106"/>
      <c r="DN989" s="106"/>
      <c r="DO989" s="106"/>
      <c r="DP989" s="106"/>
      <c r="DQ989" s="106"/>
      <c r="DR989" s="106"/>
      <c r="DS989" s="106"/>
      <c r="DT989" s="106"/>
      <c r="DU989" s="106"/>
      <c r="DV989" s="106"/>
      <c r="DW989" s="106"/>
      <c r="DX989" s="106"/>
      <c r="DY989" s="106"/>
      <c r="DZ989" s="106"/>
      <c r="EA989" s="106"/>
      <c r="EB989" s="106"/>
      <c r="EC989" s="106"/>
      <c r="ED989" s="106"/>
      <c r="EE989" s="106"/>
      <c r="EF989" s="106"/>
      <c r="EG989" s="106"/>
      <c r="EH989" s="106"/>
      <c r="EI989" s="106"/>
      <c r="EJ989" s="106"/>
      <c r="EK989" s="106"/>
      <c r="EL989" s="106"/>
      <c r="EM989" s="106"/>
      <c r="EN989" s="106"/>
      <c r="EO989" s="106"/>
      <c r="EP989" s="106"/>
      <c r="EQ989" s="106"/>
      <c r="ER989" s="106"/>
      <c r="ES989" s="106"/>
      <c r="ET989" s="106"/>
      <c r="EU989" s="106"/>
      <c r="EV989" s="106"/>
      <c r="EW989" s="106"/>
      <c r="EX989" s="106"/>
      <c r="EY989" s="106"/>
      <c r="EZ989" s="106"/>
      <c r="FA989" s="106"/>
      <c r="FB989" s="106"/>
      <c r="FC989" s="106"/>
      <c r="FD989" s="106"/>
      <c r="FE989" s="106"/>
      <c r="FF989" s="106"/>
      <c r="FG989" s="106"/>
      <c r="FH989" s="106"/>
      <c r="FI989" s="106"/>
      <c r="FJ989" s="106"/>
      <c r="FK989" s="106"/>
      <c r="FL989" s="106"/>
      <c r="FM989" s="106"/>
      <c r="FN989" s="106"/>
      <c r="FO989" s="106"/>
      <c r="FP989" s="106"/>
      <c r="FQ989" s="106"/>
      <c r="FR989" s="106"/>
      <c r="FS989" s="106"/>
      <c r="FT989" s="106"/>
      <c r="FU989" s="106"/>
      <c r="FV989" s="106"/>
      <c r="FW989" s="106"/>
      <c r="FX989" s="106"/>
      <c r="FY989" s="106"/>
      <c r="FZ989" s="106"/>
      <c r="GA989" s="106"/>
      <c r="GB989" s="106"/>
      <c r="GC989" s="106"/>
      <c r="GD989" s="106"/>
      <c r="GE989" s="106"/>
      <c r="GF989" s="106"/>
      <c r="GG989" s="106"/>
      <c r="GH989" s="106"/>
      <c r="GI989" s="106"/>
      <c r="GJ989" s="106"/>
      <c r="GK989" s="106"/>
      <c r="GL989" s="106"/>
      <c r="GM989" s="106"/>
      <c r="GN989" s="106"/>
      <c r="GO989" s="106"/>
      <c r="GP989" s="106"/>
      <c r="GQ989" s="106"/>
      <c r="GR989" s="106"/>
      <c r="GS989" s="106"/>
      <c r="GT989" s="106"/>
      <c r="GU989" s="106"/>
      <c r="GV989" s="106"/>
      <c r="GW989" s="106"/>
      <c r="GX989" s="106"/>
      <c r="GY989" s="106"/>
      <c r="GZ989" s="106"/>
      <c r="HA989" s="106"/>
      <c r="HB989" s="106"/>
      <c r="HC989" s="106"/>
      <c r="HD989" s="106"/>
      <c r="HE989" s="106"/>
      <c r="HF989" s="106"/>
      <c r="HG989" s="106"/>
      <c r="HH989" s="106"/>
      <c r="HI989" s="106"/>
      <c r="HJ989" s="106"/>
      <c r="HK989" s="106"/>
      <c r="HL989" s="106"/>
      <c r="HM989" s="106"/>
      <c r="HN989" s="106"/>
      <c r="HO989" s="106"/>
      <c r="HP989" s="106"/>
      <c r="HQ989" s="106"/>
      <c r="HR989" s="106"/>
      <c r="HS989" s="106"/>
      <c r="HT989" s="106"/>
      <c r="HU989" s="106"/>
      <c r="HV989" s="106"/>
      <c r="HW989" s="106"/>
      <c r="HX989" s="106"/>
      <c r="HY989" s="106"/>
      <c r="HZ989" s="106"/>
      <c r="IA989" s="106"/>
      <c r="IB989" s="106"/>
      <c r="IC989" s="106"/>
      <c r="ID989" s="106"/>
      <c r="IE989" s="106"/>
      <c r="IF989" s="106"/>
      <c r="IG989" s="106"/>
      <c r="IH989" s="106"/>
      <c r="II989" s="106"/>
      <c r="IJ989" s="106"/>
      <c r="IK989" s="106"/>
      <c r="IL989" s="106"/>
      <c r="IM989" s="106"/>
      <c r="IN989" s="106"/>
      <c r="IO989" s="106"/>
      <c r="IP989" s="106"/>
      <c r="IQ989" s="106"/>
      <c r="IR989" s="106"/>
      <c r="IS989" s="106"/>
      <c r="IT989" s="106"/>
      <c r="IU989" s="106"/>
      <c r="IV989" s="106"/>
      <c r="IW989" s="106"/>
      <c r="IX989" s="106"/>
      <c r="IY989" s="106"/>
      <c r="IZ989" s="106"/>
      <c r="JA989" s="106"/>
      <c r="JB989" s="106"/>
      <c r="JC989" s="106"/>
      <c r="JD989" s="106"/>
      <c r="JE989" s="106"/>
      <c r="JF989" s="106"/>
      <c r="JG989" s="106"/>
      <c r="JH989" s="106"/>
      <c r="JI989" s="106"/>
      <c r="JJ989" s="106"/>
      <c r="JK989" s="106"/>
      <c r="JL989" s="106"/>
      <c r="JM989" s="106"/>
      <c r="JN989" s="106"/>
      <c r="JO989" s="106"/>
      <c r="JP989" s="106"/>
      <c r="JQ989" s="106"/>
      <c r="JR989" s="106"/>
      <c r="JS989" s="106"/>
      <c r="JT989" s="106"/>
      <c r="JU989" s="106"/>
      <c r="JV989" s="106"/>
      <c r="JW989" s="106"/>
      <c r="JX989" s="106"/>
      <c r="JY989" s="106"/>
      <c r="JZ989" s="106"/>
      <c r="KA989" s="106"/>
      <c r="KB989" s="106"/>
      <c r="KC989" s="106"/>
      <c r="KD989" s="106"/>
      <c r="KE989" s="106"/>
      <c r="KF989" s="106"/>
      <c r="KG989" s="106"/>
      <c r="KH989" s="106"/>
      <c r="KI989" s="106"/>
      <c r="KJ989" s="106"/>
      <c r="KK989" s="106"/>
      <c r="KL989" s="106"/>
      <c r="KM989" s="106"/>
      <c r="KN989" s="106"/>
      <c r="KO989" s="106"/>
      <c r="KP989" s="106"/>
      <c r="KQ989" s="106"/>
      <c r="KR989" s="106"/>
      <c r="KS989" s="106"/>
      <c r="KT989" s="106"/>
      <c r="KU989" s="106"/>
      <c r="KV989" s="106"/>
      <c r="KW989" s="106"/>
      <c r="KX989" s="106"/>
      <c r="KY989" s="106"/>
      <c r="KZ989" s="106"/>
      <c r="LA989" s="106"/>
      <c r="LB989" s="106"/>
      <c r="LC989" s="106"/>
      <c r="LD989" s="106"/>
      <c r="LE989" s="106"/>
      <c r="LF989" s="106"/>
      <c r="LG989" s="106"/>
      <c r="LH989" s="106"/>
      <c r="LI989" s="106"/>
      <c r="LJ989" s="106"/>
      <c r="LK989" s="106"/>
      <c r="LL989" s="106"/>
      <c r="LM989" s="106"/>
      <c r="LN989" s="106"/>
      <c r="LO989" s="106"/>
      <c r="LP989" s="106"/>
      <c r="LQ989" s="106"/>
      <c r="LR989" s="106"/>
      <c r="LS989" s="106"/>
      <c r="LT989" s="106"/>
      <c r="LU989" s="106"/>
      <c r="LV989" s="106"/>
      <c r="LW989" s="106"/>
      <c r="LX989" s="106"/>
      <c r="LY989" s="106"/>
      <c r="LZ989" s="106"/>
      <c r="MA989" s="106"/>
      <c r="MB989" s="106"/>
      <c r="MC989" s="106"/>
      <c r="MD989" s="106"/>
      <c r="ME989" s="106"/>
      <c r="MF989" s="106"/>
      <c r="MG989" s="106"/>
      <c r="MH989" s="106"/>
      <c r="MI989" s="106"/>
      <c r="MJ989" s="106"/>
      <c r="MK989" s="106"/>
      <c r="ML989" s="106"/>
      <c r="MM989" s="106"/>
      <c r="MN989" s="106"/>
      <c r="MO989" s="106"/>
      <c r="MP989" s="106"/>
      <c r="MQ989" s="106"/>
      <c r="MR989" s="106"/>
      <c r="MS989" s="106"/>
      <c r="MT989" s="106"/>
      <c r="MU989" s="106"/>
      <c r="MV989" s="106"/>
      <c r="MW989" s="106"/>
      <c r="MX989" s="106"/>
      <c r="MY989" s="106"/>
      <c r="MZ989" s="106"/>
      <c r="NA989" s="106"/>
      <c r="NB989" s="106"/>
      <c r="NC989" s="106"/>
      <c r="ND989" s="106"/>
      <c r="NE989" s="106"/>
      <c r="NF989" s="106"/>
      <c r="NG989" s="106"/>
      <c r="NH989" s="106"/>
      <c r="NI989" s="106"/>
      <c r="NJ989" s="106"/>
      <c r="NK989" s="106"/>
      <c r="NL989" s="106"/>
      <c r="NM989" s="106"/>
      <c r="NN989" s="106"/>
      <c r="NO989" s="106"/>
      <c r="NP989" s="106"/>
      <c r="NQ989" s="106"/>
      <c r="NR989" s="106"/>
      <c r="NS989" s="106"/>
      <c r="NT989" s="106"/>
      <c r="NU989" s="106"/>
      <c r="NV989" s="106"/>
      <c r="NW989" s="106"/>
      <c r="NX989" s="106"/>
      <c r="NY989" s="106"/>
      <c r="NZ989" s="106"/>
      <c r="OA989" s="106"/>
      <c r="OB989" s="106"/>
      <c r="OC989" s="106"/>
      <c r="OD989" s="106"/>
      <c r="OE989" s="106"/>
      <c r="OF989" s="106"/>
      <c r="OG989" s="106"/>
      <c r="OH989" s="106"/>
      <c r="OI989" s="106"/>
      <c r="OJ989" s="106"/>
      <c r="OK989" s="106"/>
      <c r="OL989" s="106"/>
      <c r="OM989" s="106"/>
      <c r="ON989" s="106"/>
      <c r="OO989" s="106"/>
      <c r="OP989" s="106"/>
      <c r="OQ989" s="106"/>
      <c r="OR989" s="106"/>
      <c r="OS989" s="106"/>
      <c r="OT989" s="106"/>
      <c r="OU989" s="106"/>
      <c r="OV989" s="106"/>
      <c r="OW989" s="106"/>
      <c r="OX989" s="106"/>
      <c r="OY989" s="106"/>
      <c r="OZ989" s="106"/>
      <c r="PA989" s="106"/>
      <c r="PB989" s="106"/>
      <c r="PC989" s="106"/>
      <c r="PD989" s="106"/>
      <c r="PE989" s="106"/>
      <c r="PF989" s="106"/>
      <c r="PG989" s="106"/>
      <c r="PH989" s="106"/>
      <c r="PI989" s="106"/>
      <c r="PJ989" s="106"/>
      <c r="PK989" s="106"/>
      <c r="PL989" s="106"/>
      <c r="PM989" s="106"/>
      <c r="PN989" s="106"/>
      <c r="PO989" s="106"/>
      <c r="PP989" s="106"/>
      <c r="PQ989" s="106"/>
      <c r="PR989" s="106"/>
      <c r="PS989" s="106"/>
      <c r="PT989" s="106"/>
      <c r="PU989" s="106"/>
      <c r="PV989" s="106"/>
      <c r="PW989" s="106"/>
      <c r="PX989" s="106"/>
      <c r="PY989" s="106"/>
      <c r="PZ989" s="106"/>
      <c r="QA989" s="106"/>
      <c r="QB989" s="106"/>
      <c r="QC989" s="106"/>
      <c r="QD989" s="106"/>
      <c r="QE989" s="106"/>
      <c r="QF989" s="106"/>
      <c r="QG989" s="106"/>
      <c r="QH989" s="106"/>
      <c r="QI989" s="106"/>
      <c r="QJ989" s="106"/>
      <c r="QK989" s="106"/>
      <c r="QL989" s="106"/>
      <c r="QM989" s="106"/>
      <c r="QN989" s="106"/>
      <c r="QO989" s="106"/>
      <c r="QP989" s="106"/>
      <c r="QQ989" s="106"/>
      <c r="QR989" s="106"/>
      <c r="QS989" s="106"/>
      <c r="QT989" s="106"/>
      <c r="QU989" s="106"/>
      <c r="QV989" s="106"/>
      <c r="QW989" s="106"/>
      <c r="QX989" s="106"/>
      <c r="QY989" s="106"/>
      <c r="QZ989" s="106"/>
      <c r="RA989" s="106"/>
      <c r="RB989" s="106"/>
      <c r="RC989" s="106"/>
      <c r="RD989" s="106"/>
      <c r="RE989" s="106"/>
      <c r="RF989" s="106"/>
      <c r="RG989" s="106"/>
      <c r="RH989" s="106"/>
      <c r="RI989" s="106"/>
      <c r="RJ989" s="106"/>
      <c r="RK989" s="106"/>
      <c r="RL989" s="106"/>
      <c r="RM989" s="106"/>
      <c r="RN989" s="106"/>
      <c r="RO989" s="106"/>
      <c r="RP989" s="106"/>
      <c r="RQ989" s="106"/>
      <c r="RR989" s="106"/>
    </row>
    <row r="990" spans="1:486" x14ac:dyDescent="0.3">
      <c r="A990" s="106"/>
      <c r="B990" s="106"/>
      <c r="C990" s="106"/>
      <c r="D990" s="106"/>
      <c r="E990" s="106"/>
      <c r="F990" s="106"/>
      <c r="G990" s="106"/>
      <c r="H990" s="106"/>
      <c r="I990" s="106"/>
      <c r="J990" s="106"/>
      <c r="K990" s="106"/>
      <c r="L990" s="106"/>
      <c r="M990" s="106"/>
      <c r="N990" s="106"/>
      <c r="O990" s="106"/>
      <c r="P990" s="114"/>
      <c r="Q990" s="114"/>
      <c r="R990" s="106"/>
      <c r="S990" s="106"/>
      <c r="T990" s="106"/>
      <c r="U990" s="106"/>
      <c r="V990" s="106"/>
      <c r="W990" s="106"/>
      <c r="X990" s="106"/>
      <c r="Y990" s="106"/>
      <c r="Z990" s="106"/>
      <c r="AA990" s="106"/>
      <c r="AB990" s="106"/>
      <c r="AC990" s="106"/>
      <c r="AD990" s="106"/>
      <c r="AE990" s="106"/>
      <c r="AF990" s="106"/>
      <c r="AG990" s="106"/>
      <c r="AH990" s="106"/>
      <c r="AI990" s="106"/>
      <c r="AJ990" s="106"/>
      <c r="AK990" s="106"/>
      <c r="AL990" s="106"/>
      <c r="AM990" s="106"/>
      <c r="AN990" s="106"/>
      <c r="AO990" s="106"/>
      <c r="AP990" s="106"/>
      <c r="AQ990" s="106"/>
      <c r="AR990" s="106"/>
      <c r="AS990" s="106"/>
      <c r="AT990" s="106"/>
      <c r="AU990" s="106"/>
      <c r="AV990" s="106"/>
      <c r="AW990" s="106"/>
      <c r="AX990" s="106"/>
      <c r="AY990" s="106"/>
      <c r="AZ990" s="106"/>
      <c r="BA990" s="106"/>
      <c r="BB990" s="106"/>
      <c r="BC990" s="106"/>
      <c r="BD990" s="106"/>
      <c r="BE990" s="106"/>
      <c r="BF990" s="106"/>
      <c r="BG990" s="106"/>
      <c r="BH990" s="106"/>
      <c r="BI990" s="106"/>
      <c r="BJ990" s="106"/>
      <c r="BK990" s="106"/>
      <c r="BL990" s="106"/>
      <c r="BM990" s="106"/>
      <c r="BN990" s="106"/>
      <c r="BO990" s="106"/>
      <c r="BP990" s="106"/>
      <c r="BQ990" s="106"/>
      <c r="BR990" s="106"/>
      <c r="BS990" s="106"/>
      <c r="BT990" s="106"/>
      <c r="BU990" s="106"/>
      <c r="BV990" s="106"/>
      <c r="BW990" s="106"/>
      <c r="BX990" s="106"/>
      <c r="BY990" s="106"/>
      <c r="BZ990" s="106"/>
      <c r="CA990" s="106"/>
      <c r="CB990" s="106"/>
      <c r="CC990" s="106"/>
      <c r="CD990" s="106"/>
      <c r="CE990" s="106"/>
      <c r="CF990" s="106"/>
      <c r="CG990" s="106"/>
      <c r="CH990" s="106"/>
      <c r="CI990" s="106"/>
      <c r="CJ990" s="106"/>
      <c r="CK990" s="106"/>
      <c r="CL990" s="106"/>
      <c r="CM990" s="106"/>
      <c r="CN990" s="106"/>
      <c r="CO990" s="106"/>
      <c r="CP990" s="106"/>
      <c r="CQ990" s="106"/>
      <c r="CR990" s="106"/>
      <c r="CS990" s="106"/>
      <c r="CT990" s="106"/>
      <c r="CU990" s="106"/>
      <c r="CV990" s="106"/>
      <c r="CW990" s="106"/>
      <c r="CX990" s="106"/>
      <c r="CY990" s="106"/>
      <c r="CZ990" s="106"/>
      <c r="DA990" s="106"/>
      <c r="DB990" s="106"/>
      <c r="DC990" s="106"/>
      <c r="DD990" s="106"/>
      <c r="DE990" s="106"/>
      <c r="DF990" s="106"/>
      <c r="DG990" s="106"/>
      <c r="DH990" s="106"/>
      <c r="DI990" s="106"/>
      <c r="DJ990" s="106"/>
      <c r="DK990" s="106"/>
      <c r="DL990" s="106"/>
      <c r="DM990" s="106"/>
      <c r="DN990" s="106"/>
      <c r="DO990" s="106"/>
      <c r="DP990" s="106"/>
      <c r="DQ990" s="106"/>
      <c r="DR990" s="106"/>
      <c r="DS990" s="106"/>
      <c r="DT990" s="106"/>
      <c r="DU990" s="106"/>
      <c r="DV990" s="106"/>
      <c r="DW990" s="106"/>
      <c r="DX990" s="106"/>
      <c r="DY990" s="106"/>
      <c r="DZ990" s="106"/>
      <c r="EA990" s="106"/>
      <c r="EB990" s="106"/>
      <c r="EC990" s="106"/>
      <c r="ED990" s="106"/>
      <c r="EE990" s="106"/>
      <c r="EF990" s="106"/>
      <c r="EG990" s="106"/>
      <c r="EH990" s="106"/>
      <c r="EI990" s="106"/>
      <c r="EJ990" s="106"/>
      <c r="EK990" s="106"/>
      <c r="EL990" s="106"/>
      <c r="EM990" s="106"/>
      <c r="EN990" s="106"/>
      <c r="EO990" s="106"/>
      <c r="EP990" s="106"/>
      <c r="EQ990" s="106"/>
      <c r="ER990" s="106"/>
      <c r="ES990" s="106"/>
      <c r="ET990" s="106"/>
      <c r="EU990" s="106"/>
      <c r="EV990" s="106"/>
      <c r="EW990" s="106"/>
      <c r="EX990" s="106"/>
      <c r="EY990" s="106"/>
      <c r="EZ990" s="106"/>
      <c r="FA990" s="106"/>
      <c r="FB990" s="106"/>
      <c r="FC990" s="106"/>
      <c r="FD990" s="106"/>
      <c r="FE990" s="106"/>
      <c r="FF990" s="106"/>
      <c r="FG990" s="106"/>
      <c r="FH990" s="106"/>
      <c r="FI990" s="106"/>
      <c r="FJ990" s="106"/>
      <c r="FK990" s="106"/>
      <c r="FL990" s="106"/>
      <c r="FM990" s="106"/>
      <c r="FN990" s="106"/>
      <c r="FO990" s="106"/>
      <c r="FP990" s="106"/>
      <c r="FQ990" s="106"/>
      <c r="FR990" s="106"/>
      <c r="FS990" s="106"/>
      <c r="FT990" s="106"/>
      <c r="FU990" s="106"/>
      <c r="FV990" s="106"/>
      <c r="FW990" s="106"/>
      <c r="FX990" s="106"/>
      <c r="FY990" s="106"/>
      <c r="FZ990" s="106"/>
      <c r="GA990" s="106"/>
      <c r="GB990" s="106"/>
      <c r="GC990" s="106"/>
      <c r="GD990" s="106"/>
      <c r="GE990" s="106"/>
      <c r="GF990" s="106"/>
      <c r="GG990" s="106"/>
      <c r="GH990" s="106"/>
      <c r="GI990" s="106"/>
      <c r="GJ990" s="106"/>
      <c r="GK990" s="106"/>
      <c r="GL990" s="106"/>
      <c r="GM990" s="106"/>
      <c r="GN990" s="106"/>
      <c r="GO990" s="106"/>
      <c r="GP990" s="106"/>
      <c r="GQ990" s="106"/>
      <c r="GR990" s="106"/>
      <c r="GS990" s="106"/>
      <c r="GT990" s="106"/>
      <c r="GU990" s="106"/>
      <c r="GV990" s="106"/>
      <c r="GW990" s="106"/>
      <c r="GX990" s="106"/>
      <c r="GY990" s="106"/>
      <c r="GZ990" s="106"/>
      <c r="HA990" s="106"/>
      <c r="HB990" s="106"/>
      <c r="HC990" s="106"/>
      <c r="HD990" s="106"/>
      <c r="HE990" s="106"/>
      <c r="HF990" s="106"/>
      <c r="HG990" s="106"/>
      <c r="HH990" s="106"/>
      <c r="HI990" s="106"/>
      <c r="HJ990" s="106"/>
      <c r="HK990" s="106"/>
      <c r="HL990" s="106"/>
      <c r="HM990" s="106"/>
      <c r="HN990" s="106"/>
      <c r="HO990" s="106"/>
      <c r="HP990" s="106"/>
      <c r="HQ990" s="106"/>
      <c r="HR990" s="106"/>
      <c r="HS990" s="106"/>
      <c r="HT990" s="106"/>
      <c r="HU990" s="106"/>
      <c r="HV990" s="106"/>
      <c r="HW990" s="106"/>
      <c r="HX990" s="106"/>
      <c r="HY990" s="106"/>
      <c r="HZ990" s="106"/>
      <c r="IA990" s="106"/>
      <c r="IB990" s="106"/>
      <c r="IC990" s="106"/>
      <c r="ID990" s="106"/>
      <c r="IE990" s="106"/>
      <c r="IF990" s="106"/>
      <c r="IG990" s="106"/>
      <c r="IH990" s="106"/>
      <c r="II990" s="106"/>
      <c r="IJ990" s="106"/>
      <c r="IK990" s="106"/>
      <c r="IL990" s="106"/>
      <c r="IM990" s="106"/>
      <c r="IN990" s="106"/>
      <c r="IO990" s="106"/>
      <c r="IP990" s="106"/>
      <c r="IQ990" s="106"/>
      <c r="IR990" s="106"/>
      <c r="IS990" s="106"/>
      <c r="IT990" s="106"/>
      <c r="IU990" s="106"/>
      <c r="IV990" s="106"/>
      <c r="IW990" s="106"/>
      <c r="IX990" s="106"/>
      <c r="IY990" s="106"/>
      <c r="IZ990" s="106"/>
      <c r="JA990" s="106"/>
      <c r="JB990" s="106"/>
      <c r="JC990" s="106"/>
      <c r="JD990" s="106"/>
      <c r="JE990" s="106"/>
      <c r="JF990" s="106"/>
      <c r="JG990" s="106"/>
      <c r="JH990" s="106"/>
      <c r="JI990" s="106"/>
      <c r="JJ990" s="106"/>
      <c r="JK990" s="106"/>
      <c r="JL990" s="106"/>
      <c r="JM990" s="106"/>
      <c r="JN990" s="106"/>
      <c r="JO990" s="106"/>
      <c r="JP990" s="106"/>
      <c r="JQ990" s="106"/>
      <c r="JR990" s="106"/>
      <c r="JS990" s="106"/>
      <c r="JT990" s="106"/>
      <c r="JU990" s="106"/>
      <c r="JV990" s="106"/>
      <c r="JW990" s="106"/>
      <c r="JX990" s="106"/>
      <c r="JY990" s="106"/>
      <c r="JZ990" s="106"/>
      <c r="KA990" s="106"/>
      <c r="KB990" s="106"/>
      <c r="KC990" s="106"/>
      <c r="KD990" s="106"/>
      <c r="KE990" s="106"/>
      <c r="KF990" s="106"/>
      <c r="KG990" s="106"/>
      <c r="KH990" s="106"/>
      <c r="KI990" s="106"/>
      <c r="KJ990" s="106"/>
      <c r="KK990" s="106"/>
      <c r="KL990" s="106"/>
      <c r="KM990" s="106"/>
      <c r="KN990" s="106"/>
      <c r="KO990" s="106"/>
      <c r="KP990" s="106"/>
      <c r="KQ990" s="106"/>
      <c r="KR990" s="106"/>
      <c r="KS990" s="106"/>
      <c r="KT990" s="106"/>
      <c r="KU990" s="106"/>
      <c r="KV990" s="106"/>
      <c r="KW990" s="106"/>
      <c r="KX990" s="106"/>
      <c r="KY990" s="106"/>
      <c r="KZ990" s="106"/>
      <c r="LA990" s="106"/>
      <c r="LB990" s="106"/>
      <c r="LC990" s="106"/>
      <c r="LD990" s="106"/>
      <c r="LE990" s="106"/>
      <c r="LF990" s="106"/>
      <c r="LG990" s="106"/>
      <c r="LH990" s="106"/>
      <c r="LI990" s="106"/>
      <c r="LJ990" s="106"/>
      <c r="LK990" s="106"/>
      <c r="LL990" s="106"/>
      <c r="LM990" s="106"/>
      <c r="LN990" s="106"/>
      <c r="LO990" s="106"/>
      <c r="LP990" s="106"/>
      <c r="LQ990" s="106"/>
      <c r="LR990" s="106"/>
      <c r="LS990" s="106"/>
      <c r="LT990" s="106"/>
      <c r="LU990" s="106"/>
      <c r="LV990" s="106"/>
      <c r="LW990" s="106"/>
      <c r="LX990" s="106"/>
      <c r="LY990" s="106"/>
      <c r="LZ990" s="106"/>
      <c r="MA990" s="106"/>
      <c r="MB990" s="106"/>
      <c r="MC990" s="106"/>
      <c r="MD990" s="106"/>
      <c r="ME990" s="106"/>
      <c r="MF990" s="106"/>
      <c r="MG990" s="106"/>
      <c r="MH990" s="106"/>
      <c r="MI990" s="106"/>
      <c r="MJ990" s="106"/>
      <c r="MK990" s="106"/>
      <c r="ML990" s="106"/>
      <c r="MM990" s="106"/>
      <c r="MN990" s="106"/>
      <c r="MO990" s="106"/>
      <c r="MP990" s="106"/>
      <c r="MQ990" s="106"/>
      <c r="MR990" s="106"/>
      <c r="MS990" s="106"/>
      <c r="MT990" s="106"/>
      <c r="MU990" s="106"/>
      <c r="MV990" s="106"/>
      <c r="MW990" s="106"/>
      <c r="MX990" s="106"/>
      <c r="MY990" s="106"/>
      <c r="MZ990" s="106"/>
      <c r="NA990" s="106"/>
      <c r="NB990" s="106"/>
      <c r="NC990" s="106"/>
      <c r="ND990" s="106"/>
      <c r="NE990" s="106"/>
      <c r="NF990" s="106"/>
      <c r="NG990" s="106"/>
      <c r="NH990" s="106"/>
      <c r="NI990" s="106"/>
      <c r="NJ990" s="106"/>
      <c r="NK990" s="106"/>
      <c r="NL990" s="106"/>
      <c r="NM990" s="106"/>
      <c r="NN990" s="106"/>
      <c r="NO990" s="106"/>
      <c r="NP990" s="106"/>
      <c r="NQ990" s="106"/>
      <c r="NR990" s="106"/>
      <c r="NS990" s="106"/>
      <c r="NT990" s="106"/>
      <c r="NU990" s="106"/>
      <c r="NV990" s="106"/>
      <c r="NW990" s="106"/>
      <c r="NX990" s="106"/>
      <c r="NY990" s="106"/>
      <c r="NZ990" s="106"/>
      <c r="OA990" s="106"/>
      <c r="OB990" s="106"/>
      <c r="OC990" s="106"/>
      <c r="OD990" s="106"/>
      <c r="OE990" s="106"/>
      <c r="OF990" s="106"/>
      <c r="OG990" s="106"/>
      <c r="OH990" s="106"/>
      <c r="OI990" s="106"/>
      <c r="OJ990" s="106"/>
      <c r="OK990" s="106"/>
      <c r="OL990" s="106"/>
      <c r="OM990" s="106"/>
      <c r="ON990" s="106"/>
      <c r="OO990" s="106"/>
      <c r="OP990" s="106"/>
      <c r="OQ990" s="106"/>
      <c r="OR990" s="106"/>
      <c r="OS990" s="106"/>
      <c r="OT990" s="106"/>
      <c r="OU990" s="106"/>
      <c r="OV990" s="106"/>
      <c r="OW990" s="106"/>
      <c r="OX990" s="106"/>
      <c r="OY990" s="106"/>
      <c r="OZ990" s="106"/>
      <c r="PA990" s="106"/>
      <c r="PB990" s="106"/>
      <c r="PC990" s="106"/>
      <c r="PD990" s="106"/>
      <c r="PE990" s="106"/>
      <c r="PF990" s="106"/>
      <c r="PG990" s="106"/>
      <c r="PH990" s="106"/>
      <c r="PI990" s="106"/>
      <c r="PJ990" s="106"/>
      <c r="PK990" s="106"/>
      <c r="PL990" s="106"/>
      <c r="PM990" s="106"/>
      <c r="PN990" s="106"/>
      <c r="PO990" s="106"/>
      <c r="PP990" s="106"/>
      <c r="PQ990" s="106"/>
      <c r="PR990" s="106"/>
      <c r="PS990" s="106"/>
      <c r="PT990" s="106"/>
      <c r="PU990" s="106"/>
      <c r="PV990" s="106"/>
      <c r="PW990" s="106"/>
      <c r="PX990" s="106"/>
      <c r="PY990" s="106"/>
      <c r="PZ990" s="106"/>
      <c r="QA990" s="106"/>
      <c r="QB990" s="106"/>
      <c r="QC990" s="106"/>
      <c r="QD990" s="106"/>
      <c r="QE990" s="106"/>
      <c r="QF990" s="106"/>
      <c r="QG990" s="106"/>
      <c r="QH990" s="106"/>
      <c r="QI990" s="106"/>
      <c r="QJ990" s="106"/>
      <c r="QK990" s="106"/>
      <c r="QL990" s="106"/>
      <c r="QM990" s="106"/>
      <c r="QN990" s="106"/>
      <c r="QO990" s="106"/>
      <c r="QP990" s="106"/>
      <c r="QQ990" s="106"/>
      <c r="QR990" s="106"/>
      <c r="QS990" s="106"/>
      <c r="QT990" s="106"/>
      <c r="QU990" s="106"/>
      <c r="QV990" s="106"/>
      <c r="QW990" s="106"/>
      <c r="QX990" s="106"/>
      <c r="QY990" s="106"/>
      <c r="QZ990" s="106"/>
      <c r="RA990" s="106"/>
      <c r="RB990" s="106"/>
      <c r="RC990" s="106"/>
      <c r="RD990" s="106"/>
      <c r="RE990" s="106"/>
      <c r="RF990" s="106"/>
      <c r="RG990" s="106"/>
      <c r="RH990" s="106"/>
      <c r="RI990" s="106"/>
      <c r="RJ990" s="106"/>
      <c r="RK990" s="106"/>
      <c r="RL990" s="106"/>
      <c r="RM990" s="106"/>
      <c r="RN990" s="106"/>
      <c r="RO990" s="106"/>
      <c r="RP990" s="106"/>
      <c r="RQ990" s="106"/>
      <c r="RR990" s="106"/>
    </row>
    <row r="991" spans="1:486" x14ac:dyDescent="0.3">
      <c r="A991" s="106"/>
      <c r="B991" s="106"/>
      <c r="C991" s="106"/>
      <c r="D991" s="106"/>
      <c r="E991" s="106"/>
      <c r="F991" s="106"/>
      <c r="G991" s="106"/>
      <c r="H991" s="106"/>
      <c r="I991" s="106"/>
      <c r="J991" s="106"/>
      <c r="K991" s="106"/>
      <c r="L991" s="106"/>
      <c r="M991" s="106"/>
      <c r="N991" s="106"/>
      <c r="O991" s="106"/>
      <c r="P991" s="114"/>
      <c r="Q991" s="114"/>
      <c r="R991" s="106"/>
      <c r="S991" s="106"/>
      <c r="T991" s="106"/>
      <c r="U991" s="106"/>
      <c r="V991" s="106"/>
      <c r="W991" s="106"/>
      <c r="X991" s="106"/>
      <c r="Y991" s="106"/>
      <c r="Z991" s="106"/>
      <c r="AA991" s="106"/>
      <c r="AB991" s="106"/>
      <c r="AC991" s="106"/>
      <c r="AD991" s="106"/>
      <c r="AE991" s="106"/>
      <c r="AF991" s="106"/>
      <c r="AG991" s="106"/>
      <c r="AH991" s="106"/>
      <c r="AI991" s="106"/>
      <c r="AJ991" s="106"/>
      <c r="AK991" s="106"/>
      <c r="AL991" s="106"/>
      <c r="AM991" s="106"/>
      <c r="AN991" s="106"/>
      <c r="AO991" s="106"/>
      <c r="AP991" s="106"/>
      <c r="AQ991" s="106"/>
      <c r="AR991" s="106"/>
      <c r="AS991" s="106"/>
      <c r="AT991" s="106"/>
      <c r="AU991" s="106"/>
      <c r="AV991" s="106"/>
      <c r="AW991" s="106"/>
      <c r="AX991" s="106"/>
      <c r="AY991" s="106"/>
      <c r="AZ991" s="106"/>
      <c r="BA991" s="106"/>
      <c r="BB991" s="106"/>
      <c r="BC991" s="106"/>
      <c r="BD991" s="106"/>
      <c r="BE991" s="106"/>
      <c r="BF991" s="106"/>
      <c r="BG991" s="106"/>
      <c r="BH991" s="106"/>
      <c r="BI991" s="106"/>
      <c r="BJ991" s="106"/>
      <c r="BK991" s="106"/>
      <c r="BL991" s="106"/>
      <c r="BM991" s="106"/>
      <c r="BN991" s="106"/>
      <c r="BO991" s="106"/>
      <c r="BP991" s="106"/>
      <c r="BQ991" s="106"/>
      <c r="BR991" s="106"/>
      <c r="BS991" s="106"/>
      <c r="BT991" s="106"/>
      <c r="BU991" s="106"/>
      <c r="BV991" s="106"/>
      <c r="BW991" s="106"/>
      <c r="BX991" s="106"/>
      <c r="BY991" s="106"/>
      <c r="BZ991" s="106"/>
      <c r="CA991" s="106"/>
      <c r="CB991" s="106"/>
      <c r="CC991" s="106"/>
      <c r="CD991" s="106"/>
      <c r="CE991" s="106"/>
      <c r="CF991" s="106"/>
      <c r="CG991" s="106"/>
      <c r="CH991" s="106"/>
      <c r="CI991" s="106"/>
      <c r="CJ991" s="106"/>
      <c r="CK991" s="106"/>
      <c r="CL991" s="106"/>
      <c r="CM991" s="106"/>
      <c r="CN991" s="106"/>
      <c r="CO991" s="106"/>
      <c r="CP991" s="106"/>
      <c r="CQ991" s="106"/>
      <c r="CR991" s="106"/>
      <c r="CS991" s="106"/>
      <c r="CT991" s="106"/>
      <c r="CU991" s="106"/>
      <c r="CV991" s="106"/>
      <c r="CW991" s="106"/>
      <c r="CX991" s="106"/>
      <c r="CY991" s="106"/>
      <c r="CZ991" s="106"/>
      <c r="DA991" s="106"/>
      <c r="DB991" s="106"/>
      <c r="DC991" s="106"/>
      <c r="DD991" s="106"/>
      <c r="DE991" s="106"/>
      <c r="DF991" s="106"/>
      <c r="DG991" s="106"/>
      <c r="DH991" s="106"/>
      <c r="DI991" s="106"/>
      <c r="DJ991" s="106"/>
      <c r="DK991" s="106"/>
      <c r="DL991" s="106"/>
      <c r="DM991" s="106"/>
      <c r="DN991" s="106"/>
      <c r="DO991" s="106"/>
      <c r="DP991" s="106"/>
      <c r="DQ991" s="106"/>
      <c r="DR991" s="106"/>
      <c r="DS991" s="106"/>
      <c r="DT991" s="106"/>
      <c r="DU991" s="106"/>
      <c r="DV991" s="106"/>
      <c r="DW991" s="106"/>
      <c r="DX991" s="106"/>
      <c r="DY991" s="106"/>
      <c r="DZ991" s="106"/>
      <c r="EA991" s="106"/>
      <c r="EB991" s="106"/>
      <c r="EC991" s="106"/>
      <c r="ED991" s="106"/>
      <c r="EE991" s="106"/>
      <c r="EF991" s="106"/>
      <c r="EG991" s="106"/>
      <c r="EH991" s="106"/>
      <c r="EI991" s="106"/>
      <c r="EJ991" s="106"/>
      <c r="EK991" s="106"/>
      <c r="EL991" s="106"/>
      <c r="EM991" s="106"/>
      <c r="EN991" s="106"/>
      <c r="EO991" s="106"/>
      <c r="EP991" s="106"/>
      <c r="EQ991" s="106"/>
      <c r="ER991" s="106"/>
      <c r="ES991" s="106"/>
      <c r="ET991" s="106"/>
      <c r="EU991" s="106"/>
      <c r="EV991" s="106"/>
      <c r="EW991" s="106"/>
      <c r="EX991" s="106"/>
      <c r="EY991" s="106"/>
      <c r="EZ991" s="106"/>
      <c r="FA991" s="106"/>
      <c r="FB991" s="106"/>
      <c r="FC991" s="106"/>
      <c r="FD991" s="106"/>
      <c r="FE991" s="106"/>
      <c r="FF991" s="106"/>
      <c r="FG991" s="106"/>
      <c r="FH991" s="106"/>
      <c r="FI991" s="106"/>
      <c r="FJ991" s="106"/>
      <c r="FK991" s="106"/>
      <c r="FL991" s="106"/>
      <c r="FM991" s="106"/>
      <c r="FN991" s="106"/>
      <c r="FO991" s="106"/>
      <c r="FP991" s="106"/>
      <c r="FQ991" s="106"/>
      <c r="FR991" s="106"/>
      <c r="FS991" s="106"/>
      <c r="FT991" s="106"/>
      <c r="FU991" s="106"/>
      <c r="FV991" s="106"/>
      <c r="FW991" s="106"/>
      <c r="FX991" s="106"/>
      <c r="FY991" s="106"/>
      <c r="FZ991" s="106"/>
      <c r="GA991" s="106"/>
      <c r="GB991" s="106"/>
      <c r="GC991" s="106"/>
      <c r="GD991" s="106"/>
      <c r="GE991" s="106"/>
      <c r="GF991" s="106"/>
      <c r="GG991" s="106"/>
      <c r="GH991" s="106"/>
      <c r="GI991" s="106"/>
      <c r="GJ991" s="106"/>
      <c r="GK991" s="106"/>
      <c r="GL991" s="106"/>
      <c r="GM991" s="106"/>
      <c r="GN991" s="106"/>
      <c r="GO991" s="106"/>
      <c r="GP991" s="106"/>
      <c r="GQ991" s="106"/>
      <c r="GR991" s="106"/>
      <c r="GS991" s="106"/>
      <c r="GT991" s="106"/>
      <c r="GU991" s="106"/>
      <c r="GV991" s="106"/>
      <c r="GW991" s="106"/>
      <c r="GX991" s="106"/>
      <c r="GY991" s="106"/>
      <c r="GZ991" s="106"/>
      <c r="HA991" s="106"/>
      <c r="HB991" s="106"/>
      <c r="HC991" s="106"/>
      <c r="HD991" s="106"/>
      <c r="HE991" s="106"/>
      <c r="HF991" s="106"/>
      <c r="HG991" s="106"/>
      <c r="HH991" s="106"/>
      <c r="HI991" s="106"/>
      <c r="HJ991" s="106"/>
      <c r="HK991" s="106"/>
      <c r="HL991" s="106"/>
      <c r="HM991" s="106"/>
      <c r="HN991" s="106"/>
      <c r="HO991" s="106"/>
      <c r="HP991" s="106"/>
      <c r="HQ991" s="106"/>
      <c r="HR991" s="106"/>
      <c r="HS991" s="106"/>
      <c r="HT991" s="106"/>
      <c r="HU991" s="106"/>
      <c r="HV991" s="106"/>
      <c r="HW991" s="106"/>
      <c r="HX991" s="106"/>
      <c r="HY991" s="106"/>
      <c r="HZ991" s="106"/>
      <c r="IA991" s="106"/>
      <c r="IB991" s="106"/>
      <c r="IC991" s="106"/>
      <c r="ID991" s="106"/>
      <c r="IE991" s="106"/>
      <c r="IF991" s="106"/>
      <c r="IG991" s="106"/>
      <c r="IH991" s="106"/>
      <c r="II991" s="106"/>
      <c r="IJ991" s="106"/>
      <c r="IK991" s="106"/>
      <c r="IL991" s="106"/>
      <c r="IM991" s="106"/>
      <c r="IN991" s="106"/>
      <c r="IO991" s="106"/>
      <c r="IP991" s="106"/>
      <c r="IQ991" s="106"/>
      <c r="IR991" s="106"/>
      <c r="IS991" s="106"/>
      <c r="IT991" s="106"/>
      <c r="IU991" s="106"/>
      <c r="IV991" s="106"/>
      <c r="IW991" s="106"/>
      <c r="IX991" s="106"/>
      <c r="IY991" s="106"/>
      <c r="IZ991" s="106"/>
      <c r="JA991" s="106"/>
      <c r="JB991" s="106"/>
      <c r="JC991" s="106"/>
      <c r="JD991" s="106"/>
      <c r="JE991" s="106"/>
      <c r="JF991" s="106"/>
      <c r="JG991" s="106"/>
      <c r="JH991" s="106"/>
      <c r="JI991" s="106"/>
      <c r="JJ991" s="106"/>
      <c r="JK991" s="106"/>
      <c r="JL991" s="106"/>
      <c r="JM991" s="106"/>
      <c r="JN991" s="106"/>
      <c r="JO991" s="106"/>
      <c r="JP991" s="106"/>
      <c r="JQ991" s="106"/>
      <c r="JR991" s="106"/>
      <c r="JS991" s="106"/>
      <c r="JT991" s="106"/>
      <c r="JU991" s="106"/>
      <c r="JV991" s="106"/>
      <c r="JW991" s="106"/>
      <c r="JX991" s="106"/>
      <c r="JY991" s="106"/>
      <c r="JZ991" s="106"/>
      <c r="KA991" s="106"/>
      <c r="KB991" s="106"/>
      <c r="KC991" s="106"/>
      <c r="KD991" s="106"/>
      <c r="KE991" s="106"/>
      <c r="KF991" s="106"/>
      <c r="KG991" s="106"/>
      <c r="KH991" s="106"/>
      <c r="KI991" s="106"/>
      <c r="KJ991" s="106"/>
      <c r="KK991" s="106"/>
      <c r="KL991" s="106"/>
      <c r="KM991" s="106"/>
      <c r="KN991" s="106"/>
      <c r="KO991" s="106"/>
      <c r="KP991" s="106"/>
      <c r="KQ991" s="106"/>
      <c r="KR991" s="106"/>
      <c r="KS991" s="106"/>
      <c r="KT991" s="106"/>
      <c r="KU991" s="106"/>
      <c r="KV991" s="106"/>
      <c r="KW991" s="106"/>
      <c r="KX991" s="106"/>
      <c r="KY991" s="106"/>
      <c r="KZ991" s="106"/>
      <c r="LA991" s="106"/>
      <c r="LB991" s="106"/>
      <c r="LC991" s="106"/>
      <c r="LD991" s="106"/>
      <c r="LE991" s="106"/>
      <c r="LF991" s="106"/>
      <c r="LG991" s="106"/>
      <c r="LH991" s="106"/>
      <c r="LI991" s="106"/>
      <c r="LJ991" s="106"/>
      <c r="LK991" s="106"/>
      <c r="LL991" s="106"/>
      <c r="LM991" s="106"/>
      <c r="LN991" s="106"/>
      <c r="LO991" s="106"/>
      <c r="LP991" s="106"/>
      <c r="LQ991" s="106"/>
      <c r="LR991" s="106"/>
      <c r="LS991" s="106"/>
      <c r="LT991" s="106"/>
      <c r="LU991" s="106"/>
      <c r="LV991" s="106"/>
      <c r="LW991" s="106"/>
      <c r="LX991" s="106"/>
      <c r="LY991" s="106"/>
      <c r="LZ991" s="106"/>
      <c r="MA991" s="106"/>
      <c r="MB991" s="106"/>
      <c r="MC991" s="106"/>
      <c r="MD991" s="106"/>
      <c r="ME991" s="106"/>
      <c r="MF991" s="106"/>
      <c r="MG991" s="106"/>
      <c r="MH991" s="106"/>
      <c r="MI991" s="106"/>
      <c r="MJ991" s="106"/>
      <c r="MK991" s="106"/>
      <c r="ML991" s="106"/>
      <c r="MM991" s="106"/>
      <c r="MN991" s="106"/>
      <c r="MO991" s="106"/>
      <c r="MP991" s="106"/>
      <c r="MQ991" s="106"/>
      <c r="MR991" s="106"/>
      <c r="MS991" s="106"/>
      <c r="MT991" s="106"/>
      <c r="MU991" s="106"/>
      <c r="MV991" s="106"/>
      <c r="MW991" s="106"/>
      <c r="MX991" s="106"/>
      <c r="MY991" s="106"/>
      <c r="MZ991" s="106"/>
      <c r="NA991" s="106"/>
      <c r="NB991" s="106"/>
      <c r="NC991" s="106"/>
      <c r="ND991" s="106"/>
      <c r="NE991" s="106"/>
      <c r="NF991" s="106"/>
      <c r="NG991" s="106"/>
      <c r="NH991" s="106"/>
      <c r="NI991" s="106"/>
      <c r="NJ991" s="106"/>
      <c r="NK991" s="106"/>
      <c r="NL991" s="106"/>
      <c r="NM991" s="106"/>
      <c r="NN991" s="106"/>
      <c r="NO991" s="106"/>
      <c r="NP991" s="106"/>
      <c r="NQ991" s="106"/>
      <c r="NR991" s="106"/>
      <c r="NS991" s="106"/>
      <c r="NT991" s="106"/>
      <c r="NU991" s="106"/>
      <c r="NV991" s="106"/>
      <c r="NW991" s="106"/>
      <c r="NX991" s="106"/>
      <c r="NY991" s="106"/>
      <c r="NZ991" s="106"/>
      <c r="OA991" s="106"/>
      <c r="OB991" s="106"/>
      <c r="OC991" s="106"/>
      <c r="OD991" s="106"/>
      <c r="OE991" s="106"/>
      <c r="OF991" s="106"/>
      <c r="OG991" s="106"/>
      <c r="OH991" s="106"/>
      <c r="OI991" s="106"/>
      <c r="OJ991" s="106"/>
      <c r="OK991" s="106"/>
      <c r="OL991" s="106"/>
      <c r="OM991" s="106"/>
      <c r="ON991" s="106"/>
      <c r="OO991" s="106"/>
      <c r="OP991" s="106"/>
      <c r="OQ991" s="106"/>
      <c r="OR991" s="106"/>
      <c r="OS991" s="106"/>
      <c r="OT991" s="106"/>
      <c r="OU991" s="106"/>
      <c r="OV991" s="106"/>
      <c r="OW991" s="106"/>
      <c r="OX991" s="106"/>
      <c r="OY991" s="106"/>
      <c r="OZ991" s="106"/>
      <c r="PA991" s="106"/>
      <c r="PB991" s="106"/>
      <c r="PC991" s="106"/>
      <c r="PD991" s="106"/>
      <c r="PE991" s="106"/>
      <c r="PF991" s="106"/>
      <c r="PG991" s="106"/>
      <c r="PH991" s="106"/>
      <c r="PI991" s="106"/>
      <c r="PJ991" s="106"/>
      <c r="PK991" s="106"/>
      <c r="PL991" s="106"/>
      <c r="PM991" s="106"/>
      <c r="PN991" s="106"/>
      <c r="PO991" s="106"/>
      <c r="PP991" s="106"/>
      <c r="PQ991" s="106"/>
      <c r="PR991" s="106"/>
      <c r="PS991" s="106"/>
      <c r="PT991" s="106"/>
      <c r="PU991" s="106"/>
      <c r="PV991" s="106"/>
      <c r="PW991" s="106"/>
      <c r="PX991" s="106"/>
      <c r="PY991" s="106"/>
      <c r="PZ991" s="106"/>
      <c r="QA991" s="106"/>
      <c r="QB991" s="106"/>
      <c r="QC991" s="106"/>
      <c r="QD991" s="106"/>
      <c r="QE991" s="106"/>
      <c r="QF991" s="106"/>
      <c r="QG991" s="106"/>
      <c r="QH991" s="106"/>
      <c r="QI991" s="106"/>
      <c r="QJ991" s="106"/>
      <c r="QK991" s="106"/>
      <c r="QL991" s="106"/>
      <c r="QM991" s="106"/>
      <c r="QN991" s="106"/>
      <c r="QO991" s="106"/>
      <c r="QP991" s="106"/>
      <c r="QQ991" s="106"/>
      <c r="QR991" s="106"/>
      <c r="QS991" s="106"/>
      <c r="QT991" s="106"/>
      <c r="QU991" s="106"/>
      <c r="QV991" s="106"/>
      <c r="QW991" s="106"/>
      <c r="QX991" s="106"/>
      <c r="QY991" s="106"/>
      <c r="QZ991" s="106"/>
      <c r="RA991" s="106"/>
      <c r="RB991" s="106"/>
      <c r="RC991" s="106"/>
      <c r="RD991" s="106"/>
      <c r="RE991" s="106"/>
      <c r="RF991" s="106"/>
      <c r="RG991" s="106"/>
      <c r="RH991" s="106"/>
      <c r="RI991" s="106"/>
      <c r="RJ991" s="106"/>
      <c r="RK991" s="106"/>
      <c r="RL991" s="106"/>
      <c r="RM991" s="106"/>
      <c r="RN991" s="106"/>
      <c r="RO991" s="106"/>
      <c r="RP991" s="106"/>
      <c r="RQ991" s="106"/>
      <c r="RR991" s="106"/>
    </row>
    <row r="992" spans="1:486" x14ac:dyDescent="0.3">
      <c r="A992" s="106"/>
      <c r="B992" s="106"/>
      <c r="C992" s="106"/>
      <c r="D992" s="106"/>
      <c r="E992" s="106"/>
      <c r="F992" s="106"/>
      <c r="G992" s="106"/>
      <c r="H992" s="106"/>
      <c r="I992" s="106"/>
      <c r="J992" s="106"/>
      <c r="K992" s="106"/>
      <c r="L992" s="106"/>
      <c r="M992" s="106"/>
      <c r="N992" s="106"/>
      <c r="O992" s="106"/>
      <c r="P992" s="114"/>
      <c r="Q992" s="114"/>
      <c r="R992" s="106"/>
      <c r="S992" s="106"/>
      <c r="T992" s="106"/>
      <c r="U992" s="106"/>
      <c r="V992" s="106"/>
      <c r="W992" s="106"/>
      <c r="X992" s="106"/>
      <c r="Y992" s="106"/>
      <c r="Z992" s="106"/>
      <c r="AA992" s="106"/>
      <c r="AB992" s="106"/>
      <c r="AC992" s="106"/>
      <c r="AD992" s="106"/>
      <c r="AE992" s="106"/>
      <c r="AF992" s="106"/>
      <c r="AG992" s="106"/>
      <c r="AH992" s="106"/>
      <c r="AI992" s="106"/>
      <c r="AJ992" s="106"/>
      <c r="AK992" s="106"/>
      <c r="AL992" s="106"/>
      <c r="AM992" s="106"/>
      <c r="AN992" s="106"/>
      <c r="AO992" s="106"/>
      <c r="AP992" s="106"/>
      <c r="AQ992" s="106"/>
      <c r="AR992" s="106"/>
      <c r="AS992" s="106"/>
      <c r="AT992" s="106"/>
      <c r="AU992" s="106"/>
      <c r="AV992" s="106"/>
      <c r="AW992" s="106"/>
      <c r="AX992" s="106"/>
      <c r="AY992" s="106"/>
      <c r="AZ992" s="106"/>
      <c r="BA992" s="106"/>
      <c r="BB992" s="106"/>
      <c r="BC992" s="106"/>
      <c r="BD992" s="106"/>
      <c r="BE992" s="106"/>
      <c r="BF992" s="106"/>
      <c r="BG992" s="106"/>
      <c r="BH992" s="106"/>
      <c r="BI992" s="106"/>
      <c r="BJ992" s="106"/>
      <c r="BK992" s="106"/>
      <c r="BL992" s="106"/>
      <c r="BM992" s="106"/>
      <c r="BN992" s="106"/>
      <c r="BO992" s="106"/>
      <c r="BP992" s="106"/>
      <c r="BQ992" s="106"/>
      <c r="BR992" s="106"/>
      <c r="BS992" s="106"/>
      <c r="BT992" s="106"/>
      <c r="BU992" s="106"/>
      <c r="BV992" s="106"/>
      <c r="BW992" s="106"/>
      <c r="BX992" s="106"/>
      <c r="BY992" s="106"/>
      <c r="BZ992" s="106"/>
      <c r="CA992" s="106"/>
      <c r="CB992" s="106"/>
      <c r="CC992" s="106"/>
      <c r="CD992" s="106"/>
      <c r="CE992" s="106"/>
      <c r="CF992" s="106"/>
      <c r="CG992" s="106"/>
      <c r="CH992" s="106"/>
      <c r="CI992" s="106"/>
      <c r="CJ992" s="106"/>
      <c r="CK992" s="106"/>
      <c r="CL992" s="106"/>
      <c r="CM992" s="106"/>
      <c r="CN992" s="106"/>
      <c r="CO992" s="106"/>
      <c r="CP992" s="106"/>
      <c r="CQ992" s="106"/>
      <c r="CR992" s="106"/>
      <c r="CS992" s="106"/>
      <c r="CT992" s="106"/>
      <c r="CU992" s="106"/>
      <c r="CV992" s="106"/>
      <c r="CW992" s="106"/>
      <c r="CX992" s="106"/>
      <c r="CY992" s="106"/>
      <c r="CZ992" s="106"/>
      <c r="DA992" s="106"/>
      <c r="DB992" s="106"/>
      <c r="DC992" s="106"/>
      <c r="DD992" s="106"/>
      <c r="DE992" s="106"/>
      <c r="DF992" s="106"/>
      <c r="DG992" s="106"/>
      <c r="DH992" s="106"/>
      <c r="DI992" s="106"/>
      <c r="DJ992" s="106"/>
      <c r="DK992" s="106"/>
      <c r="DL992" s="106"/>
      <c r="DM992" s="106"/>
      <c r="DN992" s="106"/>
      <c r="DO992" s="106"/>
      <c r="DP992" s="106"/>
      <c r="DQ992" s="106"/>
      <c r="DR992" s="106"/>
      <c r="DS992" s="106"/>
      <c r="DT992" s="106"/>
      <c r="DU992" s="106"/>
      <c r="DV992" s="106"/>
      <c r="DW992" s="106"/>
      <c r="DX992" s="106"/>
      <c r="DY992" s="106"/>
      <c r="DZ992" s="106"/>
      <c r="EA992" s="106"/>
      <c r="EB992" s="106"/>
      <c r="EC992" s="106"/>
      <c r="ED992" s="106"/>
      <c r="EE992" s="106"/>
      <c r="EF992" s="106"/>
      <c r="EG992" s="106"/>
      <c r="EH992" s="106"/>
      <c r="EI992" s="106"/>
      <c r="EJ992" s="106"/>
      <c r="EK992" s="106"/>
      <c r="EL992" s="106"/>
      <c r="EM992" s="106"/>
      <c r="EN992" s="106"/>
      <c r="EO992" s="106"/>
      <c r="EP992" s="106"/>
      <c r="EQ992" s="106"/>
      <c r="ER992" s="106"/>
      <c r="ES992" s="106"/>
      <c r="ET992" s="106"/>
      <c r="EU992" s="106"/>
      <c r="EV992" s="106"/>
      <c r="EW992" s="106"/>
      <c r="EX992" s="106"/>
      <c r="EY992" s="106"/>
      <c r="EZ992" s="106"/>
      <c r="FA992" s="106"/>
      <c r="FB992" s="106"/>
      <c r="FC992" s="106"/>
      <c r="FD992" s="106"/>
      <c r="FE992" s="106"/>
      <c r="FF992" s="106"/>
      <c r="FG992" s="106"/>
      <c r="FH992" s="106"/>
      <c r="FI992" s="106"/>
      <c r="FJ992" s="106"/>
      <c r="FK992" s="106"/>
      <c r="FL992" s="106"/>
      <c r="FM992" s="106"/>
      <c r="FN992" s="106"/>
      <c r="FO992" s="106"/>
      <c r="FP992" s="106"/>
      <c r="FQ992" s="106"/>
      <c r="FR992" s="106"/>
      <c r="FS992" s="106"/>
      <c r="FT992" s="106"/>
      <c r="FU992" s="106"/>
      <c r="FV992" s="106"/>
      <c r="FW992" s="106"/>
      <c r="FX992" s="106"/>
      <c r="FY992" s="106"/>
      <c r="FZ992" s="106"/>
      <c r="GA992" s="106"/>
      <c r="GB992" s="106"/>
      <c r="GC992" s="106"/>
      <c r="GD992" s="106"/>
      <c r="GE992" s="106"/>
      <c r="GF992" s="106"/>
      <c r="GG992" s="106"/>
      <c r="GH992" s="106"/>
      <c r="GI992" s="106"/>
      <c r="GJ992" s="106"/>
      <c r="GK992" s="106"/>
      <c r="GL992" s="106"/>
      <c r="GM992" s="106"/>
      <c r="GN992" s="106"/>
      <c r="GO992" s="106"/>
      <c r="GP992" s="106"/>
      <c r="GQ992" s="106"/>
      <c r="GR992" s="106"/>
      <c r="GS992" s="106"/>
      <c r="GT992" s="106"/>
      <c r="GU992" s="106"/>
      <c r="GV992" s="106"/>
      <c r="GW992" s="106"/>
      <c r="GX992" s="106"/>
      <c r="GY992" s="106"/>
      <c r="GZ992" s="106"/>
      <c r="HA992" s="106"/>
      <c r="HB992" s="106"/>
      <c r="HC992" s="106"/>
      <c r="HD992" s="106"/>
      <c r="HE992" s="106"/>
      <c r="HF992" s="106"/>
      <c r="HG992" s="106"/>
      <c r="HH992" s="106"/>
      <c r="HI992" s="106"/>
      <c r="HJ992" s="106"/>
      <c r="HK992" s="106"/>
      <c r="HL992" s="106"/>
      <c r="HM992" s="106"/>
      <c r="HN992" s="106"/>
      <c r="HO992" s="106"/>
      <c r="HP992" s="106"/>
      <c r="HQ992" s="106"/>
      <c r="HR992" s="106"/>
      <c r="HS992" s="106"/>
      <c r="HT992" s="106"/>
      <c r="HU992" s="106"/>
      <c r="HV992" s="106"/>
      <c r="HW992" s="106"/>
      <c r="HX992" s="106"/>
      <c r="HY992" s="106"/>
      <c r="HZ992" s="106"/>
      <c r="IA992" s="106"/>
      <c r="IB992" s="106"/>
      <c r="IC992" s="106"/>
      <c r="ID992" s="106"/>
      <c r="IE992" s="106"/>
      <c r="IF992" s="106"/>
      <c r="IG992" s="106"/>
      <c r="IH992" s="106"/>
      <c r="II992" s="106"/>
      <c r="IJ992" s="106"/>
      <c r="IK992" s="106"/>
      <c r="IL992" s="106"/>
      <c r="IM992" s="106"/>
      <c r="IN992" s="106"/>
      <c r="IO992" s="106"/>
      <c r="IP992" s="106"/>
      <c r="IQ992" s="106"/>
      <c r="IR992" s="106"/>
      <c r="IS992" s="106"/>
      <c r="IT992" s="106"/>
      <c r="IU992" s="106"/>
      <c r="IV992" s="106"/>
      <c r="IW992" s="106"/>
      <c r="IX992" s="106"/>
      <c r="IY992" s="106"/>
      <c r="IZ992" s="106"/>
      <c r="JA992" s="106"/>
      <c r="JB992" s="106"/>
      <c r="JC992" s="106"/>
      <c r="JD992" s="106"/>
      <c r="JE992" s="106"/>
      <c r="JF992" s="106"/>
      <c r="JG992" s="106"/>
      <c r="JH992" s="106"/>
      <c r="JI992" s="106"/>
      <c r="JJ992" s="106"/>
      <c r="JK992" s="106"/>
      <c r="JL992" s="106"/>
      <c r="JM992" s="106"/>
      <c r="JN992" s="106"/>
      <c r="JO992" s="106"/>
      <c r="JP992" s="106"/>
      <c r="JQ992" s="106"/>
      <c r="JR992" s="106"/>
      <c r="JS992" s="106"/>
      <c r="JT992" s="106"/>
      <c r="JU992" s="106"/>
      <c r="JV992" s="106"/>
      <c r="JW992" s="106"/>
      <c r="JX992" s="106"/>
      <c r="JY992" s="106"/>
      <c r="JZ992" s="106"/>
      <c r="KA992" s="106"/>
      <c r="KB992" s="106"/>
      <c r="KC992" s="106"/>
      <c r="KD992" s="106"/>
      <c r="KE992" s="106"/>
      <c r="KF992" s="106"/>
      <c r="KG992" s="106"/>
      <c r="KH992" s="106"/>
      <c r="KI992" s="106"/>
      <c r="KJ992" s="106"/>
      <c r="KK992" s="106"/>
      <c r="KL992" s="106"/>
      <c r="KM992" s="106"/>
      <c r="KN992" s="106"/>
      <c r="KO992" s="106"/>
      <c r="KP992" s="106"/>
      <c r="KQ992" s="106"/>
      <c r="KR992" s="106"/>
      <c r="KS992" s="106"/>
      <c r="KT992" s="106"/>
      <c r="KU992" s="106"/>
      <c r="KV992" s="106"/>
      <c r="KW992" s="106"/>
      <c r="KX992" s="106"/>
      <c r="KY992" s="106"/>
      <c r="KZ992" s="106"/>
      <c r="LA992" s="106"/>
      <c r="LB992" s="106"/>
      <c r="LC992" s="106"/>
      <c r="LD992" s="106"/>
      <c r="LE992" s="106"/>
      <c r="LF992" s="106"/>
      <c r="LG992" s="106"/>
      <c r="LH992" s="106"/>
      <c r="LI992" s="106"/>
      <c r="LJ992" s="106"/>
      <c r="LK992" s="106"/>
      <c r="LL992" s="106"/>
      <c r="LM992" s="106"/>
      <c r="LN992" s="106"/>
      <c r="LO992" s="106"/>
      <c r="LP992" s="106"/>
      <c r="LQ992" s="106"/>
      <c r="LR992" s="106"/>
      <c r="LS992" s="106"/>
      <c r="LT992" s="106"/>
      <c r="LU992" s="106"/>
      <c r="LV992" s="106"/>
      <c r="LW992" s="106"/>
      <c r="LX992" s="106"/>
      <c r="LY992" s="106"/>
      <c r="LZ992" s="106"/>
      <c r="MA992" s="106"/>
      <c r="MB992" s="106"/>
      <c r="MC992" s="106"/>
      <c r="MD992" s="106"/>
      <c r="ME992" s="106"/>
      <c r="MF992" s="106"/>
      <c r="MG992" s="106"/>
      <c r="MH992" s="106"/>
      <c r="MI992" s="106"/>
      <c r="MJ992" s="106"/>
      <c r="MK992" s="106"/>
      <c r="ML992" s="106"/>
      <c r="MM992" s="106"/>
      <c r="MN992" s="106"/>
      <c r="MO992" s="106"/>
      <c r="MP992" s="106"/>
      <c r="MQ992" s="106"/>
      <c r="MR992" s="106"/>
      <c r="MS992" s="106"/>
      <c r="MT992" s="106"/>
      <c r="MU992" s="106"/>
      <c r="MV992" s="106"/>
      <c r="MW992" s="106"/>
      <c r="MX992" s="106"/>
      <c r="MY992" s="106"/>
      <c r="MZ992" s="106"/>
      <c r="NA992" s="106"/>
      <c r="NB992" s="106"/>
      <c r="NC992" s="106"/>
      <c r="ND992" s="106"/>
      <c r="NE992" s="106"/>
      <c r="NF992" s="106"/>
      <c r="NG992" s="106"/>
      <c r="NH992" s="106"/>
      <c r="NI992" s="106"/>
      <c r="NJ992" s="106"/>
      <c r="NK992" s="106"/>
      <c r="NL992" s="106"/>
      <c r="NM992" s="106"/>
      <c r="NN992" s="106"/>
      <c r="NO992" s="106"/>
      <c r="NP992" s="106"/>
      <c r="NQ992" s="106"/>
      <c r="NR992" s="106"/>
      <c r="NS992" s="106"/>
      <c r="NT992" s="106"/>
      <c r="NU992" s="106"/>
      <c r="NV992" s="106"/>
      <c r="NW992" s="106"/>
      <c r="NX992" s="106"/>
      <c r="NY992" s="106"/>
      <c r="NZ992" s="106"/>
      <c r="OA992" s="106"/>
      <c r="OB992" s="106"/>
      <c r="OC992" s="106"/>
      <c r="OD992" s="106"/>
      <c r="OE992" s="106"/>
      <c r="OF992" s="106"/>
      <c r="OG992" s="106"/>
      <c r="OH992" s="106"/>
      <c r="OI992" s="106"/>
      <c r="OJ992" s="106"/>
      <c r="OK992" s="106"/>
      <c r="OL992" s="106"/>
      <c r="OM992" s="106"/>
      <c r="ON992" s="106"/>
      <c r="OO992" s="106"/>
      <c r="OP992" s="106"/>
      <c r="OQ992" s="106"/>
      <c r="OR992" s="106"/>
      <c r="OS992" s="106"/>
      <c r="OT992" s="106"/>
      <c r="OU992" s="106"/>
      <c r="OV992" s="106"/>
      <c r="OW992" s="106"/>
      <c r="OX992" s="106"/>
      <c r="OY992" s="106"/>
      <c r="OZ992" s="106"/>
      <c r="PA992" s="106"/>
      <c r="PB992" s="106"/>
      <c r="PC992" s="106"/>
      <c r="PD992" s="106"/>
      <c r="PE992" s="106"/>
      <c r="PF992" s="106"/>
      <c r="PG992" s="106"/>
      <c r="PH992" s="106"/>
      <c r="PI992" s="106"/>
      <c r="PJ992" s="106"/>
      <c r="PK992" s="106"/>
      <c r="PL992" s="106"/>
      <c r="PM992" s="106"/>
      <c r="PN992" s="106"/>
      <c r="PO992" s="106"/>
      <c r="PP992" s="106"/>
      <c r="PQ992" s="106"/>
      <c r="PR992" s="106"/>
      <c r="PS992" s="106"/>
      <c r="PT992" s="106"/>
      <c r="PU992" s="106"/>
      <c r="PV992" s="106"/>
      <c r="PW992" s="106"/>
      <c r="PX992" s="106"/>
      <c r="PY992" s="106"/>
      <c r="PZ992" s="106"/>
      <c r="QA992" s="106"/>
      <c r="QB992" s="106"/>
      <c r="QC992" s="106"/>
      <c r="QD992" s="106"/>
      <c r="QE992" s="106"/>
      <c r="QF992" s="106"/>
      <c r="QG992" s="106"/>
      <c r="QH992" s="106"/>
      <c r="QI992" s="106"/>
      <c r="QJ992" s="106"/>
      <c r="QK992" s="106"/>
      <c r="QL992" s="106"/>
      <c r="QM992" s="106"/>
      <c r="QN992" s="106"/>
      <c r="QO992" s="106"/>
      <c r="QP992" s="106"/>
      <c r="QQ992" s="106"/>
      <c r="QR992" s="106"/>
      <c r="QS992" s="106"/>
      <c r="QT992" s="106"/>
      <c r="QU992" s="106"/>
      <c r="QV992" s="106"/>
      <c r="QW992" s="106"/>
      <c r="QX992" s="106"/>
      <c r="QY992" s="106"/>
      <c r="QZ992" s="106"/>
      <c r="RA992" s="106"/>
      <c r="RB992" s="106"/>
      <c r="RC992" s="106"/>
      <c r="RD992" s="106"/>
      <c r="RE992" s="106"/>
      <c r="RF992" s="106"/>
      <c r="RG992" s="106"/>
      <c r="RH992" s="106"/>
      <c r="RI992" s="106"/>
      <c r="RJ992" s="106"/>
      <c r="RK992" s="106"/>
      <c r="RL992" s="106"/>
      <c r="RM992" s="106"/>
      <c r="RN992" s="106"/>
      <c r="RO992" s="106"/>
      <c r="RP992" s="106"/>
      <c r="RQ992" s="106"/>
      <c r="RR992" s="106"/>
    </row>
    <row r="993" spans="1:486" x14ac:dyDescent="0.3">
      <c r="A993" s="106"/>
      <c r="B993" s="106"/>
      <c r="C993" s="106"/>
      <c r="D993" s="106"/>
      <c r="E993" s="106"/>
      <c r="F993" s="106"/>
      <c r="G993" s="106"/>
      <c r="H993" s="106"/>
      <c r="I993" s="106"/>
      <c r="J993" s="106"/>
      <c r="K993" s="106"/>
      <c r="L993" s="106"/>
      <c r="M993" s="106"/>
      <c r="N993" s="106"/>
      <c r="O993" s="106"/>
      <c r="P993" s="114"/>
      <c r="Q993" s="114"/>
      <c r="R993" s="106"/>
      <c r="S993" s="106"/>
      <c r="T993" s="106"/>
      <c r="U993" s="106"/>
      <c r="V993" s="106"/>
      <c r="W993" s="106"/>
      <c r="X993" s="106"/>
      <c r="Y993" s="106"/>
      <c r="Z993" s="106"/>
      <c r="AA993" s="106"/>
      <c r="AB993" s="106"/>
      <c r="AC993" s="106"/>
      <c r="AD993" s="106"/>
      <c r="AE993" s="106"/>
      <c r="AF993" s="106"/>
      <c r="AG993" s="106"/>
      <c r="AH993" s="106"/>
      <c r="AI993" s="106"/>
      <c r="AJ993" s="106"/>
      <c r="AK993" s="106"/>
      <c r="AL993" s="106"/>
      <c r="AM993" s="106"/>
      <c r="AN993" s="106"/>
      <c r="AO993" s="106"/>
      <c r="AP993" s="106"/>
      <c r="AQ993" s="106"/>
      <c r="AR993" s="106"/>
      <c r="AS993" s="106"/>
      <c r="AT993" s="106"/>
      <c r="AU993" s="106"/>
      <c r="AV993" s="106"/>
      <c r="AW993" s="106"/>
      <c r="AX993" s="106"/>
      <c r="AY993" s="106"/>
      <c r="AZ993" s="106"/>
      <c r="BA993" s="106"/>
      <c r="BB993" s="106"/>
      <c r="BC993" s="106"/>
      <c r="BD993" s="106"/>
      <c r="BE993" s="106"/>
      <c r="BF993" s="106"/>
      <c r="BG993" s="106"/>
      <c r="BH993" s="106"/>
      <c r="BI993" s="106"/>
      <c r="BJ993" s="106"/>
      <c r="BK993" s="106"/>
      <c r="BL993" s="106"/>
      <c r="BM993" s="106"/>
      <c r="BN993" s="106"/>
      <c r="BO993" s="106"/>
      <c r="BP993" s="106"/>
      <c r="BQ993" s="106"/>
      <c r="BR993" s="106"/>
      <c r="BS993" s="106"/>
      <c r="BT993" s="106"/>
      <c r="BU993" s="106"/>
      <c r="BV993" s="106"/>
      <c r="BW993" s="106"/>
      <c r="BX993" s="106"/>
      <c r="BY993" s="106"/>
      <c r="BZ993" s="106"/>
      <c r="CA993" s="106"/>
      <c r="CB993" s="106"/>
      <c r="CC993" s="106"/>
      <c r="CD993" s="106"/>
      <c r="CE993" s="106"/>
      <c r="CF993" s="106"/>
      <c r="CG993" s="106"/>
      <c r="CH993" s="106"/>
      <c r="CI993" s="106"/>
      <c r="CJ993" s="106"/>
      <c r="CK993" s="106"/>
      <c r="CL993" s="106"/>
      <c r="CM993" s="106"/>
      <c r="CN993" s="106"/>
      <c r="CO993" s="106"/>
      <c r="CP993" s="106"/>
      <c r="CQ993" s="106"/>
      <c r="CR993" s="106"/>
      <c r="CS993" s="106"/>
      <c r="CT993" s="106"/>
      <c r="CU993" s="106"/>
      <c r="CV993" s="106"/>
      <c r="CW993" s="106"/>
      <c r="CX993" s="106"/>
      <c r="CY993" s="106"/>
      <c r="CZ993" s="106"/>
      <c r="DA993" s="106"/>
      <c r="DB993" s="106"/>
      <c r="DC993" s="106"/>
      <c r="DD993" s="106"/>
      <c r="DE993" s="106"/>
      <c r="DF993" s="106"/>
      <c r="DG993" s="106"/>
      <c r="DH993" s="106"/>
      <c r="DI993" s="106"/>
      <c r="DJ993" s="106"/>
      <c r="DK993" s="106"/>
      <c r="DL993" s="106"/>
      <c r="DM993" s="106"/>
      <c r="DN993" s="106"/>
      <c r="DO993" s="106"/>
      <c r="DP993" s="106"/>
      <c r="DQ993" s="106"/>
      <c r="DR993" s="106"/>
      <c r="DS993" s="106"/>
      <c r="DT993" s="106"/>
      <c r="DU993" s="106"/>
      <c r="DV993" s="106"/>
      <c r="DW993" s="106"/>
      <c r="DX993" s="106"/>
      <c r="DY993" s="106"/>
      <c r="DZ993" s="106"/>
      <c r="EA993" s="106"/>
      <c r="EB993" s="106"/>
      <c r="EC993" s="106"/>
      <c r="ED993" s="106"/>
      <c r="EE993" s="106"/>
      <c r="EF993" s="106"/>
      <c r="EG993" s="106"/>
      <c r="EH993" s="106"/>
      <c r="EI993" s="106"/>
      <c r="EJ993" s="106"/>
      <c r="EK993" s="106"/>
      <c r="EL993" s="106"/>
      <c r="EM993" s="106"/>
      <c r="EN993" s="106"/>
      <c r="EO993" s="106"/>
      <c r="EP993" s="106"/>
      <c r="EQ993" s="106"/>
      <c r="ER993" s="106"/>
      <c r="ES993" s="106"/>
      <c r="ET993" s="106"/>
      <c r="EU993" s="106"/>
      <c r="EV993" s="106"/>
      <c r="EW993" s="106"/>
      <c r="EX993" s="106"/>
      <c r="EY993" s="106"/>
      <c r="EZ993" s="106"/>
      <c r="FA993" s="106"/>
      <c r="FB993" s="106"/>
      <c r="FC993" s="106"/>
      <c r="FD993" s="106"/>
      <c r="FE993" s="106"/>
      <c r="FF993" s="106"/>
      <c r="FG993" s="106"/>
      <c r="FH993" s="106"/>
      <c r="FI993" s="106"/>
      <c r="FJ993" s="106"/>
      <c r="FK993" s="106"/>
      <c r="FL993" s="106"/>
      <c r="FM993" s="106"/>
      <c r="FN993" s="106"/>
      <c r="FO993" s="106"/>
      <c r="FP993" s="106"/>
      <c r="FQ993" s="106"/>
      <c r="FR993" s="106"/>
      <c r="FS993" s="106"/>
      <c r="FT993" s="106"/>
      <c r="FU993" s="106"/>
      <c r="FV993" s="106"/>
      <c r="FW993" s="106"/>
      <c r="FX993" s="106"/>
      <c r="FY993" s="106"/>
      <c r="FZ993" s="106"/>
      <c r="GA993" s="106"/>
      <c r="GB993" s="106"/>
      <c r="GC993" s="106"/>
      <c r="GD993" s="106"/>
      <c r="GE993" s="106"/>
      <c r="GF993" s="106"/>
      <c r="GG993" s="106"/>
      <c r="GH993" s="106"/>
      <c r="GI993" s="106"/>
      <c r="GJ993" s="106"/>
      <c r="GK993" s="106"/>
      <c r="GL993" s="106"/>
      <c r="GM993" s="106"/>
      <c r="GN993" s="106"/>
      <c r="GO993" s="106"/>
      <c r="GP993" s="106"/>
      <c r="GQ993" s="106"/>
      <c r="GR993" s="106"/>
      <c r="GS993" s="106"/>
      <c r="GT993" s="106"/>
      <c r="GU993" s="106"/>
      <c r="GV993" s="106"/>
      <c r="GW993" s="106"/>
      <c r="GX993" s="106"/>
      <c r="GY993" s="106"/>
      <c r="GZ993" s="106"/>
      <c r="HA993" s="106"/>
      <c r="HB993" s="106"/>
      <c r="HC993" s="106"/>
      <c r="HD993" s="106"/>
      <c r="HE993" s="106"/>
      <c r="HF993" s="106"/>
      <c r="HG993" s="106"/>
      <c r="HH993" s="106"/>
      <c r="HI993" s="106"/>
      <c r="HJ993" s="106"/>
      <c r="HK993" s="106"/>
      <c r="HL993" s="106"/>
      <c r="HM993" s="106"/>
      <c r="HN993" s="106"/>
      <c r="HO993" s="106"/>
      <c r="HP993" s="106"/>
      <c r="HQ993" s="106"/>
      <c r="HR993" s="106"/>
      <c r="HS993" s="106"/>
      <c r="HT993" s="106"/>
      <c r="HU993" s="106"/>
      <c r="HV993" s="106"/>
      <c r="HW993" s="106"/>
      <c r="HX993" s="106"/>
      <c r="HY993" s="106"/>
      <c r="HZ993" s="106"/>
      <c r="IA993" s="106"/>
      <c r="IB993" s="106"/>
      <c r="IC993" s="106"/>
      <c r="ID993" s="106"/>
      <c r="IE993" s="106"/>
      <c r="IF993" s="106"/>
      <c r="IG993" s="106"/>
      <c r="IH993" s="106"/>
      <c r="II993" s="106"/>
      <c r="IJ993" s="106"/>
      <c r="IK993" s="106"/>
      <c r="IL993" s="106"/>
      <c r="IM993" s="106"/>
      <c r="IN993" s="106"/>
      <c r="IO993" s="106"/>
      <c r="IP993" s="106"/>
      <c r="IQ993" s="106"/>
      <c r="IR993" s="106"/>
      <c r="IS993" s="106"/>
      <c r="IT993" s="106"/>
      <c r="IU993" s="106"/>
      <c r="IV993" s="106"/>
      <c r="IW993" s="106"/>
      <c r="IX993" s="106"/>
      <c r="IY993" s="106"/>
      <c r="IZ993" s="106"/>
      <c r="JA993" s="106"/>
      <c r="JB993" s="106"/>
      <c r="JC993" s="106"/>
      <c r="JD993" s="106"/>
      <c r="JE993" s="106"/>
      <c r="JF993" s="106"/>
      <c r="JG993" s="106"/>
      <c r="JH993" s="106"/>
      <c r="JI993" s="106"/>
      <c r="JJ993" s="106"/>
      <c r="JK993" s="106"/>
      <c r="JL993" s="106"/>
      <c r="JM993" s="106"/>
      <c r="JN993" s="106"/>
      <c r="JO993" s="106"/>
      <c r="JP993" s="106"/>
      <c r="JQ993" s="106"/>
      <c r="JR993" s="106"/>
      <c r="JS993" s="106"/>
      <c r="JT993" s="106"/>
      <c r="JU993" s="106"/>
      <c r="JV993" s="106"/>
      <c r="JW993" s="106"/>
      <c r="JX993" s="106"/>
      <c r="JY993" s="106"/>
      <c r="JZ993" s="106"/>
      <c r="KA993" s="106"/>
      <c r="KB993" s="106"/>
      <c r="KC993" s="106"/>
      <c r="KD993" s="106"/>
      <c r="KE993" s="106"/>
      <c r="KF993" s="106"/>
      <c r="KG993" s="106"/>
      <c r="KH993" s="106"/>
      <c r="KI993" s="106"/>
      <c r="KJ993" s="106"/>
      <c r="KK993" s="106"/>
      <c r="KL993" s="106"/>
      <c r="KM993" s="106"/>
      <c r="KN993" s="106"/>
      <c r="KO993" s="106"/>
      <c r="KP993" s="106"/>
      <c r="KQ993" s="106"/>
      <c r="KR993" s="106"/>
      <c r="KS993" s="106"/>
      <c r="KT993" s="106"/>
      <c r="KU993" s="106"/>
      <c r="KV993" s="106"/>
      <c r="KW993" s="106"/>
      <c r="KX993" s="106"/>
      <c r="KY993" s="106"/>
      <c r="KZ993" s="106"/>
      <c r="LA993" s="106"/>
      <c r="LB993" s="106"/>
      <c r="LC993" s="106"/>
      <c r="LD993" s="106"/>
      <c r="LE993" s="106"/>
      <c r="LF993" s="106"/>
      <c r="LG993" s="106"/>
      <c r="LH993" s="106"/>
      <c r="LI993" s="106"/>
      <c r="LJ993" s="106"/>
      <c r="LK993" s="106"/>
      <c r="LL993" s="106"/>
      <c r="LM993" s="106"/>
      <c r="LN993" s="106"/>
      <c r="LO993" s="106"/>
      <c r="LP993" s="106"/>
      <c r="LQ993" s="106"/>
      <c r="LR993" s="106"/>
      <c r="LS993" s="106"/>
      <c r="LT993" s="106"/>
      <c r="LU993" s="106"/>
      <c r="LV993" s="106"/>
      <c r="LW993" s="106"/>
      <c r="LX993" s="106"/>
      <c r="LY993" s="106"/>
      <c r="LZ993" s="106"/>
      <c r="MA993" s="106"/>
      <c r="MB993" s="106"/>
      <c r="MC993" s="106"/>
      <c r="MD993" s="106"/>
      <c r="ME993" s="106"/>
      <c r="MF993" s="106"/>
      <c r="MG993" s="106"/>
      <c r="MH993" s="106"/>
      <c r="MI993" s="106"/>
      <c r="MJ993" s="106"/>
      <c r="MK993" s="106"/>
      <c r="ML993" s="106"/>
      <c r="MM993" s="106"/>
      <c r="MN993" s="106"/>
      <c r="MO993" s="106"/>
      <c r="MP993" s="106"/>
      <c r="MQ993" s="106"/>
      <c r="MR993" s="106"/>
      <c r="MS993" s="106"/>
      <c r="MT993" s="106"/>
      <c r="MU993" s="106"/>
      <c r="MV993" s="106"/>
      <c r="MW993" s="106"/>
      <c r="MX993" s="106"/>
      <c r="MY993" s="106"/>
      <c r="MZ993" s="106"/>
      <c r="NA993" s="106"/>
      <c r="NB993" s="106"/>
      <c r="NC993" s="106"/>
      <c r="ND993" s="106"/>
      <c r="NE993" s="106"/>
      <c r="NF993" s="106"/>
      <c r="NG993" s="106"/>
      <c r="NH993" s="106"/>
      <c r="NI993" s="106"/>
      <c r="NJ993" s="106"/>
      <c r="NK993" s="106"/>
      <c r="NL993" s="106"/>
      <c r="NM993" s="106"/>
      <c r="NN993" s="106"/>
      <c r="NO993" s="106"/>
      <c r="NP993" s="106"/>
      <c r="NQ993" s="106"/>
      <c r="NR993" s="106"/>
      <c r="NS993" s="106"/>
      <c r="NT993" s="106"/>
      <c r="NU993" s="106"/>
      <c r="NV993" s="106"/>
      <c r="NW993" s="106"/>
      <c r="NX993" s="106"/>
      <c r="NY993" s="106"/>
      <c r="NZ993" s="106"/>
      <c r="OA993" s="106"/>
      <c r="OB993" s="106"/>
      <c r="OC993" s="106"/>
      <c r="OD993" s="106"/>
      <c r="OE993" s="106"/>
      <c r="OF993" s="106"/>
      <c r="OG993" s="106"/>
      <c r="OH993" s="106"/>
      <c r="OI993" s="106"/>
      <c r="OJ993" s="106"/>
      <c r="OK993" s="106"/>
      <c r="OL993" s="106"/>
      <c r="OM993" s="106"/>
      <c r="ON993" s="106"/>
      <c r="OO993" s="106"/>
      <c r="OP993" s="106"/>
      <c r="OQ993" s="106"/>
      <c r="OR993" s="106"/>
      <c r="OS993" s="106"/>
      <c r="OT993" s="106"/>
      <c r="OU993" s="106"/>
      <c r="OV993" s="106"/>
      <c r="OW993" s="106"/>
      <c r="OX993" s="106"/>
      <c r="OY993" s="106"/>
      <c r="OZ993" s="106"/>
      <c r="PA993" s="106"/>
      <c r="PB993" s="106"/>
      <c r="PC993" s="106"/>
      <c r="PD993" s="106"/>
      <c r="PE993" s="106"/>
      <c r="PF993" s="106"/>
      <c r="PG993" s="106"/>
      <c r="PH993" s="106"/>
      <c r="PI993" s="106"/>
      <c r="PJ993" s="106"/>
      <c r="PK993" s="106"/>
      <c r="PL993" s="106"/>
      <c r="PM993" s="106"/>
      <c r="PN993" s="106"/>
      <c r="PO993" s="106"/>
      <c r="PP993" s="106"/>
      <c r="PQ993" s="106"/>
      <c r="PR993" s="106"/>
      <c r="PS993" s="106"/>
      <c r="PT993" s="106"/>
      <c r="PU993" s="106"/>
      <c r="PV993" s="106"/>
      <c r="PW993" s="106"/>
      <c r="PX993" s="106"/>
      <c r="PY993" s="106"/>
      <c r="PZ993" s="106"/>
      <c r="QA993" s="106"/>
      <c r="QB993" s="106"/>
      <c r="QC993" s="106"/>
      <c r="QD993" s="106"/>
      <c r="QE993" s="106"/>
      <c r="QF993" s="106"/>
      <c r="QG993" s="106"/>
      <c r="QH993" s="106"/>
      <c r="QI993" s="106"/>
      <c r="QJ993" s="106"/>
      <c r="QK993" s="106"/>
      <c r="QL993" s="106"/>
      <c r="QM993" s="106"/>
      <c r="QN993" s="106"/>
      <c r="QO993" s="106"/>
      <c r="QP993" s="106"/>
      <c r="QQ993" s="106"/>
      <c r="QR993" s="106"/>
      <c r="QS993" s="106"/>
      <c r="QT993" s="106"/>
      <c r="QU993" s="106"/>
      <c r="QV993" s="106"/>
      <c r="QW993" s="106"/>
      <c r="QX993" s="106"/>
      <c r="QY993" s="106"/>
      <c r="QZ993" s="106"/>
      <c r="RA993" s="106"/>
      <c r="RB993" s="106"/>
      <c r="RC993" s="106"/>
      <c r="RD993" s="106"/>
      <c r="RE993" s="106"/>
      <c r="RF993" s="106"/>
      <c r="RG993" s="106"/>
      <c r="RH993" s="106"/>
      <c r="RI993" s="106"/>
      <c r="RJ993" s="106"/>
      <c r="RK993" s="106"/>
      <c r="RL993" s="106"/>
      <c r="RM993" s="106"/>
      <c r="RN993" s="106"/>
      <c r="RO993" s="106"/>
      <c r="RP993" s="106"/>
      <c r="RQ993" s="106"/>
      <c r="RR993" s="106"/>
    </row>
    <row r="994" spans="1:486" x14ac:dyDescent="0.3">
      <c r="A994" s="106"/>
      <c r="B994" s="106"/>
      <c r="C994" s="106"/>
      <c r="D994" s="106"/>
      <c r="E994" s="106"/>
      <c r="F994" s="106"/>
      <c r="G994" s="106"/>
      <c r="H994" s="106"/>
      <c r="I994" s="106"/>
      <c r="J994" s="106"/>
      <c r="K994" s="106"/>
      <c r="L994" s="106"/>
      <c r="M994" s="106"/>
      <c r="N994" s="106"/>
      <c r="O994" s="106"/>
      <c r="P994" s="114"/>
      <c r="Q994" s="114"/>
      <c r="R994" s="106"/>
      <c r="S994" s="106"/>
      <c r="T994" s="106"/>
      <c r="U994" s="106"/>
      <c r="V994" s="106"/>
      <c r="W994" s="106"/>
      <c r="X994" s="106"/>
      <c r="Y994" s="106"/>
      <c r="Z994" s="106"/>
      <c r="AA994" s="106"/>
      <c r="AB994" s="106"/>
      <c r="AC994" s="106"/>
      <c r="AD994" s="106"/>
      <c r="AE994" s="106"/>
      <c r="AF994" s="106"/>
      <c r="AG994" s="106"/>
      <c r="AH994" s="106"/>
      <c r="AI994" s="106"/>
      <c r="AJ994" s="106"/>
      <c r="AK994" s="106"/>
      <c r="AL994" s="106"/>
      <c r="AM994" s="106"/>
      <c r="AN994" s="106"/>
      <c r="AO994" s="106"/>
      <c r="AP994" s="106"/>
      <c r="AQ994" s="106"/>
      <c r="AR994" s="106"/>
      <c r="AS994" s="106"/>
      <c r="AT994" s="106"/>
      <c r="AU994" s="106"/>
      <c r="AV994" s="106"/>
      <c r="AW994" s="106"/>
      <c r="AX994" s="106"/>
      <c r="AY994" s="106"/>
      <c r="AZ994" s="106"/>
      <c r="BA994" s="106"/>
      <c r="BB994" s="106"/>
      <c r="BC994" s="106"/>
      <c r="BD994" s="106"/>
      <c r="BE994" s="106"/>
      <c r="BF994" s="106"/>
      <c r="BG994" s="106"/>
      <c r="BH994" s="106"/>
      <c r="BI994" s="106"/>
      <c r="BJ994" s="106"/>
      <c r="BK994" s="106"/>
      <c r="BL994" s="106"/>
      <c r="BM994" s="106"/>
      <c r="BN994" s="106"/>
      <c r="BO994" s="106"/>
      <c r="BP994" s="106"/>
      <c r="BQ994" s="106"/>
      <c r="BR994" s="106"/>
      <c r="BS994" s="106"/>
      <c r="BT994" s="106"/>
      <c r="BU994" s="106"/>
      <c r="BV994" s="106"/>
      <c r="BW994" s="106"/>
      <c r="BX994" s="106"/>
      <c r="BY994" s="106"/>
      <c r="BZ994" s="106"/>
      <c r="CA994" s="106"/>
      <c r="CB994" s="106"/>
      <c r="CC994" s="106"/>
      <c r="CD994" s="106"/>
      <c r="CE994" s="106"/>
      <c r="CF994" s="106"/>
      <c r="CG994" s="106"/>
      <c r="CH994" s="106"/>
      <c r="CI994" s="106"/>
      <c r="CJ994" s="106"/>
      <c r="CK994" s="106"/>
      <c r="CL994" s="106"/>
      <c r="CM994" s="106"/>
      <c r="CN994" s="106"/>
      <c r="CO994" s="106"/>
      <c r="CP994" s="106"/>
      <c r="CQ994" s="106"/>
      <c r="CR994" s="106"/>
      <c r="CS994" s="106"/>
      <c r="CT994" s="106"/>
      <c r="CU994" s="106"/>
      <c r="CV994" s="106"/>
      <c r="CW994" s="106"/>
      <c r="CX994" s="106"/>
      <c r="CY994" s="106"/>
      <c r="CZ994" s="106"/>
      <c r="DA994" s="106"/>
      <c r="DB994" s="106"/>
      <c r="DC994" s="106"/>
      <c r="DD994" s="106"/>
      <c r="DE994" s="106"/>
      <c r="DF994" s="106"/>
      <c r="DG994" s="106"/>
      <c r="DH994" s="106"/>
      <c r="DI994" s="106"/>
      <c r="DJ994" s="106"/>
      <c r="DK994" s="106"/>
      <c r="DL994" s="106"/>
      <c r="DM994" s="106"/>
      <c r="DN994" s="106"/>
      <c r="DO994" s="106"/>
      <c r="DP994" s="106"/>
      <c r="DQ994" s="106"/>
      <c r="DR994" s="106"/>
      <c r="DS994" s="106"/>
      <c r="DT994" s="106"/>
      <c r="DU994" s="106"/>
      <c r="DV994" s="106"/>
      <c r="DW994" s="106"/>
      <c r="DX994" s="106"/>
      <c r="DY994" s="106"/>
      <c r="DZ994" s="106"/>
      <c r="EA994" s="106"/>
      <c r="EB994" s="106"/>
      <c r="EC994" s="106"/>
      <c r="ED994" s="106"/>
      <c r="EE994" s="106"/>
      <c r="EF994" s="106"/>
      <c r="EG994" s="106"/>
      <c r="EH994" s="106"/>
      <c r="EI994" s="106"/>
      <c r="EJ994" s="106"/>
      <c r="EK994" s="106"/>
      <c r="EL994" s="106"/>
      <c r="EM994" s="106"/>
      <c r="EN994" s="106"/>
      <c r="EO994" s="106"/>
      <c r="EP994" s="106"/>
      <c r="EQ994" s="106"/>
      <c r="ER994" s="106"/>
      <c r="ES994" s="106"/>
      <c r="ET994" s="106"/>
      <c r="EU994" s="106"/>
      <c r="EV994" s="106"/>
      <c r="EW994" s="106"/>
      <c r="EX994" s="106"/>
      <c r="EY994" s="106"/>
      <c r="EZ994" s="106"/>
      <c r="FA994" s="106"/>
      <c r="FB994" s="106"/>
      <c r="FC994" s="106"/>
      <c r="FD994" s="106"/>
      <c r="FE994" s="106"/>
      <c r="FF994" s="106"/>
      <c r="FG994" s="106"/>
      <c r="FH994" s="106"/>
      <c r="FI994" s="106"/>
      <c r="FJ994" s="106"/>
      <c r="FK994" s="106"/>
      <c r="FL994" s="106"/>
      <c r="FM994" s="106"/>
      <c r="FN994" s="106"/>
      <c r="FO994" s="106"/>
      <c r="FP994" s="106"/>
      <c r="FQ994" s="106"/>
      <c r="FR994" s="106"/>
      <c r="FS994" s="106"/>
      <c r="FT994" s="106"/>
      <c r="FU994" s="106"/>
      <c r="FV994" s="106"/>
      <c r="FW994" s="106"/>
      <c r="FX994" s="106"/>
      <c r="FY994" s="106"/>
      <c r="FZ994" s="106"/>
      <c r="GA994" s="106"/>
      <c r="GB994" s="106"/>
      <c r="GC994" s="106"/>
      <c r="GD994" s="106"/>
      <c r="GE994" s="106"/>
      <c r="GF994" s="106"/>
      <c r="GG994" s="106"/>
      <c r="GH994" s="106"/>
      <c r="GI994" s="106"/>
      <c r="GJ994" s="106"/>
      <c r="GK994" s="106"/>
      <c r="GL994" s="106"/>
      <c r="GM994" s="106"/>
      <c r="GN994" s="106"/>
      <c r="GO994" s="106"/>
      <c r="GP994" s="106"/>
      <c r="GQ994" s="106"/>
      <c r="GR994" s="106"/>
      <c r="GS994" s="106"/>
      <c r="GT994" s="106"/>
      <c r="GU994" s="106"/>
      <c r="GV994" s="106"/>
      <c r="GW994" s="106"/>
      <c r="GX994" s="106"/>
      <c r="GY994" s="106"/>
      <c r="GZ994" s="106"/>
      <c r="HA994" s="106"/>
      <c r="HB994" s="106"/>
      <c r="HC994" s="106"/>
      <c r="HD994" s="106"/>
      <c r="HE994" s="106"/>
      <c r="HF994" s="106"/>
      <c r="HG994" s="106"/>
      <c r="HH994" s="106"/>
      <c r="HI994" s="106"/>
      <c r="HJ994" s="106"/>
      <c r="HK994" s="106"/>
      <c r="HL994" s="106"/>
      <c r="HM994" s="106"/>
      <c r="HN994" s="106"/>
      <c r="HO994" s="106"/>
      <c r="HP994" s="106"/>
      <c r="HQ994" s="106"/>
      <c r="HR994" s="106"/>
      <c r="HS994" s="106"/>
      <c r="HT994" s="106"/>
      <c r="HU994" s="106"/>
      <c r="HV994" s="106"/>
      <c r="HW994" s="106"/>
      <c r="HX994" s="106"/>
      <c r="HY994" s="106"/>
      <c r="HZ994" s="106"/>
      <c r="IA994" s="106"/>
      <c r="IB994" s="106"/>
      <c r="IC994" s="106"/>
      <c r="ID994" s="106"/>
      <c r="IE994" s="106"/>
      <c r="IF994" s="106"/>
      <c r="IG994" s="106"/>
      <c r="IH994" s="106"/>
      <c r="II994" s="106"/>
      <c r="IJ994" s="106"/>
      <c r="IK994" s="106"/>
      <c r="IL994" s="106"/>
      <c r="IM994" s="106"/>
      <c r="IN994" s="106"/>
      <c r="IO994" s="106"/>
      <c r="IP994" s="106"/>
      <c r="IQ994" s="106"/>
      <c r="IR994" s="106"/>
      <c r="IS994" s="106"/>
      <c r="IT994" s="106"/>
      <c r="IU994" s="106"/>
      <c r="IV994" s="106"/>
      <c r="IW994" s="106"/>
      <c r="IX994" s="106"/>
      <c r="IY994" s="106"/>
      <c r="IZ994" s="106"/>
      <c r="JA994" s="106"/>
      <c r="JB994" s="106"/>
      <c r="JC994" s="106"/>
      <c r="JD994" s="106"/>
      <c r="JE994" s="106"/>
      <c r="JF994" s="106"/>
      <c r="JG994" s="106"/>
      <c r="JH994" s="106"/>
      <c r="JI994" s="106"/>
      <c r="JJ994" s="106"/>
      <c r="JK994" s="106"/>
      <c r="JL994" s="106"/>
      <c r="JM994" s="106"/>
      <c r="JN994" s="106"/>
      <c r="JO994" s="106"/>
      <c r="JP994" s="106"/>
      <c r="JQ994" s="106"/>
      <c r="JR994" s="106"/>
      <c r="JS994" s="106"/>
      <c r="JT994" s="106"/>
      <c r="JU994" s="106"/>
      <c r="JV994" s="106"/>
      <c r="JW994" s="106"/>
      <c r="JX994" s="106"/>
      <c r="JY994" s="106"/>
      <c r="JZ994" s="106"/>
      <c r="KA994" s="106"/>
      <c r="KB994" s="106"/>
      <c r="KC994" s="106"/>
      <c r="KD994" s="106"/>
      <c r="KE994" s="106"/>
      <c r="KF994" s="106"/>
      <c r="KG994" s="106"/>
      <c r="KH994" s="106"/>
      <c r="KI994" s="106"/>
      <c r="KJ994" s="106"/>
      <c r="KK994" s="106"/>
      <c r="KL994" s="106"/>
      <c r="KM994" s="106"/>
      <c r="KN994" s="106"/>
      <c r="KO994" s="106"/>
      <c r="KP994" s="106"/>
      <c r="KQ994" s="106"/>
      <c r="KR994" s="106"/>
      <c r="KS994" s="106"/>
      <c r="KT994" s="106"/>
      <c r="KU994" s="106"/>
      <c r="KV994" s="106"/>
      <c r="KW994" s="106"/>
      <c r="KX994" s="106"/>
      <c r="KY994" s="106"/>
      <c r="KZ994" s="106"/>
      <c r="LA994" s="106"/>
      <c r="LB994" s="106"/>
      <c r="LC994" s="106"/>
      <c r="LD994" s="106"/>
      <c r="LE994" s="106"/>
      <c r="LF994" s="106"/>
      <c r="LG994" s="106"/>
      <c r="LH994" s="106"/>
      <c r="LI994" s="106"/>
      <c r="LJ994" s="106"/>
      <c r="LK994" s="106"/>
      <c r="LL994" s="106"/>
      <c r="LM994" s="106"/>
      <c r="LN994" s="106"/>
      <c r="LO994" s="106"/>
      <c r="LP994" s="106"/>
      <c r="LQ994" s="106"/>
      <c r="LR994" s="106"/>
      <c r="LS994" s="106"/>
      <c r="LT994" s="106"/>
      <c r="LU994" s="106"/>
      <c r="LV994" s="106"/>
      <c r="LW994" s="106"/>
      <c r="LX994" s="106"/>
      <c r="LY994" s="106"/>
      <c r="LZ994" s="106"/>
      <c r="MA994" s="106"/>
      <c r="MB994" s="106"/>
      <c r="MC994" s="106"/>
      <c r="MD994" s="106"/>
      <c r="ME994" s="106"/>
      <c r="MF994" s="106"/>
      <c r="MG994" s="106"/>
      <c r="MH994" s="106"/>
      <c r="MI994" s="106"/>
      <c r="MJ994" s="106"/>
      <c r="MK994" s="106"/>
      <c r="ML994" s="106"/>
      <c r="MM994" s="106"/>
      <c r="MN994" s="106"/>
      <c r="MO994" s="106"/>
      <c r="MP994" s="106"/>
      <c r="MQ994" s="106"/>
      <c r="MR994" s="106"/>
      <c r="MS994" s="106"/>
      <c r="MT994" s="106"/>
      <c r="MU994" s="106"/>
      <c r="MV994" s="106"/>
      <c r="MW994" s="106"/>
      <c r="MX994" s="106"/>
      <c r="MY994" s="106"/>
      <c r="MZ994" s="106"/>
      <c r="NA994" s="106"/>
      <c r="NB994" s="106"/>
      <c r="NC994" s="106"/>
      <c r="ND994" s="106"/>
      <c r="NE994" s="106"/>
      <c r="NF994" s="106"/>
      <c r="NG994" s="106"/>
      <c r="NH994" s="106"/>
      <c r="NI994" s="106"/>
      <c r="NJ994" s="106"/>
      <c r="NK994" s="106"/>
      <c r="NL994" s="106"/>
      <c r="NM994" s="106"/>
      <c r="NN994" s="106"/>
      <c r="NO994" s="106"/>
      <c r="NP994" s="106"/>
      <c r="NQ994" s="106"/>
      <c r="NR994" s="106"/>
      <c r="NS994" s="106"/>
      <c r="NT994" s="106"/>
      <c r="NU994" s="106"/>
      <c r="NV994" s="106"/>
      <c r="NW994" s="106"/>
      <c r="NX994" s="106"/>
      <c r="NY994" s="106"/>
      <c r="NZ994" s="106"/>
      <c r="OA994" s="106"/>
      <c r="OB994" s="106"/>
      <c r="OC994" s="106"/>
      <c r="OD994" s="106"/>
      <c r="OE994" s="106"/>
      <c r="OF994" s="106"/>
      <c r="OG994" s="106"/>
      <c r="OH994" s="106"/>
      <c r="OI994" s="106"/>
      <c r="OJ994" s="106"/>
      <c r="OK994" s="106"/>
      <c r="OL994" s="106"/>
      <c r="OM994" s="106"/>
      <c r="ON994" s="106"/>
      <c r="OO994" s="106"/>
      <c r="OP994" s="106"/>
      <c r="OQ994" s="106"/>
      <c r="OR994" s="106"/>
      <c r="OS994" s="106"/>
      <c r="OT994" s="106"/>
      <c r="OU994" s="106"/>
      <c r="OV994" s="106"/>
      <c r="OW994" s="106"/>
      <c r="OX994" s="106"/>
      <c r="OY994" s="106"/>
      <c r="OZ994" s="106"/>
      <c r="PA994" s="106"/>
      <c r="PB994" s="106"/>
      <c r="PC994" s="106"/>
      <c r="PD994" s="106"/>
      <c r="PE994" s="106"/>
      <c r="PF994" s="106"/>
      <c r="PG994" s="106"/>
      <c r="PH994" s="106"/>
      <c r="PI994" s="106"/>
      <c r="PJ994" s="106"/>
      <c r="PK994" s="106"/>
      <c r="PL994" s="106"/>
      <c r="PM994" s="106"/>
      <c r="PN994" s="106"/>
      <c r="PO994" s="106"/>
      <c r="PP994" s="106"/>
      <c r="PQ994" s="106"/>
      <c r="PR994" s="106"/>
      <c r="PS994" s="106"/>
      <c r="PT994" s="106"/>
      <c r="PU994" s="106"/>
      <c r="PV994" s="106"/>
      <c r="PW994" s="106"/>
      <c r="PX994" s="106"/>
      <c r="PY994" s="106"/>
      <c r="PZ994" s="106"/>
      <c r="QA994" s="106"/>
      <c r="QB994" s="106"/>
      <c r="QC994" s="106"/>
      <c r="QD994" s="106"/>
      <c r="QE994" s="106"/>
      <c r="QF994" s="106"/>
      <c r="QG994" s="106"/>
      <c r="QH994" s="106"/>
      <c r="QI994" s="106"/>
      <c r="QJ994" s="106"/>
      <c r="QK994" s="106"/>
      <c r="QL994" s="106"/>
      <c r="QM994" s="106"/>
      <c r="QN994" s="106"/>
      <c r="QO994" s="106"/>
      <c r="QP994" s="106"/>
      <c r="QQ994" s="106"/>
      <c r="QR994" s="106"/>
      <c r="QS994" s="106"/>
      <c r="QT994" s="106"/>
      <c r="QU994" s="106"/>
      <c r="QV994" s="106"/>
      <c r="QW994" s="106"/>
      <c r="QX994" s="106"/>
      <c r="QY994" s="106"/>
      <c r="QZ994" s="106"/>
      <c r="RA994" s="106"/>
      <c r="RB994" s="106"/>
      <c r="RC994" s="106"/>
      <c r="RD994" s="106"/>
      <c r="RE994" s="106"/>
      <c r="RF994" s="106"/>
      <c r="RG994" s="106"/>
      <c r="RH994" s="106"/>
      <c r="RI994" s="106"/>
      <c r="RJ994" s="106"/>
      <c r="RK994" s="106"/>
      <c r="RL994" s="106"/>
      <c r="RM994" s="106"/>
      <c r="RN994" s="106"/>
      <c r="RO994" s="106"/>
      <c r="RP994" s="106"/>
      <c r="RQ994" s="106"/>
      <c r="RR994" s="106"/>
    </row>
    <row r="995" spans="1:486" x14ac:dyDescent="0.3">
      <c r="A995" s="106"/>
      <c r="B995" s="106"/>
      <c r="C995" s="106"/>
      <c r="D995" s="106"/>
      <c r="E995" s="106"/>
      <c r="F995" s="106"/>
      <c r="G995" s="106"/>
      <c r="H995" s="106"/>
      <c r="I995" s="106"/>
      <c r="J995" s="106"/>
      <c r="K995" s="106"/>
      <c r="L995" s="106"/>
      <c r="M995" s="106"/>
      <c r="N995" s="106"/>
      <c r="O995" s="106"/>
      <c r="P995" s="114"/>
      <c r="Q995" s="114"/>
      <c r="R995" s="106"/>
      <c r="S995" s="106"/>
      <c r="T995" s="106"/>
      <c r="U995" s="106"/>
      <c r="V995" s="106"/>
      <c r="W995" s="106"/>
      <c r="X995" s="106"/>
      <c r="Y995" s="106"/>
      <c r="Z995" s="106"/>
      <c r="AA995" s="106"/>
      <c r="AB995" s="106"/>
      <c r="AC995" s="106"/>
      <c r="AD995" s="106"/>
      <c r="AE995" s="106"/>
      <c r="AF995" s="106"/>
      <c r="AG995" s="106"/>
      <c r="AH995" s="106"/>
      <c r="AI995" s="106"/>
      <c r="AJ995" s="106"/>
      <c r="AK995" s="106"/>
      <c r="AL995" s="106"/>
      <c r="AM995" s="106"/>
      <c r="AN995" s="106"/>
      <c r="AO995" s="106"/>
      <c r="AP995" s="106"/>
      <c r="AQ995" s="106"/>
      <c r="AR995" s="106"/>
      <c r="AS995" s="106"/>
      <c r="AT995" s="106"/>
      <c r="AU995" s="106"/>
      <c r="AV995" s="106"/>
      <c r="AW995" s="106"/>
      <c r="AX995" s="106"/>
      <c r="AY995" s="106"/>
      <c r="AZ995" s="106"/>
      <c r="BA995" s="106"/>
      <c r="BB995" s="106"/>
      <c r="BC995" s="106"/>
      <c r="BD995" s="106"/>
      <c r="BE995" s="106"/>
      <c r="BF995" s="106"/>
      <c r="BG995" s="106"/>
      <c r="BH995" s="106"/>
      <c r="BI995" s="106"/>
      <c r="BJ995" s="106"/>
      <c r="BK995" s="106"/>
      <c r="BL995" s="106"/>
      <c r="BM995" s="106"/>
      <c r="BN995" s="106"/>
      <c r="BO995" s="106"/>
      <c r="BP995" s="106"/>
      <c r="BQ995" s="106"/>
      <c r="BR995" s="106"/>
      <c r="BS995" s="106"/>
      <c r="BT995" s="106"/>
      <c r="BU995" s="106"/>
      <c r="BV995" s="106"/>
      <c r="BW995" s="106"/>
      <c r="BX995" s="106"/>
      <c r="BY995" s="106"/>
      <c r="BZ995" s="106"/>
      <c r="CA995" s="106"/>
      <c r="CB995" s="106"/>
      <c r="CC995" s="106"/>
      <c r="CD995" s="106"/>
      <c r="CE995" s="106"/>
      <c r="CF995" s="106"/>
      <c r="CG995" s="106"/>
      <c r="CH995" s="106"/>
      <c r="CI995" s="106"/>
      <c r="CJ995" s="106"/>
      <c r="CK995" s="106"/>
      <c r="CL995" s="106"/>
      <c r="CM995" s="106"/>
      <c r="CN995" s="106"/>
      <c r="CO995" s="106"/>
      <c r="CP995" s="106"/>
      <c r="CQ995" s="106"/>
      <c r="CR995" s="106"/>
      <c r="CS995" s="106"/>
      <c r="CT995" s="106"/>
      <c r="CU995" s="106"/>
      <c r="CV995" s="106"/>
      <c r="CW995" s="106"/>
      <c r="CX995" s="106"/>
      <c r="CY995" s="106"/>
      <c r="CZ995" s="106"/>
      <c r="DA995" s="106"/>
      <c r="DB995" s="106"/>
      <c r="DC995" s="106"/>
      <c r="DD995" s="106"/>
      <c r="DE995" s="106"/>
      <c r="DF995" s="106"/>
      <c r="DG995" s="106"/>
      <c r="DH995" s="106"/>
      <c r="DI995" s="106"/>
      <c r="DJ995" s="106"/>
      <c r="DK995" s="106"/>
      <c r="DL995" s="106"/>
      <c r="DM995" s="106"/>
      <c r="DN995" s="106"/>
      <c r="DO995" s="106"/>
      <c r="DP995" s="106"/>
      <c r="DQ995" s="106"/>
      <c r="DR995" s="106"/>
      <c r="DS995" s="106"/>
      <c r="DT995" s="106"/>
      <c r="DU995" s="106"/>
      <c r="DV995" s="106"/>
      <c r="DW995" s="106"/>
      <c r="DX995" s="106"/>
      <c r="DY995" s="106"/>
      <c r="DZ995" s="106"/>
      <c r="EA995" s="106"/>
      <c r="EB995" s="106"/>
      <c r="EC995" s="106"/>
      <c r="ED995" s="106"/>
      <c r="EE995" s="106"/>
      <c r="EF995" s="106"/>
      <c r="EG995" s="106"/>
      <c r="EH995" s="106"/>
      <c r="EI995" s="106"/>
      <c r="EJ995" s="106"/>
      <c r="EK995" s="106"/>
      <c r="EL995" s="106"/>
      <c r="EM995" s="106"/>
      <c r="EN995" s="106"/>
      <c r="EO995" s="106"/>
      <c r="EP995" s="106"/>
      <c r="EQ995" s="106"/>
      <c r="ER995" s="106"/>
      <c r="ES995" s="106"/>
      <c r="ET995" s="106"/>
      <c r="EU995" s="106"/>
      <c r="EV995" s="106"/>
      <c r="EW995" s="106"/>
      <c r="EX995" s="106"/>
      <c r="EY995" s="106"/>
      <c r="EZ995" s="106"/>
      <c r="FA995" s="106"/>
      <c r="FB995" s="106"/>
      <c r="FC995" s="106"/>
      <c r="FD995" s="106"/>
      <c r="FE995" s="106"/>
      <c r="FF995" s="106"/>
      <c r="FG995" s="106"/>
      <c r="FH995" s="106"/>
      <c r="FI995" s="106"/>
      <c r="FJ995" s="106"/>
      <c r="FK995" s="106"/>
      <c r="FL995" s="106"/>
      <c r="FM995" s="106"/>
      <c r="FN995" s="106"/>
      <c r="FO995" s="106"/>
      <c r="FP995" s="106"/>
      <c r="FQ995" s="106"/>
      <c r="FR995" s="106"/>
      <c r="FS995" s="106"/>
      <c r="FT995" s="106"/>
      <c r="FU995" s="106"/>
      <c r="FV995" s="106"/>
      <c r="FW995" s="106"/>
      <c r="FX995" s="106"/>
      <c r="FY995" s="106"/>
      <c r="FZ995" s="106"/>
      <c r="GA995" s="106"/>
      <c r="GB995" s="106"/>
      <c r="GC995" s="106"/>
      <c r="GD995" s="106"/>
      <c r="GE995" s="106"/>
      <c r="GF995" s="106"/>
      <c r="GG995" s="106"/>
      <c r="GH995" s="106"/>
      <c r="GI995" s="106"/>
      <c r="GJ995" s="106"/>
      <c r="GK995" s="106"/>
      <c r="GL995" s="106"/>
      <c r="GM995" s="106"/>
      <c r="GN995" s="106"/>
      <c r="GO995" s="106"/>
      <c r="GP995" s="106"/>
      <c r="GQ995" s="106"/>
      <c r="GR995" s="106"/>
      <c r="GS995" s="106"/>
      <c r="GT995" s="106"/>
      <c r="GU995" s="106"/>
      <c r="GV995" s="106"/>
      <c r="GW995" s="106"/>
      <c r="GX995" s="106"/>
      <c r="GY995" s="106"/>
      <c r="GZ995" s="106"/>
      <c r="HA995" s="106"/>
      <c r="HB995" s="106"/>
      <c r="HC995" s="106"/>
      <c r="HD995" s="106"/>
      <c r="HE995" s="106"/>
      <c r="HF995" s="106"/>
      <c r="HG995" s="106"/>
      <c r="HH995" s="106"/>
      <c r="HI995" s="106"/>
      <c r="HJ995" s="106"/>
      <c r="HK995" s="106"/>
      <c r="HL995" s="106"/>
      <c r="HM995" s="106"/>
      <c r="HN995" s="106"/>
      <c r="HO995" s="106"/>
      <c r="HP995" s="106"/>
      <c r="HQ995" s="106"/>
      <c r="HR995" s="106"/>
      <c r="HS995" s="106"/>
      <c r="HT995" s="106"/>
      <c r="HU995" s="106"/>
      <c r="HV995" s="106"/>
      <c r="HW995" s="106"/>
      <c r="HX995" s="106"/>
      <c r="HY995" s="106"/>
      <c r="HZ995" s="106"/>
      <c r="IA995" s="106"/>
      <c r="IB995" s="106"/>
      <c r="IC995" s="106"/>
      <c r="ID995" s="106"/>
      <c r="IE995" s="106"/>
      <c r="IF995" s="106"/>
      <c r="IG995" s="106"/>
      <c r="IH995" s="106"/>
      <c r="II995" s="106"/>
      <c r="IJ995" s="106"/>
      <c r="IK995" s="106"/>
      <c r="IL995" s="106"/>
      <c r="IM995" s="106"/>
      <c r="IN995" s="106"/>
      <c r="IO995" s="106"/>
      <c r="IP995" s="106"/>
      <c r="IQ995" s="106"/>
      <c r="IR995" s="106"/>
      <c r="IS995" s="106"/>
      <c r="IT995" s="106"/>
      <c r="IU995" s="106"/>
      <c r="IV995" s="106"/>
      <c r="IW995" s="106"/>
      <c r="IX995" s="106"/>
      <c r="IY995" s="106"/>
      <c r="IZ995" s="106"/>
      <c r="JA995" s="106"/>
      <c r="JB995" s="106"/>
      <c r="JC995" s="106"/>
      <c r="JD995" s="106"/>
      <c r="JE995" s="106"/>
      <c r="JF995" s="106"/>
      <c r="JG995" s="106"/>
      <c r="JH995" s="106"/>
      <c r="JI995" s="106"/>
      <c r="JJ995" s="106"/>
      <c r="JK995" s="106"/>
      <c r="JL995" s="106"/>
      <c r="JM995" s="106"/>
      <c r="JN995" s="106"/>
      <c r="JO995" s="106"/>
      <c r="JP995" s="106"/>
      <c r="JQ995" s="106"/>
      <c r="JR995" s="106"/>
      <c r="JS995" s="106"/>
      <c r="JT995" s="106"/>
      <c r="JU995" s="106"/>
      <c r="JV995" s="106"/>
      <c r="JW995" s="106"/>
      <c r="JX995" s="106"/>
      <c r="JY995" s="106"/>
      <c r="JZ995" s="106"/>
      <c r="KA995" s="106"/>
      <c r="KB995" s="106"/>
      <c r="KC995" s="106"/>
      <c r="KD995" s="106"/>
      <c r="KE995" s="106"/>
      <c r="KF995" s="106"/>
      <c r="KG995" s="106"/>
      <c r="KH995" s="106"/>
      <c r="KI995" s="106"/>
      <c r="KJ995" s="106"/>
      <c r="KK995" s="106"/>
      <c r="KL995" s="106"/>
      <c r="KM995" s="106"/>
      <c r="KN995" s="106"/>
      <c r="KO995" s="106"/>
      <c r="KP995" s="106"/>
      <c r="KQ995" s="106"/>
      <c r="KR995" s="106"/>
      <c r="KS995" s="106"/>
      <c r="KT995" s="106"/>
      <c r="KU995" s="106"/>
      <c r="KV995" s="106"/>
      <c r="KW995" s="106"/>
      <c r="KX995" s="106"/>
      <c r="KY995" s="106"/>
      <c r="KZ995" s="106"/>
      <c r="LA995" s="106"/>
      <c r="LB995" s="106"/>
      <c r="LC995" s="106"/>
      <c r="LD995" s="106"/>
      <c r="LE995" s="106"/>
      <c r="LF995" s="106"/>
      <c r="LG995" s="106"/>
      <c r="LH995" s="106"/>
      <c r="LI995" s="106"/>
      <c r="LJ995" s="106"/>
      <c r="LK995" s="106"/>
      <c r="LL995" s="106"/>
      <c r="LM995" s="106"/>
      <c r="LN995" s="106"/>
      <c r="LO995" s="106"/>
      <c r="LP995" s="106"/>
      <c r="LQ995" s="106"/>
      <c r="LR995" s="106"/>
      <c r="LS995" s="106"/>
      <c r="LT995" s="106"/>
      <c r="LU995" s="106"/>
      <c r="LV995" s="106"/>
      <c r="LW995" s="106"/>
      <c r="LX995" s="106"/>
      <c r="LY995" s="106"/>
      <c r="LZ995" s="106"/>
      <c r="MA995" s="106"/>
      <c r="MB995" s="106"/>
      <c r="MC995" s="106"/>
      <c r="MD995" s="106"/>
      <c r="ME995" s="106"/>
      <c r="MF995" s="106"/>
      <c r="MG995" s="106"/>
      <c r="MH995" s="106"/>
      <c r="MI995" s="106"/>
      <c r="MJ995" s="106"/>
      <c r="MK995" s="106"/>
      <c r="ML995" s="106"/>
      <c r="MM995" s="106"/>
      <c r="MN995" s="106"/>
      <c r="MO995" s="106"/>
      <c r="MP995" s="106"/>
      <c r="MQ995" s="106"/>
      <c r="MR995" s="106"/>
      <c r="MS995" s="106"/>
      <c r="MT995" s="106"/>
      <c r="MU995" s="106"/>
      <c r="MV995" s="106"/>
      <c r="MW995" s="106"/>
      <c r="MX995" s="106"/>
      <c r="MY995" s="106"/>
      <c r="MZ995" s="106"/>
      <c r="NA995" s="106"/>
      <c r="NB995" s="106"/>
      <c r="NC995" s="106"/>
      <c r="ND995" s="106"/>
      <c r="NE995" s="106"/>
      <c r="NF995" s="106"/>
      <c r="NG995" s="106"/>
      <c r="NH995" s="106"/>
      <c r="NI995" s="106"/>
      <c r="NJ995" s="106"/>
      <c r="NK995" s="106"/>
      <c r="NL995" s="106"/>
      <c r="NM995" s="106"/>
      <c r="NN995" s="106"/>
      <c r="NO995" s="106"/>
      <c r="NP995" s="106"/>
      <c r="NQ995" s="106"/>
      <c r="NR995" s="106"/>
      <c r="NS995" s="106"/>
      <c r="NT995" s="106"/>
      <c r="NU995" s="106"/>
      <c r="NV995" s="106"/>
      <c r="NW995" s="106"/>
      <c r="NX995" s="106"/>
      <c r="NY995" s="106"/>
      <c r="NZ995" s="106"/>
      <c r="OA995" s="106"/>
      <c r="OB995" s="106"/>
      <c r="OC995" s="106"/>
      <c r="OD995" s="106"/>
      <c r="OE995" s="106"/>
      <c r="OF995" s="106"/>
      <c r="OG995" s="106"/>
      <c r="OH995" s="106"/>
      <c r="OI995" s="106"/>
      <c r="OJ995" s="106"/>
      <c r="OK995" s="106"/>
      <c r="OL995" s="106"/>
      <c r="OM995" s="106"/>
      <c r="ON995" s="106"/>
      <c r="OO995" s="106"/>
      <c r="OP995" s="106"/>
      <c r="OQ995" s="106"/>
      <c r="OR995" s="106"/>
      <c r="OS995" s="106"/>
      <c r="OT995" s="106"/>
      <c r="OU995" s="106"/>
      <c r="OV995" s="106"/>
      <c r="OW995" s="106"/>
      <c r="OX995" s="106"/>
      <c r="OY995" s="106"/>
      <c r="OZ995" s="106"/>
      <c r="PA995" s="106"/>
      <c r="PB995" s="106"/>
      <c r="PC995" s="106"/>
      <c r="PD995" s="106"/>
      <c r="PE995" s="106"/>
      <c r="PF995" s="106"/>
      <c r="PG995" s="106"/>
      <c r="PH995" s="106"/>
      <c r="PI995" s="106"/>
      <c r="PJ995" s="106"/>
      <c r="PK995" s="106"/>
      <c r="PL995" s="106"/>
      <c r="PM995" s="106"/>
      <c r="PN995" s="106"/>
      <c r="PO995" s="106"/>
      <c r="PP995" s="106"/>
      <c r="PQ995" s="106"/>
      <c r="PR995" s="106"/>
      <c r="PS995" s="106"/>
      <c r="PT995" s="106"/>
      <c r="PU995" s="106"/>
      <c r="PV995" s="106"/>
      <c r="PW995" s="106"/>
      <c r="PX995" s="106"/>
      <c r="PY995" s="106"/>
      <c r="PZ995" s="106"/>
      <c r="QA995" s="106"/>
      <c r="QB995" s="106"/>
      <c r="QC995" s="106"/>
      <c r="QD995" s="106"/>
      <c r="QE995" s="106"/>
      <c r="QF995" s="106"/>
      <c r="QG995" s="106"/>
      <c r="QH995" s="106"/>
      <c r="QI995" s="106"/>
      <c r="QJ995" s="106"/>
      <c r="QK995" s="106"/>
      <c r="QL995" s="106"/>
      <c r="QM995" s="106"/>
      <c r="QN995" s="106"/>
      <c r="QO995" s="106"/>
      <c r="QP995" s="106"/>
      <c r="QQ995" s="106"/>
      <c r="QR995" s="106"/>
      <c r="QS995" s="106"/>
      <c r="QT995" s="106"/>
      <c r="QU995" s="106"/>
      <c r="QV995" s="106"/>
      <c r="QW995" s="106"/>
      <c r="QX995" s="106"/>
      <c r="QY995" s="106"/>
      <c r="QZ995" s="106"/>
      <c r="RA995" s="106"/>
      <c r="RB995" s="106"/>
      <c r="RC995" s="106"/>
      <c r="RD995" s="106"/>
      <c r="RE995" s="106"/>
      <c r="RF995" s="106"/>
      <c r="RG995" s="106"/>
      <c r="RH995" s="106"/>
      <c r="RI995" s="106"/>
      <c r="RJ995" s="106"/>
      <c r="RK995" s="106"/>
      <c r="RL995" s="106"/>
      <c r="RM995" s="106"/>
      <c r="RN995" s="106"/>
      <c r="RO995" s="106"/>
      <c r="RP995" s="106"/>
      <c r="RQ995" s="106"/>
      <c r="RR995" s="106"/>
    </row>
    <row r="996" spans="1:486" x14ac:dyDescent="0.3">
      <c r="A996" s="106"/>
      <c r="B996" s="106"/>
      <c r="C996" s="106"/>
      <c r="D996" s="106"/>
      <c r="E996" s="106"/>
      <c r="F996" s="106"/>
      <c r="G996" s="106"/>
      <c r="H996" s="106"/>
      <c r="I996" s="106"/>
      <c r="J996" s="106"/>
      <c r="K996" s="106"/>
      <c r="L996" s="106"/>
      <c r="M996" s="106"/>
      <c r="N996" s="106"/>
      <c r="O996" s="106"/>
      <c r="P996" s="114"/>
      <c r="Q996" s="114"/>
      <c r="R996" s="106"/>
      <c r="S996" s="106"/>
      <c r="T996" s="106"/>
      <c r="U996" s="106"/>
      <c r="V996" s="106"/>
      <c r="W996" s="106"/>
      <c r="X996" s="106"/>
      <c r="Y996" s="106"/>
      <c r="Z996" s="106"/>
      <c r="AA996" s="106"/>
      <c r="AB996" s="106"/>
      <c r="AC996" s="106"/>
      <c r="AD996" s="106"/>
      <c r="AE996" s="106"/>
      <c r="AF996" s="106"/>
      <c r="AG996" s="106"/>
      <c r="AH996" s="106"/>
      <c r="AI996" s="106"/>
      <c r="AJ996" s="106"/>
      <c r="AK996" s="106"/>
      <c r="AL996" s="106"/>
      <c r="AM996" s="106"/>
      <c r="AN996" s="106"/>
      <c r="AO996" s="106"/>
      <c r="AP996" s="106"/>
      <c r="AQ996" s="106"/>
      <c r="AR996" s="106"/>
      <c r="AS996" s="106"/>
      <c r="AT996" s="106"/>
      <c r="AU996" s="106"/>
      <c r="AV996" s="106"/>
      <c r="AW996" s="106"/>
      <c r="AX996" s="106"/>
      <c r="AY996" s="106"/>
      <c r="AZ996" s="106"/>
      <c r="BA996" s="106"/>
      <c r="BB996" s="106"/>
      <c r="BC996" s="106"/>
      <c r="BD996" s="106"/>
      <c r="BE996" s="106"/>
      <c r="BF996" s="106"/>
      <c r="BG996" s="106"/>
      <c r="BH996" s="106"/>
      <c r="BI996" s="106"/>
      <c r="BJ996" s="106"/>
      <c r="BK996" s="106"/>
      <c r="BL996" s="106"/>
      <c r="BM996" s="106"/>
      <c r="BN996" s="106"/>
      <c r="BO996" s="106"/>
      <c r="BP996" s="106"/>
      <c r="BQ996" s="106"/>
      <c r="BR996" s="106"/>
      <c r="BS996" s="106"/>
      <c r="BT996" s="106"/>
      <c r="BU996" s="106"/>
      <c r="BV996" s="106"/>
      <c r="BW996" s="106"/>
      <c r="BX996" s="106"/>
      <c r="BY996" s="106"/>
      <c r="BZ996" s="106"/>
      <c r="CA996" s="106"/>
      <c r="CB996" s="106"/>
      <c r="CC996" s="106"/>
      <c r="CD996" s="106"/>
      <c r="CE996" s="106"/>
      <c r="CF996" s="106"/>
      <c r="CG996" s="106"/>
      <c r="CH996" s="106"/>
      <c r="CI996" s="106"/>
      <c r="CJ996" s="106"/>
      <c r="CK996" s="106"/>
      <c r="CL996" s="106"/>
      <c r="CM996" s="106"/>
      <c r="CN996" s="106"/>
      <c r="CO996" s="106"/>
      <c r="CP996" s="106"/>
      <c r="CQ996" s="106"/>
      <c r="CR996" s="106"/>
      <c r="CS996" s="106"/>
      <c r="CT996" s="106"/>
      <c r="CU996" s="106"/>
      <c r="CV996" s="106"/>
      <c r="CW996" s="106"/>
      <c r="CX996" s="106"/>
      <c r="CY996" s="106"/>
      <c r="CZ996" s="106"/>
      <c r="DA996" s="106"/>
      <c r="DB996" s="106"/>
      <c r="DC996" s="106"/>
      <c r="DD996" s="106"/>
      <c r="DE996" s="106"/>
      <c r="DF996" s="106"/>
      <c r="DG996" s="106"/>
      <c r="DH996" s="106"/>
      <c r="DI996" s="106"/>
      <c r="DJ996" s="106"/>
      <c r="DK996" s="106"/>
      <c r="DL996" s="106"/>
      <c r="DM996" s="106"/>
      <c r="DN996" s="106"/>
      <c r="DO996" s="106"/>
      <c r="DP996" s="106"/>
      <c r="DQ996" s="106"/>
      <c r="DR996" s="106"/>
      <c r="DS996" s="106"/>
      <c r="DT996" s="106"/>
      <c r="DU996" s="106"/>
      <c r="DV996" s="106"/>
      <c r="DW996" s="106"/>
      <c r="DX996" s="106"/>
      <c r="DY996" s="106"/>
      <c r="DZ996" s="106"/>
      <c r="EA996" s="106"/>
      <c r="EB996" s="106"/>
      <c r="EC996" s="106"/>
      <c r="ED996" s="106"/>
      <c r="EE996" s="106"/>
      <c r="EF996" s="106"/>
      <c r="EG996" s="106"/>
      <c r="EH996" s="106"/>
      <c r="EI996" s="106"/>
      <c r="EJ996" s="106"/>
      <c r="EK996" s="106"/>
      <c r="EL996" s="106"/>
      <c r="EM996" s="106"/>
      <c r="EN996" s="106"/>
      <c r="EO996" s="106"/>
      <c r="EP996" s="106"/>
      <c r="EQ996" s="106"/>
      <c r="ER996" s="106"/>
      <c r="ES996" s="106"/>
      <c r="ET996" s="106"/>
      <c r="EU996" s="106"/>
      <c r="EV996" s="106"/>
      <c r="EW996" s="106"/>
      <c r="EX996" s="106"/>
      <c r="EY996" s="106"/>
      <c r="EZ996" s="106"/>
      <c r="FA996" s="106"/>
      <c r="FB996" s="106"/>
      <c r="FC996" s="106"/>
      <c r="FD996" s="106"/>
      <c r="FE996" s="106"/>
      <c r="FF996" s="106"/>
      <c r="FG996" s="106"/>
      <c r="FH996" s="106"/>
      <c r="FI996" s="106"/>
      <c r="FJ996" s="106"/>
      <c r="FK996" s="106"/>
      <c r="FL996" s="106"/>
      <c r="FM996" s="106"/>
      <c r="FN996" s="106"/>
      <c r="FO996" s="106"/>
      <c r="FP996" s="106"/>
      <c r="FQ996" s="106"/>
      <c r="FR996" s="106"/>
      <c r="FS996" s="106"/>
      <c r="FT996" s="106"/>
      <c r="FU996" s="106"/>
      <c r="FV996" s="106"/>
      <c r="FW996" s="106"/>
      <c r="FX996" s="106"/>
      <c r="FY996" s="106"/>
      <c r="FZ996" s="106"/>
      <c r="GA996" s="106"/>
      <c r="GB996" s="106"/>
      <c r="GC996" s="106"/>
      <c r="GD996" s="106"/>
      <c r="GE996" s="106"/>
      <c r="GF996" s="106"/>
      <c r="GG996" s="106"/>
      <c r="GH996" s="106"/>
      <c r="GI996" s="106"/>
      <c r="GJ996" s="106"/>
      <c r="GK996" s="106"/>
      <c r="GL996" s="106"/>
      <c r="GM996" s="106"/>
      <c r="GN996" s="106"/>
      <c r="GO996" s="106"/>
      <c r="GP996" s="106"/>
      <c r="GQ996" s="106"/>
      <c r="GR996" s="106"/>
      <c r="GS996" s="106"/>
      <c r="GT996" s="106"/>
      <c r="GU996" s="106"/>
      <c r="GV996" s="106"/>
      <c r="GW996" s="106"/>
      <c r="GX996" s="106"/>
      <c r="GY996" s="106"/>
      <c r="GZ996" s="106"/>
      <c r="HA996" s="106"/>
      <c r="HB996" s="106"/>
      <c r="HC996" s="106"/>
      <c r="HD996" s="106"/>
      <c r="HE996" s="106"/>
      <c r="HF996" s="106"/>
      <c r="HG996" s="106"/>
      <c r="HH996" s="106"/>
      <c r="HI996" s="106"/>
      <c r="HJ996" s="106"/>
      <c r="HK996" s="106"/>
      <c r="HL996" s="106"/>
      <c r="HM996" s="106"/>
      <c r="HN996" s="106"/>
      <c r="HO996" s="106"/>
      <c r="HP996" s="106"/>
      <c r="HQ996" s="106"/>
      <c r="HR996" s="106"/>
      <c r="HS996" s="106"/>
      <c r="HT996" s="106"/>
      <c r="HU996" s="106"/>
      <c r="HV996" s="106"/>
      <c r="HW996" s="106"/>
      <c r="HX996" s="106"/>
      <c r="HY996" s="106"/>
      <c r="HZ996" s="106"/>
      <c r="IA996" s="106"/>
      <c r="IB996" s="106"/>
      <c r="IC996" s="106"/>
      <c r="ID996" s="106"/>
      <c r="IE996" s="106"/>
      <c r="IF996" s="106"/>
      <c r="IG996" s="106"/>
      <c r="IH996" s="106"/>
      <c r="II996" s="106"/>
      <c r="IJ996" s="106"/>
      <c r="IK996" s="106"/>
      <c r="IL996" s="106"/>
      <c r="IM996" s="106"/>
      <c r="IN996" s="106"/>
      <c r="IO996" s="106"/>
      <c r="IP996" s="106"/>
      <c r="IQ996" s="106"/>
      <c r="IR996" s="106"/>
      <c r="IS996" s="106"/>
      <c r="IT996" s="106"/>
      <c r="IU996" s="106"/>
      <c r="IV996" s="106"/>
      <c r="IW996" s="106"/>
      <c r="IX996" s="106"/>
      <c r="IY996" s="106"/>
      <c r="IZ996" s="106"/>
      <c r="JA996" s="106"/>
      <c r="JB996" s="106"/>
      <c r="JC996" s="106"/>
      <c r="JD996" s="106"/>
      <c r="JE996" s="106"/>
      <c r="JF996" s="106"/>
      <c r="JG996" s="106"/>
      <c r="JH996" s="106"/>
      <c r="JI996" s="106"/>
      <c r="JJ996" s="106"/>
      <c r="JK996" s="106"/>
      <c r="JL996" s="106"/>
      <c r="JM996" s="106"/>
      <c r="JN996" s="106"/>
      <c r="JO996" s="106"/>
      <c r="JP996" s="106"/>
      <c r="JQ996" s="106"/>
      <c r="JR996" s="106"/>
      <c r="JS996" s="106"/>
      <c r="JT996" s="106"/>
      <c r="JU996" s="106"/>
      <c r="JV996" s="106"/>
      <c r="JW996" s="106"/>
      <c r="JX996" s="106"/>
      <c r="JY996" s="106"/>
      <c r="JZ996" s="106"/>
      <c r="KA996" s="106"/>
      <c r="KB996" s="106"/>
      <c r="KC996" s="106"/>
      <c r="KD996" s="106"/>
      <c r="KE996" s="106"/>
      <c r="KF996" s="106"/>
      <c r="KG996" s="106"/>
      <c r="KH996" s="106"/>
      <c r="KI996" s="106"/>
      <c r="KJ996" s="106"/>
      <c r="KK996" s="106"/>
      <c r="KL996" s="106"/>
      <c r="KM996" s="106"/>
      <c r="KN996" s="106"/>
      <c r="KO996" s="106"/>
      <c r="KP996" s="106"/>
      <c r="KQ996" s="106"/>
      <c r="KR996" s="106"/>
      <c r="KS996" s="106"/>
      <c r="KT996" s="106"/>
      <c r="KU996" s="106"/>
      <c r="KV996" s="106"/>
      <c r="KW996" s="106"/>
      <c r="KX996" s="106"/>
      <c r="KY996" s="106"/>
      <c r="KZ996" s="106"/>
      <c r="LA996" s="106"/>
      <c r="LB996" s="106"/>
      <c r="LC996" s="106"/>
      <c r="LD996" s="106"/>
      <c r="LE996" s="106"/>
      <c r="LF996" s="106"/>
      <c r="LG996" s="106"/>
      <c r="LH996" s="106"/>
      <c r="LI996" s="106"/>
      <c r="LJ996" s="106"/>
      <c r="LK996" s="106"/>
      <c r="LL996" s="106"/>
      <c r="LM996" s="106"/>
      <c r="LN996" s="106"/>
      <c r="LO996" s="106"/>
      <c r="LP996" s="106"/>
      <c r="LQ996" s="106"/>
      <c r="LR996" s="106"/>
      <c r="LS996" s="106"/>
      <c r="LT996" s="106"/>
      <c r="LU996" s="106"/>
      <c r="LV996" s="106"/>
      <c r="LW996" s="106"/>
      <c r="LX996" s="106"/>
      <c r="LY996" s="106"/>
      <c r="LZ996" s="106"/>
      <c r="MA996" s="106"/>
      <c r="MB996" s="106"/>
      <c r="MC996" s="106"/>
      <c r="MD996" s="106"/>
      <c r="ME996" s="106"/>
      <c r="MF996" s="106"/>
      <c r="MG996" s="106"/>
      <c r="MH996" s="106"/>
      <c r="MI996" s="106"/>
      <c r="MJ996" s="106"/>
      <c r="MK996" s="106"/>
      <c r="ML996" s="106"/>
      <c r="MM996" s="106"/>
      <c r="MN996" s="106"/>
      <c r="MO996" s="106"/>
      <c r="MP996" s="106"/>
      <c r="MQ996" s="106"/>
      <c r="MR996" s="106"/>
      <c r="MS996" s="106"/>
      <c r="MT996" s="106"/>
      <c r="MU996" s="106"/>
      <c r="MV996" s="106"/>
      <c r="MW996" s="106"/>
      <c r="MX996" s="106"/>
      <c r="MY996" s="106"/>
      <c r="MZ996" s="106"/>
      <c r="NA996" s="106"/>
      <c r="NB996" s="106"/>
      <c r="NC996" s="106"/>
      <c r="ND996" s="106"/>
      <c r="NE996" s="106"/>
      <c r="NF996" s="106"/>
      <c r="NG996" s="106"/>
      <c r="NH996" s="106"/>
      <c r="NI996" s="106"/>
      <c r="NJ996" s="106"/>
      <c r="NK996" s="106"/>
      <c r="NL996" s="106"/>
      <c r="NM996" s="106"/>
      <c r="NN996" s="106"/>
      <c r="NO996" s="106"/>
      <c r="NP996" s="106"/>
      <c r="NQ996" s="106"/>
      <c r="NR996" s="106"/>
      <c r="NS996" s="106"/>
      <c r="NT996" s="106"/>
      <c r="NU996" s="106"/>
      <c r="NV996" s="106"/>
      <c r="NW996" s="106"/>
      <c r="NX996" s="106"/>
      <c r="NY996" s="106"/>
      <c r="NZ996" s="106"/>
      <c r="OA996" s="106"/>
      <c r="OB996" s="106"/>
      <c r="OC996" s="106"/>
      <c r="OD996" s="106"/>
      <c r="OE996" s="106"/>
      <c r="OF996" s="106"/>
      <c r="OG996" s="106"/>
      <c r="OH996" s="106"/>
      <c r="OI996" s="106"/>
      <c r="OJ996" s="106"/>
      <c r="OK996" s="106"/>
      <c r="OL996" s="106"/>
      <c r="OM996" s="106"/>
      <c r="ON996" s="106"/>
      <c r="OO996" s="106"/>
      <c r="OP996" s="106"/>
      <c r="OQ996" s="106"/>
      <c r="OR996" s="106"/>
      <c r="OS996" s="106"/>
      <c r="OT996" s="106"/>
      <c r="OU996" s="106"/>
      <c r="OV996" s="106"/>
      <c r="OW996" s="106"/>
      <c r="OX996" s="106"/>
      <c r="OY996" s="106"/>
      <c r="OZ996" s="106"/>
      <c r="PA996" s="106"/>
      <c r="PB996" s="106"/>
      <c r="PC996" s="106"/>
      <c r="PD996" s="106"/>
      <c r="PE996" s="106"/>
      <c r="PF996" s="106"/>
      <c r="PG996" s="106"/>
      <c r="PH996" s="106"/>
      <c r="PI996" s="106"/>
      <c r="PJ996" s="106"/>
      <c r="PK996" s="106"/>
      <c r="PL996" s="106"/>
      <c r="PM996" s="106"/>
      <c r="PN996" s="106"/>
      <c r="PO996" s="106"/>
      <c r="PP996" s="106"/>
      <c r="PQ996" s="106"/>
      <c r="PR996" s="106"/>
      <c r="PS996" s="106"/>
      <c r="PT996" s="106"/>
      <c r="PU996" s="106"/>
      <c r="PV996" s="106"/>
      <c r="PW996" s="106"/>
      <c r="PX996" s="106"/>
      <c r="PY996" s="106"/>
      <c r="PZ996" s="106"/>
      <c r="QA996" s="106"/>
      <c r="QB996" s="106"/>
      <c r="QC996" s="106"/>
      <c r="QD996" s="106"/>
      <c r="QE996" s="106"/>
      <c r="QF996" s="106"/>
      <c r="QG996" s="106"/>
      <c r="QH996" s="106"/>
      <c r="QI996" s="106"/>
      <c r="QJ996" s="106"/>
      <c r="QK996" s="106"/>
      <c r="QL996" s="106"/>
      <c r="QM996" s="106"/>
      <c r="QN996" s="106"/>
      <c r="QO996" s="106"/>
      <c r="QP996" s="106"/>
      <c r="QQ996" s="106"/>
      <c r="QR996" s="106"/>
      <c r="QS996" s="106"/>
      <c r="QT996" s="106"/>
      <c r="QU996" s="106"/>
      <c r="QV996" s="106"/>
      <c r="QW996" s="106"/>
      <c r="QX996" s="106"/>
      <c r="QY996" s="106"/>
      <c r="QZ996" s="106"/>
      <c r="RA996" s="106"/>
      <c r="RB996" s="106"/>
      <c r="RC996" s="106"/>
      <c r="RD996" s="106"/>
      <c r="RE996" s="106"/>
      <c r="RF996" s="106"/>
      <c r="RG996" s="106"/>
      <c r="RH996" s="106"/>
      <c r="RI996" s="106"/>
      <c r="RJ996" s="106"/>
      <c r="RK996" s="106"/>
      <c r="RL996" s="106"/>
      <c r="RM996" s="106"/>
      <c r="RN996" s="106"/>
      <c r="RO996" s="106"/>
      <c r="RP996" s="106"/>
      <c r="RQ996" s="106"/>
      <c r="RR996" s="106"/>
    </row>
    <row r="997" spans="1:486" x14ac:dyDescent="0.3">
      <c r="A997" s="106"/>
      <c r="B997" s="106"/>
      <c r="C997" s="106"/>
      <c r="D997" s="106"/>
      <c r="E997" s="106"/>
      <c r="F997" s="106"/>
      <c r="G997" s="106"/>
      <c r="H997" s="106"/>
      <c r="I997" s="106"/>
      <c r="J997" s="106"/>
      <c r="K997" s="106"/>
      <c r="L997" s="106"/>
      <c r="M997" s="106"/>
      <c r="N997" s="106"/>
      <c r="O997" s="106"/>
      <c r="P997" s="114"/>
      <c r="Q997" s="114"/>
      <c r="R997" s="106"/>
      <c r="S997" s="106"/>
      <c r="T997" s="106"/>
      <c r="U997" s="106"/>
      <c r="V997" s="106"/>
      <c r="W997" s="106"/>
      <c r="X997" s="106"/>
      <c r="Y997" s="106"/>
      <c r="Z997" s="106"/>
      <c r="AA997" s="106"/>
      <c r="AB997" s="106"/>
      <c r="AC997" s="106"/>
      <c r="AD997" s="106"/>
      <c r="AE997" s="106"/>
      <c r="AF997" s="106"/>
      <c r="AG997" s="106"/>
      <c r="AH997" s="106"/>
      <c r="AI997" s="106"/>
      <c r="AJ997" s="106"/>
      <c r="AK997" s="106"/>
      <c r="AL997" s="106"/>
      <c r="AM997" s="106"/>
      <c r="AN997" s="106"/>
      <c r="AO997" s="106"/>
      <c r="AP997" s="106"/>
      <c r="AQ997" s="106"/>
      <c r="AR997" s="106"/>
      <c r="AS997" s="106"/>
      <c r="AT997" s="106"/>
      <c r="AU997" s="106"/>
      <c r="AV997" s="106"/>
      <c r="AW997" s="106"/>
      <c r="AX997" s="106"/>
      <c r="AY997" s="106"/>
      <c r="AZ997" s="106"/>
      <c r="BA997" s="106"/>
      <c r="BB997" s="106"/>
      <c r="BC997" s="106"/>
      <c r="BD997" s="106"/>
      <c r="BE997" s="106"/>
      <c r="BF997" s="106"/>
      <c r="BG997" s="106"/>
      <c r="BH997" s="106"/>
      <c r="BI997" s="106"/>
      <c r="BJ997" s="106"/>
      <c r="BK997" s="106"/>
      <c r="BL997" s="106"/>
      <c r="BM997" s="106"/>
      <c r="BN997" s="106"/>
      <c r="BO997" s="106"/>
      <c r="BP997" s="106"/>
      <c r="BQ997" s="106"/>
      <c r="BR997" s="106"/>
      <c r="BS997" s="106"/>
      <c r="BT997" s="106"/>
      <c r="BU997" s="106"/>
      <c r="BV997" s="106"/>
      <c r="BW997" s="106"/>
      <c r="BX997" s="106"/>
      <c r="BY997" s="106"/>
      <c r="BZ997" s="106"/>
      <c r="CA997" s="106"/>
      <c r="CB997" s="106"/>
      <c r="CC997" s="106"/>
      <c r="CD997" s="106"/>
      <c r="CE997" s="106"/>
      <c r="CF997" s="106"/>
      <c r="CG997" s="106"/>
      <c r="CH997" s="106"/>
      <c r="CI997" s="106"/>
      <c r="CJ997" s="106"/>
      <c r="CK997" s="106"/>
      <c r="CL997" s="106"/>
      <c r="CM997" s="106"/>
      <c r="CN997" s="106"/>
      <c r="CO997" s="106"/>
      <c r="CP997" s="106"/>
      <c r="CQ997" s="106"/>
      <c r="CR997" s="106"/>
      <c r="CS997" s="106"/>
      <c r="CT997" s="106"/>
      <c r="CU997" s="106"/>
      <c r="CV997" s="106"/>
      <c r="CW997" s="106"/>
      <c r="CX997" s="106"/>
      <c r="CY997" s="106"/>
      <c r="CZ997" s="106"/>
      <c r="DA997" s="106"/>
      <c r="DB997" s="106"/>
      <c r="DC997" s="106"/>
      <c r="DD997" s="106"/>
      <c r="DE997" s="106"/>
      <c r="DF997" s="106"/>
      <c r="DG997" s="106"/>
      <c r="DH997" s="106"/>
      <c r="DI997" s="106"/>
      <c r="DJ997" s="106"/>
      <c r="DK997" s="106"/>
      <c r="DL997" s="106"/>
      <c r="DM997" s="106"/>
      <c r="DN997" s="106"/>
      <c r="DO997" s="106"/>
      <c r="DP997" s="106"/>
      <c r="DQ997" s="106"/>
      <c r="DR997" s="106"/>
      <c r="DS997" s="106"/>
      <c r="DT997" s="106"/>
      <c r="DU997" s="106"/>
      <c r="DV997" s="106"/>
      <c r="DW997" s="106"/>
      <c r="DX997" s="106"/>
      <c r="DY997" s="106"/>
      <c r="DZ997" s="106"/>
      <c r="EA997" s="106"/>
      <c r="EB997" s="106"/>
      <c r="EC997" s="106"/>
      <c r="ED997" s="106"/>
      <c r="EE997" s="106"/>
      <c r="EF997" s="106"/>
      <c r="EG997" s="106"/>
      <c r="EH997" s="106"/>
      <c r="EI997" s="106"/>
      <c r="EJ997" s="106"/>
      <c r="EK997" s="106"/>
      <c r="EL997" s="106"/>
      <c r="EM997" s="106"/>
      <c r="EN997" s="106"/>
      <c r="EO997" s="106"/>
      <c r="EP997" s="106"/>
      <c r="EQ997" s="106"/>
      <c r="ER997" s="106"/>
      <c r="ES997" s="106"/>
      <c r="ET997" s="106"/>
      <c r="EU997" s="106"/>
      <c r="EV997" s="106"/>
      <c r="EW997" s="106"/>
      <c r="EX997" s="106"/>
      <c r="EY997" s="106"/>
      <c r="EZ997" s="106"/>
      <c r="FA997" s="106"/>
      <c r="FB997" s="106"/>
      <c r="FC997" s="106"/>
      <c r="FD997" s="106"/>
      <c r="FE997" s="106"/>
      <c r="FF997" s="106"/>
      <c r="FG997" s="106"/>
      <c r="FH997" s="106"/>
      <c r="FI997" s="106"/>
      <c r="FJ997" s="106"/>
      <c r="FK997" s="106"/>
      <c r="FL997" s="106"/>
      <c r="FM997" s="106"/>
      <c r="FN997" s="106"/>
      <c r="FO997" s="106"/>
      <c r="FP997" s="106"/>
      <c r="FQ997" s="106"/>
      <c r="FR997" s="106"/>
      <c r="FS997" s="106"/>
      <c r="FT997" s="106"/>
      <c r="FU997" s="106"/>
      <c r="FV997" s="106"/>
      <c r="FW997" s="106"/>
      <c r="FX997" s="106"/>
      <c r="FY997" s="106"/>
      <c r="FZ997" s="106"/>
      <c r="GA997" s="106"/>
      <c r="GB997" s="106"/>
      <c r="GC997" s="106"/>
      <c r="GD997" s="106"/>
      <c r="GE997" s="106"/>
      <c r="GF997" s="106"/>
      <c r="GG997" s="106"/>
      <c r="GH997" s="106"/>
      <c r="GI997" s="106"/>
      <c r="GJ997" s="106"/>
      <c r="GK997" s="106"/>
      <c r="GL997" s="106"/>
      <c r="GM997" s="106"/>
      <c r="GN997" s="106"/>
      <c r="GO997" s="106"/>
      <c r="GP997" s="106"/>
      <c r="GQ997" s="106"/>
      <c r="GR997" s="106"/>
      <c r="GS997" s="106"/>
      <c r="GT997" s="106"/>
      <c r="GU997" s="106"/>
      <c r="GV997" s="106"/>
      <c r="GW997" s="106"/>
      <c r="GX997" s="106"/>
      <c r="GY997" s="106"/>
      <c r="GZ997" s="106"/>
      <c r="HA997" s="106"/>
      <c r="HB997" s="106"/>
      <c r="HC997" s="106"/>
      <c r="HD997" s="106"/>
      <c r="HE997" s="106"/>
      <c r="HF997" s="106"/>
      <c r="HG997" s="106"/>
      <c r="HH997" s="106"/>
      <c r="HI997" s="106"/>
      <c r="HJ997" s="106"/>
      <c r="HK997" s="106"/>
      <c r="HL997" s="106"/>
      <c r="HM997" s="106"/>
      <c r="HN997" s="106"/>
      <c r="HO997" s="106"/>
      <c r="HP997" s="106"/>
      <c r="HQ997" s="106"/>
      <c r="HR997" s="106"/>
      <c r="HS997" s="106"/>
      <c r="HT997" s="106"/>
      <c r="HU997" s="106"/>
      <c r="HV997" s="106"/>
      <c r="HW997" s="106"/>
      <c r="HX997" s="106"/>
      <c r="HY997" s="106"/>
      <c r="HZ997" s="106"/>
      <c r="IA997" s="106"/>
      <c r="IB997" s="106"/>
      <c r="IC997" s="106"/>
      <c r="ID997" s="106"/>
      <c r="IE997" s="106"/>
      <c r="IF997" s="106"/>
      <c r="IG997" s="106"/>
      <c r="IH997" s="106"/>
      <c r="II997" s="106"/>
      <c r="IJ997" s="106"/>
      <c r="IK997" s="106"/>
      <c r="IL997" s="106"/>
      <c r="IM997" s="106"/>
      <c r="IN997" s="106"/>
      <c r="IO997" s="106"/>
      <c r="IP997" s="106"/>
      <c r="IQ997" s="106"/>
      <c r="IR997" s="106"/>
      <c r="IS997" s="106"/>
      <c r="IT997" s="106"/>
      <c r="IU997" s="106"/>
      <c r="IV997" s="106"/>
      <c r="IW997" s="106"/>
      <c r="IX997" s="106"/>
      <c r="IY997" s="106"/>
      <c r="IZ997" s="106"/>
      <c r="JA997" s="106"/>
      <c r="JB997" s="106"/>
      <c r="JC997" s="106"/>
      <c r="JD997" s="106"/>
      <c r="JE997" s="106"/>
      <c r="JF997" s="106"/>
      <c r="JG997" s="106"/>
      <c r="JH997" s="106"/>
      <c r="JI997" s="106"/>
      <c r="JJ997" s="106"/>
      <c r="JK997" s="106"/>
      <c r="JL997" s="106"/>
      <c r="JM997" s="106"/>
      <c r="JN997" s="106"/>
      <c r="JO997" s="106"/>
      <c r="JP997" s="106"/>
      <c r="JQ997" s="106"/>
      <c r="JR997" s="106"/>
      <c r="JS997" s="106"/>
      <c r="JT997" s="106"/>
      <c r="JU997" s="106"/>
      <c r="JV997" s="106"/>
      <c r="JW997" s="106"/>
      <c r="JX997" s="106"/>
      <c r="JY997" s="106"/>
      <c r="JZ997" s="106"/>
      <c r="KA997" s="106"/>
      <c r="KB997" s="106"/>
      <c r="KC997" s="106"/>
      <c r="KD997" s="106"/>
      <c r="KE997" s="106"/>
      <c r="KF997" s="106"/>
      <c r="KG997" s="106"/>
      <c r="KH997" s="106"/>
      <c r="KI997" s="106"/>
      <c r="KJ997" s="106"/>
      <c r="KK997" s="106"/>
      <c r="KL997" s="106"/>
      <c r="KM997" s="106"/>
      <c r="KN997" s="106"/>
      <c r="KO997" s="106"/>
      <c r="KP997" s="106"/>
      <c r="KQ997" s="106"/>
      <c r="KR997" s="106"/>
      <c r="KS997" s="106"/>
      <c r="KT997" s="106"/>
      <c r="KU997" s="106"/>
      <c r="KV997" s="106"/>
      <c r="KW997" s="106"/>
      <c r="KX997" s="106"/>
      <c r="KY997" s="106"/>
      <c r="KZ997" s="106"/>
      <c r="LA997" s="106"/>
      <c r="LB997" s="106"/>
      <c r="LC997" s="106"/>
      <c r="LD997" s="106"/>
      <c r="LE997" s="106"/>
      <c r="LF997" s="106"/>
      <c r="LG997" s="106"/>
      <c r="LH997" s="106"/>
      <c r="LI997" s="106"/>
      <c r="LJ997" s="106"/>
      <c r="LK997" s="106"/>
      <c r="LL997" s="106"/>
      <c r="LM997" s="106"/>
      <c r="LN997" s="106"/>
      <c r="LO997" s="106"/>
      <c r="LP997" s="106"/>
      <c r="LQ997" s="106"/>
      <c r="LR997" s="106"/>
      <c r="LS997" s="106"/>
      <c r="LT997" s="106"/>
      <c r="LU997" s="106"/>
      <c r="LV997" s="106"/>
      <c r="LW997" s="106"/>
      <c r="LX997" s="106"/>
      <c r="LY997" s="106"/>
      <c r="LZ997" s="106"/>
      <c r="MA997" s="106"/>
      <c r="MB997" s="106"/>
      <c r="MC997" s="106"/>
      <c r="MD997" s="106"/>
      <c r="ME997" s="106"/>
      <c r="MF997" s="106"/>
      <c r="MG997" s="106"/>
      <c r="MH997" s="106"/>
      <c r="MI997" s="106"/>
      <c r="MJ997" s="106"/>
      <c r="MK997" s="106"/>
      <c r="ML997" s="106"/>
      <c r="MM997" s="106"/>
      <c r="MN997" s="106"/>
      <c r="MO997" s="106"/>
      <c r="MP997" s="106"/>
      <c r="MQ997" s="106"/>
      <c r="MR997" s="106"/>
      <c r="MS997" s="106"/>
      <c r="MT997" s="106"/>
      <c r="MU997" s="106"/>
      <c r="MV997" s="106"/>
      <c r="MW997" s="106"/>
      <c r="MX997" s="106"/>
      <c r="MY997" s="106"/>
      <c r="MZ997" s="106"/>
      <c r="NA997" s="106"/>
      <c r="NB997" s="106"/>
      <c r="NC997" s="106"/>
      <c r="ND997" s="106"/>
      <c r="NE997" s="106"/>
      <c r="NF997" s="106"/>
      <c r="NG997" s="106"/>
      <c r="NH997" s="106"/>
      <c r="NI997" s="106"/>
      <c r="NJ997" s="106"/>
      <c r="NK997" s="106"/>
      <c r="NL997" s="106"/>
      <c r="NM997" s="106"/>
      <c r="NN997" s="106"/>
      <c r="NO997" s="106"/>
      <c r="NP997" s="106"/>
      <c r="NQ997" s="106"/>
      <c r="NR997" s="106"/>
      <c r="NS997" s="106"/>
      <c r="NT997" s="106"/>
      <c r="NU997" s="106"/>
      <c r="NV997" s="106"/>
      <c r="NW997" s="106"/>
      <c r="NX997" s="106"/>
      <c r="NY997" s="106"/>
      <c r="NZ997" s="106"/>
      <c r="OA997" s="106"/>
      <c r="OB997" s="106"/>
      <c r="OC997" s="106"/>
      <c r="OD997" s="106"/>
      <c r="OE997" s="106"/>
      <c r="OF997" s="106"/>
      <c r="OG997" s="106"/>
      <c r="OH997" s="106"/>
      <c r="OI997" s="106"/>
      <c r="OJ997" s="106"/>
      <c r="OK997" s="106"/>
      <c r="OL997" s="106"/>
      <c r="OM997" s="106"/>
      <c r="ON997" s="106"/>
      <c r="OO997" s="106"/>
      <c r="OP997" s="106"/>
      <c r="OQ997" s="106"/>
      <c r="OR997" s="106"/>
      <c r="OS997" s="106"/>
      <c r="OT997" s="106"/>
      <c r="OU997" s="106"/>
      <c r="OV997" s="106"/>
      <c r="OW997" s="106"/>
      <c r="OX997" s="106"/>
      <c r="OY997" s="106"/>
      <c r="OZ997" s="106"/>
      <c r="PA997" s="106"/>
      <c r="PB997" s="106"/>
      <c r="PC997" s="106"/>
      <c r="PD997" s="106"/>
      <c r="PE997" s="106"/>
      <c r="PF997" s="106"/>
      <c r="PG997" s="106"/>
      <c r="PH997" s="106"/>
      <c r="PI997" s="106"/>
      <c r="PJ997" s="106"/>
      <c r="PK997" s="106"/>
      <c r="PL997" s="106"/>
      <c r="PM997" s="106"/>
      <c r="PN997" s="106"/>
      <c r="PO997" s="106"/>
      <c r="PP997" s="106"/>
      <c r="PQ997" s="106"/>
      <c r="PR997" s="106"/>
      <c r="PS997" s="106"/>
      <c r="PT997" s="106"/>
      <c r="PU997" s="106"/>
      <c r="PV997" s="106"/>
      <c r="PW997" s="106"/>
      <c r="PX997" s="106"/>
      <c r="PY997" s="106"/>
      <c r="PZ997" s="106"/>
      <c r="QA997" s="106"/>
      <c r="QB997" s="106"/>
      <c r="QC997" s="106"/>
      <c r="QD997" s="106"/>
      <c r="QE997" s="106"/>
      <c r="QF997" s="106"/>
      <c r="QG997" s="106"/>
      <c r="QH997" s="106"/>
      <c r="QI997" s="106"/>
      <c r="QJ997" s="106"/>
      <c r="QK997" s="106"/>
      <c r="QL997" s="106"/>
      <c r="QM997" s="106"/>
      <c r="QN997" s="106"/>
      <c r="QO997" s="106"/>
      <c r="QP997" s="106"/>
      <c r="QQ997" s="106"/>
      <c r="QR997" s="106"/>
      <c r="QS997" s="106"/>
      <c r="QT997" s="106"/>
      <c r="QU997" s="106"/>
      <c r="QV997" s="106"/>
      <c r="QW997" s="106"/>
      <c r="QX997" s="106"/>
      <c r="QY997" s="106"/>
      <c r="QZ997" s="106"/>
      <c r="RA997" s="106"/>
      <c r="RB997" s="106"/>
      <c r="RC997" s="106"/>
      <c r="RD997" s="106"/>
      <c r="RE997" s="106"/>
      <c r="RF997" s="106"/>
      <c r="RG997" s="106"/>
      <c r="RH997" s="106"/>
      <c r="RI997" s="106"/>
      <c r="RJ997" s="106"/>
      <c r="RK997" s="106"/>
      <c r="RL997" s="106"/>
      <c r="RM997" s="106"/>
      <c r="RN997" s="106"/>
      <c r="RO997" s="106"/>
      <c r="RP997" s="106"/>
      <c r="RQ997" s="106"/>
      <c r="RR997" s="106"/>
    </row>
    <row r="998" spans="1:486" x14ac:dyDescent="0.3">
      <c r="A998" s="106"/>
      <c r="B998" s="106"/>
      <c r="C998" s="106"/>
      <c r="D998" s="106"/>
      <c r="E998" s="106"/>
      <c r="F998" s="106"/>
      <c r="G998" s="106"/>
      <c r="H998" s="106"/>
      <c r="I998" s="106"/>
      <c r="J998" s="106"/>
      <c r="K998" s="106"/>
      <c r="L998" s="106"/>
      <c r="M998" s="106"/>
      <c r="N998" s="106"/>
      <c r="O998" s="106"/>
      <c r="P998" s="114"/>
      <c r="Q998" s="114"/>
      <c r="R998" s="106"/>
      <c r="S998" s="106"/>
      <c r="T998" s="106"/>
      <c r="U998" s="106"/>
      <c r="V998" s="106"/>
      <c r="W998" s="106"/>
      <c r="X998" s="106"/>
      <c r="Y998" s="106"/>
      <c r="Z998" s="106"/>
      <c r="AA998" s="106"/>
      <c r="AB998" s="106"/>
      <c r="AC998" s="106"/>
      <c r="AD998" s="106"/>
      <c r="AE998" s="106"/>
      <c r="AF998" s="106"/>
      <c r="AG998" s="106"/>
      <c r="AH998" s="106"/>
      <c r="AI998" s="106"/>
      <c r="AJ998" s="106"/>
      <c r="AK998" s="106"/>
      <c r="AL998" s="106"/>
      <c r="AM998" s="106"/>
      <c r="AN998" s="106"/>
      <c r="AO998" s="106"/>
      <c r="AP998" s="106"/>
      <c r="AQ998" s="106"/>
      <c r="AR998" s="106"/>
      <c r="AS998" s="106"/>
      <c r="AT998" s="106"/>
      <c r="AU998" s="106"/>
      <c r="AV998" s="106"/>
      <c r="AW998" s="106"/>
      <c r="AX998" s="106"/>
      <c r="AY998" s="106"/>
      <c r="AZ998" s="106"/>
      <c r="BA998" s="106"/>
      <c r="BB998" s="106"/>
      <c r="BC998" s="106"/>
      <c r="BD998" s="106"/>
      <c r="BE998" s="106"/>
      <c r="BF998" s="106"/>
      <c r="BG998" s="106"/>
      <c r="BH998" s="106"/>
      <c r="BI998" s="106"/>
      <c r="BJ998" s="106"/>
      <c r="BK998" s="106"/>
      <c r="BL998" s="106"/>
      <c r="BM998" s="106"/>
      <c r="BN998" s="106"/>
      <c r="BO998" s="106"/>
      <c r="BP998" s="106"/>
      <c r="BQ998" s="106"/>
      <c r="BR998" s="106"/>
      <c r="BS998" s="106"/>
      <c r="BT998" s="106"/>
      <c r="BU998" s="106"/>
      <c r="BV998" s="106"/>
      <c r="BW998" s="106"/>
      <c r="BX998" s="106"/>
      <c r="BY998" s="106"/>
      <c r="BZ998" s="106"/>
      <c r="CA998" s="106"/>
      <c r="CB998" s="106"/>
      <c r="CC998" s="106"/>
      <c r="CD998" s="106"/>
      <c r="CE998" s="106"/>
      <c r="CF998" s="106"/>
      <c r="CG998" s="106"/>
      <c r="CH998" s="106"/>
      <c r="CI998" s="106"/>
      <c r="CJ998" s="106"/>
      <c r="CK998" s="106"/>
      <c r="CL998" s="106"/>
      <c r="CM998" s="106"/>
      <c r="CN998" s="106"/>
      <c r="CO998" s="106"/>
      <c r="CP998" s="106"/>
      <c r="CQ998" s="106"/>
      <c r="CR998" s="106"/>
      <c r="CS998" s="106"/>
      <c r="CT998" s="106"/>
      <c r="CU998" s="106"/>
      <c r="CV998" s="106"/>
      <c r="CW998" s="106"/>
      <c r="CX998" s="106"/>
      <c r="CY998" s="106"/>
      <c r="CZ998" s="106"/>
      <c r="DA998" s="106"/>
      <c r="DB998" s="106"/>
      <c r="DC998" s="106"/>
      <c r="DD998" s="106"/>
      <c r="DE998" s="106"/>
      <c r="DF998" s="106"/>
      <c r="DG998" s="106"/>
      <c r="DH998" s="106"/>
      <c r="DI998" s="106"/>
      <c r="DJ998" s="106"/>
      <c r="DK998" s="106"/>
      <c r="DL998" s="106"/>
      <c r="DM998" s="106"/>
      <c r="DN998" s="106"/>
      <c r="DO998" s="106"/>
      <c r="DP998" s="106"/>
      <c r="DQ998" s="106"/>
      <c r="DR998" s="106"/>
      <c r="DS998" s="106"/>
      <c r="DT998" s="106"/>
      <c r="DU998" s="106"/>
      <c r="DV998" s="106"/>
      <c r="DW998" s="106"/>
      <c r="DX998" s="106"/>
      <c r="DY998" s="106"/>
      <c r="DZ998" s="106"/>
      <c r="EA998" s="106"/>
      <c r="EB998" s="106"/>
      <c r="EC998" s="106"/>
      <c r="ED998" s="106"/>
      <c r="EE998" s="106"/>
      <c r="EF998" s="106"/>
      <c r="EG998" s="106"/>
      <c r="EH998" s="106"/>
      <c r="EI998" s="106"/>
      <c r="EJ998" s="106"/>
      <c r="EK998" s="106"/>
      <c r="EL998" s="106"/>
      <c r="EM998" s="106"/>
      <c r="EN998" s="106"/>
      <c r="EO998" s="106"/>
      <c r="EP998" s="106"/>
      <c r="EQ998" s="106"/>
      <c r="ER998" s="106"/>
      <c r="ES998" s="106"/>
      <c r="ET998" s="106"/>
      <c r="EU998" s="106"/>
      <c r="EV998" s="106"/>
      <c r="EW998" s="106"/>
      <c r="EX998" s="106"/>
      <c r="EY998" s="106"/>
      <c r="EZ998" s="106"/>
      <c r="FA998" s="106"/>
      <c r="FB998" s="106"/>
      <c r="FC998" s="106"/>
      <c r="FD998" s="106"/>
      <c r="FE998" s="106"/>
      <c r="FF998" s="106"/>
      <c r="FG998" s="106"/>
      <c r="FH998" s="106"/>
      <c r="FI998" s="106"/>
      <c r="FJ998" s="106"/>
      <c r="FK998" s="106"/>
      <c r="FL998" s="106"/>
      <c r="FM998" s="106"/>
      <c r="FN998" s="106"/>
      <c r="FO998" s="106"/>
      <c r="FP998" s="106"/>
      <c r="FQ998" s="106"/>
      <c r="FR998" s="106"/>
      <c r="FS998" s="106"/>
      <c r="FT998" s="106"/>
      <c r="FU998" s="106"/>
      <c r="FV998" s="106"/>
      <c r="FW998" s="106"/>
      <c r="FX998" s="106"/>
      <c r="FY998" s="106"/>
      <c r="FZ998" s="106"/>
      <c r="GA998" s="106"/>
      <c r="GB998" s="106"/>
      <c r="GC998" s="106"/>
      <c r="GD998" s="106"/>
      <c r="GE998" s="106"/>
      <c r="GF998" s="106"/>
      <c r="GG998" s="106"/>
      <c r="GH998" s="106"/>
      <c r="GI998" s="106"/>
      <c r="GJ998" s="106"/>
      <c r="GK998" s="106"/>
      <c r="GL998" s="106"/>
      <c r="GM998" s="106"/>
      <c r="GN998" s="106"/>
      <c r="GO998" s="106"/>
      <c r="GP998" s="106"/>
      <c r="GQ998" s="106"/>
      <c r="GR998" s="106"/>
      <c r="GS998" s="106"/>
      <c r="GT998" s="106"/>
      <c r="GU998" s="106"/>
      <c r="GV998" s="106"/>
      <c r="GW998" s="106"/>
      <c r="GX998" s="106"/>
      <c r="GY998" s="106"/>
      <c r="GZ998" s="106"/>
      <c r="HA998" s="106"/>
      <c r="HB998" s="106"/>
      <c r="HC998" s="106"/>
      <c r="HD998" s="106"/>
      <c r="HE998" s="106"/>
      <c r="HF998" s="106"/>
      <c r="HG998" s="106"/>
      <c r="HH998" s="106"/>
      <c r="HI998" s="106"/>
      <c r="HJ998" s="106"/>
      <c r="HK998" s="106"/>
      <c r="HL998" s="106"/>
      <c r="HM998" s="106"/>
      <c r="HN998" s="106"/>
      <c r="HO998" s="106"/>
      <c r="HP998" s="106"/>
      <c r="HQ998" s="106"/>
      <c r="HR998" s="106"/>
      <c r="HS998" s="106"/>
      <c r="HT998" s="106"/>
      <c r="HU998" s="106"/>
      <c r="HV998" s="106"/>
      <c r="HW998" s="106"/>
      <c r="HX998" s="106"/>
      <c r="HY998" s="106"/>
      <c r="HZ998" s="106"/>
      <c r="IA998" s="106"/>
      <c r="IB998" s="106"/>
      <c r="IC998" s="106"/>
      <c r="ID998" s="106"/>
      <c r="IE998" s="106"/>
      <c r="IF998" s="106"/>
      <c r="IG998" s="106"/>
      <c r="IH998" s="106"/>
      <c r="II998" s="106"/>
      <c r="IJ998" s="106"/>
      <c r="IK998" s="106"/>
      <c r="IL998" s="106"/>
      <c r="IM998" s="106"/>
      <c r="IN998" s="106"/>
      <c r="IO998" s="106"/>
      <c r="IP998" s="106"/>
      <c r="IQ998" s="106"/>
      <c r="IR998" s="106"/>
      <c r="IS998" s="106"/>
      <c r="IT998" s="106"/>
      <c r="IU998" s="106"/>
      <c r="IV998" s="106"/>
      <c r="IW998" s="106"/>
      <c r="IX998" s="106"/>
      <c r="IY998" s="106"/>
      <c r="IZ998" s="106"/>
      <c r="JA998" s="106"/>
      <c r="JB998" s="106"/>
      <c r="JC998" s="106"/>
      <c r="JD998" s="106"/>
      <c r="JE998" s="106"/>
      <c r="JF998" s="106"/>
      <c r="JG998" s="106"/>
      <c r="JH998" s="106"/>
      <c r="JI998" s="106"/>
      <c r="JJ998" s="106"/>
      <c r="JK998" s="106"/>
      <c r="JL998" s="106"/>
      <c r="JM998" s="106"/>
      <c r="JN998" s="106"/>
      <c r="JO998" s="106"/>
      <c r="JP998" s="106"/>
      <c r="JQ998" s="106"/>
      <c r="JR998" s="106"/>
      <c r="JS998" s="106"/>
      <c r="JT998" s="106"/>
      <c r="JU998" s="106"/>
      <c r="JV998" s="106"/>
      <c r="JW998" s="106"/>
      <c r="JX998" s="106"/>
      <c r="JY998" s="106"/>
      <c r="JZ998" s="106"/>
      <c r="KA998" s="106"/>
      <c r="KB998" s="106"/>
      <c r="KC998" s="106"/>
      <c r="KD998" s="106"/>
      <c r="KE998" s="106"/>
      <c r="KF998" s="106"/>
      <c r="KG998" s="106"/>
      <c r="KH998" s="106"/>
      <c r="KI998" s="106"/>
      <c r="KJ998" s="106"/>
      <c r="KK998" s="106"/>
      <c r="KL998" s="106"/>
      <c r="KM998" s="106"/>
      <c r="KN998" s="106"/>
      <c r="KO998" s="106"/>
      <c r="KP998" s="106"/>
      <c r="KQ998" s="106"/>
      <c r="KR998" s="106"/>
      <c r="KS998" s="106"/>
      <c r="KT998" s="106"/>
      <c r="KU998" s="106"/>
      <c r="KV998" s="106"/>
      <c r="KW998" s="106"/>
      <c r="KX998" s="106"/>
      <c r="KY998" s="106"/>
      <c r="KZ998" s="106"/>
      <c r="LA998" s="106"/>
      <c r="LB998" s="106"/>
      <c r="LC998" s="106"/>
      <c r="LD998" s="106"/>
      <c r="LE998" s="106"/>
      <c r="LF998" s="106"/>
      <c r="LG998" s="106"/>
      <c r="LH998" s="106"/>
      <c r="LI998" s="106"/>
      <c r="LJ998" s="106"/>
      <c r="LK998" s="106"/>
      <c r="LL998" s="106"/>
      <c r="LM998" s="106"/>
      <c r="LN998" s="106"/>
      <c r="LO998" s="106"/>
      <c r="LP998" s="106"/>
      <c r="LQ998" s="106"/>
      <c r="LR998" s="106"/>
      <c r="LS998" s="106"/>
      <c r="LT998" s="106"/>
      <c r="LU998" s="106"/>
      <c r="LV998" s="106"/>
      <c r="LW998" s="106"/>
      <c r="LX998" s="106"/>
      <c r="LY998" s="106"/>
      <c r="LZ998" s="106"/>
      <c r="MA998" s="106"/>
      <c r="MB998" s="106"/>
      <c r="MC998" s="106"/>
      <c r="MD998" s="106"/>
      <c r="ME998" s="106"/>
      <c r="MF998" s="106"/>
      <c r="MG998" s="106"/>
      <c r="MH998" s="106"/>
      <c r="MI998" s="106"/>
      <c r="MJ998" s="106"/>
      <c r="MK998" s="106"/>
      <c r="ML998" s="106"/>
      <c r="MM998" s="106"/>
      <c r="MN998" s="106"/>
      <c r="MO998" s="106"/>
      <c r="MP998" s="106"/>
      <c r="MQ998" s="106"/>
      <c r="MR998" s="106"/>
      <c r="MS998" s="106"/>
      <c r="MT998" s="106"/>
      <c r="MU998" s="106"/>
      <c r="MV998" s="106"/>
      <c r="MW998" s="106"/>
      <c r="MX998" s="106"/>
      <c r="MY998" s="106"/>
      <c r="MZ998" s="106"/>
      <c r="NA998" s="106"/>
      <c r="NB998" s="106"/>
      <c r="NC998" s="106"/>
      <c r="ND998" s="106"/>
      <c r="NE998" s="106"/>
      <c r="NF998" s="106"/>
      <c r="NG998" s="106"/>
      <c r="NH998" s="106"/>
      <c r="NI998" s="106"/>
      <c r="NJ998" s="106"/>
      <c r="NK998" s="106"/>
      <c r="NL998" s="106"/>
      <c r="NM998" s="106"/>
      <c r="NN998" s="106"/>
      <c r="NO998" s="106"/>
      <c r="NP998" s="106"/>
      <c r="NQ998" s="106"/>
      <c r="NR998" s="106"/>
      <c r="NS998" s="106"/>
      <c r="NT998" s="106"/>
      <c r="NU998" s="106"/>
      <c r="NV998" s="106"/>
      <c r="NW998" s="106"/>
      <c r="NX998" s="106"/>
      <c r="NY998" s="106"/>
      <c r="NZ998" s="106"/>
      <c r="OA998" s="106"/>
      <c r="OB998" s="106"/>
      <c r="OC998" s="106"/>
      <c r="OD998" s="106"/>
      <c r="OE998" s="106"/>
      <c r="OF998" s="106"/>
      <c r="OG998" s="106"/>
      <c r="OH998" s="106"/>
      <c r="OI998" s="106"/>
      <c r="OJ998" s="106"/>
      <c r="OK998" s="106"/>
      <c r="OL998" s="106"/>
      <c r="OM998" s="106"/>
      <c r="ON998" s="106"/>
      <c r="OO998" s="106"/>
      <c r="OP998" s="106"/>
      <c r="OQ998" s="106"/>
      <c r="OR998" s="106"/>
      <c r="OS998" s="106"/>
      <c r="OT998" s="106"/>
      <c r="OU998" s="106"/>
      <c r="OV998" s="106"/>
      <c r="OW998" s="106"/>
      <c r="OX998" s="106"/>
      <c r="OY998" s="106"/>
      <c r="OZ998" s="106"/>
      <c r="PA998" s="106"/>
      <c r="PB998" s="106"/>
      <c r="PC998" s="106"/>
      <c r="PD998" s="106"/>
      <c r="PE998" s="106"/>
      <c r="PF998" s="106"/>
      <c r="PG998" s="106"/>
      <c r="PH998" s="106"/>
      <c r="PI998" s="106"/>
      <c r="PJ998" s="106"/>
      <c r="PK998" s="106"/>
      <c r="PL998" s="106"/>
      <c r="PM998" s="106"/>
      <c r="PN998" s="106"/>
      <c r="PO998" s="106"/>
      <c r="PP998" s="106"/>
      <c r="PQ998" s="106"/>
      <c r="PR998" s="106"/>
      <c r="PS998" s="106"/>
      <c r="PT998" s="106"/>
      <c r="PU998" s="106"/>
      <c r="PV998" s="106"/>
      <c r="PW998" s="106"/>
      <c r="PX998" s="106"/>
      <c r="PY998" s="106"/>
      <c r="PZ998" s="106"/>
      <c r="QA998" s="106"/>
      <c r="QB998" s="106"/>
      <c r="QC998" s="106"/>
      <c r="QD998" s="106"/>
      <c r="QE998" s="106"/>
      <c r="QF998" s="106"/>
      <c r="QG998" s="106"/>
      <c r="QH998" s="106"/>
      <c r="QI998" s="106"/>
      <c r="QJ998" s="106"/>
      <c r="QK998" s="106"/>
      <c r="QL998" s="106"/>
      <c r="QM998" s="106"/>
      <c r="QN998" s="106"/>
      <c r="QO998" s="106"/>
      <c r="QP998" s="106"/>
      <c r="QQ998" s="106"/>
      <c r="QR998" s="106"/>
      <c r="QS998" s="106"/>
      <c r="QT998" s="106"/>
      <c r="QU998" s="106"/>
      <c r="QV998" s="106"/>
      <c r="QW998" s="106"/>
      <c r="QX998" s="106"/>
      <c r="QY998" s="106"/>
      <c r="QZ998" s="106"/>
      <c r="RA998" s="106"/>
      <c r="RB998" s="106"/>
      <c r="RC998" s="106"/>
      <c r="RD998" s="106"/>
      <c r="RE998" s="106"/>
      <c r="RF998" s="106"/>
      <c r="RG998" s="106"/>
      <c r="RH998" s="106"/>
      <c r="RI998" s="106"/>
      <c r="RJ998" s="106"/>
      <c r="RK998" s="106"/>
      <c r="RL998" s="106"/>
      <c r="RM998" s="106"/>
      <c r="RN998" s="106"/>
      <c r="RO998" s="106"/>
      <c r="RP998" s="106"/>
      <c r="RQ998" s="106"/>
      <c r="RR998" s="106"/>
    </row>
    <row r="999" spans="1:486" x14ac:dyDescent="0.3">
      <c r="A999" s="106"/>
      <c r="B999" s="106"/>
      <c r="C999" s="106"/>
      <c r="D999" s="106"/>
      <c r="E999" s="106"/>
      <c r="F999" s="106"/>
      <c r="G999" s="106"/>
      <c r="H999" s="106"/>
      <c r="I999" s="106"/>
      <c r="J999" s="106"/>
      <c r="K999" s="106"/>
      <c r="L999" s="106"/>
      <c r="M999" s="106"/>
      <c r="N999" s="106"/>
      <c r="O999" s="106"/>
      <c r="P999" s="114"/>
      <c r="Q999" s="114"/>
      <c r="R999" s="106"/>
      <c r="S999" s="106"/>
      <c r="T999" s="106"/>
      <c r="U999" s="106"/>
      <c r="V999" s="106"/>
      <c r="W999" s="106"/>
      <c r="X999" s="106"/>
      <c r="Y999" s="106"/>
      <c r="Z999" s="106"/>
      <c r="AA999" s="106"/>
      <c r="AB999" s="106"/>
      <c r="AC999" s="106"/>
      <c r="AD999" s="106"/>
      <c r="AE999" s="106"/>
      <c r="AF999" s="106"/>
      <c r="AG999" s="106"/>
      <c r="AH999" s="106"/>
      <c r="AI999" s="106"/>
      <c r="AJ999" s="106"/>
      <c r="AK999" s="106"/>
      <c r="AL999" s="106"/>
      <c r="AM999" s="106"/>
      <c r="AN999" s="106"/>
      <c r="AO999" s="106"/>
      <c r="AP999" s="106"/>
      <c r="AQ999" s="106"/>
      <c r="AR999" s="106"/>
      <c r="AS999" s="106"/>
      <c r="AT999" s="106"/>
      <c r="AU999" s="106"/>
      <c r="AV999" s="106"/>
      <c r="AW999" s="106"/>
      <c r="AX999" s="106"/>
      <c r="AY999" s="106"/>
      <c r="AZ999" s="106"/>
      <c r="BA999" s="106"/>
      <c r="BB999" s="106"/>
      <c r="BC999" s="106"/>
      <c r="BD999" s="106"/>
      <c r="BE999" s="106"/>
      <c r="BF999" s="106"/>
      <c r="BG999" s="106"/>
      <c r="BH999" s="106"/>
      <c r="BI999" s="106"/>
      <c r="BJ999" s="106"/>
      <c r="BK999" s="106"/>
      <c r="BL999" s="106"/>
      <c r="BM999" s="106"/>
      <c r="BN999" s="106"/>
      <c r="BO999" s="106"/>
      <c r="BP999" s="106"/>
      <c r="BQ999" s="106"/>
      <c r="BR999" s="106"/>
      <c r="BS999" s="106"/>
      <c r="BT999" s="106"/>
      <c r="BU999" s="106"/>
      <c r="BV999" s="106"/>
      <c r="BW999" s="106"/>
      <c r="BX999" s="106"/>
      <c r="BY999" s="106"/>
      <c r="BZ999" s="106"/>
      <c r="CA999" s="106"/>
      <c r="CB999" s="106"/>
      <c r="CC999" s="106"/>
      <c r="CD999" s="106"/>
      <c r="CE999" s="106"/>
      <c r="CF999" s="106"/>
      <c r="CG999" s="106"/>
      <c r="CH999" s="106"/>
      <c r="CI999" s="106"/>
      <c r="CJ999" s="106"/>
      <c r="CK999" s="106"/>
      <c r="CL999" s="106"/>
      <c r="CM999" s="106"/>
      <c r="CN999" s="106"/>
      <c r="CO999" s="106"/>
      <c r="CP999" s="106"/>
      <c r="CQ999" s="106"/>
      <c r="CR999" s="106"/>
      <c r="CS999" s="106"/>
      <c r="CT999" s="106"/>
      <c r="CU999" s="106"/>
      <c r="CV999" s="106"/>
      <c r="CW999" s="106"/>
      <c r="CX999" s="106"/>
      <c r="CY999" s="106"/>
      <c r="CZ999" s="106"/>
      <c r="DA999" s="106"/>
      <c r="DB999" s="106"/>
      <c r="DC999" s="106"/>
      <c r="DD999" s="106"/>
      <c r="DE999" s="106"/>
      <c r="DF999" s="106"/>
      <c r="DG999" s="106"/>
      <c r="DH999" s="106"/>
      <c r="DI999" s="106"/>
      <c r="DJ999" s="106"/>
      <c r="DK999" s="106"/>
      <c r="DL999" s="106"/>
      <c r="DM999" s="106"/>
      <c r="DN999" s="106"/>
      <c r="DO999" s="106"/>
      <c r="DP999" s="106"/>
      <c r="DQ999" s="106"/>
      <c r="DR999" s="106"/>
      <c r="DS999" s="106"/>
      <c r="DT999" s="106"/>
      <c r="DU999" s="106"/>
      <c r="DV999" s="106"/>
      <c r="DW999" s="106"/>
      <c r="DX999" s="106"/>
      <c r="DY999" s="106"/>
      <c r="DZ999" s="106"/>
      <c r="EA999" s="106"/>
      <c r="EB999" s="106"/>
      <c r="EC999" s="106"/>
      <c r="ED999" s="106"/>
      <c r="EE999" s="106"/>
      <c r="EF999" s="106"/>
      <c r="EG999" s="106"/>
      <c r="EH999" s="106"/>
      <c r="EI999" s="106"/>
      <c r="EJ999" s="106"/>
      <c r="EK999" s="106"/>
      <c r="EL999" s="106"/>
      <c r="EM999" s="106"/>
      <c r="EN999" s="106"/>
      <c r="EO999" s="106"/>
      <c r="EP999" s="106"/>
      <c r="EQ999" s="106"/>
      <c r="ER999" s="106"/>
      <c r="ES999" s="106"/>
      <c r="ET999" s="106"/>
      <c r="EU999" s="106"/>
      <c r="EV999" s="106"/>
      <c r="EW999" s="106"/>
      <c r="EX999" s="106"/>
      <c r="EY999" s="106"/>
      <c r="EZ999" s="106"/>
      <c r="FA999" s="106"/>
      <c r="FB999" s="106"/>
      <c r="FC999" s="106"/>
      <c r="FD999" s="106"/>
      <c r="FE999" s="106"/>
      <c r="FF999" s="106"/>
      <c r="FG999" s="106"/>
      <c r="FH999" s="106"/>
      <c r="FI999" s="106"/>
      <c r="FJ999" s="106"/>
      <c r="FK999" s="106"/>
      <c r="FL999" s="106"/>
      <c r="FM999" s="106"/>
      <c r="FN999" s="106"/>
      <c r="FO999" s="106"/>
      <c r="FP999" s="106"/>
      <c r="FQ999" s="106"/>
      <c r="FR999" s="106"/>
      <c r="FS999" s="106"/>
      <c r="FT999" s="106"/>
      <c r="FU999" s="106"/>
      <c r="FV999" s="106"/>
      <c r="FW999" s="106"/>
      <c r="FX999" s="106"/>
      <c r="FY999" s="106"/>
      <c r="FZ999" s="106"/>
      <c r="GA999" s="106"/>
      <c r="GB999" s="106"/>
      <c r="GC999" s="106"/>
      <c r="GD999" s="106"/>
      <c r="GE999" s="106"/>
      <c r="GF999" s="106"/>
      <c r="GG999" s="106"/>
      <c r="GH999" s="106"/>
      <c r="GI999" s="106"/>
      <c r="GJ999" s="106"/>
      <c r="GK999" s="106"/>
      <c r="GL999" s="106"/>
      <c r="GM999" s="106"/>
      <c r="GN999" s="106"/>
      <c r="GO999" s="106"/>
      <c r="GP999" s="106"/>
      <c r="GQ999" s="106"/>
      <c r="GR999" s="106"/>
      <c r="GS999" s="106"/>
      <c r="GT999" s="106"/>
      <c r="GU999" s="106"/>
      <c r="GV999" s="106"/>
      <c r="GW999" s="106"/>
      <c r="GX999" s="106"/>
      <c r="GY999" s="106"/>
      <c r="GZ999" s="106"/>
      <c r="HA999" s="106"/>
      <c r="HB999" s="106"/>
      <c r="HC999" s="106"/>
      <c r="HD999" s="106"/>
      <c r="HE999" s="106"/>
      <c r="HF999" s="106"/>
      <c r="HG999" s="106"/>
      <c r="HH999" s="106"/>
      <c r="HI999" s="106"/>
      <c r="HJ999" s="106"/>
      <c r="HK999" s="106"/>
      <c r="HL999" s="106"/>
      <c r="HM999" s="106"/>
      <c r="HN999" s="106"/>
      <c r="HO999" s="106"/>
      <c r="HP999" s="106"/>
      <c r="HQ999" s="106"/>
      <c r="HR999" s="106"/>
      <c r="HS999" s="106"/>
      <c r="HT999" s="106"/>
      <c r="HU999" s="106"/>
      <c r="HV999" s="106"/>
      <c r="HW999" s="106"/>
      <c r="HX999" s="106"/>
      <c r="HY999" s="106"/>
      <c r="HZ999" s="106"/>
      <c r="IA999" s="106"/>
      <c r="IB999" s="106"/>
      <c r="IC999" s="106"/>
      <c r="ID999" s="106"/>
      <c r="IE999" s="106"/>
      <c r="IF999" s="106"/>
      <c r="IG999" s="106"/>
      <c r="IH999" s="106"/>
      <c r="II999" s="106"/>
      <c r="IJ999" s="106"/>
      <c r="IK999" s="106"/>
      <c r="IL999" s="106"/>
      <c r="IM999" s="106"/>
      <c r="IN999" s="106"/>
      <c r="IO999" s="106"/>
      <c r="IP999" s="106"/>
      <c r="IQ999" s="106"/>
      <c r="IR999" s="106"/>
      <c r="IS999" s="106"/>
      <c r="IT999" s="106"/>
      <c r="IU999" s="106"/>
      <c r="IV999" s="106"/>
      <c r="IW999" s="106"/>
      <c r="IX999" s="106"/>
      <c r="IY999" s="106"/>
      <c r="IZ999" s="106"/>
      <c r="JA999" s="106"/>
      <c r="JB999" s="106"/>
      <c r="JC999" s="106"/>
      <c r="JD999" s="106"/>
      <c r="JE999" s="106"/>
      <c r="JF999" s="106"/>
      <c r="JG999" s="106"/>
      <c r="JH999" s="106"/>
      <c r="JI999" s="106"/>
      <c r="JJ999" s="106"/>
      <c r="JK999" s="106"/>
      <c r="JL999" s="106"/>
      <c r="JM999" s="106"/>
      <c r="JN999" s="106"/>
      <c r="JO999" s="106"/>
      <c r="JP999" s="106"/>
      <c r="JQ999" s="106"/>
      <c r="JR999" s="106"/>
      <c r="JS999" s="106"/>
      <c r="JT999" s="106"/>
      <c r="JU999" s="106"/>
      <c r="JV999" s="106"/>
      <c r="JW999" s="106"/>
      <c r="JX999" s="106"/>
      <c r="JY999" s="106"/>
      <c r="JZ999" s="106"/>
      <c r="KA999" s="106"/>
      <c r="KB999" s="106"/>
      <c r="KC999" s="106"/>
      <c r="KD999" s="106"/>
      <c r="KE999" s="106"/>
      <c r="KF999" s="106"/>
      <c r="KG999" s="106"/>
      <c r="KH999" s="106"/>
      <c r="KI999" s="106"/>
      <c r="KJ999" s="106"/>
      <c r="KK999" s="106"/>
      <c r="KL999" s="106"/>
      <c r="KM999" s="106"/>
      <c r="KN999" s="106"/>
      <c r="KO999" s="106"/>
      <c r="KP999" s="106"/>
      <c r="KQ999" s="106"/>
      <c r="KR999" s="106"/>
      <c r="KS999" s="106"/>
      <c r="KT999" s="106"/>
      <c r="KU999" s="106"/>
      <c r="KV999" s="106"/>
      <c r="KW999" s="106"/>
      <c r="KX999" s="106"/>
      <c r="KY999" s="106"/>
      <c r="KZ999" s="106"/>
      <c r="LA999" s="106"/>
      <c r="LB999" s="106"/>
      <c r="LC999" s="106"/>
      <c r="LD999" s="106"/>
      <c r="LE999" s="106"/>
      <c r="LF999" s="106"/>
      <c r="LG999" s="106"/>
      <c r="LH999" s="106"/>
      <c r="LI999" s="106"/>
      <c r="LJ999" s="106"/>
      <c r="LK999" s="106"/>
      <c r="LL999" s="106"/>
      <c r="LM999" s="106"/>
      <c r="LN999" s="106"/>
      <c r="LO999" s="106"/>
      <c r="LP999" s="106"/>
      <c r="LQ999" s="106"/>
      <c r="LR999" s="106"/>
      <c r="LS999" s="106"/>
      <c r="LT999" s="106"/>
      <c r="LU999" s="106"/>
      <c r="LV999" s="106"/>
      <c r="LW999" s="106"/>
      <c r="LX999" s="106"/>
      <c r="LY999" s="106"/>
      <c r="LZ999" s="106"/>
      <c r="MA999" s="106"/>
      <c r="MB999" s="106"/>
      <c r="MC999" s="106"/>
      <c r="MD999" s="106"/>
      <c r="ME999" s="106"/>
      <c r="MF999" s="106"/>
      <c r="MG999" s="106"/>
      <c r="MH999" s="106"/>
      <c r="MI999" s="106"/>
      <c r="MJ999" s="106"/>
      <c r="MK999" s="106"/>
      <c r="ML999" s="106"/>
      <c r="MM999" s="106"/>
      <c r="MN999" s="106"/>
      <c r="MO999" s="106"/>
      <c r="MP999" s="106"/>
      <c r="MQ999" s="106"/>
      <c r="MR999" s="106"/>
      <c r="MS999" s="106"/>
      <c r="MT999" s="106"/>
      <c r="MU999" s="106"/>
      <c r="MV999" s="106"/>
      <c r="MW999" s="106"/>
      <c r="MX999" s="106"/>
      <c r="MY999" s="106"/>
      <c r="MZ999" s="106"/>
      <c r="NA999" s="106"/>
      <c r="NB999" s="106"/>
      <c r="NC999" s="106"/>
      <c r="ND999" s="106"/>
      <c r="NE999" s="106"/>
      <c r="NF999" s="106"/>
      <c r="NG999" s="106"/>
      <c r="NH999" s="106"/>
      <c r="NI999" s="106"/>
      <c r="NJ999" s="106"/>
      <c r="NK999" s="106"/>
      <c r="NL999" s="106"/>
      <c r="NM999" s="106"/>
      <c r="NN999" s="106"/>
      <c r="NO999" s="106"/>
      <c r="NP999" s="106"/>
      <c r="NQ999" s="106"/>
      <c r="NR999" s="106"/>
      <c r="NS999" s="106"/>
      <c r="NT999" s="106"/>
      <c r="NU999" s="106"/>
      <c r="NV999" s="106"/>
      <c r="NW999" s="106"/>
      <c r="NX999" s="106"/>
      <c r="NY999" s="106"/>
      <c r="NZ999" s="106"/>
      <c r="OA999" s="106"/>
      <c r="OB999" s="106"/>
      <c r="OC999" s="106"/>
      <c r="OD999" s="106"/>
      <c r="OE999" s="106"/>
      <c r="OF999" s="106"/>
      <c r="OG999" s="106"/>
      <c r="OH999" s="106"/>
      <c r="OI999" s="106"/>
      <c r="OJ999" s="106"/>
      <c r="OK999" s="106"/>
      <c r="OL999" s="106"/>
      <c r="OM999" s="106"/>
      <c r="ON999" s="106"/>
      <c r="OO999" s="106"/>
      <c r="OP999" s="106"/>
      <c r="OQ999" s="106"/>
      <c r="OR999" s="106"/>
      <c r="OS999" s="106"/>
      <c r="OT999" s="106"/>
      <c r="OU999" s="106"/>
      <c r="OV999" s="106"/>
      <c r="OW999" s="106"/>
      <c r="OX999" s="106"/>
      <c r="OY999" s="106"/>
      <c r="OZ999" s="106"/>
      <c r="PA999" s="106"/>
      <c r="PB999" s="106"/>
      <c r="PC999" s="106"/>
      <c r="PD999" s="106"/>
      <c r="PE999" s="106"/>
      <c r="PF999" s="106"/>
      <c r="PG999" s="106"/>
      <c r="PH999" s="106"/>
      <c r="PI999" s="106"/>
      <c r="PJ999" s="106"/>
      <c r="PK999" s="106"/>
      <c r="PL999" s="106"/>
      <c r="PM999" s="106"/>
      <c r="PN999" s="106"/>
      <c r="PO999" s="106"/>
      <c r="PP999" s="106"/>
      <c r="PQ999" s="106"/>
      <c r="PR999" s="106"/>
      <c r="PS999" s="106"/>
      <c r="PT999" s="106"/>
      <c r="PU999" s="106"/>
      <c r="PV999" s="106"/>
      <c r="PW999" s="106"/>
      <c r="PX999" s="106"/>
      <c r="PY999" s="106"/>
      <c r="PZ999" s="106"/>
      <c r="QA999" s="106"/>
      <c r="QB999" s="106"/>
      <c r="QC999" s="106"/>
      <c r="QD999" s="106"/>
      <c r="QE999" s="106"/>
      <c r="QF999" s="106"/>
      <c r="QG999" s="106"/>
      <c r="QH999" s="106"/>
      <c r="QI999" s="106"/>
      <c r="QJ999" s="106"/>
      <c r="QK999" s="106"/>
      <c r="QL999" s="106"/>
      <c r="QM999" s="106"/>
      <c r="QN999" s="106"/>
      <c r="QO999" s="106"/>
      <c r="QP999" s="106"/>
      <c r="QQ999" s="106"/>
      <c r="QR999" s="106"/>
      <c r="QS999" s="106"/>
      <c r="QT999" s="106"/>
      <c r="QU999" s="106"/>
      <c r="QV999" s="106"/>
      <c r="QW999" s="106"/>
      <c r="QX999" s="106"/>
      <c r="QY999" s="106"/>
      <c r="QZ999" s="106"/>
      <c r="RA999" s="106"/>
      <c r="RB999" s="106"/>
      <c r="RC999" s="106"/>
      <c r="RD999" s="106"/>
      <c r="RE999" s="106"/>
      <c r="RF999" s="106"/>
      <c r="RG999" s="106"/>
      <c r="RH999" s="106"/>
      <c r="RI999" s="106"/>
      <c r="RJ999" s="106"/>
      <c r="RK999" s="106"/>
      <c r="RL999" s="106"/>
      <c r="RM999" s="106"/>
      <c r="RN999" s="106"/>
      <c r="RO999" s="106"/>
      <c r="RP999" s="106"/>
      <c r="RQ999" s="106"/>
      <c r="RR999" s="106"/>
    </row>
    <row r="1000" spans="1:486" x14ac:dyDescent="0.3">
      <c r="A1000" s="106"/>
      <c r="B1000" s="106"/>
      <c r="C1000" s="106"/>
      <c r="D1000" s="106"/>
      <c r="E1000" s="106"/>
      <c r="F1000" s="106"/>
      <c r="G1000" s="106"/>
      <c r="H1000" s="106"/>
      <c r="I1000" s="106"/>
      <c r="J1000" s="106"/>
      <c r="K1000" s="106"/>
      <c r="L1000" s="106"/>
      <c r="M1000" s="106"/>
      <c r="N1000" s="106"/>
      <c r="O1000" s="106"/>
      <c r="P1000" s="114"/>
      <c r="Q1000" s="114"/>
      <c r="R1000" s="106"/>
      <c r="S1000" s="106"/>
      <c r="T1000" s="106"/>
      <c r="U1000" s="106"/>
      <c r="V1000" s="106"/>
      <c r="W1000" s="106"/>
      <c r="X1000" s="106"/>
      <c r="Y1000" s="106"/>
      <c r="Z1000" s="106"/>
      <c r="AA1000" s="106"/>
      <c r="AB1000" s="106"/>
      <c r="AC1000" s="106"/>
      <c r="AD1000" s="106"/>
      <c r="AE1000" s="106"/>
      <c r="AF1000" s="106"/>
      <c r="AG1000" s="106"/>
      <c r="AH1000" s="106"/>
      <c r="AI1000" s="106"/>
      <c r="AJ1000" s="106"/>
      <c r="AK1000" s="106"/>
      <c r="AL1000" s="106"/>
      <c r="AM1000" s="106"/>
      <c r="AN1000" s="106"/>
      <c r="AO1000" s="106"/>
      <c r="AP1000" s="106"/>
      <c r="AQ1000" s="106"/>
      <c r="AR1000" s="106"/>
      <c r="AS1000" s="106"/>
      <c r="AT1000" s="106"/>
      <c r="AU1000" s="106"/>
      <c r="AV1000" s="106"/>
      <c r="AW1000" s="106"/>
      <c r="AX1000" s="106"/>
      <c r="AY1000" s="106"/>
      <c r="AZ1000" s="106"/>
      <c r="BA1000" s="106"/>
      <c r="BB1000" s="106"/>
      <c r="BC1000" s="106"/>
      <c r="BD1000" s="106"/>
      <c r="BE1000" s="106"/>
      <c r="BF1000" s="106"/>
      <c r="BG1000" s="106"/>
      <c r="BH1000" s="106"/>
      <c r="BI1000" s="106"/>
      <c r="BJ1000" s="106"/>
      <c r="BK1000" s="106"/>
      <c r="BL1000" s="106"/>
      <c r="BM1000" s="106"/>
      <c r="BN1000" s="106"/>
      <c r="BO1000" s="106"/>
      <c r="BP1000" s="106"/>
      <c r="BQ1000" s="106"/>
      <c r="BR1000" s="106"/>
      <c r="BS1000" s="106"/>
      <c r="BT1000" s="106"/>
      <c r="BU1000" s="106"/>
      <c r="BV1000" s="106"/>
      <c r="BW1000" s="106"/>
      <c r="BX1000" s="106"/>
      <c r="BY1000" s="106"/>
      <c r="BZ1000" s="106"/>
      <c r="CA1000" s="106"/>
      <c r="CB1000" s="106"/>
      <c r="CC1000" s="106"/>
      <c r="CD1000" s="106"/>
      <c r="CE1000" s="106"/>
      <c r="CF1000" s="106"/>
      <c r="CG1000" s="106"/>
      <c r="CH1000" s="106"/>
      <c r="CI1000" s="106"/>
      <c r="CJ1000" s="106"/>
      <c r="CK1000" s="106"/>
      <c r="CL1000" s="106"/>
      <c r="CM1000" s="106"/>
      <c r="CN1000" s="106"/>
      <c r="CO1000" s="106"/>
      <c r="CP1000" s="106"/>
      <c r="CQ1000" s="106"/>
      <c r="CR1000" s="106"/>
      <c r="CS1000" s="106"/>
      <c r="CT1000" s="106"/>
      <c r="CU1000" s="106"/>
      <c r="CV1000" s="106"/>
      <c r="CW1000" s="106"/>
      <c r="CX1000" s="106"/>
      <c r="CY1000" s="106"/>
      <c r="CZ1000" s="106"/>
      <c r="DA1000" s="106"/>
      <c r="DB1000" s="106"/>
      <c r="DC1000" s="106"/>
      <c r="DD1000" s="106"/>
      <c r="DE1000" s="106"/>
      <c r="DF1000" s="106"/>
      <c r="DG1000" s="106"/>
      <c r="DH1000" s="106"/>
      <c r="DI1000" s="106"/>
      <c r="DJ1000" s="106"/>
      <c r="DK1000" s="106"/>
      <c r="DL1000" s="106"/>
      <c r="DM1000" s="106"/>
      <c r="DN1000" s="106"/>
      <c r="DO1000" s="106"/>
      <c r="DP1000" s="106"/>
      <c r="DQ1000" s="106"/>
      <c r="DR1000" s="106"/>
      <c r="DS1000" s="106"/>
      <c r="DT1000" s="106"/>
      <c r="DU1000" s="106"/>
      <c r="DV1000" s="106"/>
      <c r="DW1000" s="106"/>
      <c r="DX1000" s="106"/>
      <c r="DY1000" s="106"/>
      <c r="DZ1000" s="106"/>
      <c r="EA1000" s="106"/>
      <c r="EB1000" s="106"/>
      <c r="EC1000" s="106"/>
      <c r="ED1000" s="106"/>
      <c r="EE1000" s="106"/>
      <c r="EF1000" s="106"/>
      <c r="EG1000" s="106"/>
      <c r="EH1000" s="106"/>
      <c r="EI1000" s="106"/>
      <c r="EJ1000" s="106"/>
      <c r="EK1000" s="106"/>
      <c r="EL1000" s="106"/>
      <c r="EM1000" s="106"/>
      <c r="EN1000" s="106"/>
      <c r="EO1000" s="106"/>
      <c r="EP1000" s="106"/>
      <c r="EQ1000" s="106"/>
      <c r="ER1000" s="106"/>
      <c r="ES1000" s="106"/>
      <c r="ET1000" s="106"/>
      <c r="EU1000" s="106"/>
      <c r="EV1000" s="106"/>
      <c r="EW1000" s="106"/>
      <c r="EX1000" s="106"/>
      <c r="EY1000" s="106"/>
      <c r="EZ1000" s="106"/>
      <c r="FA1000" s="106"/>
      <c r="FB1000" s="106"/>
      <c r="FC1000" s="106"/>
      <c r="FD1000" s="106"/>
      <c r="FE1000" s="106"/>
      <c r="FF1000" s="106"/>
      <c r="FG1000" s="106"/>
      <c r="FH1000" s="106"/>
      <c r="FI1000" s="106"/>
      <c r="FJ1000" s="106"/>
      <c r="FK1000" s="106"/>
      <c r="FL1000" s="106"/>
      <c r="FM1000" s="106"/>
      <c r="FN1000" s="106"/>
      <c r="FO1000" s="106"/>
      <c r="FP1000" s="106"/>
      <c r="FQ1000" s="106"/>
      <c r="FR1000" s="106"/>
      <c r="FS1000" s="106"/>
      <c r="FT1000" s="106"/>
      <c r="FU1000" s="106"/>
      <c r="FV1000" s="106"/>
      <c r="FW1000" s="106"/>
      <c r="FX1000" s="106"/>
      <c r="FY1000" s="106"/>
      <c r="FZ1000" s="106"/>
      <c r="GA1000" s="106"/>
      <c r="GB1000" s="106"/>
      <c r="GC1000" s="106"/>
      <c r="GD1000" s="106"/>
      <c r="GE1000" s="106"/>
      <c r="GF1000" s="106"/>
      <c r="GG1000" s="106"/>
      <c r="GH1000" s="106"/>
      <c r="GI1000" s="106"/>
      <c r="GJ1000" s="106"/>
      <c r="GK1000" s="106"/>
      <c r="GL1000" s="106"/>
      <c r="GM1000" s="106"/>
      <c r="GN1000" s="106"/>
      <c r="GO1000" s="106"/>
      <c r="GP1000" s="106"/>
      <c r="GQ1000" s="106"/>
      <c r="GR1000" s="106"/>
      <c r="GS1000" s="106"/>
      <c r="GT1000" s="106"/>
      <c r="GU1000" s="106"/>
      <c r="GV1000" s="106"/>
      <c r="GW1000" s="106"/>
      <c r="GX1000" s="106"/>
      <c r="GY1000" s="106"/>
      <c r="GZ1000" s="106"/>
      <c r="HA1000" s="106"/>
      <c r="HB1000" s="106"/>
      <c r="HC1000" s="106"/>
      <c r="HD1000" s="106"/>
      <c r="HE1000" s="106"/>
      <c r="HF1000" s="106"/>
      <c r="HG1000" s="106"/>
      <c r="HH1000" s="106"/>
      <c r="HI1000" s="106"/>
      <c r="HJ1000" s="106"/>
      <c r="HK1000" s="106"/>
      <c r="HL1000" s="106"/>
      <c r="HM1000" s="106"/>
      <c r="HN1000" s="106"/>
      <c r="HO1000" s="106"/>
      <c r="HP1000" s="106"/>
      <c r="HQ1000" s="106"/>
      <c r="HR1000" s="106"/>
      <c r="HS1000" s="106"/>
      <c r="HT1000" s="106"/>
      <c r="HU1000" s="106"/>
      <c r="HV1000" s="106"/>
      <c r="HW1000" s="106"/>
      <c r="HX1000" s="106"/>
      <c r="HY1000" s="106"/>
      <c r="HZ1000" s="106"/>
      <c r="IA1000" s="106"/>
      <c r="IB1000" s="106"/>
      <c r="IC1000" s="106"/>
      <c r="ID1000" s="106"/>
      <c r="IE1000" s="106"/>
      <c r="IF1000" s="106"/>
      <c r="IG1000" s="106"/>
      <c r="IH1000" s="106"/>
      <c r="II1000" s="106"/>
      <c r="IJ1000" s="106"/>
      <c r="IK1000" s="106"/>
      <c r="IL1000" s="106"/>
      <c r="IM1000" s="106"/>
      <c r="IN1000" s="106"/>
      <c r="IO1000" s="106"/>
      <c r="IP1000" s="106"/>
      <c r="IQ1000" s="106"/>
      <c r="IR1000" s="106"/>
      <c r="IS1000" s="106"/>
      <c r="IT1000" s="106"/>
      <c r="IU1000" s="106"/>
      <c r="IV1000" s="106"/>
      <c r="IW1000" s="106"/>
      <c r="IX1000" s="106"/>
      <c r="IY1000" s="106"/>
      <c r="IZ1000" s="106"/>
      <c r="JA1000" s="106"/>
      <c r="JB1000" s="106"/>
      <c r="JC1000" s="106"/>
      <c r="JD1000" s="106"/>
      <c r="JE1000" s="106"/>
      <c r="JF1000" s="106"/>
      <c r="JG1000" s="106"/>
      <c r="JH1000" s="106"/>
      <c r="JI1000" s="106"/>
      <c r="JJ1000" s="106"/>
      <c r="JK1000" s="106"/>
      <c r="JL1000" s="106"/>
      <c r="JM1000" s="106"/>
      <c r="JN1000" s="106"/>
      <c r="JO1000" s="106"/>
      <c r="JP1000" s="106"/>
      <c r="JQ1000" s="106"/>
      <c r="JR1000" s="106"/>
      <c r="JS1000" s="106"/>
      <c r="JT1000" s="106"/>
      <c r="JU1000" s="106"/>
      <c r="JV1000" s="106"/>
      <c r="JW1000" s="106"/>
      <c r="JX1000" s="106"/>
      <c r="JY1000" s="106"/>
      <c r="JZ1000" s="106"/>
      <c r="KA1000" s="106"/>
      <c r="KB1000" s="106"/>
      <c r="KC1000" s="106"/>
      <c r="KD1000" s="106"/>
      <c r="KE1000" s="106"/>
      <c r="KF1000" s="106"/>
      <c r="KG1000" s="106"/>
      <c r="KH1000" s="106"/>
      <c r="KI1000" s="106"/>
      <c r="KJ1000" s="106"/>
      <c r="KK1000" s="106"/>
      <c r="KL1000" s="106"/>
      <c r="KM1000" s="106"/>
      <c r="KN1000" s="106"/>
      <c r="KO1000" s="106"/>
      <c r="KP1000" s="106"/>
      <c r="KQ1000" s="106"/>
      <c r="KR1000" s="106"/>
      <c r="KS1000" s="106"/>
      <c r="KT1000" s="106"/>
      <c r="KU1000" s="106"/>
      <c r="KV1000" s="106"/>
      <c r="KW1000" s="106"/>
      <c r="KX1000" s="106"/>
      <c r="KY1000" s="106"/>
      <c r="KZ1000" s="106"/>
      <c r="LA1000" s="106"/>
      <c r="LB1000" s="106"/>
      <c r="LC1000" s="106"/>
      <c r="LD1000" s="106"/>
      <c r="LE1000" s="106"/>
      <c r="LF1000" s="106"/>
      <c r="LG1000" s="106"/>
      <c r="LH1000" s="106"/>
      <c r="LI1000" s="106"/>
      <c r="LJ1000" s="106"/>
      <c r="LK1000" s="106"/>
      <c r="LL1000" s="106"/>
      <c r="LM1000" s="106"/>
      <c r="LN1000" s="106"/>
      <c r="LO1000" s="106"/>
      <c r="LP1000" s="106"/>
      <c r="LQ1000" s="106"/>
      <c r="LR1000" s="106"/>
      <c r="LS1000" s="106"/>
      <c r="LT1000" s="106"/>
      <c r="LU1000" s="106"/>
      <c r="LV1000" s="106"/>
      <c r="LW1000" s="106"/>
      <c r="LX1000" s="106"/>
      <c r="LY1000" s="106"/>
      <c r="LZ1000" s="106"/>
      <c r="MA1000" s="106"/>
      <c r="MB1000" s="106"/>
      <c r="MC1000" s="106"/>
      <c r="MD1000" s="106"/>
      <c r="ME1000" s="106"/>
      <c r="MF1000" s="106"/>
      <c r="MG1000" s="106"/>
      <c r="MH1000" s="106"/>
      <c r="MI1000" s="106"/>
      <c r="MJ1000" s="106"/>
      <c r="MK1000" s="106"/>
      <c r="ML1000" s="106"/>
      <c r="MM1000" s="106"/>
      <c r="MN1000" s="106"/>
      <c r="MO1000" s="106"/>
      <c r="MP1000" s="106"/>
      <c r="MQ1000" s="106"/>
      <c r="MR1000" s="106"/>
      <c r="MS1000" s="106"/>
      <c r="MT1000" s="106"/>
      <c r="MU1000" s="106"/>
      <c r="MV1000" s="106"/>
      <c r="MW1000" s="106"/>
      <c r="MX1000" s="106"/>
      <c r="MY1000" s="106"/>
      <c r="MZ1000" s="106"/>
      <c r="NA1000" s="106"/>
      <c r="NB1000" s="106"/>
      <c r="NC1000" s="106"/>
      <c r="ND1000" s="106"/>
      <c r="NE1000" s="106"/>
      <c r="NF1000" s="106"/>
      <c r="NG1000" s="106"/>
      <c r="NH1000" s="106"/>
      <c r="NI1000" s="106"/>
      <c r="NJ1000" s="106"/>
      <c r="NK1000" s="106"/>
      <c r="NL1000" s="106"/>
      <c r="NM1000" s="106"/>
      <c r="NN1000" s="106"/>
      <c r="NO1000" s="106"/>
      <c r="NP1000" s="106"/>
      <c r="NQ1000" s="106"/>
      <c r="NR1000" s="106"/>
      <c r="NS1000" s="106"/>
      <c r="NT1000" s="106"/>
      <c r="NU1000" s="106"/>
      <c r="NV1000" s="106"/>
      <c r="NW1000" s="106"/>
      <c r="NX1000" s="106"/>
      <c r="NY1000" s="106"/>
      <c r="NZ1000" s="106"/>
      <c r="OA1000" s="106"/>
      <c r="OB1000" s="106"/>
      <c r="OC1000" s="106"/>
      <c r="OD1000" s="106"/>
      <c r="OE1000" s="106"/>
      <c r="OF1000" s="106"/>
      <c r="OG1000" s="106"/>
      <c r="OH1000" s="106"/>
      <c r="OI1000" s="106"/>
      <c r="OJ1000" s="106"/>
      <c r="OK1000" s="106"/>
      <c r="OL1000" s="106"/>
      <c r="OM1000" s="106"/>
      <c r="ON1000" s="106"/>
      <c r="OO1000" s="106"/>
      <c r="OP1000" s="106"/>
      <c r="OQ1000" s="106"/>
      <c r="OR1000" s="106"/>
      <c r="OS1000" s="106"/>
      <c r="OT1000" s="106"/>
      <c r="OU1000" s="106"/>
      <c r="OV1000" s="106"/>
      <c r="OW1000" s="106"/>
      <c r="OX1000" s="106"/>
      <c r="OY1000" s="106"/>
      <c r="OZ1000" s="106"/>
      <c r="PA1000" s="106"/>
      <c r="PB1000" s="106"/>
      <c r="PC1000" s="106"/>
      <c r="PD1000" s="106"/>
      <c r="PE1000" s="106"/>
      <c r="PF1000" s="106"/>
      <c r="PG1000" s="106"/>
      <c r="PH1000" s="106"/>
      <c r="PI1000" s="106"/>
      <c r="PJ1000" s="106"/>
      <c r="PK1000" s="106"/>
      <c r="PL1000" s="106"/>
      <c r="PM1000" s="106"/>
      <c r="PN1000" s="106"/>
      <c r="PO1000" s="106"/>
      <c r="PP1000" s="106"/>
      <c r="PQ1000" s="106"/>
      <c r="PR1000" s="106"/>
      <c r="PS1000" s="106"/>
      <c r="PT1000" s="106"/>
      <c r="PU1000" s="106"/>
      <c r="PV1000" s="106"/>
      <c r="PW1000" s="106"/>
      <c r="PX1000" s="106"/>
      <c r="PY1000" s="106"/>
      <c r="PZ1000" s="106"/>
      <c r="QA1000" s="106"/>
      <c r="QB1000" s="106"/>
      <c r="QC1000" s="106"/>
      <c r="QD1000" s="106"/>
      <c r="QE1000" s="106"/>
      <c r="QF1000" s="106"/>
      <c r="QG1000" s="106"/>
      <c r="QH1000" s="106"/>
      <c r="QI1000" s="106"/>
      <c r="QJ1000" s="106"/>
      <c r="QK1000" s="106"/>
      <c r="QL1000" s="106"/>
      <c r="QM1000" s="106"/>
      <c r="QN1000" s="106"/>
      <c r="QO1000" s="106"/>
      <c r="QP1000" s="106"/>
      <c r="QQ1000" s="106"/>
      <c r="QR1000" s="106"/>
      <c r="QS1000" s="106"/>
      <c r="QT1000" s="106"/>
      <c r="QU1000" s="106"/>
      <c r="QV1000" s="106"/>
      <c r="QW1000" s="106"/>
      <c r="QX1000" s="106"/>
      <c r="QY1000" s="106"/>
      <c r="QZ1000" s="106"/>
      <c r="RA1000" s="106"/>
      <c r="RB1000" s="106"/>
      <c r="RC1000" s="106"/>
      <c r="RD1000" s="106"/>
      <c r="RE1000" s="106"/>
      <c r="RF1000" s="106"/>
      <c r="RG1000" s="106"/>
      <c r="RH1000" s="106"/>
      <c r="RI1000" s="106"/>
      <c r="RJ1000" s="106"/>
      <c r="RK1000" s="106"/>
      <c r="RL1000" s="106"/>
      <c r="RM1000" s="106"/>
      <c r="RN1000" s="106"/>
      <c r="RO1000" s="106"/>
      <c r="RP1000" s="106"/>
      <c r="RQ1000" s="106"/>
      <c r="RR1000" s="106"/>
    </row>
    <row r="1001" spans="1:486" x14ac:dyDescent="0.3">
      <c r="A1001" s="106"/>
      <c r="B1001" s="106"/>
      <c r="C1001" s="106"/>
      <c r="D1001" s="106"/>
      <c r="E1001" s="106"/>
      <c r="F1001" s="106"/>
      <c r="G1001" s="106"/>
      <c r="H1001" s="106"/>
      <c r="I1001" s="106"/>
      <c r="J1001" s="106"/>
      <c r="K1001" s="106"/>
      <c r="L1001" s="106"/>
      <c r="M1001" s="106"/>
      <c r="N1001" s="106"/>
      <c r="O1001" s="106"/>
      <c r="P1001" s="114"/>
      <c r="Q1001" s="114"/>
      <c r="R1001" s="106"/>
      <c r="S1001" s="106"/>
      <c r="T1001" s="106"/>
      <c r="U1001" s="106"/>
      <c r="V1001" s="106"/>
      <c r="W1001" s="106"/>
      <c r="X1001" s="106"/>
      <c r="Y1001" s="106"/>
      <c r="Z1001" s="106"/>
      <c r="AA1001" s="106"/>
      <c r="AB1001" s="106"/>
      <c r="AC1001" s="106"/>
      <c r="AD1001" s="106"/>
      <c r="AE1001" s="106"/>
      <c r="AF1001" s="106"/>
      <c r="AG1001" s="106"/>
      <c r="AH1001" s="106"/>
      <c r="AI1001" s="106"/>
      <c r="AJ1001" s="106"/>
      <c r="AK1001" s="106"/>
      <c r="AL1001" s="106"/>
      <c r="AM1001" s="106"/>
      <c r="AN1001" s="106"/>
      <c r="AO1001" s="106"/>
      <c r="AP1001" s="106"/>
      <c r="AQ1001" s="106"/>
      <c r="AR1001" s="106"/>
      <c r="AS1001" s="106"/>
      <c r="AT1001" s="106"/>
      <c r="AU1001" s="106"/>
      <c r="AV1001" s="106"/>
      <c r="AW1001" s="106"/>
      <c r="AX1001" s="106"/>
      <c r="AY1001" s="106"/>
      <c r="AZ1001" s="106"/>
      <c r="BA1001" s="106"/>
      <c r="BB1001" s="106"/>
      <c r="BC1001" s="106"/>
      <c r="BD1001" s="106"/>
      <c r="BE1001" s="106"/>
      <c r="BF1001" s="106"/>
      <c r="BG1001" s="106"/>
      <c r="BH1001" s="106"/>
      <c r="BI1001" s="106"/>
      <c r="BJ1001" s="106"/>
      <c r="BK1001" s="106"/>
      <c r="BL1001" s="106"/>
      <c r="BM1001" s="106"/>
      <c r="BN1001" s="106"/>
      <c r="BO1001" s="106"/>
      <c r="BP1001" s="106"/>
      <c r="BQ1001" s="106"/>
      <c r="BR1001" s="106"/>
      <c r="BS1001" s="106"/>
      <c r="BT1001" s="106"/>
      <c r="BU1001" s="106"/>
      <c r="BV1001" s="106"/>
      <c r="BW1001" s="106"/>
      <c r="BX1001" s="106"/>
      <c r="BY1001" s="106"/>
      <c r="BZ1001" s="106"/>
      <c r="CA1001" s="106"/>
      <c r="CB1001" s="106"/>
      <c r="CC1001" s="106"/>
      <c r="CD1001" s="106"/>
      <c r="CE1001" s="106"/>
      <c r="CF1001" s="106"/>
      <c r="CG1001" s="106"/>
      <c r="CH1001" s="106"/>
      <c r="CI1001" s="106"/>
      <c r="CJ1001" s="106"/>
      <c r="CK1001" s="106"/>
      <c r="CL1001" s="106"/>
      <c r="CM1001" s="106"/>
      <c r="CN1001" s="106"/>
      <c r="CO1001" s="106"/>
      <c r="CP1001" s="106"/>
      <c r="CQ1001" s="106"/>
      <c r="CR1001" s="106"/>
      <c r="CS1001" s="106"/>
      <c r="CT1001" s="106"/>
      <c r="CU1001" s="106"/>
      <c r="CV1001" s="106"/>
      <c r="CW1001" s="106"/>
      <c r="CX1001" s="106"/>
      <c r="CY1001" s="106"/>
      <c r="CZ1001" s="106"/>
      <c r="DA1001" s="106"/>
      <c r="DB1001" s="106"/>
      <c r="DC1001" s="106"/>
      <c r="DD1001" s="106"/>
      <c r="DE1001" s="106"/>
      <c r="DF1001" s="106"/>
      <c r="DG1001" s="106"/>
      <c r="DH1001" s="106"/>
      <c r="DI1001" s="106"/>
      <c r="DJ1001" s="106"/>
      <c r="DK1001" s="106"/>
      <c r="DL1001" s="106"/>
      <c r="DM1001" s="106"/>
      <c r="DN1001" s="106"/>
      <c r="DO1001" s="106"/>
      <c r="DP1001" s="106"/>
      <c r="DQ1001" s="106"/>
      <c r="DR1001" s="106"/>
      <c r="DS1001" s="106"/>
      <c r="DT1001" s="106"/>
      <c r="DU1001" s="106"/>
      <c r="DV1001" s="106"/>
      <c r="DW1001" s="106"/>
      <c r="DX1001" s="106"/>
      <c r="DY1001" s="106"/>
      <c r="DZ1001" s="106"/>
      <c r="EA1001" s="106"/>
      <c r="EB1001" s="106"/>
      <c r="EC1001" s="106"/>
      <c r="ED1001" s="106"/>
      <c r="EE1001" s="106"/>
      <c r="EF1001" s="106"/>
      <c r="EG1001" s="106"/>
      <c r="EH1001" s="106"/>
      <c r="EI1001" s="106"/>
      <c r="EJ1001" s="106"/>
      <c r="EK1001" s="106"/>
      <c r="EL1001" s="106"/>
      <c r="EM1001" s="106"/>
      <c r="EN1001" s="106"/>
      <c r="EO1001" s="106"/>
      <c r="EP1001" s="106"/>
      <c r="EQ1001" s="106"/>
      <c r="ER1001" s="106"/>
      <c r="ES1001" s="106"/>
      <c r="ET1001" s="106"/>
      <c r="EU1001" s="106"/>
      <c r="EV1001" s="106"/>
      <c r="EW1001" s="106"/>
      <c r="EX1001" s="106"/>
      <c r="EY1001" s="106"/>
      <c r="EZ1001" s="106"/>
      <c r="FA1001" s="106"/>
      <c r="FB1001" s="106"/>
      <c r="FC1001" s="106"/>
      <c r="FD1001" s="106"/>
      <c r="FE1001" s="106"/>
      <c r="FF1001" s="106"/>
      <c r="FG1001" s="106"/>
      <c r="FH1001" s="106"/>
      <c r="FI1001" s="106"/>
      <c r="FJ1001" s="106"/>
      <c r="FK1001" s="106"/>
      <c r="FL1001" s="106"/>
      <c r="FM1001" s="106"/>
      <c r="FN1001" s="106"/>
      <c r="FO1001" s="106"/>
      <c r="FP1001" s="106"/>
      <c r="FQ1001" s="106"/>
      <c r="FR1001" s="106"/>
      <c r="FS1001" s="106"/>
      <c r="FT1001" s="106"/>
      <c r="FU1001" s="106"/>
      <c r="FV1001" s="106"/>
      <c r="FW1001" s="106"/>
      <c r="FX1001" s="106"/>
      <c r="FY1001" s="106"/>
      <c r="FZ1001" s="106"/>
      <c r="GA1001" s="106"/>
      <c r="GB1001" s="106"/>
      <c r="GC1001" s="106"/>
      <c r="GD1001" s="106"/>
      <c r="GE1001" s="106"/>
      <c r="GF1001" s="106"/>
      <c r="GG1001" s="106"/>
      <c r="GH1001" s="106"/>
      <c r="GI1001" s="106"/>
      <c r="GJ1001" s="106"/>
      <c r="GK1001" s="106"/>
      <c r="GL1001" s="106"/>
      <c r="GM1001" s="106"/>
      <c r="GN1001" s="106"/>
      <c r="GO1001" s="106"/>
      <c r="GP1001" s="106"/>
      <c r="GQ1001" s="106"/>
      <c r="GR1001" s="106"/>
      <c r="GS1001" s="106"/>
      <c r="GT1001" s="106"/>
      <c r="GU1001" s="106"/>
      <c r="GV1001" s="106"/>
      <c r="GW1001" s="106"/>
      <c r="GX1001" s="106"/>
      <c r="GY1001" s="106"/>
      <c r="GZ1001" s="106"/>
      <c r="HA1001" s="106"/>
      <c r="HB1001" s="106"/>
      <c r="HC1001" s="106"/>
      <c r="HD1001" s="106"/>
      <c r="HE1001" s="106"/>
      <c r="HF1001" s="106"/>
      <c r="HG1001" s="106"/>
      <c r="HH1001" s="106"/>
      <c r="HI1001" s="106"/>
      <c r="HJ1001" s="106"/>
      <c r="HK1001" s="106"/>
      <c r="HL1001" s="106"/>
      <c r="HM1001" s="106"/>
      <c r="HN1001" s="106"/>
      <c r="HO1001" s="106"/>
      <c r="HP1001" s="106"/>
      <c r="HQ1001" s="106"/>
      <c r="HR1001" s="106"/>
      <c r="HS1001" s="106"/>
      <c r="HT1001" s="106"/>
      <c r="HU1001" s="106"/>
      <c r="HV1001" s="106"/>
      <c r="HW1001" s="106"/>
      <c r="HX1001" s="106"/>
      <c r="HY1001" s="106"/>
      <c r="HZ1001" s="106"/>
      <c r="IA1001" s="106"/>
      <c r="IB1001" s="106"/>
      <c r="IC1001" s="106"/>
      <c r="ID1001" s="106"/>
      <c r="IE1001" s="106"/>
      <c r="IF1001" s="106"/>
      <c r="IG1001" s="106"/>
      <c r="IH1001" s="106"/>
      <c r="II1001" s="106"/>
      <c r="IJ1001" s="106"/>
      <c r="IK1001" s="106"/>
      <c r="IL1001" s="106"/>
      <c r="IM1001" s="106"/>
      <c r="IN1001" s="106"/>
      <c r="IO1001" s="106"/>
      <c r="IP1001" s="106"/>
      <c r="IQ1001" s="106"/>
      <c r="IR1001" s="106"/>
      <c r="IS1001" s="106"/>
      <c r="IT1001" s="106"/>
      <c r="IU1001" s="106"/>
      <c r="IV1001" s="106"/>
      <c r="IW1001" s="106"/>
      <c r="IX1001" s="106"/>
      <c r="IY1001" s="106"/>
      <c r="IZ1001" s="106"/>
      <c r="JA1001" s="106"/>
      <c r="JB1001" s="106"/>
      <c r="JC1001" s="106"/>
      <c r="JD1001" s="106"/>
      <c r="JE1001" s="106"/>
      <c r="JF1001" s="106"/>
      <c r="JG1001" s="106"/>
      <c r="JH1001" s="106"/>
      <c r="JI1001" s="106"/>
      <c r="JJ1001" s="106"/>
      <c r="JK1001" s="106"/>
      <c r="JL1001" s="106"/>
      <c r="JM1001" s="106"/>
      <c r="JN1001" s="106"/>
      <c r="JO1001" s="106"/>
      <c r="JP1001" s="106"/>
      <c r="JQ1001" s="106"/>
      <c r="JR1001" s="106"/>
      <c r="JS1001" s="106"/>
      <c r="JT1001" s="106"/>
      <c r="JU1001" s="106"/>
      <c r="JV1001" s="106"/>
      <c r="JW1001" s="106"/>
      <c r="JX1001" s="106"/>
      <c r="JY1001" s="106"/>
      <c r="JZ1001" s="106"/>
      <c r="KA1001" s="106"/>
      <c r="KB1001" s="106"/>
      <c r="KC1001" s="106"/>
      <c r="KD1001" s="106"/>
      <c r="KE1001" s="106"/>
      <c r="KF1001" s="106"/>
      <c r="KG1001" s="106"/>
      <c r="KH1001" s="106"/>
      <c r="KI1001" s="106"/>
      <c r="KJ1001" s="106"/>
      <c r="KK1001" s="106"/>
      <c r="KL1001" s="106"/>
      <c r="KM1001" s="106"/>
      <c r="KN1001" s="106"/>
      <c r="KO1001" s="106"/>
      <c r="KP1001" s="106"/>
      <c r="KQ1001" s="106"/>
      <c r="KR1001" s="106"/>
      <c r="KS1001" s="106"/>
      <c r="KT1001" s="106"/>
      <c r="KU1001" s="106"/>
      <c r="KV1001" s="106"/>
      <c r="KW1001" s="106"/>
      <c r="KX1001" s="106"/>
      <c r="KY1001" s="106"/>
      <c r="KZ1001" s="106"/>
      <c r="LA1001" s="106"/>
      <c r="LB1001" s="106"/>
      <c r="LC1001" s="106"/>
      <c r="LD1001" s="106"/>
      <c r="LE1001" s="106"/>
      <c r="LF1001" s="106"/>
      <c r="LG1001" s="106"/>
      <c r="LH1001" s="106"/>
      <c r="LI1001" s="106"/>
      <c r="LJ1001" s="106"/>
      <c r="LK1001" s="106"/>
      <c r="LL1001" s="106"/>
      <c r="LM1001" s="106"/>
      <c r="LN1001" s="106"/>
      <c r="LO1001" s="106"/>
      <c r="LP1001" s="106"/>
      <c r="LQ1001" s="106"/>
      <c r="LR1001" s="106"/>
      <c r="LS1001" s="106"/>
      <c r="LT1001" s="106"/>
      <c r="LU1001" s="106"/>
      <c r="LV1001" s="106"/>
      <c r="LW1001" s="106"/>
      <c r="LX1001" s="106"/>
      <c r="LY1001" s="106"/>
      <c r="LZ1001" s="106"/>
      <c r="MA1001" s="106"/>
      <c r="MB1001" s="106"/>
      <c r="MC1001" s="106"/>
      <c r="MD1001" s="106"/>
      <c r="ME1001" s="106"/>
      <c r="MF1001" s="106"/>
      <c r="MG1001" s="106"/>
      <c r="MH1001" s="106"/>
      <c r="MI1001" s="106"/>
      <c r="MJ1001" s="106"/>
      <c r="MK1001" s="106"/>
      <c r="ML1001" s="106"/>
      <c r="MM1001" s="106"/>
      <c r="MN1001" s="106"/>
      <c r="MO1001" s="106"/>
      <c r="MP1001" s="106"/>
      <c r="MQ1001" s="106"/>
      <c r="MR1001" s="106"/>
      <c r="MS1001" s="106"/>
      <c r="MT1001" s="106"/>
      <c r="MU1001" s="106"/>
      <c r="MV1001" s="106"/>
      <c r="MW1001" s="106"/>
      <c r="MX1001" s="106"/>
      <c r="MY1001" s="106"/>
      <c r="MZ1001" s="106"/>
      <c r="NA1001" s="106"/>
      <c r="NB1001" s="106"/>
      <c r="NC1001" s="106"/>
      <c r="ND1001" s="106"/>
      <c r="NE1001" s="106"/>
      <c r="NF1001" s="106"/>
      <c r="NG1001" s="106"/>
      <c r="NH1001" s="106"/>
      <c r="NI1001" s="106"/>
      <c r="NJ1001" s="106"/>
      <c r="NK1001" s="106"/>
      <c r="NL1001" s="106"/>
      <c r="NM1001" s="106"/>
      <c r="NN1001" s="106"/>
      <c r="NO1001" s="106"/>
      <c r="NP1001" s="106"/>
      <c r="NQ1001" s="106"/>
      <c r="NR1001" s="106"/>
      <c r="NS1001" s="106"/>
      <c r="NT1001" s="106"/>
      <c r="NU1001" s="106"/>
      <c r="NV1001" s="106"/>
      <c r="NW1001" s="106"/>
      <c r="NX1001" s="106"/>
      <c r="NY1001" s="106"/>
      <c r="NZ1001" s="106"/>
      <c r="OA1001" s="106"/>
      <c r="OB1001" s="106"/>
      <c r="OC1001" s="106"/>
      <c r="OD1001" s="106"/>
      <c r="OE1001" s="106"/>
      <c r="OF1001" s="106"/>
      <c r="OG1001" s="106"/>
      <c r="OH1001" s="106"/>
      <c r="OI1001" s="106"/>
      <c r="OJ1001" s="106"/>
      <c r="OK1001" s="106"/>
      <c r="OL1001" s="106"/>
      <c r="OM1001" s="106"/>
      <c r="ON1001" s="106"/>
      <c r="OO1001" s="106"/>
      <c r="OP1001" s="106"/>
      <c r="OQ1001" s="106"/>
      <c r="OR1001" s="106"/>
      <c r="OS1001" s="106"/>
      <c r="OT1001" s="106"/>
      <c r="OU1001" s="106"/>
      <c r="OV1001" s="106"/>
      <c r="OW1001" s="106"/>
      <c r="OX1001" s="106"/>
      <c r="OY1001" s="106"/>
      <c r="OZ1001" s="106"/>
      <c r="PA1001" s="106"/>
      <c r="PB1001" s="106"/>
      <c r="PC1001" s="106"/>
      <c r="PD1001" s="106"/>
      <c r="PE1001" s="106"/>
      <c r="PF1001" s="106"/>
      <c r="PG1001" s="106"/>
      <c r="PH1001" s="106"/>
      <c r="PI1001" s="106"/>
      <c r="PJ1001" s="106"/>
      <c r="PK1001" s="106"/>
      <c r="PL1001" s="106"/>
      <c r="PM1001" s="106"/>
      <c r="PN1001" s="106"/>
      <c r="PO1001" s="106"/>
      <c r="PP1001" s="106"/>
      <c r="PQ1001" s="106"/>
      <c r="PR1001" s="106"/>
      <c r="PS1001" s="106"/>
      <c r="PT1001" s="106"/>
      <c r="PU1001" s="106"/>
      <c r="PV1001" s="106"/>
      <c r="PW1001" s="106"/>
      <c r="PX1001" s="106"/>
      <c r="PY1001" s="106"/>
      <c r="PZ1001" s="106"/>
      <c r="QA1001" s="106"/>
      <c r="QB1001" s="106"/>
      <c r="QC1001" s="106"/>
      <c r="QD1001" s="106"/>
      <c r="QE1001" s="106"/>
      <c r="QF1001" s="106"/>
      <c r="QG1001" s="106"/>
      <c r="QH1001" s="106"/>
      <c r="QI1001" s="106"/>
      <c r="QJ1001" s="106"/>
      <c r="QK1001" s="106"/>
      <c r="QL1001" s="106"/>
      <c r="QM1001" s="106"/>
      <c r="QN1001" s="106"/>
      <c r="QO1001" s="106"/>
      <c r="QP1001" s="106"/>
      <c r="QQ1001" s="106"/>
      <c r="QR1001" s="106"/>
      <c r="QS1001" s="106"/>
      <c r="QT1001" s="106"/>
      <c r="QU1001" s="106"/>
      <c r="QV1001" s="106"/>
      <c r="QW1001" s="106"/>
      <c r="QX1001" s="106"/>
      <c r="QY1001" s="106"/>
      <c r="QZ1001" s="106"/>
      <c r="RA1001" s="106"/>
      <c r="RB1001" s="106"/>
      <c r="RC1001" s="106"/>
      <c r="RD1001" s="106"/>
      <c r="RE1001" s="106"/>
      <c r="RF1001" s="106"/>
      <c r="RG1001" s="106"/>
      <c r="RH1001" s="106"/>
      <c r="RI1001" s="106"/>
      <c r="RJ1001" s="106"/>
      <c r="RK1001" s="106"/>
      <c r="RL1001" s="106"/>
      <c r="RM1001" s="106"/>
      <c r="RN1001" s="106"/>
      <c r="RO1001" s="106"/>
      <c r="RP1001" s="106"/>
      <c r="RQ1001" s="106"/>
      <c r="RR1001" s="106"/>
    </row>
    <row r="1002" spans="1:486" x14ac:dyDescent="0.3">
      <c r="A1002" s="106"/>
      <c r="B1002" s="106"/>
      <c r="C1002" s="106"/>
      <c r="D1002" s="106"/>
      <c r="E1002" s="106"/>
      <c r="F1002" s="106"/>
      <c r="G1002" s="106"/>
      <c r="H1002" s="106"/>
      <c r="I1002" s="106"/>
      <c r="J1002" s="106"/>
      <c r="K1002" s="106"/>
      <c r="L1002" s="106"/>
      <c r="M1002" s="106"/>
      <c r="N1002" s="106"/>
      <c r="O1002" s="106"/>
      <c r="P1002" s="114"/>
      <c r="Q1002" s="114"/>
      <c r="R1002" s="106"/>
      <c r="S1002" s="106"/>
      <c r="T1002" s="106"/>
      <c r="U1002" s="106"/>
      <c r="V1002" s="106"/>
      <c r="W1002" s="106"/>
      <c r="X1002" s="106"/>
      <c r="Y1002" s="106"/>
      <c r="Z1002" s="106"/>
      <c r="AA1002" s="106"/>
      <c r="AB1002" s="106"/>
      <c r="AC1002" s="106"/>
      <c r="AD1002" s="106"/>
      <c r="AE1002" s="106"/>
      <c r="AF1002" s="106"/>
      <c r="AG1002" s="106"/>
      <c r="AH1002" s="106"/>
      <c r="AI1002" s="106"/>
      <c r="AJ1002" s="106"/>
      <c r="AK1002" s="106"/>
      <c r="AL1002" s="106"/>
      <c r="AM1002" s="106"/>
      <c r="AN1002" s="106"/>
      <c r="AO1002" s="106"/>
      <c r="AP1002" s="106"/>
      <c r="AQ1002" s="106"/>
      <c r="AR1002" s="106"/>
      <c r="AS1002" s="106"/>
      <c r="AT1002" s="106"/>
      <c r="AU1002" s="106"/>
      <c r="AV1002" s="106"/>
      <c r="AW1002" s="106"/>
      <c r="AX1002" s="106"/>
      <c r="AY1002" s="106"/>
      <c r="AZ1002" s="106"/>
      <c r="BA1002" s="106"/>
      <c r="BB1002" s="106"/>
      <c r="BC1002" s="106"/>
      <c r="BD1002" s="106"/>
      <c r="BE1002" s="106"/>
      <c r="BF1002" s="106"/>
      <c r="BG1002" s="106"/>
      <c r="BH1002" s="106"/>
      <c r="BI1002" s="106"/>
      <c r="BJ1002" s="106"/>
      <c r="BK1002" s="106"/>
      <c r="BL1002" s="106"/>
      <c r="BM1002" s="106"/>
      <c r="BN1002" s="106"/>
      <c r="BO1002" s="106"/>
      <c r="BP1002" s="106"/>
      <c r="BQ1002" s="106"/>
      <c r="BR1002" s="106"/>
      <c r="BS1002" s="106"/>
      <c r="BT1002" s="106"/>
      <c r="BU1002" s="106"/>
      <c r="BV1002" s="106"/>
      <c r="BW1002" s="106"/>
      <c r="BX1002" s="106"/>
      <c r="BY1002" s="106"/>
      <c r="BZ1002" s="106"/>
      <c r="CA1002" s="106"/>
      <c r="CB1002" s="106"/>
      <c r="CC1002" s="106"/>
      <c r="CD1002" s="106"/>
      <c r="CE1002" s="106"/>
      <c r="CF1002" s="106"/>
      <c r="CG1002" s="106"/>
      <c r="CH1002" s="106"/>
      <c r="CI1002" s="106"/>
      <c r="CJ1002" s="106"/>
      <c r="CK1002" s="106"/>
      <c r="CL1002" s="106"/>
      <c r="CM1002" s="106"/>
      <c r="CN1002" s="106"/>
      <c r="CO1002" s="106"/>
      <c r="CP1002" s="106"/>
      <c r="CQ1002" s="106"/>
      <c r="CR1002" s="106"/>
      <c r="CS1002" s="106"/>
      <c r="CT1002" s="106"/>
      <c r="CU1002" s="106"/>
      <c r="CV1002" s="106"/>
      <c r="CW1002" s="106"/>
      <c r="CX1002" s="106"/>
      <c r="CY1002" s="106"/>
      <c r="CZ1002" s="106"/>
      <c r="DA1002" s="106"/>
      <c r="DB1002" s="106"/>
      <c r="DC1002" s="106"/>
      <c r="DD1002" s="106"/>
      <c r="DE1002" s="106"/>
      <c r="DF1002" s="106"/>
      <c r="DG1002" s="106"/>
      <c r="DH1002" s="106"/>
      <c r="DI1002" s="106"/>
      <c r="DJ1002" s="106"/>
      <c r="DK1002" s="106"/>
      <c r="DL1002" s="106"/>
      <c r="DM1002" s="106"/>
      <c r="DN1002" s="106"/>
      <c r="DO1002" s="106"/>
      <c r="DP1002" s="106"/>
      <c r="DQ1002" s="106"/>
      <c r="DR1002" s="106"/>
      <c r="DS1002" s="106"/>
      <c r="DT1002" s="106"/>
      <c r="DU1002" s="106"/>
      <c r="DV1002" s="106"/>
      <c r="DW1002" s="106"/>
      <c r="DX1002" s="106"/>
      <c r="DY1002" s="106"/>
      <c r="DZ1002" s="106"/>
      <c r="EA1002" s="106"/>
      <c r="EB1002" s="106"/>
      <c r="EC1002" s="106"/>
      <c r="ED1002" s="106"/>
      <c r="EE1002" s="106"/>
      <c r="EF1002" s="106"/>
      <c r="EG1002" s="106"/>
      <c r="EH1002" s="106"/>
      <c r="EI1002" s="106"/>
      <c r="EJ1002" s="106"/>
      <c r="EK1002" s="106"/>
      <c r="EL1002" s="106"/>
      <c r="EM1002" s="106"/>
      <c r="EN1002" s="106"/>
      <c r="EO1002" s="106"/>
      <c r="EP1002" s="106"/>
      <c r="EQ1002" s="106"/>
      <c r="ER1002" s="106"/>
      <c r="ES1002" s="106"/>
      <c r="ET1002" s="106"/>
      <c r="EU1002" s="106"/>
      <c r="EV1002" s="106"/>
      <c r="EW1002" s="106"/>
      <c r="EX1002" s="106"/>
      <c r="EY1002" s="106"/>
      <c r="EZ1002" s="106"/>
      <c r="FA1002" s="106"/>
      <c r="FB1002" s="106"/>
      <c r="FC1002" s="106"/>
      <c r="FD1002" s="106"/>
      <c r="FE1002" s="106"/>
      <c r="FF1002" s="106"/>
      <c r="FG1002" s="106"/>
      <c r="FH1002" s="106"/>
      <c r="FI1002" s="106"/>
      <c r="FJ1002" s="106"/>
      <c r="FK1002" s="106"/>
      <c r="FL1002" s="106"/>
      <c r="FM1002" s="106"/>
      <c r="FN1002" s="106"/>
      <c r="FO1002" s="106"/>
      <c r="FP1002" s="106"/>
      <c r="FQ1002" s="106"/>
      <c r="FR1002" s="106"/>
      <c r="FS1002" s="106"/>
      <c r="FT1002" s="106"/>
      <c r="FU1002" s="106"/>
      <c r="FV1002" s="106"/>
      <c r="FW1002" s="106"/>
      <c r="FX1002" s="106"/>
      <c r="FY1002" s="106"/>
      <c r="FZ1002" s="106"/>
      <c r="GA1002" s="106"/>
      <c r="GB1002" s="106"/>
      <c r="GC1002" s="106"/>
      <c r="GD1002" s="106"/>
      <c r="GE1002" s="106"/>
      <c r="GF1002" s="106"/>
      <c r="GG1002" s="106"/>
      <c r="GH1002" s="106"/>
      <c r="GI1002" s="106"/>
      <c r="GJ1002" s="106"/>
      <c r="GK1002" s="106"/>
      <c r="GL1002" s="106"/>
      <c r="GM1002" s="106"/>
      <c r="GN1002" s="106"/>
      <c r="GO1002" s="106"/>
      <c r="GP1002" s="106"/>
      <c r="GQ1002" s="106"/>
      <c r="GR1002" s="106"/>
      <c r="GS1002" s="106"/>
      <c r="GT1002" s="106"/>
      <c r="GU1002" s="106"/>
      <c r="GV1002" s="106"/>
      <c r="GW1002" s="106"/>
      <c r="GX1002" s="106"/>
      <c r="GY1002" s="106"/>
      <c r="GZ1002" s="106"/>
      <c r="HA1002" s="106"/>
      <c r="HB1002" s="106"/>
      <c r="HC1002" s="106"/>
      <c r="HD1002" s="106"/>
      <c r="HE1002" s="106"/>
      <c r="HF1002" s="106"/>
      <c r="HG1002" s="106"/>
      <c r="HH1002" s="106"/>
      <c r="HI1002" s="106"/>
      <c r="HJ1002" s="106"/>
      <c r="HK1002" s="106"/>
      <c r="HL1002" s="106"/>
      <c r="HM1002" s="106"/>
      <c r="HN1002" s="106"/>
      <c r="HO1002" s="106"/>
      <c r="HP1002" s="106"/>
      <c r="HQ1002" s="106"/>
      <c r="HR1002" s="106"/>
      <c r="HS1002" s="106"/>
      <c r="HT1002" s="106"/>
      <c r="HU1002" s="106"/>
      <c r="HV1002" s="106"/>
      <c r="HW1002" s="106"/>
      <c r="HX1002" s="106"/>
      <c r="HY1002" s="106"/>
      <c r="HZ1002" s="106"/>
      <c r="IA1002" s="106"/>
      <c r="IB1002" s="106"/>
      <c r="IC1002" s="106"/>
      <c r="ID1002" s="106"/>
      <c r="IE1002" s="106"/>
      <c r="IF1002" s="106"/>
      <c r="IG1002" s="106"/>
      <c r="IH1002" s="106"/>
      <c r="II1002" s="106"/>
      <c r="IJ1002" s="106"/>
      <c r="IK1002" s="106"/>
      <c r="IL1002" s="106"/>
      <c r="IM1002" s="106"/>
      <c r="IN1002" s="106"/>
      <c r="IO1002" s="106"/>
      <c r="IP1002" s="106"/>
      <c r="IQ1002" s="106"/>
      <c r="IR1002" s="106"/>
      <c r="IS1002" s="106"/>
      <c r="IT1002" s="106"/>
      <c r="IU1002" s="106"/>
      <c r="IV1002" s="106"/>
      <c r="IW1002" s="106"/>
      <c r="IX1002" s="106"/>
      <c r="IY1002" s="106"/>
      <c r="IZ1002" s="106"/>
      <c r="JA1002" s="106"/>
      <c r="JB1002" s="106"/>
      <c r="JC1002" s="106"/>
      <c r="JD1002" s="106"/>
      <c r="JE1002" s="106"/>
      <c r="JF1002" s="106"/>
      <c r="JG1002" s="106"/>
      <c r="JH1002" s="106"/>
      <c r="JI1002" s="106"/>
      <c r="JJ1002" s="106"/>
      <c r="JK1002" s="106"/>
      <c r="JL1002" s="106"/>
      <c r="JM1002" s="106"/>
      <c r="JN1002" s="106"/>
      <c r="JO1002" s="106"/>
      <c r="JP1002" s="106"/>
      <c r="JQ1002" s="106"/>
      <c r="JR1002" s="106"/>
      <c r="JS1002" s="106"/>
      <c r="JT1002" s="106"/>
      <c r="JU1002" s="106"/>
      <c r="JV1002" s="106"/>
      <c r="JW1002" s="106"/>
      <c r="JX1002" s="106"/>
      <c r="JY1002" s="106"/>
      <c r="JZ1002" s="106"/>
      <c r="KA1002" s="106"/>
      <c r="KB1002" s="106"/>
      <c r="KC1002" s="106"/>
      <c r="KD1002" s="106"/>
      <c r="KE1002" s="106"/>
      <c r="KF1002" s="106"/>
      <c r="KG1002" s="106"/>
      <c r="KH1002" s="106"/>
      <c r="KI1002" s="106"/>
      <c r="KJ1002" s="106"/>
      <c r="KK1002" s="106"/>
      <c r="KL1002" s="106"/>
      <c r="KM1002" s="106"/>
      <c r="KN1002" s="106"/>
      <c r="KO1002" s="106"/>
      <c r="KP1002" s="106"/>
      <c r="KQ1002" s="106"/>
      <c r="KR1002" s="106"/>
      <c r="KS1002" s="106"/>
      <c r="KT1002" s="106"/>
      <c r="KU1002" s="106"/>
      <c r="KV1002" s="106"/>
      <c r="KW1002" s="106"/>
      <c r="KX1002" s="106"/>
      <c r="KY1002" s="106"/>
      <c r="KZ1002" s="106"/>
      <c r="LA1002" s="106"/>
      <c r="LB1002" s="106"/>
      <c r="LC1002" s="106"/>
      <c r="LD1002" s="106"/>
      <c r="LE1002" s="106"/>
      <c r="LF1002" s="106"/>
      <c r="LG1002" s="106"/>
      <c r="LH1002" s="106"/>
      <c r="LI1002" s="106"/>
      <c r="LJ1002" s="106"/>
      <c r="LK1002" s="106"/>
      <c r="LL1002" s="106"/>
      <c r="LM1002" s="106"/>
      <c r="LN1002" s="106"/>
      <c r="LO1002" s="106"/>
      <c r="LP1002" s="106"/>
      <c r="LQ1002" s="106"/>
      <c r="LR1002" s="106"/>
      <c r="LS1002" s="106"/>
      <c r="LT1002" s="106"/>
      <c r="LU1002" s="106"/>
      <c r="LV1002" s="106"/>
      <c r="LW1002" s="106"/>
      <c r="LX1002" s="106"/>
      <c r="LY1002" s="106"/>
      <c r="LZ1002" s="106"/>
      <c r="MA1002" s="106"/>
      <c r="MB1002" s="106"/>
      <c r="MC1002" s="106"/>
      <c r="MD1002" s="106"/>
      <c r="ME1002" s="106"/>
      <c r="MF1002" s="106"/>
      <c r="MG1002" s="106"/>
      <c r="MH1002" s="106"/>
      <c r="MI1002" s="106"/>
      <c r="MJ1002" s="106"/>
      <c r="MK1002" s="106"/>
      <c r="ML1002" s="106"/>
      <c r="MM1002" s="106"/>
      <c r="MN1002" s="106"/>
      <c r="MO1002" s="106"/>
      <c r="MP1002" s="106"/>
      <c r="MQ1002" s="106"/>
      <c r="MR1002" s="106"/>
      <c r="MS1002" s="106"/>
      <c r="MT1002" s="106"/>
      <c r="MU1002" s="106"/>
      <c r="MV1002" s="106"/>
      <c r="MW1002" s="106"/>
      <c r="MX1002" s="106"/>
      <c r="MY1002" s="106"/>
      <c r="MZ1002" s="106"/>
      <c r="NA1002" s="106"/>
      <c r="NB1002" s="106"/>
      <c r="NC1002" s="106"/>
      <c r="ND1002" s="106"/>
      <c r="NE1002" s="106"/>
      <c r="NF1002" s="106"/>
      <c r="NG1002" s="106"/>
      <c r="NH1002" s="106"/>
      <c r="NI1002" s="106"/>
      <c r="NJ1002" s="106"/>
      <c r="NK1002" s="106"/>
      <c r="NL1002" s="106"/>
      <c r="NM1002" s="106"/>
      <c r="NN1002" s="106"/>
      <c r="NO1002" s="106"/>
      <c r="NP1002" s="106"/>
      <c r="NQ1002" s="106"/>
      <c r="NR1002" s="106"/>
      <c r="NS1002" s="106"/>
      <c r="NT1002" s="106"/>
      <c r="NU1002" s="106"/>
      <c r="NV1002" s="106"/>
      <c r="NW1002" s="106"/>
      <c r="NX1002" s="106"/>
      <c r="NY1002" s="106"/>
      <c r="NZ1002" s="106"/>
      <c r="OA1002" s="106"/>
      <c r="OB1002" s="106"/>
      <c r="OC1002" s="106"/>
      <c r="OD1002" s="106"/>
      <c r="OE1002" s="106"/>
      <c r="OF1002" s="106"/>
      <c r="OG1002" s="106"/>
      <c r="OH1002" s="106"/>
      <c r="OI1002" s="106"/>
      <c r="OJ1002" s="106"/>
      <c r="OK1002" s="106"/>
      <c r="OL1002" s="106"/>
      <c r="OM1002" s="106"/>
      <c r="ON1002" s="106"/>
      <c r="OO1002" s="106"/>
      <c r="OP1002" s="106"/>
      <c r="OQ1002" s="106"/>
      <c r="OR1002" s="106"/>
      <c r="OS1002" s="106"/>
      <c r="OT1002" s="106"/>
      <c r="OU1002" s="106"/>
      <c r="OV1002" s="106"/>
      <c r="OW1002" s="106"/>
      <c r="OX1002" s="106"/>
      <c r="OY1002" s="106"/>
      <c r="OZ1002" s="106"/>
      <c r="PA1002" s="106"/>
      <c r="PB1002" s="106"/>
      <c r="PC1002" s="106"/>
      <c r="PD1002" s="106"/>
      <c r="PE1002" s="106"/>
      <c r="PF1002" s="106"/>
      <c r="PG1002" s="106"/>
      <c r="PH1002" s="106"/>
      <c r="PI1002" s="106"/>
      <c r="PJ1002" s="106"/>
      <c r="PK1002" s="106"/>
      <c r="PL1002" s="106"/>
      <c r="PM1002" s="106"/>
      <c r="PN1002" s="106"/>
      <c r="PO1002" s="106"/>
      <c r="PP1002" s="106"/>
      <c r="PQ1002" s="106"/>
      <c r="PR1002" s="106"/>
      <c r="PS1002" s="106"/>
      <c r="PT1002" s="106"/>
      <c r="PU1002" s="106"/>
      <c r="PV1002" s="106"/>
      <c r="PW1002" s="106"/>
      <c r="PX1002" s="106"/>
      <c r="PY1002" s="106"/>
      <c r="PZ1002" s="106"/>
      <c r="QA1002" s="106"/>
      <c r="QB1002" s="106"/>
      <c r="QC1002" s="106"/>
      <c r="QD1002" s="106"/>
      <c r="QE1002" s="106"/>
      <c r="QF1002" s="106"/>
      <c r="QG1002" s="106"/>
      <c r="QH1002" s="106"/>
      <c r="QI1002" s="106"/>
      <c r="QJ1002" s="106"/>
      <c r="QK1002" s="106"/>
      <c r="QL1002" s="106"/>
      <c r="QM1002" s="106"/>
      <c r="QN1002" s="106"/>
      <c r="QO1002" s="106"/>
      <c r="QP1002" s="106"/>
      <c r="QQ1002" s="106"/>
      <c r="QR1002" s="106"/>
      <c r="QS1002" s="106"/>
      <c r="QT1002" s="106"/>
      <c r="QU1002" s="106"/>
      <c r="QV1002" s="106"/>
      <c r="QW1002" s="106"/>
      <c r="QX1002" s="106"/>
      <c r="QY1002" s="106"/>
      <c r="QZ1002" s="106"/>
      <c r="RA1002" s="106"/>
      <c r="RB1002" s="106"/>
      <c r="RC1002" s="106"/>
      <c r="RD1002" s="106"/>
      <c r="RE1002" s="106"/>
      <c r="RF1002" s="106"/>
      <c r="RG1002" s="106"/>
      <c r="RH1002" s="106"/>
      <c r="RI1002" s="106"/>
      <c r="RJ1002" s="106"/>
      <c r="RK1002" s="106"/>
      <c r="RL1002" s="106"/>
      <c r="RM1002" s="106"/>
      <c r="RN1002" s="106"/>
      <c r="RO1002" s="106"/>
      <c r="RP1002" s="106"/>
      <c r="RQ1002" s="106"/>
      <c r="RR1002" s="106"/>
    </row>
    <row r="1003" spans="1:486" x14ac:dyDescent="0.3">
      <c r="A1003" s="106"/>
      <c r="B1003" s="106"/>
      <c r="C1003" s="106"/>
      <c r="D1003" s="106"/>
      <c r="E1003" s="106"/>
      <c r="F1003" s="106"/>
      <c r="G1003" s="106"/>
      <c r="H1003" s="106"/>
      <c r="I1003" s="106"/>
      <c r="J1003" s="106"/>
      <c r="K1003" s="106"/>
      <c r="L1003" s="106"/>
      <c r="M1003" s="106"/>
      <c r="N1003" s="106"/>
      <c r="O1003" s="106"/>
      <c r="P1003" s="114"/>
      <c r="Q1003" s="114"/>
      <c r="R1003" s="106"/>
      <c r="S1003" s="106"/>
      <c r="T1003" s="106"/>
      <c r="U1003" s="106"/>
      <c r="V1003" s="106"/>
      <c r="W1003" s="106"/>
      <c r="X1003" s="106"/>
      <c r="Y1003" s="106"/>
      <c r="Z1003" s="106"/>
      <c r="AA1003" s="106"/>
      <c r="AB1003" s="106"/>
      <c r="AC1003" s="106"/>
      <c r="AD1003" s="106"/>
      <c r="AE1003" s="106"/>
      <c r="AF1003" s="106"/>
      <c r="AG1003" s="106"/>
      <c r="AH1003" s="106"/>
      <c r="AI1003" s="106"/>
      <c r="AJ1003" s="106"/>
      <c r="AK1003" s="106"/>
      <c r="AL1003" s="106"/>
      <c r="AM1003" s="106"/>
      <c r="AN1003" s="106"/>
      <c r="AO1003" s="106"/>
      <c r="AP1003" s="106"/>
      <c r="AQ1003" s="106"/>
      <c r="AR1003" s="106"/>
      <c r="AS1003" s="106"/>
      <c r="AT1003" s="106"/>
      <c r="AU1003" s="106"/>
      <c r="AV1003" s="106"/>
      <c r="AW1003" s="106"/>
      <c r="AX1003" s="106"/>
      <c r="AY1003" s="106"/>
      <c r="AZ1003" s="106"/>
      <c r="BA1003" s="106"/>
      <c r="BB1003" s="106"/>
      <c r="BC1003" s="106"/>
      <c r="BD1003" s="106"/>
      <c r="BE1003" s="106"/>
      <c r="BF1003" s="106"/>
      <c r="BG1003" s="106"/>
      <c r="BH1003" s="106"/>
      <c r="BI1003" s="106"/>
      <c r="BJ1003" s="106"/>
      <c r="BK1003" s="106"/>
      <c r="BL1003" s="106"/>
      <c r="BM1003" s="106"/>
      <c r="BN1003" s="106"/>
      <c r="BO1003" s="106"/>
      <c r="BP1003" s="106"/>
      <c r="BQ1003" s="106"/>
      <c r="BR1003" s="106"/>
      <c r="BS1003" s="106"/>
      <c r="BT1003" s="106"/>
      <c r="BU1003" s="106"/>
      <c r="BV1003" s="106"/>
      <c r="BW1003" s="106"/>
      <c r="BX1003" s="106"/>
      <c r="BY1003" s="106"/>
      <c r="BZ1003" s="106"/>
      <c r="CA1003" s="106"/>
      <c r="CB1003" s="106"/>
      <c r="CC1003" s="106"/>
      <c r="CD1003" s="106"/>
      <c r="CE1003" s="106"/>
      <c r="CF1003" s="106"/>
      <c r="CG1003" s="106"/>
      <c r="CH1003" s="106"/>
      <c r="CI1003" s="106"/>
      <c r="CJ1003" s="106"/>
      <c r="CK1003" s="106"/>
      <c r="CL1003" s="106"/>
      <c r="CM1003" s="106"/>
      <c r="CN1003" s="106"/>
      <c r="CO1003" s="106"/>
      <c r="CP1003" s="106"/>
      <c r="CQ1003" s="106"/>
      <c r="CR1003" s="106"/>
      <c r="CS1003" s="106"/>
      <c r="CT1003" s="106"/>
      <c r="CU1003" s="106"/>
      <c r="CV1003" s="106"/>
      <c r="CW1003" s="106"/>
      <c r="CX1003" s="106"/>
      <c r="CY1003" s="106"/>
      <c r="CZ1003" s="106"/>
      <c r="DA1003" s="106"/>
      <c r="DB1003" s="106"/>
      <c r="DC1003" s="106"/>
      <c r="DD1003" s="106"/>
      <c r="DE1003" s="106"/>
      <c r="DF1003" s="106"/>
      <c r="DG1003" s="106"/>
      <c r="DH1003" s="106"/>
      <c r="DI1003" s="106"/>
      <c r="DJ1003" s="106"/>
      <c r="DK1003" s="106"/>
      <c r="DL1003" s="106"/>
      <c r="DM1003" s="106"/>
      <c r="DN1003" s="106"/>
      <c r="DO1003" s="106"/>
      <c r="DP1003" s="106"/>
      <c r="DQ1003" s="106"/>
      <c r="DR1003" s="106"/>
      <c r="DS1003" s="106"/>
      <c r="DT1003" s="106"/>
      <c r="DU1003" s="106"/>
      <c r="DV1003" s="106"/>
      <c r="DW1003" s="106"/>
      <c r="DX1003" s="106"/>
      <c r="DY1003" s="106"/>
      <c r="DZ1003" s="106"/>
      <c r="EA1003" s="106"/>
      <c r="EB1003" s="106"/>
      <c r="EC1003" s="106"/>
      <c r="ED1003" s="106"/>
      <c r="EE1003" s="106"/>
      <c r="EF1003" s="106"/>
      <c r="EG1003" s="106"/>
      <c r="EH1003" s="106"/>
      <c r="EI1003" s="106"/>
      <c r="EJ1003" s="106"/>
      <c r="EK1003" s="106"/>
      <c r="EL1003" s="106"/>
      <c r="EM1003" s="106"/>
      <c r="EN1003" s="106"/>
      <c r="EO1003" s="106"/>
      <c r="EP1003" s="106"/>
      <c r="EQ1003" s="106"/>
      <c r="ER1003" s="106"/>
      <c r="ES1003" s="106"/>
      <c r="ET1003" s="106"/>
      <c r="EU1003" s="106"/>
      <c r="EV1003" s="106"/>
      <c r="EW1003" s="106"/>
      <c r="EX1003" s="106"/>
      <c r="EY1003" s="106"/>
      <c r="EZ1003" s="106"/>
      <c r="FA1003" s="106"/>
      <c r="FB1003" s="106"/>
      <c r="FC1003" s="106"/>
      <c r="FD1003" s="106"/>
      <c r="FE1003" s="106"/>
      <c r="FF1003" s="106"/>
      <c r="FG1003" s="106"/>
      <c r="FH1003" s="106"/>
      <c r="FI1003" s="106"/>
      <c r="FJ1003" s="106"/>
      <c r="FK1003" s="106"/>
      <c r="FL1003" s="106"/>
      <c r="FM1003" s="106"/>
      <c r="FN1003" s="106"/>
      <c r="FO1003" s="106"/>
      <c r="FP1003" s="106"/>
      <c r="FQ1003" s="106"/>
      <c r="FR1003" s="106"/>
      <c r="FS1003" s="106"/>
      <c r="FT1003" s="106"/>
      <c r="FU1003" s="106"/>
      <c r="FV1003" s="106"/>
      <c r="FW1003" s="106"/>
      <c r="FX1003" s="106"/>
      <c r="FY1003" s="106"/>
      <c r="FZ1003" s="106"/>
      <c r="GA1003" s="106"/>
      <c r="GB1003" s="106"/>
      <c r="GC1003" s="106"/>
      <c r="GD1003" s="106"/>
      <c r="GE1003" s="106"/>
      <c r="GF1003" s="106"/>
      <c r="GG1003" s="106"/>
      <c r="GH1003" s="106"/>
      <c r="GI1003" s="106"/>
      <c r="GJ1003" s="106"/>
      <c r="GK1003" s="106"/>
      <c r="GL1003" s="106"/>
      <c r="GM1003" s="106"/>
      <c r="GN1003" s="106"/>
      <c r="GO1003" s="106"/>
      <c r="GP1003" s="106"/>
      <c r="GQ1003" s="106"/>
      <c r="GR1003" s="106"/>
      <c r="GS1003" s="106"/>
      <c r="GT1003" s="106"/>
      <c r="GU1003" s="106"/>
      <c r="GV1003" s="106"/>
      <c r="GW1003" s="106"/>
      <c r="GX1003" s="106"/>
      <c r="GY1003" s="106"/>
      <c r="GZ1003" s="106"/>
      <c r="HA1003" s="106"/>
      <c r="HB1003" s="106"/>
      <c r="HC1003" s="106"/>
      <c r="HD1003" s="106"/>
      <c r="HE1003" s="106"/>
      <c r="HF1003" s="106"/>
      <c r="HG1003" s="106"/>
      <c r="HH1003" s="106"/>
      <c r="HI1003" s="106"/>
      <c r="HJ1003" s="106"/>
      <c r="HK1003" s="106"/>
      <c r="HL1003" s="106"/>
      <c r="HM1003" s="106"/>
      <c r="HN1003" s="106"/>
      <c r="HO1003" s="106"/>
      <c r="HP1003" s="106"/>
      <c r="HQ1003" s="106"/>
      <c r="HR1003" s="106"/>
      <c r="HS1003" s="106"/>
      <c r="HT1003" s="106"/>
      <c r="HU1003" s="106"/>
      <c r="HV1003" s="106"/>
      <c r="HW1003" s="106"/>
      <c r="HX1003" s="106"/>
      <c r="HY1003" s="106"/>
      <c r="HZ1003" s="106"/>
      <c r="IA1003" s="106"/>
      <c r="IB1003" s="106"/>
      <c r="IC1003" s="106"/>
      <c r="ID1003" s="106"/>
      <c r="IE1003" s="106"/>
      <c r="IF1003" s="106"/>
      <c r="IG1003" s="106"/>
      <c r="IH1003" s="106"/>
      <c r="II1003" s="106"/>
      <c r="IJ1003" s="106"/>
      <c r="IK1003" s="106"/>
      <c r="IL1003" s="106"/>
      <c r="IM1003" s="106"/>
      <c r="IN1003" s="106"/>
      <c r="IO1003" s="106"/>
      <c r="IP1003" s="106"/>
      <c r="IQ1003" s="106"/>
      <c r="IR1003" s="106"/>
      <c r="IS1003" s="106"/>
      <c r="IT1003" s="106"/>
      <c r="IU1003" s="106"/>
      <c r="IV1003" s="106"/>
      <c r="IW1003" s="106"/>
      <c r="IX1003" s="106"/>
      <c r="IY1003" s="106"/>
      <c r="IZ1003" s="106"/>
      <c r="JA1003" s="106"/>
      <c r="JB1003" s="106"/>
      <c r="JC1003" s="106"/>
      <c r="JD1003" s="106"/>
      <c r="JE1003" s="106"/>
      <c r="JF1003" s="106"/>
      <c r="JG1003" s="106"/>
      <c r="JH1003" s="106"/>
      <c r="JI1003" s="106"/>
      <c r="JJ1003" s="106"/>
      <c r="JK1003" s="106"/>
      <c r="JL1003" s="106"/>
      <c r="JM1003" s="106"/>
      <c r="JN1003" s="106"/>
      <c r="JO1003" s="106"/>
      <c r="JP1003" s="106"/>
      <c r="JQ1003" s="106"/>
      <c r="JR1003" s="106"/>
      <c r="JS1003" s="106"/>
      <c r="JT1003" s="106"/>
      <c r="JU1003" s="106"/>
      <c r="JV1003" s="106"/>
      <c r="JW1003" s="106"/>
      <c r="JX1003" s="106"/>
      <c r="JY1003" s="106"/>
      <c r="JZ1003" s="106"/>
      <c r="KA1003" s="106"/>
      <c r="KB1003" s="106"/>
      <c r="KC1003" s="106"/>
      <c r="KD1003" s="106"/>
      <c r="KE1003" s="106"/>
      <c r="KF1003" s="106"/>
      <c r="KG1003" s="106"/>
      <c r="KH1003" s="106"/>
      <c r="KI1003" s="106"/>
      <c r="KJ1003" s="106"/>
      <c r="KK1003" s="106"/>
      <c r="KL1003" s="106"/>
      <c r="KM1003" s="106"/>
      <c r="KN1003" s="106"/>
      <c r="KO1003" s="106"/>
      <c r="KP1003" s="106"/>
      <c r="KQ1003" s="106"/>
      <c r="KR1003" s="106"/>
      <c r="KS1003" s="106"/>
      <c r="KT1003" s="106"/>
      <c r="KU1003" s="106"/>
      <c r="KV1003" s="106"/>
      <c r="KW1003" s="106"/>
      <c r="KX1003" s="106"/>
      <c r="KY1003" s="106"/>
      <c r="KZ1003" s="106"/>
      <c r="LA1003" s="106"/>
      <c r="LB1003" s="106"/>
      <c r="LC1003" s="106"/>
      <c r="LD1003" s="106"/>
      <c r="LE1003" s="106"/>
      <c r="LF1003" s="106"/>
      <c r="LG1003" s="106"/>
      <c r="LH1003" s="106"/>
      <c r="LI1003" s="106"/>
      <c r="LJ1003" s="106"/>
      <c r="LK1003" s="106"/>
      <c r="LL1003" s="106"/>
      <c r="LM1003" s="106"/>
      <c r="LN1003" s="106"/>
      <c r="LO1003" s="106"/>
      <c r="LP1003" s="106"/>
      <c r="LQ1003" s="106"/>
      <c r="LR1003" s="106"/>
      <c r="LS1003" s="106"/>
      <c r="LT1003" s="106"/>
      <c r="LU1003" s="106"/>
      <c r="LV1003" s="106"/>
      <c r="LW1003" s="106"/>
      <c r="LX1003" s="106"/>
      <c r="LY1003" s="106"/>
      <c r="LZ1003" s="106"/>
      <c r="MA1003" s="106"/>
      <c r="MB1003" s="106"/>
      <c r="MC1003" s="106"/>
      <c r="MD1003" s="106"/>
      <c r="ME1003" s="106"/>
      <c r="MF1003" s="106"/>
      <c r="MG1003" s="106"/>
      <c r="MH1003" s="106"/>
      <c r="MI1003" s="106"/>
      <c r="MJ1003" s="106"/>
      <c r="MK1003" s="106"/>
      <c r="ML1003" s="106"/>
      <c r="MM1003" s="106"/>
      <c r="MN1003" s="106"/>
      <c r="MO1003" s="106"/>
      <c r="MP1003" s="106"/>
      <c r="MQ1003" s="106"/>
      <c r="MR1003" s="106"/>
      <c r="MS1003" s="106"/>
      <c r="MT1003" s="106"/>
      <c r="MU1003" s="106"/>
      <c r="MV1003" s="106"/>
      <c r="MW1003" s="106"/>
      <c r="MX1003" s="106"/>
      <c r="MY1003" s="106"/>
      <c r="MZ1003" s="106"/>
      <c r="NA1003" s="106"/>
      <c r="NB1003" s="106"/>
      <c r="NC1003" s="106"/>
      <c r="ND1003" s="106"/>
      <c r="NE1003" s="106"/>
      <c r="NF1003" s="106"/>
      <c r="NG1003" s="106"/>
      <c r="NH1003" s="106"/>
      <c r="NI1003" s="106"/>
      <c r="NJ1003" s="106"/>
      <c r="NK1003" s="106"/>
      <c r="NL1003" s="106"/>
      <c r="NM1003" s="106"/>
      <c r="NN1003" s="106"/>
      <c r="NO1003" s="106"/>
      <c r="NP1003" s="106"/>
      <c r="NQ1003" s="106"/>
      <c r="NR1003" s="106"/>
      <c r="NS1003" s="106"/>
      <c r="NT1003" s="106"/>
      <c r="NU1003" s="106"/>
      <c r="NV1003" s="106"/>
      <c r="NW1003" s="106"/>
      <c r="NX1003" s="106"/>
      <c r="NY1003" s="106"/>
      <c r="NZ1003" s="106"/>
      <c r="OA1003" s="106"/>
      <c r="OB1003" s="106"/>
      <c r="OC1003" s="106"/>
      <c r="OD1003" s="106"/>
      <c r="OE1003" s="106"/>
      <c r="OF1003" s="106"/>
      <c r="OG1003" s="106"/>
      <c r="OH1003" s="106"/>
      <c r="OI1003" s="106"/>
      <c r="OJ1003" s="106"/>
      <c r="OK1003" s="106"/>
      <c r="OL1003" s="106"/>
      <c r="OM1003" s="106"/>
      <c r="ON1003" s="106"/>
      <c r="OO1003" s="106"/>
      <c r="OP1003" s="106"/>
      <c r="OQ1003" s="106"/>
      <c r="OR1003" s="106"/>
      <c r="OS1003" s="106"/>
      <c r="OT1003" s="106"/>
      <c r="OU1003" s="106"/>
      <c r="OV1003" s="106"/>
      <c r="OW1003" s="106"/>
      <c r="OX1003" s="106"/>
      <c r="OY1003" s="106"/>
      <c r="OZ1003" s="106"/>
      <c r="PA1003" s="106"/>
      <c r="PB1003" s="106"/>
      <c r="PC1003" s="106"/>
      <c r="PD1003" s="106"/>
      <c r="PE1003" s="106"/>
      <c r="PF1003" s="106"/>
      <c r="PG1003" s="106"/>
      <c r="PH1003" s="106"/>
      <c r="PI1003" s="106"/>
      <c r="PJ1003" s="106"/>
      <c r="PK1003" s="106"/>
      <c r="PL1003" s="106"/>
      <c r="PM1003" s="106"/>
      <c r="PN1003" s="106"/>
      <c r="PO1003" s="106"/>
      <c r="PP1003" s="106"/>
      <c r="PQ1003" s="106"/>
      <c r="PR1003" s="106"/>
      <c r="PS1003" s="106"/>
      <c r="PT1003" s="106"/>
      <c r="PU1003" s="106"/>
      <c r="PV1003" s="106"/>
      <c r="PW1003" s="106"/>
      <c r="PX1003" s="106"/>
      <c r="PY1003" s="106"/>
      <c r="PZ1003" s="106"/>
      <c r="QA1003" s="106"/>
      <c r="QB1003" s="106"/>
      <c r="QC1003" s="106"/>
      <c r="QD1003" s="106"/>
      <c r="QE1003" s="106"/>
      <c r="QF1003" s="106"/>
      <c r="QG1003" s="106"/>
      <c r="QH1003" s="106"/>
      <c r="QI1003" s="106"/>
      <c r="QJ1003" s="106"/>
      <c r="QK1003" s="106"/>
      <c r="QL1003" s="106"/>
      <c r="QM1003" s="106"/>
      <c r="QN1003" s="106"/>
      <c r="QO1003" s="106"/>
      <c r="QP1003" s="106"/>
      <c r="QQ1003" s="106"/>
      <c r="QR1003" s="106"/>
      <c r="QS1003" s="106"/>
      <c r="QT1003" s="106"/>
      <c r="QU1003" s="106"/>
      <c r="QV1003" s="106"/>
      <c r="QW1003" s="106"/>
      <c r="QX1003" s="106"/>
      <c r="QY1003" s="106"/>
      <c r="QZ1003" s="106"/>
      <c r="RA1003" s="106"/>
      <c r="RB1003" s="106"/>
      <c r="RC1003" s="106"/>
      <c r="RD1003" s="106"/>
      <c r="RE1003" s="106"/>
      <c r="RF1003" s="106"/>
      <c r="RG1003" s="106"/>
      <c r="RH1003" s="106"/>
      <c r="RI1003" s="106"/>
      <c r="RJ1003" s="106"/>
      <c r="RK1003" s="106"/>
      <c r="RL1003" s="106"/>
      <c r="RM1003" s="106"/>
      <c r="RN1003" s="106"/>
      <c r="RO1003" s="106"/>
      <c r="RP1003" s="106"/>
      <c r="RQ1003" s="106"/>
      <c r="RR1003" s="106"/>
    </row>
  </sheetData>
  <sheetProtection algorithmName="SHA-512" hashValue="EVj9D73tXP6V2x9bWpKTGD3OGnOn2I2g0XbDZaOHcA+OLG/t4fP/W11S1qms6AvrfPWwtTGRa7FWERUlbyKbdg==" saltValue="C3sNq3mcMHW+0TKhzGtJkA==" spinCount="100000" sheet="1" objects="1" scenarios="1"/>
  <mergeCells count="58">
    <mergeCell ref="A48:J48"/>
    <mergeCell ref="A49:J49"/>
    <mergeCell ref="C4:G4"/>
    <mergeCell ref="B6:D6"/>
    <mergeCell ref="G33:G34"/>
    <mergeCell ref="H33:H34"/>
    <mergeCell ref="B32:E32"/>
    <mergeCell ref="G32:J32"/>
    <mergeCell ref="G16:H16"/>
    <mergeCell ref="B16:C16"/>
    <mergeCell ref="EJ60:EQ60"/>
    <mergeCell ref="DT60:EA60"/>
    <mergeCell ref="EB60:EI60"/>
    <mergeCell ref="B2:J2"/>
    <mergeCell ref="CN60:CU60"/>
    <mergeCell ref="CV60:DC60"/>
    <mergeCell ref="DD60:DK60"/>
    <mergeCell ref="DL60:DS60"/>
    <mergeCell ref="AR60:AY60"/>
    <mergeCell ref="AZ60:BG60"/>
    <mergeCell ref="BH60:BO60"/>
    <mergeCell ref="BP60:BW60"/>
    <mergeCell ref="BX60:CE60"/>
    <mergeCell ref="CF60:CM60"/>
    <mergeCell ref="T60:AA60"/>
    <mergeCell ref="AB60:AI60"/>
    <mergeCell ref="AJ60:AQ60"/>
    <mergeCell ref="D33:E33"/>
    <mergeCell ref="D34:E34"/>
    <mergeCell ref="D35:E35"/>
    <mergeCell ref="D36:E36"/>
    <mergeCell ref="D37:E37"/>
    <mergeCell ref="D38:E38"/>
    <mergeCell ref="D39:E39"/>
    <mergeCell ref="D40:E40"/>
    <mergeCell ref="D41:E41"/>
    <mergeCell ref="D42:E42"/>
    <mergeCell ref="D43:E43"/>
    <mergeCell ref="D44:E44"/>
    <mergeCell ref="D45:E45"/>
    <mergeCell ref="I35:J35"/>
    <mergeCell ref="I36:J36"/>
    <mergeCell ref="I45:J45"/>
    <mergeCell ref="D8:F8"/>
    <mergeCell ref="I40:J40"/>
    <mergeCell ref="I41:J41"/>
    <mergeCell ref="I42:J42"/>
    <mergeCell ref="I43:J43"/>
    <mergeCell ref="I44:J44"/>
    <mergeCell ref="I33:J33"/>
    <mergeCell ref="I34:J34"/>
    <mergeCell ref="I37:J37"/>
    <mergeCell ref="I38:J38"/>
    <mergeCell ref="I39:J39"/>
    <mergeCell ref="B15:E15"/>
    <mergeCell ref="G15:J15"/>
    <mergeCell ref="B33:B34"/>
    <mergeCell ref="C33:C34"/>
  </mergeCells>
  <pageMargins left="0.25" right="0.25" top="0.75" bottom="0.75" header="0.3" footer="0.3"/>
  <pageSetup paperSize="9" orientation="portrait" horizontalDpi="4294967293" verticalDpi="4294967293" r:id="rId1"/>
  <customProperties>
    <customPr name="SSC_SHEET_GUID" r:id="rId2"/>
  </customProperties>
  <drawing r:id="rId3"/>
  <legacy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AQ481"/>
  <sheetViews>
    <sheetView topLeftCell="A7" zoomScale="85" zoomScaleNormal="85" workbookViewId="0">
      <pane ySplit="6" topLeftCell="A304" activePane="bottomLeft" state="frozen"/>
      <selection activeCell="A7" sqref="A7"/>
      <selection pane="bottomLeft" activeCell="B309" sqref="B309"/>
    </sheetView>
  </sheetViews>
  <sheetFormatPr baseColWidth="10" defaultColWidth="16.33203125" defaultRowHeight="13.2" x14ac:dyDescent="0.25"/>
  <cols>
    <col min="1" max="1" width="11.109375" style="22" customWidth="1"/>
    <col min="2" max="2" width="52.33203125" style="22" customWidth="1"/>
    <col min="3" max="256" width="16.33203125" style="22"/>
    <col min="257" max="257" width="11.109375" style="22" customWidth="1"/>
    <col min="258" max="258" width="52.33203125" style="22" customWidth="1"/>
    <col min="259" max="512" width="16.33203125" style="22"/>
    <col min="513" max="513" width="11.109375" style="22" customWidth="1"/>
    <col min="514" max="514" width="52.33203125" style="22" customWidth="1"/>
    <col min="515" max="768" width="16.33203125" style="22"/>
    <col min="769" max="769" width="11.109375" style="22" customWidth="1"/>
    <col min="770" max="770" width="52.33203125" style="22" customWidth="1"/>
    <col min="771" max="1024" width="16.33203125" style="22"/>
    <col min="1025" max="1025" width="11.109375" style="22" customWidth="1"/>
    <col min="1026" max="1026" width="52.33203125" style="22" customWidth="1"/>
    <col min="1027" max="1280" width="16.33203125" style="22"/>
    <col min="1281" max="1281" width="11.109375" style="22" customWidth="1"/>
    <col min="1282" max="1282" width="52.33203125" style="22" customWidth="1"/>
    <col min="1283" max="1536" width="16.33203125" style="22"/>
    <col min="1537" max="1537" width="11.109375" style="22" customWidth="1"/>
    <col min="1538" max="1538" width="52.33203125" style="22" customWidth="1"/>
    <col min="1539" max="1792" width="16.33203125" style="22"/>
    <col min="1793" max="1793" width="11.109375" style="22" customWidth="1"/>
    <col min="1794" max="1794" width="52.33203125" style="22" customWidth="1"/>
    <col min="1795" max="2048" width="16.33203125" style="22"/>
    <col min="2049" max="2049" width="11.109375" style="22" customWidth="1"/>
    <col min="2050" max="2050" width="52.33203125" style="22" customWidth="1"/>
    <col min="2051" max="2304" width="16.33203125" style="22"/>
    <col min="2305" max="2305" width="11.109375" style="22" customWidth="1"/>
    <col min="2306" max="2306" width="52.33203125" style="22" customWidth="1"/>
    <col min="2307" max="2560" width="16.33203125" style="22"/>
    <col min="2561" max="2561" width="11.109375" style="22" customWidth="1"/>
    <col min="2562" max="2562" width="52.33203125" style="22" customWidth="1"/>
    <col min="2563" max="2816" width="16.33203125" style="22"/>
    <col min="2817" max="2817" width="11.109375" style="22" customWidth="1"/>
    <col min="2818" max="2818" width="52.33203125" style="22" customWidth="1"/>
    <col min="2819" max="3072" width="16.33203125" style="22"/>
    <col min="3073" max="3073" width="11.109375" style="22" customWidth="1"/>
    <col min="3074" max="3074" width="52.33203125" style="22" customWidth="1"/>
    <col min="3075" max="3328" width="16.33203125" style="22"/>
    <col min="3329" max="3329" width="11.109375" style="22" customWidth="1"/>
    <col min="3330" max="3330" width="52.33203125" style="22" customWidth="1"/>
    <col min="3331" max="3584" width="16.33203125" style="22"/>
    <col min="3585" max="3585" width="11.109375" style="22" customWidth="1"/>
    <col min="3586" max="3586" width="52.33203125" style="22" customWidth="1"/>
    <col min="3587" max="3840" width="16.33203125" style="22"/>
    <col min="3841" max="3841" width="11.109375" style="22" customWidth="1"/>
    <col min="3842" max="3842" width="52.33203125" style="22" customWidth="1"/>
    <col min="3843" max="4096" width="16.33203125" style="22"/>
    <col min="4097" max="4097" width="11.109375" style="22" customWidth="1"/>
    <col min="4098" max="4098" width="52.33203125" style="22" customWidth="1"/>
    <col min="4099" max="4352" width="16.33203125" style="22"/>
    <col min="4353" max="4353" width="11.109375" style="22" customWidth="1"/>
    <col min="4354" max="4354" width="52.33203125" style="22" customWidth="1"/>
    <col min="4355" max="4608" width="16.33203125" style="22"/>
    <col min="4609" max="4609" width="11.109375" style="22" customWidth="1"/>
    <col min="4610" max="4610" width="52.33203125" style="22" customWidth="1"/>
    <col min="4611" max="4864" width="16.33203125" style="22"/>
    <col min="4865" max="4865" width="11.109375" style="22" customWidth="1"/>
    <col min="4866" max="4866" width="52.33203125" style="22" customWidth="1"/>
    <col min="4867" max="5120" width="16.33203125" style="22"/>
    <col min="5121" max="5121" width="11.109375" style="22" customWidth="1"/>
    <col min="5122" max="5122" width="52.33203125" style="22" customWidth="1"/>
    <col min="5123" max="5376" width="16.33203125" style="22"/>
    <col min="5377" max="5377" width="11.109375" style="22" customWidth="1"/>
    <col min="5378" max="5378" width="52.33203125" style="22" customWidth="1"/>
    <col min="5379" max="5632" width="16.33203125" style="22"/>
    <col min="5633" max="5633" width="11.109375" style="22" customWidth="1"/>
    <col min="5634" max="5634" width="52.33203125" style="22" customWidth="1"/>
    <col min="5635" max="5888" width="16.33203125" style="22"/>
    <col min="5889" max="5889" width="11.109375" style="22" customWidth="1"/>
    <col min="5890" max="5890" width="52.33203125" style="22" customWidth="1"/>
    <col min="5891" max="6144" width="16.33203125" style="22"/>
    <col min="6145" max="6145" width="11.109375" style="22" customWidth="1"/>
    <col min="6146" max="6146" width="52.33203125" style="22" customWidth="1"/>
    <col min="6147" max="6400" width="16.33203125" style="22"/>
    <col min="6401" max="6401" width="11.109375" style="22" customWidth="1"/>
    <col min="6402" max="6402" width="52.33203125" style="22" customWidth="1"/>
    <col min="6403" max="6656" width="16.33203125" style="22"/>
    <col min="6657" max="6657" width="11.109375" style="22" customWidth="1"/>
    <col min="6658" max="6658" width="52.33203125" style="22" customWidth="1"/>
    <col min="6659" max="6912" width="16.33203125" style="22"/>
    <col min="6913" max="6913" width="11.109375" style="22" customWidth="1"/>
    <col min="6914" max="6914" width="52.33203125" style="22" customWidth="1"/>
    <col min="6915" max="7168" width="16.33203125" style="22"/>
    <col min="7169" max="7169" width="11.109375" style="22" customWidth="1"/>
    <col min="7170" max="7170" width="52.33203125" style="22" customWidth="1"/>
    <col min="7171" max="7424" width="16.33203125" style="22"/>
    <col min="7425" max="7425" width="11.109375" style="22" customWidth="1"/>
    <col min="7426" max="7426" width="52.33203125" style="22" customWidth="1"/>
    <col min="7427" max="7680" width="16.33203125" style="22"/>
    <col min="7681" max="7681" width="11.109375" style="22" customWidth="1"/>
    <col min="7682" max="7682" width="52.33203125" style="22" customWidth="1"/>
    <col min="7683" max="7936" width="16.33203125" style="22"/>
    <col min="7937" max="7937" width="11.109375" style="22" customWidth="1"/>
    <col min="7938" max="7938" width="52.33203125" style="22" customWidth="1"/>
    <col min="7939" max="8192" width="16.33203125" style="22"/>
    <col min="8193" max="8193" width="11.109375" style="22" customWidth="1"/>
    <col min="8194" max="8194" width="52.33203125" style="22" customWidth="1"/>
    <col min="8195" max="8448" width="16.33203125" style="22"/>
    <col min="8449" max="8449" width="11.109375" style="22" customWidth="1"/>
    <col min="8450" max="8450" width="52.33203125" style="22" customWidth="1"/>
    <col min="8451" max="8704" width="16.33203125" style="22"/>
    <col min="8705" max="8705" width="11.109375" style="22" customWidth="1"/>
    <col min="8706" max="8706" width="52.33203125" style="22" customWidth="1"/>
    <col min="8707" max="8960" width="16.33203125" style="22"/>
    <col min="8961" max="8961" width="11.109375" style="22" customWidth="1"/>
    <col min="8962" max="8962" width="52.33203125" style="22" customWidth="1"/>
    <col min="8963" max="9216" width="16.33203125" style="22"/>
    <col min="9217" max="9217" width="11.109375" style="22" customWidth="1"/>
    <col min="9218" max="9218" width="52.33203125" style="22" customWidth="1"/>
    <col min="9219" max="9472" width="16.33203125" style="22"/>
    <col min="9473" max="9473" width="11.109375" style="22" customWidth="1"/>
    <col min="9474" max="9474" width="52.33203125" style="22" customWidth="1"/>
    <col min="9475" max="9728" width="16.33203125" style="22"/>
    <col min="9729" max="9729" width="11.109375" style="22" customWidth="1"/>
    <col min="9730" max="9730" width="52.33203125" style="22" customWidth="1"/>
    <col min="9731" max="9984" width="16.33203125" style="22"/>
    <col min="9985" max="9985" width="11.109375" style="22" customWidth="1"/>
    <col min="9986" max="9986" width="52.33203125" style="22" customWidth="1"/>
    <col min="9987" max="10240" width="16.33203125" style="22"/>
    <col min="10241" max="10241" width="11.109375" style="22" customWidth="1"/>
    <col min="10242" max="10242" width="52.33203125" style="22" customWidth="1"/>
    <col min="10243" max="10496" width="16.33203125" style="22"/>
    <col min="10497" max="10497" width="11.109375" style="22" customWidth="1"/>
    <col min="10498" max="10498" width="52.33203125" style="22" customWidth="1"/>
    <col min="10499" max="10752" width="16.33203125" style="22"/>
    <col min="10753" max="10753" width="11.109375" style="22" customWidth="1"/>
    <col min="10754" max="10754" width="52.33203125" style="22" customWidth="1"/>
    <col min="10755" max="11008" width="16.33203125" style="22"/>
    <col min="11009" max="11009" width="11.109375" style="22" customWidth="1"/>
    <col min="11010" max="11010" width="52.33203125" style="22" customWidth="1"/>
    <col min="11011" max="11264" width="16.33203125" style="22"/>
    <col min="11265" max="11265" width="11.109375" style="22" customWidth="1"/>
    <col min="11266" max="11266" width="52.33203125" style="22" customWidth="1"/>
    <col min="11267" max="11520" width="16.33203125" style="22"/>
    <col min="11521" max="11521" width="11.109375" style="22" customWidth="1"/>
    <col min="11522" max="11522" width="52.33203125" style="22" customWidth="1"/>
    <col min="11523" max="11776" width="16.33203125" style="22"/>
    <col min="11777" max="11777" width="11.109375" style="22" customWidth="1"/>
    <col min="11778" max="11778" width="52.33203125" style="22" customWidth="1"/>
    <col min="11779" max="12032" width="16.33203125" style="22"/>
    <col min="12033" max="12033" width="11.109375" style="22" customWidth="1"/>
    <col min="12034" max="12034" width="52.33203125" style="22" customWidth="1"/>
    <col min="12035" max="12288" width="16.33203125" style="22"/>
    <col min="12289" max="12289" width="11.109375" style="22" customWidth="1"/>
    <col min="12290" max="12290" width="52.33203125" style="22" customWidth="1"/>
    <col min="12291" max="12544" width="16.33203125" style="22"/>
    <col min="12545" max="12545" width="11.109375" style="22" customWidth="1"/>
    <col min="12546" max="12546" width="52.33203125" style="22" customWidth="1"/>
    <col min="12547" max="12800" width="16.33203125" style="22"/>
    <col min="12801" max="12801" width="11.109375" style="22" customWidth="1"/>
    <col min="12802" max="12802" width="52.33203125" style="22" customWidth="1"/>
    <col min="12803" max="13056" width="16.33203125" style="22"/>
    <col min="13057" max="13057" width="11.109375" style="22" customWidth="1"/>
    <col min="13058" max="13058" width="52.33203125" style="22" customWidth="1"/>
    <col min="13059" max="13312" width="16.33203125" style="22"/>
    <col min="13313" max="13313" width="11.109375" style="22" customWidth="1"/>
    <col min="13314" max="13314" width="52.33203125" style="22" customWidth="1"/>
    <col min="13315" max="13568" width="16.33203125" style="22"/>
    <col min="13569" max="13569" width="11.109375" style="22" customWidth="1"/>
    <col min="13570" max="13570" width="52.33203125" style="22" customWidth="1"/>
    <col min="13571" max="13824" width="16.33203125" style="22"/>
    <col min="13825" max="13825" width="11.109375" style="22" customWidth="1"/>
    <col min="13826" max="13826" width="52.33203125" style="22" customWidth="1"/>
    <col min="13827" max="14080" width="16.33203125" style="22"/>
    <col min="14081" max="14081" width="11.109375" style="22" customWidth="1"/>
    <col min="14082" max="14082" width="52.33203125" style="22" customWidth="1"/>
    <col min="14083" max="14336" width="16.33203125" style="22"/>
    <col min="14337" max="14337" width="11.109375" style="22" customWidth="1"/>
    <col min="14338" max="14338" width="52.33203125" style="22" customWidth="1"/>
    <col min="14339" max="14592" width="16.33203125" style="22"/>
    <col min="14593" max="14593" width="11.109375" style="22" customWidth="1"/>
    <col min="14594" max="14594" width="52.33203125" style="22" customWidth="1"/>
    <col min="14595" max="14848" width="16.33203125" style="22"/>
    <col min="14849" max="14849" width="11.109375" style="22" customWidth="1"/>
    <col min="14850" max="14850" width="52.33203125" style="22" customWidth="1"/>
    <col min="14851" max="15104" width="16.33203125" style="22"/>
    <col min="15105" max="15105" width="11.109375" style="22" customWidth="1"/>
    <col min="15106" max="15106" width="52.33203125" style="22" customWidth="1"/>
    <col min="15107" max="15360" width="16.33203125" style="22"/>
    <col min="15361" max="15361" width="11.109375" style="22" customWidth="1"/>
    <col min="15362" max="15362" width="52.33203125" style="22" customWidth="1"/>
    <col min="15363" max="15616" width="16.33203125" style="22"/>
    <col min="15617" max="15617" width="11.109375" style="22" customWidth="1"/>
    <col min="15618" max="15618" width="52.33203125" style="22" customWidth="1"/>
    <col min="15619" max="15872" width="16.33203125" style="22"/>
    <col min="15873" max="15873" width="11.109375" style="22" customWidth="1"/>
    <col min="15874" max="15874" width="52.33203125" style="22" customWidth="1"/>
    <col min="15875" max="16128" width="16.33203125" style="22"/>
    <col min="16129" max="16129" width="11.109375" style="22" customWidth="1"/>
    <col min="16130" max="16130" width="52.33203125" style="22" customWidth="1"/>
    <col min="16131" max="16384" width="16.33203125" style="22"/>
  </cols>
  <sheetData>
    <row r="2" spans="1:43" ht="15" x14ac:dyDescent="0.25">
      <c r="A2" s="21"/>
    </row>
    <row r="3" spans="1:43" ht="15" x14ac:dyDescent="0.25">
      <c r="A3" s="21"/>
    </row>
    <row r="6" spans="1:43" ht="15" x14ac:dyDescent="0.25">
      <c r="AL6" s="21"/>
      <c r="AQ6" s="21"/>
    </row>
    <row r="7" spans="1:43" ht="15" x14ac:dyDescent="0.25">
      <c r="AL7" s="21"/>
      <c r="AQ7" s="21"/>
    </row>
    <row r="8" spans="1:43" ht="15" x14ac:dyDescent="0.25">
      <c r="A8" s="21" t="s">
        <v>11</v>
      </c>
      <c r="B8" s="23" t="s">
        <v>12</v>
      </c>
      <c r="C8" s="23" t="s">
        <v>13</v>
      </c>
      <c r="D8" s="23" t="s">
        <v>14</v>
      </c>
      <c r="E8" s="23" t="s">
        <v>15</v>
      </c>
      <c r="F8" s="23" t="s">
        <v>16</v>
      </c>
      <c r="G8" s="23" t="s">
        <v>16</v>
      </c>
      <c r="H8" s="23" t="s">
        <v>17</v>
      </c>
      <c r="I8" s="23" t="s">
        <v>16</v>
      </c>
      <c r="J8" s="23" t="s">
        <v>18</v>
      </c>
      <c r="K8" s="23" t="s">
        <v>19</v>
      </c>
      <c r="L8" s="23" t="s">
        <v>20</v>
      </c>
      <c r="M8" s="23" t="s">
        <v>21</v>
      </c>
      <c r="O8" s="21" t="s">
        <v>22</v>
      </c>
      <c r="R8" s="21" t="s">
        <v>23</v>
      </c>
      <c r="T8" s="23" t="s">
        <v>24</v>
      </c>
      <c r="U8" s="23" t="s">
        <v>25</v>
      </c>
      <c r="V8" s="24" t="s">
        <v>26</v>
      </c>
      <c r="Y8" s="23" t="s">
        <v>27</v>
      </c>
      <c r="Z8" s="23" t="s">
        <v>27</v>
      </c>
      <c r="AB8" s="23" t="s">
        <v>28</v>
      </c>
      <c r="AE8" s="23" t="s">
        <v>29</v>
      </c>
      <c r="AF8" s="25"/>
      <c r="AI8" s="21"/>
      <c r="AJ8" s="21"/>
      <c r="AL8" s="21"/>
      <c r="AQ8" s="21"/>
    </row>
    <row r="9" spans="1:43" ht="15" x14ac:dyDescent="0.25">
      <c r="D9" s="23" t="s">
        <v>30</v>
      </c>
      <c r="E9" s="23" t="s">
        <v>30</v>
      </c>
      <c r="F9" s="23" t="s">
        <v>31</v>
      </c>
      <c r="G9" s="23" t="s">
        <v>32</v>
      </c>
      <c r="H9" s="23" t="s">
        <v>33</v>
      </c>
      <c r="I9" s="23" t="s">
        <v>34</v>
      </c>
      <c r="J9" s="23" t="s">
        <v>35</v>
      </c>
      <c r="K9" s="23" t="s">
        <v>36</v>
      </c>
      <c r="L9" s="23" t="s">
        <v>37</v>
      </c>
      <c r="M9" s="23" t="s">
        <v>38</v>
      </c>
      <c r="N9" s="21" t="s">
        <v>39</v>
      </c>
      <c r="R9" s="21" t="s">
        <v>40</v>
      </c>
      <c r="T9" s="23" t="s">
        <v>41</v>
      </c>
      <c r="U9" s="23" t="s">
        <v>41</v>
      </c>
      <c r="W9" s="21" t="s">
        <v>42</v>
      </c>
      <c r="Y9" s="23" t="s">
        <v>43</v>
      </c>
      <c r="Z9" s="23" t="s">
        <v>44</v>
      </c>
      <c r="AA9" s="21" t="s">
        <v>45</v>
      </c>
      <c r="AE9" s="23" t="s">
        <v>46</v>
      </c>
      <c r="AI9" s="21"/>
      <c r="AJ9" s="21"/>
      <c r="AL9" s="21"/>
      <c r="AQ9" s="21"/>
    </row>
    <row r="10" spans="1:43" ht="15" x14ac:dyDescent="0.25">
      <c r="D10" s="23" t="s">
        <v>47</v>
      </c>
      <c r="E10" s="23" t="s">
        <v>47</v>
      </c>
      <c r="F10" s="23" t="s">
        <v>47</v>
      </c>
      <c r="G10" s="23" t="s">
        <v>48</v>
      </c>
      <c r="H10" s="23" t="s">
        <v>49</v>
      </c>
      <c r="K10" s="23" t="s">
        <v>50</v>
      </c>
      <c r="L10" s="23" t="s">
        <v>47</v>
      </c>
      <c r="M10" s="23" t="s">
        <v>51</v>
      </c>
      <c r="N10" s="26" t="s">
        <v>52</v>
      </c>
      <c r="R10" s="21" t="s">
        <v>53</v>
      </c>
      <c r="T10" s="21" t="s">
        <v>54</v>
      </c>
      <c r="U10" s="21" t="s">
        <v>54</v>
      </c>
      <c r="V10" s="21" t="s">
        <v>55</v>
      </c>
      <c r="Y10" s="23" t="s">
        <v>47</v>
      </c>
      <c r="Z10" s="23" t="s">
        <v>47</v>
      </c>
      <c r="AB10" s="21" t="s">
        <v>56</v>
      </c>
      <c r="AE10" s="23" t="s">
        <v>57</v>
      </c>
    </row>
    <row r="11" spans="1:43" ht="15" x14ac:dyDescent="0.25">
      <c r="D11" s="23" t="s">
        <v>58</v>
      </c>
      <c r="E11" s="23" t="s">
        <v>59</v>
      </c>
      <c r="F11" s="23" t="s">
        <v>60</v>
      </c>
      <c r="G11" s="23" t="s">
        <v>61</v>
      </c>
      <c r="H11" s="23" t="s">
        <v>62</v>
      </c>
      <c r="I11" s="23" t="s">
        <v>63</v>
      </c>
      <c r="J11" s="23" t="s">
        <v>64</v>
      </c>
      <c r="K11" s="23" t="s">
        <v>65</v>
      </c>
      <c r="L11" s="23" t="s">
        <v>66</v>
      </c>
      <c r="M11" s="23" t="s">
        <v>67</v>
      </c>
      <c r="N11" s="23" t="s">
        <v>68</v>
      </c>
      <c r="O11" s="23" t="s">
        <v>69</v>
      </c>
      <c r="P11" s="23" t="s">
        <v>70</v>
      </c>
      <c r="Q11" s="23" t="s">
        <v>71</v>
      </c>
      <c r="R11" s="23" t="s">
        <v>7</v>
      </c>
      <c r="S11" s="23" t="s">
        <v>8</v>
      </c>
      <c r="T11" s="23" t="s">
        <v>72</v>
      </c>
      <c r="U11" s="23" t="s">
        <v>73</v>
      </c>
      <c r="V11" s="23" t="s">
        <v>6</v>
      </c>
      <c r="W11" s="23" t="s">
        <v>7</v>
      </c>
      <c r="X11" s="23" t="s">
        <v>8</v>
      </c>
      <c r="Y11" s="23" t="s">
        <v>74</v>
      </c>
      <c r="Z11" s="23" t="s">
        <v>75</v>
      </c>
      <c r="AA11" s="23" t="s">
        <v>6</v>
      </c>
      <c r="AB11" s="23" t="s">
        <v>7</v>
      </c>
      <c r="AC11" s="23" t="s">
        <v>8</v>
      </c>
      <c r="AD11" s="23" t="s">
        <v>76</v>
      </c>
      <c r="AE11" s="23" t="s">
        <v>77</v>
      </c>
    </row>
    <row r="12" spans="1:43" ht="15" x14ac:dyDescent="0.25">
      <c r="A12" s="21" t="s">
        <v>78</v>
      </c>
      <c r="B12" s="21" t="s">
        <v>79</v>
      </c>
      <c r="C12" s="21" t="s">
        <v>80</v>
      </c>
      <c r="D12" s="21" t="s">
        <v>80</v>
      </c>
      <c r="E12" s="21" t="s">
        <v>80</v>
      </c>
      <c r="F12" s="21" t="s">
        <v>80</v>
      </c>
      <c r="G12" s="21" t="s">
        <v>80</v>
      </c>
      <c r="H12" s="21" t="s">
        <v>80</v>
      </c>
      <c r="I12" s="21" t="s">
        <v>80</v>
      </c>
      <c r="J12" s="21" t="s">
        <v>80</v>
      </c>
      <c r="K12" s="21" t="s">
        <v>80</v>
      </c>
      <c r="L12" s="21" t="s">
        <v>80</v>
      </c>
      <c r="M12" s="21" t="s">
        <v>80</v>
      </c>
      <c r="N12" s="21" t="s">
        <v>80</v>
      </c>
      <c r="O12" s="21" t="s">
        <v>80</v>
      </c>
      <c r="P12" s="21" t="s">
        <v>80</v>
      </c>
      <c r="Q12" s="21" t="s">
        <v>80</v>
      </c>
      <c r="R12" s="21" t="s">
        <v>80</v>
      </c>
      <c r="S12" s="21" t="s">
        <v>80</v>
      </c>
      <c r="T12" s="21" t="s">
        <v>80</v>
      </c>
      <c r="U12" s="21" t="s">
        <v>80</v>
      </c>
      <c r="V12" s="21" t="s">
        <v>80</v>
      </c>
      <c r="W12" s="21" t="s">
        <v>80</v>
      </c>
      <c r="X12" s="21" t="s">
        <v>80</v>
      </c>
      <c r="Y12" s="21" t="s">
        <v>80</v>
      </c>
      <c r="Z12" s="21" t="s">
        <v>80</v>
      </c>
      <c r="AA12" s="21" t="s">
        <v>80</v>
      </c>
      <c r="AB12" s="21" t="s">
        <v>80</v>
      </c>
      <c r="AC12" s="21" t="s">
        <v>80</v>
      </c>
      <c r="AD12" s="21" t="s">
        <v>80</v>
      </c>
      <c r="AE12" s="21" t="s">
        <v>80</v>
      </c>
    </row>
    <row r="13" spans="1:43" ht="15" x14ac:dyDescent="0.25">
      <c r="AI13" s="21"/>
      <c r="AJ13" s="21"/>
      <c r="AL13" s="21"/>
      <c r="AO13" s="21"/>
      <c r="AP13" s="21"/>
      <c r="AQ13" s="21"/>
    </row>
    <row r="14" spans="1:43" ht="15" x14ac:dyDescent="0.25">
      <c r="A14" s="22">
        <v>1</v>
      </c>
      <c r="B14" s="21" t="s">
        <v>81</v>
      </c>
      <c r="C14" s="27">
        <v>84.040999999999997</v>
      </c>
      <c r="D14" s="28">
        <v>161.9</v>
      </c>
      <c r="E14" s="28">
        <v>225.5</v>
      </c>
      <c r="F14" s="28">
        <v>346.2</v>
      </c>
      <c r="G14" s="28">
        <v>37.1</v>
      </c>
      <c r="H14" s="28">
        <v>221</v>
      </c>
      <c r="I14" s="27">
        <v>0.28899999999999998</v>
      </c>
      <c r="J14" s="27">
        <v>0.25700000000000001</v>
      </c>
      <c r="K14" s="27">
        <v>0</v>
      </c>
      <c r="L14" s="28">
        <v>0</v>
      </c>
      <c r="M14" s="28">
        <v>2.2999999999999998</v>
      </c>
      <c r="N14" s="29">
        <v>1.3720000000000001</v>
      </c>
      <c r="O14" s="30">
        <v>7.5020000000000003E-2</v>
      </c>
      <c r="P14" s="30">
        <v>-6.2030000000000001E-5</v>
      </c>
      <c r="Q14" s="30">
        <v>2.0100000000000001E-8</v>
      </c>
      <c r="R14" s="31">
        <v>0</v>
      </c>
      <c r="S14" s="31">
        <v>0</v>
      </c>
      <c r="T14" s="22">
        <v>-178.2</v>
      </c>
      <c r="U14" s="22">
        <v>-162.22999999999999</v>
      </c>
      <c r="V14" s="29">
        <v>15.8965</v>
      </c>
      <c r="W14" s="31">
        <v>1814.91</v>
      </c>
      <c r="X14" s="31">
        <v>-29.92</v>
      </c>
      <c r="Y14" s="22">
        <v>300</v>
      </c>
      <c r="Z14" s="22">
        <v>270</v>
      </c>
      <c r="AA14" s="27">
        <v>50.588999999999999</v>
      </c>
      <c r="AB14" s="31">
        <v>-3540.17</v>
      </c>
      <c r="AC14" s="27">
        <v>-5.2229999999999999</v>
      </c>
      <c r="AD14" s="27">
        <v>1.79</v>
      </c>
      <c r="AE14" s="22">
        <v>4580</v>
      </c>
      <c r="AI14" s="21"/>
      <c r="AJ14" s="21"/>
      <c r="AL14" s="21"/>
      <c r="AO14" s="21"/>
      <c r="AP14" s="21"/>
      <c r="AQ14" s="21"/>
    </row>
    <row r="15" spans="1:43" ht="15" x14ac:dyDescent="0.25">
      <c r="A15" s="22">
        <v>2</v>
      </c>
      <c r="B15" s="21" t="s">
        <v>82</v>
      </c>
      <c r="C15" s="27">
        <v>203.83099999999999</v>
      </c>
      <c r="D15" s="28">
        <v>298</v>
      </c>
      <c r="E15" s="28">
        <v>364.7</v>
      </c>
      <c r="F15" s="28">
        <v>551</v>
      </c>
      <c r="G15" s="28">
        <v>0</v>
      </c>
      <c r="H15" s="28">
        <v>0</v>
      </c>
      <c r="I15" s="27">
        <v>0</v>
      </c>
      <c r="J15" s="27">
        <v>0</v>
      </c>
      <c r="K15" s="27">
        <v>1.645</v>
      </c>
      <c r="L15" s="28">
        <v>298</v>
      </c>
      <c r="M15" s="28">
        <v>0</v>
      </c>
      <c r="N15" s="29">
        <v>0</v>
      </c>
      <c r="O15" s="30">
        <v>0</v>
      </c>
      <c r="P15" s="30">
        <v>0</v>
      </c>
      <c r="Q15" s="30">
        <v>0</v>
      </c>
      <c r="R15" s="31">
        <v>0</v>
      </c>
      <c r="S15" s="31">
        <v>0</v>
      </c>
      <c r="T15" s="22">
        <v>0</v>
      </c>
      <c r="U15" s="22">
        <v>0</v>
      </c>
      <c r="V15" s="29">
        <v>0</v>
      </c>
      <c r="W15" s="31">
        <v>0</v>
      </c>
      <c r="X15" s="31">
        <v>0</v>
      </c>
      <c r="Y15" s="22">
        <v>0</v>
      </c>
      <c r="Z15" s="22">
        <v>0</v>
      </c>
      <c r="AA15" s="27">
        <v>75.314999999999998</v>
      </c>
      <c r="AB15" s="31">
        <v>-7113.72</v>
      </c>
      <c r="AC15" s="27">
        <v>-8.3439999999999994</v>
      </c>
      <c r="AD15" s="27">
        <v>4.95</v>
      </c>
      <c r="AE15" s="22">
        <v>0</v>
      </c>
      <c r="AL15" s="21"/>
      <c r="AO15" s="21"/>
      <c r="AP15" s="21"/>
      <c r="AQ15" s="21"/>
    </row>
    <row r="16" spans="1:43" ht="15" x14ac:dyDescent="0.25">
      <c r="A16" s="22">
        <v>3</v>
      </c>
      <c r="B16" s="21" t="s">
        <v>83</v>
      </c>
      <c r="C16" s="27">
        <v>133.405</v>
      </c>
      <c r="D16" s="28">
        <v>236.5</v>
      </c>
      <c r="E16" s="28">
        <v>386.9</v>
      </c>
      <c r="F16" s="28">
        <v>602</v>
      </c>
      <c r="G16" s="28">
        <v>41</v>
      </c>
      <c r="H16" s="28">
        <v>294</v>
      </c>
      <c r="I16" s="27">
        <v>0.24</v>
      </c>
      <c r="J16" s="27">
        <v>0.22</v>
      </c>
      <c r="K16" s="27">
        <v>1.4410000000000001</v>
      </c>
      <c r="L16" s="28">
        <v>293</v>
      </c>
      <c r="M16" s="28">
        <v>1.7</v>
      </c>
      <c r="N16" s="29">
        <v>1.51</v>
      </c>
      <c r="O16" s="30">
        <v>8.1939999999999999E-2</v>
      </c>
      <c r="P16" s="30">
        <v>-7.0640000000000001E-5</v>
      </c>
      <c r="Q16" s="30">
        <v>2.339E-8</v>
      </c>
      <c r="R16" s="31">
        <v>346.72</v>
      </c>
      <c r="S16" s="31">
        <v>304.43</v>
      </c>
      <c r="T16" s="22">
        <v>-33.1</v>
      </c>
      <c r="U16" s="22">
        <v>-18.52</v>
      </c>
      <c r="V16" s="29">
        <v>16.0381</v>
      </c>
      <c r="W16" s="31">
        <v>3110.79</v>
      </c>
      <c r="X16" s="31">
        <v>-56.16</v>
      </c>
      <c r="Y16" s="22">
        <v>428</v>
      </c>
      <c r="Z16" s="22">
        <v>302</v>
      </c>
      <c r="AA16" s="27">
        <v>0</v>
      </c>
      <c r="AB16" s="31">
        <v>0</v>
      </c>
      <c r="AC16" s="27">
        <v>0</v>
      </c>
      <c r="AD16" s="27">
        <v>0</v>
      </c>
      <c r="AE16" s="22">
        <v>7960</v>
      </c>
      <c r="AO16" s="21"/>
      <c r="AP16" s="21"/>
      <c r="AQ16" s="21"/>
    </row>
    <row r="17" spans="1:43" ht="15" x14ac:dyDescent="0.25">
      <c r="A17" s="22">
        <v>4</v>
      </c>
      <c r="B17" s="21" t="s">
        <v>84</v>
      </c>
      <c r="C17" s="27">
        <v>112.21599999999999</v>
      </c>
      <c r="D17" s="28">
        <v>0</v>
      </c>
      <c r="E17" s="28">
        <v>386.9</v>
      </c>
      <c r="F17" s="28">
        <v>579.5</v>
      </c>
      <c r="G17" s="28">
        <v>29</v>
      </c>
      <c r="H17" s="28">
        <v>0</v>
      </c>
      <c r="I17" s="27">
        <v>0</v>
      </c>
      <c r="J17" s="27">
        <v>0.252</v>
      </c>
      <c r="K17" s="27">
        <v>0</v>
      </c>
      <c r="L17" s="28">
        <v>0</v>
      </c>
      <c r="M17" s="28">
        <v>0</v>
      </c>
      <c r="N17" s="29">
        <v>0</v>
      </c>
      <c r="O17" s="30">
        <v>0</v>
      </c>
      <c r="P17" s="30">
        <v>0</v>
      </c>
      <c r="Q17" s="30">
        <v>0</v>
      </c>
      <c r="R17" s="31">
        <v>0</v>
      </c>
      <c r="S17" s="31">
        <v>0</v>
      </c>
      <c r="T17" s="22">
        <v>0</v>
      </c>
      <c r="U17" s="22">
        <v>0</v>
      </c>
      <c r="V17" s="29">
        <v>15.708399999999999</v>
      </c>
      <c r="W17" s="31">
        <v>3015.51</v>
      </c>
      <c r="X17" s="31">
        <v>-54.59</v>
      </c>
      <c r="Y17" s="22">
        <v>414</v>
      </c>
      <c r="Z17" s="22">
        <v>279</v>
      </c>
      <c r="AA17" s="27">
        <v>0</v>
      </c>
      <c r="AB17" s="31">
        <v>0</v>
      </c>
      <c r="AC17" s="27">
        <v>0</v>
      </c>
      <c r="AD17" s="27">
        <v>0</v>
      </c>
      <c r="AE17" s="22">
        <v>7790</v>
      </c>
      <c r="AQ17" s="21"/>
    </row>
    <row r="18" spans="1:43" ht="15" x14ac:dyDescent="0.25">
      <c r="A18" s="22">
        <v>5</v>
      </c>
      <c r="B18" s="21" t="s">
        <v>85</v>
      </c>
      <c r="C18" s="27">
        <v>112.21599999999999</v>
      </c>
      <c r="D18" s="28">
        <v>0</v>
      </c>
      <c r="E18" s="28">
        <v>378</v>
      </c>
      <c r="F18" s="28">
        <v>569.5</v>
      </c>
      <c r="G18" s="28">
        <v>27.9</v>
      </c>
      <c r="H18" s="28">
        <v>0</v>
      </c>
      <c r="I18" s="27">
        <v>0</v>
      </c>
      <c r="J18" s="27">
        <v>0.21099999999999999</v>
      </c>
      <c r="K18" s="27">
        <v>0</v>
      </c>
      <c r="L18" s="28">
        <v>0</v>
      </c>
      <c r="M18" s="28">
        <v>0</v>
      </c>
      <c r="N18" s="29">
        <v>0</v>
      </c>
      <c r="O18" s="30">
        <v>0</v>
      </c>
      <c r="P18" s="30">
        <v>0</v>
      </c>
      <c r="Q18" s="30">
        <v>0</v>
      </c>
      <c r="R18" s="31">
        <v>0</v>
      </c>
      <c r="S18" s="31">
        <v>0</v>
      </c>
      <c r="T18" s="22">
        <v>0</v>
      </c>
      <c r="U18" s="22">
        <v>0</v>
      </c>
      <c r="V18" s="29">
        <v>15.679399999999999</v>
      </c>
      <c r="W18" s="31">
        <v>2938.09</v>
      </c>
      <c r="X18" s="31">
        <v>-53.25</v>
      </c>
      <c r="Y18" s="22">
        <v>404</v>
      </c>
      <c r="Z18" s="22">
        <v>273</v>
      </c>
      <c r="AA18" s="27">
        <v>0</v>
      </c>
      <c r="AB18" s="31">
        <v>0</v>
      </c>
      <c r="AC18" s="27">
        <v>0</v>
      </c>
      <c r="AD18" s="27">
        <v>0</v>
      </c>
      <c r="AE18" s="22">
        <v>7570</v>
      </c>
      <c r="AQ18" s="21"/>
    </row>
    <row r="19" spans="1:43" ht="15" x14ac:dyDescent="0.25">
      <c r="A19" s="22">
        <v>6</v>
      </c>
      <c r="B19" s="21" t="s">
        <v>86</v>
      </c>
      <c r="C19" s="27">
        <v>170.922</v>
      </c>
      <c r="D19" s="28">
        <v>179</v>
      </c>
      <c r="E19" s="28">
        <v>277</v>
      </c>
      <c r="F19" s="28">
        <v>418.6</v>
      </c>
      <c r="G19" s="28">
        <v>32.6</v>
      </c>
      <c r="H19" s="28">
        <v>294</v>
      </c>
      <c r="I19" s="27">
        <v>0.27900000000000003</v>
      </c>
      <c r="J19" s="27">
        <v>0</v>
      </c>
      <c r="K19" s="27">
        <v>1.4550000000000001</v>
      </c>
      <c r="L19" s="28">
        <v>298</v>
      </c>
      <c r="M19" s="28">
        <v>0</v>
      </c>
      <c r="N19" s="29">
        <v>9.6620000000000008</v>
      </c>
      <c r="O19" s="30">
        <v>7.8299999999999995E-2</v>
      </c>
      <c r="P19" s="30">
        <v>6.5720000000000001E-5</v>
      </c>
      <c r="Q19" s="30">
        <v>1.8679999999999999E-8</v>
      </c>
      <c r="R19" s="31">
        <v>0</v>
      </c>
      <c r="S19" s="31">
        <v>0</v>
      </c>
      <c r="T19" s="22">
        <v>0</v>
      </c>
      <c r="U19" s="22">
        <v>0</v>
      </c>
      <c r="V19" s="29">
        <v>0</v>
      </c>
      <c r="W19" s="31">
        <v>0</v>
      </c>
      <c r="X19" s="31">
        <v>0</v>
      </c>
      <c r="Y19" s="22">
        <v>0</v>
      </c>
      <c r="Z19" s="22">
        <v>0</v>
      </c>
      <c r="AA19" s="27">
        <v>0</v>
      </c>
      <c r="AB19" s="31">
        <v>0</v>
      </c>
      <c r="AC19" s="27">
        <v>0</v>
      </c>
      <c r="AD19" s="27">
        <v>0</v>
      </c>
      <c r="AE19" s="22">
        <v>0</v>
      </c>
      <c r="AQ19" s="21"/>
    </row>
    <row r="20" spans="1:43" ht="15" x14ac:dyDescent="0.25">
      <c r="A20" s="22">
        <v>7</v>
      </c>
      <c r="B20" s="21" t="s">
        <v>87</v>
      </c>
      <c r="C20" s="27">
        <v>98.96</v>
      </c>
      <c r="D20" s="28">
        <v>176.2</v>
      </c>
      <c r="E20" s="28">
        <v>330.4</v>
      </c>
      <c r="F20" s="28">
        <v>523</v>
      </c>
      <c r="G20" s="28">
        <v>50</v>
      </c>
      <c r="H20" s="28">
        <v>240</v>
      </c>
      <c r="I20" s="27">
        <v>0.28000000000000003</v>
      </c>
      <c r="J20" s="27">
        <v>0.248</v>
      </c>
      <c r="K20" s="27">
        <v>1.1679999999999999</v>
      </c>
      <c r="L20" s="28">
        <v>298</v>
      </c>
      <c r="M20" s="28">
        <v>2</v>
      </c>
      <c r="N20" s="29">
        <v>2.9790000000000001</v>
      </c>
      <c r="O20" s="30">
        <v>6.4390000000000003E-2</v>
      </c>
      <c r="P20" s="30">
        <v>-4.8959999999999999E-5</v>
      </c>
      <c r="Q20" s="30">
        <v>1.5049999999999999E-8</v>
      </c>
      <c r="R20" s="31">
        <v>412.27</v>
      </c>
      <c r="S20" s="31">
        <v>239.1</v>
      </c>
      <c r="T20" s="22">
        <v>-31.05</v>
      </c>
      <c r="U20" s="22">
        <v>-17.47</v>
      </c>
      <c r="V20" s="29">
        <v>16.084199999999999</v>
      </c>
      <c r="W20" s="31">
        <v>2697.29</v>
      </c>
      <c r="X20" s="31">
        <v>-45.03</v>
      </c>
      <c r="Y20" s="22">
        <v>352</v>
      </c>
      <c r="Z20" s="22">
        <v>242</v>
      </c>
      <c r="AA20" s="27">
        <v>56.232999999999997</v>
      </c>
      <c r="AB20" s="31">
        <v>-5422.68</v>
      </c>
      <c r="AC20" s="27">
        <v>-5.726</v>
      </c>
      <c r="AD20" s="27">
        <v>3.17</v>
      </c>
      <c r="AE20" s="22">
        <v>6860</v>
      </c>
      <c r="AQ20" s="21"/>
    </row>
    <row r="21" spans="1:43" ht="15" x14ac:dyDescent="0.25">
      <c r="A21" s="22">
        <v>8</v>
      </c>
      <c r="B21" s="21" t="s">
        <v>88</v>
      </c>
      <c r="C21" s="27">
        <v>66.051000000000002</v>
      </c>
      <c r="D21" s="28">
        <v>156.19999999999999</v>
      </c>
      <c r="E21" s="28">
        <v>248.4</v>
      </c>
      <c r="F21" s="28">
        <v>386.6</v>
      </c>
      <c r="G21" s="28">
        <v>44.4</v>
      </c>
      <c r="H21" s="28">
        <v>181</v>
      </c>
      <c r="I21" s="27">
        <v>0.253</v>
      </c>
      <c r="J21" s="27">
        <v>0.26600000000000001</v>
      </c>
      <c r="K21" s="27">
        <v>0</v>
      </c>
      <c r="L21" s="28">
        <v>0</v>
      </c>
      <c r="M21" s="28">
        <v>2.2999999999999998</v>
      </c>
      <c r="N21" s="29">
        <v>2.0720000000000001</v>
      </c>
      <c r="O21" s="30">
        <v>5.722E-2</v>
      </c>
      <c r="P21" s="30">
        <v>-3.4799999999999999E-5</v>
      </c>
      <c r="Q21" s="30">
        <v>8.1069999999999994E-9</v>
      </c>
      <c r="R21" s="31">
        <v>319.27</v>
      </c>
      <c r="S21" s="31">
        <v>186.56</v>
      </c>
      <c r="T21" s="22">
        <v>-118</v>
      </c>
      <c r="U21" s="22">
        <v>-104.26</v>
      </c>
      <c r="V21" s="29">
        <v>16.187100000000001</v>
      </c>
      <c r="W21" s="31">
        <v>2095.35</v>
      </c>
      <c r="X21" s="31">
        <v>-29.16</v>
      </c>
      <c r="Y21" s="22">
        <v>273</v>
      </c>
      <c r="Z21" s="22">
        <v>238</v>
      </c>
      <c r="AA21" s="27">
        <v>48.591000000000001</v>
      </c>
      <c r="AB21" s="31">
        <v>-3837.61</v>
      </c>
      <c r="AC21" s="27">
        <v>-4.8109999999999999</v>
      </c>
      <c r="AD21" s="27">
        <v>1.87</v>
      </c>
      <c r="AE21" s="22">
        <v>5100</v>
      </c>
      <c r="AQ21" s="21"/>
    </row>
    <row r="22" spans="1:43" ht="15" x14ac:dyDescent="0.25">
      <c r="A22" s="22">
        <v>9</v>
      </c>
      <c r="B22" s="21" t="s">
        <v>89</v>
      </c>
      <c r="C22" s="27">
        <v>64.034999999999997</v>
      </c>
      <c r="D22" s="28">
        <v>0</v>
      </c>
      <c r="E22" s="28">
        <v>0</v>
      </c>
      <c r="F22" s="28">
        <v>302.8</v>
      </c>
      <c r="G22" s="28">
        <v>44</v>
      </c>
      <c r="H22" s="28">
        <v>154</v>
      </c>
      <c r="I22" s="27">
        <v>0.27300000000000002</v>
      </c>
      <c r="J22" s="27">
        <v>0</v>
      </c>
      <c r="K22" s="27">
        <v>0</v>
      </c>
      <c r="L22" s="28">
        <v>0</v>
      </c>
      <c r="M22" s="28">
        <v>1.4</v>
      </c>
      <c r="N22" s="29">
        <v>0.73399999999999999</v>
      </c>
      <c r="O22" s="30">
        <v>5.8389999999999997E-2</v>
      </c>
      <c r="P22" s="30">
        <v>-5.0139999999999998E-5</v>
      </c>
      <c r="Q22" s="30">
        <v>1.6770000000000001E-8</v>
      </c>
      <c r="R22" s="31">
        <v>0</v>
      </c>
      <c r="S22" s="31">
        <v>0</v>
      </c>
      <c r="T22" s="22">
        <v>-82.5</v>
      </c>
      <c r="U22" s="22">
        <v>-76.84</v>
      </c>
      <c r="V22" s="29">
        <v>0</v>
      </c>
      <c r="W22" s="31">
        <v>0</v>
      </c>
      <c r="X22" s="31">
        <v>0</v>
      </c>
      <c r="Y22" s="22">
        <v>0</v>
      </c>
      <c r="Z22" s="22">
        <v>0</v>
      </c>
      <c r="AA22" s="27">
        <v>0</v>
      </c>
      <c r="AB22" s="31">
        <v>0</v>
      </c>
      <c r="AC22" s="27">
        <v>0</v>
      </c>
      <c r="AD22" s="27">
        <v>0</v>
      </c>
      <c r="AE22" s="22">
        <v>0</v>
      </c>
      <c r="AQ22" s="21"/>
    </row>
    <row r="23" spans="1:43" ht="15" x14ac:dyDescent="0.25">
      <c r="A23" s="22">
        <v>10</v>
      </c>
      <c r="B23" s="21" t="s">
        <v>90</v>
      </c>
      <c r="C23" s="27">
        <v>112.21599999999999</v>
      </c>
      <c r="D23" s="28">
        <v>239.7</v>
      </c>
      <c r="E23" s="28">
        <v>392.7</v>
      </c>
      <c r="F23" s="28">
        <v>591</v>
      </c>
      <c r="G23" s="28">
        <v>29.3</v>
      </c>
      <c r="H23" s="28">
        <v>416</v>
      </c>
      <c r="I23" s="27">
        <v>0.25</v>
      </c>
      <c r="J23" s="27">
        <v>0.23799999999999999</v>
      </c>
      <c r="K23" s="27">
        <v>0.78500000000000003</v>
      </c>
      <c r="L23" s="28">
        <v>289</v>
      </c>
      <c r="M23" s="28">
        <v>0</v>
      </c>
      <c r="N23" s="29">
        <v>-17.122</v>
      </c>
      <c r="O23" s="30">
        <v>0.21490000000000001</v>
      </c>
      <c r="P23" s="30">
        <v>-1.199E-4</v>
      </c>
      <c r="Q23" s="30">
        <v>2.461E-8</v>
      </c>
      <c r="R23" s="31">
        <v>0</v>
      </c>
      <c r="S23" s="31">
        <v>0</v>
      </c>
      <c r="T23" s="22">
        <v>-43.26</v>
      </c>
      <c r="U23" s="22">
        <v>8.42</v>
      </c>
      <c r="V23" s="29">
        <v>16.964700000000001</v>
      </c>
      <c r="W23" s="31">
        <v>4276.08</v>
      </c>
      <c r="X23" s="31">
        <v>-52.8</v>
      </c>
      <c r="Y23" s="22">
        <v>480</v>
      </c>
      <c r="Z23" s="22">
        <v>345</v>
      </c>
      <c r="AA23" s="27">
        <v>0</v>
      </c>
      <c r="AB23" s="31">
        <v>0</v>
      </c>
      <c r="AC23" s="27">
        <v>0</v>
      </c>
      <c r="AD23" s="27">
        <v>0</v>
      </c>
      <c r="AE23" s="22">
        <v>0</v>
      </c>
      <c r="AQ23" s="21"/>
    </row>
    <row r="24" spans="1:43" ht="15" x14ac:dyDescent="0.25">
      <c r="A24" s="22">
        <v>11</v>
      </c>
      <c r="B24" s="21" t="s">
        <v>91</v>
      </c>
      <c r="C24" s="27">
        <v>98.188999999999993</v>
      </c>
      <c r="D24" s="28">
        <v>203.4</v>
      </c>
      <c r="E24" s="28">
        <v>361</v>
      </c>
      <c r="F24" s="28">
        <v>547</v>
      </c>
      <c r="G24" s="28">
        <v>34</v>
      </c>
      <c r="H24" s="28">
        <v>360</v>
      </c>
      <c r="I24" s="27">
        <v>0.27</v>
      </c>
      <c r="J24" s="27">
        <v>0.27300000000000002</v>
      </c>
      <c r="K24" s="27">
        <v>0.75900000000000001</v>
      </c>
      <c r="L24" s="28">
        <v>289</v>
      </c>
      <c r="M24" s="28">
        <v>0</v>
      </c>
      <c r="N24" s="29">
        <v>-13.827</v>
      </c>
      <c r="O24" s="30">
        <v>0.1832</v>
      </c>
      <c r="P24" s="30">
        <v>-1.075E-4</v>
      </c>
      <c r="Q24" s="30">
        <v>2.4129999999999998E-8</v>
      </c>
      <c r="R24" s="31">
        <v>0</v>
      </c>
      <c r="S24" s="31">
        <v>0</v>
      </c>
      <c r="T24" s="22">
        <v>-33.049999999999997</v>
      </c>
      <c r="U24" s="22">
        <v>9.33</v>
      </c>
      <c r="V24" s="29">
        <v>15.6973</v>
      </c>
      <c r="W24" s="31">
        <v>2807.94</v>
      </c>
      <c r="X24" s="31">
        <v>-51.2</v>
      </c>
      <c r="Y24" s="22">
        <v>390</v>
      </c>
      <c r="Z24" s="22">
        <v>260</v>
      </c>
      <c r="AA24" s="27">
        <v>0</v>
      </c>
      <c r="AB24" s="31">
        <v>0</v>
      </c>
      <c r="AC24" s="27">
        <v>0</v>
      </c>
      <c r="AD24" s="27">
        <v>0</v>
      </c>
      <c r="AE24" s="22">
        <v>7240</v>
      </c>
      <c r="AQ24" s="21"/>
    </row>
    <row r="25" spans="1:43" ht="15" x14ac:dyDescent="0.25">
      <c r="A25" s="22">
        <v>12</v>
      </c>
      <c r="B25" s="21" t="s">
        <v>92</v>
      </c>
      <c r="C25" s="27">
        <v>187.38</v>
      </c>
      <c r="D25" s="28">
        <v>238.2</v>
      </c>
      <c r="E25" s="28">
        <v>320.7</v>
      </c>
      <c r="F25" s="28">
        <v>487.2</v>
      </c>
      <c r="G25" s="28">
        <v>33.700000000000003</v>
      </c>
      <c r="H25" s="28">
        <v>304</v>
      </c>
      <c r="I25" s="27">
        <v>0.25600000000000001</v>
      </c>
      <c r="J25" s="27">
        <v>0.252</v>
      </c>
      <c r="K25" s="27">
        <v>1.58</v>
      </c>
      <c r="L25" s="28">
        <v>289</v>
      </c>
      <c r="M25" s="28">
        <v>0</v>
      </c>
      <c r="N25" s="29">
        <v>14.603</v>
      </c>
      <c r="O25" s="30">
        <v>6.8650000000000003E-2</v>
      </c>
      <c r="P25" s="30">
        <v>-5.7800000000000002E-5</v>
      </c>
      <c r="Q25" s="30">
        <v>1.6490000000000001E-8</v>
      </c>
      <c r="R25" s="31">
        <v>0</v>
      </c>
      <c r="S25" s="31">
        <v>0</v>
      </c>
      <c r="T25" s="22">
        <v>-178.1</v>
      </c>
      <c r="U25" s="22">
        <v>0</v>
      </c>
      <c r="V25" s="29">
        <v>15.8424</v>
      </c>
      <c r="W25" s="31">
        <v>2523.61</v>
      </c>
      <c r="X25" s="31">
        <v>-45.67</v>
      </c>
      <c r="Y25" s="22">
        <v>360</v>
      </c>
      <c r="Z25" s="22">
        <v>250</v>
      </c>
      <c r="AA25" s="27">
        <v>57.097000000000001</v>
      </c>
      <c r="AB25" s="31">
        <v>-5249.75</v>
      </c>
      <c r="AC25" s="27">
        <v>-5.9130000000000003</v>
      </c>
      <c r="AD25" s="27">
        <v>3.91</v>
      </c>
      <c r="AE25" s="22">
        <v>6570</v>
      </c>
      <c r="AQ25" s="21"/>
    </row>
    <row r="26" spans="1:43" ht="15" x14ac:dyDescent="0.25">
      <c r="A26" s="22">
        <v>13</v>
      </c>
      <c r="B26" s="21" t="s">
        <v>93</v>
      </c>
      <c r="C26" s="27">
        <v>132.20599999999999</v>
      </c>
      <c r="D26" s="28">
        <v>242</v>
      </c>
      <c r="E26" s="28">
        <v>480.7</v>
      </c>
      <c r="F26" s="28">
        <v>719</v>
      </c>
      <c r="G26" s="28">
        <v>34.700000000000003</v>
      </c>
      <c r="H26" s="28">
        <v>0</v>
      </c>
      <c r="I26" s="27">
        <v>0</v>
      </c>
      <c r="J26" s="27">
        <v>0.30299999999999999</v>
      </c>
      <c r="K26" s="27">
        <v>0.97299999999999998</v>
      </c>
      <c r="L26" s="28">
        <v>293</v>
      </c>
      <c r="M26" s="28">
        <v>0</v>
      </c>
      <c r="N26" s="29">
        <v>0</v>
      </c>
      <c r="O26" s="30">
        <v>0</v>
      </c>
      <c r="P26" s="30">
        <v>0</v>
      </c>
      <c r="Q26" s="30">
        <v>0</v>
      </c>
      <c r="R26" s="31">
        <v>0</v>
      </c>
      <c r="S26" s="31">
        <v>0</v>
      </c>
      <c r="T26" s="22">
        <v>6.6</v>
      </c>
      <c r="U26" s="22">
        <v>39.9</v>
      </c>
      <c r="V26" s="29">
        <v>16.2805</v>
      </c>
      <c r="W26" s="31">
        <v>4009.49</v>
      </c>
      <c r="X26" s="31">
        <v>-64.89</v>
      </c>
      <c r="Y26" s="22">
        <v>500</v>
      </c>
      <c r="Z26" s="22">
        <v>365</v>
      </c>
      <c r="AA26" s="27">
        <v>0</v>
      </c>
      <c r="AB26" s="31">
        <v>0</v>
      </c>
      <c r="AC26" s="27">
        <v>0</v>
      </c>
      <c r="AD26" s="27">
        <v>0</v>
      </c>
      <c r="AE26" s="22">
        <v>9490</v>
      </c>
      <c r="AQ26" s="21"/>
    </row>
    <row r="27" spans="1:43" ht="15" x14ac:dyDescent="0.25">
      <c r="A27" s="22">
        <v>14</v>
      </c>
      <c r="B27" s="21" t="s">
        <v>94</v>
      </c>
      <c r="C27" s="27">
        <v>147.43199999999999</v>
      </c>
      <c r="D27" s="28">
        <v>258.5</v>
      </c>
      <c r="E27" s="28">
        <v>429</v>
      </c>
      <c r="F27" s="28">
        <v>651</v>
      </c>
      <c r="G27" s="28">
        <v>39</v>
      </c>
      <c r="H27" s="28">
        <v>348</v>
      </c>
      <c r="I27" s="27">
        <v>0.25</v>
      </c>
      <c r="J27" s="27">
        <v>0.31</v>
      </c>
      <c r="K27" s="27">
        <v>1.389</v>
      </c>
      <c r="L27" s="28">
        <v>293</v>
      </c>
      <c r="M27" s="28">
        <v>0</v>
      </c>
      <c r="N27" s="29">
        <v>6.4210000000000003</v>
      </c>
      <c r="O27" s="30">
        <v>8.6510000000000004E-2</v>
      </c>
      <c r="P27" s="30">
        <v>-6.656E-5</v>
      </c>
      <c r="Q27" s="30">
        <v>2.0990000000000001E-8</v>
      </c>
      <c r="R27" s="31">
        <v>818.63</v>
      </c>
      <c r="S27" s="31">
        <v>342.88</v>
      </c>
      <c r="T27" s="22">
        <v>-44.4</v>
      </c>
      <c r="U27" s="22">
        <v>-23.37</v>
      </c>
      <c r="V27" s="29">
        <v>16.124600000000001</v>
      </c>
      <c r="W27" s="31">
        <v>3417.27</v>
      </c>
      <c r="X27" s="31">
        <v>-69.150000000000006</v>
      </c>
      <c r="Y27" s="22">
        <v>470</v>
      </c>
      <c r="Z27" s="22">
        <v>315</v>
      </c>
      <c r="AA27" s="27">
        <v>0</v>
      </c>
      <c r="AB27" s="31">
        <v>0</v>
      </c>
      <c r="AC27" s="27">
        <v>0</v>
      </c>
      <c r="AD27" s="27">
        <v>0</v>
      </c>
      <c r="AE27" s="22">
        <v>9180</v>
      </c>
      <c r="AQ27" s="21"/>
    </row>
    <row r="28" spans="1:43" ht="15" x14ac:dyDescent="0.25">
      <c r="A28" s="22">
        <v>15</v>
      </c>
      <c r="B28" s="21" t="s">
        <v>95</v>
      </c>
      <c r="C28" s="27">
        <v>120.19499999999999</v>
      </c>
      <c r="D28" s="28">
        <v>247.7</v>
      </c>
      <c r="E28" s="28">
        <v>449.2</v>
      </c>
      <c r="F28" s="28">
        <v>664.5</v>
      </c>
      <c r="G28" s="28">
        <v>34.1</v>
      </c>
      <c r="H28" s="28">
        <v>430</v>
      </c>
      <c r="I28" s="27">
        <v>0.27</v>
      </c>
      <c r="J28" s="27">
        <v>0.39</v>
      </c>
      <c r="K28" s="27">
        <v>0.89400000000000002</v>
      </c>
      <c r="L28" s="28">
        <v>293</v>
      </c>
      <c r="M28" s="28">
        <v>0.6</v>
      </c>
      <c r="N28" s="29">
        <v>-1.6579999999999999</v>
      </c>
      <c r="O28" s="30">
        <v>0.15129999999999999</v>
      </c>
      <c r="P28" s="30">
        <v>-7.9450000000000007E-5</v>
      </c>
      <c r="Q28" s="30">
        <v>1.5790000000000001E-8</v>
      </c>
      <c r="R28" s="31">
        <v>0</v>
      </c>
      <c r="S28" s="31">
        <v>0</v>
      </c>
      <c r="T28" s="22">
        <v>-2.29</v>
      </c>
      <c r="U28" s="22">
        <v>29.77</v>
      </c>
      <c r="V28" s="29">
        <v>16.2121</v>
      </c>
      <c r="W28" s="31">
        <v>3670.22</v>
      </c>
      <c r="X28" s="31">
        <v>-66.069999999999993</v>
      </c>
      <c r="Y28" s="22">
        <v>479</v>
      </c>
      <c r="Z28" s="22">
        <v>329</v>
      </c>
      <c r="AA28" s="27">
        <v>0</v>
      </c>
      <c r="AB28" s="31">
        <v>0</v>
      </c>
      <c r="AC28" s="27">
        <v>0</v>
      </c>
      <c r="AD28" s="27">
        <v>0</v>
      </c>
      <c r="AE28" s="22">
        <v>9570</v>
      </c>
      <c r="AQ28" s="21"/>
    </row>
    <row r="29" spans="1:43" ht="15" x14ac:dyDescent="0.25">
      <c r="A29" s="22">
        <v>16</v>
      </c>
      <c r="B29" s="21" t="s">
        <v>96</v>
      </c>
      <c r="C29" s="27">
        <v>134.22200000000001</v>
      </c>
      <c r="D29" s="28">
        <v>352</v>
      </c>
      <c r="E29" s="28">
        <v>470</v>
      </c>
      <c r="F29" s="28">
        <v>675</v>
      </c>
      <c r="G29" s="28">
        <v>29</v>
      </c>
      <c r="H29" s="28">
        <v>480</v>
      </c>
      <c r="I29" s="27">
        <v>0.25</v>
      </c>
      <c r="J29" s="27">
        <v>0.42599999999999999</v>
      </c>
      <c r="K29" s="27">
        <v>0.83799999999999997</v>
      </c>
      <c r="L29" s="28">
        <v>354</v>
      </c>
      <c r="M29" s="28">
        <v>0</v>
      </c>
      <c r="N29" s="29">
        <v>3.9460000000000002</v>
      </c>
      <c r="O29" s="30">
        <v>0.15570000000000001</v>
      </c>
      <c r="P29" s="30">
        <v>-6.8759999999999999E-5</v>
      </c>
      <c r="Q29" s="30">
        <v>7.7789999999999997E-9</v>
      </c>
      <c r="R29" s="31">
        <v>0</v>
      </c>
      <c r="S29" s="31">
        <v>0</v>
      </c>
      <c r="T29" s="22">
        <v>-10.82</v>
      </c>
      <c r="U29" s="22">
        <v>28.55</v>
      </c>
      <c r="V29" s="29">
        <v>16.302299999999999</v>
      </c>
      <c r="W29" s="31">
        <v>3850.91</v>
      </c>
      <c r="X29" s="31">
        <v>-71.72</v>
      </c>
      <c r="Y29" s="22">
        <v>500</v>
      </c>
      <c r="Z29" s="22">
        <v>361</v>
      </c>
      <c r="AA29" s="27">
        <v>64.138999999999996</v>
      </c>
      <c r="AB29" s="31">
        <v>-8300.92</v>
      </c>
      <c r="AC29" s="27">
        <v>-6.4779999999999998</v>
      </c>
      <c r="AD29" s="27">
        <v>8.8000000000000007</v>
      </c>
      <c r="AE29" s="22">
        <v>10880</v>
      </c>
      <c r="AQ29" s="21"/>
    </row>
    <row r="30" spans="1:43" ht="15" x14ac:dyDescent="0.25">
      <c r="A30" s="22">
        <v>17</v>
      </c>
      <c r="B30" s="21" t="s">
        <v>97</v>
      </c>
      <c r="C30" s="27">
        <v>120.19499999999999</v>
      </c>
      <c r="D30" s="28">
        <v>227</v>
      </c>
      <c r="E30" s="28">
        <v>442.5</v>
      </c>
      <c r="F30" s="28">
        <v>649.1</v>
      </c>
      <c r="G30" s="28">
        <v>31.9</v>
      </c>
      <c r="H30" s="28">
        <v>430</v>
      </c>
      <c r="I30" s="27">
        <v>0.25800000000000001</v>
      </c>
      <c r="J30" s="27">
        <v>0.39</v>
      </c>
      <c r="K30" s="27">
        <v>0.88</v>
      </c>
      <c r="L30" s="28">
        <v>289</v>
      </c>
      <c r="M30" s="28">
        <v>0.3</v>
      </c>
      <c r="N30" s="29">
        <v>-1.115</v>
      </c>
      <c r="O30" s="30">
        <v>0.14899999999999999</v>
      </c>
      <c r="P30" s="30">
        <v>-7.7929999999999994E-5</v>
      </c>
      <c r="Q30" s="30">
        <v>1.5230000000000001E-8</v>
      </c>
      <c r="R30" s="31">
        <v>872.74</v>
      </c>
      <c r="S30" s="31">
        <v>297.75</v>
      </c>
      <c r="T30" s="22">
        <v>-3.33</v>
      </c>
      <c r="U30" s="22">
        <v>27.95</v>
      </c>
      <c r="V30" s="29">
        <v>16.219000000000001</v>
      </c>
      <c r="W30" s="31">
        <v>3622.58</v>
      </c>
      <c r="X30" s="31">
        <v>-64.59</v>
      </c>
      <c r="Y30" s="22">
        <v>471</v>
      </c>
      <c r="Z30" s="22">
        <v>324</v>
      </c>
      <c r="AA30" s="27">
        <v>56.241</v>
      </c>
      <c r="AB30" s="31">
        <v>-7256.56</v>
      </c>
      <c r="AC30" s="27">
        <v>-5.4589999999999996</v>
      </c>
      <c r="AD30" s="27">
        <v>7.27</v>
      </c>
      <c r="AE30" s="22">
        <v>9380</v>
      </c>
      <c r="AQ30" s="21"/>
    </row>
    <row r="31" spans="1:43" ht="15" x14ac:dyDescent="0.25">
      <c r="A31" s="22">
        <v>18</v>
      </c>
      <c r="B31" s="21" t="s">
        <v>98</v>
      </c>
      <c r="C31" s="27">
        <v>54.091999999999999</v>
      </c>
      <c r="D31" s="28">
        <v>137</v>
      </c>
      <c r="E31" s="28">
        <v>284</v>
      </c>
      <c r="F31" s="28">
        <v>443.7</v>
      </c>
      <c r="G31" s="28">
        <v>44.4</v>
      </c>
      <c r="H31" s="28">
        <v>219</v>
      </c>
      <c r="I31" s="27">
        <v>0.26700000000000002</v>
      </c>
      <c r="J31" s="27">
        <v>0.255</v>
      </c>
      <c r="K31" s="27">
        <v>0.65200000000000002</v>
      </c>
      <c r="L31" s="28">
        <v>293</v>
      </c>
      <c r="M31" s="28">
        <v>0.4</v>
      </c>
      <c r="N31" s="29">
        <v>2.6749999999999998</v>
      </c>
      <c r="O31" s="30">
        <v>6.5049999999999997E-2</v>
      </c>
      <c r="P31" s="30">
        <v>-3.5070000000000001E-5</v>
      </c>
      <c r="Q31" s="30">
        <v>7.378E-9</v>
      </c>
      <c r="R31" s="31">
        <v>0</v>
      </c>
      <c r="S31" s="31">
        <v>0</v>
      </c>
      <c r="T31" s="22">
        <v>38.770000000000003</v>
      </c>
      <c r="U31" s="22">
        <v>47.43</v>
      </c>
      <c r="V31" s="29">
        <v>16.103899999999999</v>
      </c>
      <c r="W31" s="31">
        <v>2397.2600000000002</v>
      </c>
      <c r="X31" s="31">
        <v>-30.88</v>
      </c>
      <c r="Y31" s="22">
        <v>305</v>
      </c>
      <c r="Z31" s="22">
        <v>245</v>
      </c>
      <c r="AA31" s="27">
        <v>0</v>
      </c>
      <c r="AB31" s="31">
        <v>0</v>
      </c>
      <c r="AC31" s="27">
        <v>0</v>
      </c>
      <c r="AD31" s="27">
        <v>0</v>
      </c>
      <c r="AE31" s="22">
        <v>5800</v>
      </c>
      <c r="AQ31" s="21"/>
    </row>
    <row r="32" spans="1:43" ht="15" x14ac:dyDescent="0.25">
      <c r="A32" s="22">
        <v>19</v>
      </c>
      <c r="B32" s="21" t="s">
        <v>99</v>
      </c>
      <c r="C32" s="27">
        <v>170.922</v>
      </c>
      <c r="D32" s="28">
        <v>179.3</v>
      </c>
      <c r="E32" s="28">
        <v>276.89999999999998</v>
      </c>
      <c r="F32" s="28">
        <v>418.9</v>
      </c>
      <c r="G32" s="28">
        <v>32.200000000000003</v>
      </c>
      <c r="H32" s="28">
        <v>293</v>
      </c>
      <c r="I32" s="27">
        <v>0.27500000000000002</v>
      </c>
      <c r="J32" s="27">
        <v>0.255</v>
      </c>
      <c r="K32" s="27">
        <v>1.48</v>
      </c>
      <c r="L32" s="28">
        <v>277</v>
      </c>
      <c r="M32" s="28">
        <v>0.5</v>
      </c>
      <c r="N32" s="29">
        <v>9.2620000000000005</v>
      </c>
      <c r="O32" s="30">
        <v>8.2159999999999997E-2</v>
      </c>
      <c r="P32" s="30">
        <v>7.0469999999999994E-5</v>
      </c>
      <c r="Q32" s="30">
        <v>2.0319999999999999E-8</v>
      </c>
      <c r="R32" s="31">
        <v>0</v>
      </c>
      <c r="S32" s="31">
        <v>0</v>
      </c>
      <c r="T32" s="22">
        <v>-214.6</v>
      </c>
      <c r="U32" s="22">
        <v>0</v>
      </c>
      <c r="V32" s="29">
        <v>0</v>
      </c>
      <c r="W32" s="31">
        <v>0</v>
      </c>
      <c r="X32" s="31">
        <v>0</v>
      </c>
      <c r="Y32" s="22">
        <v>0</v>
      </c>
      <c r="Z32" s="22">
        <v>0</v>
      </c>
      <c r="AA32" s="27">
        <v>52.316000000000003</v>
      </c>
      <c r="AB32" s="31">
        <v>-4327.01</v>
      </c>
      <c r="AC32" s="27">
        <v>-5.35</v>
      </c>
      <c r="AD32" s="27">
        <v>3.02</v>
      </c>
      <c r="AE32" s="22">
        <v>5560</v>
      </c>
      <c r="AQ32" s="21"/>
    </row>
    <row r="33" spans="1:43" ht="15" x14ac:dyDescent="0.25">
      <c r="A33" s="22">
        <v>20</v>
      </c>
      <c r="B33" s="21" t="s">
        <v>100</v>
      </c>
      <c r="C33" s="27">
        <v>98.96</v>
      </c>
      <c r="D33" s="28">
        <v>237.5</v>
      </c>
      <c r="E33" s="28">
        <v>356.6</v>
      </c>
      <c r="F33" s="28">
        <v>561</v>
      </c>
      <c r="G33" s="28">
        <v>53</v>
      </c>
      <c r="H33" s="28">
        <v>220</v>
      </c>
      <c r="I33" s="27">
        <v>0.25</v>
      </c>
      <c r="J33" s="27">
        <v>0.28599999999999998</v>
      </c>
      <c r="K33" s="27">
        <v>1.25</v>
      </c>
      <c r="L33" s="28">
        <v>289</v>
      </c>
      <c r="M33" s="28">
        <v>1.8</v>
      </c>
      <c r="N33" s="29">
        <v>4.8929999999999998</v>
      </c>
      <c r="O33" s="30">
        <v>5.518E-2</v>
      </c>
      <c r="P33" s="30">
        <v>-3.4350000000000001E-5</v>
      </c>
      <c r="Q33" s="30">
        <v>8.0939999999999996E-9</v>
      </c>
      <c r="R33" s="31">
        <v>473.95</v>
      </c>
      <c r="S33" s="31">
        <v>277.98</v>
      </c>
      <c r="T33" s="22">
        <v>-31</v>
      </c>
      <c r="U33" s="22">
        <v>-17.649999999999999</v>
      </c>
      <c r="V33" s="29">
        <v>16.176400000000001</v>
      </c>
      <c r="W33" s="31">
        <v>2927.17</v>
      </c>
      <c r="X33" s="31">
        <v>-50.22</v>
      </c>
      <c r="Y33" s="22">
        <v>373</v>
      </c>
      <c r="Z33" s="22">
        <v>240</v>
      </c>
      <c r="AA33" s="27">
        <v>51.956000000000003</v>
      </c>
      <c r="AB33" s="31">
        <v>-5712.66</v>
      </c>
      <c r="AC33" s="27">
        <v>-4.9909999999999997</v>
      </c>
      <c r="AD33" s="27">
        <v>3.3</v>
      </c>
      <c r="AE33" s="22">
        <v>7650</v>
      </c>
      <c r="AQ33" s="21"/>
    </row>
    <row r="34" spans="1:43" ht="15" x14ac:dyDescent="0.25">
      <c r="A34" s="22">
        <v>21</v>
      </c>
      <c r="B34" s="21" t="s">
        <v>101</v>
      </c>
      <c r="C34" s="27">
        <v>112.98699999999999</v>
      </c>
      <c r="D34" s="28">
        <v>172.7</v>
      </c>
      <c r="E34" s="28">
        <v>369.5</v>
      </c>
      <c r="F34" s="28">
        <v>577</v>
      </c>
      <c r="G34" s="28">
        <v>44</v>
      </c>
      <c r="H34" s="28">
        <v>226</v>
      </c>
      <c r="I34" s="27">
        <v>0.21</v>
      </c>
      <c r="J34" s="27">
        <v>0.24</v>
      </c>
      <c r="K34" s="27">
        <v>1.1499999999999999</v>
      </c>
      <c r="L34" s="28">
        <v>293</v>
      </c>
      <c r="M34" s="28">
        <v>1.9</v>
      </c>
      <c r="N34" s="29">
        <v>2.496</v>
      </c>
      <c r="O34" s="30">
        <v>8.7290000000000006E-2</v>
      </c>
      <c r="P34" s="30">
        <v>-6.2189999999999999E-5</v>
      </c>
      <c r="Q34" s="30">
        <v>1.8489999999999999E-8</v>
      </c>
      <c r="R34" s="31">
        <v>514.36</v>
      </c>
      <c r="S34" s="31">
        <v>281.02999999999997</v>
      </c>
      <c r="T34" s="22">
        <v>-39.6</v>
      </c>
      <c r="U34" s="22">
        <v>-19.86</v>
      </c>
      <c r="V34" s="29">
        <v>16.038499999999999</v>
      </c>
      <c r="W34" s="31">
        <v>2985.07</v>
      </c>
      <c r="X34" s="31">
        <v>-52.16</v>
      </c>
      <c r="Y34" s="22">
        <v>408</v>
      </c>
      <c r="Z34" s="22">
        <v>288</v>
      </c>
      <c r="AA34" s="27">
        <v>0</v>
      </c>
      <c r="AB34" s="31">
        <v>0</v>
      </c>
      <c r="AC34" s="27">
        <v>0</v>
      </c>
      <c r="AD34" s="27">
        <v>0</v>
      </c>
      <c r="AE34" s="22">
        <v>7500</v>
      </c>
      <c r="AQ34" s="21"/>
    </row>
    <row r="35" spans="1:43" ht="15" x14ac:dyDescent="0.25">
      <c r="A35" s="22">
        <v>22</v>
      </c>
      <c r="B35" s="21" t="s">
        <v>102</v>
      </c>
      <c r="C35" s="27">
        <v>90.123000000000005</v>
      </c>
      <c r="D35" s="28">
        <v>202</v>
      </c>
      <c r="E35" s="28">
        <v>358.6</v>
      </c>
      <c r="F35" s="28">
        <v>536</v>
      </c>
      <c r="G35" s="28">
        <v>38.200000000000003</v>
      </c>
      <c r="H35" s="28">
        <v>271</v>
      </c>
      <c r="I35" s="27">
        <v>0.23499999999999999</v>
      </c>
      <c r="J35" s="27">
        <v>0.371</v>
      </c>
      <c r="K35" s="27">
        <v>0.86699999999999999</v>
      </c>
      <c r="L35" s="28">
        <v>293</v>
      </c>
      <c r="M35" s="28">
        <v>0</v>
      </c>
      <c r="N35" s="29">
        <v>7.6989999999999998</v>
      </c>
      <c r="O35" s="30">
        <v>8.5199999999999998E-2</v>
      </c>
      <c r="P35" s="30">
        <v>-3.1900000000000003E-5</v>
      </c>
      <c r="Q35" s="30">
        <v>6.0000000000000003E-12</v>
      </c>
      <c r="R35" s="31">
        <v>0</v>
      </c>
      <c r="S35" s="31">
        <v>0</v>
      </c>
      <c r="T35" s="22">
        <v>0</v>
      </c>
      <c r="U35" s="22">
        <v>0</v>
      </c>
      <c r="V35" s="29">
        <v>16.021000000000001</v>
      </c>
      <c r="W35" s="31">
        <v>2869.79</v>
      </c>
      <c r="X35" s="31">
        <v>-53.15</v>
      </c>
      <c r="Y35" s="22">
        <v>393</v>
      </c>
      <c r="Z35" s="22">
        <v>262</v>
      </c>
      <c r="AA35" s="27">
        <v>0</v>
      </c>
      <c r="AB35" s="31">
        <v>0</v>
      </c>
      <c r="AC35" s="27">
        <v>0</v>
      </c>
      <c r="AD35" s="27">
        <v>0</v>
      </c>
      <c r="AE35" s="22">
        <v>7510</v>
      </c>
      <c r="AQ35" s="21"/>
    </row>
    <row r="36" spans="1:43" ht="15" x14ac:dyDescent="0.25">
      <c r="A36" s="22">
        <v>23</v>
      </c>
      <c r="B36" s="21" t="s">
        <v>103</v>
      </c>
      <c r="C36" s="27">
        <v>68.119</v>
      </c>
      <c r="D36" s="28">
        <v>135.9</v>
      </c>
      <c r="E36" s="28">
        <v>318</v>
      </c>
      <c r="F36" s="28">
        <v>503</v>
      </c>
      <c r="G36" s="28">
        <v>40.200000000000003</v>
      </c>
      <c r="H36" s="28">
        <v>276</v>
      </c>
      <c r="I36" s="27">
        <v>0.26900000000000002</v>
      </c>
      <c r="J36" s="27">
        <v>0.17299999999999999</v>
      </c>
      <c r="K36" s="27">
        <v>0.69299999999999995</v>
      </c>
      <c r="L36" s="28">
        <v>293</v>
      </c>
      <c r="M36" s="28">
        <v>0</v>
      </c>
      <c r="N36" s="29">
        <v>2.1080000000000001</v>
      </c>
      <c r="O36" s="30">
        <v>9.2670000000000002E-2</v>
      </c>
      <c r="P36" s="30">
        <v>-5.4459999999999997E-5</v>
      </c>
      <c r="Q36" s="30">
        <v>1.253E-8</v>
      </c>
      <c r="R36" s="31">
        <v>0</v>
      </c>
      <c r="S36" s="31">
        <v>0</v>
      </c>
      <c r="T36" s="22">
        <v>34.799999999999997</v>
      </c>
      <c r="U36" s="22">
        <v>50.29</v>
      </c>
      <c r="V36" s="29">
        <v>15.9297</v>
      </c>
      <c r="W36" s="31">
        <v>2544.34</v>
      </c>
      <c r="X36" s="31">
        <v>-44.3</v>
      </c>
      <c r="Y36" s="22">
        <v>340</v>
      </c>
      <c r="Z36" s="22">
        <v>250</v>
      </c>
      <c r="AA36" s="27">
        <v>0</v>
      </c>
      <c r="AB36" s="31">
        <v>0</v>
      </c>
      <c r="AC36" s="27">
        <v>0</v>
      </c>
      <c r="AD36" s="27">
        <v>0</v>
      </c>
      <c r="AE36" s="22">
        <v>6590</v>
      </c>
      <c r="AQ36" s="21"/>
    </row>
    <row r="37" spans="1:43" ht="15" x14ac:dyDescent="0.25">
      <c r="A37" s="22">
        <v>24</v>
      </c>
      <c r="B37" s="21" t="s">
        <v>104</v>
      </c>
      <c r="C37" s="27">
        <v>76.096000000000004</v>
      </c>
      <c r="D37" s="28">
        <v>213</v>
      </c>
      <c r="E37" s="28">
        <v>460.5</v>
      </c>
      <c r="F37" s="28">
        <v>625</v>
      </c>
      <c r="G37" s="28">
        <v>60</v>
      </c>
      <c r="H37" s="28">
        <v>237</v>
      </c>
      <c r="I37" s="27">
        <v>0.28000000000000003</v>
      </c>
      <c r="J37" s="27">
        <v>0</v>
      </c>
      <c r="K37" s="27">
        <v>1.036</v>
      </c>
      <c r="L37" s="28">
        <v>293</v>
      </c>
      <c r="M37" s="28">
        <v>3.6</v>
      </c>
      <c r="N37" s="29">
        <v>0.151</v>
      </c>
      <c r="O37" s="30">
        <v>0.10059999999999999</v>
      </c>
      <c r="P37" s="30">
        <v>-7.1210000000000004E-5</v>
      </c>
      <c r="Q37" s="30">
        <v>2.138E-8</v>
      </c>
      <c r="R37" s="31">
        <v>1404.2</v>
      </c>
      <c r="S37" s="31">
        <v>426.74</v>
      </c>
      <c r="T37" s="22">
        <v>-101.33</v>
      </c>
      <c r="U37" s="22">
        <v>0</v>
      </c>
      <c r="V37" s="29">
        <v>20.532399999999999</v>
      </c>
      <c r="W37" s="31">
        <v>6091.95</v>
      </c>
      <c r="X37" s="31">
        <v>-22.46</v>
      </c>
      <c r="Y37" s="22">
        <v>483</v>
      </c>
      <c r="Z37" s="22">
        <v>357</v>
      </c>
      <c r="AA37" s="27">
        <v>0</v>
      </c>
      <c r="AB37" s="31">
        <v>0</v>
      </c>
      <c r="AC37" s="27">
        <v>0</v>
      </c>
      <c r="AD37" s="27">
        <v>0</v>
      </c>
      <c r="AE37" s="22">
        <v>12940</v>
      </c>
      <c r="AQ37" s="21"/>
    </row>
    <row r="38" spans="1:43" ht="15" x14ac:dyDescent="0.25">
      <c r="A38" s="22">
        <v>25</v>
      </c>
      <c r="B38" s="21" t="s">
        <v>105</v>
      </c>
      <c r="C38" s="27">
        <v>120.19499999999999</v>
      </c>
      <c r="D38" s="28">
        <v>228.4</v>
      </c>
      <c r="E38" s="28">
        <v>437.9</v>
      </c>
      <c r="F38" s="28">
        <v>637.29999999999995</v>
      </c>
      <c r="G38" s="28">
        <v>30.9</v>
      </c>
      <c r="H38" s="28">
        <v>433</v>
      </c>
      <c r="I38" s="27">
        <v>0.26</v>
      </c>
      <c r="J38" s="27">
        <v>0.39800000000000002</v>
      </c>
      <c r="K38" s="27">
        <v>0.86499999999999999</v>
      </c>
      <c r="L38" s="28">
        <v>293</v>
      </c>
      <c r="M38" s="28">
        <v>0.1</v>
      </c>
      <c r="N38" s="29">
        <v>-4.6790000000000003</v>
      </c>
      <c r="O38" s="30">
        <v>0.16059999999999999</v>
      </c>
      <c r="P38" s="30">
        <v>-8.8189999999999994E-5</v>
      </c>
      <c r="Q38" s="30">
        <v>1.8390000000000001E-8</v>
      </c>
      <c r="R38" s="31">
        <v>437.52</v>
      </c>
      <c r="S38" s="31">
        <v>268.27</v>
      </c>
      <c r="T38" s="22">
        <v>3.84</v>
      </c>
      <c r="U38" s="22">
        <v>28.19</v>
      </c>
      <c r="V38" s="29">
        <v>16.289300000000001</v>
      </c>
      <c r="W38" s="31">
        <v>3614.19</v>
      </c>
      <c r="X38" s="31">
        <v>-63.57</v>
      </c>
      <c r="Y38" s="22">
        <v>466</v>
      </c>
      <c r="Z38" s="22">
        <v>321</v>
      </c>
      <c r="AA38" s="27">
        <v>58.040999999999997</v>
      </c>
      <c r="AB38" s="31">
        <v>-7326.78</v>
      </c>
      <c r="AC38" s="27">
        <v>-5.7060000000000004</v>
      </c>
      <c r="AD38" s="27">
        <v>7.22</v>
      </c>
      <c r="AE38" s="22">
        <v>9330</v>
      </c>
      <c r="AQ38" s="21"/>
    </row>
    <row r="39" spans="1:43" ht="15" x14ac:dyDescent="0.25">
      <c r="A39" s="22">
        <v>26</v>
      </c>
      <c r="B39" s="21" t="s">
        <v>106</v>
      </c>
      <c r="C39" s="27">
        <v>54.091999999999999</v>
      </c>
      <c r="D39" s="28">
        <v>164.3</v>
      </c>
      <c r="E39" s="28">
        <v>268.7</v>
      </c>
      <c r="F39" s="28">
        <v>425</v>
      </c>
      <c r="G39" s="28">
        <v>42.7</v>
      </c>
      <c r="H39" s="28">
        <v>221</v>
      </c>
      <c r="I39" s="27">
        <v>0.27</v>
      </c>
      <c r="J39" s="27">
        <v>0.19500000000000001</v>
      </c>
      <c r="K39" s="27">
        <v>0.621</v>
      </c>
      <c r="L39" s="28">
        <v>293</v>
      </c>
      <c r="M39" s="28">
        <v>0</v>
      </c>
      <c r="N39" s="29">
        <v>-0.40300000000000002</v>
      </c>
      <c r="O39" s="30">
        <v>8.165E-2</v>
      </c>
      <c r="P39" s="30">
        <v>-5.5890000000000002E-5</v>
      </c>
      <c r="Q39" s="30">
        <v>1.513E-8</v>
      </c>
      <c r="R39" s="31">
        <v>300.58999999999997</v>
      </c>
      <c r="S39" s="31">
        <v>163.12</v>
      </c>
      <c r="T39" s="22">
        <v>26.33</v>
      </c>
      <c r="U39" s="22">
        <v>36.01</v>
      </c>
      <c r="V39" s="29">
        <v>15.7727</v>
      </c>
      <c r="W39" s="31">
        <v>2142.66</v>
      </c>
      <c r="X39" s="31">
        <v>-34.299999999999997</v>
      </c>
      <c r="Y39" s="22">
        <v>290</v>
      </c>
      <c r="Z39" s="22">
        <v>215</v>
      </c>
      <c r="AA39" s="27">
        <v>0</v>
      </c>
      <c r="AB39" s="31">
        <v>0</v>
      </c>
      <c r="AC39" s="27">
        <v>0</v>
      </c>
      <c r="AD39" s="27">
        <v>0</v>
      </c>
      <c r="AE39" s="22">
        <v>5370</v>
      </c>
      <c r="AQ39" s="21"/>
    </row>
    <row r="40" spans="1:43" ht="15" x14ac:dyDescent="0.25">
      <c r="A40" s="22">
        <v>27</v>
      </c>
      <c r="B40" s="21" t="s">
        <v>107</v>
      </c>
      <c r="C40" s="27">
        <v>76.096000000000004</v>
      </c>
      <c r="D40" s="28">
        <v>246.4</v>
      </c>
      <c r="E40" s="28">
        <v>487.6</v>
      </c>
      <c r="F40" s="28">
        <v>658</v>
      </c>
      <c r="G40" s="28">
        <v>59</v>
      </c>
      <c r="H40" s="28">
        <v>241</v>
      </c>
      <c r="I40" s="27">
        <v>0.26</v>
      </c>
      <c r="J40" s="27">
        <v>0</v>
      </c>
      <c r="K40" s="27">
        <v>1.0529999999999999</v>
      </c>
      <c r="L40" s="28">
        <v>293</v>
      </c>
      <c r="M40" s="28">
        <v>3.7</v>
      </c>
      <c r="N40" s="29">
        <v>1.9750000000000001</v>
      </c>
      <c r="O40" s="30">
        <v>8.7790000000000007E-2</v>
      </c>
      <c r="P40" s="30">
        <v>-5.1629999999999999E-5</v>
      </c>
      <c r="Q40" s="30">
        <v>1.207E-8</v>
      </c>
      <c r="R40" s="31">
        <v>1813</v>
      </c>
      <c r="S40" s="31">
        <v>406.96</v>
      </c>
      <c r="T40" s="22">
        <v>-97.71</v>
      </c>
      <c r="U40" s="22">
        <v>0</v>
      </c>
      <c r="V40" s="29">
        <v>17.291699999999999</v>
      </c>
      <c r="W40" s="31">
        <v>3888.84</v>
      </c>
      <c r="X40" s="31">
        <v>-123.2</v>
      </c>
      <c r="Y40" s="22">
        <v>525</v>
      </c>
      <c r="Z40" s="22">
        <v>380</v>
      </c>
      <c r="AA40" s="27">
        <v>0</v>
      </c>
      <c r="AB40" s="31">
        <v>0</v>
      </c>
      <c r="AC40" s="27">
        <v>0</v>
      </c>
      <c r="AD40" s="27">
        <v>0</v>
      </c>
      <c r="AE40" s="22">
        <v>13500</v>
      </c>
      <c r="AQ40" s="21"/>
    </row>
    <row r="41" spans="1:43" ht="15" x14ac:dyDescent="0.25">
      <c r="A41" s="22">
        <v>28</v>
      </c>
      <c r="B41" s="21" t="s">
        <v>108</v>
      </c>
      <c r="C41" s="27">
        <v>88.106999999999999</v>
      </c>
      <c r="D41" s="28">
        <v>285</v>
      </c>
      <c r="E41" s="28">
        <v>374.5</v>
      </c>
      <c r="F41" s="28">
        <v>587</v>
      </c>
      <c r="G41" s="28">
        <v>51.4</v>
      </c>
      <c r="H41" s="28">
        <v>238</v>
      </c>
      <c r="I41" s="27">
        <v>0.254</v>
      </c>
      <c r="J41" s="27">
        <v>0.28799999999999998</v>
      </c>
      <c r="K41" s="27">
        <v>1.0329999999999999</v>
      </c>
      <c r="L41" s="28">
        <v>293</v>
      </c>
      <c r="M41" s="28">
        <v>0.4</v>
      </c>
      <c r="N41" s="29">
        <v>-12.795999999999999</v>
      </c>
      <c r="O41" s="30">
        <v>0.14299999999999999</v>
      </c>
      <c r="P41" s="30">
        <v>-9.7570000000000003E-5</v>
      </c>
      <c r="Q41" s="30">
        <v>2.5370000000000002E-8</v>
      </c>
      <c r="R41" s="31">
        <v>660.36</v>
      </c>
      <c r="S41" s="31">
        <v>308.77</v>
      </c>
      <c r="T41" s="22">
        <v>-75.3</v>
      </c>
      <c r="U41" s="22">
        <v>-43.21</v>
      </c>
      <c r="V41" s="29">
        <v>16.1327</v>
      </c>
      <c r="W41" s="31">
        <v>2966.88</v>
      </c>
      <c r="X41" s="31">
        <v>-62.15</v>
      </c>
      <c r="Y41" s="22">
        <v>410</v>
      </c>
      <c r="Z41" s="22">
        <v>275</v>
      </c>
      <c r="AA41" s="27">
        <v>0</v>
      </c>
      <c r="AB41" s="31">
        <v>0</v>
      </c>
      <c r="AC41" s="27">
        <v>0</v>
      </c>
      <c r="AD41" s="27">
        <v>0</v>
      </c>
      <c r="AE41" s="22">
        <v>8690</v>
      </c>
      <c r="AQ41" s="21"/>
    </row>
    <row r="42" spans="1:43" ht="15" x14ac:dyDescent="0.25">
      <c r="A42" s="22">
        <v>29</v>
      </c>
      <c r="B42" s="21" t="s">
        <v>109</v>
      </c>
      <c r="C42" s="27">
        <v>134.22200000000001</v>
      </c>
      <c r="D42" s="28">
        <v>231</v>
      </c>
      <c r="E42" s="28">
        <v>456.9</v>
      </c>
      <c r="F42" s="28">
        <v>657.9</v>
      </c>
      <c r="G42" s="28">
        <v>27.7</v>
      </c>
      <c r="H42" s="28">
        <v>480</v>
      </c>
      <c r="I42" s="27">
        <v>0.25</v>
      </c>
      <c r="J42" s="27">
        <v>0.40300000000000002</v>
      </c>
      <c r="K42" s="27">
        <v>0.86199999999999999</v>
      </c>
      <c r="L42" s="28">
        <v>293</v>
      </c>
      <c r="M42" s="28">
        <v>0.1</v>
      </c>
      <c r="N42" s="29">
        <v>-8.9369999999999994</v>
      </c>
      <c r="O42" s="30">
        <v>0.20710000000000001</v>
      </c>
      <c r="P42" s="30">
        <v>-1.328E-4</v>
      </c>
      <c r="Q42" s="30">
        <v>3.3699999999999997E-8</v>
      </c>
      <c r="R42" s="31">
        <v>0</v>
      </c>
      <c r="S42" s="31">
        <v>0</v>
      </c>
      <c r="T42" s="22">
        <v>-5.32</v>
      </c>
      <c r="U42" s="22">
        <v>32.950000000000003</v>
      </c>
      <c r="V42" s="29">
        <v>16.114000000000001</v>
      </c>
      <c r="W42" s="31">
        <v>3657.22</v>
      </c>
      <c r="X42" s="31">
        <v>-71.180000000000007</v>
      </c>
      <c r="Y42" s="22">
        <v>487</v>
      </c>
      <c r="Z42" s="22">
        <v>335</v>
      </c>
      <c r="AA42" s="27">
        <v>0</v>
      </c>
      <c r="AB42" s="31">
        <v>0</v>
      </c>
      <c r="AC42" s="27">
        <v>0</v>
      </c>
      <c r="AD42" s="27">
        <v>0</v>
      </c>
      <c r="AE42" s="22">
        <v>9410</v>
      </c>
      <c r="AQ42" s="21"/>
    </row>
    <row r="43" spans="1:43" ht="15" x14ac:dyDescent="0.25">
      <c r="A43" s="22">
        <v>30</v>
      </c>
      <c r="B43" s="21" t="s">
        <v>110</v>
      </c>
      <c r="C43" s="27">
        <v>68.119</v>
      </c>
      <c r="D43" s="28">
        <v>124.9</v>
      </c>
      <c r="E43" s="28">
        <v>299.10000000000002</v>
      </c>
      <c r="F43" s="28">
        <v>478</v>
      </c>
      <c r="G43" s="28">
        <v>37.4</v>
      </c>
      <c r="H43" s="28">
        <v>276</v>
      </c>
      <c r="I43" s="27">
        <v>0.26300000000000001</v>
      </c>
      <c r="J43" s="27">
        <v>0.104</v>
      </c>
      <c r="K43" s="27">
        <v>0.66100000000000003</v>
      </c>
      <c r="L43" s="28">
        <v>293</v>
      </c>
      <c r="M43" s="28">
        <v>0.4</v>
      </c>
      <c r="N43" s="29">
        <v>1.671</v>
      </c>
      <c r="O43" s="30">
        <v>9.4380000000000006E-2</v>
      </c>
      <c r="P43" s="30">
        <v>-5.6700000000000003E-5</v>
      </c>
      <c r="Q43" s="30">
        <v>1.337E-8</v>
      </c>
      <c r="R43" s="31">
        <v>0</v>
      </c>
      <c r="S43" s="31">
        <v>0</v>
      </c>
      <c r="T43" s="22">
        <v>25.2</v>
      </c>
      <c r="U43" s="22">
        <v>40.69</v>
      </c>
      <c r="V43" s="29">
        <v>15.7392</v>
      </c>
      <c r="W43" s="31">
        <v>2344.02</v>
      </c>
      <c r="X43" s="31">
        <v>-41.69</v>
      </c>
      <c r="Y43" s="22">
        <v>320</v>
      </c>
      <c r="Z43" s="22">
        <v>240</v>
      </c>
      <c r="AA43" s="27">
        <v>0</v>
      </c>
      <c r="AB43" s="31">
        <v>0</v>
      </c>
      <c r="AC43" s="27">
        <v>0</v>
      </c>
      <c r="AD43" s="27">
        <v>0</v>
      </c>
      <c r="AE43" s="22">
        <v>6010</v>
      </c>
      <c r="AQ43" s="21"/>
    </row>
    <row r="44" spans="1:43" ht="15" x14ac:dyDescent="0.25">
      <c r="A44" s="22">
        <v>31</v>
      </c>
      <c r="B44" s="21" t="s">
        <v>111</v>
      </c>
      <c r="C44" s="27">
        <v>82.146000000000001</v>
      </c>
      <c r="D44" s="28">
        <v>132</v>
      </c>
      <c r="E44" s="28">
        <v>332.6</v>
      </c>
      <c r="F44" s="28">
        <v>507</v>
      </c>
      <c r="G44" s="28">
        <v>34</v>
      </c>
      <c r="H44" s="28">
        <v>328</v>
      </c>
      <c r="I44" s="27">
        <v>0.26</v>
      </c>
      <c r="J44" s="27">
        <v>0.16</v>
      </c>
      <c r="K44" s="27">
        <v>0.69199999999999995</v>
      </c>
      <c r="L44" s="28">
        <v>293</v>
      </c>
      <c r="M44" s="28">
        <v>0</v>
      </c>
      <c r="N44" s="29">
        <v>0</v>
      </c>
      <c r="O44" s="30">
        <v>0</v>
      </c>
      <c r="P44" s="30">
        <v>0</v>
      </c>
      <c r="Q44" s="30">
        <v>0</v>
      </c>
      <c r="R44" s="31">
        <v>0</v>
      </c>
      <c r="S44" s="31">
        <v>0</v>
      </c>
      <c r="T44" s="22">
        <v>20</v>
      </c>
      <c r="U44" s="22">
        <v>0</v>
      </c>
      <c r="V44" s="29">
        <v>16.135100000000001</v>
      </c>
      <c r="W44" s="31">
        <v>2728.54</v>
      </c>
      <c r="X44" s="31">
        <v>45.45</v>
      </c>
      <c r="Y44" s="22">
        <v>350</v>
      </c>
      <c r="Z44" s="22">
        <v>282</v>
      </c>
      <c r="AA44" s="27">
        <v>0</v>
      </c>
      <c r="AB44" s="31">
        <v>0</v>
      </c>
      <c r="AC44" s="27">
        <v>0</v>
      </c>
      <c r="AD44" s="27">
        <v>0</v>
      </c>
      <c r="AE44" s="22">
        <v>6561</v>
      </c>
      <c r="AQ44" s="21"/>
    </row>
    <row r="45" spans="1:43" ht="15" x14ac:dyDescent="0.25">
      <c r="A45" s="22">
        <v>32</v>
      </c>
      <c r="B45" s="21" t="s">
        <v>112</v>
      </c>
      <c r="C45" s="27">
        <v>56.107999999999997</v>
      </c>
      <c r="D45" s="28">
        <v>87.8</v>
      </c>
      <c r="E45" s="28">
        <v>266.89999999999998</v>
      </c>
      <c r="F45" s="28">
        <v>419.6</v>
      </c>
      <c r="G45" s="28">
        <v>39.700000000000003</v>
      </c>
      <c r="H45" s="28">
        <v>240</v>
      </c>
      <c r="I45" s="27">
        <v>0.27700000000000002</v>
      </c>
      <c r="J45" s="27">
        <v>0.187</v>
      </c>
      <c r="K45" s="27">
        <v>0.59499999999999997</v>
      </c>
      <c r="L45" s="28">
        <v>293</v>
      </c>
      <c r="M45" s="28">
        <v>0.3</v>
      </c>
      <c r="N45" s="29">
        <v>-0.71499999999999997</v>
      </c>
      <c r="O45" s="30">
        <v>8.4360000000000004E-2</v>
      </c>
      <c r="P45" s="30">
        <v>-4.7540000000000002E-5</v>
      </c>
      <c r="Q45" s="30">
        <v>1.0660000000000001E-8</v>
      </c>
      <c r="R45" s="31">
        <v>256.3</v>
      </c>
      <c r="S45" s="31">
        <v>151.86000000000001</v>
      </c>
      <c r="T45" s="22">
        <v>-0.03</v>
      </c>
      <c r="U45" s="22">
        <v>17.04</v>
      </c>
      <c r="V45" s="29">
        <v>15.756399999999999</v>
      </c>
      <c r="W45" s="31">
        <v>2132.42</v>
      </c>
      <c r="X45" s="31">
        <v>-33.15</v>
      </c>
      <c r="Y45" s="22">
        <v>295</v>
      </c>
      <c r="Z45" s="22">
        <v>190</v>
      </c>
      <c r="AA45" s="27">
        <v>48.332999999999998</v>
      </c>
      <c r="AB45" s="31">
        <v>-3996.8</v>
      </c>
      <c r="AC45" s="27">
        <v>-4.7880000000000003</v>
      </c>
      <c r="AD45" s="27">
        <v>2.46</v>
      </c>
      <c r="AE45" s="22">
        <v>5238</v>
      </c>
      <c r="AQ45" s="21"/>
    </row>
    <row r="46" spans="1:43" ht="15" x14ac:dyDescent="0.25">
      <c r="A46" s="22">
        <v>33</v>
      </c>
      <c r="B46" s="21" t="s">
        <v>113</v>
      </c>
      <c r="C46" s="27">
        <v>54.091999999999999</v>
      </c>
      <c r="D46" s="28">
        <v>147.4</v>
      </c>
      <c r="E46" s="28">
        <v>281.2</v>
      </c>
      <c r="F46" s="28">
        <v>463.7</v>
      </c>
      <c r="G46" s="28">
        <v>46.5</v>
      </c>
      <c r="H46" s="28">
        <v>220</v>
      </c>
      <c r="I46" s="27">
        <v>0.27</v>
      </c>
      <c r="J46" s="27">
        <v>0.05</v>
      </c>
      <c r="K46" s="27">
        <v>0.65</v>
      </c>
      <c r="L46" s="28">
        <v>289</v>
      </c>
      <c r="M46" s="28">
        <v>0.8</v>
      </c>
      <c r="N46" s="29">
        <v>2.9969999999999999</v>
      </c>
      <c r="O46" s="30">
        <v>6.5530000000000005E-2</v>
      </c>
      <c r="P46" s="30">
        <v>-3.6900000000000002E-5</v>
      </c>
      <c r="Q46" s="30">
        <v>8.2399999999999997E-9</v>
      </c>
      <c r="R46" s="31">
        <v>0</v>
      </c>
      <c r="S46" s="31">
        <v>0</v>
      </c>
      <c r="T46" s="22">
        <v>39.479999999999997</v>
      </c>
      <c r="U46" s="22">
        <v>48.3</v>
      </c>
      <c r="V46" s="29">
        <v>16.060500000000001</v>
      </c>
      <c r="W46" s="31">
        <v>2271.42</v>
      </c>
      <c r="X46" s="31">
        <v>-40.299999999999997</v>
      </c>
      <c r="Y46" s="22">
        <v>300</v>
      </c>
      <c r="Z46" s="22">
        <v>200</v>
      </c>
      <c r="AA46" s="27">
        <v>0</v>
      </c>
      <c r="AB46" s="31">
        <v>0</v>
      </c>
      <c r="AC46" s="27">
        <v>0</v>
      </c>
      <c r="AD46" s="27">
        <v>0</v>
      </c>
      <c r="AE46" s="22">
        <v>5970</v>
      </c>
      <c r="AQ46" s="21"/>
    </row>
    <row r="47" spans="1:43" ht="15" x14ac:dyDescent="0.25">
      <c r="A47" s="22">
        <v>34</v>
      </c>
      <c r="B47" s="21" t="s">
        <v>114</v>
      </c>
      <c r="C47" s="27">
        <v>100.496</v>
      </c>
      <c r="D47" s="28">
        <v>142</v>
      </c>
      <c r="E47" s="28">
        <v>263.39999999999998</v>
      </c>
      <c r="F47" s="28">
        <v>410.2</v>
      </c>
      <c r="G47" s="28">
        <v>40.700000000000003</v>
      </c>
      <c r="H47" s="28">
        <v>231</v>
      </c>
      <c r="I47" s="27">
        <v>0.27900000000000003</v>
      </c>
      <c r="J47" s="27">
        <v>0</v>
      </c>
      <c r="K47" s="27">
        <v>1.1000000000000001</v>
      </c>
      <c r="L47" s="28">
        <v>303</v>
      </c>
      <c r="M47" s="28">
        <v>2.1</v>
      </c>
      <c r="N47" s="29">
        <v>4.0170000000000003</v>
      </c>
      <c r="O47" s="30">
        <v>6.5839999999999996E-2</v>
      </c>
      <c r="P47" s="30">
        <v>-4.7580000000000002E-5</v>
      </c>
      <c r="Q47" s="30">
        <v>1.267E-8</v>
      </c>
      <c r="R47" s="31">
        <v>0</v>
      </c>
      <c r="S47" s="31">
        <v>0</v>
      </c>
      <c r="T47" s="22">
        <v>0</v>
      </c>
      <c r="U47" s="22">
        <v>0</v>
      </c>
      <c r="V47" s="29">
        <v>0</v>
      </c>
      <c r="W47" s="31">
        <v>0</v>
      </c>
      <c r="X47" s="31">
        <v>0</v>
      </c>
      <c r="Y47" s="22">
        <v>0</v>
      </c>
      <c r="Z47" s="22">
        <v>0</v>
      </c>
      <c r="AA47" s="27">
        <v>0</v>
      </c>
      <c r="AB47" s="31">
        <v>0</v>
      </c>
      <c r="AC47" s="27">
        <v>0</v>
      </c>
      <c r="AD47" s="27">
        <v>0</v>
      </c>
      <c r="AE47" s="22">
        <v>0</v>
      </c>
      <c r="AQ47" s="21"/>
    </row>
    <row r="48" spans="1:43" ht="15" x14ac:dyDescent="0.25">
      <c r="A48" s="22">
        <v>35</v>
      </c>
      <c r="B48" s="21" t="s">
        <v>115</v>
      </c>
      <c r="C48" s="27">
        <v>92.569000000000003</v>
      </c>
      <c r="D48" s="28">
        <v>150.1</v>
      </c>
      <c r="E48" s="28">
        <v>351.6</v>
      </c>
      <c r="F48" s="28">
        <v>542</v>
      </c>
      <c r="G48" s="28">
        <v>36.4</v>
      </c>
      <c r="H48" s="28">
        <v>312</v>
      </c>
      <c r="I48" s="27">
        <v>0.255</v>
      </c>
      <c r="J48" s="27">
        <v>0.218</v>
      </c>
      <c r="K48" s="27">
        <v>0.88600000000000001</v>
      </c>
      <c r="L48" s="28">
        <v>293</v>
      </c>
      <c r="M48" s="28">
        <v>2</v>
      </c>
      <c r="N48" s="29">
        <v>-0.624</v>
      </c>
      <c r="O48" s="30">
        <v>0.1074</v>
      </c>
      <c r="P48" s="30">
        <v>-7.0140000000000003E-5</v>
      </c>
      <c r="Q48" s="30">
        <v>1.9300000000000001E-8</v>
      </c>
      <c r="R48" s="31">
        <v>783.72</v>
      </c>
      <c r="S48" s="31">
        <v>260.02999999999997</v>
      </c>
      <c r="T48" s="22">
        <v>-35.200000000000003</v>
      </c>
      <c r="U48" s="22">
        <v>-9.27</v>
      </c>
      <c r="V48" s="29">
        <v>15.975</v>
      </c>
      <c r="W48" s="31">
        <v>2826.26</v>
      </c>
      <c r="X48" s="31">
        <v>-49.05</v>
      </c>
      <c r="Y48" s="22">
        <v>385</v>
      </c>
      <c r="Z48" s="22">
        <v>255</v>
      </c>
      <c r="AA48" s="27">
        <v>0</v>
      </c>
      <c r="AB48" s="31">
        <v>0</v>
      </c>
      <c r="AC48" s="27">
        <v>0</v>
      </c>
      <c r="AD48" s="27">
        <v>0</v>
      </c>
      <c r="AE48" s="22">
        <v>7170</v>
      </c>
      <c r="AQ48" s="21"/>
    </row>
    <row r="49" spans="1:43" ht="15" x14ac:dyDescent="0.25">
      <c r="A49" s="22">
        <v>36</v>
      </c>
      <c r="B49" s="21" t="s">
        <v>116</v>
      </c>
      <c r="C49" s="27">
        <v>158.285</v>
      </c>
      <c r="D49" s="28">
        <v>280.10000000000002</v>
      </c>
      <c r="E49" s="28">
        <v>503.4</v>
      </c>
      <c r="F49" s="28">
        <v>700</v>
      </c>
      <c r="G49" s="28">
        <v>22</v>
      </c>
      <c r="H49" s="28">
        <v>600</v>
      </c>
      <c r="I49" s="27">
        <v>0.23</v>
      </c>
      <c r="J49" s="27">
        <v>0</v>
      </c>
      <c r="K49" s="27">
        <v>0.83</v>
      </c>
      <c r="L49" s="28">
        <v>293</v>
      </c>
      <c r="M49" s="28">
        <v>1.8</v>
      </c>
      <c r="N49" s="29">
        <v>3.48</v>
      </c>
      <c r="O49" s="30">
        <v>0.2137</v>
      </c>
      <c r="P49" s="30">
        <v>-9.365E-5</v>
      </c>
      <c r="Q49" s="30">
        <v>8.2420000000000003E-9</v>
      </c>
      <c r="R49" s="31">
        <v>1481.8</v>
      </c>
      <c r="S49" s="31">
        <v>380</v>
      </c>
      <c r="T49" s="22">
        <v>-96</v>
      </c>
      <c r="U49" s="22">
        <v>-24.9</v>
      </c>
      <c r="V49" s="29">
        <v>15.939500000000001</v>
      </c>
      <c r="W49" s="31">
        <v>3389.43</v>
      </c>
      <c r="X49" s="31">
        <v>-139</v>
      </c>
      <c r="Y49" s="22">
        <v>503</v>
      </c>
      <c r="Z49" s="22">
        <v>376</v>
      </c>
      <c r="AA49" s="27">
        <v>0</v>
      </c>
      <c r="AB49" s="31">
        <v>0</v>
      </c>
      <c r="AC49" s="27">
        <v>0</v>
      </c>
      <c r="AD49" s="27">
        <v>0</v>
      </c>
      <c r="AE49" s="22">
        <v>12000</v>
      </c>
      <c r="AQ49" s="21"/>
    </row>
    <row r="50" spans="1:43" ht="15" x14ac:dyDescent="0.25">
      <c r="A50" s="22">
        <v>37</v>
      </c>
      <c r="B50" s="21" t="s">
        <v>117</v>
      </c>
      <c r="C50" s="27">
        <v>140.27000000000001</v>
      </c>
      <c r="D50" s="28">
        <v>206.9</v>
      </c>
      <c r="E50" s="28">
        <v>443.7</v>
      </c>
      <c r="F50" s="28">
        <v>615</v>
      </c>
      <c r="G50" s="28">
        <v>21.8</v>
      </c>
      <c r="H50" s="28">
        <v>650</v>
      </c>
      <c r="I50" s="27">
        <v>0.28000000000000003</v>
      </c>
      <c r="J50" s="27">
        <v>0.49099999999999999</v>
      </c>
      <c r="K50" s="27">
        <v>0.74099999999999999</v>
      </c>
      <c r="L50" s="28">
        <v>293</v>
      </c>
      <c r="M50" s="28">
        <v>0</v>
      </c>
      <c r="N50" s="29">
        <v>-1.1140000000000001</v>
      </c>
      <c r="O50" s="30">
        <v>0.21679999999999999</v>
      </c>
      <c r="P50" s="30">
        <v>-1.208E-4</v>
      </c>
      <c r="Q50" s="30">
        <v>2.6160000000000001E-8</v>
      </c>
      <c r="R50" s="31">
        <v>518.37</v>
      </c>
      <c r="S50" s="31">
        <v>277.8</v>
      </c>
      <c r="T50" s="22">
        <v>-29.67</v>
      </c>
      <c r="U50" s="22">
        <v>28.93</v>
      </c>
      <c r="V50" s="29">
        <v>16.012899999999998</v>
      </c>
      <c r="W50" s="31">
        <v>3448.18</v>
      </c>
      <c r="X50" s="31">
        <v>-76.09</v>
      </c>
      <c r="Y50" s="22">
        <v>460</v>
      </c>
      <c r="Z50" s="22">
        <v>356</v>
      </c>
      <c r="AA50" s="27">
        <v>73.938000000000002</v>
      </c>
      <c r="AB50" s="31">
        <v>-8380.48</v>
      </c>
      <c r="AC50" s="27">
        <v>-7.95</v>
      </c>
      <c r="AD50" s="27">
        <v>9.9</v>
      </c>
      <c r="AE50" s="22">
        <v>9240</v>
      </c>
      <c r="AQ50" s="21"/>
    </row>
    <row r="51" spans="1:43" ht="15" x14ac:dyDescent="0.25">
      <c r="A51" s="22">
        <v>38</v>
      </c>
      <c r="B51" s="21" t="s">
        <v>118</v>
      </c>
      <c r="C51" s="27">
        <v>168.32400000000001</v>
      </c>
      <c r="D51" s="28">
        <v>238</v>
      </c>
      <c r="E51" s="28">
        <v>486.5</v>
      </c>
      <c r="F51" s="28">
        <v>657</v>
      </c>
      <c r="G51" s="28">
        <v>18.3</v>
      </c>
      <c r="H51" s="28">
        <v>0</v>
      </c>
      <c r="I51" s="27">
        <v>0</v>
      </c>
      <c r="J51" s="27">
        <v>0.55800000000000005</v>
      </c>
      <c r="K51" s="27">
        <v>0.75800000000000001</v>
      </c>
      <c r="L51" s="28">
        <v>293</v>
      </c>
      <c r="M51" s="28">
        <v>0</v>
      </c>
      <c r="N51" s="29">
        <v>-1.5629999999999999</v>
      </c>
      <c r="O51" s="30">
        <v>0.26219999999999999</v>
      </c>
      <c r="P51" s="30">
        <v>-1.47E-4</v>
      </c>
      <c r="Q51" s="30">
        <v>3.2030000000000003E-8</v>
      </c>
      <c r="R51" s="31">
        <v>615.66999999999996</v>
      </c>
      <c r="S51" s="31">
        <v>310.07</v>
      </c>
      <c r="T51" s="22">
        <v>-39.520000000000003</v>
      </c>
      <c r="U51" s="22">
        <v>32.96</v>
      </c>
      <c r="V51" s="29">
        <v>16.061</v>
      </c>
      <c r="W51" s="31">
        <v>3729.87</v>
      </c>
      <c r="X51" s="31">
        <v>-90.88</v>
      </c>
      <c r="Y51" s="22">
        <v>517</v>
      </c>
      <c r="Z51" s="22">
        <v>361</v>
      </c>
      <c r="AA51" s="27">
        <v>82.968000000000004</v>
      </c>
      <c r="AB51" s="31">
        <v>-9846.99</v>
      </c>
      <c r="AC51" s="27">
        <v>-9.0730000000000004</v>
      </c>
      <c r="AD51" s="27">
        <v>13.1</v>
      </c>
      <c r="AE51" s="22">
        <v>10270</v>
      </c>
      <c r="AQ51" s="21"/>
    </row>
    <row r="52" spans="1:43" ht="15" x14ac:dyDescent="0.25">
      <c r="A52" s="22">
        <v>39</v>
      </c>
      <c r="B52" s="21" t="s">
        <v>119</v>
      </c>
      <c r="C52" s="27">
        <v>298.55500000000001</v>
      </c>
      <c r="D52" s="28">
        <v>339</v>
      </c>
      <c r="E52" s="28">
        <v>629</v>
      </c>
      <c r="F52" s="28">
        <v>770</v>
      </c>
      <c r="G52" s="28">
        <v>12</v>
      </c>
      <c r="H52" s="28">
        <v>0</v>
      </c>
      <c r="I52" s="27">
        <v>0</v>
      </c>
      <c r="J52" s="27">
        <v>0</v>
      </c>
      <c r="K52" s="27">
        <v>0</v>
      </c>
      <c r="L52" s="28">
        <v>0</v>
      </c>
      <c r="M52" s="28">
        <v>0</v>
      </c>
      <c r="N52" s="29">
        <v>-3.0049999999999999</v>
      </c>
      <c r="O52" s="30">
        <v>0.4657</v>
      </c>
      <c r="P52" s="30">
        <v>-2.6709999999999999E-4</v>
      </c>
      <c r="Q52" s="30">
        <v>6.0090000000000004E-8</v>
      </c>
      <c r="R52" s="31">
        <v>0</v>
      </c>
      <c r="S52" s="31">
        <v>0</v>
      </c>
      <c r="T52" s="22">
        <v>-145.25</v>
      </c>
      <c r="U52" s="22">
        <v>-4.6399999999999997</v>
      </c>
      <c r="V52" s="29">
        <v>15.8233</v>
      </c>
      <c r="W52" s="31">
        <v>3912.1</v>
      </c>
      <c r="X52" s="31">
        <v>-203.1</v>
      </c>
      <c r="Y52" s="22">
        <v>679</v>
      </c>
      <c r="Z52" s="22">
        <v>492</v>
      </c>
      <c r="AA52" s="27">
        <v>0</v>
      </c>
      <c r="AB52" s="31">
        <v>0</v>
      </c>
      <c r="AC52" s="27">
        <v>0</v>
      </c>
      <c r="AD52" s="27">
        <v>0</v>
      </c>
      <c r="AE52" s="22">
        <v>15600</v>
      </c>
      <c r="AQ52" s="21"/>
    </row>
    <row r="53" spans="1:43" ht="15" x14ac:dyDescent="0.25">
      <c r="A53" s="22">
        <v>40</v>
      </c>
      <c r="B53" s="21" t="s">
        <v>120</v>
      </c>
      <c r="C53" s="27">
        <v>116.20399999999999</v>
      </c>
      <c r="D53" s="28">
        <v>239.2</v>
      </c>
      <c r="E53" s="28">
        <v>449.5</v>
      </c>
      <c r="F53" s="28">
        <v>633</v>
      </c>
      <c r="G53" s="28">
        <v>30</v>
      </c>
      <c r="H53" s="28">
        <v>435</v>
      </c>
      <c r="I53" s="27">
        <v>0.25</v>
      </c>
      <c r="J53" s="27">
        <v>0.56000000000000005</v>
      </c>
      <c r="K53" s="27">
        <v>0.82199999999999995</v>
      </c>
      <c r="L53" s="28">
        <v>293</v>
      </c>
      <c r="M53" s="28">
        <v>1.7</v>
      </c>
      <c r="N53" s="29">
        <v>1.1719999999999999</v>
      </c>
      <c r="O53" s="30">
        <v>0.16189999999999999</v>
      </c>
      <c r="P53" s="30">
        <v>-8.2319999999999998E-5</v>
      </c>
      <c r="Q53" s="30">
        <v>1.4440000000000001E-8</v>
      </c>
      <c r="R53" s="31">
        <v>1287</v>
      </c>
      <c r="S53" s="31">
        <v>361.83</v>
      </c>
      <c r="T53" s="22">
        <v>-79.3</v>
      </c>
      <c r="U53" s="22">
        <v>-28.9</v>
      </c>
      <c r="V53" s="29">
        <v>15.306800000000001</v>
      </c>
      <c r="W53" s="31">
        <v>2626.42</v>
      </c>
      <c r="X53" s="31">
        <v>-146.6</v>
      </c>
      <c r="Y53" s="22">
        <v>449</v>
      </c>
      <c r="Z53" s="22">
        <v>333</v>
      </c>
      <c r="AA53" s="27">
        <v>0</v>
      </c>
      <c r="AB53" s="31">
        <v>0</v>
      </c>
      <c r="AC53" s="27">
        <v>0</v>
      </c>
      <c r="AD53" s="27">
        <v>0</v>
      </c>
      <c r="AE53" s="22">
        <v>11500</v>
      </c>
      <c r="AQ53" s="21"/>
    </row>
    <row r="54" spans="1:43" ht="15" x14ac:dyDescent="0.25">
      <c r="A54" s="22">
        <v>41</v>
      </c>
      <c r="B54" s="21" t="s">
        <v>121</v>
      </c>
      <c r="C54" s="27">
        <v>98.188999999999993</v>
      </c>
      <c r="D54" s="28">
        <v>154.30000000000001</v>
      </c>
      <c r="E54" s="28">
        <v>366.8</v>
      </c>
      <c r="F54" s="28">
        <v>537.20000000000005</v>
      </c>
      <c r="G54" s="28">
        <v>28</v>
      </c>
      <c r="H54" s="28">
        <v>440</v>
      </c>
      <c r="I54" s="27">
        <v>0.28000000000000003</v>
      </c>
      <c r="J54" s="27">
        <v>0.35799999999999998</v>
      </c>
      <c r="K54" s="27">
        <v>0.69699999999999995</v>
      </c>
      <c r="L54" s="28">
        <v>293</v>
      </c>
      <c r="M54" s="28">
        <v>0.3</v>
      </c>
      <c r="N54" s="29">
        <v>-0.78900000000000003</v>
      </c>
      <c r="O54" s="30">
        <v>0.15040000000000001</v>
      </c>
      <c r="P54" s="30">
        <v>-8.3880000000000003E-5</v>
      </c>
      <c r="Q54" s="30">
        <v>1.817E-8</v>
      </c>
      <c r="R54" s="31">
        <v>368.69</v>
      </c>
      <c r="S54" s="31">
        <v>214.32</v>
      </c>
      <c r="T54" s="22">
        <v>-14.89</v>
      </c>
      <c r="U54" s="22">
        <v>22.9</v>
      </c>
      <c r="V54" s="29">
        <v>15.8894</v>
      </c>
      <c r="W54" s="31">
        <v>2895.51</v>
      </c>
      <c r="X54" s="31">
        <v>-53.97</v>
      </c>
      <c r="Y54" s="22">
        <v>400</v>
      </c>
      <c r="Z54" s="22">
        <v>265</v>
      </c>
      <c r="AA54" s="27">
        <v>60.034999999999997</v>
      </c>
      <c r="AB54" s="31">
        <v>-6147.41</v>
      </c>
      <c r="AC54" s="27">
        <v>-6.2110000000000003</v>
      </c>
      <c r="AD54" s="27">
        <v>5.7</v>
      </c>
      <c r="AE54" s="22">
        <v>7430</v>
      </c>
      <c r="AQ54" s="21"/>
    </row>
    <row r="55" spans="1:43" ht="15" x14ac:dyDescent="0.25">
      <c r="A55" s="22">
        <v>42</v>
      </c>
      <c r="B55" s="21" t="s">
        <v>122</v>
      </c>
      <c r="C55" s="27">
        <v>224.43199999999999</v>
      </c>
      <c r="D55" s="28">
        <v>277.3</v>
      </c>
      <c r="E55" s="28">
        <v>558</v>
      </c>
      <c r="F55" s="28">
        <v>717</v>
      </c>
      <c r="G55" s="28">
        <v>13.2</v>
      </c>
      <c r="H55" s="28">
        <v>0</v>
      </c>
      <c r="I55" s="27">
        <v>0</v>
      </c>
      <c r="J55" s="27">
        <v>0.72099999999999997</v>
      </c>
      <c r="K55" s="27">
        <v>0.78800000000000003</v>
      </c>
      <c r="L55" s="28">
        <v>283</v>
      </c>
      <c r="M55" s="28">
        <v>0</v>
      </c>
      <c r="N55" s="29">
        <v>-2.3180000000000001</v>
      </c>
      <c r="O55" s="30">
        <v>3.5230000000000001</v>
      </c>
      <c r="P55" s="30">
        <v>-1</v>
      </c>
      <c r="Q55" s="30">
        <v>-1.982</v>
      </c>
      <c r="R55" s="31">
        <v>-4</v>
      </c>
      <c r="S55" s="31">
        <v>4.3239999999999998</v>
      </c>
      <c r="T55" s="22">
        <v>-8</v>
      </c>
      <c r="U55" s="22">
        <v>767.48</v>
      </c>
      <c r="V55" s="29">
        <v>357.85</v>
      </c>
      <c r="W55" s="31">
        <v>-59.23</v>
      </c>
      <c r="X55" s="31">
        <v>40.99</v>
      </c>
      <c r="Y55" s="22">
        <v>16.220300000000002</v>
      </c>
      <c r="Z55" s="22">
        <v>4245</v>
      </c>
      <c r="AA55" s="27">
        <v>-115.2</v>
      </c>
      <c r="AB55" s="31">
        <v>592</v>
      </c>
      <c r="AC55" s="27">
        <v>420</v>
      </c>
      <c r="AD55" s="27">
        <v>105.9</v>
      </c>
      <c r="AE55" s="22">
        <v>-13117</v>
      </c>
      <c r="AG55" s="22">
        <v>21.68</v>
      </c>
      <c r="AQ55" s="21"/>
    </row>
    <row r="56" spans="1:43" ht="15" x14ac:dyDescent="0.25">
      <c r="A56" s="22">
        <v>43</v>
      </c>
      <c r="B56" s="21" t="s">
        <v>123</v>
      </c>
      <c r="C56" s="27">
        <v>102.17700000000001</v>
      </c>
      <c r="D56" s="28">
        <v>229.2</v>
      </c>
      <c r="E56" s="28">
        <v>430.2</v>
      </c>
      <c r="F56" s="28">
        <v>610</v>
      </c>
      <c r="G56" s="28">
        <v>40</v>
      </c>
      <c r="H56" s="28">
        <v>381</v>
      </c>
      <c r="I56" s="27">
        <v>0.3</v>
      </c>
      <c r="J56" s="27">
        <v>0.56000000000000005</v>
      </c>
      <c r="K56" s="27">
        <v>0.81899999999999995</v>
      </c>
      <c r="L56" s="28">
        <v>293</v>
      </c>
      <c r="M56" s="28">
        <v>1.8</v>
      </c>
      <c r="N56" s="29">
        <v>1.149</v>
      </c>
      <c r="O56" s="30">
        <v>0.14069999999999999</v>
      </c>
      <c r="P56" s="30">
        <v>-7.1890000000000005E-5</v>
      </c>
      <c r="Q56" s="30">
        <v>1.296E-8</v>
      </c>
      <c r="R56" s="31">
        <v>1179.4000000000001</v>
      </c>
      <c r="S56" s="31">
        <v>354.94</v>
      </c>
      <c r="T56" s="22">
        <v>-75.900000000000006</v>
      </c>
      <c r="U56" s="22">
        <v>-32.4</v>
      </c>
      <c r="V56" s="29">
        <v>18.099399999999999</v>
      </c>
      <c r="W56" s="31">
        <v>4055.45</v>
      </c>
      <c r="X56" s="31">
        <v>-76.489999999999995</v>
      </c>
      <c r="Y56" s="22">
        <v>430</v>
      </c>
      <c r="Z56" s="22">
        <v>308</v>
      </c>
      <c r="AA56" s="27">
        <v>0</v>
      </c>
      <c r="AB56" s="31">
        <v>0</v>
      </c>
      <c r="AC56" s="27">
        <v>0</v>
      </c>
      <c r="AD56" s="27">
        <v>0</v>
      </c>
      <c r="AE56" s="22">
        <v>11600</v>
      </c>
      <c r="AQ56" s="21"/>
    </row>
    <row r="57" spans="1:43" ht="15" x14ac:dyDescent="0.25">
      <c r="A57" s="22">
        <v>44</v>
      </c>
      <c r="B57" s="21" t="s">
        <v>124</v>
      </c>
      <c r="C57" s="27">
        <v>84.162000000000006</v>
      </c>
      <c r="D57" s="28">
        <v>133.30000000000001</v>
      </c>
      <c r="E57" s="28">
        <v>336.6</v>
      </c>
      <c r="F57" s="28">
        <v>504</v>
      </c>
      <c r="G57" s="28">
        <v>31.3</v>
      </c>
      <c r="H57" s="28">
        <v>350</v>
      </c>
      <c r="I57" s="27">
        <v>0.26</v>
      </c>
      <c r="J57" s="27">
        <v>0.28499999999999998</v>
      </c>
      <c r="K57" s="27">
        <v>0.67300000000000004</v>
      </c>
      <c r="L57" s="28">
        <v>293</v>
      </c>
      <c r="M57" s="28">
        <v>0.4</v>
      </c>
      <c r="N57" s="29">
        <v>0.41699999999999998</v>
      </c>
      <c r="O57" s="30">
        <v>0.1268</v>
      </c>
      <c r="P57" s="30">
        <v>-6.9330000000000002E-5</v>
      </c>
      <c r="Q57" s="30">
        <v>1.446E-8</v>
      </c>
      <c r="R57" s="31">
        <v>357.43</v>
      </c>
      <c r="S57" s="31">
        <v>197.74</v>
      </c>
      <c r="T57" s="22">
        <v>-9.9600000000000009</v>
      </c>
      <c r="U57" s="22">
        <v>20.9</v>
      </c>
      <c r="V57" s="29">
        <v>15.8089</v>
      </c>
      <c r="W57" s="31">
        <v>2654.81</v>
      </c>
      <c r="X57" s="31">
        <v>-47.3</v>
      </c>
      <c r="Y57" s="22">
        <v>360</v>
      </c>
      <c r="Z57" s="22">
        <v>240</v>
      </c>
      <c r="AA57" s="27">
        <v>55.908999999999999</v>
      </c>
      <c r="AB57" s="31">
        <v>-5423.07</v>
      </c>
      <c r="AC57" s="27">
        <v>-5.7050000000000001</v>
      </c>
      <c r="AD57" s="27">
        <v>4.54</v>
      </c>
      <c r="AE57" s="22">
        <v>6760</v>
      </c>
      <c r="AQ57" s="21"/>
    </row>
    <row r="58" spans="1:43" ht="15" x14ac:dyDescent="0.25">
      <c r="A58" s="22">
        <v>45</v>
      </c>
      <c r="B58" s="21" t="s">
        <v>125</v>
      </c>
      <c r="C58" s="27">
        <v>112.21599999999999</v>
      </c>
      <c r="D58" s="28">
        <v>0</v>
      </c>
      <c r="E58" s="28">
        <v>394.7</v>
      </c>
      <c r="F58" s="28">
        <v>592</v>
      </c>
      <c r="G58" s="28">
        <v>29.5</v>
      </c>
      <c r="H58" s="28">
        <v>0</v>
      </c>
      <c r="I58" s="27">
        <v>0</v>
      </c>
      <c r="J58" s="27">
        <v>0.25</v>
      </c>
      <c r="K58" s="27">
        <v>0</v>
      </c>
      <c r="L58" s="28">
        <v>0</v>
      </c>
      <c r="M58" s="28">
        <v>0</v>
      </c>
      <c r="N58" s="29">
        <v>0</v>
      </c>
      <c r="O58" s="30">
        <v>0</v>
      </c>
      <c r="P58" s="30">
        <v>0</v>
      </c>
      <c r="Q58" s="30">
        <v>0</v>
      </c>
      <c r="R58" s="31">
        <v>0</v>
      </c>
      <c r="S58" s="31">
        <v>0</v>
      </c>
      <c r="T58" s="22">
        <v>0</v>
      </c>
      <c r="U58" s="22">
        <v>0</v>
      </c>
      <c r="V58" s="29">
        <v>15.8222</v>
      </c>
      <c r="W58" s="31">
        <v>3120.66</v>
      </c>
      <c r="X58" s="31">
        <v>-55.06</v>
      </c>
      <c r="Y58" s="22">
        <v>422</v>
      </c>
      <c r="Z58" s="22">
        <v>286</v>
      </c>
      <c r="AA58" s="27">
        <v>0</v>
      </c>
      <c r="AB58" s="31">
        <v>0</v>
      </c>
      <c r="AC58" s="27">
        <v>0</v>
      </c>
      <c r="AD58" s="27">
        <v>0</v>
      </c>
      <c r="AE58" s="22">
        <v>8040</v>
      </c>
      <c r="AQ58" s="21"/>
    </row>
    <row r="59" spans="1:43" ht="15" x14ac:dyDescent="0.25">
      <c r="A59" s="22">
        <v>46</v>
      </c>
      <c r="B59" s="21" t="s">
        <v>126</v>
      </c>
      <c r="C59" s="27">
        <v>120.19499999999999</v>
      </c>
      <c r="D59" s="28">
        <v>192.3</v>
      </c>
      <c r="E59" s="28">
        <v>438.3</v>
      </c>
      <c r="F59" s="28">
        <v>651</v>
      </c>
      <c r="G59" s="28">
        <v>30</v>
      </c>
      <c r="H59" s="28">
        <v>460</v>
      </c>
      <c r="I59" s="27">
        <v>0.26</v>
      </c>
      <c r="J59" s="27">
        <v>0.29399999999999998</v>
      </c>
      <c r="K59" s="27">
        <v>0.88100000000000001</v>
      </c>
      <c r="L59" s="28">
        <v>293</v>
      </c>
      <c r="M59" s="28">
        <v>0</v>
      </c>
      <c r="N59" s="29">
        <v>-3.9279999999999999</v>
      </c>
      <c r="O59" s="30">
        <v>0.1671</v>
      </c>
      <c r="P59" s="30">
        <v>-9.8410000000000001E-5</v>
      </c>
      <c r="Q59" s="30">
        <v>2.2280000000000002E-8</v>
      </c>
      <c r="R59" s="31">
        <v>0</v>
      </c>
      <c r="S59" s="31">
        <v>0</v>
      </c>
      <c r="T59" s="22">
        <v>0.28999999999999998</v>
      </c>
      <c r="U59" s="22">
        <v>31.33</v>
      </c>
      <c r="V59" s="29">
        <v>16.125299999999999</v>
      </c>
      <c r="W59" s="31">
        <v>3535.33</v>
      </c>
      <c r="X59" s="31">
        <v>-65.849999999999994</v>
      </c>
      <c r="Y59" s="22">
        <v>467</v>
      </c>
      <c r="Z59" s="22">
        <v>321</v>
      </c>
      <c r="AA59" s="27">
        <v>64.337000000000003</v>
      </c>
      <c r="AB59" s="31">
        <v>-7662.94</v>
      </c>
      <c r="AC59" s="27">
        <v>-6.617</v>
      </c>
      <c r="AD59" s="27">
        <v>7.18</v>
      </c>
      <c r="AE59" s="22">
        <v>9290</v>
      </c>
      <c r="AQ59" s="21"/>
    </row>
    <row r="60" spans="1:43" ht="15" x14ac:dyDescent="0.25">
      <c r="A60" s="22">
        <v>47</v>
      </c>
      <c r="B60" s="21" t="s">
        <v>127</v>
      </c>
      <c r="C60" s="27">
        <v>134.22200000000001</v>
      </c>
      <c r="D60" s="28">
        <v>0</v>
      </c>
      <c r="E60" s="28">
        <v>451.5</v>
      </c>
      <c r="F60" s="28">
        <v>670</v>
      </c>
      <c r="G60" s="28">
        <v>28.6</v>
      </c>
      <c r="H60" s="28">
        <v>0</v>
      </c>
      <c r="I60" s="27">
        <v>0</v>
      </c>
      <c r="J60" s="27">
        <v>0.27700000000000002</v>
      </c>
      <c r="K60" s="27">
        <v>0.876</v>
      </c>
      <c r="L60" s="28">
        <v>293</v>
      </c>
      <c r="M60" s="28">
        <v>0</v>
      </c>
      <c r="N60" s="29">
        <v>0</v>
      </c>
      <c r="O60" s="30">
        <v>0</v>
      </c>
      <c r="P60" s="30">
        <v>0</v>
      </c>
      <c r="Q60" s="30">
        <v>0</v>
      </c>
      <c r="R60" s="31">
        <v>0</v>
      </c>
      <c r="S60" s="31">
        <v>0</v>
      </c>
      <c r="T60" s="22">
        <v>0</v>
      </c>
      <c r="U60" s="22">
        <v>0</v>
      </c>
      <c r="V60" s="29">
        <v>15.9809</v>
      </c>
      <c r="W60" s="31">
        <v>3564.52</v>
      </c>
      <c r="X60" s="31">
        <v>-70</v>
      </c>
      <c r="Y60" s="22">
        <v>481</v>
      </c>
      <c r="Z60" s="22">
        <v>330</v>
      </c>
      <c r="AA60" s="27">
        <v>0</v>
      </c>
      <c r="AB60" s="31">
        <v>0</v>
      </c>
      <c r="AC60" s="27">
        <v>0</v>
      </c>
      <c r="AD60" s="27">
        <v>0</v>
      </c>
      <c r="AE60" s="22">
        <v>0</v>
      </c>
      <c r="AQ60" s="21"/>
    </row>
    <row r="61" spans="1:43" ht="15" x14ac:dyDescent="0.25">
      <c r="A61" s="22">
        <v>48</v>
      </c>
      <c r="B61" s="21" t="s">
        <v>127</v>
      </c>
      <c r="C61" s="27">
        <v>134.22200000000001</v>
      </c>
      <c r="D61" s="28">
        <v>0</v>
      </c>
      <c r="E61" s="28">
        <v>448.3</v>
      </c>
      <c r="F61" s="28">
        <v>666</v>
      </c>
      <c r="G61" s="28">
        <v>29</v>
      </c>
      <c r="H61" s="28">
        <v>0</v>
      </c>
      <c r="I61" s="27">
        <v>0</v>
      </c>
      <c r="J61" s="27">
        <v>0.27900000000000003</v>
      </c>
      <c r="K61" s="27">
        <v>0.86099999999999999</v>
      </c>
      <c r="L61" s="28">
        <v>293</v>
      </c>
      <c r="M61" s="28">
        <v>0</v>
      </c>
      <c r="N61" s="29">
        <v>-11.646000000000001</v>
      </c>
      <c r="O61" s="30">
        <v>0.2165</v>
      </c>
      <c r="P61" s="30">
        <v>-1.4459999999999999E-4</v>
      </c>
      <c r="Q61" s="30">
        <v>3.8870000000000003E-8</v>
      </c>
      <c r="R61" s="31">
        <v>0</v>
      </c>
      <c r="S61" s="31">
        <v>0</v>
      </c>
      <c r="T61" s="22">
        <v>-7</v>
      </c>
      <c r="U61" s="22">
        <v>0</v>
      </c>
      <c r="V61" s="29">
        <v>15.9811</v>
      </c>
      <c r="W61" s="31">
        <v>3543.79</v>
      </c>
      <c r="X61" s="31">
        <v>-69.22</v>
      </c>
      <c r="Y61" s="22">
        <v>478</v>
      </c>
      <c r="Z61" s="22">
        <v>328</v>
      </c>
      <c r="AA61" s="27">
        <v>67.725999999999999</v>
      </c>
      <c r="AB61" s="31">
        <v>-8033.58</v>
      </c>
      <c r="AC61" s="27">
        <v>-7.0759999999999996</v>
      </c>
      <c r="AD61" s="27">
        <v>8.39</v>
      </c>
      <c r="AE61" s="22">
        <v>9110</v>
      </c>
      <c r="AQ61" s="21"/>
    </row>
    <row r="62" spans="1:43" ht="15" x14ac:dyDescent="0.25">
      <c r="A62" s="22">
        <v>49</v>
      </c>
      <c r="B62" s="21" t="s">
        <v>128</v>
      </c>
      <c r="C62" s="27">
        <v>120.19499999999999</v>
      </c>
      <c r="D62" s="28">
        <v>177.6</v>
      </c>
      <c r="E62" s="28">
        <v>434.5</v>
      </c>
      <c r="F62" s="28">
        <v>637</v>
      </c>
      <c r="G62" s="28">
        <v>28</v>
      </c>
      <c r="H62" s="28">
        <v>490</v>
      </c>
      <c r="I62" s="27">
        <v>0.26</v>
      </c>
      <c r="J62" s="27">
        <v>0.36</v>
      </c>
      <c r="K62" s="27">
        <v>0.86499999999999999</v>
      </c>
      <c r="L62" s="28">
        <v>293</v>
      </c>
      <c r="M62" s="28">
        <v>0</v>
      </c>
      <c r="N62" s="29">
        <v>-6.9260000000000002</v>
      </c>
      <c r="O62" s="30">
        <v>0.17419999999999999</v>
      </c>
      <c r="P62" s="30">
        <v>-1.042E-4</v>
      </c>
      <c r="Q62" s="30">
        <v>2.3879999999999999</v>
      </c>
      <c r="R62" s="31">
        <v>8</v>
      </c>
      <c r="S62" s="31">
        <v>0</v>
      </c>
      <c r="T62" s="22">
        <v>0</v>
      </c>
      <c r="U62" s="22">
        <v>-0.46</v>
      </c>
      <c r="V62" s="29">
        <v>30.22</v>
      </c>
      <c r="W62" s="31">
        <v>16.154499999999999</v>
      </c>
      <c r="X62" s="31">
        <v>3521.08</v>
      </c>
      <c r="Y62" s="22">
        <v>-64.64</v>
      </c>
      <c r="Z62" s="22">
        <v>463</v>
      </c>
      <c r="AA62" s="27">
        <v>318</v>
      </c>
      <c r="AB62" s="31">
        <v>65.67</v>
      </c>
      <c r="AC62" s="27">
        <v>-7678.11</v>
      </c>
      <c r="AD62" s="27">
        <v>-6.8150000000000004</v>
      </c>
      <c r="AE62" s="22">
        <v>7.2</v>
      </c>
      <c r="AQ62" s="21"/>
    </row>
    <row r="63" spans="1:43" ht="15" x14ac:dyDescent="0.25">
      <c r="A63" s="22">
        <v>50</v>
      </c>
      <c r="B63" s="21" t="s">
        <v>129</v>
      </c>
      <c r="C63" s="27">
        <v>120.19499999999999</v>
      </c>
      <c r="D63" s="28">
        <v>210.8</v>
      </c>
      <c r="E63" s="28">
        <v>435.2</v>
      </c>
      <c r="F63" s="28">
        <v>640</v>
      </c>
      <c r="G63" s="28">
        <v>29</v>
      </c>
      <c r="H63" s="28">
        <v>470</v>
      </c>
      <c r="I63" s="27">
        <v>0.26</v>
      </c>
      <c r="J63" s="27">
        <v>0.32200000000000001</v>
      </c>
      <c r="K63" s="27">
        <v>0.86099999999999999</v>
      </c>
      <c r="L63" s="28">
        <v>293</v>
      </c>
      <c r="M63" s="28">
        <v>0</v>
      </c>
      <c r="N63" s="29">
        <v>-6.5229999999999997</v>
      </c>
      <c r="O63" s="30">
        <v>0.1714</v>
      </c>
      <c r="P63" s="30">
        <v>-1.009E-4</v>
      </c>
      <c r="Q63" s="30">
        <v>2.2790000000000001E-8</v>
      </c>
      <c r="R63" s="31">
        <v>463.17</v>
      </c>
      <c r="S63" s="31">
        <v>266.08</v>
      </c>
      <c r="T63" s="22">
        <v>-0.49</v>
      </c>
      <c r="U63" s="22">
        <v>30.28</v>
      </c>
      <c r="V63" s="29">
        <v>16.113499999999998</v>
      </c>
      <c r="W63" s="31">
        <v>3516.31</v>
      </c>
      <c r="X63" s="31">
        <v>-64.23</v>
      </c>
      <c r="Y63" s="22">
        <v>463</v>
      </c>
      <c r="Z63" s="22">
        <v>318</v>
      </c>
      <c r="AA63" s="27">
        <v>61.404000000000003</v>
      </c>
      <c r="AB63" s="31">
        <v>-7422.59</v>
      </c>
      <c r="AC63" s="27">
        <v>-6.2119999999999997</v>
      </c>
      <c r="AD63" s="27">
        <v>7.23</v>
      </c>
      <c r="AE63" s="22">
        <v>9180</v>
      </c>
    </row>
    <row r="64" spans="1:43" ht="15" x14ac:dyDescent="0.25">
      <c r="A64" s="22">
        <v>51</v>
      </c>
      <c r="B64" s="21" t="s">
        <v>130</v>
      </c>
      <c r="C64" s="27">
        <v>134.22200000000001</v>
      </c>
      <c r="D64" s="28">
        <v>200</v>
      </c>
      <c r="E64" s="28">
        <v>450.3</v>
      </c>
      <c r="F64" s="28">
        <v>653</v>
      </c>
      <c r="G64" s="28">
        <v>27.9</v>
      </c>
      <c r="H64" s="28">
        <v>0</v>
      </c>
      <c r="I64" s="27">
        <v>0</v>
      </c>
      <c r="J64" s="27">
        <v>0.371</v>
      </c>
      <c r="K64" s="27">
        <v>0.85699999999999998</v>
      </c>
      <c r="L64" s="28">
        <v>293</v>
      </c>
      <c r="M64" s="28">
        <v>0</v>
      </c>
      <c r="N64" s="29">
        <v>0</v>
      </c>
      <c r="O64" s="30">
        <v>0</v>
      </c>
      <c r="P64" s="30">
        <v>0</v>
      </c>
      <c r="Q64" s="30">
        <v>0</v>
      </c>
      <c r="R64" s="31">
        <v>0</v>
      </c>
      <c r="S64" s="31">
        <v>0</v>
      </c>
      <c r="T64" s="22">
        <v>0</v>
      </c>
      <c r="U64" s="22">
        <v>0</v>
      </c>
      <c r="V64" s="29">
        <v>15.942399999999999</v>
      </c>
      <c r="W64" s="31">
        <v>3539.21</v>
      </c>
      <c r="X64" s="31">
        <v>-70.099999999999994</v>
      </c>
      <c r="Y64" s="22">
        <v>480</v>
      </c>
      <c r="Z64" s="22">
        <v>329</v>
      </c>
      <c r="AA64" s="27">
        <v>63.225000000000001</v>
      </c>
      <c r="AB64" s="31">
        <v>-7800.97</v>
      </c>
      <c r="AC64" s="27">
        <v>-6.4320000000000004</v>
      </c>
      <c r="AD64" s="27">
        <v>8.41</v>
      </c>
      <c r="AE64" s="22">
        <v>0</v>
      </c>
    </row>
    <row r="65" spans="1:33" ht="15" x14ac:dyDescent="0.25">
      <c r="A65" s="22">
        <v>52</v>
      </c>
      <c r="B65" s="21" t="s">
        <v>131</v>
      </c>
      <c r="C65" s="27">
        <v>142.20099999999999</v>
      </c>
      <c r="D65" s="28">
        <v>242.7</v>
      </c>
      <c r="E65" s="28">
        <v>517.79999999999995</v>
      </c>
      <c r="F65" s="28">
        <v>772</v>
      </c>
      <c r="G65" s="28">
        <v>35.200000000000003</v>
      </c>
      <c r="H65" s="28">
        <v>445</v>
      </c>
      <c r="I65" s="27">
        <v>0.25</v>
      </c>
      <c r="J65" s="27">
        <v>0.33400000000000002</v>
      </c>
      <c r="K65" s="27">
        <v>1.02</v>
      </c>
      <c r="L65" s="28">
        <v>293</v>
      </c>
      <c r="M65" s="28">
        <v>0.5</v>
      </c>
      <c r="N65" s="29">
        <v>-15.481999999999999</v>
      </c>
      <c r="O65" s="30">
        <v>0.22420000000000001</v>
      </c>
      <c r="P65" s="30">
        <v>-1.6579999999999999E-4</v>
      </c>
      <c r="Q65" s="30">
        <v>4.814E-8</v>
      </c>
      <c r="R65" s="31">
        <v>862.89</v>
      </c>
      <c r="S65" s="31">
        <v>361.76</v>
      </c>
      <c r="T65" s="22">
        <v>27.93</v>
      </c>
      <c r="U65" s="22">
        <v>52.03</v>
      </c>
      <c r="V65" s="29">
        <v>16.200800000000001</v>
      </c>
      <c r="W65" s="31">
        <v>4206.7</v>
      </c>
      <c r="X65" s="31">
        <v>-78.150000000000006</v>
      </c>
      <c r="Y65" s="22">
        <v>551</v>
      </c>
      <c r="Z65" s="22">
        <v>380</v>
      </c>
      <c r="AA65" s="27">
        <v>0</v>
      </c>
      <c r="AB65" s="31">
        <v>0</v>
      </c>
      <c r="AC65" s="27">
        <v>0</v>
      </c>
      <c r="AD65" s="27">
        <v>0</v>
      </c>
      <c r="AE65" s="22">
        <v>11000</v>
      </c>
    </row>
    <row r="66" spans="1:33" ht="15" x14ac:dyDescent="0.25">
      <c r="A66" s="22">
        <v>53</v>
      </c>
      <c r="B66" s="21" t="s">
        <v>132</v>
      </c>
      <c r="C66" s="27">
        <v>126.24299999999999</v>
      </c>
      <c r="D66" s="28">
        <v>191.8</v>
      </c>
      <c r="E66" s="28">
        <v>420</v>
      </c>
      <c r="F66" s="28">
        <v>592</v>
      </c>
      <c r="G66" s="28">
        <v>23.1</v>
      </c>
      <c r="H66" s="28">
        <v>580</v>
      </c>
      <c r="I66" s="27">
        <v>0.28000000000000003</v>
      </c>
      <c r="J66" s="27">
        <v>0.43</v>
      </c>
      <c r="K66" s="27">
        <v>0.745</v>
      </c>
      <c r="L66" s="28">
        <v>273</v>
      </c>
      <c r="M66" s="28">
        <v>0</v>
      </c>
      <c r="N66" s="29">
        <v>0.88800000000000001</v>
      </c>
      <c r="O66" s="30">
        <v>0.19400000000000001</v>
      </c>
      <c r="P66" s="30">
        <v>-1.077E-4</v>
      </c>
      <c r="Q66" s="30">
        <v>2.318E-8</v>
      </c>
      <c r="R66" s="31">
        <v>471</v>
      </c>
      <c r="S66" s="31">
        <v>258.92</v>
      </c>
      <c r="T66" s="22">
        <v>-24.74</v>
      </c>
      <c r="U66" s="22">
        <v>26.93</v>
      </c>
      <c r="V66" s="29">
        <v>16.011800000000001</v>
      </c>
      <c r="W66" s="31">
        <v>3305.03</v>
      </c>
      <c r="X66" s="31">
        <v>-67.61</v>
      </c>
      <c r="Y66" s="22">
        <v>448</v>
      </c>
      <c r="Z66" s="22">
        <v>308</v>
      </c>
      <c r="AA66" s="27">
        <v>69.084999999999994</v>
      </c>
      <c r="AB66" s="31">
        <v>-7626.91</v>
      </c>
      <c r="AC66" s="27">
        <v>-7.3390000000000004</v>
      </c>
      <c r="AD66" s="27">
        <v>8.3800000000000008</v>
      </c>
      <c r="AE66" s="22">
        <v>8680</v>
      </c>
    </row>
    <row r="67" spans="1:33" ht="15" x14ac:dyDescent="0.25">
      <c r="A67" s="22">
        <v>54</v>
      </c>
      <c r="B67" s="21" t="s">
        <v>133</v>
      </c>
      <c r="C67" s="27">
        <v>270.50099999999998</v>
      </c>
      <c r="D67" s="28">
        <v>331</v>
      </c>
      <c r="E67" s="28">
        <v>608</v>
      </c>
      <c r="F67" s="28">
        <v>747</v>
      </c>
      <c r="G67" s="28">
        <v>14</v>
      </c>
      <c r="H67" s="28">
        <v>0</v>
      </c>
      <c r="I67" s="27">
        <v>0</v>
      </c>
      <c r="J67" s="27">
        <v>0</v>
      </c>
      <c r="K67" s="27">
        <v>0.81200000000000006</v>
      </c>
      <c r="L67" s="28">
        <v>332</v>
      </c>
      <c r="M67" s="28">
        <v>1.7</v>
      </c>
      <c r="N67" s="29">
        <v>-2.0790000000000002</v>
      </c>
      <c r="O67" s="30">
        <v>0.41739999999999999</v>
      </c>
      <c r="P67" s="30">
        <v>-2.3599999999999999E-4</v>
      </c>
      <c r="Q67" s="30">
        <v>5.1529999999999999E-8</v>
      </c>
      <c r="R67" s="31">
        <v>0</v>
      </c>
      <c r="S67" s="31">
        <v>0</v>
      </c>
      <c r="T67" s="22">
        <v>-135.38999999999999</v>
      </c>
      <c r="U67" s="22">
        <v>-8.65</v>
      </c>
      <c r="V67" s="29">
        <v>15.6898</v>
      </c>
      <c r="W67" s="31">
        <v>3757.82</v>
      </c>
      <c r="X67" s="31">
        <v>-193.1</v>
      </c>
      <c r="Y67" s="22">
        <v>658</v>
      </c>
      <c r="Z67" s="22">
        <v>474</v>
      </c>
      <c r="AA67" s="27">
        <v>0</v>
      </c>
      <c r="AB67" s="31">
        <v>0</v>
      </c>
      <c r="AC67" s="27">
        <v>0</v>
      </c>
      <c r="AD67" s="27">
        <v>0</v>
      </c>
      <c r="AE67" s="22">
        <v>0</v>
      </c>
    </row>
    <row r="68" spans="1:33" ht="15" x14ac:dyDescent="0.25">
      <c r="A68" s="22">
        <v>55</v>
      </c>
      <c r="B68" s="21" t="s">
        <v>134</v>
      </c>
      <c r="C68" s="27">
        <v>252.48599999999999</v>
      </c>
      <c r="D68" s="28">
        <v>290.8</v>
      </c>
      <c r="E68" s="28">
        <v>588</v>
      </c>
      <c r="F68" s="28">
        <v>739</v>
      </c>
      <c r="G68" s="28">
        <v>11.2</v>
      </c>
      <c r="H68" s="28">
        <v>0</v>
      </c>
      <c r="I68" s="27">
        <v>0</v>
      </c>
      <c r="J68" s="27">
        <v>0.80700000000000005</v>
      </c>
      <c r="K68" s="27">
        <v>0.78900000000000003</v>
      </c>
      <c r="L68" s="28">
        <v>293</v>
      </c>
      <c r="M68" s="28">
        <v>0</v>
      </c>
      <c r="N68" s="29">
        <v>-2.706</v>
      </c>
      <c r="O68" s="30">
        <v>0.39750000000000002</v>
      </c>
      <c r="P68" s="30">
        <v>-2.2389999999999999E-4</v>
      </c>
      <c r="Q68" s="30">
        <v>4.8930000000000002E-8</v>
      </c>
      <c r="R68" s="31">
        <v>816.19</v>
      </c>
      <c r="S68" s="31">
        <v>376.93</v>
      </c>
      <c r="T68" s="22">
        <v>-69.08</v>
      </c>
      <c r="U68" s="22">
        <v>45.01</v>
      </c>
      <c r="V68" s="29">
        <v>16.222100000000001</v>
      </c>
      <c r="W68" s="31">
        <v>4416.13</v>
      </c>
      <c r="X68" s="31">
        <v>-127.3</v>
      </c>
      <c r="Y68" s="22">
        <v>623</v>
      </c>
      <c r="Z68" s="22">
        <v>444</v>
      </c>
      <c r="AA68" s="27">
        <v>0</v>
      </c>
      <c r="AB68" s="31">
        <v>0</v>
      </c>
      <c r="AC68" s="27">
        <v>0</v>
      </c>
      <c r="AD68" s="27">
        <v>0</v>
      </c>
      <c r="AE68" s="22">
        <v>12970</v>
      </c>
    </row>
    <row r="69" spans="1:33" ht="15" x14ac:dyDescent="0.25">
      <c r="A69" s="22">
        <v>56</v>
      </c>
      <c r="B69" s="21" t="s">
        <v>135</v>
      </c>
      <c r="C69" s="27">
        <v>130.23099999999999</v>
      </c>
      <c r="D69" s="28">
        <v>257.7</v>
      </c>
      <c r="E69" s="28">
        <v>468.4</v>
      </c>
      <c r="F69" s="28">
        <v>58</v>
      </c>
      <c r="G69" s="28">
        <v>34</v>
      </c>
      <c r="H69" s="28">
        <v>490</v>
      </c>
      <c r="I69" s="27">
        <v>0.31</v>
      </c>
      <c r="J69" s="27">
        <v>0.53</v>
      </c>
      <c r="K69" s="27">
        <v>0.82599999999999996</v>
      </c>
      <c r="L69" s="28">
        <v>293</v>
      </c>
      <c r="M69" s="28">
        <v>2</v>
      </c>
      <c r="N69" s="29">
        <v>1.474</v>
      </c>
      <c r="O69" s="30">
        <v>0.1817</v>
      </c>
      <c r="P69" s="30">
        <v>-9.0690000000000001E-5</v>
      </c>
      <c r="Q69" s="30">
        <v>1.496E-8</v>
      </c>
      <c r="R69" s="31">
        <v>1312.1</v>
      </c>
      <c r="S69" s="31">
        <v>369.97</v>
      </c>
      <c r="T69" s="22">
        <v>-86</v>
      </c>
      <c r="U69" s="22">
        <v>-28.7</v>
      </c>
      <c r="V69" s="29">
        <v>15.742800000000001</v>
      </c>
      <c r="W69" s="31">
        <v>3017.81</v>
      </c>
      <c r="X69" s="31">
        <v>-137.1</v>
      </c>
      <c r="Y69" s="22">
        <v>468</v>
      </c>
      <c r="Z69" s="22">
        <v>343</v>
      </c>
      <c r="AA69" s="27">
        <v>0</v>
      </c>
      <c r="AB69" s="31">
        <v>0</v>
      </c>
      <c r="AC69" s="27">
        <v>0</v>
      </c>
      <c r="AD69" s="27">
        <v>0</v>
      </c>
      <c r="AE69" s="22">
        <v>12100</v>
      </c>
    </row>
    <row r="70" spans="1:33" ht="15" x14ac:dyDescent="0.25">
      <c r="A70" s="22">
        <v>57</v>
      </c>
      <c r="B70" s="21" t="s">
        <v>136</v>
      </c>
      <c r="C70" s="27">
        <v>112.21599999999999</v>
      </c>
      <c r="D70" s="28">
        <v>171.4</v>
      </c>
      <c r="E70" s="28">
        <v>394.4</v>
      </c>
      <c r="F70" s="28">
        <v>566.6</v>
      </c>
      <c r="G70" s="28">
        <v>25.9</v>
      </c>
      <c r="H70" s="28">
        <v>464</v>
      </c>
      <c r="I70" s="27">
        <v>0.26</v>
      </c>
      <c r="J70" s="27">
        <v>0.38600000000000001</v>
      </c>
      <c r="K70" s="27">
        <v>0.71499999999999997</v>
      </c>
      <c r="L70" s="28">
        <v>293</v>
      </c>
      <c r="M70" s="28">
        <v>0.3</v>
      </c>
      <c r="N70" s="29">
        <v>-0.97899999999999998</v>
      </c>
      <c r="O70" s="30">
        <v>0.1729</v>
      </c>
      <c r="P70" s="30">
        <v>-9.6409999999999993E-5</v>
      </c>
      <c r="Q70" s="30">
        <v>2.072E-8</v>
      </c>
      <c r="R70" s="31">
        <v>418.82</v>
      </c>
      <c r="S70" s="31">
        <v>237.63</v>
      </c>
      <c r="T70" s="22">
        <v>-19.82</v>
      </c>
      <c r="U70" s="22">
        <v>24.91</v>
      </c>
      <c r="V70" s="29">
        <v>15.962999999999999</v>
      </c>
      <c r="W70" s="31">
        <v>3116.52</v>
      </c>
      <c r="X70" s="31">
        <v>-60.39</v>
      </c>
      <c r="Y70" s="22">
        <v>420</v>
      </c>
      <c r="Z70" s="22">
        <v>288</v>
      </c>
      <c r="AA70" s="27">
        <v>64.486999999999995</v>
      </c>
      <c r="AB70" s="31">
        <v>6883.34</v>
      </c>
      <c r="AC70" s="27">
        <v>-6.7649999999999997</v>
      </c>
      <c r="AD70" s="27">
        <v>6.98</v>
      </c>
      <c r="AE70" s="22">
        <v>8070</v>
      </c>
    </row>
    <row r="71" spans="1:33" ht="15" x14ac:dyDescent="0.25">
      <c r="A71" s="22">
        <v>58</v>
      </c>
      <c r="B71" s="21" t="s">
        <v>137</v>
      </c>
      <c r="C71" s="27">
        <v>210.405</v>
      </c>
      <c r="D71" s="28">
        <v>269.39999999999998</v>
      </c>
      <c r="E71" s="28">
        <v>541.5</v>
      </c>
      <c r="F71" s="28">
        <v>704</v>
      </c>
      <c r="G71" s="28">
        <v>14.4</v>
      </c>
      <c r="H71" s="28">
        <v>0</v>
      </c>
      <c r="I71" s="27">
        <v>0</v>
      </c>
      <c r="J71" s="27">
        <v>0.68200000000000005</v>
      </c>
      <c r="K71" s="27">
        <v>0.79100000000000004</v>
      </c>
      <c r="L71" s="28">
        <v>273</v>
      </c>
      <c r="M71" s="28">
        <v>0</v>
      </c>
      <c r="N71" s="29">
        <v>-2.198</v>
      </c>
      <c r="O71" s="30">
        <v>3.302</v>
      </c>
      <c r="P71" s="30">
        <v>-1</v>
      </c>
      <c r="Q71" s="30">
        <v>-1.859</v>
      </c>
      <c r="R71" s="31">
        <v>-4</v>
      </c>
      <c r="S71" s="31">
        <v>4.0670000000000002</v>
      </c>
      <c r="T71" s="22">
        <v>-8</v>
      </c>
      <c r="U71" s="22">
        <v>739.13</v>
      </c>
      <c r="V71" s="29">
        <v>347.46</v>
      </c>
      <c r="W71" s="31">
        <v>-54.31</v>
      </c>
      <c r="X71" s="31">
        <v>38.97</v>
      </c>
      <c r="Y71" s="22">
        <v>16.1539</v>
      </c>
      <c r="Z71" s="22">
        <v>4103.1499999999996</v>
      </c>
      <c r="AA71" s="27">
        <v>-110.6</v>
      </c>
      <c r="AB71" s="31">
        <v>574</v>
      </c>
      <c r="AC71" s="27">
        <v>406</v>
      </c>
      <c r="AD71" s="27">
        <v>98.92</v>
      </c>
      <c r="AE71" s="22">
        <v>-12205.3</v>
      </c>
      <c r="AG71" s="22">
        <v>19.16</v>
      </c>
    </row>
    <row r="72" spans="1:33" ht="15" x14ac:dyDescent="0.25">
      <c r="A72" s="22">
        <v>59</v>
      </c>
      <c r="B72" s="21" t="s">
        <v>138</v>
      </c>
      <c r="C72" s="27">
        <v>88.15</v>
      </c>
      <c r="D72" s="28">
        <v>195</v>
      </c>
      <c r="E72" s="28">
        <v>411</v>
      </c>
      <c r="F72" s="28">
        <v>586</v>
      </c>
      <c r="G72" s="28">
        <v>38</v>
      </c>
      <c r="H72" s="28">
        <v>326</v>
      </c>
      <c r="I72" s="27">
        <v>0.26</v>
      </c>
      <c r="J72" s="27">
        <v>0.57999999999999996</v>
      </c>
      <c r="K72" s="27">
        <v>0.81499999999999995</v>
      </c>
      <c r="L72" s="28">
        <v>293</v>
      </c>
      <c r="M72" s="28">
        <v>1.7</v>
      </c>
      <c r="N72" s="29">
        <v>0.92400000000000004</v>
      </c>
      <c r="O72" s="30">
        <v>0.1205</v>
      </c>
      <c r="P72" s="30">
        <v>-6.3040000000000006E-5</v>
      </c>
      <c r="Q72" s="30">
        <v>1.2229999999999999E-8</v>
      </c>
      <c r="R72" s="31">
        <v>1151.0999999999999</v>
      </c>
      <c r="S72" s="31">
        <v>349.62</v>
      </c>
      <c r="T72" s="22">
        <v>-71.400000000000006</v>
      </c>
      <c r="U72" s="22">
        <v>-34.9</v>
      </c>
      <c r="V72" s="29">
        <v>16.527000000000001</v>
      </c>
      <c r="W72" s="31">
        <v>3026.89</v>
      </c>
      <c r="X72" s="31">
        <v>-105</v>
      </c>
      <c r="Y72" s="22">
        <v>411</v>
      </c>
      <c r="Z72" s="22">
        <v>310</v>
      </c>
      <c r="AA72" s="27">
        <v>0</v>
      </c>
      <c r="AB72" s="31">
        <v>0</v>
      </c>
      <c r="AC72" s="27">
        <v>0</v>
      </c>
      <c r="AD72" s="27">
        <v>0</v>
      </c>
      <c r="AE72" s="22">
        <v>10600</v>
      </c>
    </row>
    <row r="73" spans="1:33" ht="15" x14ac:dyDescent="0.25">
      <c r="A73" s="22">
        <v>60</v>
      </c>
      <c r="B73" s="21" t="s">
        <v>139</v>
      </c>
      <c r="C73" s="27">
        <v>70.135000000000005</v>
      </c>
      <c r="D73" s="28">
        <v>107.9</v>
      </c>
      <c r="E73" s="28">
        <v>303.10000000000002</v>
      </c>
      <c r="F73" s="28">
        <v>464.7</v>
      </c>
      <c r="G73" s="28">
        <v>40</v>
      </c>
      <c r="H73" s="28">
        <v>300</v>
      </c>
      <c r="I73" s="27">
        <v>0.31</v>
      </c>
      <c r="J73" s="27">
        <v>0.245</v>
      </c>
      <c r="K73" s="27">
        <v>0.64</v>
      </c>
      <c r="L73" s="28">
        <v>293</v>
      </c>
      <c r="M73" s="28">
        <v>0.4</v>
      </c>
      <c r="N73" s="29">
        <v>-3.2000000000000001E-2</v>
      </c>
      <c r="O73" s="30">
        <v>0.10340000000000001</v>
      </c>
      <c r="P73" s="30">
        <v>-5.5340000000000002E-5</v>
      </c>
      <c r="Q73" s="30">
        <v>1.118E-8</v>
      </c>
      <c r="R73" s="31">
        <v>305.25</v>
      </c>
      <c r="S73" s="31">
        <v>174.7</v>
      </c>
      <c r="T73" s="22">
        <v>-5</v>
      </c>
      <c r="U73" s="22">
        <v>18.91</v>
      </c>
      <c r="V73" s="29">
        <v>15.7646</v>
      </c>
      <c r="W73" s="31">
        <v>2405.96</v>
      </c>
      <c r="X73" s="31">
        <v>-39.630000000000003</v>
      </c>
      <c r="Y73" s="22">
        <v>325</v>
      </c>
      <c r="Z73" s="22">
        <v>220</v>
      </c>
      <c r="AA73" s="27">
        <v>51.816000000000003</v>
      </c>
      <c r="AB73" s="31">
        <v>-4694.26</v>
      </c>
      <c r="AC73" s="27">
        <v>-5.202</v>
      </c>
      <c r="AD73" s="27">
        <v>3.42</v>
      </c>
      <c r="AE73" s="22">
        <v>6022</v>
      </c>
    </row>
    <row r="74" spans="1:33" ht="15" x14ac:dyDescent="0.25">
      <c r="A74" s="22">
        <v>61</v>
      </c>
      <c r="B74" s="21" t="s">
        <v>140</v>
      </c>
      <c r="C74" s="27">
        <v>68.119</v>
      </c>
      <c r="D74" s="28">
        <v>167.5</v>
      </c>
      <c r="E74" s="28">
        <v>313.3</v>
      </c>
      <c r="F74" s="28">
        <v>493.4</v>
      </c>
      <c r="G74" s="28">
        <v>40</v>
      </c>
      <c r="H74" s="28">
        <v>278</v>
      </c>
      <c r="I74" s="27">
        <v>0.27500000000000002</v>
      </c>
      <c r="J74" s="27">
        <v>0.16400000000000001</v>
      </c>
      <c r="K74" s="27">
        <v>0.69</v>
      </c>
      <c r="L74" s="28">
        <v>293</v>
      </c>
      <c r="M74" s="28">
        <v>0.9</v>
      </c>
      <c r="N74" s="29">
        <v>4.3150000000000004</v>
      </c>
      <c r="O74" s="30">
        <v>8.3860000000000004E-2</v>
      </c>
      <c r="P74" s="30">
        <v>-4.57E-5</v>
      </c>
      <c r="Q74" s="30">
        <v>9.7870000000000002E-9</v>
      </c>
      <c r="R74" s="31">
        <v>0</v>
      </c>
      <c r="S74" s="31">
        <v>0</v>
      </c>
      <c r="T74" s="22">
        <v>34.5</v>
      </c>
      <c r="U74" s="22">
        <v>50.25</v>
      </c>
      <c r="V74" s="29">
        <v>16.042899999999999</v>
      </c>
      <c r="W74" s="31">
        <v>2515.62</v>
      </c>
      <c r="X74" s="31">
        <v>-45.97</v>
      </c>
      <c r="Y74" s="22">
        <v>335</v>
      </c>
      <c r="Z74" s="22">
        <v>230</v>
      </c>
      <c r="AA74" s="27">
        <v>0</v>
      </c>
      <c r="AB74" s="31">
        <v>0</v>
      </c>
      <c r="AC74" s="27">
        <v>0</v>
      </c>
      <c r="AD74" s="27">
        <v>0</v>
      </c>
      <c r="AE74" s="22">
        <v>0</v>
      </c>
    </row>
    <row r="75" spans="1:33" ht="15" x14ac:dyDescent="0.25">
      <c r="A75" s="22">
        <v>62</v>
      </c>
      <c r="B75" s="21" t="s">
        <v>141</v>
      </c>
      <c r="C75" s="27">
        <v>60.095999999999997</v>
      </c>
      <c r="D75" s="28">
        <v>146.9</v>
      </c>
      <c r="E75" s="28">
        <v>370.4</v>
      </c>
      <c r="F75" s="28">
        <v>536.70000000000005</v>
      </c>
      <c r="G75" s="28">
        <v>51</v>
      </c>
      <c r="H75" s="28">
        <v>218.5</v>
      </c>
      <c r="I75" s="27">
        <v>0.253</v>
      </c>
      <c r="J75" s="27">
        <v>0.624</v>
      </c>
      <c r="K75" s="27">
        <v>0.80400000000000005</v>
      </c>
      <c r="L75" s="28">
        <v>293</v>
      </c>
      <c r="M75" s="28">
        <v>1.7</v>
      </c>
      <c r="N75" s="29">
        <v>0.59</v>
      </c>
      <c r="O75" s="30">
        <v>7.9420000000000004E-2</v>
      </c>
      <c r="P75" s="30">
        <v>-4.4310000000000001E-5</v>
      </c>
      <c r="Q75" s="30">
        <v>1.0260000000000001E-8</v>
      </c>
      <c r="R75" s="31">
        <v>951.04</v>
      </c>
      <c r="S75" s="31">
        <v>327.83</v>
      </c>
      <c r="T75" s="22">
        <v>-61.28</v>
      </c>
      <c r="U75" s="22">
        <v>-38.67</v>
      </c>
      <c r="V75" s="29">
        <v>17.543900000000001</v>
      </c>
      <c r="W75" s="31">
        <v>3166.38</v>
      </c>
      <c r="X75" s="31">
        <v>-80.150000000000006</v>
      </c>
      <c r="Y75" s="22">
        <v>400</v>
      </c>
      <c r="Z75" s="22">
        <v>285</v>
      </c>
      <c r="AA75" s="27">
        <v>101.82</v>
      </c>
      <c r="AB75" s="31">
        <v>-9416.25</v>
      </c>
      <c r="AC75" s="27">
        <v>-11.79</v>
      </c>
      <c r="AD75" s="27">
        <v>3.13</v>
      </c>
      <c r="AE75" s="22">
        <v>9980</v>
      </c>
    </row>
    <row r="76" spans="1:33" ht="15" x14ac:dyDescent="0.25">
      <c r="A76" s="22">
        <v>63</v>
      </c>
      <c r="B76" s="21" t="s">
        <v>142</v>
      </c>
      <c r="C76" s="27">
        <v>196.37799999999999</v>
      </c>
      <c r="D76" s="28">
        <v>260.3</v>
      </c>
      <c r="E76" s="28">
        <v>524.29999999999995</v>
      </c>
      <c r="F76" s="28">
        <v>689</v>
      </c>
      <c r="G76" s="28">
        <v>15.4</v>
      </c>
      <c r="H76" s="28">
        <v>0</v>
      </c>
      <c r="I76" s="27">
        <v>0</v>
      </c>
      <c r="J76" s="27">
        <v>0.64400000000000002</v>
      </c>
      <c r="K76" s="27">
        <v>0.78600000000000003</v>
      </c>
      <c r="L76" s="28">
        <v>273</v>
      </c>
      <c r="M76" s="28">
        <v>0</v>
      </c>
      <c r="N76" s="29">
        <v>-1.903</v>
      </c>
      <c r="O76" s="30">
        <v>3.0710000000000002</v>
      </c>
      <c r="P76" s="30">
        <v>-1</v>
      </c>
      <c r="Q76" s="30">
        <v>-1.722</v>
      </c>
      <c r="R76" s="31">
        <v>-4</v>
      </c>
      <c r="S76" s="31">
        <v>3.7480000000000002</v>
      </c>
      <c r="T76" s="22">
        <v>-8</v>
      </c>
      <c r="U76" s="22">
        <v>697.49</v>
      </c>
      <c r="V76" s="29">
        <v>336.13</v>
      </c>
      <c r="W76" s="31">
        <v>-49.36</v>
      </c>
      <c r="X76" s="31">
        <v>36.99</v>
      </c>
      <c r="Y76" s="22">
        <v>16.164300000000001</v>
      </c>
      <c r="Z76" s="22">
        <v>4018.01</v>
      </c>
      <c r="AA76" s="27">
        <v>-102.7</v>
      </c>
      <c r="AB76" s="31">
        <v>557</v>
      </c>
      <c r="AC76" s="27">
        <v>392</v>
      </c>
      <c r="AD76" s="27">
        <v>92.474000000000004</v>
      </c>
      <c r="AE76" s="22">
        <v>-11329.2</v>
      </c>
      <c r="AG76" s="22">
        <v>17.07</v>
      </c>
    </row>
    <row r="77" spans="1:33" ht="15" x14ac:dyDescent="0.25">
      <c r="A77" s="22">
        <v>64</v>
      </c>
      <c r="B77" s="21" t="s">
        <v>143</v>
      </c>
      <c r="C77" s="27">
        <v>68.119</v>
      </c>
      <c r="D77" s="28">
        <v>185.7</v>
      </c>
      <c r="E77" s="28">
        <v>315.2</v>
      </c>
      <c r="F77" s="28">
        <v>496</v>
      </c>
      <c r="G77" s="28">
        <v>39.4</v>
      </c>
      <c r="H77" s="28">
        <v>275</v>
      </c>
      <c r="I77" s="27">
        <v>0.26600000000000001</v>
      </c>
      <c r="J77" s="27">
        <v>0.17499999999999999</v>
      </c>
      <c r="K77" s="27">
        <v>0.67600000000000005</v>
      </c>
      <c r="L77" s="28">
        <v>293</v>
      </c>
      <c r="M77" s="28">
        <v>0.7</v>
      </c>
      <c r="N77" s="29">
        <v>7.33</v>
      </c>
      <c r="O77" s="30">
        <v>6.7140000000000005E-2</v>
      </c>
      <c r="P77" s="30">
        <v>-1.6030000000000001E-5</v>
      </c>
      <c r="Q77" s="30">
        <v>-5.6169999999999999E-9</v>
      </c>
      <c r="R77" s="31">
        <v>0</v>
      </c>
      <c r="S77" s="31">
        <v>0</v>
      </c>
      <c r="T77" s="22">
        <v>18.600000000000001</v>
      </c>
      <c r="U77" s="22">
        <v>35.07</v>
      </c>
      <c r="V77" s="29">
        <v>15.918200000000001</v>
      </c>
      <c r="W77" s="31">
        <v>2541.69</v>
      </c>
      <c r="X77" s="31">
        <v>-41.43</v>
      </c>
      <c r="Y77" s="22">
        <v>340</v>
      </c>
      <c r="Z77" s="22">
        <v>250</v>
      </c>
      <c r="AA77" s="27">
        <v>0</v>
      </c>
      <c r="AB77" s="31">
        <v>0</v>
      </c>
      <c r="AC77" s="27">
        <v>0</v>
      </c>
      <c r="AD77" s="27">
        <v>0</v>
      </c>
      <c r="AE77" s="22">
        <v>6460</v>
      </c>
    </row>
    <row r="78" spans="1:33" ht="15" x14ac:dyDescent="0.25">
      <c r="A78" s="22">
        <v>65</v>
      </c>
      <c r="B78" s="21" t="s">
        <v>144</v>
      </c>
      <c r="C78" s="27">
        <v>182.351</v>
      </c>
      <c r="D78" s="28">
        <v>250.1</v>
      </c>
      <c r="E78" s="28">
        <v>505.9</v>
      </c>
      <c r="F78" s="28">
        <v>674</v>
      </c>
      <c r="G78" s="28">
        <v>16.8</v>
      </c>
      <c r="H78" s="28">
        <v>0</v>
      </c>
      <c r="I78" s="27">
        <v>0</v>
      </c>
      <c r="J78" s="27">
        <v>0.59799999999999998</v>
      </c>
      <c r="K78" s="27">
        <v>0.76600000000000001</v>
      </c>
      <c r="L78" s="28">
        <v>293</v>
      </c>
      <c r="M78" s="28">
        <v>0</v>
      </c>
      <c r="N78" s="29">
        <v>-1.7</v>
      </c>
      <c r="O78" s="30">
        <v>2.8450000000000002</v>
      </c>
      <c r="P78" s="30">
        <v>-1</v>
      </c>
      <c r="Q78" s="30">
        <v>-1.5940000000000001</v>
      </c>
      <c r="R78" s="31">
        <v>-4</v>
      </c>
      <c r="S78" s="31">
        <v>3.4660000000000002</v>
      </c>
      <c r="T78" s="22">
        <v>-8</v>
      </c>
      <c r="U78" s="22">
        <v>658.16</v>
      </c>
      <c r="V78" s="29">
        <v>323.70999999999998</v>
      </c>
      <c r="W78" s="31">
        <v>-44.45</v>
      </c>
      <c r="X78" s="31">
        <v>34.96</v>
      </c>
      <c r="Y78" s="22">
        <v>16.085000000000001</v>
      </c>
      <c r="Z78" s="22">
        <v>3856.23</v>
      </c>
      <c r="AA78" s="27">
        <v>-97.94</v>
      </c>
      <c r="AB78" s="31">
        <v>537</v>
      </c>
      <c r="AC78" s="27">
        <v>377</v>
      </c>
      <c r="AD78" s="27">
        <v>88.01</v>
      </c>
      <c r="AE78" s="22">
        <v>-10609.4</v>
      </c>
      <c r="AG78" s="22">
        <v>15</v>
      </c>
    </row>
    <row r="79" spans="1:33" ht="15" x14ac:dyDescent="0.25">
      <c r="A79" s="22">
        <v>66</v>
      </c>
      <c r="B79" s="21" t="s">
        <v>145</v>
      </c>
      <c r="C79" s="27">
        <v>154.297</v>
      </c>
      <c r="D79" s="28">
        <v>224</v>
      </c>
      <c r="E79" s="28">
        <v>465.8</v>
      </c>
      <c r="F79" s="28">
        <v>637</v>
      </c>
      <c r="G79" s="28">
        <v>19.7</v>
      </c>
      <c r="H79" s="28">
        <v>0</v>
      </c>
      <c r="I79" s="27">
        <v>0</v>
      </c>
      <c r="J79" s="27">
        <v>0.51800000000000002</v>
      </c>
      <c r="K79" s="27">
        <v>0.751</v>
      </c>
      <c r="L79" s="28">
        <v>293</v>
      </c>
      <c r="M79" s="28">
        <v>0</v>
      </c>
      <c r="N79" s="29">
        <v>-1.3340000000000001</v>
      </c>
      <c r="O79" s="30">
        <v>0.23949999999999999</v>
      </c>
      <c r="P79" s="30">
        <v>-1.338E-4</v>
      </c>
      <c r="Q79" s="30">
        <v>2.9049999999999999E-8</v>
      </c>
      <c r="R79" s="31">
        <v>566.26</v>
      </c>
      <c r="S79" s="31">
        <v>294.89</v>
      </c>
      <c r="T79" s="22">
        <v>-34.6</v>
      </c>
      <c r="U79" s="22">
        <v>30.94</v>
      </c>
      <c r="V79" s="29">
        <v>16.0412</v>
      </c>
      <c r="W79" s="31">
        <v>3597.72</v>
      </c>
      <c r="X79" s="31">
        <v>-83.41</v>
      </c>
      <c r="Y79" s="22">
        <v>496</v>
      </c>
      <c r="Z79" s="22">
        <v>345</v>
      </c>
      <c r="AA79" s="27">
        <v>78.295000000000002</v>
      </c>
      <c r="AB79" s="31">
        <v>-9105.75</v>
      </c>
      <c r="AC79" s="27">
        <v>-8.4890000000000008</v>
      </c>
      <c r="AD79" s="27">
        <v>11.46</v>
      </c>
      <c r="AE79" s="22">
        <v>9770</v>
      </c>
    </row>
    <row r="80" spans="1:33" ht="15" x14ac:dyDescent="0.25">
      <c r="A80" s="22">
        <v>67</v>
      </c>
      <c r="B80" s="21" t="s">
        <v>146</v>
      </c>
      <c r="C80" s="27">
        <v>86.177999999999997</v>
      </c>
      <c r="D80" s="28">
        <v>173.3</v>
      </c>
      <c r="E80" s="28">
        <v>322.89999999999998</v>
      </c>
      <c r="F80" s="28">
        <v>488.7</v>
      </c>
      <c r="G80" s="28">
        <v>30.4</v>
      </c>
      <c r="H80" s="28">
        <v>359</v>
      </c>
      <c r="I80" s="27">
        <v>0.27200000000000002</v>
      </c>
      <c r="J80" s="27">
        <v>0.23100000000000001</v>
      </c>
      <c r="K80" s="27">
        <v>0.64900000000000002</v>
      </c>
      <c r="L80" s="28">
        <v>293</v>
      </c>
      <c r="M80" s="28">
        <v>0</v>
      </c>
      <c r="N80" s="29">
        <v>-3.9729999999999999</v>
      </c>
      <c r="O80" s="30">
        <v>0.15029999999999999</v>
      </c>
      <c r="P80" s="30">
        <v>-8.3139999999999993E-5</v>
      </c>
      <c r="Q80" s="30">
        <v>1.6359999999999999E-8</v>
      </c>
      <c r="R80" s="31">
        <v>438.44</v>
      </c>
      <c r="S80" s="31">
        <v>226.67</v>
      </c>
      <c r="T80" s="22">
        <v>-44.35</v>
      </c>
      <c r="U80" s="22">
        <v>-2.2999999999999998</v>
      </c>
      <c r="V80" s="29">
        <v>15.553599999999999</v>
      </c>
      <c r="W80" s="31">
        <v>2489.5</v>
      </c>
      <c r="X80" s="31">
        <v>-43.81</v>
      </c>
      <c r="Y80" s="22">
        <v>350</v>
      </c>
      <c r="Z80" s="22">
        <v>230</v>
      </c>
      <c r="AA80" s="27">
        <v>51.47</v>
      </c>
      <c r="AB80" s="31">
        <v>-4910.28</v>
      </c>
      <c r="AC80" s="27">
        <v>-5.3140000000000001</v>
      </c>
      <c r="AD80" s="27">
        <v>4.3230000000000004</v>
      </c>
      <c r="AE80" s="22">
        <v>6287</v>
      </c>
    </row>
    <row r="81" spans="1:31" ht="15" x14ac:dyDescent="0.25">
      <c r="A81" s="22">
        <v>68</v>
      </c>
      <c r="B81" s="21" t="s">
        <v>147</v>
      </c>
      <c r="C81" s="27">
        <v>114.232</v>
      </c>
      <c r="D81" s="28">
        <v>160.9</v>
      </c>
      <c r="E81" s="28">
        <v>383</v>
      </c>
      <c r="F81" s="28">
        <v>563.4</v>
      </c>
      <c r="G81" s="28">
        <v>26.9</v>
      </c>
      <c r="H81" s="28">
        <v>436</v>
      </c>
      <c r="I81" s="27">
        <v>0.254</v>
      </c>
      <c r="J81" s="27">
        <v>0.29699999999999999</v>
      </c>
      <c r="K81" s="27">
        <v>0.71599999999999997</v>
      </c>
      <c r="L81" s="28">
        <v>293</v>
      </c>
      <c r="M81" s="28">
        <v>0</v>
      </c>
      <c r="N81" s="29">
        <v>2.2010000000000001</v>
      </c>
      <c r="O81" s="30">
        <v>0.18770000000000001</v>
      </c>
      <c r="P81" s="30">
        <v>-1.0509999999999999E-4</v>
      </c>
      <c r="Q81" s="30">
        <v>2.316E-8</v>
      </c>
      <c r="R81" s="31">
        <v>474.57</v>
      </c>
      <c r="S81" s="31">
        <v>257.61</v>
      </c>
      <c r="T81" s="22">
        <v>-52.61</v>
      </c>
      <c r="U81" s="22">
        <v>4.09</v>
      </c>
      <c r="V81" s="29">
        <v>15.716200000000001</v>
      </c>
      <c r="W81" s="31">
        <v>2981.56</v>
      </c>
      <c r="X81" s="31">
        <v>-54.73</v>
      </c>
      <c r="Y81" s="22">
        <v>409</v>
      </c>
      <c r="Z81" s="22">
        <v>277</v>
      </c>
      <c r="AA81" s="27">
        <v>58.179000000000002</v>
      </c>
      <c r="AB81" s="31">
        <v>-6218.74</v>
      </c>
      <c r="AC81" s="27">
        <v>-5.9420000000000002</v>
      </c>
      <c r="AD81" s="27">
        <v>6.54</v>
      </c>
      <c r="AE81" s="22">
        <v>7650</v>
      </c>
    </row>
    <row r="82" spans="1:31" ht="15" x14ac:dyDescent="0.25">
      <c r="A82" s="22">
        <v>69</v>
      </c>
      <c r="B82" s="21" t="s">
        <v>148</v>
      </c>
      <c r="C82" s="27">
        <v>142.286</v>
      </c>
      <c r="D82" s="28">
        <v>0</v>
      </c>
      <c r="E82" s="28">
        <v>433.5</v>
      </c>
      <c r="F82" s="28">
        <v>623.1</v>
      </c>
      <c r="G82" s="28">
        <v>24.8</v>
      </c>
      <c r="H82" s="28">
        <v>0</v>
      </c>
      <c r="I82" s="27">
        <v>0</v>
      </c>
      <c r="J82" s="27">
        <v>0.36</v>
      </c>
      <c r="K82" s="27">
        <v>0</v>
      </c>
      <c r="L82" s="28">
        <v>0</v>
      </c>
      <c r="M82" s="28">
        <v>0</v>
      </c>
      <c r="N82" s="29">
        <v>-14.052</v>
      </c>
      <c r="O82" s="30">
        <v>0.29409999999999997</v>
      </c>
      <c r="P82" s="30">
        <v>-2.1100000000000001E-4</v>
      </c>
      <c r="Q82" s="30">
        <v>6.1739999999999996E-8</v>
      </c>
      <c r="R82" s="31">
        <v>0</v>
      </c>
      <c r="S82" s="31">
        <v>0</v>
      </c>
      <c r="T82" s="22">
        <v>0</v>
      </c>
      <c r="U82" s="22">
        <v>0</v>
      </c>
      <c r="V82" s="29">
        <v>15.7598</v>
      </c>
      <c r="W82" s="31">
        <v>3371.05</v>
      </c>
      <c r="X82" s="31">
        <v>-64.09</v>
      </c>
      <c r="Y82" s="22">
        <v>463</v>
      </c>
      <c r="Z82" s="22">
        <v>314</v>
      </c>
      <c r="AA82" s="27">
        <v>0</v>
      </c>
      <c r="AB82" s="31">
        <v>0</v>
      </c>
      <c r="AC82" s="27">
        <v>0</v>
      </c>
      <c r="AD82" s="27">
        <v>0</v>
      </c>
      <c r="AE82" s="22">
        <v>8690</v>
      </c>
    </row>
    <row r="83" spans="1:31" ht="15" x14ac:dyDescent="0.25">
      <c r="A83" s="22">
        <v>70</v>
      </c>
      <c r="B83" s="21" t="s">
        <v>149</v>
      </c>
      <c r="C83" s="27">
        <v>128.25899999999999</v>
      </c>
      <c r="D83" s="28">
        <v>0</v>
      </c>
      <c r="E83" s="28">
        <v>413.4</v>
      </c>
      <c r="F83" s="28">
        <v>607.6</v>
      </c>
      <c r="G83" s="28">
        <v>27</v>
      </c>
      <c r="H83" s="28">
        <v>0</v>
      </c>
      <c r="I83" s="27">
        <v>0</v>
      </c>
      <c r="J83" s="27">
        <v>0.27900000000000003</v>
      </c>
      <c r="K83" s="27">
        <v>0</v>
      </c>
      <c r="L83" s="28">
        <v>0</v>
      </c>
      <c r="M83" s="28">
        <v>0</v>
      </c>
      <c r="N83" s="29">
        <v>-13.037000000000001</v>
      </c>
      <c r="O83" s="30">
        <v>0.2601</v>
      </c>
      <c r="P83" s="30">
        <v>-1.808E-4</v>
      </c>
      <c r="Q83" s="30">
        <v>5.1160000000000003E-8</v>
      </c>
      <c r="R83" s="31">
        <v>0</v>
      </c>
      <c r="S83" s="31">
        <v>0</v>
      </c>
      <c r="T83" s="22">
        <v>-56.7</v>
      </c>
      <c r="U83" s="22">
        <v>8.1999999999999993</v>
      </c>
      <c r="V83" s="29">
        <v>15.728</v>
      </c>
      <c r="W83" s="31">
        <v>3220.55</v>
      </c>
      <c r="X83" s="31">
        <v>-59.31</v>
      </c>
      <c r="Y83" s="22">
        <v>440</v>
      </c>
      <c r="Z83" s="22">
        <v>328</v>
      </c>
      <c r="AA83" s="27">
        <v>64.103999999999999</v>
      </c>
      <c r="AB83" s="31">
        <v>-7011.38</v>
      </c>
      <c r="AC83" s="27">
        <v>-6.7309999999999999</v>
      </c>
      <c r="AD83" s="27">
        <v>8.4600000000000009</v>
      </c>
      <c r="AE83" s="22">
        <v>8430</v>
      </c>
    </row>
    <row r="84" spans="1:31" ht="15" x14ac:dyDescent="0.25">
      <c r="A84" s="22">
        <v>71</v>
      </c>
      <c r="B84" s="21" t="s">
        <v>150</v>
      </c>
      <c r="C84" s="27">
        <v>128.25899999999999</v>
      </c>
      <c r="D84" s="28">
        <v>0</v>
      </c>
      <c r="E84" s="28">
        <v>406.2</v>
      </c>
      <c r="F84" s="28">
        <v>592.70000000000005</v>
      </c>
      <c r="G84" s="28">
        <v>25.7</v>
      </c>
      <c r="H84" s="28">
        <v>0</v>
      </c>
      <c r="I84" s="27">
        <v>0</v>
      </c>
      <c r="J84" s="27">
        <v>0.311</v>
      </c>
      <c r="K84" s="27">
        <v>0</v>
      </c>
      <c r="L84" s="28">
        <v>0</v>
      </c>
      <c r="M84" s="28">
        <v>0</v>
      </c>
      <c r="N84" s="29">
        <v>-13.037000000000001</v>
      </c>
      <c r="O84" s="30">
        <v>0.2601</v>
      </c>
      <c r="P84" s="30">
        <v>-1.808E-4</v>
      </c>
      <c r="Q84" s="30">
        <v>5.1660000000000001E-8</v>
      </c>
      <c r="R84" s="31">
        <v>0</v>
      </c>
      <c r="S84" s="31">
        <v>0</v>
      </c>
      <c r="T84" s="22">
        <v>-56.64</v>
      </c>
      <c r="U84" s="22">
        <v>7.8</v>
      </c>
      <c r="V84" s="29">
        <v>15.7363</v>
      </c>
      <c r="W84" s="31">
        <v>3167.42</v>
      </c>
      <c r="X84" s="31">
        <v>-58.21</v>
      </c>
      <c r="Y84" s="22">
        <v>430</v>
      </c>
      <c r="Z84" s="22">
        <v>318</v>
      </c>
      <c r="AA84" s="27">
        <v>0</v>
      </c>
      <c r="AB84" s="31">
        <v>0</v>
      </c>
      <c r="AC84" s="27">
        <v>0</v>
      </c>
      <c r="AD84" s="27">
        <v>0</v>
      </c>
      <c r="AE84" s="22">
        <v>8190</v>
      </c>
    </row>
    <row r="85" spans="1:31" ht="15" x14ac:dyDescent="0.25">
      <c r="A85" s="22">
        <v>72</v>
      </c>
      <c r="B85" s="21" t="s">
        <v>151</v>
      </c>
      <c r="C85" s="27">
        <v>100.205</v>
      </c>
      <c r="D85" s="28">
        <v>248.3</v>
      </c>
      <c r="E85" s="28">
        <v>354</v>
      </c>
      <c r="F85" s="28">
        <v>531.1</v>
      </c>
      <c r="G85" s="28">
        <v>29.2</v>
      </c>
      <c r="H85" s="28">
        <v>398</v>
      </c>
      <c r="I85" s="27">
        <v>0.26700000000000002</v>
      </c>
      <c r="J85" s="27">
        <v>0.251</v>
      </c>
      <c r="K85" s="27">
        <v>0.69</v>
      </c>
      <c r="L85" s="28">
        <v>293</v>
      </c>
      <c r="M85" s="28">
        <v>0</v>
      </c>
      <c r="N85" s="29">
        <v>-5.48</v>
      </c>
      <c r="O85" s="30">
        <v>0.17960000000000001</v>
      </c>
      <c r="P85" s="30">
        <v>-1.0560000000000001E-4</v>
      </c>
      <c r="Q85" s="30">
        <v>2.4E-8</v>
      </c>
      <c r="R85" s="31">
        <v>0</v>
      </c>
      <c r="S85" s="31">
        <v>0</v>
      </c>
      <c r="T85" s="22">
        <v>-48.95</v>
      </c>
      <c r="U85" s="22">
        <v>1.02</v>
      </c>
      <c r="V85" s="29">
        <v>15.639799999999999</v>
      </c>
      <c r="W85" s="31">
        <v>2764.4</v>
      </c>
      <c r="X85" s="31">
        <v>-47.1</v>
      </c>
      <c r="Y85" s="22">
        <v>379</v>
      </c>
      <c r="Z85" s="22">
        <v>254</v>
      </c>
      <c r="AA85" s="27">
        <v>52.761000000000003</v>
      </c>
      <c r="AB85" s="31">
        <v>-5431.67</v>
      </c>
      <c r="AC85" s="27">
        <v>-5.2510000000000003</v>
      </c>
      <c r="AD85" s="27">
        <v>5.37</v>
      </c>
      <c r="AE85" s="22">
        <v>6919</v>
      </c>
    </row>
    <row r="86" spans="1:31" ht="15" x14ac:dyDescent="0.25">
      <c r="A86" s="22">
        <v>73</v>
      </c>
      <c r="B86" s="21" t="s">
        <v>152</v>
      </c>
      <c r="C86" s="27">
        <v>128.25899999999999</v>
      </c>
      <c r="D86" s="28">
        <v>0</v>
      </c>
      <c r="E86" s="28">
        <v>406.8</v>
      </c>
      <c r="F86" s="28">
        <v>588</v>
      </c>
      <c r="G86" s="28">
        <v>24.6</v>
      </c>
      <c r="H86" s="28">
        <v>0</v>
      </c>
      <c r="I86" s="27">
        <v>0</v>
      </c>
      <c r="J86" s="27">
        <v>0.33200000000000002</v>
      </c>
      <c r="K86" s="27">
        <v>0</v>
      </c>
      <c r="L86" s="28">
        <v>0</v>
      </c>
      <c r="M86" s="28">
        <v>0</v>
      </c>
      <c r="N86" s="29">
        <v>-10.898999999999999</v>
      </c>
      <c r="O86" s="30">
        <v>0.25209999999999999</v>
      </c>
      <c r="P86" s="30">
        <v>-1.7129999999999999E-4</v>
      </c>
      <c r="Q86" s="30">
        <v>4.7449999999999998E-8</v>
      </c>
      <c r="R86" s="31">
        <v>0</v>
      </c>
      <c r="S86" s="31">
        <v>0</v>
      </c>
      <c r="T86" s="22">
        <v>-57.65</v>
      </c>
      <c r="U86" s="22">
        <v>5.86</v>
      </c>
      <c r="V86" s="29">
        <v>15.8017</v>
      </c>
      <c r="W86" s="31">
        <v>3164.17</v>
      </c>
      <c r="X86" s="31">
        <v>-61.66</v>
      </c>
      <c r="Y86" s="22">
        <v>436</v>
      </c>
      <c r="Z86" s="22">
        <v>297</v>
      </c>
      <c r="AA86" s="27">
        <v>0</v>
      </c>
      <c r="AB86" s="31">
        <v>0</v>
      </c>
      <c r="AC86" s="27">
        <v>0</v>
      </c>
      <c r="AD86" s="27">
        <v>0</v>
      </c>
      <c r="AE86" s="22">
        <v>8310</v>
      </c>
    </row>
    <row r="87" spans="1:31" ht="15" x14ac:dyDescent="0.25">
      <c r="A87" s="22">
        <v>74</v>
      </c>
      <c r="B87" s="21" t="s">
        <v>153</v>
      </c>
      <c r="C87" s="27">
        <v>114.232</v>
      </c>
      <c r="D87" s="28">
        <v>165.8</v>
      </c>
      <c r="E87" s="28">
        <v>372.4</v>
      </c>
      <c r="F87" s="28">
        <v>543.9</v>
      </c>
      <c r="G87" s="28">
        <v>25.3</v>
      </c>
      <c r="H87" s="28">
        <v>468</v>
      </c>
      <c r="I87" s="27">
        <v>0.26600000000000001</v>
      </c>
      <c r="J87" s="27">
        <v>0.30299999999999999</v>
      </c>
      <c r="K87" s="27">
        <v>0.69199999999999995</v>
      </c>
      <c r="L87" s="28">
        <v>293</v>
      </c>
      <c r="M87" s="28">
        <v>0</v>
      </c>
      <c r="N87" s="29">
        <v>-1.782</v>
      </c>
      <c r="O87" s="30">
        <v>0.18579999999999999</v>
      </c>
      <c r="P87" s="30">
        <v>-1.024E-4</v>
      </c>
      <c r="Q87" s="30">
        <v>2.1909999999999999E-8</v>
      </c>
      <c r="R87" s="31">
        <v>467.04</v>
      </c>
      <c r="S87" s="31">
        <v>246.43</v>
      </c>
      <c r="T87" s="22">
        <v>-5357</v>
      </c>
      <c r="U87" s="22">
        <v>3.27</v>
      </c>
      <c r="V87" s="29">
        <v>15.685</v>
      </c>
      <c r="W87" s="31">
        <v>2896.28</v>
      </c>
      <c r="X87" s="31">
        <v>-52.41</v>
      </c>
      <c r="Y87" s="22">
        <v>398</v>
      </c>
      <c r="Z87" s="22">
        <v>269</v>
      </c>
      <c r="AA87" s="27">
        <v>58.265000000000001</v>
      </c>
      <c r="AB87" s="31">
        <v>-6039.34</v>
      </c>
      <c r="AC87" s="27">
        <v>-5.9880000000000004</v>
      </c>
      <c r="AD87" s="27">
        <v>6.48</v>
      </c>
      <c r="AE87" s="22">
        <v>7411</v>
      </c>
    </row>
    <row r="88" spans="1:31" ht="15" x14ac:dyDescent="0.25">
      <c r="A88" s="22">
        <v>75</v>
      </c>
      <c r="B88" s="21" t="s">
        <v>154</v>
      </c>
      <c r="C88" s="27">
        <v>128.25899999999999</v>
      </c>
      <c r="D88" s="28">
        <v>206</v>
      </c>
      <c r="E88" s="28">
        <v>395.4</v>
      </c>
      <c r="F88" s="28">
        <v>574.70000000000005</v>
      </c>
      <c r="G88" s="28">
        <v>24.5</v>
      </c>
      <c r="H88" s="28">
        <v>0</v>
      </c>
      <c r="I88" s="27">
        <v>0</v>
      </c>
      <c r="J88" s="27">
        <v>0.315</v>
      </c>
      <c r="K88" s="27">
        <v>0.71899999999999997</v>
      </c>
      <c r="L88" s="28">
        <v>293</v>
      </c>
      <c r="M88" s="28">
        <v>0</v>
      </c>
      <c r="N88" s="29">
        <v>-16.099</v>
      </c>
      <c r="O88" s="30">
        <v>0.27900000000000003</v>
      </c>
      <c r="P88" s="30">
        <v>-2.0570000000000001E-4</v>
      </c>
      <c r="Q88" s="30">
        <v>6.1469999999999994E-8</v>
      </c>
      <c r="R88" s="31">
        <v>0</v>
      </c>
      <c r="S88" s="31">
        <v>0</v>
      </c>
      <c r="T88" s="22">
        <v>-57.83</v>
      </c>
      <c r="U88" s="22">
        <v>8.1300000000000008</v>
      </c>
      <c r="V88" s="29">
        <v>15.6488</v>
      </c>
      <c r="W88" s="31">
        <v>3049.98</v>
      </c>
      <c r="X88" s="31">
        <v>-57.13</v>
      </c>
      <c r="Y88" s="22">
        <v>413</v>
      </c>
      <c r="Z88" s="22">
        <v>313</v>
      </c>
      <c r="AA88" s="27">
        <v>0</v>
      </c>
      <c r="AB88" s="31">
        <v>0</v>
      </c>
      <c r="AC88" s="27">
        <v>0</v>
      </c>
      <c r="AD88" s="27">
        <v>0</v>
      </c>
      <c r="AE88" s="22">
        <v>7850</v>
      </c>
    </row>
    <row r="89" spans="1:31" ht="15" x14ac:dyDescent="0.25">
      <c r="A89" s="22">
        <v>76</v>
      </c>
      <c r="B89" s="21" t="s">
        <v>155</v>
      </c>
      <c r="C89" s="27">
        <v>128.25899999999999</v>
      </c>
      <c r="D89" s="28">
        <v>153</v>
      </c>
      <c r="E89" s="28">
        <v>399.7</v>
      </c>
      <c r="F89" s="28">
        <v>573.70000000000005</v>
      </c>
      <c r="G89" s="28">
        <v>23.4</v>
      </c>
      <c r="H89" s="28">
        <v>0</v>
      </c>
      <c r="I89" s="27">
        <v>0</v>
      </c>
      <c r="J89" s="27">
        <v>0.32100000000000001</v>
      </c>
      <c r="K89" s="27">
        <v>0.72</v>
      </c>
      <c r="L89" s="28">
        <v>289</v>
      </c>
      <c r="M89" s="28">
        <v>0</v>
      </c>
      <c r="N89" s="29">
        <v>-14.404999999999999</v>
      </c>
      <c r="O89" s="30">
        <v>0.26379999999999998</v>
      </c>
      <c r="P89" s="30">
        <v>-1.8420000000000001E-4</v>
      </c>
      <c r="Q89" s="30">
        <v>5.2250000000000001E-8</v>
      </c>
      <c r="R89" s="31">
        <v>0</v>
      </c>
      <c r="S89" s="31">
        <v>0</v>
      </c>
      <c r="T89" s="22">
        <v>-58.13</v>
      </c>
      <c r="U89" s="22">
        <v>5.38</v>
      </c>
      <c r="V89" s="29">
        <v>15.7639</v>
      </c>
      <c r="W89" s="31">
        <v>3084.08</v>
      </c>
      <c r="X89" s="31">
        <v>-61.94</v>
      </c>
      <c r="Y89" s="22">
        <v>428</v>
      </c>
      <c r="Z89" s="22">
        <v>291</v>
      </c>
      <c r="AA89" s="27">
        <v>0</v>
      </c>
      <c r="AB89" s="31">
        <v>0</v>
      </c>
      <c r="AC89" s="27">
        <v>0</v>
      </c>
      <c r="AD89" s="27">
        <v>0</v>
      </c>
      <c r="AE89" s="22">
        <v>8130</v>
      </c>
    </row>
    <row r="90" spans="1:31" ht="15" x14ac:dyDescent="0.25">
      <c r="A90" s="22">
        <v>77</v>
      </c>
      <c r="B90" s="21" t="s">
        <v>156</v>
      </c>
      <c r="C90" s="27">
        <v>142.286</v>
      </c>
      <c r="D90" s="28">
        <v>0</v>
      </c>
      <c r="E90" s="28">
        <v>410.6</v>
      </c>
      <c r="F90" s="28">
        <v>581.5</v>
      </c>
      <c r="G90" s="28">
        <v>21.6</v>
      </c>
      <c r="H90" s="28">
        <v>0</v>
      </c>
      <c r="I90" s="27">
        <v>0</v>
      </c>
      <c r="J90" s="27">
        <v>0.374</v>
      </c>
      <c r="K90" s="27">
        <v>0</v>
      </c>
      <c r="L90" s="28">
        <v>0</v>
      </c>
      <c r="M90" s="28">
        <v>0</v>
      </c>
      <c r="N90" s="29">
        <v>-14.89</v>
      </c>
      <c r="O90" s="30">
        <v>0.29730000000000001</v>
      </c>
      <c r="P90" s="30">
        <v>-2.139E-4</v>
      </c>
      <c r="Q90" s="30">
        <v>6.2530000000000005E-8</v>
      </c>
      <c r="R90" s="31">
        <v>0</v>
      </c>
      <c r="S90" s="31">
        <v>0</v>
      </c>
      <c r="T90" s="22">
        <v>0</v>
      </c>
      <c r="U90" s="22">
        <v>0</v>
      </c>
      <c r="V90" s="29">
        <v>15.8446</v>
      </c>
      <c r="W90" s="31">
        <v>3172.92</v>
      </c>
      <c r="X90" s="31">
        <v>-66.150000000000006</v>
      </c>
      <c r="Y90" s="22">
        <v>438</v>
      </c>
      <c r="Z90" s="22">
        <v>300</v>
      </c>
      <c r="AA90" s="27">
        <v>0</v>
      </c>
      <c r="AB90" s="31">
        <v>0</v>
      </c>
      <c r="AC90" s="27">
        <v>0</v>
      </c>
      <c r="AD90" s="27">
        <v>0</v>
      </c>
      <c r="AE90" s="22">
        <v>8430</v>
      </c>
    </row>
    <row r="91" spans="1:31" ht="15" x14ac:dyDescent="0.25">
      <c r="A91" s="22">
        <v>78</v>
      </c>
      <c r="B91" s="21" t="s">
        <v>157</v>
      </c>
      <c r="C91" s="27">
        <v>128.25899999999999</v>
      </c>
      <c r="D91" s="28">
        <v>167.4</v>
      </c>
      <c r="E91" s="28">
        <v>397.3</v>
      </c>
      <c r="F91" s="28">
        <v>568</v>
      </c>
      <c r="G91" s="28">
        <v>23</v>
      </c>
      <c r="H91" s="28">
        <v>519</v>
      </c>
      <c r="I91" s="27">
        <v>0.26</v>
      </c>
      <c r="J91" s="27">
        <v>0.35699999999999998</v>
      </c>
      <c r="K91" s="27">
        <v>0.71699999999999997</v>
      </c>
      <c r="L91" s="28">
        <v>289</v>
      </c>
      <c r="M91" s="28">
        <v>0</v>
      </c>
      <c r="N91" s="29">
        <v>-12.923</v>
      </c>
      <c r="O91" s="30">
        <v>0.26150000000000001</v>
      </c>
      <c r="P91" s="30">
        <v>-1.85E-4</v>
      </c>
      <c r="Q91" s="30">
        <v>5.3850000000000002E-8</v>
      </c>
      <c r="R91" s="31">
        <v>0</v>
      </c>
      <c r="S91" s="31">
        <v>0</v>
      </c>
      <c r="T91" s="22">
        <v>-60.71</v>
      </c>
      <c r="U91" s="22">
        <v>3.21</v>
      </c>
      <c r="V91" s="29">
        <v>15.7445</v>
      </c>
      <c r="W91" s="31">
        <v>3052.17</v>
      </c>
      <c r="X91" s="31">
        <v>-62.24</v>
      </c>
      <c r="Y91" s="22">
        <v>420</v>
      </c>
      <c r="Z91" s="22">
        <v>315</v>
      </c>
      <c r="AA91" s="27">
        <v>0</v>
      </c>
      <c r="AB91" s="31">
        <v>0</v>
      </c>
      <c r="AC91" s="27">
        <v>0</v>
      </c>
      <c r="AD91" s="27">
        <v>0</v>
      </c>
      <c r="AE91" s="22">
        <v>8070</v>
      </c>
    </row>
    <row r="92" spans="1:31" ht="15" x14ac:dyDescent="0.25">
      <c r="A92" s="22">
        <v>79</v>
      </c>
      <c r="B92" s="21" t="s">
        <v>158</v>
      </c>
      <c r="C92" s="27">
        <v>72.150999999999996</v>
      </c>
      <c r="D92" s="28">
        <v>256.60000000000002</v>
      </c>
      <c r="E92" s="28">
        <v>282.60000000000002</v>
      </c>
      <c r="F92" s="28">
        <v>433.8</v>
      </c>
      <c r="G92" s="28">
        <v>31.6</v>
      </c>
      <c r="H92" s="28">
        <v>303</v>
      </c>
      <c r="I92" s="27">
        <v>0.26900000000000002</v>
      </c>
      <c r="J92" s="27">
        <v>0.19700000000000001</v>
      </c>
      <c r="K92" s="27">
        <v>0.59099999999999997</v>
      </c>
      <c r="L92" s="28">
        <v>293</v>
      </c>
      <c r="M92" s="28">
        <v>0</v>
      </c>
      <c r="N92" s="29">
        <v>-3.9630000000000001</v>
      </c>
      <c r="O92" s="30">
        <v>0.1326</v>
      </c>
      <c r="P92" s="30">
        <v>-7.8969999999999998E-5</v>
      </c>
      <c r="Q92" s="30">
        <v>1.8229999999999998E-8</v>
      </c>
      <c r="R92" s="31">
        <v>355.54</v>
      </c>
      <c r="S92" s="31">
        <v>196.35</v>
      </c>
      <c r="T92" s="22">
        <v>-39.67</v>
      </c>
      <c r="U92" s="22">
        <v>-3.64</v>
      </c>
      <c r="V92" s="29">
        <v>15.206899999999999</v>
      </c>
      <c r="W92" s="31">
        <v>2034.15</v>
      </c>
      <c r="X92" s="31">
        <v>-45.37</v>
      </c>
      <c r="Y92" s="22">
        <v>305</v>
      </c>
      <c r="Z92" s="22">
        <v>260</v>
      </c>
      <c r="AA92" s="27">
        <v>49.6</v>
      </c>
      <c r="AB92" s="31">
        <v>-4213.21</v>
      </c>
      <c r="AC92" s="27">
        <v>-4.9770000000000003</v>
      </c>
      <c r="AD92" s="27">
        <v>3.31</v>
      </c>
      <c r="AE92" s="22">
        <v>5438</v>
      </c>
    </row>
    <row r="93" spans="1:31" ht="15" x14ac:dyDescent="0.25">
      <c r="A93" s="22">
        <v>80</v>
      </c>
      <c r="B93" s="21" t="s">
        <v>159</v>
      </c>
      <c r="C93" s="27">
        <v>88.15</v>
      </c>
      <c r="D93" s="28">
        <v>327</v>
      </c>
      <c r="E93" s="28">
        <v>386.3</v>
      </c>
      <c r="F93" s="28">
        <v>549</v>
      </c>
      <c r="G93" s="28">
        <v>39</v>
      </c>
      <c r="H93" s="28">
        <v>319</v>
      </c>
      <c r="I93" s="27">
        <v>0.28000000000000003</v>
      </c>
      <c r="J93" s="27">
        <v>0</v>
      </c>
      <c r="K93" s="27">
        <v>0.78300000000000003</v>
      </c>
      <c r="L93" s="28">
        <v>327</v>
      </c>
      <c r="M93" s="28">
        <v>0</v>
      </c>
      <c r="N93" s="29">
        <v>2.903</v>
      </c>
      <c r="O93" s="30">
        <v>0.12889999999999999</v>
      </c>
      <c r="P93" s="30">
        <v>-7.5469999999999994E-5</v>
      </c>
      <c r="Q93" s="30">
        <v>1.7010000000000001E-8</v>
      </c>
      <c r="R93" s="31">
        <v>0</v>
      </c>
      <c r="S93" s="31">
        <v>0</v>
      </c>
      <c r="T93" s="22">
        <v>-70</v>
      </c>
      <c r="U93" s="22">
        <v>-29.98</v>
      </c>
      <c r="V93" s="29">
        <v>18.133600000000001</v>
      </c>
      <c r="W93" s="31">
        <v>3694.96</v>
      </c>
      <c r="X93" s="31">
        <v>-65</v>
      </c>
      <c r="Y93" s="22">
        <v>406</v>
      </c>
      <c r="Z93" s="22">
        <v>328</v>
      </c>
      <c r="AA93" s="27">
        <v>0</v>
      </c>
      <c r="AB93" s="31">
        <v>0</v>
      </c>
      <c r="AC93" s="27">
        <v>0</v>
      </c>
      <c r="AD93" s="27">
        <v>0</v>
      </c>
      <c r="AE93" s="22">
        <v>10300</v>
      </c>
    </row>
    <row r="94" spans="1:31" ht="15" x14ac:dyDescent="0.25">
      <c r="A94" s="22">
        <v>81</v>
      </c>
      <c r="B94" s="21" t="s">
        <v>160</v>
      </c>
      <c r="C94" s="27">
        <v>114.232</v>
      </c>
      <c r="D94" s="28">
        <v>152</v>
      </c>
      <c r="E94" s="28">
        <v>382</v>
      </c>
      <c r="F94" s="28">
        <v>549.79999999999995</v>
      </c>
      <c r="G94" s="28">
        <v>25</v>
      </c>
      <c r="H94" s="28">
        <v>478</v>
      </c>
      <c r="I94" s="27">
        <v>0.26400000000000001</v>
      </c>
      <c r="J94" s="27">
        <v>0.33800000000000002</v>
      </c>
      <c r="K94" s="27">
        <v>0.69499999999999995</v>
      </c>
      <c r="L94" s="28">
        <v>293</v>
      </c>
      <c r="M94" s="28">
        <v>0</v>
      </c>
      <c r="N94" s="29">
        <v>-2.2010000000000001</v>
      </c>
      <c r="O94" s="30">
        <v>0.18770000000000001</v>
      </c>
      <c r="P94" s="30">
        <v>-1.0509999999999999E-4</v>
      </c>
      <c r="Q94" s="30">
        <v>2.316E-8</v>
      </c>
      <c r="R94" s="31">
        <v>0</v>
      </c>
      <c r="S94" s="31">
        <v>0</v>
      </c>
      <c r="T94" s="22">
        <v>-53.71</v>
      </c>
      <c r="U94" s="22">
        <v>2.56</v>
      </c>
      <c r="V94" s="29">
        <v>15.7431</v>
      </c>
      <c r="W94" s="31">
        <v>2932.56</v>
      </c>
      <c r="X94" s="31">
        <v>-58.08</v>
      </c>
      <c r="Y94" s="22">
        <v>405</v>
      </c>
      <c r="Z94" s="22">
        <v>276</v>
      </c>
      <c r="AA94" s="27">
        <v>61.970999999999997</v>
      </c>
      <c r="AB94" s="31">
        <v>-6425.9</v>
      </c>
      <c r="AC94" s="27">
        <v>-6.4749999999999996</v>
      </c>
      <c r="AD94" s="27">
        <v>6.72</v>
      </c>
      <c r="AE94" s="22">
        <v>7710</v>
      </c>
    </row>
    <row r="95" spans="1:31" ht="15" x14ac:dyDescent="0.25">
      <c r="A95" s="22">
        <v>82</v>
      </c>
      <c r="B95" s="21" t="s">
        <v>161</v>
      </c>
      <c r="C95" s="27">
        <v>100.205</v>
      </c>
      <c r="D95" s="28">
        <v>149.4</v>
      </c>
      <c r="E95" s="28">
        <v>352.4</v>
      </c>
      <c r="F95" s="28">
        <v>520.4</v>
      </c>
      <c r="G95" s="28">
        <v>27.4</v>
      </c>
      <c r="H95" s="28">
        <v>416</v>
      </c>
      <c r="I95" s="27">
        <v>0.26700000000000002</v>
      </c>
      <c r="J95" s="27">
        <v>0.28899999999999998</v>
      </c>
      <c r="K95" s="27">
        <v>0.67400000000000004</v>
      </c>
      <c r="L95" s="28">
        <v>293</v>
      </c>
      <c r="M95" s="28">
        <v>0</v>
      </c>
      <c r="N95" s="29">
        <v>-11.965999999999999</v>
      </c>
      <c r="O95" s="30">
        <v>0.21390000000000001</v>
      </c>
      <c r="P95" s="30">
        <v>-1.5190000000000001E-4</v>
      </c>
      <c r="Q95" s="30">
        <v>4.1460000000000002E-8</v>
      </c>
      <c r="R95" s="31">
        <v>417.37</v>
      </c>
      <c r="S95" s="31">
        <v>226.19</v>
      </c>
      <c r="T95" s="22">
        <v>-49.27</v>
      </c>
      <c r="U95" s="22">
        <v>0.02</v>
      </c>
      <c r="V95" s="29">
        <v>15.691700000000001</v>
      </c>
      <c r="W95" s="31">
        <v>2740.15</v>
      </c>
      <c r="X95" s="31">
        <v>-49.85</v>
      </c>
      <c r="Y95" s="22">
        <v>378</v>
      </c>
      <c r="Z95" s="22">
        <v>254</v>
      </c>
      <c r="AA95" s="27">
        <v>55.514000000000003</v>
      </c>
      <c r="AB95" s="31">
        <v>-5590.61</v>
      </c>
      <c r="AC95" s="27">
        <v>-5.6360000000000001</v>
      </c>
      <c r="AD95" s="27">
        <v>5.49</v>
      </c>
      <c r="AE95" s="22">
        <v>6970</v>
      </c>
    </row>
    <row r="96" spans="1:31" ht="15" x14ac:dyDescent="0.25">
      <c r="A96" s="22">
        <v>83</v>
      </c>
      <c r="B96" s="21" t="s">
        <v>162</v>
      </c>
      <c r="C96" s="27">
        <v>86.177999999999997</v>
      </c>
      <c r="D96" s="28">
        <v>144.6</v>
      </c>
      <c r="E96" s="28">
        <v>331.2</v>
      </c>
      <c r="F96" s="28">
        <v>499.9</v>
      </c>
      <c r="G96" s="28">
        <v>30.9</v>
      </c>
      <c r="H96" s="28">
        <v>358</v>
      </c>
      <c r="I96" s="27">
        <v>0.27</v>
      </c>
      <c r="J96" s="27">
        <v>0.247</v>
      </c>
      <c r="K96" s="27">
        <v>0.66200000000000003</v>
      </c>
      <c r="L96" s="28">
        <v>293</v>
      </c>
      <c r="M96" s="28">
        <v>0</v>
      </c>
      <c r="N96" s="29">
        <v>-3.4889999999999999</v>
      </c>
      <c r="O96" s="30">
        <v>0.1469</v>
      </c>
      <c r="P96" s="30">
        <v>-8.0630000000000006E-5</v>
      </c>
      <c r="Q96" s="30">
        <v>1.6289999999999999E-8</v>
      </c>
      <c r="R96" s="31">
        <v>444.19</v>
      </c>
      <c r="S96" s="31">
        <v>228.86</v>
      </c>
      <c r="T96" s="22">
        <v>-42.49</v>
      </c>
      <c r="U96" s="22">
        <v>-0.98</v>
      </c>
      <c r="V96" s="29">
        <v>15.680199999999999</v>
      </c>
      <c r="W96" s="31">
        <v>2595.44</v>
      </c>
      <c r="X96" s="31">
        <v>-44.25</v>
      </c>
      <c r="Y96" s="22">
        <v>354</v>
      </c>
      <c r="Z96" s="22">
        <v>235</v>
      </c>
      <c r="AA96" s="27">
        <v>51.7</v>
      </c>
      <c r="AB96" s="31">
        <v>-5061.4399999999996</v>
      </c>
      <c r="AC96" s="27">
        <v>-5.1379999999999999</v>
      </c>
      <c r="AD96" s="27">
        <v>4.4720000000000004</v>
      </c>
      <c r="AE96" s="22">
        <v>6520</v>
      </c>
    </row>
    <row r="97" spans="1:31" ht="15" x14ac:dyDescent="0.25">
      <c r="A97" s="22">
        <v>84</v>
      </c>
      <c r="B97" s="21" t="s">
        <v>163</v>
      </c>
      <c r="C97" s="27">
        <v>114.232</v>
      </c>
      <c r="D97" s="28">
        <v>172.5</v>
      </c>
      <c r="E97" s="28">
        <v>387.9</v>
      </c>
      <c r="F97" s="28">
        <v>573.5</v>
      </c>
      <c r="G97" s="28">
        <v>27.8</v>
      </c>
      <c r="H97" s="28">
        <v>455</v>
      </c>
      <c r="I97" s="27">
        <v>0.26900000000000002</v>
      </c>
      <c r="J97" s="27">
        <v>0.28999999999999998</v>
      </c>
      <c r="K97" s="27">
        <v>0.72599999999999998</v>
      </c>
      <c r="L97" s="28">
        <v>293</v>
      </c>
      <c r="M97" s="28">
        <v>0</v>
      </c>
      <c r="N97" s="29">
        <v>-2.2010000000000001</v>
      </c>
      <c r="O97" s="30">
        <v>0.18770000000000001</v>
      </c>
      <c r="P97" s="30">
        <v>-1.0509999999999999E-4</v>
      </c>
      <c r="Q97" s="30">
        <v>2.316E-8</v>
      </c>
      <c r="R97" s="31">
        <v>0</v>
      </c>
      <c r="S97" s="31">
        <v>0</v>
      </c>
      <c r="T97" s="22">
        <v>-51.73</v>
      </c>
      <c r="U97" s="22">
        <v>4.5199999999999996</v>
      </c>
      <c r="V97" s="29">
        <v>15.7578</v>
      </c>
      <c r="W97" s="31">
        <v>3057.94</v>
      </c>
      <c r="X97" s="31">
        <v>-52.77</v>
      </c>
      <c r="Y97" s="22">
        <v>415</v>
      </c>
      <c r="Z97" s="22">
        <v>280</v>
      </c>
      <c r="AA97" s="27">
        <v>56.436</v>
      </c>
      <c r="AB97" s="31">
        <v>-6186.92</v>
      </c>
      <c r="AC97" s="27">
        <v>-5.6849999999999996</v>
      </c>
      <c r="AD97" s="27">
        <v>6.56</v>
      </c>
      <c r="AE97" s="22">
        <v>7730</v>
      </c>
    </row>
    <row r="98" spans="1:31" ht="15" x14ac:dyDescent="0.25">
      <c r="A98" s="22">
        <v>85</v>
      </c>
      <c r="B98" s="21" t="s">
        <v>164</v>
      </c>
      <c r="C98" s="27">
        <v>128.25899999999999</v>
      </c>
      <c r="D98" s="28">
        <v>0</v>
      </c>
      <c r="E98" s="28">
        <v>414.7</v>
      </c>
      <c r="F98" s="28">
        <v>607.6</v>
      </c>
      <c r="G98" s="28">
        <v>26.8</v>
      </c>
      <c r="H98" s="28">
        <v>0</v>
      </c>
      <c r="I98" s="27">
        <v>0</v>
      </c>
      <c r="J98" s="27">
        <v>0.29899999999999999</v>
      </c>
      <c r="K98" s="27">
        <v>0</v>
      </c>
      <c r="L98" s="28">
        <v>0</v>
      </c>
      <c r="M98" s="28">
        <v>0</v>
      </c>
      <c r="N98" s="29">
        <v>-13.117000000000001</v>
      </c>
      <c r="O98" s="30">
        <v>0.2606</v>
      </c>
      <c r="P98" s="30">
        <v>-1.816E-4</v>
      </c>
      <c r="Q98" s="30">
        <v>5.1539999999999997E-8</v>
      </c>
      <c r="R98" s="31">
        <v>0</v>
      </c>
      <c r="S98" s="31">
        <v>0</v>
      </c>
      <c r="T98" s="22">
        <v>-56.46</v>
      </c>
      <c r="U98" s="22">
        <v>8.15</v>
      </c>
      <c r="V98" s="29">
        <v>15.802899999999999</v>
      </c>
      <c r="W98" s="31">
        <v>3269.07</v>
      </c>
      <c r="X98" s="31">
        <v>-58.19</v>
      </c>
      <c r="Y98" s="22">
        <v>425</v>
      </c>
      <c r="Z98" s="22">
        <v>325</v>
      </c>
      <c r="AA98" s="27">
        <v>0</v>
      </c>
      <c r="AB98" s="31">
        <v>0</v>
      </c>
      <c r="AC98" s="27">
        <v>0</v>
      </c>
      <c r="AD98" s="27">
        <v>0</v>
      </c>
      <c r="AE98" s="22">
        <v>8350</v>
      </c>
    </row>
    <row r="99" spans="1:31" ht="15" x14ac:dyDescent="0.25">
      <c r="A99" s="22">
        <v>86</v>
      </c>
      <c r="B99" s="21" t="s">
        <v>165</v>
      </c>
      <c r="C99" s="27">
        <v>98.188999999999993</v>
      </c>
      <c r="D99" s="28">
        <v>163.30000000000001</v>
      </c>
      <c r="E99" s="28">
        <v>351</v>
      </c>
      <c r="F99" s="28">
        <v>533</v>
      </c>
      <c r="G99" s="28">
        <v>28.6</v>
      </c>
      <c r="H99" s="28">
        <v>400</v>
      </c>
      <c r="I99" s="27">
        <v>0.26</v>
      </c>
      <c r="J99" s="27">
        <v>0.192</v>
      </c>
      <c r="K99" s="27">
        <v>0.70499999999999996</v>
      </c>
      <c r="L99" s="28">
        <v>293</v>
      </c>
      <c r="M99" s="28">
        <v>0</v>
      </c>
      <c r="N99" s="29">
        <v>0</v>
      </c>
      <c r="O99" s="30">
        <v>0</v>
      </c>
      <c r="P99" s="30">
        <v>0</v>
      </c>
      <c r="Q99" s="30">
        <v>0</v>
      </c>
      <c r="R99" s="31">
        <v>0</v>
      </c>
      <c r="S99" s="31">
        <v>0</v>
      </c>
      <c r="T99" s="22">
        <v>-20.67</v>
      </c>
      <c r="U99" s="22">
        <v>0</v>
      </c>
      <c r="V99" s="29">
        <v>15.653600000000001</v>
      </c>
      <c r="W99" s="31">
        <v>2719.47</v>
      </c>
      <c r="X99" s="31">
        <v>-49.56</v>
      </c>
      <c r="Y99" s="22">
        <v>375</v>
      </c>
      <c r="Z99" s="22">
        <v>253</v>
      </c>
      <c r="AA99" s="27">
        <v>0</v>
      </c>
      <c r="AB99" s="31">
        <v>0</v>
      </c>
      <c r="AC99" s="27">
        <v>0</v>
      </c>
      <c r="AD99" s="27">
        <v>0</v>
      </c>
      <c r="AE99" s="22">
        <v>6900</v>
      </c>
    </row>
    <row r="100" spans="1:31" ht="15" x14ac:dyDescent="0.25">
      <c r="A100" s="22">
        <v>87</v>
      </c>
      <c r="B100" s="21" t="s">
        <v>166</v>
      </c>
      <c r="C100" s="27">
        <v>114.232</v>
      </c>
      <c r="D100" s="28">
        <v>163.9</v>
      </c>
      <c r="E100" s="28">
        <v>386.6</v>
      </c>
      <c r="F100" s="28">
        <v>56.3</v>
      </c>
      <c r="G100" s="28">
        <v>26.9</v>
      </c>
      <c r="H100" s="28">
        <v>461</v>
      </c>
      <c r="I100" s="27">
        <v>0.26700000000000002</v>
      </c>
      <c r="J100" s="27">
        <v>0.317</v>
      </c>
      <c r="K100" s="27">
        <v>0.71899999999999997</v>
      </c>
      <c r="L100" s="28">
        <v>293</v>
      </c>
      <c r="M100" s="28">
        <v>0</v>
      </c>
      <c r="N100" s="29">
        <v>-2.2010000000000001</v>
      </c>
      <c r="O100" s="30">
        <v>0.18770000000000001</v>
      </c>
      <c r="P100" s="30">
        <v>-1.0509999999999999E-4</v>
      </c>
      <c r="Q100" s="30">
        <v>2.316E-8</v>
      </c>
      <c r="R100" s="31">
        <v>0</v>
      </c>
      <c r="S100" s="31">
        <v>0</v>
      </c>
      <c r="T100" s="22">
        <v>-51.97</v>
      </c>
      <c r="U100" s="22">
        <v>4.5199999999999996</v>
      </c>
      <c r="V100" s="29">
        <v>15.7818</v>
      </c>
      <c r="W100" s="31">
        <v>3028.09</v>
      </c>
      <c r="X100" s="31">
        <v>55.62</v>
      </c>
      <c r="Y100" s="22">
        <v>413</v>
      </c>
      <c r="Z100" s="22">
        <v>280</v>
      </c>
      <c r="AA100" s="27">
        <v>58.957000000000001</v>
      </c>
      <c r="AB100" s="31">
        <v>-6346.9</v>
      </c>
      <c r="AC100" s="27">
        <v>-6.0330000000000004</v>
      </c>
      <c r="AD100" s="27">
        <v>6.61</v>
      </c>
      <c r="AE100" s="22">
        <v>7823</v>
      </c>
    </row>
    <row r="101" spans="1:31" ht="15" x14ac:dyDescent="0.25">
      <c r="A101" s="22">
        <v>88</v>
      </c>
      <c r="B101" s="21" t="s">
        <v>167</v>
      </c>
      <c r="C101" s="27">
        <v>84.162000000000006</v>
      </c>
      <c r="D101" s="28">
        <v>115.9</v>
      </c>
      <c r="E101" s="28">
        <v>328.8</v>
      </c>
      <c r="F101" s="28">
        <v>501</v>
      </c>
      <c r="G101" s="28">
        <v>32</v>
      </c>
      <c r="H101" s="28">
        <v>343</v>
      </c>
      <c r="I101" s="27">
        <v>0.27</v>
      </c>
      <c r="J101" s="27">
        <v>0.221</v>
      </c>
      <c r="K101" s="27">
        <v>0.67800000000000005</v>
      </c>
      <c r="L101" s="28">
        <v>293</v>
      </c>
      <c r="M101" s="28">
        <v>0</v>
      </c>
      <c r="N101" s="29">
        <v>1.6779999999999999</v>
      </c>
      <c r="O101" s="30">
        <v>0.13339999999999999</v>
      </c>
      <c r="P101" s="30">
        <v>-8.8280000000000002E-5</v>
      </c>
      <c r="Q101" s="30">
        <v>2.5390000000000001E-8</v>
      </c>
      <c r="R101" s="31">
        <v>0</v>
      </c>
      <c r="S101" s="31">
        <v>0</v>
      </c>
      <c r="T101" s="22">
        <v>-13.32</v>
      </c>
      <c r="U101" s="22">
        <v>18.89</v>
      </c>
      <c r="V101" s="29">
        <v>15.8012</v>
      </c>
      <c r="W101" s="31">
        <v>2612.69</v>
      </c>
      <c r="X101" s="31">
        <v>-43.78</v>
      </c>
      <c r="Y101" s="22">
        <v>360</v>
      </c>
      <c r="Z101" s="22">
        <v>235</v>
      </c>
      <c r="AA101" s="27">
        <v>0</v>
      </c>
      <c r="AB101" s="31">
        <v>0</v>
      </c>
      <c r="AC101" s="27">
        <v>0</v>
      </c>
      <c r="AD101" s="27">
        <v>0</v>
      </c>
      <c r="AE101" s="22">
        <v>6550</v>
      </c>
    </row>
    <row r="102" spans="1:31" ht="15" x14ac:dyDescent="0.25">
      <c r="A102" s="22">
        <v>89</v>
      </c>
      <c r="B102" s="21" t="s">
        <v>168</v>
      </c>
      <c r="C102" s="27">
        <v>84.162000000000006</v>
      </c>
      <c r="D102" s="28">
        <v>198.9</v>
      </c>
      <c r="E102" s="28">
        <v>346.4</v>
      </c>
      <c r="F102" s="28">
        <v>524</v>
      </c>
      <c r="G102" s="28">
        <v>33.200000000000003</v>
      </c>
      <c r="H102" s="28">
        <v>351</v>
      </c>
      <c r="I102" s="27">
        <v>0.27</v>
      </c>
      <c r="J102" s="27">
        <v>0.23899999999999999</v>
      </c>
      <c r="K102" s="27">
        <v>0.70799999999999996</v>
      </c>
      <c r="L102" s="28">
        <v>293</v>
      </c>
      <c r="M102" s="28">
        <v>0</v>
      </c>
      <c r="N102" s="29">
        <v>0.54800000000000004</v>
      </c>
      <c r="O102" s="30">
        <v>0.1153</v>
      </c>
      <c r="P102" s="30">
        <v>-5.2519999999999999E-5</v>
      </c>
      <c r="Q102" s="30">
        <v>7.265E-9</v>
      </c>
      <c r="R102" s="31">
        <v>0</v>
      </c>
      <c r="S102" s="31">
        <v>0</v>
      </c>
      <c r="T102" s="22">
        <v>-14.15</v>
      </c>
      <c r="U102" s="22">
        <v>18.13</v>
      </c>
      <c r="V102" s="29">
        <v>16.004300000000001</v>
      </c>
      <c r="W102" s="31">
        <v>2798.63</v>
      </c>
      <c r="X102" s="31">
        <v>-47.71</v>
      </c>
      <c r="Y102" s="22">
        <v>375</v>
      </c>
      <c r="Z102" s="22">
        <v>250</v>
      </c>
      <c r="AA102" s="27">
        <v>0</v>
      </c>
      <c r="AB102" s="31">
        <v>0</v>
      </c>
      <c r="AC102" s="27">
        <v>0</v>
      </c>
      <c r="AD102" s="27">
        <v>0</v>
      </c>
      <c r="AE102" s="22">
        <v>7083</v>
      </c>
    </row>
    <row r="103" spans="1:31" ht="15" x14ac:dyDescent="0.25">
      <c r="A103" s="22">
        <v>90</v>
      </c>
      <c r="B103" s="21" t="s">
        <v>169</v>
      </c>
      <c r="C103" s="27">
        <v>114.232</v>
      </c>
      <c r="D103" s="28">
        <v>0</v>
      </c>
      <c r="E103" s="28">
        <v>388.8</v>
      </c>
      <c r="F103" s="28">
        <v>563.4</v>
      </c>
      <c r="G103" s="28">
        <v>25.9</v>
      </c>
      <c r="H103" s="28">
        <v>468</v>
      </c>
      <c r="I103" s="27">
        <v>0.26200000000000001</v>
      </c>
      <c r="J103" s="27">
        <v>0.34599999999999997</v>
      </c>
      <c r="K103" s="27">
        <v>0.71199999999999997</v>
      </c>
      <c r="L103" s="28">
        <v>293</v>
      </c>
      <c r="M103" s="28">
        <v>0</v>
      </c>
      <c r="N103" s="29">
        <v>-2.2010000000000001</v>
      </c>
      <c r="O103" s="30">
        <v>0.18770000000000001</v>
      </c>
      <c r="P103" s="30">
        <v>-1.0509999999999999E-4</v>
      </c>
      <c r="Q103" s="30">
        <v>2.316E-8</v>
      </c>
      <c r="R103" s="31">
        <v>0</v>
      </c>
      <c r="S103" s="31">
        <v>0</v>
      </c>
      <c r="T103" s="22">
        <v>-51.13</v>
      </c>
      <c r="U103" s="22">
        <v>4.2300000000000004</v>
      </c>
      <c r="V103" s="29">
        <v>15.818899999999999</v>
      </c>
      <c r="W103" s="31">
        <v>3029.06</v>
      </c>
      <c r="X103" s="31">
        <v>-58.99</v>
      </c>
      <c r="Y103" s="22">
        <v>415</v>
      </c>
      <c r="Z103" s="22">
        <v>283</v>
      </c>
      <c r="AA103" s="27">
        <v>61.854999999999997</v>
      </c>
      <c r="AB103" s="31">
        <v>-6587.23</v>
      </c>
      <c r="AC103" s="27">
        <v>-6.4249999999999998</v>
      </c>
      <c r="AD103" s="27">
        <v>6.79</v>
      </c>
      <c r="AE103" s="22">
        <v>7936</v>
      </c>
    </row>
    <row r="104" spans="1:31" ht="15" x14ac:dyDescent="0.25">
      <c r="A104" s="22">
        <v>91</v>
      </c>
      <c r="B104" s="21" t="s">
        <v>170</v>
      </c>
      <c r="C104" s="27">
        <v>100.205</v>
      </c>
      <c r="D104" s="28">
        <v>0</v>
      </c>
      <c r="E104" s="28">
        <v>362.9</v>
      </c>
      <c r="F104" s="28">
        <v>537.29999999999995</v>
      </c>
      <c r="G104" s="28">
        <v>28.7</v>
      </c>
      <c r="H104" s="28">
        <v>393</v>
      </c>
      <c r="I104" s="27">
        <v>0.25600000000000001</v>
      </c>
      <c r="J104" s="27">
        <v>0.29899999999999999</v>
      </c>
      <c r="K104" s="27">
        <v>0.69499999999999995</v>
      </c>
      <c r="L104" s="28">
        <v>293</v>
      </c>
      <c r="M104" s="28">
        <v>0</v>
      </c>
      <c r="N104" s="29">
        <v>-1.6830000000000001</v>
      </c>
      <c r="O104" s="30">
        <v>0.1633</v>
      </c>
      <c r="P104" s="30">
        <v>-8.9190000000000005E-5</v>
      </c>
      <c r="Q104" s="30">
        <v>1.871E-8</v>
      </c>
      <c r="R104" s="31">
        <v>0</v>
      </c>
      <c r="S104" s="31">
        <v>0</v>
      </c>
      <c r="T104" s="22">
        <v>-47.62</v>
      </c>
      <c r="U104" s="22">
        <v>0.16</v>
      </c>
      <c r="V104" s="29">
        <v>15.781499999999999</v>
      </c>
      <c r="W104" s="31">
        <v>2850.64</v>
      </c>
      <c r="X104" s="31">
        <v>-51.33</v>
      </c>
      <c r="Y104" s="22">
        <v>388</v>
      </c>
      <c r="Z104" s="22">
        <v>262</v>
      </c>
      <c r="AA104" s="27">
        <v>57.249000000000002</v>
      </c>
      <c r="AB104" s="31">
        <v>-5882.73</v>
      </c>
      <c r="AC104" s="27">
        <v>-5.843</v>
      </c>
      <c r="AD104" s="27">
        <v>5.58</v>
      </c>
      <c r="AE104" s="22">
        <v>7263</v>
      </c>
    </row>
    <row r="105" spans="1:31" ht="15" x14ac:dyDescent="0.25">
      <c r="A105" s="22">
        <v>92</v>
      </c>
      <c r="B105" s="21" t="s">
        <v>171</v>
      </c>
      <c r="C105" s="27">
        <v>107.15600000000001</v>
      </c>
      <c r="D105" s="28">
        <v>0</v>
      </c>
      <c r="E105" s="28">
        <v>434</v>
      </c>
      <c r="F105" s="28">
        <v>655.4</v>
      </c>
      <c r="G105" s="28">
        <v>0</v>
      </c>
      <c r="H105" s="28">
        <v>0</v>
      </c>
      <c r="I105" s="27">
        <v>0</v>
      </c>
      <c r="J105" s="27">
        <v>0</v>
      </c>
      <c r="K105" s="27">
        <v>0.94199999999999995</v>
      </c>
      <c r="L105" s="28">
        <v>298</v>
      </c>
      <c r="M105" s="28">
        <v>2.2000000000000002</v>
      </c>
      <c r="N105" s="29">
        <v>0</v>
      </c>
      <c r="O105" s="30">
        <v>0</v>
      </c>
      <c r="P105" s="30">
        <v>0</v>
      </c>
      <c r="Q105" s="30">
        <v>0</v>
      </c>
      <c r="R105" s="31">
        <v>0</v>
      </c>
      <c r="S105" s="31">
        <v>0</v>
      </c>
      <c r="T105" s="22">
        <v>16.309999999999999</v>
      </c>
      <c r="U105" s="22">
        <v>0</v>
      </c>
      <c r="V105" s="29">
        <v>17.1492</v>
      </c>
      <c r="W105" s="31">
        <v>4219.74</v>
      </c>
      <c r="X105" s="31">
        <v>-33.04</v>
      </c>
      <c r="Y105" s="22">
        <v>440</v>
      </c>
      <c r="Z105" s="22">
        <v>420</v>
      </c>
      <c r="AA105" s="27">
        <v>0</v>
      </c>
      <c r="AB105" s="31">
        <v>0</v>
      </c>
      <c r="AC105" s="27">
        <v>0</v>
      </c>
      <c r="AD105" s="27">
        <v>0</v>
      </c>
      <c r="AE105" s="22">
        <v>0</v>
      </c>
    </row>
    <row r="106" spans="1:31" ht="15" x14ac:dyDescent="0.25">
      <c r="A106" s="22">
        <v>93</v>
      </c>
      <c r="B106" s="21" t="s">
        <v>172</v>
      </c>
      <c r="C106" s="27">
        <v>122.167</v>
      </c>
      <c r="D106" s="28">
        <v>348</v>
      </c>
      <c r="E106" s="28">
        <v>490.1</v>
      </c>
      <c r="F106" s="28">
        <v>722.8</v>
      </c>
      <c r="G106" s="28">
        <v>0</v>
      </c>
      <c r="H106" s="28">
        <v>0</v>
      </c>
      <c r="I106" s="27">
        <v>0</v>
      </c>
      <c r="J106" s="27">
        <v>0</v>
      </c>
      <c r="K106" s="27">
        <v>0</v>
      </c>
      <c r="L106" s="28">
        <v>0</v>
      </c>
      <c r="M106" s="28">
        <v>0</v>
      </c>
      <c r="N106" s="29">
        <v>0</v>
      </c>
      <c r="O106" s="30">
        <v>0</v>
      </c>
      <c r="P106" s="30">
        <v>0</v>
      </c>
      <c r="Q106" s="30">
        <v>0</v>
      </c>
      <c r="R106" s="31">
        <v>0</v>
      </c>
      <c r="S106" s="31">
        <v>0</v>
      </c>
      <c r="T106" s="22">
        <v>-37.58</v>
      </c>
      <c r="U106" s="22">
        <v>0</v>
      </c>
      <c r="V106" s="29">
        <v>16.2424</v>
      </c>
      <c r="W106" s="31">
        <v>3724.58</v>
      </c>
      <c r="X106" s="31">
        <v>-102.4</v>
      </c>
      <c r="Y106" s="22">
        <v>500</v>
      </c>
      <c r="Z106" s="22">
        <v>420</v>
      </c>
      <c r="AA106" s="27">
        <v>0</v>
      </c>
      <c r="AB106" s="31">
        <v>0</v>
      </c>
      <c r="AC106" s="27">
        <v>0</v>
      </c>
      <c r="AD106" s="27">
        <v>0</v>
      </c>
      <c r="AE106" s="22">
        <v>11300</v>
      </c>
    </row>
    <row r="107" spans="1:31" ht="15" x14ac:dyDescent="0.25">
      <c r="A107" s="22">
        <v>94</v>
      </c>
      <c r="B107" s="21" t="s">
        <v>173</v>
      </c>
      <c r="C107" s="27">
        <v>114.232</v>
      </c>
      <c r="D107" s="28">
        <v>0</v>
      </c>
      <c r="E107" s="28">
        <v>382.6</v>
      </c>
      <c r="F107" s="28">
        <v>553.5</v>
      </c>
      <c r="G107" s="28">
        <v>25.2</v>
      </c>
      <c r="H107" s="28">
        <v>472</v>
      </c>
      <c r="I107" s="27">
        <v>0.26200000000000001</v>
      </c>
      <c r="J107" s="27">
        <v>0.34300000000000003</v>
      </c>
      <c r="K107" s="27">
        <v>0.7</v>
      </c>
      <c r="L107" s="28">
        <v>293</v>
      </c>
      <c r="M107" s="28">
        <v>0</v>
      </c>
      <c r="N107" s="29">
        <v>-2.2010000000000001</v>
      </c>
      <c r="O107" s="30">
        <v>0.18770000000000001</v>
      </c>
      <c r="P107" s="30">
        <v>-1.0509999999999999E-4</v>
      </c>
      <c r="Q107" s="30">
        <v>2.316E-8</v>
      </c>
      <c r="R107" s="31">
        <v>0</v>
      </c>
      <c r="S107" s="31">
        <v>0</v>
      </c>
      <c r="T107" s="22">
        <v>-52.44</v>
      </c>
      <c r="U107" s="22">
        <v>2.8</v>
      </c>
      <c r="V107" s="29">
        <v>15.7797</v>
      </c>
      <c r="W107" s="31">
        <v>2965.44</v>
      </c>
      <c r="X107" s="31">
        <v>-58.36</v>
      </c>
      <c r="Y107" s="22">
        <v>408</v>
      </c>
      <c r="Z107" s="22">
        <v>278</v>
      </c>
      <c r="AA107" s="27">
        <v>62.103000000000002</v>
      </c>
      <c r="AB107" s="31">
        <v>-6487.48</v>
      </c>
      <c r="AC107" s="27">
        <v>-6.4820000000000002</v>
      </c>
      <c r="AD107" s="27">
        <v>6.74</v>
      </c>
      <c r="AE107" s="22">
        <v>7790</v>
      </c>
    </row>
    <row r="108" spans="1:31" ht="15" x14ac:dyDescent="0.25">
      <c r="A108" s="22">
        <v>95</v>
      </c>
      <c r="B108" s="21" t="s">
        <v>174</v>
      </c>
      <c r="C108" s="27">
        <v>100.205</v>
      </c>
      <c r="D108" s="28">
        <v>154</v>
      </c>
      <c r="E108" s="28">
        <v>353.7</v>
      </c>
      <c r="F108" s="28">
        <v>519.70000000000005</v>
      </c>
      <c r="G108" s="28">
        <v>27</v>
      </c>
      <c r="H108" s="28">
        <v>418</v>
      </c>
      <c r="I108" s="27">
        <v>0.26500000000000001</v>
      </c>
      <c r="J108" s="27">
        <v>0.30599999999999999</v>
      </c>
      <c r="K108" s="27">
        <v>0.67300000000000004</v>
      </c>
      <c r="L108" s="28">
        <v>293</v>
      </c>
      <c r="M108" s="28">
        <v>0</v>
      </c>
      <c r="N108" s="29">
        <v>-1.6830000000000001</v>
      </c>
      <c r="O108" s="30">
        <v>0.1633</v>
      </c>
      <c r="P108" s="30">
        <v>-8.9190000000000005E-5</v>
      </c>
      <c r="Q108" s="30">
        <v>1.871E-8</v>
      </c>
      <c r="R108" s="31">
        <v>0</v>
      </c>
      <c r="S108" s="31">
        <v>0</v>
      </c>
      <c r="T108" s="22">
        <v>-48.28</v>
      </c>
      <c r="U108" s="22">
        <v>0.74</v>
      </c>
      <c r="V108" s="29">
        <v>15.7179</v>
      </c>
      <c r="W108" s="31">
        <v>2744.78</v>
      </c>
      <c r="X108" s="31">
        <v>-51.52</v>
      </c>
      <c r="Y108" s="22">
        <v>378</v>
      </c>
      <c r="Z108" s="22">
        <v>256</v>
      </c>
      <c r="AA108" s="27">
        <v>0</v>
      </c>
      <c r="AB108" s="31">
        <v>0</v>
      </c>
      <c r="AC108" s="27">
        <v>0</v>
      </c>
      <c r="AD108" s="27">
        <v>0</v>
      </c>
      <c r="AE108" s="22">
        <v>7050</v>
      </c>
    </row>
    <row r="109" spans="1:31" ht="15" x14ac:dyDescent="0.25">
      <c r="A109" s="22">
        <v>96</v>
      </c>
      <c r="B109" s="21" t="s">
        <v>175</v>
      </c>
      <c r="C109" s="27">
        <v>122.167</v>
      </c>
      <c r="D109" s="28">
        <v>298</v>
      </c>
      <c r="E109" s="28">
        <v>484</v>
      </c>
      <c r="F109" s="28">
        <v>707.6</v>
      </c>
      <c r="G109" s="28">
        <v>0</v>
      </c>
      <c r="H109" s="28">
        <v>0</v>
      </c>
      <c r="I109" s="27">
        <v>0</v>
      </c>
      <c r="J109" s="27">
        <v>0</v>
      </c>
      <c r="K109" s="27">
        <v>0</v>
      </c>
      <c r="L109" s="28">
        <v>0</v>
      </c>
      <c r="M109" s="28">
        <v>2</v>
      </c>
      <c r="N109" s="29">
        <v>0</v>
      </c>
      <c r="O109" s="30">
        <v>0</v>
      </c>
      <c r="P109" s="30">
        <v>0</v>
      </c>
      <c r="Q109" s="30">
        <v>0</v>
      </c>
      <c r="R109" s="31">
        <v>0</v>
      </c>
      <c r="S109" s="31">
        <v>0</v>
      </c>
      <c r="T109" s="22">
        <v>-38.880000000000003</v>
      </c>
      <c r="U109" s="22">
        <v>0</v>
      </c>
      <c r="V109" s="29">
        <v>16.2456</v>
      </c>
      <c r="W109" s="31">
        <v>3655.26</v>
      </c>
      <c r="X109" s="31">
        <v>-103.8</v>
      </c>
      <c r="Y109" s="22">
        <v>500</v>
      </c>
      <c r="Z109" s="22">
        <v>410</v>
      </c>
      <c r="AA109" s="27">
        <v>0</v>
      </c>
      <c r="AB109" s="31">
        <v>0</v>
      </c>
      <c r="AC109" s="27">
        <v>0</v>
      </c>
      <c r="AD109" s="27">
        <v>0</v>
      </c>
      <c r="AE109" s="22">
        <v>11260</v>
      </c>
    </row>
    <row r="110" spans="1:31" ht="15" x14ac:dyDescent="0.25">
      <c r="A110" s="22">
        <v>97</v>
      </c>
      <c r="B110" s="21" t="s">
        <v>176</v>
      </c>
      <c r="C110" s="27">
        <v>114.232</v>
      </c>
      <c r="D110" s="28">
        <v>181.9</v>
      </c>
      <c r="E110" s="28">
        <v>382.3</v>
      </c>
      <c r="F110" s="28">
        <v>550</v>
      </c>
      <c r="G110" s="28">
        <v>24.5</v>
      </c>
      <c r="H110" s="28">
        <v>42</v>
      </c>
      <c r="I110" s="27">
        <v>0.26200000000000001</v>
      </c>
      <c r="J110" s="27">
        <v>0.35199999999999998</v>
      </c>
      <c r="K110" s="27">
        <v>0.69299999999999995</v>
      </c>
      <c r="L110" s="28">
        <v>293</v>
      </c>
      <c r="M110" s="28">
        <v>0</v>
      </c>
      <c r="N110" s="29">
        <v>-2.2010000000000001</v>
      </c>
      <c r="O110" s="30">
        <v>0.18770000000000001</v>
      </c>
      <c r="P110" s="30">
        <v>-1.0509999999999999E-4</v>
      </c>
      <c r="Q110" s="30">
        <v>2.316E-8</v>
      </c>
      <c r="R110" s="31">
        <v>0</v>
      </c>
      <c r="S110" s="31">
        <v>0</v>
      </c>
      <c r="T110" s="22">
        <v>-53.21</v>
      </c>
      <c r="U110" s="22">
        <v>2.5</v>
      </c>
      <c r="V110" s="29">
        <v>15.795400000000001</v>
      </c>
      <c r="W110" s="31">
        <v>2964.06</v>
      </c>
      <c r="X110" s="31">
        <v>-58.74</v>
      </c>
      <c r="Y110" s="22">
        <v>408</v>
      </c>
      <c r="Z110" s="22">
        <v>278</v>
      </c>
      <c r="AA110" s="27">
        <v>62.872</v>
      </c>
      <c r="AB110" s="31">
        <v>-6532.9</v>
      </c>
      <c r="AC110" s="27">
        <v>-6.59</v>
      </c>
      <c r="AD110" s="27">
        <v>6.84</v>
      </c>
      <c r="AE110" s="22">
        <v>7800</v>
      </c>
    </row>
    <row r="111" spans="1:31" ht="15" x14ac:dyDescent="0.25">
      <c r="A111" s="22">
        <v>98</v>
      </c>
      <c r="B111" s="21" t="s">
        <v>177</v>
      </c>
      <c r="C111" s="27">
        <v>107.15600000000001</v>
      </c>
      <c r="D111" s="28">
        <v>0</v>
      </c>
      <c r="E111" s="28">
        <v>430.2</v>
      </c>
      <c r="F111" s="28">
        <v>644.20000000000005</v>
      </c>
      <c r="G111" s="28">
        <v>0</v>
      </c>
      <c r="H111" s="28">
        <v>0</v>
      </c>
      <c r="I111" s="27">
        <v>0</v>
      </c>
      <c r="J111" s="27">
        <v>0</v>
      </c>
      <c r="K111" s="27">
        <v>0.93799999999999994</v>
      </c>
      <c r="L111" s="28">
        <v>273</v>
      </c>
      <c r="M111" s="28">
        <v>2.2000000000000002</v>
      </c>
      <c r="N111" s="29">
        <v>0</v>
      </c>
      <c r="O111" s="30">
        <v>0</v>
      </c>
      <c r="P111" s="30">
        <v>0</v>
      </c>
      <c r="Q111" s="30">
        <v>0</v>
      </c>
      <c r="R111" s="31">
        <v>0</v>
      </c>
      <c r="S111" s="31">
        <v>0</v>
      </c>
      <c r="T111" s="22">
        <v>15.87</v>
      </c>
      <c r="U111" s="22">
        <v>0</v>
      </c>
      <c r="V111" s="29">
        <v>16.304600000000001</v>
      </c>
      <c r="W111" s="31">
        <v>3545.14</v>
      </c>
      <c r="X111" s="31">
        <v>-63.59</v>
      </c>
      <c r="Y111" s="22">
        <v>435</v>
      </c>
      <c r="Z111" s="22">
        <v>350</v>
      </c>
      <c r="AA111" s="27">
        <v>0</v>
      </c>
      <c r="AB111" s="31">
        <v>0</v>
      </c>
      <c r="AC111" s="27">
        <v>0</v>
      </c>
      <c r="AD111" s="27">
        <v>0</v>
      </c>
      <c r="AE111" s="22">
        <v>0</v>
      </c>
    </row>
    <row r="112" spans="1:31" ht="15" x14ac:dyDescent="0.25">
      <c r="A112" s="22">
        <v>99</v>
      </c>
      <c r="B112" s="21" t="s">
        <v>178</v>
      </c>
      <c r="C112" s="27">
        <v>122.167</v>
      </c>
      <c r="D112" s="28">
        <v>348</v>
      </c>
      <c r="E112" s="28">
        <v>484.3</v>
      </c>
      <c r="F112" s="28">
        <v>723</v>
      </c>
      <c r="G112" s="28">
        <v>0</v>
      </c>
      <c r="H112" s="28">
        <v>0</v>
      </c>
      <c r="I112" s="27">
        <v>0</v>
      </c>
      <c r="J112" s="27">
        <v>0</v>
      </c>
      <c r="K112" s="27">
        <v>0</v>
      </c>
      <c r="L112" s="28">
        <v>0</v>
      </c>
      <c r="M112" s="28">
        <v>1.5</v>
      </c>
      <c r="N112" s="29">
        <v>0</v>
      </c>
      <c r="O112" s="30">
        <v>0</v>
      </c>
      <c r="P112" s="30">
        <v>0</v>
      </c>
      <c r="Q112" s="30">
        <v>0</v>
      </c>
      <c r="R112" s="31">
        <v>0</v>
      </c>
      <c r="S112" s="31">
        <v>0</v>
      </c>
      <c r="T112" s="22">
        <v>-38.58</v>
      </c>
      <c r="U112" s="22">
        <v>0</v>
      </c>
      <c r="V112" s="29">
        <v>16.236799999999999</v>
      </c>
      <c r="W112" s="31">
        <v>3667.32</v>
      </c>
      <c r="X112" s="31">
        <v>-102.4</v>
      </c>
      <c r="Y112" s="22">
        <v>490</v>
      </c>
      <c r="Z112" s="22">
        <v>410</v>
      </c>
      <c r="AA112" s="27">
        <v>0</v>
      </c>
      <c r="AB112" s="31">
        <v>0</v>
      </c>
      <c r="AC112" s="27">
        <v>0</v>
      </c>
      <c r="AD112" s="27">
        <v>0</v>
      </c>
      <c r="AE112" s="22">
        <v>11200</v>
      </c>
    </row>
    <row r="113" spans="1:31" ht="15" x14ac:dyDescent="0.25">
      <c r="A113" s="22">
        <v>100</v>
      </c>
      <c r="B113" s="21" t="s">
        <v>179</v>
      </c>
      <c r="C113" s="27">
        <v>122.167</v>
      </c>
      <c r="D113" s="28">
        <v>322</v>
      </c>
      <c r="E113" s="28">
        <v>474.1</v>
      </c>
      <c r="F113" s="28">
        <v>701</v>
      </c>
      <c r="G113" s="28">
        <v>0</v>
      </c>
      <c r="H113" s="28">
        <v>0</v>
      </c>
      <c r="I113" s="27">
        <v>0</v>
      </c>
      <c r="J113" s="27">
        <v>0</v>
      </c>
      <c r="K113" s="27">
        <v>0</v>
      </c>
      <c r="L113" s="28">
        <v>0</v>
      </c>
      <c r="M113" s="28">
        <v>0</v>
      </c>
      <c r="N113" s="29">
        <v>0</v>
      </c>
      <c r="O113" s="30">
        <v>0</v>
      </c>
      <c r="P113" s="30">
        <v>0</v>
      </c>
      <c r="Q113" s="30">
        <v>0</v>
      </c>
      <c r="R113" s="31">
        <v>0</v>
      </c>
      <c r="S113" s="31">
        <v>0</v>
      </c>
      <c r="T113" s="22">
        <v>-38.68</v>
      </c>
      <c r="U113" s="22">
        <v>0</v>
      </c>
      <c r="V113" s="29">
        <v>16.280899999999999</v>
      </c>
      <c r="W113" s="31">
        <v>3749.35</v>
      </c>
      <c r="X113" s="31">
        <v>-85.55</v>
      </c>
      <c r="Y113" s="22">
        <v>480</v>
      </c>
      <c r="Z113" s="22">
        <v>400</v>
      </c>
      <c r="AA113" s="27">
        <v>0</v>
      </c>
      <c r="AB113" s="31">
        <v>0</v>
      </c>
      <c r="AC113" s="27">
        <v>0</v>
      </c>
      <c r="AD113" s="27">
        <v>0</v>
      </c>
      <c r="AE113" s="22">
        <v>10600</v>
      </c>
    </row>
    <row r="114" spans="1:31" ht="15" x14ac:dyDescent="0.25">
      <c r="A114" s="22">
        <v>101</v>
      </c>
      <c r="B114" s="21" t="s">
        <v>180</v>
      </c>
      <c r="C114" s="27">
        <v>74.123000000000005</v>
      </c>
      <c r="D114" s="28">
        <v>158.5</v>
      </c>
      <c r="E114" s="28">
        <v>372.7</v>
      </c>
      <c r="F114" s="28">
        <v>536</v>
      </c>
      <c r="G114" s="28">
        <v>41.4</v>
      </c>
      <c r="H114" s="28">
        <v>268</v>
      </c>
      <c r="I114" s="27">
        <v>0.252</v>
      </c>
      <c r="J114" s="27">
        <v>0.57599999999999996</v>
      </c>
      <c r="K114" s="27">
        <v>0.80700000000000005</v>
      </c>
      <c r="L114" s="28">
        <v>293</v>
      </c>
      <c r="M114" s="28">
        <v>1.7</v>
      </c>
      <c r="N114" s="29">
        <v>1.3740000000000001</v>
      </c>
      <c r="O114" s="30">
        <v>0.1014</v>
      </c>
      <c r="P114" s="30">
        <v>-5.5609999999999998E-5</v>
      </c>
      <c r="Q114" s="30">
        <v>1.14E-8</v>
      </c>
      <c r="R114" s="31">
        <v>1441.7</v>
      </c>
      <c r="S114" s="31">
        <v>331.5</v>
      </c>
      <c r="T114" s="22">
        <v>-69.94</v>
      </c>
      <c r="U114" s="22">
        <v>-40.06</v>
      </c>
      <c r="V114" s="29">
        <v>17.2102</v>
      </c>
      <c r="W114" s="31">
        <v>3026.03</v>
      </c>
      <c r="X114" s="31">
        <v>-86.65</v>
      </c>
      <c r="Y114" s="22">
        <v>393</v>
      </c>
      <c r="Z114" s="22">
        <v>298</v>
      </c>
      <c r="AA114" s="27">
        <v>0</v>
      </c>
      <c r="AB114" s="31">
        <v>0</v>
      </c>
      <c r="AC114" s="27">
        <v>0</v>
      </c>
      <c r="AD114" s="27">
        <v>0</v>
      </c>
      <c r="AE114" s="22">
        <v>9750</v>
      </c>
    </row>
    <row r="115" spans="1:31" ht="15" x14ac:dyDescent="0.25">
      <c r="A115" s="22">
        <v>102</v>
      </c>
      <c r="B115" s="21" t="s">
        <v>181</v>
      </c>
      <c r="C115" s="27">
        <v>54.091999999999999</v>
      </c>
      <c r="D115" s="28">
        <v>240.9</v>
      </c>
      <c r="E115" s="28">
        <v>300.2</v>
      </c>
      <c r="F115" s="28">
        <v>488.6</v>
      </c>
      <c r="G115" s="28">
        <v>50.2</v>
      </c>
      <c r="H115" s="28">
        <v>221</v>
      </c>
      <c r="I115" s="27">
        <v>0.27700000000000002</v>
      </c>
      <c r="J115" s="27">
        <v>0.124</v>
      </c>
      <c r="K115" s="27">
        <v>0.69099999999999995</v>
      </c>
      <c r="L115" s="28">
        <v>293</v>
      </c>
      <c r="M115" s="28">
        <v>0.8</v>
      </c>
      <c r="N115" s="29">
        <v>3.8039999999999998</v>
      </c>
      <c r="O115" s="30">
        <v>5.688E-2</v>
      </c>
      <c r="P115" s="30">
        <v>-2.5550000000000001E-5</v>
      </c>
      <c r="Q115" s="30">
        <v>4.188E-9</v>
      </c>
      <c r="R115" s="31">
        <v>0</v>
      </c>
      <c r="S115" s="31">
        <v>0</v>
      </c>
      <c r="T115" s="22">
        <v>34.97</v>
      </c>
      <c r="U115" s="22">
        <v>44.32</v>
      </c>
      <c r="V115" s="29">
        <v>16.287099999999999</v>
      </c>
      <c r="W115" s="31">
        <v>2536.7800000000002</v>
      </c>
      <c r="X115" s="31">
        <v>-37.340000000000003</v>
      </c>
      <c r="Y115" s="22">
        <v>320</v>
      </c>
      <c r="Z115" s="22">
        <v>240</v>
      </c>
      <c r="AA115" s="27">
        <v>0</v>
      </c>
      <c r="AB115" s="31">
        <v>0</v>
      </c>
      <c r="AC115" s="27">
        <v>0</v>
      </c>
      <c r="AD115" s="27">
        <v>0</v>
      </c>
      <c r="AE115" s="22">
        <v>6370</v>
      </c>
    </row>
    <row r="116" spans="1:31" ht="15" x14ac:dyDescent="0.25">
      <c r="A116" s="22">
        <v>103</v>
      </c>
      <c r="B116" s="21" t="s">
        <v>182</v>
      </c>
      <c r="C116" s="27">
        <v>92.569000000000003</v>
      </c>
      <c r="D116" s="28">
        <v>141.80000000000001</v>
      </c>
      <c r="E116" s="28">
        <v>341.4</v>
      </c>
      <c r="F116" s="28">
        <v>520.6</v>
      </c>
      <c r="G116" s="28">
        <v>39</v>
      </c>
      <c r="H116" s="28">
        <v>305</v>
      </c>
      <c r="I116" s="27">
        <v>0.28000000000000003</v>
      </c>
      <c r="J116" s="27">
        <v>0.3</v>
      </c>
      <c r="K116" s="27">
        <v>0.873</v>
      </c>
      <c r="L116" s="28">
        <v>293</v>
      </c>
      <c r="M116" s="28">
        <v>2.1</v>
      </c>
      <c r="N116" s="29">
        <v>-0.82</v>
      </c>
      <c r="O116" s="30">
        <v>0.1089</v>
      </c>
      <c r="P116" s="30">
        <v>-7.1190000000000001E-5</v>
      </c>
      <c r="Q116" s="30">
        <v>1.9720000000000001E-8</v>
      </c>
      <c r="R116" s="31">
        <v>480.77</v>
      </c>
      <c r="S116" s="31">
        <v>237.3</v>
      </c>
      <c r="T116" s="22">
        <v>-38.6</v>
      </c>
      <c r="U116" s="22">
        <v>-12.78</v>
      </c>
      <c r="V116" s="29">
        <v>15.9907</v>
      </c>
      <c r="W116" s="31">
        <v>2753.43</v>
      </c>
      <c r="X116" s="31">
        <v>-47.15</v>
      </c>
      <c r="Y116" s="22">
        <v>375</v>
      </c>
      <c r="Z116" s="22">
        <v>250</v>
      </c>
      <c r="AA116" s="27">
        <v>0</v>
      </c>
      <c r="AB116" s="31">
        <v>0</v>
      </c>
      <c r="AC116" s="27">
        <v>0</v>
      </c>
      <c r="AD116" s="27">
        <v>0</v>
      </c>
      <c r="AE116" s="22">
        <v>6980</v>
      </c>
    </row>
    <row r="117" spans="1:31" ht="15" x14ac:dyDescent="0.25">
      <c r="A117" s="22">
        <v>104</v>
      </c>
      <c r="B117" s="21" t="s">
        <v>183</v>
      </c>
      <c r="C117" s="27">
        <v>130.23099999999999</v>
      </c>
      <c r="D117" s="28">
        <v>203.2</v>
      </c>
      <c r="E117" s="28">
        <v>457.8</v>
      </c>
      <c r="F117" s="28">
        <v>613</v>
      </c>
      <c r="G117" s="28">
        <v>27.2</v>
      </c>
      <c r="H117" s="28">
        <v>494</v>
      </c>
      <c r="I117" s="27">
        <v>0.26700000000000002</v>
      </c>
      <c r="J117" s="27">
        <v>0</v>
      </c>
      <c r="K117" s="27">
        <v>0.83299999999999996</v>
      </c>
      <c r="L117" s="28">
        <v>293</v>
      </c>
      <c r="M117" s="28">
        <v>1.8</v>
      </c>
      <c r="N117" s="29">
        <v>-3.581</v>
      </c>
      <c r="O117" s="30">
        <v>0.20669999999999999</v>
      </c>
      <c r="P117" s="30">
        <v>-1.261E-4</v>
      </c>
      <c r="Q117" s="30">
        <v>3.0680000000000001E-8</v>
      </c>
      <c r="R117" s="31">
        <v>1798</v>
      </c>
      <c r="S117" s="31">
        <v>351.17</v>
      </c>
      <c r="T117" s="22">
        <v>-87.31</v>
      </c>
      <c r="U117" s="22">
        <v>0</v>
      </c>
      <c r="V117" s="29">
        <v>15.3614</v>
      </c>
      <c r="W117" s="31">
        <v>2773.46</v>
      </c>
      <c r="X117" s="31">
        <v>-140</v>
      </c>
      <c r="Y117" s="22">
        <v>458</v>
      </c>
      <c r="Z117" s="22">
        <v>348</v>
      </c>
      <c r="AA117" s="27">
        <v>0</v>
      </c>
      <c r="AB117" s="31">
        <v>0</v>
      </c>
      <c r="AC117" s="27">
        <v>0</v>
      </c>
      <c r="AD117" s="27">
        <v>0</v>
      </c>
      <c r="AE117" s="22">
        <v>11300</v>
      </c>
    </row>
    <row r="118" spans="1:31" ht="15" x14ac:dyDescent="0.25">
      <c r="A118" s="22">
        <v>105</v>
      </c>
      <c r="B118" s="21" t="s">
        <v>184</v>
      </c>
      <c r="C118" s="27">
        <v>72.150999999999996</v>
      </c>
      <c r="D118" s="28">
        <v>113.3</v>
      </c>
      <c r="E118" s="28">
        <v>301</v>
      </c>
      <c r="F118" s="28">
        <v>460.4</v>
      </c>
      <c r="G118" s="28">
        <v>33.4</v>
      </c>
      <c r="H118" s="28">
        <v>306</v>
      </c>
      <c r="I118" s="27">
        <v>0.27100000000000002</v>
      </c>
      <c r="J118" s="27">
        <v>0.22700000000000001</v>
      </c>
      <c r="K118" s="27">
        <v>0.62</v>
      </c>
      <c r="L118" s="28">
        <v>293</v>
      </c>
      <c r="M118" s="28">
        <v>0.1</v>
      </c>
      <c r="N118" s="29">
        <v>-2.2749999999999999</v>
      </c>
      <c r="O118" s="30">
        <v>0.121</v>
      </c>
      <c r="P118" s="30">
        <v>-6.5190000000000004E-5</v>
      </c>
      <c r="Q118" s="30">
        <v>1.3669999999999999E-8</v>
      </c>
      <c r="R118" s="31">
        <v>367.32</v>
      </c>
      <c r="S118" s="31">
        <v>191.58</v>
      </c>
      <c r="T118" s="22">
        <v>-36.92</v>
      </c>
      <c r="U118" s="22">
        <v>-3.54</v>
      </c>
      <c r="V118" s="29">
        <v>15.633800000000001</v>
      </c>
      <c r="W118" s="31">
        <v>2348.67</v>
      </c>
      <c r="X118" s="31">
        <v>-40.049999999999997</v>
      </c>
      <c r="Y118" s="22">
        <v>322</v>
      </c>
      <c r="Z118" s="22">
        <v>216</v>
      </c>
      <c r="AA118" s="27">
        <v>50.427999999999997</v>
      </c>
      <c r="AB118" s="31">
        <v>-4565.6400000000003</v>
      </c>
      <c r="AC118" s="27">
        <v>-5.0209999999999999</v>
      </c>
      <c r="AD118" s="27">
        <v>3.55</v>
      </c>
      <c r="AE118" s="22">
        <v>5900</v>
      </c>
    </row>
    <row r="119" spans="1:31" ht="15" x14ac:dyDescent="0.25">
      <c r="A119" s="22">
        <v>106</v>
      </c>
      <c r="B119" s="21" t="s">
        <v>185</v>
      </c>
      <c r="C119" s="27">
        <v>86.177999999999997</v>
      </c>
      <c r="D119" s="28">
        <v>119.5</v>
      </c>
      <c r="E119" s="28">
        <v>333.4</v>
      </c>
      <c r="F119" s="28">
        <v>497.5</v>
      </c>
      <c r="G119" s="28">
        <v>29.7</v>
      </c>
      <c r="H119" s="28">
        <v>367</v>
      </c>
      <c r="I119" s="27">
        <v>0.26700000000000002</v>
      </c>
      <c r="J119" s="27">
        <v>0.27900000000000003</v>
      </c>
      <c r="K119" s="27">
        <v>0.65300000000000002</v>
      </c>
      <c r="L119" s="28">
        <v>293</v>
      </c>
      <c r="M119" s="28">
        <v>0</v>
      </c>
      <c r="N119" s="29">
        <v>-2.524</v>
      </c>
      <c r="O119" s="30">
        <v>0.1477</v>
      </c>
      <c r="P119" s="30">
        <v>-8.5329999999999998E-5</v>
      </c>
      <c r="Q119" s="30">
        <v>1.9309999999999999E-8</v>
      </c>
      <c r="R119" s="31">
        <v>384.13</v>
      </c>
      <c r="S119" s="31">
        <v>208.27</v>
      </c>
      <c r="T119" s="22">
        <v>-41.66</v>
      </c>
      <c r="U119" s="22">
        <v>-1.2</v>
      </c>
      <c r="V119" s="29">
        <v>15.7476</v>
      </c>
      <c r="W119" s="31">
        <v>2614.38</v>
      </c>
      <c r="X119" s="31">
        <v>-46.58</v>
      </c>
      <c r="Y119" s="22">
        <v>370</v>
      </c>
      <c r="Z119" s="22">
        <v>240</v>
      </c>
      <c r="AA119" s="27">
        <v>55.351999999999997</v>
      </c>
      <c r="AB119" s="31">
        <v>-5301.22</v>
      </c>
      <c r="AC119" s="27">
        <v>-5.65</v>
      </c>
      <c r="AD119" s="27">
        <v>4.9109999999999996</v>
      </c>
      <c r="AE119" s="22">
        <v>6640</v>
      </c>
    </row>
    <row r="120" spans="1:31" ht="15" x14ac:dyDescent="0.25">
      <c r="A120" s="22">
        <v>107</v>
      </c>
      <c r="B120" s="21" t="s">
        <v>186</v>
      </c>
      <c r="C120" s="27">
        <v>68.119</v>
      </c>
      <c r="D120" s="28">
        <v>127.2</v>
      </c>
      <c r="E120" s="28">
        <v>307.2</v>
      </c>
      <c r="F120" s="28">
        <v>484</v>
      </c>
      <c r="G120" s="28">
        <v>38</v>
      </c>
      <c r="H120" s="28">
        <v>276</v>
      </c>
      <c r="I120" s="27">
        <v>0.26400000000000001</v>
      </c>
      <c r="J120" s="27">
        <v>0.16400000000000001</v>
      </c>
      <c r="K120" s="27">
        <v>0.68100000000000005</v>
      </c>
      <c r="L120" s="28">
        <v>293</v>
      </c>
      <c r="M120" s="28">
        <v>0.3</v>
      </c>
      <c r="N120" s="29">
        <v>-0.81499999999999995</v>
      </c>
      <c r="O120" s="30">
        <v>0.1095</v>
      </c>
      <c r="P120" s="30">
        <v>-7.9709999999999994E-5</v>
      </c>
      <c r="Q120" s="30">
        <v>2.3890000000000001E-8</v>
      </c>
      <c r="R120" s="31">
        <v>328.49</v>
      </c>
      <c r="S120" s="31">
        <v>182.48</v>
      </c>
      <c r="T120" s="22">
        <v>18.100000000000001</v>
      </c>
      <c r="U120" s="22">
        <v>34.86</v>
      </c>
      <c r="V120" s="29">
        <v>15.854799999999999</v>
      </c>
      <c r="W120" s="31">
        <v>2467.4</v>
      </c>
      <c r="X120" s="31">
        <v>-39.64</v>
      </c>
      <c r="Y120" s="22">
        <v>330</v>
      </c>
      <c r="Z120" s="22">
        <v>250</v>
      </c>
      <c r="AA120" s="27">
        <v>0</v>
      </c>
      <c r="AB120" s="31">
        <v>0</v>
      </c>
      <c r="AC120" s="27">
        <v>0</v>
      </c>
      <c r="AD120" s="27">
        <v>0</v>
      </c>
      <c r="AE120" s="22">
        <v>6230</v>
      </c>
    </row>
    <row r="121" spans="1:31" ht="15" x14ac:dyDescent="0.25">
      <c r="A121" s="22">
        <v>108</v>
      </c>
      <c r="B121" s="21" t="s">
        <v>187</v>
      </c>
      <c r="C121" s="27">
        <v>88.15</v>
      </c>
      <c r="D121" s="28">
        <v>203</v>
      </c>
      <c r="E121" s="28">
        <v>409.1</v>
      </c>
      <c r="F121" s="28">
        <v>571</v>
      </c>
      <c r="G121" s="28">
        <v>38</v>
      </c>
      <c r="H121" s="28">
        <v>322</v>
      </c>
      <c r="I121" s="27">
        <v>0.26</v>
      </c>
      <c r="J121" s="27">
        <v>0.7</v>
      </c>
      <c r="K121" s="27">
        <v>0.81899999999999995</v>
      </c>
      <c r="L121" s="28">
        <v>293</v>
      </c>
      <c r="M121" s="28">
        <v>0</v>
      </c>
      <c r="N121" s="29">
        <v>-2.2665000000000002</v>
      </c>
      <c r="O121" s="30">
        <v>0.1356</v>
      </c>
      <c r="P121" s="30">
        <v>-8.3150000000000002E-5</v>
      </c>
      <c r="Q121" s="30">
        <v>2.063E-8</v>
      </c>
      <c r="R121" s="31">
        <v>1259.4000000000001</v>
      </c>
      <c r="S121" s="31">
        <v>349.85</v>
      </c>
      <c r="T121" s="22">
        <v>-72.3</v>
      </c>
      <c r="U121" s="22">
        <v>-39.58</v>
      </c>
      <c r="V121" s="29">
        <v>16.270800000000001</v>
      </c>
      <c r="W121" s="31">
        <v>2752.19</v>
      </c>
      <c r="X121" s="31">
        <v>-116.3</v>
      </c>
      <c r="Y121" s="22">
        <v>402</v>
      </c>
      <c r="Z121" s="22">
        <v>307</v>
      </c>
      <c r="AA121" s="27">
        <v>0</v>
      </c>
      <c r="AB121" s="31">
        <v>0</v>
      </c>
      <c r="AC121" s="27">
        <v>0</v>
      </c>
      <c r="AD121" s="27">
        <v>0</v>
      </c>
      <c r="AE121" s="22">
        <v>10800</v>
      </c>
    </row>
    <row r="122" spans="1:31" ht="15" x14ac:dyDescent="0.25">
      <c r="A122" s="22">
        <v>109</v>
      </c>
      <c r="B122" s="21" t="s">
        <v>188</v>
      </c>
      <c r="C122" s="27">
        <v>70.135000000000005</v>
      </c>
      <c r="D122" s="28">
        <v>135.6</v>
      </c>
      <c r="E122" s="28">
        <v>304.3</v>
      </c>
      <c r="F122" s="28">
        <v>465</v>
      </c>
      <c r="G122" s="28">
        <v>34</v>
      </c>
      <c r="H122" s="28">
        <v>294</v>
      </c>
      <c r="I122" s="27">
        <v>0.26200000000000001</v>
      </c>
      <c r="J122" s="27">
        <v>0.23200000000000001</v>
      </c>
      <c r="K122" s="27">
        <v>0.65</v>
      </c>
      <c r="L122" s="28">
        <v>293</v>
      </c>
      <c r="M122" s="28">
        <v>0.5</v>
      </c>
      <c r="N122" s="29">
        <v>2.5249999999999999</v>
      </c>
      <c r="O122" s="30">
        <v>9.5469999999999999E-2</v>
      </c>
      <c r="P122" s="30">
        <v>-4.6480000000000002E-5</v>
      </c>
      <c r="Q122" s="30">
        <v>7.9150000000000001E-9</v>
      </c>
      <c r="R122" s="31">
        <v>369.27</v>
      </c>
      <c r="S122" s="31">
        <v>193.39</v>
      </c>
      <c r="T122" s="22">
        <v>-8.68</v>
      </c>
      <c r="U122" s="22">
        <v>15.68</v>
      </c>
      <c r="V122" s="29">
        <v>15.826000000000001</v>
      </c>
      <c r="W122" s="31">
        <v>2426.42</v>
      </c>
      <c r="X122" s="31">
        <v>-40.36</v>
      </c>
      <c r="Y122" s="22">
        <v>325</v>
      </c>
      <c r="Z122" s="22">
        <v>220</v>
      </c>
      <c r="AA122" s="27">
        <v>60.581000000000003</v>
      </c>
      <c r="AB122" s="31">
        <v>-5160.84</v>
      </c>
      <c r="AC122" s="27">
        <v>-6.4740000000000002</v>
      </c>
      <c r="AD122" s="27">
        <v>3.47</v>
      </c>
      <c r="AE122" s="22">
        <v>6094</v>
      </c>
    </row>
    <row r="123" spans="1:31" ht="15" x14ac:dyDescent="0.25">
      <c r="A123" s="22">
        <v>110</v>
      </c>
      <c r="B123" s="21" t="s">
        <v>189</v>
      </c>
      <c r="C123" s="27">
        <v>70.135000000000005</v>
      </c>
      <c r="D123" s="28">
        <v>139.4</v>
      </c>
      <c r="E123" s="28">
        <v>311.7</v>
      </c>
      <c r="F123" s="28">
        <v>470</v>
      </c>
      <c r="G123" s="28">
        <v>34</v>
      </c>
      <c r="H123" s="28">
        <v>318</v>
      </c>
      <c r="I123" s="27">
        <v>0.28000000000000003</v>
      </c>
      <c r="J123" s="27">
        <v>0.28499999999999998</v>
      </c>
      <c r="K123" s="27">
        <v>0.66200000000000003</v>
      </c>
      <c r="L123" s="28">
        <v>293</v>
      </c>
      <c r="M123" s="28">
        <v>0</v>
      </c>
      <c r="N123" s="29">
        <v>2.819</v>
      </c>
      <c r="O123" s="30">
        <v>8.3809999999999996E-2</v>
      </c>
      <c r="P123" s="30">
        <v>-2.667E-5</v>
      </c>
      <c r="Q123" s="30">
        <v>-1.3870000000000001E-9</v>
      </c>
      <c r="R123" s="31">
        <v>322.47000000000003</v>
      </c>
      <c r="S123" s="31">
        <v>180.43</v>
      </c>
      <c r="T123" s="22">
        <v>-10.17</v>
      </c>
      <c r="U123" s="22">
        <v>14.26</v>
      </c>
      <c r="V123" s="29">
        <v>15.9238</v>
      </c>
      <c r="W123" s="31">
        <v>2521.5300000000002</v>
      </c>
      <c r="X123" s="31">
        <v>-40.31</v>
      </c>
      <c r="Y123" s="22">
        <v>335</v>
      </c>
      <c r="Z123" s="22">
        <v>226</v>
      </c>
      <c r="AA123" s="27">
        <v>55.255000000000003</v>
      </c>
      <c r="AB123" s="31">
        <v>-5010.9799999999996</v>
      </c>
      <c r="AC123" s="27">
        <v>-5.6710000000000003</v>
      </c>
      <c r="AD123" s="27">
        <v>3.71</v>
      </c>
      <c r="AE123" s="22">
        <v>6287</v>
      </c>
    </row>
    <row r="124" spans="1:31" ht="15" x14ac:dyDescent="0.25">
      <c r="A124" s="22">
        <v>111</v>
      </c>
      <c r="B124" s="21" t="s">
        <v>190</v>
      </c>
      <c r="C124" s="27">
        <v>84.162000000000006</v>
      </c>
      <c r="D124" s="28">
        <v>138.1</v>
      </c>
      <c r="E124" s="28">
        <v>340.5</v>
      </c>
      <c r="F124" s="28">
        <v>518</v>
      </c>
      <c r="G124" s="28">
        <v>32.4</v>
      </c>
      <c r="H124" s="28">
        <v>351</v>
      </c>
      <c r="I124" s="27">
        <v>0.27</v>
      </c>
      <c r="J124" s="27">
        <v>0.22900000000000001</v>
      </c>
      <c r="K124" s="27">
        <v>0.69099999999999995</v>
      </c>
      <c r="L124" s="28">
        <v>289</v>
      </c>
      <c r="M124" s="28">
        <v>0</v>
      </c>
      <c r="N124" s="29">
        <v>-3.5230000000000001</v>
      </c>
      <c r="O124" s="30">
        <v>0.13539999999999999</v>
      </c>
      <c r="P124" s="30">
        <v>-7.9789999999999993E-5</v>
      </c>
      <c r="Q124" s="30">
        <v>1.9020000000000001E-8</v>
      </c>
      <c r="R124" s="31">
        <v>0</v>
      </c>
      <c r="S124" s="31">
        <v>0</v>
      </c>
      <c r="T124" s="22">
        <v>-14.28</v>
      </c>
      <c r="U124" s="22">
        <v>17.02</v>
      </c>
      <c r="V124" s="29">
        <v>15.942299999999999</v>
      </c>
      <c r="W124" s="31">
        <v>2725.89</v>
      </c>
      <c r="X124" s="31">
        <v>-47.64</v>
      </c>
      <c r="Y124" s="22">
        <v>370</v>
      </c>
      <c r="Z124" s="22">
        <v>245</v>
      </c>
      <c r="AA124" s="27">
        <v>0</v>
      </c>
      <c r="AB124" s="31">
        <v>0</v>
      </c>
      <c r="AC124" s="27">
        <v>0</v>
      </c>
      <c r="AD124" s="27">
        <v>0</v>
      </c>
      <c r="AE124" s="22">
        <v>6930</v>
      </c>
    </row>
    <row r="125" spans="1:31" ht="15" x14ac:dyDescent="0.25">
      <c r="A125" s="22">
        <v>112</v>
      </c>
      <c r="B125" s="21" t="s">
        <v>191</v>
      </c>
      <c r="C125" s="27">
        <v>114.232</v>
      </c>
      <c r="D125" s="28">
        <v>158.19999999999999</v>
      </c>
      <c r="E125" s="28">
        <v>388.8</v>
      </c>
      <c r="F125" s="28">
        <v>567</v>
      </c>
      <c r="G125" s="28">
        <v>26.7</v>
      </c>
      <c r="H125" s="28">
        <v>443</v>
      </c>
      <c r="I125" s="27">
        <v>0.254</v>
      </c>
      <c r="J125" s="27">
        <v>0.33</v>
      </c>
      <c r="K125" s="27">
        <v>0.71899999999999997</v>
      </c>
      <c r="L125" s="28">
        <v>293</v>
      </c>
      <c r="M125" s="28">
        <v>0</v>
      </c>
      <c r="N125" s="29">
        <v>-2.2010000000000001</v>
      </c>
      <c r="O125" s="30">
        <v>0.18770000000000001</v>
      </c>
      <c r="P125" s="30">
        <v>-1.0509999999999999E-4</v>
      </c>
      <c r="Q125" s="30">
        <v>2.316E-8</v>
      </c>
      <c r="R125" s="31">
        <v>0</v>
      </c>
      <c r="S125" s="31">
        <v>0</v>
      </c>
      <c r="T125" s="22">
        <v>-50.48</v>
      </c>
      <c r="U125" s="22">
        <v>5.08</v>
      </c>
      <c r="V125" s="29">
        <v>15.804</v>
      </c>
      <c r="W125" s="31">
        <v>3035.08</v>
      </c>
      <c r="X125" s="31">
        <v>-57.84</v>
      </c>
      <c r="Y125" s="22">
        <v>415</v>
      </c>
      <c r="Z125" s="22">
        <v>282</v>
      </c>
      <c r="AA125" s="27">
        <v>0</v>
      </c>
      <c r="AB125" s="31">
        <v>0</v>
      </c>
      <c r="AC125" s="27">
        <v>0</v>
      </c>
      <c r="AD125" s="27">
        <v>0</v>
      </c>
      <c r="AE125" s="22">
        <v>7879</v>
      </c>
    </row>
    <row r="126" spans="1:31" ht="15" x14ac:dyDescent="0.25">
      <c r="A126" s="22">
        <v>113</v>
      </c>
      <c r="B126" s="21" t="s">
        <v>192</v>
      </c>
      <c r="C126" s="27">
        <v>114.232</v>
      </c>
      <c r="D126" s="28">
        <v>164</v>
      </c>
      <c r="E126" s="28">
        <v>390.8</v>
      </c>
      <c r="F126" s="28">
        <v>559.6</v>
      </c>
      <c r="G126" s="28">
        <v>24.5</v>
      </c>
      <c r="H126" s="28">
        <v>488</v>
      </c>
      <c r="I126" s="27">
        <v>0.26</v>
      </c>
      <c r="J126" s="27">
        <v>0.378</v>
      </c>
      <c r="K126" s="27">
        <v>0.70199999999999996</v>
      </c>
      <c r="L126" s="28">
        <v>289</v>
      </c>
      <c r="M126" s="28">
        <v>0</v>
      </c>
      <c r="N126" s="29">
        <v>-21.434999999999999</v>
      </c>
      <c r="O126" s="30">
        <v>0.29670000000000002</v>
      </c>
      <c r="P126" s="30">
        <v>-2.8079999999999999E-4</v>
      </c>
      <c r="Q126" s="30">
        <v>1.103E-7</v>
      </c>
      <c r="R126" s="31">
        <v>643.61</v>
      </c>
      <c r="S126" s="31">
        <v>259.51</v>
      </c>
      <c r="T126" s="22">
        <v>-51.5</v>
      </c>
      <c r="U126" s="22">
        <v>3.05</v>
      </c>
      <c r="V126" s="29">
        <v>15.9278</v>
      </c>
      <c r="W126" s="31">
        <v>3079.63</v>
      </c>
      <c r="X126" s="31">
        <v>-59.46</v>
      </c>
      <c r="Y126" s="22">
        <v>417</v>
      </c>
      <c r="Z126" s="22">
        <v>285</v>
      </c>
      <c r="AA126" s="27">
        <v>65.685000000000002</v>
      </c>
      <c r="AB126" s="31">
        <v>-6865.4</v>
      </c>
      <c r="AC126" s="27">
        <v>-6.9569999999999999</v>
      </c>
      <c r="AD126" s="27">
        <v>7.12</v>
      </c>
      <c r="AE126" s="22">
        <v>8080</v>
      </c>
    </row>
    <row r="127" spans="1:31" ht="15" x14ac:dyDescent="0.25">
      <c r="A127" s="22">
        <v>114</v>
      </c>
      <c r="B127" s="21" t="s">
        <v>193</v>
      </c>
      <c r="C127" s="27">
        <v>100.205</v>
      </c>
      <c r="D127" s="28">
        <v>154.9</v>
      </c>
      <c r="E127" s="28">
        <v>363.2</v>
      </c>
      <c r="F127" s="28">
        <v>530.29999999999995</v>
      </c>
      <c r="G127" s="28">
        <v>27</v>
      </c>
      <c r="H127" s="28">
        <v>421</v>
      </c>
      <c r="I127" s="27">
        <v>0.26100000000000001</v>
      </c>
      <c r="J127" s="27">
        <v>0.33</v>
      </c>
      <c r="K127" s="27">
        <v>0.67900000000000005</v>
      </c>
      <c r="L127" s="28">
        <v>293</v>
      </c>
      <c r="M127" s="28">
        <v>0</v>
      </c>
      <c r="N127" s="29">
        <v>-9.4079999999999995</v>
      </c>
      <c r="O127" s="30">
        <v>0.2064</v>
      </c>
      <c r="P127" s="30">
        <v>-1.5019999999999999E-4</v>
      </c>
      <c r="Q127" s="30">
        <v>4.3859999999999997E-8</v>
      </c>
      <c r="R127" s="31">
        <v>417.46</v>
      </c>
      <c r="S127" s="31">
        <v>225.13</v>
      </c>
      <c r="T127" s="22">
        <v>-46.59</v>
      </c>
      <c r="U127" s="22">
        <v>0.77</v>
      </c>
      <c r="V127" s="29">
        <v>15.8261</v>
      </c>
      <c r="W127" s="31">
        <v>2845.06</v>
      </c>
      <c r="X127" s="31">
        <v>-53.6</v>
      </c>
      <c r="Y127" s="22">
        <v>390</v>
      </c>
      <c r="Z127" s="22">
        <v>264</v>
      </c>
      <c r="AA127" s="27">
        <v>60.131</v>
      </c>
      <c r="AB127" s="31">
        <v>-6074.01</v>
      </c>
      <c r="AC127" s="27">
        <v>-6.2439999999999998</v>
      </c>
      <c r="AD127" s="27">
        <v>5.79</v>
      </c>
      <c r="AE127" s="22">
        <v>7330</v>
      </c>
    </row>
    <row r="128" spans="1:31" ht="15" x14ac:dyDescent="0.25">
      <c r="A128" s="22">
        <v>115</v>
      </c>
      <c r="B128" s="21" t="s">
        <v>194</v>
      </c>
      <c r="C128" s="27">
        <v>142.20099999999999</v>
      </c>
      <c r="D128" s="28">
        <v>307.7</v>
      </c>
      <c r="E128" s="28">
        <v>514.20000000000005</v>
      </c>
      <c r="F128" s="28">
        <v>761</v>
      </c>
      <c r="G128" s="28">
        <v>34.6</v>
      </c>
      <c r="H128" s="28">
        <v>462</v>
      </c>
      <c r="I128" s="27">
        <v>0.26</v>
      </c>
      <c r="J128" s="27">
        <v>0.38200000000000001</v>
      </c>
      <c r="K128" s="27">
        <v>0.99</v>
      </c>
      <c r="L128" s="28">
        <v>313</v>
      </c>
      <c r="M128" s="28">
        <v>0.4</v>
      </c>
      <c r="N128" s="29">
        <v>-13.499000000000001</v>
      </c>
      <c r="O128" s="30">
        <v>0.21490000000000001</v>
      </c>
      <c r="P128" s="30">
        <v>-1.5449999999999999E-4</v>
      </c>
      <c r="Q128" s="30">
        <v>4.395E-8</v>
      </c>
      <c r="R128" s="31">
        <v>695.42</v>
      </c>
      <c r="S128" s="31">
        <v>351.79</v>
      </c>
      <c r="T128" s="22">
        <v>27.75</v>
      </c>
      <c r="U128" s="22">
        <v>51.66</v>
      </c>
      <c r="V128" s="29">
        <v>16.2758</v>
      </c>
      <c r="W128" s="31">
        <v>4237.37</v>
      </c>
      <c r="X128" s="31">
        <v>-74.75</v>
      </c>
      <c r="Y128" s="22">
        <v>548</v>
      </c>
      <c r="Z128" s="22">
        <v>377</v>
      </c>
      <c r="AA128" s="27">
        <v>0</v>
      </c>
      <c r="AB128" s="31">
        <v>0</v>
      </c>
      <c r="AC128" s="27">
        <v>0</v>
      </c>
      <c r="AD128" s="27">
        <v>0</v>
      </c>
      <c r="AE128" s="22">
        <v>11000</v>
      </c>
    </row>
    <row r="129" spans="1:31" ht="15" x14ac:dyDescent="0.25">
      <c r="A129" s="22">
        <v>116</v>
      </c>
      <c r="B129" s="21" t="s">
        <v>195</v>
      </c>
      <c r="C129" s="27">
        <v>130.23099999999999</v>
      </c>
      <c r="D129" s="28">
        <v>241.2</v>
      </c>
      <c r="E129" s="28">
        <v>452.9</v>
      </c>
      <c r="F129" s="28">
        <v>637</v>
      </c>
      <c r="G129" s="28">
        <v>27</v>
      </c>
      <c r="H129" s="28">
        <v>494</v>
      </c>
      <c r="I129" s="27">
        <v>0.26</v>
      </c>
      <c r="J129" s="27">
        <v>0.52</v>
      </c>
      <c r="K129" s="27">
        <v>0.82099999999999995</v>
      </c>
      <c r="L129" s="28">
        <v>293</v>
      </c>
      <c r="M129" s="28">
        <v>1.6</v>
      </c>
      <c r="N129" s="29">
        <v>6.181</v>
      </c>
      <c r="O129" s="30">
        <v>0.1825</v>
      </c>
      <c r="P129" s="30">
        <v>-1.009E-4</v>
      </c>
      <c r="Q129" s="30">
        <v>2.1649999999999999E-8</v>
      </c>
      <c r="R129" s="31">
        <v>0</v>
      </c>
      <c r="S129" s="31">
        <v>0</v>
      </c>
      <c r="T129" s="22">
        <v>0</v>
      </c>
      <c r="U129" s="22">
        <v>0</v>
      </c>
      <c r="V129" s="29">
        <v>14.710800000000001</v>
      </c>
      <c r="W129" s="31">
        <v>2441.66</v>
      </c>
      <c r="X129" s="31">
        <v>-150.69999999999999</v>
      </c>
      <c r="Y129" s="22">
        <v>453</v>
      </c>
      <c r="Z129" s="22">
        <v>345</v>
      </c>
      <c r="AA129" s="27">
        <v>0</v>
      </c>
      <c r="AB129" s="31">
        <v>0</v>
      </c>
      <c r="AC129" s="27">
        <v>0</v>
      </c>
      <c r="AD129" s="27">
        <v>0</v>
      </c>
      <c r="AE129" s="22">
        <v>10600</v>
      </c>
    </row>
    <row r="130" spans="1:31" ht="15" x14ac:dyDescent="0.25">
      <c r="A130" s="22">
        <v>117</v>
      </c>
      <c r="B130" s="21" t="s">
        <v>196</v>
      </c>
      <c r="C130" s="27">
        <v>142.286</v>
      </c>
      <c r="D130" s="28">
        <v>0</v>
      </c>
      <c r="E130" s="28">
        <v>428.8</v>
      </c>
      <c r="F130" s="28">
        <v>609.6</v>
      </c>
      <c r="G130" s="28">
        <v>22.9</v>
      </c>
      <c r="H130" s="28">
        <v>0</v>
      </c>
      <c r="I130" s="27">
        <v>0</v>
      </c>
      <c r="J130" s="27">
        <v>0.38800000000000001</v>
      </c>
      <c r="K130" s="27">
        <v>0</v>
      </c>
      <c r="L130" s="28">
        <v>0</v>
      </c>
      <c r="M130" s="28">
        <v>0</v>
      </c>
      <c r="N130" s="29">
        <v>-16.808</v>
      </c>
      <c r="O130" s="30">
        <v>0.29430000000000001</v>
      </c>
      <c r="P130" s="30">
        <v>-2.065E-4</v>
      </c>
      <c r="Q130" s="30">
        <v>5.8640000000000001E-8</v>
      </c>
      <c r="R130" s="31">
        <v>0</v>
      </c>
      <c r="S130" s="31">
        <v>0</v>
      </c>
      <c r="T130" s="22">
        <v>-61.8</v>
      </c>
      <c r="U130" s="22">
        <v>8.02</v>
      </c>
      <c r="V130" s="29">
        <v>15.784800000000001</v>
      </c>
      <c r="W130" s="31">
        <v>3305.2</v>
      </c>
      <c r="X130" s="31">
        <v>-67.66</v>
      </c>
      <c r="Y130" s="22">
        <v>458</v>
      </c>
      <c r="Z130" s="22">
        <v>313</v>
      </c>
      <c r="AA130" s="27">
        <v>0</v>
      </c>
      <c r="AB130" s="31">
        <v>0</v>
      </c>
      <c r="AC130" s="27">
        <v>0</v>
      </c>
      <c r="AD130" s="27">
        <v>0</v>
      </c>
      <c r="AE130" s="22">
        <v>8760</v>
      </c>
    </row>
    <row r="131" spans="1:31" ht="15" x14ac:dyDescent="0.25">
      <c r="A131" s="22">
        <v>118</v>
      </c>
      <c r="B131" s="21" t="s">
        <v>197</v>
      </c>
      <c r="C131" s="27">
        <v>128.25899999999999</v>
      </c>
      <c r="D131" s="28">
        <v>0</v>
      </c>
      <c r="E131" s="28">
        <v>419.3</v>
      </c>
      <c r="F131" s="28">
        <v>610</v>
      </c>
      <c r="G131" s="28">
        <v>26.4</v>
      </c>
      <c r="H131" s="28">
        <v>0</v>
      </c>
      <c r="I131" s="27">
        <v>0</v>
      </c>
      <c r="J131" s="27">
        <v>0.33800000000000002</v>
      </c>
      <c r="K131" s="27">
        <v>0.752</v>
      </c>
      <c r="L131" s="28">
        <v>293</v>
      </c>
      <c r="M131" s="28">
        <v>0</v>
      </c>
      <c r="N131" s="29">
        <v>-16.067</v>
      </c>
      <c r="O131" s="30">
        <v>0.26900000000000002</v>
      </c>
      <c r="P131" s="30">
        <v>-1.908E-4</v>
      </c>
      <c r="Q131" s="30">
        <v>5.5080000000000001E-8</v>
      </c>
      <c r="R131" s="31">
        <v>0</v>
      </c>
      <c r="S131" s="31">
        <v>0</v>
      </c>
      <c r="T131" s="22">
        <v>-55.44</v>
      </c>
      <c r="U131" s="22">
        <v>8.3800000000000008</v>
      </c>
      <c r="V131" s="29">
        <v>15.870900000000001</v>
      </c>
      <c r="W131" s="31">
        <v>3341.62</v>
      </c>
      <c r="X131" s="31">
        <v>-57.57</v>
      </c>
      <c r="Y131" s="22">
        <v>440</v>
      </c>
      <c r="Z131" s="22">
        <v>350</v>
      </c>
      <c r="AA131" s="27">
        <v>0</v>
      </c>
      <c r="AB131" s="31">
        <v>0</v>
      </c>
      <c r="AC131" s="27">
        <v>0</v>
      </c>
      <c r="AD131" s="27">
        <v>0</v>
      </c>
      <c r="AE131" s="22">
        <v>8600</v>
      </c>
    </row>
    <row r="132" spans="1:31" ht="15" x14ac:dyDescent="0.25">
      <c r="A132" s="22">
        <v>119</v>
      </c>
      <c r="B132" s="21" t="s">
        <v>198</v>
      </c>
      <c r="C132" s="27">
        <v>84.162000000000006</v>
      </c>
      <c r="D132" s="28">
        <v>158</v>
      </c>
      <c r="E132" s="28">
        <v>314.39999999999998</v>
      </c>
      <c r="F132" s="28">
        <v>490</v>
      </c>
      <c r="G132" s="28">
        <v>32.1</v>
      </c>
      <c r="H132" s="28">
        <v>340</v>
      </c>
      <c r="I132" s="27">
        <v>0.27</v>
      </c>
      <c r="J132" s="27">
        <v>0.121</v>
      </c>
      <c r="K132" s="27">
        <v>0.65300000000000002</v>
      </c>
      <c r="L132" s="28">
        <v>293</v>
      </c>
      <c r="M132" s="28">
        <v>0</v>
      </c>
      <c r="N132" s="29">
        <v>-2.9990000000000001</v>
      </c>
      <c r="O132" s="30">
        <v>0.13100000000000001</v>
      </c>
      <c r="P132" s="30">
        <v>-6.9629999999999996E-5</v>
      </c>
      <c r="Q132" s="30">
        <v>1.2439999999999999E-8</v>
      </c>
      <c r="R132" s="31">
        <v>0</v>
      </c>
      <c r="S132" s="31">
        <v>0</v>
      </c>
      <c r="T132" s="22">
        <v>-10.31</v>
      </c>
      <c r="U132" s="22">
        <v>23.46</v>
      </c>
      <c r="V132" s="29">
        <v>15.375500000000001</v>
      </c>
      <c r="W132" s="31">
        <v>2326.8000000000002</v>
      </c>
      <c r="X132" s="31">
        <v>-48.24</v>
      </c>
      <c r="Y132" s="22">
        <v>340</v>
      </c>
      <c r="Z132" s="22">
        <v>225</v>
      </c>
      <c r="AA132" s="27">
        <v>0</v>
      </c>
      <c r="AB132" s="31">
        <v>0</v>
      </c>
      <c r="AC132" s="27">
        <v>0</v>
      </c>
      <c r="AD132" s="27">
        <v>0</v>
      </c>
      <c r="AE132" s="22">
        <v>6130</v>
      </c>
    </row>
    <row r="133" spans="1:31" ht="15" x14ac:dyDescent="0.25">
      <c r="A133" s="22">
        <v>120</v>
      </c>
      <c r="B133" s="21" t="s">
        <v>199</v>
      </c>
      <c r="C133" s="27">
        <v>114.232</v>
      </c>
      <c r="D133" s="28">
        <v>147</v>
      </c>
      <c r="E133" s="28">
        <v>385.1</v>
      </c>
      <c r="F133" s="28">
        <v>562</v>
      </c>
      <c r="G133" s="28">
        <v>26.2</v>
      </c>
      <c r="H133" s="28">
        <v>443</v>
      </c>
      <c r="I133" s="27">
        <v>0.252</v>
      </c>
      <c r="J133" s="27">
        <v>0.32100000000000001</v>
      </c>
      <c r="K133" s="27">
        <v>0.71</v>
      </c>
      <c r="L133" s="28">
        <v>293</v>
      </c>
      <c r="M133" s="28">
        <v>0</v>
      </c>
      <c r="N133" s="29">
        <v>-2.2010000000000001</v>
      </c>
      <c r="O133" s="30">
        <v>0.18770000000000001</v>
      </c>
      <c r="P133" s="30">
        <v>-1.0509999999999999E-4</v>
      </c>
      <c r="Q133" s="30">
        <v>2.316E-8</v>
      </c>
      <c r="R133" s="31">
        <v>446.2</v>
      </c>
      <c r="S133" s="31">
        <v>244.67</v>
      </c>
      <c r="T133" s="22">
        <v>-52.61</v>
      </c>
      <c r="U133" s="22">
        <v>3.17</v>
      </c>
      <c r="V133" s="29">
        <v>15.775499999999999</v>
      </c>
      <c r="W133" s="31">
        <v>3011.51</v>
      </c>
      <c r="X133" s="31">
        <v>-55.71</v>
      </c>
      <c r="Y133" s="22">
        <v>411</v>
      </c>
      <c r="Z133" s="22">
        <v>279</v>
      </c>
      <c r="AA133" s="27">
        <v>59.518000000000001</v>
      </c>
      <c r="AB133" s="31">
        <v>-6352.78</v>
      </c>
      <c r="AC133" s="27">
        <v>-6.1180000000000003</v>
      </c>
      <c r="AD133" s="27">
        <v>6.69</v>
      </c>
      <c r="AE133" s="22">
        <v>7760</v>
      </c>
    </row>
    <row r="134" spans="1:31" ht="15" x14ac:dyDescent="0.25">
      <c r="A134" s="22">
        <v>121</v>
      </c>
      <c r="B134" s="21" t="s">
        <v>200</v>
      </c>
      <c r="C134" s="27">
        <v>100.205</v>
      </c>
      <c r="D134" s="28">
        <v>138.69999999999999</v>
      </c>
      <c r="E134" s="28">
        <v>359.2</v>
      </c>
      <c r="F134" s="28">
        <v>536.29999999999995</v>
      </c>
      <c r="G134" s="28">
        <v>29.1</v>
      </c>
      <c r="H134" s="28">
        <v>414</v>
      </c>
      <c r="I134" s="27">
        <v>0.27400000000000002</v>
      </c>
      <c r="J134" s="27">
        <v>0.27</v>
      </c>
      <c r="K134" s="27">
        <v>0.69299999999999995</v>
      </c>
      <c r="L134" s="28">
        <v>293</v>
      </c>
      <c r="M134" s="28">
        <v>0</v>
      </c>
      <c r="N134" s="29">
        <v>-1.6830000000000001</v>
      </c>
      <c r="O134" s="30">
        <v>0.1633</v>
      </c>
      <c r="P134" s="30">
        <v>-8.9190000000000005E-5</v>
      </c>
      <c r="Q134" s="30">
        <v>1.871E-8</v>
      </c>
      <c r="R134" s="31">
        <v>0</v>
      </c>
      <c r="S134" s="31">
        <v>0</v>
      </c>
      <c r="T134" s="22">
        <v>-48.17</v>
      </c>
      <c r="U134" s="22">
        <v>0.63</v>
      </c>
      <c r="V134" s="29">
        <v>15.718999999999999</v>
      </c>
      <c r="W134" s="31">
        <v>2829.1</v>
      </c>
      <c r="X134" s="31">
        <v>-47.83</v>
      </c>
      <c r="Y134" s="22">
        <v>385</v>
      </c>
      <c r="Z134" s="22">
        <v>260</v>
      </c>
      <c r="AA134" s="27">
        <v>54.572000000000003</v>
      </c>
      <c r="AB134" s="31">
        <v>-5634.72</v>
      </c>
      <c r="AC134" s="27">
        <v>-5.4870000000000001</v>
      </c>
      <c r="AD134" s="27">
        <v>5.49</v>
      </c>
      <c r="AE134" s="22">
        <v>7086</v>
      </c>
    </row>
    <row r="135" spans="1:31" ht="15" x14ac:dyDescent="0.25">
      <c r="A135" s="22">
        <v>122</v>
      </c>
      <c r="B135" s="21" t="s">
        <v>201</v>
      </c>
      <c r="C135" s="27">
        <v>114.232</v>
      </c>
      <c r="D135" s="28">
        <v>0</v>
      </c>
      <c r="E135" s="28">
        <v>390.9</v>
      </c>
      <c r="F135" s="28">
        <v>568.79999999999995</v>
      </c>
      <c r="G135" s="28">
        <v>26.6</v>
      </c>
      <c r="H135" s="28">
        <v>466</v>
      </c>
      <c r="I135" s="27">
        <v>0.26500000000000001</v>
      </c>
      <c r="J135" s="27">
        <v>0.33800000000000002</v>
      </c>
      <c r="K135" s="27">
        <v>0.71899999999999997</v>
      </c>
      <c r="L135" s="28">
        <v>293</v>
      </c>
      <c r="M135" s="28">
        <v>0</v>
      </c>
      <c r="N135" s="29">
        <v>-2.2010000000000001</v>
      </c>
      <c r="O135" s="30">
        <v>0.18770000000000001</v>
      </c>
      <c r="P135" s="30">
        <v>-1.0509999999999999E-4</v>
      </c>
      <c r="Q135" s="30">
        <v>2.316E-8</v>
      </c>
      <c r="R135" s="31">
        <v>0</v>
      </c>
      <c r="S135" s="31">
        <v>0</v>
      </c>
      <c r="T135" s="22">
        <v>50.91</v>
      </c>
      <c r="U135" s="22">
        <v>4.1399999999999997</v>
      </c>
      <c r="V135" s="29">
        <v>15.8415</v>
      </c>
      <c r="W135" s="31">
        <v>3062.52</v>
      </c>
      <c r="X135" s="31">
        <v>-58.29</v>
      </c>
      <c r="Y135" s="22">
        <v>417</v>
      </c>
      <c r="Z135" s="22">
        <v>284</v>
      </c>
      <c r="AA135" s="27">
        <v>61.319000000000003</v>
      </c>
      <c r="AB135" s="31">
        <v>-6588.72</v>
      </c>
      <c r="AC135" s="27">
        <v>-6.3440000000000003</v>
      </c>
      <c r="AD135" s="27">
        <v>6.76</v>
      </c>
      <c r="AE135" s="22">
        <v>7953</v>
      </c>
    </row>
    <row r="136" spans="1:31" ht="15" x14ac:dyDescent="0.25">
      <c r="A136" s="22">
        <v>123</v>
      </c>
      <c r="B136" s="21" t="s">
        <v>202</v>
      </c>
      <c r="C136" s="27">
        <v>107.15600000000001</v>
      </c>
      <c r="D136" s="28">
        <v>0</v>
      </c>
      <c r="E136" s="28">
        <v>452.3</v>
      </c>
      <c r="F136" s="28">
        <v>683.8</v>
      </c>
      <c r="G136" s="28">
        <v>0</v>
      </c>
      <c r="H136" s="28">
        <v>0</v>
      </c>
      <c r="I136" s="27">
        <v>0</v>
      </c>
      <c r="J136" s="27">
        <v>0</v>
      </c>
      <c r="K136" s="27">
        <v>0.95399999999999996</v>
      </c>
      <c r="L136" s="28">
        <v>298</v>
      </c>
      <c r="M136" s="28">
        <v>1.9</v>
      </c>
      <c r="N136" s="29">
        <v>0</v>
      </c>
      <c r="O136" s="30">
        <v>0</v>
      </c>
      <c r="P136" s="30">
        <v>0</v>
      </c>
      <c r="Q136" s="30">
        <v>0</v>
      </c>
      <c r="R136" s="31">
        <v>0</v>
      </c>
      <c r="S136" s="31">
        <v>0</v>
      </c>
      <c r="T136" s="22">
        <v>16.73</v>
      </c>
      <c r="U136" s="22">
        <v>0</v>
      </c>
      <c r="V136" s="29">
        <v>16.951699999999999</v>
      </c>
      <c r="W136" s="31">
        <v>4237.04</v>
      </c>
      <c r="X136" s="31">
        <v>-41.65</v>
      </c>
      <c r="Y136" s="22">
        <v>460</v>
      </c>
      <c r="Z136" s="22">
        <v>400</v>
      </c>
      <c r="AA136" s="27">
        <v>0</v>
      </c>
      <c r="AB136" s="31">
        <v>0</v>
      </c>
      <c r="AC136" s="27">
        <v>0</v>
      </c>
      <c r="AD136" s="27">
        <v>0</v>
      </c>
      <c r="AE136" s="22">
        <v>0</v>
      </c>
    </row>
    <row r="137" spans="1:31" ht="15" x14ac:dyDescent="0.25">
      <c r="A137" s="22">
        <v>124</v>
      </c>
      <c r="B137" s="21" t="s">
        <v>203</v>
      </c>
      <c r="C137" s="27">
        <v>122.167</v>
      </c>
      <c r="D137" s="28">
        <v>328</v>
      </c>
      <c r="E137" s="28">
        <v>500</v>
      </c>
      <c r="F137" s="28">
        <v>729.8</v>
      </c>
      <c r="G137" s="28">
        <v>0</v>
      </c>
      <c r="H137" s="28">
        <v>0</v>
      </c>
      <c r="I137" s="27">
        <v>0</v>
      </c>
      <c r="J137" s="27">
        <v>0</v>
      </c>
      <c r="K137" s="27">
        <v>0</v>
      </c>
      <c r="L137" s="28">
        <v>0</v>
      </c>
      <c r="M137" s="28">
        <v>1.7</v>
      </c>
      <c r="N137" s="29">
        <v>0</v>
      </c>
      <c r="O137" s="30">
        <v>0</v>
      </c>
      <c r="P137" s="30">
        <v>0</v>
      </c>
      <c r="Q137" s="30">
        <v>0</v>
      </c>
      <c r="R137" s="31">
        <v>0</v>
      </c>
      <c r="S137" s="31">
        <v>0</v>
      </c>
      <c r="T137" s="22">
        <v>-37.380000000000003</v>
      </c>
      <c r="U137" s="22">
        <v>0</v>
      </c>
      <c r="V137" s="29">
        <v>16.3004</v>
      </c>
      <c r="W137" s="31">
        <v>3733.53</v>
      </c>
      <c r="X137" s="31">
        <v>-113.9</v>
      </c>
      <c r="Y137" s="22">
        <v>520</v>
      </c>
      <c r="Z137" s="22">
        <v>430</v>
      </c>
      <c r="AA137" s="27">
        <v>0</v>
      </c>
      <c r="AB137" s="31">
        <v>0</v>
      </c>
      <c r="AC137" s="27">
        <v>0</v>
      </c>
      <c r="AD137" s="27">
        <v>0</v>
      </c>
      <c r="AE137" s="22">
        <v>11900</v>
      </c>
    </row>
    <row r="138" spans="1:31" ht="15" x14ac:dyDescent="0.25">
      <c r="A138" s="22">
        <v>125</v>
      </c>
      <c r="B138" s="21" t="s">
        <v>204</v>
      </c>
      <c r="C138" s="27">
        <v>107.15600000000001</v>
      </c>
      <c r="D138" s="28">
        <v>0</v>
      </c>
      <c r="E138" s="28">
        <v>445.1</v>
      </c>
      <c r="F138" s="28">
        <v>667.2</v>
      </c>
      <c r="G138" s="28">
        <v>0</v>
      </c>
      <c r="H138" s="28">
        <v>0</v>
      </c>
      <c r="I138" s="27">
        <v>0</v>
      </c>
      <c r="J138" s="27">
        <v>0</v>
      </c>
      <c r="K138" s="27">
        <v>0.93899999999999995</v>
      </c>
      <c r="L138" s="28">
        <v>298</v>
      </c>
      <c r="M138" s="28">
        <v>2.6</v>
      </c>
      <c r="N138" s="29">
        <v>0</v>
      </c>
      <c r="O138" s="30">
        <v>0</v>
      </c>
      <c r="P138" s="30">
        <v>0</v>
      </c>
      <c r="Q138" s="30">
        <v>0</v>
      </c>
      <c r="R138" s="31">
        <v>0</v>
      </c>
      <c r="S138" s="31">
        <v>0</v>
      </c>
      <c r="T138" s="22">
        <v>17.39</v>
      </c>
      <c r="U138" s="22">
        <v>0</v>
      </c>
      <c r="V138" s="29">
        <v>16.885000000000002</v>
      </c>
      <c r="W138" s="31">
        <v>4106.95</v>
      </c>
      <c r="X138" s="31">
        <v>-44.45</v>
      </c>
      <c r="Y138" s="22">
        <v>460</v>
      </c>
      <c r="Z138" s="22">
        <v>400</v>
      </c>
      <c r="AA138" s="27">
        <v>0</v>
      </c>
      <c r="AB138" s="31">
        <v>0</v>
      </c>
      <c r="AC138" s="27">
        <v>0</v>
      </c>
      <c r="AD138" s="27">
        <v>0</v>
      </c>
      <c r="AE138" s="22">
        <v>0</v>
      </c>
    </row>
    <row r="139" spans="1:31" ht="15" x14ac:dyDescent="0.25">
      <c r="A139" s="22">
        <v>126</v>
      </c>
      <c r="B139" s="21" t="s">
        <v>205</v>
      </c>
      <c r="C139" s="27">
        <v>122.167</v>
      </c>
      <c r="D139" s="28">
        <v>337</v>
      </c>
      <c r="E139" s="28">
        <v>494.8</v>
      </c>
      <c r="F139" s="28">
        <v>715.6</v>
      </c>
      <c r="G139" s="28">
        <v>0</v>
      </c>
      <c r="H139" s="28">
        <v>0</v>
      </c>
      <c r="I139" s="27">
        <v>0</v>
      </c>
      <c r="J139" s="27">
        <v>0</v>
      </c>
      <c r="K139" s="27">
        <v>0</v>
      </c>
      <c r="L139" s="28">
        <v>0</v>
      </c>
      <c r="M139" s="28">
        <v>1.8</v>
      </c>
      <c r="N139" s="29">
        <v>0</v>
      </c>
      <c r="O139" s="30">
        <v>0</v>
      </c>
      <c r="P139" s="30">
        <v>0</v>
      </c>
      <c r="Q139" s="30">
        <v>0</v>
      </c>
      <c r="R139" s="31">
        <v>0</v>
      </c>
      <c r="S139" s="31">
        <v>0</v>
      </c>
      <c r="T139" s="22">
        <v>-38.57</v>
      </c>
      <c r="U139" s="22">
        <v>0</v>
      </c>
      <c r="V139" s="29">
        <v>16.4192</v>
      </c>
      <c r="W139" s="31">
        <v>3775.91</v>
      </c>
      <c r="X139" s="31">
        <v>-109</v>
      </c>
      <c r="Y139" s="22">
        <v>500</v>
      </c>
      <c r="Z139" s="22">
        <v>410</v>
      </c>
      <c r="AA139" s="27">
        <v>0</v>
      </c>
      <c r="AB139" s="31">
        <v>0</v>
      </c>
      <c r="AC139" s="27">
        <v>0</v>
      </c>
      <c r="AD139" s="27">
        <v>0</v>
      </c>
      <c r="AE139" s="22">
        <v>11800</v>
      </c>
    </row>
    <row r="140" spans="1:31" ht="15" x14ac:dyDescent="0.25">
      <c r="A140" s="22">
        <v>127</v>
      </c>
      <c r="B140" s="21" t="s">
        <v>206</v>
      </c>
      <c r="C140" s="27">
        <v>114.232</v>
      </c>
      <c r="D140" s="28">
        <v>0</v>
      </c>
      <c r="E140" s="28">
        <v>391.7</v>
      </c>
      <c r="F140" s="28">
        <v>565.4</v>
      </c>
      <c r="G140" s="28">
        <v>25.7</v>
      </c>
      <c r="H140" s="28">
        <v>455</v>
      </c>
      <c r="I140" s="27">
        <v>0.252</v>
      </c>
      <c r="J140" s="27">
        <v>0.36099999999999999</v>
      </c>
      <c r="K140" s="27">
        <v>0.71799999999999997</v>
      </c>
      <c r="L140" s="28">
        <v>289</v>
      </c>
      <c r="M140" s="28">
        <v>0</v>
      </c>
      <c r="N140" s="29">
        <v>-2.2010000000000001</v>
      </c>
      <c r="O140" s="30">
        <v>0.18770000000000001</v>
      </c>
      <c r="P140" s="30">
        <v>-1.0509999999999999E-4</v>
      </c>
      <c r="Q140" s="30">
        <v>2.316E-8</v>
      </c>
      <c r="R140" s="31">
        <v>437.6</v>
      </c>
      <c r="S140" s="31">
        <v>238.33</v>
      </c>
      <c r="T140" s="22">
        <v>-50.4</v>
      </c>
      <c r="U140" s="22">
        <v>3.95</v>
      </c>
      <c r="V140" s="29">
        <v>15.867100000000001</v>
      </c>
      <c r="W140" s="31">
        <v>3057.57</v>
      </c>
      <c r="X140" s="31">
        <v>-60.55</v>
      </c>
      <c r="Y140" s="22">
        <v>418</v>
      </c>
      <c r="Z140" s="22">
        <v>286</v>
      </c>
      <c r="AA140" s="27">
        <v>0</v>
      </c>
      <c r="AB140" s="31">
        <v>0</v>
      </c>
      <c r="AC140" s="27">
        <v>0</v>
      </c>
      <c r="AD140" s="27">
        <v>0</v>
      </c>
      <c r="AE140" s="22">
        <v>8033</v>
      </c>
    </row>
    <row r="141" spans="1:31" ht="15" x14ac:dyDescent="0.25">
      <c r="A141" s="22">
        <v>128</v>
      </c>
      <c r="B141" s="21" t="s">
        <v>207</v>
      </c>
      <c r="C141" s="27">
        <v>100.205</v>
      </c>
      <c r="D141" s="28">
        <v>154.6</v>
      </c>
      <c r="E141" s="28">
        <v>366.6</v>
      </c>
      <c r="F141" s="28">
        <v>540.6</v>
      </c>
      <c r="G141" s="28">
        <v>28.5</v>
      </c>
      <c r="H141" s="28">
        <v>416</v>
      </c>
      <c r="I141" s="27">
        <v>0.26700000000000002</v>
      </c>
      <c r="J141" s="27">
        <v>0.31</v>
      </c>
      <c r="K141" s="27">
        <v>0.69799999999999995</v>
      </c>
      <c r="L141" s="28">
        <v>0.29299999999999998</v>
      </c>
      <c r="M141" s="28">
        <v>0</v>
      </c>
      <c r="N141" s="29">
        <v>-1.6830000000000001</v>
      </c>
      <c r="O141" s="30">
        <v>0.1633</v>
      </c>
      <c r="P141" s="30">
        <v>-8.9190000000000005E-5</v>
      </c>
      <c r="Q141" s="30">
        <v>1.871E-8</v>
      </c>
      <c r="R141" s="31">
        <v>0</v>
      </c>
      <c r="S141" s="31">
        <v>0</v>
      </c>
      <c r="T141" s="22">
        <v>-45.33</v>
      </c>
      <c r="U141" s="22">
        <v>2.63</v>
      </c>
      <c r="V141" s="29">
        <v>15.8317</v>
      </c>
      <c r="W141" s="31">
        <v>2882.44</v>
      </c>
      <c r="X141" s="31">
        <v>-53.26</v>
      </c>
      <c r="Y141" s="22">
        <v>392</v>
      </c>
      <c r="Z141" s="22">
        <v>266</v>
      </c>
      <c r="AA141" s="27">
        <v>0</v>
      </c>
      <c r="AB141" s="31">
        <v>0</v>
      </c>
      <c r="AC141" s="27">
        <v>0</v>
      </c>
      <c r="AD141" s="27">
        <v>0</v>
      </c>
      <c r="AE141" s="22">
        <v>7399</v>
      </c>
    </row>
    <row r="142" spans="1:31" ht="15" x14ac:dyDescent="0.25">
      <c r="A142" s="22">
        <v>129</v>
      </c>
      <c r="B142" s="21" t="s">
        <v>208</v>
      </c>
      <c r="C142" s="27">
        <v>86.177999999999997</v>
      </c>
      <c r="D142" s="28">
        <v>155</v>
      </c>
      <c r="E142" s="28">
        <v>336.4</v>
      </c>
      <c r="F142" s="28">
        <v>504.4</v>
      </c>
      <c r="G142" s="28">
        <v>30.8</v>
      </c>
      <c r="H142" s="28">
        <v>367</v>
      </c>
      <c r="I142" s="27">
        <v>0.27300000000000002</v>
      </c>
      <c r="J142" s="27">
        <v>0.27500000000000002</v>
      </c>
      <c r="K142" s="27">
        <v>0.66400000000000003</v>
      </c>
      <c r="L142" s="28">
        <v>293</v>
      </c>
      <c r="M142" s="28">
        <v>0</v>
      </c>
      <c r="N142" s="29">
        <v>-0.56999999999999995</v>
      </c>
      <c r="O142" s="30">
        <v>0.13589999999999999</v>
      </c>
      <c r="P142" s="30">
        <v>-6.8540000000000004E-5</v>
      </c>
      <c r="Q142" s="30">
        <v>1.2019999999999999E-8</v>
      </c>
      <c r="R142" s="31">
        <v>372.11</v>
      </c>
      <c r="S142" s="31">
        <v>207.55</v>
      </c>
      <c r="T142" s="22">
        <v>-41.02</v>
      </c>
      <c r="U142" s="22">
        <v>-0.51</v>
      </c>
      <c r="V142" s="29">
        <v>15.770099999999999</v>
      </c>
      <c r="W142" s="31">
        <v>2653.43</v>
      </c>
      <c r="X142" s="31">
        <v>-46.02</v>
      </c>
      <c r="Y142" s="22">
        <v>365</v>
      </c>
      <c r="Z142" s="22">
        <v>240</v>
      </c>
      <c r="AA142" s="27">
        <v>54.478999999999999</v>
      </c>
      <c r="AB142" s="31">
        <v>-5323.33</v>
      </c>
      <c r="AC142" s="27">
        <v>-5.5090000000000003</v>
      </c>
      <c r="AD142" s="27">
        <v>4.5789999999999997</v>
      </c>
      <c r="AE142" s="22">
        <v>6710</v>
      </c>
    </row>
    <row r="143" spans="1:31" ht="15" x14ac:dyDescent="0.25">
      <c r="A143" s="22">
        <v>130</v>
      </c>
      <c r="B143" s="21" t="s">
        <v>209</v>
      </c>
      <c r="C143" s="27">
        <v>68.119</v>
      </c>
      <c r="D143" s="28">
        <v>159.5</v>
      </c>
      <c r="E143" s="28">
        <v>314</v>
      </c>
      <c r="F143" s="28">
        <v>496</v>
      </c>
      <c r="G143" s="28">
        <v>40.6</v>
      </c>
      <c r="H143" s="28">
        <v>267</v>
      </c>
      <c r="I143" s="27">
        <v>0.26600000000000001</v>
      </c>
      <c r="J143" s="27">
        <v>0.16</v>
      </c>
      <c r="K143" s="27">
        <v>0.68600000000000005</v>
      </c>
      <c r="L143" s="28">
        <v>293</v>
      </c>
      <c r="M143" s="28">
        <v>0</v>
      </c>
      <c r="N143" s="29">
        <v>3.508</v>
      </c>
      <c r="O143" s="30">
        <v>8.5930000000000006E-2</v>
      </c>
      <c r="P143" s="30">
        <v>-4.7190000000000001E-5</v>
      </c>
      <c r="Q143" s="30">
        <v>1.0179999999999999E-8</v>
      </c>
      <c r="R143" s="31">
        <v>0</v>
      </c>
      <c r="S143" s="31">
        <v>0</v>
      </c>
      <c r="T143" s="22">
        <v>31</v>
      </c>
      <c r="U143" s="22">
        <v>47.47</v>
      </c>
      <c r="V143" s="29">
        <v>15.988</v>
      </c>
      <c r="W143" s="31">
        <v>2541.83</v>
      </c>
      <c r="X143" s="31">
        <v>-42.26</v>
      </c>
      <c r="Y143" s="22">
        <v>335</v>
      </c>
      <c r="Z143" s="22">
        <v>250</v>
      </c>
      <c r="AA143" s="27">
        <v>0</v>
      </c>
      <c r="AB143" s="31">
        <v>0</v>
      </c>
      <c r="AC143" s="27">
        <v>0</v>
      </c>
      <c r="AD143" s="27">
        <v>0</v>
      </c>
      <c r="AE143" s="22">
        <v>6510</v>
      </c>
    </row>
    <row r="144" spans="1:31" ht="15" x14ac:dyDescent="0.25">
      <c r="A144" s="22">
        <v>131</v>
      </c>
      <c r="B144" s="21" t="s">
        <v>210</v>
      </c>
      <c r="C144" s="27">
        <v>88.15</v>
      </c>
      <c r="D144" s="28">
        <v>156</v>
      </c>
      <c r="E144" s="28">
        <v>404.4</v>
      </c>
      <c r="F144" s="28">
        <v>579.5</v>
      </c>
      <c r="G144" s="28">
        <v>38</v>
      </c>
      <c r="H144" s="28">
        <v>329</v>
      </c>
      <c r="I144" s="27">
        <v>0.26</v>
      </c>
      <c r="J144" s="27">
        <v>0.57999999999999996</v>
      </c>
      <c r="K144" s="27">
        <v>0.81</v>
      </c>
      <c r="L144" s="28">
        <v>293</v>
      </c>
      <c r="M144" s="28">
        <v>1.8</v>
      </c>
      <c r="N144" s="29">
        <v>-2.2789999999999999</v>
      </c>
      <c r="O144" s="30">
        <v>0.13569999999999999</v>
      </c>
      <c r="P144" s="30">
        <v>-8.3230000000000001E-5</v>
      </c>
      <c r="Q144" s="30">
        <v>2.0660000000000001E-8</v>
      </c>
      <c r="R144" s="31">
        <v>1148.8</v>
      </c>
      <c r="S144" s="31">
        <v>349.51</v>
      </c>
      <c r="T144" s="22">
        <v>-72.2</v>
      </c>
      <c r="U144" s="22">
        <v>0</v>
      </c>
      <c r="V144" s="29">
        <v>16.712700000000002</v>
      </c>
      <c r="W144" s="31">
        <v>3026.43</v>
      </c>
      <c r="X144" s="31">
        <v>-104.1</v>
      </c>
      <c r="Y144" s="22">
        <v>426</v>
      </c>
      <c r="Z144" s="22">
        <v>298</v>
      </c>
      <c r="AA144" s="27">
        <v>0</v>
      </c>
      <c r="AB144" s="31">
        <v>0</v>
      </c>
      <c r="AC144" s="27">
        <v>0</v>
      </c>
      <c r="AD144" s="27">
        <v>0</v>
      </c>
      <c r="AE144" s="22">
        <v>10540</v>
      </c>
    </row>
    <row r="145" spans="1:31" ht="15" x14ac:dyDescent="0.25">
      <c r="A145" s="22">
        <v>132</v>
      </c>
      <c r="B145" s="21" t="s">
        <v>211</v>
      </c>
      <c r="C145" s="27">
        <v>70.135000000000005</v>
      </c>
      <c r="D145" s="28">
        <v>104.7</v>
      </c>
      <c r="E145" s="28">
        <v>293.3</v>
      </c>
      <c r="F145" s="28">
        <v>450</v>
      </c>
      <c r="G145" s="28">
        <v>34.700000000000003</v>
      </c>
      <c r="H145" s="28">
        <v>300</v>
      </c>
      <c r="I145" s="27">
        <v>0.28199999999999997</v>
      </c>
      <c r="J145" s="27">
        <v>0.20899999999999999</v>
      </c>
      <c r="K145" s="27">
        <v>0.627</v>
      </c>
      <c r="L145" s="28">
        <v>293</v>
      </c>
      <c r="M145" s="28">
        <v>0</v>
      </c>
      <c r="N145" s="29">
        <v>5.1929999999999996</v>
      </c>
      <c r="O145" s="30">
        <v>9.2899999999999996E-2</v>
      </c>
      <c r="P145" s="30">
        <v>-4.7939999999999998E-5</v>
      </c>
      <c r="Q145" s="30">
        <v>9.5789999999999993E-9</v>
      </c>
      <c r="R145" s="31">
        <v>0</v>
      </c>
      <c r="S145" s="31">
        <v>0</v>
      </c>
      <c r="T145" s="22">
        <v>-6.92</v>
      </c>
      <c r="U145" s="22">
        <v>17.87</v>
      </c>
      <c r="V145" s="29">
        <v>15.7179</v>
      </c>
      <c r="W145" s="31">
        <v>2333.61</v>
      </c>
      <c r="X145" s="31">
        <v>-36.33</v>
      </c>
      <c r="Y145" s="22">
        <v>315</v>
      </c>
      <c r="Z145" s="22">
        <v>210</v>
      </c>
      <c r="AA145" s="27">
        <v>0</v>
      </c>
      <c r="AB145" s="31">
        <v>0</v>
      </c>
      <c r="AC145" s="27">
        <v>0</v>
      </c>
      <c r="AD145" s="27">
        <v>0</v>
      </c>
      <c r="AE145" s="22">
        <v>5760</v>
      </c>
    </row>
    <row r="146" spans="1:31" ht="15" x14ac:dyDescent="0.25">
      <c r="A146" s="22">
        <v>133</v>
      </c>
      <c r="B146" s="21" t="s">
        <v>212</v>
      </c>
      <c r="C146" s="27">
        <v>88.15</v>
      </c>
      <c r="D146" s="28">
        <v>264.39999999999998</v>
      </c>
      <c r="E146" s="28">
        <v>375.2</v>
      </c>
      <c r="F146" s="28">
        <v>545</v>
      </c>
      <c r="G146" s="28">
        <v>39</v>
      </c>
      <c r="H146" s="28">
        <v>319</v>
      </c>
      <c r="I146" s="27">
        <v>0.28000000000000003</v>
      </c>
      <c r="J146" s="27">
        <v>0.5</v>
      </c>
      <c r="K146" s="27">
        <v>0.80900000000000005</v>
      </c>
      <c r="L146" s="28">
        <v>293</v>
      </c>
      <c r="M146" s="28">
        <v>1.9</v>
      </c>
      <c r="N146" s="29">
        <v>-2.887</v>
      </c>
      <c r="O146" s="30">
        <v>0.14560000000000001</v>
      </c>
      <c r="P146" s="30">
        <v>-1.004E-4</v>
      </c>
      <c r="Q146" s="30">
        <v>2.934E-8</v>
      </c>
      <c r="R146" s="31">
        <v>1502</v>
      </c>
      <c r="S146" s="31">
        <v>336.75</v>
      </c>
      <c r="T146" s="22">
        <v>-78.8</v>
      </c>
      <c r="U146" s="22">
        <v>-39.5</v>
      </c>
      <c r="V146" s="29">
        <v>15.0113</v>
      </c>
      <c r="W146" s="31">
        <v>1988.08</v>
      </c>
      <c r="X146" s="31">
        <v>-137.80000000000001</v>
      </c>
      <c r="Y146" s="22">
        <v>375</v>
      </c>
      <c r="Z146" s="22">
        <v>298</v>
      </c>
      <c r="AA146" s="27">
        <v>0</v>
      </c>
      <c r="AB146" s="31">
        <v>0</v>
      </c>
      <c r="AC146" s="27">
        <v>0</v>
      </c>
      <c r="AD146" s="27">
        <v>0</v>
      </c>
      <c r="AE146" s="22">
        <v>9700</v>
      </c>
    </row>
    <row r="147" spans="1:31" ht="15" x14ac:dyDescent="0.25">
      <c r="A147" s="22">
        <v>134</v>
      </c>
      <c r="B147" s="21" t="s">
        <v>213</v>
      </c>
      <c r="C147" s="27">
        <v>114.232</v>
      </c>
      <c r="D147" s="28">
        <v>182.3</v>
      </c>
      <c r="E147" s="28">
        <v>391.4</v>
      </c>
      <c r="F147" s="28">
        <v>576.6</v>
      </c>
      <c r="G147" s="28">
        <v>27.7</v>
      </c>
      <c r="H147" s="28">
        <v>455</v>
      </c>
      <c r="I147" s="27">
        <v>0.26700000000000002</v>
      </c>
      <c r="J147" s="27">
        <v>0.30399999999999999</v>
      </c>
      <c r="K147" s="27">
        <v>0.72699999999999998</v>
      </c>
      <c r="L147" s="28">
        <v>293</v>
      </c>
      <c r="M147" s="28">
        <v>0</v>
      </c>
      <c r="N147" s="29">
        <v>-2.2010000000000001</v>
      </c>
      <c r="O147" s="30">
        <v>0.18770000000000001</v>
      </c>
      <c r="P147" s="30">
        <v>-1.5009999999999999E-4</v>
      </c>
      <c r="Q147" s="30">
        <v>2.316E-8</v>
      </c>
      <c r="R147" s="31">
        <v>0</v>
      </c>
      <c r="S147" s="31">
        <v>0</v>
      </c>
      <c r="T147" s="22">
        <v>-51.38</v>
      </c>
      <c r="U147" s="22">
        <v>4.76</v>
      </c>
      <c r="V147" s="29">
        <v>15.8126</v>
      </c>
      <c r="W147" s="31">
        <v>3102.06</v>
      </c>
      <c r="X147" s="31">
        <v>53.47</v>
      </c>
      <c r="Y147" s="22">
        <v>418</v>
      </c>
      <c r="Z147" s="22">
        <v>283</v>
      </c>
      <c r="AA147" s="27">
        <v>0</v>
      </c>
      <c r="AB147" s="31">
        <v>0</v>
      </c>
      <c r="AC147" s="27">
        <v>0</v>
      </c>
      <c r="AD147" s="27">
        <v>0</v>
      </c>
      <c r="AE147" s="22">
        <v>7838</v>
      </c>
    </row>
    <row r="148" spans="1:31" ht="15" x14ac:dyDescent="0.25">
      <c r="A148" s="22">
        <v>135</v>
      </c>
      <c r="B148" s="21" t="s">
        <v>214</v>
      </c>
      <c r="C148" s="27">
        <v>84.162000000000006</v>
      </c>
      <c r="D148" s="28">
        <v>138.30000000000001</v>
      </c>
      <c r="E148" s="28">
        <v>340.9</v>
      </c>
      <c r="F148" s="28">
        <v>518</v>
      </c>
      <c r="G148" s="28">
        <v>32.4</v>
      </c>
      <c r="H148" s="28">
        <v>351</v>
      </c>
      <c r="I148" s="27">
        <v>0.27</v>
      </c>
      <c r="J148" s="27">
        <v>0.26900000000000002</v>
      </c>
      <c r="K148" s="27">
        <v>0.69399999999999995</v>
      </c>
      <c r="L148" s="28">
        <v>293</v>
      </c>
      <c r="M148" s="28">
        <v>0</v>
      </c>
      <c r="N148" s="29">
        <v>-3.5230000000000001</v>
      </c>
      <c r="O148" s="30">
        <v>0.13539999999999999</v>
      </c>
      <c r="P148" s="30">
        <v>-7.9789999999999993E-5</v>
      </c>
      <c r="Q148" s="30">
        <v>1.9020000000000001E-8</v>
      </c>
      <c r="R148" s="31">
        <v>0</v>
      </c>
      <c r="S148" s="31">
        <v>0</v>
      </c>
      <c r="T148" s="22">
        <v>-13.8</v>
      </c>
      <c r="U148" s="22">
        <v>17.5</v>
      </c>
      <c r="V148" s="29">
        <v>15.9124</v>
      </c>
      <c r="W148" s="31">
        <v>2731.79</v>
      </c>
      <c r="X148" s="31">
        <v>-46.47</v>
      </c>
      <c r="Y148" s="22">
        <v>364</v>
      </c>
      <c r="Z148" s="22">
        <v>248</v>
      </c>
      <c r="AA148" s="27">
        <v>0</v>
      </c>
      <c r="AB148" s="31">
        <v>0</v>
      </c>
      <c r="AC148" s="27">
        <v>0</v>
      </c>
      <c r="AD148" s="27">
        <v>0</v>
      </c>
      <c r="AE148" s="22">
        <v>6890</v>
      </c>
    </row>
    <row r="149" spans="1:31" ht="15" x14ac:dyDescent="0.25">
      <c r="A149" s="22">
        <v>136</v>
      </c>
      <c r="B149" s="21" t="s">
        <v>215</v>
      </c>
      <c r="C149" s="27">
        <v>114.232</v>
      </c>
      <c r="D149" s="28">
        <v>152.69999999999999</v>
      </c>
      <c r="E149" s="28">
        <v>392.1</v>
      </c>
      <c r="F149" s="28">
        <v>563.6</v>
      </c>
      <c r="G149" s="28">
        <v>25.1</v>
      </c>
      <c r="H149" s="28">
        <v>464</v>
      </c>
      <c r="I149" s="27">
        <v>0.252</v>
      </c>
      <c r="J149" s="27">
        <v>0.36899999999999999</v>
      </c>
      <c r="K149" s="27">
        <v>0.70599999999999996</v>
      </c>
      <c r="L149" s="28">
        <v>293</v>
      </c>
      <c r="M149" s="28">
        <v>0</v>
      </c>
      <c r="N149" s="29">
        <v>-2.2010000000000001</v>
      </c>
      <c r="O149" s="30">
        <v>0.18770000000000001</v>
      </c>
      <c r="P149" s="30">
        <v>-1.0509999999999999E-4</v>
      </c>
      <c r="Q149" s="30">
        <v>2.316E-8</v>
      </c>
      <c r="R149" s="31">
        <v>0</v>
      </c>
      <c r="S149" s="31">
        <v>0</v>
      </c>
      <c r="T149" s="22">
        <v>-50.82</v>
      </c>
      <c r="U149" s="22">
        <v>3.28</v>
      </c>
      <c r="V149" s="29">
        <v>15.8865</v>
      </c>
      <c r="W149" s="31">
        <v>3065.96</v>
      </c>
      <c r="X149" s="31">
        <v>-60.74</v>
      </c>
      <c r="Y149" s="22">
        <v>418</v>
      </c>
      <c r="Z149" s="22">
        <v>286</v>
      </c>
      <c r="AA149" s="27">
        <v>64.370999999999995</v>
      </c>
      <c r="AB149" s="31">
        <v>-6817.44</v>
      </c>
      <c r="AC149" s="27">
        <v>-6.7629999999999999</v>
      </c>
      <c r="AD149" s="27">
        <v>7.02</v>
      </c>
      <c r="AE149" s="22">
        <v>8100</v>
      </c>
    </row>
    <row r="150" spans="1:31" ht="15" x14ac:dyDescent="0.25">
      <c r="A150" s="22">
        <v>137</v>
      </c>
      <c r="B150" s="21" t="s">
        <v>216</v>
      </c>
      <c r="C150" s="27">
        <v>100.205</v>
      </c>
      <c r="D150" s="28">
        <v>100</v>
      </c>
      <c r="E150" s="28">
        <v>365</v>
      </c>
      <c r="F150" s="28">
        <v>535.20000000000005</v>
      </c>
      <c r="G150" s="28">
        <v>27.8</v>
      </c>
      <c r="H150" s="28">
        <v>404</v>
      </c>
      <c r="I150" s="27">
        <v>0.25600000000000001</v>
      </c>
      <c r="J150" s="27">
        <v>0.32400000000000001</v>
      </c>
      <c r="K150" s="27">
        <v>0.68700000000000006</v>
      </c>
      <c r="L150" s="28">
        <v>293</v>
      </c>
      <c r="M150" s="28">
        <v>0</v>
      </c>
      <c r="N150" s="29">
        <v>-1.6830000000000001</v>
      </c>
      <c r="O150" s="30">
        <v>0.1633</v>
      </c>
      <c r="P150" s="30">
        <v>-8.9190000000000005E-5</v>
      </c>
      <c r="Q150" s="30">
        <v>1.871E-8</v>
      </c>
      <c r="R150" s="31">
        <v>0</v>
      </c>
      <c r="S150" s="31">
        <v>0</v>
      </c>
      <c r="T150" s="22">
        <v>-45.96</v>
      </c>
      <c r="U150" s="22">
        <v>1.1000000000000001</v>
      </c>
      <c r="V150" s="29">
        <v>15.8133</v>
      </c>
      <c r="W150" s="31">
        <v>2855.66</v>
      </c>
      <c r="X150" s="31">
        <v>-53.93</v>
      </c>
      <c r="Y150" s="22">
        <v>390</v>
      </c>
      <c r="Z150" s="22">
        <v>265</v>
      </c>
      <c r="AA150" s="27">
        <v>59.325000000000003</v>
      </c>
      <c r="AB150" s="31">
        <v>-6059.25</v>
      </c>
      <c r="AC150" s="27">
        <v>-6.1230000000000002</v>
      </c>
      <c r="AD150" s="27">
        <v>5.72</v>
      </c>
      <c r="AE150" s="22">
        <v>7360</v>
      </c>
    </row>
    <row r="151" spans="1:31" ht="15" x14ac:dyDescent="0.25">
      <c r="A151" s="22">
        <v>138</v>
      </c>
      <c r="B151" s="21" t="s">
        <v>217</v>
      </c>
      <c r="C151" s="27">
        <v>84.162000000000006</v>
      </c>
      <c r="D151" s="28">
        <v>134.69999999999999</v>
      </c>
      <c r="E151" s="28">
        <v>343.6</v>
      </c>
      <c r="F151" s="28">
        <v>521</v>
      </c>
      <c r="G151" s="28">
        <v>32.5</v>
      </c>
      <c r="H151" s="28">
        <v>350</v>
      </c>
      <c r="I151" s="27">
        <v>0.27</v>
      </c>
      <c r="J151" s="27">
        <v>0.20699999999999999</v>
      </c>
      <c r="K151" s="27">
        <v>0.69799999999999995</v>
      </c>
      <c r="L151" s="28">
        <v>293</v>
      </c>
      <c r="M151" s="28">
        <v>0</v>
      </c>
      <c r="N151" s="29">
        <v>-3.5230000000000001</v>
      </c>
      <c r="O151" s="30">
        <v>0.13539999999999999</v>
      </c>
      <c r="P151" s="30">
        <v>-7.9789999999999993E-5</v>
      </c>
      <c r="Q151" s="30">
        <v>1.9020000000000001E-8</v>
      </c>
      <c r="R151" s="31">
        <v>0</v>
      </c>
      <c r="S151" s="31">
        <v>0</v>
      </c>
      <c r="T151" s="22">
        <v>-14.02</v>
      </c>
      <c r="U151" s="22">
        <v>17.04</v>
      </c>
      <c r="V151" s="29">
        <v>15.948399999999999</v>
      </c>
      <c r="W151" s="31">
        <v>2750.5</v>
      </c>
      <c r="X151" s="31">
        <v>-48.33</v>
      </c>
      <c r="Y151" s="22">
        <v>366</v>
      </c>
      <c r="Z151" s="22">
        <v>250</v>
      </c>
      <c r="AA151" s="27">
        <v>0</v>
      </c>
      <c r="AB151" s="31">
        <v>0</v>
      </c>
      <c r="AC151" s="27">
        <v>0</v>
      </c>
      <c r="AD151" s="27">
        <v>0</v>
      </c>
      <c r="AE151" s="22">
        <v>7000</v>
      </c>
    </row>
    <row r="152" spans="1:31" ht="15" x14ac:dyDescent="0.25">
      <c r="A152" s="22">
        <v>139</v>
      </c>
      <c r="B152" s="21" t="s">
        <v>218</v>
      </c>
      <c r="C152" s="27">
        <v>93.129000000000005</v>
      </c>
      <c r="D152" s="28">
        <v>276.89999999999998</v>
      </c>
      <c r="E152" s="28">
        <v>418.5</v>
      </c>
      <c r="F152" s="28">
        <v>646</v>
      </c>
      <c r="G152" s="28">
        <v>44</v>
      </c>
      <c r="H152" s="28">
        <v>311</v>
      </c>
      <c r="I152" s="27">
        <v>0.26</v>
      </c>
      <c r="J152" s="27">
        <v>0.27</v>
      </c>
      <c r="K152" s="27">
        <v>0.95499999999999996</v>
      </c>
      <c r="L152" s="28">
        <v>293</v>
      </c>
      <c r="M152" s="28">
        <v>0</v>
      </c>
      <c r="N152" s="29">
        <v>-4.1630000000000003</v>
      </c>
      <c r="O152" s="30">
        <v>0.1166</v>
      </c>
      <c r="P152" s="30">
        <v>-6.6829999999999995E-5</v>
      </c>
      <c r="Q152" s="30">
        <v>1.302E-8</v>
      </c>
      <c r="R152" s="31">
        <v>500.97</v>
      </c>
      <c r="S152" s="31">
        <v>285.5</v>
      </c>
      <c r="T152" s="22">
        <v>24.43</v>
      </c>
      <c r="U152" s="22">
        <v>0</v>
      </c>
      <c r="V152" s="29">
        <v>16.214300000000001</v>
      </c>
      <c r="W152" s="31">
        <v>3409.4</v>
      </c>
      <c r="X152" s="31">
        <v>-62.65</v>
      </c>
      <c r="Y152" s="22">
        <v>460</v>
      </c>
      <c r="Z152" s="22">
        <v>300</v>
      </c>
      <c r="AA152" s="27">
        <v>0</v>
      </c>
      <c r="AB152" s="31">
        <v>0</v>
      </c>
      <c r="AC152" s="27">
        <v>0</v>
      </c>
      <c r="AD152" s="27">
        <v>0</v>
      </c>
      <c r="AE152" s="22">
        <v>8950</v>
      </c>
    </row>
    <row r="153" spans="1:31" ht="15" x14ac:dyDescent="0.25">
      <c r="A153" s="22">
        <v>140</v>
      </c>
      <c r="B153" s="21" t="s">
        <v>219</v>
      </c>
      <c r="C153" s="27">
        <v>84.162000000000006</v>
      </c>
      <c r="D153" s="28">
        <v>139</v>
      </c>
      <c r="E153" s="28">
        <v>329.6</v>
      </c>
      <c r="F153" s="28">
        <v>490</v>
      </c>
      <c r="G153" s="28">
        <v>30</v>
      </c>
      <c r="H153" s="28">
        <v>360</v>
      </c>
      <c r="I153" s="27">
        <v>0.27</v>
      </c>
      <c r="J153" s="27">
        <v>0.28999999999999998</v>
      </c>
      <c r="K153" s="27">
        <v>0.66900000000000004</v>
      </c>
      <c r="L153" s="28">
        <v>293</v>
      </c>
      <c r="M153" s="28">
        <v>0</v>
      </c>
      <c r="N153" s="29">
        <v>-0.4</v>
      </c>
      <c r="O153" s="30">
        <v>0.12839999999999999</v>
      </c>
      <c r="P153" s="30">
        <v>-7.271E-5</v>
      </c>
      <c r="Q153" s="30">
        <v>1.613E-8</v>
      </c>
      <c r="R153" s="31">
        <v>0</v>
      </c>
      <c r="S153" s="31">
        <v>0</v>
      </c>
      <c r="T153" s="22">
        <v>-12.03</v>
      </c>
      <c r="U153" s="22">
        <v>19.63</v>
      </c>
      <c r="V153" s="29">
        <v>15.752700000000001</v>
      </c>
      <c r="W153" s="31">
        <v>2580.52</v>
      </c>
      <c r="X153" s="31">
        <v>-46.56</v>
      </c>
      <c r="Y153" s="22">
        <v>352</v>
      </c>
      <c r="Z153" s="22">
        <v>218</v>
      </c>
      <c r="AA153" s="27">
        <v>0</v>
      </c>
      <c r="AB153" s="31">
        <v>0</v>
      </c>
      <c r="AC153" s="27">
        <v>0</v>
      </c>
      <c r="AD153" s="27">
        <v>0</v>
      </c>
      <c r="AE153" s="22">
        <v>6590</v>
      </c>
    </row>
    <row r="154" spans="1:31" ht="15" x14ac:dyDescent="0.25">
      <c r="A154" s="22">
        <v>141</v>
      </c>
      <c r="B154" s="21" t="s">
        <v>220</v>
      </c>
      <c r="C154" s="27">
        <v>114.232</v>
      </c>
      <c r="D154" s="28">
        <v>152.19999999999999</v>
      </c>
      <c r="E154" s="28">
        <v>390.9</v>
      </c>
      <c r="F154" s="28">
        <v>561.70000000000005</v>
      </c>
      <c r="G154" s="28">
        <v>25.1</v>
      </c>
      <c r="H154" s="28">
        <v>476</v>
      </c>
      <c r="I154" s="27">
        <v>0.25900000000000001</v>
      </c>
      <c r="J154" s="27">
        <v>0.36899999999999999</v>
      </c>
      <c r="K154" s="27">
        <v>0.70499999999999996</v>
      </c>
      <c r="L154" s="28">
        <v>293</v>
      </c>
      <c r="M154" s="28">
        <v>0</v>
      </c>
      <c r="N154" s="29">
        <v>-2.2010000000000001</v>
      </c>
      <c r="O154" s="30">
        <v>0.18770000000000001</v>
      </c>
      <c r="P154" s="30">
        <v>-1.0509999999999999E-4</v>
      </c>
      <c r="Q154" s="30">
        <v>2.316E-8</v>
      </c>
      <c r="R154" s="31">
        <v>0</v>
      </c>
      <c r="S154" s="31">
        <v>0</v>
      </c>
      <c r="T154" s="22">
        <v>-50.619</v>
      </c>
      <c r="U154" s="22">
        <v>4</v>
      </c>
      <c r="V154" s="29">
        <v>15.8893</v>
      </c>
      <c r="W154" s="31">
        <v>3057.05</v>
      </c>
      <c r="X154" s="31">
        <v>-60.59</v>
      </c>
      <c r="Y154" s="22">
        <v>417</v>
      </c>
      <c r="Z154" s="22">
        <v>285</v>
      </c>
      <c r="AA154" s="27">
        <v>64.394000000000005</v>
      </c>
      <c r="AB154" s="31">
        <v>-6799.54</v>
      </c>
      <c r="AC154" s="27">
        <v>-6.7690000000000001</v>
      </c>
      <c r="AD154" s="27">
        <v>6.98</v>
      </c>
      <c r="AE154" s="22">
        <v>8100</v>
      </c>
    </row>
    <row r="155" spans="1:31" ht="15" x14ac:dyDescent="0.25">
      <c r="A155" s="22">
        <v>142</v>
      </c>
      <c r="B155" s="21" t="s">
        <v>221</v>
      </c>
      <c r="C155" s="27">
        <v>84.162000000000006</v>
      </c>
      <c r="D155" s="28">
        <v>132</v>
      </c>
      <c r="E155" s="28">
        <v>331.7</v>
      </c>
      <c r="F155" s="28">
        <v>493</v>
      </c>
      <c r="G155" s="28">
        <v>30</v>
      </c>
      <c r="H155" s="28">
        <v>360</v>
      </c>
      <c r="I155" s="27">
        <v>0.27</v>
      </c>
      <c r="J155" s="27">
        <v>0.28999999999999998</v>
      </c>
      <c r="K155" s="27">
        <v>0.66900000000000004</v>
      </c>
      <c r="L155" s="28">
        <v>293</v>
      </c>
      <c r="M155" s="28">
        <v>0</v>
      </c>
      <c r="N155" s="29">
        <v>3.016</v>
      </c>
      <c r="O155" s="30">
        <v>0.1231</v>
      </c>
      <c r="P155" s="30">
        <v>-7.182E-5</v>
      </c>
      <c r="Q155" s="30">
        <v>1.7500000000000001E-8</v>
      </c>
      <c r="R155" s="31">
        <v>0</v>
      </c>
      <c r="S155" s="31">
        <v>0</v>
      </c>
      <c r="T155" s="22">
        <v>-12.99</v>
      </c>
      <c r="U155" s="22">
        <v>19.03</v>
      </c>
      <c r="V155" s="29">
        <v>15.842499999999999</v>
      </c>
      <c r="W155" s="31">
        <v>2631.57</v>
      </c>
      <c r="X155" s="31">
        <v>-46</v>
      </c>
      <c r="Y155" s="22">
        <v>354</v>
      </c>
      <c r="Z155" s="22">
        <v>240</v>
      </c>
      <c r="AA155" s="27">
        <v>0</v>
      </c>
      <c r="AB155" s="31">
        <v>0</v>
      </c>
      <c r="AC155" s="27">
        <v>0</v>
      </c>
      <c r="AD155" s="27">
        <v>0</v>
      </c>
      <c r="AE155" s="22">
        <v>6680</v>
      </c>
    </row>
    <row r="156" spans="1:31" ht="15" x14ac:dyDescent="0.25">
      <c r="A156" s="22">
        <v>143</v>
      </c>
      <c r="B156" s="21" t="s">
        <v>222</v>
      </c>
      <c r="C156" s="27">
        <v>44.054000000000002</v>
      </c>
      <c r="D156" s="28">
        <v>150.19999999999999</v>
      </c>
      <c r="E156" s="28">
        <v>293.60000000000002</v>
      </c>
      <c r="F156" s="28">
        <v>461</v>
      </c>
      <c r="G156" s="28">
        <v>55</v>
      </c>
      <c r="H156" s="28">
        <v>154</v>
      </c>
      <c r="I156" s="27">
        <v>0.22</v>
      </c>
      <c r="J156" s="27">
        <v>0.30299999999999999</v>
      </c>
      <c r="K156" s="27">
        <v>0.77800000000000002</v>
      </c>
      <c r="L156" s="28">
        <v>293</v>
      </c>
      <c r="M156" s="28">
        <v>2.5</v>
      </c>
      <c r="N156" s="29">
        <v>1.843</v>
      </c>
      <c r="O156" s="30">
        <v>4.3529999999999999E-2</v>
      </c>
      <c r="P156" s="30">
        <v>-2.404E-5</v>
      </c>
      <c r="Q156" s="30">
        <v>5.6850000000000001E-9</v>
      </c>
      <c r="R156" s="31">
        <v>368.7</v>
      </c>
      <c r="S156" s="31">
        <v>192.82</v>
      </c>
      <c r="T156" s="22">
        <v>-39.76</v>
      </c>
      <c r="U156" s="22">
        <v>-31.86</v>
      </c>
      <c r="V156" s="29">
        <v>16.248100000000001</v>
      </c>
      <c r="W156" s="31">
        <v>2465.15</v>
      </c>
      <c r="X156" s="31">
        <v>-37.15</v>
      </c>
      <c r="Y156" s="22">
        <v>320</v>
      </c>
      <c r="Z156" s="22">
        <v>210</v>
      </c>
      <c r="AA156" s="27">
        <v>0</v>
      </c>
      <c r="AB156" s="31">
        <v>0</v>
      </c>
      <c r="AC156" s="27">
        <v>0</v>
      </c>
      <c r="AD156" s="27">
        <v>0</v>
      </c>
      <c r="AE156" s="22">
        <v>6150</v>
      </c>
    </row>
    <row r="157" spans="1:31" ht="15" x14ac:dyDescent="0.25">
      <c r="A157" s="22">
        <v>144</v>
      </c>
      <c r="B157" s="21" t="s">
        <v>668</v>
      </c>
      <c r="C157" s="27">
        <v>60.052</v>
      </c>
      <c r="D157" s="28">
        <v>289.8</v>
      </c>
      <c r="E157" s="28">
        <v>391.1</v>
      </c>
      <c r="F157" s="28">
        <v>594.4</v>
      </c>
      <c r="G157" s="28">
        <v>57.1</v>
      </c>
      <c r="H157" s="28">
        <v>171</v>
      </c>
      <c r="I157" s="27">
        <v>0.2</v>
      </c>
      <c r="J157" s="27">
        <v>0.45400000000000001</v>
      </c>
      <c r="K157" s="27">
        <v>1.0489999999999999</v>
      </c>
      <c r="L157" s="28">
        <v>293</v>
      </c>
      <c r="M157" s="28">
        <v>1.3</v>
      </c>
      <c r="N157" s="29">
        <v>1.1559999999999999</v>
      </c>
      <c r="O157" s="30">
        <v>6.087E-2</v>
      </c>
      <c r="P157" s="30">
        <v>-4.1869999999999997E-5</v>
      </c>
      <c r="Q157" s="30">
        <v>1.1819999999999999E-8</v>
      </c>
      <c r="R157" s="31">
        <v>600.94000000000005</v>
      </c>
      <c r="S157" s="31">
        <v>306.20999999999998</v>
      </c>
      <c r="T157" s="22">
        <v>-103.93</v>
      </c>
      <c r="U157" s="22">
        <v>-90.03</v>
      </c>
      <c r="V157" s="29">
        <v>16.808</v>
      </c>
      <c r="W157" s="31">
        <v>3405.57</v>
      </c>
      <c r="X157" s="31">
        <v>-56.34</v>
      </c>
      <c r="Y157" s="22">
        <v>430</v>
      </c>
      <c r="Z157" s="22">
        <v>290</v>
      </c>
      <c r="AA157" s="27">
        <v>57.834000000000003</v>
      </c>
      <c r="AB157" s="31">
        <v>-6841.98</v>
      </c>
      <c r="AC157" s="27">
        <v>-5.6470000000000002</v>
      </c>
      <c r="AD157" s="27">
        <v>3.44</v>
      </c>
      <c r="AE157" s="22">
        <v>5660</v>
      </c>
    </row>
    <row r="158" spans="1:31" ht="15" x14ac:dyDescent="0.25">
      <c r="A158" s="22">
        <v>145</v>
      </c>
      <c r="B158" s="21" t="s">
        <v>223</v>
      </c>
      <c r="C158" s="27">
        <v>102.089</v>
      </c>
      <c r="D158" s="28">
        <v>199</v>
      </c>
      <c r="E158" s="28">
        <v>412</v>
      </c>
      <c r="F158" s="28">
        <v>569</v>
      </c>
      <c r="G158" s="28">
        <v>46.2</v>
      </c>
      <c r="H158" s="28">
        <v>290</v>
      </c>
      <c r="I158" s="27">
        <v>0.28699999999999998</v>
      </c>
      <c r="J158" s="27">
        <v>0</v>
      </c>
      <c r="K158" s="27">
        <v>1.087</v>
      </c>
      <c r="L158" s="28">
        <v>293</v>
      </c>
      <c r="M158" s="28">
        <v>3</v>
      </c>
      <c r="N158" s="29">
        <v>-5.524</v>
      </c>
      <c r="O158" s="30">
        <v>0.1215</v>
      </c>
      <c r="P158" s="30">
        <v>-8.551E-5</v>
      </c>
      <c r="Q158" s="30">
        <v>2.3490000000000001E-8</v>
      </c>
      <c r="R158" s="31">
        <v>502.33</v>
      </c>
      <c r="S158" s="31">
        <v>286.04000000000002</v>
      </c>
      <c r="T158" s="22">
        <v>-137.6</v>
      </c>
      <c r="U158" s="22">
        <v>-113.93</v>
      </c>
      <c r="V158" s="29">
        <v>16.398199999999999</v>
      </c>
      <c r="W158" s="31">
        <v>3287.56</v>
      </c>
      <c r="X158" s="31">
        <v>-75.11</v>
      </c>
      <c r="Y158" s="22">
        <v>437</v>
      </c>
      <c r="Z158" s="22">
        <v>308</v>
      </c>
      <c r="AA158" s="27">
        <v>0</v>
      </c>
      <c r="AB158" s="31">
        <v>0</v>
      </c>
      <c r="AC158" s="27">
        <v>0</v>
      </c>
      <c r="AD158" s="27">
        <v>0</v>
      </c>
      <c r="AE158" s="22">
        <v>9850</v>
      </c>
    </row>
    <row r="159" spans="1:31" ht="15" x14ac:dyDescent="0.25">
      <c r="A159" s="22">
        <v>146</v>
      </c>
      <c r="B159" s="21" t="s">
        <v>653</v>
      </c>
      <c r="C159" s="27">
        <v>58.08</v>
      </c>
      <c r="D159" s="28">
        <v>178.2</v>
      </c>
      <c r="E159" s="28">
        <v>329.4</v>
      </c>
      <c r="F159" s="28">
        <v>508.1</v>
      </c>
      <c r="G159" s="28">
        <v>46.4</v>
      </c>
      <c r="H159" s="28">
        <v>209</v>
      </c>
      <c r="I159" s="27">
        <v>0.23200000000000001</v>
      </c>
      <c r="J159" s="27">
        <v>0.309</v>
      </c>
      <c r="K159" s="27">
        <v>0.79</v>
      </c>
      <c r="L159" s="28">
        <v>293</v>
      </c>
      <c r="M159" s="28">
        <v>2.9</v>
      </c>
      <c r="N159" s="29">
        <v>1.5049999999999999</v>
      </c>
      <c r="O159" s="30">
        <v>6.2239999999999997E-2</v>
      </c>
      <c r="P159" s="30">
        <v>-2.9920000000000002E-5</v>
      </c>
      <c r="Q159" s="30">
        <v>4.8669999999999998E-9</v>
      </c>
      <c r="R159" s="31">
        <v>367.25</v>
      </c>
      <c r="S159" s="31">
        <v>209.68</v>
      </c>
      <c r="T159" s="22">
        <v>-52</v>
      </c>
      <c r="U159" s="22">
        <v>-36.58</v>
      </c>
      <c r="V159" s="29">
        <v>16.651299999999999</v>
      </c>
      <c r="W159" s="31">
        <v>2940.46</v>
      </c>
      <c r="X159" s="31">
        <v>-35.93</v>
      </c>
      <c r="Y159" s="22">
        <v>350</v>
      </c>
      <c r="Z159" s="22">
        <v>241</v>
      </c>
      <c r="AA159" s="27">
        <v>0</v>
      </c>
      <c r="AB159" s="31">
        <v>0</v>
      </c>
      <c r="AC159" s="27">
        <v>0</v>
      </c>
      <c r="AD159" s="27">
        <v>0</v>
      </c>
      <c r="AE159" s="22">
        <v>6960</v>
      </c>
    </row>
    <row r="160" spans="1:31" ht="15" x14ac:dyDescent="0.25">
      <c r="A160" s="22">
        <v>147</v>
      </c>
      <c r="B160" s="21" t="s">
        <v>664</v>
      </c>
      <c r="C160" s="27">
        <v>41.052999999999997</v>
      </c>
      <c r="D160" s="28">
        <v>229.3</v>
      </c>
      <c r="E160" s="28">
        <v>354.8</v>
      </c>
      <c r="F160" s="28">
        <v>548</v>
      </c>
      <c r="G160" s="28">
        <v>47.7</v>
      </c>
      <c r="H160" s="28">
        <v>173</v>
      </c>
      <c r="I160" s="27">
        <v>0.184</v>
      </c>
      <c r="J160" s="27">
        <v>0.32100000000000001</v>
      </c>
      <c r="K160" s="27">
        <v>0.78200000000000003</v>
      </c>
      <c r="L160" s="28">
        <v>293</v>
      </c>
      <c r="M160" s="28">
        <v>3.5</v>
      </c>
      <c r="N160" s="29">
        <v>4.8920000000000003</v>
      </c>
      <c r="O160" s="30">
        <v>2.8570000000000002E-2</v>
      </c>
      <c r="P160" s="30">
        <v>-1.0730000000000001E-5</v>
      </c>
      <c r="Q160" s="30">
        <v>7.6500000000000005E-10</v>
      </c>
      <c r="R160" s="31">
        <v>334.91</v>
      </c>
      <c r="S160" s="31">
        <v>210.05</v>
      </c>
      <c r="T160" s="22">
        <v>21</v>
      </c>
      <c r="U160" s="22">
        <v>25.24</v>
      </c>
      <c r="V160" s="29">
        <v>16.287400000000002</v>
      </c>
      <c r="W160" s="31">
        <v>2945.47</v>
      </c>
      <c r="X160" s="31">
        <v>-49.15</v>
      </c>
      <c r="Y160" s="22">
        <v>390</v>
      </c>
      <c r="Z160" s="22">
        <v>260</v>
      </c>
      <c r="AA160" s="27">
        <v>47.393999999999998</v>
      </c>
      <c r="AB160" s="31">
        <v>-5392.43</v>
      </c>
      <c r="AC160" s="27">
        <v>-4.3570000000000002</v>
      </c>
      <c r="AD160" s="27">
        <v>3.49</v>
      </c>
      <c r="AE160" s="22">
        <v>7500</v>
      </c>
    </row>
    <row r="161" spans="1:33" ht="15" x14ac:dyDescent="0.25">
      <c r="A161" s="22">
        <v>148</v>
      </c>
      <c r="B161" s="21" t="s">
        <v>224</v>
      </c>
      <c r="C161" s="27">
        <v>78.498000000000005</v>
      </c>
      <c r="D161" s="28">
        <v>160.19999999999999</v>
      </c>
      <c r="E161" s="28">
        <v>323.89999999999998</v>
      </c>
      <c r="F161" s="28">
        <v>508</v>
      </c>
      <c r="G161" s="28">
        <v>58</v>
      </c>
      <c r="H161" s="28">
        <v>204</v>
      </c>
      <c r="I161" s="27">
        <v>0.28000000000000003</v>
      </c>
      <c r="J161" s="27">
        <v>0.34399999999999997</v>
      </c>
      <c r="K161" s="27">
        <v>1.1040000000000001</v>
      </c>
      <c r="L161" s="28">
        <v>293</v>
      </c>
      <c r="M161" s="28">
        <v>2.4</v>
      </c>
      <c r="N161" s="29">
        <v>5.976</v>
      </c>
      <c r="O161" s="30">
        <v>4.086E-2</v>
      </c>
      <c r="P161" s="30">
        <v>-2.3540000000000002E-5</v>
      </c>
      <c r="Q161" s="30">
        <v>5.3000000000000003E-9</v>
      </c>
      <c r="R161" s="31">
        <v>0</v>
      </c>
      <c r="S161" s="31">
        <v>0</v>
      </c>
      <c r="T161" s="22">
        <v>-58.3</v>
      </c>
      <c r="U161" s="22">
        <v>-49.29</v>
      </c>
      <c r="V161" s="29">
        <v>15.7514</v>
      </c>
      <c r="W161" s="31">
        <v>2447.33</v>
      </c>
      <c r="X161" s="31">
        <v>-55.33</v>
      </c>
      <c r="Y161" s="22">
        <v>355</v>
      </c>
      <c r="Z161" s="22">
        <v>237</v>
      </c>
      <c r="AA161" s="27">
        <v>0</v>
      </c>
      <c r="AB161" s="31">
        <v>0</v>
      </c>
      <c r="AC161" s="27">
        <v>0</v>
      </c>
      <c r="AD161" s="27">
        <v>0</v>
      </c>
      <c r="AE161" s="22">
        <v>6850</v>
      </c>
    </row>
    <row r="162" spans="1:33" ht="15" x14ac:dyDescent="0.25">
      <c r="A162" s="22">
        <v>149</v>
      </c>
      <c r="B162" s="21" t="s">
        <v>225</v>
      </c>
      <c r="C162" s="27">
        <v>26.038</v>
      </c>
      <c r="D162" s="28">
        <v>192.4</v>
      </c>
      <c r="E162" s="28">
        <v>189.2</v>
      </c>
      <c r="F162" s="28">
        <v>308.3</v>
      </c>
      <c r="G162" s="28">
        <v>60.6</v>
      </c>
      <c r="H162" s="28">
        <v>113</v>
      </c>
      <c r="I162" s="27">
        <v>0.27100000000000002</v>
      </c>
      <c r="J162" s="27">
        <v>0.184</v>
      </c>
      <c r="K162" s="27">
        <v>0.61499999999999999</v>
      </c>
      <c r="L162" s="28">
        <v>189</v>
      </c>
      <c r="M162" s="28">
        <v>0</v>
      </c>
      <c r="N162" s="29">
        <v>6.4059999999999997</v>
      </c>
      <c r="O162" s="30">
        <v>1.8100000000000002E-2</v>
      </c>
      <c r="P162" s="30">
        <v>-1.1960000000000001E-5</v>
      </c>
      <c r="Q162" s="30">
        <v>3.3729999999999998E-9</v>
      </c>
      <c r="R162" s="31">
        <v>0</v>
      </c>
      <c r="S162" s="31">
        <v>0</v>
      </c>
      <c r="T162" s="22">
        <v>54.19</v>
      </c>
      <c r="U162" s="22">
        <v>50</v>
      </c>
      <c r="V162" s="29">
        <v>16.348099999999999</v>
      </c>
      <c r="W162" s="31">
        <v>1637.184</v>
      </c>
      <c r="X162" s="31">
        <v>-19.77</v>
      </c>
      <c r="Y162" s="22">
        <v>202</v>
      </c>
      <c r="Z162" s="22">
        <v>194</v>
      </c>
      <c r="AA162" s="27">
        <v>46.122</v>
      </c>
      <c r="AB162" s="31">
        <v>-2891.04</v>
      </c>
      <c r="AC162" s="27">
        <v>-4.1619999999999999</v>
      </c>
      <c r="AD162" s="27">
        <v>0.86299999999999999</v>
      </c>
      <c r="AE162" s="22">
        <v>4050</v>
      </c>
    </row>
    <row r="163" spans="1:33" ht="15" x14ac:dyDescent="0.25">
      <c r="A163" s="22">
        <v>150</v>
      </c>
      <c r="B163" s="21" t="s">
        <v>226</v>
      </c>
      <c r="C163" s="27">
        <v>56.064</v>
      </c>
      <c r="D163" s="28">
        <v>186</v>
      </c>
      <c r="E163" s="28">
        <v>326</v>
      </c>
      <c r="F163" s="28">
        <v>506</v>
      </c>
      <c r="G163" s="28">
        <v>51</v>
      </c>
      <c r="H163" s="28">
        <v>0</v>
      </c>
      <c r="I163" s="27">
        <v>0</v>
      </c>
      <c r="J163" s="27">
        <v>0.33</v>
      </c>
      <c r="K163" s="27">
        <v>0.83899999999999997</v>
      </c>
      <c r="L163" s="28">
        <v>293</v>
      </c>
      <c r="M163" s="28">
        <v>2.9</v>
      </c>
      <c r="N163" s="29">
        <v>2.859</v>
      </c>
      <c r="O163" s="30">
        <v>5.0290000000000001E-2</v>
      </c>
      <c r="P163" s="30">
        <v>-2.5570000000000001E-5</v>
      </c>
      <c r="Q163" s="30">
        <v>4.552E-9</v>
      </c>
      <c r="R163" s="31">
        <v>388.17</v>
      </c>
      <c r="S163" s="31">
        <v>217.14</v>
      </c>
      <c r="T163" s="22">
        <v>-16.940000000000001</v>
      </c>
      <c r="U163" s="22">
        <v>-15.57</v>
      </c>
      <c r="V163" s="29">
        <v>15.9057</v>
      </c>
      <c r="W163" s="31">
        <v>2606.5300000000002</v>
      </c>
      <c r="X163" s="31">
        <v>-45.15</v>
      </c>
      <c r="Y163" s="22">
        <v>360</v>
      </c>
      <c r="Z163" s="22">
        <v>235</v>
      </c>
      <c r="AA163" s="27">
        <v>0</v>
      </c>
      <c r="AB163" s="31">
        <v>0</v>
      </c>
      <c r="AC163" s="27">
        <v>0</v>
      </c>
      <c r="AD163" s="27">
        <v>0</v>
      </c>
      <c r="AE163" s="22">
        <v>6770</v>
      </c>
    </row>
    <row r="164" spans="1:33" ht="15" x14ac:dyDescent="0.25">
      <c r="A164" s="22">
        <v>151</v>
      </c>
      <c r="B164" s="21" t="s">
        <v>227</v>
      </c>
      <c r="C164" s="27">
        <v>72.063999999999993</v>
      </c>
      <c r="D164" s="28">
        <v>285</v>
      </c>
      <c r="E164" s="28">
        <v>414</v>
      </c>
      <c r="F164" s="28">
        <v>615</v>
      </c>
      <c r="G164" s="28">
        <v>56</v>
      </c>
      <c r="H164" s="28">
        <v>210</v>
      </c>
      <c r="I164" s="27">
        <v>0.23</v>
      </c>
      <c r="J164" s="27">
        <v>0.56000000000000005</v>
      </c>
      <c r="K164" s="27">
        <v>1.0509999999999999</v>
      </c>
      <c r="L164" s="28">
        <v>293</v>
      </c>
      <c r="M164" s="28">
        <v>0</v>
      </c>
      <c r="N164" s="29">
        <v>0.41599999999999998</v>
      </c>
      <c r="O164" s="30">
        <v>7.621E-2</v>
      </c>
      <c r="P164" s="30">
        <v>-5.6180000000000001E-5</v>
      </c>
      <c r="Q164" s="30">
        <v>1.6660000000000002E-8</v>
      </c>
      <c r="R164" s="31">
        <v>733.02</v>
      </c>
      <c r="S164" s="31">
        <v>307.14999999999998</v>
      </c>
      <c r="T164" s="22">
        <v>-80.36</v>
      </c>
      <c r="U164" s="22">
        <v>-68.37</v>
      </c>
      <c r="V164" s="29">
        <v>16.561699999999998</v>
      </c>
      <c r="W164" s="31">
        <v>3319.18</v>
      </c>
      <c r="X164" s="31">
        <v>-80.150000000000006</v>
      </c>
      <c r="Y164" s="22">
        <v>450</v>
      </c>
      <c r="Z164" s="22">
        <v>315</v>
      </c>
      <c r="AA164" s="27">
        <v>0</v>
      </c>
      <c r="AB164" s="31">
        <v>0</v>
      </c>
      <c r="AC164" s="27">
        <v>0</v>
      </c>
      <c r="AD164" s="27">
        <v>0</v>
      </c>
      <c r="AE164" s="22">
        <v>11000</v>
      </c>
    </row>
    <row r="165" spans="1:33" ht="15" x14ac:dyDescent="0.25">
      <c r="A165" s="22">
        <v>152</v>
      </c>
      <c r="B165" s="21" t="s">
        <v>228</v>
      </c>
      <c r="C165" s="27">
        <v>53.064</v>
      </c>
      <c r="D165" s="28">
        <v>189.5</v>
      </c>
      <c r="E165" s="28">
        <v>350.5</v>
      </c>
      <c r="F165" s="28">
        <v>536</v>
      </c>
      <c r="G165" s="28">
        <v>45</v>
      </c>
      <c r="H165" s="28">
        <v>210</v>
      </c>
      <c r="I165" s="27">
        <v>0.21</v>
      </c>
      <c r="J165" s="27">
        <v>0.35</v>
      </c>
      <c r="K165" s="27">
        <v>0.80600000000000005</v>
      </c>
      <c r="L165" s="28">
        <v>293</v>
      </c>
      <c r="M165" s="28">
        <v>3.5</v>
      </c>
      <c r="N165" s="29">
        <v>2.5539999999999998</v>
      </c>
      <c r="O165" s="30">
        <v>5.2729999999999999E-2</v>
      </c>
      <c r="P165" s="30">
        <v>-3.7389999999999999E-5</v>
      </c>
      <c r="Q165" s="30">
        <v>1.0989999999999999E-8</v>
      </c>
      <c r="R165" s="31">
        <v>343.31</v>
      </c>
      <c r="S165" s="31">
        <v>210.42</v>
      </c>
      <c r="T165" s="22">
        <v>44.2</v>
      </c>
      <c r="U165" s="22">
        <v>46.68</v>
      </c>
      <c r="V165" s="29">
        <v>15.9253</v>
      </c>
      <c r="W165" s="31">
        <v>2782.21</v>
      </c>
      <c r="X165" s="31">
        <v>-51.15</v>
      </c>
      <c r="Y165" s="22">
        <v>385</v>
      </c>
      <c r="Z165" s="22">
        <v>255</v>
      </c>
      <c r="AA165" s="27">
        <v>0</v>
      </c>
      <c r="AB165" s="31">
        <v>0</v>
      </c>
      <c r="AC165" s="27">
        <v>0</v>
      </c>
      <c r="AD165" s="27">
        <v>0</v>
      </c>
      <c r="AE165" s="22">
        <v>7800</v>
      </c>
    </row>
    <row r="166" spans="1:33" ht="15" x14ac:dyDescent="0.25">
      <c r="A166" s="22">
        <v>153</v>
      </c>
      <c r="B166" s="21" t="s">
        <v>229</v>
      </c>
      <c r="C166" s="27">
        <v>58.08</v>
      </c>
      <c r="D166" s="28">
        <v>144</v>
      </c>
      <c r="E166" s="28">
        <v>370</v>
      </c>
      <c r="F166" s="28">
        <v>545</v>
      </c>
      <c r="G166" s="28">
        <v>56.4</v>
      </c>
      <c r="H166" s="28">
        <v>203</v>
      </c>
      <c r="I166" s="27">
        <v>0.25600000000000001</v>
      </c>
      <c r="J166" s="27">
        <v>0.63</v>
      </c>
      <c r="K166" s="27">
        <v>0.85499999999999998</v>
      </c>
      <c r="L166" s="28">
        <v>288</v>
      </c>
      <c r="M166" s="28">
        <v>0</v>
      </c>
      <c r="N166" s="29">
        <v>-0.26400000000000001</v>
      </c>
      <c r="O166" s="30">
        <v>7.5149999999999995E-2</v>
      </c>
      <c r="P166" s="30">
        <v>-4.8529999999999998E-5</v>
      </c>
      <c r="Q166" s="30">
        <v>1.2709999999999999E-8</v>
      </c>
      <c r="R166" s="31">
        <v>793.52</v>
      </c>
      <c r="S166" s="31">
        <v>307.26</v>
      </c>
      <c r="T166" s="22">
        <v>-31.55</v>
      </c>
      <c r="U166" s="22">
        <v>-17.03</v>
      </c>
      <c r="V166" s="29">
        <v>16.906600000000001</v>
      </c>
      <c r="W166" s="31">
        <v>2928.2</v>
      </c>
      <c r="X166" s="31">
        <v>-85.15</v>
      </c>
      <c r="Y166" s="22">
        <v>400</v>
      </c>
      <c r="Z166" s="22">
        <v>286</v>
      </c>
      <c r="AA166" s="27">
        <v>0</v>
      </c>
      <c r="AB166" s="31">
        <v>0</v>
      </c>
      <c r="AC166" s="27">
        <v>0</v>
      </c>
      <c r="AD166" s="27">
        <v>0</v>
      </c>
      <c r="AE166" s="22">
        <v>9550</v>
      </c>
    </row>
    <row r="167" spans="1:33" ht="15" x14ac:dyDescent="0.25">
      <c r="A167" s="22">
        <v>154</v>
      </c>
      <c r="B167" s="21" t="s">
        <v>230</v>
      </c>
      <c r="C167" s="27">
        <v>76.525999999999996</v>
      </c>
      <c r="D167" s="28">
        <v>138.69999999999999</v>
      </c>
      <c r="E167" s="28">
        <v>318.3</v>
      </c>
      <c r="F167" s="28">
        <v>514</v>
      </c>
      <c r="G167" s="28">
        <v>47</v>
      </c>
      <c r="H167" s="28">
        <v>234</v>
      </c>
      <c r="I167" s="27">
        <v>0.26</v>
      </c>
      <c r="J167" s="27">
        <v>0.13</v>
      </c>
      <c r="K167" s="27">
        <v>0.93700000000000006</v>
      </c>
      <c r="L167" s="28">
        <v>293</v>
      </c>
      <c r="M167" s="28">
        <v>2</v>
      </c>
      <c r="N167" s="29">
        <v>0.60399999999999998</v>
      </c>
      <c r="O167" s="30">
        <v>7.2770000000000001E-2</v>
      </c>
      <c r="P167" s="30">
        <v>-5.4419999999999997E-5</v>
      </c>
      <c r="Q167" s="30">
        <v>1.742E-8</v>
      </c>
      <c r="R167" s="31">
        <v>368.27</v>
      </c>
      <c r="S167" s="31">
        <v>210.61</v>
      </c>
      <c r="T167" s="22">
        <v>-0.15</v>
      </c>
      <c r="U167" s="22">
        <v>10.42</v>
      </c>
      <c r="V167" s="29">
        <v>15.9772</v>
      </c>
      <c r="W167" s="31">
        <v>2531.92</v>
      </c>
      <c r="X167" s="31">
        <v>-47.15</v>
      </c>
      <c r="Y167" s="22">
        <v>350</v>
      </c>
      <c r="Z167" s="22">
        <v>230</v>
      </c>
      <c r="AA167" s="27">
        <v>0</v>
      </c>
      <c r="AB167" s="31">
        <v>0</v>
      </c>
      <c r="AC167" s="27">
        <v>0</v>
      </c>
      <c r="AD167" s="27">
        <v>0</v>
      </c>
      <c r="AE167" s="22">
        <v>6475</v>
      </c>
    </row>
    <row r="168" spans="1:33" ht="15" x14ac:dyDescent="0.25">
      <c r="A168" s="22">
        <v>155</v>
      </c>
      <c r="B168" s="21" t="s">
        <v>231</v>
      </c>
      <c r="C168" s="27">
        <v>67.090999999999994</v>
      </c>
      <c r="D168" s="28">
        <v>186.7</v>
      </c>
      <c r="E168" s="28">
        <v>392</v>
      </c>
      <c r="F168" s="28">
        <v>585</v>
      </c>
      <c r="G168" s="28">
        <v>39</v>
      </c>
      <c r="H168" s="28">
        <v>265</v>
      </c>
      <c r="I168" s="27">
        <v>0.22</v>
      </c>
      <c r="J168" s="27">
        <v>0.39</v>
      </c>
      <c r="K168" s="27">
        <v>0.83499999999999996</v>
      </c>
      <c r="L168" s="28">
        <v>293</v>
      </c>
      <c r="M168" s="28">
        <v>3.4</v>
      </c>
      <c r="N168" s="29">
        <v>5.1829999999999998</v>
      </c>
      <c r="O168" s="30">
        <v>6.1420000000000002E-2</v>
      </c>
      <c r="P168" s="30">
        <v>-2.847E-5</v>
      </c>
      <c r="Q168" s="30">
        <v>2.9360000000000002E-9</v>
      </c>
      <c r="R168" s="31">
        <v>521.29999999999995</v>
      </c>
      <c r="S168" s="31">
        <v>252.03</v>
      </c>
      <c r="T168" s="22">
        <v>0</v>
      </c>
      <c r="U168" s="22">
        <v>0</v>
      </c>
      <c r="V168" s="29">
        <v>16.001899999999999</v>
      </c>
      <c r="W168" s="31">
        <v>3128.75</v>
      </c>
      <c r="X168" s="31">
        <v>-58.15</v>
      </c>
      <c r="Y168" s="22">
        <v>430</v>
      </c>
      <c r="Z168" s="22">
        <v>400</v>
      </c>
      <c r="AA168" s="27">
        <v>0</v>
      </c>
      <c r="AB168" s="31">
        <v>0</v>
      </c>
      <c r="AC168" s="27">
        <v>0</v>
      </c>
      <c r="AD168" s="27">
        <v>0</v>
      </c>
      <c r="AE168" s="22">
        <v>8200</v>
      </c>
    </row>
    <row r="169" spans="1:33" ht="15" x14ac:dyDescent="0.25">
      <c r="A169" s="22">
        <v>156</v>
      </c>
      <c r="B169" s="21" t="s">
        <v>232</v>
      </c>
      <c r="C169" s="27">
        <v>118.179</v>
      </c>
      <c r="D169" s="28">
        <v>0</v>
      </c>
      <c r="E169" s="28">
        <v>438.5</v>
      </c>
      <c r="F169" s="28">
        <v>654</v>
      </c>
      <c r="G169" s="28">
        <v>33.6</v>
      </c>
      <c r="H169" s="28">
        <v>397</v>
      </c>
      <c r="I169" s="27">
        <v>0.25</v>
      </c>
      <c r="J169" s="27">
        <v>0</v>
      </c>
      <c r="K169" s="27">
        <v>0.91100000000000003</v>
      </c>
      <c r="L169" s="28">
        <v>293</v>
      </c>
      <c r="M169" s="28">
        <v>0</v>
      </c>
      <c r="N169" s="29">
        <v>-5.8109999999999999</v>
      </c>
      <c r="O169" s="30">
        <v>0.1656</v>
      </c>
      <c r="P169" s="30">
        <v>-1.082E-4</v>
      </c>
      <c r="Q169" s="30">
        <v>2.8019999999999999E-8</v>
      </c>
      <c r="R169" s="31">
        <v>354.34</v>
      </c>
      <c r="S169" s="31">
        <v>270.8</v>
      </c>
      <c r="T169" s="22">
        <v>0</v>
      </c>
      <c r="U169" s="22">
        <v>0</v>
      </c>
      <c r="V169" s="29">
        <v>16.3308</v>
      </c>
      <c r="W169" s="31">
        <v>3644.3</v>
      </c>
      <c r="X169" s="31">
        <v>-67.150000000000006</v>
      </c>
      <c r="Y169" s="22">
        <v>493</v>
      </c>
      <c r="Z169" s="22">
        <v>348</v>
      </c>
      <c r="AA169" s="27">
        <v>0</v>
      </c>
      <c r="AB169" s="31">
        <v>0</v>
      </c>
      <c r="AC169" s="27">
        <v>0</v>
      </c>
      <c r="AD169" s="27">
        <v>0</v>
      </c>
      <c r="AE169" s="22">
        <v>9150</v>
      </c>
    </row>
    <row r="170" spans="1:33" ht="15" x14ac:dyDescent="0.25">
      <c r="A170" s="22">
        <v>157</v>
      </c>
      <c r="B170" s="21" t="s">
        <v>233</v>
      </c>
      <c r="C170" s="27">
        <v>17.030999999999999</v>
      </c>
      <c r="D170" s="28">
        <v>195.4</v>
      </c>
      <c r="E170" s="28">
        <v>239.7</v>
      </c>
      <c r="F170" s="28">
        <v>405.6</v>
      </c>
      <c r="G170" s="28">
        <v>111.3</v>
      </c>
      <c r="H170" s="28">
        <v>72.5</v>
      </c>
      <c r="I170" s="27">
        <v>0.24199999999999999</v>
      </c>
      <c r="J170" s="27">
        <v>0.25</v>
      </c>
      <c r="K170" s="27">
        <v>0.63900000000000001</v>
      </c>
      <c r="L170" s="28">
        <v>273.2</v>
      </c>
      <c r="M170" s="28">
        <v>1.5</v>
      </c>
      <c r="N170" s="29">
        <v>6.524</v>
      </c>
      <c r="O170" s="30">
        <v>5.692E-3</v>
      </c>
      <c r="P170" s="30">
        <v>4.0779999999999997E-6</v>
      </c>
      <c r="Q170" s="30">
        <v>-2.8299999999999999E-9</v>
      </c>
      <c r="R170" s="31">
        <v>349.04</v>
      </c>
      <c r="S170" s="31">
        <v>169.63</v>
      </c>
      <c r="T170" s="22">
        <v>-10.92</v>
      </c>
      <c r="U170" s="22">
        <v>-3.86</v>
      </c>
      <c r="V170" s="29">
        <v>16.9481</v>
      </c>
      <c r="W170" s="31">
        <v>2132.5</v>
      </c>
      <c r="X170" s="31">
        <v>-32.979999999999997</v>
      </c>
      <c r="Y170" s="22">
        <v>261</v>
      </c>
      <c r="Z170" s="22">
        <v>179</v>
      </c>
      <c r="AA170" s="27">
        <v>51.947000000000003</v>
      </c>
      <c r="AB170" s="31">
        <v>-4104.67</v>
      </c>
      <c r="AC170" s="27">
        <v>-5.1459999999999999</v>
      </c>
      <c r="AD170" s="27">
        <v>0.82</v>
      </c>
      <c r="AE170" s="22">
        <v>5580</v>
      </c>
    </row>
    <row r="171" spans="1:33" ht="15" x14ac:dyDescent="0.25">
      <c r="A171" s="22">
        <v>158</v>
      </c>
      <c r="B171" s="21" t="s">
        <v>234</v>
      </c>
      <c r="C171" s="27">
        <v>93.129000000000005</v>
      </c>
      <c r="D171" s="28">
        <v>267</v>
      </c>
      <c r="E171" s="28">
        <v>457.5</v>
      </c>
      <c r="F171" s="28">
        <v>699</v>
      </c>
      <c r="G171" s="28">
        <v>52.4</v>
      </c>
      <c r="H171" s="28">
        <v>270</v>
      </c>
      <c r="I171" s="27">
        <v>0.247</v>
      </c>
      <c r="J171" s="27">
        <v>0.38200000000000001</v>
      </c>
      <c r="K171" s="27">
        <v>1.022</v>
      </c>
      <c r="L171" s="28">
        <v>293</v>
      </c>
      <c r="M171" s="28">
        <v>1.6</v>
      </c>
      <c r="N171" s="29">
        <v>9.6769999999999996</v>
      </c>
      <c r="O171" s="30">
        <v>0.1525</v>
      </c>
      <c r="P171" s="30">
        <v>-1.226E-4</v>
      </c>
      <c r="Q171" s="30">
        <v>3.9010000000000003E-8</v>
      </c>
      <c r="R171" s="31">
        <v>1074.5999999999999</v>
      </c>
      <c r="S171" s="31">
        <v>337.21</v>
      </c>
      <c r="T171" s="22">
        <v>20.76</v>
      </c>
      <c r="U171" s="22">
        <v>39.840000000000003</v>
      </c>
      <c r="V171" s="29">
        <v>16.674800000000001</v>
      </c>
      <c r="W171" s="31">
        <v>3857.52</v>
      </c>
      <c r="X171" s="31">
        <v>-73.150000000000006</v>
      </c>
      <c r="Y171" s="22">
        <v>500</v>
      </c>
      <c r="Z171" s="22">
        <v>340</v>
      </c>
      <c r="AA171" s="27">
        <v>65.881</v>
      </c>
      <c r="AB171" s="31">
        <v>-8442.3700000000008</v>
      </c>
      <c r="AC171" s="27">
        <v>-6.6619999999999999</v>
      </c>
      <c r="AD171" s="27">
        <v>5.18</v>
      </c>
      <c r="AE171" s="22">
        <v>10000</v>
      </c>
    </row>
    <row r="172" spans="1:33" ht="15" x14ac:dyDescent="0.25">
      <c r="A172" s="22">
        <v>159</v>
      </c>
      <c r="B172" s="21" t="s">
        <v>235</v>
      </c>
      <c r="C172" s="27">
        <v>178.23400000000001</v>
      </c>
      <c r="D172" s="28">
        <v>489.7</v>
      </c>
      <c r="E172" s="28">
        <v>614.4</v>
      </c>
      <c r="F172" s="28">
        <v>883</v>
      </c>
      <c r="G172" s="28">
        <v>0</v>
      </c>
      <c r="H172" s="28">
        <v>0</v>
      </c>
      <c r="I172" s="27">
        <v>0</v>
      </c>
      <c r="J172" s="27">
        <v>0</v>
      </c>
      <c r="K172" s="27">
        <v>0</v>
      </c>
      <c r="L172" s="28">
        <v>0</v>
      </c>
      <c r="M172" s="28">
        <v>0</v>
      </c>
      <c r="N172" s="29">
        <v>-14.087</v>
      </c>
      <c r="O172" s="30">
        <v>2.4020000000000001</v>
      </c>
      <c r="P172" s="30">
        <v>-1</v>
      </c>
      <c r="Q172" s="30">
        <v>-1.575</v>
      </c>
      <c r="R172" s="31">
        <v>-4</v>
      </c>
      <c r="S172" s="31">
        <v>3.835</v>
      </c>
      <c r="T172" s="22">
        <v>-8</v>
      </c>
      <c r="U172" s="22">
        <v>513.28</v>
      </c>
      <c r="V172" s="29">
        <v>405.81</v>
      </c>
      <c r="W172" s="31">
        <v>53.7</v>
      </c>
      <c r="X172" s="31">
        <v>0</v>
      </c>
      <c r="Y172" s="22">
        <v>17.670100000000001</v>
      </c>
      <c r="Z172" s="22">
        <v>6492.44</v>
      </c>
      <c r="AA172" s="27">
        <v>-26.13</v>
      </c>
      <c r="AB172" s="31">
        <v>655</v>
      </c>
      <c r="AC172" s="27">
        <v>490</v>
      </c>
      <c r="AD172" s="27">
        <v>0</v>
      </c>
      <c r="AE172" s="22">
        <v>0</v>
      </c>
      <c r="AG172" s="22">
        <v>0</v>
      </c>
    </row>
    <row r="173" spans="1:33" ht="15" x14ac:dyDescent="0.25">
      <c r="A173" s="22">
        <v>160</v>
      </c>
      <c r="B173" s="21" t="s">
        <v>236</v>
      </c>
      <c r="C173" s="27">
        <v>39.948</v>
      </c>
      <c r="D173" s="28">
        <v>83.8</v>
      </c>
      <c r="E173" s="28">
        <v>87.3</v>
      </c>
      <c r="F173" s="28">
        <v>150.80000000000001</v>
      </c>
      <c r="G173" s="28">
        <v>48.1</v>
      </c>
      <c r="H173" s="28">
        <v>74.900000000000006</v>
      </c>
      <c r="I173" s="27">
        <v>0.29099999999999998</v>
      </c>
      <c r="J173" s="27">
        <v>-4.0000000000000001E-3</v>
      </c>
      <c r="K173" s="27">
        <v>1.373</v>
      </c>
      <c r="L173" s="28">
        <v>90</v>
      </c>
      <c r="M173" s="28">
        <v>0</v>
      </c>
      <c r="N173" s="29">
        <v>4.9690000000000003</v>
      </c>
      <c r="O173" s="30">
        <v>-7.6699999999999994E-6</v>
      </c>
      <c r="P173" s="30">
        <v>1.234E-8</v>
      </c>
      <c r="Q173" s="30">
        <v>0</v>
      </c>
      <c r="R173" s="31">
        <v>107.57</v>
      </c>
      <c r="S173" s="31">
        <v>58.76</v>
      </c>
      <c r="T173" s="22">
        <v>0</v>
      </c>
      <c r="U173" s="22">
        <v>0</v>
      </c>
      <c r="V173" s="29">
        <v>15.233000000000001</v>
      </c>
      <c r="W173" s="31">
        <v>700.51</v>
      </c>
      <c r="X173" s="31">
        <v>-5.84</v>
      </c>
      <c r="Y173" s="22">
        <v>94</v>
      </c>
      <c r="Z173" s="22">
        <v>81</v>
      </c>
      <c r="AA173" s="27">
        <v>31.172999999999998</v>
      </c>
      <c r="AB173" s="31">
        <v>-1039.6400000000001</v>
      </c>
      <c r="AC173" s="27">
        <v>-2.3820000000000001</v>
      </c>
      <c r="AD173" s="27">
        <v>0.26400000000000001</v>
      </c>
      <c r="AE173" s="22">
        <v>1560</v>
      </c>
      <c r="AF173" s="32"/>
    </row>
    <row r="174" spans="1:33" ht="15" x14ac:dyDescent="0.25">
      <c r="A174" s="22">
        <v>161</v>
      </c>
      <c r="B174" s="21" t="s">
        <v>237</v>
      </c>
      <c r="C174" s="27">
        <v>106.124</v>
      </c>
      <c r="D174" s="28">
        <v>216</v>
      </c>
      <c r="E174" s="28">
        <v>452</v>
      </c>
      <c r="F174" s="28">
        <v>695</v>
      </c>
      <c r="G174" s="28">
        <v>46</v>
      </c>
      <c r="H174" s="28">
        <v>0</v>
      </c>
      <c r="I174" s="27">
        <v>0</v>
      </c>
      <c r="J174" s="27">
        <v>0.32</v>
      </c>
      <c r="K174" s="27">
        <v>1.0449999999999999</v>
      </c>
      <c r="L174" s="28">
        <v>293</v>
      </c>
      <c r="M174" s="28">
        <v>2.8</v>
      </c>
      <c r="N174" s="29">
        <v>-2.9</v>
      </c>
      <c r="O174" s="30">
        <v>0.11849999999999999</v>
      </c>
      <c r="P174" s="30">
        <v>-6.7940000000000003E-5</v>
      </c>
      <c r="Q174" s="30">
        <v>1.234E-8</v>
      </c>
      <c r="R174" s="31">
        <v>686.84</v>
      </c>
      <c r="S174" s="31">
        <v>314.66000000000003</v>
      </c>
      <c r="T174" s="22">
        <v>-8.7899999999999991</v>
      </c>
      <c r="U174" s="22">
        <v>5.35</v>
      </c>
      <c r="V174" s="29">
        <v>16.350100000000001</v>
      </c>
      <c r="W174" s="31">
        <v>3748.62</v>
      </c>
      <c r="X174" s="31">
        <v>-66.12</v>
      </c>
      <c r="Y174" s="22">
        <v>460</v>
      </c>
      <c r="Z174" s="22">
        <v>300</v>
      </c>
      <c r="AA174" s="27">
        <v>0</v>
      </c>
      <c r="AB174" s="31">
        <v>0</v>
      </c>
      <c r="AC174" s="27">
        <v>0</v>
      </c>
      <c r="AD174" s="27">
        <v>0</v>
      </c>
      <c r="AE174" s="22">
        <v>10200</v>
      </c>
    </row>
    <row r="175" spans="1:33" ht="15" x14ac:dyDescent="0.25">
      <c r="A175" s="22">
        <v>162</v>
      </c>
      <c r="B175" s="21" t="s">
        <v>654</v>
      </c>
      <c r="C175" s="27">
        <v>78.114000000000004</v>
      </c>
      <c r="D175" s="28">
        <v>278.7</v>
      </c>
      <c r="E175" s="28">
        <v>353.3</v>
      </c>
      <c r="F175" s="28">
        <v>562.1</v>
      </c>
      <c r="G175" s="28">
        <v>48.3</v>
      </c>
      <c r="H175" s="28">
        <v>259</v>
      </c>
      <c r="I175" s="27">
        <v>0.27100000000000002</v>
      </c>
      <c r="J175" s="27">
        <v>0.21199999999999999</v>
      </c>
      <c r="K175" s="27">
        <v>0.88500000000000001</v>
      </c>
      <c r="L175" s="28">
        <v>289</v>
      </c>
      <c r="M175" s="28">
        <v>0</v>
      </c>
      <c r="N175" s="29">
        <v>8.1010000000000009</v>
      </c>
      <c r="O175" s="30">
        <v>0.1133</v>
      </c>
      <c r="P175" s="30">
        <v>-7.2059999999999998E-5</v>
      </c>
      <c r="Q175" s="30">
        <v>1.7030000000000001E-8</v>
      </c>
      <c r="R175" s="31">
        <v>545.64</v>
      </c>
      <c r="S175" s="31">
        <v>265.33999999999997</v>
      </c>
      <c r="T175" s="22">
        <v>19.82</v>
      </c>
      <c r="U175" s="22">
        <v>30.99</v>
      </c>
      <c r="V175" s="29">
        <v>15.9008</v>
      </c>
      <c r="W175" s="31">
        <v>2788.51</v>
      </c>
      <c r="X175" s="31">
        <v>-52.36</v>
      </c>
      <c r="Y175" s="22">
        <v>377</v>
      </c>
      <c r="Z175" s="22">
        <v>280</v>
      </c>
      <c r="AA175" s="27">
        <v>52.1</v>
      </c>
      <c r="AB175" s="31">
        <v>-5557.61</v>
      </c>
      <c r="AC175" s="27">
        <v>-5.0720000000000001</v>
      </c>
      <c r="AD175" s="27">
        <v>3.61</v>
      </c>
      <c r="AE175" s="22">
        <v>7352</v>
      </c>
    </row>
    <row r="176" spans="1:33" ht="15" x14ac:dyDescent="0.25">
      <c r="A176" s="22">
        <v>163</v>
      </c>
      <c r="B176" s="21" t="s">
        <v>238</v>
      </c>
      <c r="C176" s="27">
        <v>122.124</v>
      </c>
      <c r="D176" s="28">
        <v>395.6</v>
      </c>
      <c r="E176" s="28">
        <v>523</v>
      </c>
      <c r="F176" s="28">
        <v>752</v>
      </c>
      <c r="G176" s="28">
        <v>45</v>
      </c>
      <c r="H176" s="28">
        <v>341</v>
      </c>
      <c r="I176" s="27">
        <v>0.25</v>
      </c>
      <c r="J176" s="27">
        <v>0.62</v>
      </c>
      <c r="K176" s="27">
        <v>1.075</v>
      </c>
      <c r="L176" s="28">
        <v>403</v>
      </c>
      <c r="M176" s="28">
        <v>1.7</v>
      </c>
      <c r="N176" s="29">
        <v>-12.250999999999999</v>
      </c>
      <c r="O176" s="30">
        <v>0.15029999999999999</v>
      </c>
      <c r="P176" s="30">
        <v>-1.0119999999999999E-4</v>
      </c>
      <c r="Q176" s="30">
        <v>2.5370000000000002E-8</v>
      </c>
      <c r="R176" s="31">
        <v>2617.6</v>
      </c>
      <c r="S176" s="31">
        <v>407.88</v>
      </c>
      <c r="T176" s="22">
        <v>-69.36</v>
      </c>
      <c r="U176" s="22">
        <v>-50.29</v>
      </c>
      <c r="V176" s="29">
        <v>17.163399999999999</v>
      </c>
      <c r="W176" s="31">
        <v>4190.7</v>
      </c>
      <c r="X176" s="31">
        <v>-125.2</v>
      </c>
      <c r="Y176" s="22">
        <v>560</v>
      </c>
      <c r="Z176" s="22">
        <v>405</v>
      </c>
      <c r="AA176" s="27">
        <v>0</v>
      </c>
      <c r="AB176" s="31">
        <v>0</v>
      </c>
      <c r="AC176" s="27">
        <v>0</v>
      </c>
      <c r="AD176" s="27">
        <v>0</v>
      </c>
      <c r="AE176" s="22">
        <v>12100</v>
      </c>
    </row>
    <row r="177" spans="1:31" ht="15" x14ac:dyDescent="0.25">
      <c r="A177" s="22">
        <v>164</v>
      </c>
      <c r="B177" s="21" t="s">
        <v>239</v>
      </c>
      <c r="C177" s="27">
        <v>103.124</v>
      </c>
      <c r="D177" s="28">
        <v>260</v>
      </c>
      <c r="E177" s="28">
        <v>464</v>
      </c>
      <c r="F177" s="28">
        <v>699.4</v>
      </c>
      <c r="G177" s="28">
        <v>41.6</v>
      </c>
      <c r="H177" s="28">
        <v>0</v>
      </c>
      <c r="I177" s="27">
        <v>0</v>
      </c>
      <c r="J177" s="27">
        <v>0.36</v>
      </c>
      <c r="K177" s="27">
        <v>1.01</v>
      </c>
      <c r="L177" s="28">
        <v>288</v>
      </c>
      <c r="M177" s="28">
        <v>3.5</v>
      </c>
      <c r="N177" s="29">
        <v>-6.2210000000000001</v>
      </c>
      <c r="O177" s="30">
        <v>0.13689999999999999</v>
      </c>
      <c r="P177" s="30">
        <v>-1.058E-4</v>
      </c>
      <c r="Q177" s="30">
        <v>3.222E-8</v>
      </c>
      <c r="R177" s="31">
        <v>0</v>
      </c>
      <c r="S177" s="31">
        <v>0</v>
      </c>
      <c r="T177" s="22">
        <v>52.3</v>
      </c>
      <c r="U177" s="22">
        <v>62.35</v>
      </c>
      <c r="V177" s="29">
        <v>0</v>
      </c>
      <c r="W177" s="31">
        <v>0</v>
      </c>
      <c r="X177" s="31">
        <v>0</v>
      </c>
      <c r="Y177" s="22">
        <v>0</v>
      </c>
      <c r="Z177" s="22">
        <v>0</v>
      </c>
      <c r="AA177" s="27">
        <v>59.774000000000001</v>
      </c>
      <c r="AB177" s="31">
        <v>-7912.31</v>
      </c>
      <c r="AC177" s="27">
        <v>-5.8810000000000002</v>
      </c>
      <c r="AD177" s="27">
        <v>6.53</v>
      </c>
      <c r="AE177" s="22">
        <v>0</v>
      </c>
    </row>
    <row r="178" spans="1:31" ht="15" x14ac:dyDescent="0.25">
      <c r="A178" s="22">
        <v>165</v>
      </c>
      <c r="B178" s="21" t="s">
        <v>240</v>
      </c>
      <c r="C178" s="27">
        <v>108.14</v>
      </c>
      <c r="D178" s="28">
        <v>257.8</v>
      </c>
      <c r="E178" s="28">
        <v>478.6</v>
      </c>
      <c r="F178" s="28">
        <v>677</v>
      </c>
      <c r="G178" s="28">
        <v>46</v>
      </c>
      <c r="H178" s="28">
        <v>334</v>
      </c>
      <c r="I178" s="27">
        <v>0.28000000000000003</v>
      </c>
      <c r="J178" s="27">
        <v>0.71</v>
      </c>
      <c r="K178" s="27">
        <v>1.0409999999999999</v>
      </c>
      <c r="L178" s="28">
        <v>298</v>
      </c>
      <c r="M178" s="28">
        <v>1.7</v>
      </c>
      <c r="N178" s="29">
        <v>-1.7669999999999999</v>
      </c>
      <c r="O178" s="30">
        <v>0.13089999999999999</v>
      </c>
      <c r="P178" s="30">
        <v>-8.0190000000000003E-5</v>
      </c>
      <c r="Q178" s="30">
        <v>1.8559999999999999E-8</v>
      </c>
      <c r="R178" s="31">
        <v>1088</v>
      </c>
      <c r="S178" s="31">
        <v>367.21</v>
      </c>
      <c r="T178" s="22">
        <v>-22.47</v>
      </c>
      <c r="U178" s="22">
        <v>0</v>
      </c>
      <c r="V178" s="29">
        <v>17.458200000000001</v>
      </c>
      <c r="W178" s="31">
        <v>4384.8100000000004</v>
      </c>
      <c r="X178" s="31">
        <v>-73.150000000000006</v>
      </c>
      <c r="Y178" s="22">
        <v>603</v>
      </c>
      <c r="Z178" s="22">
        <v>385</v>
      </c>
      <c r="AA178" s="27">
        <v>0</v>
      </c>
      <c r="AB178" s="31">
        <v>0</v>
      </c>
      <c r="AC178" s="27">
        <v>0</v>
      </c>
      <c r="AD178" s="27">
        <v>0</v>
      </c>
      <c r="AE178" s="22">
        <v>12070</v>
      </c>
    </row>
    <row r="179" spans="1:31" ht="15" x14ac:dyDescent="0.25">
      <c r="A179" s="22">
        <v>166</v>
      </c>
      <c r="B179" s="21" t="s">
        <v>241</v>
      </c>
      <c r="C179" s="27">
        <v>117.169</v>
      </c>
      <c r="D179" s="28">
        <v>165.9</v>
      </c>
      <c r="E179" s="28">
        <v>285.7</v>
      </c>
      <c r="F179" s="28">
        <v>452</v>
      </c>
      <c r="G179" s="28">
        <v>38.200000000000003</v>
      </c>
      <c r="H179" s="28">
        <v>0</v>
      </c>
      <c r="I179" s="27">
        <v>0</v>
      </c>
      <c r="J179" s="27">
        <v>0.15</v>
      </c>
      <c r="K179" s="27">
        <v>1.35</v>
      </c>
      <c r="L179" s="28">
        <v>284</v>
      </c>
      <c r="M179" s="28">
        <v>0</v>
      </c>
      <c r="N179" s="29">
        <v>0</v>
      </c>
      <c r="O179" s="30">
        <v>0</v>
      </c>
      <c r="P179" s="30">
        <v>0</v>
      </c>
      <c r="Q179" s="30">
        <v>0</v>
      </c>
      <c r="R179" s="31">
        <v>0</v>
      </c>
      <c r="S179" s="31">
        <v>0</v>
      </c>
      <c r="T179" s="22">
        <v>0</v>
      </c>
      <c r="U179" s="22">
        <v>0</v>
      </c>
      <c r="V179" s="29">
        <v>0</v>
      </c>
      <c r="W179" s="31">
        <v>0</v>
      </c>
      <c r="X179" s="31">
        <v>0</v>
      </c>
      <c r="Y179" s="22">
        <v>0</v>
      </c>
      <c r="Z179" s="22">
        <v>0</v>
      </c>
      <c r="AA179" s="27">
        <v>52.722999999999999</v>
      </c>
      <c r="AB179" s="31">
        <v>-4443.16</v>
      </c>
      <c r="AC179" s="27">
        <v>-5.4039999999999999</v>
      </c>
      <c r="AD179" s="27">
        <v>2.97</v>
      </c>
      <c r="AE179" s="22">
        <v>0</v>
      </c>
    </row>
    <row r="180" spans="1:31" ht="15" x14ac:dyDescent="0.25">
      <c r="A180" s="22">
        <v>167</v>
      </c>
      <c r="B180" s="21" t="s">
        <v>242</v>
      </c>
      <c r="C180" s="27">
        <v>67.805000000000007</v>
      </c>
      <c r="D180" s="28">
        <v>146.5</v>
      </c>
      <c r="E180" s="28">
        <v>173.3</v>
      </c>
      <c r="F180" s="28">
        <v>260.8</v>
      </c>
      <c r="G180" s="28">
        <v>49.2</v>
      </c>
      <c r="H180" s="28">
        <v>0</v>
      </c>
      <c r="I180" s="27">
        <v>0</v>
      </c>
      <c r="J180" s="27">
        <v>0.42</v>
      </c>
      <c r="K180" s="27">
        <v>0</v>
      </c>
      <c r="L180" s="28">
        <v>0</v>
      </c>
      <c r="M180" s="28">
        <v>0</v>
      </c>
      <c r="N180" s="29">
        <v>0</v>
      </c>
      <c r="O180" s="30">
        <v>0</v>
      </c>
      <c r="P180" s="30">
        <v>0</v>
      </c>
      <c r="Q180" s="30">
        <v>0</v>
      </c>
      <c r="R180" s="31">
        <v>0</v>
      </c>
      <c r="S180" s="31">
        <v>0</v>
      </c>
      <c r="T180" s="22">
        <v>0</v>
      </c>
      <c r="U180" s="22">
        <v>0</v>
      </c>
      <c r="V180" s="29">
        <v>0</v>
      </c>
      <c r="W180" s="31">
        <v>0</v>
      </c>
      <c r="X180" s="31">
        <v>0</v>
      </c>
      <c r="Y180" s="22">
        <v>0</v>
      </c>
      <c r="Z180" s="22">
        <v>0</v>
      </c>
      <c r="AA180" s="27">
        <v>67.757999999999996</v>
      </c>
      <c r="AB180" s="31">
        <v>-3748.59</v>
      </c>
      <c r="AC180" s="27">
        <v>-2.819</v>
      </c>
      <c r="AD180" s="27">
        <v>1.2</v>
      </c>
      <c r="AE180" s="22">
        <v>6140</v>
      </c>
    </row>
    <row r="181" spans="1:31" ht="15" x14ac:dyDescent="0.25">
      <c r="A181" s="22">
        <v>168</v>
      </c>
      <c r="B181" s="21" t="s">
        <v>243</v>
      </c>
      <c r="C181" s="27">
        <v>159.80799999999999</v>
      </c>
      <c r="D181" s="28">
        <v>266</v>
      </c>
      <c r="E181" s="28">
        <v>331.9</v>
      </c>
      <c r="F181" s="28">
        <v>584</v>
      </c>
      <c r="G181" s="28">
        <v>102</v>
      </c>
      <c r="H181" s="28">
        <v>127</v>
      </c>
      <c r="I181" s="27">
        <v>0.27</v>
      </c>
      <c r="J181" s="27">
        <v>0.13200000000000001</v>
      </c>
      <c r="K181" s="27">
        <v>3.1190000000000002</v>
      </c>
      <c r="L181" s="28">
        <v>293</v>
      </c>
      <c r="M181" s="28">
        <v>0.2</v>
      </c>
      <c r="N181" s="29">
        <v>8.0869999999999997</v>
      </c>
      <c r="O181" s="30">
        <v>2.6879999999999999E-3</v>
      </c>
      <c r="P181" s="30">
        <v>-2.8459999999999999E-6</v>
      </c>
      <c r="Q181" s="30">
        <v>1.0830000000000001E-9</v>
      </c>
      <c r="R181" s="31">
        <v>387.82</v>
      </c>
      <c r="S181" s="31">
        <v>292.79000000000002</v>
      </c>
      <c r="T181" s="22">
        <v>0</v>
      </c>
      <c r="U181" s="22">
        <v>0</v>
      </c>
      <c r="V181" s="29">
        <v>15.844099999999999</v>
      </c>
      <c r="W181" s="31">
        <v>2582.3200000000002</v>
      </c>
      <c r="X181" s="31">
        <v>-51.56</v>
      </c>
      <c r="Y181" s="22">
        <v>354</v>
      </c>
      <c r="Z181" s="22">
        <v>259</v>
      </c>
      <c r="AA181" s="27">
        <v>0</v>
      </c>
      <c r="AB181" s="31">
        <v>0</v>
      </c>
      <c r="AC181" s="27">
        <v>0</v>
      </c>
      <c r="AD181" s="27">
        <v>0</v>
      </c>
      <c r="AE181" s="22">
        <v>7210</v>
      </c>
    </row>
    <row r="182" spans="1:31" ht="15" x14ac:dyDescent="0.25">
      <c r="A182" s="22">
        <v>169</v>
      </c>
      <c r="B182" s="21" t="s">
        <v>244</v>
      </c>
      <c r="C182" s="27">
        <v>157.01</v>
      </c>
      <c r="D182" s="28">
        <v>242.3</v>
      </c>
      <c r="E182" s="28">
        <v>429.3</v>
      </c>
      <c r="F182" s="28">
        <v>670</v>
      </c>
      <c r="G182" s="28">
        <v>44.6</v>
      </c>
      <c r="H182" s="28">
        <v>324</v>
      </c>
      <c r="I182" s="27">
        <v>0.26300000000000001</v>
      </c>
      <c r="J182" s="27">
        <v>0.249</v>
      </c>
      <c r="K182" s="27">
        <v>1.4950000000000001</v>
      </c>
      <c r="L182" s="28">
        <v>293</v>
      </c>
      <c r="M182" s="28">
        <v>1.5</v>
      </c>
      <c r="N182" s="29">
        <v>-6.88</v>
      </c>
      <c r="O182" s="30">
        <v>0.1278</v>
      </c>
      <c r="P182" s="30">
        <v>-9.7460000000000005E-5</v>
      </c>
      <c r="Q182" s="30">
        <v>2.894E-8</v>
      </c>
      <c r="R182" s="31">
        <v>508.18</v>
      </c>
      <c r="S182" s="31">
        <v>302.42</v>
      </c>
      <c r="T182" s="22">
        <v>25.1</v>
      </c>
      <c r="U182" s="22">
        <v>33.11</v>
      </c>
      <c r="V182" s="29">
        <v>15.7972</v>
      </c>
      <c r="W182" s="31">
        <v>3313</v>
      </c>
      <c r="X182" s="31">
        <v>-67.709999999999994</v>
      </c>
      <c r="Y182" s="22">
        <v>450</v>
      </c>
      <c r="Z182" s="22">
        <v>320</v>
      </c>
      <c r="AA182" s="27">
        <v>56.566000000000003</v>
      </c>
      <c r="AB182" s="31">
        <v>-7005.23</v>
      </c>
      <c r="AC182" s="27">
        <v>-5.548</v>
      </c>
      <c r="AD182" s="27">
        <v>5.59</v>
      </c>
      <c r="AE182" s="22">
        <v>0</v>
      </c>
    </row>
    <row r="183" spans="1:31" ht="15" x14ac:dyDescent="0.25">
      <c r="A183" s="22">
        <v>170</v>
      </c>
      <c r="B183" s="21" t="s">
        <v>245</v>
      </c>
      <c r="C183" s="27">
        <v>178.232</v>
      </c>
      <c r="D183" s="28">
        <v>251</v>
      </c>
      <c r="E183" s="28">
        <v>523</v>
      </c>
      <c r="F183" s="28">
        <v>723</v>
      </c>
      <c r="G183" s="28">
        <v>26</v>
      </c>
      <c r="H183" s="28">
        <v>561</v>
      </c>
      <c r="I183" s="27">
        <v>0.25</v>
      </c>
      <c r="J183" s="27">
        <v>0.57999999999999996</v>
      </c>
      <c r="K183" s="27">
        <v>1.006</v>
      </c>
      <c r="L183" s="28">
        <v>293</v>
      </c>
      <c r="M183" s="28">
        <v>0</v>
      </c>
      <c r="N183" s="29">
        <v>-4.1479999999999997</v>
      </c>
      <c r="O183" s="30">
        <v>0.2072</v>
      </c>
      <c r="P183" s="30">
        <v>-1.1010000000000001E-4</v>
      </c>
      <c r="Q183" s="30">
        <v>1.728E-8</v>
      </c>
      <c r="R183" s="31">
        <v>882.36</v>
      </c>
      <c r="S183" s="31">
        <v>350.34</v>
      </c>
      <c r="T183" s="22">
        <v>0</v>
      </c>
      <c r="U183" s="22">
        <v>0</v>
      </c>
      <c r="V183" s="29">
        <v>16.336300000000001</v>
      </c>
      <c r="W183" s="31">
        <v>4158.47</v>
      </c>
      <c r="X183" s="31">
        <v>-94.15</v>
      </c>
      <c r="Y183" s="22">
        <v>570</v>
      </c>
      <c r="Z183" s="22">
        <v>390</v>
      </c>
      <c r="AA183" s="27">
        <v>0</v>
      </c>
      <c r="AB183" s="31">
        <v>0</v>
      </c>
      <c r="AC183" s="27">
        <v>0</v>
      </c>
      <c r="AD183" s="27">
        <v>0</v>
      </c>
      <c r="AE183" s="22">
        <v>11700</v>
      </c>
    </row>
    <row r="184" spans="1:31" ht="15" x14ac:dyDescent="0.25">
      <c r="A184" s="22">
        <v>171</v>
      </c>
      <c r="B184" s="21" t="s">
        <v>246</v>
      </c>
      <c r="C184" s="27">
        <v>130.23099999999999</v>
      </c>
      <c r="D184" s="28">
        <v>175.3</v>
      </c>
      <c r="E184" s="28">
        <v>415.6</v>
      </c>
      <c r="F184" s="28">
        <v>580</v>
      </c>
      <c r="G184" s="28">
        <v>25</v>
      </c>
      <c r="H184" s="28">
        <v>500</v>
      </c>
      <c r="I184" s="27">
        <v>0.26</v>
      </c>
      <c r="J184" s="27">
        <v>0.5</v>
      </c>
      <c r="K184" s="27">
        <v>0.76800000000000002</v>
      </c>
      <c r="L184" s="28">
        <v>293</v>
      </c>
      <c r="M184" s="28">
        <v>1.2</v>
      </c>
      <c r="N184" s="29">
        <v>1.446</v>
      </c>
      <c r="O184" s="30">
        <v>0.18459999999999999</v>
      </c>
      <c r="P184" s="30">
        <v>-9.7579999999999997E-5</v>
      </c>
      <c r="Q184" s="30">
        <v>1.9309999999999999E-8</v>
      </c>
      <c r="R184" s="31">
        <v>473.5</v>
      </c>
      <c r="S184" s="31">
        <v>266.56</v>
      </c>
      <c r="T184" s="22">
        <v>-79.8</v>
      </c>
      <c r="U184" s="22">
        <v>-21.16</v>
      </c>
      <c r="V184" s="29">
        <v>16.0778</v>
      </c>
      <c r="W184" s="31">
        <v>3296.15</v>
      </c>
      <c r="X184" s="31">
        <v>-66.150000000000006</v>
      </c>
      <c r="Y184" s="22">
        <v>455</v>
      </c>
      <c r="Z184" s="22">
        <v>305</v>
      </c>
      <c r="AA184" s="27">
        <v>0</v>
      </c>
      <c r="AB184" s="31">
        <v>0</v>
      </c>
      <c r="AC184" s="27">
        <v>0</v>
      </c>
      <c r="AD184" s="27">
        <v>0</v>
      </c>
      <c r="AE184" s="22">
        <v>8900</v>
      </c>
    </row>
    <row r="185" spans="1:31" ht="15" x14ac:dyDescent="0.25">
      <c r="A185" s="22">
        <v>172</v>
      </c>
      <c r="B185" s="21" t="s">
        <v>247</v>
      </c>
      <c r="C185" s="27">
        <v>69.106999999999999</v>
      </c>
      <c r="D185" s="28">
        <v>161</v>
      </c>
      <c r="E185" s="28">
        <v>391</v>
      </c>
      <c r="F185" s="28">
        <v>582.20000000000005</v>
      </c>
      <c r="G185" s="28">
        <v>37.4</v>
      </c>
      <c r="H185" s="28">
        <v>285</v>
      </c>
      <c r="I185" s="27">
        <v>0.223</v>
      </c>
      <c r="J185" s="27">
        <v>0.371</v>
      </c>
      <c r="K185" s="27">
        <v>0.79200000000000004</v>
      </c>
      <c r="L185" s="28">
        <v>293</v>
      </c>
      <c r="M185" s="28">
        <v>3.8</v>
      </c>
      <c r="N185" s="29">
        <v>3.633</v>
      </c>
      <c r="O185" s="30">
        <v>7.6569999999999999E-2</v>
      </c>
      <c r="P185" s="30">
        <v>-3.9119999999999998E-5</v>
      </c>
      <c r="Q185" s="30">
        <v>7.1230000000000003E-9</v>
      </c>
      <c r="R185" s="31">
        <v>438.04</v>
      </c>
      <c r="S185" s="31">
        <v>256.83999999999997</v>
      </c>
      <c r="T185" s="22">
        <v>8.14</v>
      </c>
      <c r="U185" s="22">
        <v>25.97</v>
      </c>
      <c r="V185" s="29">
        <v>16.209199999999999</v>
      </c>
      <c r="W185" s="31">
        <v>3202.21</v>
      </c>
      <c r="X185" s="31">
        <v>-56.16</v>
      </c>
      <c r="Y185" s="22">
        <v>433</v>
      </c>
      <c r="Z185" s="22">
        <v>307</v>
      </c>
      <c r="AA185" s="27">
        <v>56.604999999999997</v>
      </c>
      <c r="AB185" s="31">
        <v>-6476.68</v>
      </c>
      <c r="AC185" s="27">
        <v>-5.5990000000000002</v>
      </c>
      <c r="AD185" s="27">
        <v>5.03</v>
      </c>
      <c r="AE185" s="22">
        <v>8220</v>
      </c>
    </row>
    <row r="186" spans="1:31" ht="15" x14ac:dyDescent="0.25">
      <c r="A186" s="22">
        <v>173</v>
      </c>
      <c r="B186" s="21" t="s">
        <v>248</v>
      </c>
      <c r="C186" s="27">
        <v>112.21599999999999</v>
      </c>
      <c r="D186" s="28">
        <v>0</v>
      </c>
      <c r="E186" s="28">
        <v>391</v>
      </c>
      <c r="F186" s="28">
        <v>579</v>
      </c>
      <c r="G186" s="28">
        <v>284</v>
      </c>
      <c r="H186" s="28">
        <v>0</v>
      </c>
      <c r="I186" s="27">
        <v>0</v>
      </c>
      <c r="J186" s="27">
        <v>0.27700000000000002</v>
      </c>
      <c r="K186" s="27">
        <v>0</v>
      </c>
      <c r="L186" s="28">
        <v>0</v>
      </c>
      <c r="M186" s="28">
        <v>0</v>
      </c>
      <c r="N186" s="29">
        <v>0</v>
      </c>
      <c r="O186" s="30">
        <v>0</v>
      </c>
      <c r="P186" s="30">
        <v>0</v>
      </c>
      <c r="Q186" s="30">
        <v>0</v>
      </c>
      <c r="R186" s="31">
        <v>0</v>
      </c>
      <c r="S186" s="31">
        <v>0</v>
      </c>
      <c r="T186" s="22">
        <v>0</v>
      </c>
      <c r="U186" s="22">
        <v>0</v>
      </c>
      <c r="V186" s="29">
        <v>15.754300000000001</v>
      </c>
      <c r="W186" s="31">
        <v>3073.95</v>
      </c>
      <c r="X186" s="31">
        <v>54.2</v>
      </c>
      <c r="Y186" s="22">
        <v>418</v>
      </c>
      <c r="Z186" s="22">
        <v>283</v>
      </c>
      <c r="AA186" s="27">
        <v>0</v>
      </c>
      <c r="AB186" s="31">
        <v>0</v>
      </c>
      <c r="AC186" s="27">
        <v>0</v>
      </c>
      <c r="AD186" s="27">
        <v>0</v>
      </c>
      <c r="AE186" s="22">
        <v>7900</v>
      </c>
    </row>
    <row r="187" spans="1:31" ht="15" x14ac:dyDescent="0.25">
      <c r="A187" s="22">
        <v>174</v>
      </c>
      <c r="B187" s="21" t="s">
        <v>249</v>
      </c>
      <c r="C187" s="27">
        <v>112.21599999999999</v>
      </c>
      <c r="D187" s="28">
        <v>0</v>
      </c>
      <c r="E187" s="28">
        <v>382.4</v>
      </c>
      <c r="F187" s="28">
        <v>571</v>
      </c>
      <c r="G187" s="28">
        <v>27.7</v>
      </c>
      <c r="H187" s="28">
        <v>0</v>
      </c>
      <c r="I187" s="27">
        <v>0</v>
      </c>
      <c r="J187" s="27">
        <v>0.246</v>
      </c>
      <c r="K187" s="27">
        <v>0</v>
      </c>
      <c r="L187" s="28">
        <v>0</v>
      </c>
      <c r="M187" s="28">
        <v>0</v>
      </c>
      <c r="N187" s="29">
        <v>0</v>
      </c>
      <c r="O187" s="30">
        <v>0</v>
      </c>
      <c r="P187" s="30">
        <v>0</v>
      </c>
      <c r="Q187" s="30">
        <v>0</v>
      </c>
      <c r="R187" s="31">
        <v>0</v>
      </c>
      <c r="S187" s="31">
        <v>0</v>
      </c>
      <c r="T187" s="22">
        <v>0</v>
      </c>
      <c r="U187" s="22">
        <v>0</v>
      </c>
      <c r="V187" s="29">
        <v>15.775600000000001</v>
      </c>
      <c r="W187" s="31">
        <v>3009.7</v>
      </c>
      <c r="X187" s="31">
        <v>53.23</v>
      </c>
      <c r="Y187" s="22">
        <v>417</v>
      </c>
      <c r="Z187" s="22">
        <v>282</v>
      </c>
      <c r="AA187" s="27">
        <v>0</v>
      </c>
      <c r="AB187" s="31">
        <v>0</v>
      </c>
      <c r="AC187" s="27">
        <v>0</v>
      </c>
      <c r="AD187" s="27">
        <v>0</v>
      </c>
      <c r="AE187" s="22">
        <v>7900</v>
      </c>
    </row>
    <row r="188" spans="1:31" ht="15" x14ac:dyDescent="0.25">
      <c r="A188" s="22">
        <v>175</v>
      </c>
      <c r="B188" s="21" t="s">
        <v>250</v>
      </c>
      <c r="C188" s="27">
        <v>153.26900000000001</v>
      </c>
      <c r="D188" s="28">
        <v>255.3</v>
      </c>
      <c r="E188" s="28">
        <v>516</v>
      </c>
      <c r="F188" s="28">
        <v>622</v>
      </c>
      <c r="G188" s="28">
        <v>32.1</v>
      </c>
      <c r="H188" s="28">
        <v>0</v>
      </c>
      <c r="I188" s="27">
        <v>0</v>
      </c>
      <c r="J188" s="27">
        <v>0</v>
      </c>
      <c r="K188" s="27">
        <v>0.82</v>
      </c>
      <c r="L188" s="28">
        <v>293</v>
      </c>
      <c r="M188" s="28">
        <v>0</v>
      </c>
      <c r="N188" s="29">
        <v>0</v>
      </c>
      <c r="O188" s="30">
        <v>0</v>
      </c>
      <c r="P188" s="30">
        <v>0</v>
      </c>
      <c r="Q188" s="30">
        <v>0</v>
      </c>
      <c r="R188" s="31">
        <v>0</v>
      </c>
      <c r="S188" s="31">
        <v>0</v>
      </c>
      <c r="T188" s="22">
        <v>0</v>
      </c>
      <c r="U188" s="22">
        <v>0</v>
      </c>
      <c r="V188" s="29">
        <v>0</v>
      </c>
      <c r="W188" s="31">
        <v>0</v>
      </c>
      <c r="X188" s="31">
        <v>0</v>
      </c>
      <c r="Y188" s="22">
        <v>0</v>
      </c>
      <c r="Z188" s="22">
        <v>0</v>
      </c>
      <c r="AA188" s="27">
        <v>0</v>
      </c>
      <c r="AB188" s="31">
        <v>0</v>
      </c>
      <c r="AC188" s="27">
        <v>0</v>
      </c>
      <c r="AD188" s="27">
        <v>0</v>
      </c>
      <c r="AE188" s="22">
        <v>0</v>
      </c>
    </row>
    <row r="189" spans="1:31" ht="15" x14ac:dyDescent="0.25">
      <c r="A189" s="22">
        <v>176</v>
      </c>
      <c r="B189" s="21" t="s">
        <v>251</v>
      </c>
      <c r="C189" s="27">
        <v>44.01</v>
      </c>
      <c r="D189" s="28">
        <v>216.6</v>
      </c>
      <c r="E189" s="28">
        <v>194.7</v>
      </c>
      <c r="F189" s="28">
        <v>304.2</v>
      </c>
      <c r="G189" s="28">
        <v>72.8</v>
      </c>
      <c r="H189" s="28">
        <v>94</v>
      </c>
      <c r="I189" s="27">
        <v>0.27400000000000002</v>
      </c>
      <c r="J189" s="27">
        <v>0.22500000000000001</v>
      </c>
      <c r="K189" s="27">
        <v>0.77700000000000002</v>
      </c>
      <c r="L189" s="28">
        <v>293</v>
      </c>
      <c r="M189" s="28">
        <v>0</v>
      </c>
      <c r="N189" s="29">
        <v>4.7279999999999998</v>
      </c>
      <c r="O189" s="30">
        <v>1.754E-2</v>
      </c>
      <c r="P189" s="30">
        <v>-1.3380000000000001E-5</v>
      </c>
      <c r="Q189" s="30">
        <v>4.0970000000000002E-9</v>
      </c>
      <c r="R189" s="31">
        <v>578.08000000000004</v>
      </c>
      <c r="S189" s="31">
        <v>185.24</v>
      </c>
      <c r="T189" s="22">
        <v>94.03</v>
      </c>
      <c r="U189" s="22">
        <v>-94.26</v>
      </c>
      <c r="V189" s="29">
        <v>22.5898</v>
      </c>
      <c r="W189" s="31">
        <v>3103.39</v>
      </c>
      <c r="X189" s="31">
        <v>-0.16</v>
      </c>
      <c r="Y189" s="22">
        <v>204</v>
      </c>
      <c r="Z189" s="22">
        <v>154</v>
      </c>
      <c r="AA189" s="27">
        <v>52.73</v>
      </c>
      <c r="AB189" s="31">
        <v>-3146.64</v>
      </c>
      <c r="AC189" s="27">
        <v>-3.5720000000000001</v>
      </c>
      <c r="AD189" s="27">
        <v>0.70299999999999996</v>
      </c>
      <c r="AE189" s="22">
        <v>4100</v>
      </c>
    </row>
    <row r="190" spans="1:31" ht="15" x14ac:dyDescent="0.25">
      <c r="A190" s="22">
        <v>177</v>
      </c>
      <c r="B190" s="21" t="s">
        <v>252</v>
      </c>
      <c r="C190" s="27">
        <v>76.131</v>
      </c>
      <c r="D190" s="28">
        <v>161.30000000000001</v>
      </c>
      <c r="E190" s="28">
        <v>319.39999999999998</v>
      </c>
      <c r="F190" s="28">
        <v>552</v>
      </c>
      <c r="G190" s="28">
        <v>78</v>
      </c>
      <c r="H190" s="28">
        <v>170</v>
      </c>
      <c r="I190" s="27">
        <v>0.29299999999999998</v>
      </c>
      <c r="J190" s="27">
        <v>0.115</v>
      </c>
      <c r="K190" s="27">
        <v>1.2929999999999999</v>
      </c>
      <c r="L190" s="28">
        <v>273</v>
      </c>
      <c r="M190" s="28">
        <v>0</v>
      </c>
      <c r="N190" s="29">
        <v>6.5549999999999997</v>
      </c>
      <c r="O190" s="30">
        <v>1.941E-2</v>
      </c>
      <c r="P190" s="30">
        <v>-1.8309999999999999E-5</v>
      </c>
      <c r="Q190" s="30">
        <v>6.3840000000000003E-9</v>
      </c>
      <c r="R190" s="31">
        <v>274.08</v>
      </c>
      <c r="S190" s="31">
        <v>200.22</v>
      </c>
      <c r="T190" s="22">
        <v>27.98</v>
      </c>
      <c r="U190" s="22">
        <v>15.99</v>
      </c>
      <c r="V190" s="29">
        <v>15.984400000000001</v>
      </c>
      <c r="W190" s="31">
        <v>2690.83</v>
      </c>
      <c r="X190" s="31">
        <v>-31.62</v>
      </c>
      <c r="Y190" s="22">
        <v>342</v>
      </c>
      <c r="Z190" s="22">
        <v>223</v>
      </c>
      <c r="AA190" s="27">
        <v>37.409999999999997</v>
      </c>
      <c r="AB190" s="31">
        <v>-4233.99</v>
      </c>
      <c r="AC190" s="27">
        <v>-3.0720000000000001</v>
      </c>
      <c r="AD190" s="27">
        <v>2.21</v>
      </c>
      <c r="AE190" s="22">
        <v>6390</v>
      </c>
    </row>
    <row r="191" spans="1:31" ht="15" x14ac:dyDescent="0.25">
      <c r="A191" s="22">
        <v>178</v>
      </c>
      <c r="B191" s="21" t="s">
        <v>253</v>
      </c>
      <c r="C191" s="27">
        <v>28.018000000000001</v>
      </c>
      <c r="D191" s="28">
        <v>68.099999999999994</v>
      </c>
      <c r="E191" s="28">
        <v>81.7</v>
      </c>
      <c r="F191" s="28">
        <v>32.9</v>
      </c>
      <c r="G191" s="28">
        <v>34.5</v>
      </c>
      <c r="H191" s="28">
        <v>93.1</v>
      </c>
      <c r="I191" s="27">
        <v>0.29499999999999998</v>
      </c>
      <c r="J191" s="27">
        <v>4.9000000000000002E-2</v>
      </c>
      <c r="K191" s="27">
        <v>0.80300000000000005</v>
      </c>
      <c r="L191" s="28">
        <v>81</v>
      </c>
      <c r="M191" s="28">
        <v>0.1</v>
      </c>
      <c r="N191" s="29">
        <v>7.3730000000000002</v>
      </c>
      <c r="O191" s="30">
        <v>-3.0699999999999998E-3</v>
      </c>
      <c r="P191" s="30">
        <v>6.6619999999999999E-6</v>
      </c>
      <c r="Q191" s="30">
        <v>-3.0370000000000002E-9</v>
      </c>
      <c r="R191" s="31">
        <v>94.06</v>
      </c>
      <c r="S191" s="31">
        <v>48.9</v>
      </c>
      <c r="T191" s="22">
        <v>-26.42</v>
      </c>
      <c r="U191" s="22">
        <v>-32.81</v>
      </c>
      <c r="V191" s="29">
        <v>14.368600000000001</v>
      </c>
      <c r="W191" s="31">
        <v>530.22</v>
      </c>
      <c r="X191" s="31">
        <v>-13.15</v>
      </c>
      <c r="Y191" s="22">
        <v>108</v>
      </c>
      <c r="Z191" s="22">
        <v>63</v>
      </c>
      <c r="AA191" s="27">
        <v>32.981000000000002</v>
      </c>
      <c r="AB191" s="31">
        <v>-997.18</v>
      </c>
      <c r="AC191" s="27">
        <v>-3.2160000000000002</v>
      </c>
      <c r="AD191" s="27">
        <v>0.28399999999999997</v>
      </c>
      <c r="AE191" s="22">
        <v>1444</v>
      </c>
    </row>
    <row r="192" spans="1:31" ht="15" x14ac:dyDescent="0.25">
      <c r="A192" s="22">
        <v>179</v>
      </c>
      <c r="B192" s="21" t="s">
        <v>666</v>
      </c>
      <c r="C192" s="27">
        <v>153.82300000000001</v>
      </c>
      <c r="D192" s="28">
        <v>250</v>
      </c>
      <c r="E192" s="28">
        <v>349.7</v>
      </c>
      <c r="F192" s="28">
        <v>556.4</v>
      </c>
      <c r="G192" s="28">
        <v>45</v>
      </c>
      <c r="H192" s="28">
        <v>276</v>
      </c>
      <c r="I192" s="27">
        <v>0.27200000000000002</v>
      </c>
      <c r="J192" s="27">
        <v>0.19400000000000001</v>
      </c>
      <c r="K192" s="27">
        <v>1.5840000000000001</v>
      </c>
      <c r="L192" s="28">
        <v>298</v>
      </c>
      <c r="M192" s="28">
        <v>0</v>
      </c>
      <c r="N192" s="29">
        <v>9.7249999999999996</v>
      </c>
      <c r="O192" s="30">
        <v>4.8930000000000001E-2</v>
      </c>
      <c r="P192" s="30">
        <v>-5.4209999999999998E-5</v>
      </c>
      <c r="Q192" s="30">
        <v>2.112E-8</v>
      </c>
      <c r="R192" s="31">
        <v>2540.15</v>
      </c>
      <c r="S192" s="31">
        <v>290.83999999999997</v>
      </c>
      <c r="T192" s="22">
        <v>-4</v>
      </c>
      <c r="U192" s="22">
        <v>-13.92</v>
      </c>
      <c r="V192" s="29">
        <v>15.8742</v>
      </c>
      <c r="W192" s="31">
        <v>2808.19</v>
      </c>
      <c r="X192" s="31">
        <v>-45.99</v>
      </c>
      <c r="Y192" s="22">
        <v>374</v>
      </c>
      <c r="Z192" s="22">
        <v>253</v>
      </c>
      <c r="AA192" s="27">
        <v>351.00900000000001</v>
      </c>
      <c r="AB192" s="31">
        <v>-5386.51</v>
      </c>
      <c r="AC192" s="27">
        <v>-0.95299999999999996</v>
      </c>
      <c r="AD192" s="27">
        <v>3.82</v>
      </c>
      <c r="AE192" s="22">
        <v>7170</v>
      </c>
    </row>
    <row r="193" spans="1:31" ht="15" x14ac:dyDescent="0.25">
      <c r="A193" s="22">
        <v>180</v>
      </c>
      <c r="B193" s="21" t="s">
        <v>254</v>
      </c>
      <c r="C193" s="27">
        <v>88.004999999999995</v>
      </c>
      <c r="D193" s="28">
        <v>86.4</v>
      </c>
      <c r="E193" s="28">
        <v>145.19999999999999</v>
      </c>
      <c r="F193" s="28">
        <v>227.6</v>
      </c>
      <c r="G193" s="28">
        <v>36.9</v>
      </c>
      <c r="H193" s="28">
        <v>140</v>
      </c>
      <c r="I193" s="27">
        <v>0.27700000000000002</v>
      </c>
      <c r="J193" s="27">
        <v>0.191</v>
      </c>
      <c r="K193" s="27">
        <v>0</v>
      </c>
      <c r="L193" s="28">
        <v>0</v>
      </c>
      <c r="M193" s="28">
        <v>0</v>
      </c>
      <c r="N193" s="29">
        <v>3.339</v>
      </c>
      <c r="O193" s="30">
        <v>4.8379999999999999E-2</v>
      </c>
      <c r="P193" s="30">
        <v>-3.8819999999999998E-5</v>
      </c>
      <c r="Q193" s="30">
        <v>1.078E-8</v>
      </c>
      <c r="R193" s="31">
        <v>0</v>
      </c>
      <c r="S193" s="31">
        <v>0</v>
      </c>
      <c r="T193" s="22">
        <v>-223</v>
      </c>
      <c r="U193" s="22">
        <v>-212.34</v>
      </c>
      <c r="V193" s="29">
        <v>16.054300000000001</v>
      </c>
      <c r="W193" s="31">
        <v>1244.55</v>
      </c>
      <c r="X193" s="31">
        <v>-13.06</v>
      </c>
      <c r="Y193" s="22">
        <v>148</v>
      </c>
      <c r="Z193" s="22">
        <v>93</v>
      </c>
      <c r="AA193" s="27">
        <v>0</v>
      </c>
      <c r="AB193" s="31">
        <v>0</v>
      </c>
      <c r="AC193" s="27">
        <v>0</v>
      </c>
      <c r="AD193" s="27">
        <v>0</v>
      </c>
      <c r="AE193" s="22">
        <v>2860</v>
      </c>
    </row>
    <row r="194" spans="1:31" ht="15" x14ac:dyDescent="0.25">
      <c r="A194" s="22">
        <v>181</v>
      </c>
      <c r="B194" s="21" t="s">
        <v>255</v>
      </c>
      <c r="C194" s="27">
        <v>60.07</v>
      </c>
      <c r="D194" s="28">
        <v>134.30000000000001</v>
      </c>
      <c r="E194" s="28">
        <v>222.9</v>
      </c>
      <c r="F194" s="28">
        <v>375</v>
      </c>
      <c r="G194" s="28">
        <v>58</v>
      </c>
      <c r="H194" s="28">
        <v>140</v>
      </c>
      <c r="I194" s="27">
        <v>0.26</v>
      </c>
      <c r="J194" s="27">
        <v>9.9000000000000005E-2</v>
      </c>
      <c r="K194" s="27">
        <v>1.274</v>
      </c>
      <c r="L194" s="28">
        <v>173.7</v>
      </c>
      <c r="M194" s="28">
        <v>0.7</v>
      </c>
      <c r="N194" s="29">
        <v>5.6289999999999996</v>
      </c>
      <c r="O194" s="30">
        <v>1.907E-2</v>
      </c>
      <c r="P194" s="30">
        <v>-1.6759999999999999E-5</v>
      </c>
      <c r="Q194" s="30">
        <v>5.86E-9</v>
      </c>
      <c r="R194" s="31">
        <v>0</v>
      </c>
      <c r="S194" s="31">
        <v>0</v>
      </c>
      <c r="T194" s="22">
        <v>-33.08</v>
      </c>
      <c r="U194" s="22">
        <v>-39.590000000000003</v>
      </c>
      <c r="V194" s="29">
        <v>0</v>
      </c>
      <c r="W194" s="31">
        <v>0</v>
      </c>
      <c r="X194" s="31">
        <v>0</v>
      </c>
      <c r="Y194" s="22">
        <v>0</v>
      </c>
      <c r="Z194" s="22">
        <v>0</v>
      </c>
      <c r="AA194" s="27">
        <v>41.853000000000002</v>
      </c>
      <c r="AB194" s="31">
        <v>-3137.78</v>
      </c>
      <c r="AC194" s="27">
        <v>-3.9140000000000001</v>
      </c>
      <c r="AD194" s="27">
        <v>1.3</v>
      </c>
      <c r="AE194" s="22">
        <v>0</v>
      </c>
    </row>
    <row r="195" spans="1:31" ht="15" x14ac:dyDescent="0.25">
      <c r="A195" s="22">
        <v>182</v>
      </c>
      <c r="B195" s="21" t="s">
        <v>256</v>
      </c>
      <c r="C195" s="27">
        <v>70.906000000000006</v>
      </c>
      <c r="D195" s="28">
        <v>172.2</v>
      </c>
      <c r="E195" s="28">
        <v>238.7</v>
      </c>
      <c r="F195" s="28">
        <v>417</v>
      </c>
      <c r="G195" s="28">
        <v>76</v>
      </c>
      <c r="H195" s="28">
        <v>124</v>
      </c>
      <c r="I195" s="27">
        <v>0.27500000000000002</v>
      </c>
      <c r="J195" s="27">
        <v>7.2999999999999995E-2</v>
      </c>
      <c r="K195" s="27">
        <v>1.5629999999999999</v>
      </c>
      <c r="L195" s="28">
        <v>239.1</v>
      </c>
      <c r="M195" s="28">
        <v>0.2</v>
      </c>
      <c r="N195" s="29">
        <v>6.4320000000000004</v>
      </c>
      <c r="O195" s="30">
        <v>8.0820000000000006E-3</v>
      </c>
      <c r="P195" s="30">
        <v>-9.2410000000000001E-6</v>
      </c>
      <c r="Q195" s="30">
        <v>3.6950000000000002E-9</v>
      </c>
      <c r="R195" s="31">
        <v>191.96</v>
      </c>
      <c r="S195" s="31">
        <v>172.55</v>
      </c>
      <c r="T195" s="22">
        <v>0</v>
      </c>
      <c r="U195" s="22">
        <v>0</v>
      </c>
      <c r="V195" s="29">
        <v>15.961</v>
      </c>
      <c r="W195" s="31">
        <v>1978.32</v>
      </c>
      <c r="X195" s="31">
        <v>-27.01</v>
      </c>
      <c r="Y195" s="22">
        <v>264</v>
      </c>
      <c r="Z195" s="22">
        <v>172</v>
      </c>
      <c r="AA195" s="27">
        <v>42.216999999999999</v>
      </c>
      <c r="AB195" s="31">
        <v>-3412.28</v>
      </c>
      <c r="AC195" s="27">
        <v>-3.8940000000000001</v>
      </c>
      <c r="AD195" s="27">
        <v>1.27</v>
      </c>
      <c r="AE195" s="22">
        <v>4880</v>
      </c>
    </row>
    <row r="196" spans="1:31" ht="15" x14ac:dyDescent="0.25">
      <c r="A196" s="22">
        <v>183</v>
      </c>
      <c r="B196" s="21" t="s">
        <v>257</v>
      </c>
      <c r="C196" s="27">
        <v>112.559</v>
      </c>
      <c r="D196" s="28">
        <v>227.6</v>
      </c>
      <c r="E196" s="28">
        <v>404.9</v>
      </c>
      <c r="F196" s="28">
        <v>632.4</v>
      </c>
      <c r="G196" s="28">
        <v>44.6</v>
      </c>
      <c r="H196" s="28">
        <v>308</v>
      </c>
      <c r="I196" s="27">
        <v>0.26500000000000001</v>
      </c>
      <c r="J196" s="27">
        <v>0.249</v>
      </c>
      <c r="K196" s="27">
        <v>1.1060000000000001</v>
      </c>
      <c r="L196" s="28">
        <v>293</v>
      </c>
      <c r="M196" s="28">
        <v>1.6</v>
      </c>
      <c r="N196" s="29">
        <v>-8.0939999999999994</v>
      </c>
      <c r="O196" s="30">
        <v>0.13450000000000001</v>
      </c>
      <c r="P196" s="30">
        <v>-1.08E-4</v>
      </c>
      <c r="Q196" s="30">
        <v>3.407E-8</v>
      </c>
      <c r="R196" s="31">
        <v>477.76</v>
      </c>
      <c r="S196" s="31">
        <v>276.22000000000003</v>
      </c>
      <c r="T196" s="22">
        <v>12.39</v>
      </c>
      <c r="U196" s="22">
        <v>23.7</v>
      </c>
      <c r="V196" s="29">
        <v>16.067599999999999</v>
      </c>
      <c r="W196" s="31">
        <v>3295.12</v>
      </c>
      <c r="X196" s="31">
        <v>-55.6</v>
      </c>
      <c r="Y196" s="22">
        <v>420</v>
      </c>
      <c r="Z196" s="22">
        <v>320</v>
      </c>
      <c r="AA196" s="27">
        <v>57.250999999999998</v>
      </c>
      <c r="AB196" s="31">
        <v>-6684.47</v>
      </c>
      <c r="AC196" s="27">
        <v>-5.6859999999999999</v>
      </c>
      <c r="AD196" s="27">
        <v>4.9800000000000004</v>
      </c>
      <c r="AE196" s="22">
        <v>8735</v>
      </c>
    </row>
    <row r="197" spans="1:31" ht="15" x14ac:dyDescent="0.25">
      <c r="A197" s="22">
        <v>184</v>
      </c>
      <c r="B197" s="21" t="s">
        <v>258</v>
      </c>
      <c r="C197" s="27">
        <v>86.468999999999994</v>
      </c>
      <c r="D197" s="28">
        <v>113</v>
      </c>
      <c r="E197" s="28">
        <v>232.4</v>
      </c>
      <c r="F197" s="28">
        <v>369.2</v>
      </c>
      <c r="G197" s="28">
        <v>49.1</v>
      </c>
      <c r="H197" s="28">
        <v>165</v>
      </c>
      <c r="I197" s="27">
        <v>0.26700000000000002</v>
      </c>
      <c r="J197" s="27">
        <v>0.215</v>
      </c>
      <c r="K197" s="27">
        <v>1.23</v>
      </c>
      <c r="L197" s="28">
        <v>289</v>
      </c>
      <c r="M197" s="28">
        <v>0</v>
      </c>
      <c r="N197" s="29">
        <v>4.1319999999999997</v>
      </c>
      <c r="O197" s="30">
        <v>3.8649999999999997E-2</v>
      </c>
      <c r="P197" s="30">
        <v>-2.794E-5</v>
      </c>
      <c r="Q197" s="30">
        <v>7.3049999999999999E-9</v>
      </c>
      <c r="R197" s="31">
        <v>0</v>
      </c>
      <c r="S197" s="31">
        <v>0</v>
      </c>
      <c r="T197" s="22">
        <v>-119.9</v>
      </c>
      <c r="U197" s="22">
        <v>112.47</v>
      </c>
      <c r="V197" s="29">
        <v>15.5602</v>
      </c>
      <c r="W197" s="31">
        <v>1704.8</v>
      </c>
      <c r="X197" s="31">
        <v>-41.3</v>
      </c>
      <c r="Y197" s="22">
        <v>240</v>
      </c>
      <c r="Z197" s="22">
        <v>223</v>
      </c>
      <c r="AA197" s="27">
        <v>52.662999999999997</v>
      </c>
      <c r="AB197" s="31">
        <v>-3763.03</v>
      </c>
      <c r="AC197" s="27">
        <v>-3.4740000000000002</v>
      </c>
      <c r="AD197" s="27">
        <v>1.53</v>
      </c>
      <c r="AE197" s="22">
        <v>4826</v>
      </c>
    </row>
    <row r="198" spans="1:31" ht="15" x14ac:dyDescent="0.25">
      <c r="A198" s="22">
        <v>185</v>
      </c>
      <c r="B198" s="21" t="s">
        <v>655</v>
      </c>
      <c r="C198" s="27">
        <v>119.378</v>
      </c>
      <c r="D198" s="28">
        <v>209.6</v>
      </c>
      <c r="E198" s="28">
        <v>334.3</v>
      </c>
      <c r="F198" s="28">
        <v>536.4</v>
      </c>
      <c r="G198" s="28">
        <v>54</v>
      </c>
      <c r="H198" s="28">
        <v>239</v>
      </c>
      <c r="I198" s="27">
        <v>0.29299999999999998</v>
      </c>
      <c r="J198" s="27">
        <v>0.216</v>
      </c>
      <c r="K198" s="27">
        <v>1.4890000000000001</v>
      </c>
      <c r="L198" s="28">
        <v>293</v>
      </c>
      <c r="M198" s="28">
        <v>1.1000000000000001</v>
      </c>
      <c r="N198" s="29">
        <v>5.7329999999999997</v>
      </c>
      <c r="O198" s="30">
        <v>4.5220000000000003E-2</v>
      </c>
      <c r="P198" s="30">
        <v>-4.3970000000000001E-5</v>
      </c>
      <c r="Q198" s="30">
        <v>1.5900000000000001E-9</v>
      </c>
      <c r="R198" s="31">
        <v>394.81</v>
      </c>
      <c r="S198" s="31">
        <v>246.5</v>
      </c>
      <c r="T198" s="22">
        <v>24.2</v>
      </c>
      <c r="U198" s="22">
        <v>-16.38</v>
      </c>
      <c r="V198" s="29">
        <v>15.9732</v>
      </c>
      <c r="W198" s="31">
        <v>2696.79</v>
      </c>
      <c r="X198" s="31">
        <v>-46.16</v>
      </c>
      <c r="Y198" s="22">
        <v>370</v>
      </c>
      <c r="Z198" s="22">
        <v>260</v>
      </c>
      <c r="AA198" s="27">
        <v>52.872</v>
      </c>
      <c r="AB198" s="31">
        <v>-5359.56</v>
      </c>
      <c r="AC198" s="27">
        <v>-5.2</v>
      </c>
      <c r="AD198" s="27">
        <v>2.96</v>
      </c>
      <c r="AE198" s="22">
        <v>7100</v>
      </c>
    </row>
    <row r="199" spans="1:31" ht="15" x14ac:dyDescent="0.25">
      <c r="A199" s="22">
        <v>186</v>
      </c>
      <c r="B199" s="21" t="s">
        <v>259</v>
      </c>
      <c r="C199" s="27">
        <v>154.46700000000001</v>
      </c>
      <c r="D199" s="28">
        <v>167</v>
      </c>
      <c r="E199" s="28">
        <v>234</v>
      </c>
      <c r="F199" s="28">
        <v>353.2</v>
      </c>
      <c r="G199" s="28">
        <v>31.2</v>
      </c>
      <c r="H199" s="28">
        <v>252</v>
      </c>
      <c r="I199" s="27">
        <v>0.27100000000000002</v>
      </c>
      <c r="J199" s="27">
        <v>0.253</v>
      </c>
      <c r="K199" s="27">
        <v>0</v>
      </c>
      <c r="L199" s="28">
        <v>0</v>
      </c>
      <c r="M199" s="28">
        <v>0.3</v>
      </c>
      <c r="N199" s="29">
        <v>6.6479999999999997</v>
      </c>
      <c r="O199" s="30">
        <v>8.3400000000000002E-2</v>
      </c>
      <c r="P199" s="30">
        <v>-6.9040000000000003E-5</v>
      </c>
      <c r="Q199" s="30">
        <v>1.9440000000000001E-8</v>
      </c>
      <c r="R199" s="31">
        <v>0</v>
      </c>
      <c r="S199" s="31">
        <v>0</v>
      </c>
      <c r="T199" s="22">
        <v>0</v>
      </c>
      <c r="U199" s="22">
        <v>0</v>
      </c>
      <c r="V199" s="29">
        <v>15.734299999999999</v>
      </c>
      <c r="W199" s="31">
        <v>1848.9</v>
      </c>
      <c r="X199" s="31">
        <v>-30.88</v>
      </c>
      <c r="Y199" s="22">
        <v>230</v>
      </c>
      <c r="Z199" s="22">
        <v>175</v>
      </c>
      <c r="AA199" s="27">
        <v>15.878</v>
      </c>
      <c r="AB199" s="31">
        <v>-3659.53</v>
      </c>
      <c r="AC199" s="27">
        <v>-5.4329999999999998</v>
      </c>
      <c r="AD199" s="27">
        <v>2.25</v>
      </c>
      <c r="AE199" s="22">
        <v>4650</v>
      </c>
    </row>
    <row r="200" spans="1:31" ht="15" x14ac:dyDescent="0.25">
      <c r="A200" s="22">
        <v>187</v>
      </c>
      <c r="B200" s="21" t="s">
        <v>260</v>
      </c>
      <c r="C200" s="27">
        <v>104.459</v>
      </c>
      <c r="D200" s="28">
        <v>92</v>
      </c>
      <c r="E200" s="28">
        <v>191.7</v>
      </c>
      <c r="F200" s="28">
        <v>302</v>
      </c>
      <c r="G200" s="28">
        <v>38.700000000000003</v>
      </c>
      <c r="H200" s="28">
        <v>180</v>
      </c>
      <c r="I200" s="27">
        <v>0.28199999999999997</v>
      </c>
      <c r="J200" s="27">
        <v>0.18</v>
      </c>
      <c r="K200" s="27">
        <v>0</v>
      </c>
      <c r="L200" s="28">
        <v>0</v>
      </c>
      <c r="M200" s="28">
        <v>0.5</v>
      </c>
      <c r="N200" s="29">
        <v>5.4489999999999998</v>
      </c>
      <c r="O200" s="30">
        <v>4.5650000000000003E-2</v>
      </c>
      <c r="P200" s="30">
        <v>-3.765E-5</v>
      </c>
      <c r="Q200" s="30">
        <v>1.0649999999999999E-8</v>
      </c>
      <c r="R200" s="31">
        <v>0</v>
      </c>
      <c r="S200" s="31">
        <v>0</v>
      </c>
      <c r="T200" s="22">
        <v>-166</v>
      </c>
      <c r="U200" s="22">
        <v>-156.30000000000001</v>
      </c>
      <c r="V200" s="29">
        <v>0</v>
      </c>
      <c r="W200" s="31">
        <v>0</v>
      </c>
      <c r="X200" s="31">
        <v>0</v>
      </c>
      <c r="Y200" s="22">
        <v>0</v>
      </c>
      <c r="Z200" s="22">
        <v>0</v>
      </c>
      <c r="AA200" s="27">
        <v>44.255000000000003</v>
      </c>
      <c r="AB200" s="31">
        <v>-2769.96</v>
      </c>
      <c r="AC200" s="27">
        <v>-4.415</v>
      </c>
      <c r="AD200" s="27">
        <v>1.3</v>
      </c>
      <c r="AE200" s="22">
        <v>3706</v>
      </c>
    </row>
    <row r="201" spans="1:31" ht="15" x14ac:dyDescent="0.25">
      <c r="A201" s="22">
        <v>188</v>
      </c>
      <c r="B201" s="21" t="s">
        <v>261</v>
      </c>
      <c r="C201" s="27">
        <v>112.21599999999999</v>
      </c>
      <c r="D201" s="28">
        <v>223.1</v>
      </c>
      <c r="E201" s="28">
        <v>402.9</v>
      </c>
      <c r="F201" s="28">
        <v>606</v>
      </c>
      <c r="G201" s="28">
        <v>29.3</v>
      </c>
      <c r="H201" s="28">
        <v>0</v>
      </c>
      <c r="I201" s="27">
        <v>0</v>
      </c>
      <c r="J201" s="27">
        <v>0.23599999999999999</v>
      </c>
      <c r="K201" s="27">
        <v>0.79600000000000004</v>
      </c>
      <c r="L201" s="28">
        <v>293</v>
      </c>
      <c r="M201" s="28">
        <v>0</v>
      </c>
      <c r="N201" s="29">
        <v>-17.222000000000001</v>
      </c>
      <c r="O201" s="30">
        <v>0.21490000000000001</v>
      </c>
      <c r="P201" s="30">
        <v>-1.199E-4</v>
      </c>
      <c r="Q201" s="30">
        <v>2.461E-8</v>
      </c>
      <c r="R201" s="31">
        <v>0</v>
      </c>
      <c r="S201" s="31">
        <v>0</v>
      </c>
      <c r="T201" s="22">
        <v>-43.26</v>
      </c>
      <c r="U201" s="22">
        <v>8.42</v>
      </c>
      <c r="V201" s="29">
        <v>15.653499999999999</v>
      </c>
      <c r="W201" s="31">
        <v>3043.34</v>
      </c>
      <c r="X201" s="31">
        <v>-55.3</v>
      </c>
      <c r="Y201" s="22">
        <v>420</v>
      </c>
      <c r="Z201" s="22">
        <v>283</v>
      </c>
      <c r="AA201" s="27">
        <v>52.143000000000001</v>
      </c>
      <c r="AB201" s="31">
        <v>-6026.09</v>
      </c>
      <c r="AC201" s="27">
        <v>-5.0549999999999997</v>
      </c>
      <c r="AD201" s="27">
        <v>6.2</v>
      </c>
      <c r="AE201" s="22">
        <v>7790</v>
      </c>
    </row>
    <row r="202" spans="1:31" ht="15" x14ac:dyDescent="0.25">
      <c r="A202" s="22">
        <v>189</v>
      </c>
      <c r="B202" s="21" t="s">
        <v>262</v>
      </c>
      <c r="C202" s="27">
        <v>98.188999999999993</v>
      </c>
      <c r="D202" s="28">
        <v>219.3</v>
      </c>
      <c r="E202" s="28">
        <v>372.7</v>
      </c>
      <c r="F202" s="28">
        <v>564.79999999999995</v>
      </c>
      <c r="G202" s="28">
        <v>34</v>
      </c>
      <c r="H202" s="28">
        <v>368</v>
      </c>
      <c r="I202" s="27">
        <v>0.27</v>
      </c>
      <c r="J202" s="27">
        <v>0.26900000000000002</v>
      </c>
      <c r="K202" s="27">
        <v>0.77700000000000002</v>
      </c>
      <c r="L202" s="28">
        <v>289</v>
      </c>
      <c r="M202" s="28">
        <v>0</v>
      </c>
      <c r="N202" s="29">
        <v>-13.29</v>
      </c>
      <c r="O202" s="30">
        <v>0.18190000000000001</v>
      </c>
      <c r="P202" s="30">
        <v>-1.071E-4</v>
      </c>
      <c r="Q202" s="30">
        <v>2.4220000000000001E-8</v>
      </c>
      <c r="R202" s="31">
        <v>0</v>
      </c>
      <c r="S202" s="31">
        <v>0</v>
      </c>
      <c r="T202" s="22">
        <v>-30.96</v>
      </c>
      <c r="U202" s="22">
        <v>10.93</v>
      </c>
      <c r="V202" s="29">
        <v>15.7729</v>
      </c>
      <c r="W202" s="31">
        <v>2922.3</v>
      </c>
      <c r="X202" s="31">
        <v>-52.94</v>
      </c>
      <c r="Y202" s="22">
        <v>400</v>
      </c>
      <c r="Z202" s="22">
        <v>270</v>
      </c>
      <c r="AA202" s="27">
        <v>0</v>
      </c>
      <c r="AB202" s="31">
        <v>0</v>
      </c>
      <c r="AC202" s="27">
        <v>0</v>
      </c>
      <c r="AD202" s="27">
        <v>0</v>
      </c>
      <c r="AE202" s="22">
        <v>7576</v>
      </c>
    </row>
    <row r="203" spans="1:31" ht="15" x14ac:dyDescent="0.25">
      <c r="A203" s="22">
        <v>190</v>
      </c>
      <c r="B203" s="21" t="s">
        <v>263</v>
      </c>
      <c r="C203" s="27">
        <v>112.21599999999999</v>
      </c>
      <c r="D203" s="28">
        <v>197.6</v>
      </c>
      <c r="E203" s="28">
        <v>393.3</v>
      </c>
      <c r="F203" s="28">
        <v>591</v>
      </c>
      <c r="G203" s="28">
        <v>29.3</v>
      </c>
      <c r="H203" s="28">
        <v>0</v>
      </c>
      <c r="I203" s="27">
        <v>0</v>
      </c>
      <c r="J203" s="27">
        <v>0.224</v>
      </c>
      <c r="K203" s="27">
        <v>0.76600000000000001</v>
      </c>
      <c r="L203" s="28">
        <v>293</v>
      </c>
      <c r="M203" s="28">
        <v>0</v>
      </c>
      <c r="N203" s="29">
        <v>-15.564</v>
      </c>
      <c r="O203" s="30">
        <v>0.21110000000000001</v>
      </c>
      <c r="P203" s="30">
        <v>-1.178E-4</v>
      </c>
      <c r="Q203" s="30">
        <v>2.4360000000000001E-8</v>
      </c>
      <c r="R203" s="31">
        <v>0</v>
      </c>
      <c r="S203" s="31">
        <v>0</v>
      </c>
      <c r="T203" s="22">
        <v>-44.16</v>
      </c>
      <c r="U203" s="22">
        <v>7.13</v>
      </c>
      <c r="V203" s="29">
        <v>15.747</v>
      </c>
      <c r="W203" s="31">
        <v>3081.95</v>
      </c>
      <c r="X203" s="31">
        <v>-55.08</v>
      </c>
      <c r="Y203" s="22">
        <v>420</v>
      </c>
      <c r="Z203" s="22">
        <v>284</v>
      </c>
      <c r="AA203" s="27">
        <v>0</v>
      </c>
      <c r="AB203" s="31">
        <v>0</v>
      </c>
      <c r="AC203" s="27">
        <v>0</v>
      </c>
      <c r="AD203" s="27">
        <v>0</v>
      </c>
      <c r="AE203" s="22">
        <v>7840</v>
      </c>
    </row>
    <row r="204" spans="1:31" ht="15" x14ac:dyDescent="0.25">
      <c r="A204" s="22">
        <v>191</v>
      </c>
      <c r="B204" s="21" t="s">
        <v>264</v>
      </c>
      <c r="C204" s="27">
        <v>112.21599999999999</v>
      </c>
      <c r="D204" s="28">
        <v>185.7</v>
      </c>
      <c r="E204" s="28">
        <v>397.5</v>
      </c>
      <c r="F204" s="28">
        <v>598</v>
      </c>
      <c r="G204" s="28">
        <v>29.3</v>
      </c>
      <c r="H204" s="28">
        <v>0</v>
      </c>
      <c r="I204" s="27">
        <v>0</v>
      </c>
      <c r="J204" s="27">
        <v>0.23400000000000001</v>
      </c>
      <c r="K204" s="27">
        <v>0.78300000000000003</v>
      </c>
      <c r="L204" s="28">
        <v>293</v>
      </c>
      <c r="M204" s="28">
        <v>0</v>
      </c>
      <c r="N204" s="29">
        <v>-15.323</v>
      </c>
      <c r="O204" s="30">
        <v>0.21079999999999999</v>
      </c>
      <c r="P204" s="30">
        <v>-1.198E-4</v>
      </c>
      <c r="Q204" s="30">
        <v>2.552E-8</v>
      </c>
      <c r="R204" s="31">
        <v>0</v>
      </c>
      <c r="S204" s="31">
        <v>0</v>
      </c>
      <c r="T204" s="22">
        <v>-42.22</v>
      </c>
      <c r="U204" s="22">
        <v>9.07</v>
      </c>
      <c r="V204" s="29">
        <v>15.7333</v>
      </c>
      <c r="W204" s="31">
        <v>3098.39</v>
      </c>
      <c r="X204" s="31">
        <v>-57</v>
      </c>
      <c r="Y204" s="22">
        <v>425</v>
      </c>
      <c r="Z204" s="22">
        <v>287</v>
      </c>
      <c r="AA204" s="27">
        <v>53.570999999999998</v>
      </c>
      <c r="AB204" s="31">
        <v>-6219.26</v>
      </c>
      <c r="AC204" s="27">
        <v>-5.2329999999999997</v>
      </c>
      <c r="AD204" s="27">
        <v>6.29</v>
      </c>
      <c r="AE204" s="22">
        <v>8070</v>
      </c>
    </row>
    <row r="205" spans="1:31" ht="15" x14ac:dyDescent="0.25">
      <c r="A205" s="22">
        <v>192</v>
      </c>
      <c r="B205" s="21" t="s">
        <v>265</v>
      </c>
      <c r="C205" s="27">
        <v>56.107999999999997</v>
      </c>
      <c r="D205" s="28">
        <v>134.30000000000001</v>
      </c>
      <c r="E205" s="28">
        <v>276.89999999999998</v>
      </c>
      <c r="F205" s="28">
        <v>435.6</v>
      </c>
      <c r="G205" s="28">
        <v>41.5</v>
      </c>
      <c r="H205" s="28">
        <v>234</v>
      </c>
      <c r="I205" s="27">
        <v>0.27200000000000002</v>
      </c>
      <c r="J205" s="27">
        <v>0.20200000000000001</v>
      </c>
      <c r="K205" s="27">
        <v>0.621</v>
      </c>
      <c r="L205" s="28">
        <v>293</v>
      </c>
      <c r="M205" s="28">
        <v>0.3</v>
      </c>
      <c r="N205" s="29">
        <v>0.105</v>
      </c>
      <c r="O205" s="30">
        <v>7.0540000000000005E-2</v>
      </c>
      <c r="P205" s="30">
        <v>-2.4309999999999999E-5</v>
      </c>
      <c r="Q205" s="30">
        <v>-1.4700000000000001E-10</v>
      </c>
      <c r="R205" s="31">
        <v>268.94</v>
      </c>
      <c r="S205" s="31">
        <v>155.34</v>
      </c>
      <c r="T205" s="22">
        <v>-1.67</v>
      </c>
      <c r="U205" s="22">
        <v>15.74</v>
      </c>
      <c r="V205" s="29">
        <v>15.8171</v>
      </c>
      <c r="W205" s="31">
        <v>2210.71</v>
      </c>
      <c r="X205" s="31">
        <v>-36.15</v>
      </c>
      <c r="Y205" s="22">
        <v>305</v>
      </c>
      <c r="Z205" s="22">
        <v>200</v>
      </c>
      <c r="AA205" s="27">
        <v>49.609000000000002</v>
      </c>
      <c r="AB205" s="31">
        <v>-4217.05</v>
      </c>
      <c r="AC205" s="27">
        <v>-4.9379999999999997</v>
      </c>
      <c r="AD205" s="27">
        <v>2.58</v>
      </c>
      <c r="AE205" s="22">
        <v>5580</v>
      </c>
    </row>
    <row r="206" spans="1:31" ht="15" x14ac:dyDescent="0.25">
      <c r="A206" s="22">
        <v>193</v>
      </c>
      <c r="B206" s="21" t="s">
        <v>266</v>
      </c>
      <c r="C206" s="27">
        <v>84.162000000000006</v>
      </c>
      <c r="D206" s="28">
        <v>132</v>
      </c>
      <c r="E206" s="28">
        <v>342</v>
      </c>
      <c r="F206" s="28">
        <v>518</v>
      </c>
      <c r="G206" s="28">
        <v>32.4</v>
      </c>
      <c r="H206" s="28">
        <v>351</v>
      </c>
      <c r="I206" s="27">
        <v>0.27</v>
      </c>
      <c r="J206" s="27">
        <v>0.25600000000000001</v>
      </c>
      <c r="K206" s="27">
        <v>0.68700000000000006</v>
      </c>
      <c r="L206" s="28">
        <v>293</v>
      </c>
      <c r="M206" s="28">
        <v>0</v>
      </c>
      <c r="N206" s="29">
        <v>2.343</v>
      </c>
      <c r="O206" s="30">
        <v>0.1268</v>
      </c>
      <c r="P206" s="30">
        <v>-6.4900000000000005E-5</v>
      </c>
      <c r="Q206" s="30">
        <v>1.153E-8</v>
      </c>
      <c r="R206" s="31">
        <v>344.33</v>
      </c>
      <c r="S206" s="31">
        <v>197.95</v>
      </c>
      <c r="T206" s="22">
        <v>-12.51</v>
      </c>
      <c r="U206" s="22">
        <v>18.22</v>
      </c>
      <c r="V206" s="29">
        <v>16.2057</v>
      </c>
      <c r="W206" s="31">
        <v>2897.97</v>
      </c>
      <c r="X206" s="31">
        <v>-39.299999999999997</v>
      </c>
      <c r="Y206" s="22">
        <v>370</v>
      </c>
      <c r="Z206" s="22">
        <v>245</v>
      </c>
      <c r="AA206" s="27">
        <v>0</v>
      </c>
      <c r="AB206" s="31">
        <v>0</v>
      </c>
      <c r="AC206" s="27">
        <v>0</v>
      </c>
      <c r="AD206" s="27">
        <v>0</v>
      </c>
      <c r="AE206" s="22">
        <v>6960</v>
      </c>
    </row>
    <row r="207" spans="1:31" ht="15" x14ac:dyDescent="0.25">
      <c r="A207" s="22">
        <v>194</v>
      </c>
      <c r="B207" s="21" t="s">
        <v>267</v>
      </c>
      <c r="C207" s="27">
        <v>70.135000000000005</v>
      </c>
      <c r="D207" s="28">
        <v>121.8</v>
      </c>
      <c r="E207" s="28">
        <v>310.10000000000002</v>
      </c>
      <c r="F207" s="28">
        <v>476</v>
      </c>
      <c r="G207" s="28">
        <v>36</v>
      </c>
      <c r="H207" s="28">
        <v>300</v>
      </c>
      <c r="I207" s="27">
        <v>0.28000000000000003</v>
      </c>
      <c r="J207" s="27">
        <v>0.24</v>
      </c>
      <c r="K207" s="27">
        <v>0.65600000000000003</v>
      </c>
      <c r="L207" s="28">
        <v>293</v>
      </c>
      <c r="M207" s="28">
        <v>0</v>
      </c>
      <c r="N207" s="29">
        <v>-3.4140000000000001</v>
      </c>
      <c r="O207" s="30">
        <v>0.1099</v>
      </c>
      <c r="P207" s="30">
        <v>-6.0680000000000002E-5</v>
      </c>
      <c r="Q207" s="30">
        <v>1.303E-8</v>
      </c>
      <c r="R207" s="31">
        <v>305.31</v>
      </c>
      <c r="S207" s="31">
        <v>175.72</v>
      </c>
      <c r="T207" s="22">
        <v>-6.71</v>
      </c>
      <c r="U207" s="22">
        <v>17.170000000000002</v>
      </c>
      <c r="V207" s="29">
        <v>15.825100000000001</v>
      </c>
      <c r="W207" s="31">
        <v>2459.0500000000002</v>
      </c>
      <c r="X207" s="31">
        <v>-42.56</v>
      </c>
      <c r="Y207" s="22">
        <v>330</v>
      </c>
      <c r="Z207" s="22">
        <v>220</v>
      </c>
      <c r="AA207" s="27">
        <v>55.198999999999998</v>
      </c>
      <c r="AB207" s="31">
        <v>-4985.3</v>
      </c>
      <c r="AC207" s="27">
        <v>-5.6680000000000001</v>
      </c>
      <c r="AD207" s="27">
        <v>3.51</v>
      </c>
      <c r="AE207" s="22">
        <v>6240</v>
      </c>
    </row>
    <row r="208" spans="1:31" ht="15" x14ac:dyDescent="0.25">
      <c r="A208" s="22">
        <v>195</v>
      </c>
      <c r="B208" s="21" t="s">
        <v>268</v>
      </c>
      <c r="C208" s="27">
        <v>84.162000000000006</v>
      </c>
      <c r="D208" s="28">
        <v>135.30000000000001</v>
      </c>
      <c r="E208" s="28">
        <v>339.6</v>
      </c>
      <c r="F208" s="28">
        <v>517</v>
      </c>
      <c r="G208" s="28">
        <v>32.4</v>
      </c>
      <c r="H208" s="28">
        <v>350</v>
      </c>
      <c r="I208" s="27">
        <v>0.27</v>
      </c>
      <c r="J208" s="27">
        <v>0.22500000000000001</v>
      </c>
      <c r="K208" s="27">
        <v>0.68</v>
      </c>
      <c r="L208" s="28">
        <v>293</v>
      </c>
      <c r="M208" s="28">
        <v>0.3</v>
      </c>
      <c r="N208" s="29">
        <v>5.19</v>
      </c>
      <c r="O208" s="30">
        <v>0.13880000000000001</v>
      </c>
      <c r="P208" s="30">
        <v>-8.0279999999999997E-5</v>
      </c>
      <c r="Q208" s="30">
        <v>1.7809999999999999E-8</v>
      </c>
      <c r="R208" s="31">
        <v>344.33</v>
      </c>
      <c r="S208" s="31">
        <v>197.95</v>
      </c>
      <c r="T208" s="22">
        <v>-11.38</v>
      </c>
      <c r="U208" s="22">
        <v>19.84</v>
      </c>
      <c r="V208" s="29">
        <v>15.8384</v>
      </c>
      <c r="W208" s="31">
        <v>2680.52</v>
      </c>
      <c r="X208" s="31">
        <v>-48.4</v>
      </c>
      <c r="Y208" s="22">
        <v>365</v>
      </c>
      <c r="Z208" s="22">
        <v>245</v>
      </c>
      <c r="AA208" s="27">
        <v>0</v>
      </c>
      <c r="AB208" s="31">
        <v>0</v>
      </c>
      <c r="AC208" s="27">
        <v>0</v>
      </c>
      <c r="AD208" s="27">
        <v>0</v>
      </c>
      <c r="AE208" s="22">
        <v>6860</v>
      </c>
    </row>
    <row r="209" spans="1:31" ht="15" x14ac:dyDescent="0.25">
      <c r="A209" s="22">
        <v>196</v>
      </c>
      <c r="B209" s="21" t="s">
        <v>269</v>
      </c>
      <c r="C209" s="27">
        <v>138.25399999999999</v>
      </c>
      <c r="D209" s="28">
        <v>230</v>
      </c>
      <c r="E209" s="28">
        <v>468.9</v>
      </c>
      <c r="F209" s="28">
        <v>702.2</v>
      </c>
      <c r="G209" s="28">
        <v>31</v>
      </c>
      <c r="H209" s="28">
        <v>0</v>
      </c>
      <c r="I209" s="27">
        <v>0</v>
      </c>
      <c r="J209" s="27">
        <v>0.23</v>
      </c>
      <c r="K209" s="27">
        <v>0.89700000000000002</v>
      </c>
      <c r="L209" s="28">
        <v>293</v>
      </c>
      <c r="M209" s="28">
        <v>0</v>
      </c>
      <c r="N209" s="29">
        <v>-26.86</v>
      </c>
      <c r="O209" s="30">
        <v>0.2671</v>
      </c>
      <c r="P209" s="30">
        <v>-1.5779999999999999E-4</v>
      </c>
      <c r="Q209" s="30">
        <v>3.4319999999999999E-8</v>
      </c>
      <c r="R209" s="31">
        <v>0</v>
      </c>
      <c r="S209" s="31">
        <v>0</v>
      </c>
      <c r="T209" s="22">
        <v>-40.380000000000003</v>
      </c>
      <c r="U209" s="22">
        <v>20.51</v>
      </c>
      <c r="V209" s="29">
        <v>15.831200000000001</v>
      </c>
      <c r="W209" s="31">
        <v>3671.61</v>
      </c>
      <c r="X209" s="31">
        <v>-69.739999999999995</v>
      </c>
      <c r="Y209" s="22">
        <v>495</v>
      </c>
      <c r="Z209" s="22">
        <v>368</v>
      </c>
      <c r="AA209" s="27">
        <v>0</v>
      </c>
      <c r="AB209" s="31">
        <v>0</v>
      </c>
      <c r="AC209" s="27">
        <v>0</v>
      </c>
      <c r="AD209" s="27">
        <v>0</v>
      </c>
      <c r="AE209" s="22">
        <v>9400</v>
      </c>
    </row>
    <row r="210" spans="1:31" ht="15" x14ac:dyDescent="0.25">
      <c r="A210" s="22">
        <v>197</v>
      </c>
      <c r="B210" s="21" t="s">
        <v>270</v>
      </c>
      <c r="C210" s="27">
        <v>52.034999999999997</v>
      </c>
      <c r="D210" s="28">
        <v>245.3</v>
      </c>
      <c r="E210" s="28">
        <v>252.5</v>
      </c>
      <c r="F210" s="28">
        <v>400</v>
      </c>
      <c r="G210" s="28">
        <v>59</v>
      </c>
      <c r="H210" s="28">
        <v>0</v>
      </c>
      <c r="I210" s="27">
        <v>0</v>
      </c>
      <c r="J210" s="27">
        <v>0.24</v>
      </c>
      <c r="K210" s="27">
        <v>0</v>
      </c>
      <c r="L210" s="28">
        <v>0</v>
      </c>
      <c r="M210" s="28">
        <v>0.2</v>
      </c>
      <c r="N210" s="29">
        <v>8.5830000000000002</v>
      </c>
      <c r="O210" s="30">
        <v>2.2100000000000002E-2</v>
      </c>
      <c r="P210" s="30">
        <v>-1.946E-5</v>
      </c>
      <c r="Q210" s="30">
        <v>7.0450000000000004E-9</v>
      </c>
      <c r="R210" s="31">
        <v>0</v>
      </c>
      <c r="S210" s="31">
        <v>0</v>
      </c>
      <c r="T210" s="22">
        <v>73.84</v>
      </c>
      <c r="U210" s="22">
        <v>71.03</v>
      </c>
      <c r="V210" s="29">
        <v>0</v>
      </c>
      <c r="W210" s="31">
        <v>0</v>
      </c>
      <c r="X210" s="31">
        <v>0</v>
      </c>
      <c r="Y210" s="22">
        <v>0</v>
      </c>
      <c r="Z210" s="22">
        <v>0</v>
      </c>
      <c r="AA210" s="27">
        <v>58.323</v>
      </c>
      <c r="AB210" s="31">
        <v>-4390.8</v>
      </c>
      <c r="AC210" s="27">
        <v>-6.1849999999999996</v>
      </c>
      <c r="AD210" s="27">
        <v>1.51</v>
      </c>
      <c r="AE210" s="22">
        <v>0</v>
      </c>
    </row>
    <row r="211" spans="1:31" ht="15" x14ac:dyDescent="0.25">
      <c r="A211" s="22">
        <v>198</v>
      </c>
      <c r="B211" s="21" t="s">
        <v>271</v>
      </c>
      <c r="C211" s="27">
        <v>56.107999999999997</v>
      </c>
      <c r="D211" s="28">
        <v>182.4</v>
      </c>
      <c r="E211" s="28">
        <v>285.7</v>
      </c>
      <c r="F211" s="28">
        <v>459.9</v>
      </c>
      <c r="G211" s="28">
        <v>49.2</v>
      </c>
      <c r="H211" s="28">
        <v>210</v>
      </c>
      <c r="I211" s="27">
        <v>0.27400000000000002</v>
      </c>
      <c r="J211" s="27">
        <v>0.20899999999999999</v>
      </c>
      <c r="K211" s="27">
        <v>0.69399999999999995</v>
      </c>
      <c r="L211" s="28">
        <v>293</v>
      </c>
      <c r="M211" s="28">
        <v>0</v>
      </c>
      <c r="N211" s="29">
        <v>-12.003</v>
      </c>
      <c r="O211" s="30">
        <v>0.12</v>
      </c>
      <c r="P211" s="30">
        <v>-8.4980000000000003E-5</v>
      </c>
      <c r="Q211" s="30">
        <v>2.501E-8</v>
      </c>
      <c r="R211" s="31">
        <v>0</v>
      </c>
      <c r="S211" s="31">
        <v>0</v>
      </c>
      <c r="T211" s="22">
        <v>6.37</v>
      </c>
      <c r="U211" s="22">
        <v>26.3</v>
      </c>
      <c r="V211" s="29">
        <v>15.9254</v>
      </c>
      <c r="W211" s="31">
        <v>2359.09</v>
      </c>
      <c r="X211" s="31">
        <v>-31.78</v>
      </c>
      <c r="Y211" s="22">
        <v>290</v>
      </c>
      <c r="Z211" s="22">
        <v>200</v>
      </c>
      <c r="AA211" s="27">
        <v>0</v>
      </c>
      <c r="AB211" s="31">
        <v>0</v>
      </c>
      <c r="AC211" s="27">
        <v>0</v>
      </c>
      <c r="AD211" s="27">
        <v>0</v>
      </c>
      <c r="AE211" s="22">
        <v>5780</v>
      </c>
    </row>
    <row r="212" spans="1:31" ht="15" x14ac:dyDescent="0.25">
      <c r="A212" s="22">
        <v>199</v>
      </c>
      <c r="B212" s="21" t="s">
        <v>272</v>
      </c>
      <c r="C212" s="27">
        <v>98.188999999999993</v>
      </c>
      <c r="D212" s="28">
        <v>265</v>
      </c>
      <c r="E212" s="28">
        <v>391.9</v>
      </c>
      <c r="F212" s="28">
        <v>589</v>
      </c>
      <c r="G212" s="28">
        <v>36.700000000000003</v>
      </c>
      <c r="H212" s="28">
        <v>390</v>
      </c>
      <c r="I212" s="27">
        <v>0.3</v>
      </c>
      <c r="J212" s="27">
        <v>0.33600000000000002</v>
      </c>
      <c r="K212" s="27">
        <v>0.81</v>
      </c>
      <c r="L212" s="28">
        <v>293</v>
      </c>
      <c r="M212" s="28">
        <v>0</v>
      </c>
      <c r="N212" s="29">
        <v>-18.196999999999999</v>
      </c>
      <c r="O212" s="30">
        <v>0.18790000000000001</v>
      </c>
      <c r="P212" s="30">
        <v>-1.004E-4</v>
      </c>
      <c r="Q212" s="30">
        <v>1.8060000000000001E-8</v>
      </c>
      <c r="R212" s="31">
        <v>0</v>
      </c>
      <c r="S212" s="31">
        <v>0</v>
      </c>
      <c r="T212" s="22">
        <v>-28.52</v>
      </c>
      <c r="U212" s="22">
        <v>15.06</v>
      </c>
      <c r="V212" s="29">
        <v>15.7818</v>
      </c>
      <c r="W212" s="31">
        <v>3066.05</v>
      </c>
      <c r="X212" s="31">
        <v>-56.8</v>
      </c>
      <c r="Y212" s="22">
        <v>435</v>
      </c>
      <c r="Z212" s="22">
        <v>330</v>
      </c>
      <c r="AA212" s="27">
        <v>0</v>
      </c>
      <c r="AB212" s="31">
        <v>0</v>
      </c>
      <c r="AC212" s="27">
        <v>0</v>
      </c>
      <c r="AD212" s="27">
        <v>0</v>
      </c>
      <c r="AE212" s="22">
        <v>7900</v>
      </c>
    </row>
    <row r="213" spans="1:31" ht="15" x14ac:dyDescent="0.25">
      <c r="A213" s="22">
        <v>200</v>
      </c>
      <c r="B213" s="21" t="s">
        <v>273</v>
      </c>
      <c r="C213" s="27">
        <v>84.162000000000006</v>
      </c>
      <c r="D213" s="28">
        <v>279.7</v>
      </c>
      <c r="E213" s="28">
        <v>353.9</v>
      </c>
      <c r="F213" s="28">
        <v>553.4</v>
      </c>
      <c r="G213" s="28">
        <v>40.200000000000003</v>
      </c>
      <c r="H213" s="28">
        <v>308</v>
      </c>
      <c r="I213" s="27">
        <v>0.27300000000000002</v>
      </c>
      <c r="J213" s="27">
        <v>0.21299999999999999</v>
      </c>
      <c r="K213" s="27">
        <v>0.77900000000000003</v>
      </c>
      <c r="L213" s="28">
        <v>293</v>
      </c>
      <c r="M213" s="28">
        <v>0.3</v>
      </c>
      <c r="N213" s="29">
        <v>-13.026999999999999</v>
      </c>
      <c r="O213" s="30">
        <v>0.14599999999999999</v>
      </c>
      <c r="P213" s="30">
        <v>-6.0269999999999997E-5</v>
      </c>
      <c r="Q213" s="30">
        <v>3.1559999999999999E-9</v>
      </c>
      <c r="R213" s="31">
        <v>653.62</v>
      </c>
      <c r="S213" s="31">
        <v>290.83999999999997</v>
      </c>
      <c r="T213" s="22">
        <v>-29.43</v>
      </c>
      <c r="U213" s="22">
        <v>7.59</v>
      </c>
      <c r="V213" s="29">
        <v>15.752700000000001</v>
      </c>
      <c r="W213" s="31">
        <v>2766.63</v>
      </c>
      <c r="X213" s="31">
        <v>-50.5</v>
      </c>
      <c r="Y213" s="22">
        <v>380</v>
      </c>
      <c r="Z213" s="22">
        <v>280</v>
      </c>
      <c r="AA213" s="27">
        <v>53.451000000000001</v>
      </c>
      <c r="AB213" s="31">
        <v>-5562.12</v>
      </c>
      <c r="AC213" s="27">
        <v>-5.3029999999999999</v>
      </c>
      <c r="AD213" s="27">
        <v>4.22</v>
      </c>
      <c r="AE213" s="22">
        <v>7160</v>
      </c>
    </row>
    <row r="214" spans="1:31" ht="15" x14ac:dyDescent="0.25">
      <c r="A214" s="22">
        <v>201</v>
      </c>
      <c r="B214" s="21" t="s">
        <v>274</v>
      </c>
      <c r="C214" s="27">
        <v>100.161</v>
      </c>
      <c r="D214" s="28">
        <v>298</v>
      </c>
      <c r="E214" s="28">
        <v>434.3</v>
      </c>
      <c r="F214" s="28">
        <v>625</v>
      </c>
      <c r="G214" s="28">
        <v>37</v>
      </c>
      <c r="H214" s="28">
        <v>327</v>
      </c>
      <c r="I214" s="27">
        <v>0.24</v>
      </c>
      <c r="J214" s="27">
        <v>0.55000000000000004</v>
      </c>
      <c r="K214" s="27">
        <v>0.94199999999999995</v>
      </c>
      <c r="L214" s="28">
        <v>303</v>
      </c>
      <c r="M214" s="28">
        <v>1.7</v>
      </c>
      <c r="N214" s="29">
        <v>-13.263999999999999</v>
      </c>
      <c r="O214" s="30">
        <v>0.17230000000000001</v>
      </c>
      <c r="P214" s="30">
        <v>-9.7600000000000001E-5</v>
      </c>
      <c r="Q214" s="30">
        <v>1.967E-8</v>
      </c>
      <c r="R214" s="31">
        <v>0</v>
      </c>
      <c r="S214" s="31">
        <v>0</v>
      </c>
      <c r="T214" s="22">
        <v>-70.400000000000006</v>
      </c>
      <c r="U214" s="22">
        <v>-28.18</v>
      </c>
      <c r="V214" s="29">
        <v>0</v>
      </c>
      <c r="W214" s="31">
        <v>0</v>
      </c>
      <c r="X214" s="31">
        <v>0</v>
      </c>
      <c r="Y214" s="22">
        <v>0</v>
      </c>
      <c r="Z214" s="22">
        <v>0</v>
      </c>
      <c r="AA214" s="27">
        <v>86.548000000000002</v>
      </c>
      <c r="AB214" s="31">
        <v>-9573.09</v>
      </c>
      <c r="AC214" s="27">
        <v>-9.5389999999999997</v>
      </c>
      <c r="AD214" s="27">
        <v>5.86</v>
      </c>
      <c r="AE214" s="22">
        <v>10870</v>
      </c>
    </row>
    <row r="215" spans="1:31" ht="15" x14ac:dyDescent="0.25">
      <c r="A215" s="22">
        <v>202</v>
      </c>
      <c r="B215" s="21" t="s">
        <v>275</v>
      </c>
      <c r="C215" s="27">
        <v>95.144999999999996</v>
      </c>
      <c r="D215" s="28">
        <v>242</v>
      </c>
      <c r="E215" s="28">
        <v>428.8</v>
      </c>
      <c r="F215" s="28">
        <v>629</v>
      </c>
      <c r="G215" s="28">
        <v>38</v>
      </c>
      <c r="H215" s="28">
        <v>312</v>
      </c>
      <c r="I215" s="27">
        <v>0.23</v>
      </c>
      <c r="J215" s="27">
        <v>0.443</v>
      </c>
      <c r="K215" s="27">
        <v>0.95099999999999996</v>
      </c>
      <c r="L215" s="28">
        <v>288</v>
      </c>
      <c r="M215" s="28">
        <v>3.1</v>
      </c>
      <c r="N215" s="29">
        <v>-9.0299999999999994</v>
      </c>
      <c r="O215" s="30">
        <v>0.1323</v>
      </c>
      <c r="P215" s="30">
        <v>-4.6650000000000002E-5</v>
      </c>
      <c r="Q215" s="30">
        <v>-3.6640000000000002E-9</v>
      </c>
      <c r="R215" s="31">
        <v>787.38</v>
      </c>
      <c r="S215" s="31">
        <v>336.47</v>
      </c>
      <c r="T215" s="22">
        <v>-55</v>
      </c>
      <c r="U215" s="22">
        <v>-21.69</v>
      </c>
      <c r="V215" s="29">
        <v>0</v>
      </c>
      <c r="W215" s="31">
        <v>0</v>
      </c>
      <c r="X215" s="31">
        <v>0</v>
      </c>
      <c r="Y215" s="22">
        <v>0</v>
      </c>
      <c r="Z215" s="22">
        <v>0</v>
      </c>
      <c r="AA215" s="27">
        <v>0</v>
      </c>
      <c r="AB215" s="31">
        <v>0</v>
      </c>
      <c r="AC215" s="27">
        <v>0</v>
      </c>
      <c r="AD215" s="27">
        <v>0</v>
      </c>
      <c r="AE215" s="22">
        <v>9500</v>
      </c>
    </row>
    <row r="216" spans="1:31" ht="15" x14ac:dyDescent="0.25">
      <c r="A216" s="22">
        <v>203</v>
      </c>
      <c r="B216" s="21" t="s">
        <v>276</v>
      </c>
      <c r="C216" s="27">
        <v>82.146000000000001</v>
      </c>
      <c r="D216" s="28">
        <v>169.7</v>
      </c>
      <c r="E216" s="28">
        <v>356.1</v>
      </c>
      <c r="F216" s="28">
        <v>560.4</v>
      </c>
      <c r="G216" s="28">
        <v>42.9</v>
      </c>
      <c r="H216" s="28">
        <v>292</v>
      </c>
      <c r="I216" s="27">
        <v>0.27</v>
      </c>
      <c r="J216" s="27">
        <v>0.21</v>
      </c>
      <c r="K216" s="27">
        <v>0.81599999999999995</v>
      </c>
      <c r="L216" s="28">
        <v>289</v>
      </c>
      <c r="M216" s="28">
        <v>0.6</v>
      </c>
      <c r="N216" s="29">
        <v>-16.396999999999998</v>
      </c>
      <c r="O216" s="30">
        <v>0.17319999999999999</v>
      </c>
      <c r="P216" s="30">
        <v>-1.293E-4</v>
      </c>
      <c r="Q216" s="30">
        <v>3.927E-8</v>
      </c>
      <c r="R216" s="31">
        <v>506.92</v>
      </c>
      <c r="S216" s="31">
        <v>264.54000000000002</v>
      </c>
      <c r="T216" s="22">
        <v>-1.28</v>
      </c>
      <c r="U216" s="22">
        <v>25.54</v>
      </c>
      <c r="V216" s="29">
        <v>15.824299999999999</v>
      </c>
      <c r="W216" s="31">
        <v>2813.53</v>
      </c>
      <c r="X216" s="31">
        <v>-49.98</v>
      </c>
      <c r="Y216" s="22">
        <v>360</v>
      </c>
      <c r="Z216" s="22">
        <v>300</v>
      </c>
      <c r="AA216" s="27">
        <v>0</v>
      </c>
      <c r="AB216" s="31">
        <v>0</v>
      </c>
      <c r="AC216" s="27">
        <v>0</v>
      </c>
      <c r="AD216" s="27">
        <v>0</v>
      </c>
      <c r="AE216" s="22">
        <v>7280</v>
      </c>
    </row>
    <row r="217" spans="1:31" ht="15" x14ac:dyDescent="0.25">
      <c r="A217" s="22">
        <v>204</v>
      </c>
      <c r="B217" s="21" t="s">
        <v>277</v>
      </c>
      <c r="C217" s="27">
        <v>70.135000000000005</v>
      </c>
      <c r="D217" s="28">
        <v>179.3</v>
      </c>
      <c r="E217" s="28">
        <v>322.39999999999998</v>
      </c>
      <c r="F217" s="28">
        <v>511.6</v>
      </c>
      <c r="G217" s="28">
        <v>44.5</v>
      </c>
      <c r="H217" s="28">
        <v>260</v>
      </c>
      <c r="I217" s="27">
        <v>0.27600000000000002</v>
      </c>
      <c r="J217" s="27">
        <v>0.192</v>
      </c>
      <c r="K217" s="27">
        <v>0.745</v>
      </c>
      <c r="L217" s="28">
        <v>293</v>
      </c>
      <c r="M217" s="28">
        <v>0</v>
      </c>
      <c r="N217" s="29">
        <v>-12.808</v>
      </c>
      <c r="O217" s="30">
        <v>0.12959999999999999</v>
      </c>
      <c r="P217" s="30">
        <v>-7.2390000000000003E-5</v>
      </c>
      <c r="Q217" s="30">
        <v>1.5489999999999998E-8</v>
      </c>
      <c r="R217" s="31">
        <v>406.69</v>
      </c>
      <c r="S217" s="31">
        <v>231.67</v>
      </c>
      <c r="T217" s="22">
        <v>-18.46</v>
      </c>
      <c r="U217" s="22">
        <v>9.23</v>
      </c>
      <c r="V217" s="29">
        <v>15.8574</v>
      </c>
      <c r="W217" s="31">
        <v>2588.48</v>
      </c>
      <c r="X217" s="31">
        <v>-41.79</v>
      </c>
      <c r="Y217" s="22">
        <v>345</v>
      </c>
      <c r="Z217" s="22">
        <v>230</v>
      </c>
      <c r="AA217" s="27">
        <v>0</v>
      </c>
      <c r="AB217" s="31">
        <v>0</v>
      </c>
      <c r="AC217" s="27">
        <v>0</v>
      </c>
      <c r="AD217" s="27">
        <v>0</v>
      </c>
      <c r="AE217" s="22">
        <v>6524</v>
      </c>
    </row>
    <row r="218" spans="1:31" ht="15" x14ac:dyDescent="0.25">
      <c r="A218" s="22">
        <v>205</v>
      </c>
      <c r="B218" s="21" t="s">
        <v>278</v>
      </c>
      <c r="C218" s="27">
        <v>84.117999999999995</v>
      </c>
      <c r="D218" s="28">
        <v>222.5</v>
      </c>
      <c r="E218" s="28">
        <v>403.9</v>
      </c>
      <c r="F218" s="28">
        <v>626</v>
      </c>
      <c r="G218" s="28">
        <v>53</v>
      </c>
      <c r="H218" s="28">
        <v>268</v>
      </c>
      <c r="I218" s="27">
        <v>0.28000000000000003</v>
      </c>
      <c r="J218" s="27">
        <v>0.35</v>
      </c>
      <c r="K218" s="27">
        <v>0.95</v>
      </c>
      <c r="L218" s="28">
        <v>293</v>
      </c>
      <c r="M218" s="28">
        <v>3</v>
      </c>
      <c r="N218" s="29">
        <v>-9.7070000000000007</v>
      </c>
      <c r="O218" s="30">
        <v>0.12479999999999999</v>
      </c>
      <c r="P218" s="30">
        <v>-7.462E-5</v>
      </c>
      <c r="Q218" s="30">
        <v>1.7030000000000001E-8</v>
      </c>
      <c r="R218" s="31">
        <v>574.71</v>
      </c>
      <c r="S218" s="31">
        <v>303.44</v>
      </c>
      <c r="T218" s="22">
        <v>-46.04</v>
      </c>
      <c r="U218" s="22">
        <v>0</v>
      </c>
      <c r="V218" s="29">
        <v>16.089700000000001</v>
      </c>
      <c r="W218" s="31">
        <v>3193.92</v>
      </c>
      <c r="X218" s="31">
        <v>-66.150000000000006</v>
      </c>
      <c r="Y218" s="22">
        <v>440</v>
      </c>
      <c r="Z218" s="22">
        <v>300</v>
      </c>
      <c r="AA218" s="27">
        <v>0</v>
      </c>
      <c r="AB218" s="31">
        <v>0</v>
      </c>
      <c r="AC218" s="27">
        <v>0</v>
      </c>
      <c r="AD218" s="27">
        <v>0</v>
      </c>
      <c r="AE218" s="22">
        <v>8740</v>
      </c>
    </row>
    <row r="219" spans="1:31" ht="15" x14ac:dyDescent="0.25">
      <c r="A219" s="22">
        <v>206</v>
      </c>
      <c r="B219" s="21" t="s">
        <v>279</v>
      </c>
      <c r="C219" s="27">
        <v>68.119</v>
      </c>
      <c r="D219" s="28">
        <v>138.1</v>
      </c>
      <c r="E219" s="28">
        <v>317.39999999999998</v>
      </c>
      <c r="F219" s="28">
        <v>506</v>
      </c>
      <c r="G219" s="28">
        <v>0</v>
      </c>
      <c r="H219" s="28">
        <v>0</v>
      </c>
      <c r="I219" s="27">
        <v>0</v>
      </c>
      <c r="J219" s="27">
        <v>0</v>
      </c>
      <c r="K219" s="27">
        <v>0.77200000000000002</v>
      </c>
      <c r="L219" s="28">
        <v>293</v>
      </c>
      <c r="M219" s="28">
        <v>0.9</v>
      </c>
      <c r="N219" s="29">
        <v>-9.9149999999999991</v>
      </c>
      <c r="O219" s="30">
        <v>0.1106</v>
      </c>
      <c r="P219" s="30">
        <v>-6.1600000000000007E-5</v>
      </c>
      <c r="Q219" s="30">
        <v>1.2979999999999999E-8</v>
      </c>
      <c r="R219" s="31">
        <v>396.83</v>
      </c>
      <c r="S219" s="31">
        <v>218.66</v>
      </c>
      <c r="T219" s="22">
        <v>7.87</v>
      </c>
      <c r="U219" s="22">
        <v>26.48</v>
      </c>
      <c r="V219" s="29">
        <v>15.935600000000001</v>
      </c>
      <c r="W219" s="31">
        <v>2583.0700000000002</v>
      </c>
      <c r="X219" s="31">
        <v>-39.869999999999997</v>
      </c>
      <c r="Y219" s="22">
        <v>378</v>
      </c>
      <c r="Z219" s="22">
        <v>244</v>
      </c>
      <c r="AA219" s="27">
        <v>0</v>
      </c>
      <c r="AB219" s="31">
        <v>0</v>
      </c>
      <c r="AC219" s="27">
        <v>0</v>
      </c>
      <c r="AD219" s="27">
        <v>0</v>
      </c>
      <c r="AE219" s="22">
        <v>6450</v>
      </c>
    </row>
    <row r="220" spans="1:31" ht="15" x14ac:dyDescent="0.25">
      <c r="A220" s="22">
        <v>207</v>
      </c>
      <c r="B220" s="21" t="s">
        <v>280</v>
      </c>
      <c r="C220" s="27">
        <v>42.081000000000003</v>
      </c>
      <c r="D220" s="28">
        <v>145.69999999999999</v>
      </c>
      <c r="E220" s="28">
        <v>240.4</v>
      </c>
      <c r="F220" s="28">
        <v>397.8</v>
      </c>
      <c r="G220" s="28">
        <v>54.2</v>
      </c>
      <c r="H220" s="28">
        <v>170</v>
      </c>
      <c r="I220" s="27">
        <v>0.28199999999999997</v>
      </c>
      <c r="J220" s="27">
        <v>0.26400000000000001</v>
      </c>
      <c r="K220" s="27">
        <v>0.56299999999999994</v>
      </c>
      <c r="L220" s="28">
        <v>288</v>
      </c>
      <c r="M220" s="28">
        <v>0</v>
      </c>
      <c r="N220" s="29">
        <v>-8.4169999999999998</v>
      </c>
      <c r="O220" s="30">
        <v>9.1079999999999994E-2</v>
      </c>
      <c r="P220" s="30">
        <v>-6.8819999999999995E-5</v>
      </c>
      <c r="Q220" s="30">
        <v>2.1579999999999999E-8</v>
      </c>
      <c r="R220" s="31">
        <v>0</v>
      </c>
      <c r="S220" s="31">
        <v>0</v>
      </c>
      <c r="T220" s="22">
        <v>12.74</v>
      </c>
      <c r="U220" s="22">
        <v>24.95</v>
      </c>
      <c r="V220" s="29">
        <v>15.8599</v>
      </c>
      <c r="W220" s="31">
        <v>1971.04</v>
      </c>
      <c r="X220" s="31">
        <v>-26.65</v>
      </c>
      <c r="Y220" s="22">
        <v>245</v>
      </c>
      <c r="Z220" s="22">
        <v>180</v>
      </c>
      <c r="AA220" s="27">
        <v>0</v>
      </c>
      <c r="AB220" s="31">
        <v>0</v>
      </c>
      <c r="AC220" s="27">
        <v>0</v>
      </c>
      <c r="AD220" s="27">
        <v>0</v>
      </c>
      <c r="AE220" s="22">
        <v>4790</v>
      </c>
    </row>
    <row r="221" spans="1:31" ht="15" x14ac:dyDescent="0.25">
      <c r="A221" s="22">
        <v>208</v>
      </c>
      <c r="B221" s="21" t="s">
        <v>281</v>
      </c>
      <c r="C221" s="27">
        <v>4.032</v>
      </c>
      <c r="D221" s="28">
        <v>18.7</v>
      </c>
      <c r="E221" s="28">
        <v>23.7</v>
      </c>
      <c r="F221" s="28">
        <v>38.4</v>
      </c>
      <c r="G221" s="28">
        <v>16.399999999999999</v>
      </c>
      <c r="H221" s="28">
        <v>60.3</v>
      </c>
      <c r="I221" s="27">
        <v>0.314</v>
      </c>
      <c r="J221" s="27">
        <v>-0.13</v>
      </c>
      <c r="K221" s="27">
        <v>0.16500000000000001</v>
      </c>
      <c r="L221" s="28">
        <v>22.7</v>
      </c>
      <c r="M221" s="28">
        <v>0</v>
      </c>
      <c r="N221" s="29">
        <v>7.2249999999999996</v>
      </c>
      <c r="O221" s="30">
        <v>-1.58E-3</v>
      </c>
      <c r="P221" s="30">
        <v>2.7939999999999998E-6</v>
      </c>
      <c r="Q221" s="30">
        <v>-8.7999999999999996E-10</v>
      </c>
      <c r="R221" s="31">
        <v>19.670000000000002</v>
      </c>
      <c r="S221" s="31">
        <v>8.3800000000000008</v>
      </c>
      <c r="T221" s="22">
        <v>0</v>
      </c>
      <c r="U221" s="22">
        <v>0</v>
      </c>
      <c r="V221" s="29">
        <v>13.295400000000001</v>
      </c>
      <c r="W221" s="31">
        <v>157.88999999999999</v>
      </c>
      <c r="X221" s="31">
        <v>0</v>
      </c>
      <c r="Y221" s="22">
        <v>25</v>
      </c>
      <c r="Z221" s="22">
        <v>19</v>
      </c>
      <c r="AA221" s="27">
        <v>0</v>
      </c>
      <c r="AB221" s="31">
        <v>0</v>
      </c>
      <c r="AC221" s="27">
        <v>0</v>
      </c>
      <c r="AD221" s="27">
        <v>0</v>
      </c>
      <c r="AE221" s="22">
        <v>292</v>
      </c>
    </row>
    <row r="222" spans="1:31" ht="15" x14ac:dyDescent="0.25">
      <c r="A222" s="22">
        <v>209</v>
      </c>
      <c r="B222" s="21" t="s">
        <v>282</v>
      </c>
      <c r="C222" s="27">
        <v>20.030999999999999</v>
      </c>
      <c r="D222" s="28">
        <v>277</v>
      </c>
      <c r="E222" s="28">
        <v>374.6</v>
      </c>
      <c r="F222" s="28">
        <v>644</v>
      </c>
      <c r="G222" s="28">
        <v>213.8</v>
      </c>
      <c r="H222" s="28">
        <v>55.6</v>
      </c>
      <c r="I222" s="27">
        <v>0.22500000000000001</v>
      </c>
      <c r="J222" s="27">
        <v>0</v>
      </c>
      <c r="K222" s="27">
        <v>1.105</v>
      </c>
      <c r="L222" s="28">
        <v>293</v>
      </c>
      <c r="M222" s="28">
        <v>1.9</v>
      </c>
      <c r="N222" s="29">
        <v>0</v>
      </c>
      <c r="O222" s="30">
        <v>0</v>
      </c>
      <c r="P222" s="30">
        <v>0</v>
      </c>
      <c r="Q222" s="30">
        <v>0</v>
      </c>
      <c r="R222" s="31">
        <v>757.92</v>
      </c>
      <c r="S222" s="31">
        <v>304.58</v>
      </c>
      <c r="T222" s="22">
        <v>-59.57</v>
      </c>
      <c r="U222" s="22">
        <v>-56.08</v>
      </c>
      <c r="V222" s="29">
        <v>0</v>
      </c>
      <c r="W222" s="31">
        <v>0</v>
      </c>
      <c r="X222" s="31">
        <v>0</v>
      </c>
      <c r="Y222" s="22">
        <v>0</v>
      </c>
      <c r="Z222" s="22">
        <v>0</v>
      </c>
      <c r="AA222" s="27">
        <v>0</v>
      </c>
      <c r="AB222" s="31">
        <v>0</v>
      </c>
      <c r="AC222" s="27">
        <v>0</v>
      </c>
      <c r="AD222" s="27">
        <v>0</v>
      </c>
      <c r="AE222" s="22">
        <v>9880</v>
      </c>
    </row>
    <row r="223" spans="1:31" ht="15" x14ac:dyDescent="0.25">
      <c r="A223" s="22">
        <v>210</v>
      </c>
      <c r="B223" s="21" t="s">
        <v>283</v>
      </c>
      <c r="C223" s="27">
        <v>173.83500000000001</v>
      </c>
      <c r="D223" s="28">
        <v>220.6</v>
      </c>
      <c r="E223" s="28">
        <v>370</v>
      </c>
      <c r="F223" s="28">
        <v>583</v>
      </c>
      <c r="G223" s="28">
        <v>71</v>
      </c>
      <c r="H223" s="28">
        <v>0</v>
      </c>
      <c r="I223" s="27">
        <v>0</v>
      </c>
      <c r="J223" s="27">
        <v>0</v>
      </c>
      <c r="K223" s="27">
        <v>2.5</v>
      </c>
      <c r="L223" s="28">
        <v>293</v>
      </c>
      <c r="M223" s="28">
        <v>1.9</v>
      </c>
      <c r="N223" s="29">
        <v>0</v>
      </c>
      <c r="O223" s="30">
        <v>0</v>
      </c>
      <c r="P223" s="30">
        <v>0</v>
      </c>
      <c r="Q223" s="30">
        <v>0</v>
      </c>
      <c r="R223" s="31">
        <v>428.91</v>
      </c>
      <c r="S223" s="31">
        <v>294.57</v>
      </c>
      <c r="T223" s="22">
        <v>-1</v>
      </c>
      <c r="U223" s="22">
        <v>-1.34</v>
      </c>
      <c r="V223" s="29">
        <v>0</v>
      </c>
      <c r="W223" s="31">
        <v>0</v>
      </c>
      <c r="X223" s="31">
        <v>0</v>
      </c>
      <c r="Y223" s="22">
        <v>0</v>
      </c>
      <c r="Z223" s="22">
        <v>0</v>
      </c>
      <c r="AA223" s="27">
        <v>0</v>
      </c>
      <c r="AB223" s="31">
        <v>0</v>
      </c>
      <c r="AC223" s="27">
        <v>0</v>
      </c>
      <c r="AD223" s="27">
        <v>0</v>
      </c>
      <c r="AE223" s="22">
        <v>0</v>
      </c>
    </row>
    <row r="224" spans="1:31" ht="15" x14ac:dyDescent="0.25">
      <c r="A224" s="22">
        <v>211</v>
      </c>
      <c r="B224" s="21" t="s">
        <v>284</v>
      </c>
      <c r="C224" s="27">
        <v>129.24700000000001</v>
      </c>
      <c r="D224" s="28">
        <v>211</v>
      </c>
      <c r="E224" s="28">
        <v>432.8</v>
      </c>
      <c r="F224" s="28">
        <v>596</v>
      </c>
      <c r="G224" s="28">
        <v>25</v>
      </c>
      <c r="H224" s="28">
        <v>517</v>
      </c>
      <c r="I224" s="27">
        <v>0.26</v>
      </c>
      <c r="J224" s="27">
        <v>0.59</v>
      </c>
      <c r="K224" s="27">
        <v>0.76700000000000002</v>
      </c>
      <c r="L224" s="28">
        <v>293</v>
      </c>
      <c r="M224" s="28">
        <v>1.1000000000000001</v>
      </c>
      <c r="N224" s="29">
        <v>2.3319999999999999</v>
      </c>
      <c r="O224" s="30">
        <v>0.193</v>
      </c>
      <c r="P224" s="30">
        <v>-1.049E-4</v>
      </c>
      <c r="Q224" s="30">
        <v>2.2090000000000001E-8</v>
      </c>
      <c r="R224" s="31">
        <v>581.41999999999996</v>
      </c>
      <c r="S224" s="31">
        <v>286.54000000000002</v>
      </c>
      <c r="T224" s="22">
        <v>0</v>
      </c>
      <c r="U224" s="22">
        <v>0</v>
      </c>
      <c r="V224" s="29">
        <v>16.730699999999999</v>
      </c>
      <c r="W224" s="31">
        <v>3721.9</v>
      </c>
      <c r="X224" s="31">
        <v>-64.150000000000006</v>
      </c>
      <c r="Y224" s="22">
        <v>459</v>
      </c>
      <c r="Z224" s="22">
        <v>322</v>
      </c>
      <c r="AA224" s="27">
        <v>0</v>
      </c>
      <c r="AB224" s="31">
        <v>0</v>
      </c>
      <c r="AC224" s="27">
        <v>0</v>
      </c>
      <c r="AD224" s="27">
        <v>0</v>
      </c>
      <c r="AE224" s="22">
        <v>9500</v>
      </c>
    </row>
    <row r="225" spans="1:33" ht="15" x14ac:dyDescent="0.25">
      <c r="A225" s="22">
        <v>212</v>
      </c>
      <c r="B225" s="21" t="s">
        <v>285</v>
      </c>
      <c r="C225" s="27">
        <v>278.35000000000002</v>
      </c>
      <c r="D225" s="28">
        <v>238</v>
      </c>
      <c r="E225" s="28">
        <v>608</v>
      </c>
      <c r="F225" s="28">
        <v>0</v>
      </c>
      <c r="G225" s="28">
        <v>0</v>
      </c>
      <c r="H225" s="28">
        <v>0</v>
      </c>
      <c r="I225" s="27">
        <v>0</v>
      </c>
      <c r="J225" s="27">
        <v>0</v>
      </c>
      <c r="K225" s="27">
        <v>1.0469999999999999</v>
      </c>
      <c r="L225" s="28">
        <v>293</v>
      </c>
      <c r="M225" s="28">
        <v>0</v>
      </c>
      <c r="N225" s="29">
        <v>0.44900000000000001</v>
      </c>
      <c r="O225" s="30">
        <v>2.9950000000000001</v>
      </c>
      <c r="P225" s="30">
        <v>-1</v>
      </c>
      <c r="Q225" s="30">
        <v>-1.462</v>
      </c>
      <c r="R225" s="31">
        <v>-4</v>
      </c>
      <c r="S225" s="31">
        <v>1.665</v>
      </c>
      <c r="T225" s="22">
        <v>-8</v>
      </c>
      <c r="U225" s="22">
        <v>2588.1</v>
      </c>
      <c r="V225" s="29">
        <v>336.24</v>
      </c>
      <c r="W225" s="31">
        <v>0</v>
      </c>
      <c r="X225" s="31">
        <v>0</v>
      </c>
      <c r="Y225" s="22">
        <v>16.953900000000001</v>
      </c>
      <c r="Z225" s="22">
        <v>4852.47</v>
      </c>
      <c r="AA225" s="27">
        <v>-138.1</v>
      </c>
      <c r="AB225" s="31">
        <v>657</v>
      </c>
      <c r="AC225" s="27">
        <v>469</v>
      </c>
      <c r="AD225" s="27">
        <v>0</v>
      </c>
      <c r="AE225" s="22">
        <v>0</v>
      </c>
      <c r="AG225" s="22">
        <v>0</v>
      </c>
    </row>
    <row r="226" spans="1:33" ht="15" x14ac:dyDescent="0.25">
      <c r="A226" s="22">
        <v>213</v>
      </c>
      <c r="B226" s="21" t="s">
        <v>286</v>
      </c>
      <c r="C226" s="27">
        <v>120.914</v>
      </c>
      <c r="D226" s="28">
        <v>115.4</v>
      </c>
      <c r="E226" s="28">
        <v>243.4</v>
      </c>
      <c r="F226" s="28">
        <v>385</v>
      </c>
      <c r="G226" s="28">
        <v>40.700000000000003</v>
      </c>
      <c r="H226" s="28">
        <v>217</v>
      </c>
      <c r="I226" s="27">
        <v>0.28000000000000003</v>
      </c>
      <c r="J226" s="27">
        <v>0.17599999999999999</v>
      </c>
      <c r="K226" s="27">
        <v>1.75</v>
      </c>
      <c r="L226" s="28">
        <v>158</v>
      </c>
      <c r="M226" s="28">
        <v>0.5</v>
      </c>
      <c r="N226" s="29">
        <v>7.5469999999999997</v>
      </c>
      <c r="O226" s="30">
        <v>4.2569999999999997E-2</v>
      </c>
      <c r="P226" s="30">
        <v>-3.6029999999999999E-5</v>
      </c>
      <c r="Q226" s="30">
        <v>1.037E-8</v>
      </c>
      <c r="R226" s="31">
        <v>215.09</v>
      </c>
      <c r="S226" s="31">
        <v>2165.5500000000002</v>
      </c>
      <c r="T226" s="22">
        <v>-15</v>
      </c>
      <c r="U226" s="22">
        <v>-105.7</v>
      </c>
      <c r="V226" s="29">
        <v>0</v>
      </c>
      <c r="W226" s="31">
        <v>0</v>
      </c>
      <c r="X226" s="31">
        <v>0</v>
      </c>
      <c r="Y226" s="22">
        <v>0</v>
      </c>
      <c r="Z226" s="22">
        <v>0</v>
      </c>
      <c r="AA226" s="27">
        <v>0</v>
      </c>
      <c r="AB226" s="31">
        <v>0</v>
      </c>
      <c r="AC226" s="27">
        <v>0</v>
      </c>
      <c r="AD226" s="27">
        <v>0</v>
      </c>
      <c r="AE226" s="22">
        <v>4772</v>
      </c>
    </row>
    <row r="227" spans="1:33" ht="15" x14ac:dyDescent="0.25">
      <c r="A227" s="22">
        <v>214</v>
      </c>
      <c r="B227" s="21" t="s">
        <v>667</v>
      </c>
      <c r="C227" s="27">
        <v>84.933000000000007</v>
      </c>
      <c r="D227" s="28">
        <v>178.1</v>
      </c>
      <c r="E227" s="28">
        <v>313</v>
      </c>
      <c r="F227" s="28">
        <v>510</v>
      </c>
      <c r="G227" s="28">
        <v>60</v>
      </c>
      <c r="H227" s="28">
        <v>193</v>
      </c>
      <c r="I227" s="27">
        <v>0.27700000000000002</v>
      </c>
      <c r="J227" s="27">
        <v>0.193</v>
      </c>
      <c r="K227" s="27">
        <v>1.3169999999999999</v>
      </c>
      <c r="L227" s="28">
        <v>298</v>
      </c>
      <c r="M227" s="28">
        <v>1.8</v>
      </c>
      <c r="N227" s="29">
        <v>3.0939999999999999</v>
      </c>
      <c r="O227" s="30">
        <v>3.8769999999999999E-2</v>
      </c>
      <c r="P227" s="30">
        <v>-3.1099999999999997E-5</v>
      </c>
      <c r="Q227" s="30">
        <v>1.0049999999999999E-9</v>
      </c>
      <c r="R227" s="31">
        <v>359.55</v>
      </c>
      <c r="S227" s="31">
        <v>225.13</v>
      </c>
      <c r="T227" s="22">
        <v>22.8</v>
      </c>
      <c r="U227" s="22">
        <v>-16.46</v>
      </c>
      <c r="V227" s="29">
        <v>16.302900000000001</v>
      </c>
      <c r="W227" s="31">
        <v>2622.44</v>
      </c>
      <c r="X227" s="31">
        <v>-41.7</v>
      </c>
      <c r="Y227" s="22">
        <v>332</v>
      </c>
      <c r="Z227" s="22">
        <v>229</v>
      </c>
      <c r="AA227" s="27">
        <v>53.767000000000003</v>
      </c>
      <c r="AB227" s="31">
        <v>-5110.2</v>
      </c>
      <c r="AC227" s="27">
        <v>5.3639999999999999</v>
      </c>
      <c r="AD227" s="27">
        <v>2.41</v>
      </c>
      <c r="AE227" s="22">
        <v>6690</v>
      </c>
    </row>
    <row r="228" spans="1:33" ht="15" x14ac:dyDescent="0.25">
      <c r="A228" s="22">
        <v>215</v>
      </c>
      <c r="B228" s="21" t="s">
        <v>287</v>
      </c>
      <c r="C228" s="27">
        <v>102.923</v>
      </c>
      <c r="D228" s="28">
        <v>138</v>
      </c>
      <c r="E228" s="28">
        <v>282</v>
      </c>
      <c r="F228" s="28">
        <v>451.6</v>
      </c>
      <c r="G228" s="28">
        <v>51</v>
      </c>
      <c r="H228" s="28">
        <v>197</v>
      </c>
      <c r="I228" s="27">
        <v>0.27200000000000002</v>
      </c>
      <c r="J228" s="27">
        <v>0.20200000000000001</v>
      </c>
      <c r="K228" s="27">
        <v>1.38</v>
      </c>
      <c r="L228" s="28">
        <v>282</v>
      </c>
      <c r="M228" s="28">
        <v>1.3</v>
      </c>
      <c r="N228" s="29">
        <v>5.6520000000000001</v>
      </c>
      <c r="O228" s="30">
        <v>3.7699999999999997E-2</v>
      </c>
      <c r="P228" s="30">
        <v>-2.866E-5</v>
      </c>
      <c r="Q228" s="30">
        <v>7.7949999999999997E-9</v>
      </c>
      <c r="R228" s="31">
        <v>0</v>
      </c>
      <c r="S228" s="31">
        <v>0</v>
      </c>
      <c r="T228" s="22">
        <v>-71.400000000000006</v>
      </c>
      <c r="U228" s="22">
        <v>64.099999999999994</v>
      </c>
      <c r="V228" s="29">
        <v>0</v>
      </c>
      <c r="W228" s="31">
        <v>0</v>
      </c>
      <c r="X228" s="31">
        <v>0</v>
      </c>
      <c r="Y228" s="22">
        <v>0</v>
      </c>
      <c r="Z228" s="22">
        <v>0</v>
      </c>
      <c r="AA228" s="27">
        <v>54.563000000000002</v>
      </c>
      <c r="AB228" s="31">
        <v>-4629.0200000000004</v>
      </c>
      <c r="AC228" s="27">
        <v>-5.59</v>
      </c>
      <c r="AD228" s="27">
        <v>2.2200000000000002</v>
      </c>
      <c r="AE228" s="22">
        <v>5960</v>
      </c>
    </row>
    <row r="229" spans="1:33" ht="15" x14ac:dyDescent="0.25">
      <c r="A229" s="22">
        <v>216</v>
      </c>
      <c r="B229" s="21" t="s">
        <v>288</v>
      </c>
      <c r="C229" s="27">
        <v>45.085000000000001</v>
      </c>
      <c r="D229" s="28">
        <v>181</v>
      </c>
      <c r="E229" s="28">
        <v>280</v>
      </c>
      <c r="F229" s="28">
        <v>437.6</v>
      </c>
      <c r="G229" s="28">
        <v>52.4</v>
      </c>
      <c r="H229" s="28">
        <v>187</v>
      </c>
      <c r="I229" s="27">
        <v>0.27200000000000002</v>
      </c>
      <c r="J229" s="27">
        <v>0.28799999999999998</v>
      </c>
      <c r="K229" s="27">
        <v>0.65600000000000003</v>
      </c>
      <c r="L229" s="28">
        <v>293</v>
      </c>
      <c r="M229" s="28">
        <v>0</v>
      </c>
      <c r="N229" s="29">
        <v>-4.1000000000000002E-2</v>
      </c>
      <c r="O229" s="30">
        <v>6.4380000000000007E-2</v>
      </c>
      <c r="P229" s="30">
        <v>-3.1749999999999999E-5</v>
      </c>
      <c r="Q229" s="30">
        <v>5.5869999999999998E-9</v>
      </c>
      <c r="R229" s="31">
        <v>0</v>
      </c>
      <c r="S229" s="31">
        <v>0</v>
      </c>
      <c r="T229" s="22">
        <v>-4.5</v>
      </c>
      <c r="U229" s="22">
        <v>16.25</v>
      </c>
      <c r="V229" s="29">
        <v>16.2653</v>
      </c>
      <c r="W229" s="31">
        <v>2358.77</v>
      </c>
      <c r="X229" s="31">
        <v>-35.15</v>
      </c>
      <c r="Y229" s="22">
        <v>310</v>
      </c>
      <c r="Z229" s="22">
        <v>218</v>
      </c>
      <c r="AA229" s="27">
        <v>67.611000000000004</v>
      </c>
      <c r="AB229" s="31">
        <v>-5350.44</v>
      </c>
      <c r="AC229" s="27">
        <v>-7.4349999999999996</v>
      </c>
      <c r="AD229" s="27">
        <v>2.0299999999999998</v>
      </c>
      <c r="AE229" s="22">
        <v>6330</v>
      </c>
    </row>
    <row r="230" spans="1:33" ht="15" x14ac:dyDescent="0.25">
      <c r="A230" s="22">
        <v>217</v>
      </c>
      <c r="B230" s="21" t="s">
        <v>288</v>
      </c>
      <c r="C230" s="27">
        <v>73.138999999999996</v>
      </c>
      <c r="D230" s="28">
        <v>223.4</v>
      </c>
      <c r="E230" s="28">
        <v>328.6</v>
      </c>
      <c r="F230" s="28">
        <v>496.6</v>
      </c>
      <c r="G230" s="28">
        <v>36.6</v>
      </c>
      <c r="H230" s="28">
        <v>301</v>
      </c>
      <c r="I230" s="27">
        <v>0.27</v>
      </c>
      <c r="J230" s="27">
        <v>0.29899999999999999</v>
      </c>
      <c r="K230" s="27">
        <v>0.70699999999999996</v>
      </c>
      <c r="L230" s="28">
        <v>293</v>
      </c>
      <c r="M230" s="28">
        <v>1.1000000000000001</v>
      </c>
      <c r="N230" s="29">
        <v>0.48699999999999999</v>
      </c>
      <c r="O230" s="30">
        <v>0.10580000000000001</v>
      </c>
      <c r="P230" s="30">
        <v>-5.2139999999999999E-5</v>
      </c>
      <c r="Q230" s="30">
        <v>8.7250000000000004E-9</v>
      </c>
      <c r="R230" s="31">
        <v>473.89</v>
      </c>
      <c r="S230" s="31">
        <v>229.29</v>
      </c>
      <c r="T230" s="22">
        <v>-17.3</v>
      </c>
      <c r="U230" s="22">
        <v>17.23</v>
      </c>
      <c r="V230" s="29">
        <v>16.054500000000001</v>
      </c>
      <c r="W230" s="31">
        <v>2595.0100000000002</v>
      </c>
      <c r="X230" s="31">
        <v>-53.15</v>
      </c>
      <c r="Y230" s="22">
        <v>350</v>
      </c>
      <c r="Z230" s="22">
        <v>242</v>
      </c>
      <c r="AA230" s="27">
        <v>64.89</v>
      </c>
      <c r="AB230" s="31">
        <v>-5912.65</v>
      </c>
      <c r="AC230" s="27">
        <v>-6.9550000000000001</v>
      </c>
      <c r="AD230" s="27">
        <v>3.73</v>
      </c>
      <c r="AE230" s="22">
        <v>6650</v>
      </c>
    </row>
    <row r="231" spans="1:33" ht="15" x14ac:dyDescent="0.25">
      <c r="A231" s="22">
        <v>218</v>
      </c>
      <c r="B231" s="21" t="s">
        <v>289</v>
      </c>
      <c r="C231" s="27">
        <v>122.244</v>
      </c>
      <c r="D231" s="28">
        <v>171.7</v>
      </c>
      <c r="E231" s="28">
        <v>427.2</v>
      </c>
      <c r="F231" s="28">
        <v>642</v>
      </c>
      <c r="G231" s="28">
        <v>0</v>
      </c>
      <c r="H231" s="28">
        <v>0</v>
      </c>
      <c r="I231" s="27">
        <v>0</v>
      </c>
      <c r="J231" s="27">
        <v>0</v>
      </c>
      <c r="K231" s="27">
        <v>0.998</v>
      </c>
      <c r="L231" s="28">
        <v>293</v>
      </c>
      <c r="M231" s="28">
        <v>2</v>
      </c>
      <c r="N231" s="29">
        <v>6.4240000000000004</v>
      </c>
      <c r="O231" s="30">
        <v>0.1099</v>
      </c>
      <c r="P231" s="30">
        <v>-6.4720000000000004E-5</v>
      </c>
      <c r="Q231" s="30">
        <v>1.426E-8</v>
      </c>
      <c r="R231" s="31">
        <v>0</v>
      </c>
      <c r="S231" s="31">
        <v>0</v>
      </c>
      <c r="T231" s="22">
        <v>-17.84</v>
      </c>
      <c r="U231" s="22">
        <v>5.32</v>
      </c>
      <c r="V231" s="29">
        <v>16.060700000000001</v>
      </c>
      <c r="W231" s="31">
        <v>3421.57</v>
      </c>
      <c r="X231" s="31">
        <v>-64.19</v>
      </c>
      <c r="Y231" s="22">
        <v>455</v>
      </c>
      <c r="Z231" s="22">
        <v>312</v>
      </c>
      <c r="AA231" s="27">
        <v>0</v>
      </c>
      <c r="AB231" s="31">
        <v>0</v>
      </c>
      <c r="AC231" s="27">
        <v>0</v>
      </c>
      <c r="AD231" s="27">
        <v>0</v>
      </c>
      <c r="AE231" s="22">
        <v>9010</v>
      </c>
    </row>
    <row r="232" spans="1:33" ht="15" x14ac:dyDescent="0.25">
      <c r="A232" s="22">
        <v>219</v>
      </c>
      <c r="B232" s="21" t="s">
        <v>290</v>
      </c>
      <c r="C232" s="27">
        <v>86.134</v>
      </c>
      <c r="D232" s="28">
        <v>234.2</v>
      </c>
      <c r="E232" s="28">
        <v>375.1</v>
      </c>
      <c r="F232" s="28">
        <v>561</v>
      </c>
      <c r="G232" s="28">
        <v>36.9</v>
      </c>
      <c r="H232" s="28">
        <v>336</v>
      </c>
      <c r="I232" s="27">
        <v>0.26900000000000002</v>
      </c>
      <c r="J232" s="27">
        <v>0.34699999999999998</v>
      </c>
      <c r="K232" s="27">
        <v>0.81399999999999995</v>
      </c>
      <c r="L232" s="28">
        <v>293</v>
      </c>
      <c r="M232" s="28">
        <v>2.7</v>
      </c>
      <c r="N232" s="29">
        <v>7.1680000000000001</v>
      </c>
      <c r="O232" s="30">
        <v>9.4089999999999993E-2</v>
      </c>
      <c r="P232" s="30">
        <v>-4.5540000000000001E-5</v>
      </c>
      <c r="Q232" s="30">
        <v>8.1150000000000002E-9</v>
      </c>
      <c r="R232" s="31">
        <v>409.17</v>
      </c>
      <c r="S232" s="31">
        <v>236.65</v>
      </c>
      <c r="T232" s="22">
        <v>-61.82</v>
      </c>
      <c r="U232" s="22">
        <v>-32.33</v>
      </c>
      <c r="V232" s="29">
        <v>16.813800000000001</v>
      </c>
      <c r="W232" s="31">
        <v>3410.51</v>
      </c>
      <c r="X232" s="31">
        <v>-40.15</v>
      </c>
      <c r="Y232" s="22">
        <v>400</v>
      </c>
      <c r="Z232" s="22">
        <v>275</v>
      </c>
      <c r="AA232" s="27">
        <v>111.2</v>
      </c>
      <c r="AB232" s="31">
        <v>-9773.6299999999992</v>
      </c>
      <c r="AC232" s="27">
        <v>-13.26</v>
      </c>
      <c r="AD232" s="27">
        <v>4.7300000000000004</v>
      </c>
      <c r="AE232" s="22">
        <v>8060</v>
      </c>
    </row>
    <row r="233" spans="1:33" ht="15" x14ac:dyDescent="0.25">
      <c r="A233" s="22">
        <v>220</v>
      </c>
      <c r="B233" s="21" t="s">
        <v>291</v>
      </c>
      <c r="C233" s="27">
        <v>90.18</v>
      </c>
      <c r="D233" s="28">
        <v>169.2</v>
      </c>
      <c r="E233" s="28">
        <v>365.3</v>
      </c>
      <c r="F233" s="28">
        <v>557</v>
      </c>
      <c r="G233" s="28">
        <v>39.1</v>
      </c>
      <c r="H233" s="28">
        <v>318</v>
      </c>
      <c r="I233" s="27">
        <v>0.27200000000000002</v>
      </c>
      <c r="J233" s="27">
        <v>0.3</v>
      </c>
      <c r="K233" s="27">
        <v>0.83699999999999997</v>
      </c>
      <c r="L233" s="28">
        <v>293</v>
      </c>
      <c r="M233" s="28">
        <v>1.6</v>
      </c>
      <c r="N233" s="29">
        <v>3.2469999999999999</v>
      </c>
      <c r="O233" s="30">
        <v>9.4570000000000001E-2</v>
      </c>
      <c r="P233" s="30">
        <v>-4.2509999999999998E-5</v>
      </c>
      <c r="Q233" s="30">
        <v>6.3270000000000002E-9</v>
      </c>
      <c r="R233" s="31">
        <v>407.59</v>
      </c>
      <c r="S233" s="31">
        <v>233.32</v>
      </c>
      <c r="T233" s="22">
        <v>-19.95</v>
      </c>
      <c r="U233" s="22">
        <v>4.25</v>
      </c>
      <c r="V233" s="29">
        <v>15.953099999999999</v>
      </c>
      <c r="W233" s="31">
        <v>2896.27</v>
      </c>
      <c r="X233" s="31">
        <v>-54.49</v>
      </c>
      <c r="Y233" s="22">
        <v>390</v>
      </c>
      <c r="Z233" s="22">
        <v>260</v>
      </c>
      <c r="AA233" s="27">
        <v>0</v>
      </c>
      <c r="AB233" s="31">
        <v>0</v>
      </c>
      <c r="AC233" s="27">
        <v>0</v>
      </c>
      <c r="AD233" s="27">
        <v>0</v>
      </c>
      <c r="AE233" s="22">
        <v>7590</v>
      </c>
    </row>
    <row r="234" spans="1:33" ht="15" x14ac:dyDescent="0.25">
      <c r="A234" s="22">
        <v>221</v>
      </c>
      <c r="B234" s="21" t="s">
        <v>292</v>
      </c>
      <c r="C234" s="27">
        <v>106.122</v>
      </c>
      <c r="D234" s="28">
        <v>265</v>
      </c>
      <c r="E234" s="28">
        <v>519</v>
      </c>
      <c r="F234" s="28">
        <v>681</v>
      </c>
      <c r="G234" s="28">
        <v>6</v>
      </c>
      <c r="H234" s="28">
        <v>316</v>
      </c>
      <c r="I234" s="27">
        <v>0.26</v>
      </c>
      <c r="J234" s="27">
        <v>0</v>
      </c>
      <c r="K234" s="27">
        <v>1.1160000000000001</v>
      </c>
      <c r="L234" s="28">
        <v>293</v>
      </c>
      <c r="M234" s="28">
        <v>0</v>
      </c>
      <c r="N234" s="29">
        <v>17.45</v>
      </c>
      <c r="O234" s="30">
        <v>8.2659999999999997E-2</v>
      </c>
      <c r="P234" s="30">
        <v>-3.506E-5</v>
      </c>
      <c r="Q234" s="30">
        <v>4.4100000000000003E-9</v>
      </c>
      <c r="R234" s="31">
        <v>1943</v>
      </c>
      <c r="S234" s="31">
        <v>385.24</v>
      </c>
      <c r="T234" s="22">
        <v>-136.5</v>
      </c>
      <c r="U234" s="22">
        <v>0</v>
      </c>
      <c r="V234" s="29">
        <v>17.032599999999999</v>
      </c>
      <c r="W234" s="31">
        <v>4122.5200000000004</v>
      </c>
      <c r="X234" s="31">
        <v>-122.5</v>
      </c>
      <c r="Y234" s="22">
        <v>560</v>
      </c>
      <c r="Z234" s="22">
        <v>402</v>
      </c>
      <c r="AA234" s="27">
        <v>0</v>
      </c>
      <c r="AB234" s="31">
        <v>0</v>
      </c>
      <c r="AC234" s="27">
        <v>0</v>
      </c>
      <c r="AD234" s="27">
        <v>0</v>
      </c>
      <c r="AE234" s="22">
        <v>13670</v>
      </c>
    </row>
    <row r="235" spans="1:33" ht="15" x14ac:dyDescent="0.25">
      <c r="A235" s="22">
        <v>222</v>
      </c>
      <c r="B235" s="21" t="s">
        <v>293</v>
      </c>
      <c r="C235" s="27">
        <v>186.339</v>
      </c>
      <c r="D235" s="28">
        <v>230</v>
      </c>
      <c r="E235" s="28">
        <v>499.6</v>
      </c>
      <c r="F235" s="28">
        <v>657</v>
      </c>
      <c r="G235" s="28">
        <v>18</v>
      </c>
      <c r="H235" s="28">
        <v>720</v>
      </c>
      <c r="I235" s="27">
        <v>0.24</v>
      </c>
      <c r="J235" s="27">
        <v>0.7</v>
      </c>
      <c r="K235" s="27">
        <v>0.79400000000000004</v>
      </c>
      <c r="L235" s="28">
        <v>293</v>
      </c>
      <c r="M235" s="28">
        <v>0</v>
      </c>
      <c r="N235" s="29">
        <v>8.01</v>
      </c>
      <c r="O235" s="30">
        <v>0.25640000000000002</v>
      </c>
      <c r="P235" s="30">
        <v>-1.3219999999999999E-4</v>
      </c>
      <c r="Q235" s="30">
        <v>4.0070000000000001E-8</v>
      </c>
      <c r="R235" s="31">
        <v>723.43</v>
      </c>
      <c r="S235" s="31">
        <v>323.35000000000002</v>
      </c>
      <c r="T235" s="22">
        <v>0</v>
      </c>
      <c r="U235" s="22">
        <v>0</v>
      </c>
      <c r="V235" s="29">
        <v>16.337199999999999</v>
      </c>
      <c r="W235" s="31">
        <v>3982.78</v>
      </c>
      <c r="X235" s="31">
        <v>-89.15</v>
      </c>
      <c r="Y235" s="22">
        <v>545</v>
      </c>
      <c r="Z235" s="22">
        <v>373</v>
      </c>
      <c r="AA235" s="27">
        <v>0</v>
      </c>
      <c r="AB235" s="31">
        <v>0</v>
      </c>
      <c r="AC235" s="27">
        <v>0</v>
      </c>
      <c r="AD235" s="27">
        <v>0</v>
      </c>
      <c r="AE235" s="22">
        <v>10900</v>
      </c>
    </row>
    <row r="236" spans="1:33" ht="15" x14ac:dyDescent="0.25">
      <c r="A236" s="22">
        <v>223</v>
      </c>
      <c r="B236" s="21" t="s">
        <v>294</v>
      </c>
      <c r="C236" s="27">
        <v>102.17700000000001</v>
      </c>
      <c r="D236" s="28">
        <v>187.7</v>
      </c>
      <c r="E236" s="28">
        <v>341.5</v>
      </c>
      <c r="F236" s="28">
        <v>500</v>
      </c>
      <c r="G236" s="28">
        <v>28.4</v>
      </c>
      <c r="H236" s="28">
        <v>386</v>
      </c>
      <c r="I236" s="27">
        <v>0.26700000000000002</v>
      </c>
      <c r="J236" s="27">
        <v>0.34</v>
      </c>
      <c r="K236" s="27">
        <v>0.72399999999999998</v>
      </c>
      <c r="L236" s="28">
        <v>293</v>
      </c>
      <c r="M236" s="28">
        <v>1.2</v>
      </c>
      <c r="N236" s="29">
        <v>1.792</v>
      </c>
      <c r="O236" s="30">
        <v>0.13969999999999999</v>
      </c>
      <c r="P236" s="30">
        <v>-7.2290000000000001E-5</v>
      </c>
      <c r="Q236" s="30">
        <v>1.3960000000000001E-8</v>
      </c>
      <c r="R236" s="31">
        <v>410.58</v>
      </c>
      <c r="S236" s="31">
        <v>219.67</v>
      </c>
      <c r="T236" s="22">
        <v>-76.2</v>
      </c>
      <c r="U236" s="22">
        <v>-29.13</v>
      </c>
      <c r="V236" s="29">
        <v>16.341699999999999</v>
      </c>
      <c r="W236" s="31">
        <v>2895.73</v>
      </c>
      <c r="X236" s="31">
        <v>-43.15</v>
      </c>
      <c r="Y236" s="22">
        <v>364</v>
      </c>
      <c r="Z236" s="22">
        <v>249</v>
      </c>
      <c r="AA236" s="27">
        <v>0</v>
      </c>
      <c r="AB236" s="31">
        <v>0</v>
      </c>
      <c r="AC236" s="27">
        <v>0</v>
      </c>
      <c r="AD236" s="27">
        <v>0</v>
      </c>
      <c r="AE236" s="22">
        <v>7010</v>
      </c>
    </row>
    <row r="237" spans="1:33" ht="15" x14ac:dyDescent="0.25">
      <c r="A237" s="22">
        <v>224</v>
      </c>
      <c r="B237" s="21" t="s">
        <v>295</v>
      </c>
      <c r="C237" s="27">
        <v>46.069000000000003</v>
      </c>
      <c r="D237" s="28">
        <v>131.69999999999999</v>
      </c>
      <c r="E237" s="28">
        <v>248.3</v>
      </c>
      <c r="F237" s="28">
        <v>400</v>
      </c>
      <c r="G237" s="28">
        <v>53</v>
      </c>
      <c r="H237" s="28">
        <v>178</v>
      </c>
      <c r="I237" s="27">
        <v>0.28699999999999998</v>
      </c>
      <c r="J237" s="27">
        <v>0.192</v>
      </c>
      <c r="K237" s="27">
        <v>0.66700000000000004</v>
      </c>
      <c r="L237" s="28">
        <v>293</v>
      </c>
      <c r="M237" s="28">
        <v>1.3</v>
      </c>
      <c r="N237" s="29">
        <v>4.0640000000000001</v>
      </c>
      <c r="O237" s="30">
        <v>4.2770000000000002E-2</v>
      </c>
      <c r="P237" s="30">
        <v>-1.2500000000000001E-5</v>
      </c>
      <c r="Q237" s="30">
        <v>-4.5800000000000002E-10</v>
      </c>
      <c r="R237" s="31">
        <v>0</v>
      </c>
      <c r="S237" s="31">
        <v>0</v>
      </c>
      <c r="T237" s="22">
        <v>-43.99</v>
      </c>
      <c r="U237" s="22">
        <v>-26.99</v>
      </c>
      <c r="V237" s="29">
        <v>16.846699999999998</v>
      </c>
      <c r="W237" s="31">
        <v>2361.44</v>
      </c>
      <c r="X237" s="31">
        <v>-17.100000000000001</v>
      </c>
      <c r="Y237" s="22">
        <v>265</v>
      </c>
      <c r="Z237" s="22">
        <v>179</v>
      </c>
      <c r="AA237" s="27">
        <v>48.856999999999999</v>
      </c>
      <c r="AB237" s="31">
        <v>-3840.19</v>
      </c>
      <c r="AC237" s="27">
        <v>-4.8559999999999999</v>
      </c>
      <c r="AD237" s="27">
        <v>1.71</v>
      </c>
      <c r="AE237" s="22">
        <v>5140</v>
      </c>
    </row>
    <row r="238" spans="1:33" ht="15" x14ac:dyDescent="0.25">
      <c r="A238" s="22">
        <v>225</v>
      </c>
      <c r="B238" s="21" t="s">
        <v>296</v>
      </c>
      <c r="C238" s="27">
        <v>118.09</v>
      </c>
      <c r="D238" s="28">
        <v>327</v>
      </c>
      <c r="E238" s="28">
        <v>436.6</v>
      </c>
      <c r="F238" s="28">
        <v>628</v>
      </c>
      <c r="G238" s="28">
        <v>39.299999999999997</v>
      </c>
      <c r="H238" s="28">
        <v>0</v>
      </c>
      <c r="I238" s="27">
        <v>0</v>
      </c>
      <c r="J238" s="27">
        <v>0</v>
      </c>
      <c r="K238" s="27">
        <v>1.1499999999999999</v>
      </c>
      <c r="L238" s="28">
        <v>288</v>
      </c>
      <c r="M238" s="28">
        <v>0</v>
      </c>
      <c r="N238" s="29">
        <v>0</v>
      </c>
      <c r="O238" s="30">
        <v>0</v>
      </c>
      <c r="P238" s="30">
        <v>0</v>
      </c>
      <c r="Q238" s="30">
        <v>0</v>
      </c>
      <c r="R238" s="31">
        <v>0</v>
      </c>
      <c r="S238" s="31">
        <v>0</v>
      </c>
      <c r="T238" s="22">
        <v>0</v>
      </c>
      <c r="U238" s="22">
        <v>0</v>
      </c>
      <c r="V238" s="29">
        <v>0</v>
      </c>
      <c r="W238" s="31">
        <v>0</v>
      </c>
      <c r="X238" s="31">
        <v>0</v>
      </c>
      <c r="Y238" s="22">
        <v>0</v>
      </c>
      <c r="Z238" s="22">
        <v>0</v>
      </c>
      <c r="AA238" s="27">
        <v>0</v>
      </c>
      <c r="AB238" s="31">
        <v>0</v>
      </c>
      <c r="AC238" s="27">
        <v>0</v>
      </c>
      <c r="AD238" s="27">
        <v>0</v>
      </c>
      <c r="AE238" s="22">
        <v>0</v>
      </c>
    </row>
    <row r="239" spans="1:33" ht="15" x14ac:dyDescent="0.25">
      <c r="A239" s="22">
        <v>226</v>
      </c>
      <c r="B239" s="21" t="s">
        <v>297</v>
      </c>
      <c r="C239" s="27">
        <v>62.13</v>
      </c>
      <c r="D239" s="28">
        <v>174.9</v>
      </c>
      <c r="E239" s="28">
        <v>310.5</v>
      </c>
      <c r="F239" s="28">
        <v>503</v>
      </c>
      <c r="G239" s="28">
        <v>54.6</v>
      </c>
      <c r="H239" s="28">
        <v>201</v>
      </c>
      <c r="I239" s="27">
        <v>0.26600000000000001</v>
      </c>
      <c r="J239" s="27">
        <v>0.19</v>
      </c>
      <c r="K239" s="27">
        <v>0.84799999999999998</v>
      </c>
      <c r="L239" s="28">
        <v>293</v>
      </c>
      <c r="M239" s="28">
        <v>1.5</v>
      </c>
      <c r="N239" s="29">
        <v>5.8049999999999997</v>
      </c>
      <c r="O239" s="30">
        <v>4.478E-2</v>
      </c>
      <c r="P239" s="30">
        <v>-1.6419999999999999E-5</v>
      </c>
      <c r="Q239" s="30">
        <v>9.7900000000000003E-10</v>
      </c>
      <c r="R239" s="31">
        <v>267.33999999999997</v>
      </c>
      <c r="S239" s="31">
        <v>184.24</v>
      </c>
      <c r="T239" s="22">
        <v>-8.9700000000000006</v>
      </c>
      <c r="U239" s="22">
        <v>1.66</v>
      </c>
      <c r="V239" s="29">
        <v>16.0001</v>
      </c>
      <c r="W239" s="31">
        <v>2511.56</v>
      </c>
      <c r="X239" s="31">
        <v>-42.35</v>
      </c>
      <c r="Y239" s="22">
        <v>331</v>
      </c>
      <c r="Z239" s="22">
        <v>226</v>
      </c>
      <c r="AA239" s="27">
        <v>0</v>
      </c>
      <c r="AB239" s="31">
        <v>0</v>
      </c>
      <c r="AC239" s="27">
        <v>0</v>
      </c>
      <c r="AD239" s="27">
        <v>0</v>
      </c>
      <c r="AE239" s="22">
        <v>6440</v>
      </c>
    </row>
    <row r="240" spans="1:33" ht="15" x14ac:dyDescent="0.25">
      <c r="A240" s="22">
        <v>227</v>
      </c>
      <c r="B240" s="21" t="s">
        <v>298</v>
      </c>
      <c r="C240" s="27">
        <v>154.21199999999999</v>
      </c>
      <c r="D240" s="28">
        <v>342.4</v>
      </c>
      <c r="E240" s="28">
        <v>528.4</v>
      </c>
      <c r="F240" s="28">
        <v>789</v>
      </c>
      <c r="G240" s="28">
        <v>38</v>
      </c>
      <c r="H240" s="28">
        <v>502</v>
      </c>
      <c r="I240" s="27">
        <v>0.29499999999999998</v>
      </c>
      <c r="J240" s="27">
        <v>0.36399999999999999</v>
      </c>
      <c r="K240" s="27">
        <v>0.99</v>
      </c>
      <c r="L240" s="28">
        <v>347</v>
      </c>
      <c r="M240" s="28">
        <v>0</v>
      </c>
      <c r="N240" s="29">
        <v>-23.184000000000001</v>
      </c>
      <c r="O240" s="30">
        <v>0.2641</v>
      </c>
      <c r="P240" s="30">
        <v>-2.1149999999999999E-4</v>
      </c>
      <c r="Q240" s="30">
        <v>6.6640000000000006E-8</v>
      </c>
      <c r="R240" s="31">
        <v>733.87</v>
      </c>
      <c r="S240" s="31">
        <v>369.58</v>
      </c>
      <c r="T240" s="22">
        <v>43.52</v>
      </c>
      <c r="U240" s="22">
        <v>66.94</v>
      </c>
      <c r="V240" s="29">
        <v>16.683199999999999</v>
      </c>
      <c r="W240" s="31">
        <v>4602.2299999999996</v>
      </c>
      <c r="X240" s="31">
        <v>-70.42</v>
      </c>
      <c r="Y240" s="22">
        <v>545</v>
      </c>
      <c r="Z240" s="22">
        <v>343</v>
      </c>
      <c r="AA240" s="27">
        <v>0</v>
      </c>
      <c r="AB240" s="31">
        <v>0</v>
      </c>
      <c r="AC240" s="27">
        <v>0</v>
      </c>
      <c r="AD240" s="27">
        <v>0</v>
      </c>
      <c r="AE240" s="22">
        <v>10900</v>
      </c>
    </row>
    <row r="241" spans="1:33" ht="15" x14ac:dyDescent="0.25">
      <c r="A241" s="22">
        <v>228</v>
      </c>
      <c r="B241" s="21" t="s">
        <v>299</v>
      </c>
      <c r="C241" s="27">
        <v>170.21100000000001</v>
      </c>
      <c r="D241" s="28">
        <v>300</v>
      </c>
      <c r="E241" s="28">
        <v>531.20000000000005</v>
      </c>
      <c r="F241" s="28">
        <v>766</v>
      </c>
      <c r="G241" s="28">
        <v>31</v>
      </c>
      <c r="H241" s="28">
        <v>0</v>
      </c>
      <c r="I241" s="27">
        <v>0</v>
      </c>
      <c r="J241" s="27">
        <v>0.44</v>
      </c>
      <c r="K241" s="27">
        <v>1.0660000000000001</v>
      </c>
      <c r="L241" s="28">
        <v>303</v>
      </c>
      <c r="M241" s="28">
        <v>1.1000000000000001</v>
      </c>
      <c r="N241" s="29">
        <v>-14.505000000000001</v>
      </c>
      <c r="O241" s="30">
        <v>0.22170000000000001</v>
      </c>
      <c r="P241" s="30">
        <v>-1.4019999999999999E-4</v>
      </c>
      <c r="Q241" s="30">
        <v>3.2450000000000003E-8</v>
      </c>
      <c r="R241" s="31">
        <v>1146</v>
      </c>
      <c r="S241" s="31">
        <v>379.29</v>
      </c>
      <c r="T241" s="22">
        <v>11.94</v>
      </c>
      <c r="U241" s="22">
        <v>0</v>
      </c>
      <c r="V241" s="29">
        <v>16.3459</v>
      </c>
      <c r="W241" s="31">
        <v>4310.25</v>
      </c>
      <c r="X241" s="31">
        <v>-87.31</v>
      </c>
      <c r="Y241" s="22">
        <v>598</v>
      </c>
      <c r="Z241" s="22">
        <v>418</v>
      </c>
      <c r="AA241" s="27">
        <v>0</v>
      </c>
      <c r="AB241" s="31">
        <v>0</v>
      </c>
      <c r="AC241" s="27">
        <v>0</v>
      </c>
      <c r="AD241" s="27">
        <v>0</v>
      </c>
      <c r="AE241" s="22">
        <v>11260</v>
      </c>
    </row>
    <row r="242" spans="1:33" ht="15" x14ac:dyDescent="0.25">
      <c r="A242" s="22">
        <v>229</v>
      </c>
      <c r="B242" s="21" t="s">
        <v>300</v>
      </c>
      <c r="C242" s="27">
        <v>168.239</v>
      </c>
      <c r="D242" s="28">
        <v>30537.5</v>
      </c>
      <c r="E242" s="28">
        <v>767</v>
      </c>
      <c r="F242" s="28">
        <v>29.4</v>
      </c>
      <c r="G242" s="28">
        <v>0</v>
      </c>
      <c r="H242" s="28">
        <v>0</v>
      </c>
      <c r="I242" s="27">
        <v>0</v>
      </c>
      <c r="J242" s="27">
        <v>0.47099999999999997</v>
      </c>
      <c r="K242" s="27">
        <v>1.006</v>
      </c>
      <c r="L242" s="28">
        <v>293</v>
      </c>
      <c r="M242" s="28">
        <v>0.4</v>
      </c>
      <c r="N242" s="29">
        <v>0</v>
      </c>
      <c r="O242" s="30">
        <v>0</v>
      </c>
      <c r="P242" s="30">
        <v>0</v>
      </c>
      <c r="Q242" s="30">
        <v>0</v>
      </c>
      <c r="R242" s="31">
        <v>0</v>
      </c>
      <c r="S242" s="31">
        <v>0</v>
      </c>
      <c r="T242" s="22">
        <v>0</v>
      </c>
      <c r="U242" s="22">
        <v>0</v>
      </c>
      <c r="V242" s="29">
        <v>14.4856</v>
      </c>
      <c r="W242" s="31">
        <v>2902.44</v>
      </c>
      <c r="X242" s="31">
        <v>-167.9</v>
      </c>
      <c r="Y242" s="22">
        <v>563</v>
      </c>
      <c r="Z242" s="22">
        <v>473</v>
      </c>
      <c r="AA242" s="27">
        <v>0</v>
      </c>
      <c r="AB242" s="31">
        <v>0</v>
      </c>
      <c r="AC242" s="27">
        <v>0</v>
      </c>
      <c r="AD242" s="27">
        <v>0</v>
      </c>
      <c r="AE242" s="22">
        <v>0</v>
      </c>
    </row>
    <row r="243" spans="1:33" ht="15" x14ac:dyDescent="0.25">
      <c r="A243" s="22">
        <v>230</v>
      </c>
      <c r="B243" s="21" t="s">
        <v>301</v>
      </c>
      <c r="C243" s="27">
        <v>101.193</v>
      </c>
      <c r="D243" s="28">
        <v>210</v>
      </c>
      <c r="E243" s="28">
        <v>382.4</v>
      </c>
      <c r="F243" s="28">
        <v>550</v>
      </c>
      <c r="G243" s="28">
        <v>31</v>
      </c>
      <c r="H243" s="28">
        <v>407</v>
      </c>
      <c r="I243" s="27">
        <v>0.28000000000000003</v>
      </c>
      <c r="J243" s="27">
        <v>0.45500000000000002</v>
      </c>
      <c r="K243" s="27">
        <v>0.73799999999999999</v>
      </c>
      <c r="L243" s="28">
        <v>293</v>
      </c>
      <c r="M243" s="28">
        <v>1</v>
      </c>
      <c r="N243" s="29">
        <v>1.5429999999999999</v>
      </c>
      <c r="O243" s="30">
        <v>0.15029999999999999</v>
      </c>
      <c r="P243" s="30">
        <v>-8.0980000000000001E-5</v>
      </c>
      <c r="Q243" s="30">
        <v>1.6890000000000001E-8</v>
      </c>
      <c r="R243" s="31">
        <v>561.11</v>
      </c>
      <c r="S243" s="31">
        <v>257.39</v>
      </c>
      <c r="T243" s="22">
        <v>0</v>
      </c>
      <c r="U243" s="22">
        <v>0</v>
      </c>
      <c r="V243" s="29">
        <v>16.593900000000001</v>
      </c>
      <c r="W243" s="31">
        <v>3259.08</v>
      </c>
      <c r="X243" s="31">
        <v>-55.15</v>
      </c>
      <c r="Y243" s="22">
        <v>422</v>
      </c>
      <c r="Z243" s="22">
        <v>302</v>
      </c>
      <c r="AA243" s="27">
        <v>0</v>
      </c>
      <c r="AB243" s="31">
        <v>0</v>
      </c>
      <c r="AC243" s="27">
        <v>0</v>
      </c>
      <c r="AD243" s="27">
        <v>0</v>
      </c>
      <c r="AE243" s="22">
        <v>8840</v>
      </c>
    </row>
    <row r="244" spans="1:33" ht="15" x14ac:dyDescent="0.25">
      <c r="A244" s="22">
        <v>231</v>
      </c>
      <c r="B244" s="21" t="s">
        <v>302</v>
      </c>
      <c r="C244" s="27">
        <v>186.339</v>
      </c>
      <c r="D244" s="28">
        <v>297.10000000000002</v>
      </c>
      <c r="E244" s="28">
        <v>533.1</v>
      </c>
      <c r="F244" s="28">
        <v>679</v>
      </c>
      <c r="G244" s="28">
        <v>19</v>
      </c>
      <c r="H244" s="28">
        <v>718</v>
      </c>
      <c r="I244" s="27">
        <v>0.24</v>
      </c>
      <c r="J244" s="27">
        <v>0</v>
      </c>
      <c r="K244" s="27">
        <v>0.83499999999999996</v>
      </c>
      <c r="L244" s="28">
        <v>293</v>
      </c>
      <c r="M244" s="28">
        <v>1.6</v>
      </c>
      <c r="N244" s="29">
        <v>2.2029999999999998</v>
      </c>
      <c r="O244" s="30">
        <v>2.6349999999999998</v>
      </c>
      <c r="P244" s="30">
        <v>-1</v>
      </c>
      <c r="Q244" s="30">
        <v>-1.2749999999999999</v>
      </c>
      <c r="R244" s="31">
        <v>-4</v>
      </c>
      <c r="S244" s="31">
        <v>1.8580000000000001</v>
      </c>
      <c r="T244" s="22">
        <v>-8</v>
      </c>
      <c r="U244" s="22">
        <v>1417.8</v>
      </c>
      <c r="V244" s="29">
        <v>398.89</v>
      </c>
      <c r="W244" s="31">
        <v>-105.84</v>
      </c>
      <c r="X244" s="31">
        <v>-20.81</v>
      </c>
      <c r="Y244" s="22">
        <v>15.2638</v>
      </c>
      <c r="Z244" s="22">
        <v>3242.04</v>
      </c>
      <c r="AA244" s="27">
        <v>-157.1</v>
      </c>
      <c r="AB244" s="31">
        <v>580</v>
      </c>
      <c r="AC244" s="27">
        <v>407</v>
      </c>
      <c r="AD244" s="27">
        <v>0</v>
      </c>
      <c r="AE244" s="22">
        <v>0</v>
      </c>
      <c r="AG244" s="22">
        <v>0</v>
      </c>
    </row>
    <row r="245" spans="1:33" ht="15" x14ac:dyDescent="0.25">
      <c r="A245" s="22">
        <v>232</v>
      </c>
      <c r="B245" s="21" t="s">
        <v>303</v>
      </c>
      <c r="C245" s="27">
        <v>30.07</v>
      </c>
      <c r="D245" s="28">
        <v>89.9</v>
      </c>
      <c r="E245" s="28">
        <v>184.5</v>
      </c>
      <c r="F245" s="28">
        <v>305.39999999999998</v>
      </c>
      <c r="G245" s="28">
        <v>48.2</v>
      </c>
      <c r="H245" s="28">
        <v>148</v>
      </c>
      <c r="I245" s="27">
        <v>0.28499999999999998</v>
      </c>
      <c r="J245" s="27">
        <v>9.8000000000000004E-2</v>
      </c>
      <c r="K245" s="27">
        <v>0.54800000000000004</v>
      </c>
      <c r="L245" s="28">
        <v>183</v>
      </c>
      <c r="M245" s="28">
        <v>0</v>
      </c>
      <c r="N245" s="29">
        <v>1.292</v>
      </c>
      <c r="O245" s="30">
        <v>4.2540000000000001E-2</v>
      </c>
      <c r="P245" s="30">
        <v>-1.6569999999999999E-5</v>
      </c>
      <c r="Q245" s="30">
        <v>2.0810000000000002E-9</v>
      </c>
      <c r="R245" s="31">
        <v>156.6</v>
      </c>
      <c r="S245" s="31">
        <v>95.57</v>
      </c>
      <c r="T245" s="22">
        <v>-20.239999999999998</v>
      </c>
      <c r="U245" s="22">
        <v>-7.87</v>
      </c>
      <c r="V245" s="29">
        <v>15.6637</v>
      </c>
      <c r="W245" s="31">
        <v>1511.42</v>
      </c>
      <c r="X245" s="31">
        <v>-17.16</v>
      </c>
      <c r="Y245" s="22">
        <v>199</v>
      </c>
      <c r="Z245" s="22">
        <v>130</v>
      </c>
      <c r="AA245" s="27">
        <v>38.759</v>
      </c>
      <c r="AB245" s="31">
        <v>-2464.42</v>
      </c>
      <c r="AC245" s="27">
        <v>-3.601</v>
      </c>
      <c r="AD245" s="27">
        <v>1.073</v>
      </c>
      <c r="AE245" s="22">
        <v>3515</v>
      </c>
      <c r="AF245" s="32"/>
    </row>
    <row r="246" spans="1:33" ht="15" x14ac:dyDescent="0.25">
      <c r="A246" s="22">
        <v>233</v>
      </c>
      <c r="B246" s="21" t="s">
        <v>656</v>
      </c>
      <c r="C246" s="27">
        <v>46.069000000000003</v>
      </c>
      <c r="D246" s="28">
        <v>159.1</v>
      </c>
      <c r="E246" s="28">
        <v>351.5</v>
      </c>
      <c r="F246" s="28">
        <v>516.20000000000005</v>
      </c>
      <c r="G246" s="28">
        <v>63</v>
      </c>
      <c r="H246" s="28">
        <v>167</v>
      </c>
      <c r="I246" s="27">
        <v>0.248</v>
      </c>
      <c r="J246" s="27">
        <v>0.63500000000000001</v>
      </c>
      <c r="K246" s="27">
        <v>0.78900000000000003</v>
      </c>
      <c r="L246" s="28">
        <v>293</v>
      </c>
      <c r="M246" s="28">
        <v>1.7</v>
      </c>
      <c r="N246" s="29">
        <v>2.153</v>
      </c>
      <c r="O246" s="30">
        <v>5.1130000000000002E-2</v>
      </c>
      <c r="P246" s="30">
        <v>-2.0040000000000001E-5</v>
      </c>
      <c r="Q246" s="30">
        <v>3.28E-10</v>
      </c>
      <c r="R246" s="31">
        <v>686.64</v>
      </c>
      <c r="S246" s="31">
        <v>300.88</v>
      </c>
      <c r="T246" s="22">
        <v>-56.12</v>
      </c>
      <c r="U246" s="22">
        <v>-40.22</v>
      </c>
      <c r="V246" s="29">
        <v>18.911899999999999</v>
      </c>
      <c r="W246" s="31">
        <v>3803.98</v>
      </c>
      <c r="X246" s="31">
        <v>-41.68</v>
      </c>
      <c r="Y246" s="22">
        <v>369</v>
      </c>
      <c r="Z246" s="22">
        <v>270</v>
      </c>
      <c r="AA246" s="27">
        <v>83.319000000000003</v>
      </c>
      <c r="AB246" s="31">
        <v>-7994.9</v>
      </c>
      <c r="AC246" s="27">
        <v>-9.2010000000000005</v>
      </c>
      <c r="AD246" s="27">
        <v>2.35</v>
      </c>
      <c r="AE246" s="22">
        <v>9260</v>
      </c>
    </row>
    <row r="247" spans="1:33" ht="15" x14ac:dyDescent="0.25">
      <c r="A247" s="22">
        <v>234</v>
      </c>
      <c r="B247" s="21" t="s">
        <v>657</v>
      </c>
      <c r="C247" s="27">
        <v>88.106999999999999</v>
      </c>
      <c r="D247" s="28">
        <v>189.6</v>
      </c>
      <c r="E247" s="28">
        <v>350.3</v>
      </c>
      <c r="F247" s="28">
        <v>523.20000000000005</v>
      </c>
      <c r="G247" s="28">
        <v>37.799999999999997</v>
      </c>
      <c r="H247" s="28">
        <v>286</v>
      </c>
      <c r="I247" s="27">
        <v>0.252</v>
      </c>
      <c r="J247" s="27">
        <v>0.36299999999999999</v>
      </c>
      <c r="K247" s="27">
        <v>0.90100000000000002</v>
      </c>
      <c r="L247" s="28">
        <v>293</v>
      </c>
      <c r="M247" s="28">
        <v>1.9</v>
      </c>
      <c r="N247" s="29">
        <v>1.728</v>
      </c>
      <c r="O247" s="30">
        <v>9.7250000000000003E-2</v>
      </c>
      <c r="P247" s="30">
        <v>-4.9960000000000003E-5</v>
      </c>
      <c r="Q247" s="30">
        <v>6.8180000000000002E-9</v>
      </c>
      <c r="R247" s="31">
        <v>427.38</v>
      </c>
      <c r="S247" s="31">
        <v>235.94</v>
      </c>
      <c r="T247" s="22">
        <v>-105.86</v>
      </c>
      <c r="U247" s="22">
        <v>-78.25</v>
      </c>
      <c r="V247" s="29">
        <v>16.151599999999998</v>
      </c>
      <c r="W247" s="31">
        <v>2790.5</v>
      </c>
      <c r="X247" s="31">
        <v>-57.15</v>
      </c>
      <c r="Y247" s="22">
        <v>385</v>
      </c>
      <c r="Z247" s="22">
        <v>260</v>
      </c>
      <c r="AA247" s="27">
        <v>65.668999999999997</v>
      </c>
      <c r="AB247" s="31">
        <v>-6394.77</v>
      </c>
      <c r="AC247" s="27">
        <v>-6.9649999999999999</v>
      </c>
      <c r="AD247" s="27">
        <v>4.01</v>
      </c>
      <c r="AE247" s="22">
        <v>7700</v>
      </c>
    </row>
    <row r="248" spans="1:33" ht="15" x14ac:dyDescent="0.25">
      <c r="A248" s="22">
        <v>235</v>
      </c>
      <c r="B248" s="21" t="s">
        <v>304</v>
      </c>
      <c r="C248" s="27">
        <v>100.11799999999999</v>
      </c>
      <c r="D248" s="28">
        <v>201</v>
      </c>
      <c r="E248" s="28">
        <v>373</v>
      </c>
      <c r="F248" s="28">
        <v>552</v>
      </c>
      <c r="G248" s="28">
        <v>37</v>
      </c>
      <c r="H248" s="28">
        <v>320</v>
      </c>
      <c r="I248" s="27">
        <v>0.26100000000000001</v>
      </c>
      <c r="J248" s="27">
        <v>0.4</v>
      </c>
      <c r="K248" s="27">
        <v>0.92100000000000004</v>
      </c>
      <c r="L248" s="28">
        <v>293</v>
      </c>
      <c r="M248" s="28">
        <v>0</v>
      </c>
      <c r="N248" s="29">
        <v>4.0149999999999997</v>
      </c>
      <c r="O248" s="30">
        <v>0.88129999999999997</v>
      </c>
      <c r="P248" s="30">
        <v>-3.3000000000000003E-5</v>
      </c>
      <c r="Q248" s="30">
        <v>-1.3689999999999999E-9</v>
      </c>
      <c r="R248" s="31">
        <v>438.04</v>
      </c>
      <c r="S248" s="31">
        <v>256.83999999999997</v>
      </c>
      <c r="T248" s="22">
        <v>0</v>
      </c>
      <c r="U248" s="22">
        <v>0</v>
      </c>
      <c r="V248" s="29">
        <v>16.088999999999999</v>
      </c>
      <c r="W248" s="31">
        <v>2974.94</v>
      </c>
      <c r="X248" s="31">
        <v>-58.15</v>
      </c>
      <c r="Y248" s="22">
        <v>409</v>
      </c>
      <c r="Z248" s="22">
        <v>274</v>
      </c>
      <c r="AA248" s="27">
        <v>0</v>
      </c>
      <c r="AB248" s="31">
        <v>0</v>
      </c>
      <c r="AC248" s="27">
        <v>0</v>
      </c>
      <c r="AD248" s="27">
        <v>0</v>
      </c>
      <c r="AE248" s="22">
        <v>7950</v>
      </c>
    </row>
    <row r="249" spans="1:33" ht="15" x14ac:dyDescent="0.25">
      <c r="A249" s="22">
        <v>236</v>
      </c>
      <c r="B249" s="21" t="s">
        <v>305</v>
      </c>
      <c r="C249" s="27">
        <v>45.085000000000001</v>
      </c>
      <c r="D249" s="28">
        <v>192</v>
      </c>
      <c r="E249" s="28">
        <v>289.7</v>
      </c>
      <c r="F249" s="28">
        <v>456</v>
      </c>
      <c r="G249" s="28">
        <v>55.5</v>
      </c>
      <c r="H249" s="28">
        <v>178</v>
      </c>
      <c r="I249" s="27">
        <v>0.26400000000000001</v>
      </c>
      <c r="J249" s="27">
        <v>0.28399999999999997</v>
      </c>
      <c r="K249" s="27">
        <v>0.68300000000000005</v>
      </c>
      <c r="L249" s="28">
        <v>293</v>
      </c>
      <c r="M249" s="28">
        <v>1.3</v>
      </c>
      <c r="N249" s="29">
        <v>0.88200000000000001</v>
      </c>
      <c r="O249" s="30">
        <v>6.5720000000000001E-2</v>
      </c>
      <c r="P249" s="30">
        <v>-3.7809999999999999E-5</v>
      </c>
      <c r="Q249" s="30">
        <v>9.0959999999999992E-9</v>
      </c>
      <c r="R249" s="31">
        <v>340.54</v>
      </c>
      <c r="S249" s="31">
        <v>192.44</v>
      </c>
      <c r="T249" s="22">
        <v>-11</v>
      </c>
      <c r="U249" s="22">
        <v>8.91</v>
      </c>
      <c r="V249" s="29">
        <v>17.007300000000001</v>
      </c>
      <c r="W249" s="31">
        <v>2618.73</v>
      </c>
      <c r="X249" s="31">
        <v>-37.299999999999997</v>
      </c>
      <c r="Y249" s="22">
        <v>316</v>
      </c>
      <c r="Z249" s="22">
        <v>215</v>
      </c>
      <c r="AA249" s="27">
        <v>64.055999999999997</v>
      </c>
      <c r="AB249" s="31">
        <v>-5352.01</v>
      </c>
      <c r="AC249" s="27">
        <v>-6.875</v>
      </c>
      <c r="AD249" s="27">
        <v>2.08</v>
      </c>
      <c r="AE249" s="22">
        <v>6700</v>
      </c>
    </row>
    <row r="250" spans="1:33" ht="15" x14ac:dyDescent="0.25">
      <c r="A250" s="22">
        <v>237</v>
      </c>
      <c r="B250" s="21" t="s">
        <v>306</v>
      </c>
      <c r="C250" s="27">
        <v>150.178</v>
      </c>
      <c r="D250" s="28">
        <v>238.3</v>
      </c>
      <c r="E250" s="28">
        <v>485.9</v>
      </c>
      <c r="F250" s="28">
        <v>697</v>
      </c>
      <c r="G250" s="28">
        <v>32</v>
      </c>
      <c r="H250" s="28">
        <v>451</v>
      </c>
      <c r="I250" s="27">
        <v>0.25</v>
      </c>
      <c r="J250" s="27">
        <v>0.48</v>
      </c>
      <c r="K250" s="27">
        <v>1.046</v>
      </c>
      <c r="L250" s="28">
        <v>293</v>
      </c>
      <c r="M250" s="28">
        <v>1.9</v>
      </c>
      <c r="N250" s="29">
        <v>4.9370000000000003</v>
      </c>
      <c r="O250" s="30">
        <v>0.16450000000000001</v>
      </c>
      <c r="P250" s="30">
        <v>-8.6180000000000005E-5</v>
      </c>
      <c r="Q250" s="30">
        <v>1.2089999999999999E-8</v>
      </c>
      <c r="R250" s="31">
        <v>746.5</v>
      </c>
      <c r="S250" s="31">
        <v>338.47</v>
      </c>
      <c r="T250" s="22">
        <v>0</v>
      </c>
      <c r="U250" s="22">
        <v>0</v>
      </c>
      <c r="V250" s="29">
        <v>16.206499999999998</v>
      </c>
      <c r="W250" s="31">
        <v>3845.09</v>
      </c>
      <c r="X250" s="31">
        <v>-84.15</v>
      </c>
      <c r="Y250" s="22">
        <v>531</v>
      </c>
      <c r="Z250" s="22">
        <v>361</v>
      </c>
      <c r="AA250" s="27">
        <v>0</v>
      </c>
      <c r="AB250" s="31">
        <v>0</v>
      </c>
      <c r="AC250" s="27">
        <v>0</v>
      </c>
      <c r="AD250" s="27">
        <v>0</v>
      </c>
      <c r="AE250" s="22">
        <v>10700</v>
      </c>
    </row>
    <row r="251" spans="1:33" ht="15" x14ac:dyDescent="0.25">
      <c r="A251" s="22">
        <v>238</v>
      </c>
      <c r="B251" s="21" t="s">
        <v>307</v>
      </c>
      <c r="C251" s="27">
        <v>108.96599999999999</v>
      </c>
      <c r="D251" s="28">
        <v>154.6</v>
      </c>
      <c r="E251" s="28">
        <v>311.5</v>
      </c>
      <c r="F251" s="28">
        <v>503.8</v>
      </c>
      <c r="G251" s="28">
        <v>61.5</v>
      </c>
      <c r="H251" s="28">
        <v>215</v>
      </c>
      <c r="I251" s="27">
        <v>0.32</v>
      </c>
      <c r="J251" s="27">
        <v>0.254</v>
      </c>
      <c r="K251" s="27">
        <v>1.4510000000000001</v>
      </c>
      <c r="L251" s="28">
        <v>298</v>
      </c>
      <c r="M251" s="28">
        <v>2</v>
      </c>
      <c r="N251" s="29">
        <v>1.59</v>
      </c>
      <c r="O251" s="30">
        <v>5.6079999999999998E-2</v>
      </c>
      <c r="P251" s="30">
        <v>-3.5169999999999997E-5</v>
      </c>
      <c r="Q251" s="30">
        <v>9.0859999999999994E-9</v>
      </c>
      <c r="R251" s="31">
        <v>369.8</v>
      </c>
      <c r="S251" s="31">
        <v>220.68</v>
      </c>
      <c r="T251" s="22">
        <v>-15.3</v>
      </c>
      <c r="U251" s="22">
        <v>-6.29</v>
      </c>
      <c r="V251" s="29">
        <v>15.9338</v>
      </c>
      <c r="W251" s="31">
        <v>2511.6799999999998</v>
      </c>
      <c r="X251" s="31">
        <v>-41.44</v>
      </c>
      <c r="Y251" s="22">
        <v>333</v>
      </c>
      <c r="Z251" s="22">
        <v>226</v>
      </c>
      <c r="AA251" s="27">
        <v>37.984999999999999</v>
      </c>
      <c r="AB251" s="31">
        <v>-4246.2700000000004</v>
      </c>
      <c r="AC251" s="27">
        <v>-3.09</v>
      </c>
      <c r="AD251" s="27">
        <v>2.29</v>
      </c>
      <c r="AE251" s="22">
        <v>6330</v>
      </c>
    </row>
    <row r="252" spans="1:33" ht="15" x14ac:dyDescent="0.25">
      <c r="A252" s="22">
        <v>239</v>
      </c>
      <c r="B252" s="21" t="s">
        <v>308</v>
      </c>
      <c r="C252" s="27">
        <v>102.17700000000001</v>
      </c>
      <c r="D252" s="28">
        <v>170</v>
      </c>
      <c r="E252" s="28">
        <v>365.4</v>
      </c>
      <c r="F252" s="28">
        <v>531</v>
      </c>
      <c r="G252" s="28">
        <v>30</v>
      </c>
      <c r="H252" s="28">
        <v>390</v>
      </c>
      <c r="I252" s="27">
        <v>0.27</v>
      </c>
      <c r="J252" s="27">
        <v>0.4</v>
      </c>
      <c r="K252" s="27">
        <v>0.749</v>
      </c>
      <c r="L252" s="28">
        <v>293</v>
      </c>
      <c r="M252" s="28">
        <v>1.2</v>
      </c>
      <c r="N252" s="29">
        <v>5.6429999999999998</v>
      </c>
      <c r="O252" s="30">
        <v>0.12820000000000001</v>
      </c>
      <c r="P252" s="30">
        <v>-6.0390000000000003E-5</v>
      </c>
      <c r="Q252" s="30">
        <v>9.9279999999999996E-9</v>
      </c>
      <c r="R252" s="31">
        <v>443.32</v>
      </c>
      <c r="S252" s="31">
        <v>234.68</v>
      </c>
      <c r="T252" s="22">
        <v>0</v>
      </c>
      <c r="U252" s="22">
        <v>0</v>
      </c>
      <c r="V252" s="29">
        <v>16.047699999999999</v>
      </c>
      <c r="W252" s="31">
        <v>2921.52</v>
      </c>
      <c r="X252" s="31">
        <v>-55.15</v>
      </c>
      <c r="Y252" s="22">
        <v>400</v>
      </c>
      <c r="Z252" s="22">
        <v>265</v>
      </c>
      <c r="AA252" s="27">
        <v>0</v>
      </c>
      <c r="AB252" s="31">
        <v>0</v>
      </c>
      <c r="AC252" s="27">
        <v>0</v>
      </c>
      <c r="AD252" s="27">
        <v>0</v>
      </c>
      <c r="AE252" s="22">
        <v>7600</v>
      </c>
    </row>
    <row r="253" spans="1:33" ht="15" x14ac:dyDescent="0.25">
      <c r="A253" s="22">
        <v>240</v>
      </c>
      <c r="B253" s="21" t="s">
        <v>309</v>
      </c>
      <c r="C253" s="27">
        <v>116.16</v>
      </c>
      <c r="D253" s="28">
        <v>180</v>
      </c>
      <c r="E253" s="28">
        <v>394</v>
      </c>
      <c r="F253" s="28">
        <v>566</v>
      </c>
      <c r="G253" s="28">
        <v>31</v>
      </c>
      <c r="H253" s="28">
        <v>395</v>
      </c>
      <c r="I253" s="27">
        <v>0.26</v>
      </c>
      <c r="J253" s="27">
        <v>0.47</v>
      </c>
      <c r="K253" s="27">
        <v>0.879</v>
      </c>
      <c r="L253" s="28">
        <v>293</v>
      </c>
      <c r="M253" s="28">
        <v>1.8</v>
      </c>
      <c r="N253" s="29">
        <v>5.1369999999999996</v>
      </c>
      <c r="O253" s="30">
        <v>0.1177</v>
      </c>
      <c r="P253" s="30">
        <v>-4.6289999999999999E-5</v>
      </c>
      <c r="Q253" s="30">
        <v>8.4999999999999996E-10</v>
      </c>
      <c r="R253" s="31">
        <v>489.95</v>
      </c>
      <c r="S253" s="31">
        <v>264.22000000000003</v>
      </c>
      <c r="T253" s="22">
        <v>0</v>
      </c>
      <c r="U253" s="22">
        <v>0</v>
      </c>
      <c r="V253" s="29">
        <v>15.998699999999999</v>
      </c>
      <c r="W253" s="31">
        <v>3127.6</v>
      </c>
      <c r="X253" s="31">
        <v>-60.15</v>
      </c>
      <c r="Y253" s="22">
        <v>432</v>
      </c>
      <c r="Z253" s="22">
        <v>288</v>
      </c>
      <c r="AA253" s="27">
        <v>0</v>
      </c>
      <c r="AB253" s="31">
        <v>0</v>
      </c>
      <c r="AC253" s="27">
        <v>0</v>
      </c>
      <c r="AD253" s="27">
        <v>0</v>
      </c>
      <c r="AE253" s="22">
        <v>8200</v>
      </c>
    </row>
    <row r="254" spans="1:33" ht="15" x14ac:dyDescent="0.25">
      <c r="A254" s="22">
        <v>241</v>
      </c>
      <c r="B254" s="21" t="s">
        <v>310</v>
      </c>
      <c r="C254" s="27">
        <v>64.515000000000001</v>
      </c>
      <c r="D254" s="28">
        <v>136.80000000000001</v>
      </c>
      <c r="E254" s="28">
        <v>285.39999999999998</v>
      </c>
      <c r="F254" s="28">
        <v>460.4</v>
      </c>
      <c r="G254" s="28">
        <v>52</v>
      </c>
      <c r="H254" s="28">
        <v>199</v>
      </c>
      <c r="I254" s="27">
        <v>0.27400000000000002</v>
      </c>
      <c r="J254" s="27">
        <v>0.19</v>
      </c>
      <c r="K254" s="27">
        <v>0.89600000000000002</v>
      </c>
      <c r="L254" s="28">
        <v>293</v>
      </c>
      <c r="M254" s="28">
        <v>2</v>
      </c>
      <c r="N254" s="29">
        <v>-0.13200000000000001</v>
      </c>
      <c r="O254" s="30">
        <v>6.225E-2</v>
      </c>
      <c r="P254" s="30">
        <v>-4.3940000000000003E-5</v>
      </c>
      <c r="Q254" s="30">
        <v>1.325E-8</v>
      </c>
      <c r="R254" s="31">
        <v>320.94</v>
      </c>
      <c r="S254" s="31">
        <v>190.83</v>
      </c>
      <c r="T254" s="22">
        <v>-26.7</v>
      </c>
      <c r="U254" s="22">
        <v>-14.34</v>
      </c>
      <c r="V254" s="29">
        <v>15.98</v>
      </c>
      <c r="W254" s="31">
        <v>2332.0100000000002</v>
      </c>
      <c r="X254" s="31">
        <v>-36.479999999999997</v>
      </c>
      <c r="Y254" s="22">
        <v>310</v>
      </c>
      <c r="Z254" s="22">
        <v>200</v>
      </c>
      <c r="AA254" s="27">
        <v>48.664999999999999</v>
      </c>
      <c r="AB254" s="31">
        <v>-4364.03</v>
      </c>
      <c r="AC254" s="27">
        <v>-4.7329999999999997</v>
      </c>
      <c r="AD254" s="27">
        <v>2.2599999999999998</v>
      </c>
      <c r="AE254" s="22">
        <v>5900</v>
      </c>
    </row>
    <row r="255" spans="1:33" ht="15" x14ac:dyDescent="0.25">
      <c r="A255" s="22">
        <v>242</v>
      </c>
      <c r="B255" s="21" t="s">
        <v>311</v>
      </c>
      <c r="C255" s="27">
        <v>74.123000000000005</v>
      </c>
      <c r="D255" s="28">
        <v>156.9</v>
      </c>
      <c r="E255" s="28">
        <v>307.7</v>
      </c>
      <c r="F255" s="28">
        <v>466.7</v>
      </c>
      <c r="G255" s="28">
        <v>35.9</v>
      </c>
      <c r="H255" s="28">
        <v>280</v>
      </c>
      <c r="I255" s="27">
        <v>0.26200000000000001</v>
      </c>
      <c r="J255" s="27">
        <v>0.28100000000000003</v>
      </c>
      <c r="K255" s="27">
        <v>0.71299999999999997</v>
      </c>
      <c r="L255" s="28">
        <v>293</v>
      </c>
      <c r="M255" s="28">
        <v>1.3</v>
      </c>
      <c r="N255" s="29">
        <v>5.117</v>
      </c>
      <c r="O255" s="30">
        <v>8.022E-2</v>
      </c>
      <c r="P255" s="30">
        <v>-2.4729999999999999E-5</v>
      </c>
      <c r="Q255" s="30">
        <v>-2.2349999999999998E-9</v>
      </c>
      <c r="R255" s="31">
        <v>353.14</v>
      </c>
      <c r="S255" s="31">
        <v>190.58</v>
      </c>
      <c r="T255" s="22">
        <v>-60.28</v>
      </c>
      <c r="U255" s="22">
        <v>-29.24</v>
      </c>
      <c r="V255" s="29">
        <v>16.082799999999999</v>
      </c>
      <c r="W255" s="31">
        <v>2511.29</v>
      </c>
      <c r="X255" s="31">
        <v>-41.95</v>
      </c>
      <c r="Y255" s="22">
        <v>30</v>
      </c>
      <c r="Z255" s="22">
        <v>225</v>
      </c>
      <c r="AA255" s="27">
        <v>57.26</v>
      </c>
      <c r="AB255" s="31">
        <v>-5105.8999999999996</v>
      </c>
      <c r="AC255" s="27">
        <v>-3.9449999999999998</v>
      </c>
      <c r="AD255" s="27">
        <v>3.4</v>
      </c>
      <c r="AE255" s="22">
        <v>6380</v>
      </c>
    </row>
    <row r="256" spans="1:33" ht="15" x14ac:dyDescent="0.25">
      <c r="A256" s="22">
        <v>243</v>
      </c>
      <c r="B256" s="21" t="s">
        <v>312</v>
      </c>
      <c r="C256" s="27">
        <v>48.06</v>
      </c>
      <c r="D256" s="28">
        <v>129.9</v>
      </c>
      <c r="E256" s="28">
        <v>235.4</v>
      </c>
      <c r="F256" s="28">
        <v>375.3</v>
      </c>
      <c r="G256" s="28">
        <v>49.6</v>
      </c>
      <c r="H256" s="28">
        <v>169</v>
      </c>
      <c r="I256" s="27">
        <v>0.27200000000000002</v>
      </c>
      <c r="J256" s="27">
        <v>0.23799999999999999</v>
      </c>
      <c r="K256" s="27">
        <v>0</v>
      </c>
      <c r="L256" s="28">
        <v>0</v>
      </c>
      <c r="M256" s="28">
        <v>2</v>
      </c>
      <c r="N256" s="29">
        <v>1.038</v>
      </c>
      <c r="O256" s="30">
        <v>5.2069999999999998E-2</v>
      </c>
      <c r="P256" s="30">
        <v>-2.7840000000000001E-5</v>
      </c>
      <c r="Q256" s="30">
        <v>5.7569999999999999E-9</v>
      </c>
      <c r="R256" s="31">
        <v>0</v>
      </c>
      <c r="S256" s="31">
        <v>0</v>
      </c>
      <c r="T256" s="22">
        <v>-62.5</v>
      </c>
      <c r="U256" s="22">
        <v>-50.08</v>
      </c>
      <c r="V256" s="29">
        <v>16.0686</v>
      </c>
      <c r="W256" s="31">
        <v>1966.89</v>
      </c>
      <c r="X256" s="31">
        <v>-27</v>
      </c>
      <c r="Y256" s="22">
        <v>252</v>
      </c>
      <c r="Z256" s="22">
        <v>170</v>
      </c>
      <c r="AA256" s="27">
        <v>0</v>
      </c>
      <c r="AB256" s="31">
        <v>0</v>
      </c>
      <c r="AC256" s="27">
        <v>0</v>
      </c>
      <c r="AD256" s="27">
        <v>0</v>
      </c>
      <c r="AE256" s="22">
        <v>0</v>
      </c>
    </row>
    <row r="257" spans="1:31" ht="15" x14ac:dyDescent="0.25">
      <c r="A257" s="22">
        <v>244</v>
      </c>
      <c r="B257" s="21" t="s">
        <v>313</v>
      </c>
      <c r="C257" s="27">
        <v>74.08</v>
      </c>
      <c r="D257" s="28">
        <v>193.8</v>
      </c>
      <c r="E257" s="28">
        <v>327.39999999999998</v>
      </c>
      <c r="F257" s="28">
        <v>508.4</v>
      </c>
      <c r="G257" s="28">
        <v>46.8</v>
      </c>
      <c r="H257" s="28">
        <v>229</v>
      </c>
      <c r="I257" s="27">
        <v>0.25700000000000001</v>
      </c>
      <c r="J257" s="27">
        <v>0.28299999999999997</v>
      </c>
      <c r="K257" s="27">
        <v>0.92700000000000005</v>
      </c>
      <c r="L257" s="28">
        <v>289</v>
      </c>
      <c r="M257" s="28">
        <v>2</v>
      </c>
      <c r="N257" s="29">
        <v>5.8929999999999998</v>
      </c>
      <c r="O257" s="30">
        <v>5.5320000000000001E-2</v>
      </c>
      <c r="P257" s="30">
        <v>-5.0629999999999996E-6</v>
      </c>
      <c r="Q257" s="30">
        <v>-1.28E-8</v>
      </c>
      <c r="R257" s="31">
        <v>400.91</v>
      </c>
      <c r="S257" s="31">
        <v>226.23</v>
      </c>
      <c r="T257" s="22">
        <v>-88.74</v>
      </c>
      <c r="U257" s="22">
        <v>0</v>
      </c>
      <c r="V257" s="29">
        <v>16.161100000000001</v>
      </c>
      <c r="W257" s="31">
        <v>2603.3000000000002</v>
      </c>
      <c r="X257" s="31">
        <v>-54.15</v>
      </c>
      <c r="Y257" s="22">
        <v>360</v>
      </c>
      <c r="Z257" s="22">
        <v>240</v>
      </c>
      <c r="AA257" s="27">
        <v>60.603999999999999</v>
      </c>
      <c r="AB257" s="31">
        <v>-5724.26</v>
      </c>
      <c r="AC257" s="27">
        <v>-6.3049999999999997</v>
      </c>
      <c r="AD257" s="27">
        <v>3.07</v>
      </c>
      <c r="AE257" s="22">
        <v>7200</v>
      </c>
    </row>
    <row r="258" spans="1:31" ht="15" x14ac:dyDescent="0.25">
      <c r="A258" s="22">
        <v>245</v>
      </c>
      <c r="B258" s="21" t="s">
        <v>314</v>
      </c>
      <c r="C258" s="27">
        <v>116.16</v>
      </c>
      <c r="D258" s="28">
        <v>185</v>
      </c>
      <c r="E258" s="28">
        <v>384.2</v>
      </c>
      <c r="F258" s="28">
        <v>553</v>
      </c>
      <c r="G258" s="28">
        <v>30</v>
      </c>
      <c r="H258" s="28">
        <v>410</v>
      </c>
      <c r="I258" s="27">
        <v>0.27</v>
      </c>
      <c r="J258" s="27">
        <v>0.42699999999999999</v>
      </c>
      <c r="K258" s="27">
        <v>0.86899999999999999</v>
      </c>
      <c r="L258" s="28">
        <v>293</v>
      </c>
      <c r="M258" s="28">
        <v>2.1</v>
      </c>
      <c r="N258" s="29">
        <v>0</v>
      </c>
      <c r="O258" s="30">
        <v>0</v>
      </c>
      <c r="P258" s="30">
        <v>0</v>
      </c>
      <c r="Q258" s="30">
        <v>0</v>
      </c>
      <c r="R258" s="31">
        <v>0</v>
      </c>
      <c r="S258" s="31">
        <v>0</v>
      </c>
      <c r="T258" s="22">
        <v>0</v>
      </c>
      <c r="U258" s="22">
        <v>0</v>
      </c>
      <c r="V258" s="29">
        <v>0</v>
      </c>
      <c r="W258" s="31">
        <v>0</v>
      </c>
      <c r="X258" s="31">
        <v>0</v>
      </c>
      <c r="Y258" s="22">
        <v>0</v>
      </c>
      <c r="Z258" s="22">
        <v>0</v>
      </c>
      <c r="AA258" s="27">
        <v>74.335999999999999</v>
      </c>
      <c r="AB258" s="31">
        <v>-7477.19</v>
      </c>
      <c r="AC258" s="27">
        <v>-8.1080000000000005</v>
      </c>
      <c r="AD258" s="27">
        <v>5.66</v>
      </c>
      <c r="AE258" s="22">
        <v>8365</v>
      </c>
    </row>
    <row r="259" spans="1:31" ht="15" x14ac:dyDescent="0.25">
      <c r="A259" s="22">
        <v>246</v>
      </c>
      <c r="B259" s="21" t="s">
        <v>315</v>
      </c>
      <c r="C259" s="27">
        <v>62.134</v>
      </c>
      <c r="D259" s="28">
        <v>125.3</v>
      </c>
      <c r="E259" s="28">
        <v>308.2</v>
      </c>
      <c r="F259" s="28">
        <v>499</v>
      </c>
      <c r="G259" s="28">
        <v>54.2</v>
      </c>
      <c r="H259" s="28">
        <v>207</v>
      </c>
      <c r="I259" s="27">
        <v>0.27400000000000002</v>
      </c>
      <c r="J259" s="27">
        <v>0.19</v>
      </c>
      <c r="K259" s="27">
        <v>0.83899999999999997</v>
      </c>
      <c r="L259" s="28">
        <v>293</v>
      </c>
      <c r="M259" s="28">
        <v>1.5</v>
      </c>
      <c r="N259" s="29">
        <v>3.5640000000000001</v>
      </c>
      <c r="O259" s="30">
        <v>5.6149999999999999E-2</v>
      </c>
      <c r="P259" s="30">
        <v>-3.239E-5</v>
      </c>
      <c r="Q259" s="30">
        <v>7.5520000000000004E-9</v>
      </c>
      <c r="R259" s="31">
        <v>419.6</v>
      </c>
      <c r="S259" s="31">
        <v>206.21</v>
      </c>
      <c r="T259" s="22">
        <v>-11.02</v>
      </c>
      <c r="U259" s="22">
        <v>-1.1200000000000001</v>
      </c>
      <c r="V259" s="29">
        <v>16.0077</v>
      </c>
      <c r="W259" s="31">
        <v>2497.23</v>
      </c>
      <c r="X259" s="31">
        <v>-41.77</v>
      </c>
      <c r="Y259" s="22">
        <v>330</v>
      </c>
      <c r="Z259" s="22">
        <v>224</v>
      </c>
      <c r="AA259" s="27">
        <v>51.954000000000001</v>
      </c>
      <c r="AB259" s="31">
        <v>-4900.34</v>
      </c>
      <c r="AC259" s="27">
        <v>-5.1390000000000002</v>
      </c>
      <c r="AD259" s="27">
        <v>2.5499999999999998</v>
      </c>
      <c r="AE259" s="22">
        <v>6400</v>
      </c>
    </row>
    <row r="260" spans="1:31" ht="15" x14ac:dyDescent="0.25">
      <c r="A260" s="22">
        <v>247</v>
      </c>
      <c r="B260" s="21" t="s">
        <v>316</v>
      </c>
      <c r="C260" s="27">
        <v>102.134</v>
      </c>
      <c r="D260" s="28">
        <v>199.3</v>
      </c>
      <c r="E260" s="28">
        <v>273</v>
      </c>
      <c r="F260" s="28">
        <v>546</v>
      </c>
      <c r="G260" s="28">
        <v>33.200000000000003</v>
      </c>
      <c r="H260" s="28">
        <v>345</v>
      </c>
      <c r="I260" s="27">
        <v>0.25600000000000001</v>
      </c>
      <c r="J260" s="27">
        <v>0.39500000000000002</v>
      </c>
      <c r="K260" s="27">
        <v>0.89500000000000002</v>
      </c>
      <c r="L260" s="28">
        <v>289</v>
      </c>
      <c r="M260" s="28">
        <v>1.8</v>
      </c>
      <c r="N260" s="29">
        <v>4.742</v>
      </c>
      <c r="O260" s="30">
        <v>9.6360000000000001E-2</v>
      </c>
      <c r="P260" s="30">
        <v>-3.4319999999999997E-5</v>
      </c>
      <c r="Q260" s="30">
        <v>-1.7680000000000001E-9</v>
      </c>
      <c r="R260" s="31">
        <v>463.31</v>
      </c>
      <c r="S260" s="31">
        <v>248.72</v>
      </c>
      <c r="T260" s="22">
        <v>-112.3</v>
      </c>
      <c r="U260" s="22">
        <v>-77.319999999999993</v>
      </c>
      <c r="V260" s="29">
        <v>16.161999999999999</v>
      </c>
      <c r="W260" s="31">
        <v>2935.11</v>
      </c>
      <c r="X260" s="31">
        <v>-64.17</v>
      </c>
      <c r="Y260" s="22">
        <v>396</v>
      </c>
      <c r="Z260" s="22">
        <v>276</v>
      </c>
      <c r="AA260" s="27">
        <v>67.631</v>
      </c>
      <c r="AB260" s="31">
        <v>-6869.83</v>
      </c>
      <c r="AC260" s="27">
        <v>-7.1929999999999996</v>
      </c>
      <c r="AD260" s="27">
        <v>4.9800000000000004</v>
      </c>
      <c r="AE260" s="22">
        <v>8180</v>
      </c>
    </row>
    <row r="261" spans="1:31" ht="15" x14ac:dyDescent="0.25">
      <c r="A261" s="22">
        <v>248</v>
      </c>
      <c r="B261" s="21" t="s">
        <v>317</v>
      </c>
      <c r="C261" s="27">
        <v>88.15</v>
      </c>
      <c r="D261" s="28">
        <v>146.4</v>
      </c>
      <c r="E261" s="28">
        <v>336.8</v>
      </c>
      <c r="F261" s="28">
        <v>500.6</v>
      </c>
      <c r="G261" s="28">
        <v>32.1</v>
      </c>
      <c r="H261" s="28">
        <v>0</v>
      </c>
      <c r="I261" s="27">
        <v>0</v>
      </c>
      <c r="J261" s="27">
        <v>0.33100000000000002</v>
      </c>
      <c r="K261" s="27">
        <v>0.73299999999999998</v>
      </c>
      <c r="L261" s="28">
        <v>293</v>
      </c>
      <c r="M261" s="28">
        <v>1.2</v>
      </c>
      <c r="N261" s="29">
        <v>0</v>
      </c>
      <c r="O261" s="30">
        <v>0</v>
      </c>
      <c r="P261" s="30">
        <v>0</v>
      </c>
      <c r="Q261" s="30">
        <v>0</v>
      </c>
      <c r="R261" s="31">
        <v>399.87</v>
      </c>
      <c r="S261" s="31">
        <v>213.39</v>
      </c>
      <c r="T261" s="22">
        <v>0</v>
      </c>
      <c r="U261" s="22">
        <v>0</v>
      </c>
      <c r="V261" s="29">
        <v>15.453900000000001</v>
      </c>
      <c r="W261" s="31">
        <v>2423.41</v>
      </c>
      <c r="X261" s="31">
        <v>-62.28</v>
      </c>
      <c r="Y261" s="22">
        <v>360</v>
      </c>
      <c r="Z261" s="22">
        <v>246</v>
      </c>
      <c r="AA261" s="27">
        <v>58.911000000000001</v>
      </c>
      <c r="AB261" s="31">
        <v>-5663.85</v>
      </c>
      <c r="AC261" s="27">
        <v>-6.1</v>
      </c>
      <c r="AD261" s="27">
        <v>4.33</v>
      </c>
      <c r="AE261" s="22">
        <v>7290</v>
      </c>
    </row>
    <row r="262" spans="1:31" ht="15" x14ac:dyDescent="0.25">
      <c r="A262" s="22">
        <v>249</v>
      </c>
      <c r="B262" s="21" t="s">
        <v>318</v>
      </c>
      <c r="C262" s="27">
        <v>106.16800000000001</v>
      </c>
      <c r="D262" s="28">
        <v>178.2</v>
      </c>
      <c r="E262" s="28">
        <v>409.3</v>
      </c>
      <c r="F262" s="28">
        <v>617.1</v>
      </c>
      <c r="G262" s="28">
        <v>35.6</v>
      </c>
      <c r="H262" s="28">
        <v>374</v>
      </c>
      <c r="I262" s="27">
        <v>0.26300000000000001</v>
      </c>
      <c r="J262" s="27">
        <v>0.30099999999999999</v>
      </c>
      <c r="K262" s="27">
        <v>0.86699999999999999</v>
      </c>
      <c r="L262" s="28">
        <v>293</v>
      </c>
      <c r="M262" s="28">
        <v>0.4</v>
      </c>
      <c r="N262" s="29">
        <v>-10.294</v>
      </c>
      <c r="O262" s="30">
        <v>0.16889999999999999</v>
      </c>
      <c r="P262" s="30">
        <v>-1.149E-4</v>
      </c>
      <c r="Q262" s="30">
        <v>3.107E-8</v>
      </c>
      <c r="R262" s="31">
        <v>472.82</v>
      </c>
      <c r="S262" s="31">
        <v>264.22000000000003</v>
      </c>
      <c r="T262" s="22">
        <v>7.12</v>
      </c>
      <c r="U262" s="22">
        <v>31.21</v>
      </c>
      <c r="V262" s="29">
        <v>16.019500000000001</v>
      </c>
      <c r="W262" s="31">
        <v>3279.47</v>
      </c>
      <c r="X262" s="31">
        <v>-59.95</v>
      </c>
      <c r="Y262" s="22">
        <v>450</v>
      </c>
      <c r="Z262" s="22">
        <v>300</v>
      </c>
      <c r="AA262" s="27">
        <v>58.1</v>
      </c>
      <c r="AB262" s="31">
        <v>-6792.54</v>
      </c>
      <c r="AC262" s="27">
        <v>-5.8019999999999996</v>
      </c>
      <c r="AD262" s="27">
        <v>5.75</v>
      </c>
      <c r="AE262" s="22">
        <v>8500</v>
      </c>
    </row>
    <row r="263" spans="1:31" ht="15" x14ac:dyDescent="0.25">
      <c r="A263" s="22">
        <v>250</v>
      </c>
      <c r="B263" s="21" t="s">
        <v>319</v>
      </c>
      <c r="C263" s="27">
        <v>112.21599999999999</v>
      </c>
      <c r="D263" s="28">
        <v>161.80000000000001</v>
      </c>
      <c r="E263" s="28">
        <v>404.9</v>
      </c>
      <c r="F263" s="28">
        <v>609</v>
      </c>
      <c r="G263" s="28">
        <v>29.9</v>
      </c>
      <c r="H263" s="28">
        <v>450</v>
      </c>
      <c r="I263" s="27">
        <v>0.27</v>
      </c>
      <c r="J263" s="27">
        <v>0.24299999999999999</v>
      </c>
      <c r="K263" s="27">
        <v>0.78800000000000003</v>
      </c>
      <c r="L263" s="28">
        <v>293</v>
      </c>
      <c r="M263" s="28">
        <v>0</v>
      </c>
      <c r="N263" s="29">
        <v>-15.26</v>
      </c>
      <c r="O263" s="30">
        <v>0.21240000000000001</v>
      </c>
      <c r="P263" s="30">
        <v>-1.22E-4</v>
      </c>
      <c r="Q263" s="30">
        <v>2.634E-8</v>
      </c>
      <c r="R263" s="31">
        <v>506.43</v>
      </c>
      <c r="S263" s="31">
        <v>280.76</v>
      </c>
      <c r="T263" s="22">
        <v>-41.05</v>
      </c>
      <c r="U263" s="22">
        <v>9.3800000000000008</v>
      </c>
      <c r="V263" s="29">
        <v>15.8125</v>
      </c>
      <c r="W263" s="31">
        <v>3183.25</v>
      </c>
      <c r="X263" s="31">
        <v>-58.15</v>
      </c>
      <c r="Y263" s="22">
        <v>433</v>
      </c>
      <c r="Z263" s="22">
        <v>293</v>
      </c>
      <c r="AA263" s="27">
        <v>0</v>
      </c>
      <c r="AB263" s="31">
        <v>0</v>
      </c>
      <c r="AC263" s="27">
        <v>0</v>
      </c>
      <c r="AD263" s="27">
        <v>0</v>
      </c>
      <c r="AE263" s="22">
        <v>8200</v>
      </c>
    </row>
    <row r="264" spans="1:31" ht="15" x14ac:dyDescent="0.25">
      <c r="A264" s="22">
        <v>251</v>
      </c>
      <c r="B264" s="21" t="s">
        <v>320</v>
      </c>
      <c r="C264" s="27">
        <v>98.188999999999993</v>
      </c>
      <c r="D264" s="28">
        <v>134.69999999999999</v>
      </c>
      <c r="E264" s="28">
        <v>376.6</v>
      </c>
      <c r="F264" s="28">
        <v>569.5</v>
      </c>
      <c r="G264" s="28">
        <v>33.5</v>
      </c>
      <c r="H264" s="28">
        <v>375</v>
      </c>
      <c r="I264" s="27">
        <v>0.26900000000000002</v>
      </c>
      <c r="J264" s="27">
        <v>0.28299999999999997</v>
      </c>
      <c r="K264" s="27">
        <v>0.77100000000000002</v>
      </c>
      <c r="L264" s="28">
        <v>289</v>
      </c>
      <c r="M264" s="28">
        <v>0</v>
      </c>
      <c r="N264" s="29">
        <v>-13.211</v>
      </c>
      <c r="O264" s="30">
        <v>0.1794</v>
      </c>
      <c r="P264" s="30">
        <v>-1.05E-4</v>
      </c>
      <c r="Q264" s="30">
        <v>2.398E-8</v>
      </c>
      <c r="R264" s="31">
        <v>433.81</v>
      </c>
      <c r="S264" s="31">
        <v>249.72</v>
      </c>
      <c r="T264" s="22">
        <v>-30.37</v>
      </c>
      <c r="U264" s="22">
        <v>10.65</v>
      </c>
      <c r="V264" s="29">
        <v>15.8581</v>
      </c>
      <c r="W264" s="31">
        <v>2990.13</v>
      </c>
      <c r="X264" s="31">
        <v>-52.47</v>
      </c>
      <c r="Y264" s="22">
        <v>402</v>
      </c>
      <c r="Z264" s="22">
        <v>270</v>
      </c>
      <c r="AA264" s="27">
        <v>0</v>
      </c>
      <c r="AB264" s="31">
        <v>0</v>
      </c>
      <c r="AC264" s="27">
        <v>0</v>
      </c>
      <c r="AD264" s="27">
        <v>0</v>
      </c>
      <c r="AE264" s="22">
        <v>7715</v>
      </c>
    </row>
    <row r="265" spans="1:31" ht="15" x14ac:dyDescent="0.25">
      <c r="A265" s="22">
        <v>252</v>
      </c>
      <c r="B265" s="21" t="s">
        <v>321</v>
      </c>
      <c r="C265" s="27">
        <v>28.053999999999998</v>
      </c>
      <c r="D265" s="28">
        <v>104</v>
      </c>
      <c r="E265" s="28">
        <v>169.4</v>
      </c>
      <c r="F265" s="28">
        <v>282.39999999999998</v>
      </c>
      <c r="G265" s="28">
        <v>49.7</v>
      </c>
      <c r="H265" s="28">
        <v>129</v>
      </c>
      <c r="I265" s="27">
        <v>0.27600000000000002</v>
      </c>
      <c r="J265" s="27">
        <v>8.5000000000000006E-2</v>
      </c>
      <c r="K265" s="27">
        <v>0.57699999999999996</v>
      </c>
      <c r="L265" s="28">
        <v>163</v>
      </c>
      <c r="M265" s="28">
        <v>0</v>
      </c>
      <c r="N265" s="29">
        <v>0.90900000000000003</v>
      </c>
      <c r="O265" s="30">
        <v>3.7400000000000003E-2</v>
      </c>
      <c r="P265" s="30">
        <v>-1.9939999999999999E-5</v>
      </c>
      <c r="Q265" s="30">
        <v>4.1920000000000004E-9</v>
      </c>
      <c r="R265" s="31">
        <v>168.98</v>
      </c>
      <c r="S265" s="31">
        <v>93.94</v>
      </c>
      <c r="T265" s="22">
        <v>12.5</v>
      </c>
      <c r="U265" s="22">
        <v>16.28</v>
      </c>
      <c r="V265" s="29">
        <v>15.536799999999999</v>
      </c>
      <c r="W265" s="31">
        <v>1347.01</v>
      </c>
      <c r="X265" s="31">
        <v>-18.149999999999999</v>
      </c>
      <c r="Y265" s="22">
        <v>182</v>
      </c>
      <c r="Z265" s="22">
        <v>120</v>
      </c>
      <c r="AA265" s="27">
        <v>38.960999999999999</v>
      </c>
      <c r="AB265" s="31">
        <v>-2282.37</v>
      </c>
      <c r="AC265" s="27">
        <v>-3.6779999999999999</v>
      </c>
      <c r="AD265" s="27">
        <v>0.88100000000000001</v>
      </c>
      <c r="AE265" s="22">
        <v>3237</v>
      </c>
    </row>
    <row r="266" spans="1:31" ht="15" x14ac:dyDescent="0.25">
      <c r="A266" s="22">
        <v>253</v>
      </c>
      <c r="B266" s="21" t="s">
        <v>322</v>
      </c>
      <c r="C266" s="27">
        <v>62.069000000000003</v>
      </c>
      <c r="D266" s="28">
        <v>260.2</v>
      </c>
      <c r="E266" s="28">
        <v>470.4</v>
      </c>
      <c r="F266" s="28">
        <v>645</v>
      </c>
      <c r="G266" s="28">
        <v>76</v>
      </c>
      <c r="H266" s="28">
        <v>186</v>
      </c>
      <c r="I266" s="27">
        <v>0.27</v>
      </c>
      <c r="J266" s="27">
        <v>0</v>
      </c>
      <c r="K266" s="27">
        <v>1.1140000000000001</v>
      </c>
      <c r="L266" s="28">
        <v>293</v>
      </c>
      <c r="M266" s="28">
        <v>2.2000000000000002</v>
      </c>
      <c r="N266" s="29">
        <v>8.5259999999999998</v>
      </c>
      <c r="O266" s="30">
        <v>5.9310000000000002E-2</v>
      </c>
      <c r="P266" s="30">
        <v>-3.5760000000000003E-5</v>
      </c>
      <c r="Q266" s="30">
        <v>7.1900000000000002E-9</v>
      </c>
      <c r="R266" s="31">
        <v>1365</v>
      </c>
      <c r="S266" s="31">
        <v>402.41</v>
      </c>
      <c r="T266" s="22">
        <v>-9.3000000000000007</v>
      </c>
      <c r="U266" s="22">
        <v>-72.77</v>
      </c>
      <c r="V266" s="29">
        <v>20.2501</v>
      </c>
      <c r="W266" s="31">
        <v>6022.18</v>
      </c>
      <c r="X266" s="31">
        <v>-28.25</v>
      </c>
      <c r="Y266" s="22">
        <v>494</v>
      </c>
      <c r="Z266" s="22">
        <v>364</v>
      </c>
      <c r="AA266" s="27">
        <v>0</v>
      </c>
      <c r="AB266" s="31">
        <v>0</v>
      </c>
      <c r="AC266" s="27">
        <v>0</v>
      </c>
      <c r="AD266" s="27">
        <v>0</v>
      </c>
      <c r="AE266" s="22">
        <v>12550</v>
      </c>
    </row>
    <row r="267" spans="1:31" ht="15" x14ac:dyDescent="0.25">
      <c r="A267" s="22">
        <v>254</v>
      </c>
      <c r="B267" s="21" t="s">
        <v>323</v>
      </c>
      <c r="C267" s="27">
        <v>43.069000000000003</v>
      </c>
      <c r="D267" s="28">
        <v>195</v>
      </c>
      <c r="E267" s="28">
        <v>329.8</v>
      </c>
      <c r="F267" s="28">
        <v>0</v>
      </c>
      <c r="G267" s="28">
        <v>0</v>
      </c>
      <c r="H267" s="28">
        <v>0</v>
      </c>
      <c r="I267" s="27">
        <v>0</v>
      </c>
      <c r="J267" s="27">
        <v>0</v>
      </c>
      <c r="K267" s="27">
        <v>0.83299999999999996</v>
      </c>
      <c r="L267" s="28">
        <v>298</v>
      </c>
      <c r="M267" s="28">
        <v>1.9</v>
      </c>
      <c r="N267" s="29">
        <v>-4.9610000000000003</v>
      </c>
      <c r="O267" s="30">
        <v>7.2190000000000004E-2</v>
      </c>
      <c r="P267" s="30">
        <v>-4.9270000000000001E-5</v>
      </c>
      <c r="Q267" s="30">
        <v>1.349E-8</v>
      </c>
      <c r="R267" s="31">
        <v>0</v>
      </c>
      <c r="S267" s="31">
        <v>0</v>
      </c>
      <c r="T267" s="22">
        <v>29.5</v>
      </c>
      <c r="U267" s="22">
        <v>42.54</v>
      </c>
      <c r="V267" s="29">
        <v>16.422699999999999</v>
      </c>
      <c r="W267" s="31">
        <v>2610.44</v>
      </c>
      <c r="X267" s="31">
        <v>-63.15</v>
      </c>
      <c r="Y267" s="22">
        <v>359</v>
      </c>
      <c r="Z267" s="22">
        <v>248</v>
      </c>
      <c r="AA267" s="27">
        <v>0</v>
      </c>
      <c r="AB267" s="31">
        <v>0</v>
      </c>
      <c r="AC267" s="27">
        <v>0</v>
      </c>
      <c r="AD267" s="27">
        <v>0</v>
      </c>
      <c r="AE267" s="22">
        <v>7660</v>
      </c>
    </row>
    <row r="268" spans="1:31" ht="15" x14ac:dyDescent="0.25">
      <c r="A268" s="22">
        <v>255</v>
      </c>
      <c r="B268" s="21" t="s">
        <v>324</v>
      </c>
      <c r="C268" s="27">
        <v>44.054000000000002</v>
      </c>
      <c r="D268" s="28">
        <v>161</v>
      </c>
      <c r="E268" s="28">
        <v>283.5</v>
      </c>
      <c r="F268" s="28">
        <v>469</v>
      </c>
      <c r="G268" s="28">
        <v>71</v>
      </c>
      <c r="H268" s="28">
        <v>140</v>
      </c>
      <c r="I268" s="27">
        <v>0.25800000000000001</v>
      </c>
      <c r="J268" s="27">
        <v>0.2</v>
      </c>
      <c r="K268" s="27">
        <v>0.89900000000000002</v>
      </c>
      <c r="L268" s="28">
        <v>273</v>
      </c>
      <c r="M268" s="28">
        <v>1.9</v>
      </c>
      <c r="N268" s="29">
        <v>-1.796</v>
      </c>
      <c r="O268" s="30">
        <v>5.3080000000000002E-2</v>
      </c>
      <c r="P268" s="30">
        <v>-3.0009999999999999E-5</v>
      </c>
      <c r="Q268" s="30">
        <v>6.1900000000000003E-9</v>
      </c>
      <c r="R268" s="31">
        <v>341.88</v>
      </c>
      <c r="S268" s="31">
        <v>194.22</v>
      </c>
      <c r="T268" s="22">
        <v>-12.58</v>
      </c>
      <c r="U268" s="22">
        <v>-3.13</v>
      </c>
      <c r="V268" s="29">
        <v>16.739999999999998</v>
      </c>
      <c r="W268" s="31">
        <v>2567.61</v>
      </c>
      <c r="X268" s="31">
        <v>-29.01</v>
      </c>
      <c r="Y268" s="22">
        <v>310</v>
      </c>
      <c r="Z268" s="22">
        <v>200</v>
      </c>
      <c r="AA268" s="27">
        <v>0</v>
      </c>
      <c r="AB268" s="31">
        <v>0</v>
      </c>
      <c r="AC268" s="27">
        <v>0</v>
      </c>
      <c r="AD268" s="27">
        <v>0</v>
      </c>
      <c r="AE268" s="22">
        <v>6120</v>
      </c>
    </row>
    <row r="269" spans="1:31" ht="15" x14ac:dyDescent="0.25">
      <c r="A269" s="22">
        <v>256</v>
      </c>
      <c r="B269" s="21" t="s">
        <v>325</v>
      </c>
      <c r="C269" s="27">
        <v>60.098999999999997</v>
      </c>
      <c r="D269" s="28">
        <v>284</v>
      </c>
      <c r="E269" s="28">
        <v>390.4</v>
      </c>
      <c r="F269" s="28">
        <v>593</v>
      </c>
      <c r="G269" s="28">
        <v>62</v>
      </c>
      <c r="H269" s="28">
        <v>206</v>
      </c>
      <c r="I269" s="27">
        <v>0.26</v>
      </c>
      <c r="J269" s="27">
        <v>0.51</v>
      </c>
      <c r="K269" s="27">
        <v>0.89600000000000002</v>
      </c>
      <c r="L269" s="28">
        <v>293</v>
      </c>
      <c r="M269" s="28">
        <v>1.9</v>
      </c>
      <c r="N269" s="29">
        <v>9.1470000000000002</v>
      </c>
      <c r="O269" s="30">
        <v>5.7489999999999999E-2</v>
      </c>
      <c r="P269" s="30">
        <v>-1.0360000000000001E-5</v>
      </c>
      <c r="Q269" s="30">
        <v>-9.4300000000000007E-9</v>
      </c>
      <c r="R269" s="31">
        <v>839.76</v>
      </c>
      <c r="S269" s="31">
        <v>316.41000000000003</v>
      </c>
      <c r="T269" s="22">
        <v>0</v>
      </c>
      <c r="U269" s="22">
        <v>0</v>
      </c>
      <c r="V269" s="29">
        <v>16.408200000000001</v>
      </c>
      <c r="W269" s="31">
        <v>3108.49</v>
      </c>
      <c r="X269" s="31">
        <v>-72.150000000000006</v>
      </c>
      <c r="Y269" s="22">
        <v>425</v>
      </c>
      <c r="Z269" s="22">
        <v>292</v>
      </c>
      <c r="AA269" s="27">
        <v>0</v>
      </c>
      <c r="AB269" s="31">
        <v>0</v>
      </c>
      <c r="AC269" s="27">
        <v>0</v>
      </c>
      <c r="AD269" s="27">
        <v>0</v>
      </c>
      <c r="AE269" s="22">
        <v>10000</v>
      </c>
    </row>
    <row r="270" spans="1:31" ht="15" x14ac:dyDescent="0.25">
      <c r="A270" s="22">
        <v>257</v>
      </c>
      <c r="B270" s="21" t="s">
        <v>326</v>
      </c>
      <c r="C270" s="27">
        <v>37.997</v>
      </c>
      <c r="D270" s="28">
        <v>53.5</v>
      </c>
      <c r="E270" s="28">
        <v>85</v>
      </c>
      <c r="F270" s="28">
        <v>144.30000000000001</v>
      </c>
      <c r="G270" s="28">
        <v>51.5</v>
      </c>
      <c r="H270" s="28">
        <v>66.2</v>
      </c>
      <c r="I270" s="27">
        <v>0.28799999999999998</v>
      </c>
      <c r="J270" s="27">
        <v>4.8000000000000001E-2</v>
      </c>
      <c r="K270" s="27">
        <v>1.51</v>
      </c>
      <c r="L270" s="28">
        <v>85</v>
      </c>
      <c r="M270" s="28">
        <v>0</v>
      </c>
      <c r="N270" s="29">
        <v>5.5449999999999999</v>
      </c>
      <c r="O270" s="30">
        <v>8.7340000000000004E-3</v>
      </c>
      <c r="P270" s="30">
        <v>-8.2689999999999999E-6</v>
      </c>
      <c r="Q270" s="30">
        <v>2.876E-9</v>
      </c>
      <c r="R270" s="31">
        <v>84.2</v>
      </c>
      <c r="S270" s="31">
        <v>52.52</v>
      </c>
      <c r="T270" s="22">
        <v>0</v>
      </c>
      <c r="U270" s="22">
        <v>0</v>
      </c>
      <c r="V270" s="29">
        <v>15.67</v>
      </c>
      <c r="W270" s="31">
        <v>714.1</v>
      </c>
      <c r="X270" s="31">
        <v>-6</v>
      </c>
      <c r="Y270" s="22">
        <v>91</v>
      </c>
      <c r="Z270" s="22">
        <v>59</v>
      </c>
      <c r="AA270" s="27">
        <v>30.771999999999998</v>
      </c>
      <c r="AB270" s="31">
        <v>-1040.27</v>
      </c>
      <c r="AC270" s="27">
        <v>-2.6829999999999998</v>
      </c>
      <c r="AD270" s="27">
        <v>0.21</v>
      </c>
      <c r="AE270" s="22">
        <v>1560</v>
      </c>
    </row>
    <row r="271" spans="1:31" ht="15" x14ac:dyDescent="0.25">
      <c r="A271" s="22">
        <v>258</v>
      </c>
      <c r="B271" s="21" t="s">
        <v>327</v>
      </c>
      <c r="C271" s="27">
        <v>96.103999999999999</v>
      </c>
      <c r="D271" s="28">
        <v>234</v>
      </c>
      <c r="E271" s="28">
        <v>358.5</v>
      </c>
      <c r="F271" s="28">
        <v>560.1</v>
      </c>
      <c r="G271" s="28">
        <v>44.9</v>
      </c>
      <c r="H271" s="28">
        <v>271</v>
      </c>
      <c r="I271" s="27">
        <v>0.26500000000000001</v>
      </c>
      <c r="J271" s="27">
        <v>0.245</v>
      </c>
      <c r="K271" s="27">
        <v>1.024</v>
      </c>
      <c r="L271" s="28">
        <v>293</v>
      </c>
      <c r="M271" s="28">
        <v>1.4</v>
      </c>
      <c r="N271" s="29">
        <v>-9.25</v>
      </c>
      <c r="O271" s="30">
        <v>0.13539999999999999</v>
      </c>
      <c r="P271" s="30">
        <v>-1.059E-4</v>
      </c>
      <c r="Q271" s="30">
        <v>3.2369999999999998E-8</v>
      </c>
      <c r="R271" s="31">
        <v>452.06</v>
      </c>
      <c r="S271" s="31">
        <v>252.89</v>
      </c>
      <c r="T271" s="22">
        <v>-27.86</v>
      </c>
      <c r="U271" s="22">
        <v>-16.5</v>
      </c>
      <c r="V271" s="29">
        <v>16.5487</v>
      </c>
      <c r="W271" s="31">
        <v>3181.78</v>
      </c>
      <c r="X271" s="31">
        <v>-37.590000000000003</v>
      </c>
      <c r="Y271" s="22">
        <v>370</v>
      </c>
      <c r="Z271" s="22">
        <v>250</v>
      </c>
      <c r="AA271" s="27">
        <v>55.140999999999998</v>
      </c>
      <c r="AB271" s="31">
        <v>-5819.21</v>
      </c>
      <c r="AC271" s="27">
        <v>-5.4889999999999999</v>
      </c>
      <c r="AD271" s="27">
        <v>3.88</v>
      </c>
      <c r="AE271" s="22">
        <v>0</v>
      </c>
    </row>
    <row r="272" spans="1:31" ht="15" x14ac:dyDescent="0.25">
      <c r="A272" s="22">
        <v>259</v>
      </c>
      <c r="B272" s="21" t="s">
        <v>328</v>
      </c>
      <c r="C272" s="27">
        <v>30.026</v>
      </c>
      <c r="D272" s="28">
        <v>156</v>
      </c>
      <c r="E272" s="28">
        <v>254</v>
      </c>
      <c r="F272" s="28">
        <v>408</v>
      </c>
      <c r="G272" s="28">
        <v>65</v>
      </c>
      <c r="H272" s="28">
        <v>0</v>
      </c>
      <c r="I272" s="27">
        <v>0</v>
      </c>
      <c r="J272" s="27">
        <v>0.253</v>
      </c>
      <c r="K272" s="27">
        <v>0.81499999999999995</v>
      </c>
      <c r="L272" s="28">
        <v>253</v>
      </c>
      <c r="M272" s="28">
        <v>2.2999999999999998</v>
      </c>
      <c r="N272" s="29">
        <v>5.6070000000000002</v>
      </c>
      <c r="O272" s="30">
        <v>7.5399999999999998E-3</v>
      </c>
      <c r="P272" s="30">
        <v>7.1300000000000003E-6</v>
      </c>
      <c r="Q272" s="30">
        <v>-5.4940000000000003E-9</v>
      </c>
      <c r="R272" s="31">
        <v>319.83</v>
      </c>
      <c r="S272" s="31">
        <v>171.35</v>
      </c>
      <c r="T272" s="22">
        <v>-27.7</v>
      </c>
      <c r="U272" s="22">
        <v>-26.27</v>
      </c>
      <c r="V272" s="29">
        <v>16.477499999999999</v>
      </c>
      <c r="W272" s="31">
        <v>2204.13</v>
      </c>
      <c r="X272" s="31">
        <v>-30.15</v>
      </c>
      <c r="Y272" s="22">
        <v>271</v>
      </c>
      <c r="Z272" s="22">
        <v>185</v>
      </c>
      <c r="AA272" s="27">
        <v>45.118000000000002</v>
      </c>
      <c r="AB272" s="31">
        <v>-3873.26</v>
      </c>
      <c r="AC272" s="27">
        <v>-4.2</v>
      </c>
      <c r="AD272" s="27">
        <v>3.41</v>
      </c>
      <c r="AE272" s="22">
        <v>5500</v>
      </c>
    </row>
    <row r="273" spans="1:32" ht="15" x14ac:dyDescent="0.25">
      <c r="A273" s="22">
        <v>260</v>
      </c>
      <c r="B273" s="21" t="s">
        <v>329</v>
      </c>
      <c r="C273" s="27">
        <v>46.024999999999999</v>
      </c>
      <c r="D273" s="28">
        <v>281.5</v>
      </c>
      <c r="E273" s="28">
        <v>373.8</v>
      </c>
      <c r="F273" s="28">
        <v>580</v>
      </c>
      <c r="G273" s="28">
        <v>0</v>
      </c>
      <c r="H273" s="28">
        <v>0</v>
      </c>
      <c r="I273" s="27">
        <v>0</v>
      </c>
      <c r="J273" s="27">
        <v>0</v>
      </c>
      <c r="K273" s="27">
        <v>1.226</v>
      </c>
      <c r="L273" s="28">
        <v>288</v>
      </c>
      <c r="M273" s="28">
        <v>1.5</v>
      </c>
      <c r="N273" s="29">
        <v>2.798</v>
      </c>
      <c r="O273" s="30">
        <v>3.243E-2</v>
      </c>
      <c r="P273" s="30">
        <v>-2.0089999999999999E-5</v>
      </c>
      <c r="Q273" s="30">
        <v>4.8170000000000002E-9</v>
      </c>
      <c r="R273" s="31">
        <v>729.35</v>
      </c>
      <c r="S273" s="31">
        <v>325.72000000000003</v>
      </c>
      <c r="T273" s="22">
        <v>90.49</v>
      </c>
      <c r="U273" s="22">
        <v>-83.89</v>
      </c>
      <c r="V273" s="29">
        <v>16.988199999999999</v>
      </c>
      <c r="W273" s="31">
        <v>3599.58</v>
      </c>
      <c r="X273" s="31">
        <v>-26.09</v>
      </c>
      <c r="Y273" s="22">
        <v>409</v>
      </c>
      <c r="Z273" s="22">
        <v>271</v>
      </c>
      <c r="AA273" s="27">
        <v>0</v>
      </c>
      <c r="AB273" s="31">
        <v>0</v>
      </c>
      <c r="AC273" s="27">
        <v>0</v>
      </c>
      <c r="AD273" s="27">
        <v>0</v>
      </c>
      <c r="AE273" s="22">
        <v>5240</v>
      </c>
    </row>
    <row r="274" spans="1:32" ht="15" x14ac:dyDescent="0.25">
      <c r="A274" s="22">
        <v>261</v>
      </c>
      <c r="B274" s="21" t="s">
        <v>330</v>
      </c>
      <c r="C274" s="27">
        <v>68.075000000000003</v>
      </c>
      <c r="D274" s="28">
        <v>187.5</v>
      </c>
      <c r="E274" s="28">
        <v>304.5</v>
      </c>
      <c r="F274" s="28">
        <v>490.2</v>
      </c>
      <c r="G274" s="28">
        <v>54.3</v>
      </c>
      <c r="H274" s="28">
        <v>218</v>
      </c>
      <c r="I274" s="27">
        <v>0.29399999999999998</v>
      </c>
      <c r="J274" s="27">
        <v>0.20399999999999999</v>
      </c>
      <c r="K274" s="27">
        <v>0.93799999999999994</v>
      </c>
      <c r="L274" s="28">
        <v>293</v>
      </c>
      <c r="M274" s="28">
        <v>0.7</v>
      </c>
      <c r="N274" s="29">
        <v>-8.4860000000000007</v>
      </c>
      <c r="O274" s="30">
        <v>0.1032</v>
      </c>
      <c r="P274" s="30">
        <v>-8.2509999999999994E-5</v>
      </c>
      <c r="Q274" s="30">
        <v>2.5659999999999999E-8</v>
      </c>
      <c r="R274" s="31">
        <v>389.4</v>
      </c>
      <c r="S274" s="31">
        <v>222.7</v>
      </c>
      <c r="T274" s="22">
        <v>-8.2899999999999991</v>
      </c>
      <c r="U274" s="22">
        <v>0.21</v>
      </c>
      <c r="V274" s="29">
        <v>16.061199999999999</v>
      </c>
      <c r="W274" s="31">
        <v>2442.6999999999998</v>
      </c>
      <c r="X274" s="31">
        <v>-45.41</v>
      </c>
      <c r="Y274" s="22">
        <v>363</v>
      </c>
      <c r="Z274" s="22">
        <v>238</v>
      </c>
      <c r="AA274" s="27">
        <v>0</v>
      </c>
      <c r="AB274" s="31">
        <v>0</v>
      </c>
      <c r="AC274" s="27">
        <v>0</v>
      </c>
      <c r="AD274" s="27">
        <v>0</v>
      </c>
      <c r="AE274" s="22">
        <v>6474</v>
      </c>
    </row>
    <row r="275" spans="1:32" ht="15" x14ac:dyDescent="0.25">
      <c r="A275" s="22">
        <v>262</v>
      </c>
      <c r="B275" s="21" t="s">
        <v>331</v>
      </c>
      <c r="C275" s="27">
        <v>92.094999999999999</v>
      </c>
      <c r="D275" s="28">
        <v>291</v>
      </c>
      <c r="E275" s="28">
        <v>563</v>
      </c>
      <c r="F275" s="28">
        <v>726</v>
      </c>
      <c r="G275" s="28">
        <v>66</v>
      </c>
      <c r="H275" s="28">
        <v>255</v>
      </c>
      <c r="I275" s="27">
        <v>0.28000000000000003</v>
      </c>
      <c r="J275" s="27">
        <v>0</v>
      </c>
      <c r="K275" s="27">
        <v>1.2609999999999999</v>
      </c>
      <c r="L275" s="28">
        <v>293</v>
      </c>
      <c r="M275" s="28">
        <v>3</v>
      </c>
      <c r="N275" s="29">
        <v>2.012</v>
      </c>
      <c r="O275" s="30">
        <v>0.1061</v>
      </c>
      <c r="P275" s="30">
        <v>-7.5450000000000004E-5</v>
      </c>
      <c r="Q275" s="30">
        <v>2.2399999999999999E-8</v>
      </c>
      <c r="R275" s="31">
        <v>3337.1</v>
      </c>
      <c r="S275" s="31">
        <v>406</v>
      </c>
      <c r="T275" s="22">
        <v>-139.80000000000001</v>
      </c>
      <c r="U275" s="22">
        <v>0</v>
      </c>
      <c r="V275" s="29">
        <v>17.2392</v>
      </c>
      <c r="W275" s="31">
        <v>4487.04</v>
      </c>
      <c r="X275" s="31">
        <v>-140.19999999999999</v>
      </c>
      <c r="Y275" s="22">
        <v>600</v>
      </c>
      <c r="Z275" s="22">
        <v>440</v>
      </c>
      <c r="AA275" s="27">
        <v>0</v>
      </c>
      <c r="AB275" s="31">
        <v>0</v>
      </c>
      <c r="AC275" s="27">
        <v>0</v>
      </c>
      <c r="AD275" s="27">
        <v>0</v>
      </c>
      <c r="AE275" s="22">
        <v>14600</v>
      </c>
    </row>
    <row r="276" spans="1:32" ht="15" x14ac:dyDescent="0.25">
      <c r="A276" s="22">
        <v>263</v>
      </c>
      <c r="B276" s="21" t="s">
        <v>332</v>
      </c>
      <c r="C276" s="27">
        <v>4.0030000000000001</v>
      </c>
      <c r="D276" s="28">
        <v>0</v>
      </c>
      <c r="E276" s="28">
        <v>4.21</v>
      </c>
      <c r="F276" s="28">
        <v>5.19</v>
      </c>
      <c r="G276" s="28">
        <v>2.2400000000000002</v>
      </c>
      <c r="H276" s="28">
        <v>57.3</v>
      </c>
      <c r="I276" s="27">
        <v>0.30099999999999999</v>
      </c>
      <c r="J276" s="27">
        <v>-0.38700000000000001</v>
      </c>
      <c r="K276" s="27">
        <v>0.123</v>
      </c>
      <c r="L276" s="28">
        <v>4.3</v>
      </c>
      <c r="M276" s="28">
        <v>0</v>
      </c>
      <c r="N276" s="29">
        <v>0</v>
      </c>
      <c r="O276" s="30">
        <v>0</v>
      </c>
      <c r="P276" s="30">
        <v>0</v>
      </c>
      <c r="Q276" s="30">
        <v>0</v>
      </c>
      <c r="R276" s="31">
        <v>0</v>
      </c>
      <c r="S276" s="31">
        <v>0</v>
      </c>
      <c r="T276" s="22">
        <v>0</v>
      </c>
      <c r="U276" s="22">
        <v>0</v>
      </c>
      <c r="V276" s="29">
        <v>12.2514</v>
      </c>
      <c r="W276" s="31">
        <v>33.732900000000001</v>
      </c>
      <c r="X276" s="31">
        <v>1.79</v>
      </c>
      <c r="Y276" s="22">
        <v>4.3</v>
      </c>
      <c r="Z276" s="22">
        <v>3.7</v>
      </c>
      <c r="AA276" s="27">
        <v>8.6219999999999999</v>
      </c>
      <c r="AB276" s="31">
        <v>-12.23</v>
      </c>
      <c r="AC276" s="27">
        <v>0.433</v>
      </c>
      <c r="AD276" s="27">
        <v>7.0000000000000001E-3</v>
      </c>
      <c r="AE276" s="22">
        <v>22</v>
      </c>
    </row>
    <row r="277" spans="1:32" ht="15" x14ac:dyDescent="0.25">
      <c r="A277" s="22">
        <v>264</v>
      </c>
      <c r="B277" s="21" t="s">
        <v>333</v>
      </c>
      <c r="C277" s="27">
        <v>256.47399999999999</v>
      </c>
      <c r="D277" s="28">
        <v>327</v>
      </c>
      <c r="E277" s="28">
        <v>597</v>
      </c>
      <c r="F277" s="28">
        <v>736</v>
      </c>
      <c r="G277" s="28">
        <v>14</v>
      </c>
      <c r="H277" s="28">
        <v>0</v>
      </c>
      <c r="I277" s="27">
        <v>0</v>
      </c>
      <c r="J277" s="27">
        <v>0</v>
      </c>
      <c r="K277" s="27">
        <v>0.84799999999999998</v>
      </c>
      <c r="L277" s="28">
        <v>327</v>
      </c>
      <c r="M277" s="28">
        <v>0</v>
      </c>
      <c r="N277" s="29">
        <v>-1.861</v>
      </c>
      <c r="O277" s="30">
        <v>0.39479999999999998</v>
      </c>
      <c r="P277" s="30">
        <v>-2.232E-4</v>
      </c>
      <c r="Q277" s="30">
        <v>4.8809999999999998E-8</v>
      </c>
      <c r="R277" s="31">
        <v>0</v>
      </c>
      <c r="S277" s="31">
        <v>0</v>
      </c>
      <c r="T277" s="22">
        <v>-130.47</v>
      </c>
      <c r="U277" s="22">
        <v>-10.67</v>
      </c>
      <c r="V277" s="29">
        <v>15.616099999999999</v>
      </c>
      <c r="W277" s="31">
        <v>3672.62</v>
      </c>
      <c r="X277" s="31">
        <v>-188.1</v>
      </c>
      <c r="Y277" s="22">
        <v>656</v>
      </c>
      <c r="Z277" s="22">
        <v>464</v>
      </c>
      <c r="AA277" s="27">
        <v>0</v>
      </c>
      <c r="AB277" s="31">
        <v>0</v>
      </c>
      <c r="AC277" s="27">
        <v>0</v>
      </c>
      <c r="AD277" s="27">
        <v>0</v>
      </c>
      <c r="AE277" s="22">
        <v>14500</v>
      </c>
    </row>
    <row r="278" spans="1:32" ht="15" x14ac:dyDescent="0.25">
      <c r="A278" s="22">
        <v>265</v>
      </c>
      <c r="B278" s="21" t="s">
        <v>334</v>
      </c>
      <c r="C278" s="27">
        <v>32.045000000000002</v>
      </c>
      <c r="D278" s="28">
        <v>274.7</v>
      </c>
      <c r="E278" s="28">
        <v>386.7</v>
      </c>
      <c r="F278" s="28">
        <v>653</v>
      </c>
      <c r="G278" s="28">
        <v>145</v>
      </c>
      <c r="H278" s="28">
        <v>96.1</v>
      </c>
      <c r="I278" s="27">
        <v>0.26</v>
      </c>
      <c r="J278" s="27">
        <v>0.32800000000000001</v>
      </c>
      <c r="K278" s="27">
        <v>1.008</v>
      </c>
      <c r="L278" s="28">
        <v>293</v>
      </c>
      <c r="M278" s="28">
        <v>3</v>
      </c>
      <c r="N278" s="29">
        <v>2.3330000000000002</v>
      </c>
      <c r="O278" s="30">
        <v>4.5249999999999999E-2</v>
      </c>
      <c r="P278" s="30">
        <v>-3.9579999999999997E-5</v>
      </c>
      <c r="Q278" s="30">
        <v>1.439E-8</v>
      </c>
      <c r="R278" s="31">
        <v>524.98</v>
      </c>
      <c r="S278" s="31">
        <v>290.88</v>
      </c>
      <c r="T278" s="22">
        <v>22.75</v>
      </c>
      <c r="U278" s="22">
        <v>37.89</v>
      </c>
      <c r="V278" s="29">
        <v>17.989899999999999</v>
      </c>
      <c r="W278" s="31">
        <v>3877.65</v>
      </c>
      <c r="X278" s="31">
        <v>-45.15</v>
      </c>
      <c r="Y278" s="22">
        <v>343</v>
      </c>
      <c r="Z278" s="22">
        <v>288</v>
      </c>
      <c r="AA278" s="27">
        <v>56.095999999999997</v>
      </c>
      <c r="AB278" s="31">
        <v>-6951.84</v>
      </c>
      <c r="AC278" s="27">
        <v>-5.2859999999999996</v>
      </c>
      <c r="AD278" s="27">
        <v>1.63</v>
      </c>
      <c r="AE278" s="22">
        <v>10700</v>
      </c>
    </row>
    <row r="279" spans="1:32" ht="15" x14ac:dyDescent="0.25">
      <c r="A279" s="22">
        <v>266</v>
      </c>
      <c r="B279" s="21" t="s">
        <v>335</v>
      </c>
      <c r="C279" s="27">
        <v>2.016</v>
      </c>
      <c r="D279" s="28">
        <v>14</v>
      </c>
      <c r="E279" s="28">
        <v>20.399999999999999</v>
      </c>
      <c r="F279" s="28">
        <v>33.200000000000003</v>
      </c>
      <c r="G279" s="28">
        <v>12.8</v>
      </c>
      <c r="H279" s="28">
        <v>65</v>
      </c>
      <c r="I279" s="27">
        <v>0.30499999999999999</v>
      </c>
      <c r="J279" s="27">
        <v>-0.22</v>
      </c>
      <c r="K279" s="27">
        <v>7.0999999999999994E-2</v>
      </c>
      <c r="L279" s="28">
        <v>20</v>
      </c>
      <c r="M279" s="28">
        <v>0</v>
      </c>
      <c r="N279" s="29">
        <v>6.4829999999999997</v>
      </c>
      <c r="O279" s="30">
        <v>2.215E-3</v>
      </c>
      <c r="P279" s="30">
        <v>-3.298E-6</v>
      </c>
      <c r="Q279" s="30">
        <v>1.8259999999999999E-9</v>
      </c>
      <c r="R279" s="31">
        <v>13.82</v>
      </c>
      <c r="S279" s="31">
        <v>5.39</v>
      </c>
      <c r="T279" s="22">
        <v>0</v>
      </c>
      <c r="U279" s="22">
        <v>0</v>
      </c>
      <c r="V279" s="29">
        <v>13.6333</v>
      </c>
      <c r="W279" s="31">
        <v>164.9</v>
      </c>
      <c r="X279" s="31">
        <v>3.19</v>
      </c>
      <c r="Y279" s="22">
        <v>25</v>
      </c>
      <c r="Z279" s="22">
        <v>14</v>
      </c>
      <c r="AA279" s="27">
        <v>12.05</v>
      </c>
      <c r="AB279" s="31">
        <v>-114.95</v>
      </c>
      <c r="AC279" s="27">
        <v>4.8000000000000001E-2</v>
      </c>
      <c r="AD279" s="27">
        <v>4.8000000000000001E-2</v>
      </c>
      <c r="AE279" s="22">
        <v>216</v>
      </c>
    </row>
    <row r="280" spans="1:32" ht="15" x14ac:dyDescent="0.25">
      <c r="A280" s="22">
        <v>267</v>
      </c>
      <c r="B280" s="21" t="s">
        <v>336</v>
      </c>
      <c r="C280" s="27">
        <v>80.912000000000006</v>
      </c>
      <c r="D280" s="28">
        <v>187.1</v>
      </c>
      <c r="E280" s="28">
        <v>206.1</v>
      </c>
      <c r="F280" s="28">
        <v>363.2</v>
      </c>
      <c r="G280" s="28">
        <v>84.4</v>
      </c>
      <c r="H280" s="28">
        <v>100</v>
      </c>
      <c r="I280" s="27">
        <v>0.28299999999999997</v>
      </c>
      <c r="J280" s="27">
        <v>6.3E-2</v>
      </c>
      <c r="K280" s="27">
        <v>2.16</v>
      </c>
      <c r="L280" s="28">
        <v>216</v>
      </c>
      <c r="M280" s="28">
        <v>0.8</v>
      </c>
      <c r="N280" s="29">
        <v>7.32</v>
      </c>
      <c r="O280" s="30">
        <v>-2.2599999999999999E-3</v>
      </c>
      <c r="P280" s="30">
        <v>4.1139999999999999E-6</v>
      </c>
      <c r="Q280" s="30">
        <v>-1.49E-9</v>
      </c>
      <c r="R280" s="31">
        <v>88.08</v>
      </c>
      <c r="S280" s="31">
        <v>166.32</v>
      </c>
      <c r="T280" s="22">
        <v>-8.66</v>
      </c>
      <c r="U280" s="22">
        <v>-12.73</v>
      </c>
      <c r="V280" s="29">
        <v>14.4687</v>
      </c>
      <c r="W280" s="31">
        <v>1242.53</v>
      </c>
      <c r="X280" s="31">
        <v>-47.86</v>
      </c>
      <c r="Y280" s="22">
        <v>221</v>
      </c>
      <c r="Z280" s="22">
        <v>184</v>
      </c>
      <c r="AA280" s="27">
        <v>28.102</v>
      </c>
      <c r="AB280" s="31">
        <v>-2394.35</v>
      </c>
      <c r="AC280" s="27">
        <v>-1.843</v>
      </c>
      <c r="AD280" s="27">
        <v>0.871</v>
      </c>
      <c r="AE280" s="22">
        <v>4220</v>
      </c>
    </row>
    <row r="281" spans="1:32" ht="15" x14ac:dyDescent="0.25">
      <c r="A281" s="22">
        <v>268</v>
      </c>
      <c r="B281" s="21" t="s">
        <v>337</v>
      </c>
      <c r="C281" s="27">
        <v>36.460999999999999</v>
      </c>
      <c r="D281" s="28">
        <v>159</v>
      </c>
      <c r="E281" s="28">
        <v>188.1</v>
      </c>
      <c r="F281" s="28">
        <v>324.60000000000002</v>
      </c>
      <c r="G281" s="28">
        <v>82</v>
      </c>
      <c r="H281" s="28">
        <v>81</v>
      </c>
      <c r="I281" s="27">
        <v>0.249</v>
      </c>
      <c r="J281" s="27">
        <v>0.12</v>
      </c>
      <c r="K281" s="27">
        <v>1.1930000000000001</v>
      </c>
      <c r="L281" s="28">
        <v>188.1</v>
      </c>
      <c r="M281" s="28">
        <v>1.1000000000000001</v>
      </c>
      <c r="N281" s="29">
        <v>7.2350000000000003</v>
      </c>
      <c r="O281" s="30">
        <v>-1.72E-3</v>
      </c>
      <c r="P281" s="30">
        <v>2.976E-6</v>
      </c>
      <c r="Q281" s="30">
        <v>-9.3099999999999999E-10</v>
      </c>
      <c r="R281" s="31">
        <v>372.78</v>
      </c>
      <c r="S281" s="31">
        <v>277.74</v>
      </c>
      <c r="T281" s="22">
        <v>-22.06</v>
      </c>
      <c r="U281" s="22">
        <v>-22.77</v>
      </c>
      <c r="V281" s="29">
        <v>16.504000000000001</v>
      </c>
      <c r="W281" s="31">
        <v>1714.25</v>
      </c>
      <c r="X281" s="31">
        <v>-14.45</v>
      </c>
      <c r="Y281" s="22">
        <v>200</v>
      </c>
      <c r="Z281" s="22">
        <v>137</v>
      </c>
      <c r="AA281" s="27">
        <v>38.613999999999997</v>
      </c>
      <c r="AB281" s="31">
        <v>-2626.67</v>
      </c>
      <c r="AC281" s="27">
        <v>-3.4430000000000001</v>
      </c>
      <c r="AD281" s="27">
        <v>0.71699999999999997</v>
      </c>
      <c r="AE281" s="22">
        <v>3860</v>
      </c>
    </row>
    <row r="282" spans="1:32" ht="15" x14ac:dyDescent="0.25">
      <c r="A282" s="22">
        <v>269</v>
      </c>
      <c r="B282" s="21" t="s">
        <v>338</v>
      </c>
      <c r="C282" s="27">
        <v>27.026</v>
      </c>
      <c r="D282" s="28">
        <v>259.89999999999998</v>
      </c>
      <c r="E282" s="28">
        <v>298.89999999999998</v>
      </c>
      <c r="F282" s="28">
        <v>456.8</v>
      </c>
      <c r="G282" s="28">
        <v>53.2</v>
      </c>
      <c r="H282" s="28">
        <v>139</v>
      </c>
      <c r="I282" s="27">
        <v>0.19700000000000001</v>
      </c>
      <c r="J282" s="27">
        <v>0.40699999999999997</v>
      </c>
      <c r="K282" s="27">
        <v>0.68799999999999994</v>
      </c>
      <c r="L282" s="28">
        <v>293</v>
      </c>
      <c r="M282" s="28">
        <v>3</v>
      </c>
      <c r="N282" s="29">
        <v>5.2220000000000004</v>
      </c>
      <c r="O282" s="30">
        <v>1.448E-2</v>
      </c>
      <c r="P282" s="30">
        <v>-1.185E-5</v>
      </c>
      <c r="Q282" s="30">
        <v>4.3359999999999999E-9</v>
      </c>
      <c r="R282" s="31">
        <v>194.7</v>
      </c>
      <c r="S282" s="31">
        <v>145.31</v>
      </c>
      <c r="T282" s="22">
        <v>31.2</v>
      </c>
      <c r="U282" s="22">
        <v>28.71</v>
      </c>
      <c r="V282" s="29">
        <v>16.5138</v>
      </c>
      <c r="W282" s="31">
        <v>2585.8000000000002</v>
      </c>
      <c r="X282" s="31">
        <v>-37.15</v>
      </c>
      <c r="Y282" s="22">
        <v>330</v>
      </c>
      <c r="Z282" s="22">
        <v>234</v>
      </c>
      <c r="AA282" s="27">
        <v>37.741999999999997</v>
      </c>
      <c r="AB282" s="31">
        <v>-4183.37</v>
      </c>
      <c r="AC282" s="27">
        <v>3.004</v>
      </c>
      <c r="AD282" s="27">
        <v>2.1800000000000002</v>
      </c>
      <c r="AE282" s="22">
        <v>6027</v>
      </c>
    </row>
    <row r="283" spans="1:32" ht="15" x14ac:dyDescent="0.25">
      <c r="A283" s="22">
        <v>270</v>
      </c>
      <c r="B283" s="21" t="s">
        <v>339</v>
      </c>
      <c r="C283" s="27">
        <v>20.006</v>
      </c>
      <c r="D283" s="28">
        <v>190</v>
      </c>
      <c r="E283" s="28">
        <v>292.7</v>
      </c>
      <c r="F283" s="28">
        <v>461</v>
      </c>
      <c r="G283" s="28">
        <v>64</v>
      </c>
      <c r="H283" s="28">
        <v>69</v>
      </c>
      <c r="I283" s="27">
        <v>0.12</v>
      </c>
      <c r="J283" s="27">
        <v>0.372</v>
      </c>
      <c r="K283" s="27">
        <v>0.96699999999999997</v>
      </c>
      <c r="L283" s="28">
        <v>293</v>
      </c>
      <c r="M283" s="28">
        <v>0</v>
      </c>
      <c r="N283" s="29">
        <v>6.9409999999999998</v>
      </c>
      <c r="O283" s="30">
        <v>1.5789999999999999E-4</v>
      </c>
      <c r="P283" s="30">
        <v>-4.8540000000000005E-7</v>
      </c>
      <c r="Q283" s="30">
        <v>5.98E-10</v>
      </c>
      <c r="R283" s="31">
        <v>438.74</v>
      </c>
      <c r="S283" s="31">
        <v>199.62</v>
      </c>
      <c r="T283" s="22">
        <v>-64.8</v>
      </c>
      <c r="U283" s="22">
        <v>-65.3</v>
      </c>
      <c r="V283" s="29">
        <v>17.695799999999998</v>
      </c>
      <c r="W283" s="31">
        <v>3404.49</v>
      </c>
      <c r="X283" s="31">
        <v>15.06</v>
      </c>
      <c r="Y283" s="22">
        <v>313</v>
      </c>
      <c r="Z283" s="22">
        <v>206</v>
      </c>
      <c r="AA283" s="27">
        <v>26.16</v>
      </c>
      <c r="AB283" s="31">
        <v>-3496.52</v>
      </c>
      <c r="AC283" s="27">
        <v>-1.3380000000000001</v>
      </c>
      <c r="AD283" s="27">
        <v>1.84</v>
      </c>
      <c r="AE283" s="22">
        <v>1600</v>
      </c>
    </row>
    <row r="284" spans="1:32" ht="15" x14ac:dyDescent="0.25">
      <c r="A284" s="22">
        <v>271</v>
      </c>
      <c r="B284" s="21" t="s">
        <v>340</v>
      </c>
      <c r="C284" s="27">
        <v>127.91200000000001</v>
      </c>
      <c r="D284" s="28">
        <v>222.4</v>
      </c>
      <c r="E284" s="28">
        <v>237.6</v>
      </c>
      <c r="F284" s="28">
        <v>424</v>
      </c>
      <c r="G284" s="28">
        <v>82</v>
      </c>
      <c r="H284" s="28">
        <v>131</v>
      </c>
      <c r="I284" s="27">
        <v>0.309</v>
      </c>
      <c r="J284" s="27">
        <v>0.05</v>
      </c>
      <c r="K284" s="27">
        <v>2.8029999999999999</v>
      </c>
      <c r="L284" s="28">
        <v>237</v>
      </c>
      <c r="M284" s="28">
        <v>0.5</v>
      </c>
      <c r="N284" s="29">
        <v>7.4420000000000002</v>
      </c>
      <c r="O284" s="30">
        <v>-3.4099999999999998E-3</v>
      </c>
      <c r="P284" s="30">
        <v>7.0990000000000001E-6</v>
      </c>
      <c r="Q284" s="30">
        <v>-3.232E-9</v>
      </c>
      <c r="R284" s="31">
        <v>155.15</v>
      </c>
      <c r="S284" s="31">
        <v>285.43</v>
      </c>
      <c r="T284" s="22">
        <v>6.3</v>
      </c>
      <c r="U284" s="22">
        <v>0.38</v>
      </c>
      <c r="V284" s="29">
        <v>12.914899999999999</v>
      </c>
      <c r="W284" s="31">
        <v>957.96</v>
      </c>
      <c r="X284" s="31">
        <v>-85.06</v>
      </c>
      <c r="Y284" s="22">
        <v>256</v>
      </c>
      <c r="Z284" s="22">
        <v>215</v>
      </c>
      <c r="AA284" s="27">
        <v>33.884</v>
      </c>
      <c r="AB284" s="31">
        <v>-3013.08</v>
      </c>
      <c r="AC284" s="27">
        <v>-2.673</v>
      </c>
      <c r="AD284" s="27">
        <v>1.23</v>
      </c>
      <c r="AE284" s="22">
        <v>4724</v>
      </c>
    </row>
    <row r="285" spans="1:32" ht="15" x14ac:dyDescent="0.25">
      <c r="A285" s="22">
        <v>272</v>
      </c>
      <c r="B285" s="21" t="s">
        <v>341</v>
      </c>
      <c r="C285" s="27">
        <v>34.08</v>
      </c>
      <c r="D285" s="28">
        <v>187.6</v>
      </c>
      <c r="E285" s="28">
        <v>212.8</v>
      </c>
      <c r="F285" s="28">
        <v>373.2</v>
      </c>
      <c r="G285" s="28">
        <v>88.2</v>
      </c>
      <c r="H285" s="28">
        <v>98.5</v>
      </c>
      <c r="I285" s="27">
        <v>0.28399999999999997</v>
      </c>
      <c r="J285" s="27">
        <v>0.1</v>
      </c>
      <c r="K285" s="27">
        <v>0.99299999999999999</v>
      </c>
      <c r="L285" s="28">
        <v>213.6</v>
      </c>
      <c r="M285" s="28">
        <v>0.9</v>
      </c>
      <c r="N285" s="29">
        <v>7.6289999999999996</v>
      </c>
      <c r="O285" s="30">
        <v>3.4309999999999999E-4</v>
      </c>
      <c r="P285" s="30">
        <v>5.8089999999999998E-6</v>
      </c>
      <c r="Q285" s="30">
        <v>-2.81E-9</v>
      </c>
      <c r="R285" s="31">
        <v>342.79</v>
      </c>
      <c r="S285" s="31">
        <v>165.54</v>
      </c>
      <c r="T285" s="22">
        <v>-4.82</v>
      </c>
      <c r="U285" s="22">
        <v>-7.9</v>
      </c>
      <c r="V285" s="29">
        <v>16.103999999999999</v>
      </c>
      <c r="W285" s="31">
        <v>1768.69</v>
      </c>
      <c r="X285" s="31">
        <v>-26.06</v>
      </c>
      <c r="Y285" s="22">
        <v>230</v>
      </c>
      <c r="Z285" s="22">
        <v>190</v>
      </c>
      <c r="AA285" s="27">
        <v>42.686999999999998</v>
      </c>
      <c r="AB285" s="31">
        <v>-3132.31</v>
      </c>
      <c r="AC285" s="27">
        <v>-3.9849999999999999</v>
      </c>
      <c r="AD285" s="27">
        <v>0.871</v>
      </c>
      <c r="AE285" s="22">
        <v>4460</v>
      </c>
    </row>
    <row r="286" spans="1:32" ht="15" x14ac:dyDescent="0.25">
      <c r="A286" s="22">
        <v>273</v>
      </c>
      <c r="B286" s="21" t="s">
        <v>342</v>
      </c>
      <c r="C286" s="27">
        <v>253.80799999999999</v>
      </c>
      <c r="D286" s="28">
        <v>386.8</v>
      </c>
      <c r="E286" s="28">
        <v>457.5</v>
      </c>
      <c r="F286" s="28">
        <v>819</v>
      </c>
      <c r="G286" s="28">
        <v>115</v>
      </c>
      <c r="H286" s="28">
        <v>155</v>
      </c>
      <c r="I286" s="27">
        <v>0.26500000000000001</v>
      </c>
      <c r="J286" s="27">
        <v>0.29899999999999999</v>
      </c>
      <c r="K286" s="27">
        <v>3.74</v>
      </c>
      <c r="L286" s="28">
        <v>453.2</v>
      </c>
      <c r="M286" s="28">
        <v>1.3</v>
      </c>
      <c r="N286" s="29">
        <v>8.5009999999999994</v>
      </c>
      <c r="O286" s="30">
        <v>1.5560000000000001E-3</v>
      </c>
      <c r="P286" s="30">
        <v>-1.669E-6</v>
      </c>
      <c r="Q286" s="30">
        <v>6.7700000000000004E-10</v>
      </c>
      <c r="R286" s="31">
        <v>559.62</v>
      </c>
      <c r="S286" s="31">
        <v>520.54999999999995</v>
      </c>
      <c r="T286" s="22">
        <v>0</v>
      </c>
      <c r="U286" s="22">
        <v>0</v>
      </c>
      <c r="V286" s="29">
        <v>16.159700000000001</v>
      </c>
      <c r="W286" s="31">
        <v>3709.23</v>
      </c>
      <c r="X286" s="31">
        <v>-68.16</v>
      </c>
      <c r="Y286" s="22">
        <v>487</v>
      </c>
      <c r="Z286" s="22">
        <v>383</v>
      </c>
      <c r="AA286" s="27">
        <v>0</v>
      </c>
      <c r="AB286" s="31">
        <v>0</v>
      </c>
      <c r="AC286" s="27">
        <v>0</v>
      </c>
      <c r="AD286" s="27">
        <v>0</v>
      </c>
      <c r="AE286" s="22">
        <v>10000</v>
      </c>
    </row>
    <row r="287" spans="1:32" ht="15" x14ac:dyDescent="0.25">
      <c r="A287" s="22">
        <v>274</v>
      </c>
      <c r="B287" s="21" t="s">
        <v>343</v>
      </c>
      <c r="C287" s="27">
        <v>204.011</v>
      </c>
      <c r="D287" s="28">
        <v>241.8</v>
      </c>
      <c r="E287" s="28">
        <v>461.4</v>
      </c>
      <c r="F287" s="28">
        <v>721</v>
      </c>
      <c r="G287" s="28">
        <v>44.6</v>
      </c>
      <c r="H287" s="28">
        <v>351</v>
      </c>
      <c r="I287" s="27">
        <v>0.26500000000000001</v>
      </c>
      <c r="J287" s="27">
        <v>0.246</v>
      </c>
      <c r="K287" s="27">
        <v>1.855</v>
      </c>
      <c r="L287" s="28">
        <v>277</v>
      </c>
      <c r="M287" s="28">
        <v>1.4</v>
      </c>
      <c r="N287" s="29">
        <v>-6.992</v>
      </c>
      <c r="O287" s="30">
        <v>0.13289999999999999</v>
      </c>
      <c r="P287" s="30">
        <v>-1.077E-4</v>
      </c>
      <c r="Q287" s="30">
        <v>3.4469999999999997E-8</v>
      </c>
      <c r="R287" s="31">
        <v>565.72</v>
      </c>
      <c r="S287" s="31">
        <v>331.21</v>
      </c>
      <c r="T287" s="22">
        <v>38.85</v>
      </c>
      <c r="U287" s="22">
        <v>44.88</v>
      </c>
      <c r="V287" s="29">
        <v>16.145399999999999</v>
      </c>
      <c r="W287" s="31">
        <v>3776.53</v>
      </c>
      <c r="X287" s="31">
        <v>-64.38</v>
      </c>
      <c r="Y287" s="22">
        <v>470</v>
      </c>
      <c r="Z287" s="22">
        <v>290</v>
      </c>
      <c r="AA287" s="27">
        <v>57.691000000000003</v>
      </c>
      <c r="AB287" s="31">
        <v>-7589.5</v>
      </c>
      <c r="AC287" s="27">
        <v>-5.6459999999999999</v>
      </c>
      <c r="AD287" s="27">
        <v>6.46</v>
      </c>
      <c r="AE287" s="22">
        <v>9440</v>
      </c>
    </row>
    <row r="288" spans="1:32" ht="15" x14ac:dyDescent="0.25">
      <c r="A288" s="22">
        <v>275</v>
      </c>
      <c r="B288" s="21" t="s">
        <v>344</v>
      </c>
      <c r="C288" s="27">
        <v>58.124000000000002</v>
      </c>
      <c r="D288" s="28">
        <v>113.6</v>
      </c>
      <c r="E288" s="28">
        <v>261.3</v>
      </c>
      <c r="F288" s="28">
        <v>408.1</v>
      </c>
      <c r="G288" s="28">
        <v>36</v>
      </c>
      <c r="H288" s="28">
        <v>263</v>
      </c>
      <c r="I288" s="27">
        <v>0.28299999999999997</v>
      </c>
      <c r="J288" s="27">
        <v>0.17599999999999999</v>
      </c>
      <c r="K288" s="27">
        <v>0.55700000000000005</v>
      </c>
      <c r="L288" s="28">
        <v>293</v>
      </c>
      <c r="M288" s="28">
        <v>0.1</v>
      </c>
      <c r="N288" s="29">
        <v>-0.33200000000000002</v>
      </c>
      <c r="O288" s="30">
        <v>9.1889999999999999E-2</v>
      </c>
      <c r="P288" s="30">
        <v>-4.409E-5</v>
      </c>
      <c r="Q288" s="30">
        <v>6.9150000000000002E-9</v>
      </c>
      <c r="R288" s="31">
        <v>302.51</v>
      </c>
      <c r="S288" s="31">
        <v>170.2</v>
      </c>
      <c r="T288" s="22">
        <v>-32.15</v>
      </c>
      <c r="U288" s="22">
        <v>-4.99</v>
      </c>
      <c r="V288" s="29">
        <v>15.5381</v>
      </c>
      <c r="W288" s="31">
        <v>2032.73</v>
      </c>
      <c r="X288" s="31">
        <v>-33.15</v>
      </c>
      <c r="Y288" s="22">
        <v>280</v>
      </c>
      <c r="Z288" s="22">
        <v>187</v>
      </c>
      <c r="AA288" s="27">
        <v>46.140999999999998</v>
      </c>
      <c r="AB288" s="31">
        <v>-3771.21</v>
      </c>
      <c r="AC288" s="27">
        <v>-4.5090000000000003</v>
      </c>
      <c r="AD288" s="27">
        <v>2.57</v>
      </c>
      <c r="AE288" s="22">
        <v>5090</v>
      </c>
      <c r="AF288" s="32"/>
    </row>
    <row r="289" spans="1:31" ht="15" x14ac:dyDescent="0.25">
      <c r="A289" s="22">
        <v>276</v>
      </c>
      <c r="B289" s="21" t="s">
        <v>345</v>
      </c>
      <c r="C289" s="27">
        <v>74.123000000000005</v>
      </c>
      <c r="D289" s="28">
        <v>165.2</v>
      </c>
      <c r="E289" s="28">
        <v>381</v>
      </c>
      <c r="F289" s="28">
        <v>547.70000000000005</v>
      </c>
      <c r="G289" s="28">
        <v>42.4</v>
      </c>
      <c r="H289" s="28">
        <v>273</v>
      </c>
      <c r="I289" s="27">
        <v>0.25700000000000001</v>
      </c>
      <c r="J289" s="27">
        <v>0.58799999999999997</v>
      </c>
      <c r="K289" s="27">
        <v>0.80200000000000005</v>
      </c>
      <c r="L289" s="28">
        <v>293</v>
      </c>
      <c r="M289" s="28">
        <v>1.7</v>
      </c>
      <c r="N289" s="29">
        <v>-1.841</v>
      </c>
      <c r="O289" s="30">
        <v>0.112</v>
      </c>
      <c r="P289" s="30">
        <v>-6.8880000000000005E-5</v>
      </c>
      <c r="Q289" s="30">
        <v>1.7269999999999998E-8</v>
      </c>
      <c r="R289" s="31">
        <v>1199.0999999999999</v>
      </c>
      <c r="S289" s="31">
        <v>343.85</v>
      </c>
      <c r="T289" s="22">
        <v>-67.69</v>
      </c>
      <c r="U289" s="22">
        <v>-39.99</v>
      </c>
      <c r="V289" s="29">
        <v>16.871200000000002</v>
      </c>
      <c r="W289" s="31">
        <v>2874.73</v>
      </c>
      <c r="X289" s="31">
        <v>-100.3</v>
      </c>
      <c r="Y289" s="22">
        <v>388</v>
      </c>
      <c r="Z289" s="22">
        <v>293</v>
      </c>
      <c r="AA289" s="27">
        <v>0</v>
      </c>
      <c r="AB289" s="31">
        <v>0</v>
      </c>
      <c r="AC289" s="27">
        <v>0</v>
      </c>
      <c r="AD289" s="27">
        <v>0</v>
      </c>
      <c r="AE289" s="22">
        <v>10050</v>
      </c>
    </row>
    <row r="290" spans="1:31" ht="15" x14ac:dyDescent="0.25">
      <c r="A290" s="22">
        <v>277</v>
      </c>
      <c r="B290" s="21" t="s">
        <v>346</v>
      </c>
      <c r="C290" s="27">
        <v>116.16</v>
      </c>
      <c r="D290" s="28">
        <v>174.3</v>
      </c>
      <c r="E290" s="28">
        <v>390</v>
      </c>
      <c r="F290" s="28">
        <v>561</v>
      </c>
      <c r="G290" s="28">
        <v>30</v>
      </c>
      <c r="H290" s="28">
        <v>414</v>
      </c>
      <c r="I290" s="27">
        <v>0.27</v>
      </c>
      <c r="J290" s="27">
        <v>0.47899999999999998</v>
      </c>
      <c r="K290" s="27">
        <v>0.875</v>
      </c>
      <c r="L290" s="28">
        <v>293</v>
      </c>
      <c r="M290" s="28">
        <v>1.9</v>
      </c>
      <c r="N290" s="29">
        <v>1.746</v>
      </c>
      <c r="O290" s="30">
        <v>0.1371</v>
      </c>
      <c r="P290" s="30">
        <v>-6.1519999999999994E-5</v>
      </c>
      <c r="Q290" s="30">
        <v>2.6299999999999998E-9</v>
      </c>
      <c r="R290" s="31">
        <v>533.99</v>
      </c>
      <c r="S290" s="31">
        <v>270.49</v>
      </c>
      <c r="T290" s="22">
        <v>-118.34</v>
      </c>
      <c r="U290" s="22">
        <v>0</v>
      </c>
      <c r="V290" s="29">
        <v>16.171399999999998</v>
      </c>
      <c r="W290" s="31">
        <v>3092.83</v>
      </c>
      <c r="X290" s="31">
        <v>-66.150000000000006</v>
      </c>
      <c r="Y290" s="22">
        <v>427</v>
      </c>
      <c r="Z290" s="22">
        <v>289</v>
      </c>
      <c r="AA290" s="27">
        <v>0</v>
      </c>
      <c r="AB290" s="31">
        <v>0</v>
      </c>
      <c r="AC290" s="27">
        <v>0</v>
      </c>
      <c r="AD290" s="27">
        <v>0</v>
      </c>
      <c r="AE290" s="22">
        <v>8568</v>
      </c>
    </row>
    <row r="291" spans="1:31" ht="15" x14ac:dyDescent="0.25">
      <c r="A291" s="22">
        <v>278</v>
      </c>
      <c r="B291" s="21" t="s">
        <v>347</v>
      </c>
      <c r="C291" s="27">
        <v>73.138999999999996</v>
      </c>
      <c r="D291" s="28">
        <v>188</v>
      </c>
      <c r="E291" s="28">
        <v>340.6</v>
      </c>
      <c r="F291" s="28">
        <v>516</v>
      </c>
      <c r="G291" s="28">
        <v>42</v>
      </c>
      <c r="H291" s="28">
        <v>284</v>
      </c>
      <c r="I291" s="27">
        <v>0.28000000000000003</v>
      </c>
      <c r="J291" s="27">
        <v>0</v>
      </c>
      <c r="K291" s="27">
        <v>0</v>
      </c>
      <c r="L291" s="28">
        <v>0</v>
      </c>
      <c r="M291" s="28">
        <v>1.2</v>
      </c>
      <c r="N291" s="29">
        <v>2.2669999999999999</v>
      </c>
      <c r="O291" s="30">
        <v>0.1038</v>
      </c>
      <c r="P291" s="30">
        <v>-5.0389999999999997E-5</v>
      </c>
      <c r="Q291" s="30">
        <v>5.5720000000000002E-9</v>
      </c>
      <c r="R291" s="31">
        <v>0</v>
      </c>
      <c r="S291" s="31">
        <v>0</v>
      </c>
      <c r="T291" s="22">
        <v>0</v>
      </c>
      <c r="U291" s="22">
        <v>0</v>
      </c>
      <c r="V291" s="29">
        <v>16.1419</v>
      </c>
      <c r="W291" s="31">
        <v>2704.16</v>
      </c>
      <c r="X291" s="31">
        <v>-56.15</v>
      </c>
      <c r="Y291" s="22">
        <v>373</v>
      </c>
      <c r="Z291" s="22">
        <v>251</v>
      </c>
      <c r="AA291" s="27">
        <v>0</v>
      </c>
      <c r="AB291" s="31">
        <v>0</v>
      </c>
      <c r="AC291" s="27">
        <v>0</v>
      </c>
      <c r="AD291" s="27">
        <v>0</v>
      </c>
      <c r="AE291" s="22">
        <v>7400</v>
      </c>
    </row>
    <row r="292" spans="1:31" ht="15" x14ac:dyDescent="0.25">
      <c r="A292" s="22">
        <v>279</v>
      </c>
      <c r="B292" s="21" t="s">
        <v>348</v>
      </c>
      <c r="C292" s="27">
        <v>102.134</v>
      </c>
      <c r="D292" s="28">
        <v>178</v>
      </c>
      <c r="E292" s="28">
        <v>371.6</v>
      </c>
      <c r="F292" s="28">
        <v>551</v>
      </c>
      <c r="G292" s="28">
        <v>38.299999999999997</v>
      </c>
      <c r="H292" s="28">
        <v>350</v>
      </c>
      <c r="I292" s="27">
        <v>0.29599999999999999</v>
      </c>
      <c r="J292" s="27">
        <v>0.39</v>
      </c>
      <c r="K292" s="27">
        <v>0.88500000000000001</v>
      </c>
      <c r="L292" s="28">
        <v>293</v>
      </c>
      <c r="M292" s="28">
        <v>1.9</v>
      </c>
      <c r="N292" s="29">
        <v>4.7409999999999997</v>
      </c>
      <c r="O292" s="30">
        <v>9.6339999999999995E-2</v>
      </c>
      <c r="P292" s="30">
        <v>-3.4310000000000002E-5</v>
      </c>
      <c r="Q292" s="30">
        <v>-1.7680000000000001E-9</v>
      </c>
      <c r="R292" s="31">
        <v>0</v>
      </c>
      <c r="S292" s="31">
        <v>0</v>
      </c>
      <c r="T292" s="22">
        <v>0</v>
      </c>
      <c r="U292" s="22">
        <v>0</v>
      </c>
      <c r="V292" s="29">
        <v>16.229199999999999</v>
      </c>
      <c r="W292" s="31">
        <v>2980.47</v>
      </c>
      <c r="X292" s="31">
        <v>-64.150000000000006</v>
      </c>
      <c r="Y292" s="22">
        <v>409</v>
      </c>
      <c r="Z292" s="22">
        <v>278</v>
      </c>
      <c r="AA292" s="27">
        <v>58.42</v>
      </c>
      <c r="AB292" s="31">
        <v>-6314.51</v>
      </c>
      <c r="AC292" s="27">
        <v>-5.8789999999999996</v>
      </c>
      <c r="AD292" s="27">
        <v>4.41</v>
      </c>
      <c r="AE292" s="22">
        <v>8170</v>
      </c>
    </row>
    <row r="293" spans="1:31" ht="15" x14ac:dyDescent="0.25">
      <c r="A293" s="22">
        <v>280</v>
      </c>
      <c r="B293" s="21" t="s">
        <v>349</v>
      </c>
      <c r="C293" s="27">
        <v>134.22200000000001</v>
      </c>
      <c r="D293" s="28">
        <v>221.7</v>
      </c>
      <c r="E293" s="28">
        <v>445.9</v>
      </c>
      <c r="F293" s="28">
        <v>650</v>
      </c>
      <c r="G293" s="28">
        <v>31</v>
      </c>
      <c r="H293" s="28">
        <v>480</v>
      </c>
      <c r="I293" s="27">
        <v>0.28000000000000003</v>
      </c>
      <c r="J293" s="27">
        <v>0.378</v>
      </c>
      <c r="K293" s="27">
        <v>0.85299999999999998</v>
      </c>
      <c r="L293" s="28">
        <v>293</v>
      </c>
      <c r="M293" s="28">
        <v>0.3</v>
      </c>
      <c r="N293" s="29">
        <v>0</v>
      </c>
      <c r="O293" s="30">
        <v>0</v>
      </c>
      <c r="P293" s="30">
        <v>0</v>
      </c>
      <c r="Q293" s="30">
        <v>0</v>
      </c>
      <c r="R293" s="31">
        <v>0</v>
      </c>
      <c r="S293" s="31">
        <v>0</v>
      </c>
      <c r="T293" s="22">
        <v>-5.15</v>
      </c>
      <c r="U293" s="22">
        <v>0</v>
      </c>
      <c r="V293" s="29">
        <v>15.952400000000001</v>
      </c>
      <c r="W293" s="31">
        <v>3512.47</v>
      </c>
      <c r="X293" s="31">
        <v>-69.03</v>
      </c>
      <c r="Y293" s="22">
        <v>476</v>
      </c>
      <c r="Z293" s="22">
        <v>326</v>
      </c>
      <c r="AA293" s="27">
        <v>0</v>
      </c>
      <c r="AB293" s="31">
        <v>0</v>
      </c>
      <c r="AC293" s="27">
        <v>0</v>
      </c>
      <c r="AD293" s="27">
        <v>0</v>
      </c>
      <c r="AE293" s="22">
        <v>9040</v>
      </c>
    </row>
    <row r="294" spans="1:31" ht="15" x14ac:dyDescent="0.25">
      <c r="A294" s="22">
        <v>281</v>
      </c>
      <c r="B294" s="21" t="s">
        <v>350</v>
      </c>
      <c r="C294" s="27">
        <v>140.27000000000001</v>
      </c>
      <c r="D294" s="28">
        <v>0</v>
      </c>
      <c r="E294" s="28">
        <v>444.5</v>
      </c>
      <c r="F294" s="28">
        <v>659</v>
      </c>
      <c r="G294" s="28">
        <v>30.8</v>
      </c>
      <c r="H294" s="28">
        <v>0</v>
      </c>
      <c r="I294" s="27">
        <v>0</v>
      </c>
      <c r="J294" s="27">
        <v>0.31900000000000001</v>
      </c>
      <c r="K294" s="27">
        <v>0.79500000000000004</v>
      </c>
      <c r="L294" s="28">
        <v>293</v>
      </c>
      <c r="M294" s="28">
        <v>0</v>
      </c>
      <c r="N294" s="29">
        <v>0</v>
      </c>
      <c r="O294" s="30">
        <v>0</v>
      </c>
      <c r="P294" s="30">
        <v>0</v>
      </c>
      <c r="Q294" s="30">
        <v>0</v>
      </c>
      <c r="R294" s="31">
        <v>0</v>
      </c>
      <c r="S294" s="31">
        <v>0</v>
      </c>
      <c r="T294" s="22">
        <v>0</v>
      </c>
      <c r="U294" s="22">
        <v>0</v>
      </c>
      <c r="V294" s="29">
        <v>15.8141</v>
      </c>
      <c r="W294" s="31">
        <v>3437.99</v>
      </c>
      <c r="X294" s="31">
        <v>-69.989999999999995</v>
      </c>
      <c r="Y294" s="22">
        <v>455</v>
      </c>
      <c r="Z294" s="22">
        <v>355</v>
      </c>
      <c r="AA294" s="27">
        <v>0</v>
      </c>
      <c r="AB294" s="31">
        <v>0</v>
      </c>
      <c r="AC294" s="27">
        <v>0</v>
      </c>
      <c r="AD294" s="27">
        <v>0</v>
      </c>
      <c r="AE294" s="22">
        <v>0</v>
      </c>
    </row>
    <row r="295" spans="1:31" ht="15" x14ac:dyDescent="0.25">
      <c r="A295" s="22">
        <v>282</v>
      </c>
      <c r="B295" s="21" t="s">
        <v>351</v>
      </c>
      <c r="C295" s="27">
        <v>56.107999999999997</v>
      </c>
      <c r="D295" s="28">
        <v>132.80000000000001</v>
      </c>
      <c r="E295" s="28">
        <v>266.3</v>
      </c>
      <c r="F295" s="28">
        <v>417.9</v>
      </c>
      <c r="G295" s="28">
        <v>39.5</v>
      </c>
      <c r="H295" s="28">
        <v>239</v>
      </c>
      <c r="I295" s="27">
        <v>0.27500000000000002</v>
      </c>
      <c r="J295" s="27">
        <v>0.19</v>
      </c>
      <c r="K295" s="27">
        <v>0.59399999999999997</v>
      </c>
      <c r="L295" s="28">
        <v>293</v>
      </c>
      <c r="M295" s="28">
        <v>0.5</v>
      </c>
      <c r="N295" s="29">
        <v>3.8340000000000001</v>
      </c>
      <c r="O295" s="30">
        <v>6.6979999999999998E-2</v>
      </c>
      <c r="P295" s="30">
        <v>-2.6069999999999999E-5</v>
      </c>
      <c r="Q295" s="30">
        <v>2.1729999999999998E-9</v>
      </c>
      <c r="R295" s="31">
        <v>0</v>
      </c>
      <c r="S295" s="31">
        <v>0</v>
      </c>
      <c r="T295" s="22">
        <v>-4.04</v>
      </c>
      <c r="U295" s="22">
        <v>13.88</v>
      </c>
      <c r="V295" s="29">
        <v>15.752800000000001</v>
      </c>
      <c r="W295" s="31">
        <v>2125.75</v>
      </c>
      <c r="X295" s="31">
        <v>-33.15</v>
      </c>
      <c r="Y295" s="22">
        <v>290</v>
      </c>
      <c r="Z295" s="22">
        <v>190</v>
      </c>
      <c r="AA295" s="27">
        <v>50.832000000000001</v>
      </c>
      <c r="AB295" s="31">
        <v>-4104.5600000000004</v>
      </c>
      <c r="AC295" s="27">
        <v>-5.157</v>
      </c>
      <c r="AD295" s="27">
        <v>2.46</v>
      </c>
      <c r="AE295" s="22">
        <v>5286</v>
      </c>
    </row>
    <row r="296" spans="1:31" ht="15" x14ac:dyDescent="0.25">
      <c r="A296" s="22">
        <v>283</v>
      </c>
      <c r="B296" s="21" t="s">
        <v>352</v>
      </c>
      <c r="C296" s="27">
        <v>72.106999999999999</v>
      </c>
      <c r="D296" s="28">
        <v>208.2</v>
      </c>
      <c r="E296" s="28">
        <v>337</v>
      </c>
      <c r="F296" s="28">
        <v>513</v>
      </c>
      <c r="G296" s="28">
        <v>41</v>
      </c>
      <c r="H296" s="28">
        <v>274</v>
      </c>
      <c r="I296" s="27">
        <v>0.27</v>
      </c>
      <c r="J296" s="27">
        <v>0.35</v>
      </c>
      <c r="K296" s="27">
        <v>0.78900000000000003</v>
      </c>
      <c r="L296" s="28">
        <v>293</v>
      </c>
      <c r="M296" s="28">
        <v>0</v>
      </c>
      <c r="N296" s="29">
        <v>5.843</v>
      </c>
      <c r="O296" s="30">
        <v>8.0149999999999999E-2</v>
      </c>
      <c r="P296" s="30">
        <v>-4.9129999999999999E-5</v>
      </c>
      <c r="Q296" s="30">
        <v>1.5209999999999999E-8</v>
      </c>
      <c r="R296" s="31">
        <v>464.06</v>
      </c>
      <c r="S296" s="31">
        <v>253.64</v>
      </c>
      <c r="T296" s="22">
        <v>-51.56</v>
      </c>
      <c r="U296" s="22">
        <v>-29</v>
      </c>
      <c r="V296" s="29">
        <v>15.988799999999999</v>
      </c>
      <c r="W296" s="31">
        <v>2676.98</v>
      </c>
      <c r="X296" s="31">
        <v>-51.15</v>
      </c>
      <c r="Y296" s="22">
        <v>370</v>
      </c>
      <c r="Z296" s="22">
        <v>247</v>
      </c>
      <c r="AA296" s="27">
        <v>0</v>
      </c>
      <c r="AB296" s="31">
        <v>0</v>
      </c>
      <c r="AC296" s="27">
        <v>0</v>
      </c>
      <c r="AD296" s="27">
        <v>0</v>
      </c>
      <c r="AE296" s="22">
        <v>7500</v>
      </c>
    </row>
    <row r="297" spans="1:31" ht="15" x14ac:dyDescent="0.25">
      <c r="A297" s="22">
        <v>284</v>
      </c>
      <c r="B297" s="21" t="s">
        <v>353</v>
      </c>
      <c r="C297" s="27">
        <v>88.106999999999999</v>
      </c>
      <c r="D297" s="28">
        <v>227.2</v>
      </c>
      <c r="E297" s="28">
        <v>427.9</v>
      </c>
      <c r="F297" s="28">
        <v>609</v>
      </c>
      <c r="G297" s="28">
        <v>40</v>
      </c>
      <c r="H297" s="28">
        <v>292</v>
      </c>
      <c r="I297" s="27">
        <v>0.23</v>
      </c>
      <c r="J297" s="27">
        <v>0.61</v>
      </c>
      <c r="K297" s="27">
        <v>0.96799999999999997</v>
      </c>
      <c r="L297" s="28">
        <v>293</v>
      </c>
      <c r="M297" s="28">
        <v>1.3</v>
      </c>
      <c r="N297" s="29">
        <v>2.3439999999999999</v>
      </c>
      <c r="O297" s="30">
        <v>0.1115</v>
      </c>
      <c r="P297" s="30">
        <v>-8.8839999999999996E-5</v>
      </c>
      <c r="Q297" s="30">
        <v>3.2250000000000001E-8</v>
      </c>
      <c r="R297" s="31">
        <v>583.65</v>
      </c>
      <c r="S297" s="31">
        <v>311.24</v>
      </c>
      <c r="T297" s="22">
        <v>-115.66</v>
      </c>
      <c r="U297" s="22">
        <v>0</v>
      </c>
      <c r="V297" s="29">
        <v>16.779199999999999</v>
      </c>
      <c r="W297" s="31">
        <v>3385.49</v>
      </c>
      <c r="X297" s="31">
        <v>-94.15</v>
      </c>
      <c r="Y297" s="22">
        <v>465</v>
      </c>
      <c r="Z297" s="22">
        <v>330</v>
      </c>
      <c r="AA297" s="27">
        <v>82.656999999999996</v>
      </c>
      <c r="AB297" s="31">
        <v>-9222.7199999999993</v>
      </c>
      <c r="AC297" s="27">
        <v>-8.9860000000000007</v>
      </c>
      <c r="AD297" s="27">
        <v>5.15</v>
      </c>
      <c r="AE297" s="22">
        <v>9830</v>
      </c>
    </row>
    <row r="298" spans="1:31" ht="15" x14ac:dyDescent="0.25">
      <c r="A298" s="22">
        <v>285</v>
      </c>
      <c r="B298" s="21" t="s">
        <v>663</v>
      </c>
      <c r="C298" s="27">
        <v>60.095999999999997</v>
      </c>
      <c r="D298" s="28">
        <v>184.7</v>
      </c>
      <c r="E298" s="28">
        <v>355.4</v>
      </c>
      <c r="F298" s="28">
        <v>508.3</v>
      </c>
      <c r="G298" s="28">
        <v>47</v>
      </c>
      <c r="H298" s="28">
        <v>220</v>
      </c>
      <c r="I298" s="27">
        <v>0.248</v>
      </c>
      <c r="J298" s="27">
        <v>0.66500000000000004</v>
      </c>
      <c r="K298" s="27">
        <v>0.78600000000000003</v>
      </c>
      <c r="L298" s="28">
        <v>293</v>
      </c>
      <c r="M298" s="28">
        <v>1.7</v>
      </c>
      <c r="N298" s="29">
        <v>7.7450000000000001</v>
      </c>
      <c r="O298" s="30">
        <v>4.5019999999999998E-2</v>
      </c>
      <c r="P298" s="30">
        <v>1.5299999999999999E-5</v>
      </c>
      <c r="Q298" s="30">
        <v>-2.2119999999999999E-8</v>
      </c>
      <c r="R298" s="31">
        <v>1139.7</v>
      </c>
      <c r="S298" s="31">
        <v>323.44</v>
      </c>
      <c r="T298" s="22">
        <v>-65.11</v>
      </c>
      <c r="U298" s="22">
        <v>-41.44</v>
      </c>
      <c r="V298" s="29">
        <v>18.692900000000002</v>
      </c>
      <c r="W298" s="31">
        <v>3640.2</v>
      </c>
      <c r="X298" s="31">
        <v>-53.54</v>
      </c>
      <c r="Y298" s="22">
        <v>374</v>
      </c>
      <c r="Z298" s="22">
        <v>273</v>
      </c>
      <c r="AA298" s="27">
        <v>0</v>
      </c>
      <c r="AB298" s="31">
        <v>0</v>
      </c>
      <c r="AC298" s="27">
        <v>0</v>
      </c>
      <c r="AD298" s="27">
        <v>0</v>
      </c>
      <c r="AE298" s="22">
        <v>9520</v>
      </c>
    </row>
    <row r="299" spans="1:31" ht="15" x14ac:dyDescent="0.25">
      <c r="A299" s="22">
        <v>286</v>
      </c>
      <c r="B299" s="21" t="s">
        <v>354</v>
      </c>
      <c r="C299" s="27">
        <v>59.112000000000002</v>
      </c>
      <c r="D299" s="28">
        <v>177.9</v>
      </c>
      <c r="E299" s="28">
        <v>305.60000000000002</v>
      </c>
      <c r="F299" s="28">
        <v>476</v>
      </c>
      <c r="G299" s="28">
        <v>50</v>
      </c>
      <c r="H299" s="28">
        <v>229</v>
      </c>
      <c r="I299" s="27">
        <v>0.28999999999999998</v>
      </c>
      <c r="J299" s="27">
        <v>0.29699999999999999</v>
      </c>
      <c r="K299" s="27">
        <v>0.68799999999999994</v>
      </c>
      <c r="L299" s="28">
        <v>293</v>
      </c>
      <c r="M299" s="28">
        <v>0</v>
      </c>
      <c r="N299" s="29">
        <v>-1.788</v>
      </c>
      <c r="O299" s="30">
        <v>9.9729999999999999E-2</v>
      </c>
      <c r="P299" s="30">
        <v>-6.7490000000000006E-5</v>
      </c>
      <c r="Q299" s="30">
        <v>1.9939999999999999E-8</v>
      </c>
      <c r="R299" s="31">
        <v>433.64</v>
      </c>
      <c r="S299" s="31">
        <v>228.46</v>
      </c>
      <c r="T299" s="22">
        <v>-20.02</v>
      </c>
      <c r="U299" s="22">
        <v>0</v>
      </c>
      <c r="V299" s="29">
        <v>16.363700000000001</v>
      </c>
      <c r="W299" s="31">
        <v>2582.35</v>
      </c>
      <c r="X299" s="31">
        <v>-40.15</v>
      </c>
      <c r="Y299" s="22">
        <v>337</v>
      </c>
      <c r="Z299" s="22">
        <v>239</v>
      </c>
      <c r="AA299" s="27">
        <v>0</v>
      </c>
      <c r="AB299" s="31">
        <v>0</v>
      </c>
      <c r="AC299" s="27">
        <v>0</v>
      </c>
      <c r="AD299" s="27">
        <v>0</v>
      </c>
      <c r="AE299" s="22">
        <v>6500</v>
      </c>
    </row>
    <row r="300" spans="1:31" ht="15" x14ac:dyDescent="0.25">
      <c r="A300" s="22">
        <v>287</v>
      </c>
      <c r="B300" s="21" t="s">
        <v>355</v>
      </c>
      <c r="C300" s="27">
        <v>78.542000000000002</v>
      </c>
      <c r="D300" s="28">
        <v>156</v>
      </c>
      <c r="E300" s="28">
        <v>308.89999999999998</v>
      </c>
      <c r="F300" s="28">
        <v>485</v>
      </c>
      <c r="G300" s="28">
        <v>46.6</v>
      </c>
      <c r="H300" s="28">
        <v>230</v>
      </c>
      <c r="I300" s="27">
        <v>0.26900000000000002</v>
      </c>
      <c r="J300" s="27">
        <v>0.23200000000000001</v>
      </c>
      <c r="K300" s="27">
        <v>0.86199999999999999</v>
      </c>
      <c r="L300" s="28">
        <v>293</v>
      </c>
      <c r="M300" s="28">
        <v>2.1</v>
      </c>
      <c r="N300" s="29">
        <v>0.44</v>
      </c>
      <c r="O300" s="30">
        <v>8.3299999999999999E-2</v>
      </c>
      <c r="P300" s="30">
        <v>-5.359E-5</v>
      </c>
      <c r="Q300" s="30">
        <v>1.4E-8</v>
      </c>
      <c r="R300" s="31">
        <v>306.25</v>
      </c>
      <c r="S300" s="31">
        <v>212.24</v>
      </c>
      <c r="T300" s="22">
        <v>-35</v>
      </c>
      <c r="U300" s="22">
        <v>-14.94</v>
      </c>
      <c r="V300" s="29">
        <v>16.038399999999999</v>
      </c>
      <c r="W300" s="31">
        <v>2490.48</v>
      </c>
      <c r="X300" s="31">
        <v>-43.15</v>
      </c>
      <c r="Y300" s="22">
        <v>340</v>
      </c>
      <c r="Z300" s="22">
        <v>225</v>
      </c>
      <c r="AA300" s="27">
        <v>0</v>
      </c>
      <c r="AB300" s="31">
        <v>0</v>
      </c>
      <c r="AC300" s="27">
        <v>0</v>
      </c>
      <c r="AD300" s="27">
        <v>0</v>
      </c>
      <c r="AE300" s="22">
        <v>6280</v>
      </c>
    </row>
    <row r="301" spans="1:31" ht="15" x14ac:dyDescent="0.25">
      <c r="A301" s="22">
        <v>288</v>
      </c>
      <c r="B301" s="21" t="s">
        <v>356</v>
      </c>
      <c r="C301" s="27">
        <v>120.19499999999999</v>
      </c>
      <c r="D301" s="28">
        <v>177.1</v>
      </c>
      <c r="E301" s="28">
        <v>425.6</v>
      </c>
      <c r="F301" s="28">
        <v>631</v>
      </c>
      <c r="G301" s="28">
        <v>31.7</v>
      </c>
      <c r="H301" s="28">
        <v>428</v>
      </c>
      <c r="I301" s="27">
        <v>0.26</v>
      </c>
      <c r="J301" s="27">
        <v>0.33500000000000002</v>
      </c>
      <c r="K301" s="27">
        <v>0.86199999999999999</v>
      </c>
      <c r="L301" s="28">
        <v>293</v>
      </c>
      <c r="M301" s="28">
        <v>0.4</v>
      </c>
      <c r="N301" s="29">
        <v>-9.0419999999999998</v>
      </c>
      <c r="O301" s="30">
        <v>0.18729999999999999</v>
      </c>
      <c r="P301" s="30">
        <v>-1.215E-4</v>
      </c>
      <c r="Q301" s="30">
        <v>3.0839999999999997E-8</v>
      </c>
      <c r="R301" s="31">
        <v>517.16999999999996</v>
      </c>
      <c r="S301" s="31">
        <v>276.22000000000003</v>
      </c>
      <c r="T301" s="22">
        <v>0.94</v>
      </c>
      <c r="U301" s="22">
        <v>32.74</v>
      </c>
      <c r="V301" s="29">
        <v>15.972200000000001</v>
      </c>
      <c r="W301" s="31">
        <v>3363.6</v>
      </c>
      <c r="X301" s="31">
        <v>-63.37</v>
      </c>
      <c r="Y301" s="22">
        <v>454</v>
      </c>
      <c r="Z301" s="22">
        <v>311</v>
      </c>
      <c r="AA301" s="27">
        <v>46.941000000000003</v>
      </c>
      <c r="AB301" s="31">
        <v>-6285.25</v>
      </c>
      <c r="AC301" s="27">
        <v>-4.2270000000000003</v>
      </c>
      <c r="AD301" s="27">
        <v>6.86</v>
      </c>
      <c r="AE301" s="22">
        <v>8970</v>
      </c>
    </row>
    <row r="302" spans="1:31" ht="15" x14ac:dyDescent="0.25">
      <c r="A302" s="22">
        <v>289</v>
      </c>
      <c r="B302" s="21" t="s">
        <v>357</v>
      </c>
      <c r="C302" s="27">
        <v>126.24299999999999</v>
      </c>
      <c r="D302" s="28">
        <v>183.4</v>
      </c>
      <c r="E302" s="28">
        <v>427.7</v>
      </c>
      <c r="F302" s="28">
        <v>640</v>
      </c>
      <c r="G302" s="28">
        <v>28</v>
      </c>
      <c r="H302" s="28">
        <v>0</v>
      </c>
      <c r="I302" s="27">
        <v>0</v>
      </c>
      <c r="J302" s="27">
        <v>0.23699999999999999</v>
      </c>
      <c r="K302" s="27">
        <v>0.80200000000000005</v>
      </c>
      <c r="L302" s="28">
        <v>293</v>
      </c>
      <c r="M302" s="28">
        <v>0</v>
      </c>
      <c r="N302" s="29">
        <v>0</v>
      </c>
      <c r="O302" s="30">
        <v>0</v>
      </c>
      <c r="P302" s="30">
        <v>0</v>
      </c>
      <c r="Q302" s="30">
        <v>0</v>
      </c>
      <c r="R302" s="31">
        <v>0</v>
      </c>
      <c r="S302" s="31">
        <v>0</v>
      </c>
      <c r="T302" s="22">
        <v>0</v>
      </c>
      <c r="U302" s="22">
        <v>0</v>
      </c>
      <c r="V302" s="29">
        <v>15.826000000000001</v>
      </c>
      <c r="W302" s="31">
        <v>3346.12</v>
      </c>
      <c r="X302" s="31">
        <v>-63.71</v>
      </c>
      <c r="Y302" s="22">
        <v>440</v>
      </c>
      <c r="Z302" s="22">
        <v>330</v>
      </c>
      <c r="AA302" s="27">
        <v>0</v>
      </c>
      <c r="AB302" s="31">
        <v>0</v>
      </c>
      <c r="AC302" s="27">
        <v>0</v>
      </c>
      <c r="AD302" s="27">
        <v>0</v>
      </c>
      <c r="AE302" s="22">
        <v>0</v>
      </c>
    </row>
    <row r="303" spans="1:31" ht="15" x14ac:dyDescent="0.25">
      <c r="A303" s="22">
        <v>290</v>
      </c>
      <c r="B303" s="21" t="s">
        <v>358</v>
      </c>
      <c r="C303" s="27">
        <v>112.21599999999999</v>
      </c>
      <c r="D303" s="28">
        <v>160.5</v>
      </c>
      <c r="E303" s="28">
        <v>399.6</v>
      </c>
      <c r="F303" s="28">
        <v>601</v>
      </c>
      <c r="G303" s="28">
        <v>29</v>
      </c>
      <c r="H303" s="28">
        <v>0</v>
      </c>
      <c r="I303" s="27">
        <v>0</v>
      </c>
      <c r="J303" s="27">
        <v>0.24</v>
      </c>
      <c r="K303" s="27">
        <v>0.77600000000000002</v>
      </c>
      <c r="L303" s="28">
        <v>293</v>
      </c>
      <c r="M303" s="28">
        <v>0</v>
      </c>
      <c r="N303" s="29">
        <v>0</v>
      </c>
      <c r="O303" s="30">
        <v>0</v>
      </c>
      <c r="P303" s="30">
        <v>0</v>
      </c>
      <c r="Q303" s="30">
        <v>0</v>
      </c>
      <c r="R303" s="31">
        <v>0</v>
      </c>
      <c r="S303" s="31">
        <v>0</v>
      </c>
      <c r="T303" s="22">
        <v>0</v>
      </c>
      <c r="U303" s="22">
        <v>0</v>
      </c>
      <c r="V303" s="29">
        <v>15.8561</v>
      </c>
      <c r="W303" s="31">
        <v>3176.22</v>
      </c>
      <c r="X303" s="31">
        <v>-55.18</v>
      </c>
      <c r="Y303" s="22">
        <v>427</v>
      </c>
      <c r="Z303" s="22">
        <v>289</v>
      </c>
      <c r="AA303" s="27">
        <v>0</v>
      </c>
      <c r="AB303" s="31">
        <v>0</v>
      </c>
      <c r="AC303" s="27">
        <v>0</v>
      </c>
      <c r="AD303" s="27">
        <v>0</v>
      </c>
      <c r="AE303" s="22">
        <v>8150</v>
      </c>
    </row>
    <row r="304" spans="1:31" ht="15" x14ac:dyDescent="0.25">
      <c r="A304" s="22">
        <v>291</v>
      </c>
      <c r="B304" s="21" t="s">
        <v>359</v>
      </c>
      <c r="C304" s="27">
        <v>42.037999999999997</v>
      </c>
      <c r="D304" s="28">
        <v>138</v>
      </c>
      <c r="E304" s="28">
        <v>232</v>
      </c>
      <c r="F304" s="28">
        <v>380</v>
      </c>
      <c r="G304" s="28">
        <v>64</v>
      </c>
      <c r="H304" s="28">
        <v>145</v>
      </c>
      <c r="I304" s="27">
        <v>0.3</v>
      </c>
      <c r="J304" s="27">
        <v>0.20699999999999999</v>
      </c>
      <c r="K304" s="27">
        <v>0</v>
      </c>
      <c r="L304" s="28">
        <v>0</v>
      </c>
      <c r="M304" s="28">
        <v>1.4</v>
      </c>
      <c r="N304" s="29">
        <v>1.5249999999999999</v>
      </c>
      <c r="O304" s="30">
        <v>3.9129999999999998E-2</v>
      </c>
      <c r="P304" s="30">
        <v>-2.5899999999999999E-5</v>
      </c>
      <c r="Q304" s="30">
        <v>6.4549999999999997E-9</v>
      </c>
      <c r="R304" s="31">
        <v>0</v>
      </c>
      <c r="S304" s="31">
        <v>0</v>
      </c>
      <c r="T304" s="22">
        <v>-14.6</v>
      </c>
      <c r="U304" s="22">
        <v>-14.41</v>
      </c>
      <c r="V304" s="29">
        <v>16.0197</v>
      </c>
      <c r="W304" s="31">
        <v>1849.21</v>
      </c>
      <c r="X304" s="31">
        <v>-35.15</v>
      </c>
      <c r="Y304" s="22">
        <v>255</v>
      </c>
      <c r="Z304" s="22">
        <v>170</v>
      </c>
      <c r="AA304" s="27">
        <v>0</v>
      </c>
      <c r="AB304" s="31">
        <v>0</v>
      </c>
      <c r="AC304" s="27">
        <v>0</v>
      </c>
      <c r="AD304" s="27">
        <v>0</v>
      </c>
      <c r="AE304" s="22">
        <v>4930</v>
      </c>
    </row>
    <row r="305" spans="1:32" ht="15" x14ac:dyDescent="0.25">
      <c r="A305" s="22">
        <v>292</v>
      </c>
      <c r="B305" s="21" t="s">
        <v>360</v>
      </c>
      <c r="C305" s="27">
        <v>83.8</v>
      </c>
      <c r="D305" s="28">
        <v>115.8</v>
      </c>
      <c r="E305" s="28">
        <v>119.8</v>
      </c>
      <c r="F305" s="28">
        <v>209.4</v>
      </c>
      <c r="G305" s="28">
        <v>54.3</v>
      </c>
      <c r="H305" s="28">
        <v>91.2</v>
      </c>
      <c r="I305" s="27">
        <v>0.28799999999999998</v>
      </c>
      <c r="J305" s="27">
        <v>-2E-3</v>
      </c>
      <c r="K305" s="27">
        <v>2.42</v>
      </c>
      <c r="L305" s="28">
        <v>120</v>
      </c>
      <c r="M305" s="28">
        <v>0</v>
      </c>
      <c r="N305" s="29">
        <v>0</v>
      </c>
      <c r="O305" s="30">
        <v>0</v>
      </c>
      <c r="P305" s="30">
        <v>0</v>
      </c>
      <c r="Q305" s="30">
        <v>0</v>
      </c>
      <c r="R305" s="31">
        <v>0</v>
      </c>
      <c r="S305" s="31">
        <v>0</v>
      </c>
      <c r="T305" s="22">
        <v>0</v>
      </c>
      <c r="U305" s="22">
        <v>0</v>
      </c>
      <c r="V305" s="29">
        <v>15.2677</v>
      </c>
      <c r="W305" s="31">
        <v>958.75</v>
      </c>
      <c r="X305" s="31">
        <v>-8.7100000000000009</v>
      </c>
      <c r="Y305" s="22">
        <v>129</v>
      </c>
      <c r="Z305" s="22">
        <v>113</v>
      </c>
      <c r="AA305" s="27">
        <v>30.716999999999999</v>
      </c>
      <c r="AB305" s="31">
        <v>-1408.77</v>
      </c>
      <c r="AC305" s="27">
        <v>-2.5790000000000002</v>
      </c>
      <c r="AD305" s="27">
        <v>0.44800000000000001</v>
      </c>
      <c r="AE305" s="22">
        <v>2309</v>
      </c>
    </row>
    <row r="306" spans="1:32" ht="15" x14ac:dyDescent="0.25">
      <c r="A306" s="22">
        <v>293</v>
      </c>
      <c r="B306" s="21" t="s">
        <v>361</v>
      </c>
      <c r="C306" s="27">
        <v>98.058000000000007</v>
      </c>
      <c r="D306" s="28">
        <v>326</v>
      </c>
      <c r="E306" s="28">
        <v>472.8</v>
      </c>
      <c r="F306" s="28">
        <v>0</v>
      </c>
      <c r="G306" s="28">
        <v>0</v>
      </c>
      <c r="H306" s="28">
        <v>0</v>
      </c>
      <c r="I306" s="27">
        <v>0</v>
      </c>
      <c r="J306" s="27">
        <v>0</v>
      </c>
      <c r="K306" s="27">
        <v>1.31</v>
      </c>
      <c r="L306" s="28">
        <v>333</v>
      </c>
      <c r="M306" s="28">
        <v>4</v>
      </c>
      <c r="N306" s="29">
        <v>-3.1230000000000002</v>
      </c>
      <c r="O306" s="30">
        <v>8.3229999999999998E-2</v>
      </c>
      <c r="P306" s="30">
        <v>-5.2169999999999997E-5</v>
      </c>
      <c r="Q306" s="30">
        <v>1.1560000000000001E-8</v>
      </c>
      <c r="R306" s="31">
        <v>952.48</v>
      </c>
      <c r="S306" s="31">
        <v>365.81</v>
      </c>
      <c r="T306" s="22">
        <v>0</v>
      </c>
      <c r="U306" s="22">
        <v>0</v>
      </c>
      <c r="V306" s="29">
        <v>16.274699999999999</v>
      </c>
      <c r="W306" s="31">
        <v>3765.65</v>
      </c>
      <c r="X306" s="31">
        <v>-82.15</v>
      </c>
      <c r="Y306" s="22">
        <v>516</v>
      </c>
      <c r="Z306" s="22">
        <v>352</v>
      </c>
      <c r="AA306" s="27">
        <v>0</v>
      </c>
      <c r="AB306" s="31">
        <v>0</v>
      </c>
      <c r="AC306" s="27">
        <v>0</v>
      </c>
      <c r="AD306" s="27">
        <v>0</v>
      </c>
      <c r="AE306" s="22">
        <v>0</v>
      </c>
    </row>
    <row r="307" spans="1:32" ht="15" x14ac:dyDescent="0.25">
      <c r="A307" s="22">
        <v>294</v>
      </c>
      <c r="B307" s="21" t="s">
        <v>362</v>
      </c>
      <c r="C307" s="27">
        <v>108.14</v>
      </c>
      <c r="D307" s="28">
        <v>285.39999999999998</v>
      </c>
      <c r="E307" s="28">
        <v>475.4</v>
      </c>
      <c r="F307" s="28">
        <v>705.8</v>
      </c>
      <c r="G307" s="28">
        <v>45</v>
      </c>
      <c r="H307" s="28">
        <v>310</v>
      </c>
      <c r="I307" s="27">
        <v>0.24099999999999999</v>
      </c>
      <c r="J307" s="27">
        <v>0.46400000000000002</v>
      </c>
      <c r="K307" s="27">
        <v>1.034</v>
      </c>
      <c r="L307" s="28">
        <v>293</v>
      </c>
      <c r="M307" s="28">
        <v>1.8</v>
      </c>
      <c r="N307" s="29">
        <v>-10.75</v>
      </c>
      <c r="O307" s="30">
        <v>0.17349999999999999</v>
      </c>
      <c r="P307" s="30">
        <v>-1.44E-4</v>
      </c>
      <c r="Q307" s="30">
        <v>4.9619999999999997E-8</v>
      </c>
      <c r="R307" s="31">
        <v>1785.6</v>
      </c>
      <c r="S307" s="31">
        <v>370.75</v>
      </c>
      <c r="T307" s="22">
        <v>-31.63</v>
      </c>
      <c r="U307" s="22">
        <v>-9.69</v>
      </c>
      <c r="V307" s="29">
        <v>17.287800000000001</v>
      </c>
      <c r="W307" s="31">
        <v>4274.42</v>
      </c>
      <c r="X307" s="31">
        <v>-74.09</v>
      </c>
      <c r="Y307" s="22">
        <v>480</v>
      </c>
      <c r="Z307" s="22">
        <v>370</v>
      </c>
      <c r="AA307" s="27">
        <v>79.796000000000006</v>
      </c>
      <c r="AB307" s="31">
        <v>-9855.7999999999993</v>
      </c>
      <c r="AC307" s="27">
        <v>-8.5090000000000003</v>
      </c>
      <c r="AD307" s="27">
        <v>6.14</v>
      </c>
      <c r="AE307" s="22">
        <v>11330</v>
      </c>
    </row>
    <row r="308" spans="1:32" ht="15" x14ac:dyDescent="0.25">
      <c r="A308" s="22">
        <v>295</v>
      </c>
      <c r="B308" s="21" t="s">
        <v>363</v>
      </c>
      <c r="C308" s="27">
        <v>147.00399999999999</v>
      </c>
      <c r="D308" s="28">
        <v>248.4</v>
      </c>
      <c r="E308" s="28">
        <v>446</v>
      </c>
      <c r="F308" s="28">
        <v>684</v>
      </c>
      <c r="G308" s="28">
        <v>38</v>
      </c>
      <c r="H308" s="28">
        <v>359</v>
      </c>
      <c r="I308" s="27">
        <v>0.24</v>
      </c>
      <c r="J308" s="27">
        <v>0.26</v>
      </c>
      <c r="K308" s="27">
        <v>1.288</v>
      </c>
      <c r="L308" s="28">
        <v>293</v>
      </c>
      <c r="M308" s="28">
        <v>1.4</v>
      </c>
      <c r="N308" s="29">
        <v>-3.246</v>
      </c>
      <c r="O308" s="30">
        <v>0.13120000000000001</v>
      </c>
      <c r="P308" s="30">
        <v>-1.076E-4</v>
      </c>
      <c r="Q308" s="30">
        <v>3.4079999999999998E-8</v>
      </c>
      <c r="R308" s="31">
        <v>402.2</v>
      </c>
      <c r="S308" s="31">
        <v>300.89</v>
      </c>
      <c r="T308" s="22">
        <v>6.32</v>
      </c>
      <c r="U308" s="22">
        <v>18.78</v>
      </c>
      <c r="V308" s="29">
        <v>16.817299999999999</v>
      </c>
      <c r="W308" s="31">
        <v>4104.13</v>
      </c>
      <c r="X308" s="31">
        <v>-43.15</v>
      </c>
      <c r="Y308" s="22">
        <v>475</v>
      </c>
      <c r="Z308" s="22">
        <v>326</v>
      </c>
      <c r="AA308" s="27">
        <v>0</v>
      </c>
      <c r="AB308" s="31">
        <v>0</v>
      </c>
      <c r="AC308" s="27">
        <v>0</v>
      </c>
      <c r="AD308" s="27">
        <v>0</v>
      </c>
      <c r="AE308" s="22">
        <v>9230</v>
      </c>
    </row>
    <row r="309" spans="1:32" ht="15" x14ac:dyDescent="0.25">
      <c r="A309" s="22">
        <v>296</v>
      </c>
      <c r="B309" s="21" t="s">
        <v>364</v>
      </c>
      <c r="C309" s="27">
        <v>16.042999999999999</v>
      </c>
      <c r="D309" s="28">
        <v>90.7</v>
      </c>
      <c r="E309" s="28">
        <v>111.7</v>
      </c>
      <c r="F309" s="28">
        <v>190.6</v>
      </c>
      <c r="G309" s="28">
        <v>45.4</v>
      </c>
      <c r="H309" s="28">
        <v>99</v>
      </c>
      <c r="I309" s="27">
        <v>0.28799999999999998</v>
      </c>
      <c r="J309" s="27">
        <v>8.0000000000000002E-3</v>
      </c>
      <c r="K309" s="27">
        <v>0.42499999999999999</v>
      </c>
      <c r="L309" s="28">
        <v>111.7</v>
      </c>
      <c r="M309" s="28">
        <v>0</v>
      </c>
      <c r="N309" s="29">
        <v>4.5979999999999999</v>
      </c>
      <c r="O309" s="30">
        <v>1.2449999999999999E-2</v>
      </c>
      <c r="P309" s="30">
        <v>2.8600000000000001E-6</v>
      </c>
      <c r="Q309" s="30">
        <v>-2.7029999999999999E-9</v>
      </c>
      <c r="R309" s="31">
        <v>114.14</v>
      </c>
      <c r="S309" s="31">
        <v>57.6</v>
      </c>
      <c r="T309" s="22">
        <v>-17.89</v>
      </c>
      <c r="U309" s="22">
        <v>-12.15</v>
      </c>
      <c r="V309" s="29">
        <v>15.224299999999999</v>
      </c>
      <c r="W309" s="31">
        <v>897.84</v>
      </c>
      <c r="X309" s="31">
        <v>-7.16</v>
      </c>
      <c r="Y309" s="22">
        <v>120</v>
      </c>
      <c r="Z309" s="22">
        <v>93</v>
      </c>
      <c r="AA309" s="27">
        <v>30.175000000000001</v>
      </c>
      <c r="AB309" s="31">
        <v>-1300.6099999999999</v>
      </c>
      <c r="AC309" s="27">
        <v>-2.641</v>
      </c>
      <c r="AD309" s="27">
        <v>0.442</v>
      </c>
      <c r="AE309" s="22">
        <v>1955</v>
      </c>
      <c r="AF309" s="33"/>
    </row>
    <row r="310" spans="1:32" ht="15" x14ac:dyDescent="0.25">
      <c r="A310" s="22">
        <v>297</v>
      </c>
      <c r="B310" s="21" t="s">
        <v>658</v>
      </c>
      <c r="C310" s="27">
        <v>32.042000000000002</v>
      </c>
      <c r="D310" s="28">
        <v>175.5</v>
      </c>
      <c r="E310" s="28">
        <v>337.8</v>
      </c>
      <c r="F310" s="28">
        <v>512.6</v>
      </c>
      <c r="G310" s="28">
        <v>79.900000000000006</v>
      </c>
      <c r="H310" s="28">
        <v>118</v>
      </c>
      <c r="I310" s="27">
        <v>0.224</v>
      </c>
      <c r="J310" s="27">
        <v>0.55900000000000005</v>
      </c>
      <c r="K310" s="27">
        <v>0.79100000000000004</v>
      </c>
      <c r="L310" s="28">
        <v>293</v>
      </c>
      <c r="M310" s="28">
        <v>1.7</v>
      </c>
      <c r="N310" s="29">
        <v>5.0519999999999996</v>
      </c>
      <c r="O310" s="30">
        <v>1.694E-2</v>
      </c>
      <c r="P310" s="30">
        <v>6.1789999999999996E-6</v>
      </c>
      <c r="Q310" s="30">
        <v>-6.8109999999999997E-9</v>
      </c>
      <c r="R310" s="31">
        <v>555.29999999999995</v>
      </c>
      <c r="S310" s="31">
        <v>260.64</v>
      </c>
      <c r="T310" s="22">
        <v>-48.08</v>
      </c>
      <c r="U310" s="22">
        <v>-38.840000000000003</v>
      </c>
      <c r="V310" s="29">
        <v>18.587499999999999</v>
      </c>
      <c r="W310" s="31">
        <v>3626.55</v>
      </c>
      <c r="X310" s="31">
        <v>-34.29</v>
      </c>
      <c r="Y310" s="22">
        <v>364</v>
      </c>
      <c r="Z310" s="22">
        <v>257</v>
      </c>
      <c r="AA310" s="27">
        <v>72.268000000000001</v>
      </c>
      <c r="AB310" s="31">
        <v>-7064.2</v>
      </c>
      <c r="AC310" s="27">
        <v>-7.68</v>
      </c>
      <c r="AD310" s="27">
        <v>1.86</v>
      </c>
      <c r="AE310" s="22">
        <v>8426</v>
      </c>
    </row>
    <row r="311" spans="1:32" ht="15" x14ac:dyDescent="0.25">
      <c r="A311" s="22">
        <v>298</v>
      </c>
      <c r="B311" s="21" t="s">
        <v>365</v>
      </c>
      <c r="C311" s="27">
        <v>84.162000000000006</v>
      </c>
      <c r="D311" s="28">
        <v>130.69999999999999</v>
      </c>
      <c r="E311" s="28">
        <v>345</v>
      </c>
      <c r="F311" s="28">
        <v>532.70000000000005</v>
      </c>
      <c r="G311" s="28">
        <v>37.4</v>
      </c>
      <c r="H311" s="28">
        <v>319</v>
      </c>
      <c r="I311" s="27">
        <v>0.27300000000000002</v>
      </c>
      <c r="J311" s="27">
        <v>0.23899999999999999</v>
      </c>
      <c r="K311" s="27">
        <v>0.754</v>
      </c>
      <c r="L311" s="28">
        <v>289</v>
      </c>
      <c r="M311" s="28">
        <v>0</v>
      </c>
      <c r="N311" s="29">
        <v>11.968</v>
      </c>
      <c r="O311" s="30">
        <v>0.15240000000000001</v>
      </c>
      <c r="P311" s="30">
        <v>-8.6990000000000006E-5</v>
      </c>
      <c r="Q311" s="30">
        <v>1.9140000000000001E-8</v>
      </c>
      <c r="R311" s="31">
        <v>440.52</v>
      </c>
      <c r="S311" s="31">
        <v>243.24</v>
      </c>
      <c r="T311" s="22">
        <v>-25.5</v>
      </c>
      <c r="U311" s="22">
        <v>8.5500000000000007</v>
      </c>
      <c r="V311" s="29">
        <v>15.802300000000001</v>
      </c>
      <c r="W311" s="31">
        <v>2731</v>
      </c>
      <c r="X311" s="31">
        <v>-47.11</v>
      </c>
      <c r="Y311" s="22">
        <v>375</v>
      </c>
      <c r="Z311" s="22">
        <v>250</v>
      </c>
      <c r="AA311" s="27">
        <v>0</v>
      </c>
      <c r="AB311" s="31">
        <v>0</v>
      </c>
      <c r="AC311" s="27">
        <v>0</v>
      </c>
      <c r="AD311" s="27">
        <v>0</v>
      </c>
      <c r="AE311" s="22">
        <v>6950</v>
      </c>
    </row>
    <row r="312" spans="1:32" ht="15" x14ac:dyDescent="0.25">
      <c r="A312" s="22">
        <v>299</v>
      </c>
      <c r="B312" s="21" t="s">
        <v>665</v>
      </c>
      <c r="C312" s="27">
        <v>74.08</v>
      </c>
      <c r="D312" s="28">
        <v>175</v>
      </c>
      <c r="E312" s="28">
        <v>330.1</v>
      </c>
      <c r="F312" s="28">
        <v>506.8</v>
      </c>
      <c r="G312" s="28">
        <v>46.3</v>
      </c>
      <c r="H312" s="28">
        <v>228</v>
      </c>
      <c r="I312" s="27">
        <v>0.254</v>
      </c>
      <c r="J312" s="27">
        <v>0.32400000000000001</v>
      </c>
      <c r="K312" s="27">
        <v>0.93400000000000005</v>
      </c>
      <c r="L312" s="28">
        <v>293</v>
      </c>
      <c r="M312" s="28">
        <v>1.7</v>
      </c>
      <c r="N312" s="29">
        <v>3.9529999999999998</v>
      </c>
      <c r="O312" s="30">
        <v>5.3629999999999997E-2</v>
      </c>
      <c r="P312" s="30">
        <v>-1.0370000000000001E-5</v>
      </c>
      <c r="Q312" s="30">
        <v>6.9610000000000003E-9</v>
      </c>
      <c r="R312" s="31">
        <v>408.62</v>
      </c>
      <c r="S312" s="31">
        <v>224.03</v>
      </c>
      <c r="T312" s="22">
        <v>-97.86</v>
      </c>
      <c r="U312" s="22">
        <v>0</v>
      </c>
      <c r="V312" s="29">
        <v>16.1295</v>
      </c>
      <c r="W312" s="31">
        <v>2601.92</v>
      </c>
      <c r="X312" s="31">
        <v>-56.15</v>
      </c>
      <c r="Y312" s="22">
        <v>360</v>
      </c>
      <c r="Z312" s="22">
        <v>245</v>
      </c>
      <c r="AA312" s="27">
        <v>61.268000000000001</v>
      </c>
      <c r="AB312" s="31">
        <v>-5840.56</v>
      </c>
      <c r="AC312" s="27">
        <v>-6.3739999999999997</v>
      </c>
      <c r="AD312" s="27">
        <v>3.08</v>
      </c>
      <c r="AE312" s="22">
        <v>7200</v>
      </c>
    </row>
    <row r="313" spans="1:32" ht="15" x14ac:dyDescent="0.25">
      <c r="A313" s="22">
        <v>300</v>
      </c>
      <c r="B313" s="21" t="s">
        <v>366</v>
      </c>
      <c r="C313" s="27">
        <v>40.064999999999998</v>
      </c>
      <c r="D313" s="28">
        <v>170.5</v>
      </c>
      <c r="E313" s="28">
        <v>250</v>
      </c>
      <c r="F313" s="28">
        <v>402.4</v>
      </c>
      <c r="G313" s="28">
        <v>55.5</v>
      </c>
      <c r="H313" s="28">
        <v>164</v>
      </c>
      <c r="I313" s="27">
        <v>0.27600000000000002</v>
      </c>
      <c r="J313" s="27">
        <v>0.218</v>
      </c>
      <c r="K313" s="27">
        <v>0.70599999999999996</v>
      </c>
      <c r="L313" s="28">
        <v>223</v>
      </c>
      <c r="M313" s="28">
        <v>0.7</v>
      </c>
      <c r="N313" s="29">
        <v>3.5129999999999999</v>
      </c>
      <c r="O313" s="30">
        <v>4.453E-2</v>
      </c>
      <c r="P313" s="30">
        <v>-2.8030000000000001E-5</v>
      </c>
      <c r="Q313" s="30">
        <v>7.7010000000000006E-9</v>
      </c>
      <c r="R313" s="31">
        <v>0</v>
      </c>
      <c r="S313" s="31">
        <v>0</v>
      </c>
      <c r="T313" s="22">
        <v>44.32</v>
      </c>
      <c r="U313" s="22">
        <v>46.47</v>
      </c>
      <c r="V313" s="29">
        <v>15.6227</v>
      </c>
      <c r="W313" s="31">
        <v>1850.66</v>
      </c>
      <c r="X313" s="31">
        <v>-44.07</v>
      </c>
      <c r="Y313" s="22">
        <v>267</v>
      </c>
      <c r="Z313" s="22">
        <v>183</v>
      </c>
      <c r="AA313" s="27">
        <v>0</v>
      </c>
      <c r="AB313" s="31">
        <v>0</v>
      </c>
      <c r="AC313" s="27">
        <v>0</v>
      </c>
      <c r="AD313" s="27">
        <v>0</v>
      </c>
      <c r="AE313" s="22">
        <v>5290</v>
      </c>
    </row>
    <row r="314" spans="1:32" ht="15" x14ac:dyDescent="0.25">
      <c r="A314" s="22">
        <v>301</v>
      </c>
      <c r="B314" s="21" t="s">
        <v>367</v>
      </c>
      <c r="C314" s="27">
        <v>86.090999999999994</v>
      </c>
      <c r="D314" s="28">
        <v>196.7</v>
      </c>
      <c r="E314" s="28">
        <v>353.5</v>
      </c>
      <c r="F314" s="28">
        <v>536</v>
      </c>
      <c r="G314" s="28">
        <v>42</v>
      </c>
      <c r="H314" s="28">
        <v>265</v>
      </c>
      <c r="I314" s="27">
        <v>0.25</v>
      </c>
      <c r="J314" s="27">
        <v>0.35</v>
      </c>
      <c r="K314" s="27">
        <v>0.95599999999999996</v>
      </c>
      <c r="L314" s="28">
        <v>293</v>
      </c>
      <c r="M314" s="28">
        <v>0</v>
      </c>
      <c r="N314" s="29">
        <v>3.6219999999999999</v>
      </c>
      <c r="O314" s="30">
        <v>6.6780000000000006E-2</v>
      </c>
      <c r="P314" s="30">
        <v>-2.103E-5</v>
      </c>
      <c r="Q314" s="30">
        <v>-3.9659999999999997E-9</v>
      </c>
      <c r="R314" s="31">
        <v>451.02</v>
      </c>
      <c r="S314" s="31">
        <v>245.3</v>
      </c>
      <c r="T314" s="22">
        <v>0</v>
      </c>
      <c r="U314" s="22">
        <v>0</v>
      </c>
      <c r="V314" s="29">
        <v>16.108799999999999</v>
      </c>
      <c r="W314" s="31">
        <v>2788.43</v>
      </c>
      <c r="X314" s="31">
        <v>-59.15</v>
      </c>
      <c r="Y314" s="22">
        <v>390</v>
      </c>
      <c r="Z314" s="22">
        <v>260</v>
      </c>
      <c r="AA314" s="27">
        <v>0</v>
      </c>
      <c r="AB314" s="31">
        <v>0</v>
      </c>
      <c r="AC314" s="27">
        <v>0</v>
      </c>
      <c r="AD314" s="27">
        <v>0</v>
      </c>
      <c r="AE314" s="22">
        <v>7650</v>
      </c>
    </row>
    <row r="315" spans="1:32" ht="15" x14ac:dyDescent="0.25">
      <c r="A315" s="22">
        <v>302</v>
      </c>
      <c r="B315" s="21" t="s">
        <v>368</v>
      </c>
      <c r="C315" s="27">
        <v>31.058</v>
      </c>
      <c r="D315" s="28">
        <v>179.7</v>
      </c>
      <c r="E315" s="28">
        <v>266.8</v>
      </c>
      <c r="F315" s="28">
        <v>430</v>
      </c>
      <c r="G315" s="28">
        <v>73.599999999999994</v>
      </c>
      <c r="H315" s="28">
        <v>140</v>
      </c>
      <c r="I315" s="27">
        <v>0.29199999999999998</v>
      </c>
      <c r="J315" s="27">
        <v>0.27500000000000002</v>
      </c>
      <c r="K315" s="27">
        <v>0.70299999999999996</v>
      </c>
      <c r="L315" s="28">
        <v>259.60000000000002</v>
      </c>
      <c r="M315" s="28">
        <v>1.3</v>
      </c>
      <c r="N315" s="29">
        <v>2.7410000000000001</v>
      </c>
      <c r="O315" s="30">
        <v>3.4090000000000002E-2</v>
      </c>
      <c r="P315" s="30">
        <v>-1.274E-5</v>
      </c>
      <c r="Q315" s="30">
        <v>1.1349999999999999E-9</v>
      </c>
      <c r="R315" s="31">
        <v>311.8</v>
      </c>
      <c r="S315" s="31">
        <v>176.3</v>
      </c>
      <c r="T315" s="22">
        <v>-5.5</v>
      </c>
      <c r="U315" s="22">
        <v>7.71</v>
      </c>
      <c r="V315" s="29">
        <v>17.2622</v>
      </c>
      <c r="W315" s="31">
        <v>2484.83</v>
      </c>
      <c r="X315" s="31">
        <v>-32.92</v>
      </c>
      <c r="Y315" s="22">
        <v>311</v>
      </c>
      <c r="Z315" s="22">
        <v>212</v>
      </c>
      <c r="AA315" s="27">
        <v>62.305999999999997</v>
      </c>
      <c r="AB315" s="31">
        <v>-4954.32</v>
      </c>
      <c r="AC315" s="27">
        <v>-6.6420000000000003</v>
      </c>
      <c r="AD315" s="27">
        <v>1.4</v>
      </c>
      <c r="AE315" s="22">
        <v>6210</v>
      </c>
    </row>
    <row r="316" spans="1:32" ht="15" x14ac:dyDescent="0.25">
      <c r="A316" s="22">
        <v>303</v>
      </c>
      <c r="B316" s="21" t="s">
        <v>369</v>
      </c>
      <c r="C316" s="27">
        <v>136.15100000000001</v>
      </c>
      <c r="D316" s="28">
        <v>260.8</v>
      </c>
      <c r="E316" s="28">
        <v>472.2</v>
      </c>
      <c r="F316" s="28">
        <v>692</v>
      </c>
      <c r="G316" s="28">
        <v>36</v>
      </c>
      <c r="H316" s="28">
        <v>396</v>
      </c>
      <c r="I316" s="27">
        <v>0.25</v>
      </c>
      <c r="J316" s="27">
        <v>0.43</v>
      </c>
      <c r="K316" s="27">
        <v>1.0860000000000001</v>
      </c>
      <c r="L316" s="28">
        <v>293</v>
      </c>
      <c r="M316" s="28">
        <v>1.9</v>
      </c>
      <c r="N316" s="29">
        <v>-5.0659999999999998</v>
      </c>
      <c r="O316" s="30">
        <v>0.13139999999999999</v>
      </c>
      <c r="P316" s="30">
        <v>-4.2979999999999998E-5</v>
      </c>
      <c r="Q316" s="30">
        <v>1.057E-8</v>
      </c>
      <c r="R316" s="31">
        <v>768.94</v>
      </c>
      <c r="S316" s="31">
        <v>332.33</v>
      </c>
      <c r="T316" s="22">
        <v>-60.68</v>
      </c>
      <c r="U316" s="22">
        <v>0</v>
      </c>
      <c r="V316" s="29">
        <v>16.2272</v>
      </c>
      <c r="W316" s="31">
        <v>3751.83</v>
      </c>
      <c r="X316" s="31">
        <v>-81.510000000000005</v>
      </c>
      <c r="Y316" s="22">
        <v>516</v>
      </c>
      <c r="Z316" s="22">
        <v>350</v>
      </c>
      <c r="AA316" s="27">
        <v>0</v>
      </c>
      <c r="AB316" s="31">
        <v>0</v>
      </c>
      <c r="AC316" s="27">
        <v>0</v>
      </c>
      <c r="AD316" s="27">
        <v>0</v>
      </c>
      <c r="AE316" s="22">
        <v>10300</v>
      </c>
    </row>
    <row r="317" spans="1:32" ht="15" x14ac:dyDescent="0.25">
      <c r="A317" s="22">
        <v>304</v>
      </c>
      <c r="B317" s="21" t="s">
        <v>370</v>
      </c>
      <c r="C317" s="27">
        <v>94.938999999999993</v>
      </c>
      <c r="D317" s="28">
        <v>179.5</v>
      </c>
      <c r="E317" s="28">
        <v>276.7</v>
      </c>
      <c r="F317" s="28">
        <v>464</v>
      </c>
      <c r="G317" s="28">
        <v>85</v>
      </c>
      <c r="H317" s="28">
        <v>0</v>
      </c>
      <c r="I317" s="27">
        <v>0</v>
      </c>
      <c r="J317" s="27">
        <v>0.27300000000000002</v>
      </c>
      <c r="K317" s="27">
        <v>1.7370000000000001</v>
      </c>
      <c r="L317" s="28">
        <v>268</v>
      </c>
      <c r="M317" s="28">
        <v>1.8</v>
      </c>
      <c r="N317" s="29">
        <v>3.4460000000000002</v>
      </c>
      <c r="O317" s="30">
        <v>2.606E-2</v>
      </c>
      <c r="P317" s="30">
        <v>-1.29E-5</v>
      </c>
      <c r="Q317" s="30">
        <v>2.3889999999999999E-9</v>
      </c>
      <c r="R317" s="31">
        <v>298.14999999999998</v>
      </c>
      <c r="S317" s="31">
        <v>211.15</v>
      </c>
      <c r="T317" s="22">
        <v>-9</v>
      </c>
      <c r="U317" s="22">
        <v>-6.73</v>
      </c>
      <c r="V317" s="29">
        <v>16.025200000000002</v>
      </c>
      <c r="W317" s="31">
        <v>2271.71</v>
      </c>
      <c r="X317" s="31">
        <v>-34.83</v>
      </c>
      <c r="Y317" s="22">
        <v>326</v>
      </c>
      <c r="Z317" s="22">
        <v>215</v>
      </c>
      <c r="AA317" s="27">
        <v>55.295000000000002</v>
      </c>
      <c r="AB317" s="31">
        <v>-4467.46</v>
      </c>
      <c r="AC317" s="27">
        <v>-5.7880000000000003</v>
      </c>
      <c r="AD317" s="27">
        <v>2.35</v>
      </c>
      <c r="AE317" s="22">
        <v>5715</v>
      </c>
    </row>
    <row r="318" spans="1:32" ht="15" x14ac:dyDescent="0.25">
      <c r="A318" s="22">
        <v>305</v>
      </c>
      <c r="B318" s="21" t="s">
        <v>371</v>
      </c>
      <c r="C318" s="27">
        <v>102.134</v>
      </c>
      <c r="D318" s="28">
        <v>188.4</v>
      </c>
      <c r="E318" s="28">
        <v>275.8</v>
      </c>
      <c r="F318" s="28">
        <v>554.4</v>
      </c>
      <c r="G318" s="28">
        <v>34.299999999999997</v>
      </c>
      <c r="H318" s="28">
        <v>340</v>
      </c>
      <c r="I318" s="27">
        <v>0.25700000000000001</v>
      </c>
      <c r="J318" s="27">
        <v>0.38200000000000001</v>
      </c>
      <c r="K318" s="27">
        <v>0.89800000000000002</v>
      </c>
      <c r="L318" s="28">
        <v>293</v>
      </c>
      <c r="M318" s="28">
        <v>1.7</v>
      </c>
      <c r="N318" s="29">
        <v>0</v>
      </c>
      <c r="O318" s="30">
        <v>0</v>
      </c>
      <c r="P318" s="30">
        <v>0</v>
      </c>
      <c r="Q318" s="30">
        <v>0</v>
      </c>
      <c r="R318" s="31">
        <v>479.35</v>
      </c>
      <c r="S318" s="31">
        <v>254.66</v>
      </c>
      <c r="T318" s="22">
        <v>0</v>
      </c>
      <c r="U318" s="22">
        <v>0</v>
      </c>
      <c r="V318" s="29">
        <v>0</v>
      </c>
      <c r="W318" s="31">
        <v>0</v>
      </c>
      <c r="X318" s="31">
        <v>0</v>
      </c>
      <c r="Y318" s="22">
        <v>0</v>
      </c>
      <c r="Z318" s="22">
        <v>0</v>
      </c>
      <c r="AA318" s="27">
        <v>65.897999999999996</v>
      </c>
      <c r="AB318" s="31">
        <v>-6819.11</v>
      </c>
      <c r="AC318" s="27">
        <v>-6.9409999999999998</v>
      </c>
      <c r="AD318" s="27">
        <v>4.9800000000000004</v>
      </c>
      <c r="AE318" s="22">
        <v>8145</v>
      </c>
    </row>
    <row r="319" spans="1:32" ht="15" x14ac:dyDescent="0.25">
      <c r="A319" s="22">
        <v>306</v>
      </c>
      <c r="B319" s="21" t="s">
        <v>372</v>
      </c>
      <c r="C319" s="27">
        <v>50.488</v>
      </c>
      <c r="D319" s="28">
        <v>175.4</v>
      </c>
      <c r="E319" s="28">
        <v>248.9</v>
      </c>
      <c r="F319" s="28">
        <v>416.3</v>
      </c>
      <c r="G319" s="28">
        <v>65.900000000000006</v>
      </c>
      <c r="H319" s="28">
        <v>139</v>
      </c>
      <c r="I319" s="27">
        <v>0.26800000000000002</v>
      </c>
      <c r="J319" s="27">
        <v>0.156</v>
      </c>
      <c r="K319" s="27">
        <v>0.91500000000000004</v>
      </c>
      <c r="L319" s="28">
        <v>293</v>
      </c>
      <c r="M319" s="28">
        <v>1.9</v>
      </c>
      <c r="N319" s="29">
        <v>3.3140000000000001</v>
      </c>
      <c r="O319" s="30">
        <v>2.4219999999999998E-2</v>
      </c>
      <c r="P319" s="30">
        <v>-9.2879999999999998E-6</v>
      </c>
      <c r="Q319" s="30">
        <v>6.1299999999999995E-10</v>
      </c>
      <c r="R319" s="31">
        <v>426.45</v>
      </c>
      <c r="S319" s="31">
        <v>193.56</v>
      </c>
      <c r="T319" s="22">
        <v>-20.63</v>
      </c>
      <c r="U319" s="22">
        <v>-15.03</v>
      </c>
      <c r="V319" s="29">
        <v>16.1052</v>
      </c>
      <c r="W319" s="31">
        <v>2077.9699999999998</v>
      </c>
      <c r="X319" s="31">
        <v>-29.55</v>
      </c>
      <c r="Y319" s="22">
        <v>266</v>
      </c>
      <c r="Z319" s="22">
        <v>180</v>
      </c>
      <c r="AA319" s="27">
        <v>43.66</v>
      </c>
      <c r="AB319" s="31">
        <v>-3642.21</v>
      </c>
      <c r="AC319" s="27">
        <v>-4.0640000000000001</v>
      </c>
      <c r="AD319" s="27">
        <v>1.46</v>
      </c>
      <c r="AE319" s="22">
        <v>5120</v>
      </c>
    </row>
    <row r="320" spans="1:32" ht="15" x14ac:dyDescent="0.25">
      <c r="A320" s="22">
        <v>307</v>
      </c>
      <c r="B320" s="21" t="s">
        <v>373</v>
      </c>
      <c r="C320" s="27">
        <v>60.095999999999997</v>
      </c>
      <c r="D320" s="28">
        <v>134</v>
      </c>
      <c r="E320" s="28">
        <v>280.5</v>
      </c>
      <c r="F320" s="28">
        <v>437.8</v>
      </c>
      <c r="G320" s="28">
        <v>43.4</v>
      </c>
      <c r="H320" s="28">
        <v>221</v>
      </c>
      <c r="I320" s="27">
        <v>0.26700000000000002</v>
      </c>
      <c r="J320" s="27">
        <v>0.23599999999999999</v>
      </c>
      <c r="K320" s="27">
        <v>0.7</v>
      </c>
      <c r="L320" s="28">
        <v>293</v>
      </c>
      <c r="M320" s="28">
        <v>1.2</v>
      </c>
      <c r="N320" s="29">
        <v>4.4589999999999996</v>
      </c>
      <c r="O320" s="30">
        <v>6.4140000000000003E-2</v>
      </c>
      <c r="P320" s="30">
        <v>-2.4470000000000001E-5</v>
      </c>
      <c r="Q320" s="30">
        <v>2.1379999999999999E-9</v>
      </c>
      <c r="R320" s="31">
        <v>303.82</v>
      </c>
      <c r="S320" s="31">
        <v>171.66</v>
      </c>
      <c r="T320" s="22">
        <v>-51.73</v>
      </c>
      <c r="U320" s="22">
        <v>-28.12</v>
      </c>
      <c r="V320" s="29">
        <v>13.5435</v>
      </c>
      <c r="W320" s="31">
        <v>1161.6300000000001</v>
      </c>
      <c r="X320" s="31">
        <v>-112.4</v>
      </c>
      <c r="Y320" s="22">
        <v>310</v>
      </c>
      <c r="Z320" s="22">
        <v>205</v>
      </c>
      <c r="AA320" s="27">
        <v>74.837999999999994</v>
      </c>
      <c r="AB320" s="31">
        <v>-5631.77</v>
      </c>
      <c r="AC320" s="27">
        <v>-8.5489999999999995</v>
      </c>
      <c r="AD320" s="27">
        <v>2.4500000000000002</v>
      </c>
      <c r="AE320" s="22">
        <v>5900</v>
      </c>
    </row>
    <row r="321" spans="1:31" ht="15" x14ac:dyDescent="0.25">
      <c r="A321" s="22">
        <v>308</v>
      </c>
      <c r="B321" s="21" t="s">
        <v>683</v>
      </c>
      <c r="C321" s="27">
        <v>72.106999999999999</v>
      </c>
      <c r="D321" s="28">
        <v>186.5</v>
      </c>
      <c r="E321" s="28">
        <v>352.8</v>
      </c>
      <c r="F321" s="28">
        <v>535.6</v>
      </c>
      <c r="G321" s="28">
        <v>41</v>
      </c>
      <c r="H321" s="28">
        <v>267</v>
      </c>
      <c r="I321" s="27">
        <v>0.249</v>
      </c>
      <c r="J321" s="27">
        <v>0.32900000000000001</v>
      </c>
      <c r="K321" s="27">
        <v>0.80500000000000005</v>
      </c>
      <c r="L321" s="28">
        <v>293</v>
      </c>
      <c r="M321" s="28">
        <v>3.3</v>
      </c>
      <c r="N321" s="29">
        <v>2.6139999999999999</v>
      </c>
      <c r="O321" s="30">
        <v>8.5010000000000002E-2</v>
      </c>
      <c r="P321" s="30">
        <v>-4.5380000000000003E-5</v>
      </c>
      <c r="Q321" s="30">
        <v>9.3619999999999997E-9</v>
      </c>
      <c r="R321" s="31">
        <v>423.84</v>
      </c>
      <c r="S321" s="31">
        <v>231.67</v>
      </c>
      <c r="T321" s="22">
        <v>-56.97</v>
      </c>
      <c r="U321" s="22">
        <v>-34.909999999999997</v>
      </c>
      <c r="V321" s="29">
        <v>16.598600000000001</v>
      </c>
      <c r="W321" s="31">
        <v>3150.42</v>
      </c>
      <c r="X321" s="31">
        <v>-36.65</v>
      </c>
      <c r="Y321" s="22">
        <v>376</v>
      </c>
      <c r="Z321" s="22">
        <v>257</v>
      </c>
      <c r="AA321" s="27">
        <v>47.683</v>
      </c>
      <c r="AB321" s="31">
        <v>-5328.22</v>
      </c>
      <c r="AC321" s="27">
        <v>-4.4260000000000002</v>
      </c>
      <c r="AD321" s="27">
        <v>3.88</v>
      </c>
      <c r="AE321" s="22">
        <v>7460</v>
      </c>
    </row>
    <row r="322" spans="1:31" ht="15" x14ac:dyDescent="0.25">
      <c r="A322" s="22">
        <v>309</v>
      </c>
      <c r="B322" s="21" t="s">
        <v>374</v>
      </c>
      <c r="C322" s="27">
        <v>76.156999999999996</v>
      </c>
      <c r="D322" s="28">
        <v>167.2</v>
      </c>
      <c r="E322" s="28">
        <v>339.8</v>
      </c>
      <c r="F322" s="28">
        <v>533</v>
      </c>
      <c r="G322" s="28">
        <v>42</v>
      </c>
      <c r="H322" s="28">
        <v>0</v>
      </c>
      <c r="I322" s="27">
        <v>0</v>
      </c>
      <c r="J322" s="27">
        <v>0</v>
      </c>
      <c r="K322" s="27">
        <v>0.83699999999999997</v>
      </c>
      <c r="L322" s="28">
        <v>293</v>
      </c>
      <c r="M322" s="28">
        <v>0</v>
      </c>
      <c r="N322" s="29">
        <v>4.6639999999999997</v>
      </c>
      <c r="O322" s="30">
        <v>6.9040000000000004E-2</v>
      </c>
      <c r="P322" s="30">
        <v>-2.8880000000000001E-5</v>
      </c>
      <c r="Q322" s="30">
        <v>3.073E-9</v>
      </c>
      <c r="R322" s="31">
        <v>0</v>
      </c>
      <c r="S322" s="31">
        <v>0</v>
      </c>
      <c r="T322" s="22">
        <v>-14.25</v>
      </c>
      <c r="U322" s="22">
        <v>2.73</v>
      </c>
      <c r="V322" s="29">
        <v>15.9765</v>
      </c>
      <c r="W322" s="31">
        <v>2722.95</v>
      </c>
      <c r="X322" s="31">
        <v>-48.37</v>
      </c>
      <c r="Y322" s="22">
        <v>360</v>
      </c>
      <c r="Z322" s="22">
        <v>250</v>
      </c>
      <c r="AA322" s="27">
        <v>0</v>
      </c>
      <c r="AB322" s="31">
        <v>0</v>
      </c>
      <c r="AC322" s="27">
        <v>0</v>
      </c>
      <c r="AD322" s="27">
        <v>0</v>
      </c>
      <c r="AE322" s="22">
        <v>7050</v>
      </c>
    </row>
    <row r="323" spans="1:31" ht="15" x14ac:dyDescent="0.25">
      <c r="A323" s="22">
        <v>310</v>
      </c>
      <c r="B323" s="21" t="s">
        <v>375</v>
      </c>
      <c r="C323" s="27">
        <v>34.033000000000001</v>
      </c>
      <c r="D323" s="28">
        <v>131.4</v>
      </c>
      <c r="E323" s="28">
        <v>194.8</v>
      </c>
      <c r="F323" s="28">
        <v>317.8</v>
      </c>
      <c r="G323" s="28">
        <v>58</v>
      </c>
      <c r="H323" s="28">
        <v>124</v>
      </c>
      <c r="I323" s="27">
        <v>0.27500000000000002</v>
      </c>
      <c r="J323" s="27">
        <v>0.19</v>
      </c>
      <c r="K323" s="27">
        <v>0.84299999999999997</v>
      </c>
      <c r="L323" s="28">
        <v>213</v>
      </c>
      <c r="M323" s="28">
        <v>1.8</v>
      </c>
      <c r="N323" s="29">
        <v>3.302</v>
      </c>
      <c r="O323" s="30">
        <v>2.0580000000000001E-2</v>
      </c>
      <c r="P323" s="30">
        <v>-4.9459999999999997E-6</v>
      </c>
      <c r="Q323" s="30">
        <v>-4.7400000000000002E-10</v>
      </c>
      <c r="R323" s="31">
        <v>0</v>
      </c>
      <c r="S323" s="31">
        <v>0</v>
      </c>
      <c r="T323" s="22">
        <v>-55.9</v>
      </c>
      <c r="U323" s="22">
        <v>-50.19</v>
      </c>
      <c r="V323" s="29">
        <v>16.3428</v>
      </c>
      <c r="W323" s="31">
        <v>1704.41</v>
      </c>
      <c r="X323" s="31">
        <v>-19.27</v>
      </c>
      <c r="Y323" s="22">
        <v>209</v>
      </c>
      <c r="Z323" s="22">
        <v>141</v>
      </c>
      <c r="AA323" s="27">
        <v>43.063000000000002</v>
      </c>
      <c r="AB323" s="31">
        <v>-2890.54</v>
      </c>
      <c r="AC323" s="27">
        <v>-4.1020000000000003</v>
      </c>
      <c r="AD323" s="27">
        <v>0.90600000000000003</v>
      </c>
      <c r="AE323" s="22">
        <v>0</v>
      </c>
    </row>
    <row r="324" spans="1:31" ht="15" x14ac:dyDescent="0.25">
      <c r="A324" s="22">
        <v>311</v>
      </c>
      <c r="B324" s="21" t="s">
        <v>376</v>
      </c>
      <c r="C324" s="27">
        <v>60.052</v>
      </c>
      <c r="D324" s="28">
        <v>174.2</v>
      </c>
      <c r="E324" s="28">
        <v>304.89999999999998</v>
      </c>
      <c r="F324" s="28">
        <v>487.2</v>
      </c>
      <c r="G324" s="28">
        <v>59.2</v>
      </c>
      <c r="H324" s="28">
        <v>172</v>
      </c>
      <c r="I324" s="27">
        <v>0.255</v>
      </c>
      <c r="J324" s="27">
        <v>0.252</v>
      </c>
      <c r="K324" s="27">
        <v>0.97399999999999998</v>
      </c>
      <c r="L324" s="28">
        <v>293</v>
      </c>
      <c r="M324" s="28">
        <v>1.8</v>
      </c>
      <c r="N324" s="29">
        <v>0.34200000000000003</v>
      </c>
      <c r="O324" s="30">
        <v>6.4490000000000006E-2</v>
      </c>
      <c r="P324" s="30">
        <v>-4.6560000000000001E-5</v>
      </c>
      <c r="Q324" s="30">
        <v>1.3620000000000001E-8</v>
      </c>
      <c r="R324" s="31">
        <v>363.19</v>
      </c>
      <c r="S324" s="31">
        <v>212.7</v>
      </c>
      <c r="T324" s="22">
        <v>-83.6</v>
      </c>
      <c r="U324" s="22">
        <v>-71.03</v>
      </c>
      <c r="V324" s="29">
        <v>16.510400000000001</v>
      </c>
      <c r="W324" s="31">
        <v>2590.87</v>
      </c>
      <c r="X324" s="31">
        <v>-42.6</v>
      </c>
      <c r="Y324" s="22">
        <v>324</v>
      </c>
      <c r="Z324" s="22">
        <v>225</v>
      </c>
      <c r="AA324" s="27">
        <v>57.84</v>
      </c>
      <c r="AB324" s="31">
        <v>-5258.9</v>
      </c>
      <c r="AC324" s="27">
        <v>-5.9390000000000001</v>
      </c>
      <c r="AD324" s="27">
        <v>2.23</v>
      </c>
      <c r="AE324" s="22">
        <v>6740</v>
      </c>
    </row>
    <row r="325" spans="1:31" ht="15" x14ac:dyDescent="0.25">
      <c r="A325" s="22">
        <v>312</v>
      </c>
      <c r="B325" s="21" t="s">
        <v>377</v>
      </c>
      <c r="C325" s="27">
        <v>46.072000000000003</v>
      </c>
      <c r="D325" s="28">
        <v>0</v>
      </c>
      <c r="E325" s="28">
        <v>364</v>
      </c>
      <c r="F325" s="28">
        <v>567</v>
      </c>
      <c r="G325" s="28">
        <v>79.3</v>
      </c>
      <c r="H325" s="28">
        <v>271</v>
      </c>
      <c r="I325" s="27">
        <v>0.46200000000000002</v>
      </c>
      <c r="J325" s="27">
        <v>0</v>
      </c>
      <c r="K325" s="27">
        <v>0</v>
      </c>
      <c r="L325" s="28">
        <v>0</v>
      </c>
      <c r="M325" s="28">
        <v>1.7</v>
      </c>
      <c r="N325" s="29">
        <v>0</v>
      </c>
      <c r="O325" s="30">
        <v>0</v>
      </c>
      <c r="P325" s="30">
        <v>0</v>
      </c>
      <c r="Q325" s="30">
        <v>0</v>
      </c>
      <c r="R325" s="31">
        <v>0</v>
      </c>
      <c r="S325" s="31">
        <v>0</v>
      </c>
      <c r="T325" s="22">
        <v>20.399999999999999</v>
      </c>
      <c r="U325" s="22">
        <v>42.51</v>
      </c>
      <c r="V325" s="29">
        <v>15.1424</v>
      </c>
      <c r="W325" s="31">
        <v>2319.84</v>
      </c>
      <c r="X325" s="31">
        <v>-91.7</v>
      </c>
      <c r="Y325" s="22">
        <v>400</v>
      </c>
      <c r="Z325" s="22">
        <v>270</v>
      </c>
      <c r="AA325" s="27">
        <v>0</v>
      </c>
      <c r="AB325" s="31">
        <v>0</v>
      </c>
      <c r="AC325" s="27">
        <v>0</v>
      </c>
      <c r="AD325" s="27">
        <v>0</v>
      </c>
      <c r="AE325" s="22">
        <v>0</v>
      </c>
    </row>
    <row r="326" spans="1:31" ht="15" x14ac:dyDescent="0.25">
      <c r="A326" s="22">
        <v>313</v>
      </c>
      <c r="B326" s="21" t="s">
        <v>378</v>
      </c>
      <c r="C326" s="27">
        <v>141.93899999999999</v>
      </c>
      <c r="D326" s="28">
        <v>206.7</v>
      </c>
      <c r="E326" s="28">
        <v>315.60000000000002</v>
      </c>
      <c r="F326" s="28">
        <v>528</v>
      </c>
      <c r="G326" s="28">
        <v>65</v>
      </c>
      <c r="H326" s="28">
        <v>190</v>
      </c>
      <c r="I326" s="27">
        <v>0.28499999999999998</v>
      </c>
      <c r="J326" s="27">
        <v>0.17199999999999999</v>
      </c>
      <c r="K326" s="27">
        <v>2.2789999999999999</v>
      </c>
      <c r="L326" s="28">
        <v>293</v>
      </c>
      <c r="M326" s="28">
        <v>1.6</v>
      </c>
      <c r="N326" s="29">
        <v>2.581</v>
      </c>
      <c r="O326" s="30">
        <v>3.3180000000000001E-2</v>
      </c>
      <c r="P326" s="30">
        <v>-2.4870000000000001E-5</v>
      </c>
      <c r="Q326" s="30">
        <v>8.3250000000000001E-9</v>
      </c>
      <c r="R326" s="31">
        <v>336.19</v>
      </c>
      <c r="S326" s="31">
        <v>229.95</v>
      </c>
      <c r="T326" s="22">
        <v>3.34</v>
      </c>
      <c r="U326" s="22">
        <v>3.74</v>
      </c>
      <c r="V326" s="29">
        <v>16.090499999999999</v>
      </c>
      <c r="W326" s="31">
        <v>2639.55</v>
      </c>
      <c r="X326" s="31">
        <v>-36.5</v>
      </c>
      <c r="Y326" s="22">
        <v>325</v>
      </c>
      <c r="Z326" s="22">
        <v>260</v>
      </c>
      <c r="AA326" s="27">
        <v>47.780999999999999</v>
      </c>
      <c r="AB326" s="31">
        <v>-4686.8999999999996</v>
      </c>
      <c r="AC326" s="27">
        <v>-4.577</v>
      </c>
      <c r="AD326" s="27">
        <v>2.84</v>
      </c>
      <c r="AE326" s="22">
        <v>6500</v>
      </c>
    </row>
    <row r="327" spans="1:31" ht="15" x14ac:dyDescent="0.25">
      <c r="A327" s="22">
        <v>314</v>
      </c>
      <c r="B327" s="21" t="s">
        <v>379</v>
      </c>
      <c r="C327" s="27">
        <v>100.161</v>
      </c>
      <c r="D327" s="28">
        <v>189</v>
      </c>
      <c r="E327" s="28">
        <v>389.6</v>
      </c>
      <c r="F327" s="28">
        <v>571</v>
      </c>
      <c r="G327" s="28">
        <v>32.299999999999997</v>
      </c>
      <c r="H327" s="28">
        <v>371</v>
      </c>
      <c r="I327" s="27">
        <v>0.26</v>
      </c>
      <c r="J327" s="27">
        <v>0.4</v>
      </c>
      <c r="K327" s="27">
        <v>0.80100000000000005</v>
      </c>
      <c r="L327" s="28">
        <v>293</v>
      </c>
      <c r="M327" s="28">
        <v>2.8</v>
      </c>
      <c r="N327" s="29">
        <v>0.93</v>
      </c>
      <c r="O327" s="30">
        <v>0.1351</v>
      </c>
      <c r="P327" s="30">
        <v>-7.9250000000000002E-5</v>
      </c>
      <c r="Q327" s="30">
        <v>1.9659999999999999E-8</v>
      </c>
      <c r="R327" s="31">
        <v>473.65</v>
      </c>
      <c r="S327" s="31">
        <v>259.02999999999997</v>
      </c>
      <c r="T327" s="22">
        <v>-67.84</v>
      </c>
      <c r="U327" s="22">
        <v>0</v>
      </c>
      <c r="V327" s="29">
        <v>15.7165</v>
      </c>
      <c r="W327" s="31">
        <v>2893.66</v>
      </c>
      <c r="X327" s="31">
        <v>-70.75</v>
      </c>
      <c r="Y327" s="22">
        <v>425</v>
      </c>
      <c r="Z327" s="22">
        <v>285</v>
      </c>
      <c r="AA327" s="27">
        <v>0</v>
      </c>
      <c r="AB327" s="31">
        <v>0</v>
      </c>
      <c r="AC327" s="27">
        <v>0</v>
      </c>
      <c r="AD327" s="27">
        <v>0</v>
      </c>
      <c r="AE327" s="22">
        <v>8500</v>
      </c>
    </row>
    <row r="328" spans="1:31" ht="15" x14ac:dyDescent="0.25">
      <c r="A328" s="22">
        <v>315</v>
      </c>
      <c r="B328" s="21" t="s">
        <v>380</v>
      </c>
      <c r="C328" s="27">
        <v>102.134</v>
      </c>
      <c r="D328" s="28">
        <v>185.4</v>
      </c>
      <c r="E328" s="28">
        <v>365.4</v>
      </c>
      <c r="F328" s="28">
        <v>540.79999999999995</v>
      </c>
      <c r="G328" s="28">
        <v>33.9</v>
      </c>
      <c r="H328" s="28">
        <v>339</v>
      </c>
      <c r="I328" s="27">
        <v>0.25900000000000001</v>
      </c>
      <c r="J328" s="27">
        <v>0.36699999999999999</v>
      </c>
      <c r="K328" s="27">
        <v>0.89100000000000001</v>
      </c>
      <c r="L328" s="28">
        <v>293</v>
      </c>
      <c r="M328" s="28">
        <v>2</v>
      </c>
      <c r="N328" s="29">
        <v>0</v>
      </c>
      <c r="O328" s="30">
        <v>0</v>
      </c>
      <c r="P328" s="30">
        <v>0</v>
      </c>
      <c r="Q328" s="30">
        <v>0</v>
      </c>
      <c r="R328" s="31">
        <v>451.21</v>
      </c>
      <c r="S328" s="31">
        <v>246.09</v>
      </c>
      <c r="T328" s="22">
        <v>0</v>
      </c>
      <c r="U328" s="22">
        <v>0</v>
      </c>
      <c r="V328" s="29">
        <v>0</v>
      </c>
      <c r="W328" s="31">
        <v>0</v>
      </c>
      <c r="X328" s="31">
        <v>0</v>
      </c>
      <c r="Y328" s="22">
        <v>0</v>
      </c>
      <c r="Z328" s="22">
        <v>0</v>
      </c>
      <c r="AA328" s="27">
        <v>66.16</v>
      </c>
      <c r="AB328" s="31">
        <v>-6637.51</v>
      </c>
      <c r="AC328" s="27">
        <v>-7.016</v>
      </c>
      <c r="AD328" s="27">
        <v>4.79</v>
      </c>
      <c r="AE328" s="22">
        <v>7974</v>
      </c>
    </row>
    <row r="329" spans="1:31" ht="15" x14ac:dyDescent="0.25">
      <c r="A329" s="22">
        <v>316</v>
      </c>
      <c r="B329" s="21" t="s">
        <v>381</v>
      </c>
      <c r="C329" s="27">
        <v>57.052</v>
      </c>
      <c r="D329" s="28">
        <v>0</v>
      </c>
      <c r="E329" s="28">
        <v>312</v>
      </c>
      <c r="F329" s="28">
        <v>491</v>
      </c>
      <c r="G329" s="28">
        <v>55</v>
      </c>
      <c r="H329" s="28">
        <v>0</v>
      </c>
      <c r="I329" s="27">
        <v>0</v>
      </c>
      <c r="J329" s="27">
        <v>0.27800000000000002</v>
      </c>
      <c r="K329" s="27">
        <v>0.95799999999999996</v>
      </c>
      <c r="L329" s="28">
        <v>293</v>
      </c>
      <c r="M329" s="28">
        <v>0</v>
      </c>
      <c r="N329" s="29">
        <v>8</v>
      </c>
      <c r="O329" s="30">
        <v>542</v>
      </c>
      <c r="P329" s="30">
        <v>2.4830000000000001E-2</v>
      </c>
      <c r="Q329" s="30">
        <v>-1.39E-6</v>
      </c>
      <c r="R329" s="31">
        <v>-4.0300000000000004E-9</v>
      </c>
      <c r="S329" s="31">
        <v>616.78</v>
      </c>
      <c r="T329" s="22">
        <v>-21.5</v>
      </c>
      <c r="U329" s="22">
        <v>0</v>
      </c>
      <c r="V329" s="29">
        <v>16.325800000000001</v>
      </c>
      <c r="W329" s="31">
        <v>2480.37</v>
      </c>
      <c r="X329" s="31">
        <v>-56.31</v>
      </c>
      <c r="Y329" s="22">
        <v>340</v>
      </c>
      <c r="Z329" s="22">
        <v>230</v>
      </c>
      <c r="AA329" s="27">
        <v>0</v>
      </c>
      <c r="AB329" s="31">
        <v>0</v>
      </c>
      <c r="AC329" s="27">
        <v>0</v>
      </c>
      <c r="AD329" s="27">
        <v>0</v>
      </c>
      <c r="AE329" s="22">
        <v>7070</v>
      </c>
    </row>
    <row r="330" spans="1:31" ht="15" x14ac:dyDescent="0.25">
      <c r="A330" s="22">
        <v>317</v>
      </c>
      <c r="B330" s="21" t="s">
        <v>382</v>
      </c>
      <c r="C330" s="27">
        <v>86.134</v>
      </c>
      <c r="D330" s="28">
        <v>181</v>
      </c>
      <c r="E330" s="28">
        <v>367.4</v>
      </c>
      <c r="F330" s="28">
        <v>553.4</v>
      </c>
      <c r="G330" s="28">
        <v>38</v>
      </c>
      <c r="H330" s="28">
        <v>310</v>
      </c>
      <c r="I330" s="27">
        <v>0.25900000000000001</v>
      </c>
      <c r="J330" s="27">
        <v>0.34899999999999998</v>
      </c>
      <c r="K330" s="27">
        <v>0.80300000000000005</v>
      </c>
      <c r="L330" s="28">
        <v>293</v>
      </c>
      <c r="M330" s="28">
        <v>2.8</v>
      </c>
      <c r="N330" s="29">
        <v>-0.69599999999999995</v>
      </c>
      <c r="O330" s="30">
        <v>0.1192</v>
      </c>
      <c r="P330" s="30">
        <v>-7.0090000000000001E-5</v>
      </c>
      <c r="Q330" s="30">
        <v>1.592E-8</v>
      </c>
      <c r="R330" s="31">
        <v>0</v>
      </c>
      <c r="S330" s="31">
        <v>0</v>
      </c>
      <c r="T330" s="22">
        <v>0</v>
      </c>
      <c r="U330" s="22">
        <v>0</v>
      </c>
      <c r="V330" s="29">
        <v>14.177899999999999</v>
      </c>
      <c r="W330" s="31">
        <v>1993.12</v>
      </c>
      <c r="X330" s="31">
        <v>-103.2</v>
      </c>
      <c r="Y330" s="22">
        <v>406</v>
      </c>
      <c r="Z330" s="22">
        <v>271</v>
      </c>
      <c r="AA330" s="27">
        <v>0</v>
      </c>
      <c r="AB330" s="31">
        <v>0</v>
      </c>
      <c r="AC330" s="27">
        <v>0</v>
      </c>
      <c r="AD330" s="27">
        <v>0</v>
      </c>
      <c r="AE330" s="22">
        <v>7320</v>
      </c>
    </row>
    <row r="331" spans="1:31" ht="15" x14ac:dyDescent="0.25">
      <c r="A331" s="22">
        <v>318</v>
      </c>
      <c r="B331" s="21" t="s">
        <v>383</v>
      </c>
      <c r="C331" s="27">
        <v>48.106999999999999</v>
      </c>
      <c r="D331" s="28">
        <v>150</v>
      </c>
      <c r="E331" s="28">
        <v>279.10000000000002</v>
      </c>
      <c r="F331" s="28">
        <v>470</v>
      </c>
      <c r="G331" s="28">
        <v>71.400000000000006</v>
      </c>
      <c r="H331" s="28">
        <v>145</v>
      </c>
      <c r="I331" s="27">
        <v>0.26800000000000002</v>
      </c>
      <c r="J331" s="27">
        <v>0.155</v>
      </c>
      <c r="K331" s="27">
        <v>0.86599999999999999</v>
      </c>
      <c r="L331" s="28">
        <v>293</v>
      </c>
      <c r="M331" s="28">
        <v>1.3</v>
      </c>
      <c r="N331" s="29">
        <v>3.169</v>
      </c>
      <c r="O331" s="30">
        <v>3.4790000000000001E-2</v>
      </c>
      <c r="P331" s="30">
        <v>-2.0409999999999999E-5</v>
      </c>
      <c r="Q331" s="30">
        <v>4.9559999999999998E-9</v>
      </c>
      <c r="R331" s="31">
        <v>0</v>
      </c>
      <c r="S331" s="31">
        <v>0</v>
      </c>
      <c r="T331" s="22">
        <v>-5.49</v>
      </c>
      <c r="U331" s="22">
        <v>-2.37</v>
      </c>
      <c r="V331" s="29">
        <v>16.190899999999999</v>
      </c>
      <c r="W331" s="31">
        <v>2338.38</v>
      </c>
      <c r="X331" s="31">
        <v>-34.44</v>
      </c>
      <c r="Y331" s="22">
        <v>300</v>
      </c>
      <c r="Z331" s="22">
        <v>200</v>
      </c>
      <c r="AA331" s="27">
        <v>46.61</v>
      </c>
      <c r="AB331" s="31">
        <v>-4233.88</v>
      </c>
      <c r="AC331" s="27">
        <v>-4.4080000000000004</v>
      </c>
      <c r="AD331" s="27">
        <v>1.71</v>
      </c>
      <c r="AE331" s="22">
        <v>5870</v>
      </c>
    </row>
    <row r="332" spans="1:31" ht="15" x14ac:dyDescent="0.25">
      <c r="A332" s="22">
        <v>319</v>
      </c>
      <c r="B332" s="21" t="s">
        <v>384</v>
      </c>
      <c r="C332" s="27">
        <v>86.134</v>
      </c>
      <c r="D332" s="28">
        <v>196</v>
      </c>
      <c r="E332" s="28">
        <v>375.5</v>
      </c>
      <c r="F332" s="28">
        <v>564</v>
      </c>
      <c r="G332" s="28">
        <v>38.4</v>
      </c>
      <c r="H332" s="28">
        <v>301</v>
      </c>
      <c r="I332" s="27">
        <v>0.25</v>
      </c>
      <c r="J332" s="27">
        <v>0.34799999999999998</v>
      </c>
      <c r="K332" s="27">
        <v>0.80600000000000005</v>
      </c>
      <c r="L332" s="28">
        <v>293</v>
      </c>
      <c r="M332" s="28">
        <v>2.5</v>
      </c>
      <c r="N332" s="29">
        <v>0.27400000000000002</v>
      </c>
      <c r="O332" s="30">
        <v>0.1147</v>
      </c>
      <c r="P332" s="30">
        <v>-6.7310000000000004E-5</v>
      </c>
      <c r="Q332" s="30">
        <v>1.5910000000000002E-8</v>
      </c>
      <c r="R332" s="31">
        <v>437.94</v>
      </c>
      <c r="S332" s="31">
        <v>243.03</v>
      </c>
      <c r="T332" s="22">
        <v>-61.82</v>
      </c>
      <c r="U332" s="22">
        <v>-32.76</v>
      </c>
      <c r="V332" s="29">
        <v>16.0031</v>
      </c>
      <c r="W332" s="31">
        <v>2934.87</v>
      </c>
      <c r="X332" s="31">
        <v>-62.25</v>
      </c>
      <c r="Y332" s="22">
        <v>410</v>
      </c>
      <c r="Z332" s="22">
        <v>275</v>
      </c>
      <c r="AA332" s="27">
        <v>0</v>
      </c>
      <c r="AB332" s="31">
        <v>0</v>
      </c>
      <c r="AC332" s="27">
        <v>0</v>
      </c>
      <c r="AD332" s="27">
        <v>0</v>
      </c>
      <c r="AE332" s="22">
        <v>8000</v>
      </c>
    </row>
    <row r="333" spans="1:31" ht="15" x14ac:dyDescent="0.25">
      <c r="A333" s="22">
        <v>320</v>
      </c>
      <c r="B333" s="21" t="s">
        <v>385</v>
      </c>
      <c r="C333" s="27">
        <v>108.14</v>
      </c>
      <c r="D333" s="28">
        <v>235.7</v>
      </c>
      <c r="E333" s="28">
        <v>426.8</v>
      </c>
      <c r="F333" s="28">
        <v>641</v>
      </c>
      <c r="G333" s="28">
        <v>41.2</v>
      </c>
      <c r="H333" s="28">
        <v>0</v>
      </c>
      <c r="I333" s="27">
        <v>0</v>
      </c>
      <c r="J333" s="27">
        <v>0</v>
      </c>
      <c r="K333" s="27">
        <v>0.996</v>
      </c>
      <c r="L333" s="28">
        <v>293</v>
      </c>
      <c r="M333" s="28">
        <v>1.2</v>
      </c>
      <c r="N333" s="29">
        <v>0</v>
      </c>
      <c r="O333" s="30">
        <v>0</v>
      </c>
      <c r="P333" s="30">
        <v>0</v>
      </c>
      <c r="Q333" s="30">
        <v>0</v>
      </c>
      <c r="R333" s="31">
        <v>388.84</v>
      </c>
      <c r="S333" s="31">
        <v>325.85000000000002</v>
      </c>
      <c r="T333" s="22">
        <v>0</v>
      </c>
      <c r="U333" s="22">
        <v>0</v>
      </c>
      <c r="V333" s="29">
        <v>16.2394</v>
      </c>
      <c r="W333" s="31">
        <v>3430.82</v>
      </c>
      <c r="X333" s="31">
        <v>-69.58</v>
      </c>
      <c r="Y333" s="22">
        <v>440</v>
      </c>
      <c r="Z333" s="22">
        <v>370</v>
      </c>
      <c r="AA333" s="27">
        <v>0</v>
      </c>
      <c r="AB333" s="31">
        <v>0</v>
      </c>
      <c r="AC333" s="27">
        <v>0</v>
      </c>
      <c r="AD333" s="27">
        <v>0</v>
      </c>
      <c r="AE333" s="22">
        <v>0</v>
      </c>
    </row>
    <row r="334" spans="1:31" ht="15" x14ac:dyDescent="0.25">
      <c r="A334" s="22">
        <v>321</v>
      </c>
      <c r="B334" s="21" t="s">
        <v>386</v>
      </c>
      <c r="C334" s="27">
        <v>120.151</v>
      </c>
      <c r="D334" s="28">
        <v>292.8</v>
      </c>
      <c r="E334" s="28">
        <v>474.9</v>
      </c>
      <c r="F334" s="28">
        <v>701</v>
      </c>
      <c r="G334" s="28">
        <v>38</v>
      </c>
      <c r="H334" s="28">
        <v>376</v>
      </c>
      <c r="I334" s="27">
        <v>0.25</v>
      </c>
      <c r="J334" s="27">
        <v>0.42</v>
      </c>
      <c r="K334" s="27">
        <v>1.032</v>
      </c>
      <c r="L334" s="28">
        <v>288</v>
      </c>
      <c r="M334" s="28">
        <v>3</v>
      </c>
      <c r="N334" s="29">
        <v>-7.0650000000000004</v>
      </c>
      <c r="O334" s="30">
        <v>0.15310000000000001</v>
      </c>
      <c r="P334" s="30">
        <v>-9.7239999999999997E-5</v>
      </c>
      <c r="Q334" s="30">
        <v>2.3219999999999999E-8</v>
      </c>
      <c r="R334" s="31">
        <v>1316.4</v>
      </c>
      <c r="S334" s="31">
        <v>310.82</v>
      </c>
      <c r="T334" s="22">
        <v>-20.76</v>
      </c>
      <c r="U334" s="22">
        <v>0.44</v>
      </c>
      <c r="V334" s="29">
        <v>16.238399999999999</v>
      </c>
      <c r="W334" s="31">
        <v>3781.07</v>
      </c>
      <c r="X334" s="31">
        <v>-81.150000000000006</v>
      </c>
      <c r="Y334" s="22">
        <v>520</v>
      </c>
      <c r="Z334" s="22">
        <v>350</v>
      </c>
      <c r="AA334" s="27">
        <v>0</v>
      </c>
      <c r="AB334" s="31">
        <v>0</v>
      </c>
      <c r="AC334" s="27">
        <v>0</v>
      </c>
      <c r="AD334" s="27">
        <v>0</v>
      </c>
      <c r="AE334" s="22">
        <v>0</v>
      </c>
    </row>
    <row r="335" spans="1:31" ht="15" x14ac:dyDescent="0.25">
      <c r="A335" s="22">
        <v>322</v>
      </c>
      <c r="B335" s="21" t="s">
        <v>387</v>
      </c>
      <c r="C335" s="27">
        <v>88.106999999999999</v>
      </c>
      <c r="D335" s="28">
        <v>185.7</v>
      </c>
      <c r="E335" s="28">
        <v>353</v>
      </c>
      <c r="F335" s="28">
        <v>530.6</v>
      </c>
      <c r="G335" s="28">
        <v>39.5</v>
      </c>
      <c r="H335" s="28">
        <v>282</v>
      </c>
      <c r="I335" s="27">
        <v>0.25600000000000001</v>
      </c>
      <c r="J335" s="27">
        <v>0.35199999999999998</v>
      </c>
      <c r="K335" s="27">
        <v>0.91500000000000004</v>
      </c>
      <c r="L335" s="28">
        <v>293</v>
      </c>
      <c r="M335" s="28">
        <v>1.7</v>
      </c>
      <c r="N335" s="29">
        <v>4.3479999999999999</v>
      </c>
      <c r="O335" s="30">
        <v>7.4990000000000001E-2</v>
      </c>
      <c r="P335" s="30">
        <v>-2.234E-5</v>
      </c>
      <c r="Q335" s="30">
        <v>-4.3649999999999997E-9</v>
      </c>
      <c r="R335" s="31">
        <v>442.88</v>
      </c>
      <c r="S335" s="31">
        <v>238.39</v>
      </c>
      <c r="T335" s="22">
        <v>0</v>
      </c>
      <c r="U335" s="22">
        <v>0</v>
      </c>
      <c r="V335" s="29">
        <v>16.1693</v>
      </c>
      <c r="W335" s="31">
        <v>2804.06</v>
      </c>
      <c r="X335" s="31">
        <v>-58.92</v>
      </c>
      <c r="Y335" s="22">
        <v>385</v>
      </c>
      <c r="Z335" s="22">
        <v>260</v>
      </c>
      <c r="AA335" s="27">
        <v>65.367000000000004</v>
      </c>
      <c r="AB335" s="31">
        <v>-6419.79</v>
      </c>
      <c r="AC335" s="27">
        <v>-6.915</v>
      </c>
      <c r="AD335" s="27">
        <v>3.98</v>
      </c>
      <c r="AE335" s="22">
        <v>7780</v>
      </c>
    </row>
    <row r="336" spans="1:31" ht="15" x14ac:dyDescent="0.25">
      <c r="A336" s="22">
        <v>323</v>
      </c>
      <c r="B336" s="21" t="s">
        <v>388</v>
      </c>
      <c r="C336" s="27">
        <v>76.096000000000004</v>
      </c>
      <c r="D336" s="28">
        <v>168</v>
      </c>
      <c r="E336" s="28">
        <v>315</v>
      </c>
      <c r="F336" s="28">
        <v>497</v>
      </c>
      <c r="G336" s="28">
        <v>0</v>
      </c>
      <c r="H336" s="28">
        <v>0</v>
      </c>
      <c r="I336" s="27">
        <v>0</v>
      </c>
      <c r="J336" s="27">
        <v>0</v>
      </c>
      <c r="K336" s="27">
        <v>0.88800000000000001</v>
      </c>
      <c r="L336" s="28">
        <v>291</v>
      </c>
      <c r="M336" s="28">
        <v>1</v>
      </c>
      <c r="N336" s="29">
        <v>0</v>
      </c>
      <c r="O336" s="30">
        <v>0</v>
      </c>
      <c r="P336" s="30">
        <v>0</v>
      </c>
      <c r="Q336" s="30">
        <v>0</v>
      </c>
      <c r="R336" s="31">
        <v>0</v>
      </c>
      <c r="S336" s="31">
        <v>0</v>
      </c>
      <c r="T336" s="22">
        <v>0</v>
      </c>
      <c r="U336" s="22">
        <v>0</v>
      </c>
      <c r="V336" s="29">
        <v>15.823700000000001</v>
      </c>
      <c r="W336" s="31">
        <v>2415.92</v>
      </c>
      <c r="X336" s="31">
        <v>-52.58</v>
      </c>
      <c r="Y336" s="22">
        <v>315</v>
      </c>
      <c r="Z336" s="22">
        <v>270</v>
      </c>
      <c r="AA336" s="27">
        <v>0</v>
      </c>
      <c r="AB336" s="31">
        <v>0</v>
      </c>
      <c r="AC336" s="27">
        <v>0</v>
      </c>
      <c r="AD336" s="27">
        <v>0</v>
      </c>
      <c r="AE336" s="22">
        <v>0</v>
      </c>
    </row>
    <row r="337" spans="1:32" ht="15" x14ac:dyDescent="0.25">
      <c r="A337" s="22">
        <v>324</v>
      </c>
      <c r="B337" s="21" t="s">
        <v>389</v>
      </c>
      <c r="C337" s="27">
        <v>98.188999999999993</v>
      </c>
      <c r="D337" s="28">
        <v>146.6</v>
      </c>
      <c r="E337" s="28">
        <v>374.1</v>
      </c>
      <c r="F337" s="28">
        <v>572.1</v>
      </c>
      <c r="G337" s="28">
        <v>34.299999999999997</v>
      </c>
      <c r="H337" s="28">
        <v>368</v>
      </c>
      <c r="I337" s="27">
        <v>0.26900000000000002</v>
      </c>
      <c r="J337" s="27">
        <v>0.23300000000000001</v>
      </c>
      <c r="K337" s="27">
        <v>0.77400000000000002</v>
      </c>
      <c r="L337" s="28">
        <v>289</v>
      </c>
      <c r="M337" s="28">
        <v>0</v>
      </c>
      <c r="N337" s="29">
        <v>-14.789</v>
      </c>
      <c r="O337" s="30">
        <v>0.18729999999999999</v>
      </c>
      <c r="P337" s="30">
        <v>-1.06E-4</v>
      </c>
      <c r="Q337" s="30">
        <v>2.2370000000000001E-8</v>
      </c>
      <c r="R337" s="31">
        <v>528.41</v>
      </c>
      <c r="S337" s="31">
        <v>271.58</v>
      </c>
      <c r="T337" s="22">
        <v>-36.99</v>
      </c>
      <c r="U337" s="22">
        <v>6.52</v>
      </c>
      <c r="V337" s="29">
        <v>15.7105</v>
      </c>
      <c r="W337" s="31">
        <v>2926.04</v>
      </c>
      <c r="X337" s="31">
        <v>-51.75</v>
      </c>
      <c r="Y337" s="22">
        <v>400</v>
      </c>
      <c r="Z337" s="22">
        <v>270</v>
      </c>
      <c r="AA337" s="27">
        <v>52.902000000000001</v>
      </c>
      <c r="AB337" s="31">
        <v>-5797.19</v>
      </c>
      <c r="AC337" s="27">
        <v>-5.1989999999999998</v>
      </c>
      <c r="AD337" s="27">
        <v>5.23</v>
      </c>
      <c r="AE337" s="22">
        <v>7440</v>
      </c>
    </row>
    <row r="338" spans="1:32" ht="15" x14ac:dyDescent="0.25">
      <c r="A338" s="22">
        <v>325</v>
      </c>
      <c r="B338" s="21" t="s">
        <v>390</v>
      </c>
      <c r="C338" s="27">
        <v>122.167</v>
      </c>
      <c r="D338" s="28">
        <v>269</v>
      </c>
      <c r="E338" s="28">
        <v>491.6</v>
      </c>
      <c r="F338" s="28">
        <v>716.4</v>
      </c>
      <c r="G338" s="28">
        <v>0</v>
      </c>
      <c r="H338" s="28">
        <v>0</v>
      </c>
      <c r="I338" s="27">
        <v>0</v>
      </c>
      <c r="J338" s="27">
        <v>0</v>
      </c>
      <c r="K338" s="27">
        <v>1.0249999999999999</v>
      </c>
      <c r="L338" s="28">
        <v>273</v>
      </c>
      <c r="M338" s="28">
        <v>0</v>
      </c>
      <c r="N338" s="29">
        <v>0</v>
      </c>
      <c r="O338" s="30">
        <v>0</v>
      </c>
      <c r="P338" s="30">
        <v>0</v>
      </c>
      <c r="Q338" s="30">
        <v>0</v>
      </c>
      <c r="R338" s="31">
        <v>0</v>
      </c>
      <c r="S338" s="31">
        <v>0</v>
      </c>
      <c r="T338" s="22">
        <v>-35.01</v>
      </c>
      <c r="U338" s="22">
        <v>0</v>
      </c>
      <c r="V338" s="29">
        <v>17.195499999999999</v>
      </c>
      <c r="W338" s="31">
        <v>4272.7700000000004</v>
      </c>
      <c r="X338" s="31">
        <v>-86.08</v>
      </c>
      <c r="Y338" s="22">
        <v>500</v>
      </c>
      <c r="Z338" s="22">
        <v>370</v>
      </c>
      <c r="AA338" s="27">
        <v>0</v>
      </c>
      <c r="AB338" s="31">
        <v>0</v>
      </c>
      <c r="AC338" s="27">
        <v>0</v>
      </c>
      <c r="AD338" s="27">
        <v>0</v>
      </c>
      <c r="AE338" s="22">
        <v>12140</v>
      </c>
    </row>
    <row r="339" spans="1:32" ht="15" x14ac:dyDescent="0.25">
      <c r="A339" s="22">
        <v>326</v>
      </c>
      <c r="B339" s="21" t="s">
        <v>391</v>
      </c>
      <c r="C339" s="27">
        <v>107.15600000000001</v>
      </c>
      <c r="D339" s="28">
        <v>216</v>
      </c>
      <c r="E339" s="28">
        <v>469.1</v>
      </c>
      <c r="F339" s="28">
        <v>701</v>
      </c>
      <c r="G339" s="28">
        <v>51.3</v>
      </c>
      <c r="H339" s="28">
        <v>0</v>
      </c>
      <c r="I339" s="27">
        <v>0</v>
      </c>
      <c r="J339" s="27">
        <v>0</v>
      </c>
      <c r="K339" s="27">
        <v>0.98899999999999999</v>
      </c>
      <c r="L339" s="28">
        <v>293</v>
      </c>
      <c r="M339" s="28">
        <v>1.7</v>
      </c>
      <c r="N339" s="29">
        <v>0</v>
      </c>
      <c r="O339" s="30">
        <v>0</v>
      </c>
      <c r="P339" s="30">
        <v>0</v>
      </c>
      <c r="Q339" s="30">
        <v>0</v>
      </c>
      <c r="R339" s="31">
        <v>915.12</v>
      </c>
      <c r="S339" s="31">
        <v>332.74</v>
      </c>
      <c r="T339" s="22">
        <v>20.399999999999999</v>
      </c>
      <c r="U339" s="22">
        <v>47.61</v>
      </c>
      <c r="V339" s="29">
        <v>16.3066</v>
      </c>
      <c r="W339" s="31">
        <v>3756.28</v>
      </c>
      <c r="X339" s="31">
        <v>-80.709999999999994</v>
      </c>
      <c r="Y339" s="22">
        <v>480</v>
      </c>
      <c r="Z339" s="22">
        <v>320</v>
      </c>
      <c r="AA339" s="27">
        <v>0</v>
      </c>
      <c r="AB339" s="31">
        <v>0</v>
      </c>
      <c r="AC339" s="27">
        <v>0</v>
      </c>
      <c r="AD339" s="27">
        <v>0</v>
      </c>
      <c r="AE339" s="22">
        <v>0</v>
      </c>
    </row>
    <row r="340" spans="1:32" ht="15" x14ac:dyDescent="0.25">
      <c r="A340" s="22">
        <v>327</v>
      </c>
      <c r="B340" s="21" t="s">
        <v>392</v>
      </c>
      <c r="C340" s="27">
        <v>61.084000000000003</v>
      </c>
      <c r="D340" s="28">
        <v>283.5</v>
      </c>
      <c r="E340" s="28">
        <v>443.5</v>
      </c>
      <c r="F340" s="28">
        <v>614</v>
      </c>
      <c r="G340" s="28">
        <v>44</v>
      </c>
      <c r="H340" s="28">
        <v>196</v>
      </c>
      <c r="I340" s="27">
        <v>0.17</v>
      </c>
      <c r="J340" s="27">
        <v>0</v>
      </c>
      <c r="K340" s="27">
        <v>1.016</v>
      </c>
      <c r="L340" s="28">
        <v>293</v>
      </c>
      <c r="M340" s="28">
        <v>2.6</v>
      </c>
      <c r="N340" s="29">
        <v>2.2240000000000002</v>
      </c>
      <c r="O340" s="30">
        <v>7.1879999999999999E-2</v>
      </c>
      <c r="P340" s="30">
        <v>-4.3420000000000001E-5</v>
      </c>
      <c r="Q340" s="30">
        <v>1.112E-8</v>
      </c>
      <c r="R340" s="31">
        <v>1984.1</v>
      </c>
      <c r="S340" s="31">
        <v>367.03</v>
      </c>
      <c r="T340" s="22">
        <v>-48.18</v>
      </c>
      <c r="U340" s="22">
        <v>0</v>
      </c>
      <c r="V340" s="29">
        <v>17.817399999999999</v>
      </c>
      <c r="W340" s="31">
        <v>3988.33</v>
      </c>
      <c r="X340" s="31">
        <v>-86.93</v>
      </c>
      <c r="Y340" s="22">
        <v>477</v>
      </c>
      <c r="Z340" s="22">
        <v>344</v>
      </c>
      <c r="AA340" s="27">
        <v>0</v>
      </c>
      <c r="AB340" s="31">
        <v>0</v>
      </c>
      <c r="AC340" s="27">
        <v>0</v>
      </c>
      <c r="AD340" s="27">
        <v>0</v>
      </c>
      <c r="AE340" s="22">
        <v>12000</v>
      </c>
    </row>
    <row r="341" spans="1:32" ht="15" x14ac:dyDescent="0.25">
      <c r="A341" s="22">
        <v>328</v>
      </c>
      <c r="B341" s="21" t="s">
        <v>393</v>
      </c>
      <c r="C341" s="27">
        <v>87.122</v>
      </c>
      <c r="D341" s="28">
        <v>268.39999999999998</v>
      </c>
      <c r="E341" s="28">
        <v>401.4</v>
      </c>
      <c r="F341" s="28">
        <v>618</v>
      </c>
      <c r="G341" s="28">
        <v>54</v>
      </c>
      <c r="H341" s="28">
        <v>253</v>
      </c>
      <c r="I341" s="27">
        <v>0.27</v>
      </c>
      <c r="J341" s="27">
        <v>0.37</v>
      </c>
      <c r="K341" s="27">
        <v>1</v>
      </c>
      <c r="L341" s="28">
        <v>293</v>
      </c>
      <c r="M341" s="28">
        <v>1.5</v>
      </c>
      <c r="N341" s="29">
        <v>-10.223000000000001</v>
      </c>
      <c r="O341" s="30">
        <v>0.12870000000000001</v>
      </c>
      <c r="P341" s="30">
        <v>-6.368E-5</v>
      </c>
      <c r="Q341" s="30">
        <v>1.0029999999999999E-8</v>
      </c>
      <c r="R341" s="31">
        <v>914.14</v>
      </c>
      <c r="S341" s="31">
        <v>332.75</v>
      </c>
      <c r="T341" s="22">
        <v>0</v>
      </c>
      <c r="U341" s="22">
        <v>0</v>
      </c>
      <c r="V341" s="29">
        <v>16.2364</v>
      </c>
      <c r="W341" s="31">
        <v>3171.35</v>
      </c>
      <c r="X341" s="31">
        <v>-71.150000000000006</v>
      </c>
      <c r="Y341" s="22">
        <v>440</v>
      </c>
      <c r="Z341" s="22">
        <v>300</v>
      </c>
      <c r="AA341" s="27">
        <v>0</v>
      </c>
      <c r="AB341" s="31">
        <v>0</v>
      </c>
      <c r="AC341" s="27">
        <v>0</v>
      </c>
      <c r="AD341" s="27">
        <v>0</v>
      </c>
      <c r="AE341" s="22">
        <v>9000</v>
      </c>
    </row>
    <row r="342" spans="1:32" ht="15" x14ac:dyDescent="0.25">
      <c r="A342" s="22">
        <v>329</v>
      </c>
      <c r="B342" s="21" t="s">
        <v>394</v>
      </c>
      <c r="C342" s="27">
        <v>230.31</v>
      </c>
      <c r="D342" s="28">
        <v>360</v>
      </c>
      <c r="E342" s="28">
        <v>638</v>
      </c>
      <c r="F342" s="28">
        <v>924.8</v>
      </c>
      <c r="G342" s="28">
        <v>34.6</v>
      </c>
      <c r="H342" s="28">
        <v>784</v>
      </c>
      <c r="I342" s="27">
        <v>0.35799999999999998</v>
      </c>
      <c r="J342" s="27">
        <v>0</v>
      </c>
      <c r="K342" s="27">
        <v>0</v>
      </c>
      <c r="L342" s="28">
        <v>0</v>
      </c>
      <c r="M342" s="28">
        <v>0</v>
      </c>
      <c r="N342" s="29">
        <v>0</v>
      </c>
      <c r="O342" s="30">
        <v>0</v>
      </c>
      <c r="P342" s="30">
        <v>0</v>
      </c>
      <c r="Q342" s="30">
        <v>0</v>
      </c>
      <c r="R342" s="31">
        <v>940.58</v>
      </c>
      <c r="S342" s="31">
        <v>460.94</v>
      </c>
      <c r="T342" s="22">
        <v>0</v>
      </c>
      <c r="U342" s="22">
        <v>0</v>
      </c>
      <c r="V342" s="29">
        <v>0</v>
      </c>
      <c r="W342" s="31">
        <v>0</v>
      </c>
      <c r="X342" s="31">
        <v>0</v>
      </c>
      <c r="Y342" s="22">
        <v>0</v>
      </c>
      <c r="Z342" s="22">
        <v>0</v>
      </c>
      <c r="AA342" s="27">
        <v>0</v>
      </c>
      <c r="AB342" s="31">
        <v>0</v>
      </c>
      <c r="AC342" s="27">
        <v>0</v>
      </c>
      <c r="AD342" s="27">
        <v>0</v>
      </c>
      <c r="AE342" s="22">
        <v>0</v>
      </c>
    </row>
    <row r="343" spans="1:32" ht="15" x14ac:dyDescent="0.25">
      <c r="A343" s="22">
        <v>330</v>
      </c>
      <c r="B343" s="21" t="s">
        <v>395</v>
      </c>
      <c r="C343" s="27">
        <v>107.15600000000001</v>
      </c>
      <c r="D343" s="28">
        <v>242.8</v>
      </c>
      <c r="E343" s="28">
        <v>476.5</v>
      </c>
      <c r="F343" s="28">
        <v>709</v>
      </c>
      <c r="G343" s="28">
        <v>41</v>
      </c>
      <c r="H343" s="28">
        <v>343</v>
      </c>
      <c r="I343" s="27">
        <v>0.24</v>
      </c>
      <c r="J343" s="27">
        <v>0.40600000000000003</v>
      </c>
      <c r="K343" s="27">
        <v>0.98899999999999999</v>
      </c>
      <c r="L343" s="28">
        <v>293</v>
      </c>
      <c r="M343" s="28">
        <v>1.5</v>
      </c>
      <c r="N343" s="29">
        <v>-3.819</v>
      </c>
      <c r="O343" s="30">
        <v>0.13569999999999999</v>
      </c>
      <c r="P343" s="30">
        <v>-7.2440000000000004E-5</v>
      </c>
      <c r="Q343" s="30">
        <v>1.109E-8</v>
      </c>
      <c r="R343" s="31">
        <v>928.12</v>
      </c>
      <c r="S343" s="31">
        <v>354.07</v>
      </c>
      <c r="T343" s="22">
        <v>0</v>
      </c>
      <c r="U343" s="22">
        <v>0</v>
      </c>
      <c r="V343" s="29">
        <v>16.7498</v>
      </c>
      <c r="W343" s="31">
        <v>4080.32</v>
      </c>
      <c r="X343" s="31">
        <v>-73.150000000000006</v>
      </c>
      <c r="Y343" s="22">
        <v>500</v>
      </c>
      <c r="Z343" s="22">
        <v>355</v>
      </c>
      <c r="AA343" s="27">
        <v>0</v>
      </c>
      <c r="AB343" s="31">
        <v>0</v>
      </c>
      <c r="AC343" s="27">
        <v>0</v>
      </c>
      <c r="AD343" s="27">
        <v>0</v>
      </c>
      <c r="AE343" s="22">
        <v>10900</v>
      </c>
    </row>
    <row r="344" spans="1:32" ht="15" x14ac:dyDescent="0.25">
      <c r="A344" s="22">
        <v>331</v>
      </c>
      <c r="B344" s="21" t="s">
        <v>396</v>
      </c>
      <c r="C344" s="27">
        <v>106.16800000000001</v>
      </c>
      <c r="D344" s="28">
        <v>225.3</v>
      </c>
      <c r="E344" s="28">
        <v>412.3</v>
      </c>
      <c r="F344" s="28">
        <v>617</v>
      </c>
      <c r="G344" s="28">
        <v>35</v>
      </c>
      <c r="H344" s="28">
        <v>376</v>
      </c>
      <c r="I344" s="27">
        <v>0.26</v>
      </c>
      <c r="J344" s="27">
        <v>0.33100000000000002</v>
      </c>
      <c r="K344" s="27">
        <v>0.86399999999999999</v>
      </c>
      <c r="L344" s="28">
        <v>293</v>
      </c>
      <c r="M344" s="28">
        <v>0.3</v>
      </c>
      <c r="N344" s="29">
        <v>-6.9660000000000002</v>
      </c>
      <c r="O344" s="30">
        <v>0.15040000000000001</v>
      </c>
      <c r="P344" s="30">
        <v>-8.9499999999999994E-5</v>
      </c>
      <c r="Q344" s="30">
        <v>2.0249999999999999E-8</v>
      </c>
      <c r="R344" s="31">
        <v>453.42</v>
      </c>
      <c r="S344" s="31">
        <v>257.18</v>
      </c>
      <c r="T344" s="22">
        <v>4.12</v>
      </c>
      <c r="U344" s="22">
        <v>28.41</v>
      </c>
      <c r="V344" s="29">
        <v>16.138999999999999</v>
      </c>
      <c r="W344" s="31">
        <v>3366.99</v>
      </c>
      <c r="X344" s="31">
        <v>-58.04</v>
      </c>
      <c r="Y344" s="22">
        <v>440</v>
      </c>
      <c r="Z344" s="22">
        <v>300</v>
      </c>
      <c r="AA344" s="27">
        <v>55.493000000000002</v>
      </c>
      <c r="AB344" s="31">
        <v>-6666.23</v>
      </c>
      <c r="AC344" s="27">
        <v>-5.4359999999999999</v>
      </c>
      <c r="AD344" s="27">
        <v>6.08</v>
      </c>
      <c r="AE344" s="22">
        <v>8690</v>
      </c>
    </row>
    <row r="345" spans="1:32" ht="15" x14ac:dyDescent="0.25">
      <c r="A345" s="22">
        <v>332</v>
      </c>
      <c r="B345" s="21" t="s">
        <v>397</v>
      </c>
      <c r="C345" s="27">
        <v>121.18300000000001</v>
      </c>
      <c r="D345" s="28">
        <v>275.60000000000002</v>
      </c>
      <c r="E345" s="28">
        <v>466.7</v>
      </c>
      <c r="F345" s="28">
        <v>687</v>
      </c>
      <c r="G345" s="28">
        <v>35.799999999999997</v>
      </c>
      <c r="H345" s="28">
        <v>0</v>
      </c>
      <c r="I345" s="27">
        <v>0</v>
      </c>
      <c r="J345" s="27">
        <v>0</v>
      </c>
      <c r="K345" s="27">
        <v>0.95599999999999996</v>
      </c>
      <c r="L345" s="28">
        <v>293</v>
      </c>
      <c r="M345" s="28">
        <v>1.6</v>
      </c>
      <c r="N345" s="29">
        <v>0</v>
      </c>
      <c r="O345" s="30">
        <v>0</v>
      </c>
      <c r="P345" s="30">
        <v>0</v>
      </c>
      <c r="Q345" s="30">
        <v>0</v>
      </c>
      <c r="R345" s="31">
        <v>553.02</v>
      </c>
      <c r="S345" s="31">
        <v>320.02999999999997</v>
      </c>
      <c r="T345" s="22">
        <v>20.100000000000001</v>
      </c>
      <c r="U345" s="22">
        <v>55.26</v>
      </c>
      <c r="V345" s="29">
        <v>16.964700000000001</v>
      </c>
      <c r="W345" s="31">
        <v>4276.08</v>
      </c>
      <c r="X345" s="31">
        <v>-52.8</v>
      </c>
      <c r="Y345" s="22">
        <v>480</v>
      </c>
      <c r="Z345" s="22">
        <v>345</v>
      </c>
      <c r="AA345" s="27">
        <v>0</v>
      </c>
      <c r="AB345" s="31">
        <v>0</v>
      </c>
      <c r="AC345" s="27">
        <v>0</v>
      </c>
      <c r="AD345" s="27">
        <v>0</v>
      </c>
      <c r="AE345" s="22">
        <v>0</v>
      </c>
    </row>
    <row r="346" spans="1:32" ht="15" x14ac:dyDescent="0.25">
      <c r="A346" s="22">
        <v>333</v>
      </c>
      <c r="B346" s="21" t="s">
        <v>398</v>
      </c>
      <c r="C346" s="27">
        <v>128.17400000000001</v>
      </c>
      <c r="D346" s="28">
        <v>353.5</v>
      </c>
      <c r="E346" s="28">
        <v>491.1</v>
      </c>
      <c r="F346" s="28">
        <v>748.4</v>
      </c>
      <c r="G346" s="28">
        <v>40</v>
      </c>
      <c r="H346" s="28">
        <v>410</v>
      </c>
      <c r="I346" s="27">
        <v>0.26700000000000002</v>
      </c>
      <c r="J346" s="27">
        <v>0.30199999999999999</v>
      </c>
      <c r="K346" s="27">
        <v>0.97099999999999997</v>
      </c>
      <c r="L346" s="28">
        <v>363</v>
      </c>
      <c r="M346" s="28">
        <v>0</v>
      </c>
      <c r="N346" s="29">
        <v>-16.433</v>
      </c>
      <c r="O346" s="30">
        <v>0.20300000000000001</v>
      </c>
      <c r="P346" s="30">
        <v>-1.5540000000000001E-4</v>
      </c>
      <c r="Q346" s="30">
        <v>4.7309999999999998E-8</v>
      </c>
      <c r="R346" s="31">
        <v>873.32</v>
      </c>
      <c r="S346" s="31">
        <v>352.57</v>
      </c>
      <c r="T346" s="22">
        <v>36.08</v>
      </c>
      <c r="U346" s="22">
        <v>53.44</v>
      </c>
      <c r="V346" s="29">
        <v>16.142600000000002</v>
      </c>
      <c r="W346" s="31">
        <v>3992.01</v>
      </c>
      <c r="X346" s="31">
        <v>-71.290000000000006</v>
      </c>
      <c r="Y346" s="22">
        <v>525</v>
      </c>
      <c r="Z346" s="22">
        <v>360</v>
      </c>
      <c r="AA346" s="27">
        <v>0</v>
      </c>
      <c r="AB346" s="31">
        <v>0</v>
      </c>
      <c r="AC346" s="27">
        <v>0</v>
      </c>
      <c r="AD346" s="27">
        <v>0</v>
      </c>
      <c r="AE346" s="22">
        <v>10340</v>
      </c>
    </row>
    <row r="347" spans="1:32" ht="15" x14ac:dyDescent="0.25">
      <c r="A347" s="22">
        <v>334</v>
      </c>
      <c r="B347" s="21" t="s">
        <v>399</v>
      </c>
      <c r="C347" s="27">
        <v>58.124000000000002</v>
      </c>
      <c r="D347" s="28">
        <v>134.80000000000001</v>
      </c>
      <c r="E347" s="28">
        <v>272.7</v>
      </c>
      <c r="F347" s="28">
        <v>425.2</v>
      </c>
      <c r="G347" s="28">
        <v>37.5</v>
      </c>
      <c r="H347" s="28">
        <v>255</v>
      </c>
      <c r="I347" s="27">
        <v>0.27400000000000002</v>
      </c>
      <c r="J347" s="27">
        <v>0.193</v>
      </c>
      <c r="K347" s="27">
        <v>0.57899999999999996</v>
      </c>
      <c r="L347" s="28">
        <v>293</v>
      </c>
      <c r="M347" s="28">
        <v>0</v>
      </c>
      <c r="N347" s="29">
        <v>2.266</v>
      </c>
      <c r="O347" s="30">
        <v>7.9130000000000006E-2</v>
      </c>
      <c r="P347" s="30">
        <v>-2.6469999999999999E-5</v>
      </c>
      <c r="Q347" s="30">
        <v>-6.7400000000000005E-10</v>
      </c>
      <c r="R347" s="31">
        <v>265.83999999999997</v>
      </c>
      <c r="S347" s="31">
        <v>160.19999999999999</v>
      </c>
      <c r="T347" s="22">
        <v>-30.15</v>
      </c>
      <c r="U347" s="22">
        <v>-4.0999999999999996</v>
      </c>
      <c r="V347" s="29">
        <v>15.6782</v>
      </c>
      <c r="W347" s="31">
        <v>2154.9</v>
      </c>
      <c r="X347" s="31">
        <v>-34.42</v>
      </c>
      <c r="Y347" s="22">
        <v>290</v>
      </c>
      <c r="Z347" s="22">
        <v>195</v>
      </c>
      <c r="AA347" s="27">
        <v>48.334000000000003</v>
      </c>
      <c r="AB347" s="31">
        <v>-4065.57</v>
      </c>
      <c r="AC347" s="27">
        <v>-4.7809999999999997</v>
      </c>
      <c r="AD347" s="27">
        <v>2.68</v>
      </c>
      <c r="AE347" s="22">
        <v>5352</v>
      </c>
      <c r="AF347" s="32"/>
    </row>
    <row r="348" spans="1:32" ht="15" x14ac:dyDescent="0.25">
      <c r="A348" s="22">
        <v>335</v>
      </c>
      <c r="B348" s="21" t="s">
        <v>659</v>
      </c>
      <c r="C348" s="27">
        <v>74.123000000000005</v>
      </c>
      <c r="D348" s="28">
        <v>183.9</v>
      </c>
      <c r="E348" s="28">
        <v>390.9</v>
      </c>
      <c r="F348" s="28">
        <v>562.9</v>
      </c>
      <c r="G348" s="28">
        <v>43.6</v>
      </c>
      <c r="H348" s="28">
        <v>274</v>
      </c>
      <c r="I348" s="27">
        <v>0.25900000000000001</v>
      </c>
      <c r="J348" s="27">
        <v>0.59</v>
      </c>
      <c r="K348" s="27">
        <v>0.81</v>
      </c>
      <c r="L348" s="28">
        <v>293</v>
      </c>
      <c r="M348" s="28">
        <v>1.8</v>
      </c>
      <c r="N348" s="29">
        <v>0.78</v>
      </c>
      <c r="O348" s="30">
        <v>9.9839999999999998E-2</v>
      </c>
      <c r="P348" s="30">
        <v>-5.3539999999999999E-5</v>
      </c>
      <c r="Q348" s="30">
        <v>1.119E-8</v>
      </c>
      <c r="R348" s="31">
        <v>984.54</v>
      </c>
      <c r="S348" s="31">
        <v>341.12</v>
      </c>
      <c r="T348" s="22">
        <v>-65.650000000000006</v>
      </c>
      <c r="U348" s="22">
        <v>-36.04</v>
      </c>
      <c r="V348" s="29">
        <v>17.216000000000001</v>
      </c>
      <c r="W348" s="31">
        <v>3137.02</v>
      </c>
      <c r="X348" s="31">
        <v>-94.43</v>
      </c>
      <c r="Y348" s="22">
        <v>404</v>
      </c>
      <c r="Z348" s="22">
        <v>288</v>
      </c>
      <c r="AA348" s="27">
        <v>0</v>
      </c>
      <c r="AB348" s="31">
        <v>0</v>
      </c>
      <c r="AC348" s="27">
        <v>0</v>
      </c>
      <c r="AD348" s="27">
        <v>0</v>
      </c>
      <c r="AE348" s="22">
        <v>10300</v>
      </c>
    </row>
    <row r="349" spans="1:32" ht="15" x14ac:dyDescent="0.25">
      <c r="A349" s="22">
        <v>336</v>
      </c>
      <c r="B349" s="21" t="s">
        <v>400</v>
      </c>
      <c r="C349" s="27">
        <v>73.138999999999996</v>
      </c>
      <c r="D349" s="28">
        <v>224.1</v>
      </c>
      <c r="E349" s="28">
        <v>350.6</v>
      </c>
      <c r="F349" s="28">
        <v>524</v>
      </c>
      <c r="G349" s="28">
        <v>41</v>
      </c>
      <c r="H349" s="28">
        <v>288</v>
      </c>
      <c r="I349" s="27">
        <v>0.27</v>
      </c>
      <c r="J349" s="27">
        <v>0.39600000000000002</v>
      </c>
      <c r="K349" s="27">
        <v>0.73899999999999999</v>
      </c>
      <c r="L349" s="28">
        <v>293</v>
      </c>
      <c r="M349" s="28">
        <v>1.3</v>
      </c>
      <c r="N349" s="29">
        <v>1.2130000000000001</v>
      </c>
      <c r="O349" s="30">
        <v>0.1069</v>
      </c>
      <c r="P349" s="30">
        <v>-5.749E-5</v>
      </c>
      <c r="Q349" s="30">
        <v>1.815E-8</v>
      </c>
      <c r="R349" s="31">
        <v>472.06</v>
      </c>
      <c r="S349" s="31">
        <v>246.98</v>
      </c>
      <c r="T349" s="22">
        <v>-22</v>
      </c>
      <c r="U349" s="22">
        <v>11.76</v>
      </c>
      <c r="V349" s="29">
        <v>16.608499999999999</v>
      </c>
      <c r="W349" s="31">
        <v>3012.7</v>
      </c>
      <c r="X349" s="31">
        <v>-48.96</v>
      </c>
      <c r="Y349" s="22">
        <v>373</v>
      </c>
      <c r="Z349" s="22">
        <v>259</v>
      </c>
      <c r="AA349" s="27">
        <v>0</v>
      </c>
      <c r="AB349" s="31">
        <v>0</v>
      </c>
      <c r="AC349" s="27">
        <v>0</v>
      </c>
      <c r="AD349" s="27">
        <v>0</v>
      </c>
      <c r="AE349" s="22">
        <v>7670</v>
      </c>
    </row>
    <row r="350" spans="1:32" ht="15" x14ac:dyDescent="0.25">
      <c r="A350" s="22">
        <v>337</v>
      </c>
      <c r="B350" s="21" t="s">
        <v>401</v>
      </c>
      <c r="C350" s="27">
        <v>116.161</v>
      </c>
      <c r="D350" s="28">
        <v>189</v>
      </c>
      <c r="E350" s="28">
        <v>389.6</v>
      </c>
      <c r="F350" s="28">
        <v>571</v>
      </c>
      <c r="G350" s="28">
        <v>32.299999999999997</v>
      </c>
      <c r="H350" s="28">
        <v>371</v>
      </c>
      <c r="I350" s="27">
        <v>0.26</v>
      </c>
      <c r="J350" s="27">
        <v>0.4</v>
      </c>
      <c r="K350" s="27">
        <v>0.80100000000000005</v>
      </c>
      <c r="L350" s="28">
        <v>293</v>
      </c>
      <c r="M350" s="28">
        <v>2.8</v>
      </c>
      <c r="N350" s="29">
        <v>3.2530000000000001</v>
      </c>
      <c r="O350" s="30">
        <v>0.13109999999999999</v>
      </c>
      <c r="P350" s="30">
        <v>-5.4419999999999997E-5</v>
      </c>
      <c r="Q350" s="30">
        <v>-1.8899999999999999E-10</v>
      </c>
      <c r="R350" s="31">
        <v>537.58000000000004</v>
      </c>
      <c r="S350" s="31">
        <v>272.3</v>
      </c>
      <c r="T350" s="22">
        <v>-116.26</v>
      </c>
      <c r="U350" s="22">
        <v>0</v>
      </c>
      <c r="V350" s="29">
        <v>16.183599999999998</v>
      </c>
      <c r="W350" s="31">
        <v>3151.09</v>
      </c>
      <c r="X350" s="31">
        <v>-69.150000000000006</v>
      </c>
      <c r="Y350" s="22">
        <v>435</v>
      </c>
      <c r="Z350" s="22">
        <v>295</v>
      </c>
      <c r="AA350" s="27">
        <v>0</v>
      </c>
      <c r="AB350" s="31">
        <v>0</v>
      </c>
      <c r="AC350" s="27">
        <v>0</v>
      </c>
      <c r="AD350" s="27">
        <v>0</v>
      </c>
      <c r="AE350" s="22">
        <v>8600</v>
      </c>
    </row>
    <row r="351" spans="1:32" ht="15" x14ac:dyDescent="0.25">
      <c r="A351" s="22">
        <v>338</v>
      </c>
      <c r="B351" s="21" t="s">
        <v>402</v>
      </c>
      <c r="C351" s="27">
        <v>149.23599999999999</v>
      </c>
      <c r="D351" s="28">
        <v>259</v>
      </c>
      <c r="E351" s="28">
        <v>513.9</v>
      </c>
      <c r="F351" s="28">
        <v>721</v>
      </c>
      <c r="G351" s="28">
        <v>28</v>
      </c>
      <c r="H351" s="28">
        <v>518</v>
      </c>
      <c r="I351" s="27">
        <v>0.25</v>
      </c>
      <c r="J351" s="27">
        <v>0</v>
      </c>
      <c r="K351" s="27">
        <v>0.93200000000000005</v>
      </c>
      <c r="L351" s="28">
        <v>293</v>
      </c>
      <c r="M351" s="28">
        <v>0</v>
      </c>
      <c r="N351" s="29">
        <v>-8.1370000000000005</v>
      </c>
      <c r="O351" s="30">
        <v>0.21840000000000001</v>
      </c>
      <c r="P351" s="30">
        <v>-1.328E-4</v>
      </c>
      <c r="Q351" s="30">
        <v>3.0750000000000001E-8</v>
      </c>
      <c r="R351" s="31">
        <v>1111.0999999999999</v>
      </c>
      <c r="S351" s="31">
        <v>341.28</v>
      </c>
      <c r="T351" s="22">
        <v>0</v>
      </c>
      <c r="U351" s="22">
        <v>0</v>
      </c>
      <c r="V351" s="29">
        <v>16.3994</v>
      </c>
      <c r="W351" s="31">
        <v>4079.72</v>
      </c>
      <c r="X351" s="31">
        <v>-96.15</v>
      </c>
      <c r="Y351" s="22">
        <v>560</v>
      </c>
      <c r="Z351" s="22">
        <v>385</v>
      </c>
      <c r="AA351" s="27">
        <v>0</v>
      </c>
      <c r="AB351" s="31">
        <v>0</v>
      </c>
      <c r="AC351" s="27">
        <v>0</v>
      </c>
      <c r="AD351" s="27">
        <v>0</v>
      </c>
      <c r="AE351" s="22">
        <v>11690</v>
      </c>
    </row>
    <row r="352" spans="1:32" ht="15" x14ac:dyDescent="0.25">
      <c r="A352" s="22">
        <v>339</v>
      </c>
      <c r="B352" s="21" t="s">
        <v>403</v>
      </c>
      <c r="C352" s="27">
        <v>134.22200000000001</v>
      </c>
      <c r="D352" s="28">
        <v>185.2</v>
      </c>
      <c r="E352" s="28">
        <v>456.4</v>
      </c>
      <c r="F352" s="28">
        <v>660.5</v>
      </c>
      <c r="G352" s="28">
        <v>28.5</v>
      </c>
      <c r="H352" s="28">
        <v>497</v>
      </c>
      <c r="I352" s="27">
        <v>0.26100000000000001</v>
      </c>
      <c r="J352" s="27">
        <v>0.39200000000000002</v>
      </c>
      <c r="K352" s="27">
        <v>0.86</v>
      </c>
      <c r="L352" s="28">
        <v>293</v>
      </c>
      <c r="M352" s="28">
        <v>0.4</v>
      </c>
      <c r="N352" s="29">
        <v>-5.4909999999999997</v>
      </c>
      <c r="O352" s="30">
        <v>0.1895</v>
      </c>
      <c r="P352" s="30">
        <v>-1.05E-4</v>
      </c>
      <c r="Q352" s="30">
        <v>2.0470000000000001E-8</v>
      </c>
      <c r="R352" s="31">
        <v>563.84</v>
      </c>
      <c r="S352" s="31">
        <v>296.01</v>
      </c>
      <c r="T352" s="22">
        <v>-3.3</v>
      </c>
      <c r="U352" s="22">
        <v>34.58</v>
      </c>
      <c r="V352" s="29">
        <v>16.0793</v>
      </c>
      <c r="W352" s="31">
        <v>3633.4</v>
      </c>
      <c r="X352" s="31">
        <v>-71.77</v>
      </c>
      <c r="Y352" s="22">
        <v>486</v>
      </c>
      <c r="Z352" s="22">
        <v>335</v>
      </c>
      <c r="AA352" s="27">
        <v>0</v>
      </c>
      <c r="AB352" s="31">
        <v>0</v>
      </c>
      <c r="AC352" s="27">
        <v>0</v>
      </c>
      <c r="AD352" s="27">
        <v>0</v>
      </c>
      <c r="AE352" s="22">
        <v>9380</v>
      </c>
    </row>
    <row r="353" spans="1:33" ht="15" x14ac:dyDescent="0.25">
      <c r="A353" s="22">
        <v>340</v>
      </c>
      <c r="B353" s="21" t="s">
        <v>404</v>
      </c>
      <c r="C353" s="27">
        <v>140.27000000000001</v>
      </c>
      <c r="D353" s="28">
        <v>198.4</v>
      </c>
      <c r="E353" s="28">
        <v>454.1</v>
      </c>
      <c r="F353" s="28">
        <v>667</v>
      </c>
      <c r="G353" s="28">
        <v>31.1</v>
      </c>
      <c r="H353" s="28">
        <v>0</v>
      </c>
      <c r="I353" s="27">
        <v>0</v>
      </c>
      <c r="J353" s="27">
        <v>0.36199999999999999</v>
      </c>
      <c r="K353" s="27">
        <v>0.79900000000000004</v>
      </c>
      <c r="L353" s="28">
        <v>293</v>
      </c>
      <c r="M353" s="28">
        <v>0</v>
      </c>
      <c r="N353" s="29">
        <v>-15.037000000000001</v>
      </c>
      <c r="O353" s="30">
        <v>0.25819999999999999</v>
      </c>
      <c r="P353" s="30">
        <v>-1.506E-4</v>
      </c>
      <c r="Q353" s="30">
        <v>3.344E-8</v>
      </c>
      <c r="R353" s="31">
        <v>598.29999999999995</v>
      </c>
      <c r="S353" s="31">
        <v>311.39</v>
      </c>
      <c r="T353" s="22">
        <v>-50.95</v>
      </c>
      <c r="U353" s="22">
        <v>13.49</v>
      </c>
      <c r="V353" s="29">
        <v>15.9116</v>
      </c>
      <c r="W353" s="31">
        <v>3542.57</v>
      </c>
      <c r="X353" s="31">
        <v>-72.319999999999993</v>
      </c>
      <c r="Y353" s="22">
        <v>485</v>
      </c>
      <c r="Z353" s="22">
        <v>332</v>
      </c>
      <c r="AA353" s="27">
        <v>0</v>
      </c>
      <c r="AB353" s="31">
        <v>0</v>
      </c>
      <c r="AC353" s="27">
        <v>0</v>
      </c>
      <c r="AD353" s="27">
        <v>0</v>
      </c>
      <c r="AE353" s="22">
        <v>9200</v>
      </c>
    </row>
    <row r="354" spans="1:33" ht="15" x14ac:dyDescent="0.25">
      <c r="A354" s="22">
        <v>341</v>
      </c>
      <c r="B354" s="21" t="s">
        <v>405</v>
      </c>
      <c r="C354" s="27">
        <v>72.106999999999999</v>
      </c>
      <c r="D354" s="28">
        <v>176.8</v>
      </c>
      <c r="E354" s="28">
        <v>348</v>
      </c>
      <c r="F354" s="28">
        <v>524</v>
      </c>
      <c r="G354" s="28">
        <v>40</v>
      </c>
      <c r="H354" s="28">
        <v>278</v>
      </c>
      <c r="I354" s="27">
        <v>0.26</v>
      </c>
      <c r="J354" s="27">
        <v>0.35199999999999998</v>
      </c>
      <c r="K354" s="27">
        <v>0.80200000000000005</v>
      </c>
      <c r="L354" s="28">
        <v>293</v>
      </c>
      <c r="M354" s="28">
        <v>2.6</v>
      </c>
      <c r="N354" s="29">
        <v>3.363</v>
      </c>
      <c r="O354" s="30">
        <v>8.2570000000000005E-2</v>
      </c>
      <c r="P354" s="30">
        <v>-4.1149999999999997E-5</v>
      </c>
      <c r="Q354" s="30">
        <v>6.8960000000000002E-9</v>
      </c>
      <c r="R354" s="31">
        <v>472.31</v>
      </c>
      <c r="S354" s="31">
        <v>233.42</v>
      </c>
      <c r="T354" s="22">
        <v>-49</v>
      </c>
      <c r="U354" s="22">
        <v>-27.43</v>
      </c>
      <c r="V354" s="29">
        <v>16.166799999999999</v>
      </c>
      <c r="W354" s="31">
        <v>2839.09</v>
      </c>
      <c r="X354" s="31">
        <v>-50.15</v>
      </c>
      <c r="Y354" s="22">
        <v>380</v>
      </c>
      <c r="Z354" s="22">
        <v>255</v>
      </c>
      <c r="AA354" s="27">
        <v>0</v>
      </c>
      <c r="AB354" s="31">
        <v>0</v>
      </c>
      <c r="AC354" s="27">
        <v>0</v>
      </c>
      <c r="AD354" s="27">
        <v>0</v>
      </c>
      <c r="AE354" s="22">
        <v>7530</v>
      </c>
    </row>
    <row r="355" spans="1:33" ht="15" x14ac:dyDescent="0.25">
      <c r="A355" s="22">
        <v>342</v>
      </c>
      <c r="B355" s="21" t="s">
        <v>406</v>
      </c>
      <c r="C355" s="27">
        <v>88.106999999999999</v>
      </c>
      <c r="D355" s="28">
        <v>267.89999999999998</v>
      </c>
      <c r="E355" s="28">
        <v>436.4</v>
      </c>
      <c r="F355" s="28">
        <v>628</v>
      </c>
      <c r="G355" s="28">
        <v>52</v>
      </c>
      <c r="H355" s="28">
        <v>292</v>
      </c>
      <c r="I355" s="27">
        <v>0.29499999999999998</v>
      </c>
      <c r="J355" s="27">
        <v>0.67</v>
      </c>
      <c r="K355" s="27">
        <v>0.95799999999999996</v>
      </c>
      <c r="L355" s="28">
        <v>293</v>
      </c>
      <c r="M355" s="28">
        <v>1.5</v>
      </c>
      <c r="N355" s="29">
        <v>2.8039999999999998</v>
      </c>
      <c r="O355" s="30">
        <v>9.8809999999999995E-2</v>
      </c>
      <c r="P355" s="30">
        <v>-5.804E-5</v>
      </c>
      <c r="Q355" s="30">
        <v>1.321E-8</v>
      </c>
      <c r="R355" s="31">
        <v>640.41999999999996</v>
      </c>
      <c r="S355" s="31">
        <v>321.13</v>
      </c>
      <c r="T355" s="22">
        <v>-113.73</v>
      </c>
      <c r="U355" s="22">
        <v>0</v>
      </c>
      <c r="V355" s="29">
        <v>17.923999999999999</v>
      </c>
      <c r="W355" s="31">
        <v>4130.93</v>
      </c>
      <c r="X355" s="31">
        <v>-70.55</v>
      </c>
      <c r="Y355" s="22">
        <v>470</v>
      </c>
      <c r="Z355" s="22">
        <v>335</v>
      </c>
      <c r="AA355" s="27">
        <v>73.805999999999997</v>
      </c>
      <c r="AB355" s="31">
        <v>-9015.33</v>
      </c>
      <c r="AC355" s="27">
        <v>-7.6509999999999998</v>
      </c>
      <c r="AD355" s="27">
        <v>4.22</v>
      </c>
      <c r="AE355" s="22">
        <v>10040</v>
      </c>
    </row>
    <row r="356" spans="1:33" ht="15" x14ac:dyDescent="0.25">
      <c r="A356" s="22">
        <v>343</v>
      </c>
      <c r="B356" s="21" t="s">
        <v>407</v>
      </c>
      <c r="C356" s="27">
        <v>142.286</v>
      </c>
      <c r="D356" s="28">
        <v>243.5</v>
      </c>
      <c r="E356" s="28">
        <v>447.3</v>
      </c>
      <c r="F356" s="28">
        <v>617.6</v>
      </c>
      <c r="G356" s="28">
        <v>20.8</v>
      </c>
      <c r="H356" s="28">
        <v>603</v>
      </c>
      <c r="I356" s="27">
        <v>0.247</v>
      </c>
      <c r="J356" s="27">
        <v>0.49</v>
      </c>
      <c r="K356" s="27">
        <v>0.73</v>
      </c>
      <c r="L356" s="28">
        <v>293</v>
      </c>
      <c r="M356" s="28">
        <v>0</v>
      </c>
      <c r="N356" s="29">
        <v>-1.89</v>
      </c>
      <c r="O356" s="30">
        <v>0.22950000000000001</v>
      </c>
      <c r="P356" s="30">
        <v>-1.2630000000000001E-4</v>
      </c>
      <c r="Q356" s="30">
        <v>2.7010000000000002E-8</v>
      </c>
      <c r="R356" s="31">
        <v>558.61</v>
      </c>
      <c r="S356" s="31">
        <v>288.37</v>
      </c>
      <c r="T356" s="22">
        <v>-59.67</v>
      </c>
      <c r="U356" s="22">
        <v>7.94</v>
      </c>
      <c r="V356" s="29">
        <v>16.011399999999998</v>
      </c>
      <c r="W356" s="31">
        <v>3456.8</v>
      </c>
      <c r="X356" s="31">
        <v>-78.67</v>
      </c>
      <c r="Y356" s="22">
        <v>476</v>
      </c>
      <c r="Z356" s="22">
        <v>330</v>
      </c>
      <c r="AA356" s="27">
        <v>75.474999999999994</v>
      </c>
      <c r="AB356" s="31">
        <v>-8563.64</v>
      </c>
      <c r="AC356" s="27">
        <v>-8.1489999999999991</v>
      </c>
      <c r="AD356" s="27">
        <v>10.199999999999999</v>
      </c>
      <c r="AE356" s="22">
        <v>9388</v>
      </c>
    </row>
    <row r="357" spans="1:33" ht="15" x14ac:dyDescent="0.25">
      <c r="A357" s="22">
        <v>344</v>
      </c>
      <c r="B357" s="21" t="s">
        <v>408</v>
      </c>
      <c r="C357" s="27">
        <v>210.405</v>
      </c>
      <c r="D357" s="28">
        <v>0</v>
      </c>
      <c r="E357" s="28">
        <v>552.5</v>
      </c>
      <c r="F357" s="28">
        <v>723.8</v>
      </c>
      <c r="G357" s="28">
        <v>15</v>
      </c>
      <c r="H357" s="28">
        <v>0</v>
      </c>
      <c r="I357" s="27">
        <v>0</v>
      </c>
      <c r="J357" s="27">
        <v>0.65400000000000003</v>
      </c>
      <c r="K357" s="27">
        <v>0</v>
      </c>
      <c r="L357" s="28">
        <v>0</v>
      </c>
      <c r="M357" s="28">
        <v>0</v>
      </c>
      <c r="N357" s="29">
        <v>-14.79</v>
      </c>
      <c r="O357" s="30">
        <v>3.601</v>
      </c>
      <c r="P357" s="30">
        <v>-1</v>
      </c>
      <c r="Q357" s="30">
        <v>-2.0819999999999999</v>
      </c>
      <c r="R357" s="31">
        <v>-4</v>
      </c>
      <c r="S357" s="31">
        <v>4.6790000000000003</v>
      </c>
      <c r="T357" s="22">
        <v>-8</v>
      </c>
      <c r="U357" s="22">
        <v>771.74</v>
      </c>
      <c r="V357" s="29">
        <v>368.3</v>
      </c>
      <c r="W357" s="31">
        <v>-69.78</v>
      </c>
      <c r="X357" s="31">
        <v>26.73</v>
      </c>
      <c r="Y357" s="22">
        <v>16.126100000000001</v>
      </c>
      <c r="Z357" s="22">
        <v>4203.9399999999996</v>
      </c>
      <c r="AA357" s="27">
        <v>-109.7</v>
      </c>
      <c r="AB357" s="31">
        <v>586</v>
      </c>
      <c r="AC357" s="27">
        <v>413</v>
      </c>
      <c r="AD357" s="27">
        <v>0</v>
      </c>
      <c r="AE357" s="22">
        <v>0</v>
      </c>
      <c r="AG357" s="22">
        <v>0</v>
      </c>
    </row>
    <row r="358" spans="1:33" ht="15" x14ac:dyDescent="0.25">
      <c r="A358" s="22">
        <v>345</v>
      </c>
      <c r="B358" s="21" t="s">
        <v>409</v>
      </c>
      <c r="C358" s="27">
        <v>224.43199999999999</v>
      </c>
      <c r="D358" s="28">
        <v>0</v>
      </c>
      <c r="E358" s="28">
        <v>570.79999999999995</v>
      </c>
      <c r="F358" s="28">
        <v>750</v>
      </c>
      <c r="G358" s="28">
        <v>13.4</v>
      </c>
      <c r="H358" s="28">
        <v>0</v>
      </c>
      <c r="I358" s="27">
        <v>0</v>
      </c>
      <c r="J358" s="27">
        <v>0.58299999999999996</v>
      </c>
      <c r="K358" s="27">
        <v>0</v>
      </c>
      <c r="L358" s="28">
        <v>0</v>
      </c>
      <c r="M358" s="28">
        <v>0</v>
      </c>
      <c r="N358" s="29">
        <v>-16.484000000000002</v>
      </c>
      <c r="O358" s="30">
        <v>3.9510000000000001</v>
      </c>
      <c r="P358" s="30">
        <v>-1</v>
      </c>
      <c r="Q358" s="30">
        <v>-2.2959999999999998</v>
      </c>
      <c r="R358" s="31">
        <v>-4</v>
      </c>
      <c r="S358" s="31">
        <v>5.1180000000000003</v>
      </c>
      <c r="T358" s="22">
        <v>-8</v>
      </c>
      <c r="U358" s="22">
        <v>925.84</v>
      </c>
      <c r="V358" s="29">
        <v>378.69</v>
      </c>
      <c r="W358" s="31">
        <v>0</v>
      </c>
      <c r="X358" s="31">
        <v>0</v>
      </c>
      <c r="Y358" s="22">
        <v>16.162700000000001</v>
      </c>
      <c r="Z358" s="22">
        <v>4373.37</v>
      </c>
      <c r="AA358" s="27">
        <v>-111.8</v>
      </c>
      <c r="AB358" s="31">
        <v>573</v>
      </c>
      <c r="AC358" s="27">
        <v>463</v>
      </c>
      <c r="AD358" s="27">
        <v>0</v>
      </c>
      <c r="AE358" s="22">
        <v>0</v>
      </c>
      <c r="AG358" s="22">
        <v>0</v>
      </c>
    </row>
    <row r="359" spans="1:33" ht="15" x14ac:dyDescent="0.25">
      <c r="A359" s="22">
        <v>346</v>
      </c>
      <c r="B359" s="21" t="s">
        <v>410</v>
      </c>
      <c r="C359" s="27">
        <v>170.34</v>
      </c>
      <c r="D359" s="28">
        <v>263.60000000000002</v>
      </c>
      <c r="E359" s="28">
        <v>489.5</v>
      </c>
      <c r="F359" s="28">
        <v>658.3</v>
      </c>
      <c r="G359" s="28">
        <v>18</v>
      </c>
      <c r="H359" s="28">
        <v>713</v>
      </c>
      <c r="I359" s="27">
        <v>0.24</v>
      </c>
      <c r="J359" s="27">
        <v>0.56200000000000006</v>
      </c>
      <c r="K359" s="27">
        <v>0.748</v>
      </c>
      <c r="L359" s="28">
        <v>293</v>
      </c>
      <c r="M359" s="28">
        <v>0</v>
      </c>
      <c r="N359" s="29">
        <v>-2.2280000000000002</v>
      </c>
      <c r="O359" s="30">
        <v>0.27439999999999998</v>
      </c>
      <c r="P359" s="30">
        <v>-1.516E-4</v>
      </c>
      <c r="Q359" s="30">
        <v>3.2460000000000001E-8</v>
      </c>
      <c r="R359" s="31">
        <v>631.63</v>
      </c>
      <c r="S359" s="31">
        <v>318.77999999999997</v>
      </c>
      <c r="T359" s="22">
        <v>-69.52</v>
      </c>
      <c r="U359" s="22">
        <v>11.96</v>
      </c>
      <c r="V359" s="29">
        <v>16.113399999999999</v>
      </c>
      <c r="W359" s="31">
        <v>3774.56</v>
      </c>
      <c r="X359" s="31">
        <v>-91.31</v>
      </c>
      <c r="Y359" s="22">
        <v>520</v>
      </c>
      <c r="Z359" s="22">
        <v>364</v>
      </c>
      <c r="AA359" s="27">
        <v>84.248000000000005</v>
      </c>
      <c r="AB359" s="31">
        <v>-10012.5</v>
      </c>
      <c r="AC359" s="27">
        <v>-9.2360000000000007</v>
      </c>
      <c r="AD359" s="27">
        <v>13.37</v>
      </c>
      <c r="AE359" s="22">
        <v>10430</v>
      </c>
    </row>
    <row r="360" spans="1:33" ht="15" x14ac:dyDescent="0.25">
      <c r="A360" s="22">
        <v>347</v>
      </c>
      <c r="B360" s="21" t="s">
        <v>411</v>
      </c>
      <c r="C360" s="27">
        <v>238.459</v>
      </c>
      <c r="D360" s="28">
        <v>0</v>
      </c>
      <c r="E360" s="28">
        <v>584.1</v>
      </c>
      <c r="F360" s="28">
        <v>750</v>
      </c>
      <c r="G360" s="28">
        <v>12.8</v>
      </c>
      <c r="H360" s="28">
        <v>0</v>
      </c>
      <c r="I360" s="27">
        <v>0</v>
      </c>
      <c r="J360" s="27">
        <v>0.71899999999999997</v>
      </c>
      <c r="K360" s="27">
        <v>0</v>
      </c>
      <c r="L360" s="28">
        <v>0</v>
      </c>
      <c r="M360" s="28">
        <v>0</v>
      </c>
      <c r="N360" s="29">
        <v>-15.11</v>
      </c>
      <c r="O360" s="30">
        <v>0.40489999999999998</v>
      </c>
      <c r="P360" s="30">
        <v>-2.3330000000000001E-4</v>
      </c>
      <c r="Q360" s="30">
        <v>5.2199999999999998E-8</v>
      </c>
      <c r="R360" s="31">
        <v>853.9</v>
      </c>
      <c r="S360" s="31">
        <v>385.53</v>
      </c>
      <c r="T360" s="22">
        <v>-80.28</v>
      </c>
      <c r="U360" s="22">
        <v>30.1</v>
      </c>
      <c r="V360" s="29">
        <v>16.191500000000001</v>
      </c>
      <c r="W360" s="31">
        <v>4395.87</v>
      </c>
      <c r="X360" s="31">
        <v>-124.2</v>
      </c>
      <c r="Y360" s="22">
        <v>619</v>
      </c>
      <c r="Z360" s="22">
        <v>441</v>
      </c>
      <c r="AA360" s="27">
        <v>0</v>
      </c>
      <c r="AB360" s="31">
        <v>0</v>
      </c>
      <c r="AC360" s="27">
        <v>0</v>
      </c>
      <c r="AD360" s="27">
        <v>0</v>
      </c>
      <c r="AE360" s="22">
        <v>12570</v>
      </c>
    </row>
    <row r="361" spans="1:33" ht="15" x14ac:dyDescent="0.25">
      <c r="A361" s="22">
        <v>348</v>
      </c>
      <c r="B361" s="21" t="s">
        <v>412</v>
      </c>
      <c r="C361" s="27">
        <v>282.55599999999998</v>
      </c>
      <c r="D361" s="28">
        <v>310</v>
      </c>
      <c r="E361" s="28">
        <v>617</v>
      </c>
      <c r="F361" s="28">
        <v>767</v>
      </c>
      <c r="G361" s="28">
        <v>11</v>
      </c>
      <c r="H361" s="28">
        <v>0</v>
      </c>
      <c r="I361" s="27">
        <v>0</v>
      </c>
      <c r="J361" s="27">
        <v>0.90700000000000003</v>
      </c>
      <c r="K361" s="27">
        <v>0.77500000000000002</v>
      </c>
      <c r="L361" s="28">
        <v>313</v>
      </c>
      <c r="M361" s="28">
        <v>0</v>
      </c>
      <c r="N361" s="29">
        <v>-5.3460000000000001</v>
      </c>
      <c r="O361" s="30">
        <v>0.4632</v>
      </c>
      <c r="P361" s="30">
        <v>-2.6669999999999998E-4</v>
      </c>
      <c r="Q361" s="30">
        <v>6.039E-8</v>
      </c>
      <c r="R361" s="31">
        <v>811.29</v>
      </c>
      <c r="S361" s="31">
        <v>401.67</v>
      </c>
      <c r="T361" s="22">
        <v>-108.93</v>
      </c>
      <c r="U361" s="22">
        <v>28.04</v>
      </c>
      <c r="V361" s="29">
        <v>16.468499999999999</v>
      </c>
      <c r="W361" s="31">
        <v>4680.46</v>
      </c>
      <c r="X361" s="31">
        <v>-141.1</v>
      </c>
      <c r="Y361" s="22">
        <v>652</v>
      </c>
      <c r="Z361" s="22">
        <v>471</v>
      </c>
      <c r="AA361" s="27">
        <v>0</v>
      </c>
      <c r="AB361" s="31">
        <v>0</v>
      </c>
      <c r="AC361" s="27">
        <v>0</v>
      </c>
      <c r="AD361" s="27">
        <v>0</v>
      </c>
      <c r="AE361" s="22">
        <v>13740</v>
      </c>
    </row>
    <row r="362" spans="1:33" ht="15" x14ac:dyDescent="0.25">
      <c r="A362" s="22">
        <v>349</v>
      </c>
      <c r="B362" s="21" t="s">
        <v>413</v>
      </c>
      <c r="C362" s="27">
        <v>20.183</v>
      </c>
      <c r="D362" s="28">
        <v>24.5</v>
      </c>
      <c r="E362" s="28">
        <v>27</v>
      </c>
      <c r="F362" s="28">
        <v>44.4</v>
      </c>
      <c r="G362" s="28">
        <v>27.2</v>
      </c>
      <c r="H362" s="28">
        <v>41.7</v>
      </c>
      <c r="I362" s="27">
        <v>0.311</v>
      </c>
      <c r="J362" s="27">
        <v>0</v>
      </c>
      <c r="K362" s="27">
        <v>1.204</v>
      </c>
      <c r="L362" s="28">
        <v>27</v>
      </c>
      <c r="M362" s="28">
        <v>0</v>
      </c>
      <c r="N362" s="29">
        <v>0</v>
      </c>
      <c r="O362" s="30">
        <v>0</v>
      </c>
      <c r="P362" s="30">
        <v>0</v>
      </c>
      <c r="Q362" s="30">
        <v>0</v>
      </c>
      <c r="R362" s="31">
        <v>0</v>
      </c>
      <c r="S362" s="31">
        <v>0</v>
      </c>
      <c r="T362" s="22">
        <v>0</v>
      </c>
      <c r="U362" s="22">
        <v>0</v>
      </c>
      <c r="V362" s="29">
        <v>14.0099</v>
      </c>
      <c r="W362" s="31">
        <v>180.47</v>
      </c>
      <c r="X362" s="31">
        <v>-2.61</v>
      </c>
      <c r="Y362" s="22">
        <v>29</v>
      </c>
      <c r="Z362" s="22">
        <v>24</v>
      </c>
      <c r="AA362" s="27">
        <v>26.181000000000001</v>
      </c>
      <c r="AB362" s="31">
        <v>-295.44</v>
      </c>
      <c r="AC362" s="27">
        <v>-2.645</v>
      </c>
      <c r="AD362" s="27">
        <v>4.1000000000000002E-2</v>
      </c>
      <c r="AE362" s="22">
        <v>440</v>
      </c>
    </row>
    <row r="363" spans="1:33" ht="15" x14ac:dyDescent="0.25">
      <c r="A363" s="22">
        <v>350</v>
      </c>
      <c r="B363" s="21" t="s">
        <v>414</v>
      </c>
      <c r="C363" s="27">
        <v>240.47499999999999</v>
      </c>
      <c r="D363" s="28">
        <v>295</v>
      </c>
      <c r="E363" s="28">
        <v>575.20000000000005</v>
      </c>
      <c r="F363" s="28">
        <v>733</v>
      </c>
      <c r="G363" s="28">
        <v>13</v>
      </c>
      <c r="H363" s="28">
        <v>1000</v>
      </c>
      <c r="I363" s="27">
        <v>0.22</v>
      </c>
      <c r="J363" s="27">
        <v>0.77</v>
      </c>
      <c r="K363" s="27">
        <v>0.77800000000000002</v>
      </c>
      <c r="L363" s="28">
        <v>293</v>
      </c>
      <c r="M363" s="28">
        <v>0</v>
      </c>
      <c r="N363" s="29">
        <v>-3.3359999999999999</v>
      </c>
      <c r="O363" s="30">
        <v>0.38790000000000002</v>
      </c>
      <c r="P363" s="30">
        <v>-2.1689999999999999E-4</v>
      </c>
      <c r="Q363" s="30">
        <v>4.7099999999999998E-8</v>
      </c>
      <c r="R363" s="31">
        <v>757.88</v>
      </c>
      <c r="S363" s="31">
        <v>375.9</v>
      </c>
      <c r="T363" s="22">
        <v>-94.15</v>
      </c>
      <c r="U363" s="22">
        <v>22.01</v>
      </c>
      <c r="V363" s="29">
        <v>16.151</v>
      </c>
      <c r="W363" s="31">
        <v>4294.55</v>
      </c>
      <c r="X363" s="31">
        <v>-124</v>
      </c>
      <c r="Y363" s="22">
        <v>610</v>
      </c>
      <c r="Z363" s="22">
        <v>434</v>
      </c>
      <c r="AA363" s="27">
        <v>0</v>
      </c>
      <c r="AB363" s="31">
        <v>0</v>
      </c>
      <c r="AC363" s="27">
        <v>0</v>
      </c>
      <c r="AD363" s="27">
        <v>0</v>
      </c>
      <c r="AE363" s="22">
        <v>12640</v>
      </c>
    </row>
    <row r="364" spans="1:33" ht="15" x14ac:dyDescent="0.25">
      <c r="A364" s="22">
        <v>351</v>
      </c>
      <c r="B364" s="21" t="s">
        <v>415</v>
      </c>
      <c r="C364" s="27">
        <v>100.205</v>
      </c>
      <c r="D364" s="28">
        <v>182.6</v>
      </c>
      <c r="E364" s="28">
        <v>371.6</v>
      </c>
      <c r="F364" s="28">
        <v>540.20000000000005</v>
      </c>
      <c r="G364" s="28">
        <v>27</v>
      </c>
      <c r="H364" s="28">
        <v>432</v>
      </c>
      <c r="I364" s="27">
        <v>0.26300000000000001</v>
      </c>
      <c r="J364" s="27">
        <v>0.35099999999999998</v>
      </c>
      <c r="K364" s="27">
        <v>0.68400000000000005</v>
      </c>
      <c r="L364" s="28">
        <v>293</v>
      </c>
      <c r="M364" s="28">
        <v>0</v>
      </c>
      <c r="N364" s="29">
        <v>-1.2290000000000001</v>
      </c>
      <c r="O364" s="30">
        <v>0.1615</v>
      </c>
      <c r="P364" s="30">
        <v>-8.7200000000000005E-5</v>
      </c>
      <c r="Q364" s="30">
        <v>1.829E-8</v>
      </c>
      <c r="R364" s="31">
        <v>436.73</v>
      </c>
      <c r="S364" s="31">
        <v>232.53</v>
      </c>
      <c r="T364" s="22">
        <v>-44.88</v>
      </c>
      <c r="U364" s="22">
        <v>1.91</v>
      </c>
      <c r="V364" s="29">
        <v>15.873699999999999</v>
      </c>
      <c r="W364" s="31">
        <v>2911.32</v>
      </c>
      <c r="X364" s="31">
        <v>-56.51</v>
      </c>
      <c r="Y364" s="22">
        <v>400</v>
      </c>
      <c r="Z364" s="22">
        <v>270</v>
      </c>
      <c r="AA364" s="27">
        <v>61.276000000000003</v>
      </c>
      <c r="AB364" s="31">
        <v>-6303.87</v>
      </c>
      <c r="AC364" s="27">
        <v>-6.3730000000000002</v>
      </c>
      <c r="AD364" s="27">
        <v>6</v>
      </c>
      <c r="AE364" s="22">
        <v>7576</v>
      </c>
    </row>
    <row r="365" spans="1:33" ht="15" x14ac:dyDescent="0.25">
      <c r="A365" s="22">
        <v>352</v>
      </c>
      <c r="B365" s="21" t="s">
        <v>416</v>
      </c>
      <c r="C365" s="27">
        <v>168.32400000000001</v>
      </c>
      <c r="D365" s="28">
        <v>0</v>
      </c>
      <c r="E365" s="28">
        <v>497.3</v>
      </c>
      <c r="F365" s="28">
        <v>679</v>
      </c>
      <c r="G365" s="28">
        <v>19.2</v>
      </c>
      <c r="H365" s="28">
        <v>0</v>
      </c>
      <c r="I365" s="27">
        <v>0</v>
      </c>
      <c r="J365" s="27">
        <v>0.51500000000000001</v>
      </c>
      <c r="K365" s="27">
        <v>0</v>
      </c>
      <c r="L365" s="28">
        <v>0</v>
      </c>
      <c r="M365" s="28">
        <v>0</v>
      </c>
      <c r="N365" s="29">
        <v>14.154999999999999</v>
      </c>
      <c r="O365" s="30">
        <v>0.29220000000000002</v>
      </c>
      <c r="P365" s="30">
        <v>-1.6919999999999999E-4</v>
      </c>
      <c r="Q365" s="30">
        <v>3.8129999999999998E-8</v>
      </c>
      <c r="R365" s="31">
        <v>654.77</v>
      </c>
      <c r="S365" s="31">
        <v>333.12</v>
      </c>
      <c r="T365" s="22">
        <v>-55</v>
      </c>
      <c r="U365" s="22">
        <v>20.7</v>
      </c>
      <c r="V365" s="29">
        <v>16.058900000000001</v>
      </c>
      <c r="W365" s="31">
        <v>3850.38</v>
      </c>
      <c r="X365" s="31">
        <v>-88.75</v>
      </c>
      <c r="Y365" s="22">
        <v>529</v>
      </c>
      <c r="Z365" s="22">
        <v>368</v>
      </c>
      <c r="AA365" s="27">
        <v>0</v>
      </c>
      <c r="AB365" s="31">
        <v>0</v>
      </c>
      <c r="AC365" s="27">
        <v>0</v>
      </c>
      <c r="AD365" s="27">
        <v>0</v>
      </c>
      <c r="AE365" s="22">
        <v>10360</v>
      </c>
    </row>
    <row r="366" spans="1:33" ht="15" x14ac:dyDescent="0.25">
      <c r="A366" s="22">
        <v>353</v>
      </c>
      <c r="B366" s="21" t="s">
        <v>417</v>
      </c>
      <c r="C366" s="27">
        <v>226.44800000000001</v>
      </c>
      <c r="D366" s="28">
        <v>291</v>
      </c>
      <c r="E366" s="28">
        <v>560</v>
      </c>
      <c r="F366" s="28">
        <v>717</v>
      </c>
      <c r="G366" s="28">
        <v>14</v>
      </c>
      <c r="H366" s="28">
        <v>0</v>
      </c>
      <c r="I366" s="27">
        <v>0</v>
      </c>
      <c r="J366" s="27">
        <v>0.74199999999999999</v>
      </c>
      <c r="K366" s="27">
        <v>0.77300000000000002</v>
      </c>
      <c r="L366" s="28">
        <v>293</v>
      </c>
      <c r="M366" s="28">
        <v>0</v>
      </c>
      <c r="N366" s="29">
        <v>-3.109</v>
      </c>
      <c r="O366" s="30">
        <v>0.36520000000000002</v>
      </c>
      <c r="P366" s="30">
        <v>-2.039E-4</v>
      </c>
      <c r="Q366" s="30">
        <v>4.4180000000000003E-8</v>
      </c>
      <c r="R366" s="31">
        <v>738.3</v>
      </c>
      <c r="S366" s="31">
        <v>366.11</v>
      </c>
      <c r="T366" s="22">
        <v>-89.23</v>
      </c>
      <c r="U366" s="22">
        <v>20</v>
      </c>
      <c r="V366" s="29">
        <v>16.184100000000001</v>
      </c>
      <c r="W366" s="31">
        <v>4214.91</v>
      </c>
      <c r="X366" s="31">
        <v>-118.7</v>
      </c>
      <c r="Y366" s="22">
        <v>594</v>
      </c>
      <c r="Z366" s="22">
        <v>423</v>
      </c>
      <c r="AA366" s="27">
        <v>95.68</v>
      </c>
      <c r="AB366" s="31">
        <v>-12411.3</v>
      </c>
      <c r="AC366" s="27">
        <v>-10.58</v>
      </c>
      <c r="AD366" s="27">
        <v>20.27</v>
      </c>
      <c r="AE366" s="22">
        <v>12240</v>
      </c>
    </row>
    <row r="367" spans="1:33" ht="15" x14ac:dyDescent="0.25">
      <c r="A367" s="22">
        <v>354</v>
      </c>
      <c r="B367" s="21" t="s">
        <v>418</v>
      </c>
      <c r="C367" s="27">
        <v>294.56700000000001</v>
      </c>
      <c r="D367" s="28">
        <v>0</v>
      </c>
      <c r="E367" s="28">
        <v>637</v>
      </c>
      <c r="F367" s="28">
        <v>791</v>
      </c>
      <c r="G367" s="28">
        <v>9.6</v>
      </c>
      <c r="H367" s="28">
        <v>0</v>
      </c>
      <c r="I367" s="27">
        <v>0</v>
      </c>
      <c r="J367" s="27">
        <v>0.86099999999999999</v>
      </c>
      <c r="K367" s="27">
        <v>0</v>
      </c>
      <c r="L367" s="28">
        <v>0</v>
      </c>
      <c r="M367" s="28">
        <v>0</v>
      </c>
      <c r="N367" s="29">
        <v>-15.927</v>
      </c>
      <c r="O367" s="30">
        <v>0.49540000000000001</v>
      </c>
      <c r="P367" s="30">
        <v>-2.8509999999999999E-4</v>
      </c>
      <c r="Q367" s="30">
        <v>6.3730000000000002E-8</v>
      </c>
      <c r="R367" s="31">
        <v>977.42</v>
      </c>
      <c r="S367" s="31">
        <v>412.29</v>
      </c>
      <c r="T367" s="22">
        <v>-99.33</v>
      </c>
      <c r="U367" s="22">
        <v>38.79</v>
      </c>
      <c r="V367" s="29">
        <v>16.3553</v>
      </c>
      <c r="W367" s="31">
        <v>4715.6899999999996</v>
      </c>
      <c r="X367" s="31">
        <v>-152.1</v>
      </c>
      <c r="Y367" s="22">
        <v>674</v>
      </c>
      <c r="Z367" s="22">
        <v>488</v>
      </c>
      <c r="AA367" s="27">
        <v>0</v>
      </c>
      <c r="AB367" s="31">
        <v>0</v>
      </c>
      <c r="AC367" s="27">
        <v>0</v>
      </c>
      <c r="AD367" s="27">
        <v>0</v>
      </c>
      <c r="AE367" s="22">
        <v>14180</v>
      </c>
    </row>
    <row r="368" spans="1:33" ht="15" x14ac:dyDescent="0.25">
      <c r="A368" s="22">
        <v>355</v>
      </c>
      <c r="B368" s="21" t="s">
        <v>660</v>
      </c>
      <c r="C368" s="27">
        <v>86.177999999999997</v>
      </c>
      <c r="D368" s="28">
        <v>177.8</v>
      </c>
      <c r="E368" s="28">
        <v>341.9</v>
      </c>
      <c r="F368" s="28">
        <v>507.4</v>
      </c>
      <c r="G368" s="28">
        <v>29.3</v>
      </c>
      <c r="H368" s="28">
        <v>370</v>
      </c>
      <c r="I368" s="27">
        <v>0.26</v>
      </c>
      <c r="J368" s="27">
        <v>0.29599999999999999</v>
      </c>
      <c r="K368" s="27">
        <v>0.65900000000000003</v>
      </c>
      <c r="L368" s="28">
        <v>293</v>
      </c>
      <c r="M368" s="28">
        <v>0</v>
      </c>
      <c r="N368" s="29">
        <v>-1.054</v>
      </c>
      <c r="O368" s="30">
        <v>0.13900000000000001</v>
      </c>
      <c r="P368" s="30">
        <v>-7.449E-5</v>
      </c>
      <c r="Q368" s="30">
        <v>1.5510000000000001E-8</v>
      </c>
      <c r="R368" s="31">
        <v>362.79</v>
      </c>
      <c r="S368" s="31">
        <v>207.09</v>
      </c>
      <c r="T368" s="22">
        <v>-39.96</v>
      </c>
      <c r="U368" s="22">
        <v>-0.06</v>
      </c>
      <c r="V368" s="29">
        <v>15.836600000000001</v>
      </c>
      <c r="W368" s="31">
        <v>2697.55</v>
      </c>
      <c r="X368" s="31">
        <v>-48.78</v>
      </c>
      <c r="Y368" s="22">
        <v>370</v>
      </c>
      <c r="Z368" s="22">
        <v>245</v>
      </c>
      <c r="AA368" s="27">
        <v>57.279000000000003</v>
      </c>
      <c r="AB368" s="31">
        <v>-5587.42</v>
      </c>
      <c r="AC368" s="27">
        <v>-5.8849999999999998</v>
      </c>
      <c r="AD368" s="27">
        <v>4.7779999999999996</v>
      </c>
      <c r="AE368" s="22">
        <v>6896</v>
      </c>
    </row>
    <row r="369" spans="1:33" ht="15" x14ac:dyDescent="0.25">
      <c r="A369" s="22">
        <v>356</v>
      </c>
      <c r="B369" s="21" t="s">
        <v>419</v>
      </c>
      <c r="C369" s="27">
        <v>154.297</v>
      </c>
      <c r="D369" s="28">
        <v>0</v>
      </c>
      <c r="E369" s="28">
        <v>476.3</v>
      </c>
      <c r="F369" s="28">
        <v>660.1</v>
      </c>
      <c r="G369" s="28">
        <v>21.1</v>
      </c>
      <c r="H369" s="28">
        <v>0</v>
      </c>
      <c r="I369" s="27">
        <v>0</v>
      </c>
      <c r="J369" s="27">
        <v>0.47599999999999998</v>
      </c>
      <c r="K369" s="27">
        <v>0</v>
      </c>
      <c r="L369" s="28">
        <v>0</v>
      </c>
      <c r="M369" s="28">
        <v>0</v>
      </c>
      <c r="N369" s="29">
        <v>13.93</v>
      </c>
      <c r="O369" s="30">
        <v>0.26939999999999997</v>
      </c>
      <c r="P369" s="30">
        <v>-1.561E-4</v>
      </c>
      <c r="Q369" s="30">
        <v>3.5180000000000001E-8</v>
      </c>
      <c r="R369" s="31">
        <v>617.57000000000005</v>
      </c>
      <c r="S369" s="31">
        <v>318.64999999999998</v>
      </c>
      <c r="T369" s="22">
        <v>-50.07</v>
      </c>
      <c r="U369" s="22">
        <v>18.690000000000001</v>
      </c>
      <c r="V369" s="29">
        <v>16.013999999999999</v>
      </c>
      <c r="W369" s="31">
        <v>3702.56</v>
      </c>
      <c r="X369" s="31">
        <v>-81.55</v>
      </c>
      <c r="Y369" s="22">
        <v>507</v>
      </c>
      <c r="Z369" s="22">
        <v>351</v>
      </c>
      <c r="AA369" s="27">
        <v>0</v>
      </c>
      <c r="AB369" s="31">
        <v>0</v>
      </c>
      <c r="AC369" s="27">
        <v>0</v>
      </c>
      <c r="AD369" s="27">
        <v>0</v>
      </c>
      <c r="AE369" s="22">
        <v>9840</v>
      </c>
    </row>
    <row r="370" spans="1:33" ht="15" x14ac:dyDescent="0.25">
      <c r="A370" s="22">
        <v>357</v>
      </c>
      <c r="B370" s="21" t="s">
        <v>420</v>
      </c>
      <c r="C370" s="27">
        <v>30.006</v>
      </c>
      <c r="D370" s="28">
        <v>109.5</v>
      </c>
      <c r="E370" s="28">
        <v>121.4</v>
      </c>
      <c r="F370" s="28">
        <v>180</v>
      </c>
      <c r="G370" s="28">
        <v>64</v>
      </c>
      <c r="H370" s="28">
        <v>58</v>
      </c>
      <c r="I370" s="27">
        <v>0.25</v>
      </c>
      <c r="J370" s="27">
        <v>0.60699999999999998</v>
      </c>
      <c r="K370" s="27">
        <v>1.28</v>
      </c>
      <c r="L370" s="28">
        <v>121</v>
      </c>
      <c r="M370" s="28">
        <v>0.2</v>
      </c>
      <c r="N370" s="29">
        <v>7.0090000000000003</v>
      </c>
      <c r="O370" s="30">
        <v>-2.24E-4</v>
      </c>
      <c r="P370" s="30">
        <v>2.328E-6</v>
      </c>
      <c r="Q370" s="30">
        <v>-1.0000000000000001E-9</v>
      </c>
      <c r="R370" s="31">
        <v>0</v>
      </c>
      <c r="S370" s="31">
        <v>0</v>
      </c>
      <c r="T370" s="22">
        <v>21.6</v>
      </c>
      <c r="U370" s="22">
        <v>20.72</v>
      </c>
      <c r="V370" s="29">
        <v>20.131399999999999</v>
      </c>
      <c r="W370" s="31">
        <v>1572.52</v>
      </c>
      <c r="X370" s="31">
        <v>-4.88</v>
      </c>
      <c r="Y370" s="22">
        <v>140</v>
      </c>
      <c r="Z370" s="22">
        <v>95</v>
      </c>
      <c r="AA370" s="27">
        <v>61.514000000000003</v>
      </c>
      <c r="AB370" s="31">
        <v>-2465.7800000000002</v>
      </c>
      <c r="AC370" s="27">
        <v>-7.2110000000000003</v>
      </c>
      <c r="AD370" s="27">
        <v>0.27900000000000003</v>
      </c>
      <c r="AE370" s="22">
        <v>3300</v>
      </c>
    </row>
    <row r="371" spans="1:33" ht="15" x14ac:dyDescent="0.25">
      <c r="A371" s="22">
        <v>358</v>
      </c>
      <c r="B371" s="21" t="s">
        <v>421</v>
      </c>
      <c r="C371" s="27">
        <v>28.013000000000002</v>
      </c>
      <c r="D371" s="28">
        <v>63.3</v>
      </c>
      <c r="E371" s="28">
        <v>77.400000000000006</v>
      </c>
      <c r="F371" s="28">
        <v>126.2</v>
      </c>
      <c r="G371" s="28">
        <v>33.5</v>
      </c>
      <c r="H371" s="28">
        <v>89.5</v>
      </c>
      <c r="I371" s="27">
        <v>0.28999999999999998</v>
      </c>
      <c r="J371" s="27">
        <v>0.04</v>
      </c>
      <c r="K371" s="27">
        <v>0.80400000000000005</v>
      </c>
      <c r="L371" s="28">
        <v>78.099999999999994</v>
      </c>
      <c r="M371" s="28">
        <v>0</v>
      </c>
      <c r="N371" s="29">
        <v>7.44</v>
      </c>
      <c r="O371" s="30">
        <v>-3.2399999999999998E-3</v>
      </c>
      <c r="P371" s="30">
        <v>6.3999999999999997E-6</v>
      </c>
      <c r="Q371" s="30">
        <v>-2.7900000000000001E-9</v>
      </c>
      <c r="R371" s="31">
        <v>90.3</v>
      </c>
      <c r="S371" s="31">
        <v>46.41</v>
      </c>
      <c r="T371" s="22">
        <v>0</v>
      </c>
      <c r="U371" s="22">
        <v>0</v>
      </c>
      <c r="V371" s="29">
        <v>14.934200000000001</v>
      </c>
      <c r="W371" s="31">
        <v>588.72</v>
      </c>
      <c r="X371" s="31">
        <v>-6.6</v>
      </c>
      <c r="Y371" s="22">
        <v>90</v>
      </c>
      <c r="Z371" s="22">
        <v>54</v>
      </c>
      <c r="AA371" s="27">
        <v>31.927</v>
      </c>
      <c r="AB371" s="31">
        <v>-924.86</v>
      </c>
      <c r="AC371" s="27">
        <v>-3.0750000000000002</v>
      </c>
      <c r="AD371" s="27">
        <v>0.26400000000000001</v>
      </c>
      <c r="AE371" s="22">
        <v>1333</v>
      </c>
    </row>
    <row r="372" spans="1:33" ht="15" x14ac:dyDescent="0.25">
      <c r="A372" s="22">
        <v>359</v>
      </c>
      <c r="B372" s="21" t="s">
        <v>422</v>
      </c>
      <c r="C372" s="27">
        <v>46.006</v>
      </c>
      <c r="D372" s="28">
        <v>261.89999999999998</v>
      </c>
      <c r="E372" s="28">
        <v>294.3</v>
      </c>
      <c r="F372" s="28">
        <v>431.4</v>
      </c>
      <c r="G372" s="28">
        <v>100</v>
      </c>
      <c r="H372" s="28">
        <v>170</v>
      </c>
      <c r="I372" s="27">
        <v>0.48</v>
      </c>
      <c r="J372" s="27">
        <v>0.86</v>
      </c>
      <c r="K372" s="27">
        <v>1.4470000000000001</v>
      </c>
      <c r="L372" s="28">
        <v>292.89999999999998</v>
      </c>
      <c r="M372" s="28">
        <v>0.4</v>
      </c>
      <c r="N372" s="29">
        <v>5.7880000000000003</v>
      </c>
      <c r="O372" s="30">
        <v>1.155E-2</v>
      </c>
      <c r="P372" s="30">
        <v>-4.9699999999999998E-6</v>
      </c>
      <c r="Q372" s="30">
        <v>7.0000000000000004E-11</v>
      </c>
      <c r="R372" s="31">
        <v>406.2</v>
      </c>
      <c r="S372" s="31">
        <v>230.21</v>
      </c>
      <c r="T372" s="22">
        <v>8.09</v>
      </c>
      <c r="U372" s="22">
        <v>12.42</v>
      </c>
      <c r="V372" s="29">
        <v>20.532399999999999</v>
      </c>
      <c r="W372" s="31">
        <v>4141.29</v>
      </c>
      <c r="X372" s="31">
        <v>3.65</v>
      </c>
      <c r="Y372" s="22">
        <v>320</v>
      </c>
      <c r="Z372" s="22">
        <v>230</v>
      </c>
      <c r="AA372" s="27">
        <v>61.862000000000002</v>
      </c>
      <c r="AB372" s="31">
        <v>-6073.34</v>
      </c>
      <c r="AC372" s="27">
        <v>-6.0940000000000003</v>
      </c>
      <c r="AD372" s="27">
        <v>1.04</v>
      </c>
      <c r="AE372" s="22">
        <v>4555</v>
      </c>
    </row>
    <row r="373" spans="1:33" ht="15" x14ac:dyDescent="0.25">
      <c r="A373" s="22">
        <v>360</v>
      </c>
      <c r="B373" s="21" t="s">
        <v>423</v>
      </c>
      <c r="C373" s="27">
        <v>71.001999999999995</v>
      </c>
      <c r="D373" s="28">
        <v>66.400000000000006</v>
      </c>
      <c r="E373" s="28">
        <v>144.1</v>
      </c>
      <c r="F373" s="28">
        <v>234</v>
      </c>
      <c r="G373" s="28">
        <v>44.7</v>
      </c>
      <c r="H373" s="28">
        <v>0</v>
      </c>
      <c r="I373" s="27">
        <v>0</v>
      </c>
      <c r="J373" s="27">
        <v>0.13200000000000001</v>
      </c>
      <c r="K373" s="27">
        <v>1.5369999999999999</v>
      </c>
      <c r="L373" s="28">
        <v>144</v>
      </c>
      <c r="M373" s="28">
        <v>0.2</v>
      </c>
      <c r="N373" s="29">
        <v>0</v>
      </c>
      <c r="O373" s="30">
        <v>0</v>
      </c>
      <c r="P373" s="30">
        <v>0</v>
      </c>
      <c r="Q373" s="30">
        <v>0</v>
      </c>
      <c r="R373" s="31">
        <v>0</v>
      </c>
      <c r="S373" s="31">
        <v>0</v>
      </c>
      <c r="T373" s="22">
        <v>-29.78</v>
      </c>
      <c r="U373" s="22">
        <v>-30.38</v>
      </c>
      <c r="V373" s="29">
        <v>15.6107</v>
      </c>
      <c r="W373" s="31">
        <v>1155.69</v>
      </c>
      <c r="X373" s="31">
        <v>-15.37</v>
      </c>
      <c r="Y373" s="22">
        <v>155</v>
      </c>
      <c r="Z373" s="22">
        <v>103</v>
      </c>
      <c r="AA373" s="27">
        <v>39.219000000000001</v>
      </c>
      <c r="AB373" s="31">
        <v>-1971.37</v>
      </c>
      <c r="AC373" s="27">
        <v>-3.81</v>
      </c>
      <c r="AD373" s="27">
        <v>0.67900000000000005</v>
      </c>
      <c r="AE373" s="22">
        <v>0</v>
      </c>
    </row>
    <row r="374" spans="1:33" ht="15" x14ac:dyDescent="0.25">
      <c r="A374" s="22">
        <v>361</v>
      </c>
      <c r="B374" s="21" t="s">
        <v>424</v>
      </c>
      <c r="C374" s="27">
        <v>61.040999999999997</v>
      </c>
      <c r="D374" s="28">
        <v>244.6</v>
      </c>
      <c r="E374" s="28">
        <v>374.4</v>
      </c>
      <c r="F374" s="28">
        <v>588</v>
      </c>
      <c r="G374" s="28">
        <v>62.3</v>
      </c>
      <c r="H374" s="28">
        <v>173</v>
      </c>
      <c r="I374" s="27">
        <v>0.224</v>
      </c>
      <c r="J374" s="27">
        <v>0.34599999999999997</v>
      </c>
      <c r="K374" s="27">
        <v>1.1379999999999999</v>
      </c>
      <c r="L374" s="28">
        <v>293</v>
      </c>
      <c r="M374" s="28">
        <v>3.1</v>
      </c>
      <c r="N374" s="29">
        <v>1.7729999999999999</v>
      </c>
      <c r="O374" s="30">
        <v>4.7239999999999997E-2</v>
      </c>
      <c r="P374" s="30">
        <v>-2.5829999999999998E-5</v>
      </c>
      <c r="Q374" s="30">
        <v>4.9799999999999998E-9</v>
      </c>
      <c r="R374" s="31">
        <v>452.5</v>
      </c>
      <c r="S374" s="31">
        <v>261.20999999999998</v>
      </c>
      <c r="T374" s="22">
        <v>-17.86</v>
      </c>
      <c r="U374" s="22">
        <v>-1.66</v>
      </c>
      <c r="V374" s="29">
        <v>16.2193</v>
      </c>
      <c r="W374" s="31">
        <v>2972.64</v>
      </c>
      <c r="X374" s="31">
        <v>-64.150000000000006</v>
      </c>
      <c r="Y374" s="22">
        <v>409</v>
      </c>
      <c r="Z374" s="22">
        <v>278</v>
      </c>
      <c r="AA374" s="27">
        <v>50.133000000000003</v>
      </c>
      <c r="AB374" s="31">
        <v>-5996.3</v>
      </c>
      <c r="AC374" s="27">
        <v>-4.641</v>
      </c>
      <c r="AD374" s="27">
        <v>3.08</v>
      </c>
      <c r="AE374" s="22">
        <v>8225</v>
      </c>
    </row>
    <row r="375" spans="1:33" ht="15" x14ac:dyDescent="0.25">
      <c r="A375" s="22">
        <v>362</v>
      </c>
      <c r="B375" s="21" t="s">
        <v>425</v>
      </c>
      <c r="C375" s="27">
        <v>65.459000000000003</v>
      </c>
      <c r="D375" s="28">
        <v>213.5</v>
      </c>
      <c r="E375" s="28">
        <v>2667.7</v>
      </c>
      <c r="F375" s="28">
        <v>440</v>
      </c>
      <c r="G375" s="28">
        <v>90</v>
      </c>
      <c r="H375" s="28">
        <v>139</v>
      </c>
      <c r="I375" s="27">
        <v>0.35</v>
      </c>
      <c r="J375" s="27">
        <v>0.318</v>
      </c>
      <c r="K375" s="27">
        <v>1.42</v>
      </c>
      <c r="L375" s="28">
        <v>261</v>
      </c>
      <c r="M375" s="28">
        <v>1.8</v>
      </c>
      <c r="N375" s="29">
        <v>8.1440000000000001</v>
      </c>
      <c r="O375" s="30">
        <v>1.068E-2</v>
      </c>
      <c r="P375" s="30">
        <v>-7.977E-6</v>
      </c>
      <c r="Q375" s="30">
        <v>2.4239999999999999E-9</v>
      </c>
      <c r="R375" s="31">
        <v>0</v>
      </c>
      <c r="S375" s="31">
        <v>0</v>
      </c>
      <c r="T375" s="22">
        <v>12.57</v>
      </c>
      <c r="U375" s="22">
        <v>16</v>
      </c>
      <c r="V375" s="29">
        <v>166.95050000000001</v>
      </c>
      <c r="W375" s="31">
        <v>2520.6999999999998</v>
      </c>
      <c r="X375" s="31">
        <v>-23.46</v>
      </c>
      <c r="Y375" s="22">
        <v>285</v>
      </c>
      <c r="Z375" s="22">
        <v>210</v>
      </c>
      <c r="AA375" s="27">
        <v>36.380000000000003</v>
      </c>
      <c r="AB375" s="31">
        <v>-3748.59</v>
      </c>
      <c r="AC375" s="27">
        <v>-2.819</v>
      </c>
      <c r="AD375" s="27">
        <v>1.2</v>
      </c>
      <c r="AE375" s="22">
        <v>6140</v>
      </c>
    </row>
    <row r="376" spans="1:33" ht="15" x14ac:dyDescent="0.25">
      <c r="A376" s="22">
        <v>363</v>
      </c>
      <c r="B376" s="21" t="s">
        <v>426</v>
      </c>
      <c r="C376" s="27">
        <v>44.012999999999998</v>
      </c>
      <c r="D376" s="28">
        <v>182.3</v>
      </c>
      <c r="E376" s="28">
        <v>184.7</v>
      </c>
      <c r="F376" s="28">
        <v>309.60000000000002</v>
      </c>
      <c r="G376" s="28">
        <v>71.5</v>
      </c>
      <c r="H376" s="28">
        <v>97.4</v>
      </c>
      <c r="I376" s="27">
        <v>0.27400000000000002</v>
      </c>
      <c r="J376" s="27">
        <v>0.16</v>
      </c>
      <c r="K376" s="27">
        <v>1.226</v>
      </c>
      <c r="L376" s="28">
        <v>183.6</v>
      </c>
      <c r="M376" s="28">
        <v>0.2</v>
      </c>
      <c r="N376" s="29">
        <v>5.1639999999999997</v>
      </c>
      <c r="O376" s="30">
        <v>1.7389999999999999E-2</v>
      </c>
      <c r="P376" s="30">
        <v>-1.38E-5</v>
      </c>
      <c r="Q376" s="30">
        <v>4.3709999999999999E-9</v>
      </c>
      <c r="R376" s="31">
        <v>0</v>
      </c>
      <c r="S376" s="31">
        <v>0</v>
      </c>
      <c r="T376" s="22">
        <v>19.489999999999998</v>
      </c>
      <c r="U376" s="22">
        <v>24.77</v>
      </c>
      <c r="V376" s="29">
        <v>16.127099999999999</v>
      </c>
      <c r="W376" s="31">
        <v>1506.49</v>
      </c>
      <c r="X376" s="31">
        <v>-25.99</v>
      </c>
      <c r="Y376" s="22">
        <v>200</v>
      </c>
      <c r="Z376" s="22">
        <v>144</v>
      </c>
      <c r="AA376" s="27">
        <v>46.444000000000003</v>
      </c>
      <c r="AB376" s="31">
        <v>-2867.98</v>
      </c>
      <c r="AC376" s="27">
        <v>-4.6550000000000002</v>
      </c>
      <c r="AD376" s="27">
        <v>0.74299999999999999</v>
      </c>
      <c r="AE376" s="22">
        <v>3955</v>
      </c>
    </row>
    <row r="377" spans="1:33" ht="15" x14ac:dyDescent="0.25">
      <c r="A377" s="22">
        <v>364</v>
      </c>
      <c r="B377" s="21" t="s">
        <v>427</v>
      </c>
      <c r="C377" s="27">
        <v>268.529</v>
      </c>
      <c r="D377" s="28">
        <v>305</v>
      </c>
      <c r="E377" s="28">
        <v>603.1</v>
      </c>
      <c r="F377" s="28">
        <v>756</v>
      </c>
      <c r="G377" s="28">
        <v>11</v>
      </c>
      <c r="H377" s="28">
        <v>0</v>
      </c>
      <c r="I377" s="27">
        <v>0</v>
      </c>
      <c r="J377" s="27">
        <v>0.82699999999999996</v>
      </c>
      <c r="K377" s="27">
        <v>0.78900000000000003</v>
      </c>
      <c r="L377" s="28">
        <v>305</v>
      </c>
      <c r="M377" s="28">
        <v>0</v>
      </c>
      <c r="N377" s="29">
        <v>-3.7</v>
      </c>
      <c r="O377" s="30">
        <v>0.43290000000000001</v>
      </c>
      <c r="P377" s="30">
        <v>-2.4240000000000001E-4</v>
      </c>
      <c r="Q377" s="30">
        <v>5.2670000000000001E-8</v>
      </c>
      <c r="R377" s="31">
        <v>793.62</v>
      </c>
      <c r="S377" s="31">
        <v>393.54</v>
      </c>
      <c r="T377" s="22">
        <v>-104</v>
      </c>
      <c r="U377" s="22">
        <v>26.03</v>
      </c>
      <c r="V377" s="29">
        <v>16.153300000000002</v>
      </c>
      <c r="W377" s="31">
        <v>4450.4399999999996</v>
      </c>
      <c r="X377" s="31">
        <v>-135.6</v>
      </c>
      <c r="Y377" s="22">
        <v>639</v>
      </c>
      <c r="Z377" s="22">
        <v>456</v>
      </c>
      <c r="AA377" s="27">
        <v>0</v>
      </c>
      <c r="AB377" s="31">
        <v>0</v>
      </c>
      <c r="AC377" s="27">
        <v>0</v>
      </c>
      <c r="AD377" s="27">
        <v>0</v>
      </c>
      <c r="AE377" s="22">
        <v>13390</v>
      </c>
    </row>
    <row r="378" spans="1:33" ht="15" x14ac:dyDescent="0.25">
      <c r="A378" s="22">
        <v>365</v>
      </c>
      <c r="B378" s="21" t="s">
        <v>428</v>
      </c>
      <c r="C378" s="27">
        <v>128.25899999999999</v>
      </c>
      <c r="D378" s="28">
        <v>219.7</v>
      </c>
      <c r="E378" s="28">
        <v>424</v>
      </c>
      <c r="F378" s="28">
        <v>594.6</v>
      </c>
      <c r="G378" s="28">
        <v>22.8</v>
      </c>
      <c r="H378" s="28">
        <v>548</v>
      </c>
      <c r="I378" s="27">
        <v>0.26</v>
      </c>
      <c r="J378" s="27">
        <v>0.44400000000000001</v>
      </c>
      <c r="K378" s="27">
        <v>0.71799999999999997</v>
      </c>
      <c r="L378" s="28">
        <v>293</v>
      </c>
      <c r="M378" s="28">
        <v>0</v>
      </c>
      <c r="N378" s="29">
        <v>0.751</v>
      </c>
      <c r="O378" s="30">
        <v>0.1618</v>
      </c>
      <c r="P378" s="30">
        <v>-4.6060000000000003E-5</v>
      </c>
      <c r="Q378" s="30">
        <v>-7.1209999999999997E-9</v>
      </c>
      <c r="R378" s="31">
        <v>525.55999999999995</v>
      </c>
      <c r="S378" s="31">
        <v>272.12</v>
      </c>
      <c r="T378" s="22">
        <v>-54.74</v>
      </c>
      <c r="U378" s="22">
        <v>5.93</v>
      </c>
      <c r="V378" s="29">
        <v>15.9671</v>
      </c>
      <c r="W378" s="31">
        <v>3291.45</v>
      </c>
      <c r="X378" s="31">
        <v>-71.33</v>
      </c>
      <c r="Y378" s="22">
        <v>452</v>
      </c>
      <c r="Z378" s="22">
        <v>312</v>
      </c>
      <c r="AA378" s="27">
        <v>73.132999999999996</v>
      </c>
      <c r="AB378" s="31">
        <v>-7969.42</v>
      </c>
      <c r="AC378" s="27">
        <v>7.89</v>
      </c>
      <c r="AD378" s="27">
        <v>8.69</v>
      </c>
      <c r="AE378" s="22">
        <v>8823</v>
      </c>
    </row>
    <row r="379" spans="1:33" ht="15" x14ac:dyDescent="0.25">
      <c r="A379" s="22">
        <v>366</v>
      </c>
      <c r="B379" s="21" t="s">
        <v>429</v>
      </c>
      <c r="C379" s="27">
        <v>196.37799999999999</v>
      </c>
      <c r="D379" s="28">
        <v>0</v>
      </c>
      <c r="E379" s="28">
        <v>535.29999999999995</v>
      </c>
      <c r="F379" s="28">
        <v>710.5</v>
      </c>
      <c r="G379" s="28">
        <v>16.3</v>
      </c>
      <c r="H379" s="28">
        <v>0</v>
      </c>
      <c r="I379" s="27">
        <v>0</v>
      </c>
      <c r="J379" s="27">
        <v>0.61</v>
      </c>
      <c r="K379" s="27">
        <v>0</v>
      </c>
      <c r="L379" s="28">
        <v>0</v>
      </c>
      <c r="M379" s="28">
        <v>0</v>
      </c>
      <c r="N379" s="29">
        <v>-14.523999999999999</v>
      </c>
      <c r="O379" s="30">
        <v>3.3719999999999999</v>
      </c>
      <c r="P379" s="30">
        <v>-1</v>
      </c>
      <c r="Q379" s="30">
        <v>-1.948</v>
      </c>
      <c r="R379" s="31">
        <v>-4</v>
      </c>
      <c r="S379" s="31">
        <v>4.3719999999999999</v>
      </c>
      <c r="T379" s="22">
        <v>-8</v>
      </c>
      <c r="U379" s="22">
        <v>735.19</v>
      </c>
      <c r="V379" s="29">
        <v>357.74</v>
      </c>
      <c r="W379" s="31">
        <v>-64.849999999999994</v>
      </c>
      <c r="X379" s="31">
        <v>24.72</v>
      </c>
      <c r="Y379" s="22">
        <v>16.108899999999998</v>
      </c>
      <c r="Z379" s="22">
        <v>4096.3</v>
      </c>
      <c r="AA379" s="27">
        <v>-103</v>
      </c>
      <c r="AB379" s="31">
        <v>569</v>
      </c>
      <c r="AC379" s="27">
        <v>400</v>
      </c>
      <c r="AD379" s="27">
        <v>0</v>
      </c>
      <c r="AE379" s="22">
        <v>0</v>
      </c>
      <c r="AG379" s="22">
        <v>0</v>
      </c>
    </row>
    <row r="380" spans="1:33" ht="15" x14ac:dyDescent="0.25">
      <c r="A380" s="22">
        <v>367</v>
      </c>
      <c r="B380" s="21" t="s">
        <v>430</v>
      </c>
      <c r="C380" s="27">
        <v>254.50200000000001</v>
      </c>
      <c r="D380" s="28">
        <v>301.3</v>
      </c>
      <c r="E380" s="28">
        <v>589.5</v>
      </c>
      <c r="F380" s="28">
        <v>745</v>
      </c>
      <c r="G380" s="28">
        <v>11.9</v>
      </c>
      <c r="H380" s="28">
        <v>0</v>
      </c>
      <c r="I380" s="27">
        <v>0</v>
      </c>
      <c r="J380" s="27">
        <v>0.79</v>
      </c>
      <c r="K380" s="27">
        <v>0.77700000000000002</v>
      </c>
      <c r="L380" s="28">
        <v>301</v>
      </c>
      <c r="M380" s="28">
        <v>0</v>
      </c>
      <c r="N380" s="29">
        <v>-3.456</v>
      </c>
      <c r="O380" s="30">
        <v>0.41010000000000002</v>
      </c>
      <c r="P380" s="30">
        <v>-2.2910000000000001E-4</v>
      </c>
      <c r="Q380" s="30">
        <v>4.964E-8</v>
      </c>
      <c r="R380" s="31">
        <v>777.4</v>
      </c>
      <c r="S380" s="31">
        <v>385</v>
      </c>
      <c r="T380" s="22">
        <v>-99.08</v>
      </c>
      <c r="U380" s="22">
        <v>24.02</v>
      </c>
      <c r="V380" s="29">
        <v>16.123200000000001</v>
      </c>
      <c r="W380" s="31">
        <v>4361.79</v>
      </c>
      <c r="X380" s="31">
        <v>-129.9</v>
      </c>
      <c r="Y380" s="22">
        <v>625</v>
      </c>
      <c r="Z380" s="22">
        <v>445</v>
      </c>
      <c r="AA380" s="27">
        <v>0</v>
      </c>
      <c r="AB380" s="31">
        <v>0</v>
      </c>
      <c r="AC380" s="27">
        <v>0</v>
      </c>
      <c r="AD380" s="27">
        <v>0</v>
      </c>
      <c r="AE380" s="22">
        <v>13020</v>
      </c>
    </row>
    <row r="381" spans="1:33" ht="15" x14ac:dyDescent="0.25">
      <c r="A381" s="22">
        <v>368</v>
      </c>
      <c r="B381" s="21" t="s">
        <v>431</v>
      </c>
      <c r="C381" s="27">
        <v>114.232</v>
      </c>
      <c r="D381" s="28">
        <v>216.4</v>
      </c>
      <c r="E381" s="28">
        <v>398.8</v>
      </c>
      <c r="F381" s="28">
        <v>568.79999999999995</v>
      </c>
      <c r="G381" s="28">
        <v>24.5</v>
      </c>
      <c r="H381" s="28">
        <v>492</v>
      </c>
      <c r="I381" s="27">
        <v>0.25900000000000001</v>
      </c>
      <c r="J381" s="27">
        <v>0.39400000000000002</v>
      </c>
      <c r="K381" s="27">
        <v>0.70299999999999996</v>
      </c>
      <c r="L381" s="28">
        <v>293</v>
      </c>
      <c r="M381" s="28">
        <v>0</v>
      </c>
      <c r="N381" s="29">
        <v>-1.456</v>
      </c>
      <c r="O381" s="30">
        <v>0.1842</v>
      </c>
      <c r="P381" s="30">
        <v>-1.002E-4</v>
      </c>
      <c r="Q381" s="30">
        <v>2.1150000000000001E-8</v>
      </c>
      <c r="R381" s="31">
        <v>473.7</v>
      </c>
      <c r="S381" s="31">
        <v>251.71</v>
      </c>
      <c r="T381" s="22">
        <v>-49.82</v>
      </c>
      <c r="U381" s="22">
        <v>3.92</v>
      </c>
      <c r="V381" s="29">
        <v>15.942600000000001</v>
      </c>
      <c r="W381" s="31">
        <v>3120.29</v>
      </c>
      <c r="X381" s="31">
        <v>-63.63</v>
      </c>
      <c r="Y381" s="22">
        <v>425</v>
      </c>
      <c r="Z381" s="22">
        <v>292</v>
      </c>
      <c r="AA381" s="27">
        <v>66.638999999999996</v>
      </c>
      <c r="AB381" s="31">
        <v>-7100.69</v>
      </c>
      <c r="AC381" s="27">
        <v>-7.0529999999999999</v>
      </c>
      <c r="AD381" s="27">
        <v>7.31</v>
      </c>
      <c r="AE381" s="22">
        <v>8225</v>
      </c>
    </row>
    <row r="382" spans="1:33" ht="15" x14ac:dyDescent="0.25">
      <c r="A382" s="22">
        <v>369</v>
      </c>
      <c r="B382" s="21" t="s">
        <v>432</v>
      </c>
      <c r="C382" s="27">
        <v>182.351</v>
      </c>
      <c r="D382" s="28">
        <v>0</v>
      </c>
      <c r="E382" s="28">
        <v>516.9</v>
      </c>
      <c r="F382" s="28">
        <v>694</v>
      </c>
      <c r="G382" s="28">
        <v>17.7</v>
      </c>
      <c r="H382" s="28">
        <v>0</v>
      </c>
      <c r="I382" s="27">
        <v>0</v>
      </c>
      <c r="J382" s="27">
        <v>0.56399999999999995</v>
      </c>
      <c r="K382" s="27">
        <v>0</v>
      </c>
      <c r="L382" s="28">
        <v>0</v>
      </c>
      <c r="M382" s="28">
        <v>0</v>
      </c>
      <c r="N382" s="29">
        <v>-14.319000000000001</v>
      </c>
      <c r="O382" s="30">
        <v>3.145</v>
      </c>
      <c r="P382" s="30">
        <v>-1</v>
      </c>
      <c r="Q382" s="30">
        <v>-1.8180000000000001</v>
      </c>
      <c r="R382" s="31">
        <v>-4</v>
      </c>
      <c r="S382" s="31">
        <v>4.08</v>
      </c>
      <c r="T382" s="22">
        <v>-8</v>
      </c>
      <c r="U382" s="22">
        <v>695.83</v>
      </c>
      <c r="V382" s="29">
        <v>346.19</v>
      </c>
      <c r="W382" s="31">
        <v>-59.92</v>
      </c>
      <c r="X382" s="31">
        <v>22.72</v>
      </c>
      <c r="Y382" s="22">
        <v>16.094100000000001</v>
      </c>
      <c r="Z382" s="22">
        <v>3983.01</v>
      </c>
      <c r="AA382" s="27">
        <v>-95.85</v>
      </c>
      <c r="AB382" s="31">
        <v>549</v>
      </c>
      <c r="AC382" s="27">
        <v>385</v>
      </c>
      <c r="AD382" s="27">
        <v>0</v>
      </c>
      <c r="AE382" s="22">
        <v>0</v>
      </c>
      <c r="AG382" s="22">
        <v>0</v>
      </c>
    </row>
    <row r="383" spans="1:33" ht="15" x14ac:dyDescent="0.25">
      <c r="A383" s="22">
        <v>370</v>
      </c>
      <c r="B383" s="21" t="s">
        <v>433</v>
      </c>
      <c r="C383" s="27">
        <v>212.42099999999999</v>
      </c>
      <c r="D383" s="28">
        <v>283</v>
      </c>
      <c r="E383" s="28">
        <v>543.79999999999995</v>
      </c>
      <c r="F383" s="28">
        <v>707</v>
      </c>
      <c r="G383" s="28">
        <v>15</v>
      </c>
      <c r="H383" s="28">
        <v>880</v>
      </c>
      <c r="I383" s="27">
        <v>0.23</v>
      </c>
      <c r="J383" s="27">
        <v>0.70599999999999996</v>
      </c>
      <c r="K383" s="27">
        <v>0.76900000000000002</v>
      </c>
      <c r="L383" s="28">
        <v>293</v>
      </c>
      <c r="M383" s="28">
        <v>0</v>
      </c>
      <c r="N383" s="29">
        <v>-2.8460000000000001</v>
      </c>
      <c r="O383" s="30">
        <v>3.4220000000000002</v>
      </c>
      <c r="P383" s="30">
        <v>-1</v>
      </c>
      <c r="Q383" s="30">
        <v>-1.9039999999999999</v>
      </c>
      <c r="R383" s="31">
        <v>-4</v>
      </c>
      <c r="S383" s="31">
        <v>4.1079999999999997</v>
      </c>
      <c r="T383" s="22">
        <v>-8</v>
      </c>
      <c r="U383" s="22">
        <v>718.51</v>
      </c>
      <c r="V383" s="29">
        <v>355.92</v>
      </c>
      <c r="W383" s="31">
        <v>-84.31</v>
      </c>
      <c r="X383" s="31">
        <v>17.98</v>
      </c>
      <c r="Y383" s="22">
        <v>16.1724</v>
      </c>
      <c r="Z383" s="22">
        <v>4121.51</v>
      </c>
      <c r="AA383" s="27">
        <v>-111.8</v>
      </c>
      <c r="AB383" s="31">
        <v>577</v>
      </c>
      <c r="AC383" s="27">
        <v>408</v>
      </c>
      <c r="AD383" s="27">
        <v>95</v>
      </c>
      <c r="AE383" s="22">
        <v>-11995.6</v>
      </c>
      <c r="AG383" s="22">
        <v>18.45</v>
      </c>
    </row>
    <row r="384" spans="1:33" ht="15" x14ac:dyDescent="0.25">
      <c r="A384" s="22">
        <v>371</v>
      </c>
      <c r="B384" s="21" t="s">
        <v>434</v>
      </c>
      <c r="C384" s="27">
        <v>280.54000000000002</v>
      </c>
      <c r="D384" s="28">
        <v>0</v>
      </c>
      <c r="E384" s="28">
        <v>625</v>
      </c>
      <c r="F384" s="28">
        <v>780</v>
      </c>
      <c r="G384" s="28">
        <v>10.1</v>
      </c>
      <c r="H384" s="28">
        <v>0</v>
      </c>
      <c r="I384" s="27">
        <v>0</v>
      </c>
      <c r="J384" s="27">
        <v>0.83299999999999996</v>
      </c>
      <c r="K384" s="27">
        <v>0</v>
      </c>
      <c r="L384" s="28">
        <v>0</v>
      </c>
      <c r="M384" s="28">
        <v>0</v>
      </c>
      <c r="N384" s="29">
        <v>-15.786</v>
      </c>
      <c r="O384" s="30">
        <v>0.47299999999999998</v>
      </c>
      <c r="P384" s="30">
        <v>-2.7240000000000001E-4</v>
      </c>
      <c r="Q384" s="30">
        <v>6.0899999999999996E-8</v>
      </c>
      <c r="R384" s="31">
        <v>950.57</v>
      </c>
      <c r="S384" s="31">
        <v>406.33</v>
      </c>
      <c r="T384" s="22">
        <v>-94.41</v>
      </c>
      <c r="U384" s="22">
        <v>36.78</v>
      </c>
      <c r="V384" s="29">
        <v>16.309200000000001</v>
      </c>
      <c r="W384" s="31">
        <v>4642.01</v>
      </c>
      <c r="X384" s="31">
        <v>-145.1</v>
      </c>
      <c r="Y384" s="22">
        <v>661</v>
      </c>
      <c r="Z384" s="22">
        <v>476</v>
      </c>
      <c r="AA384" s="27">
        <v>0</v>
      </c>
      <c r="AB384" s="31">
        <v>0</v>
      </c>
      <c r="AC384" s="27">
        <v>0</v>
      </c>
      <c r="AD384" s="27">
        <v>0</v>
      </c>
      <c r="AE384" s="22">
        <v>13780</v>
      </c>
    </row>
    <row r="385" spans="1:33" ht="15" x14ac:dyDescent="0.25">
      <c r="A385" s="22">
        <v>372</v>
      </c>
      <c r="B385" s="21" t="s">
        <v>435</v>
      </c>
      <c r="C385" s="27">
        <v>72.150999999999996</v>
      </c>
      <c r="D385" s="28">
        <v>143.4</v>
      </c>
      <c r="E385" s="28">
        <v>309.2</v>
      </c>
      <c r="F385" s="28">
        <v>469.6</v>
      </c>
      <c r="G385" s="28">
        <v>33.299999999999997</v>
      </c>
      <c r="H385" s="28">
        <v>304</v>
      </c>
      <c r="I385" s="27">
        <v>0.26200000000000001</v>
      </c>
      <c r="J385" s="27">
        <v>0.251</v>
      </c>
      <c r="K385" s="27">
        <v>0.626</v>
      </c>
      <c r="L385" s="28">
        <v>293</v>
      </c>
      <c r="M385" s="28">
        <v>0</v>
      </c>
      <c r="N385" s="29">
        <v>-0.86599999999999999</v>
      </c>
      <c r="O385" s="30">
        <v>0.1164</v>
      </c>
      <c r="P385" s="30">
        <v>-6.1630000000000005E-5</v>
      </c>
      <c r="Q385" s="30">
        <v>1.267E-8</v>
      </c>
      <c r="R385" s="31">
        <v>313.66000000000003</v>
      </c>
      <c r="S385" s="31">
        <v>182.45</v>
      </c>
      <c r="T385" s="22">
        <v>-35</v>
      </c>
      <c r="U385" s="22">
        <v>-2</v>
      </c>
      <c r="V385" s="29">
        <v>15.833299999999999</v>
      </c>
      <c r="W385" s="31">
        <v>2477.0700000000002</v>
      </c>
      <c r="X385" s="31">
        <v>-39.94</v>
      </c>
      <c r="Y385" s="22">
        <v>330</v>
      </c>
      <c r="Z385" s="22">
        <v>220</v>
      </c>
      <c r="AA385" s="27">
        <v>56.682000000000002</v>
      </c>
      <c r="AB385" s="31">
        <v>-4827.08</v>
      </c>
      <c r="AC385" s="27">
        <v>-5.3129999999999997</v>
      </c>
      <c r="AD385" s="27">
        <v>3.68</v>
      </c>
      <c r="AE385" s="22">
        <v>61.6</v>
      </c>
      <c r="AF385" s="32"/>
    </row>
    <row r="386" spans="1:33" ht="15" x14ac:dyDescent="0.25">
      <c r="A386" s="22">
        <v>373</v>
      </c>
      <c r="B386" s="21" t="s">
        <v>436</v>
      </c>
      <c r="C386" s="27">
        <v>102.134</v>
      </c>
      <c r="D386" s="28">
        <v>178</v>
      </c>
      <c r="E386" s="28">
        <v>374.8</v>
      </c>
      <c r="F386" s="28">
        <v>549.4</v>
      </c>
      <c r="G386" s="28">
        <v>32.9</v>
      </c>
      <c r="H386" s="28">
        <v>345</v>
      </c>
      <c r="I386" s="27">
        <v>0.252</v>
      </c>
      <c r="J386" s="27">
        <v>0.39200000000000002</v>
      </c>
      <c r="K386" s="27">
        <v>0.88700000000000001</v>
      </c>
      <c r="L386" s="28">
        <v>293</v>
      </c>
      <c r="M386" s="28">
        <v>1.8</v>
      </c>
      <c r="N386" s="29">
        <v>3.6829999999999998</v>
      </c>
      <c r="O386" s="30">
        <v>0.1075</v>
      </c>
      <c r="P386" s="30">
        <v>-4.0269999999999999E-5</v>
      </c>
      <c r="Q386" s="30">
        <v>-3.437E-9</v>
      </c>
      <c r="R386" s="31">
        <v>489.53</v>
      </c>
      <c r="S386" s="31">
        <v>255.83</v>
      </c>
      <c r="T386" s="22">
        <v>-111.31</v>
      </c>
      <c r="U386" s="22">
        <v>0</v>
      </c>
      <c r="V386" s="29">
        <v>16.229099999999999</v>
      </c>
      <c r="W386" s="31">
        <v>2980.47</v>
      </c>
      <c r="X386" s="31">
        <v>-64.150000000000006</v>
      </c>
      <c r="Y386" s="22">
        <v>410</v>
      </c>
      <c r="Z386" s="22">
        <v>280</v>
      </c>
      <c r="AA386" s="27">
        <v>69.656000000000006</v>
      </c>
      <c r="AB386" s="31">
        <v>-7028.88</v>
      </c>
      <c r="AC386" s="27">
        <v>-7.4749999999999996</v>
      </c>
      <c r="AD386" s="27">
        <v>5.0999999999999996</v>
      </c>
      <c r="AE386" s="22">
        <v>8170</v>
      </c>
    </row>
    <row r="387" spans="1:33" ht="15" x14ac:dyDescent="0.25">
      <c r="A387" s="22">
        <v>374</v>
      </c>
      <c r="B387" s="21" t="s">
        <v>437</v>
      </c>
      <c r="C387" s="27">
        <v>59.112000000000002</v>
      </c>
      <c r="D387" s="28">
        <v>190</v>
      </c>
      <c r="E387" s="28">
        <v>321.8</v>
      </c>
      <c r="F387" s="28">
        <v>497</v>
      </c>
      <c r="G387" s="28">
        <v>46.8</v>
      </c>
      <c r="H387" s="28">
        <v>233</v>
      </c>
      <c r="I387" s="27">
        <v>0.26700000000000002</v>
      </c>
      <c r="J387" s="27">
        <v>0.22900000000000001</v>
      </c>
      <c r="K387" s="27">
        <v>0.71699999999999997</v>
      </c>
      <c r="L387" s="28">
        <v>293</v>
      </c>
      <c r="M387" s="28">
        <v>1.3</v>
      </c>
      <c r="N387" s="29">
        <v>1.5980000000000001</v>
      </c>
      <c r="O387" s="30">
        <v>8.3559999999999995E-2</v>
      </c>
      <c r="P387" s="30">
        <v>-4.3519999999999997E-5</v>
      </c>
      <c r="Q387" s="30">
        <v>8.5660000000000004E-9</v>
      </c>
      <c r="R387" s="31">
        <v>0</v>
      </c>
      <c r="S387" s="31">
        <v>0</v>
      </c>
      <c r="T387" s="22">
        <v>-17.3</v>
      </c>
      <c r="U387" s="22">
        <v>9.51</v>
      </c>
      <c r="V387" s="29">
        <v>15.995699999999999</v>
      </c>
      <c r="W387" s="31">
        <v>2551.7199999999998</v>
      </c>
      <c r="X387" s="31">
        <v>-49.15</v>
      </c>
      <c r="Y387" s="22">
        <v>350</v>
      </c>
      <c r="Z387" s="22">
        <v>235</v>
      </c>
      <c r="AA387" s="27">
        <v>0</v>
      </c>
      <c r="AB387" s="31">
        <v>0</v>
      </c>
      <c r="AC387" s="27">
        <v>0</v>
      </c>
      <c r="AD387" s="27">
        <v>0</v>
      </c>
      <c r="AE387" s="22">
        <v>7100</v>
      </c>
    </row>
    <row r="388" spans="1:33" ht="15" x14ac:dyDescent="0.25">
      <c r="A388" s="22">
        <v>375</v>
      </c>
      <c r="B388" s="21" t="s">
        <v>438</v>
      </c>
      <c r="C388" s="27">
        <v>88.106999999999999</v>
      </c>
      <c r="D388" s="28">
        <v>180.3</v>
      </c>
      <c r="E388" s="28">
        <v>353.7</v>
      </c>
      <c r="F388" s="28">
        <v>538</v>
      </c>
      <c r="G388" s="28">
        <v>40.1</v>
      </c>
      <c r="H388" s="28">
        <v>285</v>
      </c>
      <c r="I388" s="27">
        <v>0.25900000000000001</v>
      </c>
      <c r="J388" s="27">
        <v>0.315</v>
      </c>
      <c r="K388" s="27">
        <v>0.91100000000000003</v>
      </c>
      <c r="L388" s="28">
        <v>289</v>
      </c>
      <c r="M388" s="28">
        <v>1.9</v>
      </c>
      <c r="N388" s="29">
        <v>0</v>
      </c>
      <c r="O388" s="30">
        <v>0</v>
      </c>
      <c r="P388" s="30">
        <v>0</v>
      </c>
      <c r="Q388" s="30">
        <v>0</v>
      </c>
      <c r="R388" s="31">
        <v>452.97</v>
      </c>
      <c r="S388" s="31">
        <v>246.09</v>
      </c>
      <c r="T388" s="22">
        <v>0</v>
      </c>
      <c r="U388" s="22">
        <v>0</v>
      </c>
      <c r="V388" s="29">
        <v>15.767099999999999</v>
      </c>
      <c r="W388" s="31">
        <v>2593.9499999999998</v>
      </c>
      <c r="X388" s="31">
        <v>-69.69</v>
      </c>
      <c r="Y388" s="22">
        <v>360</v>
      </c>
      <c r="Z388" s="22">
        <v>280</v>
      </c>
      <c r="AA388" s="27">
        <v>63.317999999999998</v>
      </c>
      <c r="AB388" s="31">
        <v>-6292.56</v>
      </c>
      <c r="AC388" s="27">
        <v>-6.6349999999999998</v>
      </c>
      <c r="AD388" s="27">
        <v>4.01</v>
      </c>
      <c r="AE388" s="22">
        <v>7760</v>
      </c>
    </row>
    <row r="389" spans="1:33" ht="15" x14ac:dyDescent="0.25">
      <c r="A389" s="22">
        <v>376</v>
      </c>
      <c r="B389" s="21" t="s">
        <v>439</v>
      </c>
      <c r="C389" s="27">
        <v>116.161</v>
      </c>
      <c r="D389" s="28">
        <v>197.3</v>
      </c>
      <c r="E389" s="28">
        <v>395.7</v>
      </c>
      <c r="F389" s="28">
        <v>578</v>
      </c>
      <c r="G389" s="28">
        <v>0</v>
      </c>
      <c r="H389" s="28">
        <v>0</v>
      </c>
      <c r="I389" s="27">
        <v>0</v>
      </c>
      <c r="J389" s="27">
        <v>0</v>
      </c>
      <c r="K389" s="27">
        <v>0.88100000000000001</v>
      </c>
      <c r="L389" s="28">
        <v>293</v>
      </c>
      <c r="M389" s="28">
        <v>1.8</v>
      </c>
      <c r="N389" s="29">
        <v>0</v>
      </c>
      <c r="O389" s="30">
        <v>0</v>
      </c>
      <c r="P389" s="30">
        <v>0</v>
      </c>
      <c r="Q389" s="30">
        <v>0</v>
      </c>
      <c r="R389" s="31">
        <v>0</v>
      </c>
      <c r="S389" s="31">
        <v>0</v>
      </c>
      <c r="T389" s="22">
        <v>0</v>
      </c>
      <c r="U389" s="22">
        <v>0</v>
      </c>
      <c r="V389" s="29">
        <v>16.864100000000001</v>
      </c>
      <c r="W389" s="31">
        <v>3558.18</v>
      </c>
      <c r="X389" s="31">
        <v>-47.86</v>
      </c>
      <c r="Y389" s="22">
        <v>420</v>
      </c>
      <c r="Z389" s="22">
        <v>292</v>
      </c>
      <c r="AA389" s="27">
        <v>0</v>
      </c>
      <c r="AB389" s="31">
        <v>0</v>
      </c>
      <c r="AC389" s="27">
        <v>0</v>
      </c>
      <c r="AD389" s="27">
        <v>0</v>
      </c>
      <c r="AE389" s="22">
        <v>8690</v>
      </c>
    </row>
    <row r="390" spans="1:33" ht="15" x14ac:dyDescent="0.25">
      <c r="A390" s="22">
        <v>377</v>
      </c>
      <c r="B390" s="21" t="s">
        <v>440</v>
      </c>
      <c r="C390" s="27">
        <v>120.19499999999999</v>
      </c>
      <c r="D390" s="28">
        <v>173.7</v>
      </c>
      <c r="E390" s="28">
        <v>432.4</v>
      </c>
      <c r="F390" s="28">
        <v>638.29999999999995</v>
      </c>
      <c r="G390" s="28">
        <v>31.6</v>
      </c>
      <c r="H390" s="28">
        <v>440</v>
      </c>
      <c r="I390" s="27">
        <v>0.26500000000000001</v>
      </c>
      <c r="J390" s="27">
        <v>0.34399999999999997</v>
      </c>
      <c r="K390" s="27">
        <v>0.86199999999999999</v>
      </c>
      <c r="L390" s="28">
        <v>293</v>
      </c>
      <c r="M390" s="28">
        <v>0.4</v>
      </c>
      <c r="N390" s="29">
        <v>-7.4729999999999999</v>
      </c>
      <c r="O390" s="30">
        <v>0.17879999999999999</v>
      </c>
      <c r="P390" s="30">
        <v>-1.099E-4</v>
      </c>
      <c r="Q390" s="30">
        <v>2.5819999999999999E-8</v>
      </c>
      <c r="R390" s="31">
        <v>527.45000000000005</v>
      </c>
      <c r="S390" s="31">
        <v>282.64999999999998</v>
      </c>
      <c r="T390" s="22">
        <v>1.87</v>
      </c>
      <c r="U390" s="22">
        <v>32.799999999999997</v>
      </c>
      <c r="V390" s="29">
        <v>16.0062</v>
      </c>
      <c r="W390" s="31">
        <v>3433.84</v>
      </c>
      <c r="X390" s="31">
        <v>-66.010000000000005</v>
      </c>
      <c r="Y390" s="22">
        <v>461</v>
      </c>
      <c r="Z390" s="22">
        <v>316</v>
      </c>
      <c r="AA390" s="27">
        <v>0</v>
      </c>
      <c r="AB390" s="31">
        <v>0</v>
      </c>
      <c r="AC390" s="27">
        <v>0</v>
      </c>
      <c r="AD390" s="27">
        <v>0</v>
      </c>
      <c r="AE390" s="22">
        <v>9140</v>
      </c>
    </row>
    <row r="391" spans="1:33" ht="15" x14ac:dyDescent="0.25">
      <c r="A391" s="22">
        <v>378</v>
      </c>
      <c r="B391" s="21" t="s">
        <v>441</v>
      </c>
      <c r="C391" s="27">
        <v>126.24299999999999</v>
      </c>
      <c r="D391" s="28">
        <v>178.7</v>
      </c>
      <c r="E391" s="28">
        <v>429.9</v>
      </c>
      <c r="F391" s="28">
        <v>639</v>
      </c>
      <c r="G391" s="28">
        <v>27.7</v>
      </c>
      <c r="H391" s="28">
        <v>0</v>
      </c>
      <c r="I391" s="27">
        <v>0</v>
      </c>
      <c r="J391" s="27">
        <v>0.25800000000000001</v>
      </c>
      <c r="K391" s="27">
        <v>0.79300000000000004</v>
      </c>
      <c r="L391" s="28">
        <v>293</v>
      </c>
      <c r="M391" s="28">
        <v>0</v>
      </c>
      <c r="N391" s="29">
        <v>-14.932</v>
      </c>
      <c r="O391" s="30">
        <v>0.23619999999999999</v>
      </c>
      <c r="P391" s="30">
        <v>-1.384E-4</v>
      </c>
      <c r="Q391" s="30">
        <v>3.0839999999999997E-8</v>
      </c>
      <c r="R391" s="31">
        <v>549.08000000000004</v>
      </c>
      <c r="S391" s="31">
        <v>293.93</v>
      </c>
      <c r="T391" s="22">
        <v>-46.2</v>
      </c>
      <c r="U391" s="22">
        <v>11.31</v>
      </c>
      <c r="V391" s="29">
        <v>15.8567</v>
      </c>
      <c r="W391" s="31">
        <v>3363.62</v>
      </c>
      <c r="X391" s="31">
        <v>-65.209999999999994</v>
      </c>
      <c r="Y391" s="22">
        <v>459</v>
      </c>
      <c r="Z391" s="22">
        <v>313</v>
      </c>
      <c r="AA391" s="27">
        <v>0</v>
      </c>
      <c r="AB391" s="31">
        <v>0</v>
      </c>
      <c r="AC391" s="27">
        <v>0</v>
      </c>
      <c r="AD391" s="27">
        <v>0</v>
      </c>
      <c r="AE391" s="22">
        <v>8620</v>
      </c>
    </row>
    <row r="392" spans="1:33" ht="15" x14ac:dyDescent="0.25">
      <c r="A392" s="22">
        <v>379</v>
      </c>
      <c r="B392" s="21" t="s">
        <v>442</v>
      </c>
      <c r="C392" s="27">
        <v>112.21599999999999</v>
      </c>
      <c r="D392" s="28">
        <v>155.80000000000001</v>
      </c>
      <c r="E392" s="28">
        <v>404.1</v>
      </c>
      <c r="F392" s="28">
        <v>603</v>
      </c>
      <c r="G392" s="28">
        <v>29.6</v>
      </c>
      <c r="H392" s="28">
        <v>425</v>
      </c>
      <c r="I392" s="27">
        <v>0.25</v>
      </c>
      <c r="J392" s="27">
        <v>0.33500000000000002</v>
      </c>
      <c r="K392" s="27">
        <v>0.78100000000000003</v>
      </c>
      <c r="L392" s="28">
        <v>289</v>
      </c>
      <c r="M392" s="28">
        <v>0</v>
      </c>
      <c r="N392" s="29">
        <v>-13.369</v>
      </c>
      <c r="O392" s="30">
        <v>0.20180000000000001</v>
      </c>
      <c r="P392" s="30">
        <v>-1.176E-4</v>
      </c>
      <c r="Q392" s="30">
        <v>2.6689999999999999E-8</v>
      </c>
      <c r="R392" s="31">
        <v>454.23</v>
      </c>
      <c r="S392" s="31">
        <v>264.22000000000003</v>
      </c>
      <c r="T392" s="22">
        <v>-35.39</v>
      </c>
      <c r="U392" s="22">
        <v>12.57</v>
      </c>
      <c r="V392" s="29">
        <v>15.8969</v>
      </c>
      <c r="W392" s="31">
        <v>3187.67</v>
      </c>
      <c r="X392" s="31">
        <v>-59.99</v>
      </c>
      <c r="Y392" s="22">
        <v>431</v>
      </c>
      <c r="Z392" s="22">
        <v>294</v>
      </c>
      <c r="AA392" s="27">
        <v>0</v>
      </c>
      <c r="AB392" s="31">
        <v>0</v>
      </c>
      <c r="AC392" s="27">
        <v>0</v>
      </c>
      <c r="AD392" s="27">
        <v>0</v>
      </c>
      <c r="AE392" s="22">
        <v>8152</v>
      </c>
    </row>
    <row r="393" spans="1:33" ht="15" x14ac:dyDescent="0.25">
      <c r="A393" s="22">
        <v>380</v>
      </c>
      <c r="B393" s="21" t="s">
        <v>443</v>
      </c>
      <c r="C393" s="27">
        <v>198.39400000000001</v>
      </c>
      <c r="D393" s="28">
        <v>279</v>
      </c>
      <c r="E393" s="28">
        <v>526.70000000000005</v>
      </c>
      <c r="F393" s="28">
        <v>694</v>
      </c>
      <c r="G393" s="28">
        <v>16</v>
      </c>
      <c r="H393" s="28">
        <v>830</v>
      </c>
      <c r="I393" s="27">
        <v>0.23</v>
      </c>
      <c r="J393" s="27">
        <v>0.67900000000000005</v>
      </c>
      <c r="K393" s="27">
        <v>0.76300000000000001</v>
      </c>
      <c r="L393" s="28">
        <v>293</v>
      </c>
      <c r="M393" s="28">
        <v>0</v>
      </c>
      <c r="N393" s="29">
        <v>-2.6230000000000002</v>
      </c>
      <c r="O393" s="30">
        <v>3.1949999999999998</v>
      </c>
      <c r="P393" s="30">
        <v>-1</v>
      </c>
      <c r="Q393" s="30">
        <v>-1.7729999999999999</v>
      </c>
      <c r="R393" s="31">
        <v>-4</v>
      </c>
      <c r="S393" s="31">
        <v>3.8170000000000002</v>
      </c>
      <c r="T393" s="22">
        <v>-8</v>
      </c>
      <c r="U393" s="22">
        <v>689.85</v>
      </c>
      <c r="V393" s="29">
        <v>344.21</v>
      </c>
      <c r="W393" s="31">
        <v>-79.38</v>
      </c>
      <c r="X393" s="31">
        <v>15.97</v>
      </c>
      <c r="Y393" s="22">
        <v>16.148</v>
      </c>
      <c r="Z393" s="22">
        <v>4008.52</v>
      </c>
      <c r="AA393" s="27">
        <v>-105.4</v>
      </c>
      <c r="AB393" s="31">
        <v>560</v>
      </c>
      <c r="AC393" s="27">
        <v>394</v>
      </c>
      <c r="AD393" s="27">
        <v>91.171999999999997</v>
      </c>
      <c r="AE393" s="22">
        <v>-11322.9</v>
      </c>
      <c r="AG393" s="22">
        <v>16.66</v>
      </c>
    </row>
    <row r="394" spans="1:33" ht="15" x14ac:dyDescent="0.25">
      <c r="A394" s="22">
        <v>381</v>
      </c>
      <c r="B394" s="21" t="s">
        <v>444</v>
      </c>
      <c r="C394" s="27">
        <v>266.51299999999998</v>
      </c>
      <c r="D394" s="28">
        <v>0</v>
      </c>
      <c r="E394" s="28">
        <v>599</v>
      </c>
      <c r="F394" s="28">
        <v>772</v>
      </c>
      <c r="G394" s="28">
        <v>11.1</v>
      </c>
      <c r="H394" s="28">
        <v>0</v>
      </c>
      <c r="I394" s="27">
        <v>0</v>
      </c>
      <c r="J394" s="27">
        <v>0.78900000000000003</v>
      </c>
      <c r="K394" s="27">
        <v>0</v>
      </c>
      <c r="L394" s="28">
        <v>0</v>
      </c>
      <c r="M394" s="28">
        <v>0</v>
      </c>
      <c r="N394" s="29">
        <v>-15.507999999999999</v>
      </c>
      <c r="O394" s="30">
        <v>0.4501</v>
      </c>
      <c r="P394" s="30">
        <v>-2.5920000000000001E-4</v>
      </c>
      <c r="Q394" s="30">
        <v>5.7940000000000001E-8</v>
      </c>
      <c r="R394" s="31">
        <v>924.6</v>
      </c>
      <c r="S394" s="31">
        <v>399.62</v>
      </c>
      <c r="T394" s="22">
        <v>-89.48</v>
      </c>
      <c r="U394" s="22">
        <v>34.770000000000003</v>
      </c>
      <c r="V394" s="29">
        <v>16.263200000000001</v>
      </c>
      <c r="W394" s="31">
        <v>4439.38</v>
      </c>
      <c r="X394" s="31">
        <v>-138.1</v>
      </c>
      <c r="Y394" s="22">
        <v>648</v>
      </c>
      <c r="Z394" s="22">
        <v>465</v>
      </c>
      <c r="AA394" s="27">
        <v>0</v>
      </c>
      <c r="AB394" s="31">
        <v>0</v>
      </c>
      <c r="AC394" s="27">
        <v>0</v>
      </c>
      <c r="AD394" s="27">
        <v>0</v>
      </c>
      <c r="AE394" s="22">
        <v>13380</v>
      </c>
    </row>
    <row r="395" spans="1:33" ht="15" x14ac:dyDescent="0.25">
      <c r="A395" s="22">
        <v>382</v>
      </c>
      <c r="B395" s="21" t="s">
        <v>445</v>
      </c>
      <c r="C395" s="27">
        <v>184.36699999999999</v>
      </c>
      <c r="D395" s="28">
        <v>267.8</v>
      </c>
      <c r="E395" s="28">
        <v>508.6</v>
      </c>
      <c r="F395" s="28">
        <v>675.8</v>
      </c>
      <c r="G395" s="28">
        <v>17</v>
      </c>
      <c r="H395" s="28">
        <v>780</v>
      </c>
      <c r="I395" s="27">
        <v>0.24</v>
      </c>
      <c r="J395" s="27">
        <v>0.623</v>
      </c>
      <c r="K395" s="27">
        <v>0.75600000000000001</v>
      </c>
      <c r="L395" s="28">
        <v>293</v>
      </c>
      <c r="M395" s="28">
        <v>0</v>
      </c>
      <c r="N395" s="29">
        <v>-2.4990000000000001</v>
      </c>
      <c r="O395" s="30">
        <v>2.9740000000000002</v>
      </c>
      <c r="P395" s="30">
        <v>-1</v>
      </c>
      <c r="Q395" s="30">
        <v>-1.651</v>
      </c>
      <c r="R395" s="31">
        <v>-4</v>
      </c>
      <c r="S395" s="31">
        <v>3.5579999999999998</v>
      </c>
      <c r="T395" s="22">
        <v>-8</v>
      </c>
      <c r="U395" s="22">
        <v>664.1</v>
      </c>
      <c r="V395" s="29">
        <v>332.1</v>
      </c>
      <c r="W395" s="31">
        <v>-74.45</v>
      </c>
      <c r="X395" s="31">
        <v>13.97</v>
      </c>
      <c r="Y395" s="22">
        <v>16.1355</v>
      </c>
      <c r="Z395" s="22">
        <v>3892.91</v>
      </c>
      <c r="AA395" s="27">
        <v>-98.93</v>
      </c>
      <c r="AB395" s="31">
        <v>540</v>
      </c>
      <c r="AC395" s="27">
        <v>380</v>
      </c>
      <c r="AD395" s="27">
        <v>0</v>
      </c>
      <c r="AE395" s="22">
        <v>0</v>
      </c>
      <c r="AG395" s="22">
        <v>0</v>
      </c>
    </row>
    <row r="396" spans="1:33" ht="15" x14ac:dyDescent="0.25">
      <c r="A396" s="22">
        <v>383</v>
      </c>
      <c r="B396" s="21" t="s">
        <v>446</v>
      </c>
      <c r="C396" s="27">
        <v>252.48599999999999</v>
      </c>
      <c r="D396" s="28">
        <v>0</v>
      </c>
      <c r="E396" s="28">
        <v>598.6</v>
      </c>
      <c r="F396" s="28">
        <v>761</v>
      </c>
      <c r="G396" s="28">
        <v>11.9</v>
      </c>
      <c r="H396" s="28">
        <v>0</v>
      </c>
      <c r="I396" s="27">
        <v>0</v>
      </c>
      <c r="J396" s="27">
        <v>0.755</v>
      </c>
      <c r="K396" s="27">
        <v>0</v>
      </c>
      <c r="L396" s="28">
        <v>0</v>
      </c>
      <c r="M396" s="28">
        <v>0</v>
      </c>
      <c r="N396" s="29">
        <v>-15.336</v>
      </c>
      <c r="O396" s="30">
        <v>0.42759999999999998</v>
      </c>
      <c r="P396" s="30">
        <v>-2.4649999999999997E-4</v>
      </c>
      <c r="Q396" s="30">
        <v>5.5159999999999999E-8</v>
      </c>
      <c r="R396" s="31">
        <v>891.8</v>
      </c>
      <c r="S396" s="31">
        <v>392.78</v>
      </c>
      <c r="T396" s="22">
        <v>-84.55</v>
      </c>
      <c r="U396" s="22">
        <v>32.74</v>
      </c>
      <c r="V396" s="29">
        <v>16.227</v>
      </c>
      <c r="W396" s="31">
        <v>4483.13</v>
      </c>
      <c r="X396" s="31">
        <v>-131.30000000000001</v>
      </c>
      <c r="Y396" s="22">
        <v>634</v>
      </c>
      <c r="Z396" s="22">
        <v>453</v>
      </c>
      <c r="AA396" s="27">
        <v>0</v>
      </c>
      <c r="AB396" s="31">
        <v>0</v>
      </c>
      <c r="AC396" s="27">
        <v>0</v>
      </c>
      <c r="AD396" s="27">
        <v>0</v>
      </c>
      <c r="AE396" s="22">
        <v>12980</v>
      </c>
    </row>
    <row r="397" spans="1:33" ht="15" x14ac:dyDescent="0.25">
      <c r="A397" s="22">
        <v>384</v>
      </c>
      <c r="B397" s="21" t="s">
        <v>447</v>
      </c>
      <c r="C397" s="27">
        <v>156.31299999999999</v>
      </c>
      <c r="D397" s="28">
        <v>247.6</v>
      </c>
      <c r="E397" s="28">
        <v>469.1</v>
      </c>
      <c r="F397" s="28">
        <v>638.79999999999995</v>
      </c>
      <c r="G397" s="28">
        <v>19.399999999999999</v>
      </c>
      <c r="H397" s="28">
        <v>660</v>
      </c>
      <c r="I397" s="27">
        <v>0.24</v>
      </c>
      <c r="J397" s="27">
        <v>0.53500000000000003</v>
      </c>
      <c r="K397" s="27">
        <v>0.74</v>
      </c>
      <c r="L397" s="28">
        <v>293</v>
      </c>
      <c r="M397" s="28">
        <v>0</v>
      </c>
      <c r="N397" s="29">
        <v>-2.0049999999999999</v>
      </c>
      <c r="O397" s="30">
        <v>0.25169999999999998</v>
      </c>
      <c r="P397" s="30">
        <v>-1.3850000000000001E-4</v>
      </c>
      <c r="Q397" s="30">
        <v>2.9539999999999998E-8</v>
      </c>
      <c r="R397" s="31">
        <v>605.5</v>
      </c>
      <c r="S397" s="31">
        <v>305.01</v>
      </c>
      <c r="T397" s="22">
        <v>-64.599999999999994</v>
      </c>
      <c r="U397" s="22">
        <v>9.94</v>
      </c>
      <c r="V397" s="29">
        <v>16.054099999999998</v>
      </c>
      <c r="W397" s="31">
        <v>3614.07</v>
      </c>
      <c r="X397" s="31">
        <v>-85.45</v>
      </c>
      <c r="Y397" s="22">
        <v>498</v>
      </c>
      <c r="Z397" s="22">
        <v>348</v>
      </c>
      <c r="AA397" s="27">
        <v>80.120999999999995</v>
      </c>
      <c r="AB397" s="31">
        <v>-9305.7999999999993</v>
      </c>
      <c r="AC397" s="27">
        <v>-8.7289999999999992</v>
      </c>
      <c r="AD397" s="27">
        <v>11.75</v>
      </c>
      <c r="AE397" s="22">
        <v>9920</v>
      </c>
    </row>
    <row r="398" spans="1:33" ht="15" x14ac:dyDescent="0.25">
      <c r="A398" s="22">
        <v>385</v>
      </c>
      <c r="B398" s="21" t="s">
        <v>448</v>
      </c>
      <c r="C398" s="27">
        <v>102.134</v>
      </c>
      <c r="D398" s="28">
        <v>239</v>
      </c>
      <c r="E398" s="28">
        <v>458.7</v>
      </c>
      <c r="F398" s="28">
        <v>651</v>
      </c>
      <c r="G398" s="28">
        <v>38</v>
      </c>
      <c r="H398" s="28">
        <v>340</v>
      </c>
      <c r="I398" s="27">
        <v>0.24</v>
      </c>
      <c r="J398" s="27">
        <v>0.61599999999999999</v>
      </c>
      <c r="K398" s="27">
        <v>0.93899999999999995</v>
      </c>
      <c r="L398" s="28">
        <v>293</v>
      </c>
      <c r="M398" s="28">
        <v>0</v>
      </c>
      <c r="N398" s="29">
        <v>3.198</v>
      </c>
      <c r="O398" s="30">
        <v>0.1202</v>
      </c>
      <c r="P398" s="30">
        <v>-7.0010000000000002E-5</v>
      </c>
      <c r="Q398" s="30">
        <v>1.5810000000000001E-8</v>
      </c>
      <c r="R398" s="31">
        <v>729.09</v>
      </c>
      <c r="S398" s="31">
        <v>341.13</v>
      </c>
      <c r="T398" s="22">
        <v>-117.2</v>
      </c>
      <c r="U398" s="22">
        <v>-85.37</v>
      </c>
      <c r="V398" s="29">
        <v>17.630600000000001</v>
      </c>
      <c r="W398" s="31">
        <v>4092.15</v>
      </c>
      <c r="X398" s="31">
        <v>-86.55</v>
      </c>
      <c r="Y398" s="22">
        <v>495</v>
      </c>
      <c r="Z398" s="22">
        <v>350</v>
      </c>
      <c r="AA398" s="27">
        <v>0</v>
      </c>
      <c r="AB398" s="31">
        <v>0</v>
      </c>
      <c r="AC398" s="27">
        <v>0</v>
      </c>
      <c r="AD398" s="27">
        <v>0</v>
      </c>
      <c r="AE398" s="22">
        <v>11900</v>
      </c>
    </row>
    <row r="399" spans="1:33" ht="15" x14ac:dyDescent="0.25">
      <c r="A399" s="22">
        <v>386</v>
      </c>
      <c r="B399" s="21" t="s">
        <v>449</v>
      </c>
      <c r="C399" s="27">
        <v>108.14</v>
      </c>
      <c r="D399" s="28">
        <v>304.10000000000002</v>
      </c>
      <c r="E399" s="28">
        <v>464.2</v>
      </c>
      <c r="F399" s="28">
        <v>697.6</v>
      </c>
      <c r="G399" s="28">
        <v>49.4</v>
      </c>
      <c r="H399" s="28">
        <v>282</v>
      </c>
      <c r="I399" s="27">
        <v>0.24</v>
      </c>
      <c r="J399" s="27">
        <v>0.443</v>
      </c>
      <c r="K399" s="27">
        <v>1.028</v>
      </c>
      <c r="L399" s="28">
        <v>313</v>
      </c>
      <c r="M399" s="28">
        <v>1.6</v>
      </c>
      <c r="N399" s="29">
        <v>-7.7089999999999996</v>
      </c>
      <c r="O399" s="30">
        <v>0.1673</v>
      </c>
      <c r="P399" s="30">
        <v>-1.415E-4</v>
      </c>
      <c r="Q399" s="30">
        <v>5.0729999999999998E-8</v>
      </c>
      <c r="R399" s="31">
        <v>1533.4</v>
      </c>
      <c r="S399" s="31">
        <v>365.61</v>
      </c>
      <c r="T399" s="22">
        <v>-30.74</v>
      </c>
      <c r="U399" s="22">
        <v>-8.86</v>
      </c>
      <c r="V399" s="29">
        <v>15.9148</v>
      </c>
      <c r="W399" s="31">
        <v>3305.37</v>
      </c>
      <c r="X399" s="31">
        <v>-108</v>
      </c>
      <c r="Y399" s="22">
        <v>480</v>
      </c>
      <c r="Z399" s="22">
        <v>370</v>
      </c>
      <c r="AA399" s="27">
        <v>75.616</v>
      </c>
      <c r="AB399" s="31">
        <v>-9341.59</v>
      </c>
      <c r="AC399" s="27">
        <v>-7.9589999999999996</v>
      </c>
      <c r="AD399" s="27">
        <v>5.47</v>
      </c>
      <c r="AE399" s="22">
        <v>10800</v>
      </c>
    </row>
    <row r="400" spans="1:33" ht="15" x14ac:dyDescent="0.25">
      <c r="A400" s="22">
        <v>387</v>
      </c>
      <c r="B400" s="21" t="s">
        <v>450</v>
      </c>
      <c r="C400" s="27">
        <v>147.00399999999999</v>
      </c>
      <c r="D400" s="28">
        <v>256.10000000000002</v>
      </c>
      <c r="E400" s="28">
        <v>453.6</v>
      </c>
      <c r="F400" s="28">
        <v>697.3</v>
      </c>
      <c r="G400" s="28">
        <v>40.5</v>
      </c>
      <c r="H400" s="28">
        <v>360</v>
      </c>
      <c r="I400" s="27">
        <v>0.22500000000000001</v>
      </c>
      <c r="J400" s="27">
        <v>0.27200000000000002</v>
      </c>
      <c r="K400" s="27">
        <v>1.306</v>
      </c>
      <c r="L400" s="28">
        <v>293</v>
      </c>
      <c r="M400" s="28">
        <v>2.2999999999999998</v>
      </c>
      <c r="N400" s="29">
        <v>-3.4159999999999999</v>
      </c>
      <c r="O400" s="30">
        <v>0.13150000000000001</v>
      </c>
      <c r="P400" s="30">
        <v>-1.078E-4</v>
      </c>
      <c r="Q400" s="30">
        <v>3.414E-8</v>
      </c>
      <c r="R400" s="31">
        <v>554.35</v>
      </c>
      <c r="S400" s="31">
        <v>319.07</v>
      </c>
      <c r="T400" s="22">
        <v>7.16</v>
      </c>
      <c r="U400" s="22">
        <v>19.760000000000002</v>
      </c>
      <c r="V400" s="29">
        <v>16.279900000000001</v>
      </c>
      <c r="W400" s="31">
        <v>3798.23</v>
      </c>
      <c r="X400" s="31">
        <v>-59.84</v>
      </c>
      <c r="Y400" s="22">
        <v>483</v>
      </c>
      <c r="Z400" s="22">
        <v>331</v>
      </c>
      <c r="AA400" s="27">
        <v>0</v>
      </c>
      <c r="AB400" s="31">
        <v>0</v>
      </c>
      <c r="AC400" s="27">
        <v>0</v>
      </c>
      <c r="AD400" s="27">
        <v>0</v>
      </c>
      <c r="AE400" s="22">
        <v>9480</v>
      </c>
    </row>
    <row r="401" spans="1:31" ht="15" x14ac:dyDescent="0.25">
      <c r="A401" s="22">
        <v>388</v>
      </c>
      <c r="B401" s="21" t="s">
        <v>451</v>
      </c>
      <c r="C401" s="27">
        <v>122.167</v>
      </c>
      <c r="D401" s="28">
        <v>269.8</v>
      </c>
      <c r="E401" s="28">
        <v>477.7</v>
      </c>
      <c r="F401" s="28">
        <v>703</v>
      </c>
      <c r="G401" s="28">
        <v>0</v>
      </c>
      <c r="H401" s="28">
        <v>0</v>
      </c>
      <c r="I401" s="27">
        <v>0</v>
      </c>
      <c r="J401" s="27">
        <v>0</v>
      </c>
      <c r="K401" s="27">
        <v>1.0369999999999999</v>
      </c>
      <c r="L401" s="28">
        <v>273</v>
      </c>
      <c r="M401" s="28">
        <v>0</v>
      </c>
      <c r="N401" s="29">
        <v>0</v>
      </c>
      <c r="O401" s="30">
        <v>0</v>
      </c>
      <c r="P401" s="30">
        <v>0</v>
      </c>
      <c r="Q401" s="30">
        <v>0</v>
      </c>
      <c r="R401" s="31">
        <v>0</v>
      </c>
      <c r="S401" s="31">
        <v>0</v>
      </c>
      <c r="T401" s="22">
        <v>-34.82</v>
      </c>
      <c r="U401" s="22">
        <v>0</v>
      </c>
      <c r="V401" s="29">
        <v>17.960999999999999</v>
      </c>
      <c r="W401" s="31">
        <v>4928.3599999999997</v>
      </c>
      <c r="X401" s="31">
        <v>-45.75</v>
      </c>
      <c r="Y401" s="22">
        <v>500</v>
      </c>
      <c r="Z401" s="22">
        <v>350</v>
      </c>
      <c r="AA401" s="27">
        <v>0</v>
      </c>
      <c r="AB401" s="31">
        <v>0</v>
      </c>
      <c r="AC401" s="27">
        <v>0</v>
      </c>
      <c r="AD401" s="27">
        <v>0</v>
      </c>
      <c r="AE401" s="22">
        <v>11490</v>
      </c>
    </row>
    <row r="402" spans="1:31" ht="15" x14ac:dyDescent="0.25">
      <c r="A402" s="22">
        <v>389</v>
      </c>
      <c r="B402" s="21" t="s">
        <v>452</v>
      </c>
      <c r="C402" s="27">
        <v>230.31</v>
      </c>
      <c r="D402" s="28">
        <v>330</v>
      </c>
      <c r="E402" s="28">
        <v>605</v>
      </c>
      <c r="F402" s="28">
        <v>891</v>
      </c>
      <c r="G402" s="28">
        <v>38.5</v>
      </c>
      <c r="H402" s="28">
        <v>769</v>
      </c>
      <c r="I402" s="27">
        <v>0.40500000000000003</v>
      </c>
      <c r="J402" s="27">
        <v>0</v>
      </c>
      <c r="K402" s="27">
        <v>0</v>
      </c>
      <c r="L402" s="28">
        <v>0</v>
      </c>
      <c r="M402" s="28">
        <v>0</v>
      </c>
      <c r="N402" s="29">
        <v>0</v>
      </c>
      <c r="O402" s="30">
        <v>0</v>
      </c>
      <c r="P402" s="30">
        <v>0</v>
      </c>
      <c r="Q402" s="30">
        <v>0</v>
      </c>
      <c r="R402" s="31">
        <v>1094.0999999999999</v>
      </c>
      <c r="S402" s="31">
        <v>461.27</v>
      </c>
      <c r="T402" s="22">
        <v>0</v>
      </c>
      <c r="U402" s="22">
        <v>0</v>
      </c>
      <c r="V402" s="29">
        <v>0</v>
      </c>
      <c r="W402" s="31">
        <v>0</v>
      </c>
      <c r="X402" s="31">
        <v>0</v>
      </c>
      <c r="Y402" s="22">
        <v>0</v>
      </c>
      <c r="Z402" s="22">
        <v>0</v>
      </c>
      <c r="AA402" s="27">
        <v>0</v>
      </c>
      <c r="AB402" s="31">
        <v>0</v>
      </c>
      <c r="AC402" s="27">
        <v>0</v>
      </c>
      <c r="AD402" s="27">
        <v>0</v>
      </c>
      <c r="AE402" s="22">
        <v>0</v>
      </c>
    </row>
    <row r="403" spans="1:31" ht="15" x14ac:dyDescent="0.25">
      <c r="A403" s="22">
        <v>390</v>
      </c>
      <c r="B403" s="21" t="s">
        <v>453</v>
      </c>
      <c r="C403" s="27">
        <v>107.15600000000001</v>
      </c>
      <c r="D403" s="28">
        <v>258.39999999999998</v>
      </c>
      <c r="E403" s="28">
        <v>473.3</v>
      </c>
      <c r="F403" s="28">
        <v>694</v>
      </c>
      <c r="G403" s="28">
        <v>37</v>
      </c>
      <c r="H403" s="28">
        <v>343</v>
      </c>
      <c r="I403" s="27">
        <v>0.26</v>
      </c>
      <c r="J403" s="27">
        <v>0.435</v>
      </c>
      <c r="K403" s="27">
        <v>0.998</v>
      </c>
      <c r="L403" s="28">
        <v>293</v>
      </c>
      <c r="M403" s="28">
        <v>1.6</v>
      </c>
      <c r="N403" s="29">
        <v>0</v>
      </c>
      <c r="O403" s="30">
        <v>0</v>
      </c>
      <c r="P403" s="30">
        <v>0</v>
      </c>
      <c r="Q403" s="30">
        <v>0</v>
      </c>
      <c r="R403" s="31">
        <v>1085.0999999999999</v>
      </c>
      <c r="S403" s="31">
        <v>356.46</v>
      </c>
      <c r="T403" s="22">
        <v>0</v>
      </c>
      <c r="U403" s="22">
        <v>0</v>
      </c>
      <c r="V403" s="29">
        <v>16.7834</v>
      </c>
      <c r="W403" s="31">
        <v>4072.58</v>
      </c>
      <c r="X403" s="31">
        <v>-72.150000000000006</v>
      </c>
      <c r="Y403" s="22">
        <v>500</v>
      </c>
      <c r="Z403" s="22">
        <v>375</v>
      </c>
      <c r="AA403" s="27">
        <v>0</v>
      </c>
      <c r="AB403" s="31">
        <v>0</v>
      </c>
      <c r="AC403" s="27">
        <v>0</v>
      </c>
      <c r="AD403" s="27">
        <v>0</v>
      </c>
      <c r="AE403" s="22">
        <v>10835</v>
      </c>
    </row>
    <row r="404" spans="1:31" ht="15" x14ac:dyDescent="0.25">
      <c r="A404" s="22">
        <v>391</v>
      </c>
      <c r="B404" s="21" t="s">
        <v>454</v>
      </c>
      <c r="C404" s="27">
        <v>31.998999999999999</v>
      </c>
      <c r="D404" s="28">
        <v>54.4</v>
      </c>
      <c r="E404" s="28">
        <v>90.2</v>
      </c>
      <c r="F404" s="28">
        <v>154.6</v>
      </c>
      <c r="G404" s="28">
        <v>49.8</v>
      </c>
      <c r="H404" s="28">
        <v>73.400000000000006</v>
      </c>
      <c r="I404" s="27">
        <v>0.28799999999999998</v>
      </c>
      <c r="J404" s="27">
        <v>2.1000000000000001E-2</v>
      </c>
      <c r="K404" s="27">
        <v>1.149</v>
      </c>
      <c r="L404" s="28">
        <v>90</v>
      </c>
      <c r="M404" s="28">
        <v>0</v>
      </c>
      <c r="N404" s="29">
        <v>6.7130000000000001</v>
      </c>
      <c r="O404" s="30">
        <v>-8.7899999999999997E-7</v>
      </c>
      <c r="P404" s="30">
        <v>4.1699999999999999E-6</v>
      </c>
      <c r="Q404" s="30">
        <v>-2.5439999999999999E-9</v>
      </c>
      <c r="R404" s="31">
        <v>85.68</v>
      </c>
      <c r="S404" s="31">
        <v>51.5</v>
      </c>
      <c r="T404" s="22">
        <v>0</v>
      </c>
      <c r="U404" s="22">
        <v>0</v>
      </c>
      <c r="V404" s="29">
        <v>15.407500000000001</v>
      </c>
      <c r="W404" s="31">
        <v>734.55</v>
      </c>
      <c r="X404" s="31">
        <v>-6.45</v>
      </c>
      <c r="Y404" s="22">
        <v>100</v>
      </c>
      <c r="Z404" s="22">
        <v>63</v>
      </c>
      <c r="AA404" s="27">
        <v>31.041</v>
      </c>
      <c r="AB404" s="31">
        <v>-1082.52</v>
      </c>
      <c r="AC404" s="27">
        <v>-2.7610000000000001</v>
      </c>
      <c r="AD404" s="27">
        <v>0.26500000000000001</v>
      </c>
      <c r="AE404" s="22">
        <v>1630</v>
      </c>
    </row>
    <row r="405" spans="1:31" ht="15" x14ac:dyDescent="0.25">
      <c r="A405" s="22">
        <v>392</v>
      </c>
      <c r="B405" s="21" t="s">
        <v>455</v>
      </c>
      <c r="C405" s="27">
        <v>106.16800000000001</v>
      </c>
      <c r="D405" s="28">
        <v>248</v>
      </c>
      <c r="E405" s="28">
        <v>417.6</v>
      </c>
      <c r="F405" s="28">
        <v>630.20000000000005</v>
      </c>
      <c r="G405" s="28">
        <v>36.799999999999997</v>
      </c>
      <c r="H405" s="28">
        <v>369</v>
      </c>
      <c r="I405" s="27">
        <v>0.26300000000000001</v>
      </c>
      <c r="J405" s="27">
        <v>0.314</v>
      </c>
      <c r="K405" s="27">
        <v>0.88</v>
      </c>
      <c r="L405" s="28">
        <v>293</v>
      </c>
      <c r="M405" s="28">
        <v>0.5</v>
      </c>
      <c r="N405" s="29">
        <v>-3.786</v>
      </c>
      <c r="O405" s="30">
        <v>0.1424</v>
      </c>
      <c r="P405" s="30">
        <v>-8.2239999999999999E-5</v>
      </c>
      <c r="Q405" s="30">
        <v>1.798E-8</v>
      </c>
      <c r="R405" s="31">
        <v>513.54</v>
      </c>
      <c r="S405" s="31">
        <v>277.98</v>
      </c>
      <c r="T405" s="22">
        <v>4.54</v>
      </c>
      <c r="U405" s="22">
        <v>29.18</v>
      </c>
      <c r="V405" s="29">
        <v>16.115600000000001</v>
      </c>
      <c r="W405" s="31">
        <v>3395.57</v>
      </c>
      <c r="X405" s="31">
        <v>-59.46</v>
      </c>
      <c r="Y405" s="22">
        <v>445</v>
      </c>
      <c r="Z405" s="22">
        <v>305</v>
      </c>
      <c r="AA405" s="27">
        <v>61.762999999999998</v>
      </c>
      <c r="AB405" s="31">
        <v>-7149.21</v>
      </c>
      <c r="AC405" s="27">
        <v>-6.3019999999999996</v>
      </c>
      <c r="AD405" s="27">
        <v>6.11</v>
      </c>
      <c r="AE405" s="22">
        <v>8800</v>
      </c>
    </row>
    <row r="406" spans="1:31" ht="15" x14ac:dyDescent="0.25">
      <c r="A406" s="22">
        <v>393</v>
      </c>
      <c r="B406" s="21" t="s">
        <v>456</v>
      </c>
      <c r="C406" s="27">
        <v>47.997999999999998</v>
      </c>
      <c r="D406" s="28">
        <v>80.5</v>
      </c>
      <c r="E406" s="28">
        <v>161.30000000000001</v>
      </c>
      <c r="F406" s="28">
        <v>261</v>
      </c>
      <c r="G406" s="28">
        <v>55</v>
      </c>
      <c r="H406" s="28">
        <v>88.9</v>
      </c>
      <c r="I406" s="27">
        <v>0.28799999999999998</v>
      </c>
      <c r="J406" s="27">
        <v>0.215</v>
      </c>
      <c r="K406" s="27">
        <v>1.3560000000000001</v>
      </c>
      <c r="L406" s="28">
        <v>161.30000000000001</v>
      </c>
      <c r="M406" s="28">
        <v>0.6</v>
      </c>
      <c r="N406" s="29">
        <v>4.907</v>
      </c>
      <c r="O406" s="30">
        <v>1.9130000000000001E-2</v>
      </c>
      <c r="P406" s="30">
        <v>-1.491E-5</v>
      </c>
      <c r="Q406" s="30">
        <v>4.0540000000000003E-9</v>
      </c>
      <c r="R406" s="31">
        <v>313.79000000000002</v>
      </c>
      <c r="S406" s="31">
        <v>120.34</v>
      </c>
      <c r="T406" s="22">
        <v>34.1</v>
      </c>
      <c r="U406" s="22">
        <v>38.909999999999997</v>
      </c>
      <c r="V406" s="29">
        <v>15.742699999999999</v>
      </c>
      <c r="W406" s="31">
        <v>1272.18</v>
      </c>
      <c r="X406" s="31">
        <v>-22.16</v>
      </c>
      <c r="Y406" s="22">
        <v>174</v>
      </c>
      <c r="Z406" s="22">
        <v>109</v>
      </c>
      <c r="AA406" s="27">
        <v>0</v>
      </c>
      <c r="AB406" s="31">
        <v>0</v>
      </c>
      <c r="AC406" s="27">
        <v>0</v>
      </c>
      <c r="AD406" s="27">
        <v>0</v>
      </c>
      <c r="AE406" s="22">
        <v>2670</v>
      </c>
    </row>
    <row r="407" spans="1:31" ht="15" x14ac:dyDescent="0.25">
      <c r="A407" s="22">
        <v>394</v>
      </c>
      <c r="B407" s="21" t="s">
        <v>457</v>
      </c>
      <c r="C407" s="27">
        <v>108.14</v>
      </c>
      <c r="D407" s="28">
        <v>307.89999999999998</v>
      </c>
      <c r="E407" s="28">
        <v>475.1</v>
      </c>
      <c r="F407" s="28">
        <v>704.6</v>
      </c>
      <c r="G407" s="28">
        <v>50.8</v>
      </c>
      <c r="H407" s="28">
        <v>0</v>
      </c>
      <c r="I407" s="27">
        <v>0</v>
      </c>
      <c r="J407" s="27">
        <v>0.51500000000000001</v>
      </c>
      <c r="K407" s="27">
        <v>1.0189999999999999</v>
      </c>
      <c r="L407" s="28">
        <v>313</v>
      </c>
      <c r="M407" s="28">
        <v>1.6</v>
      </c>
      <c r="N407" s="29">
        <v>-9.7050000000000001</v>
      </c>
      <c r="O407" s="30">
        <v>0.16850000000000001</v>
      </c>
      <c r="P407" s="30">
        <v>-1.3750000000000001E-4</v>
      </c>
      <c r="Q407" s="30">
        <v>4.6989999999999999E-8</v>
      </c>
      <c r="R407" s="31">
        <v>1826.9</v>
      </c>
      <c r="S407" s="31">
        <v>372.68</v>
      </c>
      <c r="T407" s="22">
        <v>-29.97</v>
      </c>
      <c r="U407" s="22">
        <v>-7.38</v>
      </c>
      <c r="V407" s="29">
        <v>16.198899999999998</v>
      </c>
      <c r="W407" s="31">
        <v>3479.39</v>
      </c>
      <c r="X407" s="31">
        <v>-111.3</v>
      </c>
      <c r="Y407" s="22">
        <v>480</v>
      </c>
      <c r="Z407" s="22">
        <v>370</v>
      </c>
      <c r="AA407" s="27">
        <v>64.082999999999998</v>
      </c>
      <c r="AB407" s="31">
        <v>-8825.19</v>
      </c>
      <c r="AC407" s="27">
        <v>-6.3159999999999998</v>
      </c>
      <c r="AD407" s="27">
        <v>5.42</v>
      </c>
      <c r="AE407" s="22">
        <v>11340</v>
      </c>
    </row>
    <row r="408" spans="1:31" ht="15" x14ac:dyDescent="0.25">
      <c r="A408" s="22">
        <v>395</v>
      </c>
      <c r="B408" s="21" t="s">
        <v>458</v>
      </c>
      <c r="C408" s="27">
        <v>147.00399999999999</v>
      </c>
      <c r="D408" s="28">
        <v>326.3</v>
      </c>
      <c r="E408" s="28">
        <v>447.3</v>
      </c>
      <c r="F408" s="28">
        <v>685</v>
      </c>
      <c r="G408" s="28">
        <v>39</v>
      </c>
      <c r="H408" s="28">
        <v>372</v>
      </c>
      <c r="I408" s="27">
        <v>0.26</v>
      </c>
      <c r="J408" s="27">
        <v>0.27</v>
      </c>
      <c r="K408" s="27">
        <v>1.248</v>
      </c>
      <c r="L408" s="28">
        <v>328</v>
      </c>
      <c r="M408" s="28">
        <v>0</v>
      </c>
      <c r="N408" s="29">
        <v>-3.4260000000000002</v>
      </c>
      <c r="O408" s="30">
        <v>0.13220000000000001</v>
      </c>
      <c r="P408" s="30">
        <v>-1.089E-4</v>
      </c>
      <c r="Q408" s="30">
        <v>3.4580000000000003E-8</v>
      </c>
      <c r="R408" s="31">
        <v>483.82</v>
      </c>
      <c r="S408" s="31">
        <v>312.02999999999997</v>
      </c>
      <c r="T408" s="22">
        <v>5.5</v>
      </c>
      <c r="U408" s="22">
        <v>18.440000000000001</v>
      </c>
      <c r="V408" s="29">
        <v>16.113499999999998</v>
      </c>
      <c r="W408" s="31">
        <v>3626.83</v>
      </c>
      <c r="X408" s="31">
        <v>-64.64</v>
      </c>
      <c r="Y408" s="22">
        <v>477</v>
      </c>
      <c r="Z408" s="22">
        <v>326</v>
      </c>
      <c r="AA408" s="27">
        <v>0</v>
      </c>
      <c r="AB408" s="31">
        <v>0</v>
      </c>
      <c r="AC408" s="27">
        <v>0</v>
      </c>
      <c r="AD408" s="27">
        <v>0</v>
      </c>
      <c r="AE408" s="22">
        <v>9270</v>
      </c>
    </row>
    <row r="409" spans="1:31" ht="15" x14ac:dyDescent="0.25">
      <c r="A409" s="22">
        <v>396</v>
      </c>
      <c r="B409" s="21" t="s">
        <v>459</v>
      </c>
      <c r="C409" s="27">
        <v>186.05600000000001</v>
      </c>
      <c r="D409" s="28">
        <v>0</v>
      </c>
      <c r="E409" s="28">
        <v>353.4</v>
      </c>
      <c r="F409" s="28">
        <v>516.70000000000005</v>
      </c>
      <c r="G409" s="28">
        <v>32.6</v>
      </c>
      <c r="H409" s="28">
        <v>0</v>
      </c>
      <c r="I409" s="27">
        <v>0</v>
      </c>
      <c r="J409" s="27">
        <v>0.4</v>
      </c>
      <c r="K409" s="27">
        <v>0</v>
      </c>
      <c r="L409" s="28">
        <v>0</v>
      </c>
      <c r="M409" s="28">
        <v>0</v>
      </c>
      <c r="N409" s="29">
        <v>8.66</v>
      </c>
      <c r="O409" s="30">
        <v>0.1258</v>
      </c>
      <c r="P409" s="30">
        <v>-1.086E-4</v>
      </c>
      <c r="Q409" s="30">
        <v>3.477E-8</v>
      </c>
      <c r="R409" s="31">
        <v>0</v>
      </c>
      <c r="S409" s="31">
        <v>0</v>
      </c>
      <c r="T409" s="22">
        <v>-228.64</v>
      </c>
      <c r="U409" s="22">
        <v>-210.18</v>
      </c>
      <c r="V409" s="29">
        <v>16.193999999999999</v>
      </c>
      <c r="W409" s="31">
        <v>2827.53</v>
      </c>
      <c r="X409" s="31">
        <v>-57.66</v>
      </c>
      <c r="Y409" s="22">
        <v>390</v>
      </c>
      <c r="Z409" s="22">
        <v>270</v>
      </c>
      <c r="AA409" s="27">
        <v>74.686000000000007</v>
      </c>
      <c r="AB409" s="31">
        <v>-6815.04</v>
      </c>
      <c r="AC409" s="27">
        <v>-8.3179999999999996</v>
      </c>
      <c r="AD409" s="27">
        <v>5.31</v>
      </c>
      <c r="AE409" s="22">
        <v>0</v>
      </c>
    </row>
    <row r="410" spans="1:31" ht="15" x14ac:dyDescent="0.25">
      <c r="A410" s="22">
        <v>397</v>
      </c>
      <c r="B410" s="21" t="s">
        <v>460</v>
      </c>
      <c r="C410" s="27">
        <v>300.04700000000003</v>
      </c>
      <c r="D410" s="28">
        <v>0</v>
      </c>
      <c r="E410" s="28">
        <v>325.7</v>
      </c>
      <c r="F410" s="28">
        <v>457.2</v>
      </c>
      <c r="G410" s="28">
        <v>24</v>
      </c>
      <c r="H410" s="28">
        <v>0</v>
      </c>
      <c r="I410" s="27">
        <v>0</v>
      </c>
      <c r="J410" s="27">
        <v>0</v>
      </c>
      <c r="K410" s="27">
        <v>0</v>
      </c>
      <c r="L410" s="28">
        <v>0</v>
      </c>
      <c r="M410" s="28">
        <v>0</v>
      </c>
      <c r="N410" s="29">
        <v>0</v>
      </c>
      <c r="O410" s="30">
        <v>0</v>
      </c>
      <c r="P410" s="30">
        <v>0</v>
      </c>
      <c r="Q410" s="30">
        <v>0</v>
      </c>
      <c r="R410" s="31">
        <v>0</v>
      </c>
      <c r="S410" s="31">
        <v>0</v>
      </c>
      <c r="T410" s="22">
        <v>0</v>
      </c>
      <c r="U410" s="22">
        <v>0</v>
      </c>
      <c r="V410" s="29">
        <v>13.9087</v>
      </c>
      <c r="W410" s="31">
        <v>1374.07</v>
      </c>
      <c r="X410" s="31">
        <v>-136.80000000000001</v>
      </c>
      <c r="Y410" s="22">
        <v>400</v>
      </c>
      <c r="Z410" s="22">
        <v>280</v>
      </c>
      <c r="AA410" s="27">
        <v>119.2</v>
      </c>
      <c r="AB410" s="31">
        <v>-8611.09</v>
      </c>
      <c r="AC410" s="27">
        <v>-14.89</v>
      </c>
      <c r="AD410" s="27">
        <v>6.04</v>
      </c>
      <c r="AE410" s="22">
        <v>0</v>
      </c>
    </row>
    <row r="411" spans="1:31" ht="15" x14ac:dyDescent="0.25">
      <c r="A411" s="22">
        <v>398</v>
      </c>
      <c r="B411" s="21" t="s">
        <v>461</v>
      </c>
      <c r="C411" s="27">
        <v>100.01600000000001</v>
      </c>
      <c r="D411" s="28">
        <v>130.69999999999999</v>
      </c>
      <c r="E411" s="28">
        <v>197.5</v>
      </c>
      <c r="F411" s="28">
        <v>306.39999999999998</v>
      </c>
      <c r="G411" s="28">
        <v>38.9</v>
      </c>
      <c r="H411" s="28">
        <v>175</v>
      </c>
      <c r="I411" s="27">
        <v>0.27100000000000002</v>
      </c>
      <c r="J411" s="27">
        <v>0.22600000000000001</v>
      </c>
      <c r="K411" s="27">
        <v>1.5189999999999999</v>
      </c>
      <c r="L411" s="28">
        <v>197</v>
      </c>
      <c r="M411" s="28">
        <v>0</v>
      </c>
      <c r="N411" s="29">
        <v>6.9290000000000003</v>
      </c>
      <c r="O411" s="30">
        <v>5.4390000000000001E-2</v>
      </c>
      <c r="P411" s="30">
        <v>-4.863E-5</v>
      </c>
      <c r="Q411" s="30">
        <v>1.6190000000000001E-8</v>
      </c>
      <c r="R411" s="31">
        <v>0</v>
      </c>
      <c r="S411" s="31">
        <v>0</v>
      </c>
      <c r="T411" s="22">
        <v>-157.4</v>
      </c>
      <c r="U411" s="22">
        <v>-149.07</v>
      </c>
      <c r="V411" s="29">
        <v>15.88</v>
      </c>
      <c r="W411" s="31">
        <v>1574.6</v>
      </c>
      <c r="X411" s="31">
        <v>-27.22</v>
      </c>
      <c r="Y411" s="22">
        <v>210</v>
      </c>
      <c r="Z411" s="22">
        <v>140</v>
      </c>
      <c r="AA411" s="27">
        <v>51.902999999999999</v>
      </c>
      <c r="AB411" s="31">
        <v>-3165.74</v>
      </c>
      <c r="AC411" s="27">
        <v>-5.5369999999999999</v>
      </c>
      <c r="AD411" s="27">
        <v>1.34</v>
      </c>
      <c r="AE411" s="22">
        <v>0</v>
      </c>
    </row>
    <row r="412" spans="1:31" ht="15" x14ac:dyDescent="0.25">
      <c r="A412" s="22">
        <v>399</v>
      </c>
      <c r="B412" s="21" t="s">
        <v>461</v>
      </c>
      <c r="C412" s="27">
        <v>138.012</v>
      </c>
      <c r="D412" s="28">
        <v>172.4</v>
      </c>
      <c r="E412" s="28">
        <v>194.9</v>
      </c>
      <c r="F412" s="28">
        <v>292.8</v>
      </c>
      <c r="G412" s="28">
        <v>0</v>
      </c>
      <c r="H412" s="28">
        <v>224</v>
      </c>
      <c r="I412" s="27">
        <v>0</v>
      </c>
      <c r="J412" s="27">
        <v>0</v>
      </c>
      <c r="K412" s="27">
        <v>1.59</v>
      </c>
      <c r="L412" s="28">
        <v>195</v>
      </c>
      <c r="M412" s="28">
        <v>0</v>
      </c>
      <c r="N412" s="29">
        <v>6.4050000000000002</v>
      </c>
      <c r="O412" s="30">
        <v>8.2589999999999997E-2</v>
      </c>
      <c r="P412" s="30">
        <v>-6.8529999999999996E-5</v>
      </c>
      <c r="Q412" s="30">
        <v>1.9429999999999999E-8</v>
      </c>
      <c r="R412" s="31">
        <v>0</v>
      </c>
      <c r="S412" s="31">
        <v>0</v>
      </c>
      <c r="T412" s="22">
        <v>-321</v>
      </c>
      <c r="U412" s="22">
        <v>-300.52</v>
      </c>
      <c r="V412" s="29">
        <v>15.642200000000001</v>
      </c>
      <c r="W412" s="31">
        <v>1512.94</v>
      </c>
      <c r="X412" s="31">
        <v>-26.94</v>
      </c>
      <c r="Y412" s="22">
        <v>200</v>
      </c>
      <c r="Z412" s="22">
        <v>170</v>
      </c>
      <c r="AA412" s="27">
        <v>48.372999999999998</v>
      </c>
      <c r="AB412" s="31">
        <v>-2969.9</v>
      </c>
      <c r="AC412" s="27">
        <v>-5.032</v>
      </c>
      <c r="AD412" s="27">
        <v>1.53</v>
      </c>
      <c r="AE412" s="22">
        <v>3860</v>
      </c>
    </row>
    <row r="413" spans="1:31" ht="15" x14ac:dyDescent="0.25">
      <c r="A413" s="22">
        <v>400</v>
      </c>
      <c r="B413" s="21" t="s">
        <v>462</v>
      </c>
      <c r="C413" s="27">
        <v>350.05500000000001</v>
      </c>
      <c r="D413" s="28">
        <v>0</v>
      </c>
      <c r="E413" s="28">
        <v>349.5</v>
      </c>
      <c r="F413" s="28">
        <v>486.8</v>
      </c>
      <c r="G413" s="28">
        <v>23</v>
      </c>
      <c r="H413" s="28">
        <v>0</v>
      </c>
      <c r="I413" s="27">
        <v>0</v>
      </c>
      <c r="J413" s="27">
        <v>0.48199999999999998</v>
      </c>
      <c r="K413" s="27">
        <v>0</v>
      </c>
      <c r="L413" s="28">
        <v>0</v>
      </c>
      <c r="M413" s="28">
        <v>0</v>
      </c>
      <c r="N413" s="29">
        <v>0</v>
      </c>
      <c r="O413" s="30">
        <v>0</v>
      </c>
      <c r="P413" s="30">
        <v>0</v>
      </c>
      <c r="Q413" s="30">
        <v>0</v>
      </c>
      <c r="R413" s="31">
        <v>0</v>
      </c>
      <c r="S413" s="31">
        <v>0</v>
      </c>
      <c r="T413" s="22">
        <v>-692.2</v>
      </c>
      <c r="U413" s="22">
        <v>0</v>
      </c>
      <c r="V413" s="29">
        <v>15.712999999999999</v>
      </c>
      <c r="W413" s="31">
        <v>2610.5700000000002</v>
      </c>
      <c r="X413" s="31">
        <v>-61.93</v>
      </c>
      <c r="Y413" s="22">
        <v>385</v>
      </c>
      <c r="Z413" s="22">
        <v>290</v>
      </c>
      <c r="AA413" s="27">
        <v>51.689</v>
      </c>
      <c r="AB413" s="31">
        <v>-5514.04</v>
      </c>
      <c r="AC413" s="27">
        <v>-5.0039999999999996</v>
      </c>
      <c r="AD413" s="27">
        <v>5.47</v>
      </c>
      <c r="AE413" s="22">
        <v>0</v>
      </c>
    </row>
    <row r="414" spans="1:31" ht="15" x14ac:dyDescent="0.25">
      <c r="A414" s="22">
        <v>401</v>
      </c>
      <c r="B414" s="21" t="s">
        <v>463</v>
      </c>
      <c r="C414" s="27">
        <v>388.05099999999999</v>
      </c>
      <c r="D414" s="28">
        <v>195</v>
      </c>
      <c r="E414" s="28">
        <v>355.7</v>
      </c>
      <c r="F414" s="28">
        <v>474.8</v>
      </c>
      <c r="G414" s="28">
        <v>16</v>
      </c>
      <c r="H414" s="28">
        <v>664</v>
      </c>
      <c r="I414" s="27">
        <v>0.27300000000000002</v>
      </c>
      <c r="J414" s="27">
        <v>0.56000000000000005</v>
      </c>
      <c r="K414" s="27">
        <v>1.7330000000000001</v>
      </c>
      <c r="L414" s="28">
        <v>293</v>
      </c>
      <c r="M414" s="28">
        <v>0</v>
      </c>
      <c r="N414" s="29">
        <v>0</v>
      </c>
      <c r="O414" s="30">
        <v>0</v>
      </c>
      <c r="P414" s="30">
        <v>0</v>
      </c>
      <c r="Q414" s="30">
        <v>0</v>
      </c>
      <c r="R414" s="31">
        <v>0</v>
      </c>
      <c r="S414" s="31">
        <v>0</v>
      </c>
      <c r="T414" s="22">
        <v>-808.9</v>
      </c>
      <c r="U414" s="22">
        <v>-737.87</v>
      </c>
      <c r="V414" s="29">
        <v>15.9747</v>
      </c>
      <c r="W414" s="31">
        <v>2719.68</v>
      </c>
      <c r="X414" s="31">
        <v>-64.5</v>
      </c>
      <c r="Y414" s="22">
        <v>390</v>
      </c>
      <c r="Z414" s="22">
        <v>270</v>
      </c>
      <c r="AA414" s="27">
        <v>83.896000000000001</v>
      </c>
      <c r="AB414" s="31">
        <v>-7348.95</v>
      </c>
      <c r="AC414" s="27">
        <v>-9.6440000000000001</v>
      </c>
      <c r="AD414" s="27">
        <v>7.82</v>
      </c>
      <c r="AE414" s="22">
        <v>0</v>
      </c>
    </row>
    <row r="415" spans="1:31" ht="15" x14ac:dyDescent="0.25">
      <c r="A415" s="22">
        <v>402</v>
      </c>
      <c r="B415" s="21" t="s">
        <v>464</v>
      </c>
      <c r="C415" s="27">
        <v>338.04399999999998</v>
      </c>
      <c r="D415" s="28">
        <v>186</v>
      </c>
      <c r="E415" s="28">
        <v>330.3</v>
      </c>
      <c r="F415" s="28">
        <v>451.7</v>
      </c>
      <c r="G415" s="28">
        <v>18.8</v>
      </c>
      <c r="H415" s="28">
        <v>442</v>
      </c>
      <c r="I415" s="27">
        <v>0.224</v>
      </c>
      <c r="J415" s="27">
        <v>0.73</v>
      </c>
      <c r="K415" s="27">
        <v>0</v>
      </c>
      <c r="L415" s="28">
        <v>0</v>
      </c>
      <c r="M415" s="28">
        <v>0</v>
      </c>
      <c r="N415" s="29">
        <v>0</v>
      </c>
      <c r="O415" s="30">
        <v>0</v>
      </c>
      <c r="P415" s="30">
        <v>0</v>
      </c>
      <c r="Q415" s="30">
        <v>0</v>
      </c>
      <c r="R415" s="31">
        <v>0</v>
      </c>
      <c r="S415" s="31">
        <v>0</v>
      </c>
      <c r="T415" s="22">
        <v>0</v>
      </c>
      <c r="U415" s="22">
        <v>0</v>
      </c>
      <c r="V415" s="29">
        <v>15.8307</v>
      </c>
      <c r="W415" s="31">
        <v>2488.59</v>
      </c>
      <c r="X415" s="31">
        <v>-59.73</v>
      </c>
      <c r="Y415" s="22">
        <v>330</v>
      </c>
      <c r="Z415" s="22">
        <v>270</v>
      </c>
      <c r="AA415" s="27">
        <v>90.504999999999995</v>
      </c>
      <c r="AB415" s="31">
        <v>-7074.74</v>
      </c>
      <c r="AC415" s="27">
        <v>-10.78</v>
      </c>
      <c r="AD415" s="27">
        <v>7.33</v>
      </c>
      <c r="AE415" s="22">
        <v>0</v>
      </c>
    </row>
    <row r="416" spans="1:31" ht="15" x14ac:dyDescent="0.25">
      <c r="A416" s="22">
        <v>403</v>
      </c>
      <c r="B416" s="21" t="s">
        <v>465</v>
      </c>
      <c r="C416" s="27">
        <v>122.167</v>
      </c>
      <c r="D416" s="28">
        <v>318</v>
      </c>
      <c r="E416" s="28">
        <v>491</v>
      </c>
      <c r="F416" s="28">
        <v>716.4</v>
      </c>
      <c r="G416" s="28">
        <v>0</v>
      </c>
      <c r="H416" s="28">
        <v>0</v>
      </c>
      <c r="I416" s="27">
        <v>0</v>
      </c>
      <c r="J416" s="27">
        <v>0</v>
      </c>
      <c r="K416" s="27">
        <v>0</v>
      </c>
      <c r="L416" s="28">
        <v>0</v>
      </c>
      <c r="M416" s="28">
        <v>0</v>
      </c>
      <c r="N416" s="29">
        <v>0</v>
      </c>
      <c r="O416" s="30">
        <v>0</v>
      </c>
      <c r="P416" s="30">
        <v>0</v>
      </c>
      <c r="Q416" s="30">
        <v>0</v>
      </c>
      <c r="R416" s="31">
        <v>0</v>
      </c>
      <c r="S416" s="31">
        <v>0</v>
      </c>
      <c r="T416" s="22">
        <v>-34.549999999999997</v>
      </c>
      <c r="U416" s="22">
        <v>0</v>
      </c>
      <c r="V416" s="29">
        <v>19.090499999999999</v>
      </c>
      <c r="W416" s="31">
        <v>5579.62</v>
      </c>
      <c r="X416" s="31">
        <v>-44.15</v>
      </c>
      <c r="Y416" s="22">
        <v>500</v>
      </c>
      <c r="Z416" s="22">
        <v>370</v>
      </c>
      <c r="AA416" s="27">
        <v>0</v>
      </c>
      <c r="AB416" s="31">
        <v>0</v>
      </c>
      <c r="AC416" s="27">
        <v>0</v>
      </c>
      <c r="AD416" s="27">
        <v>0</v>
      </c>
      <c r="AE416" s="22">
        <v>12100</v>
      </c>
    </row>
    <row r="417" spans="1:33" ht="15" x14ac:dyDescent="0.25">
      <c r="A417" s="22">
        <v>404</v>
      </c>
      <c r="B417" s="21" t="s">
        <v>466</v>
      </c>
      <c r="C417" s="27">
        <v>178.23400000000001</v>
      </c>
      <c r="D417" s="28">
        <v>373.7</v>
      </c>
      <c r="E417" s="28">
        <v>612.6</v>
      </c>
      <c r="F417" s="28">
        <v>878</v>
      </c>
      <c r="G417" s="28">
        <v>0</v>
      </c>
      <c r="H417" s="28">
        <v>0</v>
      </c>
      <c r="I417" s="27">
        <v>0</v>
      </c>
      <c r="J417" s="27">
        <v>0</v>
      </c>
      <c r="K417" s="27">
        <v>0</v>
      </c>
      <c r="L417" s="28">
        <v>0</v>
      </c>
      <c r="M417" s="28">
        <v>0</v>
      </c>
      <c r="N417" s="29">
        <v>-14.087</v>
      </c>
      <c r="O417" s="30">
        <v>2.4020000000000001</v>
      </c>
      <c r="P417" s="30">
        <v>-1</v>
      </c>
      <c r="Q417" s="30">
        <v>-1.575</v>
      </c>
      <c r="R417" s="31">
        <v>-4</v>
      </c>
      <c r="S417" s="31">
        <v>3.835</v>
      </c>
      <c r="T417" s="22">
        <v>-8</v>
      </c>
      <c r="U417" s="22">
        <v>0</v>
      </c>
      <c r="V417" s="29">
        <v>0</v>
      </c>
      <c r="W417" s="31">
        <v>48.4</v>
      </c>
      <c r="X417" s="31">
        <v>0</v>
      </c>
      <c r="Y417" s="22">
        <v>16.718699999999998</v>
      </c>
      <c r="Z417" s="22">
        <v>5477.94</v>
      </c>
      <c r="AA417" s="27">
        <v>-69.39</v>
      </c>
      <c r="AB417" s="31">
        <v>655</v>
      </c>
      <c r="AC417" s="27">
        <v>450</v>
      </c>
      <c r="AD417" s="27">
        <v>0</v>
      </c>
      <c r="AE417" s="22">
        <v>0</v>
      </c>
      <c r="AG417" s="22">
        <v>0</v>
      </c>
    </row>
    <row r="418" spans="1:33" ht="15" x14ac:dyDescent="0.25">
      <c r="A418" s="22">
        <v>405</v>
      </c>
      <c r="B418" s="21" t="s">
        <v>467</v>
      </c>
      <c r="C418" s="27">
        <v>122.167</v>
      </c>
      <c r="D418" s="28">
        <v>243</v>
      </c>
      <c r="E418" s="28">
        <v>443</v>
      </c>
      <c r="F418" s="28">
        <v>647</v>
      </c>
      <c r="G418" s="28">
        <v>33.799999999999997</v>
      </c>
      <c r="H418" s="28">
        <v>0</v>
      </c>
      <c r="I418" s="27">
        <v>0</v>
      </c>
      <c r="J418" s="27">
        <v>0</v>
      </c>
      <c r="K418" s="27">
        <v>0.97899999999999998</v>
      </c>
      <c r="L418" s="28">
        <v>277</v>
      </c>
      <c r="M418" s="28">
        <v>1.2</v>
      </c>
      <c r="N418" s="29">
        <v>0</v>
      </c>
      <c r="O418" s="30">
        <v>0</v>
      </c>
      <c r="P418" s="30">
        <v>0</v>
      </c>
      <c r="Q418" s="30">
        <v>0</v>
      </c>
      <c r="R418" s="31">
        <v>646.88</v>
      </c>
      <c r="S418" s="31">
        <v>305.91000000000003</v>
      </c>
      <c r="T418" s="22">
        <v>0</v>
      </c>
      <c r="U418" s="22">
        <v>0</v>
      </c>
      <c r="V418" s="29">
        <v>16.167300000000001</v>
      </c>
      <c r="W418" s="31">
        <v>3473.2</v>
      </c>
      <c r="X418" s="31">
        <v>-78.66</v>
      </c>
      <c r="Y418" s="22">
        <v>460</v>
      </c>
      <c r="Z418" s="22">
        <v>385</v>
      </c>
      <c r="AA418" s="27">
        <v>0</v>
      </c>
      <c r="AB418" s="31">
        <v>0</v>
      </c>
      <c r="AC418" s="27">
        <v>0</v>
      </c>
      <c r="AD418" s="27">
        <v>0</v>
      </c>
      <c r="AE418" s="22">
        <v>0</v>
      </c>
    </row>
    <row r="419" spans="1:33" ht="15" x14ac:dyDescent="0.25">
      <c r="A419" s="22">
        <v>406</v>
      </c>
      <c r="B419" s="21" t="s">
        <v>661</v>
      </c>
      <c r="C419" s="27">
        <v>94.113</v>
      </c>
      <c r="D419" s="28">
        <v>314</v>
      </c>
      <c r="E419" s="28">
        <v>455</v>
      </c>
      <c r="F419" s="28">
        <v>694.2</v>
      </c>
      <c r="G419" s="28">
        <v>60.5</v>
      </c>
      <c r="H419" s="28">
        <v>229</v>
      </c>
      <c r="I419" s="27">
        <v>0.24</v>
      </c>
      <c r="J419" s="27">
        <v>0.44</v>
      </c>
      <c r="K419" s="27">
        <v>1.0589999999999999</v>
      </c>
      <c r="L419" s="28">
        <v>313</v>
      </c>
      <c r="M419" s="28">
        <v>1.6</v>
      </c>
      <c r="N419" s="29">
        <v>8.5609999999999999</v>
      </c>
      <c r="O419" s="30">
        <v>0.1429</v>
      </c>
      <c r="P419" s="30">
        <v>-1.153E-4</v>
      </c>
      <c r="Q419" s="30">
        <v>3.6470000000000002E-8</v>
      </c>
      <c r="R419" s="31">
        <v>1405.5</v>
      </c>
      <c r="S419" s="31">
        <v>370.07</v>
      </c>
      <c r="T419" s="22">
        <v>-23.03</v>
      </c>
      <c r="U419" s="22">
        <v>7.86</v>
      </c>
      <c r="V419" s="29">
        <v>16.427</v>
      </c>
      <c r="W419" s="31">
        <v>3490.89</v>
      </c>
      <c r="X419" s="31">
        <v>-98.59</v>
      </c>
      <c r="Y419" s="22">
        <v>481</v>
      </c>
      <c r="Z419" s="22">
        <v>345</v>
      </c>
      <c r="AA419" s="27">
        <v>72.558000000000007</v>
      </c>
      <c r="AB419" s="31">
        <v>-9072.6</v>
      </c>
      <c r="AC419" s="27">
        <v>7.516</v>
      </c>
      <c r="AD419" s="27">
        <v>4.42</v>
      </c>
      <c r="AE419" s="22">
        <v>10900</v>
      </c>
    </row>
    <row r="420" spans="1:33" ht="15" x14ac:dyDescent="0.25">
      <c r="A420" s="22">
        <v>407</v>
      </c>
      <c r="B420" s="21" t="s">
        <v>468</v>
      </c>
      <c r="C420" s="27">
        <v>98.915999999999997</v>
      </c>
      <c r="D420" s="28">
        <v>145</v>
      </c>
      <c r="E420" s="28">
        <v>280.8</v>
      </c>
      <c r="F420" s="28">
        <v>455</v>
      </c>
      <c r="G420" s="28">
        <v>56</v>
      </c>
      <c r="H420" s="28">
        <v>190</v>
      </c>
      <c r="I420" s="27">
        <v>0.28000000000000003</v>
      </c>
      <c r="J420" s="27">
        <v>0.20399999999999999</v>
      </c>
      <c r="K420" s="27">
        <v>1.381</v>
      </c>
      <c r="L420" s="28">
        <v>293</v>
      </c>
      <c r="M420" s="28">
        <v>1.1000000000000001</v>
      </c>
      <c r="N420" s="29">
        <v>6.7089999999999996</v>
      </c>
      <c r="O420" s="30">
        <v>3.2500000000000001E-2</v>
      </c>
      <c r="P420" s="30">
        <v>-3.2809999999999999E-5</v>
      </c>
      <c r="Q420" s="30">
        <v>1.2110000000000001E-8</v>
      </c>
      <c r="R420" s="31">
        <v>0</v>
      </c>
      <c r="S420" s="31">
        <v>0</v>
      </c>
      <c r="T420" s="22">
        <v>-52.8</v>
      </c>
      <c r="U420" s="22">
        <v>-49.42</v>
      </c>
      <c r="V420" s="29">
        <v>15.756500000000001</v>
      </c>
      <c r="W420" s="31">
        <v>2167.31</v>
      </c>
      <c r="X420" s="31">
        <v>-43.15</v>
      </c>
      <c r="Y420" s="22">
        <v>341</v>
      </c>
      <c r="Z420" s="22">
        <v>213</v>
      </c>
      <c r="AA420" s="27">
        <v>0</v>
      </c>
      <c r="AB420" s="31">
        <v>0</v>
      </c>
      <c r="AC420" s="27">
        <v>0</v>
      </c>
      <c r="AD420" s="27">
        <v>0</v>
      </c>
      <c r="AE420" s="22">
        <v>5830</v>
      </c>
    </row>
    <row r="421" spans="1:33" ht="15" x14ac:dyDescent="0.25">
      <c r="A421" s="22">
        <v>408</v>
      </c>
      <c r="B421" s="21" t="s">
        <v>469</v>
      </c>
      <c r="C421" s="27">
        <v>137.333</v>
      </c>
      <c r="D421" s="28">
        <v>161</v>
      </c>
      <c r="E421" s="28">
        <v>349</v>
      </c>
      <c r="F421" s="28">
        <v>563</v>
      </c>
      <c r="G421" s="28">
        <v>0</v>
      </c>
      <c r="H421" s="28">
        <v>260</v>
      </c>
      <c r="I421" s="27">
        <v>0</v>
      </c>
      <c r="J421" s="27">
        <v>0</v>
      </c>
      <c r="K421" s="27">
        <v>1.5740000000000001</v>
      </c>
      <c r="L421" s="28">
        <v>294</v>
      </c>
      <c r="M421" s="28">
        <v>0.9</v>
      </c>
      <c r="N421" s="29">
        <v>0</v>
      </c>
      <c r="O421" s="30">
        <v>0</v>
      </c>
      <c r="P421" s="30">
        <v>0</v>
      </c>
      <c r="Q421" s="30">
        <v>0</v>
      </c>
      <c r="R421" s="31">
        <v>0</v>
      </c>
      <c r="S421" s="31">
        <v>0</v>
      </c>
      <c r="T421" s="22">
        <v>0</v>
      </c>
      <c r="U421" s="22">
        <v>0</v>
      </c>
      <c r="V421" s="29">
        <v>0</v>
      </c>
      <c r="W421" s="31">
        <v>0</v>
      </c>
      <c r="X421" s="31">
        <v>0</v>
      </c>
      <c r="Y421" s="22">
        <v>0</v>
      </c>
      <c r="Z421" s="22">
        <v>0</v>
      </c>
      <c r="AA421" s="27">
        <v>0</v>
      </c>
      <c r="AB421" s="31">
        <v>0</v>
      </c>
      <c r="AC421" s="27">
        <v>0</v>
      </c>
      <c r="AD421" s="27">
        <v>0</v>
      </c>
      <c r="AE421" s="22">
        <v>0</v>
      </c>
    </row>
    <row r="422" spans="1:33" ht="15" x14ac:dyDescent="0.25">
      <c r="A422" s="22">
        <v>409</v>
      </c>
      <c r="B422" s="21" t="s">
        <v>470</v>
      </c>
      <c r="C422" s="27">
        <v>148.11799999999999</v>
      </c>
      <c r="D422" s="28">
        <v>404</v>
      </c>
      <c r="E422" s="28">
        <v>560</v>
      </c>
      <c r="F422" s="28">
        <v>810</v>
      </c>
      <c r="G422" s="28">
        <v>47</v>
      </c>
      <c r="H422" s="28">
        <v>368</v>
      </c>
      <c r="I422" s="27">
        <v>0.26</v>
      </c>
      <c r="J422" s="27">
        <v>0</v>
      </c>
      <c r="K422" s="27">
        <v>0</v>
      </c>
      <c r="L422" s="28">
        <v>0</v>
      </c>
      <c r="M422" s="28">
        <v>5.3</v>
      </c>
      <c r="N422" s="29">
        <v>-1.0640000000000001</v>
      </c>
      <c r="O422" s="30">
        <v>0.15620000000000001</v>
      </c>
      <c r="P422" s="30">
        <v>-1.0230000000000001E-4</v>
      </c>
      <c r="Q422" s="30">
        <v>2.4109999999999999E-8</v>
      </c>
      <c r="R422" s="31">
        <v>0</v>
      </c>
      <c r="S422" s="31">
        <v>0</v>
      </c>
      <c r="T422" s="22">
        <v>-88.8</v>
      </c>
      <c r="U422" s="22">
        <v>0</v>
      </c>
      <c r="V422" s="29">
        <v>15.9984</v>
      </c>
      <c r="W422" s="31">
        <v>4467.01</v>
      </c>
      <c r="X422" s="31">
        <v>-83.15</v>
      </c>
      <c r="Y422" s="22">
        <v>615</v>
      </c>
      <c r="Z422" s="22">
        <v>409</v>
      </c>
      <c r="AA422" s="27">
        <v>0</v>
      </c>
      <c r="AB422" s="31">
        <v>0</v>
      </c>
      <c r="AC422" s="27">
        <v>0</v>
      </c>
      <c r="AD422" s="27">
        <v>0</v>
      </c>
      <c r="AE422" s="22">
        <v>11850</v>
      </c>
    </row>
    <row r="423" spans="1:33" ht="15" x14ac:dyDescent="0.25">
      <c r="A423" s="22">
        <v>410</v>
      </c>
      <c r="B423" s="21" t="s">
        <v>471</v>
      </c>
      <c r="C423" s="27">
        <v>85.15</v>
      </c>
      <c r="D423" s="28">
        <v>262.7</v>
      </c>
      <c r="E423" s="28">
        <v>379.7</v>
      </c>
      <c r="F423" s="28">
        <v>594</v>
      </c>
      <c r="G423" s="28">
        <v>47</v>
      </c>
      <c r="H423" s="28">
        <v>289</v>
      </c>
      <c r="I423" s="27">
        <v>0.28000000000000003</v>
      </c>
      <c r="J423" s="27">
        <v>0.25</v>
      </c>
      <c r="K423" s="27">
        <v>0.86199999999999999</v>
      </c>
      <c r="L423" s="28">
        <v>293</v>
      </c>
      <c r="M423" s="28">
        <v>1.2</v>
      </c>
      <c r="N423" s="29">
        <v>-12.675000000000001</v>
      </c>
      <c r="O423" s="30">
        <v>0.1502</v>
      </c>
      <c r="P423" s="30">
        <v>-8.0199999999999998E-5</v>
      </c>
      <c r="Q423" s="30">
        <v>1.5349999999999998E-8</v>
      </c>
      <c r="R423" s="31">
        <v>772.79</v>
      </c>
      <c r="S423" s="31">
        <v>313.49</v>
      </c>
      <c r="T423" s="22">
        <v>11.71</v>
      </c>
      <c r="U423" s="22">
        <v>0</v>
      </c>
      <c r="V423" s="29">
        <v>16.1004</v>
      </c>
      <c r="W423" s="31">
        <v>3015.46</v>
      </c>
      <c r="X423" s="31">
        <v>-61.15</v>
      </c>
      <c r="Y423" s="22">
        <v>416</v>
      </c>
      <c r="Z423" s="22">
        <v>280</v>
      </c>
      <c r="AA423" s="27">
        <v>0</v>
      </c>
      <c r="AB423" s="31">
        <v>0</v>
      </c>
      <c r="AC423" s="27">
        <v>0</v>
      </c>
      <c r="AD423" s="27">
        <v>0</v>
      </c>
      <c r="AE423" s="22">
        <v>8180</v>
      </c>
    </row>
    <row r="424" spans="1:33" ht="15" x14ac:dyDescent="0.25">
      <c r="A424" s="22">
        <v>411</v>
      </c>
      <c r="B424" s="21" t="s">
        <v>472</v>
      </c>
      <c r="C424" s="27">
        <v>40.064999999999998</v>
      </c>
      <c r="D424" s="28">
        <v>136.9</v>
      </c>
      <c r="E424" s="28">
        <v>238.7</v>
      </c>
      <c r="F424" s="28">
        <v>393</v>
      </c>
      <c r="G424" s="28">
        <v>54</v>
      </c>
      <c r="H424" s="28">
        <v>162</v>
      </c>
      <c r="I424" s="27">
        <v>0.27100000000000002</v>
      </c>
      <c r="J424" s="27">
        <v>0.313</v>
      </c>
      <c r="K424" s="27">
        <v>0.65800000000000003</v>
      </c>
      <c r="L424" s="28">
        <v>238</v>
      </c>
      <c r="M424" s="28">
        <v>0.2</v>
      </c>
      <c r="N424" s="29">
        <v>2.3660000000000001</v>
      </c>
      <c r="O424" s="30">
        <v>4.7230000000000001E-2</v>
      </c>
      <c r="P424" s="30">
        <v>-2.8220000000000001E-5</v>
      </c>
      <c r="Q424" s="30">
        <v>6.6450000000000001E-9</v>
      </c>
      <c r="R424" s="31">
        <v>0</v>
      </c>
      <c r="S424" s="31">
        <v>0</v>
      </c>
      <c r="T424" s="22">
        <v>45.92</v>
      </c>
      <c r="U424" s="22">
        <v>48.37</v>
      </c>
      <c r="V424" s="29">
        <v>13.1563</v>
      </c>
      <c r="W424" s="31">
        <v>1054.72</v>
      </c>
      <c r="X424" s="31">
        <v>-77.08</v>
      </c>
      <c r="Y424" s="22">
        <v>257</v>
      </c>
      <c r="Z424" s="22">
        <v>174</v>
      </c>
      <c r="AA424" s="27">
        <v>0</v>
      </c>
      <c r="AB424" s="31">
        <v>0</v>
      </c>
      <c r="AC424" s="27">
        <v>0</v>
      </c>
      <c r="AD424" s="27">
        <v>0</v>
      </c>
      <c r="AE424" s="22">
        <v>4450</v>
      </c>
    </row>
    <row r="425" spans="1:33" ht="15" x14ac:dyDescent="0.25">
      <c r="A425" s="22">
        <v>412</v>
      </c>
      <c r="B425" s="21" t="s">
        <v>473</v>
      </c>
      <c r="C425" s="27">
        <v>44.097000000000001</v>
      </c>
      <c r="D425" s="28">
        <v>85.5</v>
      </c>
      <c r="E425" s="28">
        <v>231.1</v>
      </c>
      <c r="F425" s="28">
        <v>369.8</v>
      </c>
      <c r="G425" s="28">
        <v>41.9</v>
      </c>
      <c r="H425" s="28">
        <v>203</v>
      </c>
      <c r="I425" s="27">
        <v>0.28100000000000003</v>
      </c>
      <c r="J425" s="27">
        <v>0.152</v>
      </c>
      <c r="K425" s="27">
        <v>0.58199999999999996</v>
      </c>
      <c r="L425" s="28">
        <v>231</v>
      </c>
      <c r="M425" s="28">
        <v>0</v>
      </c>
      <c r="N425" s="29">
        <v>-1.0089999999999999</v>
      </c>
      <c r="O425" s="30">
        <v>7.3150000000000007E-2</v>
      </c>
      <c r="P425" s="30">
        <v>-3.7889999999999998E-5</v>
      </c>
      <c r="Q425" s="30">
        <v>7.6779999999999993E-9</v>
      </c>
      <c r="R425" s="31">
        <v>222.67</v>
      </c>
      <c r="S425" s="31">
        <v>133.41</v>
      </c>
      <c r="T425" s="22">
        <v>-24.82</v>
      </c>
      <c r="U425" s="22">
        <v>-5.61</v>
      </c>
      <c r="V425" s="29">
        <v>15.726000000000001</v>
      </c>
      <c r="W425" s="31">
        <v>1872.46</v>
      </c>
      <c r="X425" s="31">
        <v>-25.16</v>
      </c>
      <c r="Y425" s="22">
        <v>249</v>
      </c>
      <c r="Z425" s="22">
        <v>164</v>
      </c>
      <c r="AA425" s="27">
        <v>43.491999999999997</v>
      </c>
      <c r="AB425" s="31">
        <v>-3266.92</v>
      </c>
      <c r="AC425" s="27">
        <v>-4.1790000000000003</v>
      </c>
      <c r="AD425" s="27">
        <v>1.81</v>
      </c>
      <c r="AE425" s="22">
        <v>4487</v>
      </c>
      <c r="AF425" s="32"/>
    </row>
    <row r="426" spans="1:33" ht="15" x14ac:dyDescent="0.25">
      <c r="A426" s="22">
        <v>413</v>
      </c>
      <c r="B426" s="21" t="s">
        <v>474</v>
      </c>
      <c r="C426" s="27">
        <v>58.08</v>
      </c>
      <c r="D426" s="28">
        <v>193</v>
      </c>
      <c r="E426" s="28">
        <v>321</v>
      </c>
      <c r="F426" s="28">
        <v>496</v>
      </c>
      <c r="G426" s="28">
        <v>47</v>
      </c>
      <c r="H426" s="28">
        <v>223</v>
      </c>
      <c r="I426" s="27">
        <v>0.26</v>
      </c>
      <c r="J426" s="27">
        <v>0.313</v>
      </c>
      <c r="K426" s="27">
        <v>0.79700000000000004</v>
      </c>
      <c r="L426" s="28">
        <v>293</v>
      </c>
      <c r="M426" s="28">
        <v>2.7</v>
      </c>
      <c r="N426" s="29">
        <v>2.8</v>
      </c>
      <c r="O426" s="30">
        <v>6.2440000000000002E-2</v>
      </c>
      <c r="P426" s="30">
        <v>-3.1050000000000003E-5</v>
      </c>
      <c r="Q426" s="30">
        <v>5.078E-9</v>
      </c>
      <c r="R426" s="31">
        <v>343.44</v>
      </c>
      <c r="S426" s="31">
        <v>219.33</v>
      </c>
      <c r="T426" s="22">
        <v>-45.9</v>
      </c>
      <c r="U426" s="22">
        <v>-31.18</v>
      </c>
      <c r="V426" s="29">
        <v>16.2315</v>
      </c>
      <c r="W426" s="31">
        <v>2659.02</v>
      </c>
      <c r="X426" s="31">
        <v>-44.15</v>
      </c>
      <c r="Y426" s="22">
        <v>350</v>
      </c>
      <c r="Z426" s="22">
        <v>235</v>
      </c>
      <c r="AA426" s="27">
        <v>0</v>
      </c>
      <c r="AB426" s="31">
        <v>0</v>
      </c>
      <c r="AC426" s="27">
        <v>0</v>
      </c>
      <c r="AD426" s="27">
        <v>0</v>
      </c>
      <c r="AE426" s="22">
        <v>6760</v>
      </c>
    </row>
    <row r="427" spans="1:33" ht="15" x14ac:dyDescent="0.25">
      <c r="A427" s="22">
        <v>414</v>
      </c>
      <c r="B427" s="21" t="s">
        <v>475</v>
      </c>
      <c r="C427" s="27">
        <v>74.08</v>
      </c>
      <c r="D427" s="28">
        <v>252.5</v>
      </c>
      <c r="E427" s="28">
        <v>414</v>
      </c>
      <c r="F427" s="28">
        <v>612</v>
      </c>
      <c r="G427" s="28">
        <v>53</v>
      </c>
      <c r="H427" s="28">
        <v>230</v>
      </c>
      <c r="I427" s="27">
        <v>0.24199999999999999</v>
      </c>
      <c r="J427" s="27">
        <v>0.53600000000000003</v>
      </c>
      <c r="K427" s="27">
        <v>0.99299999999999999</v>
      </c>
      <c r="L427" s="28">
        <v>293</v>
      </c>
      <c r="M427" s="28">
        <v>1.5</v>
      </c>
      <c r="N427" s="29">
        <v>1.3540000000000001</v>
      </c>
      <c r="O427" s="30">
        <v>8.8109999999999994E-2</v>
      </c>
      <c r="P427" s="30">
        <v>-6.8419999999999999E-5</v>
      </c>
      <c r="Q427" s="30">
        <v>2.3590000000000001E-8</v>
      </c>
      <c r="R427" s="31">
        <v>535.04</v>
      </c>
      <c r="S427" s="31">
        <v>299.32</v>
      </c>
      <c r="T427" s="22">
        <v>-108.78</v>
      </c>
      <c r="U427" s="22">
        <v>-88.27</v>
      </c>
      <c r="V427" s="29">
        <v>17.378900000000002</v>
      </c>
      <c r="W427" s="31">
        <v>3723.42</v>
      </c>
      <c r="X427" s="31">
        <v>-67.48</v>
      </c>
      <c r="Y427" s="22">
        <v>450</v>
      </c>
      <c r="Z427" s="22">
        <v>315</v>
      </c>
      <c r="AA427" s="27">
        <v>76.489999999999995</v>
      </c>
      <c r="AB427" s="31">
        <v>-8619.48</v>
      </c>
      <c r="AC427" s="27">
        <v>-8.1389999999999993</v>
      </c>
      <c r="AD427" s="27">
        <v>3.93</v>
      </c>
      <c r="AE427" s="22">
        <v>7700</v>
      </c>
    </row>
    <row r="428" spans="1:33" ht="15" x14ac:dyDescent="0.25">
      <c r="A428" s="22">
        <v>415</v>
      </c>
      <c r="B428" s="21" t="s">
        <v>476</v>
      </c>
      <c r="C428" s="27">
        <v>55.08</v>
      </c>
      <c r="D428" s="28">
        <v>180.3</v>
      </c>
      <c r="E428" s="28">
        <v>370.5</v>
      </c>
      <c r="F428" s="28">
        <v>564.4</v>
      </c>
      <c r="G428" s="28">
        <v>41.3</v>
      </c>
      <c r="H428" s="28">
        <v>230</v>
      </c>
      <c r="I428" s="27">
        <v>0.20499999999999999</v>
      </c>
      <c r="J428" s="27">
        <v>0.318</v>
      </c>
      <c r="K428" s="27">
        <v>0.78200000000000003</v>
      </c>
      <c r="L428" s="28">
        <v>293</v>
      </c>
      <c r="M428" s="28">
        <v>3.7</v>
      </c>
      <c r="N428" s="29">
        <v>3.6789999999999998</v>
      </c>
      <c r="O428" s="30">
        <v>5.3629999999999997E-2</v>
      </c>
      <c r="P428" s="30">
        <v>-2.6279999999999999E-5</v>
      </c>
      <c r="Q428" s="30">
        <v>4.6669999999999997E-9</v>
      </c>
      <c r="R428" s="31">
        <v>366.77</v>
      </c>
      <c r="S428" s="31">
        <v>225.86</v>
      </c>
      <c r="T428" s="22">
        <v>12.1</v>
      </c>
      <c r="U428" s="22">
        <v>22.98</v>
      </c>
      <c r="V428" s="29">
        <v>15.957100000000001</v>
      </c>
      <c r="W428" s="31">
        <v>2940.86</v>
      </c>
      <c r="X428" s="31">
        <v>-55.15</v>
      </c>
      <c r="Y428" s="22">
        <v>405</v>
      </c>
      <c r="Z428" s="22">
        <v>270</v>
      </c>
      <c r="AA428" s="27">
        <v>53.398000000000003</v>
      </c>
      <c r="AB428" s="31">
        <v>-5937.37</v>
      </c>
      <c r="AC428" s="27">
        <v>-5.2</v>
      </c>
      <c r="AD428" s="27">
        <v>4.28</v>
      </c>
      <c r="AE428" s="22">
        <v>7710</v>
      </c>
    </row>
    <row r="429" spans="1:33" ht="15" x14ac:dyDescent="0.25">
      <c r="A429" s="22">
        <v>416</v>
      </c>
      <c r="B429" s="21" t="s">
        <v>477</v>
      </c>
      <c r="C429" s="27">
        <v>78.542000000000002</v>
      </c>
      <c r="D429" s="28">
        <v>150.4</v>
      </c>
      <c r="E429" s="28">
        <v>319.60000000000002</v>
      </c>
      <c r="F429" s="28">
        <v>503</v>
      </c>
      <c r="G429" s="28">
        <v>45.2</v>
      </c>
      <c r="H429" s="28">
        <v>254</v>
      </c>
      <c r="I429" s="27">
        <v>0.27800000000000002</v>
      </c>
      <c r="J429" s="27">
        <v>0.23</v>
      </c>
      <c r="K429" s="27">
        <v>0.89100000000000001</v>
      </c>
      <c r="L429" s="28">
        <v>293</v>
      </c>
      <c r="M429" s="28">
        <v>2</v>
      </c>
      <c r="N429" s="29">
        <v>-0.79900000000000004</v>
      </c>
      <c r="O429" s="30">
        <v>8.6599999999999996E-2</v>
      </c>
      <c r="P429" s="30">
        <v>-5.9910000000000001E-5</v>
      </c>
      <c r="Q429" s="30">
        <v>1.7789999999999999E-8</v>
      </c>
      <c r="R429" s="31">
        <v>374.77</v>
      </c>
      <c r="S429" s="31">
        <v>215</v>
      </c>
      <c r="T429" s="22">
        <v>-31.1</v>
      </c>
      <c r="U429" s="22">
        <v>-12.11</v>
      </c>
      <c r="V429" s="29">
        <v>15.9594</v>
      </c>
      <c r="W429" s="31">
        <v>2581.48</v>
      </c>
      <c r="X429" s="31">
        <v>-42.95</v>
      </c>
      <c r="Y429" s="22">
        <v>350</v>
      </c>
      <c r="Z429" s="22">
        <v>230</v>
      </c>
      <c r="AA429" s="27">
        <v>0</v>
      </c>
      <c r="AB429" s="31">
        <v>0</v>
      </c>
      <c r="AC429" s="27">
        <v>0</v>
      </c>
      <c r="AD429" s="27">
        <v>0</v>
      </c>
      <c r="AE429" s="22">
        <v>6510</v>
      </c>
    </row>
    <row r="430" spans="1:33" ht="15" x14ac:dyDescent="0.25">
      <c r="A430" s="22">
        <v>417</v>
      </c>
      <c r="B430" s="21" t="s">
        <v>478</v>
      </c>
      <c r="C430" s="27">
        <v>42.081000000000003</v>
      </c>
      <c r="D430" s="28">
        <v>87.9</v>
      </c>
      <c r="E430" s="28">
        <v>225.4</v>
      </c>
      <c r="F430" s="28">
        <v>365</v>
      </c>
      <c r="G430" s="28">
        <v>45.6</v>
      </c>
      <c r="H430" s="28">
        <v>181</v>
      </c>
      <c r="I430" s="27">
        <v>0.27500000000000002</v>
      </c>
      <c r="J430" s="27">
        <v>0.14799999999999999</v>
      </c>
      <c r="K430" s="27">
        <v>0.61199999999999999</v>
      </c>
      <c r="L430" s="28">
        <v>223</v>
      </c>
      <c r="M430" s="28">
        <v>0.4</v>
      </c>
      <c r="N430" s="29">
        <v>0.88600000000000001</v>
      </c>
      <c r="O430" s="30">
        <v>5.602E-2</v>
      </c>
      <c r="P430" s="30">
        <v>-2.7710000000000001E-5</v>
      </c>
      <c r="Q430" s="30">
        <v>5.2659999999999998E-9</v>
      </c>
      <c r="R430" s="31">
        <v>273.83999999999997</v>
      </c>
      <c r="S430" s="31">
        <v>131.63</v>
      </c>
      <c r="T430" s="22">
        <v>4.88</v>
      </c>
      <c r="U430" s="22">
        <v>14.99</v>
      </c>
      <c r="V430" s="29">
        <v>15.7027</v>
      </c>
      <c r="W430" s="31">
        <v>1807.53</v>
      </c>
      <c r="X430" s="31">
        <v>-26.15</v>
      </c>
      <c r="Y430" s="22">
        <v>240</v>
      </c>
      <c r="Z430" s="22">
        <v>160</v>
      </c>
      <c r="AA430" s="27">
        <v>44.793999999999997</v>
      </c>
      <c r="AB430" s="31">
        <v>-3260.31</v>
      </c>
      <c r="AC430" s="27">
        <v>-4.3789999999999996</v>
      </c>
      <c r="AD430" s="27">
        <v>1.63</v>
      </c>
      <c r="AE430" s="22">
        <v>4400</v>
      </c>
    </row>
    <row r="431" spans="1:33" ht="15" x14ac:dyDescent="0.25">
      <c r="A431" s="22">
        <v>418</v>
      </c>
      <c r="B431" s="21" t="s">
        <v>479</v>
      </c>
      <c r="C431" s="27">
        <v>58.08</v>
      </c>
      <c r="D431" s="28">
        <v>161</v>
      </c>
      <c r="E431" s="28">
        <v>307.5</v>
      </c>
      <c r="F431" s="28">
        <v>482.2</v>
      </c>
      <c r="G431" s="28">
        <v>48.6</v>
      </c>
      <c r="H431" s="28">
        <v>186</v>
      </c>
      <c r="I431" s="27">
        <v>0.22800000000000001</v>
      </c>
      <c r="J431" s="27">
        <v>0.26900000000000002</v>
      </c>
      <c r="K431" s="27">
        <v>0.82899999999999996</v>
      </c>
      <c r="L431" s="28">
        <v>293</v>
      </c>
      <c r="M431" s="28">
        <v>2</v>
      </c>
      <c r="N431" s="29">
        <v>-2.02</v>
      </c>
      <c r="O431" s="30">
        <v>7.7789999999999998E-2</v>
      </c>
      <c r="P431" s="30">
        <v>-4.7500000000000003E-5</v>
      </c>
      <c r="Q431" s="30">
        <v>1.152E-8</v>
      </c>
      <c r="R431" s="31">
        <v>377.43</v>
      </c>
      <c r="S431" s="31">
        <v>213.36</v>
      </c>
      <c r="T431" s="22">
        <v>-22.17</v>
      </c>
      <c r="U431" s="22">
        <v>-6.16</v>
      </c>
      <c r="V431" s="29">
        <v>15.322699999999999</v>
      </c>
      <c r="W431" s="31">
        <v>2107.58</v>
      </c>
      <c r="X431" s="31">
        <v>-64.87</v>
      </c>
      <c r="Y431" s="22">
        <v>340</v>
      </c>
      <c r="Z431" s="22">
        <v>225</v>
      </c>
      <c r="AA431" s="27">
        <v>0</v>
      </c>
      <c r="AB431" s="31">
        <v>0</v>
      </c>
      <c r="AC431" s="27">
        <v>0</v>
      </c>
      <c r="AD431" s="27">
        <v>0</v>
      </c>
      <c r="AE431" s="22">
        <v>6450</v>
      </c>
    </row>
    <row r="432" spans="1:33" ht="15" x14ac:dyDescent="0.25">
      <c r="A432" s="22">
        <v>419</v>
      </c>
      <c r="B432" s="21" t="s">
        <v>480</v>
      </c>
      <c r="C432" s="27">
        <v>230.31</v>
      </c>
      <c r="D432" s="28">
        <v>485</v>
      </c>
      <c r="E432" s="28">
        <v>649</v>
      </c>
      <c r="F432" s="28">
        <v>926</v>
      </c>
      <c r="G432" s="28">
        <v>32.799999999999997</v>
      </c>
      <c r="H432" s="28">
        <v>779</v>
      </c>
      <c r="I432" s="27">
        <v>0.33600000000000002</v>
      </c>
      <c r="J432" s="27">
        <v>0</v>
      </c>
      <c r="K432" s="27">
        <v>0</v>
      </c>
      <c r="L432" s="28">
        <v>0</v>
      </c>
      <c r="M432" s="28">
        <v>0.7</v>
      </c>
      <c r="N432" s="29">
        <v>0</v>
      </c>
      <c r="O432" s="30">
        <v>0</v>
      </c>
      <c r="P432" s="30">
        <v>0</v>
      </c>
      <c r="Q432" s="30">
        <v>0</v>
      </c>
      <c r="R432" s="31">
        <v>911.01</v>
      </c>
      <c r="S432" s="31">
        <v>461.1</v>
      </c>
      <c r="T432" s="22">
        <v>0</v>
      </c>
      <c r="U432" s="22">
        <v>0</v>
      </c>
      <c r="V432" s="29">
        <v>0</v>
      </c>
      <c r="W432" s="31">
        <v>0</v>
      </c>
      <c r="X432" s="31">
        <v>0</v>
      </c>
      <c r="Y432" s="22">
        <v>0</v>
      </c>
      <c r="Z432" s="22">
        <v>0</v>
      </c>
      <c r="AA432" s="27">
        <v>0</v>
      </c>
      <c r="AB432" s="31">
        <v>0</v>
      </c>
      <c r="AC432" s="27">
        <v>0</v>
      </c>
      <c r="AD432" s="27">
        <v>0</v>
      </c>
      <c r="AE432" s="22">
        <v>0</v>
      </c>
    </row>
    <row r="433" spans="1:34" ht="15" x14ac:dyDescent="0.25">
      <c r="A433" s="22">
        <v>420</v>
      </c>
      <c r="B433" s="21" t="s">
        <v>481</v>
      </c>
      <c r="C433" s="27">
        <v>107.15600000000001</v>
      </c>
      <c r="D433" s="28">
        <v>316.89999999999998</v>
      </c>
      <c r="E433" s="28">
        <v>473.8</v>
      </c>
      <c r="F433" s="28">
        <v>667</v>
      </c>
      <c r="G433" s="28">
        <v>0</v>
      </c>
      <c r="H433" s="28">
        <v>0</v>
      </c>
      <c r="I433" s="27">
        <v>0</v>
      </c>
      <c r="J433" s="27">
        <v>0</v>
      </c>
      <c r="K433" s="27">
        <v>0.96399999999999997</v>
      </c>
      <c r="L433" s="28">
        <v>323</v>
      </c>
      <c r="M433" s="28">
        <v>1.6</v>
      </c>
      <c r="N433" s="29">
        <v>0</v>
      </c>
      <c r="O433" s="30">
        <v>0</v>
      </c>
      <c r="P433" s="30">
        <v>0</v>
      </c>
      <c r="Q433" s="30">
        <v>0</v>
      </c>
      <c r="R433" s="31">
        <v>738.9</v>
      </c>
      <c r="S433" s="31">
        <v>356.02</v>
      </c>
      <c r="T433" s="22">
        <v>0</v>
      </c>
      <c r="U433" s="22">
        <v>0</v>
      </c>
      <c r="V433" s="29">
        <v>16.6968</v>
      </c>
      <c r="W433" s="31">
        <v>4041.04</v>
      </c>
      <c r="X433" s="31">
        <v>-72.150000000000006</v>
      </c>
      <c r="Y433" s="22">
        <v>500</v>
      </c>
      <c r="Z433" s="22">
        <v>350</v>
      </c>
      <c r="AA433" s="27">
        <v>0</v>
      </c>
      <c r="AB433" s="31">
        <v>0</v>
      </c>
      <c r="AC433" s="27">
        <v>0</v>
      </c>
      <c r="AD433" s="27">
        <v>0</v>
      </c>
      <c r="AE433" s="22">
        <v>10700</v>
      </c>
    </row>
    <row r="434" spans="1:34" ht="15" x14ac:dyDescent="0.25">
      <c r="A434" s="22">
        <v>421</v>
      </c>
      <c r="B434" s="21" t="s">
        <v>482</v>
      </c>
      <c r="C434" s="27">
        <v>106.16800000000001</v>
      </c>
      <c r="D434" s="28">
        <v>286.39999999999998</v>
      </c>
      <c r="E434" s="28">
        <v>411.5</v>
      </c>
      <c r="F434" s="28">
        <v>616.20000000000005</v>
      </c>
      <c r="G434" s="28">
        <v>34.700000000000003</v>
      </c>
      <c r="H434" s="28">
        <v>379</v>
      </c>
      <c r="I434" s="27">
        <v>0.26</v>
      </c>
      <c r="J434" s="27">
        <v>0.32400000000000001</v>
      </c>
      <c r="K434" s="27">
        <v>0.86099999999999999</v>
      </c>
      <c r="L434" s="28">
        <v>293</v>
      </c>
      <c r="M434" s="28">
        <v>0.1</v>
      </c>
      <c r="N434" s="29">
        <v>-5.9930000000000003</v>
      </c>
      <c r="O434" s="30">
        <v>0.14430000000000001</v>
      </c>
      <c r="P434" s="30">
        <v>-8.0580000000000004E-5</v>
      </c>
      <c r="Q434" s="30">
        <v>1.6289999999999999E-8</v>
      </c>
      <c r="R434" s="31">
        <v>475.16</v>
      </c>
      <c r="S434" s="31">
        <v>261.39999999999998</v>
      </c>
      <c r="T434" s="22">
        <v>4.29</v>
      </c>
      <c r="U434" s="22">
        <v>28.95</v>
      </c>
      <c r="V434" s="29">
        <v>16.096299999999999</v>
      </c>
      <c r="W434" s="31">
        <v>3346.65</v>
      </c>
      <c r="X434" s="31">
        <v>-57.84</v>
      </c>
      <c r="Y434" s="22">
        <v>440</v>
      </c>
      <c r="Z434" s="22">
        <v>300</v>
      </c>
      <c r="AA434" s="27">
        <v>56.174999999999997</v>
      </c>
      <c r="AB434" s="31">
        <v>-6673.7</v>
      </c>
      <c r="AC434" s="27">
        <v>-5.5430000000000001</v>
      </c>
      <c r="AD434" s="27">
        <v>6.19</v>
      </c>
      <c r="AE434" s="22">
        <v>8600</v>
      </c>
    </row>
    <row r="435" spans="1:34" ht="15" x14ac:dyDescent="0.25">
      <c r="A435" s="22">
        <v>422</v>
      </c>
      <c r="B435" s="21" t="s">
        <v>483</v>
      </c>
      <c r="C435" s="27">
        <v>79.102000000000004</v>
      </c>
      <c r="D435" s="28">
        <v>231.5</v>
      </c>
      <c r="E435" s="28">
        <v>388.5</v>
      </c>
      <c r="F435" s="28">
        <v>620</v>
      </c>
      <c r="G435" s="28">
        <v>55.6</v>
      </c>
      <c r="H435" s="28">
        <v>254</v>
      </c>
      <c r="I435" s="27">
        <v>0.27700000000000002</v>
      </c>
      <c r="J435" s="27">
        <v>0.24</v>
      </c>
      <c r="K435" s="27">
        <v>0.98299999999999998</v>
      </c>
      <c r="L435" s="28">
        <v>293</v>
      </c>
      <c r="M435" s="28">
        <v>2.2999999999999998</v>
      </c>
      <c r="N435" s="29">
        <v>9.5039999999999996</v>
      </c>
      <c r="O435" s="30">
        <v>0.1177</v>
      </c>
      <c r="P435" s="30">
        <v>-8.4980000000000003E-5</v>
      </c>
      <c r="Q435" s="30">
        <v>2.3989999999999998E-8</v>
      </c>
      <c r="R435" s="31">
        <v>618.5</v>
      </c>
      <c r="S435" s="31">
        <v>291.58</v>
      </c>
      <c r="T435" s="22">
        <v>33.5</v>
      </c>
      <c r="U435" s="22">
        <v>45.46</v>
      </c>
      <c r="V435" s="29">
        <v>16.091000000000001</v>
      </c>
      <c r="W435" s="31">
        <v>3095.13</v>
      </c>
      <c r="X435" s="31">
        <v>-61.15</v>
      </c>
      <c r="Y435" s="22">
        <v>425</v>
      </c>
      <c r="Z435" s="22">
        <v>285</v>
      </c>
      <c r="AA435" s="27">
        <v>0</v>
      </c>
      <c r="AB435" s="31">
        <v>0</v>
      </c>
      <c r="AC435" s="27">
        <v>0</v>
      </c>
      <c r="AD435" s="27">
        <v>0</v>
      </c>
      <c r="AE435" s="22">
        <v>8400</v>
      </c>
    </row>
    <row r="436" spans="1:34" ht="15" x14ac:dyDescent="0.25">
      <c r="A436" s="22">
        <v>423</v>
      </c>
      <c r="B436" s="21" t="s">
        <v>484</v>
      </c>
      <c r="C436" s="27">
        <v>67.090999999999994</v>
      </c>
      <c r="D436" s="28">
        <v>0</v>
      </c>
      <c r="E436" s="28">
        <v>403</v>
      </c>
      <c r="F436" s="28">
        <v>640</v>
      </c>
      <c r="G436" s="28">
        <v>0</v>
      </c>
      <c r="H436" s="28">
        <v>0</v>
      </c>
      <c r="I436" s="27">
        <v>0</v>
      </c>
      <c r="J436" s="27">
        <v>0</v>
      </c>
      <c r="K436" s="27">
        <v>0.96699999999999997</v>
      </c>
      <c r="L436" s="28">
        <v>294</v>
      </c>
      <c r="M436" s="28">
        <v>1.8</v>
      </c>
      <c r="N436" s="29">
        <v>0</v>
      </c>
      <c r="O436" s="30">
        <v>0</v>
      </c>
      <c r="P436" s="30">
        <v>0</v>
      </c>
      <c r="Q436" s="30">
        <v>0</v>
      </c>
      <c r="R436" s="31">
        <v>0</v>
      </c>
      <c r="S436" s="31">
        <v>0</v>
      </c>
      <c r="T436" s="22">
        <v>25.88</v>
      </c>
      <c r="U436" s="22">
        <v>0</v>
      </c>
      <c r="V436" s="29">
        <v>16.796600000000002</v>
      </c>
      <c r="W436" s="31">
        <v>3457.47</v>
      </c>
      <c r="X436" s="31">
        <v>-62.73</v>
      </c>
      <c r="Y436" s="22">
        <v>440</v>
      </c>
      <c r="Z436" s="22">
        <v>330</v>
      </c>
      <c r="AA436" s="27">
        <v>0</v>
      </c>
      <c r="AB436" s="31">
        <v>0</v>
      </c>
      <c r="AC436" s="27">
        <v>0</v>
      </c>
      <c r="AD436" s="27">
        <v>0</v>
      </c>
      <c r="AE436" s="22">
        <v>0</v>
      </c>
    </row>
    <row r="437" spans="1:34" ht="15" x14ac:dyDescent="0.25">
      <c r="A437" s="22">
        <v>424</v>
      </c>
      <c r="B437" s="21" t="s">
        <v>485</v>
      </c>
      <c r="C437" s="27">
        <v>71.123000000000005</v>
      </c>
      <c r="D437" s="28">
        <v>0</v>
      </c>
      <c r="E437" s="28">
        <v>359.7</v>
      </c>
      <c r="F437" s="28">
        <v>568.6</v>
      </c>
      <c r="G437" s="28">
        <v>55.4</v>
      </c>
      <c r="H437" s="28">
        <v>249</v>
      </c>
      <c r="I437" s="27">
        <v>0.29599999999999999</v>
      </c>
      <c r="J437" s="27">
        <v>0</v>
      </c>
      <c r="K437" s="27">
        <v>0.85199999999999998</v>
      </c>
      <c r="L437" s="28">
        <v>295</v>
      </c>
      <c r="M437" s="28">
        <v>1.6</v>
      </c>
      <c r="N437" s="29">
        <v>-12.308</v>
      </c>
      <c r="O437" s="30">
        <v>0.1275</v>
      </c>
      <c r="P437" s="30">
        <v>-7.7379999999999994E-5</v>
      </c>
      <c r="Q437" s="30">
        <v>1.798E-8</v>
      </c>
      <c r="R437" s="31">
        <v>0</v>
      </c>
      <c r="S437" s="31">
        <v>0</v>
      </c>
      <c r="T437" s="22">
        <v>-0.86</v>
      </c>
      <c r="U437" s="22">
        <v>27.41</v>
      </c>
      <c r="V437" s="29">
        <v>15.9444</v>
      </c>
      <c r="W437" s="31">
        <v>2717.03</v>
      </c>
      <c r="X437" s="31">
        <v>-67.900000000000006</v>
      </c>
      <c r="Y437" s="22">
        <v>400</v>
      </c>
      <c r="Z437" s="22">
        <v>300</v>
      </c>
      <c r="AA437" s="27">
        <v>0</v>
      </c>
      <c r="AB437" s="31">
        <v>0</v>
      </c>
      <c r="AC437" s="27">
        <v>0</v>
      </c>
      <c r="AD437" s="27">
        <v>0</v>
      </c>
      <c r="AE437" s="22">
        <v>0</v>
      </c>
    </row>
    <row r="438" spans="1:34" ht="15" x14ac:dyDescent="0.25">
      <c r="A438" s="22">
        <v>425</v>
      </c>
      <c r="B438" s="21" t="s">
        <v>486</v>
      </c>
      <c r="C438" s="27">
        <v>134.22200000000001</v>
      </c>
      <c r="D438" s="28">
        <v>197.7</v>
      </c>
      <c r="E438" s="28">
        <v>446.5</v>
      </c>
      <c r="F438" s="28">
        <v>664</v>
      </c>
      <c r="G438" s="28">
        <v>29.1</v>
      </c>
      <c r="H438" s="28">
        <v>0</v>
      </c>
      <c r="I438" s="27">
        <v>0</v>
      </c>
      <c r="J438" s="27">
        <v>0.27400000000000002</v>
      </c>
      <c r="K438" s="27">
        <v>0.86199999999999999</v>
      </c>
      <c r="L438" s="28">
        <v>293</v>
      </c>
      <c r="M438" s="28">
        <v>0.4</v>
      </c>
      <c r="N438" s="29">
        <v>-15.56</v>
      </c>
      <c r="O438" s="30">
        <v>0.23630000000000001</v>
      </c>
      <c r="P438" s="30">
        <v>-1.7229999999999999E-4</v>
      </c>
      <c r="Q438" s="30">
        <v>5.1399999999999997E-8</v>
      </c>
      <c r="R438" s="31">
        <v>582.66</v>
      </c>
      <c r="S438" s="31">
        <v>295.82</v>
      </c>
      <c r="T438" s="22">
        <v>-4.17</v>
      </c>
      <c r="U438" s="22">
        <v>0</v>
      </c>
      <c r="V438" s="29">
        <v>15.9999</v>
      </c>
      <c r="W438" s="31">
        <v>3544.19</v>
      </c>
      <c r="X438" s="31">
        <v>-68.099999999999994</v>
      </c>
      <c r="Y438" s="22">
        <v>476</v>
      </c>
      <c r="Z438" s="22">
        <v>325</v>
      </c>
      <c r="AA438" s="27">
        <v>0</v>
      </c>
      <c r="AB438" s="31">
        <v>0</v>
      </c>
      <c r="AC438" s="27">
        <v>0</v>
      </c>
      <c r="AD438" s="27">
        <v>0</v>
      </c>
      <c r="AE438" s="22">
        <v>9070</v>
      </c>
    </row>
    <row r="439" spans="1:34" ht="15" x14ac:dyDescent="0.25">
      <c r="A439" s="22">
        <v>426</v>
      </c>
      <c r="B439" s="21" t="s">
        <v>487</v>
      </c>
      <c r="C439" s="27">
        <v>140.27000000000001</v>
      </c>
      <c r="D439" s="28">
        <v>0</v>
      </c>
      <c r="E439" s="28">
        <v>452.5</v>
      </c>
      <c r="F439" s="28">
        <v>669</v>
      </c>
      <c r="G439" s="28">
        <v>26.4</v>
      </c>
      <c r="H439" s="28">
        <v>0</v>
      </c>
      <c r="I439" s="27">
        <v>0</v>
      </c>
      <c r="J439" s="27">
        <v>0.26400000000000001</v>
      </c>
      <c r="K439" s="27">
        <v>0.81299999999999994</v>
      </c>
      <c r="L439" s="28">
        <v>293</v>
      </c>
      <c r="M439" s="28">
        <v>0</v>
      </c>
      <c r="N439" s="29">
        <v>0</v>
      </c>
      <c r="O439" s="30">
        <v>0</v>
      </c>
      <c r="P439" s="30">
        <v>0</v>
      </c>
      <c r="Q439" s="30">
        <v>0</v>
      </c>
      <c r="R439" s="31">
        <v>0</v>
      </c>
      <c r="S439" s="31">
        <v>0</v>
      </c>
      <c r="T439" s="22">
        <v>0</v>
      </c>
      <c r="U439" s="22">
        <v>0</v>
      </c>
      <c r="V439" s="29">
        <v>15.867000000000001</v>
      </c>
      <c r="W439" s="31">
        <v>3524.57</v>
      </c>
      <c r="X439" s="31">
        <v>-70.78</v>
      </c>
      <c r="Y439" s="22">
        <v>470</v>
      </c>
      <c r="Z439" s="22">
        <v>360</v>
      </c>
      <c r="AA439" s="27">
        <v>0</v>
      </c>
      <c r="AB439" s="31">
        <v>0</v>
      </c>
      <c r="AC439" s="27">
        <v>0</v>
      </c>
      <c r="AD439" s="27">
        <v>0</v>
      </c>
      <c r="AE439" s="22">
        <v>0</v>
      </c>
    </row>
    <row r="440" spans="1:34" ht="15" x14ac:dyDescent="0.25">
      <c r="A440" s="22">
        <v>427</v>
      </c>
      <c r="B440" s="21" t="s">
        <v>488</v>
      </c>
      <c r="C440" s="27">
        <v>169.898</v>
      </c>
      <c r="D440" s="28">
        <v>204.3</v>
      </c>
      <c r="E440" s="28">
        <v>330.4</v>
      </c>
      <c r="F440" s="28">
        <v>507</v>
      </c>
      <c r="G440" s="28">
        <v>37</v>
      </c>
      <c r="H440" s="28">
        <v>326</v>
      </c>
      <c r="I440" s="27">
        <v>0.28999999999999998</v>
      </c>
      <c r="J440" s="27">
        <v>0.26400000000000001</v>
      </c>
      <c r="K440" s="27">
        <v>1.48</v>
      </c>
      <c r="L440" s="28">
        <v>293</v>
      </c>
      <c r="M440" s="28">
        <v>0</v>
      </c>
      <c r="N440" s="29">
        <v>0</v>
      </c>
      <c r="O440" s="30">
        <v>0</v>
      </c>
      <c r="P440" s="30">
        <v>0</v>
      </c>
      <c r="Q440" s="30">
        <v>0</v>
      </c>
      <c r="R440" s="31">
        <v>0</v>
      </c>
      <c r="S440" s="31">
        <v>0</v>
      </c>
      <c r="T440" s="22">
        <v>0</v>
      </c>
      <c r="U440" s="22">
        <v>0</v>
      </c>
      <c r="V440" s="29">
        <v>15.8019</v>
      </c>
      <c r="W440" s="31">
        <v>2634.16</v>
      </c>
      <c r="X440" s="31">
        <v>-43.15</v>
      </c>
      <c r="Y440" s="22">
        <v>364</v>
      </c>
      <c r="Z440" s="22">
        <v>238</v>
      </c>
      <c r="AA440" s="27">
        <v>0</v>
      </c>
      <c r="AB440" s="31">
        <v>0</v>
      </c>
      <c r="AC440" s="27">
        <v>0</v>
      </c>
      <c r="AD440" s="27">
        <v>0</v>
      </c>
      <c r="AE440" s="22">
        <v>6580</v>
      </c>
    </row>
    <row r="441" spans="1:34" ht="15" x14ac:dyDescent="0.25">
      <c r="A441" s="22">
        <v>428</v>
      </c>
      <c r="B441" s="21" t="s">
        <v>489</v>
      </c>
      <c r="C441" s="27">
        <v>104.08</v>
      </c>
      <c r="D441" s="28">
        <v>183</v>
      </c>
      <c r="E441" s="28">
        <v>187</v>
      </c>
      <c r="F441" s="28">
        <v>259</v>
      </c>
      <c r="G441" s="28">
        <v>36.700000000000003</v>
      </c>
      <c r="H441" s="28">
        <v>0</v>
      </c>
      <c r="I441" s="27">
        <v>0</v>
      </c>
      <c r="J441" s="27">
        <v>0</v>
      </c>
      <c r="K441" s="27">
        <v>1.66</v>
      </c>
      <c r="L441" s="28">
        <v>178</v>
      </c>
      <c r="M441" s="28">
        <v>0</v>
      </c>
      <c r="N441" s="29">
        <v>0</v>
      </c>
      <c r="O441" s="30">
        <v>0</v>
      </c>
      <c r="P441" s="30">
        <v>0</v>
      </c>
      <c r="Q441" s="30">
        <v>0</v>
      </c>
      <c r="R441" s="31">
        <v>0</v>
      </c>
      <c r="S441" s="31">
        <v>0</v>
      </c>
      <c r="T441" s="22">
        <v>0</v>
      </c>
      <c r="U441" s="22">
        <v>0</v>
      </c>
      <c r="V441" s="29">
        <v>0</v>
      </c>
      <c r="W441" s="31">
        <v>0</v>
      </c>
      <c r="X441" s="31">
        <v>0</v>
      </c>
      <c r="Y441" s="22">
        <v>0</v>
      </c>
      <c r="Z441" s="22">
        <v>0</v>
      </c>
      <c r="AA441" s="27">
        <v>0</v>
      </c>
      <c r="AB441" s="31">
        <v>0</v>
      </c>
      <c r="AC441" s="27">
        <v>0</v>
      </c>
      <c r="AD441" s="27">
        <v>0</v>
      </c>
      <c r="AE441" s="22">
        <v>0</v>
      </c>
    </row>
    <row r="442" spans="1:34" ht="15" x14ac:dyDescent="0.25">
      <c r="A442" s="22">
        <v>429</v>
      </c>
      <c r="B442" s="21" t="s">
        <v>490</v>
      </c>
      <c r="C442" s="27">
        <v>104.152</v>
      </c>
      <c r="D442" s="28">
        <v>242.5</v>
      </c>
      <c r="E442" s="28">
        <v>418.3</v>
      </c>
      <c r="F442" s="28">
        <v>647</v>
      </c>
      <c r="G442" s="28">
        <v>39.4</v>
      </c>
      <c r="H442" s="28">
        <v>0</v>
      </c>
      <c r="I442" s="27">
        <v>0</v>
      </c>
      <c r="J442" s="27">
        <v>0.25700000000000001</v>
      </c>
      <c r="K442" s="27">
        <v>0.90600000000000003</v>
      </c>
      <c r="L442" s="28">
        <v>293</v>
      </c>
      <c r="M442" s="28">
        <v>0.1</v>
      </c>
      <c r="N442" s="29">
        <v>-6.7469999999999999</v>
      </c>
      <c r="O442" s="30">
        <v>0.14710000000000001</v>
      </c>
      <c r="P442" s="30">
        <v>-9.6089999999999996E-5</v>
      </c>
      <c r="Q442" s="30">
        <v>2.3730000000000001E-8</v>
      </c>
      <c r="R442" s="31">
        <v>528.64</v>
      </c>
      <c r="S442" s="31">
        <v>276.70999999999998</v>
      </c>
      <c r="T442" s="22">
        <v>35.22</v>
      </c>
      <c r="U442" s="22">
        <v>51.1</v>
      </c>
      <c r="V442" s="29">
        <v>16.019300000000001</v>
      </c>
      <c r="W442" s="31">
        <v>3328.57</v>
      </c>
      <c r="X442" s="31">
        <v>-63.72</v>
      </c>
      <c r="Y442" s="22">
        <v>460</v>
      </c>
      <c r="Z442" s="22">
        <v>305</v>
      </c>
      <c r="AA442" s="27">
        <v>0</v>
      </c>
      <c r="AB442" s="31">
        <v>0</v>
      </c>
      <c r="AC442" s="27">
        <v>0</v>
      </c>
      <c r="AD442" s="27">
        <v>0</v>
      </c>
      <c r="AE442" s="22">
        <v>8800</v>
      </c>
    </row>
    <row r="443" spans="1:34" ht="15" x14ac:dyDescent="0.25">
      <c r="A443" s="22">
        <v>430</v>
      </c>
      <c r="B443" s="21" t="s">
        <v>491</v>
      </c>
      <c r="C443" s="27">
        <v>118.09</v>
      </c>
      <c r="D443" s="28">
        <v>456</v>
      </c>
      <c r="E443" s="28">
        <v>508</v>
      </c>
      <c r="F443" s="28">
        <v>0</v>
      </c>
      <c r="G443" s="28">
        <v>0</v>
      </c>
      <c r="H443" s="28">
        <v>0</v>
      </c>
      <c r="I443" s="27">
        <v>0</v>
      </c>
      <c r="J443" s="27">
        <v>0</v>
      </c>
      <c r="K443" s="27">
        <v>0</v>
      </c>
      <c r="L443" s="28">
        <v>0</v>
      </c>
      <c r="M443" s="28">
        <v>2.2000000000000002</v>
      </c>
      <c r="N443" s="29">
        <v>3.6</v>
      </c>
      <c r="O443" s="30">
        <v>1.12E-2</v>
      </c>
      <c r="P443" s="30">
        <v>-7.5080000000000006E-5</v>
      </c>
      <c r="Q443" s="30">
        <v>1.8959999999999999E-8</v>
      </c>
      <c r="R443" s="31">
        <v>0</v>
      </c>
      <c r="S443" s="31">
        <v>0</v>
      </c>
      <c r="T443" s="22">
        <v>0</v>
      </c>
      <c r="U443" s="22">
        <v>0</v>
      </c>
      <c r="V443" s="29">
        <v>0</v>
      </c>
      <c r="W443" s="31">
        <v>0</v>
      </c>
      <c r="X443" s="31">
        <v>0</v>
      </c>
      <c r="Y443" s="22">
        <v>0</v>
      </c>
      <c r="Z443" s="22">
        <v>0</v>
      </c>
      <c r="AA443" s="27">
        <v>0</v>
      </c>
      <c r="AB443" s="31">
        <v>0</v>
      </c>
      <c r="AC443" s="27">
        <v>0</v>
      </c>
      <c r="AD443" s="27">
        <v>0</v>
      </c>
      <c r="AE443" s="22">
        <v>0</v>
      </c>
    </row>
    <row r="444" spans="1:34" ht="15" x14ac:dyDescent="0.25">
      <c r="A444" s="22">
        <v>431</v>
      </c>
      <c r="B444" s="21" t="s">
        <v>492</v>
      </c>
      <c r="C444" s="27">
        <v>64.063000000000002</v>
      </c>
      <c r="D444" s="28">
        <v>197.7</v>
      </c>
      <c r="E444" s="28">
        <v>263</v>
      </c>
      <c r="F444" s="28">
        <v>430.8</v>
      </c>
      <c r="G444" s="28">
        <v>77.8</v>
      </c>
      <c r="H444" s="28">
        <v>122</v>
      </c>
      <c r="I444" s="27">
        <v>0.26800000000000002</v>
      </c>
      <c r="J444" s="27">
        <v>0.251</v>
      </c>
      <c r="K444" s="27">
        <v>1.4550000000000001</v>
      </c>
      <c r="L444" s="28">
        <v>263</v>
      </c>
      <c r="M444" s="28">
        <v>1.6</v>
      </c>
      <c r="N444" s="29">
        <v>5.6970000000000001</v>
      </c>
      <c r="O444" s="30">
        <v>1.6E-2</v>
      </c>
      <c r="P444" s="30">
        <v>-1.185E-5</v>
      </c>
      <c r="Q444" s="30">
        <v>3.1719999999999998E-9</v>
      </c>
      <c r="R444" s="31">
        <v>397.85</v>
      </c>
      <c r="S444" s="31">
        <v>208.42</v>
      </c>
      <c r="T444" s="22">
        <v>-70.95</v>
      </c>
      <c r="U444" s="22">
        <v>-71.739999999999995</v>
      </c>
      <c r="V444" s="29">
        <v>16.768000000000001</v>
      </c>
      <c r="W444" s="31">
        <v>2302.35</v>
      </c>
      <c r="X444" s="31">
        <v>-35.97</v>
      </c>
      <c r="Y444" s="22">
        <v>280</v>
      </c>
      <c r="Z444" s="22">
        <v>195</v>
      </c>
      <c r="AA444" s="27">
        <v>55.502000000000002</v>
      </c>
      <c r="AB444" s="31">
        <v>-4552.5</v>
      </c>
      <c r="AC444" s="27">
        <v>-5.6660000000000004</v>
      </c>
      <c r="AD444" s="27">
        <v>1.32</v>
      </c>
      <c r="AE444" s="22">
        <v>5955</v>
      </c>
    </row>
    <row r="445" spans="1:34" ht="15" x14ac:dyDescent="0.25">
      <c r="A445" s="22">
        <v>432</v>
      </c>
      <c r="B445" s="21" t="s">
        <v>493</v>
      </c>
      <c r="C445" s="27">
        <v>146.05000000000001</v>
      </c>
      <c r="D445" s="28">
        <v>222.5</v>
      </c>
      <c r="E445" s="28">
        <v>209.3</v>
      </c>
      <c r="F445" s="28">
        <v>318.7</v>
      </c>
      <c r="G445" s="28">
        <v>37.1</v>
      </c>
      <c r="H445" s="28">
        <v>198</v>
      </c>
      <c r="I445" s="27">
        <v>0.28100000000000003</v>
      </c>
      <c r="J445" s="27">
        <v>0.28599999999999998</v>
      </c>
      <c r="K445" s="27">
        <v>1.83</v>
      </c>
      <c r="L445" s="28">
        <v>223</v>
      </c>
      <c r="M445" s="28">
        <v>0</v>
      </c>
      <c r="N445" s="29">
        <v>0</v>
      </c>
      <c r="O445" s="30">
        <v>0</v>
      </c>
      <c r="P445" s="30">
        <v>0</v>
      </c>
      <c r="Q445" s="30">
        <v>0</v>
      </c>
      <c r="R445" s="31">
        <v>251.29</v>
      </c>
      <c r="S445" s="31">
        <v>180.75</v>
      </c>
      <c r="T445" s="22">
        <v>-291.8</v>
      </c>
      <c r="U445" s="22">
        <v>-267</v>
      </c>
      <c r="V445" s="29">
        <v>19.378499999999999</v>
      </c>
      <c r="W445" s="31">
        <v>2524.7800000000002</v>
      </c>
      <c r="X445" s="31">
        <v>-11.16</v>
      </c>
      <c r="Y445" s="22">
        <v>220</v>
      </c>
      <c r="Z445" s="22">
        <v>159</v>
      </c>
      <c r="AA445" s="27">
        <v>0</v>
      </c>
      <c r="AB445" s="31">
        <v>0</v>
      </c>
      <c r="AC445" s="27">
        <v>0</v>
      </c>
      <c r="AD445" s="27">
        <v>0</v>
      </c>
      <c r="AE445" s="22">
        <v>0</v>
      </c>
    </row>
    <row r="446" spans="1:34" ht="15" x14ac:dyDescent="0.25">
      <c r="A446" s="22">
        <v>433</v>
      </c>
      <c r="B446" s="21" t="s">
        <v>494</v>
      </c>
      <c r="C446" s="27">
        <v>80.058000000000007</v>
      </c>
      <c r="D446" s="28">
        <v>290</v>
      </c>
      <c r="E446" s="28">
        <v>318</v>
      </c>
      <c r="F446" s="28">
        <v>491</v>
      </c>
      <c r="G446" s="28">
        <v>81</v>
      </c>
      <c r="H446" s="28">
        <v>130</v>
      </c>
      <c r="I446" s="27">
        <v>0.26</v>
      </c>
      <c r="J446" s="27">
        <v>0.41</v>
      </c>
      <c r="K446" s="27">
        <v>1.78</v>
      </c>
      <c r="L446" s="28">
        <v>318</v>
      </c>
      <c r="M446" s="28">
        <v>0</v>
      </c>
      <c r="N446" s="29">
        <v>0</v>
      </c>
      <c r="O446" s="30">
        <v>0</v>
      </c>
      <c r="P446" s="30">
        <v>0</v>
      </c>
      <c r="Q446" s="30">
        <v>0</v>
      </c>
      <c r="R446" s="31">
        <v>1372.8</v>
      </c>
      <c r="S446" s="31">
        <v>315.99</v>
      </c>
      <c r="T446" s="22">
        <v>-94.47</v>
      </c>
      <c r="U446" s="22">
        <v>-88.52</v>
      </c>
      <c r="V446" s="29">
        <v>20.840299999999999</v>
      </c>
      <c r="W446" s="31">
        <v>3995.7</v>
      </c>
      <c r="X446" s="31">
        <v>-36.659999999999997</v>
      </c>
      <c r="Y446" s="22">
        <v>332</v>
      </c>
      <c r="Z446" s="22">
        <v>290</v>
      </c>
      <c r="AA446" s="27">
        <v>139.56</v>
      </c>
      <c r="AB446" s="31">
        <v>-10420.1</v>
      </c>
      <c r="AC446" s="27">
        <v>-17.38</v>
      </c>
      <c r="AD446" s="27">
        <v>1.6</v>
      </c>
      <c r="AE446" s="22">
        <v>9716</v>
      </c>
    </row>
    <row r="447" spans="1:34" ht="15" x14ac:dyDescent="0.25">
      <c r="A447" s="22">
        <v>434</v>
      </c>
      <c r="B447" s="21" t="s">
        <v>495</v>
      </c>
      <c r="C447" s="27">
        <v>74.123000000000005</v>
      </c>
      <c r="D447" s="28">
        <v>298.8</v>
      </c>
      <c r="E447" s="28">
        <v>355.6</v>
      </c>
      <c r="F447" s="28">
        <v>506.2</v>
      </c>
      <c r="G447" s="28">
        <v>39.200000000000003</v>
      </c>
      <c r="H447" s="28">
        <v>275</v>
      </c>
      <c r="I447" s="27">
        <v>0.25900000000000001</v>
      </c>
      <c r="J447" s="27">
        <v>0.61799999999999999</v>
      </c>
      <c r="K447" s="27">
        <v>0.78700000000000003</v>
      </c>
      <c r="L447" s="28">
        <v>293</v>
      </c>
      <c r="M447" s="28">
        <v>1.7</v>
      </c>
      <c r="N447" s="29">
        <v>-11.611000000000001</v>
      </c>
      <c r="O447" s="30">
        <v>0.17130000000000001</v>
      </c>
      <c r="P447" s="30">
        <v>-1.6919999999999999E-4</v>
      </c>
      <c r="Q447" s="30">
        <v>6.9740000000000001E-8</v>
      </c>
      <c r="R447" s="31">
        <v>972.1</v>
      </c>
      <c r="S447" s="31">
        <v>363.38</v>
      </c>
      <c r="T447" s="22">
        <v>-74.67</v>
      </c>
      <c r="U447" s="22">
        <v>-42.46</v>
      </c>
      <c r="V447" s="29">
        <v>16.854800000000001</v>
      </c>
      <c r="W447" s="31">
        <v>2658.29</v>
      </c>
      <c r="X447" s="31">
        <v>-95.5</v>
      </c>
      <c r="Y447" s="22">
        <v>376</v>
      </c>
      <c r="Z447" s="22">
        <v>293</v>
      </c>
      <c r="AA447" s="27">
        <v>0</v>
      </c>
      <c r="AB447" s="31">
        <v>0</v>
      </c>
      <c r="AC447" s="27">
        <v>0</v>
      </c>
      <c r="AD447" s="27">
        <v>0</v>
      </c>
      <c r="AE447" s="22">
        <v>9330</v>
      </c>
    </row>
    <row r="448" spans="1:34" ht="15" x14ac:dyDescent="0.25">
      <c r="A448" s="22">
        <v>435</v>
      </c>
      <c r="B448" s="21" t="s">
        <v>496</v>
      </c>
      <c r="C448" s="27">
        <v>92.569000000000003</v>
      </c>
      <c r="D448" s="28">
        <v>247.8</v>
      </c>
      <c r="E448" s="28">
        <v>324</v>
      </c>
      <c r="F448" s="28">
        <v>507</v>
      </c>
      <c r="G448" s="28">
        <v>39</v>
      </c>
      <c r="H448" s="28">
        <v>295</v>
      </c>
      <c r="I448" s="27">
        <v>0.28000000000000003</v>
      </c>
      <c r="J448" s="27">
        <v>0.19</v>
      </c>
      <c r="K448" s="27">
        <v>0.84199999999999997</v>
      </c>
      <c r="L448" s="28">
        <v>293</v>
      </c>
      <c r="M448" s="28">
        <v>2.1</v>
      </c>
      <c r="N448" s="29">
        <v>-0.93899999999999995</v>
      </c>
      <c r="O448" s="30">
        <v>0.1111</v>
      </c>
      <c r="P448" s="30">
        <v>-6.8930000000000006E-5</v>
      </c>
      <c r="Q448" s="30">
        <v>1.88E-8</v>
      </c>
      <c r="R448" s="31">
        <v>543.41</v>
      </c>
      <c r="S448" s="31">
        <v>253.35</v>
      </c>
      <c r="T448" s="22">
        <v>-43.8</v>
      </c>
      <c r="U448" s="22">
        <v>-15.32</v>
      </c>
      <c r="V448" s="29">
        <v>15.812099999999999</v>
      </c>
      <c r="W448" s="31">
        <v>2567.15</v>
      </c>
      <c r="X448" s="31">
        <v>-44.15</v>
      </c>
      <c r="Y448" s="22">
        <v>360</v>
      </c>
      <c r="Z448" s="22">
        <v>235</v>
      </c>
      <c r="AA448" s="27">
        <v>0</v>
      </c>
      <c r="AB448" s="31">
        <v>0</v>
      </c>
      <c r="AC448" s="27">
        <v>0</v>
      </c>
      <c r="AD448" s="27">
        <v>0</v>
      </c>
      <c r="AE448" s="22">
        <v>6550</v>
      </c>
      <c r="AH448" s="22">
        <v>0</v>
      </c>
    </row>
    <row r="449" spans="1:34" ht="15" x14ac:dyDescent="0.25">
      <c r="A449" s="22">
        <v>436</v>
      </c>
      <c r="B449" s="21" t="s">
        <v>497</v>
      </c>
      <c r="C449" s="27">
        <v>134.22200000000001</v>
      </c>
      <c r="D449" s="28">
        <v>215.3</v>
      </c>
      <c r="E449" s="28">
        <v>442.3</v>
      </c>
      <c r="F449" s="28">
        <v>660</v>
      </c>
      <c r="G449" s="28">
        <v>29.3</v>
      </c>
      <c r="H449" s="28">
        <v>0</v>
      </c>
      <c r="I449" s="27">
        <v>0</v>
      </c>
      <c r="J449" s="27">
        <v>0.26500000000000001</v>
      </c>
      <c r="K449" s="27">
        <v>0.86699999999999999</v>
      </c>
      <c r="L449" s="28">
        <v>293</v>
      </c>
      <c r="M449" s="28">
        <v>0.5</v>
      </c>
      <c r="N449" s="29">
        <v>-20.541</v>
      </c>
      <c r="O449" s="30">
        <v>0.26319999999999999</v>
      </c>
      <c r="P449" s="30">
        <v>-2.0890000000000001E-4</v>
      </c>
      <c r="Q449" s="30">
        <v>6.751E-8</v>
      </c>
      <c r="R449" s="31">
        <v>0</v>
      </c>
      <c r="S449" s="31">
        <v>0</v>
      </c>
      <c r="T449" s="22">
        <v>-5.42</v>
      </c>
      <c r="U449" s="22">
        <v>0</v>
      </c>
      <c r="V449" s="29">
        <v>15.93</v>
      </c>
      <c r="W449" s="31">
        <v>3462.28</v>
      </c>
      <c r="X449" s="31">
        <v>-69.87</v>
      </c>
      <c r="Y449" s="22">
        <v>472</v>
      </c>
      <c r="Z449" s="22">
        <v>323</v>
      </c>
      <c r="AA449" s="27">
        <v>0</v>
      </c>
      <c r="AB449" s="31">
        <v>0</v>
      </c>
      <c r="AC449" s="27">
        <v>0</v>
      </c>
      <c r="AD449" s="27">
        <v>0</v>
      </c>
      <c r="AE449" s="22">
        <v>8990</v>
      </c>
      <c r="AH449" s="22">
        <v>10600</v>
      </c>
    </row>
    <row r="450" spans="1:34" ht="15" x14ac:dyDescent="0.25">
      <c r="A450" s="22">
        <v>437</v>
      </c>
      <c r="B450" s="21" t="s">
        <v>498</v>
      </c>
      <c r="C450" s="27">
        <v>140.27000000000001</v>
      </c>
      <c r="D450" s="28">
        <v>232</v>
      </c>
      <c r="E450" s="28">
        <v>444.7</v>
      </c>
      <c r="F450" s="28">
        <v>659</v>
      </c>
      <c r="G450" s="28">
        <v>26.3</v>
      </c>
      <c r="H450" s="28">
        <v>0</v>
      </c>
      <c r="I450" s="27">
        <v>0</v>
      </c>
      <c r="J450" s="27">
        <v>0.252</v>
      </c>
      <c r="K450" s="27">
        <v>0.81299999999999994</v>
      </c>
      <c r="L450" s="28">
        <v>293</v>
      </c>
      <c r="M450" s="28">
        <v>0</v>
      </c>
      <c r="N450" s="29">
        <v>0</v>
      </c>
      <c r="O450" s="30">
        <v>0</v>
      </c>
      <c r="P450" s="30">
        <v>0</v>
      </c>
      <c r="Q450" s="30">
        <v>0</v>
      </c>
      <c r="R450" s="31">
        <v>0</v>
      </c>
      <c r="S450" s="31">
        <v>0</v>
      </c>
      <c r="T450" s="22">
        <v>0</v>
      </c>
      <c r="U450" s="22">
        <v>0</v>
      </c>
      <c r="V450" s="29">
        <v>15.788399999999999</v>
      </c>
      <c r="W450" s="31">
        <v>3457.85</v>
      </c>
      <c r="X450" s="31">
        <v>-67.040000000000006</v>
      </c>
      <c r="Y450" s="22">
        <v>450</v>
      </c>
      <c r="Z450" s="22">
        <v>357</v>
      </c>
      <c r="AA450" s="27">
        <v>0</v>
      </c>
      <c r="AB450" s="31">
        <v>0</v>
      </c>
      <c r="AC450" s="27">
        <v>0</v>
      </c>
      <c r="AD450" s="27">
        <v>0</v>
      </c>
      <c r="AE450" s="22">
        <v>0</v>
      </c>
    </row>
    <row r="451" spans="1:34" ht="15" x14ac:dyDescent="0.25">
      <c r="A451" s="22">
        <v>438</v>
      </c>
      <c r="B451" s="21" t="s">
        <v>499</v>
      </c>
      <c r="C451" s="27">
        <v>165.834</v>
      </c>
      <c r="D451" s="28">
        <v>251</v>
      </c>
      <c r="E451" s="28">
        <v>394.3</v>
      </c>
      <c r="F451" s="28">
        <v>620</v>
      </c>
      <c r="G451" s="28">
        <v>44</v>
      </c>
      <c r="H451" s="28">
        <v>290</v>
      </c>
      <c r="I451" s="27">
        <v>0.25</v>
      </c>
      <c r="J451" s="27">
        <v>0</v>
      </c>
      <c r="K451" s="27">
        <v>1.62</v>
      </c>
      <c r="L451" s="28">
        <v>293</v>
      </c>
      <c r="M451" s="28">
        <v>0</v>
      </c>
      <c r="N451" s="29">
        <v>10.98</v>
      </c>
      <c r="O451" s="30">
        <v>5.3870000000000001E-2</v>
      </c>
      <c r="P451" s="30">
        <v>-5.4780000000000001E-5</v>
      </c>
      <c r="Q451" s="30">
        <v>2.002E-8</v>
      </c>
      <c r="R451" s="31">
        <v>392.58</v>
      </c>
      <c r="S451" s="31">
        <v>281.82</v>
      </c>
      <c r="T451" s="22">
        <v>-2.9</v>
      </c>
      <c r="U451" s="22">
        <v>5.4</v>
      </c>
      <c r="V451" s="29">
        <v>16.164200000000001</v>
      </c>
      <c r="W451" s="31">
        <v>3259.29</v>
      </c>
      <c r="X451" s="31">
        <v>-52.15</v>
      </c>
      <c r="Y451" s="22">
        <v>460</v>
      </c>
      <c r="Z451" s="22">
        <v>307</v>
      </c>
      <c r="AA451" s="27">
        <v>0</v>
      </c>
      <c r="AB451" s="31">
        <v>0</v>
      </c>
      <c r="AC451" s="27">
        <v>0</v>
      </c>
      <c r="AD451" s="27">
        <v>0</v>
      </c>
      <c r="AE451" s="22">
        <v>8300</v>
      </c>
      <c r="AH451" s="22">
        <v>10850</v>
      </c>
    </row>
    <row r="452" spans="1:34" ht="15" x14ac:dyDescent="0.25">
      <c r="A452" s="22">
        <v>439</v>
      </c>
      <c r="B452" s="21" t="s">
        <v>678</v>
      </c>
      <c r="C452" s="27">
        <v>72.106999999999999</v>
      </c>
      <c r="D452" s="28">
        <v>164.7</v>
      </c>
      <c r="E452" s="28">
        <v>339.1</v>
      </c>
      <c r="F452" s="28">
        <v>540.20000000000005</v>
      </c>
      <c r="G452" s="28">
        <v>51.2</v>
      </c>
      <c r="H452" s="28">
        <v>224</v>
      </c>
      <c r="I452" s="27">
        <v>0.25900000000000001</v>
      </c>
      <c r="J452" s="27">
        <v>0.217</v>
      </c>
      <c r="K452" s="27">
        <v>0.88900000000000001</v>
      </c>
      <c r="L452" s="28">
        <v>293</v>
      </c>
      <c r="M452" s="28">
        <v>1.7</v>
      </c>
      <c r="N452" s="29">
        <v>-4.5629999999999997</v>
      </c>
      <c r="O452" s="30">
        <v>0.12330000000000001</v>
      </c>
      <c r="P452" s="30">
        <v>-9.8679999999999997E-5</v>
      </c>
      <c r="Q452" s="30">
        <v>3.4730000000000001E-8</v>
      </c>
      <c r="R452" s="31">
        <v>419.79</v>
      </c>
      <c r="S452" s="31">
        <v>244.46</v>
      </c>
      <c r="T452" s="22">
        <v>-44.03</v>
      </c>
      <c r="U452" s="22">
        <v>0</v>
      </c>
      <c r="V452" s="29">
        <v>16.1069</v>
      </c>
      <c r="W452" s="31">
        <v>2768.38</v>
      </c>
      <c r="X452" s="31">
        <v>-46.9</v>
      </c>
      <c r="Y452" s="22">
        <v>370</v>
      </c>
      <c r="Z452" s="22">
        <v>270</v>
      </c>
      <c r="AA452" s="27">
        <v>0</v>
      </c>
      <c r="AB452" s="31">
        <v>0</v>
      </c>
      <c r="AC452" s="27">
        <v>0</v>
      </c>
      <c r="AD452" s="27">
        <v>0</v>
      </c>
      <c r="AE452" s="22">
        <v>7070</v>
      </c>
      <c r="AH452" s="22">
        <v>10750</v>
      </c>
    </row>
    <row r="453" spans="1:34" ht="15" x14ac:dyDescent="0.25">
      <c r="A453" s="22">
        <v>440</v>
      </c>
      <c r="B453" s="21" t="s">
        <v>500</v>
      </c>
      <c r="C453" s="27">
        <v>84.135999999999996</v>
      </c>
      <c r="D453" s="28">
        <v>234.9</v>
      </c>
      <c r="E453" s="28">
        <v>357.3</v>
      </c>
      <c r="F453" s="28">
        <v>579.4</v>
      </c>
      <c r="G453" s="28">
        <v>56.2</v>
      </c>
      <c r="H453" s="28">
        <v>219</v>
      </c>
      <c r="I453" s="27">
        <v>0.25900000000000001</v>
      </c>
      <c r="J453" s="27">
        <v>0.2</v>
      </c>
      <c r="K453" s="27">
        <v>1.071</v>
      </c>
      <c r="L453" s="28">
        <v>289</v>
      </c>
      <c r="M453" s="28">
        <v>0.5</v>
      </c>
      <c r="N453" s="29">
        <v>-7.31</v>
      </c>
      <c r="O453" s="30">
        <v>0.107</v>
      </c>
      <c r="P453" s="30">
        <v>-9.009E-5</v>
      </c>
      <c r="Q453" s="30">
        <v>2.9919999999999999E-8</v>
      </c>
      <c r="R453" s="31">
        <v>498.6</v>
      </c>
      <c r="S453" s="31">
        <v>264.89999999999998</v>
      </c>
      <c r="T453" s="22">
        <v>27.66</v>
      </c>
      <c r="U453" s="22">
        <v>30.3</v>
      </c>
      <c r="V453" s="29">
        <v>16.0243</v>
      </c>
      <c r="W453" s="31">
        <v>2869.07</v>
      </c>
      <c r="X453" s="31">
        <v>-51.8</v>
      </c>
      <c r="Y453" s="22">
        <v>380</v>
      </c>
      <c r="Z453" s="22">
        <v>260</v>
      </c>
      <c r="AA453" s="27">
        <v>0</v>
      </c>
      <c r="AB453" s="31">
        <v>0</v>
      </c>
      <c r="AC453" s="27">
        <v>0</v>
      </c>
      <c r="AD453" s="27">
        <v>0</v>
      </c>
      <c r="AE453" s="22">
        <v>7520</v>
      </c>
      <c r="AH453" s="22">
        <v>10910</v>
      </c>
    </row>
    <row r="454" spans="1:34" ht="15" x14ac:dyDescent="0.25">
      <c r="A454" s="22">
        <v>441</v>
      </c>
      <c r="B454" s="21" t="s">
        <v>662</v>
      </c>
      <c r="C454" s="27">
        <v>92.141000000000005</v>
      </c>
      <c r="D454" s="28">
        <v>178</v>
      </c>
      <c r="E454" s="28">
        <v>383.8</v>
      </c>
      <c r="F454" s="28">
        <v>591.70000000000005</v>
      </c>
      <c r="G454" s="28">
        <v>40.6</v>
      </c>
      <c r="H454" s="28">
        <v>316</v>
      </c>
      <c r="I454" s="27">
        <v>0.26400000000000001</v>
      </c>
      <c r="J454" s="27">
        <v>0.25700000000000001</v>
      </c>
      <c r="K454" s="27">
        <v>0.86699999999999999</v>
      </c>
      <c r="L454" s="28">
        <v>293</v>
      </c>
      <c r="M454" s="28">
        <v>0.4</v>
      </c>
      <c r="N454" s="29">
        <v>-5.8170000000000002</v>
      </c>
      <c r="O454" s="30">
        <v>0.12239999999999999</v>
      </c>
      <c r="P454" s="30">
        <v>-6.6050000000000006E-5</v>
      </c>
      <c r="Q454" s="30">
        <v>1.173E-8</v>
      </c>
      <c r="R454" s="31">
        <v>467.33</v>
      </c>
      <c r="S454" s="31">
        <v>255.24</v>
      </c>
      <c r="T454" s="22">
        <v>11.95</v>
      </c>
      <c r="U454" s="22">
        <v>29.16</v>
      </c>
      <c r="V454" s="29">
        <v>16.0137</v>
      </c>
      <c r="W454" s="31">
        <v>3096.52</v>
      </c>
      <c r="X454" s="31">
        <v>-53.67</v>
      </c>
      <c r="Y454" s="22">
        <v>410</v>
      </c>
      <c r="Z454" s="22">
        <v>280</v>
      </c>
      <c r="AA454" s="27">
        <v>56.784999999999997</v>
      </c>
      <c r="AB454" s="31">
        <v>-6283.5</v>
      </c>
      <c r="AC454" s="27">
        <v>-5.681</v>
      </c>
      <c r="AD454" s="27">
        <v>4.84</v>
      </c>
      <c r="AE454" s="22">
        <v>7930</v>
      </c>
      <c r="AH454" s="22">
        <v>13500</v>
      </c>
    </row>
    <row r="455" spans="1:34" ht="15" x14ac:dyDescent="0.25">
      <c r="A455" s="22">
        <v>442</v>
      </c>
      <c r="B455" s="21" t="s">
        <v>501</v>
      </c>
      <c r="C455" s="27">
        <v>112.21599999999999</v>
      </c>
      <c r="D455" s="28">
        <v>185</v>
      </c>
      <c r="E455" s="28">
        <v>396.6</v>
      </c>
      <c r="F455" s="28">
        <v>596</v>
      </c>
      <c r="G455" s="28">
        <v>29.3</v>
      </c>
      <c r="H455" s="28">
        <v>0</v>
      </c>
      <c r="I455" s="27">
        <v>0</v>
      </c>
      <c r="J455" s="27">
        <v>0.24199999999999999</v>
      </c>
      <c r="K455" s="27">
        <v>0.77600000000000002</v>
      </c>
      <c r="L455" s="28">
        <v>293</v>
      </c>
      <c r="M455" s="28">
        <v>0</v>
      </c>
      <c r="N455" s="29">
        <v>-16.356000000000002</v>
      </c>
      <c r="O455" s="30">
        <v>0.21790000000000001</v>
      </c>
      <c r="P455" s="30">
        <v>-1.2789999999999999E-4</v>
      </c>
      <c r="Q455" s="30">
        <v>2.8209999999999999E-8</v>
      </c>
      <c r="R455" s="31">
        <v>0</v>
      </c>
      <c r="S455" s="31">
        <v>0</v>
      </c>
      <c r="T455" s="22">
        <v>-43.02</v>
      </c>
      <c r="U455" s="22">
        <v>8.24</v>
      </c>
      <c r="V455" s="29">
        <v>15.733700000000001</v>
      </c>
      <c r="W455" s="31">
        <v>3117.43</v>
      </c>
      <c r="X455" s="31">
        <v>-54.02</v>
      </c>
      <c r="Y455" s="22">
        <v>424</v>
      </c>
      <c r="Z455" s="22">
        <v>286</v>
      </c>
      <c r="AA455" s="27">
        <v>53.523000000000003</v>
      </c>
      <c r="AB455" s="31">
        <v>-6162.66</v>
      </c>
      <c r="AC455" s="27">
        <v>-5.2450000000000001</v>
      </c>
      <c r="AD455" s="27">
        <v>6.38</v>
      </c>
      <c r="AE455" s="22">
        <v>7860</v>
      </c>
      <c r="AH455" s="22">
        <v>13300</v>
      </c>
    </row>
    <row r="456" spans="1:34" ht="15" x14ac:dyDescent="0.25">
      <c r="A456" s="22">
        <v>443</v>
      </c>
      <c r="B456" s="21" t="s">
        <v>502</v>
      </c>
      <c r="C456" s="27">
        <v>98.188999999999993</v>
      </c>
      <c r="D456" s="28">
        <v>155.6</v>
      </c>
      <c r="E456" s="28">
        <v>365</v>
      </c>
      <c r="F456" s="28">
        <v>553.20000000000005</v>
      </c>
      <c r="G456" s="28">
        <v>34</v>
      </c>
      <c r="H456" s="28">
        <v>362</v>
      </c>
      <c r="I456" s="27">
        <v>0.27</v>
      </c>
      <c r="J456" s="27">
        <v>0.26900000000000002</v>
      </c>
      <c r="K456" s="27">
        <v>0.75600000000000001</v>
      </c>
      <c r="L456" s="28">
        <v>289</v>
      </c>
      <c r="M456" s="28">
        <v>0</v>
      </c>
      <c r="N456" s="29">
        <v>-13.022</v>
      </c>
      <c r="O456" s="30">
        <v>0.18129999999999999</v>
      </c>
      <c r="P456" s="30">
        <v>-1.07E-4</v>
      </c>
      <c r="Q456" s="30">
        <v>2.4290000000000001E-8</v>
      </c>
      <c r="R456" s="31">
        <v>0</v>
      </c>
      <c r="S456" s="31">
        <v>0</v>
      </c>
      <c r="T456" s="22">
        <v>-32.67</v>
      </c>
      <c r="U456" s="22">
        <v>9.17</v>
      </c>
      <c r="V456" s="29">
        <v>15.759399999999999</v>
      </c>
      <c r="W456" s="31">
        <v>2861.53</v>
      </c>
      <c r="X456" s="31">
        <v>-51.46</v>
      </c>
      <c r="Y456" s="22">
        <v>390</v>
      </c>
      <c r="Z456" s="22">
        <v>260</v>
      </c>
      <c r="AA456" s="27">
        <v>0</v>
      </c>
      <c r="AB456" s="31">
        <v>0</v>
      </c>
      <c r="AC456" s="27">
        <v>0</v>
      </c>
      <c r="AD456" s="27">
        <v>0</v>
      </c>
      <c r="AE456" s="22">
        <v>7375</v>
      </c>
      <c r="AH456" s="22">
        <v>11290</v>
      </c>
    </row>
    <row r="457" spans="1:34" ht="15" x14ac:dyDescent="0.25">
      <c r="A457" s="22">
        <v>444</v>
      </c>
      <c r="B457" s="21" t="s">
        <v>503</v>
      </c>
      <c r="C457" s="27">
        <v>112.21599999999999</v>
      </c>
      <c r="D457" s="28">
        <v>183</v>
      </c>
      <c r="E457" s="28">
        <v>397.6</v>
      </c>
      <c r="F457" s="28">
        <v>598</v>
      </c>
      <c r="G457" s="28">
        <v>29.3</v>
      </c>
      <c r="H457" s="28">
        <v>0</v>
      </c>
      <c r="I457" s="27">
        <v>0</v>
      </c>
      <c r="J457" s="27">
        <v>0.189</v>
      </c>
      <c r="K457" s="27">
        <v>0.78500000000000003</v>
      </c>
      <c r="L457" s="28">
        <v>293</v>
      </c>
      <c r="M457" s="28">
        <v>0</v>
      </c>
      <c r="N457" s="29">
        <v>-15.323</v>
      </c>
      <c r="O457" s="30">
        <v>0.21079999999999999</v>
      </c>
      <c r="P457" s="30">
        <v>-1.198E-4</v>
      </c>
      <c r="Q457" s="30">
        <v>2.552E-8</v>
      </c>
      <c r="R457" s="31">
        <v>0</v>
      </c>
      <c r="S457" s="31">
        <v>0</v>
      </c>
      <c r="T457" s="22">
        <v>-42.2</v>
      </c>
      <c r="U457" s="22">
        <v>8.68</v>
      </c>
      <c r="V457" s="29">
        <v>15.7371</v>
      </c>
      <c r="W457" s="31">
        <v>3093.95</v>
      </c>
      <c r="X457" s="31">
        <v>-57.76</v>
      </c>
      <c r="Y457" s="22">
        <v>425</v>
      </c>
      <c r="Z457" s="22">
        <v>288</v>
      </c>
      <c r="AA457" s="27">
        <v>56.097000000000001</v>
      </c>
      <c r="AB457" s="31">
        <v>-6271.67</v>
      </c>
      <c r="AC457" s="27">
        <v>-5.6150000000000002</v>
      </c>
      <c r="AD457" s="27">
        <v>6.29</v>
      </c>
      <c r="AE457" s="22">
        <v>8090</v>
      </c>
      <c r="AH457" s="22">
        <v>11210</v>
      </c>
    </row>
    <row r="458" spans="1:34" ht="15" x14ac:dyDescent="0.25">
      <c r="A458" s="22">
        <v>445</v>
      </c>
      <c r="B458" s="21" t="s">
        <v>504</v>
      </c>
      <c r="C458" s="27">
        <v>112.21599999999999</v>
      </c>
      <c r="D458" s="28">
        <v>236.2</v>
      </c>
      <c r="E458" s="28">
        <v>392.5</v>
      </c>
      <c r="F458" s="28">
        <v>590</v>
      </c>
      <c r="G458" s="28">
        <v>29.3</v>
      </c>
      <c r="H458" s="28">
        <v>0</v>
      </c>
      <c r="I458" s="27">
        <v>0</v>
      </c>
      <c r="J458" s="27">
        <v>0.24199999999999999</v>
      </c>
      <c r="K458" s="27">
        <v>0.76300000000000001</v>
      </c>
      <c r="L458" s="28">
        <v>293</v>
      </c>
      <c r="M458" s="28">
        <v>0</v>
      </c>
      <c r="N458" s="29">
        <v>-16.806000000000001</v>
      </c>
      <c r="O458" s="30">
        <v>0.21809999999999999</v>
      </c>
      <c r="P458" s="30">
        <v>-1.2679999999999999E-4</v>
      </c>
      <c r="Q458" s="30">
        <v>2.7579999999999999E-8</v>
      </c>
      <c r="R458" s="31">
        <v>0</v>
      </c>
      <c r="S458" s="31">
        <v>0</v>
      </c>
      <c r="T458" s="22">
        <v>-44.12</v>
      </c>
      <c r="U458" s="22">
        <v>7.58</v>
      </c>
      <c r="V458" s="29">
        <v>15.698399999999999</v>
      </c>
      <c r="W458" s="31">
        <v>3063.44</v>
      </c>
      <c r="X458" s="31">
        <v>-54.57</v>
      </c>
      <c r="Y458" s="22">
        <v>420</v>
      </c>
      <c r="Z458" s="22">
        <v>283</v>
      </c>
      <c r="AA458" s="27">
        <v>52.908999999999999</v>
      </c>
      <c r="AB458" s="31">
        <v>-6071.72</v>
      </c>
      <c r="AC458" s="27">
        <v>-5.1630000000000003</v>
      </c>
      <c r="AD458" s="27">
        <v>6.2</v>
      </c>
      <c r="AE458" s="22">
        <v>7790</v>
      </c>
      <c r="AH458" s="22">
        <v>11380</v>
      </c>
    </row>
    <row r="459" spans="1:34" ht="15" x14ac:dyDescent="0.25">
      <c r="A459" s="22">
        <v>446</v>
      </c>
      <c r="B459" s="21" t="s">
        <v>505</v>
      </c>
      <c r="C459" s="27">
        <v>56.107999999999997</v>
      </c>
      <c r="D459" s="28">
        <v>167.6</v>
      </c>
      <c r="E459" s="28">
        <v>274</v>
      </c>
      <c r="F459" s="28">
        <v>428.6</v>
      </c>
      <c r="G459" s="28">
        <v>40.5</v>
      </c>
      <c r="H459" s="28">
        <v>238</v>
      </c>
      <c r="I459" s="27">
        <v>0.27400000000000002</v>
      </c>
      <c r="J459" s="27">
        <v>0.214</v>
      </c>
      <c r="K459" s="27">
        <v>0.60399999999999998</v>
      </c>
      <c r="L459" s="28">
        <v>293</v>
      </c>
      <c r="M459" s="28">
        <v>0</v>
      </c>
      <c r="N459" s="29">
        <v>4.375</v>
      </c>
      <c r="O459" s="30">
        <v>6.123E-2</v>
      </c>
      <c r="P459" s="30">
        <v>-1.6750000000000001E-5</v>
      </c>
      <c r="Q459" s="30">
        <v>-2.1470000000000001E-9</v>
      </c>
      <c r="R459" s="31">
        <v>259.01</v>
      </c>
      <c r="S459" s="31">
        <v>153.30000000000001</v>
      </c>
      <c r="T459" s="22">
        <v>-2.67</v>
      </c>
      <c r="U459" s="22">
        <v>15.05</v>
      </c>
      <c r="V459" s="29">
        <v>15.8177</v>
      </c>
      <c r="W459" s="31">
        <v>2212.3200000000002</v>
      </c>
      <c r="X459" s="31">
        <v>-33.15</v>
      </c>
      <c r="Y459" s="22">
        <v>300</v>
      </c>
      <c r="Z459" s="22">
        <v>200</v>
      </c>
      <c r="AA459" s="27">
        <v>50.137</v>
      </c>
      <c r="AB459" s="31">
        <v>-4174.5600000000004</v>
      </c>
      <c r="AC459" s="27">
        <v>-5.0410000000000004</v>
      </c>
      <c r="AD459" s="27">
        <v>2.66</v>
      </c>
      <c r="AE459" s="22">
        <v>5439</v>
      </c>
      <c r="AH459" s="22">
        <v>11710</v>
      </c>
    </row>
    <row r="460" spans="1:34" ht="15" x14ac:dyDescent="0.25">
      <c r="A460" s="22">
        <v>447</v>
      </c>
      <c r="B460" s="21" t="s">
        <v>506</v>
      </c>
      <c r="C460" s="27">
        <v>84.162000000000006</v>
      </c>
      <c r="D460" s="28">
        <v>140</v>
      </c>
      <c r="E460" s="28">
        <v>341</v>
      </c>
      <c r="F460" s="28">
        <v>516</v>
      </c>
      <c r="G460" s="28">
        <v>32.299999999999997</v>
      </c>
      <c r="H460" s="28">
        <v>351</v>
      </c>
      <c r="I460" s="27">
        <v>0.27</v>
      </c>
      <c r="J460" s="27">
        <v>0.24199999999999999</v>
      </c>
      <c r="K460" s="27">
        <v>0.67800000000000005</v>
      </c>
      <c r="L460" s="28">
        <v>293</v>
      </c>
      <c r="M460" s="28">
        <v>0</v>
      </c>
      <c r="N460" s="29">
        <v>-7.8639999999999999</v>
      </c>
      <c r="O460" s="30">
        <v>0.16550000000000001</v>
      </c>
      <c r="P460" s="30">
        <v>-1.3420000000000001E-4</v>
      </c>
      <c r="Q460" s="30">
        <v>4.7880000000000003E-8</v>
      </c>
      <c r="R460" s="31">
        <v>344.33</v>
      </c>
      <c r="S460" s="31">
        <v>197.95</v>
      </c>
      <c r="T460" s="22">
        <v>-12.88</v>
      </c>
      <c r="U460" s="22">
        <v>18.27</v>
      </c>
      <c r="V460" s="29">
        <v>15.8727</v>
      </c>
      <c r="W460" s="31">
        <v>2701.72</v>
      </c>
      <c r="X460" s="31">
        <v>-48.62</v>
      </c>
      <c r="Y460" s="22">
        <v>365</v>
      </c>
      <c r="Z460" s="22">
        <v>245</v>
      </c>
      <c r="AA460" s="27">
        <v>60.438000000000002</v>
      </c>
      <c r="AB460" s="31">
        <v>-5734.51</v>
      </c>
      <c r="AC460" s="27">
        <v>-6.3479999999999999</v>
      </c>
      <c r="AD460" s="27">
        <v>4.7300000000000004</v>
      </c>
      <c r="AE460" s="22">
        <v>6910</v>
      </c>
      <c r="AH460" s="22">
        <v>11630</v>
      </c>
    </row>
    <row r="461" spans="1:34" ht="15" x14ac:dyDescent="0.25">
      <c r="A461" s="22">
        <v>448</v>
      </c>
      <c r="B461" s="21" t="s">
        <v>507</v>
      </c>
      <c r="C461" s="27">
        <v>112.21599999999999</v>
      </c>
      <c r="D461" s="28">
        <v>185.4</v>
      </c>
      <c r="E461" s="28">
        <v>398.1</v>
      </c>
      <c r="F461" s="28">
        <v>580</v>
      </c>
      <c r="G461" s="28">
        <v>27.3</v>
      </c>
      <c r="H461" s="28">
        <v>0</v>
      </c>
      <c r="I461" s="27">
        <v>0</v>
      </c>
      <c r="J461" s="27">
        <v>0.35</v>
      </c>
      <c r="K461" s="27">
        <v>0.72</v>
      </c>
      <c r="L461" s="28">
        <v>293</v>
      </c>
      <c r="M461" s="28">
        <v>0</v>
      </c>
      <c r="N461" s="29">
        <v>-3.0619999999999998</v>
      </c>
      <c r="O461" s="30">
        <v>0.1799</v>
      </c>
      <c r="P461" s="30">
        <v>-1.061E-4</v>
      </c>
      <c r="Q461" s="30">
        <v>2.5089999999999998E-8</v>
      </c>
      <c r="R461" s="31">
        <v>427.64</v>
      </c>
      <c r="S461" s="31">
        <v>240.32</v>
      </c>
      <c r="T461" s="22">
        <v>-22.59</v>
      </c>
      <c r="U461" s="22">
        <v>22.15</v>
      </c>
      <c r="V461" s="29">
        <v>15.855399999999999</v>
      </c>
      <c r="W461" s="31">
        <v>3134.97</v>
      </c>
      <c r="X461" s="31">
        <v>-58</v>
      </c>
      <c r="Y461" s="22">
        <v>425</v>
      </c>
      <c r="Z461" s="22">
        <v>289</v>
      </c>
      <c r="AA461" s="27">
        <v>0</v>
      </c>
      <c r="AB461" s="31">
        <v>0</v>
      </c>
      <c r="AC461" s="27">
        <v>0</v>
      </c>
      <c r="AD461" s="27">
        <v>0</v>
      </c>
      <c r="AE461" s="22">
        <v>8200</v>
      </c>
      <c r="AH461" s="22">
        <v>11820</v>
      </c>
    </row>
    <row r="462" spans="1:34" ht="15" x14ac:dyDescent="0.25">
      <c r="A462" s="22">
        <v>449</v>
      </c>
      <c r="B462" s="21" t="s">
        <v>508</v>
      </c>
      <c r="C462" s="27">
        <v>70.135000000000005</v>
      </c>
      <c r="D462" s="28">
        <v>132.9</v>
      </c>
      <c r="E462" s="28">
        <v>309.5</v>
      </c>
      <c r="F462" s="28">
        <v>475</v>
      </c>
      <c r="G462" s="28">
        <v>36.1</v>
      </c>
      <c r="H462" s="28">
        <v>300</v>
      </c>
      <c r="I462" s="27">
        <v>0.28000000000000003</v>
      </c>
      <c r="J462" s="27">
        <v>0.23699999999999999</v>
      </c>
      <c r="K462" s="27">
        <v>0.64900000000000002</v>
      </c>
      <c r="L462" s="28">
        <v>293</v>
      </c>
      <c r="M462" s="28">
        <v>0</v>
      </c>
      <c r="N462" s="29">
        <v>0.46500000000000002</v>
      </c>
      <c r="O462" s="30">
        <v>9.9879999999999997E-2</v>
      </c>
      <c r="P462" s="30">
        <v>-5.2009999999999998E-5</v>
      </c>
      <c r="Q462" s="30">
        <v>1.0519999999999999E-8</v>
      </c>
      <c r="R462" s="31">
        <v>349.33</v>
      </c>
      <c r="S462" s="31">
        <v>176.62</v>
      </c>
      <c r="T462" s="22">
        <v>-7.59</v>
      </c>
      <c r="U462" s="22">
        <v>16.71</v>
      </c>
      <c r="V462" s="29">
        <v>15.9011</v>
      </c>
      <c r="W462" s="31">
        <v>2495.9699999999998</v>
      </c>
      <c r="X462" s="31">
        <v>-40.18</v>
      </c>
      <c r="Y462" s="22">
        <v>330</v>
      </c>
      <c r="Z462" s="22">
        <v>220</v>
      </c>
      <c r="AA462" s="27">
        <v>56.42</v>
      </c>
      <c r="AB462" s="31">
        <v>-5028.79</v>
      </c>
      <c r="AC462" s="27">
        <v>-5.8529999999999998</v>
      </c>
      <c r="AD462" s="27">
        <v>3.62</v>
      </c>
      <c r="AE462" s="22">
        <v>6230</v>
      </c>
      <c r="AH462" s="22">
        <v>18900</v>
      </c>
    </row>
    <row r="463" spans="1:34" ht="15" x14ac:dyDescent="0.25">
      <c r="A463" s="22">
        <v>450</v>
      </c>
      <c r="B463" s="21" t="s">
        <v>509</v>
      </c>
      <c r="C463" s="27">
        <v>84.162000000000006</v>
      </c>
      <c r="D463" s="28">
        <v>159.69999999999999</v>
      </c>
      <c r="E463" s="28">
        <v>340.3</v>
      </c>
      <c r="F463" s="28">
        <v>519.9</v>
      </c>
      <c r="G463" s="28">
        <v>32.1</v>
      </c>
      <c r="H463" s="28">
        <v>350</v>
      </c>
      <c r="I463" s="27">
        <v>0.26</v>
      </c>
      <c r="J463" s="27">
        <v>0.22700000000000001</v>
      </c>
      <c r="K463" s="27">
        <v>0.67700000000000005</v>
      </c>
      <c r="L463" s="28">
        <v>293</v>
      </c>
      <c r="M463" s="28">
        <v>0</v>
      </c>
      <c r="N463" s="29">
        <v>-1.036</v>
      </c>
      <c r="O463" s="30">
        <v>0.13159999999999999</v>
      </c>
      <c r="P463" s="30">
        <v>-7.8399999999999995E-5</v>
      </c>
      <c r="Q463" s="30">
        <v>1.9219999999999999E-8</v>
      </c>
      <c r="R463" s="31">
        <v>344.33</v>
      </c>
      <c r="S463" s="31">
        <v>197.95</v>
      </c>
      <c r="T463" s="22">
        <v>-13.01</v>
      </c>
      <c r="U463" s="22">
        <v>18.55</v>
      </c>
      <c r="V463" s="29">
        <v>15.928800000000001</v>
      </c>
      <c r="W463" s="31">
        <v>2718.68</v>
      </c>
      <c r="X463" s="31">
        <v>-47.77</v>
      </c>
      <c r="Y463" s="22">
        <v>365</v>
      </c>
      <c r="Z463" s="22">
        <v>245</v>
      </c>
      <c r="AA463" s="27">
        <v>0</v>
      </c>
      <c r="AB463" s="31">
        <v>0</v>
      </c>
      <c r="AC463" s="27">
        <v>0</v>
      </c>
      <c r="AD463" s="27">
        <v>0</v>
      </c>
      <c r="AE463" s="22">
        <v>6920</v>
      </c>
      <c r="AH463" s="22">
        <v>12040</v>
      </c>
    </row>
    <row r="464" spans="1:34" ht="15" x14ac:dyDescent="0.25">
      <c r="A464" s="22">
        <v>451</v>
      </c>
      <c r="B464" s="21" t="s">
        <v>510</v>
      </c>
      <c r="C464" s="27">
        <v>138.25399999999999</v>
      </c>
      <c r="D464" s="28">
        <v>242.8</v>
      </c>
      <c r="E464" s="28">
        <v>460.4</v>
      </c>
      <c r="F464" s="28">
        <v>690</v>
      </c>
      <c r="G464" s="28">
        <v>31</v>
      </c>
      <c r="H464" s="28">
        <v>0</v>
      </c>
      <c r="I464" s="27">
        <v>0</v>
      </c>
      <c r="J464" s="27">
        <v>0.27</v>
      </c>
      <c r="K464" s="27">
        <v>0.87</v>
      </c>
      <c r="L464" s="28">
        <v>293</v>
      </c>
      <c r="M464" s="28">
        <v>0</v>
      </c>
      <c r="N464" s="29">
        <v>-23.327999999999999</v>
      </c>
      <c r="O464" s="30">
        <v>0.2495</v>
      </c>
      <c r="P464" s="30">
        <v>-1.3080000000000001E-4</v>
      </c>
      <c r="Q464" s="30">
        <v>2.145E-8</v>
      </c>
      <c r="R464" s="31">
        <v>702.27</v>
      </c>
      <c r="S464" s="31">
        <v>339.66</v>
      </c>
      <c r="T464" s="22">
        <v>-43.57</v>
      </c>
      <c r="U464" s="22">
        <v>17.55</v>
      </c>
      <c r="V464" s="29">
        <v>15.7989</v>
      </c>
      <c r="W464" s="31">
        <v>3610.66</v>
      </c>
      <c r="X464" s="31">
        <v>-66.489999999999995</v>
      </c>
      <c r="Y464" s="22">
        <v>470</v>
      </c>
      <c r="Z464" s="22">
        <v>363</v>
      </c>
      <c r="AA464" s="27">
        <v>0</v>
      </c>
      <c r="AB464" s="31">
        <v>0</v>
      </c>
      <c r="AC464" s="27">
        <v>0</v>
      </c>
      <c r="AD464" s="27">
        <v>0</v>
      </c>
      <c r="AE464" s="22">
        <v>9200</v>
      </c>
      <c r="AH464" s="22">
        <v>12050</v>
      </c>
    </row>
    <row r="465" spans="1:33" ht="15" x14ac:dyDescent="0.25">
      <c r="A465" s="22">
        <v>452</v>
      </c>
      <c r="B465" s="21" t="s">
        <v>511</v>
      </c>
      <c r="C465" s="27">
        <v>185.35499999999999</v>
      </c>
      <c r="D465" s="28">
        <v>0</v>
      </c>
      <c r="E465" s="28">
        <v>486.6</v>
      </c>
      <c r="F465" s="28">
        <v>643</v>
      </c>
      <c r="G465" s="28">
        <v>18</v>
      </c>
      <c r="H465" s="28">
        <v>0</v>
      </c>
      <c r="I465" s="27">
        <v>0</v>
      </c>
      <c r="J465" s="27">
        <v>0</v>
      </c>
      <c r="K465" s="27">
        <v>0.77900000000000003</v>
      </c>
      <c r="L465" s="28">
        <v>293</v>
      </c>
      <c r="M465" s="28">
        <v>0.8</v>
      </c>
      <c r="N465" s="29">
        <v>1.909</v>
      </c>
      <c r="O465" s="30">
        <v>2.8610000000000002</v>
      </c>
      <c r="P465" s="30">
        <v>-1</v>
      </c>
      <c r="Q465" s="30">
        <v>-1.601</v>
      </c>
      <c r="R465" s="31">
        <v>-4</v>
      </c>
      <c r="S465" s="31">
        <v>3.46</v>
      </c>
      <c r="T465" s="22">
        <v>-8</v>
      </c>
      <c r="U465" s="22">
        <v>889.06</v>
      </c>
      <c r="V465" s="29">
        <v>312.48</v>
      </c>
      <c r="W465" s="31">
        <v>0</v>
      </c>
      <c r="X465" s="31">
        <v>0</v>
      </c>
      <c r="Y465" s="22">
        <v>16.287800000000001</v>
      </c>
      <c r="Z465" s="22">
        <v>3865.58</v>
      </c>
      <c r="AA465" s="27">
        <v>-86.15</v>
      </c>
      <c r="AB465" s="31">
        <v>531</v>
      </c>
      <c r="AC465" s="27">
        <v>362</v>
      </c>
      <c r="AD465" s="27">
        <v>0</v>
      </c>
      <c r="AE465" s="22">
        <v>0</v>
      </c>
      <c r="AG465" s="22">
        <v>0</v>
      </c>
    </row>
    <row r="466" spans="1:33" ht="15" x14ac:dyDescent="0.25">
      <c r="A466" s="22">
        <v>453</v>
      </c>
      <c r="B466" s="21" t="s">
        <v>512</v>
      </c>
      <c r="C466" s="27">
        <v>131.38900000000001</v>
      </c>
      <c r="D466" s="28">
        <v>186.8</v>
      </c>
      <c r="E466" s="28">
        <v>360.4</v>
      </c>
      <c r="F466" s="28">
        <v>571</v>
      </c>
      <c r="G466" s="28">
        <v>48.5</v>
      </c>
      <c r="H466" s="28">
        <v>256</v>
      </c>
      <c r="I466" s="27">
        <v>0.26500000000000001</v>
      </c>
      <c r="J466" s="27">
        <v>0.21299999999999999</v>
      </c>
      <c r="K466" s="27">
        <v>1.462</v>
      </c>
      <c r="L466" s="28">
        <v>293</v>
      </c>
      <c r="M466" s="28">
        <v>0.9</v>
      </c>
      <c r="N466" s="29">
        <v>7.2069999999999999</v>
      </c>
      <c r="O466" s="30">
        <v>5.4620000000000002E-5</v>
      </c>
      <c r="P466" s="30">
        <v>-5.3239999999999998E-5</v>
      </c>
      <c r="Q466" s="30">
        <v>1.6960000000000001E-8</v>
      </c>
      <c r="R466" s="31">
        <v>145.6</v>
      </c>
      <c r="S466" s="31">
        <v>196.6</v>
      </c>
      <c r="T466" s="22">
        <v>-1.4</v>
      </c>
      <c r="U466" s="22">
        <v>4.75</v>
      </c>
      <c r="V466" s="29">
        <v>16.182700000000001</v>
      </c>
      <c r="W466" s="31">
        <v>3028.13</v>
      </c>
      <c r="X466" s="31">
        <v>-43.15</v>
      </c>
      <c r="Y466" s="22">
        <v>400</v>
      </c>
      <c r="Z466" s="22">
        <v>260</v>
      </c>
      <c r="AA466" s="27">
        <v>53.481999999999999</v>
      </c>
      <c r="AB466" s="31">
        <v>-5776.65</v>
      </c>
      <c r="AC466" s="27">
        <v>-5.2949999999999999</v>
      </c>
      <c r="AD466" s="27">
        <v>3.7</v>
      </c>
      <c r="AE466" s="22">
        <v>7500</v>
      </c>
    </row>
    <row r="467" spans="1:33" ht="15" x14ac:dyDescent="0.25">
      <c r="A467" s="22">
        <v>454</v>
      </c>
      <c r="B467" s="21" t="s">
        <v>513</v>
      </c>
      <c r="C467" s="27">
        <v>37.368000000000002</v>
      </c>
      <c r="D467" s="28">
        <v>162</v>
      </c>
      <c r="E467" s="28">
        <v>297</v>
      </c>
      <c r="F467" s="28">
        <v>471.2</v>
      </c>
      <c r="G467" s="28">
        <v>43.5</v>
      </c>
      <c r="H467" s="28">
        <v>248</v>
      </c>
      <c r="I467" s="27">
        <v>0.27900000000000003</v>
      </c>
      <c r="J467" s="27">
        <v>0.188</v>
      </c>
      <c r="K467" s="27">
        <v>0</v>
      </c>
      <c r="L467" s="28">
        <v>0</v>
      </c>
      <c r="M467" s="28">
        <v>0.5</v>
      </c>
      <c r="N467" s="29">
        <v>9.7889999999999997</v>
      </c>
      <c r="O467" s="30">
        <v>3.8929999999999999E-2</v>
      </c>
      <c r="P467" s="30">
        <v>-3.383E-5</v>
      </c>
      <c r="Q467" s="30">
        <v>9.9029999999999994E-9</v>
      </c>
      <c r="R467" s="31">
        <v>0</v>
      </c>
      <c r="S467" s="31">
        <v>0</v>
      </c>
      <c r="T467" s="22">
        <v>-68</v>
      </c>
      <c r="U467" s="22">
        <v>-58.64</v>
      </c>
      <c r="V467" s="29">
        <v>15.851599999999999</v>
      </c>
      <c r="W467" s="31">
        <v>2401.61</v>
      </c>
      <c r="X467" s="31">
        <v>-36.299999999999997</v>
      </c>
      <c r="Y467" s="22">
        <v>300</v>
      </c>
      <c r="Z467" s="22">
        <v>240</v>
      </c>
      <c r="AA467" s="27">
        <v>48.709000000000003</v>
      </c>
      <c r="AB467" s="31">
        <v>-4464.1400000000003</v>
      </c>
      <c r="AC467" s="27">
        <v>-4.7530000000000001</v>
      </c>
      <c r="AD467" s="27">
        <v>2.85</v>
      </c>
      <c r="AE467" s="22">
        <v>5920</v>
      </c>
    </row>
    <row r="468" spans="1:33" ht="15" x14ac:dyDescent="0.25">
      <c r="A468" s="22">
        <v>455</v>
      </c>
      <c r="B468" s="21" t="s">
        <v>514</v>
      </c>
      <c r="C468" s="27">
        <v>101.193</v>
      </c>
      <c r="D468" s="28">
        <v>158.4</v>
      </c>
      <c r="E468" s="28">
        <v>362.7</v>
      </c>
      <c r="F468" s="28">
        <v>535</v>
      </c>
      <c r="G468" s="28">
        <v>30</v>
      </c>
      <c r="H468" s="28">
        <v>390</v>
      </c>
      <c r="I468" s="27">
        <v>0.27</v>
      </c>
      <c r="J468" s="27">
        <v>0.32900000000000001</v>
      </c>
      <c r="K468" s="27">
        <v>0.72799999999999998</v>
      </c>
      <c r="L468" s="28">
        <v>293</v>
      </c>
      <c r="M468" s="28">
        <v>0.9</v>
      </c>
      <c r="N468" s="29">
        <v>-4.4020000000000001</v>
      </c>
      <c r="O468" s="30">
        <v>0.1709</v>
      </c>
      <c r="P468" s="30">
        <v>-1.049E-4</v>
      </c>
      <c r="Q468" s="30">
        <v>2.6090000000000001E-8</v>
      </c>
      <c r="R468" s="31">
        <v>355.52</v>
      </c>
      <c r="S468" s="31">
        <v>214.48</v>
      </c>
      <c r="T468" s="22">
        <v>-23.8</v>
      </c>
      <c r="U468" s="22">
        <v>26.36</v>
      </c>
      <c r="V468" s="29">
        <v>15.885300000000001</v>
      </c>
      <c r="W468" s="31">
        <v>2882.38</v>
      </c>
      <c r="X468" s="31">
        <v>-51.15</v>
      </c>
      <c r="Y468" s="22">
        <v>400</v>
      </c>
      <c r="Z468" s="22">
        <v>260</v>
      </c>
      <c r="AA468" s="27">
        <v>0</v>
      </c>
      <c r="AB468" s="31">
        <v>0</v>
      </c>
      <c r="AC468" s="27">
        <v>0</v>
      </c>
      <c r="AD468" s="27">
        <v>0</v>
      </c>
      <c r="AE468" s="22">
        <v>7500</v>
      </c>
    </row>
    <row r="469" spans="1:33" ht="15" x14ac:dyDescent="0.25">
      <c r="A469" s="22">
        <v>456</v>
      </c>
      <c r="B469" s="21" t="s">
        <v>515</v>
      </c>
      <c r="C469" s="27">
        <v>114.024</v>
      </c>
      <c r="D469" s="28">
        <v>257.89999999999998</v>
      </c>
      <c r="E469" s="28">
        <v>345.6</v>
      </c>
      <c r="F469" s="28">
        <v>491.3</v>
      </c>
      <c r="G469" s="28">
        <v>32.200000000000003</v>
      </c>
      <c r="H469" s="28">
        <v>0</v>
      </c>
      <c r="I469" s="27">
        <v>0</v>
      </c>
      <c r="J469" s="27">
        <v>0</v>
      </c>
      <c r="K469" s="27">
        <v>1.5349999999999999</v>
      </c>
      <c r="L469" s="28">
        <v>273</v>
      </c>
      <c r="M469" s="28">
        <v>2.2999999999999998</v>
      </c>
      <c r="N469" s="29">
        <v>0</v>
      </c>
      <c r="O469" s="30">
        <v>0</v>
      </c>
      <c r="P469" s="30">
        <v>0</v>
      </c>
      <c r="Q469" s="30">
        <v>0</v>
      </c>
      <c r="R469" s="31">
        <v>0</v>
      </c>
      <c r="S469" s="31">
        <v>0</v>
      </c>
      <c r="T469" s="22">
        <v>0</v>
      </c>
      <c r="U469" s="22">
        <v>0</v>
      </c>
      <c r="V469" s="29">
        <v>0</v>
      </c>
      <c r="W469" s="31">
        <v>0</v>
      </c>
      <c r="X469" s="31">
        <v>0</v>
      </c>
      <c r="Y469" s="22">
        <v>0</v>
      </c>
      <c r="Z469" s="22">
        <v>0</v>
      </c>
      <c r="AA469" s="27">
        <v>0</v>
      </c>
      <c r="AB469" s="31">
        <v>0</v>
      </c>
      <c r="AC469" s="27">
        <v>0</v>
      </c>
      <c r="AD469" s="27">
        <v>0</v>
      </c>
      <c r="AE469" s="22">
        <v>0</v>
      </c>
    </row>
    <row r="470" spans="1:33" ht="15" x14ac:dyDescent="0.25">
      <c r="A470" s="22">
        <v>457</v>
      </c>
      <c r="B470" s="21" t="s">
        <v>516</v>
      </c>
      <c r="C470" s="27">
        <v>148.91</v>
      </c>
      <c r="D470" s="28">
        <v>0</v>
      </c>
      <c r="E470" s="28">
        <v>214</v>
      </c>
      <c r="F470" s="28">
        <v>340.2</v>
      </c>
      <c r="G470" s="28">
        <v>39.200000000000003</v>
      </c>
      <c r="H470" s="28">
        <v>200</v>
      </c>
      <c r="I470" s="27">
        <v>0.28000000000000003</v>
      </c>
      <c r="J470" s="27">
        <v>0</v>
      </c>
      <c r="K470" s="27">
        <v>0</v>
      </c>
      <c r="L470" s="28">
        <v>0</v>
      </c>
      <c r="M470" s="28">
        <v>0.7</v>
      </c>
      <c r="N470" s="29">
        <v>0</v>
      </c>
      <c r="O470" s="30">
        <v>0</v>
      </c>
      <c r="P470" s="30">
        <v>0</v>
      </c>
      <c r="Q470" s="30">
        <v>0</v>
      </c>
      <c r="R470" s="31">
        <v>0</v>
      </c>
      <c r="S470" s="31">
        <v>0</v>
      </c>
      <c r="T470" s="22">
        <v>-155.1</v>
      </c>
      <c r="U470" s="22">
        <v>-148.80000000000001</v>
      </c>
      <c r="V470" s="29">
        <v>0</v>
      </c>
      <c r="W470" s="31">
        <v>0</v>
      </c>
      <c r="X470" s="31">
        <v>0</v>
      </c>
      <c r="Y470" s="22">
        <v>0</v>
      </c>
      <c r="Z470" s="22">
        <v>0</v>
      </c>
      <c r="AA470" s="27">
        <v>0</v>
      </c>
      <c r="AB470" s="31">
        <v>0</v>
      </c>
      <c r="AC470" s="27">
        <v>0</v>
      </c>
      <c r="AD470" s="27">
        <v>0</v>
      </c>
      <c r="AE470" s="22">
        <v>0</v>
      </c>
    </row>
    <row r="471" spans="1:33" ht="15" x14ac:dyDescent="0.25">
      <c r="A471" s="22">
        <v>458</v>
      </c>
      <c r="B471" s="21" t="s">
        <v>517</v>
      </c>
      <c r="C471" s="27">
        <v>59.112000000000002</v>
      </c>
      <c r="D471" s="28">
        <v>156</v>
      </c>
      <c r="E471" s="28">
        <v>276.10000000000002</v>
      </c>
      <c r="F471" s="28">
        <v>433.2</v>
      </c>
      <c r="G471" s="28">
        <v>40.200000000000003</v>
      </c>
      <c r="H471" s="28">
        <v>254</v>
      </c>
      <c r="I471" s="27">
        <v>0.28699999999999998</v>
      </c>
      <c r="J471" s="27">
        <v>0.19500000000000001</v>
      </c>
      <c r="K471" s="27">
        <v>0.63300000000000001</v>
      </c>
      <c r="L471" s="28">
        <v>293</v>
      </c>
      <c r="M471" s="28">
        <v>0.6</v>
      </c>
      <c r="N471" s="29">
        <v>-1.96</v>
      </c>
      <c r="O471" s="30">
        <v>9.486E-2</v>
      </c>
      <c r="P471" s="30">
        <v>-5.2989999999999999E-5</v>
      </c>
      <c r="Q471" s="30">
        <v>1.104E-8</v>
      </c>
      <c r="R471" s="31">
        <v>0</v>
      </c>
      <c r="S471" s="31">
        <v>0</v>
      </c>
      <c r="T471" s="22">
        <v>-5.7</v>
      </c>
      <c r="U471" s="22">
        <v>23.64</v>
      </c>
      <c r="V471" s="29">
        <v>16.049900000000001</v>
      </c>
      <c r="W471" s="31">
        <v>2230.5100000000002</v>
      </c>
      <c r="X471" s="31">
        <v>-39.15</v>
      </c>
      <c r="Y471" s="22">
        <v>305</v>
      </c>
      <c r="Z471" s="22">
        <v>215</v>
      </c>
      <c r="AA471" s="27">
        <v>50.869</v>
      </c>
      <c r="AB471" s="31">
        <v>-4261.51</v>
      </c>
      <c r="AC471" s="27">
        <v>-5.1269999999999998</v>
      </c>
      <c r="AD471" s="27">
        <v>2.59</v>
      </c>
      <c r="AE471" s="22">
        <v>5760</v>
      </c>
    </row>
    <row r="472" spans="1:33" ht="15" x14ac:dyDescent="0.25">
      <c r="A472" s="22">
        <v>459</v>
      </c>
      <c r="B472" s="21" t="s">
        <v>518</v>
      </c>
      <c r="C472" s="27">
        <v>86.134</v>
      </c>
      <c r="D472" s="28">
        <v>182</v>
      </c>
      <c r="E472" s="28">
        <v>376</v>
      </c>
      <c r="F472" s="28">
        <v>554</v>
      </c>
      <c r="G472" s="28">
        <v>35</v>
      </c>
      <c r="H472" s="28">
        <v>333</v>
      </c>
      <c r="I472" s="27">
        <v>0.26</v>
      </c>
      <c r="J472" s="27">
        <v>0.4</v>
      </c>
      <c r="K472" s="27">
        <v>0.81</v>
      </c>
      <c r="L472" s="28">
        <v>293</v>
      </c>
      <c r="M472" s="28">
        <v>2.6</v>
      </c>
      <c r="N472" s="29">
        <v>3.4009999999999998</v>
      </c>
      <c r="O472" s="30">
        <v>0.10340000000000001</v>
      </c>
      <c r="P472" s="30">
        <v>-5.0330000000000001E-5</v>
      </c>
      <c r="Q472" s="30">
        <v>7.5529999999999999E-9</v>
      </c>
      <c r="R472" s="31">
        <v>521.29999999999995</v>
      </c>
      <c r="S472" s="31">
        <v>252.03</v>
      </c>
      <c r="T472" s="22">
        <v>-54.45</v>
      </c>
      <c r="U472" s="22">
        <v>-25.88</v>
      </c>
      <c r="V472" s="29">
        <v>16.162299999999998</v>
      </c>
      <c r="W472" s="31">
        <v>3030.2</v>
      </c>
      <c r="X472" s="31">
        <v>-58.15</v>
      </c>
      <c r="Y472" s="22">
        <v>412</v>
      </c>
      <c r="Z472" s="22">
        <v>277</v>
      </c>
      <c r="AA472" s="27">
        <v>0</v>
      </c>
      <c r="AB472" s="31">
        <v>0</v>
      </c>
      <c r="AC472" s="27">
        <v>0</v>
      </c>
      <c r="AD472" s="27">
        <v>0</v>
      </c>
      <c r="AE472" s="22">
        <v>8040</v>
      </c>
    </row>
    <row r="473" spans="1:33" ht="15" x14ac:dyDescent="0.25">
      <c r="A473" s="22">
        <v>460</v>
      </c>
      <c r="B473" s="21" t="s">
        <v>519</v>
      </c>
      <c r="C473" s="27">
        <v>86.090999999999994</v>
      </c>
      <c r="D473" s="28">
        <v>173</v>
      </c>
      <c r="E473" s="28">
        <v>346</v>
      </c>
      <c r="F473" s="28">
        <v>525</v>
      </c>
      <c r="G473" s="28">
        <v>43</v>
      </c>
      <c r="H473" s="28">
        <v>265</v>
      </c>
      <c r="I473" s="27">
        <v>0.26</v>
      </c>
      <c r="J473" s="27">
        <v>0.34</v>
      </c>
      <c r="K473" s="27">
        <v>0.93200000000000005</v>
      </c>
      <c r="L473" s="28">
        <v>293</v>
      </c>
      <c r="M473" s="28">
        <v>1.7</v>
      </c>
      <c r="N473" s="29">
        <v>3.621</v>
      </c>
      <c r="O473" s="30">
        <v>6.676E-2</v>
      </c>
      <c r="P473" s="30">
        <v>-2.103E-5</v>
      </c>
      <c r="Q473" s="30">
        <v>-3.9650000000000003E-9</v>
      </c>
      <c r="R473" s="31">
        <v>457.89</v>
      </c>
      <c r="S473" s="31">
        <v>235.35</v>
      </c>
      <c r="T473" s="22">
        <v>-75.5</v>
      </c>
      <c r="U473" s="22">
        <v>0</v>
      </c>
      <c r="V473" s="29">
        <v>16.100300000000001</v>
      </c>
      <c r="W473" s="31">
        <v>2744.68</v>
      </c>
      <c r="X473" s="31">
        <v>-56.15</v>
      </c>
      <c r="Y473" s="22">
        <v>379</v>
      </c>
      <c r="Z473" s="22">
        <v>255</v>
      </c>
      <c r="AA473" s="27">
        <v>0</v>
      </c>
      <c r="AB473" s="31">
        <v>0</v>
      </c>
      <c r="AC473" s="27">
        <v>0</v>
      </c>
      <c r="AD473" s="27">
        <v>0</v>
      </c>
      <c r="AE473" s="22">
        <v>0</v>
      </c>
    </row>
    <row r="474" spans="1:33" ht="15" x14ac:dyDescent="0.25">
      <c r="A474" s="22">
        <v>461</v>
      </c>
      <c r="B474" s="21" t="s">
        <v>520</v>
      </c>
      <c r="C474" s="27">
        <v>62.499000000000002</v>
      </c>
      <c r="D474" s="28">
        <v>119.4</v>
      </c>
      <c r="E474" s="28">
        <v>259.8</v>
      </c>
      <c r="F474" s="28">
        <v>429.7</v>
      </c>
      <c r="G474" s="28">
        <v>55.3</v>
      </c>
      <c r="H474" s="28">
        <v>169</v>
      </c>
      <c r="I474" s="27">
        <v>0.26500000000000001</v>
      </c>
      <c r="J474" s="27">
        <v>0.122</v>
      </c>
      <c r="K474" s="27">
        <v>0.96899999999999997</v>
      </c>
      <c r="L474" s="28">
        <v>259</v>
      </c>
      <c r="M474" s="28">
        <v>1.5</v>
      </c>
      <c r="N474" s="29">
        <v>1.421</v>
      </c>
      <c r="O474" s="30">
        <v>4.8230000000000002E-2</v>
      </c>
      <c r="P474" s="30">
        <v>-3.6690000000000003E-5</v>
      </c>
      <c r="Q474" s="30">
        <v>1.14E-8</v>
      </c>
      <c r="R474" s="31">
        <v>276.89999999999998</v>
      </c>
      <c r="S474" s="31">
        <v>167.04</v>
      </c>
      <c r="T474" s="22">
        <v>8.4</v>
      </c>
      <c r="U474" s="22">
        <v>12.31</v>
      </c>
      <c r="V474" s="29">
        <v>14.960100000000001</v>
      </c>
      <c r="W474" s="31">
        <v>1803.84</v>
      </c>
      <c r="X474" s="31">
        <v>-43.15</v>
      </c>
      <c r="Y474" s="22">
        <v>290</v>
      </c>
      <c r="Z474" s="22">
        <v>185</v>
      </c>
      <c r="AA474" s="27">
        <v>48.671999999999997</v>
      </c>
      <c r="AB474" s="31">
        <v>-3955.89</v>
      </c>
      <c r="AC474" s="27">
        <v>-4.8230000000000004</v>
      </c>
      <c r="AD474" s="27">
        <v>1.85</v>
      </c>
      <c r="AE474" s="22">
        <v>5321</v>
      </c>
    </row>
    <row r="475" spans="1:33" ht="15" x14ac:dyDescent="0.25">
      <c r="A475" s="22">
        <v>462</v>
      </c>
      <c r="B475" s="21" t="s">
        <v>521</v>
      </c>
      <c r="C475" s="27">
        <v>72.106999999999999</v>
      </c>
      <c r="D475" s="28">
        <v>157.9</v>
      </c>
      <c r="E475" s="28">
        <v>308.8</v>
      </c>
      <c r="F475" s="28">
        <v>475</v>
      </c>
      <c r="G475" s="28">
        <v>40.200000000000003</v>
      </c>
      <c r="H475" s="28">
        <v>260</v>
      </c>
      <c r="I475" s="27">
        <v>0.27</v>
      </c>
      <c r="J475" s="27">
        <v>0</v>
      </c>
      <c r="K475" s="27">
        <v>0.79300000000000004</v>
      </c>
      <c r="L475" s="28">
        <v>293</v>
      </c>
      <c r="M475" s="28">
        <v>1.3</v>
      </c>
      <c r="N475" s="29">
        <v>4.1269999999999998</v>
      </c>
      <c r="O475" s="30">
        <v>7.7289999999999998E-2</v>
      </c>
      <c r="P475" s="30">
        <v>-3.5139999999999999E-5</v>
      </c>
      <c r="Q475" s="30">
        <v>5.1339999999999998E-9</v>
      </c>
      <c r="R475" s="31">
        <v>349.95</v>
      </c>
      <c r="S475" s="31">
        <v>189.02</v>
      </c>
      <c r="T475" s="22">
        <v>-33.5</v>
      </c>
      <c r="U475" s="22">
        <v>0</v>
      </c>
      <c r="V475" s="29">
        <v>15.8911</v>
      </c>
      <c r="W475" s="31">
        <v>2449.2600000000002</v>
      </c>
      <c r="X475" s="31">
        <v>-44.15</v>
      </c>
      <c r="Y475" s="22">
        <v>340</v>
      </c>
      <c r="Z475" s="22">
        <v>225</v>
      </c>
      <c r="AA475" s="27">
        <v>0</v>
      </c>
      <c r="AB475" s="31">
        <v>0</v>
      </c>
      <c r="AC475" s="27">
        <v>0</v>
      </c>
      <c r="AD475" s="27">
        <v>0</v>
      </c>
      <c r="AE475" s="22">
        <v>6330</v>
      </c>
    </row>
    <row r="476" spans="1:33" ht="15" x14ac:dyDescent="0.25">
      <c r="A476" s="22">
        <v>463</v>
      </c>
      <c r="B476" s="21" t="s">
        <v>522</v>
      </c>
      <c r="C476" s="27">
        <v>46.043999999999997</v>
      </c>
      <c r="D476" s="28">
        <v>130</v>
      </c>
      <c r="E476" s="28">
        <v>235.5</v>
      </c>
      <c r="F476" s="28">
        <v>327.8</v>
      </c>
      <c r="G476" s="28">
        <v>51.7</v>
      </c>
      <c r="H476" s="28">
        <v>144</v>
      </c>
      <c r="I476" s="27">
        <v>0.27700000000000002</v>
      </c>
      <c r="J476" s="27">
        <v>0</v>
      </c>
      <c r="K476" s="27">
        <v>0</v>
      </c>
      <c r="L476" s="28">
        <v>0</v>
      </c>
      <c r="M476" s="28">
        <v>1.4</v>
      </c>
      <c r="N476" s="29">
        <v>0</v>
      </c>
      <c r="O476" s="30">
        <v>0</v>
      </c>
      <c r="P476" s="30">
        <v>0</v>
      </c>
      <c r="Q476" s="30">
        <v>0</v>
      </c>
      <c r="R476" s="31">
        <v>0</v>
      </c>
      <c r="S476" s="31">
        <v>0</v>
      </c>
      <c r="T476" s="22">
        <v>0</v>
      </c>
      <c r="U476" s="22">
        <v>0</v>
      </c>
      <c r="V476" s="29">
        <v>0</v>
      </c>
      <c r="W476" s="31">
        <v>0</v>
      </c>
      <c r="X476" s="31">
        <v>0</v>
      </c>
      <c r="Y476" s="22">
        <v>0</v>
      </c>
      <c r="Z476" s="22">
        <v>0</v>
      </c>
      <c r="AA476" s="27">
        <v>0</v>
      </c>
      <c r="AB476" s="31">
        <v>0</v>
      </c>
      <c r="AC476" s="27">
        <v>0</v>
      </c>
      <c r="AD476" s="27">
        <v>0</v>
      </c>
      <c r="AE476" s="22">
        <v>0</v>
      </c>
    </row>
    <row r="477" spans="1:33" ht="15" x14ac:dyDescent="0.25">
      <c r="A477" s="22">
        <v>464</v>
      </c>
      <c r="B477" s="21" t="s">
        <v>523</v>
      </c>
      <c r="C477" s="27">
        <v>72.063999999999993</v>
      </c>
      <c r="D477" s="28">
        <v>215.5</v>
      </c>
      <c r="E477" s="28">
        <v>319.60000000000002</v>
      </c>
      <c r="F477" s="28">
        <v>475</v>
      </c>
      <c r="G477" s="28">
        <v>57</v>
      </c>
      <c r="H477" s="28">
        <v>210</v>
      </c>
      <c r="I477" s="27">
        <v>0.31</v>
      </c>
      <c r="J477" s="27">
        <v>0.55000000000000004</v>
      </c>
      <c r="K477" s="27">
        <v>0.96299999999999997</v>
      </c>
      <c r="L477" s="28">
        <v>293</v>
      </c>
      <c r="M477" s="28">
        <v>0</v>
      </c>
      <c r="N477" s="29">
        <v>6.6429999999999998</v>
      </c>
      <c r="O477" s="30">
        <v>4.3920000000000001E-2</v>
      </c>
      <c r="P477" s="30">
        <v>-8.5019999999999992E-6</v>
      </c>
      <c r="Q477" s="30">
        <v>-5.5770000000000002E-8</v>
      </c>
      <c r="R477" s="31">
        <v>428.4</v>
      </c>
      <c r="S477" s="31">
        <v>224.83</v>
      </c>
      <c r="T477" s="22">
        <v>0</v>
      </c>
      <c r="U477" s="22">
        <v>0</v>
      </c>
      <c r="V477" s="29">
        <v>16.653099999999998</v>
      </c>
      <c r="W477" s="31">
        <v>2569.6799999999998</v>
      </c>
      <c r="X477" s="31">
        <v>-63.15</v>
      </c>
      <c r="Y477" s="22">
        <v>350</v>
      </c>
      <c r="Z477" s="22">
        <v>240</v>
      </c>
      <c r="AA477" s="27">
        <v>0</v>
      </c>
      <c r="AB477" s="31">
        <v>0</v>
      </c>
      <c r="AC477" s="27">
        <v>0</v>
      </c>
      <c r="AD477" s="27">
        <v>0</v>
      </c>
      <c r="AE477" s="22">
        <v>7680</v>
      </c>
    </row>
    <row r="478" spans="1:33" ht="15" x14ac:dyDescent="0.25">
      <c r="A478" s="22">
        <v>465</v>
      </c>
      <c r="B478" s="21" t="s">
        <v>524</v>
      </c>
      <c r="C478" s="27">
        <v>58.08</v>
      </c>
      <c r="D478" s="28">
        <v>151.5</v>
      </c>
      <c r="E478" s="28">
        <v>278</v>
      </c>
      <c r="F478" s="28">
        <v>436</v>
      </c>
      <c r="G478" s="28">
        <v>47</v>
      </c>
      <c r="H478" s="28">
        <v>205</v>
      </c>
      <c r="I478" s="27">
        <v>0.27</v>
      </c>
      <c r="J478" s="27">
        <v>0.34</v>
      </c>
      <c r="K478" s="27">
        <v>0.75</v>
      </c>
      <c r="L478" s="28">
        <v>293</v>
      </c>
      <c r="M478" s="28">
        <v>0</v>
      </c>
      <c r="N478" s="29">
        <v>3.7330000000000001</v>
      </c>
      <c r="O478" s="30">
        <v>5.5919999999999997E-2</v>
      </c>
      <c r="P478" s="30">
        <v>-2.3159999999999998E-5</v>
      </c>
      <c r="Q478" s="30">
        <v>2.5369999999999998E-9</v>
      </c>
      <c r="R478" s="31">
        <v>318.41000000000003</v>
      </c>
      <c r="S478" s="31">
        <v>180.98</v>
      </c>
      <c r="T478" s="22">
        <v>0</v>
      </c>
      <c r="U478" s="22">
        <v>0</v>
      </c>
      <c r="V478" s="29">
        <v>14.4602</v>
      </c>
      <c r="W478" s="31">
        <v>1950.22</v>
      </c>
      <c r="X478" s="31">
        <v>-25.15</v>
      </c>
      <c r="Y478" s="22">
        <v>315</v>
      </c>
      <c r="Z478" s="22">
        <v>190</v>
      </c>
      <c r="AA478" s="27">
        <v>0</v>
      </c>
      <c r="AB478" s="31">
        <v>0</v>
      </c>
      <c r="AC478" s="27">
        <v>0</v>
      </c>
      <c r="AD478" s="27">
        <v>0</v>
      </c>
      <c r="AE478" s="22">
        <v>4550</v>
      </c>
    </row>
    <row r="479" spans="1:33" ht="15" x14ac:dyDescent="0.25">
      <c r="A479" s="22">
        <v>466</v>
      </c>
      <c r="B479" s="21" t="s">
        <v>525</v>
      </c>
      <c r="C479" s="27">
        <v>52.076000000000001</v>
      </c>
      <c r="D479" s="28">
        <v>227.6</v>
      </c>
      <c r="E479" s="28">
        <v>278.10000000000002</v>
      </c>
      <c r="F479" s="28">
        <v>455</v>
      </c>
      <c r="G479" s="28">
        <v>49</v>
      </c>
      <c r="H479" s="28">
        <v>202</v>
      </c>
      <c r="I479" s="27">
        <v>0.26</v>
      </c>
      <c r="J479" s="27">
        <v>9.1999999999999998E-2</v>
      </c>
      <c r="K479" s="27">
        <v>0.71</v>
      </c>
      <c r="L479" s="28">
        <v>273</v>
      </c>
      <c r="M479" s="28">
        <v>0</v>
      </c>
      <c r="N479" s="29">
        <v>1.6140000000000001</v>
      </c>
      <c r="O479" s="30">
        <v>6.7849999999999994E-2</v>
      </c>
      <c r="P479" s="30">
        <v>-5.41E-5</v>
      </c>
      <c r="Q479" s="30">
        <v>1.782E-8</v>
      </c>
      <c r="R479" s="31">
        <v>0</v>
      </c>
      <c r="S479" s="31">
        <v>0</v>
      </c>
      <c r="T479" s="22">
        <v>72.8</v>
      </c>
      <c r="U479" s="22">
        <v>73.13</v>
      </c>
      <c r="V479" s="29">
        <v>16.010000000000002</v>
      </c>
      <c r="W479" s="31">
        <v>2203.5700000000002</v>
      </c>
      <c r="X479" s="31">
        <v>-43.15</v>
      </c>
      <c r="Y479" s="22">
        <v>305</v>
      </c>
      <c r="Z479" s="22">
        <v>200</v>
      </c>
      <c r="AA479" s="27">
        <v>0</v>
      </c>
      <c r="AB479" s="31">
        <v>0</v>
      </c>
      <c r="AC479" s="27">
        <v>0</v>
      </c>
      <c r="AD479" s="27">
        <v>0</v>
      </c>
      <c r="AE479" s="22">
        <v>5850</v>
      </c>
    </row>
    <row r="480" spans="1:33" ht="15" x14ac:dyDescent="0.25">
      <c r="A480" s="22">
        <v>467</v>
      </c>
      <c r="B480" s="21" t="s">
        <v>651</v>
      </c>
      <c r="C480" s="27">
        <v>18.015000000000001</v>
      </c>
      <c r="D480" s="28">
        <v>273.2</v>
      </c>
      <c r="E480" s="28">
        <v>373.2</v>
      </c>
      <c r="F480" s="28">
        <v>647.29999999999995</v>
      </c>
      <c r="G480" s="28">
        <v>217.6</v>
      </c>
      <c r="H480" s="28">
        <v>56</v>
      </c>
      <c r="I480" s="27">
        <v>0.22900000000000001</v>
      </c>
      <c r="J480" s="27">
        <v>0.34399999999999997</v>
      </c>
      <c r="K480" s="27">
        <v>0.998</v>
      </c>
      <c r="L480" s="28">
        <v>293</v>
      </c>
      <c r="M480" s="28">
        <v>1.8</v>
      </c>
      <c r="N480" s="29">
        <v>7.7009999999999996</v>
      </c>
      <c r="O480" s="30">
        <v>4.595E-4</v>
      </c>
      <c r="P480" s="30">
        <v>2.5210000000000001E-6</v>
      </c>
      <c r="Q480" s="30">
        <v>-8.5900000000000003E-10</v>
      </c>
      <c r="R480" s="31">
        <v>658.25</v>
      </c>
      <c r="S480" s="31">
        <v>283.16000000000003</v>
      </c>
      <c r="T480" s="22">
        <v>-57.8</v>
      </c>
      <c r="U480" s="22">
        <v>-54.64</v>
      </c>
      <c r="V480" s="29">
        <v>18.303599999999999</v>
      </c>
      <c r="W480" s="31">
        <v>3816.44</v>
      </c>
      <c r="X480" s="31">
        <v>-46.13</v>
      </c>
      <c r="Y480" s="22">
        <v>441</v>
      </c>
      <c r="Z480" s="22">
        <v>284</v>
      </c>
      <c r="AA480" s="27">
        <v>55.335999999999999</v>
      </c>
      <c r="AB480" s="31">
        <v>-6869.5</v>
      </c>
      <c r="AC480" s="27">
        <v>-5.1150000000000002</v>
      </c>
      <c r="AD480" s="27">
        <v>1.05</v>
      </c>
      <c r="AE480" s="22">
        <v>9717</v>
      </c>
    </row>
    <row r="481" spans="1:31" ht="15" x14ac:dyDescent="0.25">
      <c r="A481" s="22">
        <v>468</v>
      </c>
      <c r="B481" s="21" t="s">
        <v>526</v>
      </c>
      <c r="C481" s="27">
        <v>131.30000000000001</v>
      </c>
      <c r="D481" s="28">
        <v>161.30000000000001</v>
      </c>
      <c r="E481" s="28">
        <v>165</v>
      </c>
      <c r="F481" s="28">
        <v>289.7</v>
      </c>
      <c r="G481" s="28">
        <v>57.6</v>
      </c>
      <c r="H481" s="28">
        <v>118</v>
      </c>
      <c r="I481" s="27">
        <v>0.28599999999999998</v>
      </c>
      <c r="J481" s="27">
        <v>2E-3</v>
      </c>
      <c r="K481" s="27">
        <v>3.06</v>
      </c>
      <c r="L481" s="28">
        <v>165</v>
      </c>
      <c r="M481" s="28">
        <v>0</v>
      </c>
      <c r="N481" s="29">
        <v>0</v>
      </c>
      <c r="O481" s="30">
        <v>0</v>
      </c>
      <c r="P481" s="30">
        <v>0</v>
      </c>
      <c r="Q481" s="30">
        <v>0</v>
      </c>
      <c r="R481" s="31">
        <v>0</v>
      </c>
      <c r="S481" s="31">
        <v>0</v>
      </c>
      <c r="T481" s="22">
        <v>0</v>
      </c>
      <c r="U481" s="22">
        <v>0</v>
      </c>
      <c r="V481" s="29">
        <v>15.2958</v>
      </c>
      <c r="W481" s="31">
        <v>1303.92</v>
      </c>
      <c r="X481" s="31">
        <v>-14.5</v>
      </c>
      <c r="Y481" s="22">
        <v>178</v>
      </c>
      <c r="Z481" s="22">
        <v>158</v>
      </c>
      <c r="AA481" s="27">
        <v>31.428999999999998</v>
      </c>
      <c r="AB481" s="31">
        <v>-1951.76</v>
      </c>
      <c r="AC481" s="27">
        <v>-2.544</v>
      </c>
      <c r="AD481" s="27">
        <v>0.80400000000000005</v>
      </c>
      <c r="AE481" s="22">
        <v>3108</v>
      </c>
    </row>
  </sheetData>
  <pageMargins left="0.75" right="0.75" top="1" bottom="1" header="0.5" footer="0.5"/>
  <headerFooter alignWithMargins="0"/>
  <customProperties>
    <customPr name="SSC_SHEET_GUID" r:id="rId1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A780C-0AC5-4109-B71D-F912D7870CAB}">
  <dimension ref="C1:E5"/>
  <sheetViews>
    <sheetView workbookViewId="0"/>
  </sheetViews>
  <sheetFormatPr baseColWidth="10" defaultRowHeight="14.4" x14ac:dyDescent="0.3"/>
  <sheetData>
    <row r="1" spans="3:5" x14ac:dyDescent="0.3">
      <c r="C1" t="s">
        <v>634</v>
      </c>
      <c r="D1" t="s">
        <v>633</v>
      </c>
      <c r="E1" t="s">
        <v>635</v>
      </c>
    </row>
    <row r="2" spans="3:5" x14ac:dyDescent="0.3">
      <c r="C2" t="s">
        <v>673</v>
      </c>
    </row>
    <row r="3" spans="3:5" x14ac:dyDescent="0.3">
      <c r="C3" t="s">
        <v>674</v>
      </c>
    </row>
    <row r="4" spans="3:5" x14ac:dyDescent="0.3">
      <c r="C4" t="s">
        <v>675</v>
      </c>
    </row>
    <row r="5" spans="3:5" x14ac:dyDescent="0.3">
      <c r="C5" t="s">
        <v>676</v>
      </c>
    </row>
  </sheetData>
  <pageMargins left="0.7" right="0.7" top="0.75" bottom="0.75" header="0.3" footer="0.3"/>
  <customProperties>
    <customPr name="SSC_SHEET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F06D3-A919-47EE-8A18-54EE6B442C4C}">
  <dimension ref="A1"/>
  <sheetViews>
    <sheetView showGridLines="0" workbookViewId="0">
      <selection activeCell="M15" sqref="M15"/>
    </sheetView>
  </sheetViews>
  <sheetFormatPr baseColWidth="10" defaultRowHeight="14.4" x14ac:dyDescent="0.3"/>
  <sheetData/>
  <sheetProtection algorithmName="SHA-512" hashValue="uc5auGtcgaRNNYU8wGpLVeb4sIAtqAirA9J26FryPNW7tn2Vlz5oPfpfX8/iTTBCT9TzG6SMAgu+NF19aT6LPA==" saltValue="wW+Uuh4b4szChEgfVOdcqg==" spinCount="100000" sheet="1" objects="1" scenarios="1" selectLockedCells="1" selectUnlockedCells="1"/>
  <pageMargins left="0.7" right="0.7" top="0.75" bottom="0.75" header="0.3" footer="0.3"/>
  <customProperties>
    <customPr name="SSC_SHEET_GUID" r:id="rId1"/>
  </customPropertie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50D7FE-1810-4DA2-990D-91A1FA6AAE04}">
  <dimension ref="A1"/>
  <sheetViews>
    <sheetView showGridLines="0" workbookViewId="0">
      <selection activeCell="C13" sqref="C13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73B71-6DA4-4ECB-8BC1-C948A289AC04}">
  <dimension ref="A1"/>
  <sheetViews>
    <sheetView showGridLines="0" workbookViewId="0">
      <selection activeCell="M28" sqref="M28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FD836"/>
  <sheetViews>
    <sheetView showGridLines="0" tabSelected="1" zoomScale="85" zoomScaleNormal="85" workbookViewId="0">
      <selection activeCell="O8" sqref="O8"/>
    </sheetView>
  </sheetViews>
  <sheetFormatPr baseColWidth="10" defaultColWidth="8.88671875" defaultRowHeight="14.4" x14ac:dyDescent="0.3"/>
  <cols>
    <col min="1" max="1" width="2.6640625" customWidth="1"/>
    <col min="5" max="5" width="9.5546875" customWidth="1"/>
    <col min="6" max="6" width="13.33203125" customWidth="1"/>
    <col min="7" max="7" width="13.77734375" customWidth="1"/>
    <col min="8" max="8" width="19.33203125" customWidth="1"/>
    <col min="13" max="13" width="6.44140625" customWidth="1"/>
    <col min="14" max="15" width="9" bestFit="1" customWidth="1"/>
    <col min="16" max="17" width="25.6640625" style="34" customWidth="1"/>
    <col min="18" max="18" width="39.44140625" customWidth="1"/>
    <col min="19" max="23" width="9" bestFit="1" customWidth="1"/>
    <col min="24" max="24" width="11.77734375" bestFit="1" customWidth="1"/>
    <col min="25" max="75" width="9" bestFit="1" customWidth="1"/>
  </cols>
  <sheetData>
    <row r="1" spans="1:115" ht="15" thickBot="1" x14ac:dyDescent="0.35">
      <c r="A1" s="1"/>
      <c r="B1" s="113"/>
      <c r="C1" s="113"/>
      <c r="D1" s="113"/>
      <c r="E1" s="113"/>
      <c r="F1" s="113"/>
      <c r="G1" s="113"/>
      <c r="H1" s="113"/>
      <c r="I1" s="106"/>
      <c r="J1" s="106"/>
      <c r="K1" s="106"/>
      <c r="L1" s="106"/>
      <c r="M1" s="106"/>
      <c r="N1" s="106"/>
      <c r="O1" s="106"/>
      <c r="P1" s="114"/>
      <c r="Q1" s="114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  <c r="AQ1" s="106"/>
      <c r="AR1" s="106"/>
      <c r="AS1" s="106"/>
      <c r="AT1" s="106"/>
      <c r="AU1" s="106"/>
      <c r="AV1" s="106"/>
      <c r="AW1" s="106"/>
      <c r="AX1" s="106"/>
      <c r="AY1" s="106"/>
      <c r="AZ1" s="106"/>
      <c r="BA1" s="106"/>
      <c r="BB1" s="106"/>
      <c r="BC1" s="106"/>
      <c r="BD1" s="106"/>
      <c r="BE1" s="106"/>
      <c r="BF1" s="106"/>
      <c r="BG1" s="106"/>
      <c r="BH1" s="106"/>
      <c r="BI1" s="106"/>
      <c r="BJ1" s="106"/>
      <c r="BK1" s="106"/>
      <c r="BL1" s="106"/>
      <c r="BM1" s="106"/>
      <c r="BN1" s="106"/>
      <c r="BO1" s="106"/>
      <c r="BP1" s="106"/>
      <c r="BQ1" s="106"/>
      <c r="BR1" s="106"/>
      <c r="BS1" s="106"/>
      <c r="BT1" s="106"/>
      <c r="BU1" s="106"/>
      <c r="BV1" s="106"/>
      <c r="BW1" s="106"/>
      <c r="BX1" s="106"/>
      <c r="BY1" s="106"/>
      <c r="BZ1" s="106"/>
      <c r="CA1" s="106"/>
      <c r="CB1" s="106"/>
      <c r="CC1" s="106"/>
      <c r="CD1" s="106"/>
      <c r="CE1" s="106"/>
      <c r="CF1" s="106"/>
      <c r="CG1" s="106"/>
      <c r="CH1" s="106"/>
      <c r="CI1" s="106"/>
      <c r="CJ1" s="106"/>
      <c r="CK1" s="106"/>
      <c r="CL1" s="106"/>
      <c r="CM1" s="106"/>
      <c r="CN1" s="106"/>
      <c r="CO1" s="106"/>
      <c r="CP1" s="106"/>
      <c r="CQ1" s="106"/>
      <c r="CR1" s="106"/>
      <c r="CS1" s="106"/>
      <c r="CT1" s="106"/>
      <c r="CU1" s="106"/>
      <c r="CV1" s="106"/>
      <c r="CW1" s="106"/>
      <c r="CX1" s="106"/>
      <c r="CY1" s="106"/>
      <c r="CZ1" s="106"/>
      <c r="DA1" s="106"/>
      <c r="DB1" s="106"/>
      <c r="DC1" s="106"/>
      <c r="DD1" s="106"/>
      <c r="DE1" s="106"/>
      <c r="DF1" s="106"/>
      <c r="DG1" s="106"/>
      <c r="DH1" s="106"/>
      <c r="DI1" s="106"/>
      <c r="DJ1" s="106"/>
      <c r="DK1" s="106"/>
    </row>
    <row r="2" spans="1:115" ht="18.600000000000001" thickBot="1" x14ac:dyDescent="0.35">
      <c r="A2" s="3"/>
      <c r="B2" s="235" t="s">
        <v>679</v>
      </c>
      <c r="C2" s="236"/>
      <c r="D2" s="236"/>
      <c r="E2" s="236"/>
      <c r="F2" s="236"/>
      <c r="G2" s="236"/>
      <c r="H2" s="236"/>
      <c r="I2" s="236"/>
      <c r="J2" s="237"/>
      <c r="K2" s="115"/>
      <c r="L2" s="116"/>
      <c r="M2" s="116"/>
      <c r="N2" s="116"/>
      <c r="O2" s="116"/>
      <c r="P2" s="117"/>
      <c r="Q2" s="117"/>
      <c r="R2" s="116"/>
      <c r="S2" s="116"/>
      <c r="T2" s="116"/>
      <c r="U2" s="116"/>
      <c r="V2" s="116"/>
      <c r="W2" s="116"/>
      <c r="X2" s="116"/>
      <c r="Y2" s="116"/>
      <c r="Z2" s="116"/>
      <c r="AA2" s="116"/>
      <c r="AB2" s="116"/>
      <c r="AC2" s="116"/>
      <c r="AD2" s="116"/>
      <c r="AE2" s="116"/>
      <c r="AF2" s="116"/>
      <c r="AG2" s="116"/>
      <c r="AH2" s="116"/>
      <c r="AI2" s="116"/>
      <c r="AJ2" s="116"/>
      <c r="AK2" s="116"/>
      <c r="AL2" s="116"/>
      <c r="AM2" s="116"/>
      <c r="AN2" s="116"/>
      <c r="AO2" s="116"/>
      <c r="AP2" s="116"/>
      <c r="AQ2" s="116"/>
      <c r="AR2" s="116"/>
      <c r="AS2" s="116"/>
      <c r="AT2" s="116"/>
      <c r="AU2" s="116"/>
      <c r="AV2" s="116"/>
      <c r="AW2" s="116"/>
      <c r="AX2" s="116"/>
      <c r="AY2" s="116"/>
      <c r="AZ2" s="116"/>
      <c r="BA2" s="116"/>
      <c r="BB2" s="116"/>
      <c r="BC2" s="116"/>
      <c r="BD2" s="116"/>
      <c r="BE2" s="116"/>
      <c r="BF2" s="116"/>
      <c r="BG2" s="116"/>
      <c r="BH2" s="116"/>
      <c r="BI2" s="116"/>
      <c r="BJ2" s="116"/>
      <c r="BK2" s="116"/>
      <c r="BL2" s="116"/>
      <c r="BM2" s="116"/>
      <c r="BN2" s="116"/>
      <c r="BO2" s="116"/>
      <c r="BP2" s="116"/>
      <c r="BQ2" s="116"/>
      <c r="BR2" s="116"/>
      <c r="BS2" s="116"/>
      <c r="BT2" s="116"/>
      <c r="BU2" s="116"/>
      <c r="BV2" s="116"/>
      <c r="BW2" s="116"/>
      <c r="BX2" s="106"/>
      <c r="BY2" s="106"/>
      <c r="BZ2" s="106"/>
      <c r="CA2" s="106"/>
      <c r="CB2" s="106"/>
      <c r="CC2" s="106"/>
      <c r="CD2" s="106"/>
      <c r="CE2" s="106"/>
      <c r="CF2" s="106"/>
      <c r="CG2" s="106"/>
      <c r="CH2" s="106"/>
      <c r="CI2" s="106"/>
      <c r="CJ2" s="106"/>
      <c r="CK2" s="106"/>
      <c r="CL2" s="106"/>
      <c r="CM2" s="106"/>
      <c r="CN2" s="106"/>
      <c r="CO2" s="106"/>
      <c r="CP2" s="106"/>
      <c r="CQ2" s="106"/>
      <c r="CR2" s="106"/>
      <c r="CS2" s="106"/>
      <c r="CT2" s="106"/>
      <c r="CU2" s="106"/>
      <c r="CV2" s="106"/>
      <c r="CW2" s="106"/>
      <c r="CX2" s="106"/>
      <c r="CY2" s="106"/>
      <c r="CZ2" s="106"/>
      <c r="DA2" s="106"/>
      <c r="DB2" s="106"/>
      <c r="DC2" s="106"/>
      <c r="DD2" s="106"/>
      <c r="DE2" s="106"/>
      <c r="DF2" s="106"/>
      <c r="DG2" s="106"/>
      <c r="DH2" s="106"/>
      <c r="DI2" s="106"/>
      <c r="DJ2" s="106"/>
      <c r="DK2" s="106"/>
    </row>
    <row r="3" spans="1:115" ht="15" thickBot="1" x14ac:dyDescent="0.35">
      <c r="A3" s="4"/>
      <c r="B3" s="118"/>
      <c r="C3" s="113"/>
      <c r="D3" s="113"/>
      <c r="E3" s="113"/>
      <c r="F3" s="106"/>
      <c r="G3" s="106"/>
      <c r="H3" s="106"/>
      <c r="I3" s="119"/>
      <c r="J3" s="120"/>
      <c r="K3" s="121"/>
      <c r="L3" s="122"/>
      <c r="M3" s="116"/>
      <c r="N3" s="116"/>
      <c r="O3" s="116"/>
      <c r="P3" s="117"/>
      <c r="Q3" s="117"/>
      <c r="R3" s="116"/>
      <c r="S3" s="116"/>
      <c r="T3" s="116"/>
      <c r="U3" s="116"/>
      <c r="V3" s="116"/>
      <c r="W3" s="116"/>
      <c r="X3" s="116"/>
      <c r="Y3" s="116"/>
      <c r="Z3" s="116"/>
      <c r="AA3" s="116"/>
      <c r="AB3" s="116"/>
      <c r="AC3" s="116"/>
      <c r="AD3" s="116"/>
      <c r="AE3" s="116"/>
      <c r="AF3" s="116"/>
      <c r="AG3" s="116"/>
      <c r="AH3" s="116"/>
      <c r="AI3" s="116"/>
      <c r="AJ3" s="116"/>
      <c r="AK3" s="116"/>
      <c r="AL3" s="116"/>
      <c r="AM3" s="116"/>
      <c r="AN3" s="116"/>
      <c r="AO3" s="116"/>
      <c r="AP3" s="116"/>
      <c r="AQ3" s="116"/>
      <c r="AR3" s="116"/>
      <c r="AS3" s="116"/>
      <c r="AT3" s="116"/>
      <c r="AU3" s="116"/>
      <c r="AV3" s="116"/>
      <c r="AW3" s="116"/>
      <c r="AX3" s="116"/>
      <c r="AY3" s="116"/>
      <c r="AZ3" s="116"/>
      <c r="BA3" s="116"/>
      <c r="BB3" s="116"/>
      <c r="BC3" s="116"/>
      <c r="BD3" s="116"/>
      <c r="BE3" s="116"/>
      <c r="BF3" s="116"/>
      <c r="BG3" s="116"/>
      <c r="BH3" s="116"/>
      <c r="BI3" s="116"/>
      <c r="BJ3" s="116"/>
      <c r="BK3" s="116"/>
      <c r="BL3" s="116"/>
      <c r="BM3" s="116"/>
      <c r="BN3" s="116"/>
      <c r="BO3" s="116"/>
      <c r="BP3" s="116"/>
      <c r="BQ3" s="116"/>
      <c r="BR3" s="116"/>
      <c r="BS3" s="116"/>
      <c r="BT3" s="116"/>
      <c r="BU3" s="116"/>
      <c r="BV3" s="116"/>
      <c r="BW3" s="116"/>
      <c r="BX3" s="106"/>
      <c r="BY3" s="106"/>
      <c r="BZ3" s="106"/>
      <c r="CA3" s="106"/>
      <c r="CB3" s="106"/>
      <c r="CC3" s="106"/>
      <c r="CD3" s="106"/>
      <c r="CE3" s="106"/>
      <c r="CF3" s="106"/>
      <c r="CG3" s="106"/>
      <c r="CH3" s="106"/>
      <c r="CI3" s="106"/>
      <c r="CJ3" s="106"/>
      <c r="CK3" s="106"/>
      <c r="CL3" s="106"/>
      <c r="CM3" s="106"/>
      <c r="CN3" s="106"/>
      <c r="CO3" s="106"/>
      <c r="CP3" s="106"/>
      <c r="CQ3" s="106"/>
      <c r="CR3" s="106"/>
      <c r="CS3" s="106"/>
      <c r="CT3" s="106"/>
      <c r="CU3" s="106"/>
      <c r="CV3" s="106"/>
      <c r="CW3" s="106"/>
      <c r="CX3" s="106"/>
      <c r="CY3" s="106"/>
      <c r="CZ3" s="106"/>
      <c r="DA3" s="106"/>
      <c r="DB3" s="106"/>
      <c r="DC3" s="106"/>
      <c r="DD3" s="106"/>
      <c r="DE3" s="106"/>
      <c r="DF3" s="106"/>
      <c r="DG3" s="106"/>
      <c r="DH3" s="106"/>
      <c r="DI3" s="106"/>
      <c r="DJ3" s="106"/>
      <c r="DK3" s="106"/>
    </row>
    <row r="4" spans="1:115" ht="15" thickBot="1" x14ac:dyDescent="0.35">
      <c r="A4" s="4"/>
      <c r="B4" s="123"/>
      <c r="C4" s="113"/>
      <c r="D4" s="238" t="s">
        <v>688</v>
      </c>
      <c r="E4" s="239"/>
      <c r="F4" s="239"/>
      <c r="G4" s="239"/>
      <c r="H4" s="240"/>
      <c r="I4" s="119"/>
      <c r="J4" s="124"/>
      <c r="K4" s="124"/>
      <c r="L4" s="125"/>
      <c r="M4" s="126" t="s">
        <v>527</v>
      </c>
      <c r="N4" s="116"/>
      <c r="O4" s="116"/>
      <c r="P4" s="117">
        <f>IF(ISNUMBER(F6),F6,51)</f>
        <v>5</v>
      </c>
      <c r="Q4" s="117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6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  <c r="BC4" s="116"/>
      <c r="BD4" s="116"/>
      <c r="BE4" s="116"/>
      <c r="BF4" s="116"/>
      <c r="BG4" s="116"/>
      <c r="BH4" s="116"/>
      <c r="BI4" s="116"/>
      <c r="BJ4" s="116"/>
      <c r="BK4" s="116"/>
      <c r="BL4" s="116"/>
      <c r="BM4" s="116"/>
      <c r="BN4" s="116"/>
      <c r="BO4" s="116"/>
      <c r="BP4" s="116"/>
      <c r="BQ4" s="116"/>
      <c r="BR4" s="116"/>
      <c r="BS4" s="116"/>
      <c r="BT4" s="116"/>
      <c r="BU4" s="116"/>
      <c r="BV4" s="116"/>
      <c r="BW4" s="116"/>
      <c r="BX4" s="106"/>
      <c r="BY4" s="106"/>
      <c r="BZ4" s="106"/>
      <c r="CA4" s="106"/>
      <c r="CB4" s="106"/>
      <c r="CC4" s="106"/>
      <c r="CD4" s="106"/>
      <c r="CE4" s="106"/>
      <c r="CF4" s="106"/>
      <c r="CG4" s="106"/>
      <c r="CH4" s="106"/>
      <c r="CI4" s="106"/>
      <c r="CJ4" s="106"/>
      <c r="CK4" s="106"/>
      <c r="CL4" s="106"/>
      <c r="CM4" s="106"/>
      <c r="CN4" s="106"/>
      <c r="CO4" s="106"/>
      <c r="CP4" s="106"/>
      <c r="CQ4" s="106"/>
      <c r="CR4" s="106"/>
      <c r="CS4" s="106"/>
      <c r="CT4" s="106"/>
      <c r="CU4" s="106"/>
      <c r="CV4" s="106"/>
      <c r="CW4" s="106"/>
      <c r="CX4" s="106"/>
      <c r="CY4" s="106"/>
      <c r="CZ4" s="106"/>
      <c r="DA4" s="106"/>
      <c r="DB4" s="106"/>
      <c r="DC4" s="106"/>
      <c r="DD4" s="106"/>
      <c r="DE4" s="106"/>
      <c r="DF4" s="106"/>
      <c r="DG4" s="106"/>
      <c r="DH4" s="106"/>
      <c r="DI4" s="106"/>
      <c r="DJ4" s="106"/>
      <c r="DK4" s="106"/>
    </row>
    <row r="5" spans="1:115" ht="15" customHeight="1" thickBot="1" x14ac:dyDescent="0.35">
      <c r="A5" s="4"/>
      <c r="B5" s="106"/>
      <c r="C5" s="106"/>
      <c r="D5" s="127"/>
      <c r="E5" s="127"/>
      <c r="F5" s="106"/>
      <c r="G5" s="106"/>
      <c r="H5" s="106"/>
      <c r="I5" s="106"/>
      <c r="J5" s="106"/>
      <c r="K5" s="106"/>
      <c r="L5" s="116"/>
      <c r="M5" s="116"/>
      <c r="N5" s="116"/>
      <c r="O5" s="116"/>
      <c r="P5" s="117"/>
      <c r="Q5" s="117"/>
      <c r="R5" s="116"/>
      <c r="S5" s="116"/>
      <c r="T5" s="116"/>
      <c r="U5" s="116"/>
      <c r="V5" s="116"/>
      <c r="W5" s="116"/>
      <c r="X5" s="116" t="s">
        <v>533</v>
      </c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16"/>
      <c r="AT5" s="116"/>
      <c r="AU5" s="116"/>
      <c r="AV5" s="116"/>
      <c r="AW5" s="116"/>
      <c r="AX5" s="116"/>
      <c r="AY5" s="116"/>
      <c r="AZ5" s="116"/>
      <c r="BA5" s="116"/>
      <c r="BB5" s="116"/>
      <c r="BC5" s="116"/>
      <c r="BD5" s="116"/>
      <c r="BE5" s="116"/>
      <c r="BF5" s="116"/>
      <c r="BG5" s="116"/>
      <c r="BH5" s="116"/>
      <c r="BI5" s="116"/>
      <c r="BJ5" s="116"/>
      <c r="BK5" s="116"/>
      <c r="BL5" s="116"/>
      <c r="BM5" s="116"/>
      <c r="BN5" s="116"/>
      <c r="BO5" s="116"/>
      <c r="BP5" s="116"/>
      <c r="BQ5" s="116"/>
      <c r="BR5" s="116"/>
      <c r="BS5" s="116"/>
      <c r="BT5" s="116"/>
      <c r="BU5" s="116"/>
      <c r="BV5" s="116"/>
      <c r="BW5" s="11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</row>
    <row r="6" spans="1:115" ht="15" customHeight="1" thickBot="1" x14ac:dyDescent="0.35">
      <c r="A6" s="4"/>
      <c r="B6" s="188" t="s">
        <v>640</v>
      </c>
      <c r="C6" s="189"/>
      <c r="D6" s="190"/>
      <c r="E6" s="128"/>
      <c r="F6" s="241">
        <v>5</v>
      </c>
      <c r="G6" s="106"/>
      <c r="H6" s="129"/>
      <c r="I6" s="130"/>
      <c r="J6" s="131"/>
      <c r="K6" s="106"/>
      <c r="L6" s="116"/>
      <c r="M6" s="116"/>
      <c r="N6" s="112" t="s">
        <v>611</v>
      </c>
      <c r="O6" s="112" t="s">
        <v>612</v>
      </c>
      <c r="P6" s="117" t="s">
        <v>529</v>
      </c>
      <c r="Q6" s="117" t="s">
        <v>530</v>
      </c>
      <c r="R6" s="116"/>
      <c r="S6" s="132" t="s">
        <v>598</v>
      </c>
      <c r="T6" s="116" t="s">
        <v>596</v>
      </c>
      <c r="U6" s="132" t="s">
        <v>597</v>
      </c>
      <c r="V6" s="116"/>
      <c r="W6" s="116"/>
      <c r="X6" s="116" t="s">
        <v>534</v>
      </c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16"/>
      <c r="AT6" s="116"/>
      <c r="AU6" s="116"/>
      <c r="AV6" s="116"/>
      <c r="AW6" s="116"/>
      <c r="AX6" s="116"/>
      <c r="AY6" s="116"/>
      <c r="AZ6" s="116"/>
      <c r="BA6" s="116"/>
      <c r="BB6" s="116"/>
      <c r="BC6" s="116"/>
      <c r="BD6" s="116"/>
      <c r="BE6" s="116"/>
      <c r="BF6" s="116"/>
      <c r="BG6" s="116"/>
      <c r="BH6" s="116"/>
      <c r="BI6" s="116"/>
      <c r="BJ6" s="116"/>
      <c r="BK6" s="116"/>
      <c r="BL6" s="116"/>
      <c r="BM6" s="116"/>
      <c r="BN6" s="116"/>
      <c r="BO6" s="116"/>
      <c r="BP6" s="116"/>
      <c r="BQ6" s="116"/>
      <c r="BR6" s="116"/>
      <c r="BS6" s="116"/>
      <c r="BT6" s="116"/>
      <c r="BU6" s="116"/>
      <c r="BV6" s="116"/>
      <c r="BW6" s="11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</row>
    <row r="7" spans="1:115" ht="15" thickBot="1" x14ac:dyDescent="0.35">
      <c r="B7" s="106" t="s">
        <v>639</v>
      </c>
      <c r="C7" s="106"/>
      <c r="D7" s="106"/>
      <c r="E7" s="106"/>
      <c r="F7" s="106"/>
      <c r="G7" s="206" t="str">
        <f>IF(P59,VLOOKUP(F6,M7:R56,6),P60)</f>
        <v>ETANOL + ACETATO DE ETILO</v>
      </c>
      <c r="H7" s="207"/>
      <c r="I7" s="106"/>
      <c r="J7" s="106"/>
      <c r="K7" s="106"/>
      <c r="L7" s="116"/>
      <c r="M7" s="112">
        <v>1</v>
      </c>
      <c r="N7" s="133">
        <v>233</v>
      </c>
      <c r="O7" s="133">
        <v>355</v>
      </c>
      <c r="P7" s="117" t="str">
        <f>IF(ISNUMBER(N7),VLOOKUP(N7,Dbk!$A$14:$B$481,2),"")</f>
        <v>ETANOL</v>
      </c>
      <c r="Q7" s="117" t="str">
        <f>IF(ISNUMBER(O7),VLOOKUP(O7,Dbk!$A$14:$B$481,2),"")</f>
        <v>n-HEXANO</v>
      </c>
      <c r="R7" s="116" t="str">
        <f>P7&amp;" + "&amp;Q7</f>
        <v>ETANOL + n-HEXANO</v>
      </c>
      <c r="S7" s="111">
        <v>0.47</v>
      </c>
      <c r="T7" s="134">
        <v>1010</v>
      </c>
      <c r="U7" s="134">
        <v>1515</v>
      </c>
      <c r="V7" s="116"/>
      <c r="W7" s="112">
        <v>1</v>
      </c>
      <c r="X7" s="116" t="b">
        <f>IF(AND(ISNUMBER(N7),ISNUMBER(O7)),IF(AND(N7&lt;=468,O7&lt;=468),TRUE,FALSE),FALSE)</f>
        <v>1</v>
      </c>
      <c r="Y7" s="116"/>
      <c r="Z7" s="116"/>
      <c r="AA7" s="116"/>
      <c r="AB7" s="116"/>
      <c r="AC7" s="116"/>
      <c r="AD7" s="116"/>
      <c r="AE7" s="116"/>
      <c r="AF7" s="116"/>
      <c r="AG7" s="116"/>
      <c r="AH7" s="116"/>
      <c r="AI7" s="116"/>
      <c r="AJ7" s="116"/>
      <c r="AK7" s="116"/>
      <c r="AL7" s="116"/>
      <c r="AM7" s="116"/>
      <c r="AN7" s="116"/>
      <c r="AO7" s="116"/>
      <c r="AP7" s="116"/>
      <c r="AQ7" s="116"/>
      <c r="AR7" s="116"/>
      <c r="AS7" s="116"/>
      <c r="AT7" s="116"/>
      <c r="AU7" s="116"/>
      <c r="AV7" s="116"/>
      <c r="AW7" s="116"/>
      <c r="AX7" s="116"/>
      <c r="AY7" s="116"/>
      <c r="AZ7" s="116"/>
      <c r="BA7" s="116"/>
      <c r="BB7" s="116"/>
      <c r="BC7" s="116"/>
      <c r="BD7" s="116"/>
      <c r="BE7" s="116"/>
      <c r="BF7" s="116"/>
      <c r="BG7" s="116"/>
      <c r="BH7" s="116"/>
      <c r="BI7" s="116"/>
      <c r="BJ7" s="116"/>
      <c r="BK7" s="116"/>
      <c r="BL7" s="116"/>
      <c r="BM7" s="116"/>
      <c r="BN7" s="116"/>
      <c r="BO7" s="116"/>
      <c r="BP7" s="116"/>
      <c r="BQ7" s="116"/>
      <c r="BR7" s="116"/>
      <c r="BS7" s="116"/>
      <c r="BT7" s="116"/>
      <c r="BU7" s="116"/>
      <c r="BV7" s="116"/>
      <c r="BW7" s="11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</row>
    <row r="8" spans="1:115" x14ac:dyDescent="0.3">
      <c r="B8" s="135" t="s">
        <v>643</v>
      </c>
      <c r="C8" s="106"/>
      <c r="D8" s="106"/>
      <c r="E8" s="106"/>
      <c r="F8" s="106"/>
      <c r="G8" s="106">
        <v>1</v>
      </c>
      <c r="H8" s="106">
        <v>2</v>
      </c>
      <c r="I8" s="106"/>
      <c r="J8" s="106"/>
      <c r="K8" s="106"/>
      <c r="L8" s="116"/>
      <c r="M8" s="112">
        <v>2</v>
      </c>
      <c r="N8" s="133">
        <v>308</v>
      </c>
      <c r="O8" s="133">
        <v>355</v>
      </c>
      <c r="P8" s="117" t="str">
        <f>IF(ISNUMBER(N8),VLOOKUP(N8,Dbk!$A$14:$B$481,2),"")</f>
        <v>METLETILCETONA</v>
      </c>
      <c r="Q8" s="117" t="str">
        <f>IF(ISNUMBER(O8),VLOOKUP(O8,Dbk!$A$14:$B$481,2),"")</f>
        <v>n-HEXANO</v>
      </c>
      <c r="R8" s="116" t="str">
        <f t="shared" ref="R8:R56" si="0">P8&amp;" + "&amp;Q8</f>
        <v>METLETILCETONA + n-HEXANO</v>
      </c>
      <c r="S8" s="111">
        <v>0.2</v>
      </c>
      <c r="T8" s="134">
        <v>253</v>
      </c>
      <c r="U8" s="134">
        <v>630</v>
      </c>
      <c r="V8" s="136"/>
      <c r="W8" s="112">
        <v>2</v>
      </c>
      <c r="X8" s="116" t="b">
        <f t="shared" ref="X8:X56" si="1">IF(AND(ISNUMBER(N8),ISNUMBER(O8)),IF(AND(N8&lt;=468,O8&lt;=468),TRUE,FALSE),FALSE)</f>
        <v>1</v>
      </c>
      <c r="Y8" s="116"/>
      <c r="Z8" s="116"/>
      <c r="AA8" s="116"/>
      <c r="AB8" s="116"/>
      <c r="AC8" s="116"/>
      <c r="AD8" s="116"/>
      <c r="AE8" s="116"/>
      <c r="AF8" s="116"/>
      <c r="AG8" s="116"/>
      <c r="AH8" s="116"/>
      <c r="AI8" s="116"/>
      <c r="AJ8" s="116"/>
      <c r="AK8" s="116"/>
      <c r="AL8" s="116"/>
      <c r="AM8" s="116"/>
      <c r="AN8" s="116"/>
      <c r="AO8" s="116"/>
      <c r="AP8" s="116"/>
      <c r="AQ8" s="116"/>
      <c r="AR8" s="116"/>
      <c r="AS8" s="116"/>
      <c r="AT8" s="116"/>
      <c r="AU8" s="116"/>
      <c r="AV8" s="116"/>
      <c r="AW8" s="116"/>
      <c r="AX8" s="116"/>
      <c r="AY8" s="116"/>
      <c r="AZ8" s="116"/>
      <c r="BA8" s="116"/>
      <c r="BB8" s="116"/>
      <c r="BC8" s="116"/>
      <c r="BD8" s="116"/>
      <c r="BE8" s="116"/>
      <c r="BF8" s="116"/>
      <c r="BG8" s="116"/>
      <c r="BH8" s="116"/>
      <c r="BI8" s="116"/>
      <c r="BJ8" s="116"/>
      <c r="BK8" s="116"/>
      <c r="BL8" s="116"/>
      <c r="BM8" s="116"/>
      <c r="BN8" s="116"/>
      <c r="BO8" s="116"/>
      <c r="BP8" s="116"/>
      <c r="BQ8" s="116"/>
      <c r="BR8" s="116"/>
      <c r="BS8" s="116"/>
      <c r="BT8" s="116"/>
      <c r="BU8" s="116"/>
      <c r="BV8" s="116"/>
      <c r="BW8" s="11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</row>
    <row r="9" spans="1:115" x14ac:dyDescent="0.3">
      <c r="B9" s="106" t="s">
        <v>6</v>
      </c>
      <c r="C9" s="181" t="s">
        <v>648</v>
      </c>
      <c r="D9" s="181"/>
      <c r="E9" s="181"/>
      <c r="F9" s="181"/>
      <c r="G9" s="137">
        <f t="shared" ref="G9:H11" si="2">IF($P$59,P64,"")</f>
        <v>18.911899999999999</v>
      </c>
      <c r="H9" s="137">
        <f t="shared" si="2"/>
        <v>16.151599999999998</v>
      </c>
      <c r="I9" s="106"/>
      <c r="J9" s="106"/>
      <c r="K9" s="106"/>
      <c r="L9" s="116"/>
      <c r="M9" s="112">
        <v>3</v>
      </c>
      <c r="N9" s="133">
        <v>62</v>
      </c>
      <c r="O9" s="133">
        <v>467</v>
      </c>
      <c r="P9" s="117" t="str">
        <f>IF(ISNUMBER(N9),VLOOKUP(N9,Dbk!$A$14:$B$481,2),"")</f>
        <v>1-PROPANOL</v>
      </c>
      <c r="Q9" s="117" t="str">
        <f>IF(ISNUMBER(O9),VLOOKUP(O9,Dbk!$A$14:$B$481,2),"")</f>
        <v>AGUA</v>
      </c>
      <c r="R9" s="116" t="str">
        <f t="shared" si="0"/>
        <v>1-PROPANOL + AGUA</v>
      </c>
      <c r="S9" s="111">
        <v>0.3</v>
      </c>
      <c r="T9" s="134">
        <v>18</v>
      </c>
      <c r="U9" s="134">
        <v>1735</v>
      </c>
      <c r="V9" s="116"/>
      <c r="W9" s="112">
        <v>3</v>
      </c>
      <c r="X9" s="116" t="b">
        <f t="shared" si="1"/>
        <v>1</v>
      </c>
      <c r="Y9" s="116"/>
      <c r="Z9" s="116"/>
      <c r="AA9" s="116"/>
      <c r="AB9" s="116"/>
      <c r="AC9" s="116"/>
      <c r="AD9" s="116"/>
      <c r="AE9" s="116"/>
      <c r="AF9" s="116"/>
      <c r="AG9" s="116"/>
      <c r="AH9" s="116"/>
      <c r="AI9" s="116"/>
      <c r="AJ9" s="116"/>
      <c r="AK9" s="116"/>
      <c r="AL9" s="116"/>
      <c r="AM9" s="116"/>
      <c r="AN9" s="116"/>
      <c r="AO9" s="116"/>
      <c r="AP9" s="116"/>
      <c r="AQ9" s="116"/>
      <c r="AR9" s="116"/>
      <c r="AS9" s="116"/>
      <c r="AT9" s="116"/>
      <c r="AU9" s="116"/>
      <c r="AV9" s="116"/>
      <c r="AW9" s="116"/>
      <c r="AX9" s="116"/>
      <c r="AY9" s="116"/>
      <c r="AZ9" s="116"/>
      <c r="BA9" s="116"/>
      <c r="BB9" s="116"/>
      <c r="BC9" s="116"/>
      <c r="BD9" s="116"/>
      <c r="BE9" s="116"/>
      <c r="BF9" s="116"/>
      <c r="BG9" s="116"/>
      <c r="BH9" s="116"/>
      <c r="BI9" s="116"/>
      <c r="BJ9" s="116"/>
      <c r="BK9" s="116"/>
      <c r="BL9" s="116"/>
      <c r="BM9" s="116"/>
      <c r="BN9" s="116"/>
      <c r="BO9" s="116"/>
      <c r="BP9" s="116"/>
      <c r="BQ9" s="116"/>
      <c r="BR9" s="116"/>
      <c r="BS9" s="116"/>
      <c r="BT9" s="116"/>
      <c r="BU9" s="116"/>
      <c r="BV9" s="116"/>
      <c r="BW9" s="11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</row>
    <row r="10" spans="1:115" ht="15" customHeight="1" x14ac:dyDescent="0.3">
      <c r="B10" s="106" t="s">
        <v>7</v>
      </c>
      <c r="C10" s="106"/>
      <c r="D10" s="106"/>
      <c r="E10" s="106"/>
      <c r="F10" s="106"/>
      <c r="G10" s="137">
        <f t="shared" si="2"/>
        <v>3803.98</v>
      </c>
      <c r="H10" s="137">
        <f t="shared" si="2"/>
        <v>2790.5</v>
      </c>
      <c r="I10" s="106"/>
      <c r="J10" s="106"/>
      <c r="K10" s="106"/>
      <c r="L10" s="116"/>
      <c r="M10" s="112">
        <v>4</v>
      </c>
      <c r="N10" s="133">
        <v>467</v>
      </c>
      <c r="O10" s="133">
        <v>233</v>
      </c>
      <c r="P10" s="117" t="str">
        <f>IF(ISNUMBER(N10),VLOOKUP(N10,Dbk!$A$14:$B$481,2),"")</f>
        <v>AGUA</v>
      </c>
      <c r="Q10" s="117" t="str">
        <f>IF(ISNUMBER(O10),VLOOKUP(O10,Dbk!$A$14:$B$481,2),"")</f>
        <v>ETANOL</v>
      </c>
      <c r="R10" s="116" t="str">
        <f t="shared" si="0"/>
        <v>AGUA + ETANOL</v>
      </c>
      <c r="S10" s="111">
        <v>0.3</v>
      </c>
      <c r="T10" s="134">
        <v>976</v>
      </c>
      <c r="U10" s="134">
        <v>88</v>
      </c>
      <c r="V10" s="116"/>
      <c r="W10" s="112">
        <v>4</v>
      </c>
      <c r="X10" s="116" t="b">
        <f t="shared" si="1"/>
        <v>1</v>
      </c>
      <c r="Y10" s="116"/>
      <c r="Z10" s="116"/>
      <c r="AA10" s="116"/>
      <c r="AB10" s="116"/>
      <c r="AC10" s="116"/>
      <c r="AD10" s="116"/>
      <c r="AE10" s="116"/>
      <c r="AF10" s="116"/>
      <c r="AG10" s="116"/>
      <c r="AH10" s="116"/>
      <c r="AI10" s="116"/>
      <c r="AJ10" s="116"/>
      <c r="AK10" s="116"/>
      <c r="AL10" s="116"/>
      <c r="AM10" s="116"/>
      <c r="AN10" s="116"/>
      <c r="AO10" s="116"/>
      <c r="AP10" s="116"/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6"/>
      <c r="BD10" s="116"/>
      <c r="BE10" s="116"/>
      <c r="BF10" s="116"/>
      <c r="BG10" s="116"/>
      <c r="BH10" s="116"/>
      <c r="BI10" s="116"/>
      <c r="BJ10" s="116"/>
      <c r="BK10" s="116"/>
      <c r="BL10" s="116"/>
      <c r="BM10" s="116"/>
      <c r="BN10" s="116"/>
      <c r="BO10" s="116"/>
      <c r="BP10" s="116"/>
      <c r="BQ10" s="116"/>
      <c r="BR10" s="116"/>
      <c r="BS10" s="116"/>
      <c r="BT10" s="116"/>
      <c r="BU10" s="116"/>
      <c r="BV10" s="116"/>
      <c r="BW10" s="11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</row>
    <row r="11" spans="1:115" x14ac:dyDescent="0.3">
      <c r="B11" s="106" t="s">
        <v>8</v>
      </c>
      <c r="C11" s="106"/>
      <c r="D11" s="106"/>
      <c r="E11" s="106"/>
      <c r="F11" s="106"/>
      <c r="G11" s="137">
        <f t="shared" si="2"/>
        <v>-41.68</v>
      </c>
      <c r="H11" s="137">
        <f t="shared" si="2"/>
        <v>-57.15</v>
      </c>
      <c r="I11" s="106"/>
      <c r="J11" s="106"/>
      <c r="K11" s="106"/>
      <c r="L11" s="116"/>
      <c r="M11" s="112">
        <v>5</v>
      </c>
      <c r="N11" s="133">
        <v>233</v>
      </c>
      <c r="O11" s="133">
        <v>234</v>
      </c>
      <c r="P11" s="117" t="str">
        <f>IF(ISNUMBER(N11),VLOOKUP(N11,Dbk!$A$14:$B$481,2),"")</f>
        <v>ETANOL</v>
      </c>
      <c r="Q11" s="117" t="str">
        <f>IF(ISNUMBER(O11),VLOOKUP(O11,Dbk!$A$14:$B$481,2),"")</f>
        <v>ACETATO DE ETILO</v>
      </c>
      <c r="R11" s="116" t="str">
        <f t="shared" si="0"/>
        <v>ETANOL + ACETATO DE ETILO</v>
      </c>
      <c r="S11" s="111">
        <v>0.3</v>
      </c>
      <c r="T11" s="134">
        <v>301</v>
      </c>
      <c r="U11" s="134">
        <v>322</v>
      </c>
      <c r="V11" s="116"/>
      <c r="W11" s="112">
        <v>5</v>
      </c>
      <c r="X11" s="116" t="b">
        <f t="shared" si="1"/>
        <v>1</v>
      </c>
      <c r="Y11" s="116"/>
      <c r="Z11" s="116"/>
      <c r="AA11" s="116"/>
      <c r="AB11" s="116"/>
      <c r="AC11" s="116"/>
      <c r="AD11" s="116"/>
      <c r="AE11" s="116"/>
      <c r="AF11" s="116"/>
      <c r="AG11" s="116"/>
      <c r="AH11" s="116"/>
      <c r="AI11" s="116"/>
      <c r="AJ11" s="116"/>
      <c r="AK11" s="116"/>
      <c r="AL11" s="116"/>
      <c r="AM11" s="116"/>
      <c r="AN11" s="116"/>
      <c r="AO11" s="116"/>
      <c r="AP11" s="116"/>
      <c r="AQ11" s="116"/>
      <c r="AR11" s="116"/>
      <c r="AS11" s="116"/>
      <c r="AT11" s="116"/>
      <c r="AU11" s="116"/>
      <c r="AV11" s="116"/>
      <c r="AW11" s="116"/>
      <c r="AX11" s="116"/>
      <c r="AY11" s="116"/>
      <c r="AZ11" s="116"/>
      <c r="BA11" s="116"/>
      <c r="BB11" s="116"/>
      <c r="BC11" s="116"/>
      <c r="BD11" s="116"/>
      <c r="BE11" s="116"/>
      <c r="BF11" s="116"/>
      <c r="BG11" s="116"/>
      <c r="BH11" s="116"/>
      <c r="BI11" s="116"/>
      <c r="BJ11" s="116"/>
      <c r="BK11" s="116"/>
      <c r="BL11" s="116"/>
      <c r="BM11" s="116"/>
      <c r="BN11" s="116"/>
      <c r="BO11" s="116"/>
      <c r="BP11" s="116"/>
      <c r="BQ11" s="116"/>
      <c r="BR11" s="116"/>
      <c r="BS11" s="116"/>
      <c r="BT11" s="116"/>
      <c r="BU11" s="116"/>
      <c r="BV11" s="116"/>
      <c r="BW11" s="11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</row>
    <row r="12" spans="1:115" x14ac:dyDescent="0.3">
      <c r="B12" s="138" t="s">
        <v>599</v>
      </c>
      <c r="C12" s="106"/>
      <c r="D12" s="106"/>
      <c r="E12" s="106"/>
      <c r="F12" s="106"/>
      <c r="G12" s="137">
        <f>IF($P$59,P70,"")</f>
        <v>0.3</v>
      </c>
      <c r="H12" s="137">
        <f>IF($P$59,Q70,"")</f>
        <v>0.3</v>
      </c>
      <c r="I12" s="106"/>
      <c r="J12" s="106"/>
      <c r="K12" s="106"/>
      <c r="L12" s="116"/>
      <c r="M12" s="112">
        <v>6</v>
      </c>
      <c r="N12" s="133"/>
      <c r="O12" s="133"/>
      <c r="P12" s="117" t="str">
        <f>IF(ISNUMBER(N12),VLOOKUP(N12,Dbk!$A$14:$B$481,2),"")</f>
        <v/>
      </c>
      <c r="Q12" s="117" t="str">
        <f>IF(ISNUMBER(O12),VLOOKUP(O12,Dbk!$A$14:$B$481,2),"")</f>
        <v/>
      </c>
      <c r="R12" s="116" t="str">
        <f t="shared" si="0"/>
        <v xml:space="preserve"> + </v>
      </c>
      <c r="S12" s="116"/>
      <c r="T12" s="116"/>
      <c r="U12" s="116"/>
      <c r="V12" s="116"/>
      <c r="W12" s="112">
        <v>6</v>
      </c>
      <c r="X12" s="116" t="b">
        <f t="shared" si="1"/>
        <v>0</v>
      </c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6"/>
      <c r="AK12" s="116"/>
      <c r="AL12" s="116"/>
      <c r="AM12" s="116"/>
      <c r="AN12" s="116"/>
      <c r="AO12" s="116"/>
      <c r="AP12" s="116"/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6"/>
      <c r="BB12" s="116"/>
      <c r="BC12" s="116"/>
      <c r="BD12" s="116"/>
      <c r="BE12" s="116"/>
      <c r="BF12" s="116"/>
      <c r="BG12" s="116"/>
      <c r="BH12" s="116"/>
      <c r="BI12" s="116"/>
      <c r="BJ12" s="116"/>
      <c r="BK12" s="116"/>
      <c r="BL12" s="116"/>
      <c r="BM12" s="116"/>
      <c r="BN12" s="116"/>
      <c r="BO12" s="116"/>
      <c r="BP12" s="116"/>
      <c r="BQ12" s="116"/>
      <c r="BR12" s="116"/>
      <c r="BS12" s="116"/>
      <c r="BT12" s="116"/>
      <c r="BU12" s="116"/>
      <c r="BV12" s="116"/>
      <c r="BW12" s="11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</row>
    <row r="13" spans="1:115" x14ac:dyDescent="0.3">
      <c r="B13" s="106" t="s">
        <v>680</v>
      </c>
      <c r="C13" s="106"/>
      <c r="D13" s="106"/>
      <c r="E13" s="139"/>
      <c r="F13" s="106"/>
      <c r="G13" s="140">
        <f>IF($P$59,P71,"")</f>
        <v>301</v>
      </c>
      <c r="H13" s="140">
        <f>IF($P$59,Q71,"")</f>
        <v>322</v>
      </c>
      <c r="I13" s="106"/>
      <c r="J13" s="106"/>
      <c r="K13" s="106"/>
      <c r="L13" s="116"/>
      <c r="M13" s="112">
        <v>7</v>
      </c>
      <c r="N13" s="133"/>
      <c r="O13" s="133"/>
      <c r="P13" s="117" t="str">
        <f>IF(ISNUMBER(N13),VLOOKUP(N13,Dbk!$A$14:$B$481,2),"")</f>
        <v/>
      </c>
      <c r="Q13" s="117" t="str">
        <f>IF(ISNUMBER(O13),VLOOKUP(O13,Dbk!$A$14:$B$481,2),"")</f>
        <v/>
      </c>
      <c r="R13" s="116" t="str">
        <f t="shared" si="0"/>
        <v xml:space="preserve"> + </v>
      </c>
      <c r="S13" s="116"/>
      <c r="T13" s="116"/>
      <c r="U13" s="116"/>
      <c r="V13" s="116"/>
      <c r="W13" s="112">
        <v>7</v>
      </c>
      <c r="X13" s="116" t="b">
        <f t="shared" si="1"/>
        <v>0</v>
      </c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6"/>
      <c r="AK13" s="116"/>
      <c r="AL13" s="116"/>
      <c r="AM13" s="116"/>
      <c r="AN13" s="116"/>
      <c r="AO13" s="116"/>
      <c r="AP13" s="116"/>
      <c r="AQ13" s="116"/>
      <c r="AR13" s="116"/>
      <c r="AS13" s="116"/>
      <c r="AT13" s="116"/>
      <c r="AU13" s="116"/>
      <c r="AV13" s="116"/>
      <c r="AW13" s="116"/>
      <c r="AX13" s="116"/>
      <c r="AY13" s="116"/>
      <c r="AZ13" s="116"/>
      <c r="BA13" s="116"/>
      <c r="BB13" s="116"/>
      <c r="BC13" s="116"/>
      <c r="BD13" s="116"/>
      <c r="BE13" s="116"/>
      <c r="BF13" s="116"/>
      <c r="BG13" s="116"/>
      <c r="BH13" s="116"/>
      <c r="BI13" s="116"/>
      <c r="BJ13" s="116"/>
      <c r="BK13" s="116"/>
      <c r="BL13" s="116"/>
      <c r="BM13" s="116"/>
      <c r="BN13" s="116"/>
      <c r="BO13" s="116"/>
      <c r="BP13" s="116"/>
      <c r="BQ13" s="116"/>
      <c r="BR13" s="116"/>
      <c r="BS13" s="116"/>
      <c r="BT13" s="116"/>
      <c r="BU13" s="116"/>
      <c r="BV13" s="116"/>
      <c r="BW13" s="11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</row>
    <row r="14" spans="1:115" ht="15" thickBot="1" x14ac:dyDescent="0.35">
      <c r="B14" s="141" t="str">
        <f>Q61</f>
        <v/>
      </c>
      <c r="C14" s="106"/>
      <c r="D14" s="106"/>
      <c r="E14" s="106"/>
      <c r="F14" s="106"/>
      <c r="G14" s="106"/>
      <c r="H14" s="106"/>
      <c r="I14" s="106"/>
      <c r="J14" s="106"/>
      <c r="K14" s="106"/>
      <c r="L14" s="116"/>
      <c r="M14" s="112">
        <v>8</v>
      </c>
      <c r="N14" s="133"/>
      <c r="O14" s="133"/>
      <c r="P14" s="117" t="str">
        <f>IF(ISNUMBER(N14),VLOOKUP(N14,Dbk!$A$14:$B$481,2),"")</f>
        <v/>
      </c>
      <c r="Q14" s="117" t="str">
        <f>IF(ISNUMBER(O14),VLOOKUP(O14,Dbk!$A$14:$B$481,2),"")</f>
        <v/>
      </c>
      <c r="R14" s="116" t="str">
        <f t="shared" si="0"/>
        <v xml:space="preserve"> + </v>
      </c>
      <c r="S14" s="116"/>
      <c r="T14" s="116"/>
      <c r="U14" s="116"/>
      <c r="V14" s="116"/>
      <c r="W14" s="112">
        <v>8</v>
      </c>
      <c r="X14" s="116" t="b">
        <f t="shared" si="1"/>
        <v>0</v>
      </c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6"/>
      <c r="AK14" s="116"/>
      <c r="AL14" s="116"/>
      <c r="AM14" s="116"/>
      <c r="AN14" s="116"/>
      <c r="AO14" s="116"/>
      <c r="AP14" s="116"/>
      <c r="AQ14" s="116"/>
      <c r="AR14" s="116"/>
      <c r="AS14" s="116"/>
      <c r="AT14" s="116"/>
      <c r="AU14" s="116"/>
      <c r="AV14" s="116"/>
      <c r="AW14" s="116"/>
      <c r="AX14" s="116"/>
      <c r="AY14" s="116"/>
      <c r="AZ14" s="116"/>
      <c r="BA14" s="116"/>
      <c r="BB14" s="116"/>
      <c r="BC14" s="116"/>
      <c r="BD14" s="116"/>
      <c r="BE14" s="116"/>
      <c r="BF14" s="116"/>
      <c r="BG14" s="116"/>
      <c r="BH14" s="116"/>
      <c r="BI14" s="116"/>
      <c r="BJ14" s="116"/>
      <c r="BK14" s="116"/>
      <c r="BL14" s="116"/>
      <c r="BM14" s="116"/>
      <c r="BN14" s="116"/>
      <c r="BO14" s="116"/>
      <c r="BP14" s="116"/>
      <c r="BQ14" s="116"/>
      <c r="BR14" s="116"/>
      <c r="BS14" s="116"/>
      <c r="BT14" s="116"/>
      <c r="BU14" s="116"/>
      <c r="BV14" s="116"/>
      <c r="BW14" s="11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</row>
    <row r="15" spans="1:115" ht="15" thickBot="1" x14ac:dyDescent="0.35">
      <c r="B15" s="188" t="s">
        <v>647</v>
      </c>
      <c r="C15" s="189"/>
      <c r="D15" s="189"/>
      <c r="E15" s="190"/>
      <c r="F15" s="106"/>
      <c r="G15" s="188" t="s">
        <v>646</v>
      </c>
      <c r="H15" s="189"/>
      <c r="I15" s="189"/>
      <c r="J15" s="189"/>
      <c r="K15" s="190"/>
      <c r="L15" s="116"/>
      <c r="M15" s="112">
        <v>9</v>
      </c>
      <c r="N15" s="133"/>
      <c r="O15" s="133"/>
      <c r="P15" s="117" t="str">
        <f>IF(ISNUMBER(N15),VLOOKUP(N15,Dbk!$A$14:$B$481,2),"")</f>
        <v/>
      </c>
      <c r="Q15" s="117" t="str">
        <f>IF(ISNUMBER(O15),VLOOKUP(O15,Dbk!$A$14:$B$481,2),"")</f>
        <v/>
      </c>
      <c r="R15" s="116" t="str">
        <f t="shared" si="0"/>
        <v xml:space="preserve"> + </v>
      </c>
      <c r="S15" s="116"/>
      <c r="T15" s="116"/>
      <c r="U15" s="116"/>
      <c r="V15" s="116"/>
      <c r="W15" s="112">
        <v>9</v>
      </c>
      <c r="X15" s="116" t="b">
        <f t="shared" si="1"/>
        <v>0</v>
      </c>
      <c r="Y15" s="116"/>
      <c r="Z15" s="116"/>
      <c r="AA15" s="116"/>
      <c r="AB15" s="116"/>
      <c r="AC15" s="116"/>
      <c r="AD15" s="116"/>
      <c r="AE15" s="116"/>
      <c r="AF15" s="116"/>
      <c r="AG15" s="116"/>
      <c r="AH15" s="116"/>
      <c r="AI15" s="116"/>
      <c r="AJ15" s="116"/>
      <c r="AK15" s="116"/>
      <c r="AL15" s="116"/>
      <c r="AM15" s="116"/>
      <c r="AN15" s="116"/>
      <c r="AO15" s="116"/>
      <c r="AP15" s="116"/>
      <c r="AQ15" s="116"/>
      <c r="AR15" s="116"/>
      <c r="AS15" s="116"/>
      <c r="AT15" s="116"/>
      <c r="AU15" s="116"/>
      <c r="AV15" s="116"/>
      <c r="AW15" s="116"/>
      <c r="AX15" s="116"/>
      <c r="AY15" s="116"/>
      <c r="AZ15" s="116"/>
      <c r="BA15" s="116"/>
      <c r="BB15" s="116"/>
      <c r="BC15" s="116"/>
      <c r="BD15" s="116"/>
      <c r="BE15" s="116"/>
      <c r="BF15" s="116"/>
      <c r="BG15" s="116"/>
      <c r="BH15" s="116"/>
      <c r="BI15" s="116"/>
      <c r="BJ15" s="116"/>
      <c r="BK15" s="116"/>
      <c r="BL15" s="116"/>
      <c r="BM15" s="116"/>
      <c r="BN15" s="116"/>
      <c r="BO15" s="116"/>
      <c r="BP15" s="116"/>
      <c r="BQ15" s="116"/>
      <c r="BR15" s="116"/>
      <c r="BS15" s="116"/>
      <c r="BT15" s="116"/>
      <c r="BU15" s="116"/>
      <c r="BV15" s="116"/>
      <c r="BW15" s="11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</row>
    <row r="16" spans="1:115" ht="15" thickBot="1" x14ac:dyDescent="0.35">
      <c r="B16" s="246" t="s">
        <v>642</v>
      </c>
      <c r="C16" s="247"/>
      <c r="D16" s="245" t="s">
        <v>652</v>
      </c>
      <c r="E16" s="242">
        <v>1.0129999999999999</v>
      </c>
      <c r="F16" s="106"/>
      <c r="G16" s="248" t="s">
        <v>641</v>
      </c>
      <c r="H16" s="249"/>
      <c r="I16" s="244" t="s">
        <v>548</v>
      </c>
      <c r="J16" s="243">
        <v>120</v>
      </c>
      <c r="K16" s="106"/>
      <c r="L16" s="116"/>
      <c r="M16" s="112">
        <v>10</v>
      </c>
      <c r="N16" s="133"/>
      <c r="O16" s="133"/>
      <c r="P16" s="117" t="str">
        <f>IF(ISNUMBER(N16),VLOOKUP(N16,Dbk!$A$14:$B$481,2),"")</f>
        <v/>
      </c>
      <c r="Q16" s="117" t="str">
        <f>IF(ISNUMBER(O16),VLOOKUP(O16,Dbk!$A$14:$B$481,2),"")</f>
        <v/>
      </c>
      <c r="R16" s="116" t="str">
        <f t="shared" si="0"/>
        <v xml:space="preserve"> + </v>
      </c>
      <c r="S16" s="116"/>
      <c r="T16" s="116"/>
      <c r="U16" s="116"/>
      <c r="V16" s="116"/>
      <c r="W16" s="112">
        <v>10</v>
      </c>
      <c r="X16" s="116" t="b">
        <f t="shared" si="1"/>
        <v>0</v>
      </c>
      <c r="Y16" s="116"/>
      <c r="Z16" s="116"/>
      <c r="AA16" s="116"/>
      <c r="AB16" s="116"/>
      <c r="AC16" s="116"/>
      <c r="AD16" s="116"/>
      <c r="AE16" s="116"/>
      <c r="AF16" s="116"/>
      <c r="AG16" s="116"/>
      <c r="AH16" s="116"/>
      <c r="AI16" s="116"/>
      <c r="AJ16" s="116"/>
      <c r="AK16" s="116"/>
      <c r="AL16" s="116"/>
      <c r="AM16" s="116"/>
      <c r="AN16" s="116"/>
      <c r="AO16" s="116"/>
      <c r="AP16" s="116"/>
      <c r="AQ16" s="116"/>
      <c r="AR16" s="116"/>
      <c r="AS16" s="116"/>
      <c r="AT16" s="116"/>
      <c r="AU16" s="116"/>
      <c r="AV16" s="116"/>
      <c r="AW16" s="116"/>
      <c r="AX16" s="116"/>
      <c r="AY16" s="116"/>
      <c r="AZ16" s="116"/>
      <c r="BA16" s="116"/>
      <c r="BB16" s="116"/>
      <c r="BC16" s="116"/>
      <c r="BD16" s="116"/>
      <c r="BE16" s="116"/>
      <c r="BF16" s="116"/>
      <c r="BG16" s="116"/>
      <c r="BH16" s="116"/>
      <c r="BI16" s="116"/>
      <c r="BJ16" s="116"/>
      <c r="BK16" s="116"/>
      <c r="BL16" s="116"/>
      <c r="BM16" s="116"/>
      <c r="BN16" s="116"/>
      <c r="BO16" s="116"/>
      <c r="BP16" s="116"/>
      <c r="BQ16" s="116"/>
      <c r="BR16" s="116"/>
      <c r="BS16" s="116"/>
      <c r="BT16" s="116"/>
      <c r="BU16" s="116"/>
      <c r="BV16" s="116"/>
      <c r="BW16" s="11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</row>
    <row r="17" spans="2:115" x14ac:dyDescent="0.3">
      <c r="B17" s="106"/>
      <c r="C17" s="106"/>
      <c r="D17" s="106"/>
      <c r="E17" s="106"/>
      <c r="F17" s="106"/>
      <c r="G17" s="106"/>
      <c r="H17" s="106"/>
      <c r="I17" s="106"/>
      <c r="J17" s="106"/>
      <c r="K17" s="106"/>
      <c r="L17" s="116"/>
      <c r="M17" s="112">
        <v>11</v>
      </c>
      <c r="N17" s="133"/>
      <c r="O17" s="133"/>
      <c r="P17" s="117" t="str">
        <f>IF(ISNUMBER(N17),VLOOKUP(N17,Dbk!$A$14:$B$481,2),"")</f>
        <v/>
      </c>
      <c r="Q17" s="117" t="str">
        <f>IF(ISNUMBER(O17),VLOOKUP(O17,Dbk!$A$14:$B$481,2),"")</f>
        <v/>
      </c>
      <c r="R17" s="116" t="str">
        <f t="shared" si="0"/>
        <v xml:space="preserve"> + </v>
      </c>
      <c r="S17" s="116"/>
      <c r="T17" s="116"/>
      <c r="U17" s="136"/>
      <c r="V17" s="116"/>
      <c r="W17" s="112">
        <v>11</v>
      </c>
      <c r="X17" s="116" t="b">
        <f t="shared" si="1"/>
        <v>0</v>
      </c>
      <c r="Y17" s="116"/>
      <c r="Z17" s="116"/>
      <c r="AA17" s="116"/>
      <c r="AB17" s="116"/>
      <c r="AC17" s="116"/>
      <c r="AD17" s="116"/>
      <c r="AE17" s="116"/>
      <c r="AF17" s="116"/>
      <c r="AG17" s="116"/>
      <c r="AH17" s="116"/>
      <c r="AI17" s="116"/>
      <c r="AJ17" s="116"/>
      <c r="AK17" s="116"/>
      <c r="AL17" s="116"/>
      <c r="AM17" s="116"/>
      <c r="AN17" s="116"/>
      <c r="AO17" s="116"/>
      <c r="AP17" s="116"/>
      <c r="AQ17" s="116"/>
      <c r="AR17" s="116"/>
      <c r="AS17" s="116"/>
      <c r="AT17" s="116"/>
      <c r="AU17" s="116"/>
      <c r="AV17" s="116"/>
      <c r="AW17" s="116"/>
      <c r="AX17" s="116"/>
      <c r="AY17" s="116"/>
      <c r="AZ17" s="116"/>
      <c r="BA17" s="116"/>
      <c r="BB17" s="116"/>
      <c r="BC17" s="116"/>
      <c r="BD17" s="116"/>
      <c r="BE17" s="116"/>
      <c r="BF17" s="116"/>
      <c r="BG17" s="116"/>
      <c r="BH17" s="116"/>
      <c r="BI17" s="116"/>
      <c r="BJ17" s="116"/>
      <c r="BK17" s="116"/>
      <c r="BL17" s="116"/>
      <c r="BM17" s="116"/>
      <c r="BN17" s="116"/>
      <c r="BO17" s="116"/>
      <c r="BP17" s="116"/>
      <c r="BQ17" s="116"/>
      <c r="BR17" s="116"/>
      <c r="BS17" s="116"/>
      <c r="BT17" s="116"/>
      <c r="BU17" s="116"/>
      <c r="BV17" s="116"/>
      <c r="BW17" s="11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</row>
    <row r="18" spans="2:115" x14ac:dyDescent="0.3">
      <c r="B18" s="106"/>
      <c r="C18" s="106"/>
      <c r="D18" s="106"/>
      <c r="E18" s="106"/>
      <c r="F18" s="106"/>
      <c r="G18" s="106"/>
      <c r="H18" s="106"/>
      <c r="I18" s="106"/>
      <c r="J18" s="106"/>
      <c r="K18" s="106"/>
      <c r="L18" s="116"/>
      <c r="M18" s="112">
        <v>12</v>
      </c>
      <c r="N18" s="133"/>
      <c r="O18" s="133"/>
      <c r="P18" s="117" t="str">
        <f>IF(ISNUMBER(N18),VLOOKUP(N18,Dbk!$A$14:$B$481,2),"")</f>
        <v/>
      </c>
      <c r="Q18" s="117" t="str">
        <f>IF(ISNUMBER(O18),VLOOKUP(O18,Dbk!$A$14:$B$481,2),"")</f>
        <v/>
      </c>
      <c r="R18" s="116" t="str">
        <f t="shared" si="0"/>
        <v xml:space="preserve"> + </v>
      </c>
      <c r="S18" s="116"/>
      <c r="T18" s="116"/>
      <c r="U18" s="116"/>
      <c r="V18" s="116"/>
      <c r="W18" s="112">
        <v>12</v>
      </c>
      <c r="X18" s="116" t="b">
        <f t="shared" si="1"/>
        <v>0</v>
      </c>
      <c r="Y18" s="116"/>
      <c r="Z18" s="116"/>
      <c r="AA18" s="116"/>
      <c r="AB18" s="116"/>
      <c r="AC18" s="116"/>
      <c r="AD18" s="116"/>
      <c r="AE18" s="116"/>
      <c r="AF18" s="116"/>
      <c r="AG18" s="116"/>
      <c r="AH18" s="116"/>
      <c r="AI18" s="116"/>
      <c r="AJ18" s="116"/>
      <c r="AK18" s="116"/>
      <c r="AL18" s="116"/>
      <c r="AM18" s="116"/>
      <c r="AN18" s="116"/>
      <c r="AO18" s="116"/>
      <c r="AP18" s="116"/>
      <c r="AQ18" s="116"/>
      <c r="AR18" s="116"/>
      <c r="AS18" s="116"/>
      <c r="AT18" s="116"/>
      <c r="AU18" s="116"/>
      <c r="AV18" s="116"/>
      <c r="AW18" s="116"/>
      <c r="AX18" s="116"/>
      <c r="AY18" s="116"/>
      <c r="AZ18" s="116"/>
      <c r="BA18" s="116"/>
      <c r="BB18" s="116"/>
      <c r="BC18" s="116"/>
      <c r="BD18" s="116"/>
      <c r="BE18" s="116"/>
      <c r="BF18" s="116"/>
      <c r="BG18" s="116"/>
      <c r="BH18" s="116"/>
      <c r="BI18" s="116"/>
      <c r="BJ18" s="116"/>
      <c r="BK18" s="116"/>
      <c r="BL18" s="116"/>
      <c r="BM18" s="116"/>
      <c r="BN18" s="116"/>
      <c r="BO18" s="116"/>
      <c r="BP18" s="116"/>
      <c r="BQ18" s="116"/>
      <c r="BR18" s="116"/>
      <c r="BS18" s="116"/>
      <c r="BT18" s="116"/>
      <c r="BU18" s="116"/>
      <c r="BV18" s="116"/>
      <c r="BW18" s="11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</row>
    <row r="19" spans="2:115" x14ac:dyDescent="0.3">
      <c r="B19" s="106"/>
      <c r="C19" s="106"/>
      <c r="D19" s="106"/>
      <c r="E19" s="106"/>
      <c r="F19" s="106"/>
      <c r="G19" s="106"/>
      <c r="H19" s="106"/>
      <c r="I19" s="106"/>
      <c r="J19" s="106"/>
      <c r="K19" s="106"/>
      <c r="L19" s="116"/>
      <c r="M19" s="112">
        <v>13</v>
      </c>
      <c r="N19" s="133"/>
      <c r="O19" s="133"/>
      <c r="P19" s="117" t="str">
        <f>IF(ISNUMBER(N19),VLOOKUP(N19,Dbk!$A$14:$B$481,2),"")</f>
        <v/>
      </c>
      <c r="Q19" s="117" t="str">
        <f>IF(ISNUMBER(O19),VLOOKUP(O19,Dbk!$A$14:$B$481,2),"")</f>
        <v/>
      </c>
      <c r="R19" s="116" t="str">
        <f t="shared" si="0"/>
        <v xml:space="preserve"> + </v>
      </c>
      <c r="S19" s="116"/>
      <c r="T19" s="116"/>
      <c r="U19" s="116"/>
      <c r="V19" s="116"/>
      <c r="W19" s="112">
        <v>13</v>
      </c>
      <c r="X19" s="116" t="b">
        <f t="shared" si="1"/>
        <v>0</v>
      </c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6"/>
      <c r="AV19" s="116"/>
      <c r="AW19" s="116"/>
      <c r="AX19" s="116"/>
      <c r="AY19" s="116"/>
      <c r="AZ19" s="116"/>
      <c r="BA19" s="116"/>
      <c r="BB19" s="116"/>
      <c r="BC19" s="116"/>
      <c r="BD19" s="116"/>
      <c r="BE19" s="116"/>
      <c r="BF19" s="116"/>
      <c r="BG19" s="116"/>
      <c r="BH19" s="116"/>
      <c r="BI19" s="116"/>
      <c r="BJ19" s="116"/>
      <c r="BK19" s="116"/>
      <c r="BL19" s="116"/>
      <c r="BM19" s="116"/>
      <c r="BN19" s="116"/>
      <c r="BO19" s="116"/>
      <c r="BP19" s="116"/>
      <c r="BQ19" s="116"/>
      <c r="BR19" s="116"/>
      <c r="BS19" s="116"/>
      <c r="BT19" s="116"/>
      <c r="BU19" s="116"/>
      <c r="BV19" s="116"/>
      <c r="BW19" s="11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</row>
    <row r="20" spans="2:115" x14ac:dyDescent="0.3">
      <c r="B20" s="106"/>
      <c r="C20" s="106"/>
      <c r="D20" s="106"/>
      <c r="E20" s="106"/>
      <c r="F20" s="106"/>
      <c r="G20" s="106"/>
      <c r="H20" s="106"/>
      <c r="I20" s="106"/>
      <c r="J20" s="106"/>
      <c r="K20" s="106"/>
      <c r="L20" s="116"/>
      <c r="M20" s="112">
        <v>14</v>
      </c>
      <c r="N20" s="133"/>
      <c r="O20" s="133"/>
      <c r="P20" s="117" t="str">
        <f>IF(ISNUMBER(N20),VLOOKUP(N20,Dbk!$A$14:$B$481,2),"")</f>
        <v/>
      </c>
      <c r="Q20" s="117" t="str">
        <f>IF(ISNUMBER(O20),VLOOKUP(O20,Dbk!$A$14:$B$481,2),"")</f>
        <v/>
      </c>
      <c r="R20" s="116" t="str">
        <f t="shared" si="0"/>
        <v xml:space="preserve"> + </v>
      </c>
      <c r="S20" s="116"/>
      <c r="T20" s="116"/>
      <c r="U20" s="116"/>
      <c r="V20" s="116"/>
      <c r="W20" s="112">
        <v>14</v>
      </c>
      <c r="X20" s="116" t="b">
        <f t="shared" si="1"/>
        <v>0</v>
      </c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6"/>
      <c r="AK20" s="116"/>
      <c r="AL20" s="116"/>
      <c r="AM20" s="116"/>
      <c r="AN20" s="116"/>
      <c r="AO20" s="116"/>
      <c r="AP20" s="116"/>
      <c r="AQ20" s="116"/>
      <c r="AR20" s="116"/>
      <c r="AS20" s="116"/>
      <c r="AT20" s="116"/>
      <c r="AU20" s="116"/>
      <c r="AV20" s="116"/>
      <c r="AW20" s="116"/>
      <c r="AX20" s="116"/>
      <c r="AY20" s="116"/>
      <c r="AZ20" s="116"/>
      <c r="BA20" s="116"/>
      <c r="BB20" s="116"/>
      <c r="BC20" s="116"/>
      <c r="BD20" s="116"/>
      <c r="BE20" s="116"/>
      <c r="BF20" s="116"/>
      <c r="BG20" s="116"/>
      <c r="BH20" s="116"/>
      <c r="BI20" s="116"/>
      <c r="BJ20" s="116"/>
      <c r="BK20" s="116"/>
      <c r="BL20" s="116"/>
      <c r="BM20" s="116"/>
      <c r="BN20" s="116"/>
      <c r="BO20" s="116"/>
      <c r="BP20" s="116"/>
      <c r="BQ20" s="116"/>
      <c r="BR20" s="116"/>
      <c r="BS20" s="116"/>
      <c r="BT20" s="116"/>
      <c r="BU20" s="116"/>
      <c r="BV20" s="116"/>
      <c r="BW20" s="11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</row>
    <row r="21" spans="2:115" x14ac:dyDescent="0.3">
      <c r="B21" s="106"/>
      <c r="C21" s="106"/>
      <c r="D21" s="106"/>
      <c r="E21" s="106"/>
      <c r="F21" s="106"/>
      <c r="G21" s="106"/>
      <c r="H21" s="106"/>
      <c r="I21" s="106"/>
      <c r="J21" s="106"/>
      <c r="K21" s="106"/>
      <c r="L21" s="116"/>
      <c r="M21" s="112">
        <v>15</v>
      </c>
      <c r="N21" s="133"/>
      <c r="O21" s="133"/>
      <c r="P21" s="117" t="str">
        <f>IF(ISNUMBER(N21),VLOOKUP(N21,Dbk!$A$14:$B$481,2),"")</f>
        <v/>
      </c>
      <c r="Q21" s="117" t="str">
        <f>IF(ISNUMBER(O21),VLOOKUP(O21,Dbk!$A$14:$B$481,2),"")</f>
        <v/>
      </c>
      <c r="R21" s="116" t="str">
        <f t="shared" si="0"/>
        <v xml:space="preserve"> + </v>
      </c>
      <c r="S21" s="116"/>
      <c r="T21" s="116"/>
      <c r="U21" s="116"/>
      <c r="V21" s="116"/>
      <c r="W21" s="112">
        <v>15</v>
      </c>
      <c r="X21" s="116" t="b">
        <f t="shared" si="1"/>
        <v>0</v>
      </c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6"/>
      <c r="AK21" s="116"/>
      <c r="AL21" s="116"/>
      <c r="AM21" s="116"/>
      <c r="AN21" s="116"/>
      <c r="AO21" s="116"/>
      <c r="AP21" s="116"/>
      <c r="AQ21" s="116"/>
      <c r="AR21" s="116"/>
      <c r="AS21" s="116"/>
      <c r="AT21" s="116"/>
      <c r="AU21" s="116"/>
      <c r="AV21" s="116"/>
      <c r="AW21" s="116"/>
      <c r="AX21" s="116"/>
      <c r="AY21" s="116"/>
      <c r="AZ21" s="116"/>
      <c r="BA21" s="116"/>
      <c r="BB21" s="116"/>
      <c r="BC21" s="116"/>
      <c r="BD21" s="116"/>
      <c r="BE21" s="116"/>
      <c r="BF21" s="116"/>
      <c r="BG21" s="116"/>
      <c r="BH21" s="116"/>
      <c r="BI21" s="116"/>
      <c r="BJ21" s="116"/>
      <c r="BK21" s="116"/>
      <c r="BL21" s="116"/>
      <c r="BM21" s="116"/>
      <c r="BN21" s="116"/>
      <c r="BO21" s="116"/>
      <c r="BP21" s="116"/>
      <c r="BQ21" s="116"/>
      <c r="BR21" s="116"/>
      <c r="BS21" s="116"/>
      <c r="BT21" s="116"/>
      <c r="BU21" s="116"/>
      <c r="BV21" s="116"/>
      <c r="BW21" s="11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</row>
    <row r="22" spans="2:115" x14ac:dyDescent="0.3"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16"/>
      <c r="M22" s="112">
        <v>16</v>
      </c>
      <c r="N22" s="133"/>
      <c r="O22" s="133"/>
      <c r="P22" s="117" t="str">
        <f>IF(ISNUMBER(N22),VLOOKUP(N22,Dbk!$A$14:$B$481,2),"")</f>
        <v/>
      </c>
      <c r="Q22" s="117" t="str">
        <f>IF(ISNUMBER(O22),VLOOKUP(O22,Dbk!$A$14:$B$481,2),"")</f>
        <v/>
      </c>
      <c r="R22" s="116" t="str">
        <f t="shared" si="0"/>
        <v xml:space="preserve"> + </v>
      </c>
      <c r="S22" s="116"/>
      <c r="T22" s="116"/>
      <c r="U22" s="116"/>
      <c r="V22" s="116"/>
      <c r="W22" s="112">
        <v>16</v>
      </c>
      <c r="X22" s="116" t="b">
        <f t="shared" si="1"/>
        <v>0</v>
      </c>
      <c r="Y22" s="116"/>
      <c r="Z22" s="116"/>
      <c r="AA22" s="116"/>
      <c r="AB22" s="116"/>
      <c r="AC22" s="116"/>
      <c r="AD22" s="116"/>
      <c r="AE22" s="116"/>
      <c r="AF22" s="116"/>
      <c r="AG22" s="116"/>
      <c r="AH22" s="116"/>
      <c r="AI22" s="116"/>
      <c r="AJ22" s="116"/>
      <c r="AK22" s="116"/>
      <c r="AL22" s="116"/>
      <c r="AM22" s="116"/>
      <c r="AN22" s="116"/>
      <c r="AO22" s="116"/>
      <c r="AP22" s="116"/>
      <c r="AQ22" s="116"/>
      <c r="AR22" s="116"/>
      <c r="AS22" s="116"/>
      <c r="AT22" s="116"/>
      <c r="AU22" s="116"/>
      <c r="AV22" s="116"/>
      <c r="AW22" s="116"/>
      <c r="AX22" s="116"/>
      <c r="AY22" s="116"/>
      <c r="AZ22" s="116"/>
      <c r="BA22" s="116"/>
      <c r="BB22" s="116"/>
      <c r="BC22" s="116"/>
      <c r="BD22" s="116"/>
      <c r="BE22" s="116"/>
      <c r="BF22" s="116"/>
      <c r="BG22" s="116"/>
      <c r="BH22" s="116"/>
      <c r="BI22" s="116"/>
      <c r="BJ22" s="116"/>
      <c r="BK22" s="116"/>
      <c r="BL22" s="116"/>
      <c r="BM22" s="116"/>
      <c r="BN22" s="116"/>
      <c r="BO22" s="116"/>
      <c r="BP22" s="116"/>
      <c r="BQ22" s="116"/>
      <c r="BR22" s="116"/>
      <c r="BS22" s="116"/>
      <c r="BT22" s="116"/>
      <c r="BU22" s="116"/>
      <c r="BV22" s="116"/>
      <c r="BW22" s="11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</row>
    <row r="23" spans="2:115" x14ac:dyDescent="0.3"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16"/>
      <c r="M23" s="112">
        <v>17</v>
      </c>
      <c r="N23" s="133"/>
      <c r="O23" s="133"/>
      <c r="P23" s="117" t="str">
        <f>IF(ISNUMBER(N23),VLOOKUP(N23,Dbk!$A$14:$B$481,2),"")</f>
        <v/>
      </c>
      <c r="Q23" s="117" t="str">
        <f>IF(ISNUMBER(O23),VLOOKUP(O23,Dbk!$A$14:$B$481,2),"")</f>
        <v/>
      </c>
      <c r="R23" s="116" t="str">
        <f t="shared" si="0"/>
        <v xml:space="preserve"> + </v>
      </c>
      <c r="S23" s="116"/>
      <c r="T23" s="116"/>
      <c r="U23" s="116"/>
      <c r="V23" s="116"/>
      <c r="W23" s="112">
        <v>17</v>
      </c>
      <c r="X23" s="116" t="b">
        <f t="shared" si="1"/>
        <v>0</v>
      </c>
      <c r="Y23" s="116"/>
      <c r="Z23" s="116"/>
      <c r="AA23" s="116"/>
      <c r="AB23" s="116"/>
      <c r="AC23" s="116"/>
      <c r="AD23" s="116"/>
      <c r="AE23" s="116"/>
      <c r="AF23" s="116"/>
      <c r="AG23" s="116"/>
      <c r="AH23" s="116"/>
      <c r="AI23" s="116"/>
      <c r="AJ23" s="116"/>
      <c r="AK23" s="116"/>
      <c r="AL23" s="116"/>
      <c r="AM23" s="116"/>
      <c r="AN23" s="116"/>
      <c r="AO23" s="116"/>
      <c r="AP23" s="116"/>
      <c r="AQ23" s="116"/>
      <c r="AR23" s="116"/>
      <c r="AS23" s="116"/>
      <c r="AT23" s="116"/>
      <c r="AU23" s="116"/>
      <c r="AV23" s="116"/>
      <c r="AW23" s="116"/>
      <c r="AX23" s="116"/>
      <c r="AY23" s="116"/>
      <c r="AZ23" s="116"/>
      <c r="BA23" s="116"/>
      <c r="BB23" s="116"/>
      <c r="BC23" s="116"/>
      <c r="BD23" s="116"/>
      <c r="BE23" s="116"/>
      <c r="BF23" s="116"/>
      <c r="BG23" s="116"/>
      <c r="BH23" s="116"/>
      <c r="BI23" s="116"/>
      <c r="BJ23" s="116"/>
      <c r="BK23" s="116"/>
      <c r="BL23" s="116"/>
      <c r="BM23" s="116"/>
      <c r="BN23" s="116"/>
      <c r="BO23" s="116"/>
      <c r="BP23" s="116"/>
      <c r="BQ23" s="116"/>
      <c r="BR23" s="116"/>
      <c r="BS23" s="116"/>
      <c r="BT23" s="116"/>
      <c r="BU23" s="116"/>
      <c r="BV23" s="116"/>
      <c r="BW23" s="11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</row>
    <row r="24" spans="2:115" x14ac:dyDescent="0.3"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16"/>
      <c r="M24" s="112">
        <v>18</v>
      </c>
      <c r="N24" s="133"/>
      <c r="O24" s="133"/>
      <c r="P24" s="117" t="str">
        <f>IF(ISNUMBER(N24),VLOOKUP(N24,Dbk!$A$14:$B$481,2),"")</f>
        <v/>
      </c>
      <c r="Q24" s="117" t="str">
        <f>IF(ISNUMBER(O24),VLOOKUP(O24,Dbk!$A$14:$B$481,2),"")</f>
        <v/>
      </c>
      <c r="R24" s="116" t="str">
        <f t="shared" si="0"/>
        <v xml:space="preserve"> + </v>
      </c>
      <c r="S24" s="116"/>
      <c r="T24" s="116"/>
      <c r="U24" s="116"/>
      <c r="V24" s="116"/>
      <c r="W24" s="112">
        <v>18</v>
      </c>
      <c r="X24" s="116" t="b">
        <f t="shared" si="1"/>
        <v>0</v>
      </c>
      <c r="Y24" s="116"/>
      <c r="Z24" s="116"/>
      <c r="AA24" s="116"/>
      <c r="AB24" s="116"/>
      <c r="AC24" s="116"/>
      <c r="AD24" s="116"/>
      <c r="AE24" s="116"/>
      <c r="AF24" s="116"/>
      <c r="AG24" s="116"/>
      <c r="AH24" s="116"/>
      <c r="AI24" s="116"/>
      <c r="AJ24" s="116"/>
      <c r="AK24" s="116"/>
      <c r="AL24" s="116"/>
      <c r="AM24" s="116"/>
      <c r="AN24" s="116"/>
      <c r="AO24" s="116"/>
      <c r="AP24" s="116"/>
      <c r="AQ24" s="116"/>
      <c r="AR24" s="116"/>
      <c r="AS24" s="116"/>
      <c r="AT24" s="116"/>
      <c r="AU24" s="116"/>
      <c r="AV24" s="116"/>
      <c r="AW24" s="116"/>
      <c r="AX24" s="116"/>
      <c r="AY24" s="116"/>
      <c r="AZ24" s="116"/>
      <c r="BA24" s="116"/>
      <c r="BB24" s="116"/>
      <c r="BC24" s="116"/>
      <c r="BD24" s="116"/>
      <c r="BE24" s="116"/>
      <c r="BF24" s="116"/>
      <c r="BG24" s="116"/>
      <c r="BH24" s="116"/>
      <c r="BI24" s="116"/>
      <c r="BJ24" s="116"/>
      <c r="BK24" s="116"/>
      <c r="BL24" s="116"/>
      <c r="BM24" s="116"/>
      <c r="BN24" s="116"/>
      <c r="BO24" s="116"/>
      <c r="BP24" s="116"/>
      <c r="BQ24" s="116"/>
      <c r="BR24" s="116"/>
      <c r="BS24" s="116"/>
      <c r="BT24" s="116"/>
      <c r="BU24" s="116"/>
      <c r="BV24" s="116"/>
      <c r="BW24" s="11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</row>
    <row r="25" spans="2:115" x14ac:dyDescent="0.3"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16"/>
      <c r="M25" s="112">
        <v>19</v>
      </c>
      <c r="N25" s="133"/>
      <c r="O25" s="133"/>
      <c r="P25" s="117" t="str">
        <f>IF(ISNUMBER(N25),VLOOKUP(N25,Dbk!$A$14:$B$481,2),"")</f>
        <v/>
      </c>
      <c r="Q25" s="117" t="str">
        <f>IF(ISNUMBER(O25),VLOOKUP(O25,Dbk!$A$14:$B$481,2),"")</f>
        <v/>
      </c>
      <c r="R25" s="116" t="str">
        <f t="shared" si="0"/>
        <v xml:space="preserve"> + </v>
      </c>
      <c r="S25" s="116"/>
      <c r="T25" s="116"/>
      <c r="U25" s="116"/>
      <c r="V25" s="116"/>
      <c r="W25" s="112">
        <v>19</v>
      </c>
      <c r="X25" s="116" t="b">
        <f t="shared" si="1"/>
        <v>0</v>
      </c>
      <c r="Y25" s="116"/>
      <c r="Z25" s="116"/>
      <c r="AA25" s="116"/>
      <c r="AB25" s="116"/>
      <c r="AC25" s="116"/>
      <c r="AD25" s="116"/>
      <c r="AE25" s="116"/>
      <c r="AF25" s="116"/>
      <c r="AG25" s="116"/>
      <c r="AH25" s="116"/>
      <c r="AI25" s="116"/>
      <c r="AJ25" s="116"/>
      <c r="AK25" s="116"/>
      <c r="AL25" s="116"/>
      <c r="AM25" s="116"/>
      <c r="AN25" s="116"/>
      <c r="AO25" s="116"/>
      <c r="AP25" s="116"/>
      <c r="AQ25" s="116"/>
      <c r="AR25" s="116"/>
      <c r="AS25" s="116"/>
      <c r="AT25" s="116"/>
      <c r="AU25" s="116"/>
      <c r="AV25" s="116"/>
      <c r="AW25" s="116"/>
      <c r="AX25" s="116"/>
      <c r="AY25" s="116"/>
      <c r="AZ25" s="116"/>
      <c r="BA25" s="116"/>
      <c r="BB25" s="116"/>
      <c r="BC25" s="116"/>
      <c r="BD25" s="116"/>
      <c r="BE25" s="116"/>
      <c r="BF25" s="116"/>
      <c r="BG25" s="116"/>
      <c r="BH25" s="116"/>
      <c r="BI25" s="116"/>
      <c r="BJ25" s="116"/>
      <c r="BK25" s="116"/>
      <c r="BL25" s="116"/>
      <c r="BM25" s="116"/>
      <c r="BN25" s="116"/>
      <c r="BO25" s="116"/>
      <c r="BP25" s="116"/>
      <c r="BQ25" s="116"/>
      <c r="BR25" s="116"/>
      <c r="BS25" s="116"/>
      <c r="BT25" s="116"/>
      <c r="BU25" s="116"/>
      <c r="BV25" s="116"/>
      <c r="BW25" s="11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</row>
    <row r="26" spans="2:115" x14ac:dyDescent="0.3"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16"/>
      <c r="M26" s="112">
        <v>20</v>
      </c>
      <c r="N26" s="133"/>
      <c r="O26" s="133"/>
      <c r="P26" s="117" t="str">
        <f>IF(ISNUMBER(N26),VLOOKUP(N26,Dbk!$A$14:$B$481,2),"")</f>
        <v/>
      </c>
      <c r="Q26" s="117" t="str">
        <f>IF(ISNUMBER(O26),VLOOKUP(O26,Dbk!$A$14:$B$481,2),"")</f>
        <v/>
      </c>
      <c r="R26" s="116" t="str">
        <f t="shared" si="0"/>
        <v xml:space="preserve"> + </v>
      </c>
      <c r="S26" s="116"/>
      <c r="T26" s="116"/>
      <c r="U26" s="116"/>
      <c r="V26" s="116"/>
      <c r="W26" s="112">
        <v>20</v>
      </c>
      <c r="X26" s="116" t="b">
        <f t="shared" si="1"/>
        <v>0</v>
      </c>
      <c r="Y26" s="116"/>
      <c r="Z26" s="116"/>
      <c r="AA26" s="116"/>
      <c r="AB26" s="116"/>
      <c r="AC26" s="116"/>
      <c r="AD26" s="116"/>
      <c r="AE26" s="116"/>
      <c r="AF26" s="116"/>
      <c r="AG26" s="116"/>
      <c r="AH26" s="116"/>
      <c r="AI26" s="116"/>
      <c r="AJ26" s="116"/>
      <c r="AK26" s="116"/>
      <c r="AL26" s="116"/>
      <c r="AM26" s="116"/>
      <c r="AN26" s="116"/>
      <c r="AO26" s="116"/>
      <c r="AP26" s="116"/>
      <c r="AQ26" s="116"/>
      <c r="AR26" s="116"/>
      <c r="AS26" s="116"/>
      <c r="AT26" s="116"/>
      <c r="AU26" s="116"/>
      <c r="AV26" s="116"/>
      <c r="AW26" s="116"/>
      <c r="AX26" s="116"/>
      <c r="AY26" s="116"/>
      <c r="AZ26" s="116"/>
      <c r="BA26" s="116"/>
      <c r="BB26" s="116"/>
      <c r="BC26" s="116"/>
      <c r="BD26" s="116"/>
      <c r="BE26" s="116"/>
      <c r="BF26" s="116"/>
      <c r="BG26" s="116"/>
      <c r="BH26" s="116"/>
      <c r="BI26" s="116"/>
      <c r="BJ26" s="116"/>
      <c r="BK26" s="116"/>
      <c r="BL26" s="116"/>
      <c r="BM26" s="116"/>
      <c r="BN26" s="116"/>
      <c r="BO26" s="116"/>
      <c r="BP26" s="116"/>
      <c r="BQ26" s="116"/>
      <c r="BR26" s="116"/>
      <c r="BS26" s="116"/>
      <c r="BT26" s="116"/>
      <c r="BU26" s="116"/>
      <c r="BV26" s="116"/>
      <c r="BW26" s="11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</row>
    <row r="27" spans="2:115" x14ac:dyDescent="0.3"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16"/>
      <c r="M27" s="112">
        <v>21</v>
      </c>
      <c r="N27" s="133"/>
      <c r="O27" s="133"/>
      <c r="P27" s="117" t="str">
        <f>IF(ISNUMBER(N27),VLOOKUP(N27,Dbk!$A$14:$B$481,2),"")</f>
        <v/>
      </c>
      <c r="Q27" s="117" t="str">
        <f>IF(ISNUMBER(O27),VLOOKUP(O27,Dbk!$A$14:$B$481,2),"")</f>
        <v/>
      </c>
      <c r="R27" s="116" t="str">
        <f t="shared" si="0"/>
        <v xml:space="preserve"> + </v>
      </c>
      <c r="S27" s="116"/>
      <c r="T27" s="116"/>
      <c r="U27" s="116"/>
      <c r="V27" s="116"/>
      <c r="W27" s="112">
        <v>21</v>
      </c>
      <c r="X27" s="116" t="b">
        <f t="shared" si="1"/>
        <v>0</v>
      </c>
      <c r="Y27" s="116"/>
      <c r="Z27" s="116"/>
      <c r="AA27" s="116"/>
      <c r="AB27" s="116"/>
      <c r="AC27" s="116"/>
      <c r="AD27" s="116"/>
      <c r="AE27" s="116"/>
      <c r="AF27" s="116"/>
      <c r="AG27" s="116"/>
      <c r="AH27" s="116"/>
      <c r="AI27" s="116"/>
      <c r="AJ27" s="116"/>
      <c r="AK27" s="116"/>
      <c r="AL27" s="116"/>
      <c r="AM27" s="116"/>
      <c r="AN27" s="116"/>
      <c r="AO27" s="116"/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6"/>
      <c r="BD27" s="116"/>
      <c r="BE27" s="116"/>
      <c r="BF27" s="116"/>
      <c r="BG27" s="116"/>
      <c r="BH27" s="116"/>
      <c r="BI27" s="116"/>
      <c r="BJ27" s="116"/>
      <c r="BK27" s="116"/>
      <c r="BL27" s="116"/>
      <c r="BM27" s="116"/>
      <c r="BN27" s="116"/>
      <c r="BO27" s="116"/>
      <c r="BP27" s="116"/>
      <c r="BQ27" s="116"/>
      <c r="BR27" s="116"/>
      <c r="BS27" s="116"/>
      <c r="BT27" s="116"/>
      <c r="BU27" s="116"/>
      <c r="BV27" s="116"/>
      <c r="BW27" s="11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</row>
    <row r="28" spans="2:115" x14ac:dyDescent="0.3"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16"/>
      <c r="M28" s="112">
        <v>22</v>
      </c>
      <c r="N28" s="133"/>
      <c r="O28" s="133"/>
      <c r="P28" s="117" t="str">
        <f>IF(ISNUMBER(N28),VLOOKUP(N28,Dbk!$A$14:$B$481,2),"")</f>
        <v/>
      </c>
      <c r="Q28" s="117" t="str">
        <f>IF(ISNUMBER(O28),VLOOKUP(O28,Dbk!$A$14:$B$481,2),"")</f>
        <v/>
      </c>
      <c r="R28" s="116" t="str">
        <f t="shared" si="0"/>
        <v xml:space="preserve"> + </v>
      </c>
      <c r="S28" s="116"/>
      <c r="T28" s="116"/>
      <c r="U28" s="116"/>
      <c r="V28" s="116"/>
      <c r="W28" s="112">
        <v>22</v>
      </c>
      <c r="X28" s="116" t="b">
        <f t="shared" si="1"/>
        <v>0</v>
      </c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6"/>
      <c r="AK28" s="116"/>
      <c r="AL28" s="116"/>
      <c r="AM28" s="116"/>
      <c r="AN28" s="116"/>
      <c r="AO28" s="116"/>
      <c r="AP28" s="116"/>
      <c r="AQ28" s="116"/>
      <c r="AR28" s="116"/>
      <c r="AS28" s="116"/>
      <c r="AT28" s="116"/>
      <c r="AU28" s="116"/>
      <c r="AV28" s="116"/>
      <c r="AW28" s="116"/>
      <c r="AX28" s="116"/>
      <c r="AY28" s="116"/>
      <c r="AZ28" s="116"/>
      <c r="BA28" s="116"/>
      <c r="BB28" s="116"/>
      <c r="BC28" s="116"/>
      <c r="BD28" s="116"/>
      <c r="BE28" s="116"/>
      <c r="BF28" s="116"/>
      <c r="BG28" s="116"/>
      <c r="BH28" s="116"/>
      <c r="BI28" s="116"/>
      <c r="BJ28" s="116"/>
      <c r="BK28" s="116"/>
      <c r="BL28" s="116"/>
      <c r="BM28" s="116"/>
      <c r="BN28" s="116"/>
      <c r="BO28" s="116"/>
      <c r="BP28" s="116"/>
      <c r="BQ28" s="116"/>
      <c r="BR28" s="116"/>
      <c r="BS28" s="116"/>
      <c r="BT28" s="116"/>
      <c r="BU28" s="116"/>
      <c r="BV28" s="116"/>
      <c r="BW28" s="11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</row>
    <row r="29" spans="2:115" x14ac:dyDescent="0.3"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16"/>
      <c r="M29" s="112">
        <v>23</v>
      </c>
      <c r="N29" s="133"/>
      <c r="O29" s="133"/>
      <c r="P29" s="117" t="str">
        <f>IF(ISNUMBER(N29),VLOOKUP(N29,Dbk!$A$14:$B$481,2),"")</f>
        <v/>
      </c>
      <c r="Q29" s="117" t="str">
        <f>IF(ISNUMBER(O29),VLOOKUP(O29,Dbk!$A$14:$B$481,2),"")</f>
        <v/>
      </c>
      <c r="R29" s="116" t="str">
        <f t="shared" si="0"/>
        <v xml:space="preserve"> + </v>
      </c>
      <c r="S29" s="116"/>
      <c r="T29" s="116"/>
      <c r="U29" s="116"/>
      <c r="V29" s="116"/>
      <c r="W29" s="112">
        <v>23</v>
      </c>
      <c r="X29" s="116" t="b">
        <f t="shared" si="1"/>
        <v>0</v>
      </c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6"/>
      <c r="AK29" s="116"/>
      <c r="AL29" s="116"/>
      <c r="AM29" s="116"/>
      <c r="AN29" s="116"/>
      <c r="AO29" s="116"/>
      <c r="AP29" s="116"/>
      <c r="AQ29" s="116"/>
      <c r="AR29" s="116"/>
      <c r="AS29" s="116"/>
      <c r="AT29" s="116"/>
      <c r="AU29" s="116"/>
      <c r="AV29" s="116"/>
      <c r="AW29" s="116"/>
      <c r="AX29" s="116"/>
      <c r="AY29" s="116"/>
      <c r="AZ29" s="116"/>
      <c r="BA29" s="116"/>
      <c r="BB29" s="116"/>
      <c r="BC29" s="116"/>
      <c r="BD29" s="116"/>
      <c r="BE29" s="116"/>
      <c r="BF29" s="116"/>
      <c r="BG29" s="116"/>
      <c r="BH29" s="116"/>
      <c r="BI29" s="116"/>
      <c r="BJ29" s="116"/>
      <c r="BK29" s="116"/>
      <c r="BL29" s="116"/>
      <c r="BM29" s="116"/>
      <c r="BN29" s="116"/>
      <c r="BO29" s="116"/>
      <c r="BP29" s="116"/>
      <c r="BQ29" s="116"/>
      <c r="BR29" s="116"/>
      <c r="BS29" s="116"/>
      <c r="BT29" s="116"/>
      <c r="BU29" s="116"/>
      <c r="BV29" s="116"/>
      <c r="BW29" s="11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</row>
    <row r="30" spans="2:115" ht="15" thickBot="1" x14ac:dyDescent="0.35">
      <c r="B30" s="142"/>
      <c r="C30" s="106"/>
      <c r="D30" s="106"/>
      <c r="E30" s="106"/>
      <c r="F30" s="106"/>
      <c r="G30" s="106"/>
      <c r="H30" s="106"/>
      <c r="I30" s="106"/>
      <c r="J30" s="106"/>
      <c r="K30" s="106"/>
      <c r="L30" s="116"/>
      <c r="M30" s="112">
        <v>24</v>
      </c>
      <c r="N30" s="133"/>
      <c r="O30" s="133"/>
      <c r="P30" s="117" t="str">
        <f>IF(ISNUMBER(N30),VLOOKUP(N30,Dbk!$A$14:$B$481,2),"")</f>
        <v/>
      </c>
      <c r="Q30" s="117" t="str">
        <f>IF(ISNUMBER(O30),VLOOKUP(O30,Dbk!$A$14:$B$481,2),"")</f>
        <v/>
      </c>
      <c r="R30" s="116" t="str">
        <f t="shared" si="0"/>
        <v xml:space="preserve"> + </v>
      </c>
      <c r="S30" s="116"/>
      <c r="T30" s="116"/>
      <c r="U30" s="116"/>
      <c r="V30" s="116"/>
      <c r="W30" s="112">
        <v>24</v>
      </c>
      <c r="X30" s="116" t="b">
        <f t="shared" si="1"/>
        <v>0</v>
      </c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6"/>
      <c r="AK30" s="116"/>
      <c r="AL30" s="116"/>
      <c r="AM30" s="116"/>
      <c r="AN30" s="116"/>
      <c r="AO30" s="116"/>
      <c r="AP30" s="116"/>
      <c r="AQ30" s="116"/>
      <c r="AR30" s="116"/>
      <c r="AS30" s="116"/>
      <c r="AT30" s="116"/>
      <c r="AU30" s="116"/>
      <c r="AV30" s="116"/>
      <c r="AW30" s="116"/>
      <c r="AX30" s="116"/>
      <c r="AY30" s="116"/>
      <c r="AZ30" s="116"/>
      <c r="BA30" s="116"/>
      <c r="BB30" s="116"/>
      <c r="BC30" s="116"/>
      <c r="BD30" s="116"/>
      <c r="BE30" s="116"/>
      <c r="BF30" s="116"/>
      <c r="BG30" s="116"/>
      <c r="BH30" s="116"/>
      <c r="BI30" s="116"/>
      <c r="BJ30" s="116"/>
      <c r="BK30" s="116"/>
      <c r="BL30" s="116"/>
      <c r="BM30" s="116"/>
      <c r="BN30" s="116"/>
      <c r="BO30" s="116"/>
      <c r="BP30" s="116"/>
      <c r="BQ30" s="116"/>
      <c r="BR30" s="116"/>
      <c r="BS30" s="116"/>
      <c r="BT30" s="116"/>
      <c r="BU30" s="116"/>
      <c r="BV30" s="116"/>
      <c r="BW30" s="11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</row>
    <row r="31" spans="2:115" ht="15" thickBot="1" x14ac:dyDescent="0.35">
      <c r="B31" s="220"/>
      <c r="C31" s="106"/>
      <c r="D31" s="106"/>
      <c r="E31" s="106"/>
      <c r="F31" s="106"/>
      <c r="G31" s="106"/>
      <c r="H31" s="106"/>
      <c r="I31" s="106"/>
      <c r="J31" s="106"/>
      <c r="K31" s="106"/>
      <c r="L31" s="116"/>
      <c r="M31" s="112">
        <v>25</v>
      </c>
      <c r="N31" s="133"/>
      <c r="O31" s="133"/>
      <c r="P31" s="117" t="str">
        <f>IF(ISNUMBER(N31),VLOOKUP(N31,Dbk!$A$14:$B$481,2),"")</f>
        <v/>
      </c>
      <c r="Q31" s="117" t="str">
        <f>IF(ISNUMBER(O31),VLOOKUP(O31,Dbk!$A$14:$B$481,2),"")</f>
        <v/>
      </c>
      <c r="R31" s="116" t="str">
        <f t="shared" si="0"/>
        <v xml:space="preserve"> + </v>
      </c>
      <c r="S31" s="116"/>
      <c r="T31" s="116"/>
      <c r="U31" s="116"/>
      <c r="V31" s="116"/>
      <c r="W31" s="112">
        <v>25</v>
      </c>
      <c r="X31" s="116" t="b">
        <f t="shared" si="1"/>
        <v>0</v>
      </c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6"/>
      <c r="AK31" s="116"/>
      <c r="AL31" s="116"/>
      <c r="AM31" s="116"/>
      <c r="AN31" s="116"/>
      <c r="AO31" s="116"/>
      <c r="AP31" s="116"/>
      <c r="AQ31" s="116"/>
      <c r="AR31" s="116"/>
      <c r="AS31" s="116"/>
      <c r="AT31" s="116"/>
      <c r="AU31" s="116"/>
      <c r="AV31" s="116"/>
      <c r="AW31" s="116"/>
      <c r="AX31" s="116"/>
      <c r="AY31" s="116"/>
      <c r="AZ31" s="116"/>
      <c r="BA31" s="116"/>
      <c r="BB31" s="116"/>
      <c r="BC31" s="116"/>
      <c r="BD31" s="116"/>
      <c r="BE31" s="116"/>
      <c r="BF31" s="116"/>
      <c r="BG31" s="116"/>
      <c r="BH31" s="116"/>
      <c r="BI31" s="116"/>
      <c r="BJ31" s="116"/>
      <c r="BK31" s="116"/>
      <c r="BL31" s="116"/>
      <c r="BM31" s="116"/>
      <c r="BN31" s="116"/>
      <c r="BO31" s="116"/>
      <c r="BP31" s="116"/>
      <c r="BQ31" s="116"/>
      <c r="BR31" s="116"/>
      <c r="BS31" s="116"/>
      <c r="BT31" s="116"/>
      <c r="BU31" s="116"/>
      <c r="BV31" s="116"/>
      <c r="BW31" s="11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</row>
    <row r="32" spans="2:115" ht="15" thickBot="1" x14ac:dyDescent="0.35">
      <c r="B32" s="188" t="s">
        <v>682</v>
      </c>
      <c r="C32" s="189"/>
      <c r="D32" s="189"/>
      <c r="E32" s="190"/>
      <c r="F32" s="106"/>
      <c r="G32" s="188" t="s">
        <v>681</v>
      </c>
      <c r="H32" s="189"/>
      <c r="I32" s="189"/>
      <c r="J32" s="190"/>
      <c r="K32" s="106"/>
      <c r="L32" s="116"/>
      <c r="M32" s="112">
        <v>26</v>
      </c>
      <c r="N32" s="133"/>
      <c r="O32" s="133"/>
      <c r="P32" s="117" t="str">
        <f>IF(ISNUMBER(N32),VLOOKUP(N32,Dbk!$A$14:$B$481,2),"")</f>
        <v/>
      </c>
      <c r="Q32" s="117" t="str">
        <f>IF(ISNUMBER(O32),VLOOKUP(O32,Dbk!$A$14:$B$481,2),"")</f>
        <v/>
      </c>
      <c r="R32" s="116" t="str">
        <f t="shared" si="0"/>
        <v xml:space="preserve"> + </v>
      </c>
      <c r="S32" s="116"/>
      <c r="T32" s="116"/>
      <c r="U32" s="116"/>
      <c r="V32" s="116"/>
      <c r="W32" s="112">
        <v>26</v>
      </c>
      <c r="X32" s="116" t="b">
        <f t="shared" si="1"/>
        <v>0</v>
      </c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  <c r="BN32" s="116"/>
      <c r="BO32" s="116"/>
      <c r="BP32" s="116"/>
      <c r="BQ32" s="116"/>
      <c r="BR32" s="116"/>
      <c r="BS32" s="116"/>
      <c r="BT32" s="116"/>
      <c r="BU32" s="116"/>
      <c r="BV32" s="116"/>
      <c r="BW32" s="11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</row>
    <row r="33" spans="1:115" x14ac:dyDescent="0.3">
      <c r="B33" s="209" t="s">
        <v>590</v>
      </c>
      <c r="C33" s="211" t="s">
        <v>591</v>
      </c>
      <c r="D33" s="221" t="s">
        <v>641</v>
      </c>
      <c r="E33" s="222"/>
      <c r="F33" s="106"/>
      <c r="G33" s="209" t="s">
        <v>590</v>
      </c>
      <c r="H33" s="211" t="s">
        <v>591</v>
      </c>
      <c r="I33" s="221" t="s">
        <v>642</v>
      </c>
      <c r="J33" s="222"/>
      <c r="K33" s="106"/>
      <c r="L33" s="116"/>
      <c r="M33" s="112">
        <v>27</v>
      </c>
      <c r="N33" s="133"/>
      <c r="O33" s="133"/>
      <c r="P33" s="117" t="str">
        <f>IF(ISNUMBER(N33),VLOOKUP(N33,Dbk!$A$14:$B$481,2),"")</f>
        <v/>
      </c>
      <c r="Q33" s="117" t="str">
        <f>IF(ISNUMBER(O33),VLOOKUP(O33,Dbk!$A$14:$B$481,2),"")</f>
        <v/>
      </c>
      <c r="R33" s="116" t="str">
        <f t="shared" si="0"/>
        <v xml:space="preserve"> + </v>
      </c>
      <c r="S33" s="116"/>
      <c r="T33" s="116"/>
      <c r="U33" s="116"/>
      <c r="V33" s="116"/>
      <c r="W33" s="112">
        <v>27</v>
      </c>
      <c r="X33" s="116" t="b">
        <f t="shared" si="1"/>
        <v>0</v>
      </c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  <c r="BN33" s="116"/>
      <c r="BO33" s="116"/>
      <c r="BP33" s="116"/>
      <c r="BQ33" s="116"/>
      <c r="BR33" s="116"/>
      <c r="BS33" s="116"/>
      <c r="BT33" s="116"/>
      <c r="BU33" s="116"/>
      <c r="BV33" s="116"/>
      <c r="BW33" s="11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</row>
    <row r="34" spans="1:115" x14ac:dyDescent="0.3">
      <c r="B34" s="210"/>
      <c r="C34" s="212"/>
      <c r="D34" s="225" t="s">
        <v>650</v>
      </c>
      <c r="E34" s="226"/>
      <c r="F34" s="106"/>
      <c r="G34" s="213"/>
      <c r="H34" s="214"/>
      <c r="I34" s="223" t="s">
        <v>649</v>
      </c>
      <c r="J34" s="224"/>
      <c r="K34" s="106"/>
      <c r="L34" s="116"/>
      <c r="M34" s="112">
        <v>28</v>
      </c>
      <c r="N34" s="133"/>
      <c r="O34" s="133"/>
      <c r="P34" s="117" t="str">
        <f>IF(ISNUMBER(N34),VLOOKUP(N34,Dbk!$A$14:$B$481,2),"")</f>
        <v/>
      </c>
      <c r="Q34" s="117" t="str">
        <f>IF(ISNUMBER(O34),VLOOKUP(O34,Dbk!$A$14:$B$481,2),"")</f>
        <v/>
      </c>
      <c r="R34" s="116" t="str">
        <f t="shared" si="0"/>
        <v xml:space="preserve"> + </v>
      </c>
      <c r="S34" s="116"/>
      <c r="T34" s="116"/>
      <c r="U34" s="116"/>
      <c r="V34" s="116"/>
      <c r="W34" s="112">
        <v>28</v>
      </c>
      <c r="X34" s="116" t="b">
        <f t="shared" si="1"/>
        <v>0</v>
      </c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6"/>
      <c r="AK34" s="116"/>
      <c r="AL34" s="116"/>
      <c r="AM34" s="116"/>
      <c r="AN34" s="116"/>
      <c r="AO34" s="116"/>
      <c r="AP34" s="116"/>
      <c r="AQ34" s="116"/>
      <c r="AR34" s="116"/>
      <c r="AS34" s="116"/>
      <c r="AT34" s="116"/>
      <c r="AU34" s="116"/>
      <c r="AV34" s="116"/>
      <c r="AW34" s="116"/>
      <c r="AX34" s="116"/>
      <c r="AY34" s="116"/>
      <c r="AZ34" s="116"/>
      <c r="BA34" s="116"/>
      <c r="BB34" s="116"/>
      <c r="BC34" s="116"/>
      <c r="BD34" s="116"/>
      <c r="BE34" s="116"/>
      <c r="BF34" s="116"/>
      <c r="BG34" s="116"/>
      <c r="BH34" s="116"/>
      <c r="BI34" s="116"/>
      <c r="BJ34" s="116"/>
      <c r="BK34" s="116"/>
      <c r="BL34" s="116"/>
      <c r="BM34" s="116"/>
      <c r="BN34" s="116"/>
      <c r="BO34" s="116"/>
      <c r="BP34" s="116"/>
      <c r="BQ34" s="116"/>
      <c r="BR34" s="116"/>
      <c r="BS34" s="116"/>
      <c r="BT34" s="116"/>
      <c r="BU34" s="116"/>
      <c r="BV34" s="116"/>
      <c r="BW34" s="11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</row>
    <row r="35" spans="1:115" x14ac:dyDescent="0.3">
      <c r="B35" s="143">
        <f>ES62</f>
        <v>0</v>
      </c>
      <c r="C35" s="143">
        <f>ET62</f>
        <v>0</v>
      </c>
      <c r="D35" s="208">
        <f>EU62</f>
        <v>77.165152822752475</v>
      </c>
      <c r="E35" s="208"/>
      <c r="F35" s="110">
        <v>0</v>
      </c>
      <c r="G35" s="144">
        <f t="shared" ref="G35:G45" si="3">AD167</f>
        <v>0</v>
      </c>
      <c r="H35" s="145">
        <f t="shared" ref="H35:H45" si="4">AE167</f>
        <v>0</v>
      </c>
      <c r="I35" s="182">
        <f t="shared" ref="I35:I45" si="5">AF167</f>
        <v>3.4088747787680855</v>
      </c>
      <c r="J35" s="183"/>
      <c r="K35" s="110">
        <f>1-C35</f>
        <v>1</v>
      </c>
      <c r="L35" s="111">
        <f>K45</f>
        <v>-2.4424906541753444E-15</v>
      </c>
      <c r="M35" s="112">
        <v>29</v>
      </c>
      <c r="N35" s="133"/>
      <c r="O35" s="133"/>
      <c r="P35" s="117" t="str">
        <f>IF(ISNUMBER(N35),VLOOKUP(N35,Dbk!$A$14:$B$481,2),"")</f>
        <v/>
      </c>
      <c r="Q35" s="117" t="str">
        <f>IF(ISNUMBER(O35),VLOOKUP(O35,Dbk!$A$14:$B$481,2),"")</f>
        <v/>
      </c>
      <c r="R35" s="116" t="str">
        <f t="shared" si="0"/>
        <v xml:space="preserve"> + </v>
      </c>
      <c r="S35" s="116"/>
      <c r="T35" s="116"/>
      <c r="U35" s="116"/>
      <c r="V35" s="116"/>
      <c r="W35" s="112">
        <v>29</v>
      </c>
      <c r="X35" s="116" t="b">
        <f t="shared" si="1"/>
        <v>0</v>
      </c>
      <c r="Y35" s="116"/>
      <c r="Z35" s="116"/>
      <c r="AA35" s="116"/>
      <c r="AB35" s="116"/>
      <c r="AC35" s="116"/>
      <c r="AD35" s="116"/>
      <c r="AE35" s="116"/>
      <c r="AF35" s="116"/>
      <c r="AG35" s="116"/>
      <c r="AH35" s="116"/>
      <c r="AI35" s="116"/>
      <c r="AJ35" s="116"/>
      <c r="AK35" s="116"/>
      <c r="AL35" s="116"/>
      <c r="AM35" s="116"/>
      <c r="AN35" s="116"/>
      <c r="AO35" s="116"/>
      <c r="AP35" s="116"/>
      <c r="AQ35" s="116"/>
      <c r="AR35" s="116"/>
      <c r="AS35" s="116"/>
      <c r="AT35" s="116"/>
      <c r="AU35" s="116"/>
      <c r="AV35" s="116"/>
      <c r="AW35" s="116"/>
      <c r="AX35" s="116"/>
      <c r="AY35" s="116"/>
      <c r="AZ35" s="116"/>
      <c r="BA35" s="116"/>
      <c r="BB35" s="116"/>
      <c r="BC35" s="116"/>
      <c r="BD35" s="116"/>
      <c r="BE35" s="116"/>
      <c r="BF35" s="116"/>
      <c r="BG35" s="116"/>
      <c r="BH35" s="116"/>
      <c r="BI35" s="116"/>
      <c r="BJ35" s="116"/>
      <c r="BK35" s="116"/>
      <c r="BL35" s="116"/>
      <c r="BM35" s="116"/>
      <c r="BN35" s="116"/>
      <c r="BO35" s="116"/>
      <c r="BP35" s="116"/>
      <c r="BQ35" s="116"/>
      <c r="BR35" s="116"/>
      <c r="BS35" s="116"/>
      <c r="BT35" s="116"/>
      <c r="BU35" s="116"/>
      <c r="BV35" s="116"/>
      <c r="BW35" s="11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</row>
    <row r="36" spans="1:115" x14ac:dyDescent="0.3">
      <c r="B36" s="143">
        <f t="shared" ref="B36:D45" si="6">ES63</f>
        <v>0.1</v>
      </c>
      <c r="C36" s="143">
        <f t="shared" si="6"/>
        <v>0.16957666442781394</v>
      </c>
      <c r="D36" s="208">
        <f t="shared" si="6"/>
        <v>74.44628923259387</v>
      </c>
      <c r="E36" s="208"/>
      <c r="F36" s="110">
        <v>0.1</v>
      </c>
      <c r="G36" s="144">
        <f t="shared" si="3"/>
        <v>0.1</v>
      </c>
      <c r="H36" s="145">
        <f t="shared" si="4"/>
        <v>0.2053586215190755</v>
      </c>
      <c r="I36" s="182">
        <f t="shared" si="5"/>
        <v>3.89057061483207</v>
      </c>
      <c r="J36" s="183"/>
      <c r="K36" s="110">
        <f t="shared" ref="K36:K45" si="7">1-C36</f>
        <v>0.83042333557218606</v>
      </c>
      <c r="L36" s="111">
        <f>K44</f>
        <v>0.18709548489852046</v>
      </c>
      <c r="M36" s="112">
        <v>30</v>
      </c>
      <c r="N36" s="133"/>
      <c r="O36" s="133"/>
      <c r="P36" s="117" t="str">
        <f>IF(ISNUMBER(N36),VLOOKUP(N36,Dbk!$A$14:$B$481,2),"")</f>
        <v/>
      </c>
      <c r="Q36" s="117" t="str">
        <f>IF(ISNUMBER(O36),VLOOKUP(O36,Dbk!$A$14:$B$481,2),"")</f>
        <v/>
      </c>
      <c r="R36" s="116" t="str">
        <f t="shared" si="0"/>
        <v xml:space="preserve"> + </v>
      </c>
      <c r="S36" s="116"/>
      <c r="T36" s="116"/>
      <c r="U36" s="116"/>
      <c r="V36" s="116"/>
      <c r="W36" s="112">
        <v>30</v>
      </c>
      <c r="X36" s="116" t="b">
        <f t="shared" si="1"/>
        <v>0</v>
      </c>
      <c r="Y36" s="116"/>
      <c r="Z36" s="116"/>
      <c r="AA36" s="116"/>
      <c r="AB36" s="116"/>
      <c r="AC36" s="116"/>
      <c r="AD36" s="116"/>
      <c r="AE36" s="116"/>
      <c r="AF36" s="116"/>
      <c r="AG36" s="116"/>
      <c r="AH36" s="116"/>
      <c r="AI36" s="116"/>
      <c r="AJ36" s="116"/>
      <c r="AK36" s="116"/>
      <c r="AL36" s="116"/>
      <c r="AM36" s="116"/>
      <c r="AN36" s="116"/>
      <c r="AO36" s="116"/>
      <c r="AP36" s="116"/>
      <c r="AQ36" s="116"/>
      <c r="AR36" s="116"/>
      <c r="AS36" s="116"/>
      <c r="AT36" s="116"/>
      <c r="AU36" s="116"/>
      <c r="AV36" s="116"/>
      <c r="AW36" s="116"/>
      <c r="AX36" s="116"/>
      <c r="AY36" s="116"/>
      <c r="AZ36" s="116"/>
      <c r="BA36" s="116"/>
      <c r="BB36" s="116"/>
      <c r="BC36" s="116"/>
      <c r="BD36" s="116"/>
      <c r="BE36" s="116"/>
      <c r="BF36" s="116"/>
      <c r="BG36" s="116"/>
      <c r="BH36" s="116"/>
      <c r="BI36" s="116"/>
      <c r="BJ36" s="116"/>
      <c r="BK36" s="116"/>
      <c r="BL36" s="116"/>
      <c r="BM36" s="116"/>
      <c r="BN36" s="116"/>
      <c r="BO36" s="116"/>
      <c r="BP36" s="116"/>
      <c r="BQ36" s="116"/>
      <c r="BR36" s="116"/>
      <c r="BS36" s="116"/>
      <c r="BT36" s="116"/>
      <c r="BU36" s="116"/>
      <c r="BV36" s="116"/>
      <c r="BW36" s="11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</row>
    <row r="37" spans="1:115" x14ac:dyDescent="0.3">
      <c r="B37" s="143">
        <f t="shared" si="6"/>
        <v>0.2</v>
      </c>
      <c r="C37" s="143">
        <f t="shared" si="6"/>
        <v>0.27731742601916043</v>
      </c>
      <c r="D37" s="208">
        <f t="shared" si="6"/>
        <v>73.03256805786134</v>
      </c>
      <c r="E37" s="208"/>
      <c r="F37" s="110">
        <v>0.2</v>
      </c>
      <c r="G37" s="144">
        <f t="shared" si="3"/>
        <v>0.2</v>
      </c>
      <c r="H37" s="145">
        <f t="shared" si="4"/>
        <v>0.3330438067595719</v>
      </c>
      <c r="I37" s="182">
        <f t="shared" si="5"/>
        <v>4.2154902939551979</v>
      </c>
      <c r="J37" s="183"/>
      <c r="K37" s="110">
        <f t="shared" si="7"/>
        <v>0.72268257398083957</v>
      </c>
      <c r="L37" s="111">
        <f>K43</f>
        <v>0.30772619684099056</v>
      </c>
      <c r="M37" s="112">
        <v>31</v>
      </c>
      <c r="N37" s="133"/>
      <c r="O37" s="133"/>
      <c r="P37" s="117" t="str">
        <f>IF(ISNUMBER(N37),VLOOKUP(N37,Dbk!$A$14:$B$481,2),"")</f>
        <v/>
      </c>
      <c r="Q37" s="117" t="str">
        <f>IF(ISNUMBER(O37),VLOOKUP(O37,Dbk!$A$14:$B$481,2),"")</f>
        <v/>
      </c>
      <c r="R37" s="116" t="str">
        <f t="shared" si="0"/>
        <v xml:space="preserve"> + </v>
      </c>
      <c r="S37" s="116"/>
      <c r="T37" s="116"/>
      <c r="U37" s="116"/>
      <c r="V37" s="116"/>
      <c r="W37" s="112">
        <v>31</v>
      </c>
      <c r="X37" s="116" t="b">
        <f t="shared" si="1"/>
        <v>0</v>
      </c>
      <c r="Y37" s="116"/>
      <c r="Z37" s="116"/>
      <c r="AA37" s="116"/>
      <c r="AB37" s="116"/>
      <c r="AC37" s="116"/>
      <c r="AD37" s="116"/>
      <c r="AE37" s="116"/>
      <c r="AF37" s="116"/>
      <c r="AG37" s="116"/>
      <c r="AH37" s="116"/>
      <c r="AI37" s="116"/>
      <c r="AJ37" s="116"/>
      <c r="AK37" s="116"/>
      <c r="AL37" s="116"/>
      <c r="AM37" s="116"/>
      <c r="AN37" s="116"/>
      <c r="AO37" s="116"/>
      <c r="AP37" s="116"/>
      <c r="AQ37" s="116"/>
      <c r="AR37" s="116"/>
      <c r="AS37" s="116"/>
      <c r="AT37" s="116"/>
      <c r="AU37" s="116"/>
      <c r="AV37" s="116"/>
      <c r="AW37" s="116"/>
      <c r="AX37" s="116"/>
      <c r="AY37" s="116"/>
      <c r="AZ37" s="116"/>
      <c r="BA37" s="116"/>
      <c r="BB37" s="116"/>
      <c r="BC37" s="116"/>
      <c r="BD37" s="116"/>
      <c r="BE37" s="116"/>
      <c r="BF37" s="116"/>
      <c r="BG37" s="116"/>
      <c r="BH37" s="116"/>
      <c r="BI37" s="116"/>
      <c r="BJ37" s="116"/>
      <c r="BK37" s="116"/>
      <c r="BL37" s="116"/>
      <c r="BM37" s="116"/>
      <c r="BN37" s="116"/>
      <c r="BO37" s="116"/>
      <c r="BP37" s="116"/>
      <c r="BQ37" s="116"/>
      <c r="BR37" s="116"/>
      <c r="BS37" s="116"/>
      <c r="BT37" s="116"/>
      <c r="BU37" s="116"/>
      <c r="BV37" s="116"/>
      <c r="BW37" s="11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</row>
    <row r="38" spans="1:115" x14ac:dyDescent="0.3">
      <c r="B38" s="143">
        <f t="shared" si="6"/>
        <v>0.3</v>
      </c>
      <c r="C38" s="143">
        <f t="shared" si="6"/>
        <v>0.35571594929853745</v>
      </c>
      <c r="D38" s="208">
        <f t="shared" si="6"/>
        <v>72.315018702109228</v>
      </c>
      <c r="E38" s="208"/>
      <c r="F38" s="110">
        <v>0.3</v>
      </c>
      <c r="G38" s="144">
        <f t="shared" si="3"/>
        <v>0.3</v>
      </c>
      <c r="H38" s="145">
        <f t="shared" si="4"/>
        <v>0.42395260028485043</v>
      </c>
      <c r="I38" s="182">
        <f t="shared" si="5"/>
        <v>4.4350514570471633</v>
      </c>
      <c r="J38" s="183"/>
      <c r="K38" s="110">
        <f t="shared" si="7"/>
        <v>0.64428405070146255</v>
      </c>
      <c r="L38" s="111">
        <f>K42</f>
        <v>0.39391676299286282</v>
      </c>
      <c r="M38" s="112">
        <v>32</v>
      </c>
      <c r="N38" s="133"/>
      <c r="O38" s="133"/>
      <c r="P38" s="117" t="str">
        <f>IF(ISNUMBER(N38),VLOOKUP(N38,Dbk!$A$14:$B$481,2),"")</f>
        <v/>
      </c>
      <c r="Q38" s="117" t="str">
        <f>IF(ISNUMBER(O38),VLOOKUP(O38,Dbk!$A$14:$B$481,2),"")</f>
        <v/>
      </c>
      <c r="R38" s="116" t="str">
        <f t="shared" si="0"/>
        <v xml:space="preserve"> + </v>
      </c>
      <c r="S38" s="116"/>
      <c r="T38" s="116"/>
      <c r="U38" s="116"/>
      <c r="V38" s="116"/>
      <c r="W38" s="112">
        <v>32</v>
      </c>
      <c r="X38" s="116" t="b">
        <f t="shared" si="1"/>
        <v>0</v>
      </c>
      <c r="Y38" s="116"/>
      <c r="Z38" s="116"/>
      <c r="AA38" s="116"/>
      <c r="AB38" s="116"/>
      <c r="AC38" s="116"/>
      <c r="AD38" s="116"/>
      <c r="AE38" s="116"/>
      <c r="AF38" s="116"/>
      <c r="AG38" s="116"/>
      <c r="AH38" s="116"/>
      <c r="AI38" s="116"/>
      <c r="AJ38" s="116"/>
      <c r="AK38" s="116"/>
      <c r="AL38" s="116"/>
      <c r="AM38" s="116"/>
      <c r="AN38" s="116"/>
      <c r="AO38" s="116"/>
      <c r="AP38" s="116"/>
      <c r="AQ38" s="116"/>
      <c r="AR38" s="116"/>
      <c r="AS38" s="116"/>
      <c r="AT38" s="116"/>
      <c r="AU38" s="116"/>
      <c r="AV38" s="116"/>
      <c r="AW38" s="116"/>
      <c r="AX38" s="116"/>
      <c r="AY38" s="116"/>
      <c r="AZ38" s="116"/>
      <c r="BA38" s="116"/>
      <c r="BB38" s="116"/>
      <c r="BC38" s="116"/>
      <c r="BD38" s="116"/>
      <c r="BE38" s="116"/>
      <c r="BF38" s="116"/>
      <c r="BG38" s="116"/>
      <c r="BH38" s="116"/>
      <c r="BI38" s="116"/>
      <c r="BJ38" s="116"/>
      <c r="BK38" s="116"/>
      <c r="BL38" s="116"/>
      <c r="BM38" s="116"/>
      <c r="BN38" s="116"/>
      <c r="BO38" s="116"/>
      <c r="BP38" s="116"/>
      <c r="BQ38" s="116"/>
      <c r="BR38" s="116"/>
      <c r="BS38" s="116"/>
      <c r="BT38" s="116"/>
      <c r="BU38" s="116"/>
      <c r="BV38" s="116"/>
      <c r="BW38" s="11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</row>
    <row r="39" spans="1:115" x14ac:dyDescent="0.3">
      <c r="B39" s="143">
        <f t="shared" si="6"/>
        <v>0.4</v>
      </c>
      <c r="C39" s="143">
        <f t="shared" si="6"/>
        <v>0.41975036537041288</v>
      </c>
      <c r="D39" s="208">
        <f t="shared" si="6"/>
        <v>72.018855949288081</v>
      </c>
      <c r="E39" s="208"/>
      <c r="F39" s="110">
        <v>0.4</v>
      </c>
      <c r="G39" s="144">
        <f t="shared" si="3"/>
        <v>0.4</v>
      </c>
      <c r="H39" s="145">
        <f t="shared" si="4"/>
        <v>0.49625443381224094</v>
      </c>
      <c r="I39" s="182">
        <f t="shared" si="5"/>
        <v>4.5817796511761761</v>
      </c>
      <c r="J39" s="183"/>
      <c r="K39" s="110">
        <f t="shared" si="7"/>
        <v>0.58024963462958712</v>
      </c>
      <c r="L39" s="111">
        <f>K41</f>
        <v>0.46201829153005469</v>
      </c>
      <c r="M39" s="112">
        <v>33</v>
      </c>
      <c r="N39" s="133"/>
      <c r="O39" s="133"/>
      <c r="P39" s="117" t="str">
        <f>IF(ISNUMBER(N39),VLOOKUP(N39,Dbk!$A$14:$B$481,2),"")</f>
        <v/>
      </c>
      <c r="Q39" s="117" t="str">
        <f>IF(ISNUMBER(O39),VLOOKUP(O39,Dbk!$A$14:$B$481,2),"")</f>
        <v/>
      </c>
      <c r="R39" s="116" t="str">
        <f t="shared" si="0"/>
        <v xml:space="preserve"> + </v>
      </c>
      <c r="S39" s="116"/>
      <c r="T39" s="116"/>
      <c r="U39" s="116"/>
      <c r="V39" s="116"/>
      <c r="W39" s="112">
        <v>33</v>
      </c>
      <c r="X39" s="116" t="b">
        <f t="shared" si="1"/>
        <v>0</v>
      </c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6"/>
      <c r="AK39" s="116"/>
      <c r="AL39" s="116"/>
      <c r="AM39" s="116"/>
      <c r="AN39" s="116"/>
      <c r="AO39" s="116"/>
      <c r="AP39" s="116"/>
      <c r="AQ39" s="116"/>
      <c r="AR39" s="116"/>
      <c r="AS39" s="116"/>
      <c r="AT39" s="116"/>
      <c r="AU39" s="116"/>
      <c r="AV39" s="116"/>
      <c r="AW39" s="116"/>
      <c r="AX39" s="116"/>
      <c r="AY39" s="116"/>
      <c r="AZ39" s="116"/>
      <c r="BA39" s="116"/>
      <c r="BB39" s="116"/>
      <c r="BC39" s="116"/>
      <c r="BD39" s="116"/>
      <c r="BE39" s="116"/>
      <c r="BF39" s="116"/>
      <c r="BG39" s="116"/>
      <c r="BH39" s="116"/>
      <c r="BI39" s="116"/>
      <c r="BJ39" s="116"/>
      <c r="BK39" s="116"/>
      <c r="BL39" s="116"/>
      <c r="BM39" s="116"/>
      <c r="BN39" s="116"/>
      <c r="BO39" s="116"/>
      <c r="BP39" s="116"/>
      <c r="BQ39" s="116"/>
      <c r="BR39" s="116"/>
      <c r="BS39" s="116"/>
      <c r="BT39" s="116"/>
      <c r="BU39" s="116"/>
      <c r="BV39" s="116"/>
      <c r="BW39" s="11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</row>
    <row r="40" spans="1:115" x14ac:dyDescent="0.3">
      <c r="B40" s="143">
        <f t="shared" si="6"/>
        <v>0.5</v>
      </c>
      <c r="C40" s="143">
        <f t="shared" si="6"/>
        <v>0.47823762322726304</v>
      </c>
      <c r="D40" s="208">
        <f t="shared" si="6"/>
        <v>72.022513103659207</v>
      </c>
      <c r="E40" s="208"/>
      <c r="F40" s="110">
        <v>0.5</v>
      </c>
      <c r="G40" s="144">
        <f t="shared" si="3"/>
        <v>0.5</v>
      </c>
      <c r="H40" s="145">
        <f t="shared" si="4"/>
        <v>0.55992107740767272</v>
      </c>
      <c r="I40" s="182">
        <f t="shared" si="5"/>
        <v>4.6749457397329284</v>
      </c>
      <c r="J40" s="183"/>
      <c r="K40" s="110">
        <f t="shared" si="7"/>
        <v>0.52176237677273696</v>
      </c>
      <c r="L40" s="111">
        <f>K40</f>
        <v>0.52176237677273696</v>
      </c>
      <c r="M40" s="112">
        <v>34</v>
      </c>
      <c r="N40" s="133"/>
      <c r="O40" s="133"/>
      <c r="P40" s="117" t="str">
        <f>IF(ISNUMBER(N40),VLOOKUP(N40,Dbk!$A$14:$B$481,2),"")</f>
        <v/>
      </c>
      <c r="Q40" s="117" t="str">
        <f>IF(ISNUMBER(O40),VLOOKUP(O40,Dbk!$A$14:$B$481,2),"")</f>
        <v/>
      </c>
      <c r="R40" s="116" t="str">
        <f t="shared" si="0"/>
        <v xml:space="preserve"> + </v>
      </c>
      <c r="S40" s="116"/>
      <c r="T40" s="116"/>
      <c r="U40" s="116"/>
      <c r="V40" s="116"/>
      <c r="W40" s="112">
        <v>34</v>
      </c>
      <c r="X40" s="116" t="b">
        <f t="shared" si="1"/>
        <v>0</v>
      </c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6"/>
      <c r="AK40" s="116"/>
      <c r="AL40" s="116"/>
      <c r="AM40" s="116"/>
      <c r="AN40" s="116"/>
      <c r="AO40" s="116"/>
      <c r="AP40" s="116"/>
      <c r="AQ40" s="116"/>
      <c r="AR40" s="116"/>
      <c r="AS40" s="116"/>
      <c r="AT40" s="116"/>
      <c r="AU40" s="116"/>
      <c r="AV40" s="116"/>
      <c r="AW40" s="116"/>
      <c r="AX40" s="116"/>
      <c r="AY40" s="116"/>
      <c r="AZ40" s="116"/>
      <c r="BA40" s="116"/>
      <c r="BB40" s="116"/>
      <c r="BC40" s="116"/>
      <c r="BD40" s="116"/>
      <c r="BE40" s="116"/>
      <c r="BF40" s="116"/>
      <c r="BG40" s="116"/>
      <c r="BH40" s="116"/>
      <c r="BI40" s="116"/>
      <c r="BJ40" s="116"/>
      <c r="BK40" s="116"/>
      <c r="BL40" s="116"/>
      <c r="BM40" s="116"/>
      <c r="BN40" s="116"/>
      <c r="BO40" s="116"/>
      <c r="BP40" s="116"/>
      <c r="BQ40" s="116"/>
      <c r="BR40" s="116"/>
      <c r="BS40" s="116"/>
      <c r="BT40" s="116"/>
      <c r="BU40" s="116"/>
      <c r="BV40" s="116"/>
      <c r="BW40" s="11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</row>
    <row r="41" spans="1:115" x14ac:dyDescent="0.3">
      <c r="B41" s="143">
        <f t="shared" si="6"/>
        <v>0.6</v>
      </c>
      <c r="C41" s="143">
        <f t="shared" si="6"/>
        <v>0.53798170846994531</v>
      </c>
      <c r="D41" s="208">
        <f t="shared" si="6"/>
        <v>72.295285969955899</v>
      </c>
      <c r="E41" s="208"/>
      <c r="F41" s="110">
        <v>0.6</v>
      </c>
      <c r="G41" s="144">
        <f t="shared" si="3"/>
        <v>0.6</v>
      </c>
      <c r="H41" s="145">
        <f t="shared" si="4"/>
        <v>0.62175739320501733</v>
      </c>
      <c r="I41" s="182">
        <f t="shared" si="5"/>
        <v>4.7237427115931068</v>
      </c>
      <c r="J41" s="183"/>
      <c r="K41" s="110">
        <f t="shared" si="7"/>
        <v>0.46201829153005469</v>
      </c>
      <c r="L41" s="111">
        <f>K39</f>
        <v>0.58024963462958712</v>
      </c>
      <c r="M41" s="112">
        <v>35</v>
      </c>
      <c r="N41" s="133"/>
      <c r="O41" s="133"/>
      <c r="P41" s="117" t="str">
        <f>IF(ISNUMBER(N41),VLOOKUP(N41,Dbk!$A$14:$B$481,2),"")</f>
        <v/>
      </c>
      <c r="Q41" s="117" t="str">
        <f>IF(ISNUMBER(O41),VLOOKUP(O41,Dbk!$A$14:$B$481,2),"")</f>
        <v/>
      </c>
      <c r="R41" s="116" t="str">
        <f t="shared" si="0"/>
        <v xml:space="preserve"> + </v>
      </c>
      <c r="S41" s="116"/>
      <c r="T41" s="116"/>
      <c r="U41" s="116"/>
      <c r="V41" s="116"/>
      <c r="W41" s="112">
        <v>35</v>
      </c>
      <c r="X41" s="116" t="b">
        <f t="shared" si="1"/>
        <v>0</v>
      </c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6"/>
      <c r="AK41" s="116"/>
      <c r="AL41" s="116"/>
      <c r="AM41" s="116"/>
      <c r="AN41" s="116"/>
      <c r="AO41" s="116"/>
      <c r="AP41" s="116"/>
      <c r="AQ41" s="116"/>
      <c r="AR41" s="116"/>
      <c r="AS41" s="116"/>
      <c r="AT41" s="116"/>
      <c r="AU41" s="116"/>
      <c r="AV41" s="116"/>
      <c r="AW41" s="116"/>
      <c r="AX41" s="116"/>
      <c r="AY41" s="116"/>
      <c r="AZ41" s="116"/>
      <c r="BA41" s="116"/>
      <c r="BB41" s="116"/>
      <c r="BC41" s="116"/>
      <c r="BD41" s="116"/>
      <c r="BE41" s="116"/>
      <c r="BF41" s="116"/>
      <c r="BG41" s="116"/>
      <c r="BH41" s="116"/>
      <c r="BI41" s="116"/>
      <c r="BJ41" s="116"/>
      <c r="BK41" s="116"/>
      <c r="BL41" s="116"/>
      <c r="BM41" s="116"/>
      <c r="BN41" s="116"/>
      <c r="BO41" s="116"/>
      <c r="BP41" s="116"/>
      <c r="BQ41" s="116"/>
      <c r="BR41" s="116"/>
      <c r="BS41" s="116"/>
      <c r="BT41" s="116"/>
      <c r="BU41" s="116"/>
      <c r="BV41" s="116"/>
      <c r="BW41" s="11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</row>
    <row r="42" spans="1:115" x14ac:dyDescent="0.3">
      <c r="B42" s="143">
        <f t="shared" si="6"/>
        <v>0.7</v>
      </c>
      <c r="C42" s="143">
        <f t="shared" si="6"/>
        <v>0.60608323700713718</v>
      </c>
      <c r="D42" s="208">
        <f t="shared" si="6"/>
        <v>72.878987926688524</v>
      </c>
      <c r="E42" s="208"/>
      <c r="F42" s="110">
        <v>0.7</v>
      </c>
      <c r="G42" s="144">
        <f t="shared" si="3"/>
        <v>0.7</v>
      </c>
      <c r="H42" s="145">
        <f t="shared" si="4"/>
        <v>0.6877553673991772</v>
      </c>
      <c r="I42" s="182">
        <f t="shared" si="5"/>
        <v>4.7286934721020977</v>
      </c>
      <c r="J42" s="183"/>
      <c r="K42" s="110">
        <f t="shared" si="7"/>
        <v>0.39391676299286282</v>
      </c>
      <c r="L42" s="111">
        <f>K38</f>
        <v>0.64428405070146255</v>
      </c>
      <c r="M42" s="112">
        <v>36</v>
      </c>
      <c r="N42" s="133"/>
      <c r="O42" s="133"/>
      <c r="P42" s="117" t="str">
        <f>IF(ISNUMBER(N42),VLOOKUP(N42,Dbk!$A$14:$B$481,2),"")</f>
        <v/>
      </c>
      <c r="Q42" s="117" t="str">
        <f>IF(ISNUMBER(O42),VLOOKUP(O42,Dbk!$A$14:$B$481,2),"")</f>
        <v/>
      </c>
      <c r="R42" s="116" t="str">
        <f t="shared" si="0"/>
        <v xml:space="preserve"> + </v>
      </c>
      <c r="S42" s="116"/>
      <c r="T42" s="116"/>
      <c r="U42" s="116"/>
      <c r="V42" s="116"/>
      <c r="W42" s="112">
        <v>36</v>
      </c>
      <c r="X42" s="116" t="b">
        <f t="shared" si="1"/>
        <v>0</v>
      </c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6"/>
      <c r="AK42" s="116"/>
      <c r="AL42" s="116"/>
      <c r="AM42" s="116"/>
      <c r="AN42" s="116"/>
      <c r="AO42" s="116"/>
      <c r="AP42" s="116"/>
      <c r="AQ42" s="116"/>
      <c r="AR42" s="116"/>
      <c r="AS42" s="116"/>
      <c r="AT42" s="116"/>
      <c r="AU42" s="116"/>
      <c r="AV42" s="116"/>
      <c r="AW42" s="116"/>
      <c r="AX42" s="116"/>
      <c r="AY42" s="116"/>
      <c r="AZ42" s="116"/>
      <c r="BA42" s="116"/>
      <c r="BB42" s="116"/>
      <c r="BC42" s="116"/>
      <c r="BD42" s="116"/>
      <c r="BE42" s="116"/>
      <c r="BF42" s="116"/>
      <c r="BG42" s="116"/>
      <c r="BH42" s="116"/>
      <c r="BI42" s="116"/>
      <c r="BJ42" s="116"/>
      <c r="BK42" s="116"/>
      <c r="BL42" s="116"/>
      <c r="BM42" s="116"/>
      <c r="BN42" s="116"/>
      <c r="BO42" s="116"/>
      <c r="BP42" s="116"/>
      <c r="BQ42" s="116"/>
      <c r="BR42" s="116"/>
      <c r="BS42" s="116"/>
      <c r="BT42" s="116"/>
      <c r="BU42" s="116"/>
      <c r="BV42" s="116"/>
      <c r="BW42" s="11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</row>
    <row r="43" spans="1:115" x14ac:dyDescent="0.3">
      <c r="B43" s="143">
        <f t="shared" si="6"/>
        <v>0.8</v>
      </c>
      <c r="C43" s="143">
        <f t="shared" si="6"/>
        <v>0.69227380315900944</v>
      </c>
      <c r="D43" s="208">
        <f t="shared" si="6"/>
        <v>73.894655037229995</v>
      </c>
      <c r="E43" s="208"/>
      <c r="F43" s="110">
        <v>0.8</v>
      </c>
      <c r="G43" s="144">
        <f t="shared" si="3"/>
        <v>0.8</v>
      </c>
      <c r="H43" s="145">
        <f t="shared" si="4"/>
        <v>0.76481813196035486</v>
      </c>
      <c r="I43" s="182">
        <f t="shared" si="5"/>
        <v>4.6815860061352126</v>
      </c>
      <c r="J43" s="183"/>
      <c r="K43" s="110">
        <f t="shared" si="7"/>
        <v>0.30772619684099056</v>
      </c>
      <c r="L43" s="111">
        <f>K37</f>
        <v>0.72268257398083957</v>
      </c>
      <c r="M43" s="112">
        <v>37</v>
      </c>
      <c r="N43" s="133"/>
      <c r="O43" s="133"/>
      <c r="P43" s="117" t="str">
        <f>IF(ISNUMBER(N43),VLOOKUP(N43,Dbk!$A$14:$B$481,2),"")</f>
        <v/>
      </c>
      <c r="Q43" s="117" t="str">
        <f>IF(ISNUMBER(O43),VLOOKUP(O43,Dbk!$A$14:$B$481,2),"")</f>
        <v/>
      </c>
      <c r="R43" s="116" t="str">
        <f t="shared" si="0"/>
        <v xml:space="preserve"> + </v>
      </c>
      <c r="S43" s="116"/>
      <c r="T43" s="116"/>
      <c r="U43" s="116"/>
      <c r="V43" s="116"/>
      <c r="W43" s="112">
        <v>37</v>
      </c>
      <c r="X43" s="116" t="b">
        <f t="shared" si="1"/>
        <v>0</v>
      </c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6"/>
      <c r="AK43" s="116"/>
      <c r="AL43" s="116"/>
      <c r="AM43" s="116"/>
      <c r="AN43" s="116"/>
      <c r="AO43" s="116"/>
      <c r="AP43" s="116"/>
      <c r="AQ43" s="116"/>
      <c r="AR43" s="116"/>
      <c r="AS43" s="116"/>
      <c r="AT43" s="116"/>
      <c r="AU43" s="116"/>
      <c r="AV43" s="116"/>
      <c r="AW43" s="116"/>
      <c r="AX43" s="116"/>
      <c r="AY43" s="116"/>
      <c r="AZ43" s="116"/>
      <c r="BA43" s="116"/>
      <c r="BB43" s="116"/>
      <c r="BC43" s="116"/>
      <c r="BD43" s="116"/>
      <c r="BE43" s="116"/>
      <c r="BF43" s="116"/>
      <c r="BG43" s="116"/>
      <c r="BH43" s="116"/>
      <c r="BI43" s="116"/>
      <c r="BJ43" s="116"/>
      <c r="BK43" s="116"/>
      <c r="BL43" s="116"/>
      <c r="BM43" s="116"/>
      <c r="BN43" s="116"/>
      <c r="BO43" s="116"/>
      <c r="BP43" s="116"/>
      <c r="BQ43" s="116"/>
      <c r="BR43" s="116"/>
      <c r="BS43" s="116"/>
      <c r="BT43" s="116"/>
      <c r="BU43" s="116"/>
      <c r="BV43" s="116"/>
      <c r="BW43" s="11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</row>
    <row r="44" spans="1:115" x14ac:dyDescent="0.3">
      <c r="B44" s="143">
        <f t="shared" si="6"/>
        <v>0.9</v>
      </c>
      <c r="C44" s="143">
        <f t="shared" si="6"/>
        <v>0.81290451510147954</v>
      </c>
      <c r="D44" s="208">
        <f t="shared" si="6"/>
        <v>75.574216572780585</v>
      </c>
      <c r="E44" s="208"/>
      <c r="F44" s="110">
        <v>0.9</v>
      </c>
      <c r="G44" s="144">
        <f t="shared" si="3"/>
        <v>0.9</v>
      </c>
      <c r="H44" s="145">
        <f t="shared" si="4"/>
        <v>0.86299919155869309</v>
      </c>
      <c r="I44" s="182">
        <f t="shared" si="5"/>
        <v>4.5639182111262171</v>
      </c>
      <c r="J44" s="183"/>
      <c r="K44" s="110">
        <f t="shared" si="7"/>
        <v>0.18709548489852046</v>
      </c>
      <c r="L44" s="111">
        <f>K36</f>
        <v>0.83042333557218606</v>
      </c>
      <c r="M44" s="112">
        <v>38</v>
      </c>
      <c r="N44" s="133"/>
      <c r="O44" s="133"/>
      <c r="P44" s="117" t="str">
        <f>IF(ISNUMBER(N44),VLOOKUP(N44,Dbk!$A$14:$B$481,2),"")</f>
        <v/>
      </c>
      <c r="Q44" s="117" t="str">
        <f>IF(ISNUMBER(O44),VLOOKUP(O44,Dbk!$A$14:$B$481,2),"")</f>
        <v/>
      </c>
      <c r="R44" s="116" t="str">
        <f t="shared" si="0"/>
        <v xml:space="preserve"> + </v>
      </c>
      <c r="S44" s="116"/>
      <c r="T44" s="116"/>
      <c r="U44" s="116"/>
      <c r="V44" s="116"/>
      <c r="W44" s="112">
        <v>38</v>
      </c>
      <c r="X44" s="116" t="b">
        <f t="shared" si="1"/>
        <v>0</v>
      </c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6"/>
      <c r="AK44" s="116"/>
      <c r="AL44" s="116"/>
      <c r="AM44" s="116"/>
      <c r="AN44" s="116"/>
      <c r="AO44" s="116"/>
      <c r="AP44" s="116"/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6"/>
      <c r="BD44" s="116"/>
      <c r="BE44" s="116"/>
      <c r="BF44" s="116"/>
      <c r="BG44" s="116"/>
      <c r="BH44" s="116"/>
      <c r="BI44" s="116"/>
      <c r="BJ44" s="116"/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6"/>
      <c r="BW44" s="11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</row>
    <row r="45" spans="1:115" ht="15" thickBot="1" x14ac:dyDescent="0.35">
      <c r="B45" s="143">
        <f t="shared" si="6"/>
        <v>1</v>
      </c>
      <c r="C45" s="143">
        <f t="shared" si="6"/>
        <v>1.0000000000000024</v>
      </c>
      <c r="D45" s="208">
        <f t="shared" si="6"/>
        <v>78.329987130846405</v>
      </c>
      <c r="E45" s="208"/>
      <c r="F45" s="110">
        <v>1</v>
      </c>
      <c r="G45" s="146">
        <f t="shared" si="3"/>
        <v>1</v>
      </c>
      <c r="H45" s="147">
        <f t="shared" si="4"/>
        <v>1</v>
      </c>
      <c r="I45" s="179">
        <f t="shared" si="5"/>
        <v>4.3435167858543169</v>
      </c>
      <c r="J45" s="180"/>
      <c r="K45" s="110">
        <f t="shared" si="7"/>
        <v>-2.4424906541753444E-15</v>
      </c>
      <c r="L45" s="111">
        <f>K35</f>
        <v>1</v>
      </c>
      <c r="M45" s="112">
        <v>39</v>
      </c>
      <c r="N45" s="133"/>
      <c r="O45" s="133"/>
      <c r="P45" s="117" t="str">
        <f>IF(ISNUMBER(N45),VLOOKUP(N45,Dbk!$A$14:$B$481,2),"")</f>
        <v/>
      </c>
      <c r="Q45" s="117" t="str">
        <f>IF(ISNUMBER(O45),VLOOKUP(O45,Dbk!$A$14:$B$481,2),"")</f>
        <v/>
      </c>
      <c r="R45" s="116" t="str">
        <f t="shared" si="0"/>
        <v xml:space="preserve"> + </v>
      </c>
      <c r="S45" s="116"/>
      <c r="T45" s="116"/>
      <c r="U45" s="116"/>
      <c r="V45" s="116"/>
      <c r="W45" s="112">
        <v>39</v>
      </c>
      <c r="X45" s="116" t="b">
        <f t="shared" si="1"/>
        <v>0</v>
      </c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6"/>
      <c r="AK45" s="116"/>
      <c r="AL45" s="116"/>
      <c r="AM45" s="116"/>
      <c r="AN45" s="116"/>
      <c r="AO45" s="116"/>
      <c r="AP45" s="116"/>
      <c r="AQ45" s="116"/>
      <c r="AR45" s="116"/>
      <c r="AS45" s="116"/>
      <c r="AT45" s="116"/>
      <c r="AU45" s="116"/>
      <c r="AV45" s="116"/>
      <c r="AW45" s="116"/>
      <c r="AX45" s="116"/>
      <c r="AY45" s="116"/>
      <c r="AZ45" s="116"/>
      <c r="BA45" s="116"/>
      <c r="BB45" s="116"/>
      <c r="BC45" s="116"/>
      <c r="BD45" s="116"/>
      <c r="BE45" s="116"/>
      <c r="BF45" s="116"/>
      <c r="BG45" s="116"/>
      <c r="BH45" s="116"/>
      <c r="BI45" s="116"/>
      <c r="BJ45" s="116"/>
      <c r="BK45" s="116"/>
      <c r="BL45" s="116"/>
      <c r="BM45" s="116"/>
      <c r="BN45" s="116"/>
      <c r="BO45" s="116"/>
      <c r="BP45" s="116"/>
      <c r="BQ45" s="116"/>
      <c r="BR45" s="116"/>
      <c r="BS45" s="116"/>
      <c r="BT45" s="116"/>
      <c r="BU45" s="116"/>
      <c r="BV45" s="116"/>
      <c r="BW45" s="11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</row>
    <row r="46" spans="1:115" x14ac:dyDescent="0.3"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16"/>
      <c r="M46" s="112">
        <v>40</v>
      </c>
      <c r="N46" s="133"/>
      <c r="O46" s="133"/>
      <c r="P46" s="117" t="str">
        <f>IF(ISNUMBER(N46),VLOOKUP(N46,Dbk!$A$14:$B$481,2),"")</f>
        <v/>
      </c>
      <c r="Q46" s="117" t="str">
        <f>IF(ISNUMBER(O46),VLOOKUP(O46,Dbk!$A$14:$B$481,2),"")</f>
        <v/>
      </c>
      <c r="R46" s="116" t="str">
        <f t="shared" si="0"/>
        <v xml:space="preserve"> + </v>
      </c>
      <c r="S46" s="116"/>
      <c r="T46" s="116"/>
      <c r="U46" s="116"/>
      <c r="V46" s="116"/>
      <c r="W46" s="112">
        <v>40</v>
      </c>
      <c r="X46" s="116" t="b">
        <f t="shared" si="1"/>
        <v>0</v>
      </c>
      <c r="Y46" s="116"/>
      <c r="Z46" s="116"/>
      <c r="AA46" s="116"/>
      <c r="AB46" s="116"/>
      <c r="AC46" s="116"/>
      <c r="AD46" s="116"/>
      <c r="AE46" s="116"/>
      <c r="AF46" s="116"/>
      <c r="AG46" s="116"/>
      <c r="AH46" s="116"/>
      <c r="AI46" s="116"/>
      <c r="AJ46" s="116"/>
      <c r="AK46" s="116"/>
      <c r="AL46" s="116"/>
      <c r="AM46" s="116"/>
      <c r="AN46" s="116"/>
      <c r="AO46" s="116"/>
      <c r="AP46" s="116"/>
      <c r="AQ46" s="116"/>
      <c r="AR46" s="116"/>
      <c r="AS46" s="116"/>
      <c r="AT46" s="116"/>
      <c r="AU46" s="116"/>
      <c r="AV46" s="116"/>
      <c r="AW46" s="116"/>
      <c r="AX46" s="116"/>
      <c r="AY46" s="116"/>
      <c r="AZ46" s="116"/>
      <c r="BA46" s="116"/>
      <c r="BB46" s="116"/>
      <c r="BC46" s="116"/>
      <c r="BD46" s="116"/>
      <c r="BE46" s="116"/>
      <c r="BF46" s="116"/>
      <c r="BG46" s="116"/>
      <c r="BH46" s="116"/>
      <c r="BI46" s="116"/>
      <c r="BJ46" s="116"/>
      <c r="BK46" s="116"/>
      <c r="BL46" s="116"/>
      <c r="BM46" s="116"/>
      <c r="BN46" s="116"/>
      <c r="BO46" s="116"/>
      <c r="BP46" s="116"/>
      <c r="BQ46" s="116"/>
      <c r="BR46" s="116"/>
      <c r="BS46" s="116"/>
      <c r="BT46" s="116"/>
      <c r="BU46" s="116"/>
      <c r="BV46" s="116"/>
      <c r="BW46" s="11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</row>
    <row r="47" spans="1:115" x14ac:dyDescent="0.3">
      <c r="B47" s="148"/>
      <c r="C47" s="149"/>
      <c r="D47" s="149"/>
      <c r="E47" s="149"/>
      <c r="F47" s="128"/>
      <c r="G47" s="106"/>
      <c r="H47" s="106"/>
      <c r="I47" s="106"/>
      <c r="J47" s="106"/>
      <c r="K47" s="106"/>
      <c r="L47" s="116"/>
      <c r="M47" s="112">
        <v>41</v>
      </c>
      <c r="N47" s="133"/>
      <c r="O47" s="133"/>
      <c r="P47" s="117" t="str">
        <f>IF(ISNUMBER(N47),VLOOKUP(N47,Dbk!$A$14:$B$481,2),"")</f>
        <v/>
      </c>
      <c r="Q47" s="117" t="str">
        <f>IF(ISNUMBER(O47),VLOOKUP(O47,Dbk!$A$14:$B$481,2),"")</f>
        <v/>
      </c>
      <c r="R47" s="116" t="str">
        <f t="shared" si="0"/>
        <v xml:space="preserve"> + </v>
      </c>
      <c r="S47" s="116"/>
      <c r="T47" s="116"/>
      <c r="U47" s="116"/>
      <c r="V47" s="116"/>
      <c r="W47" s="112">
        <v>41</v>
      </c>
      <c r="X47" s="116" t="b">
        <f t="shared" si="1"/>
        <v>0</v>
      </c>
      <c r="Y47" s="116"/>
      <c r="Z47" s="116"/>
      <c r="AA47" s="116"/>
      <c r="AB47" s="116"/>
      <c r="AC47" s="116"/>
      <c r="AD47" s="116"/>
      <c r="AE47" s="116"/>
      <c r="AF47" s="116"/>
      <c r="AG47" s="116"/>
      <c r="AH47" s="116"/>
      <c r="AI47" s="116"/>
      <c r="AJ47" s="116"/>
      <c r="AK47" s="116"/>
      <c r="AL47" s="116"/>
      <c r="AM47" s="116"/>
      <c r="AN47" s="116"/>
      <c r="AO47" s="116"/>
      <c r="AP47" s="116"/>
      <c r="AQ47" s="116"/>
      <c r="AR47" s="116"/>
      <c r="AS47" s="116"/>
      <c r="AT47" s="116"/>
      <c r="AU47" s="116"/>
      <c r="AV47" s="116"/>
      <c r="AW47" s="116"/>
      <c r="AX47" s="116"/>
      <c r="AY47" s="116"/>
      <c r="AZ47" s="116"/>
      <c r="BA47" s="116"/>
      <c r="BB47" s="116"/>
      <c r="BC47" s="116"/>
      <c r="BD47" s="116"/>
      <c r="BE47" s="116"/>
      <c r="BF47" s="116"/>
      <c r="BG47" s="116"/>
      <c r="BH47" s="116"/>
      <c r="BI47" s="116"/>
      <c r="BJ47" s="116"/>
      <c r="BK47" s="116"/>
      <c r="BL47" s="116"/>
      <c r="BM47" s="116"/>
      <c r="BN47" s="116"/>
      <c r="BO47" s="116"/>
      <c r="BP47" s="116"/>
      <c r="BQ47" s="116"/>
      <c r="BR47" s="116"/>
      <c r="BS47" s="116"/>
      <c r="BT47" s="116"/>
      <c r="BU47" s="116"/>
      <c r="BV47" s="116"/>
      <c r="BW47" s="11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</row>
    <row r="48" spans="1:115" x14ac:dyDescent="0.3">
      <c r="A48" s="227" t="s">
        <v>685</v>
      </c>
      <c r="B48" s="227"/>
      <c r="C48" s="227"/>
      <c r="D48" s="227"/>
      <c r="E48" s="227"/>
      <c r="F48" s="227"/>
      <c r="G48" s="227"/>
      <c r="H48" s="227"/>
      <c r="I48" s="227"/>
      <c r="J48" s="227"/>
      <c r="K48" s="106"/>
      <c r="L48" s="116"/>
      <c r="M48" s="112">
        <v>42</v>
      </c>
      <c r="N48" s="133"/>
      <c r="O48" s="133"/>
      <c r="P48" s="117" t="str">
        <f>IF(ISNUMBER(N48),VLOOKUP(N48,Dbk!$A$14:$B$481,2),"")</f>
        <v/>
      </c>
      <c r="Q48" s="117" t="str">
        <f>IF(ISNUMBER(O48),VLOOKUP(O48,Dbk!$A$14:$B$481,2),"")</f>
        <v/>
      </c>
      <c r="R48" s="116" t="str">
        <f t="shared" si="0"/>
        <v xml:space="preserve"> + </v>
      </c>
      <c r="S48" s="116"/>
      <c r="T48" s="116"/>
      <c r="U48" s="116"/>
      <c r="V48" s="116"/>
      <c r="W48" s="112">
        <v>42</v>
      </c>
      <c r="X48" s="116" t="b">
        <f t="shared" si="1"/>
        <v>0</v>
      </c>
      <c r="Y48" s="116"/>
      <c r="Z48" s="116"/>
      <c r="AA48" s="116"/>
      <c r="AB48" s="116"/>
      <c r="AC48" s="116"/>
      <c r="AD48" s="116"/>
      <c r="AE48" s="116"/>
      <c r="AF48" s="116"/>
      <c r="AG48" s="116"/>
      <c r="AH48" s="116"/>
      <c r="AI48" s="116"/>
      <c r="AJ48" s="116"/>
      <c r="AK48" s="116"/>
      <c r="AL48" s="116"/>
      <c r="AM48" s="116"/>
      <c r="AN48" s="116"/>
      <c r="AO48" s="116"/>
      <c r="AP48" s="116"/>
      <c r="AQ48" s="116"/>
      <c r="AR48" s="116"/>
      <c r="AS48" s="116"/>
      <c r="AT48" s="116"/>
      <c r="AU48" s="116"/>
      <c r="AV48" s="116"/>
      <c r="AW48" s="116"/>
      <c r="AX48" s="116"/>
      <c r="AY48" s="116"/>
      <c r="AZ48" s="116"/>
      <c r="BA48" s="116"/>
      <c r="BB48" s="116"/>
      <c r="BC48" s="116"/>
      <c r="BD48" s="116"/>
      <c r="BE48" s="116"/>
      <c r="BF48" s="116"/>
      <c r="BG48" s="116"/>
      <c r="BH48" s="116"/>
      <c r="BI48" s="116"/>
      <c r="BJ48" s="116"/>
      <c r="BK48" s="116"/>
      <c r="BL48" s="116"/>
      <c r="BM48" s="116"/>
      <c r="BN48" s="116"/>
      <c r="BO48" s="116"/>
      <c r="BP48" s="116"/>
      <c r="BQ48" s="116"/>
      <c r="BR48" s="116"/>
      <c r="BS48" s="116"/>
      <c r="BT48" s="116"/>
      <c r="BU48" s="116"/>
      <c r="BV48" s="116"/>
      <c r="BW48" s="11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</row>
    <row r="49" spans="1:160" x14ac:dyDescent="0.3">
      <c r="A49" s="228" t="s">
        <v>686</v>
      </c>
      <c r="B49" s="228"/>
      <c r="C49" s="228"/>
      <c r="D49" s="228"/>
      <c r="E49" s="228"/>
      <c r="F49" s="228"/>
      <c r="G49" s="228"/>
      <c r="H49" s="228"/>
      <c r="I49" s="228"/>
      <c r="J49" s="228"/>
      <c r="K49" s="106"/>
      <c r="L49" s="116"/>
      <c r="M49" s="112">
        <v>43</v>
      </c>
      <c r="N49" s="133"/>
      <c r="O49" s="133"/>
      <c r="P49" s="117" t="str">
        <f>IF(ISNUMBER(N49),VLOOKUP(N49,Dbk!$A$14:$B$481,2),"")</f>
        <v/>
      </c>
      <c r="Q49" s="117" t="str">
        <f>IF(ISNUMBER(O49),VLOOKUP(O49,Dbk!$A$14:$B$481,2),"")</f>
        <v/>
      </c>
      <c r="R49" s="116" t="str">
        <f t="shared" si="0"/>
        <v xml:space="preserve"> + </v>
      </c>
      <c r="S49" s="116"/>
      <c r="T49" s="116"/>
      <c r="U49" s="116"/>
      <c r="V49" s="116"/>
      <c r="W49" s="112">
        <v>43</v>
      </c>
      <c r="X49" s="116" t="b">
        <f t="shared" si="1"/>
        <v>0</v>
      </c>
      <c r="Y49" s="116"/>
      <c r="Z49" s="116"/>
      <c r="AA49" s="116"/>
      <c r="AB49" s="116"/>
      <c r="AC49" s="116"/>
      <c r="AD49" s="116"/>
      <c r="AE49" s="116"/>
      <c r="AF49" s="116"/>
      <c r="AG49" s="116"/>
      <c r="AH49" s="116"/>
      <c r="AI49" s="116"/>
      <c r="AJ49" s="116"/>
      <c r="AK49" s="116"/>
      <c r="AL49" s="116"/>
      <c r="AM49" s="116"/>
      <c r="AN49" s="116"/>
      <c r="AO49" s="116"/>
      <c r="AP49" s="116"/>
      <c r="AQ49" s="116"/>
      <c r="AR49" s="116"/>
      <c r="AS49" s="116"/>
      <c r="AT49" s="116"/>
      <c r="AU49" s="116"/>
      <c r="AV49" s="116"/>
      <c r="AW49" s="116"/>
      <c r="AX49" s="116"/>
      <c r="AY49" s="116"/>
      <c r="AZ49" s="116"/>
      <c r="BA49" s="116"/>
      <c r="BB49" s="116"/>
      <c r="BC49" s="116"/>
      <c r="BD49" s="116"/>
      <c r="BE49" s="116"/>
      <c r="BF49" s="116"/>
      <c r="BG49" s="116"/>
      <c r="BH49" s="116"/>
      <c r="BI49" s="116"/>
      <c r="BJ49" s="116"/>
      <c r="BK49" s="116"/>
      <c r="BL49" s="116"/>
      <c r="BM49" s="116"/>
      <c r="BN49" s="116"/>
      <c r="BO49" s="116"/>
      <c r="BP49" s="116"/>
      <c r="BQ49" s="116"/>
      <c r="BR49" s="116"/>
      <c r="BS49" s="116"/>
      <c r="BT49" s="116"/>
      <c r="BU49" s="116"/>
      <c r="BV49" s="116"/>
      <c r="BW49" s="11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</row>
    <row r="50" spans="1:160" x14ac:dyDescent="0.3">
      <c r="B50" s="150"/>
      <c r="C50" s="150"/>
      <c r="D50" s="151"/>
      <c r="E50" s="152"/>
      <c r="F50" s="150"/>
      <c r="G50" s="106"/>
      <c r="H50" s="106"/>
      <c r="I50" s="106"/>
      <c r="J50" s="106"/>
      <c r="K50" s="106"/>
      <c r="L50" s="116"/>
      <c r="M50" s="112">
        <v>44</v>
      </c>
      <c r="N50" s="133"/>
      <c r="O50" s="133"/>
      <c r="P50" s="117" t="str">
        <f>IF(ISNUMBER(N50),VLOOKUP(N50,Dbk!$A$14:$B$481,2),"")</f>
        <v/>
      </c>
      <c r="Q50" s="117" t="str">
        <f>IF(ISNUMBER(O50),VLOOKUP(O50,Dbk!$A$14:$B$481,2),"")</f>
        <v/>
      </c>
      <c r="R50" s="116" t="str">
        <f t="shared" si="0"/>
        <v xml:space="preserve"> + </v>
      </c>
      <c r="S50" s="116"/>
      <c r="T50" s="116"/>
      <c r="U50" s="116"/>
      <c r="V50" s="116"/>
      <c r="W50" s="112">
        <v>44</v>
      </c>
      <c r="X50" s="116" t="b">
        <f t="shared" si="1"/>
        <v>0</v>
      </c>
      <c r="Y50" s="116"/>
      <c r="Z50" s="116"/>
      <c r="AA50" s="116"/>
      <c r="AB50" s="116"/>
      <c r="AC50" s="116"/>
      <c r="AD50" s="116"/>
      <c r="AE50" s="116"/>
      <c r="AF50" s="116"/>
      <c r="AG50" s="116"/>
      <c r="AH50" s="116"/>
      <c r="AI50" s="116"/>
      <c r="AJ50" s="116"/>
      <c r="AK50" s="116"/>
      <c r="AL50" s="116"/>
      <c r="AM50" s="116"/>
      <c r="AN50" s="116"/>
      <c r="AO50" s="116"/>
      <c r="AP50" s="116"/>
      <c r="AQ50" s="116"/>
      <c r="AR50" s="116"/>
      <c r="AS50" s="116"/>
      <c r="AT50" s="116"/>
      <c r="AU50" s="116"/>
      <c r="AV50" s="116"/>
      <c r="AW50" s="116"/>
      <c r="AX50" s="116"/>
      <c r="AY50" s="116"/>
      <c r="AZ50" s="116"/>
      <c r="BA50" s="116"/>
      <c r="BB50" s="116"/>
      <c r="BC50" s="116"/>
      <c r="BD50" s="116"/>
      <c r="BE50" s="116"/>
      <c r="BF50" s="116"/>
      <c r="BG50" s="116"/>
      <c r="BH50" s="116"/>
      <c r="BI50" s="116"/>
      <c r="BJ50" s="116"/>
      <c r="BK50" s="116"/>
      <c r="BL50" s="116"/>
      <c r="BM50" s="116"/>
      <c r="BN50" s="116"/>
      <c r="BO50" s="116"/>
      <c r="BP50" s="116"/>
      <c r="BQ50" s="116"/>
      <c r="BR50" s="116"/>
      <c r="BS50" s="116"/>
      <c r="BT50" s="116"/>
      <c r="BU50" s="116"/>
      <c r="BV50" s="116"/>
      <c r="BW50" s="11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</row>
    <row r="51" spans="1:160" x14ac:dyDescent="0.3"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16"/>
      <c r="M51" s="112">
        <v>45</v>
      </c>
      <c r="N51" s="133"/>
      <c r="O51" s="133"/>
      <c r="P51" s="117" t="str">
        <f>IF(ISNUMBER(N51),VLOOKUP(N51,Dbk!$A$14:$B$481,2),"")</f>
        <v/>
      </c>
      <c r="Q51" s="117" t="str">
        <f>IF(ISNUMBER(O51),VLOOKUP(O51,Dbk!$A$14:$B$481,2),"")</f>
        <v/>
      </c>
      <c r="R51" s="116" t="str">
        <f t="shared" si="0"/>
        <v xml:space="preserve"> + </v>
      </c>
      <c r="S51" s="116"/>
      <c r="T51" s="116"/>
      <c r="U51" s="116"/>
      <c r="V51" s="116"/>
      <c r="W51" s="112">
        <v>45</v>
      </c>
      <c r="X51" s="116" t="b">
        <f t="shared" si="1"/>
        <v>0</v>
      </c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6"/>
      <c r="AK51" s="116"/>
      <c r="AL51" s="116"/>
      <c r="AM51" s="116"/>
      <c r="AN51" s="116"/>
      <c r="AO51" s="116"/>
      <c r="AP51" s="116"/>
      <c r="AQ51" s="116"/>
      <c r="AR51" s="116"/>
      <c r="AS51" s="116"/>
      <c r="AT51" s="116"/>
      <c r="AU51" s="116"/>
      <c r="AV51" s="116"/>
      <c r="AW51" s="116"/>
      <c r="AX51" s="116"/>
      <c r="AY51" s="116"/>
      <c r="AZ51" s="116"/>
      <c r="BA51" s="116"/>
      <c r="BB51" s="116"/>
      <c r="BC51" s="116"/>
      <c r="BD51" s="116"/>
      <c r="BE51" s="116"/>
      <c r="BF51" s="116"/>
      <c r="BG51" s="116"/>
      <c r="BH51" s="116"/>
      <c r="BI51" s="116"/>
      <c r="BJ51" s="116"/>
      <c r="BK51" s="116"/>
      <c r="BL51" s="116"/>
      <c r="BM51" s="116"/>
      <c r="BN51" s="116"/>
      <c r="BO51" s="116"/>
      <c r="BP51" s="116"/>
      <c r="BQ51" s="116"/>
      <c r="BR51" s="116"/>
      <c r="BS51" s="116"/>
      <c r="BT51" s="116"/>
      <c r="BU51" s="116"/>
      <c r="BV51" s="116"/>
      <c r="BW51" s="11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</row>
    <row r="52" spans="1:160" x14ac:dyDescent="0.3"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16"/>
      <c r="M52" s="112">
        <v>46</v>
      </c>
      <c r="N52" s="133"/>
      <c r="O52" s="133"/>
      <c r="P52" s="117" t="str">
        <f>IF(ISNUMBER(N52),VLOOKUP(N52,Dbk!$A$14:$B$481,2),"")</f>
        <v/>
      </c>
      <c r="Q52" s="117" t="str">
        <f>IF(ISNUMBER(O52),VLOOKUP(O52,Dbk!$A$14:$B$481,2),"")</f>
        <v/>
      </c>
      <c r="R52" s="116" t="str">
        <f t="shared" si="0"/>
        <v xml:space="preserve"> + </v>
      </c>
      <c r="S52" s="116"/>
      <c r="T52" s="116"/>
      <c r="U52" s="116"/>
      <c r="V52" s="116"/>
      <c r="W52" s="112">
        <v>46</v>
      </c>
      <c r="X52" s="116" t="b">
        <f t="shared" si="1"/>
        <v>0</v>
      </c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6"/>
      <c r="AK52" s="116"/>
      <c r="AL52" s="116"/>
      <c r="AM52" s="116"/>
      <c r="AN52" s="116"/>
      <c r="AO52" s="116"/>
      <c r="AP52" s="116"/>
      <c r="AQ52" s="116"/>
      <c r="AR52" s="116"/>
      <c r="AS52" s="116"/>
      <c r="AT52" s="116"/>
      <c r="AU52" s="116"/>
      <c r="AV52" s="116"/>
      <c r="AW52" s="116"/>
      <c r="AX52" s="116"/>
      <c r="AY52" s="116"/>
      <c r="AZ52" s="116"/>
      <c r="BA52" s="116"/>
      <c r="BB52" s="116"/>
      <c r="BC52" s="116"/>
      <c r="BD52" s="116"/>
      <c r="BE52" s="116"/>
      <c r="BF52" s="116"/>
      <c r="BG52" s="116"/>
      <c r="BH52" s="116"/>
      <c r="BI52" s="116"/>
      <c r="BJ52" s="116"/>
      <c r="BK52" s="116"/>
      <c r="BL52" s="116"/>
      <c r="BM52" s="116"/>
      <c r="BN52" s="116"/>
      <c r="BO52" s="116"/>
      <c r="BP52" s="116"/>
      <c r="BQ52" s="116"/>
      <c r="BR52" s="116"/>
      <c r="BS52" s="116"/>
      <c r="BT52" s="116"/>
      <c r="BU52" s="116"/>
      <c r="BV52" s="116"/>
      <c r="BW52" s="116"/>
      <c r="BX52" s="116"/>
      <c r="BY52" s="116"/>
      <c r="BZ52" s="116"/>
      <c r="CA52" s="116"/>
      <c r="CB52" s="116"/>
      <c r="CC52" s="116"/>
      <c r="CD52" s="116"/>
      <c r="CE52" s="116"/>
      <c r="CF52" s="116"/>
      <c r="CG52" s="116"/>
      <c r="CH52" s="116"/>
      <c r="CI52" s="116"/>
      <c r="CJ52" s="116"/>
      <c r="CK52" s="116"/>
      <c r="CL52" s="116"/>
      <c r="CM52" s="116"/>
      <c r="CN52" s="116"/>
      <c r="CO52" s="116"/>
      <c r="CP52" s="116"/>
      <c r="CQ52" s="116"/>
      <c r="CR52" s="116"/>
      <c r="CS52" s="116"/>
      <c r="CT52" s="116"/>
      <c r="CU52" s="116"/>
      <c r="CV52" s="116"/>
      <c r="CW52" s="116"/>
      <c r="CX52" s="116"/>
      <c r="CY52" s="116"/>
      <c r="CZ52" s="116"/>
      <c r="DA52" s="116"/>
      <c r="DB52" s="116"/>
      <c r="DC52" s="116"/>
      <c r="DD52" s="116"/>
      <c r="DE52" s="116"/>
      <c r="DF52" s="116"/>
      <c r="DG52" s="116"/>
      <c r="DH52" s="116"/>
      <c r="DI52" s="116"/>
      <c r="DJ52" s="116"/>
      <c r="DK52" s="116"/>
      <c r="DL52" s="102"/>
      <c r="DM52" s="102"/>
      <c r="DN52" s="102"/>
      <c r="DO52" s="102"/>
      <c r="DP52" s="102"/>
      <c r="DQ52" s="102"/>
      <c r="DR52" s="102"/>
      <c r="DS52" s="102"/>
      <c r="DT52" s="102"/>
      <c r="DU52" s="102"/>
      <c r="DV52" s="102"/>
      <c r="DW52" s="102"/>
      <c r="DX52" s="102"/>
      <c r="DY52" s="102"/>
      <c r="DZ52" s="102"/>
      <c r="EA52" s="102"/>
      <c r="EB52" s="102"/>
      <c r="EC52" s="102"/>
      <c r="ED52" s="102"/>
      <c r="EE52" s="102"/>
      <c r="EF52" s="102"/>
      <c r="EG52" s="102"/>
      <c r="EH52" s="102"/>
      <c r="EI52" s="102"/>
      <c r="EJ52" s="102"/>
      <c r="EK52" s="102"/>
      <c r="EL52" s="102"/>
      <c r="EM52" s="102"/>
      <c r="EN52" s="102"/>
      <c r="EO52" s="102"/>
      <c r="EP52" s="102"/>
      <c r="EQ52" s="102"/>
    </row>
    <row r="53" spans="1:160" x14ac:dyDescent="0.3"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16"/>
      <c r="M53" s="112">
        <v>47</v>
      </c>
      <c r="N53" s="133"/>
      <c r="O53" s="133"/>
      <c r="P53" s="117" t="str">
        <f>IF(ISNUMBER(N53),VLOOKUP(N53,Dbk!$A$14:$B$481,2),"")</f>
        <v/>
      </c>
      <c r="Q53" s="117" t="str">
        <f>IF(ISNUMBER(O53),VLOOKUP(O53,Dbk!$A$14:$B$481,2),"")</f>
        <v/>
      </c>
      <c r="R53" s="116" t="str">
        <f t="shared" si="0"/>
        <v xml:space="preserve"> + </v>
      </c>
      <c r="S53" s="116"/>
      <c r="T53" s="116"/>
      <c r="U53" s="116"/>
      <c r="V53" s="116"/>
      <c r="W53" s="112">
        <v>47</v>
      </c>
      <c r="X53" s="116" t="b">
        <f t="shared" si="1"/>
        <v>0</v>
      </c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6"/>
      <c r="AK53" s="116"/>
      <c r="AL53" s="116"/>
      <c r="AM53" s="116"/>
      <c r="AN53" s="116"/>
      <c r="AO53" s="116"/>
      <c r="AP53" s="116"/>
      <c r="AQ53" s="116"/>
      <c r="AR53" s="116"/>
      <c r="AS53" s="116"/>
      <c r="AT53" s="116"/>
      <c r="AU53" s="116"/>
      <c r="AV53" s="116"/>
      <c r="AW53" s="116"/>
      <c r="AX53" s="116"/>
      <c r="AY53" s="116"/>
      <c r="AZ53" s="116"/>
      <c r="BA53" s="116"/>
      <c r="BB53" s="116"/>
      <c r="BC53" s="116"/>
      <c r="BD53" s="116"/>
      <c r="BE53" s="116"/>
      <c r="BF53" s="116"/>
      <c r="BG53" s="116"/>
      <c r="BH53" s="116"/>
      <c r="BI53" s="116"/>
      <c r="BJ53" s="116"/>
      <c r="BK53" s="116"/>
      <c r="BL53" s="116"/>
      <c r="BM53" s="116"/>
      <c r="BN53" s="116"/>
      <c r="BO53" s="116"/>
      <c r="BP53" s="116"/>
      <c r="BQ53" s="116"/>
      <c r="BR53" s="116"/>
      <c r="BS53" s="116"/>
      <c r="BT53" s="116"/>
      <c r="BU53" s="116"/>
      <c r="BV53" s="116"/>
      <c r="BW53" s="116"/>
      <c r="BX53" s="116"/>
      <c r="BY53" s="116"/>
      <c r="BZ53" s="116"/>
      <c r="CA53" s="116"/>
      <c r="CB53" s="116"/>
      <c r="CC53" s="116"/>
      <c r="CD53" s="116"/>
      <c r="CE53" s="116"/>
      <c r="CF53" s="116"/>
      <c r="CG53" s="116"/>
      <c r="CH53" s="116"/>
      <c r="CI53" s="116"/>
      <c r="CJ53" s="116"/>
      <c r="CK53" s="116"/>
      <c r="CL53" s="116"/>
      <c r="CM53" s="116"/>
      <c r="CN53" s="116"/>
      <c r="CO53" s="116"/>
      <c r="CP53" s="116"/>
      <c r="CQ53" s="116"/>
      <c r="CR53" s="116"/>
      <c r="CS53" s="116"/>
      <c r="CT53" s="116"/>
      <c r="CU53" s="116"/>
      <c r="CV53" s="116"/>
      <c r="CW53" s="116"/>
      <c r="CX53" s="116"/>
      <c r="CY53" s="116"/>
      <c r="CZ53" s="116"/>
      <c r="DA53" s="116"/>
      <c r="DB53" s="116"/>
      <c r="DC53" s="116"/>
      <c r="DD53" s="116"/>
      <c r="DE53" s="116"/>
      <c r="DF53" s="116"/>
      <c r="DG53" s="116"/>
      <c r="DH53" s="116"/>
      <c r="DI53" s="116"/>
      <c r="DJ53" s="116"/>
      <c r="DK53" s="116"/>
      <c r="DL53" s="102"/>
      <c r="DM53" s="102"/>
      <c r="DN53" s="102"/>
      <c r="DO53" s="102"/>
      <c r="DP53" s="102"/>
      <c r="DQ53" s="102"/>
      <c r="DR53" s="102"/>
      <c r="DS53" s="102"/>
      <c r="DT53" s="102"/>
      <c r="DU53" s="102"/>
      <c r="DV53" s="102"/>
      <c r="DW53" s="102"/>
      <c r="DX53" s="102"/>
      <c r="DY53" s="102"/>
      <c r="DZ53" s="102"/>
      <c r="EA53" s="102"/>
      <c r="EB53" s="102"/>
      <c r="EC53" s="102"/>
      <c r="ED53" s="102"/>
      <c r="EE53" s="102"/>
      <c r="EF53" s="102"/>
      <c r="EG53" s="102"/>
      <c r="EH53" s="102"/>
      <c r="EI53" s="102"/>
      <c r="EJ53" s="102"/>
      <c r="EK53" s="102"/>
      <c r="EL53" s="102"/>
      <c r="EM53" s="102"/>
      <c r="EN53" s="102"/>
      <c r="EO53" s="102"/>
      <c r="EP53" s="102"/>
      <c r="EQ53" s="102"/>
    </row>
    <row r="54" spans="1:160" x14ac:dyDescent="0.3"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16"/>
      <c r="M54" s="112">
        <v>48</v>
      </c>
      <c r="N54" s="133"/>
      <c r="O54" s="133"/>
      <c r="P54" s="117" t="str">
        <f>IF(ISNUMBER(N54),VLOOKUP(N54,Dbk!$A$14:$B$481,2),"")</f>
        <v/>
      </c>
      <c r="Q54" s="117" t="str">
        <f>IF(ISNUMBER(O54),VLOOKUP(O54,Dbk!$A$14:$B$481,2),"")</f>
        <v/>
      </c>
      <c r="R54" s="116" t="str">
        <f t="shared" si="0"/>
        <v xml:space="preserve"> + </v>
      </c>
      <c r="S54" s="116"/>
      <c r="T54" s="116"/>
      <c r="U54" s="116"/>
      <c r="V54" s="116"/>
      <c r="W54" s="112">
        <v>48</v>
      </c>
      <c r="X54" s="116" t="b">
        <f t="shared" si="1"/>
        <v>0</v>
      </c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6"/>
      <c r="AK54" s="116"/>
      <c r="AL54" s="116"/>
      <c r="AM54" s="116"/>
      <c r="AN54" s="116"/>
      <c r="AO54" s="116"/>
      <c r="AP54" s="116"/>
      <c r="AQ54" s="116"/>
      <c r="AR54" s="116"/>
      <c r="AS54" s="116"/>
      <c r="AT54" s="116"/>
      <c r="AU54" s="116"/>
      <c r="AV54" s="116"/>
      <c r="AW54" s="116"/>
      <c r="AX54" s="116"/>
      <c r="AY54" s="116"/>
      <c r="AZ54" s="116"/>
      <c r="BA54" s="116"/>
      <c r="BB54" s="116"/>
      <c r="BC54" s="116"/>
      <c r="BD54" s="116"/>
      <c r="BE54" s="116"/>
      <c r="BF54" s="116"/>
      <c r="BG54" s="116"/>
      <c r="BH54" s="116"/>
      <c r="BI54" s="116"/>
      <c r="BJ54" s="116"/>
      <c r="BK54" s="116"/>
      <c r="BL54" s="116"/>
      <c r="BM54" s="116"/>
      <c r="BN54" s="116"/>
      <c r="BO54" s="116"/>
      <c r="BP54" s="116"/>
      <c r="BQ54" s="116"/>
      <c r="BR54" s="116"/>
      <c r="BS54" s="116"/>
      <c r="BT54" s="116"/>
      <c r="BU54" s="116"/>
      <c r="BV54" s="116"/>
      <c r="BW54" s="116"/>
      <c r="BX54" s="116"/>
      <c r="BY54" s="116"/>
      <c r="BZ54" s="116"/>
      <c r="CA54" s="116"/>
      <c r="CB54" s="116"/>
      <c r="CC54" s="116"/>
      <c r="CD54" s="116"/>
      <c r="CE54" s="116"/>
      <c r="CF54" s="116"/>
      <c r="CG54" s="116"/>
      <c r="CH54" s="116"/>
      <c r="CI54" s="116"/>
      <c r="CJ54" s="116"/>
      <c r="CK54" s="116"/>
      <c r="CL54" s="116"/>
      <c r="CM54" s="116"/>
      <c r="CN54" s="116"/>
      <c r="CO54" s="116"/>
      <c r="CP54" s="116"/>
      <c r="CQ54" s="116"/>
      <c r="CR54" s="116"/>
      <c r="CS54" s="116"/>
      <c r="CT54" s="116"/>
      <c r="CU54" s="116"/>
      <c r="CV54" s="116"/>
      <c r="CW54" s="116"/>
      <c r="CX54" s="116"/>
      <c r="CY54" s="116"/>
      <c r="CZ54" s="116"/>
      <c r="DA54" s="116"/>
      <c r="DB54" s="116"/>
      <c r="DC54" s="116"/>
      <c r="DD54" s="116"/>
      <c r="DE54" s="116"/>
      <c r="DF54" s="116"/>
      <c r="DG54" s="116"/>
      <c r="DH54" s="116"/>
      <c r="DI54" s="116"/>
      <c r="DJ54" s="116"/>
      <c r="DK54" s="116"/>
      <c r="DL54" s="102"/>
      <c r="DM54" s="102"/>
      <c r="DN54" s="102"/>
      <c r="DO54" s="102"/>
      <c r="DP54" s="102"/>
      <c r="DQ54" s="102"/>
      <c r="DR54" s="102"/>
      <c r="DS54" s="102"/>
      <c r="DT54" s="102"/>
      <c r="DU54" s="102"/>
      <c r="DV54" s="102"/>
      <c r="DW54" s="102"/>
      <c r="DX54" s="102"/>
      <c r="DY54" s="102"/>
      <c r="DZ54" s="102"/>
      <c r="EA54" s="102"/>
      <c r="EB54" s="102"/>
      <c r="EC54" s="102"/>
      <c r="ED54" s="102"/>
      <c r="EE54" s="102"/>
      <c r="EF54" s="102"/>
      <c r="EG54" s="102"/>
      <c r="EH54" s="102"/>
      <c r="EI54" s="102"/>
      <c r="EJ54" s="102"/>
      <c r="EK54" s="102"/>
      <c r="EL54" s="102"/>
      <c r="EM54" s="102"/>
      <c r="EN54" s="102"/>
      <c r="EO54" s="102"/>
      <c r="EP54" s="102"/>
      <c r="EQ54" s="102"/>
    </row>
    <row r="55" spans="1:160" x14ac:dyDescent="0.3"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16"/>
      <c r="M55" s="112">
        <v>49</v>
      </c>
      <c r="N55" s="133"/>
      <c r="O55" s="133"/>
      <c r="P55" s="117" t="str">
        <f>IF(ISNUMBER(N55),VLOOKUP(N55,Dbk!$A$14:$B$481,2),"")</f>
        <v/>
      </c>
      <c r="Q55" s="117" t="str">
        <f>IF(ISNUMBER(O55),VLOOKUP(O55,Dbk!$A$14:$B$481,2),"")</f>
        <v/>
      </c>
      <c r="R55" s="116" t="str">
        <f t="shared" si="0"/>
        <v xml:space="preserve"> + </v>
      </c>
      <c r="S55" s="116"/>
      <c r="T55" s="116"/>
      <c r="U55" s="116"/>
      <c r="V55" s="116"/>
      <c r="W55" s="112">
        <v>49</v>
      </c>
      <c r="X55" s="116" t="b">
        <f t="shared" si="1"/>
        <v>0</v>
      </c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6"/>
      <c r="AK55" s="116"/>
      <c r="AL55" s="116"/>
      <c r="AM55" s="116"/>
      <c r="AN55" s="116"/>
      <c r="AO55" s="116"/>
      <c r="AP55" s="116"/>
      <c r="AQ55" s="116"/>
      <c r="AR55" s="116"/>
      <c r="AS55" s="116"/>
      <c r="AT55" s="116"/>
      <c r="AU55" s="116"/>
      <c r="AV55" s="116"/>
      <c r="AW55" s="116"/>
      <c r="AX55" s="116"/>
      <c r="AY55" s="116"/>
      <c r="AZ55" s="116"/>
      <c r="BA55" s="116"/>
      <c r="BB55" s="116"/>
      <c r="BC55" s="116"/>
      <c r="BD55" s="116"/>
      <c r="BE55" s="116"/>
      <c r="BF55" s="116"/>
      <c r="BG55" s="116"/>
      <c r="BH55" s="116"/>
      <c r="BI55" s="116"/>
      <c r="BJ55" s="116"/>
      <c r="BK55" s="116"/>
      <c r="BL55" s="116"/>
      <c r="BM55" s="116"/>
      <c r="BN55" s="116"/>
      <c r="BO55" s="116"/>
      <c r="BP55" s="116"/>
      <c r="BQ55" s="116"/>
      <c r="BR55" s="116"/>
      <c r="BS55" s="116"/>
      <c r="BT55" s="116"/>
      <c r="BU55" s="116"/>
      <c r="BV55" s="116"/>
      <c r="BW55" s="116"/>
      <c r="BX55" s="116"/>
      <c r="BY55" s="116"/>
      <c r="BZ55" s="116"/>
      <c r="CA55" s="116"/>
      <c r="CB55" s="116"/>
      <c r="CC55" s="116"/>
      <c r="CD55" s="116"/>
      <c r="CE55" s="116"/>
      <c r="CF55" s="116"/>
      <c r="CG55" s="116"/>
      <c r="CH55" s="116"/>
      <c r="CI55" s="116"/>
      <c r="CJ55" s="116"/>
      <c r="CK55" s="116"/>
      <c r="CL55" s="116"/>
      <c r="CM55" s="116"/>
      <c r="CN55" s="116"/>
      <c r="CO55" s="116"/>
      <c r="CP55" s="116"/>
      <c r="CQ55" s="116"/>
      <c r="CR55" s="116"/>
      <c r="CS55" s="116"/>
      <c r="CT55" s="116"/>
      <c r="CU55" s="116"/>
      <c r="CV55" s="116"/>
      <c r="CW55" s="116"/>
      <c r="CX55" s="116"/>
      <c r="CY55" s="116"/>
      <c r="CZ55" s="116"/>
      <c r="DA55" s="116"/>
      <c r="DB55" s="116"/>
      <c r="DC55" s="116"/>
      <c r="DD55" s="116"/>
      <c r="DE55" s="116"/>
      <c r="DF55" s="116"/>
      <c r="DG55" s="116"/>
      <c r="DH55" s="116"/>
      <c r="DI55" s="116"/>
      <c r="DJ55" s="116"/>
      <c r="DK55" s="116"/>
      <c r="DL55" s="102"/>
      <c r="DM55" s="102"/>
      <c r="DN55" s="102"/>
      <c r="DO55" s="102"/>
      <c r="DP55" s="102"/>
      <c r="DQ55" s="102"/>
      <c r="DR55" s="102"/>
      <c r="DS55" s="102"/>
      <c r="DT55" s="102"/>
      <c r="DU55" s="102"/>
      <c r="DV55" s="102"/>
      <c r="DW55" s="102"/>
      <c r="DX55" s="102"/>
      <c r="DY55" s="102"/>
      <c r="DZ55" s="102"/>
      <c r="EA55" s="102"/>
      <c r="EB55" s="102"/>
      <c r="EC55" s="102"/>
      <c r="ED55" s="102"/>
      <c r="EE55" s="102"/>
      <c r="EF55" s="102"/>
      <c r="EG55" s="102"/>
      <c r="EH55" s="102"/>
      <c r="EI55" s="102"/>
      <c r="EJ55" s="102"/>
      <c r="EK55" s="102"/>
      <c r="EL55" s="102"/>
      <c r="EM55" s="102"/>
      <c r="EN55" s="102"/>
      <c r="EO55" s="102"/>
      <c r="EP55" s="102"/>
      <c r="EQ55" s="102"/>
    </row>
    <row r="56" spans="1:160" x14ac:dyDescent="0.3"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16"/>
      <c r="M56" s="112">
        <v>50</v>
      </c>
      <c r="N56" s="133"/>
      <c r="O56" s="133"/>
      <c r="P56" s="117" t="str">
        <f>IF(ISNUMBER(N56),VLOOKUP(N56,Dbk!$A$14:$B$481,2),"")</f>
        <v/>
      </c>
      <c r="Q56" s="117" t="str">
        <f>IF(ISNUMBER(O56),VLOOKUP(O56,Dbk!$A$14:$B$481,2),"")</f>
        <v/>
      </c>
      <c r="R56" s="116" t="str">
        <f t="shared" si="0"/>
        <v xml:space="preserve"> + </v>
      </c>
      <c r="S56" s="116"/>
      <c r="T56" s="116"/>
      <c r="U56" s="116"/>
      <c r="V56" s="116"/>
      <c r="W56" s="112">
        <v>50</v>
      </c>
      <c r="X56" s="116" t="b">
        <f t="shared" si="1"/>
        <v>0</v>
      </c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6"/>
      <c r="AK56" s="116"/>
      <c r="AL56" s="116"/>
      <c r="AM56" s="116"/>
      <c r="AN56" s="116"/>
      <c r="AO56" s="116"/>
      <c r="AP56" s="116"/>
      <c r="AQ56" s="116"/>
      <c r="AR56" s="116"/>
      <c r="AS56" s="116"/>
      <c r="AT56" s="116"/>
      <c r="AU56" s="116"/>
      <c r="AV56" s="116"/>
      <c r="AW56" s="116"/>
      <c r="AX56" s="116"/>
      <c r="AY56" s="116"/>
      <c r="AZ56" s="116"/>
      <c r="BA56" s="116"/>
      <c r="BB56" s="116"/>
      <c r="BC56" s="116"/>
      <c r="BD56" s="116"/>
      <c r="BE56" s="116"/>
      <c r="BF56" s="116"/>
      <c r="BG56" s="116"/>
      <c r="BH56" s="116"/>
      <c r="BI56" s="116"/>
      <c r="BJ56" s="116"/>
      <c r="BK56" s="116"/>
      <c r="BL56" s="116"/>
      <c r="BM56" s="116"/>
      <c r="BN56" s="116"/>
      <c r="BO56" s="116"/>
      <c r="BP56" s="116"/>
      <c r="BQ56" s="116"/>
      <c r="BR56" s="116"/>
      <c r="BS56" s="116"/>
      <c r="BT56" s="116"/>
      <c r="BU56" s="116"/>
      <c r="BV56" s="116"/>
      <c r="BW56" s="116"/>
      <c r="BX56" s="116"/>
      <c r="BY56" s="116"/>
      <c r="BZ56" s="116"/>
      <c r="CA56" s="116"/>
      <c r="CB56" s="116"/>
      <c r="CC56" s="116"/>
      <c r="CD56" s="116"/>
      <c r="CE56" s="116"/>
      <c r="CF56" s="116"/>
      <c r="CG56" s="116"/>
      <c r="CH56" s="116"/>
      <c r="CI56" s="116"/>
      <c r="CJ56" s="116"/>
      <c r="CK56" s="116"/>
      <c r="CL56" s="116"/>
      <c r="CM56" s="116"/>
      <c r="CN56" s="116"/>
      <c r="CO56" s="116"/>
      <c r="CP56" s="116"/>
      <c r="CQ56" s="116"/>
      <c r="CR56" s="116"/>
      <c r="CS56" s="116"/>
      <c r="CT56" s="116"/>
      <c r="CU56" s="116"/>
      <c r="CV56" s="116"/>
      <c r="CW56" s="116"/>
      <c r="CX56" s="116"/>
      <c r="CY56" s="116"/>
      <c r="CZ56" s="116"/>
      <c r="DA56" s="116"/>
      <c r="DB56" s="116"/>
      <c r="DC56" s="116"/>
      <c r="DD56" s="116"/>
      <c r="DE56" s="116"/>
      <c r="DF56" s="116"/>
      <c r="DG56" s="116"/>
      <c r="DH56" s="116"/>
      <c r="DI56" s="116"/>
      <c r="DJ56" s="116"/>
      <c r="DK56" s="116"/>
      <c r="DL56" s="102"/>
      <c r="DM56" s="102"/>
      <c r="DN56" s="102"/>
      <c r="DO56" s="102"/>
      <c r="DP56" s="102"/>
      <c r="DQ56" s="102"/>
      <c r="DR56" s="102"/>
      <c r="DS56" s="102"/>
      <c r="DT56" s="102"/>
      <c r="DU56" s="102"/>
      <c r="DV56" s="102"/>
      <c r="DW56" s="102"/>
      <c r="DX56" s="102"/>
      <c r="DY56" s="102"/>
      <c r="DZ56" s="102"/>
      <c r="EA56" s="102"/>
      <c r="EB56" s="102"/>
      <c r="EC56" s="102"/>
      <c r="ED56" s="102"/>
      <c r="EE56" s="102"/>
      <c r="EF56" s="102"/>
      <c r="EG56" s="102"/>
      <c r="EH56" s="102"/>
      <c r="EI56" s="102"/>
      <c r="EJ56" s="102"/>
      <c r="EK56" s="102"/>
      <c r="EL56" s="102"/>
      <c r="EM56" s="102"/>
      <c r="EN56" s="102"/>
      <c r="EO56" s="102"/>
      <c r="EP56" s="102"/>
      <c r="EQ56" s="102"/>
    </row>
    <row r="57" spans="1:160" x14ac:dyDescent="0.3"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16"/>
      <c r="M57" s="116"/>
      <c r="N57" s="116"/>
      <c r="O57" s="116"/>
      <c r="P57" s="117"/>
      <c r="Q57" s="117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  <c r="AO57" s="116"/>
      <c r="AP57" s="116"/>
      <c r="AQ57" s="116"/>
      <c r="AR57" s="116"/>
      <c r="AS57" s="116"/>
      <c r="AT57" s="116"/>
      <c r="AU57" s="116"/>
      <c r="AV57" s="116"/>
      <c r="AW57" s="116"/>
      <c r="AX57" s="116"/>
      <c r="AY57" s="116"/>
      <c r="AZ57" s="116"/>
      <c r="BA57" s="116"/>
      <c r="BB57" s="116"/>
      <c r="BC57" s="116"/>
      <c r="BD57" s="116"/>
      <c r="BE57" s="116"/>
      <c r="BF57" s="116"/>
      <c r="BG57" s="116"/>
      <c r="BH57" s="116"/>
      <c r="BI57" s="116"/>
      <c r="BJ57" s="116"/>
      <c r="BK57" s="116"/>
      <c r="BL57" s="116"/>
      <c r="BM57" s="116"/>
      <c r="BN57" s="116"/>
      <c r="BO57" s="116"/>
      <c r="BP57" s="116"/>
      <c r="BQ57" s="116"/>
      <c r="BR57" s="116"/>
      <c r="BS57" s="116"/>
      <c r="BT57" s="116"/>
      <c r="BU57" s="116"/>
      <c r="BV57" s="116"/>
      <c r="BW57" s="116"/>
      <c r="BX57" s="116"/>
      <c r="BY57" s="116"/>
      <c r="BZ57" s="116"/>
      <c r="CA57" s="116"/>
      <c r="CB57" s="116"/>
      <c r="CC57" s="116"/>
      <c r="CD57" s="116"/>
      <c r="CE57" s="116"/>
      <c r="CF57" s="116"/>
      <c r="CG57" s="116"/>
      <c r="CH57" s="116"/>
      <c r="CI57" s="116"/>
      <c r="CJ57" s="116"/>
      <c r="CK57" s="116"/>
      <c r="CL57" s="116"/>
      <c r="CM57" s="116"/>
      <c r="CN57" s="116"/>
      <c r="CO57" s="116"/>
      <c r="CP57" s="116"/>
      <c r="CQ57" s="116"/>
      <c r="CR57" s="116"/>
      <c r="CS57" s="116"/>
      <c r="CT57" s="116"/>
      <c r="CU57" s="116"/>
      <c r="CV57" s="116"/>
      <c r="CW57" s="116"/>
      <c r="CX57" s="116"/>
      <c r="CY57" s="116"/>
      <c r="CZ57" s="116"/>
      <c r="DA57" s="116"/>
      <c r="DB57" s="116"/>
      <c r="DC57" s="116"/>
      <c r="DD57" s="116"/>
      <c r="DE57" s="116"/>
      <c r="DF57" s="116"/>
      <c r="DG57" s="116"/>
      <c r="DH57" s="116"/>
      <c r="DI57" s="116"/>
      <c r="DJ57" s="116"/>
      <c r="DK57" s="116"/>
      <c r="DL57" s="102"/>
      <c r="DM57" s="102"/>
      <c r="DN57" s="102"/>
      <c r="DO57" s="102"/>
      <c r="DP57" s="102"/>
      <c r="DQ57" s="102"/>
      <c r="DR57" s="102"/>
      <c r="DS57" s="102"/>
      <c r="DT57" s="102"/>
      <c r="DU57" s="102"/>
      <c r="DV57" s="102"/>
      <c r="DW57" s="102"/>
      <c r="DX57" s="102"/>
      <c r="DY57" s="102"/>
      <c r="DZ57" s="102"/>
      <c r="EA57" s="102"/>
      <c r="EB57" s="102"/>
      <c r="EC57" s="102"/>
      <c r="ED57" s="102"/>
      <c r="EE57" s="102"/>
      <c r="EF57" s="102"/>
      <c r="EG57" s="102"/>
      <c r="EH57" s="102"/>
      <c r="EI57" s="102"/>
      <c r="EJ57" s="102"/>
      <c r="EK57" s="102"/>
      <c r="EL57" s="102"/>
      <c r="EM57" s="102"/>
      <c r="EN57" s="102"/>
      <c r="EO57" s="102"/>
      <c r="EP57" s="102"/>
      <c r="EQ57" s="102"/>
    </row>
    <row r="58" spans="1:160" x14ac:dyDescent="0.3"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16"/>
      <c r="M58" s="116"/>
      <c r="N58" s="116"/>
      <c r="O58" s="116"/>
      <c r="P58" s="117"/>
      <c r="Q58" s="117"/>
      <c r="R58" s="153" t="s">
        <v>549</v>
      </c>
      <c r="S58" s="116">
        <f>E16*750.06376</f>
        <v>759.81458887999997</v>
      </c>
      <c r="T58" s="116" t="s">
        <v>550</v>
      </c>
      <c r="U58" s="116" t="s">
        <v>551</v>
      </c>
      <c r="V58" s="111">
        <f>P65/(P64-LN(S58))-P66</f>
        <v>351.47998713084638</v>
      </c>
      <c r="W58" s="116" t="s">
        <v>10</v>
      </c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6"/>
      <c r="AK58" s="116"/>
      <c r="AL58" s="116"/>
      <c r="AM58" s="116"/>
      <c r="AN58" s="116"/>
      <c r="AO58" s="116"/>
      <c r="AP58" s="116"/>
      <c r="AQ58" s="116"/>
      <c r="AR58" s="116"/>
      <c r="AS58" s="116"/>
      <c r="AT58" s="116"/>
      <c r="AU58" s="116"/>
      <c r="AV58" s="116"/>
      <c r="AW58" s="116"/>
      <c r="AX58" s="116"/>
      <c r="AY58" s="116"/>
      <c r="AZ58" s="116"/>
      <c r="BA58" s="116"/>
      <c r="BB58" s="116"/>
      <c r="BC58" s="116"/>
      <c r="BD58" s="116"/>
      <c r="BE58" s="116"/>
      <c r="BF58" s="116"/>
      <c r="BG58" s="116"/>
      <c r="BH58" s="116"/>
      <c r="BI58" s="116"/>
      <c r="BJ58" s="116"/>
      <c r="BK58" s="116"/>
      <c r="BL58" s="116"/>
      <c r="BM58" s="116"/>
      <c r="BN58" s="116"/>
      <c r="BO58" s="116"/>
      <c r="BP58" s="116"/>
      <c r="BQ58" s="116"/>
      <c r="BR58" s="116"/>
      <c r="BS58" s="116"/>
      <c r="BT58" s="116"/>
      <c r="BU58" s="116"/>
      <c r="BV58" s="116"/>
      <c r="BW58" s="116"/>
      <c r="BX58" s="116"/>
      <c r="BY58" s="116"/>
      <c r="BZ58" s="116"/>
      <c r="CA58" s="116"/>
      <c r="CB58" s="116"/>
      <c r="CC58" s="116"/>
      <c r="CD58" s="116"/>
      <c r="CE58" s="116"/>
      <c r="CF58" s="116"/>
      <c r="CG58" s="116"/>
      <c r="CH58" s="116"/>
      <c r="CI58" s="116"/>
      <c r="CJ58" s="116"/>
      <c r="CK58" s="116"/>
      <c r="CL58" s="116"/>
      <c r="CM58" s="116"/>
      <c r="CN58" s="116"/>
      <c r="CO58" s="116"/>
      <c r="CP58" s="116"/>
      <c r="CQ58" s="116"/>
      <c r="CR58" s="116"/>
      <c r="CS58" s="116"/>
      <c r="CT58" s="116"/>
      <c r="CU58" s="116"/>
      <c r="CV58" s="116"/>
      <c r="CW58" s="116"/>
      <c r="CX58" s="116"/>
      <c r="CY58" s="116"/>
      <c r="CZ58" s="116"/>
      <c r="DA58" s="116"/>
      <c r="DB58" s="116"/>
      <c r="DC58" s="116"/>
      <c r="DD58" s="116"/>
      <c r="DE58" s="116"/>
      <c r="DF58" s="116"/>
      <c r="DG58" s="116"/>
      <c r="DH58" s="116"/>
      <c r="DI58" s="116"/>
      <c r="DJ58" s="116"/>
      <c r="DK58" s="116"/>
      <c r="DL58" s="102"/>
      <c r="DM58" s="102"/>
      <c r="DN58" s="102"/>
      <c r="DO58" s="102"/>
      <c r="DP58" s="102"/>
      <c r="DQ58" s="102"/>
      <c r="DR58" s="102"/>
      <c r="DS58" s="102"/>
      <c r="DT58" s="102"/>
      <c r="DU58" s="102"/>
      <c r="DV58" s="102"/>
      <c r="DW58" s="102"/>
      <c r="DX58" s="102"/>
      <c r="DY58" s="102"/>
      <c r="DZ58" s="102"/>
      <c r="EA58" s="102"/>
      <c r="EB58" s="102"/>
      <c r="EC58" s="102"/>
      <c r="ED58" s="102"/>
      <c r="EE58" s="102"/>
      <c r="EF58" s="102"/>
      <c r="EG58" s="102"/>
      <c r="EH58" s="102"/>
      <c r="EI58" s="102"/>
      <c r="EJ58" s="102"/>
      <c r="EK58" s="102"/>
      <c r="EL58" s="102"/>
      <c r="EM58" s="102"/>
      <c r="EN58" s="102"/>
      <c r="EO58" s="102"/>
      <c r="EP58" s="102"/>
      <c r="EQ58" s="102"/>
    </row>
    <row r="59" spans="1:160" x14ac:dyDescent="0.3"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16"/>
      <c r="M59" s="116"/>
      <c r="N59" s="116" t="s">
        <v>531</v>
      </c>
      <c r="O59" s="116"/>
      <c r="P59" s="116" t="b">
        <f>IF(P4&lt;=50,VLOOKUP(P4,M7:X56,12),FALSE)</f>
        <v>1</v>
      </c>
      <c r="Q59" s="154">
        <f>EJ163</f>
        <v>4.4383341446518898E-10</v>
      </c>
      <c r="R59" s="116"/>
      <c r="S59" s="116">
        <v>1.9870000000000001</v>
      </c>
      <c r="T59" s="116" t="s">
        <v>552</v>
      </c>
      <c r="U59" s="116" t="s">
        <v>553</v>
      </c>
      <c r="V59" s="111">
        <f>Q65/(Q64-LN(S58))-Q66</f>
        <v>350.31515282275245</v>
      </c>
      <c r="W59" s="116" t="s">
        <v>10</v>
      </c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6"/>
      <c r="AK59" s="116"/>
      <c r="AL59" s="116"/>
      <c r="AM59" s="116"/>
      <c r="AN59" s="116"/>
      <c r="AO59" s="116"/>
      <c r="AP59" s="116"/>
      <c r="AQ59" s="116"/>
      <c r="AR59" s="116"/>
      <c r="AS59" s="116"/>
      <c r="AT59" s="116"/>
      <c r="AU59" s="116"/>
      <c r="AV59" s="116"/>
      <c r="AW59" s="116"/>
      <c r="AX59" s="116"/>
      <c r="AY59" s="116"/>
      <c r="AZ59" s="116"/>
      <c r="BA59" s="116"/>
      <c r="BB59" s="116"/>
      <c r="BC59" s="116"/>
      <c r="BD59" s="116"/>
      <c r="BE59" s="116"/>
      <c r="BF59" s="116"/>
      <c r="BG59" s="116"/>
      <c r="BH59" s="116"/>
      <c r="BI59" s="116"/>
      <c r="BJ59" s="116"/>
      <c r="BK59" s="116"/>
      <c r="BL59" s="116"/>
      <c r="BM59" s="116"/>
      <c r="BN59" s="116"/>
      <c r="BO59" s="116"/>
      <c r="BP59" s="116"/>
      <c r="BQ59" s="116"/>
      <c r="BR59" s="116"/>
      <c r="BS59" s="116"/>
      <c r="BT59" s="116"/>
      <c r="BU59" s="116"/>
      <c r="BV59" s="116"/>
      <c r="BW59" s="116"/>
      <c r="BX59" s="116"/>
      <c r="BY59" s="116"/>
      <c r="BZ59" s="116"/>
      <c r="CA59" s="116"/>
      <c r="CB59" s="116"/>
      <c r="CC59" s="116"/>
      <c r="CD59" s="116"/>
      <c r="CE59" s="116"/>
      <c r="CF59" s="116"/>
      <c r="CG59" s="116"/>
      <c r="CH59" s="116"/>
      <c r="CI59" s="116"/>
      <c r="CJ59" s="116"/>
      <c r="CK59" s="116"/>
      <c r="CL59" s="116"/>
      <c r="CM59" s="116"/>
      <c r="CN59" s="116"/>
      <c r="CO59" s="116"/>
      <c r="CP59" s="116"/>
      <c r="CQ59" s="116"/>
      <c r="CR59" s="116"/>
      <c r="CS59" s="116"/>
      <c r="CT59" s="116"/>
      <c r="CU59" s="116"/>
      <c r="CV59" s="116"/>
      <c r="CW59" s="116"/>
      <c r="CX59" s="116"/>
      <c r="CY59" s="116"/>
      <c r="CZ59" s="116"/>
      <c r="DA59" s="116"/>
      <c r="DB59" s="116"/>
      <c r="DC59" s="116"/>
      <c r="DD59" s="116"/>
      <c r="DE59" s="116"/>
      <c r="DF59" s="116"/>
      <c r="DG59" s="116"/>
      <c r="DH59" s="116"/>
      <c r="DI59" s="116"/>
      <c r="DJ59" s="116"/>
      <c r="DK59" s="116"/>
      <c r="DL59" s="102"/>
      <c r="DM59" s="102"/>
      <c r="DN59" s="102"/>
      <c r="DO59" s="102"/>
      <c r="DP59" s="102"/>
      <c r="DQ59" s="102"/>
      <c r="DR59" s="102"/>
      <c r="DS59" s="102"/>
      <c r="DT59" s="102"/>
      <c r="DU59" s="102"/>
      <c r="DV59" s="102"/>
      <c r="DW59" s="102"/>
      <c r="DX59" s="102"/>
      <c r="DY59" s="102"/>
      <c r="DZ59" s="102"/>
      <c r="EA59" s="102"/>
      <c r="EB59" s="102"/>
      <c r="EC59" s="102"/>
      <c r="ED59" s="102"/>
      <c r="EE59" s="102"/>
      <c r="EF59" s="102"/>
      <c r="EG59" s="102"/>
      <c r="EH59" s="102"/>
      <c r="EI59" s="102"/>
      <c r="EJ59" s="102"/>
      <c r="EK59" s="102"/>
      <c r="EL59" s="102"/>
      <c r="EM59" s="102"/>
      <c r="EN59" s="102"/>
      <c r="EO59" s="102"/>
      <c r="EP59" s="102"/>
      <c r="EQ59" s="102"/>
    </row>
    <row r="60" spans="1:160" x14ac:dyDescent="0.3"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16"/>
      <c r="M60" s="116"/>
      <c r="N60" s="116" t="s">
        <v>532</v>
      </c>
      <c r="O60" s="116"/>
      <c r="P60" s="126" t="str">
        <f>IF(P59,"","Binary Pair Data is not available")</f>
        <v/>
      </c>
      <c r="Q60" s="116" t="str">
        <f>IF(Q59&gt;0.001,"Solution Didn't Converged for Txy Diagram","Change the vertical axis manually if graph does not appear properly")</f>
        <v>Change the vertical axis manually if graph does not appear properly</v>
      </c>
      <c r="R60" s="116"/>
      <c r="S60" s="116"/>
      <c r="T60" s="195" t="s">
        <v>555</v>
      </c>
      <c r="U60" s="195"/>
      <c r="V60" s="195"/>
      <c r="W60" s="195"/>
      <c r="X60" s="195"/>
      <c r="Y60" s="195"/>
      <c r="Z60" s="195"/>
      <c r="AA60" s="195"/>
      <c r="AB60" s="195" t="s">
        <v>564</v>
      </c>
      <c r="AC60" s="195"/>
      <c r="AD60" s="195"/>
      <c r="AE60" s="195"/>
      <c r="AF60" s="195"/>
      <c r="AG60" s="195"/>
      <c r="AH60" s="195"/>
      <c r="AI60" s="195"/>
      <c r="AJ60" s="195" t="s">
        <v>565</v>
      </c>
      <c r="AK60" s="195"/>
      <c r="AL60" s="195"/>
      <c r="AM60" s="195"/>
      <c r="AN60" s="195"/>
      <c r="AO60" s="195"/>
      <c r="AP60" s="195"/>
      <c r="AQ60" s="195"/>
      <c r="AR60" s="195" t="s">
        <v>566</v>
      </c>
      <c r="AS60" s="195"/>
      <c r="AT60" s="195"/>
      <c r="AU60" s="195"/>
      <c r="AV60" s="195"/>
      <c r="AW60" s="195"/>
      <c r="AX60" s="195"/>
      <c r="AY60" s="195"/>
      <c r="AZ60" s="195" t="s">
        <v>567</v>
      </c>
      <c r="BA60" s="195"/>
      <c r="BB60" s="195"/>
      <c r="BC60" s="195"/>
      <c r="BD60" s="195"/>
      <c r="BE60" s="195"/>
      <c r="BF60" s="195"/>
      <c r="BG60" s="195"/>
      <c r="BH60" s="195" t="s">
        <v>568</v>
      </c>
      <c r="BI60" s="195"/>
      <c r="BJ60" s="195"/>
      <c r="BK60" s="195"/>
      <c r="BL60" s="195"/>
      <c r="BM60" s="195"/>
      <c r="BN60" s="195"/>
      <c r="BO60" s="195"/>
      <c r="BP60" s="195" t="s">
        <v>569</v>
      </c>
      <c r="BQ60" s="195"/>
      <c r="BR60" s="195"/>
      <c r="BS60" s="195"/>
      <c r="BT60" s="195"/>
      <c r="BU60" s="195"/>
      <c r="BV60" s="195"/>
      <c r="BW60" s="195"/>
      <c r="BX60" s="195" t="s">
        <v>570</v>
      </c>
      <c r="BY60" s="195"/>
      <c r="BZ60" s="195"/>
      <c r="CA60" s="195"/>
      <c r="CB60" s="195"/>
      <c r="CC60" s="195"/>
      <c r="CD60" s="195"/>
      <c r="CE60" s="195"/>
      <c r="CF60" s="195" t="s">
        <v>571</v>
      </c>
      <c r="CG60" s="195"/>
      <c r="CH60" s="195"/>
      <c r="CI60" s="195"/>
      <c r="CJ60" s="195"/>
      <c r="CK60" s="195"/>
      <c r="CL60" s="195"/>
      <c r="CM60" s="195"/>
      <c r="CN60" s="195" t="s">
        <v>572</v>
      </c>
      <c r="CO60" s="195"/>
      <c r="CP60" s="195"/>
      <c r="CQ60" s="195"/>
      <c r="CR60" s="195"/>
      <c r="CS60" s="195"/>
      <c r="CT60" s="195"/>
      <c r="CU60" s="195"/>
      <c r="CV60" s="195" t="s">
        <v>573</v>
      </c>
      <c r="CW60" s="195"/>
      <c r="CX60" s="195"/>
      <c r="CY60" s="195"/>
      <c r="CZ60" s="195"/>
      <c r="DA60" s="195"/>
      <c r="DB60" s="195"/>
      <c r="DC60" s="195"/>
      <c r="DD60" s="195" t="s">
        <v>574</v>
      </c>
      <c r="DE60" s="195"/>
      <c r="DF60" s="195"/>
      <c r="DG60" s="195"/>
      <c r="DH60" s="195"/>
      <c r="DI60" s="195"/>
      <c r="DJ60" s="195"/>
      <c r="DK60" s="195"/>
      <c r="DL60" s="215" t="s">
        <v>575</v>
      </c>
      <c r="DM60" s="215"/>
      <c r="DN60" s="215"/>
      <c r="DO60" s="215"/>
      <c r="DP60" s="215"/>
      <c r="DQ60" s="215"/>
      <c r="DR60" s="215"/>
      <c r="DS60" s="215"/>
      <c r="DT60" s="215" t="s">
        <v>576</v>
      </c>
      <c r="DU60" s="215"/>
      <c r="DV60" s="215"/>
      <c r="DW60" s="215"/>
      <c r="DX60" s="215"/>
      <c r="DY60" s="215"/>
      <c r="DZ60" s="215"/>
      <c r="EA60" s="215"/>
      <c r="EB60" s="215" t="s">
        <v>577</v>
      </c>
      <c r="EC60" s="215"/>
      <c r="ED60" s="215"/>
      <c r="EE60" s="215"/>
      <c r="EF60" s="215"/>
      <c r="EG60" s="215"/>
      <c r="EH60" s="215"/>
      <c r="EI60" s="215"/>
      <c r="EJ60" s="215" t="s">
        <v>578</v>
      </c>
      <c r="EK60" s="215"/>
      <c r="EL60" s="215"/>
      <c r="EM60" s="215"/>
      <c r="EN60" s="215"/>
      <c r="EO60" s="215"/>
      <c r="EP60" s="215"/>
      <c r="EQ60" s="215"/>
    </row>
    <row r="61" spans="1:160" x14ac:dyDescent="0.3"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16"/>
      <c r="M61" s="116"/>
      <c r="N61" s="116" t="s">
        <v>542</v>
      </c>
      <c r="O61" s="116"/>
      <c r="P61" s="116" t="b">
        <f>IF(P59,NOT(IF(AND(ISNUMBER(P71),ISNUMBER(Q71),ISNUMBER(P70),ISNUMBER(Q70)),TRUE,FALSE)),FALSE)</f>
        <v>0</v>
      </c>
      <c r="Q61" s="116" t="str">
        <f>IF(P61,"Data not sufficient for interaction parameter calculation, Considering Ideal Equation","")</f>
        <v/>
      </c>
      <c r="R61" s="116"/>
      <c r="S61" s="116" t="s">
        <v>669</v>
      </c>
      <c r="T61" s="116" t="s">
        <v>556</v>
      </c>
      <c r="U61" s="132" t="s">
        <v>606</v>
      </c>
      <c r="V61" s="132" t="s">
        <v>605</v>
      </c>
      <c r="W61" s="132" t="s">
        <v>601</v>
      </c>
      <c r="X61" s="132" t="s">
        <v>602</v>
      </c>
      <c r="Y61" s="132" t="s">
        <v>603</v>
      </c>
      <c r="Z61" s="132" t="s">
        <v>604</v>
      </c>
      <c r="AA61" s="132" t="s">
        <v>559</v>
      </c>
      <c r="AB61" s="132" t="s">
        <v>563</v>
      </c>
      <c r="AC61" s="132" t="s">
        <v>606</v>
      </c>
      <c r="AD61" s="132" t="s">
        <v>605</v>
      </c>
      <c r="AE61" s="132" t="s">
        <v>601</v>
      </c>
      <c r="AF61" s="132" t="s">
        <v>602</v>
      </c>
      <c r="AG61" s="132" t="s">
        <v>603</v>
      </c>
      <c r="AH61" s="132" t="s">
        <v>604</v>
      </c>
      <c r="AI61" s="132" t="s">
        <v>559</v>
      </c>
      <c r="AJ61" s="132" t="s">
        <v>563</v>
      </c>
      <c r="AK61" s="132" t="s">
        <v>606</v>
      </c>
      <c r="AL61" s="132" t="s">
        <v>605</v>
      </c>
      <c r="AM61" s="132" t="s">
        <v>601</v>
      </c>
      <c r="AN61" s="132" t="s">
        <v>602</v>
      </c>
      <c r="AO61" s="132" t="s">
        <v>603</v>
      </c>
      <c r="AP61" s="132" t="s">
        <v>604</v>
      </c>
      <c r="AQ61" s="132" t="s">
        <v>559</v>
      </c>
      <c r="AR61" s="132" t="s">
        <v>563</v>
      </c>
      <c r="AS61" s="132" t="s">
        <v>606</v>
      </c>
      <c r="AT61" s="132" t="s">
        <v>605</v>
      </c>
      <c r="AU61" s="132" t="s">
        <v>601</v>
      </c>
      <c r="AV61" s="132" t="s">
        <v>602</v>
      </c>
      <c r="AW61" s="132" t="s">
        <v>603</v>
      </c>
      <c r="AX61" s="132" t="s">
        <v>604</v>
      </c>
      <c r="AY61" s="132" t="s">
        <v>559</v>
      </c>
      <c r="AZ61" s="132" t="s">
        <v>563</v>
      </c>
      <c r="BA61" s="132" t="s">
        <v>606</v>
      </c>
      <c r="BB61" s="132" t="s">
        <v>605</v>
      </c>
      <c r="BC61" s="132" t="s">
        <v>601</v>
      </c>
      <c r="BD61" s="132" t="s">
        <v>602</v>
      </c>
      <c r="BE61" s="132" t="s">
        <v>603</v>
      </c>
      <c r="BF61" s="132" t="s">
        <v>604</v>
      </c>
      <c r="BG61" s="132" t="s">
        <v>559</v>
      </c>
      <c r="BH61" s="132" t="s">
        <v>563</v>
      </c>
      <c r="BI61" s="132" t="s">
        <v>606</v>
      </c>
      <c r="BJ61" s="132" t="s">
        <v>605</v>
      </c>
      <c r="BK61" s="132" t="s">
        <v>601</v>
      </c>
      <c r="BL61" s="132" t="s">
        <v>602</v>
      </c>
      <c r="BM61" s="132" t="s">
        <v>603</v>
      </c>
      <c r="BN61" s="132" t="s">
        <v>604</v>
      </c>
      <c r="BO61" s="132" t="s">
        <v>559</v>
      </c>
      <c r="BP61" s="132" t="s">
        <v>563</v>
      </c>
      <c r="BQ61" s="132" t="s">
        <v>606</v>
      </c>
      <c r="BR61" s="132" t="s">
        <v>605</v>
      </c>
      <c r="BS61" s="132" t="s">
        <v>601</v>
      </c>
      <c r="BT61" s="132" t="s">
        <v>602</v>
      </c>
      <c r="BU61" s="132" t="s">
        <v>603</v>
      </c>
      <c r="BV61" s="132" t="s">
        <v>604</v>
      </c>
      <c r="BW61" s="132" t="s">
        <v>559</v>
      </c>
      <c r="BX61" s="132" t="s">
        <v>563</v>
      </c>
      <c r="BY61" s="132" t="s">
        <v>606</v>
      </c>
      <c r="BZ61" s="132" t="s">
        <v>605</v>
      </c>
      <c r="CA61" s="132" t="s">
        <v>601</v>
      </c>
      <c r="CB61" s="132" t="s">
        <v>602</v>
      </c>
      <c r="CC61" s="132" t="s">
        <v>603</v>
      </c>
      <c r="CD61" s="132" t="s">
        <v>604</v>
      </c>
      <c r="CE61" s="132" t="s">
        <v>559</v>
      </c>
      <c r="CF61" s="132" t="s">
        <v>563</v>
      </c>
      <c r="CG61" s="132" t="s">
        <v>606</v>
      </c>
      <c r="CH61" s="132" t="s">
        <v>605</v>
      </c>
      <c r="CI61" s="132" t="s">
        <v>601</v>
      </c>
      <c r="CJ61" s="132" t="s">
        <v>602</v>
      </c>
      <c r="CK61" s="132" t="s">
        <v>603</v>
      </c>
      <c r="CL61" s="132" t="s">
        <v>604</v>
      </c>
      <c r="CM61" s="132" t="s">
        <v>559</v>
      </c>
      <c r="CN61" s="132" t="s">
        <v>563</v>
      </c>
      <c r="CO61" s="132" t="s">
        <v>606</v>
      </c>
      <c r="CP61" s="132" t="s">
        <v>605</v>
      </c>
      <c r="CQ61" s="132" t="s">
        <v>601</v>
      </c>
      <c r="CR61" s="132" t="s">
        <v>602</v>
      </c>
      <c r="CS61" s="132" t="s">
        <v>603</v>
      </c>
      <c r="CT61" s="132" t="s">
        <v>604</v>
      </c>
      <c r="CU61" s="132" t="s">
        <v>559</v>
      </c>
      <c r="CV61" s="132" t="s">
        <v>563</v>
      </c>
      <c r="CW61" s="132" t="s">
        <v>606</v>
      </c>
      <c r="CX61" s="132" t="s">
        <v>605</v>
      </c>
      <c r="CY61" s="132" t="s">
        <v>601</v>
      </c>
      <c r="CZ61" s="132" t="s">
        <v>602</v>
      </c>
      <c r="DA61" s="132" t="s">
        <v>603</v>
      </c>
      <c r="DB61" s="132" t="s">
        <v>604</v>
      </c>
      <c r="DC61" s="132" t="s">
        <v>559</v>
      </c>
      <c r="DD61" s="132" t="s">
        <v>563</v>
      </c>
      <c r="DE61" s="132" t="s">
        <v>606</v>
      </c>
      <c r="DF61" s="132" t="s">
        <v>605</v>
      </c>
      <c r="DG61" s="132" t="s">
        <v>601</v>
      </c>
      <c r="DH61" s="132" t="s">
        <v>602</v>
      </c>
      <c r="DI61" s="132" t="s">
        <v>603</v>
      </c>
      <c r="DJ61" s="132" t="s">
        <v>604</v>
      </c>
      <c r="DK61" s="132" t="s">
        <v>559</v>
      </c>
      <c r="DL61" s="103" t="s">
        <v>563</v>
      </c>
      <c r="DM61" s="103" t="s">
        <v>606</v>
      </c>
      <c r="DN61" s="103" t="s">
        <v>605</v>
      </c>
      <c r="DO61" s="103" t="s">
        <v>601</v>
      </c>
      <c r="DP61" s="103" t="s">
        <v>602</v>
      </c>
      <c r="DQ61" s="103" t="s">
        <v>603</v>
      </c>
      <c r="DR61" s="103" t="s">
        <v>604</v>
      </c>
      <c r="DS61" s="103" t="s">
        <v>559</v>
      </c>
      <c r="DT61" s="103" t="s">
        <v>563</v>
      </c>
      <c r="DU61" s="103" t="s">
        <v>606</v>
      </c>
      <c r="DV61" s="103" t="s">
        <v>605</v>
      </c>
      <c r="DW61" s="103" t="s">
        <v>601</v>
      </c>
      <c r="DX61" s="103" t="s">
        <v>602</v>
      </c>
      <c r="DY61" s="103" t="s">
        <v>603</v>
      </c>
      <c r="DZ61" s="103" t="s">
        <v>604</v>
      </c>
      <c r="EA61" s="103" t="s">
        <v>559</v>
      </c>
      <c r="EB61" s="103" t="s">
        <v>563</v>
      </c>
      <c r="EC61" s="103" t="s">
        <v>606</v>
      </c>
      <c r="ED61" s="103" t="s">
        <v>605</v>
      </c>
      <c r="EE61" s="103" t="s">
        <v>601</v>
      </c>
      <c r="EF61" s="103" t="s">
        <v>602</v>
      </c>
      <c r="EG61" s="103" t="s">
        <v>603</v>
      </c>
      <c r="EH61" s="103" t="s">
        <v>604</v>
      </c>
      <c r="EI61" s="103" t="s">
        <v>559</v>
      </c>
      <c r="EJ61" s="103" t="s">
        <v>563</v>
      </c>
      <c r="EK61" s="103" t="s">
        <v>606</v>
      </c>
      <c r="EL61" s="103" t="s">
        <v>605</v>
      </c>
      <c r="EM61" s="103" t="s">
        <v>601</v>
      </c>
      <c r="EN61" s="103" t="s">
        <v>602</v>
      </c>
      <c r="EO61" s="103" t="s">
        <v>603</v>
      </c>
      <c r="EP61" s="103" t="s">
        <v>604</v>
      </c>
      <c r="EQ61" s="102" t="s">
        <v>670</v>
      </c>
      <c r="ER61" t="s">
        <v>580</v>
      </c>
      <c r="ES61" t="s">
        <v>581</v>
      </c>
      <c r="ET61" t="s">
        <v>582</v>
      </c>
      <c r="EU61" t="s">
        <v>556</v>
      </c>
    </row>
    <row r="62" spans="1:160" x14ac:dyDescent="0.3"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16"/>
      <c r="M62" s="116"/>
      <c r="N62" s="116"/>
      <c r="O62" s="116" t="s">
        <v>538</v>
      </c>
      <c r="P62" s="116">
        <v>1</v>
      </c>
      <c r="Q62" s="116">
        <v>2</v>
      </c>
      <c r="R62" s="116"/>
      <c r="S62" s="111">
        <v>0</v>
      </c>
      <c r="T62" s="134">
        <f>S62*$V$58+(1-S62)*$V$59</f>
        <v>350.31515282275245</v>
      </c>
      <c r="U62" s="111">
        <f>$P$71/($S$59*T62)</f>
        <v>0.432423916024889</v>
      </c>
      <c r="V62" s="111">
        <f>$Q$71/($S$59*T62)</f>
        <v>0.46259302644523009</v>
      </c>
      <c r="W62" s="156">
        <f>EXP(-1*$P$70*U62)</f>
        <v>0.87833503015843273</v>
      </c>
      <c r="X62" s="156">
        <f>EXP(-1*$Q$70*V62)</f>
        <v>0.87042132066289613</v>
      </c>
      <c r="Y62" s="156">
        <f>IF($P$61,1,EXP((1-S62)^2*(V62*X62^2/(S62+(1-S62)*X62)^2 + U62*W62/(1-S62+S62*W62)^2)))</f>
        <v>2.3219470972981924</v>
      </c>
      <c r="Z62" s="156">
        <f>IF($P$61,1,EXP(S62^2*(U62*W62^2/(1-S62+(S62)*W62)^2+V62*X62/(S62+(1-S62)*X62)^2)))</f>
        <v>1</v>
      </c>
      <c r="AA62" s="111">
        <f>$S$58/(S62*Y62+(1-S62)*Z62*EXP($Q$64-$Q$65/(T62+$Q$66))/EXP($P$64-$P$65/(T62+$P$66)))</f>
        <v>725.40662084043618</v>
      </c>
      <c r="AB62" s="111">
        <f>$P$65/($P$64-LN(AA62))-$P$66</f>
        <v>350.31515282275245</v>
      </c>
      <c r="AC62" s="111">
        <f>$P$71/($S$59*AB62)</f>
        <v>0.432423916024889</v>
      </c>
      <c r="AD62" s="111">
        <f>$Q$71/($S$59*AB62)</f>
        <v>0.46259302644523009</v>
      </c>
      <c r="AE62" s="156">
        <f>EXP(-1*$P$70*AC62)</f>
        <v>0.87833503015843273</v>
      </c>
      <c r="AF62" s="156">
        <f>EXP(-1*$Q$70*AD62)</f>
        <v>0.87042132066289613</v>
      </c>
      <c r="AG62" s="156">
        <f>IF($P$61,1,EXP((1-S62)^2*(AD62*AF62^2/(S62+(1-S62)*AF62)^2 + AC62*AE62/(1-S62+S62*AE62)^2)))</f>
        <v>2.3219470972981924</v>
      </c>
      <c r="AH62" s="156">
        <f>IF($P$61,1,EXP(S62^2*(AC62*AE62^2/(1-S62+(S62)*AE62)^2+AD62*AF62/(S62+(1-S62)*AF62)^2)))</f>
        <v>1</v>
      </c>
      <c r="AI62" s="111">
        <f>$S$58/(S62*AG62+(1-S62)*AH62*EXP($Q$64-$Q$65/(AB62+$Q$66))/EXP($P$64-$P$65/(AB62+$P$66)))</f>
        <v>725.40662084043618</v>
      </c>
      <c r="AJ62" s="111">
        <f>$P$65/($P$64-LN(AI62))-$P$66</f>
        <v>350.31515282275245</v>
      </c>
      <c r="AK62" s="111">
        <f>$P$71/($S$59*AJ62)</f>
        <v>0.432423916024889</v>
      </c>
      <c r="AL62" s="111">
        <f>$Q$71/($S$59*AJ62)</f>
        <v>0.46259302644523009</v>
      </c>
      <c r="AM62" s="156">
        <f>EXP(-1*$P$70*AK62)</f>
        <v>0.87833503015843273</v>
      </c>
      <c r="AN62" s="156">
        <f>EXP(-1*$Q$70*AL62)</f>
        <v>0.87042132066289613</v>
      </c>
      <c r="AO62" s="156">
        <f>IF($P$61,1,EXP((1-S62)^2*(AL62*AN62^2/(S62+(1-S62)*AN62)^2 + AK62*AM62/(1-S62+S62*AM62)^2)))</f>
        <v>2.3219470972981924</v>
      </c>
      <c r="AP62" s="156">
        <f>IF($P$61,1,EXP(S62^2*(AK62*AM62^2/(1-S62+(S62)*AM62)^2+AL62*AN62/(S62+(1-S62)*AN62)^2)))</f>
        <v>1</v>
      </c>
      <c r="AQ62" s="111">
        <f>$S$58/(S62*AO62+(1-S62)*AP62*EXP($Q$64-$Q$65/(AJ62+$Q$66))/EXP($P$64-$P$65/(AJ62+$P$66)))</f>
        <v>725.40662084043618</v>
      </c>
      <c r="AR62" s="111">
        <f>$P$65/($P$64-LN(AQ62))-$P$66</f>
        <v>350.31515282275245</v>
      </c>
      <c r="AS62" s="111">
        <f>$P$71/($S$59*AR62)</f>
        <v>0.432423916024889</v>
      </c>
      <c r="AT62" s="111">
        <f>$Q$71/($S$59*AR62)</f>
        <v>0.46259302644523009</v>
      </c>
      <c r="AU62" s="156">
        <f>EXP(-1*$P$70*AS62)</f>
        <v>0.87833503015843273</v>
      </c>
      <c r="AV62" s="156">
        <f>EXP(-1*$Q$70*AT62)</f>
        <v>0.87042132066289613</v>
      </c>
      <c r="AW62" s="156">
        <f>IF($P$61,1,EXP((1-S62)^2*(AT62*AV62^2/(S62+(1-S62)*AV62)^2 + AS62*AU62/(1-S62+S62*AU62)^2)))</f>
        <v>2.3219470972981924</v>
      </c>
      <c r="AX62" s="156">
        <f>IF($P$61,1,EXP(S62^2*(AS62*AU62^2/(1-S62+(S62)*AU62)^2+AT62*AV62/(S62+(1-S62)*AV62)^2)))</f>
        <v>1</v>
      </c>
      <c r="AY62" s="111">
        <f>$S$58/(S62*AW62+(1-S62)*AX62*EXP($Q$64-$Q$65/(AR62+$Q$66))/EXP($P$64-$P$65/(AR62+$P$66)))</f>
        <v>725.40662084043618</v>
      </c>
      <c r="AZ62" s="111">
        <f>$P$65/($P$64-LN(AY62))-$P$66</f>
        <v>350.31515282275245</v>
      </c>
      <c r="BA62" s="111">
        <f>$P$71/($S$59*AZ62)</f>
        <v>0.432423916024889</v>
      </c>
      <c r="BB62" s="111">
        <f>$Q$71/($S$59*AZ62)</f>
        <v>0.46259302644523009</v>
      </c>
      <c r="BC62" s="156">
        <f>EXP(-1*$P$70*BA62)</f>
        <v>0.87833503015843273</v>
      </c>
      <c r="BD62" s="156">
        <f>EXP(-1*$Q$70*BB62)</f>
        <v>0.87042132066289613</v>
      </c>
      <c r="BE62" s="156">
        <f>IF($P$61,1,EXP((1-S62)^2*(BB62*BD62^2/(S62+(1-S62)*BD62)^2 + BA62*BC62/(1-S62+S62*BC62)^2)))</f>
        <v>2.3219470972981924</v>
      </c>
      <c r="BF62" s="156">
        <f>IF($P$61,1,EXP(S62^2*(BA62*BC62^2/(1-S62+(S62)*BC62)^2+BB62*BD62/(S62+(1-S62)*BD62)^2)))</f>
        <v>1</v>
      </c>
      <c r="BG62" s="111">
        <f>$S$58/(S62*BE62+(1-S62)*BF62*EXP($Q$64-$Q$65/(AZ62+$Q$66))/EXP($P$64-$P$65/(AZ62+$P$66)))</f>
        <v>725.40662084043618</v>
      </c>
      <c r="BH62" s="111">
        <f>$P$65/($P$64-LN(BG62))-$P$66</f>
        <v>350.31515282275245</v>
      </c>
      <c r="BI62" s="111">
        <f>$P$71/($S$59*BH62)</f>
        <v>0.432423916024889</v>
      </c>
      <c r="BJ62" s="111">
        <f>$Q$71/($S$59*BH62)</f>
        <v>0.46259302644523009</v>
      </c>
      <c r="BK62" s="156">
        <f>EXP(-1*$P$70*BI62)</f>
        <v>0.87833503015843273</v>
      </c>
      <c r="BL62" s="156">
        <f>EXP(-1*$Q$70*BJ62)</f>
        <v>0.87042132066289613</v>
      </c>
      <c r="BM62" s="156">
        <f>IF($P$61,1,EXP((1-S62)^2*(BJ62*BL62^2/(S62+(1-S62)*BL62)^2 + BI62*BK62/(1-S62+S62*BK62)^2)))</f>
        <v>2.3219470972981924</v>
      </c>
      <c r="BN62" s="156">
        <f>IF($P$61,1,EXP(S62^2*(BI62*BK62^2/(1-S62+(S62)*BK62)^2+BJ62*BL62/(S62+(1-S62)*BL62)^2)))</f>
        <v>1</v>
      </c>
      <c r="BO62" s="111">
        <f>$S$58/(S62*BM62+(1-S62)*BN62*EXP($Q$64-$Q$65/(BH62+$Q$66))/EXP($P$64-$P$65/(BH62+$P$66)))</f>
        <v>725.40662084043618</v>
      </c>
      <c r="BP62" s="111">
        <f>$P$65/($P$64-LN(BO62))-$P$66</f>
        <v>350.31515282275245</v>
      </c>
      <c r="BQ62" s="111">
        <f>$P$71/($S$59*BP62)</f>
        <v>0.432423916024889</v>
      </c>
      <c r="BR62" s="111">
        <f>$Q$71/($S$59*BP62)</f>
        <v>0.46259302644523009</v>
      </c>
      <c r="BS62" s="156">
        <f>EXP(-1*$P$70*BQ62)</f>
        <v>0.87833503015843273</v>
      </c>
      <c r="BT62" s="156">
        <f>EXP(-1*$Q$70*BR62)</f>
        <v>0.87042132066289613</v>
      </c>
      <c r="BU62" s="156">
        <f>IF($P$61,1,EXP((1-S62)^2*(BR62*BT62^2/(S62+(1-S62)*BT62)^2 + BQ62*BS62/(1-S62+S62*BS62)^2)))</f>
        <v>2.3219470972981924</v>
      </c>
      <c r="BV62" s="156">
        <f>IF($P$61,1,EXP(S62^2*(BQ62*BS62^2/(1-S62+(S62)*BS62)^2+BR62*BT62/(S62+(1-S62)*BT62)^2)))</f>
        <v>1</v>
      </c>
      <c r="BW62" s="111">
        <f>$S$58/(S62*BU62+(1-S62)*BV62*EXP($Q$64-$Q$65/(BP62+$Q$66))/EXP($P$64-$P$65/(BP62+$P$66)))</f>
        <v>725.40662084043618</v>
      </c>
      <c r="BX62" s="111">
        <f>$P$65/($P$64-LN(BW62))-$P$66</f>
        <v>350.31515282275245</v>
      </c>
      <c r="BY62" s="111">
        <f>$P$71/($S$59*BX62)</f>
        <v>0.432423916024889</v>
      </c>
      <c r="BZ62" s="111">
        <f>$Q$71/($S$59*BX62)</f>
        <v>0.46259302644523009</v>
      </c>
      <c r="CA62" s="156">
        <f>EXP(-1*$P$70*BY62)</f>
        <v>0.87833503015843273</v>
      </c>
      <c r="CB62" s="156">
        <f>EXP(-1*$Q$70*BZ62)</f>
        <v>0.87042132066289613</v>
      </c>
      <c r="CC62" s="156">
        <f>IF($P$61,1,EXP((1-S62)^2*(BZ62*CB62^2/(S62+(1-S62)*CB62)^2 + BY62*CA62/(1-S62+S62*CA62)^2)))</f>
        <v>2.3219470972981924</v>
      </c>
      <c r="CD62" s="156">
        <f>IF($P$61,1,EXP(S62^2*(BY62*CA62^2/(1-S62+(S62)*CA62)^2+BZ62*CB62/(S62+(1-S62)*CB62)^2)))</f>
        <v>1</v>
      </c>
      <c r="CE62" s="111">
        <f>$S$58/(S62*CC62+(1-S62)*CD62*EXP($Q$64-$Q$65/(BX62+$Q$66))/EXP($P$64-$P$65/(BX62+$P$66)))</f>
        <v>725.40662084043618</v>
      </c>
      <c r="CF62" s="111">
        <f>$P$65/($P$64-LN(CE62))-$P$66</f>
        <v>350.31515282275245</v>
      </c>
      <c r="CG62" s="111">
        <f>$P$71/($S$59*CF62)</f>
        <v>0.432423916024889</v>
      </c>
      <c r="CH62" s="111">
        <f>$Q$71/($S$59*CF62)</f>
        <v>0.46259302644523009</v>
      </c>
      <c r="CI62" s="156">
        <f>EXP(-1*$P$70*CG62)</f>
        <v>0.87833503015843273</v>
      </c>
      <c r="CJ62" s="156">
        <f>EXP(-1*$Q$70*CH62)</f>
        <v>0.87042132066289613</v>
      </c>
      <c r="CK62" s="156">
        <f>IF($P$61,1,EXP((1-S62)^2*(CH62*CJ62^2/(S62+(1-S62)*CJ62)^2 + CG62*CI62/(1-S62+S62*CI62)^2)))</f>
        <v>2.3219470972981924</v>
      </c>
      <c r="CL62" s="156">
        <f>IF($P$61,1,EXP(S62^2*(CG62*CI62^2/(1-S62+(S62)*CI62)^2+CH62*CJ62/(S62+(1-S62)*CJ62)^2)))</f>
        <v>1</v>
      </c>
      <c r="CM62" s="111">
        <f>$S$58/(S62*CK62+(1-S62)*CL62*EXP($Q$64-$Q$65/(CF62+$Q$66))/EXP($P$64-$P$65/(CF62+$P$66)))</f>
        <v>725.40662084043618</v>
      </c>
      <c r="CN62" s="111">
        <f>$P$65/($P$64-LN(CM62))-$P$66</f>
        <v>350.31515282275245</v>
      </c>
      <c r="CO62" s="111">
        <f>$P$71/($S$59*CN62)</f>
        <v>0.432423916024889</v>
      </c>
      <c r="CP62" s="111">
        <f>$Q$71/($S$59*CN62)</f>
        <v>0.46259302644523009</v>
      </c>
      <c r="CQ62" s="156">
        <f>EXP(-1*$P$70*CO62)</f>
        <v>0.87833503015843273</v>
      </c>
      <c r="CR62" s="156">
        <f>EXP(-1*$Q$70*CP62)</f>
        <v>0.87042132066289613</v>
      </c>
      <c r="CS62" s="156">
        <f>IF($P$61,1,EXP((1-S62)^2*(CP62*CR62^2/(S62+(1-S62)*CR62)^2 + CO62*CQ62/(1-S62+S62*CQ62)^2)))</f>
        <v>2.3219470972981924</v>
      </c>
      <c r="CT62" s="156">
        <f>IF($P$61,1,EXP(S62^2*(CO62*CQ62^2/(1-S62+(S62)*CQ62)^2+CP62*CR62/(S62+(1-S62)*CR62)^2)))</f>
        <v>1</v>
      </c>
      <c r="CU62" s="111">
        <f>$S$58/(S62*CS62+(1-S62)*CT62*EXP($Q$64-$Q$65/(CN62+$Q$66))/EXP($P$64-$P$65/(CN62+$P$66)))</f>
        <v>725.40662084043618</v>
      </c>
      <c r="CV62" s="111">
        <f>$P$65/($P$64-LN(CU62))-$P$66</f>
        <v>350.31515282275245</v>
      </c>
      <c r="CW62" s="111">
        <f>$P$71/($S$59*CV62)</f>
        <v>0.432423916024889</v>
      </c>
      <c r="CX62" s="111">
        <f>$Q$71/($S$59*CV62)</f>
        <v>0.46259302644523009</v>
      </c>
      <c r="CY62" s="156">
        <f>EXP(-1*$P$70*CW62)</f>
        <v>0.87833503015843273</v>
      </c>
      <c r="CZ62" s="156">
        <f>EXP(-1*$Q$70*CX62)</f>
        <v>0.87042132066289613</v>
      </c>
      <c r="DA62" s="156">
        <f>IF($P$61,1,EXP((1-S62)^2*(CX62*CZ62^2/(S62+(1-S62)*CZ62)^2 + CW62*CY62/(1-S62+S62*CY62)^2)))</f>
        <v>2.3219470972981924</v>
      </c>
      <c r="DB62" s="156">
        <f>IF($P$61,1,EXP(S62^2*(CW62*CY62^2/(1-S62+(S62)*CY62)^2+CX62*CZ62/(S62+(1-S62)*CZ62)^2)))</f>
        <v>1</v>
      </c>
      <c r="DC62" s="111">
        <f>$S$58/(S62*DA62+(1-S62)*DB62*EXP($Q$64-$Q$65/(CV62+$Q$66))/EXP($P$64-$P$65/(CV62+$P$66)))</f>
        <v>725.40662084043618</v>
      </c>
      <c r="DD62" s="111">
        <f>$P$65/($P$64-LN(DC62))-$P$66</f>
        <v>350.31515282275245</v>
      </c>
      <c r="DE62" s="111">
        <f>$P$71/($S$59*DD62)</f>
        <v>0.432423916024889</v>
      </c>
      <c r="DF62" s="111">
        <f>$Q$71/($S$59*DD62)</f>
        <v>0.46259302644523009</v>
      </c>
      <c r="DG62" s="156">
        <f>EXP(-1*$P$70*DE62)</f>
        <v>0.87833503015843273</v>
      </c>
      <c r="DH62" s="156">
        <f>EXP(-1*$Q$70*DF62)</f>
        <v>0.87042132066289613</v>
      </c>
      <c r="DI62" s="156">
        <f>IF($P$61,1,EXP((1-S62)^2*(DF62*DH62^2/(S62+(1-S62)*DH62)^2 + DE62*DG62/(1-S62+S62*DG62)^2)))</f>
        <v>2.3219470972981924</v>
      </c>
      <c r="DJ62" s="156">
        <f>IF($P$61,1,EXP(S62^2*(DE62*DG62^2/(1-S62+(S62)*DG62)^2+DF62*DH62/(S62+(1-S62)*DH62)^2)))</f>
        <v>1</v>
      </c>
      <c r="DK62" s="111">
        <f>$S$58/(S62*DI62+(1-S62)*DJ62*EXP($Q$64-$Q$65/(DD62+$Q$66))/EXP($P$64-$P$65/(DD62+$P$66)))</f>
        <v>725.40662084043618</v>
      </c>
      <c r="DL62" s="104">
        <f>$P$65/($P$64-LN(DK62))-$P$66</f>
        <v>350.31515282275245</v>
      </c>
      <c r="DM62" s="104">
        <f>$P$71/($S$59*DL62)</f>
        <v>0.432423916024889</v>
      </c>
      <c r="DN62" s="104">
        <f>$Q$71/($S$59*DL62)</f>
        <v>0.46259302644523009</v>
      </c>
      <c r="DO62" s="105">
        <f>EXP(-1*$P$70*DM62)</f>
        <v>0.87833503015843273</v>
      </c>
      <c r="DP62" s="105">
        <f>EXP(-1*$Q$70*DN62)</f>
        <v>0.87042132066289613</v>
      </c>
      <c r="DQ62" s="105">
        <f>IF($P$61,1,EXP((1-S62)^2*(DN62*DP62^2/(S62+(1-S62)*DP62)^2 + DM62*DO62/(1-S62+S62*DO62)^2)))</f>
        <v>2.3219470972981924</v>
      </c>
      <c r="DR62" s="105">
        <f>IF($P$61,1,EXP(S62^2*(DM62*DO62^2/(1-S62+(S62)*DO62)^2+DN62*DP62/(S62+(1-S62)*DP62)^2)))</f>
        <v>1</v>
      </c>
      <c r="DS62" s="104">
        <f>$S$58/(S62*DQ62+(1-S62)*DR62*EXP($Q$64-$Q$65/(DL62+$Q$66))/EXP($P$64-$P$65/(DL62+$P$66)))</f>
        <v>725.40662084043618</v>
      </c>
      <c r="DT62" s="104">
        <f>$P$65/($P$64-LN(DS62))-$P$66</f>
        <v>350.31515282275245</v>
      </c>
      <c r="DU62" s="104">
        <f>$P$71/($S$59*DT62)</f>
        <v>0.432423916024889</v>
      </c>
      <c r="DV62" s="104">
        <f>$Q$71/($S$59*DT62)</f>
        <v>0.46259302644523009</v>
      </c>
      <c r="DW62" s="105">
        <f>EXP(-1*$P$70*DU62)</f>
        <v>0.87833503015843273</v>
      </c>
      <c r="DX62" s="105">
        <f>EXP(-1*$Q$70*DV62)</f>
        <v>0.87042132066289613</v>
      </c>
      <c r="DY62" s="105">
        <f>IF($P$61,1,EXP((1-S62)^2*(DV62*DX62^2/(S62+(1-S62)*DX62)^2 + DU62*DW62/(1-S62+S62*DW62)^2)))</f>
        <v>2.3219470972981924</v>
      </c>
      <c r="DZ62" s="105">
        <f>IF($P$61,1,EXP(S62^2*(DU62*DW62^2/(1-S62+(S62)*DW62)^2+DV62*DX62/(S62+(1-S62)*DX62)^2)))</f>
        <v>1</v>
      </c>
      <c r="EA62" s="104">
        <f>$S$58/(S62*DY62+(1-S62)*DZ62*EXP($Q$64-$Q$65/(DT62+$Q$66))/EXP($P$64-$P$65/(DT62+$P$66)))</f>
        <v>725.40662084043618</v>
      </c>
      <c r="EB62" s="104">
        <f>$P$65/($P$64-LN(EA62))-$P$66</f>
        <v>350.31515282275245</v>
      </c>
      <c r="EC62" s="104">
        <f>$P$71/($S$59*EB62)</f>
        <v>0.432423916024889</v>
      </c>
      <c r="ED62" s="104">
        <f>$Q$71/($S$59*EB62)</f>
        <v>0.46259302644523009</v>
      </c>
      <c r="EE62" s="105">
        <f>EXP(-1*$P$70*EC62)</f>
        <v>0.87833503015843273</v>
      </c>
      <c r="EF62" s="105">
        <f>EXP(-1*$Q$70*ED62)</f>
        <v>0.87042132066289613</v>
      </c>
      <c r="EG62" s="105">
        <f>IF($P$61,1,EXP((1-S62)^2*(ED62*EF62^2/(S62+(1-S62)*EF62)^2 + EC62*EE62/(1-S62+S62*EE62)^2)))</f>
        <v>2.3219470972981924</v>
      </c>
      <c r="EH62" s="105">
        <f>IF($P$61,1,EXP(S62^2*(EC62*EE62^2/(1-S62+(S62)*EE62)^2+ED62*EF62/(S62+(1-S62)*EF62)^2)))</f>
        <v>1</v>
      </c>
      <c r="EI62" s="104">
        <f>$S$58/(S62*EG62+(1-S62)*EH62*EXP($Q$64-$Q$65/(EB62+$Q$66))/EXP($P$64-$P$65/(EB62+$P$66)))</f>
        <v>725.40662084043618</v>
      </c>
      <c r="EJ62" s="104">
        <f>$P$65/($P$64-LN(EI62))-$P$66</f>
        <v>350.31515282275245</v>
      </c>
      <c r="EK62" s="104">
        <f>$P$71/($S$59*EJ62)</f>
        <v>0.432423916024889</v>
      </c>
      <c r="EL62" s="104">
        <f>$Q$71/($S$59*EJ62)</f>
        <v>0.46259302644523009</v>
      </c>
      <c r="EM62" s="105">
        <f>EXP(-1*$P$70*EK62)</f>
        <v>0.87833503015843273</v>
      </c>
      <c r="EN62" s="105">
        <f>EXP(-1*$Q$70*EL62)</f>
        <v>0.87042132066289613</v>
      </c>
      <c r="EO62" s="105">
        <f>IF($P$61,1,EXP((1-S62)^2*(EL62*EN62^2/(S62+(1-S62)*EN62)^2 + EK62*EM62/(1-S62+S62*EM62)^2)))</f>
        <v>2.3219470972981924</v>
      </c>
      <c r="EP62" s="105">
        <f>IF($P$61,1,EXP(S62^2*(EK62*EM62^2/(1-S62+(S62)*EM62)^2+EL62*EN62/(S62+(1-S62)*EN62)^2)))</f>
        <v>1</v>
      </c>
      <c r="EQ62" s="104">
        <f>S62*EO62*EXP($P$64-$P$65/(EJ62+$P$66))/$S$58</f>
        <v>0</v>
      </c>
      <c r="ER62" s="60">
        <f>EJ62-273.15</f>
        <v>77.165152822752475</v>
      </c>
      <c r="ES62" s="65">
        <f>IF(P59,S62,"")</f>
        <v>0</v>
      </c>
      <c r="ET62" s="65">
        <f>IF(P59,EQ62,"")</f>
        <v>0</v>
      </c>
      <c r="EU62" s="65">
        <f>IF(P59,ER62,"")</f>
        <v>77.165152822752475</v>
      </c>
      <c r="EV62" s="16"/>
      <c r="EW62" s="16"/>
      <c r="EX62" s="16"/>
      <c r="EY62" s="16"/>
      <c r="EZ62" s="16"/>
      <c r="FA62" s="16"/>
      <c r="FB62" s="16"/>
      <c r="FC62" s="16"/>
      <c r="FD62" s="16"/>
    </row>
    <row r="63" spans="1:160" x14ac:dyDescent="0.3"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16"/>
      <c r="M63" s="116"/>
      <c r="N63" s="116"/>
      <c r="O63" s="116" t="s">
        <v>539</v>
      </c>
      <c r="P63" s="157">
        <f>IF($P$59,VLOOKUP($P$4,$M$7:$O$56,2),"")</f>
        <v>233</v>
      </c>
      <c r="Q63" s="157">
        <f>IF($P$59,VLOOKUP($P$4,$M$7:$O$56,3),"")</f>
        <v>234</v>
      </c>
      <c r="R63" s="116"/>
      <c r="S63" s="111">
        <v>0.01</v>
      </c>
      <c r="T63" s="134">
        <f t="shared" ref="T63:T126" si="8">S63*$V$58+(1-S63)*$V$59</f>
        <v>350.32680116583339</v>
      </c>
      <c r="U63" s="111">
        <f t="shared" ref="U63:U126" si="9">$P$71/($S$59*T63)</f>
        <v>0.43240953795814246</v>
      </c>
      <c r="V63" s="111">
        <f t="shared" ref="V63:V126" si="10">$Q$71/($S$59*T63)</f>
        <v>0.4625776452575478</v>
      </c>
      <c r="W63" s="156">
        <f t="shared" ref="W63:W126" si="11">EXP(-1*$P$70*U63)</f>
        <v>0.87833881879451059</v>
      </c>
      <c r="X63" s="156">
        <f t="shared" ref="X63:X126" si="12">EXP(-1*$Q$70*V63)</f>
        <v>0.87042533710627146</v>
      </c>
      <c r="Y63" s="156">
        <f t="shared" ref="Y63:Y126" si="13">IF($P$61,1,EXP((1-S63)^2*(V63*X63^2/(S63+(1-S63)*X63)^2 + U63*W63/(1-S63+S63*W63)^2)))</f>
        <v>2.2822846373353212</v>
      </c>
      <c r="Z63" s="156">
        <f t="shared" ref="Z63:Z126" si="14">IF($P$61,1,EXP(S63^2*(U63*W63^2/(1-S63+(S63)*W63)^2+V63*X63/(S63+(1-S63)*X63)^2)))</f>
        <v>1.0000864305371195</v>
      </c>
      <c r="AA63" s="111">
        <f t="shared" ref="AA63:AA126" si="15">$S$58/(S63*Y63+(1-S63)*Z63*EXP($Q$64-$Q$65/(T63+$Q$66))/EXP($P$64-$P$65/(T63+$P$66)))</f>
        <v>716.95459676834423</v>
      </c>
      <c r="AB63" s="111">
        <f t="shared" ref="AB63:AB126" si="16">$P$65/($P$64-LN(AA63))-$P$66</f>
        <v>350.02195452726244</v>
      </c>
      <c r="AC63" s="111">
        <f t="shared" ref="AC63:AC126" si="17">$P$71/($S$59*AB63)</f>
        <v>0.43278613888967715</v>
      </c>
      <c r="AD63" s="111">
        <f t="shared" ref="AD63:AD126" si="18">$Q$71/($S$59*AB63)</f>
        <v>0.46298052067267786</v>
      </c>
      <c r="AE63" s="156">
        <f t="shared" ref="AE63:AE126" si="19">EXP(-1*$P$70*AC63)</f>
        <v>0.87823958943488822</v>
      </c>
      <c r="AF63" s="156">
        <f t="shared" ref="AF63:AF126" si="20">EXP(-1*$Q$70*AD63)</f>
        <v>0.8703201415727958</v>
      </c>
      <c r="AG63" s="156">
        <f t="shared" ref="AG63:AG126" si="21">IF($P$61,1,EXP((1-S63)^2*(AD63*AF63^2/(S63+(1-S63)*AF63)^2 + AC63*AE63/(1-S63+S63*AE63)^2)))</f>
        <v>2.283827915863013</v>
      </c>
      <c r="AH63" s="156">
        <f t="shared" ref="AH63:AH126" si="22">IF($P$61,1,EXP(S63^2*(AC63*AE63^2/(1-S63+(S63)*AE63)^2+AD63*AF63/(S63+(1-S63)*AF63)^2)))</f>
        <v>1.0000865045830818</v>
      </c>
      <c r="AI63" s="111">
        <f t="shared" ref="AI63:AI126" si="23">$S$58/(S63*AG63+(1-S63)*AH63*EXP($Q$64-$Q$65/(AB63+$Q$66))/EXP($P$64-$P$65/(AB63+$P$66)))</f>
        <v>715.34806886338868</v>
      </c>
      <c r="AJ63" s="111">
        <f t="shared" ref="AJ63:AJ126" si="24">$P$65/($P$64-LN(AI63))-$P$66</f>
        <v>349.96589728802724</v>
      </c>
      <c r="AK63" s="111">
        <f t="shared" ref="AK63:AK126" si="25">$P$71/($S$59*AJ63)</f>
        <v>0.43285546220464416</v>
      </c>
      <c r="AL63" s="111">
        <f t="shared" ref="AL63:AL126" si="26">$Q$71/($S$59*AJ63)</f>
        <v>0.46305468049799142</v>
      </c>
      <c r="AM63" s="156">
        <f t="shared" ref="AM63:AM126" si="27">EXP(-1*$P$70*AK63)</f>
        <v>0.87822132488091031</v>
      </c>
      <c r="AN63" s="156">
        <f t="shared" ref="AN63:AN126" si="28">EXP(-1*$Q$70*AL63)</f>
        <v>0.8703007789512861</v>
      </c>
      <c r="AO63" s="156">
        <f t="shared" ref="AO63:AO126" si="29">IF($P$61,1,EXP((1-S63)^2*(AL63*AN63^2/(S63+(1-S63)*AN63)^2 + AK63*AM63/(1-S63+S63*AM63)^2)))</f>
        <v>2.2841120931951591</v>
      </c>
      <c r="AP63" s="156">
        <f t="shared" ref="AP63:AP126" si="30">IF($P$61,1,EXP(S63^2*(AK63*AM63^2/(1-S63+(S63)*AM63)^2+AL63*AN63/(S63+(1-S63)*AN63)^2)))</f>
        <v>1.0000865182132181</v>
      </c>
      <c r="AQ63" s="111">
        <f t="shared" ref="AQ63:AQ126" si="31">$S$58/(S63*AO63+(1-S63)*AP63*EXP($Q$64-$Q$65/(AJ63+$Q$66))/EXP($P$64-$P$65/(AJ63+$P$66)))</f>
        <v>715.05277155423187</v>
      </c>
      <c r="AR63" s="111">
        <f t="shared" ref="AR63:AR126" si="32">$P$65/($P$64-LN(AQ63))-$P$66</f>
        <v>349.95558188278005</v>
      </c>
      <c r="AS63" s="111">
        <f t="shared" ref="AS63:AS126" si="33">$P$71/($S$59*AR63)</f>
        <v>0.43286822119389096</v>
      </c>
      <c r="AT63" s="111">
        <f t="shared" ref="AT63:AT126" si="34">$Q$71/($S$59*AR63)</f>
        <v>0.46306832964927874</v>
      </c>
      <c r="AU63" s="156">
        <f t="shared" ref="AU63:AU126" si="35">EXP(-1*$P$70*AS63)</f>
        <v>0.87821796332241164</v>
      </c>
      <c r="AV63" s="156">
        <f t="shared" ref="AV63:AV126" si="36">EXP(-1*$Q$70*AT63)</f>
        <v>0.87029721529848303</v>
      </c>
      <c r="AW63" s="156">
        <f t="shared" ref="AW63:AW126" si="37">IF($P$61,1,EXP((1-S63)^2*(AT63*AV63^2/(S63+(1-S63)*AV63)^2 + AS63*AU63/(1-S63+S63*AU63)^2)))</f>
        <v>2.2841643994318663</v>
      </c>
      <c r="AX63" s="156">
        <f t="shared" ref="AX63:AX126" si="38">IF($P$61,1,EXP(S63^2*(AS63*AU63^2/(1-S63+(S63)*AU63)^2+AT63*AV63/(S63+(1-S63)*AV63)^2)))</f>
        <v>1.0000865207218521</v>
      </c>
      <c r="AY63" s="111">
        <f t="shared" ref="AY63:AY126" si="39">$S$58/(S63*AW63+(1-S63)*AX63*EXP($Q$64-$Q$65/(AR63+$Q$66))/EXP($P$64-$P$65/(AR63+$P$66)))</f>
        <v>714.9984363762328</v>
      </c>
      <c r="AZ63" s="111">
        <f t="shared" ref="AZ63:AZ126" si="40">$P$65/($P$64-LN(AY63))-$P$66</f>
        <v>349.95368344287664</v>
      </c>
      <c r="BA63" s="111">
        <f t="shared" ref="BA63:BA126" si="41">$P$71/($S$59*AZ63)</f>
        <v>0.43287056943122326</v>
      </c>
      <c r="BB63" s="111">
        <f t="shared" ref="BB63:BB126" si="42">$Q$71/($S$59*AZ63)</f>
        <v>0.46307084171712254</v>
      </c>
      <c r="BC63" s="156">
        <f t="shared" ref="BC63:BC126" si="43">EXP(-1*$P$70*BA63)</f>
        <v>0.87821734464336743</v>
      </c>
      <c r="BD63" s="156">
        <f t="shared" ref="BD63:BD126" si="44">EXP(-1*$Q$70*BB63)</f>
        <v>0.87029655942503537</v>
      </c>
      <c r="BE63" s="156">
        <f t="shared" ref="BE63:BE126" si="45">IF($P$61,1,EXP((1-S63)^2*(BB63*BD63^2/(S63+(1-S63)*BD63)^2 + BA63*BC63/(1-S63+S63*BC63)^2)))</f>
        <v>2.2841740262812684</v>
      </c>
      <c r="BF63" s="156">
        <f t="shared" ref="BF63:BF126" si="46">IF($P$61,1,EXP(S63^2*(BA63*BC63^2/(1-S63+(S63)*BC63)^2+BB63*BD63/(S63+(1-S63)*BD63)^2)))</f>
        <v>1.0000865211835555</v>
      </c>
      <c r="BG63" s="111">
        <f t="shared" ref="BG63:BG126" si="47">$S$58/(S63*BE63+(1-S63)*BF63*EXP($Q$64-$Q$65/(AZ63+$Q$66))/EXP($P$64-$P$65/(AZ63+$P$66)))</f>
        <v>714.98843670820827</v>
      </c>
      <c r="BH63" s="111">
        <f t="shared" ref="BH63:BH126" si="48">$P$65/($P$64-LN(BG63))-$P$66</f>
        <v>349.95333404704985</v>
      </c>
      <c r="BI63" s="111">
        <f t="shared" ref="BI63:BI126" si="49">$P$71/($S$59*BH63)</f>
        <v>0.43287100161219083</v>
      </c>
      <c r="BJ63" s="111">
        <f t="shared" ref="BJ63:BJ126" si="50">$Q$71/($S$59*BH63)</f>
        <v>0.46307130405025065</v>
      </c>
      <c r="BK63" s="156">
        <f t="shared" ref="BK63:BK126" si="51">EXP(-1*$P$70*BI63)</f>
        <v>0.87821723077872826</v>
      </c>
      <c r="BL63" s="156">
        <f t="shared" ref="BL63:BL126" si="52">EXP(-1*$Q$70*BJ63)</f>
        <v>0.87029643871496454</v>
      </c>
      <c r="BM63" s="156">
        <f t="shared" ref="BM63:BM126" si="53">IF($P$61,1,EXP((1-S63)^2*(BJ63*BL63^2/(S63+(1-S63)*BL63)^2 + BI63*BK63/(1-S63+S63*BK63)^2)))</f>
        <v>2.2841757980569848</v>
      </c>
      <c r="BN63" s="156">
        <f t="shared" ref="BN63:BN126" si="54">IF($P$61,1,EXP(S63^2*(BI63*BK63^2/(1-S63+(S63)*BK63)^2+BJ63*BL63/(S63+(1-S63)*BL63)^2)))</f>
        <v>1.0000865212685297</v>
      </c>
      <c r="BO63" s="111">
        <f t="shared" ref="BO63:BO126" si="55">$S$58/(S63*BM63+(1-S63)*BN63*EXP($Q$64-$Q$65/(BH63+$Q$66))/EXP($P$64-$P$65/(BH63+$P$66)))</f>
        <v>714.98659633744819</v>
      </c>
      <c r="BP63" s="111">
        <f t="shared" ref="BP63:BP126" si="56">$P$65/($P$64-LN(BO63))-$P$66</f>
        <v>349.95326974268266</v>
      </c>
      <c r="BQ63" s="111">
        <f t="shared" ref="BQ63:BQ126" si="57">$P$71/($S$59*BP63)</f>
        <v>0.43287108115279876</v>
      </c>
      <c r="BR63" s="111">
        <f t="shared" ref="BR63:BR126" si="58">$Q$71/($S$59*BP63)</f>
        <v>0.46307138914020329</v>
      </c>
      <c r="BS63" s="156">
        <f t="shared" ref="BS63:BS126" si="59">EXP(-1*$P$70*BQ63)</f>
        <v>0.87821720982254869</v>
      </c>
      <c r="BT63" s="156">
        <f t="shared" ref="BT63:BT126" si="60">EXP(-1*$Q$70*BR63)</f>
        <v>0.87029641649891998</v>
      </c>
      <c r="BU63" s="156">
        <f t="shared" ref="BU63:BU126" si="61">IF($P$61,1,EXP((1-S63)^2*(BR63*BT63^2/(S63+(1-S63)*BT63)^2 + BQ63*BS63/(1-S63+S63*BS63)^2)))</f>
        <v>2.2841761241430065</v>
      </c>
      <c r="BV63" s="156">
        <f t="shared" ref="BV63:BV126" si="62">IF($P$61,1,EXP(S63^2*(BQ63*BS63^2/(1-S63+(S63)*BS63)^2+BR63*BT63/(S63+(1-S63)*BT63)^2)))</f>
        <v>1.0000865212841688</v>
      </c>
      <c r="BW63" s="111">
        <f t="shared" ref="BW63:BW126" si="63">$S$58/(S63*BU63+(1-S63)*BV63*EXP($Q$64-$Q$65/(BP63+$Q$66))/EXP($P$64-$P$65/(BP63+$P$66)))</f>
        <v>714.98625762756103</v>
      </c>
      <c r="BX63" s="111">
        <f t="shared" ref="BX63:BX126" si="64">$P$65/($P$64-LN(BW63))-$P$66</f>
        <v>349.95325790781044</v>
      </c>
      <c r="BY63" s="111">
        <f t="shared" ref="BY63:BY126" si="65">$P$71/($S$59*BX63)</f>
        <v>0.4328710957918222</v>
      </c>
      <c r="BZ63" s="111">
        <f t="shared" ref="BZ63:BZ126" si="66">$Q$71/($S$59*BX63)</f>
        <v>0.46307140480055398</v>
      </c>
      <c r="CA63" s="156">
        <f t="shared" ref="CA63:CA126" si="67">EXP(-1*$P$70*BY63)</f>
        <v>0.8782172059656761</v>
      </c>
      <c r="CB63" s="156">
        <f t="shared" ref="CB63:CB126" si="68">EXP(-1*$Q$70*BZ63)</f>
        <v>0.87029641241017586</v>
      </c>
      <c r="CC63" s="156">
        <f t="shared" ref="CC63:CC126" si="69">IF($P$61,1,EXP((1-S63)^2*(BZ63*CB63^2/(S63+(1-S63)*CB63)^2 + BY63*CA63/(1-S63+S63*CA63)^2)))</f>
        <v>2.2841761841573991</v>
      </c>
      <c r="CD63" s="156">
        <f t="shared" ref="CD63:CD126" si="70">IF($P$61,1,EXP(S63^2*(BY63*CA63^2/(1-S63+(S63)*CA63)^2+BZ63*CB63/(S63+(1-S63)*CB63)^2)))</f>
        <v>1.0000865212870469</v>
      </c>
      <c r="CE63" s="111">
        <f t="shared" ref="CE63:CE126" si="71">$S$58/(S63*CC63+(1-S63)*CD63*EXP($Q$64-$Q$65/(BX63+$Q$66))/EXP($P$64-$P$65/(BX63+$P$66)))</f>
        <v>714.98619528983727</v>
      </c>
      <c r="CF63" s="111">
        <f t="shared" ref="CF63:CF126" si="72">$P$65/($P$64-LN(CE63))-$P$66</f>
        <v>349.95325572966567</v>
      </c>
      <c r="CG63" s="111">
        <f t="shared" ref="CG63:CG126" si="73">$P$71/($S$59*CF63)</f>
        <v>0.43287109848605604</v>
      </c>
      <c r="CH63" s="111">
        <f t="shared" ref="CH63:CH126" si="74">$Q$71/($S$59*CF63)</f>
        <v>0.46307140768275767</v>
      </c>
      <c r="CI63" s="156">
        <f t="shared" ref="CI63:CI126" si="75">EXP(-1*$P$70*CG63)</f>
        <v>0.87821720525583935</v>
      </c>
      <c r="CJ63" s="156">
        <f t="shared" ref="CJ63:CJ126" si="76">EXP(-1*$Q$70*CH63)</f>
        <v>0.87029641165766447</v>
      </c>
      <c r="CK63" s="156">
        <f t="shared" ref="CK63:CK126" si="77">IF($P$61,1,EXP((1-S63)^2*(CH63*CJ63^2/(S63+(1-S63)*CJ63)^2 + CG63*CI63/(1-S63+S63*CI63)^2)))</f>
        <v>2.2841761952027273</v>
      </c>
      <c r="CL63" s="156">
        <f t="shared" ref="CL63:CL126" si="78">IF($P$61,1,EXP(S63^2*(CG63*CI63^2/(1-S63+(S63)*CI63)^2+CH63*CJ63/(S63+(1-S63)*CJ63)^2)))</f>
        <v>1.0000865212875767</v>
      </c>
      <c r="CM63" s="111">
        <f t="shared" ref="CM63:CM126" si="79">$S$58/(S63*CK63+(1-S63)*CL63*EXP($Q$64-$Q$65/(CF63+$Q$66))/EXP($P$64-$P$65/(CF63+$P$66)))</f>
        <v>714.98618381691358</v>
      </c>
      <c r="CN63" s="111">
        <f t="shared" ref="CN63:CN126" si="80">$P$65/($P$64-LN(CM63))-$P$66</f>
        <v>349.95325532878979</v>
      </c>
      <c r="CO63" s="111">
        <f t="shared" ref="CO63:CO126" si="81">$P$71/($S$59*CN63)</f>
        <v>0.43287109898191534</v>
      </c>
      <c r="CP63" s="111">
        <f t="shared" ref="CP63:CP126" si="82">$Q$71/($S$59*CN63)</f>
        <v>0.4630714082132118</v>
      </c>
      <c r="CQ63" s="156">
        <f t="shared" ref="CQ63:CQ126" si="83">EXP(-1*$P$70*CO63)</f>
        <v>0.87821720512519763</v>
      </c>
      <c r="CR63" s="156">
        <f t="shared" ref="CR63:CR126" si="84">EXP(-1*$Q$70*CP63)</f>
        <v>0.87029641151916881</v>
      </c>
      <c r="CS63" s="156">
        <f t="shared" ref="CS63:CS126" si="85">IF($P$61,1,EXP((1-S63)^2*(CP63*CR63^2/(S63+(1-S63)*CR63)^2 + CO63*CQ63/(1-S63+S63*CQ63)^2)))</f>
        <v>2.2841761972355603</v>
      </c>
      <c r="CT63" s="156">
        <f t="shared" ref="CT63:CT126" si="86">IF($P$61,1,EXP(S63^2*(CO63*CQ63^2/(1-S63+(S63)*CQ63)^2+CP63*CR63/(S63+(1-S63)*CR63)^2)))</f>
        <v>1.0000865212876742</v>
      </c>
      <c r="CU63" s="111">
        <f t="shared" ref="CU63:CU126" si="87">$S$58/(S63*CS63+(1-S63)*CT63*EXP($Q$64-$Q$65/(CN63+$Q$66))/EXP($P$64-$P$65/(CN63+$P$66)))</f>
        <v>714.98618170538373</v>
      </c>
      <c r="CV63" s="111">
        <f t="shared" ref="CV63:CV126" si="88">$P$65/($P$64-LN(CU63))-$P$66</f>
        <v>349.95325525501079</v>
      </c>
      <c r="CW63" s="111">
        <f t="shared" ref="CW63:CW126" si="89">$P$71/($S$59*CV63)</f>
        <v>0.4328710990731755</v>
      </c>
      <c r="CX63" s="111">
        <f t="shared" ref="CX63:CX126" si="90">$Q$71/($S$59*CV63)</f>
        <v>0.46307140831083893</v>
      </c>
      <c r="CY63" s="156">
        <f t="shared" ref="CY63:CY126" si="91">EXP(-1*$P$70*CW63)</f>
        <v>0.87821720510115375</v>
      </c>
      <c r="CZ63" s="156">
        <f t="shared" ref="CZ63:CZ126" si="92">EXP(-1*$Q$70*CX63)</f>
        <v>0.87029641149367942</v>
      </c>
      <c r="DA63" s="156">
        <f t="shared" ref="DA63:DA126" si="93">IF($P$61,1,EXP((1-S63)^2*(CX63*CZ63^2/(S63+(1-S63)*CZ63)^2 + CW63*CY63/(1-S63+S63*CY63)^2)))</f>
        <v>2.2841761976096917</v>
      </c>
      <c r="DB63" s="156">
        <f t="shared" ref="DB63:DB126" si="94">IF($P$61,1,EXP(S63^2*(CW63*CY63^2/(1-S63+(S63)*CY63)^2+CX63*CZ63/(S63+(1-S63)*CZ63)^2)))</f>
        <v>1.0000865212876922</v>
      </c>
      <c r="DC63" s="111">
        <f t="shared" ref="DC63:DC126" si="95">$S$58/(S63*DA63+(1-S63)*DB63*EXP($Q$64-$Q$65/(CV63+$Q$66))/EXP($P$64-$P$65/(CV63+$P$66)))</f>
        <v>714.9861813167671</v>
      </c>
      <c r="DD63" s="111">
        <f t="shared" ref="DD63:DD126" si="96">$P$65/($P$64-LN(DC63))-$P$66</f>
        <v>349.95325524143209</v>
      </c>
      <c r="DE63" s="111">
        <f t="shared" ref="DE63:DE126" si="97">$P$71/($S$59*DD63)</f>
        <v>0.43287109908997151</v>
      </c>
      <c r="DF63" s="111">
        <f t="shared" ref="DF63:DF126" si="98">$Q$71/($S$59*DD63)</f>
        <v>0.46307140832880678</v>
      </c>
      <c r="DG63" s="156">
        <f t="shared" ref="DG63:DG126" si="99">EXP(-1*$P$70*DE63)</f>
        <v>0.87821720509672863</v>
      </c>
      <c r="DH63" s="156">
        <f t="shared" ref="DH63:DH126" si="100">EXP(-1*$Q$70*DF63)</f>
        <v>0.87029641148898818</v>
      </c>
      <c r="DI63" s="156">
        <f t="shared" ref="DI63:DI126" si="101">IF($P$61,1,EXP((1-S63)^2*(DF63*DH63^2/(S63+(1-S63)*DH63)^2 + DE63*DG63/(1-S63+S63*DG63)^2)))</f>
        <v>2.2841761976785491</v>
      </c>
      <c r="DJ63" s="156">
        <f t="shared" ref="DJ63:DJ126" si="102">IF($P$61,1,EXP(S63^2*(DE63*DG63^2/(1-S63+(S63)*DG63)^2+DF63*DH63/(S63+(1-S63)*DH63)^2)))</f>
        <v>1.0000865212876955</v>
      </c>
      <c r="DK63" s="111">
        <f t="shared" ref="DK63:DK126" si="103">$S$58/(S63*DI63+(1-S63)*DJ63*EXP($Q$64-$Q$65/(DD63+$Q$66))/EXP($P$64-$P$65/(DD63+$P$66)))</f>
        <v>714.98618124524455</v>
      </c>
      <c r="DL63" s="104">
        <f t="shared" ref="DL63:DL126" si="104">$P$65/($P$64-LN(DK63))-$P$66</f>
        <v>349.95325523893297</v>
      </c>
      <c r="DM63" s="104">
        <f t="shared" ref="DM63:DM126" si="105">$P$71/($S$59*DL63)</f>
        <v>0.43287109909306287</v>
      </c>
      <c r="DN63" s="104">
        <f t="shared" ref="DN63:DN126" si="106">$Q$71/($S$59*DL63)</f>
        <v>0.46307140833211374</v>
      </c>
      <c r="DO63" s="105">
        <f t="shared" ref="DO63:DO126" si="107">EXP(-1*$P$70*DM63)</f>
        <v>0.87821720509591417</v>
      </c>
      <c r="DP63" s="105">
        <f t="shared" ref="DP63:DP126" si="108">EXP(-1*$Q$70*DN63)</f>
        <v>0.87029641148812475</v>
      </c>
      <c r="DQ63" s="105">
        <f t="shared" ref="DQ63:DQ126" si="109">IF($P$61,1,EXP((1-S63)^2*(DN63*DP63^2/(S63+(1-S63)*DP63)^2 + DM63*DO63/(1-S63+S63*DO63)^2)))</f>
        <v>2.284176197691222</v>
      </c>
      <c r="DR63" s="105">
        <f t="shared" ref="DR63:DR126" si="110">IF($P$61,1,EXP(S63^2*(DM63*DO63^2/(1-S63+(S63)*DO63)^2+DN63*DP63/(S63+(1-S63)*DP63)^2)))</f>
        <v>1.0000865212876959</v>
      </c>
      <c r="DS63" s="104">
        <f t="shared" ref="DS63:DS126" si="111">$S$58/(S63*DQ63+(1-S63)*DR63*EXP($Q$64-$Q$65/(DL63+$Q$66))/EXP($P$64-$P$65/(DL63+$P$66)))</f>
        <v>714.98618123208041</v>
      </c>
      <c r="DT63" s="104">
        <f t="shared" ref="DT63:DT126" si="112">$P$65/($P$64-LN(DS63))-$P$66</f>
        <v>349.95325523847305</v>
      </c>
      <c r="DU63" s="104">
        <f t="shared" ref="DU63:DU126" si="113">$P$71/($S$59*DT63)</f>
        <v>0.43287109909363169</v>
      </c>
      <c r="DV63" s="104">
        <f t="shared" ref="DV63:DV126" si="114">$Q$71/($S$59*DT63)</f>
        <v>0.46307140833272231</v>
      </c>
      <c r="DW63" s="105">
        <f t="shared" ref="DW63:DW126" si="115">EXP(-1*$P$70*DU63)</f>
        <v>0.87821720509576429</v>
      </c>
      <c r="DX63" s="105">
        <f t="shared" ref="DX63:DX126" si="116">EXP(-1*$Q$70*DV63)</f>
        <v>0.87029641148796588</v>
      </c>
      <c r="DY63" s="105">
        <f t="shared" ref="DY63:DY126" si="117">IF($P$61,1,EXP((1-S63)^2*(DV63*DX63^2/(S63+(1-S63)*DX63)^2 + DU63*DW63/(1-S63+S63*DW63)^2)))</f>
        <v>2.2841761976935544</v>
      </c>
      <c r="DZ63" s="105">
        <f t="shared" ref="DZ63:DZ126" si="118">IF($P$61,1,EXP(S63^2*(DU63*DW63^2/(1-S63+(S63)*DW63)^2+DV63*DX63/(S63+(1-S63)*DX63)^2)))</f>
        <v>1.0000865212876962</v>
      </c>
      <c r="EA63" s="104">
        <f t="shared" ref="EA63:EA126" si="119">$S$58/(S63*DY63+(1-S63)*DZ63*EXP($Q$64-$Q$65/(DT63+$Q$66))/EXP($P$64-$P$65/(DT63+$P$66)))</f>
        <v>714.98618122965979</v>
      </c>
      <c r="EB63" s="104">
        <f t="shared" ref="EB63:EB126" si="120">$P$65/($P$64-LN(EA63))-$P$66</f>
        <v>349.95325523838846</v>
      </c>
      <c r="EC63" s="104">
        <f t="shared" ref="EC63:EC126" si="121">$P$71/($S$59*EB63)</f>
        <v>0.43287109909373633</v>
      </c>
      <c r="ED63" s="104">
        <f t="shared" ref="ED63:ED126" si="122">$Q$71/($S$59*EB63)</f>
        <v>0.46307140833283422</v>
      </c>
      <c r="EE63" s="105">
        <f t="shared" ref="EE63:EE126" si="123">EXP(-1*$P$70*EC63)</f>
        <v>0.87821720509573675</v>
      </c>
      <c r="EF63" s="105">
        <f t="shared" ref="EF63:EF126" si="124">EXP(-1*$Q$70*ED63)</f>
        <v>0.87029641148793668</v>
      </c>
      <c r="EG63" s="105">
        <f t="shared" ref="EG63:EG126" si="125">IF($P$61,1,EXP((1-S63)^2*(ED63*EF63^2/(S63+(1-S63)*EF63)^2 + EC63*EE63/(1-S63+S63*EE63)^2)))</f>
        <v>2.2841761976939834</v>
      </c>
      <c r="EH63" s="105">
        <f t="shared" ref="EH63:EH126" si="126">IF($P$61,1,EXP(S63^2*(EC63*EE63^2/(1-S63+(S63)*EE63)^2+ED63*EF63/(S63+(1-S63)*EF63)^2)))</f>
        <v>1.0000865212876962</v>
      </c>
      <c r="EI63" s="104">
        <f t="shared" ref="EI63:EI126" si="127">$S$58/(S63*EG63+(1-S63)*EH63*EXP($Q$64-$Q$65/(EB63+$Q$66))/EXP($P$64-$P$65/(EB63+$P$66)))</f>
        <v>714.986181229213</v>
      </c>
      <c r="EJ63" s="104">
        <f t="shared" ref="EJ63:EJ126" si="128">$P$65/($P$64-LN(EI63))-$P$66</f>
        <v>349.95325523837283</v>
      </c>
      <c r="EK63" s="104">
        <f t="shared" ref="EK63:EK126" si="129">$P$71/($S$59*EJ63)</f>
        <v>0.43287109909375571</v>
      </c>
      <c r="EL63" s="104">
        <f t="shared" ref="EL63:EL126" si="130">$Q$71/($S$59*EJ63)</f>
        <v>0.46307140833285493</v>
      </c>
      <c r="EM63" s="105">
        <f t="shared" ref="EM63:EM126" si="131">EXP(-1*$P$70*EK63)</f>
        <v>0.87821720509573165</v>
      </c>
      <c r="EN63" s="105">
        <f t="shared" ref="EN63:EN126" si="132">EXP(-1*$Q$70*EL63)</f>
        <v>0.87029641148793124</v>
      </c>
      <c r="EO63" s="105">
        <f t="shared" ref="EO63:EO126" si="133">IF($P$61,1,EXP((1-S63)^2*(EL63*EN63^2/(S63+(1-S63)*EN63)^2 + EK63*EM63/(1-S63+S63*EM63)^2)))</f>
        <v>2.2841761976940629</v>
      </c>
      <c r="EP63" s="105">
        <f t="shared" ref="EP63:EP126" si="134">IF($P$61,1,EXP(S63^2*(EK63*EM63^2/(1-S63+(S63)*EM63)^2+EL63*EN63/(S63+(1-S63)*EN63)^2)))</f>
        <v>1.0000865212876962</v>
      </c>
      <c r="EQ63" s="104">
        <f t="shared" ref="EQ63:EQ126" si="135">S63*EO63*EXP($P$64-$P$65/(EJ63+$P$66))/$S$58</f>
        <v>2.1494117653772349E-2</v>
      </c>
      <c r="ER63" s="65">
        <f t="shared" ref="ER63:ER126" si="136">EJ63-273.15</f>
        <v>76.803255238372856</v>
      </c>
      <c r="ES63" s="65">
        <f>IF(P59,S72,"")</f>
        <v>0.1</v>
      </c>
      <c r="ET63" s="65">
        <f>IF(P59,EQ72,"")</f>
        <v>0.16957666442781394</v>
      </c>
      <c r="EU63" s="65">
        <f>IF(P59,ER72,"")</f>
        <v>74.44628923259387</v>
      </c>
      <c r="EV63" s="16"/>
      <c r="EW63" s="16"/>
      <c r="EX63" s="16"/>
      <c r="EY63" s="16"/>
      <c r="EZ63" s="16"/>
      <c r="FA63" s="16"/>
      <c r="FB63" s="16"/>
      <c r="FC63" s="16"/>
      <c r="FD63" s="16"/>
    </row>
    <row r="64" spans="1:160" x14ac:dyDescent="0.3"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16"/>
      <c r="M64" s="116"/>
      <c r="N64" s="116"/>
      <c r="O64" s="116" t="s">
        <v>6</v>
      </c>
      <c r="P64" s="111">
        <f>IF(P59,VLOOKUP($P$63,Dbk!$A$14:$AE$481,22),"")</f>
        <v>18.911899999999999</v>
      </c>
      <c r="Q64" s="111">
        <f>IF(P59,VLOOKUP($Q$63,Dbk!$A$14:$AE$481,22),"")</f>
        <v>16.151599999999998</v>
      </c>
      <c r="R64" s="116"/>
      <c r="S64" s="111">
        <v>0.02</v>
      </c>
      <c r="T64" s="134">
        <f t="shared" si="8"/>
        <v>350.33844950891432</v>
      </c>
      <c r="U64" s="111">
        <f t="shared" si="9"/>
        <v>0.43239516084750373</v>
      </c>
      <c r="V64" s="111">
        <f t="shared" si="10"/>
        <v>0.46256226509267839</v>
      </c>
      <c r="W64" s="156">
        <f t="shared" si="11"/>
        <v>0.87834260719499335</v>
      </c>
      <c r="X64" s="156">
        <f t="shared" si="12"/>
        <v>0.87042935330109428</v>
      </c>
      <c r="Y64" s="156">
        <f t="shared" si="13"/>
        <v>2.243740270648602</v>
      </c>
      <c r="Z64" s="156">
        <f t="shared" si="14"/>
        <v>1.0003454533796534</v>
      </c>
      <c r="AA64" s="111">
        <f t="shared" si="15"/>
        <v>709.08995546854123</v>
      </c>
      <c r="AB64" s="111">
        <f t="shared" si="16"/>
        <v>349.74651952939706</v>
      </c>
      <c r="AC64" s="111">
        <f t="shared" si="17"/>
        <v>0.43312696987035898</v>
      </c>
      <c r="AD64" s="111">
        <f t="shared" si="18"/>
        <v>0.46334513055898863</v>
      </c>
      <c r="AE64" s="156">
        <f t="shared" si="19"/>
        <v>0.87814979464753107</v>
      </c>
      <c r="AF64" s="156">
        <f t="shared" si="20"/>
        <v>0.8702249485807747</v>
      </c>
      <c r="AG64" s="156">
        <f t="shared" si="21"/>
        <v>2.246625841266956</v>
      </c>
      <c r="AH64" s="156">
        <f t="shared" si="22"/>
        <v>1.0003460276560312</v>
      </c>
      <c r="AI64" s="111">
        <f t="shared" si="23"/>
        <v>706.05109978147539</v>
      </c>
      <c r="AJ64" s="111">
        <f t="shared" si="24"/>
        <v>349.63940688027083</v>
      </c>
      <c r="AK64" s="111">
        <f t="shared" si="25"/>
        <v>0.43325965908169461</v>
      </c>
      <c r="AL64" s="111">
        <f t="shared" si="26"/>
        <v>0.4634870771571617</v>
      </c>
      <c r="AM64" s="156">
        <f t="shared" si="27"/>
        <v>0.87811483904216447</v>
      </c>
      <c r="AN64" s="156">
        <f t="shared" si="28"/>
        <v>0.87018789172846556</v>
      </c>
      <c r="AO64" s="156">
        <f t="shared" si="29"/>
        <v>2.2471493772185243</v>
      </c>
      <c r="AP64" s="156">
        <f t="shared" si="30"/>
        <v>1.0003461317819162</v>
      </c>
      <c r="AQ64" s="111">
        <f t="shared" si="31"/>
        <v>705.50160809857493</v>
      </c>
      <c r="AR64" s="111">
        <f t="shared" si="32"/>
        <v>349.619997333573</v>
      </c>
      <c r="AS64" s="111">
        <f t="shared" si="33"/>
        <v>0.43328371197812326</v>
      </c>
      <c r="AT64" s="111">
        <f t="shared" si="34"/>
        <v>0.46351280816264351</v>
      </c>
      <c r="AU64" s="156">
        <f t="shared" si="35"/>
        <v>0.87810850270344287</v>
      </c>
      <c r="AV64" s="156">
        <f t="shared" si="36"/>
        <v>0.87018117451156796</v>
      </c>
      <c r="AW64" s="156">
        <f t="shared" si="37"/>
        <v>2.2472442908283008</v>
      </c>
      <c r="AX64" s="156">
        <f t="shared" si="38"/>
        <v>1.0003461506570686</v>
      </c>
      <c r="AY64" s="111">
        <f t="shared" si="39"/>
        <v>705.40204973191453</v>
      </c>
      <c r="AZ64" s="111">
        <f t="shared" si="40"/>
        <v>349.61647930455877</v>
      </c>
      <c r="BA64" s="111">
        <f t="shared" si="41"/>
        <v>0.43328807191182311</v>
      </c>
      <c r="BB64" s="111">
        <f t="shared" si="42"/>
        <v>0.46351747227776424</v>
      </c>
      <c r="BC64" s="156">
        <f t="shared" si="43"/>
        <v>0.87810735415573804</v>
      </c>
      <c r="BD64" s="156">
        <f t="shared" si="44"/>
        <v>0.87017995692486771</v>
      </c>
      <c r="BE64" s="156">
        <f t="shared" si="45"/>
        <v>2.2472614956468533</v>
      </c>
      <c r="BF64" s="156">
        <f t="shared" si="46"/>
        <v>1.0003461540784615</v>
      </c>
      <c r="BG64" s="111">
        <f t="shared" si="47"/>
        <v>705.38400496519307</v>
      </c>
      <c r="BH64" s="111">
        <f t="shared" si="48"/>
        <v>349.61584162386958</v>
      </c>
      <c r="BI64" s="111">
        <f t="shared" si="49"/>
        <v>0.43328886220620744</v>
      </c>
      <c r="BJ64" s="111">
        <f t="shared" si="50"/>
        <v>0.46351831770896607</v>
      </c>
      <c r="BK64" s="156">
        <f t="shared" si="51"/>
        <v>0.87810714596676953</v>
      </c>
      <c r="BL64" s="156">
        <f t="shared" si="52"/>
        <v>0.87017973622170963</v>
      </c>
      <c r="BM64" s="156">
        <f t="shared" si="53"/>
        <v>2.2472646142546289</v>
      </c>
      <c r="BN64" s="156">
        <f t="shared" si="54"/>
        <v>1.0003461546986332</v>
      </c>
      <c r="BO64" s="111">
        <f t="shared" si="55"/>
        <v>705.3807341710268</v>
      </c>
      <c r="BP64" s="111">
        <f t="shared" si="56"/>
        <v>349.61572603641304</v>
      </c>
      <c r="BQ64" s="111">
        <f t="shared" si="57"/>
        <v>0.43328900545707916</v>
      </c>
      <c r="BR64" s="111">
        <f t="shared" si="58"/>
        <v>0.46351847095408472</v>
      </c>
      <c r="BS64" s="156">
        <f t="shared" si="59"/>
        <v>0.87810710822988602</v>
      </c>
      <c r="BT64" s="156">
        <f t="shared" si="60"/>
        <v>0.87017969621647151</v>
      </c>
      <c r="BU64" s="156">
        <f t="shared" si="61"/>
        <v>2.2472651795421967</v>
      </c>
      <c r="BV64" s="156">
        <f t="shared" si="62"/>
        <v>1.0003461548110473</v>
      </c>
      <c r="BW64" s="111">
        <f t="shared" si="63"/>
        <v>705.38014129988676</v>
      </c>
      <c r="BX64" s="111">
        <f t="shared" si="64"/>
        <v>349.61570508473557</v>
      </c>
      <c r="BY64" s="111">
        <f t="shared" si="65"/>
        <v>0.43328903142310804</v>
      </c>
      <c r="BZ64" s="111">
        <f t="shared" si="66"/>
        <v>0.46351849873169698</v>
      </c>
      <c r="CA64" s="156">
        <f t="shared" si="67"/>
        <v>0.87810710138959969</v>
      </c>
      <c r="CB64" s="156">
        <f t="shared" si="68"/>
        <v>0.8701796889650173</v>
      </c>
      <c r="CC64" s="156">
        <f t="shared" si="69"/>
        <v>2.2472652820077168</v>
      </c>
      <c r="CD64" s="156">
        <f t="shared" si="70"/>
        <v>1.0003461548314236</v>
      </c>
      <c r="CE64" s="111">
        <f t="shared" si="71"/>
        <v>705.38003383456487</v>
      </c>
      <c r="CF64" s="111">
        <f t="shared" si="72"/>
        <v>349.61570128697997</v>
      </c>
      <c r="CG64" s="111">
        <f t="shared" si="73"/>
        <v>0.43328903612977837</v>
      </c>
      <c r="CH64" s="111">
        <f t="shared" si="74"/>
        <v>0.46351850376673964</v>
      </c>
      <c r="CI64" s="156">
        <f t="shared" si="75"/>
        <v>0.87810710014971149</v>
      </c>
      <c r="CJ64" s="156">
        <f t="shared" si="76"/>
        <v>0.87017968765059972</v>
      </c>
      <c r="CK64" s="156">
        <f t="shared" si="77"/>
        <v>2.247265300580886</v>
      </c>
      <c r="CL64" s="156">
        <f t="shared" si="78"/>
        <v>1.0003461548351171</v>
      </c>
      <c r="CM64" s="111">
        <f t="shared" si="79"/>
        <v>705.38001435512194</v>
      </c>
      <c r="CN64" s="111">
        <f t="shared" si="80"/>
        <v>349.61570059858889</v>
      </c>
      <c r="CO64" s="111">
        <f t="shared" si="81"/>
        <v>0.4332890369829217</v>
      </c>
      <c r="CP64" s="111">
        <f t="shared" si="82"/>
        <v>0.46351850467940464</v>
      </c>
      <c r="CQ64" s="156">
        <f t="shared" si="83"/>
        <v>0.87810709992496616</v>
      </c>
      <c r="CR64" s="156">
        <f t="shared" si="84"/>
        <v>0.87017968741234497</v>
      </c>
      <c r="CS64" s="156">
        <f t="shared" si="85"/>
        <v>2.2472653039475072</v>
      </c>
      <c r="CT64" s="156">
        <f t="shared" si="86"/>
        <v>1.0003461548357866</v>
      </c>
      <c r="CU64" s="111">
        <f t="shared" si="87"/>
        <v>705.38001082422556</v>
      </c>
      <c r="CV64" s="111">
        <f t="shared" si="88"/>
        <v>349.61570047380923</v>
      </c>
      <c r="CW64" s="111">
        <f t="shared" si="89"/>
        <v>0.43328903713756478</v>
      </c>
      <c r="CX64" s="111">
        <f t="shared" si="90"/>
        <v>0.46351850484483675</v>
      </c>
      <c r="CY64" s="156">
        <f t="shared" si="91"/>
        <v>0.87810709988422819</v>
      </c>
      <c r="CZ64" s="156">
        <f t="shared" si="92"/>
        <v>0.87017968736915818</v>
      </c>
      <c r="DA64" s="156">
        <f t="shared" si="93"/>
        <v>2.2472653045577498</v>
      </c>
      <c r="DB64" s="156">
        <f t="shared" si="94"/>
        <v>1.0003461548359081</v>
      </c>
      <c r="DC64" s="111">
        <f t="shared" si="95"/>
        <v>705.38001018420744</v>
      </c>
      <c r="DD64" s="111">
        <f t="shared" si="96"/>
        <v>349.6157004511914</v>
      </c>
      <c r="DE64" s="111">
        <f t="shared" si="97"/>
        <v>0.43328903716559575</v>
      </c>
      <c r="DF64" s="111">
        <f t="shared" si="98"/>
        <v>0.46351850487482338</v>
      </c>
      <c r="DG64" s="156">
        <f t="shared" si="99"/>
        <v>0.87810709987684399</v>
      </c>
      <c r="DH64" s="156">
        <f t="shared" si="100"/>
        <v>0.87017968736133011</v>
      </c>
      <c r="DI64" s="156">
        <f t="shared" si="101"/>
        <v>2.2472653046683639</v>
      </c>
      <c r="DJ64" s="156">
        <f t="shared" si="102"/>
        <v>1.00034615483593</v>
      </c>
      <c r="DK64" s="111">
        <f t="shared" si="103"/>
        <v>705.38001006819604</v>
      </c>
      <c r="DL64" s="104">
        <f t="shared" si="104"/>
        <v>349.61570044709168</v>
      </c>
      <c r="DM64" s="104">
        <f t="shared" si="105"/>
        <v>0.43328903717067663</v>
      </c>
      <c r="DN64" s="104">
        <f t="shared" si="106"/>
        <v>0.46351850488025875</v>
      </c>
      <c r="DO64" s="105">
        <f t="shared" si="107"/>
        <v>0.8781070998755055</v>
      </c>
      <c r="DP64" s="105">
        <f t="shared" si="108"/>
        <v>0.87017968735991125</v>
      </c>
      <c r="DQ64" s="105">
        <f t="shared" si="109"/>
        <v>2.2472653046884141</v>
      </c>
      <c r="DR64" s="105">
        <f t="shared" si="110"/>
        <v>1.000346154835934</v>
      </c>
      <c r="DS64" s="104">
        <f t="shared" si="111"/>
        <v>705.38001004716773</v>
      </c>
      <c r="DT64" s="104">
        <f t="shared" si="112"/>
        <v>349.61570044634857</v>
      </c>
      <c r="DU64" s="104">
        <f t="shared" si="113"/>
        <v>0.43328903717159761</v>
      </c>
      <c r="DV64" s="104">
        <f t="shared" si="114"/>
        <v>0.46351850488124396</v>
      </c>
      <c r="DW64" s="105">
        <f t="shared" si="115"/>
        <v>0.87810709987526292</v>
      </c>
      <c r="DX64" s="105">
        <f t="shared" si="116"/>
        <v>0.87017968735965401</v>
      </c>
      <c r="DY64" s="105">
        <f t="shared" si="117"/>
        <v>2.2472653046920485</v>
      </c>
      <c r="DZ64" s="105">
        <f t="shared" si="118"/>
        <v>1.0003461548359347</v>
      </c>
      <c r="EA64" s="104">
        <f t="shared" si="119"/>
        <v>705.38001004335672</v>
      </c>
      <c r="EB64" s="104">
        <f t="shared" si="120"/>
        <v>349.61570044621385</v>
      </c>
      <c r="EC64" s="104">
        <f t="shared" si="121"/>
        <v>0.43328903717176459</v>
      </c>
      <c r="ED64" s="104">
        <f t="shared" si="122"/>
        <v>0.4635185048814226</v>
      </c>
      <c r="EE64" s="105">
        <f t="shared" si="123"/>
        <v>0.87810709987521884</v>
      </c>
      <c r="EF64" s="105">
        <f t="shared" si="124"/>
        <v>0.87017968735960738</v>
      </c>
      <c r="EG64" s="105">
        <f t="shared" si="125"/>
        <v>2.2472653046927067</v>
      </c>
      <c r="EH64" s="105">
        <f t="shared" si="126"/>
        <v>1.0003461548359349</v>
      </c>
      <c r="EI64" s="104">
        <f t="shared" si="127"/>
        <v>705.38001004266471</v>
      </c>
      <c r="EJ64" s="104">
        <f t="shared" si="128"/>
        <v>349.61570044618941</v>
      </c>
      <c r="EK64" s="104">
        <f t="shared" si="129"/>
        <v>0.4332890371717949</v>
      </c>
      <c r="EL64" s="104">
        <f t="shared" si="130"/>
        <v>0.46351850488145496</v>
      </c>
      <c r="EM64" s="105">
        <f t="shared" si="131"/>
        <v>0.87810709987521096</v>
      </c>
      <c r="EN64" s="105">
        <f t="shared" si="132"/>
        <v>0.87017968735959894</v>
      </c>
      <c r="EO64" s="105">
        <f t="shared" si="133"/>
        <v>2.247265304692827</v>
      </c>
      <c r="EP64" s="105">
        <f t="shared" si="134"/>
        <v>1.0003461548359349</v>
      </c>
      <c r="EQ64" s="104">
        <f t="shared" si="135"/>
        <v>4.1725337901957836E-2</v>
      </c>
      <c r="ER64" s="65">
        <f t="shared" si="136"/>
        <v>76.46570044618943</v>
      </c>
      <c r="ES64" s="65">
        <f>IF(P59,S82,"")</f>
        <v>0.2</v>
      </c>
      <c r="ET64" s="65">
        <f>IF(P59,EQ82,"")</f>
        <v>0.27731742601916043</v>
      </c>
      <c r="EU64" s="65">
        <f>IF(P59,ER82,"")</f>
        <v>73.03256805786134</v>
      </c>
      <c r="EV64" s="16"/>
      <c r="EW64" s="16"/>
      <c r="EX64" s="16"/>
      <c r="EY64" s="16"/>
      <c r="EZ64" s="16"/>
      <c r="FA64" s="16"/>
      <c r="FB64" s="16"/>
      <c r="FC64" s="16"/>
      <c r="FD64" s="16"/>
    </row>
    <row r="65" spans="2:160" x14ac:dyDescent="0.3"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16"/>
      <c r="M65" s="116"/>
      <c r="N65" s="116"/>
      <c r="O65" s="116" t="s">
        <v>7</v>
      </c>
      <c r="P65" s="111">
        <f>IF(P59,VLOOKUP($P$63,Dbk!$A$14:$AE$481,23),"")</f>
        <v>3803.98</v>
      </c>
      <c r="Q65" s="111">
        <f>IF(P59,VLOOKUP($Q$63,Dbk!$A$14:$AE$481,23),"")</f>
        <v>2790.5</v>
      </c>
      <c r="R65" s="116"/>
      <c r="S65" s="111">
        <v>0.03</v>
      </c>
      <c r="T65" s="134">
        <f t="shared" si="8"/>
        <v>350.35009785199526</v>
      </c>
      <c r="U65" s="111">
        <f t="shared" si="9"/>
        <v>0.43238078469287727</v>
      </c>
      <c r="V65" s="111">
        <f t="shared" si="10"/>
        <v>0.4625468859505199</v>
      </c>
      <c r="W65" s="156">
        <f t="shared" si="11"/>
        <v>0.878346395359903</v>
      </c>
      <c r="X65" s="156">
        <f t="shared" si="12"/>
        <v>0.87043336924738757</v>
      </c>
      <c r="Y65" s="156">
        <f t="shared" si="13"/>
        <v>2.2062781897011834</v>
      </c>
      <c r="Z65" s="156">
        <f t="shared" si="14"/>
        <v>1.0007767411487043</v>
      </c>
      <c r="AA65" s="111">
        <f t="shared" si="15"/>
        <v>701.76334227789982</v>
      </c>
      <c r="AB65" s="111">
        <f t="shared" si="16"/>
        <v>349.48761422905488</v>
      </c>
      <c r="AC65" s="111">
        <f t="shared" si="17"/>
        <v>0.43344783637221757</v>
      </c>
      <c r="AD65" s="111">
        <f t="shared" si="18"/>
        <v>0.46368838309586063</v>
      </c>
      <c r="AE65" s="156">
        <f t="shared" si="19"/>
        <v>0.87806526806004392</v>
      </c>
      <c r="AF65" s="156">
        <f t="shared" si="20"/>
        <v>0.87013534111817736</v>
      </c>
      <c r="AG65" s="156">
        <f t="shared" si="21"/>
        <v>2.2103266208668439</v>
      </c>
      <c r="AH65" s="156">
        <f t="shared" si="22"/>
        <v>1.0007786214221277</v>
      </c>
      <c r="AI65" s="111">
        <f t="shared" si="23"/>
        <v>697.44516951202309</v>
      </c>
      <c r="AJ65" s="111">
        <f t="shared" si="24"/>
        <v>349.33395714425694</v>
      </c>
      <c r="AK65" s="111">
        <f t="shared" si="25"/>
        <v>0.43363849155928658</v>
      </c>
      <c r="AL65" s="111">
        <f t="shared" si="26"/>
        <v>0.46389233980760891</v>
      </c>
      <c r="AM65" s="156">
        <f t="shared" si="27"/>
        <v>0.87801504718690593</v>
      </c>
      <c r="AN65" s="156">
        <f t="shared" si="28"/>
        <v>0.8700821017640874</v>
      </c>
      <c r="AO65" s="156">
        <f t="shared" si="29"/>
        <v>2.2110506246336867</v>
      </c>
      <c r="AP65" s="156">
        <f t="shared" si="30"/>
        <v>1.0007789573774597</v>
      </c>
      <c r="AQ65" s="111">
        <f t="shared" si="31"/>
        <v>696.67661259919396</v>
      </c>
      <c r="AR65" s="111">
        <f t="shared" si="32"/>
        <v>349.3065254001487</v>
      </c>
      <c r="AS65" s="111">
        <f t="shared" si="33"/>
        <v>0.43367254606234035</v>
      </c>
      <c r="AT65" s="111">
        <f t="shared" si="34"/>
        <v>0.46392877020622458</v>
      </c>
      <c r="AU65" s="156">
        <f t="shared" si="35"/>
        <v>0.87800607712289491</v>
      </c>
      <c r="AV65" s="156">
        <f t="shared" si="36"/>
        <v>0.87007259258471226</v>
      </c>
      <c r="AW65" s="156">
        <f t="shared" si="37"/>
        <v>2.2111799657434821</v>
      </c>
      <c r="AX65" s="156">
        <f t="shared" si="38"/>
        <v>1.0007790173851623</v>
      </c>
      <c r="AY65" s="111">
        <f t="shared" si="39"/>
        <v>696.53942950133319</v>
      </c>
      <c r="AZ65" s="111">
        <f t="shared" si="40"/>
        <v>349.30162631987542</v>
      </c>
      <c r="BA65" s="111">
        <f t="shared" si="41"/>
        <v>0.43367862847494715</v>
      </c>
      <c r="BB65" s="111">
        <f t="shared" si="42"/>
        <v>0.46393527697319925</v>
      </c>
      <c r="BC65" s="156">
        <f t="shared" si="43"/>
        <v>0.87800447500578693</v>
      </c>
      <c r="BD65" s="156">
        <f t="shared" si="44"/>
        <v>0.8700708941784866</v>
      </c>
      <c r="BE65" s="156">
        <f t="shared" si="45"/>
        <v>2.2112030677864452</v>
      </c>
      <c r="BF65" s="156">
        <f t="shared" si="46"/>
        <v>1.0007790281030264</v>
      </c>
      <c r="BG65" s="111">
        <f t="shared" si="47"/>
        <v>696.51493051512819</v>
      </c>
      <c r="BH65" s="111">
        <f t="shared" si="48"/>
        <v>349.30075132741172</v>
      </c>
      <c r="BI65" s="111">
        <f t="shared" si="49"/>
        <v>0.4336797148325634</v>
      </c>
      <c r="BJ65" s="111">
        <f t="shared" si="50"/>
        <v>0.46393643912320737</v>
      </c>
      <c r="BK65" s="156">
        <f t="shared" si="51"/>
        <v>0.87800418885777898</v>
      </c>
      <c r="BL65" s="156">
        <f t="shared" si="52"/>
        <v>0.87007059083267047</v>
      </c>
      <c r="BM65" s="156">
        <f t="shared" si="53"/>
        <v>2.2112071939795683</v>
      </c>
      <c r="BN65" s="156">
        <f t="shared" si="54"/>
        <v>1.0007790300173049</v>
      </c>
      <c r="BO65" s="111">
        <f t="shared" si="55"/>
        <v>696.51055493706997</v>
      </c>
      <c r="BP65" s="111">
        <f t="shared" si="56"/>
        <v>349.3005950489308</v>
      </c>
      <c r="BQ65" s="111">
        <f t="shared" si="57"/>
        <v>0.43367990886259944</v>
      </c>
      <c r="BR65" s="111">
        <f t="shared" si="58"/>
        <v>0.46393664669022266</v>
      </c>
      <c r="BS65" s="156">
        <f t="shared" si="59"/>
        <v>0.87800413775002517</v>
      </c>
      <c r="BT65" s="156">
        <f t="shared" si="60"/>
        <v>0.87007053665328549</v>
      </c>
      <c r="BU65" s="156">
        <f t="shared" si="61"/>
        <v>2.2112079309432735</v>
      </c>
      <c r="BV65" s="156">
        <f t="shared" si="62"/>
        <v>1.0007790303592068</v>
      </c>
      <c r="BW65" s="111">
        <f t="shared" si="63"/>
        <v>696.50977343547333</v>
      </c>
      <c r="BX65" s="111">
        <f t="shared" si="64"/>
        <v>349.30056713667329</v>
      </c>
      <c r="BY65" s="111">
        <f t="shared" si="65"/>
        <v>0.43367994351752537</v>
      </c>
      <c r="BZ65" s="111">
        <f t="shared" si="66"/>
        <v>0.46393668376293412</v>
      </c>
      <c r="CA65" s="156">
        <f t="shared" si="67"/>
        <v>0.87800412862187471</v>
      </c>
      <c r="CB65" s="156">
        <f t="shared" si="68"/>
        <v>0.87007052697652332</v>
      </c>
      <c r="CC65" s="156">
        <f t="shared" si="69"/>
        <v>2.2112080625694244</v>
      </c>
      <c r="CD65" s="156">
        <f t="shared" si="70"/>
        <v>1.0007790304202724</v>
      </c>
      <c r="CE65" s="111">
        <f t="shared" si="71"/>
        <v>696.50963385470914</v>
      </c>
      <c r="CF65" s="111">
        <f t="shared" si="72"/>
        <v>349.30056215137779</v>
      </c>
      <c r="CG65" s="111">
        <f t="shared" si="73"/>
        <v>0.43367994970710227</v>
      </c>
      <c r="CH65" s="111">
        <f t="shared" si="74"/>
        <v>0.46393669038434199</v>
      </c>
      <c r="CI65" s="156">
        <f t="shared" si="75"/>
        <v>0.87800412699153252</v>
      </c>
      <c r="CJ65" s="156">
        <f t="shared" si="76"/>
        <v>0.87007052524819584</v>
      </c>
      <c r="CK65" s="156">
        <f t="shared" si="77"/>
        <v>2.2112080860786425</v>
      </c>
      <c r="CL65" s="156">
        <f t="shared" si="78"/>
        <v>1.0007790304311792</v>
      </c>
      <c r="CM65" s="111">
        <f t="shared" si="79"/>
        <v>696.50960892475302</v>
      </c>
      <c r="CN65" s="111">
        <f t="shared" si="80"/>
        <v>349.30056126097423</v>
      </c>
      <c r="CO65" s="111">
        <f t="shared" si="81"/>
        <v>0.43367995081259769</v>
      </c>
      <c r="CP65" s="111">
        <f t="shared" si="82"/>
        <v>0.46393669156696499</v>
      </c>
      <c r="CQ65" s="156">
        <f t="shared" si="83"/>
        <v>0.87800412670034367</v>
      </c>
      <c r="CR65" s="156">
        <f t="shared" si="84"/>
        <v>0.87007052493950621</v>
      </c>
      <c r="CS65" s="156">
        <f t="shared" si="85"/>
        <v>2.2112080902775291</v>
      </c>
      <c r="CT65" s="156">
        <f t="shared" si="86"/>
        <v>1.0007790304331272</v>
      </c>
      <c r="CU65" s="111">
        <f t="shared" si="87"/>
        <v>696.50960447211435</v>
      </c>
      <c r="CV65" s="111">
        <f t="shared" si="88"/>
        <v>349.30056110194289</v>
      </c>
      <c r="CW65" s="111">
        <f t="shared" si="89"/>
        <v>0.43367995101004569</v>
      </c>
      <c r="CX65" s="111">
        <f t="shared" si="90"/>
        <v>0.46393669177818841</v>
      </c>
      <c r="CY65" s="156">
        <f t="shared" si="91"/>
        <v>0.8780041266483356</v>
      </c>
      <c r="CZ65" s="156">
        <f t="shared" si="92"/>
        <v>0.87007052488437242</v>
      </c>
      <c r="DA65" s="156">
        <f t="shared" si="93"/>
        <v>2.211208091027475</v>
      </c>
      <c r="DB65" s="156">
        <f t="shared" si="94"/>
        <v>1.0007790304334752</v>
      </c>
      <c r="DC65" s="111">
        <f t="shared" si="95"/>
        <v>696.50960367684684</v>
      </c>
      <c r="DD65" s="111">
        <f t="shared" si="96"/>
        <v>349.30056107353892</v>
      </c>
      <c r="DE65" s="111">
        <f t="shared" si="97"/>
        <v>0.43367995104531115</v>
      </c>
      <c r="DF65" s="111">
        <f t="shared" si="98"/>
        <v>0.46393669181591424</v>
      </c>
      <c r="DG65" s="156">
        <f t="shared" si="99"/>
        <v>0.87800412663904659</v>
      </c>
      <c r="DH65" s="156">
        <f t="shared" si="100"/>
        <v>0.87007052487452519</v>
      </c>
      <c r="DI65" s="156">
        <f t="shared" si="101"/>
        <v>2.2112080911614198</v>
      </c>
      <c r="DJ65" s="156">
        <f t="shared" si="102"/>
        <v>1.0007790304335373</v>
      </c>
      <c r="DK65" s="111">
        <f t="shared" si="103"/>
        <v>696.50960353480582</v>
      </c>
      <c r="DL65" s="104">
        <f t="shared" si="104"/>
        <v>349.3005610684657</v>
      </c>
      <c r="DM65" s="104">
        <f t="shared" si="105"/>
        <v>0.43367995105160984</v>
      </c>
      <c r="DN65" s="104">
        <f t="shared" si="106"/>
        <v>0.46393669182265235</v>
      </c>
      <c r="DO65" s="105">
        <f t="shared" si="107"/>
        <v>0.87800412663738758</v>
      </c>
      <c r="DP65" s="105">
        <f t="shared" si="108"/>
        <v>0.87007052487276637</v>
      </c>
      <c r="DQ65" s="105">
        <f t="shared" si="109"/>
        <v>2.2112080911853433</v>
      </c>
      <c r="DR65" s="105">
        <f t="shared" si="110"/>
        <v>1.0007790304335484</v>
      </c>
      <c r="DS65" s="104">
        <f t="shared" si="111"/>
        <v>696.50960350943615</v>
      </c>
      <c r="DT65" s="104">
        <f t="shared" si="112"/>
        <v>349.30056106755967</v>
      </c>
      <c r="DU65" s="104">
        <f t="shared" si="113"/>
        <v>0.43367995105273477</v>
      </c>
      <c r="DV65" s="104">
        <f t="shared" si="114"/>
        <v>0.46393669182385577</v>
      </c>
      <c r="DW65" s="105">
        <f t="shared" si="115"/>
        <v>0.87800412663709126</v>
      </c>
      <c r="DX65" s="105">
        <f t="shared" si="116"/>
        <v>0.87007052487245218</v>
      </c>
      <c r="DY65" s="105">
        <f t="shared" si="117"/>
        <v>2.2112080911896164</v>
      </c>
      <c r="DZ65" s="105">
        <f t="shared" si="118"/>
        <v>1.0007790304335504</v>
      </c>
      <c r="EA65" s="104">
        <f t="shared" si="119"/>
        <v>696.50960350490595</v>
      </c>
      <c r="EB65" s="104">
        <f t="shared" si="120"/>
        <v>349.30056106739784</v>
      </c>
      <c r="EC65" s="104">
        <f t="shared" si="121"/>
        <v>0.43367995105293566</v>
      </c>
      <c r="ED65" s="104">
        <f t="shared" si="122"/>
        <v>0.46393669182407071</v>
      </c>
      <c r="EE65" s="105">
        <f t="shared" si="123"/>
        <v>0.87800412663703831</v>
      </c>
      <c r="EF65" s="105">
        <f t="shared" si="124"/>
        <v>0.87007052487239611</v>
      </c>
      <c r="EG65" s="105">
        <f t="shared" si="125"/>
        <v>2.2112080911903798</v>
      </c>
      <c r="EH65" s="105">
        <f t="shared" si="126"/>
        <v>1.0007790304335507</v>
      </c>
      <c r="EI65" s="104">
        <f t="shared" si="127"/>
        <v>696.50960350409628</v>
      </c>
      <c r="EJ65" s="104">
        <f t="shared" si="128"/>
        <v>349.30056106736896</v>
      </c>
      <c r="EK65" s="104">
        <f t="shared" si="129"/>
        <v>0.43367995105297152</v>
      </c>
      <c r="EL65" s="104">
        <f t="shared" si="130"/>
        <v>0.46393669182410907</v>
      </c>
      <c r="EM65" s="105">
        <f t="shared" si="131"/>
        <v>0.87800412663702887</v>
      </c>
      <c r="EN65" s="105">
        <f t="shared" si="132"/>
        <v>0.87007052487238612</v>
      </c>
      <c r="EO65" s="105">
        <f t="shared" si="133"/>
        <v>2.2112080911905156</v>
      </c>
      <c r="EP65" s="105">
        <f t="shared" si="134"/>
        <v>1.0007790304335507</v>
      </c>
      <c r="EQ65" s="104">
        <f t="shared" si="135"/>
        <v>6.0809348493704542E-2</v>
      </c>
      <c r="ER65" s="65">
        <f t="shared" si="136"/>
        <v>76.150561067368983</v>
      </c>
      <c r="ES65" s="65">
        <f>IF(P59,S92,"")</f>
        <v>0.3</v>
      </c>
      <c r="ET65" s="65">
        <f>IF(P59,EQ92,"")</f>
        <v>0.35571594929853745</v>
      </c>
      <c r="EU65" s="65">
        <f>IF(P59,ER92,"")</f>
        <v>72.315018702109228</v>
      </c>
      <c r="EV65" s="16"/>
      <c r="EW65" s="16"/>
      <c r="EX65" s="16"/>
      <c r="EY65" s="16"/>
      <c r="EZ65" s="16"/>
      <c r="FA65" s="16"/>
      <c r="FB65" s="16"/>
      <c r="FC65" s="16"/>
      <c r="FD65" s="16"/>
    </row>
    <row r="66" spans="2:160" x14ac:dyDescent="0.3"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16"/>
      <c r="M66" s="116"/>
      <c r="N66" s="116"/>
      <c r="O66" s="116" t="s">
        <v>8</v>
      </c>
      <c r="P66" s="111">
        <f>IF(P59,VLOOKUP($P$63,Dbk!$A$14:$AE$481,24),"")</f>
        <v>-41.68</v>
      </c>
      <c r="Q66" s="111">
        <f>IF(P59,VLOOKUP($Q$63,Dbk!$A$14:$AE$481,24),"")</f>
        <v>-57.15</v>
      </c>
      <c r="R66" s="116"/>
      <c r="S66" s="111">
        <v>0.04</v>
      </c>
      <c r="T66" s="134">
        <f t="shared" si="8"/>
        <v>350.36174619507619</v>
      </c>
      <c r="U66" s="111">
        <f t="shared" si="9"/>
        <v>0.43236640949416794</v>
      </c>
      <c r="V66" s="111">
        <f t="shared" si="10"/>
        <v>0.46253150783097036</v>
      </c>
      <c r="W66" s="156">
        <f t="shared" si="11"/>
        <v>0.87835018328926151</v>
      </c>
      <c r="X66" s="156">
        <f t="shared" si="12"/>
        <v>0.87043738494517431</v>
      </c>
      <c r="Y66" s="156">
        <f t="shared" si="13"/>
        <v>2.1698639453076218</v>
      </c>
      <c r="Z66" s="156">
        <f t="shared" si="14"/>
        <v>1.0013800669334163</v>
      </c>
      <c r="AA66" s="111">
        <f t="shared" si="15"/>
        <v>694.93069306653547</v>
      </c>
      <c r="AB66" s="111">
        <f t="shared" si="16"/>
        <v>349.24411471289801</v>
      </c>
      <c r="AC66" s="111">
        <f t="shared" si="17"/>
        <v>0.43375004429495556</v>
      </c>
      <c r="AD66" s="111">
        <f t="shared" si="18"/>
        <v>0.46401167529227805</v>
      </c>
      <c r="AE66" s="156">
        <f t="shared" si="19"/>
        <v>0.87798566418443014</v>
      </c>
      <c r="AF66" s="156">
        <f t="shared" si="20"/>
        <v>0.87005095282087208</v>
      </c>
      <c r="AG66" s="156">
        <f t="shared" si="21"/>
        <v>2.174915038183296</v>
      </c>
      <c r="AH66" s="156">
        <f t="shared" si="22"/>
        <v>1.0013843935762505</v>
      </c>
      <c r="AI66" s="111">
        <f t="shared" si="23"/>
        <v>689.46807147840502</v>
      </c>
      <c r="AJ66" s="111">
        <f t="shared" si="24"/>
        <v>349.04799184264522</v>
      </c>
      <c r="AK66" s="111">
        <f t="shared" si="25"/>
        <v>0.43399375950216912</v>
      </c>
      <c r="AL66" s="111">
        <f t="shared" si="26"/>
        <v>0.46427239388604136</v>
      </c>
      <c r="AM66" s="156">
        <f t="shared" si="27"/>
        <v>0.87792147299369094</v>
      </c>
      <c r="AN66" s="156">
        <f t="shared" si="28"/>
        <v>0.86998290394387134</v>
      </c>
      <c r="AO66" s="156">
        <f t="shared" si="29"/>
        <v>2.1758057495073206</v>
      </c>
      <c r="AP66" s="156">
        <f t="shared" si="30"/>
        <v>1.0013851556653091</v>
      </c>
      <c r="AQ66" s="111">
        <f t="shared" si="31"/>
        <v>688.51059416316002</v>
      </c>
      <c r="AR66" s="111">
        <f t="shared" si="32"/>
        <v>349.01348173165587</v>
      </c>
      <c r="AS66" s="111">
        <f t="shared" si="33"/>
        <v>0.43403667237973131</v>
      </c>
      <c r="AT66" s="111">
        <f t="shared" si="34"/>
        <v>0.46431830068529395</v>
      </c>
      <c r="AU66" s="156">
        <f t="shared" si="35"/>
        <v>0.87791017082543843</v>
      </c>
      <c r="AV66" s="156">
        <f t="shared" si="36"/>
        <v>0.86997092258721798</v>
      </c>
      <c r="AW66" s="156">
        <f t="shared" si="37"/>
        <v>2.1759626153409131</v>
      </c>
      <c r="AX66" s="156">
        <f t="shared" si="38"/>
        <v>1.0013852898520523</v>
      </c>
      <c r="AY66" s="111">
        <f t="shared" si="39"/>
        <v>688.34214929155405</v>
      </c>
      <c r="AZ66" s="111">
        <f t="shared" si="40"/>
        <v>349.00740635457225</v>
      </c>
      <c r="BA66" s="111">
        <f t="shared" si="41"/>
        <v>0.43404422791123237</v>
      </c>
      <c r="BB66" s="111">
        <f t="shared" si="42"/>
        <v>0.46432638334689974</v>
      </c>
      <c r="BC66" s="156">
        <f t="shared" si="43"/>
        <v>0.87790818090430844</v>
      </c>
      <c r="BD66" s="156">
        <f t="shared" si="44"/>
        <v>0.86996881308560325</v>
      </c>
      <c r="BE66" s="156">
        <f t="shared" si="45"/>
        <v>2.1759902351679075</v>
      </c>
      <c r="BF66" s="156">
        <f t="shared" si="46"/>
        <v>1.0013853134778674</v>
      </c>
      <c r="BG66" s="111">
        <f t="shared" si="47"/>
        <v>688.31249626499914</v>
      </c>
      <c r="BH66" s="111">
        <f t="shared" si="48"/>
        <v>349.006336716475</v>
      </c>
      <c r="BI66" s="111">
        <f t="shared" si="49"/>
        <v>0.43404555817430568</v>
      </c>
      <c r="BJ66" s="111">
        <f t="shared" si="50"/>
        <v>0.46432780641902466</v>
      </c>
      <c r="BK66" s="156">
        <f t="shared" si="51"/>
        <v>0.87790783054972787</v>
      </c>
      <c r="BL66" s="156">
        <f t="shared" si="52"/>
        <v>0.86996844167717235</v>
      </c>
      <c r="BM66" s="156">
        <f t="shared" si="53"/>
        <v>2.1759950980769536</v>
      </c>
      <c r="BN66" s="156">
        <f t="shared" si="54"/>
        <v>1.0013853176375411</v>
      </c>
      <c r="BO66" s="111">
        <f t="shared" si="55"/>
        <v>688.30727555108967</v>
      </c>
      <c r="BP66" s="111">
        <f t="shared" si="56"/>
        <v>349.00614839191775</v>
      </c>
      <c r="BQ66" s="111">
        <f t="shared" si="57"/>
        <v>0.43404579238633306</v>
      </c>
      <c r="BR66" s="111">
        <f t="shared" si="58"/>
        <v>0.46432805697142604</v>
      </c>
      <c r="BS66" s="156">
        <f t="shared" si="59"/>
        <v>0.87790776886475819</v>
      </c>
      <c r="BT66" s="156">
        <f t="shared" si="60"/>
        <v>0.86996837628537016</v>
      </c>
      <c r="BU66" s="156">
        <f t="shared" si="61"/>
        <v>2.1759959542632568</v>
      </c>
      <c r="BV66" s="156">
        <f t="shared" si="62"/>
        <v>1.0013853183699117</v>
      </c>
      <c r="BW66" s="111">
        <f t="shared" si="63"/>
        <v>688.30635637334217</v>
      </c>
      <c r="BX66" s="111">
        <f t="shared" si="64"/>
        <v>349.006115234692</v>
      </c>
      <c r="BY66" s="111">
        <f t="shared" si="65"/>
        <v>0.43404583362272886</v>
      </c>
      <c r="BZ66" s="111">
        <f t="shared" si="66"/>
        <v>0.46432810108477973</v>
      </c>
      <c r="CA66" s="156">
        <f t="shared" si="67"/>
        <v>0.8779077580042326</v>
      </c>
      <c r="CB66" s="156">
        <f t="shared" si="68"/>
        <v>0.86996836477220341</v>
      </c>
      <c r="CC66" s="156">
        <f t="shared" si="69"/>
        <v>2.1759961050071981</v>
      </c>
      <c r="CD66" s="156">
        <f t="shared" si="70"/>
        <v>1.0013853184988561</v>
      </c>
      <c r="CE66" s="111">
        <f t="shared" si="71"/>
        <v>688.30619453901465</v>
      </c>
      <c r="CF66" s="111">
        <f t="shared" si="72"/>
        <v>349.00610939688653</v>
      </c>
      <c r="CG66" s="111">
        <f t="shared" si="73"/>
        <v>0.43404584088298903</v>
      </c>
      <c r="CH66" s="111">
        <f t="shared" si="74"/>
        <v>0.46432810885156967</v>
      </c>
      <c r="CI66" s="156">
        <f t="shared" si="75"/>
        <v>0.87790775609208105</v>
      </c>
      <c r="CJ66" s="156">
        <f t="shared" si="76"/>
        <v>0.86996836274514489</v>
      </c>
      <c r="CK66" s="156">
        <f t="shared" si="77"/>
        <v>2.1759961315478362</v>
      </c>
      <c r="CL66" s="156">
        <f t="shared" si="78"/>
        <v>1.0013853185215587</v>
      </c>
      <c r="CM66" s="111">
        <f t="shared" si="79"/>
        <v>688.3061660457596</v>
      </c>
      <c r="CN66" s="111">
        <f t="shared" si="80"/>
        <v>349.00610836905702</v>
      </c>
      <c r="CO66" s="111">
        <f t="shared" si="81"/>
        <v>0.43404584216126207</v>
      </c>
      <c r="CP66" s="111">
        <f t="shared" si="82"/>
        <v>0.46432811021902459</v>
      </c>
      <c r="CQ66" s="156">
        <f t="shared" si="83"/>
        <v>0.87790775575541924</v>
      </c>
      <c r="CR66" s="156">
        <f t="shared" si="84"/>
        <v>0.86996836238825215</v>
      </c>
      <c r="CS66" s="156">
        <f t="shared" si="85"/>
        <v>2.175996136220697</v>
      </c>
      <c r="CT66" s="156">
        <f t="shared" si="86"/>
        <v>1.0013853185255559</v>
      </c>
      <c r="CU66" s="111">
        <f t="shared" si="87"/>
        <v>688.30616102911176</v>
      </c>
      <c r="CV66" s="111">
        <f t="shared" si="88"/>
        <v>349.00610818809281</v>
      </c>
      <c r="CW66" s="111">
        <f t="shared" si="89"/>
        <v>0.43404584238632055</v>
      </c>
      <c r="CX66" s="111">
        <f t="shared" si="90"/>
        <v>0.46432811045978473</v>
      </c>
      <c r="CY66" s="156">
        <f t="shared" si="91"/>
        <v>0.8779077556961451</v>
      </c>
      <c r="CZ66" s="156">
        <f t="shared" si="92"/>
        <v>0.86996836232541608</v>
      </c>
      <c r="DA66" s="156">
        <f t="shared" si="93"/>
        <v>2.1759961370434215</v>
      </c>
      <c r="DB66" s="156">
        <f t="shared" si="94"/>
        <v>1.0013853185262596</v>
      </c>
      <c r="DC66" s="111">
        <f t="shared" si="95"/>
        <v>688.30616014585951</v>
      </c>
      <c r="DD66" s="111">
        <f t="shared" si="96"/>
        <v>349.00610815623151</v>
      </c>
      <c r="DE66" s="111">
        <f t="shared" si="97"/>
        <v>0.43404584242594524</v>
      </c>
      <c r="DF66" s="111">
        <f t="shared" si="98"/>
        <v>0.46432811050217399</v>
      </c>
      <c r="DG66" s="156">
        <f t="shared" si="99"/>
        <v>0.877907755685709</v>
      </c>
      <c r="DH66" s="156">
        <f t="shared" si="100"/>
        <v>0.86996836231435293</v>
      </c>
      <c r="DI66" s="156">
        <f t="shared" si="101"/>
        <v>2.1759961371882741</v>
      </c>
      <c r="DJ66" s="156">
        <f t="shared" si="102"/>
        <v>1.0013853185263835</v>
      </c>
      <c r="DK66" s="111">
        <f t="shared" si="103"/>
        <v>688.30615999035035</v>
      </c>
      <c r="DL66" s="104">
        <f t="shared" si="104"/>
        <v>349.00610815062186</v>
      </c>
      <c r="DM66" s="104">
        <f t="shared" si="105"/>
        <v>0.43404584243292171</v>
      </c>
      <c r="DN66" s="104">
        <f t="shared" si="106"/>
        <v>0.46432811050963718</v>
      </c>
      <c r="DO66" s="105">
        <f t="shared" si="107"/>
        <v>0.87790775568387158</v>
      </c>
      <c r="DP66" s="105">
        <f t="shared" si="108"/>
        <v>0.86996836231240504</v>
      </c>
      <c r="DQ66" s="105">
        <f t="shared" si="109"/>
        <v>2.1759961372137768</v>
      </c>
      <c r="DR66" s="105">
        <f t="shared" si="110"/>
        <v>1.0013853185264052</v>
      </c>
      <c r="DS66" s="104">
        <f t="shared" si="111"/>
        <v>688.30615996296956</v>
      </c>
      <c r="DT66" s="104">
        <f t="shared" si="112"/>
        <v>349.00610814963414</v>
      </c>
      <c r="DU66" s="104">
        <f t="shared" si="113"/>
        <v>0.43404584243415012</v>
      </c>
      <c r="DV66" s="104">
        <f t="shared" si="114"/>
        <v>0.4643281105109513</v>
      </c>
      <c r="DW66" s="105">
        <f t="shared" si="115"/>
        <v>0.87790775568354806</v>
      </c>
      <c r="DX66" s="105">
        <f t="shared" si="116"/>
        <v>0.86996836231206209</v>
      </c>
      <c r="DY66" s="105">
        <f t="shared" si="117"/>
        <v>2.1759961372182675</v>
      </c>
      <c r="DZ66" s="105">
        <f t="shared" si="118"/>
        <v>1.0013853185264092</v>
      </c>
      <c r="EA66" s="104">
        <f t="shared" si="119"/>
        <v>688.30615995814958</v>
      </c>
      <c r="EB66" s="104">
        <f t="shared" si="120"/>
        <v>349.00610814946026</v>
      </c>
      <c r="EC66" s="104">
        <f t="shared" si="121"/>
        <v>0.43404584243436634</v>
      </c>
      <c r="ED66" s="104">
        <f t="shared" si="122"/>
        <v>0.46432811051118261</v>
      </c>
      <c r="EE66" s="105">
        <f t="shared" si="123"/>
        <v>0.87790775568349111</v>
      </c>
      <c r="EF66" s="105">
        <f t="shared" si="124"/>
        <v>0.8699683623120017</v>
      </c>
      <c r="EG66" s="105">
        <f t="shared" si="125"/>
        <v>2.1759961372190579</v>
      </c>
      <c r="EH66" s="105">
        <f t="shared" si="126"/>
        <v>1.0013853185264099</v>
      </c>
      <c r="EI66" s="104">
        <f t="shared" si="127"/>
        <v>688.30615995730147</v>
      </c>
      <c r="EJ66" s="104">
        <f t="shared" si="128"/>
        <v>349.00610814942968</v>
      </c>
      <c r="EK66" s="104">
        <f t="shared" si="129"/>
        <v>0.43404584243440442</v>
      </c>
      <c r="EL66" s="104">
        <f t="shared" si="130"/>
        <v>0.46432811051122336</v>
      </c>
      <c r="EM66" s="105">
        <f t="shared" si="131"/>
        <v>0.87790775568348112</v>
      </c>
      <c r="EN66" s="105">
        <f t="shared" si="132"/>
        <v>0.86996836231199104</v>
      </c>
      <c r="EO66" s="105">
        <f t="shared" si="133"/>
        <v>2.1759961372191974</v>
      </c>
      <c r="EP66" s="105">
        <f t="shared" si="134"/>
        <v>1.0013853185264099</v>
      </c>
      <c r="EQ66" s="104">
        <f t="shared" si="135"/>
        <v>7.8848264679888133E-2</v>
      </c>
      <c r="ER66" s="65">
        <f t="shared" si="136"/>
        <v>75.856108149429701</v>
      </c>
      <c r="ES66" s="65">
        <f>IF(P59,S102,"")</f>
        <v>0.4</v>
      </c>
      <c r="ET66" s="65">
        <f>IF(P59,EQ102,"")</f>
        <v>0.41975036537041288</v>
      </c>
      <c r="EU66" s="65">
        <f>IF(P59,ER102,"")</f>
        <v>72.018855949288081</v>
      </c>
      <c r="EV66" s="16"/>
      <c r="EW66" s="16"/>
      <c r="EX66" s="16"/>
      <c r="EY66" s="16"/>
      <c r="EZ66" s="16"/>
      <c r="FA66" s="16"/>
      <c r="FB66" s="16"/>
      <c r="FC66" s="16"/>
      <c r="FD66" s="16"/>
    </row>
    <row r="67" spans="2:160" x14ac:dyDescent="0.3"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16"/>
      <c r="M67" s="116"/>
      <c r="N67" s="116"/>
      <c r="O67" s="116" t="s">
        <v>540</v>
      </c>
      <c r="P67" s="111">
        <f>IF(P59,VLOOKUP($P$63,Dbk!$A$14:$AE$481,6),"")</f>
        <v>516.20000000000005</v>
      </c>
      <c r="Q67" s="111">
        <f>IF(P59,VLOOKUP($Q$63,Dbk!$A$14:$AE$481,6),"")</f>
        <v>523.20000000000005</v>
      </c>
      <c r="R67" s="116"/>
      <c r="S67" s="111">
        <v>0.05</v>
      </c>
      <c r="T67" s="134">
        <f t="shared" si="8"/>
        <v>350.37339453815719</v>
      </c>
      <c r="U67" s="111">
        <f t="shared" si="9"/>
        <v>0.43235203525128024</v>
      </c>
      <c r="V67" s="111">
        <f t="shared" si="10"/>
        <v>0.46251613073392772</v>
      </c>
      <c r="W67" s="156">
        <f t="shared" si="11"/>
        <v>0.87835397098309087</v>
      </c>
      <c r="X67" s="156">
        <f t="shared" si="12"/>
        <v>0.87044140039447759</v>
      </c>
      <c r="Y67" s="156">
        <f t="shared" si="13"/>
        <v>2.1344643896853714</v>
      </c>
      <c r="Z67" s="156">
        <f t="shared" si="14"/>
        <v>1.0021553036764874</v>
      </c>
      <c r="AA67" s="111">
        <f t="shared" si="15"/>
        <v>688.55254625283419</v>
      </c>
      <c r="AB67" s="111">
        <f t="shared" si="16"/>
        <v>349.01499464274258</v>
      </c>
      <c r="AC67" s="111">
        <f t="shared" si="17"/>
        <v>0.43403479091645969</v>
      </c>
      <c r="AD67" s="111">
        <f t="shared" si="18"/>
        <v>0.46431628795714291</v>
      </c>
      <c r="AE67" s="156">
        <f t="shared" si="19"/>
        <v>0.87791066635230097</v>
      </c>
      <c r="AF67" s="156">
        <f t="shared" si="20"/>
        <v>0.86997144789186653</v>
      </c>
      <c r="AG67" s="156">
        <f t="shared" si="21"/>
        <v>2.1403751241464377</v>
      </c>
      <c r="AH67" s="156">
        <f t="shared" si="22"/>
        <v>1.0021635123681594</v>
      </c>
      <c r="AI67" s="111">
        <f t="shared" si="23"/>
        <v>682.06474289224809</v>
      </c>
      <c r="AJ67" s="111">
        <f t="shared" si="24"/>
        <v>348.78010251479463</v>
      </c>
      <c r="AK67" s="111">
        <f t="shared" si="25"/>
        <v>0.43432709932197566</v>
      </c>
      <c r="AL67" s="111">
        <f t="shared" si="26"/>
        <v>0.46462898997234608</v>
      </c>
      <c r="AM67" s="156">
        <f t="shared" si="27"/>
        <v>0.87783368352763924</v>
      </c>
      <c r="AN67" s="156">
        <f t="shared" si="28"/>
        <v>0.86988983917233054</v>
      </c>
      <c r="AO67" s="156">
        <f t="shared" si="29"/>
        <v>2.1414032319825771</v>
      </c>
      <c r="AP67" s="156">
        <f t="shared" si="30"/>
        <v>1.0021649382477051</v>
      </c>
      <c r="AQ67" s="111">
        <f t="shared" si="31"/>
        <v>680.94430971020984</v>
      </c>
      <c r="AR67" s="111">
        <f t="shared" si="32"/>
        <v>348.73934747002636</v>
      </c>
      <c r="AS67" s="111">
        <f t="shared" si="33"/>
        <v>0.4343778564863317</v>
      </c>
      <c r="AT67" s="111">
        <f t="shared" si="34"/>
        <v>0.46468328833421529</v>
      </c>
      <c r="AU67" s="156">
        <f t="shared" si="35"/>
        <v>0.87782031672484295</v>
      </c>
      <c r="AV67" s="156">
        <f t="shared" si="36"/>
        <v>0.86987566920975956</v>
      </c>
      <c r="AW67" s="156">
        <f t="shared" si="37"/>
        <v>2.1415817964014359</v>
      </c>
      <c r="AX67" s="156">
        <f t="shared" si="38"/>
        <v>1.0021651858398943</v>
      </c>
      <c r="AY67" s="111">
        <f t="shared" si="39"/>
        <v>680.74995174526453</v>
      </c>
      <c r="AZ67" s="111">
        <f t="shared" si="40"/>
        <v>348.73227210016034</v>
      </c>
      <c r="BA67" s="111">
        <f t="shared" si="41"/>
        <v>0.43438666950491961</v>
      </c>
      <c r="BB67" s="111">
        <f t="shared" si="42"/>
        <v>0.4646927162145652</v>
      </c>
      <c r="BC67" s="156">
        <f t="shared" si="43"/>
        <v>0.87781799585388065</v>
      </c>
      <c r="BD67" s="156">
        <f t="shared" si="44"/>
        <v>0.86987320888812036</v>
      </c>
      <c r="BE67" s="156">
        <f t="shared" si="45"/>
        <v>2.141612801967113</v>
      </c>
      <c r="BF67" s="156">
        <f t="shared" si="46"/>
        <v>1.0021652288295473</v>
      </c>
      <c r="BG67" s="111">
        <f t="shared" si="47"/>
        <v>680.71621110358933</v>
      </c>
      <c r="BH67" s="111">
        <f t="shared" si="48"/>
        <v>348.73104363979331</v>
      </c>
      <c r="BI67" s="111">
        <f t="shared" si="49"/>
        <v>0.43438819970080322</v>
      </c>
      <c r="BJ67" s="111">
        <f t="shared" si="50"/>
        <v>0.46469435316830116</v>
      </c>
      <c r="BK67" s="156">
        <f t="shared" si="51"/>
        <v>0.87781759288392802</v>
      </c>
      <c r="BL67" s="156">
        <f t="shared" si="52"/>
        <v>0.86987278170556548</v>
      </c>
      <c r="BM67" s="156">
        <f t="shared" si="53"/>
        <v>2.1416181854709082</v>
      </c>
      <c r="BN67" s="156">
        <f t="shared" si="54"/>
        <v>1.0021652362937981</v>
      </c>
      <c r="BO67" s="111">
        <f t="shared" si="55"/>
        <v>680.710352927445</v>
      </c>
      <c r="BP67" s="111">
        <f t="shared" si="56"/>
        <v>348.73083034471699</v>
      </c>
      <c r="BQ67" s="111">
        <f t="shared" si="57"/>
        <v>0.43438846538670234</v>
      </c>
      <c r="BR67" s="111">
        <f t="shared" si="58"/>
        <v>0.46469463739042571</v>
      </c>
      <c r="BS67" s="156">
        <f t="shared" si="59"/>
        <v>0.87781752291680382</v>
      </c>
      <c r="BT67" s="156">
        <f t="shared" si="60"/>
        <v>0.86987270753444168</v>
      </c>
      <c r="BU67" s="156">
        <f t="shared" si="61"/>
        <v>2.1416191202027219</v>
      </c>
      <c r="BV67" s="156">
        <f t="shared" si="62"/>
        <v>1.002165237589806</v>
      </c>
      <c r="BW67" s="111">
        <f t="shared" si="63"/>
        <v>680.70933578541496</v>
      </c>
      <c r="BX67" s="111">
        <f t="shared" si="64"/>
        <v>348.73079331061274</v>
      </c>
      <c r="BY67" s="111">
        <f t="shared" si="65"/>
        <v>0.43438851151737973</v>
      </c>
      <c r="BZ67" s="111">
        <f t="shared" si="66"/>
        <v>0.46469468673952247</v>
      </c>
      <c r="CA67" s="156">
        <f t="shared" si="67"/>
        <v>0.87781751076850889</v>
      </c>
      <c r="CB67" s="156">
        <f t="shared" si="68"/>
        <v>0.86987269465621198</v>
      </c>
      <c r="CC67" s="156">
        <f t="shared" si="69"/>
        <v>2.1416192824989557</v>
      </c>
      <c r="CD67" s="156">
        <f t="shared" si="70"/>
        <v>1.00216523781483</v>
      </c>
      <c r="CE67" s="111">
        <f t="shared" si="71"/>
        <v>680.70915918060439</v>
      </c>
      <c r="CF67" s="111">
        <f t="shared" si="72"/>
        <v>348.7307868804333</v>
      </c>
      <c r="CG67" s="111">
        <f t="shared" si="73"/>
        <v>0.43438851952698537</v>
      </c>
      <c r="CH67" s="111">
        <f t="shared" si="74"/>
        <v>0.46469469530793783</v>
      </c>
      <c r="CI67" s="156">
        <f t="shared" si="75"/>
        <v>0.87781750865921726</v>
      </c>
      <c r="CJ67" s="156">
        <f t="shared" si="76"/>
        <v>0.86987269242018284</v>
      </c>
      <c r="CK67" s="156">
        <f t="shared" si="77"/>
        <v>2.1416193106782271</v>
      </c>
      <c r="CL67" s="156">
        <f t="shared" si="78"/>
        <v>1.0021652378539008</v>
      </c>
      <c r="CM67" s="111">
        <f t="shared" si="79"/>
        <v>680.70912851696062</v>
      </c>
      <c r="CN67" s="111">
        <f t="shared" si="80"/>
        <v>348.73078576397018</v>
      </c>
      <c r="CO67" s="111">
        <f t="shared" si="81"/>
        <v>0.43438852091768204</v>
      </c>
      <c r="CP67" s="111">
        <f t="shared" si="82"/>
        <v>0.46469469679565989</v>
      </c>
      <c r="CQ67" s="156">
        <f t="shared" si="83"/>
        <v>0.87781750829298388</v>
      </c>
      <c r="CR67" s="156">
        <f t="shared" si="84"/>
        <v>0.86987269203194417</v>
      </c>
      <c r="CS67" s="156">
        <f t="shared" si="85"/>
        <v>2.1416193155709546</v>
      </c>
      <c r="CT67" s="156">
        <f t="shared" si="86"/>
        <v>1.0021652378606845</v>
      </c>
      <c r="CU67" s="111">
        <f t="shared" si="87"/>
        <v>680.7091231928755</v>
      </c>
      <c r="CV67" s="111">
        <f t="shared" si="88"/>
        <v>348.73078557012025</v>
      </c>
      <c r="CW67" s="111">
        <f t="shared" si="89"/>
        <v>0.43438852115914683</v>
      </c>
      <c r="CX67" s="111">
        <f t="shared" si="90"/>
        <v>0.46469469705397104</v>
      </c>
      <c r="CY67" s="156">
        <f t="shared" si="91"/>
        <v>0.87781750822939519</v>
      </c>
      <c r="CZ67" s="156">
        <f t="shared" si="92"/>
        <v>0.86987269196453487</v>
      </c>
      <c r="DA67" s="156">
        <f t="shared" si="93"/>
        <v>2.1416193164204724</v>
      </c>
      <c r="DB67" s="156">
        <f t="shared" si="94"/>
        <v>1.0021652378618624</v>
      </c>
      <c r="DC67" s="111">
        <f t="shared" si="95"/>
        <v>680.70912226846167</v>
      </c>
      <c r="DD67" s="111">
        <f t="shared" si="96"/>
        <v>348.73078553646241</v>
      </c>
      <c r="DE67" s="111">
        <f t="shared" si="97"/>
        <v>0.43438852120107191</v>
      </c>
      <c r="DF67" s="111">
        <f t="shared" si="98"/>
        <v>0.46469469709882111</v>
      </c>
      <c r="DG67" s="156">
        <f t="shared" si="99"/>
        <v>0.87781750821835447</v>
      </c>
      <c r="DH67" s="156">
        <f t="shared" si="100"/>
        <v>0.86987269195283068</v>
      </c>
      <c r="DI67" s="156">
        <f t="shared" si="101"/>
        <v>2.1416193165679722</v>
      </c>
      <c r="DJ67" s="156">
        <f t="shared" si="102"/>
        <v>1.0021652378620669</v>
      </c>
      <c r="DK67" s="111">
        <f t="shared" si="103"/>
        <v>680.70912210795734</v>
      </c>
      <c r="DL67" s="104">
        <f t="shared" si="104"/>
        <v>348.73078553061839</v>
      </c>
      <c r="DM67" s="104">
        <f t="shared" si="105"/>
        <v>0.43438852120835142</v>
      </c>
      <c r="DN67" s="104">
        <f t="shared" si="106"/>
        <v>0.46469469710660849</v>
      </c>
      <c r="DO67" s="105">
        <f t="shared" si="107"/>
        <v>0.87781750821643745</v>
      </c>
      <c r="DP67" s="105">
        <f t="shared" si="108"/>
        <v>0.86987269195079853</v>
      </c>
      <c r="DQ67" s="105">
        <f t="shared" si="109"/>
        <v>2.1416193165935833</v>
      </c>
      <c r="DR67" s="105">
        <f t="shared" si="110"/>
        <v>1.0021652378621024</v>
      </c>
      <c r="DS67" s="104">
        <f t="shared" si="111"/>
        <v>680.70912208008849</v>
      </c>
      <c r="DT67" s="104">
        <f t="shared" si="112"/>
        <v>348.73078552960368</v>
      </c>
      <c r="DU67" s="104">
        <f t="shared" si="113"/>
        <v>0.4343885212096153</v>
      </c>
      <c r="DV67" s="104">
        <f t="shared" si="114"/>
        <v>0.46469469710796052</v>
      </c>
      <c r="DW67" s="105">
        <f t="shared" si="115"/>
        <v>0.8778175082161046</v>
      </c>
      <c r="DX67" s="105">
        <f t="shared" si="116"/>
        <v>0.8698726919504457</v>
      </c>
      <c r="DY67" s="105">
        <f t="shared" si="117"/>
        <v>2.14161931659803</v>
      </c>
      <c r="DZ67" s="105">
        <f t="shared" si="118"/>
        <v>1.0021652378621086</v>
      </c>
      <c r="EA67" s="104">
        <f t="shared" si="119"/>
        <v>680.70912207525066</v>
      </c>
      <c r="EB67" s="104">
        <f t="shared" si="120"/>
        <v>348.73078552942752</v>
      </c>
      <c r="EC67" s="104">
        <f t="shared" si="121"/>
        <v>0.43438852120983473</v>
      </c>
      <c r="ED67" s="104">
        <f t="shared" si="122"/>
        <v>0.46469469710819528</v>
      </c>
      <c r="EE67" s="105">
        <f t="shared" si="123"/>
        <v>0.87781750821604687</v>
      </c>
      <c r="EF67" s="105">
        <f t="shared" si="124"/>
        <v>0.86987269195038441</v>
      </c>
      <c r="EG67" s="105">
        <f t="shared" si="125"/>
        <v>2.1416193165988013</v>
      </c>
      <c r="EH67" s="105">
        <f t="shared" si="126"/>
        <v>1.0021652378621095</v>
      </c>
      <c r="EI67" s="104">
        <f t="shared" si="127"/>
        <v>680.70912207441006</v>
      </c>
      <c r="EJ67" s="104">
        <f t="shared" si="128"/>
        <v>348.73078552939694</v>
      </c>
      <c r="EK67" s="104">
        <f t="shared" si="129"/>
        <v>0.43438852120987287</v>
      </c>
      <c r="EL67" s="104">
        <f t="shared" si="130"/>
        <v>0.46469469710823608</v>
      </c>
      <c r="EM67" s="105">
        <f t="shared" si="131"/>
        <v>0.87781750821603677</v>
      </c>
      <c r="EN67" s="105">
        <f t="shared" si="132"/>
        <v>0.86987269195037376</v>
      </c>
      <c r="EO67" s="105">
        <f t="shared" si="133"/>
        <v>2.1416193165989359</v>
      </c>
      <c r="EP67" s="105">
        <f t="shared" si="134"/>
        <v>1.0021652378621098</v>
      </c>
      <c r="EQ67" s="104">
        <f t="shared" si="135"/>
        <v>9.5932601594854214E-2</v>
      </c>
      <c r="ER67" s="65">
        <f t="shared" si="136"/>
        <v>75.580785529396962</v>
      </c>
      <c r="ES67" s="65">
        <f>IF(P59,S112,"")</f>
        <v>0.5</v>
      </c>
      <c r="ET67" s="65">
        <f>IF(P59,EQ112,"")</f>
        <v>0.47823762322726304</v>
      </c>
      <c r="EU67" s="65">
        <f>IF(P59,ER112,"")</f>
        <v>72.022513103659207</v>
      </c>
      <c r="EV67" s="16"/>
      <c r="EW67" s="16"/>
      <c r="EX67" s="16"/>
      <c r="EY67" s="16"/>
      <c r="EZ67" s="16"/>
      <c r="FA67" s="16"/>
      <c r="FB67" s="16"/>
      <c r="FC67" s="16"/>
      <c r="FD67" s="16"/>
    </row>
    <row r="68" spans="2:160" x14ac:dyDescent="0.3"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16"/>
      <c r="M68" s="116"/>
      <c r="N68" s="116"/>
      <c r="O68" s="116" t="s">
        <v>541</v>
      </c>
      <c r="P68" s="111">
        <f>IF(P59,VLOOKUP($P$63,Dbk!$A$14:$AE$481,7)*1.01325,"")</f>
        <v>63.83475</v>
      </c>
      <c r="Q68" s="111">
        <f>IF(P59,VLOOKUP($Q$63,Dbk!$A$14:$AE$481,7)*1.01325,"")</f>
        <v>38.300849999999997</v>
      </c>
      <c r="R68" s="116"/>
      <c r="S68" s="111">
        <v>0.06</v>
      </c>
      <c r="T68" s="134">
        <f t="shared" si="8"/>
        <v>350.38504288123806</v>
      </c>
      <c r="U68" s="111">
        <f t="shared" si="9"/>
        <v>0.43233766196411905</v>
      </c>
      <c r="V68" s="111">
        <f t="shared" si="10"/>
        <v>0.46250075465929014</v>
      </c>
      <c r="W68" s="156">
        <f t="shared" si="11"/>
        <v>0.87835775844141284</v>
      </c>
      <c r="X68" s="156">
        <f t="shared" si="12"/>
        <v>0.87044541559532029</v>
      </c>
      <c r="Y68" s="156">
        <f t="shared" si="13"/>
        <v>2.1000476221505209</v>
      </c>
      <c r="Z68" s="156">
        <f t="shared" si="14"/>
        <v>1.0031024236676642</v>
      </c>
      <c r="AA68" s="111">
        <f t="shared" si="15"/>
        <v>682.59345989034807</v>
      </c>
      <c r="AB68" s="111">
        <f t="shared" si="16"/>
        <v>348.79931476646692</v>
      </c>
      <c r="AC68" s="111">
        <f t="shared" si="17"/>
        <v>0.4343031761054239</v>
      </c>
      <c r="AD68" s="111">
        <f t="shared" si="18"/>
        <v>0.46460339769417441</v>
      </c>
      <c r="AE68" s="156">
        <f t="shared" si="19"/>
        <v>0.87783998373183958</v>
      </c>
      <c r="AF68" s="156">
        <f t="shared" si="20"/>
        <v>0.86989651793679201</v>
      </c>
      <c r="AG68" s="156">
        <f t="shared" si="21"/>
        <v>2.1066903367171661</v>
      </c>
      <c r="AH68" s="156">
        <f t="shared" si="22"/>
        <v>1.0031162110434284</v>
      </c>
      <c r="AI68" s="111">
        <f t="shared" si="23"/>
        <v>675.18627107719828</v>
      </c>
      <c r="AJ68" s="111">
        <f t="shared" si="24"/>
        <v>348.52901104113801</v>
      </c>
      <c r="AK68" s="111">
        <f t="shared" si="25"/>
        <v>0.43464000248918117</v>
      </c>
      <c r="AL68" s="111">
        <f t="shared" si="26"/>
        <v>0.46496372359307753</v>
      </c>
      <c r="AM68" s="156">
        <f t="shared" si="27"/>
        <v>0.87775128431318938</v>
      </c>
      <c r="AN68" s="156">
        <f t="shared" si="28"/>
        <v>0.86980248914560143</v>
      </c>
      <c r="AO68" s="156">
        <f t="shared" si="29"/>
        <v>2.1078303952008119</v>
      </c>
      <c r="AP68" s="156">
        <f t="shared" si="30"/>
        <v>1.0031185736667763</v>
      </c>
      <c r="AQ68" s="111">
        <f t="shared" si="31"/>
        <v>673.92532363100156</v>
      </c>
      <c r="AR68" s="111">
        <f t="shared" si="32"/>
        <v>348.48274897944924</v>
      </c>
      <c r="AS68" s="111">
        <f t="shared" si="33"/>
        <v>0.43469770216776338</v>
      </c>
      <c r="AT68" s="111">
        <f t="shared" si="34"/>
        <v>0.46502544883063057</v>
      </c>
      <c r="AU68" s="156">
        <f t="shared" si="35"/>
        <v>0.87773609065459612</v>
      </c>
      <c r="AV68" s="156">
        <f t="shared" si="36"/>
        <v>0.86978638266514829</v>
      </c>
      <c r="AW68" s="156">
        <f t="shared" si="37"/>
        <v>2.1080257418936066</v>
      </c>
      <c r="AX68" s="156">
        <f t="shared" si="38"/>
        <v>1.0031189783907146</v>
      </c>
      <c r="AY68" s="111">
        <f t="shared" si="39"/>
        <v>673.70956419380445</v>
      </c>
      <c r="AZ68" s="111">
        <f t="shared" si="40"/>
        <v>348.47482585263674</v>
      </c>
      <c r="BA68" s="111">
        <f t="shared" si="41"/>
        <v>0.43470758570816248</v>
      </c>
      <c r="BB68" s="111">
        <f t="shared" si="42"/>
        <v>0.46503602192035987</v>
      </c>
      <c r="BC68" s="156">
        <f t="shared" si="43"/>
        <v>0.87773348811642093</v>
      </c>
      <c r="BD68" s="156">
        <f t="shared" si="44"/>
        <v>0.86978362377068308</v>
      </c>
      <c r="BE68" s="156">
        <f t="shared" si="45"/>
        <v>2.1080592048521036</v>
      </c>
      <c r="BF68" s="156">
        <f t="shared" si="46"/>
        <v>1.0031190477169387</v>
      </c>
      <c r="BG68" s="111">
        <f t="shared" si="47"/>
        <v>673.67261335963099</v>
      </c>
      <c r="BH68" s="111">
        <f t="shared" si="48"/>
        <v>348.47346872916989</v>
      </c>
      <c r="BI68" s="111">
        <f t="shared" si="49"/>
        <v>0.43470927866879994</v>
      </c>
      <c r="BJ68" s="111">
        <f t="shared" si="50"/>
        <v>0.46503783299453016</v>
      </c>
      <c r="BK68" s="156">
        <f t="shared" si="51"/>
        <v>0.87773304232606042</v>
      </c>
      <c r="BL68" s="156">
        <f t="shared" si="52"/>
        <v>0.86978315119801497</v>
      </c>
      <c r="BM68" s="156">
        <f t="shared" si="53"/>
        <v>2.1080649367959783</v>
      </c>
      <c r="BN68" s="156">
        <f t="shared" si="54"/>
        <v>1.0031190595918884</v>
      </c>
      <c r="BO68" s="111">
        <f t="shared" si="55"/>
        <v>673.66628422903102</v>
      </c>
      <c r="BP68" s="111">
        <f t="shared" si="56"/>
        <v>348.47323626775835</v>
      </c>
      <c r="BQ68" s="111">
        <f t="shared" si="57"/>
        <v>0.43470956865701721</v>
      </c>
      <c r="BR68" s="111">
        <f t="shared" si="58"/>
        <v>0.4650381432144835</v>
      </c>
      <c r="BS68" s="156">
        <f t="shared" si="59"/>
        <v>0.87773296596639172</v>
      </c>
      <c r="BT68" s="156">
        <f t="shared" si="60"/>
        <v>0.86978307025079216</v>
      </c>
      <c r="BU68" s="156">
        <f t="shared" si="61"/>
        <v>2.1080659186252642</v>
      </c>
      <c r="BV68" s="156">
        <f t="shared" si="62"/>
        <v>1.0031190616259555</v>
      </c>
      <c r="BW68" s="111">
        <f t="shared" si="63"/>
        <v>673.66520011475563</v>
      </c>
      <c r="BX68" s="111">
        <f t="shared" si="64"/>
        <v>348.47319644935146</v>
      </c>
      <c r="BY68" s="111">
        <f t="shared" si="65"/>
        <v>0.43470961832925209</v>
      </c>
      <c r="BZ68" s="111">
        <f t="shared" si="66"/>
        <v>0.46503819635222315</v>
      </c>
      <c r="CA68" s="156">
        <f t="shared" si="67"/>
        <v>0.87773295288670439</v>
      </c>
      <c r="CB68" s="156">
        <f t="shared" si="68"/>
        <v>0.8697830563853004</v>
      </c>
      <c r="CC68" s="156">
        <f t="shared" si="69"/>
        <v>2.1080660868033583</v>
      </c>
      <c r="CD68" s="156">
        <f t="shared" si="70"/>
        <v>1.003119061974372</v>
      </c>
      <c r="CE68" s="111">
        <f t="shared" si="71"/>
        <v>673.66501441643027</v>
      </c>
      <c r="CF68" s="111">
        <f t="shared" si="72"/>
        <v>348.47318962883679</v>
      </c>
      <c r="CG68" s="111">
        <f t="shared" si="73"/>
        <v>0.43470962683763503</v>
      </c>
      <c r="CH68" s="111">
        <f t="shared" si="74"/>
        <v>0.4650382054542142</v>
      </c>
      <c r="CI68" s="156">
        <f t="shared" si="75"/>
        <v>0.87773295064627799</v>
      </c>
      <c r="CJ68" s="156">
        <f t="shared" si="76"/>
        <v>0.86978305401027312</v>
      </c>
      <c r="CK68" s="156">
        <f t="shared" si="77"/>
        <v>2.1080661156106726</v>
      </c>
      <c r="CL68" s="156">
        <f t="shared" si="78"/>
        <v>1.0031190620340522</v>
      </c>
      <c r="CM68" s="111">
        <f t="shared" si="79"/>
        <v>673.66498260807259</v>
      </c>
      <c r="CN68" s="111">
        <f t="shared" si="80"/>
        <v>348.47318846054731</v>
      </c>
      <c r="CO68" s="111">
        <f t="shared" si="81"/>
        <v>0.43470962829504034</v>
      </c>
      <c r="CP68" s="111">
        <f t="shared" si="82"/>
        <v>0.46503820701329901</v>
      </c>
      <c r="CQ68" s="156">
        <f t="shared" si="83"/>
        <v>0.87773295026251419</v>
      </c>
      <c r="CR68" s="156">
        <f t="shared" si="84"/>
        <v>0.86978305360345343</v>
      </c>
      <c r="CS68" s="156">
        <f t="shared" si="85"/>
        <v>2.1080661205450926</v>
      </c>
      <c r="CT68" s="156">
        <f t="shared" si="86"/>
        <v>1.0031190620442749</v>
      </c>
      <c r="CU68" s="111">
        <f t="shared" si="87"/>
        <v>673.66497715960327</v>
      </c>
      <c r="CV68" s="111">
        <f t="shared" si="88"/>
        <v>348.47318826043045</v>
      </c>
      <c r="CW68" s="111">
        <f t="shared" si="89"/>
        <v>0.43470962854468004</v>
      </c>
      <c r="CX68" s="111">
        <f t="shared" si="90"/>
        <v>0.46503820728035539</v>
      </c>
      <c r="CY68" s="156">
        <f t="shared" si="91"/>
        <v>0.8777329501967791</v>
      </c>
      <c r="CZ68" s="156">
        <f t="shared" si="92"/>
        <v>0.86978305353376917</v>
      </c>
      <c r="DA68" s="156">
        <f t="shared" si="93"/>
        <v>2.1080661213903116</v>
      </c>
      <c r="DB68" s="156">
        <f t="shared" si="94"/>
        <v>1.003119062046026</v>
      </c>
      <c r="DC68" s="111">
        <f t="shared" si="95"/>
        <v>673.66497622633176</v>
      </c>
      <c r="DD68" s="111">
        <f t="shared" si="96"/>
        <v>348.47318822615227</v>
      </c>
      <c r="DE68" s="111">
        <f t="shared" si="97"/>
        <v>0.43470962858744094</v>
      </c>
      <c r="DF68" s="111">
        <f t="shared" si="98"/>
        <v>0.46503820732609963</v>
      </c>
      <c r="DG68" s="156">
        <f t="shared" si="99"/>
        <v>0.87773295018551933</v>
      </c>
      <c r="DH68" s="156">
        <f t="shared" si="100"/>
        <v>0.86978305352183283</v>
      </c>
      <c r="DI68" s="156">
        <f t="shared" si="101"/>
        <v>2.1080661215350895</v>
      </c>
      <c r="DJ68" s="156">
        <f t="shared" si="102"/>
        <v>1.0031190620463259</v>
      </c>
      <c r="DK68" s="111">
        <f t="shared" si="103"/>
        <v>673.6649760664717</v>
      </c>
      <c r="DL68" s="104">
        <f t="shared" si="104"/>
        <v>348.47318822028075</v>
      </c>
      <c r="DM68" s="104">
        <f t="shared" si="105"/>
        <v>0.43470962859476553</v>
      </c>
      <c r="DN68" s="104">
        <f t="shared" si="106"/>
        <v>0.46503820733393525</v>
      </c>
      <c r="DO68" s="105">
        <f t="shared" si="107"/>
        <v>0.87773295018359065</v>
      </c>
      <c r="DP68" s="105">
        <f t="shared" si="108"/>
        <v>0.86978305351978824</v>
      </c>
      <c r="DQ68" s="105">
        <f t="shared" si="109"/>
        <v>2.1080661215598888</v>
      </c>
      <c r="DR68" s="105">
        <f t="shared" si="110"/>
        <v>1.0031190620463772</v>
      </c>
      <c r="DS68" s="104">
        <f t="shared" si="111"/>
        <v>673.6649760390884</v>
      </c>
      <c r="DT68" s="104">
        <f t="shared" si="112"/>
        <v>348.47318821927507</v>
      </c>
      <c r="DU68" s="104">
        <f t="shared" si="113"/>
        <v>0.43470962859602008</v>
      </c>
      <c r="DV68" s="104">
        <f t="shared" si="114"/>
        <v>0.46503820733527729</v>
      </c>
      <c r="DW68" s="105">
        <f t="shared" si="115"/>
        <v>0.87773295018326025</v>
      </c>
      <c r="DX68" s="105">
        <f t="shared" si="116"/>
        <v>0.86978305351943808</v>
      </c>
      <c r="DY68" s="105">
        <f t="shared" si="117"/>
        <v>2.1080661215641365</v>
      </c>
      <c r="DZ68" s="105">
        <f t="shared" si="118"/>
        <v>1.0031190620463861</v>
      </c>
      <c r="EA68" s="104">
        <f t="shared" si="119"/>
        <v>673.66497603439825</v>
      </c>
      <c r="EB68" s="104">
        <f t="shared" si="120"/>
        <v>348.47318821910278</v>
      </c>
      <c r="EC68" s="104">
        <f t="shared" si="121"/>
        <v>0.43470962859623502</v>
      </c>
      <c r="ED68" s="104">
        <f t="shared" si="122"/>
        <v>0.46503820733550721</v>
      </c>
      <c r="EE68" s="105">
        <f t="shared" si="123"/>
        <v>0.87773295018320363</v>
      </c>
      <c r="EF68" s="105">
        <f t="shared" si="124"/>
        <v>0.86978305351937812</v>
      </c>
      <c r="EG68" s="105">
        <f t="shared" si="125"/>
        <v>2.1080661215648644</v>
      </c>
      <c r="EH68" s="105">
        <f t="shared" si="126"/>
        <v>1.0031190620463877</v>
      </c>
      <c r="EI68" s="104">
        <f t="shared" si="127"/>
        <v>673.6649760335946</v>
      </c>
      <c r="EJ68" s="104">
        <f t="shared" si="128"/>
        <v>348.47318821907322</v>
      </c>
      <c r="EK68" s="104">
        <f t="shared" si="129"/>
        <v>0.43470962859627182</v>
      </c>
      <c r="EL68" s="104">
        <f t="shared" si="130"/>
        <v>0.46503820733554663</v>
      </c>
      <c r="EM68" s="105">
        <f t="shared" si="131"/>
        <v>0.87773295018319397</v>
      </c>
      <c r="EN68" s="105">
        <f t="shared" si="132"/>
        <v>0.8697830535193678</v>
      </c>
      <c r="EO68" s="105">
        <f t="shared" si="133"/>
        <v>2.1080661215649887</v>
      </c>
      <c r="EP68" s="105">
        <f t="shared" si="134"/>
        <v>1.0031190620463879</v>
      </c>
      <c r="EQ68" s="104">
        <f t="shared" si="135"/>
        <v>0.11214290965547083</v>
      </c>
      <c r="ER68" s="65">
        <f t="shared" si="136"/>
        <v>75.323188219073245</v>
      </c>
      <c r="ES68" s="65">
        <f>IF(P59,S122,"")</f>
        <v>0.6</v>
      </c>
      <c r="ET68" s="65">
        <f>IF(P59,EQ122,"")</f>
        <v>0.53798170846994531</v>
      </c>
      <c r="EU68" s="65">
        <f>IF(P59,ER122,"")</f>
        <v>72.295285969955899</v>
      </c>
      <c r="EV68" s="16"/>
      <c r="EW68" s="16"/>
      <c r="EX68" s="16"/>
      <c r="EY68" s="16"/>
      <c r="EZ68" s="16"/>
      <c r="FA68" s="16"/>
      <c r="FB68" s="16"/>
      <c r="FC68" s="16"/>
      <c r="FD68" s="16"/>
    </row>
    <row r="69" spans="2:160" x14ac:dyDescent="0.3"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16"/>
      <c r="M69" s="116"/>
      <c r="N69" s="116"/>
      <c r="O69" s="132" t="s">
        <v>9</v>
      </c>
      <c r="P69" s="111">
        <f>IF(P59,VLOOKUP($P$63,Dbk!$A$14:$AE$481,10),"")</f>
        <v>0.63500000000000001</v>
      </c>
      <c r="Q69" s="111">
        <f>IF(P59,VLOOKUP($Q$63,Dbk!$A$14:$AE$481,10),"")</f>
        <v>0.36299999999999999</v>
      </c>
      <c r="R69" s="116"/>
      <c r="S69" s="111">
        <v>7.0000000000000007E-2</v>
      </c>
      <c r="T69" s="134">
        <f t="shared" si="8"/>
        <v>350.396691224319</v>
      </c>
      <c r="U69" s="111">
        <f t="shared" si="9"/>
        <v>0.43232328963258887</v>
      </c>
      <c r="V69" s="111">
        <f t="shared" si="10"/>
        <v>0.46248537960695552</v>
      </c>
      <c r="W69" s="156">
        <f t="shared" si="11"/>
        <v>0.8783615456642494</v>
      </c>
      <c r="X69" s="156">
        <f t="shared" si="12"/>
        <v>0.8704494305477255</v>
      </c>
      <c r="Y69" s="156">
        <f t="shared" si="13"/>
        <v>2.0665829373249931</v>
      </c>
      <c r="Z69" s="156">
        <f t="shared" si="14"/>
        <v>1.0042214981439315</v>
      </c>
      <c r="AA69" s="111">
        <f t="shared" si="15"/>
        <v>677.021515587919</v>
      </c>
      <c r="AB69" s="111">
        <f t="shared" si="16"/>
        <v>348.59621379940739</v>
      </c>
      <c r="AC69" s="111">
        <f t="shared" si="17"/>
        <v>0.43455621211549023</v>
      </c>
      <c r="AD69" s="111">
        <f t="shared" si="18"/>
        <v>0.46487408737936164</v>
      </c>
      <c r="AE69" s="156">
        <f t="shared" si="19"/>
        <v>0.8777733487229421</v>
      </c>
      <c r="AF69" s="156">
        <f t="shared" si="20"/>
        <v>0.8698258792006317</v>
      </c>
      <c r="AG69" s="156">
        <f t="shared" si="21"/>
        <v>2.0738437136711383</v>
      </c>
      <c r="AH69" s="156">
        <f t="shared" si="22"/>
        <v>1.0042427917653094</v>
      </c>
      <c r="AI69" s="111">
        <f t="shared" si="23"/>
        <v>668.78906179223839</v>
      </c>
      <c r="AJ69" s="111">
        <f t="shared" si="24"/>
        <v>348.29355470064638</v>
      </c>
      <c r="AK69" s="111">
        <f t="shared" si="25"/>
        <v>0.43493383148209874</v>
      </c>
      <c r="AL69" s="111">
        <f t="shared" si="26"/>
        <v>0.46527805228317537</v>
      </c>
      <c r="AM69" s="156">
        <f t="shared" si="27"/>
        <v>0.87767391509046699</v>
      </c>
      <c r="AN69" s="156">
        <f t="shared" si="28"/>
        <v>0.86972047184960344</v>
      </c>
      <c r="AO69" s="156">
        <f t="shared" si="29"/>
        <v>2.0750736400332128</v>
      </c>
      <c r="AP69" s="156">
        <f t="shared" si="30"/>
        <v>1.0042463926295966</v>
      </c>
      <c r="AQ69" s="111">
        <f t="shared" si="31"/>
        <v>667.40705930921092</v>
      </c>
      <c r="AR69" s="111">
        <f t="shared" si="32"/>
        <v>348.24244058664044</v>
      </c>
      <c r="AS69" s="111">
        <f t="shared" si="33"/>
        <v>0.4349976699315708</v>
      </c>
      <c r="AT69" s="111">
        <f t="shared" si="34"/>
        <v>0.46534634457795948</v>
      </c>
      <c r="AU69" s="156">
        <f t="shared" si="35"/>
        <v>0.87765710644885875</v>
      </c>
      <c r="AV69" s="156">
        <f t="shared" si="36"/>
        <v>0.8697026534700798</v>
      </c>
      <c r="AW69" s="156">
        <f t="shared" si="37"/>
        <v>2.075281623178288</v>
      </c>
      <c r="AX69" s="156">
        <f t="shared" si="38"/>
        <v>1.00424700136829</v>
      </c>
      <c r="AY69" s="111">
        <f t="shared" si="39"/>
        <v>667.17371582949409</v>
      </c>
      <c r="AZ69" s="111">
        <f t="shared" si="40"/>
        <v>348.23380149200102</v>
      </c>
      <c r="BA69" s="111">
        <f t="shared" si="41"/>
        <v>0.43500846149178801</v>
      </c>
      <c r="BB69" s="111">
        <f t="shared" si="42"/>
        <v>0.46535788903772668</v>
      </c>
      <c r="BC69" s="156">
        <f t="shared" si="43"/>
        <v>0.87765426506660393</v>
      </c>
      <c r="BD69" s="156">
        <f t="shared" si="44"/>
        <v>0.869699641401108</v>
      </c>
      <c r="BE69" s="156">
        <f t="shared" si="45"/>
        <v>2.0753167833103436</v>
      </c>
      <c r="BF69" s="156">
        <f t="shared" si="46"/>
        <v>1.004247104272266</v>
      </c>
      <c r="BG69" s="111">
        <f t="shared" si="47"/>
        <v>667.13427862837375</v>
      </c>
      <c r="BH69" s="111">
        <f t="shared" si="48"/>
        <v>348.23234115492568</v>
      </c>
      <c r="BI69" s="111">
        <f t="shared" si="49"/>
        <v>0.43501028573069211</v>
      </c>
      <c r="BJ69" s="111">
        <f t="shared" si="50"/>
        <v>0.4653598405491125</v>
      </c>
      <c r="BK69" s="156">
        <f t="shared" si="51"/>
        <v>0.87765378475141886</v>
      </c>
      <c r="BL69" s="156">
        <f t="shared" si="52"/>
        <v>0.86969913223263129</v>
      </c>
      <c r="BM69" s="156">
        <f t="shared" si="53"/>
        <v>2.0753227269357311</v>
      </c>
      <c r="BN69" s="156">
        <f t="shared" si="54"/>
        <v>1.0042471216674698</v>
      </c>
      <c r="BO69" s="111">
        <f t="shared" si="55"/>
        <v>667.12761227864553</v>
      </c>
      <c r="BP69" s="111">
        <f t="shared" si="56"/>
        <v>348.23209429664081</v>
      </c>
      <c r="BQ69" s="111">
        <f t="shared" si="57"/>
        <v>0.43501059410517795</v>
      </c>
      <c r="BR69" s="111">
        <f t="shared" si="58"/>
        <v>0.4653601704380973</v>
      </c>
      <c r="BS69" s="156">
        <f t="shared" si="59"/>
        <v>0.8776537035576123</v>
      </c>
      <c r="BT69" s="156">
        <f t="shared" si="60"/>
        <v>0.86969904616138649</v>
      </c>
      <c r="BU69" s="156">
        <f t="shared" si="61"/>
        <v>2.0753237316642696</v>
      </c>
      <c r="BV69" s="156">
        <f t="shared" si="62"/>
        <v>1.0042471246080038</v>
      </c>
      <c r="BW69" s="111">
        <f t="shared" si="63"/>
        <v>667.126485386882</v>
      </c>
      <c r="BX69" s="111">
        <f t="shared" si="64"/>
        <v>348.23205256706729</v>
      </c>
      <c r="BY69" s="111">
        <f t="shared" si="65"/>
        <v>0.43501064623365499</v>
      </c>
      <c r="BZ69" s="111">
        <f t="shared" si="66"/>
        <v>0.46536022620344486</v>
      </c>
      <c r="CA69" s="156">
        <f t="shared" si="67"/>
        <v>0.87765368983238712</v>
      </c>
      <c r="CB69" s="156">
        <f t="shared" si="68"/>
        <v>0.86969903161166573</v>
      </c>
      <c r="CC69" s="156">
        <f t="shared" si="69"/>
        <v>2.0753239015064029</v>
      </c>
      <c r="CD69" s="156">
        <f t="shared" si="70"/>
        <v>1.00424712510508</v>
      </c>
      <c r="CE69" s="111">
        <f t="shared" si="71"/>
        <v>667.12629489417077</v>
      </c>
      <c r="CF69" s="111">
        <f t="shared" si="72"/>
        <v>348.23204551298591</v>
      </c>
      <c r="CG69" s="111">
        <f t="shared" si="73"/>
        <v>0.43501065504559677</v>
      </c>
      <c r="CH69" s="111">
        <f t="shared" si="74"/>
        <v>0.46536023563017331</v>
      </c>
      <c r="CI69" s="156">
        <f t="shared" si="75"/>
        <v>0.87765368751223716</v>
      </c>
      <c r="CJ69" s="156">
        <f t="shared" si="76"/>
        <v>0.8696990291521407</v>
      </c>
      <c r="CK69" s="156">
        <f t="shared" si="77"/>
        <v>2.0753239302169875</v>
      </c>
      <c r="CL69" s="156">
        <f t="shared" si="78"/>
        <v>1.004247125189107</v>
      </c>
      <c r="CM69" s="111">
        <f t="shared" si="79"/>
        <v>667.12626269276336</v>
      </c>
      <c r="CN69" s="111">
        <f t="shared" si="80"/>
        <v>348.23204432054462</v>
      </c>
      <c r="CO69" s="111">
        <f t="shared" si="81"/>
        <v>0.43501065653519161</v>
      </c>
      <c r="CP69" s="111">
        <f t="shared" si="82"/>
        <v>0.46536023722369335</v>
      </c>
      <c r="CQ69" s="156">
        <f t="shared" si="83"/>
        <v>0.87765368712003267</v>
      </c>
      <c r="CR69" s="156">
        <f t="shared" si="84"/>
        <v>0.86969902873637583</v>
      </c>
      <c r="CS69" s="156">
        <f t="shared" si="85"/>
        <v>2.0753239350703039</v>
      </c>
      <c r="CT69" s="156">
        <f t="shared" si="86"/>
        <v>1.0042471252033112</v>
      </c>
      <c r="CU69" s="111">
        <f t="shared" si="87"/>
        <v>667.12625724934878</v>
      </c>
      <c r="CV69" s="111">
        <f t="shared" si="88"/>
        <v>348.23204411897103</v>
      </c>
      <c r="CW69" s="111">
        <f t="shared" si="89"/>
        <v>0.43501065678699685</v>
      </c>
      <c r="CX69" s="111">
        <f t="shared" si="90"/>
        <v>0.46536023749306643</v>
      </c>
      <c r="CY69" s="156">
        <f t="shared" si="91"/>
        <v>0.87765368705373326</v>
      </c>
      <c r="CZ69" s="156">
        <f t="shared" si="92"/>
        <v>0.86969902866609383</v>
      </c>
      <c r="DA69" s="156">
        <f t="shared" si="93"/>
        <v>2.0753239358907218</v>
      </c>
      <c r="DB69" s="156">
        <f t="shared" si="94"/>
        <v>1.0042471252057124</v>
      </c>
      <c r="DC69" s="111">
        <f t="shared" si="95"/>
        <v>667.12625632917934</v>
      </c>
      <c r="DD69" s="111">
        <f t="shared" si="96"/>
        <v>348.23204408489653</v>
      </c>
      <c r="DE69" s="111">
        <f t="shared" si="97"/>
        <v>0.43501065682956269</v>
      </c>
      <c r="DF69" s="111">
        <f t="shared" si="98"/>
        <v>0.46536023753860195</v>
      </c>
      <c r="DG69" s="156">
        <f t="shared" si="99"/>
        <v>0.87765368704252589</v>
      </c>
      <c r="DH69" s="156">
        <f t="shared" si="100"/>
        <v>0.86969902865421311</v>
      </c>
      <c r="DI69" s="156">
        <f t="shared" si="101"/>
        <v>2.0753239360294073</v>
      </c>
      <c r="DJ69" s="156">
        <f t="shared" si="102"/>
        <v>1.004247125206118</v>
      </c>
      <c r="DK69" s="111">
        <f t="shared" si="103"/>
        <v>667.12625617363096</v>
      </c>
      <c r="DL69" s="104">
        <f t="shared" si="104"/>
        <v>348.23204407913647</v>
      </c>
      <c r="DM69" s="104">
        <f t="shared" si="105"/>
        <v>0.4350106568367581</v>
      </c>
      <c r="DN69" s="104">
        <f t="shared" si="106"/>
        <v>0.46536023754629935</v>
      </c>
      <c r="DO69" s="105">
        <f t="shared" si="107"/>
        <v>0.8776536870406314</v>
      </c>
      <c r="DP69" s="105">
        <f t="shared" si="108"/>
        <v>0.86969902865220483</v>
      </c>
      <c r="DQ69" s="105">
        <f t="shared" si="109"/>
        <v>2.0753239360528508</v>
      </c>
      <c r="DR69" s="105">
        <f t="shared" si="110"/>
        <v>1.0042471252061866</v>
      </c>
      <c r="DS69" s="104">
        <f t="shared" si="111"/>
        <v>667.12625614733645</v>
      </c>
      <c r="DT69" s="104">
        <f t="shared" si="112"/>
        <v>348.23204407816274</v>
      </c>
      <c r="DU69" s="104">
        <f t="shared" si="113"/>
        <v>0.43501065683797452</v>
      </c>
      <c r="DV69" s="104">
        <f t="shared" si="114"/>
        <v>0.46536023754760064</v>
      </c>
      <c r="DW69" s="105">
        <f t="shared" si="115"/>
        <v>0.8776536870403111</v>
      </c>
      <c r="DX69" s="105">
        <f t="shared" si="116"/>
        <v>0.86969902865186532</v>
      </c>
      <c r="DY69" s="105">
        <f t="shared" si="117"/>
        <v>2.0753239360568143</v>
      </c>
      <c r="DZ69" s="105">
        <f t="shared" si="118"/>
        <v>1.0042471252061984</v>
      </c>
      <c r="EA69" s="104">
        <f t="shared" si="119"/>
        <v>667.12625614289198</v>
      </c>
      <c r="EB69" s="104">
        <f t="shared" si="120"/>
        <v>348.23204407799813</v>
      </c>
      <c r="EC69" s="104">
        <f t="shared" si="121"/>
        <v>0.43501065683818013</v>
      </c>
      <c r="ED69" s="104">
        <f t="shared" si="122"/>
        <v>0.46536023754782063</v>
      </c>
      <c r="EE69" s="105">
        <f t="shared" si="123"/>
        <v>0.87765368704025692</v>
      </c>
      <c r="EF69" s="105">
        <f t="shared" si="124"/>
        <v>0.86969902865180793</v>
      </c>
      <c r="EG69" s="105">
        <f t="shared" si="125"/>
        <v>2.0753239360574844</v>
      </c>
      <c r="EH69" s="105">
        <f t="shared" si="126"/>
        <v>1.0042471252062004</v>
      </c>
      <c r="EI69" s="104">
        <f t="shared" si="127"/>
        <v>667.12625614213971</v>
      </c>
      <c r="EJ69" s="104">
        <f t="shared" si="128"/>
        <v>348.23204407797033</v>
      </c>
      <c r="EK69" s="104">
        <f t="shared" si="129"/>
        <v>0.43501065683821488</v>
      </c>
      <c r="EL69" s="104">
        <f t="shared" si="130"/>
        <v>0.46536023754785777</v>
      </c>
      <c r="EM69" s="105">
        <f t="shared" si="131"/>
        <v>0.87765368704024782</v>
      </c>
      <c r="EN69" s="105">
        <f t="shared" si="132"/>
        <v>0.86969902865179827</v>
      </c>
      <c r="EO69" s="105">
        <f t="shared" si="133"/>
        <v>2.0753239360575977</v>
      </c>
      <c r="EP69" s="105">
        <f t="shared" si="134"/>
        <v>1.0042471252062006</v>
      </c>
      <c r="EQ69" s="104">
        <f t="shared" si="135"/>
        <v>0.12755113887054545</v>
      </c>
      <c r="ER69" s="65">
        <f t="shared" si="136"/>
        <v>75.082044077970352</v>
      </c>
      <c r="ES69" s="65">
        <f>IF(P59,S132,"")</f>
        <v>0.7</v>
      </c>
      <c r="ET69" s="65">
        <f>IF(P59,EQ132,"")</f>
        <v>0.60608323700713718</v>
      </c>
      <c r="EU69" s="65">
        <f>IF(P59,ER132,"")</f>
        <v>72.878987926688524</v>
      </c>
      <c r="EV69" s="16"/>
      <c r="EW69" s="16"/>
      <c r="EX69" s="16"/>
      <c r="EY69" s="16"/>
      <c r="EZ69" s="16"/>
      <c r="FA69" s="16"/>
      <c r="FB69" s="16"/>
      <c r="FC69" s="16"/>
      <c r="FD69" s="16"/>
    </row>
    <row r="70" spans="2:160" x14ac:dyDescent="0.3"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16"/>
      <c r="M70" s="116"/>
      <c r="N70" s="116"/>
      <c r="O70" s="132" t="s">
        <v>599</v>
      </c>
      <c r="P70" s="111">
        <f>IF(P59,IF(ISNUMBER(VLOOKUP(P4,M7:V56,7)),VLOOKUP(P4,M7:V56,7),""),"")</f>
        <v>0.3</v>
      </c>
      <c r="Q70" s="111">
        <f>P70</f>
        <v>0.3</v>
      </c>
      <c r="R70" s="116"/>
      <c r="S70" s="111">
        <v>0.08</v>
      </c>
      <c r="T70" s="134">
        <f t="shared" si="8"/>
        <v>350.40833956739999</v>
      </c>
      <c r="U70" s="111">
        <f t="shared" si="9"/>
        <v>0.43230891825659434</v>
      </c>
      <c r="V70" s="111">
        <f t="shared" si="10"/>
        <v>0.46247000557682183</v>
      </c>
      <c r="W70" s="156">
        <f t="shared" si="11"/>
        <v>0.87836533265162253</v>
      </c>
      <c r="X70" s="156">
        <f t="shared" si="12"/>
        <v>0.87045344525171642</v>
      </c>
      <c r="Y70" s="156">
        <f t="shared" si="13"/>
        <v>2.0340407757295837</v>
      </c>
      <c r="Z70" s="156">
        <f t="shared" si="14"/>
        <v>1.0055126969952768</v>
      </c>
      <c r="AA70" s="111">
        <f t="shared" si="15"/>
        <v>671.80789455582783</v>
      </c>
      <c r="AB70" s="111">
        <f t="shared" si="16"/>
        <v>348.4049004685873</v>
      </c>
      <c r="AC70" s="111">
        <f t="shared" si="17"/>
        <v>0.43479483217007775</v>
      </c>
      <c r="AD70" s="111">
        <f t="shared" si="18"/>
        <v>0.46512935534473432</v>
      </c>
      <c r="AE70" s="156">
        <f t="shared" si="19"/>
        <v>0.8777105146746722</v>
      </c>
      <c r="AF70" s="156">
        <f t="shared" si="20"/>
        <v>0.8697592701464143</v>
      </c>
      <c r="AG70" s="156">
        <f t="shared" si="21"/>
        <v>2.0418180025439083</v>
      </c>
      <c r="AH70" s="156">
        <f t="shared" si="22"/>
        <v>1.0055436291039919</v>
      </c>
      <c r="AI70" s="111">
        <f t="shared" si="23"/>
        <v>662.83413956628794</v>
      </c>
      <c r="AJ70" s="111">
        <f t="shared" si="24"/>
        <v>348.07267330781991</v>
      </c>
      <c r="AK70" s="111">
        <f t="shared" si="25"/>
        <v>0.4352098335869814</v>
      </c>
      <c r="AL70" s="111">
        <f t="shared" si="26"/>
        <v>0.46557331034886384</v>
      </c>
      <c r="AM70" s="156">
        <f t="shared" si="27"/>
        <v>0.87760124614463619</v>
      </c>
      <c r="AN70" s="156">
        <f t="shared" si="28"/>
        <v>0.86964343766613605</v>
      </c>
      <c r="AO70" s="156">
        <f t="shared" si="29"/>
        <v>2.0431186443202431</v>
      </c>
      <c r="AP70" s="156">
        <f t="shared" si="30"/>
        <v>1.0055487925880602</v>
      </c>
      <c r="AQ70" s="111">
        <f t="shared" si="31"/>
        <v>661.34800582816979</v>
      </c>
      <c r="AR70" s="111">
        <f t="shared" si="32"/>
        <v>348.01728981256008</v>
      </c>
      <c r="AS70" s="111">
        <f t="shared" si="33"/>
        <v>0.4352790929096102</v>
      </c>
      <c r="AT70" s="111">
        <f t="shared" si="34"/>
        <v>0.46564740171725738</v>
      </c>
      <c r="AU70" s="156">
        <f t="shared" si="35"/>
        <v>0.87758301171371866</v>
      </c>
      <c r="AV70" s="156">
        <f t="shared" si="36"/>
        <v>0.86962410795926814</v>
      </c>
      <c r="AW70" s="156">
        <f t="shared" si="37"/>
        <v>2.0433357717909004</v>
      </c>
      <c r="AX70" s="156">
        <f t="shared" si="38"/>
        <v>1.0055496543087259</v>
      </c>
      <c r="AY70" s="111">
        <f t="shared" si="39"/>
        <v>661.10031740582315</v>
      </c>
      <c r="AZ70" s="111">
        <f t="shared" si="40"/>
        <v>348.00804910123537</v>
      </c>
      <c r="BA70" s="111">
        <f t="shared" si="41"/>
        <v>0.43529065094240171</v>
      </c>
      <c r="BB70" s="111">
        <f t="shared" si="42"/>
        <v>0.46565976612442977</v>
      </c>
      <c r="BC70" s="156">
        <f t="shared" si="43"/>
        <v>0.87757996877902622</v>
      </c>
      <c r="BD70" s="156">
        <f t="shared" si="44"/>
        <v>0.86962088224928347</v>
      </c>
      <c r="BE70" s="156">
        <f t="shared" si="45"/>
        <v>2.0433720079272879</v>
      </c>
      <c r="BF70" s="156">
        <f t="shared" si="46"/>
        <v>1.0055497981128556</v>
      </c>
      <c r="BG70" s="111">
        <f t="shared" si="47"/>
        <v>661.05899225431256</v>
      </c>
      <c r="BH70" s="111">
        <f t="shared" si="48"/>
        <v>348.00650706783017</v>
      </c>
      <c r="BI70" s="111">
        <f t="shared" si="49"/>
        <v>0.43529257973600505</v>
      </c>
      <c r="BJ70" s="111">
        <f t="shared" si="50"/>
        <v>0.46566182948502866</v>
      </c>
      <c r="BK70" s="156">
        <f t="shared" si="51"/>
        <v>0.877579460977984</v>
      </c>
      <c r="BL70" s="156">
        <f t="shared" si="52"/>
        <v>0.86962034394701071</v>
      </c>
      <c r="BM70" s="156">
        <f t="shared" si="53"/>
        <v>2.0433780550293212</v>
      </c>
      <c r="BN70" s="156">
        <f t="shared" si="54"/>
        <v>1.0055498221107455</v>
      </c>
      <c r="BO70" s="111">
        <f t="shared" si="55"/>
        <v>661.05209620889968</v>
      </c>
      <c r="BP70" s="111">
        <f t="shared" si="56"/>
        <v>348.00624973646217</v>
      </c>
      <c r="BQ70" s="111">
        <f t="shared" si="57"/>
        <v>0.43529290161078488</v>
      </c>
      <c r="BR70" s="111">
        <f t="shared" si="58"/>
        <v>0.46566217381618846</v>
      </c>
      <c r="BS70" s="156">
        <f t="shared" si="59"/>
        <v>0.8775793762367794</v>
      </c>
      <c r="BT70" s="156">
        <f t="shared" si="60"/>
        <v>0.86962025411580091</v>
      </c>
      <c r="BU70" s="156">
        <f t="shared" si="61"/>
        <v>2.0433790641638954</v>
      </c>
      <c r="BV70" s="156">
        <f t="shared" si="62"/>
        <v>1.0055498261154845</v>
      </c>
      <c r="BW70" s="111">
        <f t="shared" si="63"/>
        <v>661.05094541220558</v>
      </c>
      <c r="BX70" s="111">
        <f t="shared" si="64"/>
        <v>348.00620679335753</v>
      </c>
      <c r="BY70" s="111">
        <f t="shared" si="65"/>
        <v>0.43529295532485163</v>
      </c>
      <c r="BZ70" s="111">
        <f t="shared" si="66"/>
        <v>0.46566223127774825</v>
      </c>
      <c r="CA70" s="156">
        <f t="shared" si="67"/>
        <v>0.87757936209527232</v>
      </c>
      <c r="CB70" s="156">
        <f t="shared" si="68"/>
        <v>0.86962023912488018</v>
      </c>
      <c r="CC70" s="156">
        <f t="shared" si="69"/>
        <v>2.0433792325670681</v>
      </c>
      <c r="CD70" s="156">
        <f t="shared" si="70"/>
        <v>1.0055498267837906</v>
      </c>
      <c r="CE70" s="111">
        <f t="shared" si="71"/>
        <v>661.05075336887103</v>
      </c>
      <c r="CF70" s="111">
        <f t="shared" si="72"/>
        <v>348.00619962706651</v>
      </c>
      <c r="CG70" s="111">
        <f t="shared" si="73"/>
        <v>0.43529296428858855</v>
      </c>
      <c r="CH70" s="111">
        <f t="shared" si="74"/>
        <v>0.46566224086686214</v>
      </c>
      <c r="CI70" s="156">
        <f t="shared" si="75"/>
        <v>0.87757935973535517</v>
      </c>
      <c r="CJ70" s="156">
        <f t="shared" si="76"/>
        <v>0.86962023662321397</v>
      </c>
      <c r="CK70" s="156">
        <f t="shared" si="77"/>
        <v>2.0433792606699823</v>
      </c>
      <c r="CL70" s="156">
        <f t="shared" si="78"/>
        <v>1.0055498268953165</v>
      </c>
      <c r="CM70" s="111">
        <f t="shared" si="79"/>
        <v>661.05072132092153</v>
      </c>
      <c r="CN70" s="111">
        <f t="shared" si="80"/>
        <v>348.00619843116471</v>
      </c>
      <c r="CO70" s="111">
        <f t="shared" si="81"/>
        <v>0.43529296578444587</v>
      </c>
      <c r="CP70" s="111">
        <f t="shared" si="82"/>
        <v>0.4656622424670816</v>
      </c>
      <c r="CQ70" s="156">
        <f t="shared" si="83"/>
        <v>0.87757935934153519</v>
      </c>
      <c r="CR70" s="156">
        <f t="shared" si="84"/>
        <v>0.86962023620573892</v>
      </c>
      <c r="CS70" s="156">
        <f t="shared" si="85"/>
        <v>2.0433792653597616</v>
      </c>
      <c r="CT70" s="156">
        <f t="shared" si="86"/>
        <v>1.0055498269139278</v>
      </c>
      <c r="CU70" s="111">
        <f t="shared" si="87"/>
        <v>661.05071597279994</v>
      </c>
      <c r="CV70" s="111">
        <f t="shared" si="88"/>
        <v>348.00619823159417</v>
      </c>
      <c r="CW70" s="111">
        <f t="shared" si="89"/>
        <v>0.43529296603407258</v>
      </c>
      <c r="CX70" s="111">
        <f t="shared" si="90"/>
        <v>0.46566224273412415</v>
      </c>
      <c r="CY70" s="156">
        <f t="shared" si="91"/>
        <v>0.87757935927581499</v>
      </c>
      <c r="CZ70" s="156">
        <f t="shared" si="92"/>
        <v>0.86962023613607131</v>
      </c>
      <c r="DA70" s="156">
        <f t="shared" si="93"/>
        <v>2.0433792661423857</v>
      </c>
      <c r="DB70" s="156">
        <f t="shared" si="94"/>
        <v>1.0055498269170338</v>
      </c>
      <c r="DC70" s="111">
        <f t="shared" si="95"/>
        <v>661.05071508031244</v>
      </c>
      <c r="DD70" s="111">
        <f t="shared" si="96"/>
        <v>348.00619819829006</v>
      </c>
      <c r="DE70" s="111">
        <f t="shared" si="97"/>
        <v>0.43529296607573004</v>
      </c>
      <c r="DF70" s="111">
        <f t="shared" si="98"/>
        <v>0.46566224277868795</v>
      </c>
      <c r="DG70" s="156">
        <f t="shared" si="99"/>
        <v>0.87757935926484765</v>
      </c>
      <c r="DH70" s="156">
        <f t="shared" si="100"/>
        <v>0.86962023612444517</v>
      </c>
      <c r="DI70" s="156">
        <f t="shared" si="101"/>
        <v>2.0433792662729897</v>
      </c>
      <c r="DJ70" s="156">
        <f t="shared" si="102"/>
        <v>1.005549826917552</v>
      </c>
      <c r="DK70" s="111">
        <f t="shared" si="103"/>
        <v>661.05071493137461</v>
      </c>
      <c r="DL70" s="104">
        <f t="shared" si="104"/>
        <v>348.00619819273231</v>
      </c>
      <c r="DM70" s="104">
        <f t="shared" si="105"/>
        <v>0.43529296608268181</v>
      </c>
      <c r="DN70" s="104">
        <f t="shared" si="106"/>
        <v>0.46566224278612472</v>
      </c>
      <c r="DO70" s="105">
        <f t="shared" si="107"/>
        <v>0.87757935926301744</v>
      </c>
      <c r="DP70" s="105">
        <f t="shared" si="108"/>
        <v>0.86962023612250505</v>
      </c>
      <c r="DQ70" s="105">
        <f t="shared" si="109"/>
        <v>2.0433792662947847</v>
      </c>
      <c r="DR70" s="105">
        <f t="shared" si="110"/>
        <v>1.0055498269176384</v>
      </c>
      <c r="DS70" s="104">
        <f t="shared" si="111"/>
        <v>661.05071490652051</v>
      </c>
      <c r="DT70" s="104">
        <f t="shared" si="112"/>
        <v>348.0061981918048</v>
      </c>
      <c r="DU70" s="104">
        <f t="shared" si="113"/>
        <v>0.43529296608384194</v>
      </c>
      <c r="DV70" s="104">
        <f t="shared" si="114"/>
        <v>0.46566224278736584</v>
      </c>
      <c r="DW70" s="105">
        <f t="shared" si="115"/>
        <v>0.87757935926271202</v>
      </c>
      <c r="DX70" s="105">
        <f t="shared" si="116"/>
        <v>0.86962023612218131</v>
      </c>
      <c r="DY70" s="105">
        <f t="shared" si="117"/>
        <v>2.0433792662984218</v>
      </c>
      <c r="DZ70" s="105">
        <f t="shared" si="118"/>
        <v>1.0055498269176528</v>
      </c>
      <c r="EA70" s="104">
        <f t="shared" si="119"/>
        <v>661.05071490237242</v>
      </c>
      <c r="EB70" s="104">
        <f t="shared" si="120"/>
        <v>348.00619819165001</v>
      </c>
      <c r="EC70" s="104">
        <f t="shared" si="121"/>
        <v>0.43529296608403556</v>
      </c>
      <c r="ED70" s="104">
        <f t="shared" si="122"/>
        <v>0.4656622427875729</v>
      </c>
      <c r="EE70" s="105">
        <f t="shared" si="123"/>
        <v>0.87757935926266106</v>
      </c>
      <c r="EF70" s="105">
        <f t="shared" si="124"/>
        <v>0.86962023612212724</v>
      </c>
      <c r="EG70" s="105">
        <f t="shared" si="125"/>
        <v>2.0433792662990289</v>
      </c>
      <c r="EH70" s="105">
        <f t="shared" si="126"/>
        <v>1.0055498269176553</v>
      </c>
      <c r="EI70" s="104">
        <f t="shared" si="127"/>
        <v>661.05071490168029</v>
      </c>
      <c r="EJ70" s="104">
        <f t="shared" si="128"/>
        <v>348.00619819162421</v>
      </c>
      <c r="EK70" s="104">
        <f t="shared" si="129"/>
        <v>0.43529296608406781</v>
      </c>
      <c r="EL70" s="104">
        <f t="shared" si="130"/>
        <v>0.46566224278760743</v>
      </c>
      <c r="EM70" s="105">
        <f t="shared" si="131"/>
        <v>0.87757935926265251</v>
      </c>
      <c r="EN70" s="105">
        <f t="shared" si="132"/>
        <v>0.86962023612211825</v>
      </c>
      <c r="EO70" s="105">
        <f t="shared" si="133"/>
        <v>2.0433792662991297</v>
      </c>
      <c r="EP70" s="105">
        <f t="shared" si="134"/>
        <v>1.0055498269176557</v>
      </c>
      <c r="EQ70" s="104">
        <f t="shared" si="135"/>
        <v>0.14222178353204989</v>
      </c>
      <c r="ER70" s="65">
        <f t="shared" si="136"/>
        <v>74.85619819162423</v>
      </c>
      <c r="ES70" s="65">
        <f>IF(P59,S142,"")</f>
        <v>0.8</v>
      </c>
      <c r="ET70" s="65">
        <f>IF(P59,EQ142,"")</f>
        <v>0.69227380315900944</v>
      </c>
      <c r="EU70" s="65">
        <f>IF(P59,ER142,"")</f>
        <v>73.894655037229995</v>
      </c>
      <c r="EV70" s="16"/>
      <c r="EW70" s="16"/>
      <c r="EX70" s="16"/>
      <c r="EY70" s="16"/>
      <c r="EZ70" s="16"/>
      <c r="FA70" s="16"/>
      <c r="FB70" s="16"/>
      <c r="FC70" s="16"/>
      <c r="FD70" s="16"/>
    </row>
    <row r="71" spans="2:160" x14ac:dyDescent="0.3"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16"/>
      <c r="M71" s="116"/>
      <c r="N71" s="116"/>
      <c r="O71" s="116" t="s">
        <v>600</v>
      </c>
      <c r="P71" s="111">
        <f>IF(P59,IF(ISNUMBER(VLOOKUP($P$4,$M$7:$V$56,8)),VLOOKUP($P$4,$M$7:$V$56,8),""),"")</f>
        <v>301</v>
      </c>
      <c r="Q71" s="111">
        <f>IF(P59,IF(ISNUMBER(VLOOKUP($P$4,$M$7:$V$56,9)),VLOOKUP($P$4,$M$7:$V$56,9),""),"")</f>
        <v>322</v>
      </c>
      <c r="R71" s="116"/>
      <c r="S71" s="111">
        <v>0.09</v>
      </c>
      <c r="T71" s="134">
        <f t="shared" si="8"/>
        <v>350.41998791048093</v>
      </c>
      <c r="U71" s="111">
        <f t="shared" si="9"/>
        <v>0.43229454783604027</v>
      </c>
      <c r="V71" s="111">
        <f t="shared" si="10"/>
        <v>0.46245463256878727</v>
      </c>
      <c r="W71" s="156">
        <f t="shared" si="11"/>
        <v>0.87836911940355422</v>
      </c>
      <c r="X71" s="156">
        <f t="shared" si="12"/>
        <v>0.87045745970731581</v>
      </c>
      <c r="Y71" s="156">
        <f t="shared" si="13"/>
        <v>2.0023926766440132</v>
      </c>
      <c r="Z71" s="156">
        <f t="shared" si="14"/>
        <v>1.0069762885750901</v>
      </c>
      <c r="AA71" s="111">
        <f t="shared" si="15"/>
        <v>666.92651385114925</v>
      </c>
      <c r="AB71" s="111">
        <f t="shared" si="16"/>
        <v>348.22464654781351</v>
      </c>
      <c r="AC71" s="111">
        <f t="shared" si="17"/>
        <v>0.43501989801193536</v>
      </c>
      <c r="AD71" s="111">
        <f t="shared" si="18"/>
        <v>0.46537012345462853</v>
      </c>
      <c r="AE71" s="156">
        <f t="shared" si="19"/>
        <v>0.87765125387856402</v>
      </c>
      <c r="AF71" s="156">
        <f t="shared" si="20"/>
        <v>0.86969644932656831</v>
      </c>
      <c r="AG71" s="156">
        <f t="shared" si="21"/>
        <v>2.0105957710907068</v>
      </c>
      <c r="AH71" s="156">
        <f t="shared" si="22"/>
        <v>1.0070191731659861</v>
      </c>
      <c r="AI71" s="111">
        <f t="shared" si="23"/>
        <v>657.28655624016551</v>
      </c>
      <c r="AJ71" s="111">
        <f t="shared" si="24"/>
        <v>347.86539809335954</v>
      </c>
      <c r="AK71" s="111">
        <f t="shared" si="25"/>
        <v>0.43546915288716603</v>
      </c>
      <c r="AL71" s="111">
        <f t="shared" si="26"/>
        <v>0.46585072169324743</v>
      </c>
      <c r="AM71" s="156">
        <f t="shared" si="27"/>
        <v>0.87753297511797246</v>
      </c>
      <c r="AN71" s="156">
        <f t="shared" si="28"/>
        <v>0.86957106599113321</v>
      </c>
      <c r="AO71" s="156">
        <f t="shared" si="29"/>
        <v>2.0119505321445339</v>
      </c>
      <c r="AP71" s="156">
        <f t="shared" si="30"/>
        <v>1.0070262417835025</v>
      </c>
      <c r="AQ71" s="111">
        <f t="shared" si="31"/>
        <v>655.71105099723911</v>
      </c>
      <c r="AR71" s="111">
        <f t="shared" si="32"/>
        <v>347.8062646777467</v>
      </c>
      <c r="AS71" s="111">
        <f t="shared" si="33"/>
        <v>0.43554319059441698</v>
      </c>
      <c r="AT71" s="111">
        <f t="shared" si="34"/>
        <v>0.46592992482193446</v>
      </c>
      <c r="AU71" s="156">
        <f t="shared" si="35"/>
        <v>0.87751348417557851</v>
      </c>
      <c r="AV71" s="156">
        <f t="shared" si="36"/>
        <v>0.8695504044118908</v>
      </c>
      <c r="AW71" s="156">
        <f t="shared" si="37"/>
        <v>2.0121738672975198</v>
      </c>
      <c r="AX71" s="156">
        <f t="shared" si="38"/>
        <v>1.007027406683251</v>
      </c>
      <c r="AY71" s="111">
        <f t="shared" si="39"/>
        <v>655.45177288695118</v>
      </c>
      <c r="AZ71" s="111">
        <f t="shared" si="40"/>
        <v>347.79652177506478</v>
      </c>
      <c r="BA71" s="111">
        <f t="shared" si="41"/>
        <v>0.43555539156439238</v>
      </c>
      <c r="BB71" s="111">
        <f t="shared" si="42"/>
        <v>0.46594297702237325</v>
      </c>
      <c r="BC71" s="156">
        <f t="shared" si="43"/>
        <v>0.87751027222675482</v>
      </c>
      <c r="BD71" s="156">
        <f t="shared" si="44"/>
        <v>0.86954699955470593</v>
      </c>
      <c r="BE71" s="156">
        <f t="shared" si="45"/>
        <v>2.0122106734653404</v>
      </c>
      <c r="BF71" s="156">
        <f t="shared" si="46"/>
        <v>1.0070275986512975</v>
      </c>
      <c r="BG71" s="111">
        <f t="shared" si="47"/>
        <v>655.40905536657328</v>
      </c>
      <c r="BH71" s="111">
        <f t="shared" si="48"/>
        <v>347.79491626703253</v>
      </c>
      <c r="BI71" s="111">
        <f t="shared" si="49"/>
        <v>0.43555740219665567</v>
      </c>
      <c r="BJ71" s="111">
        <f t="shared" si="50"/>
        <v>0.46594512793130605</v>
      </c>
      <c r="BK71" s="156">
        <f t="shared" si="51"/>
        <v>0.87750974292177497</v>
      </c>
      <c r="BL71" s="156">
        <f t="shared" si="52"/>
        <v>0.86954643845996427</v>
      </c>
      <c r="BM71" s="156">
        <f t="shared" si="53"/>
        <v>2.012216738908478</v>
      </c>
      <c r="BN71" s="156">
        <f t="shared" si="54"/>
        <v>1.0070276302862415</v>
      </c>
      <c r="BO71" s="111">
        <f t="shared" si="55"/>
        <v>655.40201609623239</v>
      </c>
      <c r="BP71" s="111">
        <f t="shared" si="56"/>
        <v>347.79465169256946</v>
      </c>
      <c r="BQ71" s="111">
        <f t="shared" si="57"/>
        <v>0.43555773353402744</v>
      </c>
      <c r="BR71" s="111">
        <f t="shared" si="58"/>
        <v>0.46594548238523864</v>
      </c>
      <c r="BS71" s="156">
        <f t="shared" si="59"/>
        <v>0.87750965569624773</v>
      </c>
      <c r="BT71" s="156">
        <f t="shared" si="60"/>
        <v>0.86954634599572278</v>
      </c>
      <c r="BU71" s="156">
        <f t="shared" si="61"/>
        <v>2.0122177384501665</v>
      </c>
      <c r="BV71" s="156">
        <f t="shared" si="62"/>
        <v>1.0070276354994467</v>
      </c>
      <c r="BW71" s="111">
        <f t="shared" si="63"/>
        <v>655.40085608372544</v>
      </c>
      <c r="BX71" s="111">
        <f t="shared" si="64"/>
        <v>347.79460809269585</v>
      </c>
      <c r="BY71" s="111">
        <f t="shared" si="65"/>
        <v>0.43555778813597262</v>
      </c>
      <c r="BZ71" s="111">
        <f t="shared" si="66"/>
        <v>0.46594554079662187</v>
      </c>
      <c r="CA71" s="156">
        <f t="shared" si="67"/>
        <v>0.87750964132212761</v>
      </c>
      <c r="CB71" s="156">
        <f t="shared" si="68"/>
        <v>0.86954633075830146</v>
      </c>
      <c r="CC71" s="156">
        <f t="shared" si="69"/>
        <v>2.0122179031672722</v>
      </c>
      <c r="CD71" s="156">
        <f t="shared" si="70"/>
        <v>1.0070276363585444</v>
      </c>
      <c r="CE71" s="111">
        <f t="shared" si="71"/>
        <v>655.40066492245376</v>
      </c>
      <c r="CF71" s="111">
        <f t="shared" si="72"/>
        <v>347.79460090776081</v>
      </c>
      <c r="CG71" s="111">
        <f t="shared" si="73"/>
        <v>0.43555779713396864</v>
      </c>
      <c r="CH71" s="111">
        <f t="shared" si="74"/>
        <v>0.46594555042238506</v>
      </c>
      <c r="CI71" s="156">
        <f t="shared" si="75"/>
        <v>0.87750963895337919</v>
      </c>
      <c r="CJ71" s="156">
        <f t="shared" si="76"/>
        <v>0.86954632824728739</v>
      </c>
      <c r="CK71" s="156">
        <f t="shared" si="77"/>
        <v>2.012217930311432</v>
      </c>
      <c r="CL71" s="156">
        <f t="shared" si="78"/>
        <v>1.0070276365001172</v>
      </c>
      <c r="CM71" s="111">
        <f t="shared" si="79"/>
        <v>655.40063342049814</v>
      </c>
      <c r="CN71" s="111">
        <f t="shared" si="80"/>
        <v>347.79459972373684</v>
      </c>
      <c r="CO71" s="111">
        <f t="shared" si="81"/>
        <v>0.43555779861677157</v>
      </c>
      <c r="CP71" s="111">
        <f t="shared" si="82"/>
        <v>0.46594555200863935</v>
      </c>
      <c r="CQ71" s="156">
        <f t="shared" si="83"/>
        <v>0.87750963856302699</v>
      </c>
      <c r="CR71" s="156">
        <f t="shared" si="84"/>
        <v>0.86954632783349084</v>
      </c>
      <c r="CS71" s="156">
        <f t="shared" si="85"/>
        <v>2.0122179347845877</v>
      </c>
      <c r="CT71" s="156">
        <f t="shared" si="86"/>
        <v>1.0070276365234474</v>
      </c>
      <c r="CU71" s="111">
        <f t="shared" si="87"/>
        <v>655.40062822921016</v>
      </c>
      <c r="CV71" s="111">
        <f t="shared" si="88"/>
        <v>347.79459952861845</v>
      </c>
      <c r="CW71" s="111">
        <f t="shared" si="89"/>
        <v>0.43555779886112661</v>
      </c>
      <c r="CX71" s="111">
        <f t="shared" si="90"/>
        <v>0.46594555227004242</v>
      </c>
      <c r="CY71" s="156">
        <f t="shared" si="91"/>
        <v>0.87750963849869978</v>
      </c>
      <c r="CZ71" s="156">
        <f t="shared" si="92"/>
        <v>0.86954632776530028</v>
      </c>
      <c r="DA71" s="156">
        <f t="shared" si="93"/>
        <v>2.0122179355217313</v>
      </c>
      <c r="DB71" s="156">
        <f t="shared" si="94"/>
        <v>1.0070276365272921</v>
      </c>
      <c r="DC71" s="111">
        <f t="shared" si="95"/>
        <v>655.40062737372341</v>
      </c>
      <c r="DD71" s="111">
        <f t="shared" si="96"/>
        <v>347.7945994964644</v>
      </c>
      <c r="DE71" s="111">
        <f t="shared" si="97"/>
        <v>0.43555779890139446</v>
      </c>
      <c r="DF71" s="111">
        <f t="shared" si="98"/>
        <v>0.46594555231311963</v>
      </c>
      <c r="DG71" s="156">
        <f t="shared" si="99"/>
        <v>0.87750963848809915</v>
      </c>
      <c r="DH71" s="156">
        <f t="shared" si="100"/>
        <v>0.86954632775406293</v>
      </c>
      <c r="DI71" s="156">
        <f t="shared" si="101"/>
        <v>2.0122179356432066</v>
      </c>
      <c r="DJ71" s="156">
        <f t="shared" si="102"/>
        <v>1.0070276365279256</v>
      </c>
      <c r="DK71" s="111">
        <f t="shared" si="103"/>
        <v>655.40062723274627</v>
      </c>
      <c r="DL71" s="104">
        <f t="shared" si="104"/>
        <v>347.79459949116563</v>
      </c>
      <c r="DM71" s="104">
        <f t="shared" si="105"/>
        <v>0.43555779890803031</v>
      </c>
      <c r="DN71" s="104">
        <f t="shared" si="106"/>
        <v>0.4659455523202185</v>
      </c>
      <c r="DO71" s="105">
        <f t="shared" si="107"/>
        <v>0.87750963848635233</v>
      </c>
      <c r="DP71" s="105">
        <f t="shared" si="108"/>
        <v>0.86954632775221108</v>
      </c>
      <c r="DQ71" s="105">
        <f t="shared" si="109"/>
        <v>2.0122179356632253</v>
      </c>
      <c r="DR71" s="105">
        <f t="shared" si="110"/>
        <v>1.00702763652803</v>
      </c>
      <c r="DS71" s="104">
        <f t="shared" si="111"/>
        <v>655.40062720951437</v>
      </c>
      <c r="DT71" s="104">
        <f t="shared" si="112"/>
        <v>347.79459949029246</v>
      </c>
      <c r="DU71" s="104">
        <f t="shared" si="113"/>
        <v>0.43555779890912383</v>
      </c>
      <c r="DV71" s="104">
        <f t="shared" si="114"/>
        <v>0.46594555232138829</v>
      </c>
      <c r="DW71" s="105">
        <f t="shared" si="115"/>
        <v>0.87750963848606445</v>
      </c>
      <c r="DX71" s="105">
        <f t="shared" si="116"/>
        <v>0.86954632775190599</v>
      </c>
      <c r="DY71" s="105">
        <f t="shared" si="117"/>
        <v>2.012217935666524</v>
      </c>
      <c r="DZ71" s="105">
        <f t="shared" si="118"/>
        <v>1.0070276365280473</v>
      </c>
      <c r="EA71" s="104">
        <f t="shared" si="119"/>
        <v>655.40062720568551</v>
      </c>
      <c r="EB71" s="104">
        <f t="shared" si="120"/>
        <v>347.79459949014853</v>
      </c>
      <c r="EC71" s="104">
        <f t="shared" si="121"/>
        <v>0.43555779890930407</v>
      </c>
      <c r="ED71" s="104">
        <f t="shared" si="122"/>
        <v>0.46594555232158114</v>
      </c>
      <c r="EE71" s="105">
        <f t="shared" si="123"/>
        <v>0.87750963848601693</v>
      </c>
      <c r="EF71" s="105">
        <f t="shared" si="124"/>
        <v>0.8695463277518557</v>
      </c>
      <c r="EG71" s="105">
        <f t="shared" si="125"/>
        <v>2.012217935667068</v>
      </c>
      <c r="EH71" s="105">
        <f t="shared" si="126"/>
        <v>1.0070276365280502</v>
      </c>
      <c r="EI71" s="104">
        <f t="shared" si="127"/>
        <v>655.40062720505409</v>
      </c>
      <c r="EJ71" s="104">
        <f t="shared" si="128"/>
        <v>347.79459949012482</v>
      </c>
      <c r="EK71" s="104">
        <f t="shared" si="129"/>
        <v>0.43555779890933377</v>
      </c>
      <c r="EL71" s="104">
        <f t="shared" si="130"/>
        <v>0.46594555232161283</v>
      </c>
      <c r="EM71" s="105">
        <f t="shared" si="131"/>
        <v>0.87750963848600916</v>
      </c>
      <c r="EN71" s="105">
        <f t="shared" si="132"/>
        <v>0.86954632775184737</v>
      </c>
      <c r="EO71" s="105">
        <f t="shared" si="133"/>
        <v>2.0122179356671572</v>
      </c>
      <c r="EP71" s="105">
        <f t="shared" si="134"/>
        <v>1.0070276365280506</v>
      </c>
      <c r="EQ71" s="104">
        <f t="shared" si="135"/>
        <v>0.15621284781437889</v>
      </c>
      <c r="ER71" s="65">
        <f t="shared" si="136"/>
        <v>74.644599490124847</v>
      </c>
      <c r="ES71" s="65">
        <f>IF(P59,S152,"")</f>
        <v>0.9</v>
      </c>
      <c r="ET71" s="65">
        <f>IF(P59,EQ152,"")</f>
        <v>0.81290451510147954</v>
      </c>
      <c r="EU71" s="65">
        <f>IF(P59,ER152,"")</f>
        <v>75.574216572780585</v>
      </c>
      <c r="EV71" s="16"/>
      <c r="EW71" s="16"/>
      <c r="EX71" s="16"/>
      <c r="EY71" s="16"/>
      <c r="EZ71" s="16"/>
      <c r="FA71" s="16"/>
      <c r="FB71" s="16"/>
      <c r="FC71" s="16"/>
      <c r="FD71" s="16"/>
    </row>
    <row r="72" spans="2:160" x14ac:dyDescent="0.3"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16"/>
      <c r="M72" s="116"/>
      <c r="N72" s="116"/>
      <c r="O72" s="132"/>
      <c r="P72" s="158"/>
      <c r="Q72" s="158"/>
      <c r="R72" s="116"/>
      <c r="S72" s="111">
        <v>0.1</v>
      </c>
      <c r="T72" s="134">
        <f t="shared" si="8"/>
        <v>350.43163625356186</v>
      </c>
      <c r="U72" s="111">
        <f t="shared" si="9"/>
        <v>0.43228017837083149</v>
      </c>
      <c r="V72" s="111">
        <f t="shared" si="10"/>
        <v>0.46243926058274992</v>
      </c>
      <c r="W72" s="156">
        <f t="shared" si="11"/>
        <v>0.87837290592006634</v>
      </c>
      <c r="X72" s="156">
        <f t="shared" si="12"/>
        <v>0.87046147391454676</v>
      </c>
      <c r="Y72" s="156">
        <f t="shared" si="13"/>
        <v>1.9716112331215272</v>
      </c>
      <c r="Z72" s="156">
        <f t="shared" si="14"/>
        <v>1.008612639614429</v>
      </c>
      <c r="AA72" s="111">
        <f t="shared" si="15"/>
        <v>662.35371309826189</v>
      </c>
      <c r="AB72" s="111">
        <f t="shared" si="16"/>
        <v>348.05478074054707</v>
      </c>
      <c r="AC72" s="111">
        <f t="shared" si="17"/>
        <v>0.43523220656289252</v>
      </c>
      <c r="AD72" s="111">
        <f t="shared" si="18"/>
        <v>0.46559724423007104</v>
      </c>
      <c r="AE72" s="156">
        <f t="shared" si="19"/>
        <v>0.87759535579894199</v>
      </c>
      <c r="AF72" s="156">
        <f t="shared" si="20"/>
        <v>0.86963719350573421</v>
      </c>
      <c r="AG72" s="156">
        <f t="shared" si="21"/>
        <v>1.9801595010842881</v>
      </c>
      <c r="AH72" s="156">
        <f t="shared" si="22"/>
        <v>1.0086699524250788</v>
      </c>
      <c r="AI72" s="111">
        <f t="shared" si="23"/>
        <v>652.11488869721279</v>
      </c>
      <c r="AJ72" s="111">
        <f t="shared" si="24"/>
        <v>347.67084205417166</v>
      </c>
      <c r="AK72" s="111">
        <f t="shared" si="25"/>
        <v>0.43571284071866107</v>
      </c>
      <c r="AL72" s="111">
        <f t="shared" si="26"/>
        <v>0.46611141100135833</v>
      </c>
      <c r="AM72" s="156">
        <f t="shared" si="27"/>
        <v>0.87746882423058803</v>
      </c>
      <c r="AN72" s="156">
        <f t="shared" si="28"/>
        <v>0.86950306228647967</v>
      </c>
      <c r="AO72" s="156">
        <f t="shared" si="29"/>
        <v>1.981554017718911</v>
      </c>
      <c r="AP72" s="156">
        <f t="shared" si="30"/>
        <v>1.0086792828475155</v>
      </c>
      <c r="AQ72" s="111">
        <f t="shared" si="31"/>
        <v>650.4629178207806</v>
      </c>
      <c r="AR72" s="111">
        <f t="shared" si="32"/>
        <v>347.60842274291616</v>
      </c>
      <c r="AS72" s="111">
        <f t="shared" si="33"/>
        <v>0.43579108075441231</v>
      </c>
      <c r="AT72" s="111">
        <f t="shared" si="34"/>
        <v>0.46619510964425503</v>
      </c>
      <c r="AU72" s="156">
        <f t="shared" si="35"/>
        <v>0.87744822851464688</v>
      </c>
      <c r="AV72" s="156">
        <f t="shared" si="36"/>
        <v>0.86948122969269226</v>
      </c>
      <c r="AW72" s="156">
        <f t="shared" si="37"/>
        <v>1.9817810965679967</v>
      </c>
      <c r="AX72" s="156">
        <f t="shared" si="38"/>
        <v>1.0086808016752637</v>
      </c>
      <c r="AY72" s="111">
        <f t="shared" si="39"/>
        <v>650.19439888804538</v>
      </c>
      <c r="AZ72" s="111">
        <f t="shared" si="40"/>
        <v>347.5982642557787</v>
      </c>
      <c r="BA72" s="111">
        <f t="shared" si="41"/>
        <v>0.4358038166583097</v>
      </c>
      <c r="BB72" s="111">
        <f t="shared" si="42"/>
        <v>0.46620873409958713</v>
      </c>
      <c r="BC72" s="156">
        <f t="shared" si="43"/>
        <v>0.87744487599215748</v>
      </c>
      <c r="BD72" s="156">
        <f t="shared" si="44"/>
        <v>0.86947767583750235</v>
      </c>
      <c r="BE72" s="156">
        <f t="shared" si="45"/>
        <v>1.9818180623564718</v>
      </c>
      <c r="BF72" s="156">
        <f t="shared" si="46"/>
        <v>1.0086810489092017</v>
      </c>
      <c r="BG72" s="111">
        <f t="shared" si="47"/>
        <v>650.15069992274061</v>
      </c>
      <c r="BH72" s="111">
        <f t="shared" si="48"/>
        <v>347.5966107231647</v>
      </c>
      <c r="BI72" s="111">
        <f t="shared" si="49"/>
        <v>0.435805889796545</v>
      </c>
      <c r="BJ72" s="111">
        <f t="shared" si="50"/>
        <v>0.4662109518753737</v>
      </c>
      <c r="BK72" s="156">
        <f t="shared" si="51"/>
        <v>0.87744433027297064</v>
      </c>
      <c r="BL72" s="156">
        <f t="shared" si="52"/>
        <v>0.86947709734573386</v>
      </c>
      <c r="BM72" s="156">
        <f t="shared" si="53"/>
        <v>1.9818240796629787</v>
      </c>
      <c r="BN72" s="156">
        <f t="shared" si="54"/>
        <v>1.0086810891536877</v>
      </c>
      <c r="BO72" s="111">
        <f t="shared" si="55"/>
        <v>650.14358692561814</v>
      </c>
      <c r="BP72" s="111">
        <f t="shared" si="56"/>
        <v>347.59634156442547</v>
      </c>
      <c r="BQ72" s="111">
        <f t="shared" si="57"/>
        <v>0.43580622725971652</v>
      </c>
      <c r="BR72" s="111">
        <f t="shared" si="58"/>
        <v>0.46621131288248746</v>
      </c>
      <c r="BS72" s="156">
        <f t="shared" si="59"/>
        <v>0.87744424144143118</v>
      </c>
      <c r="BT72" s="156">
        <f t="shared" si="60"/>
        <v>0.86947700317951371</v>
      </c>
      <c r="BU72" s="156">
        <f t="shared" si="61"/>
        <v>1.9818250591548903</v>
      </c>
      <c r="BV72" s="156">
        <f t="shared" si="62"/>
        <v>1.0086810957046406</v>
      </c>
      <c r="BW72" s="111">
        <f t="shared" si="63"/>
        <v>650.14242908711731</v>
      </c>
      <c r="BX72" s="111">
        <f t="shared" si="64"/>
        <v>347.59629775110614</v>
      </c>
      <c r="BY72" s="111">
        <f t="shared" si="65"/>
        <v>0.43580628219159451</v>
      </c>
      <c r="BZ72" s="111">
        <f t="shared" si="66"/>
        <v>0.46621137164682203</v>
      </c>
      <c r="CA72" s="156">
        <f t="shared" si="67"/>
        <v>0.87744422698153335</v>
      </c>
      <c r="CB72" s="156">
        <f t="shared" si="68"/>
        <v>0.86947698785124261</v>
      </c>
      <c r="CC72" s="156">
        <f t="shared" si="69"/>
        <v>1.9818252185955247</v>
      </c>
      <c r="CD72" s="156">
        <f t="shared" si="70"/>
        <v>1.0086810967709974</v>
      </c>
      <c r="CE72" s="111">
        <f t="shared" si="71"/>
        <v>650.14224061565653</v>
      </c>
      <c r="CF72" s="111">
        <f t="shared" si="72"/>
        <v>347.59629061922419</v>
      </c>
      <c r="CG72" s="111">
        <f t="shared" si="73"/>
        <v>0.43580629113334401</v>
      </c>
      <c r="CH72" s="111">
        <f t="shared" si="74"/>
        <v>0.46621138121241451</v>
      </c>
      <c r="CI72" s="156">
        <f t="shared" si="75"/>
        <v>0.87744422462776739</v>
      </c>
      <c r="CJ72" s="156">
        <f t="shared" si="76"/>
        <v>0.86947698535612383</v>
      </c>
      <c r="CK72" s="156">
        <f t="shared" si="77"/>
        <v>1.9818252445490936</v>
      </c>
      <c r="CL72" s="156">
        <f t="shared" si="78"/>
        <v>1.0086810969445776</v>
      </c>
      <c r="CM72" s="111">
        <f t="shared" si="79"/>
        <v>650.14220993648905</v>
      </c>
      <c r="CN72" s="111">
        <f t="shared" si="80"/>
        <v>347.59628945830445</v>
      </c>
      <c r="CO72" s="111">
        <f t="shared" si="81"/>
        <v>0.43580629258887194</v>
      </c>
      <c r="CP72" s="111">
        <f t="shared" si="82"/>
        <v>0.46621138276949092</v>
      </c>
      <c r="CQ72" s="156">
        <f t="shared" si="83"/>
        <v>0.87744422424462398</v>
      </c>
      <c r="CR72" s="156">
        <f t="shared" si="84"/>
        <v>0.86947698494997128</v>
      </c>
      <c r="CS72" s="156">
        <f t="shared" si="85"/>
        <v>1.9818252487737862</v>
      </c>
      <c r="CT72" s="156">
        <f t="shared" si="86"/>
        <v>1.0086810969728328</v>
      </c>
      <c r="CU72" s="111">
        <f t="shared" si="87"/>
        <v>650.1422049425687</v>
      </c>
      <c r="CV72" s="111">
        <f t="shared" si="88"/>
        <v>347.59628926933124</v>
      </c>
      <c r="CW72" s="111">
        <f t="shared" si="89"/>
        <v>0.43580629282580113</v>
      </c>
      <c r="CX72" s="111">
        <f t="shared" si="90"/>
        <v>0.46621138302295007</v>
      </c>
      <c r="CY72" s="156">
        <f t="shared" si="91"/>
        <v>0.87744422418225632</v>
      </c>
      <c r="CZ72" s="156">
        <f t="shared" si="92"/>
        <v>0.86947698488385816</v>
      </c>
      <c r="DA72" s="156">
        <f t="shared" si="93"/>
        <v>1.981825249461477</v>
      </c>
      <c r="DB72" s="156">
        <f t="shared" si="94"/>
        <v>1.0086810969774322</v>
      </c>
      <c r="DC72" s="111">
        <f t="shared" si="95"/>
        <v>650.1422041296637</v>
      </c>
      <c r="DD72" s="111">
        <f t="shared" si="96"/>
        <v>347.59628923857042</v>
      </c>
      <c r="DE72" s="111">
        <f t="shared" si="97"/>
        <v>0.43580629286436823</v>
      </c>
      <c r="DF72" s="111">
        <f t="shared" si="98"/>
        <v>0.46621138306420784</v>
      </c>
      <c r="DG72" s="156">
        <f t="shared" si="99"/>
        <v>0.87744422417210421</v>
      </c>
      <c r="DH72" s="156">
        <f t="shared" si="100"/>
        <v>0.86947698487309633</v>
      </c>
      <c r="DI72" s="156">
        <f t="shared" si="101"/>
        <v>1.9818252495734183</v>
      </c>
      <c r="DJ72" s="156">
        <f t="shared" si="102"/>
        <v>1.008681096978181</v>
      </c>
      <c r="DK72" s="111">
        <f t="shared" si="103"/>
        <v>650.14220399733961</v>
      </c>
      <c r="DL72" s="104">
        <f t="shared" si="104"/>
        <v>347.5962892335632</v>
      </c>
      <c r="DM72" s="104">
        <f t="shared" si="105"/>
        <v>0.43580629287064609</v>
      </c>
      <c r="DN72" s="104">
        <f t="shared" si="106"/>
        <v>0.46621138307092375</v>
      </c>
      <c r="DO72" s="105">
        <f t="shared" si="107"/>
        <v>0.87744422417045165</v>
      </c>
      <c r="DP72" s="105">
        <f t="shared" si="108"/>
        <v>0.8694769848713445</v>
      </c>
      <c r="DQ72" s="105">
        <f t="shared" si="109"/>
        <v>1.9818252495916402</v>
      </c>
      <c r="DR72" s="105">
        <f t="shared" si="110"/>
        <v>1.0086810969783029</v>
      </c>
      <c r="DS72" s="104">
        <f t="shared" si="111"/>
        <v>650.14220397580027</v>
      </c>
      <c r="DT72" s="104">
        <f t="shared" si="112"/>
        <v>347.59628923274812</v>
      </c>
      <c r="DU72" s="104">
        <f t="shared" si="113"/>
        <v>0.43580629287166806</v>
      </c>
      <c r="DV72" s="104">
        <f t="shared" si="114"/>
        <v>0.46621138307201698</v>
      </c>
      <c r="DW72" s="105">
        <f t="shared" si="115"/>
        <v>0.87744422417018264</v>
      </c>
      <c r="DX72" s="105">
        <f t="shared" si="116"/>
        <v>0.8694769848710594</v>
      </c>
      <c r="DY72" s="105">
        <f t="shared" si="117"/>
        <v>1.9818252495946065</v>
      </c>
      <c r="DZ72" s="105">
        <f t="shared" si="118"/>
        <v>1.0086810969783226</v>
      </c>
      <c r="EA72" s="104">
        <f t="shared" si="119"/>
        <v>650.14220397229406</v>
      </c>
      <c r="EB72" s="104">
        <f t="shared" si="120"/>
        <v>347.59628923261545</v>
      </c>
      <c r="EC72" s="104">
        <f t="shared" si="121"/>
        <v>0.43580629287183437</v>
      </c>
      <c r="ED72" s="104">
        <f t="shared" si="122"/>
        <v>0.46621138307219495</v>
      </c>
      <c r="EE72" s="105">
        <f t="shared" si="123"/>
        <v>0.8774442241701389</v>
      </c>
      <c r="EF72" s="105">
        <f t="shared" si="124"/>
        <v>0.86947698487101299</v>
      </c>
      <c r="EG72" s="105">
        <f t="shared" si="125"/>
        <v>1.981825249595089</v>
      </c>
      <c r="EH72" s="105">
        <f t="shared" si="126"/>
        <v>1.008681096978326</v>
      </c>
      <c r="EI72" s="104">
        <f t="shared" si="127"/>
        <v>650.14220397172357</v>
      </c>
      <c r="EJ72" s="104">
        <f t="shared" si="128"/>
        <v>347.59628923259385</v>
      </c>
      <c r="EK72" s="104">
        <f t="shared" si="129"/>
        <v>0.43580629287186146</v>
      </c>
      <c r="EL72" s="104">
        <f t="shared" si="130"/>
        <v>0.46621138307222387</v>
      </c>
      <c r="EM72" s="105">
        <f t="shared" si="131"/>
        <v>0.87744422417013179</v>
      </c>
      <c r="EN72" s="105">
        <f t="shared" si="132"/>
        <v>0.86947698487100544</v>
      </c>
      <c r="EO72" s="105">
        <f t="shared" si="133"/>
        <v>1.9818252495951676</v>
      </c>
      <c r="EP72" s="105">
        <f t="shared" si="134"/>
        <v>1.0086810969783264</v>
      </c>
      <c r="EQ72" s="104">
        <f t="shared" si="135"/>
        <v>0.16957666442781394</v>
      </c>
      <c r="ER72" s="60">
        <f t="shared" si="136"/>
        <v>74.44628923259387</v>
      </c>
      <c r="ES72" s="65">
        <f>IF(P59,S162,"")</f>
        <v>1</v>
      </c>
      <c r="ET72" s="65">
        <f>IF(P59,EQ162,"")</f>
        <v>1.0000000000000024</v>
      </c>
      <c r="EU72" s="65">
        <f>IF(P59,ER162,"")</f>
        <v>78.329987130846405</v>
      </c>
      <c r="EV72" s="16"/>
      <c r="EW72" s="16"/>
      <c r="EX72" s="16"/>
      <c r="EY72" s="16"/>
      <c r="EZ72" s="16"/>
      <c r="FA72" s="16"/>
      <c r="FB72" s="16"/>
      <c r="FC72" s="16"/>
      <c r="FD72" s="16"/>
    </row>
    <row r="73" spans="2:160" x14ac:dyDescent="0.3"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16"/>
      <c r="M73" s="116"/>
      <c r="N73" s="116"/>
      <c r="O73" s="116"/>
      <c r="P73" s="117"/>
      <c r="Q73" s="117"/>
      <c r="R73" s="116"/>
      <c r="S73" s="111">
        <v>0.11</v>
      </c>
      <c r="T73" s="134">
        <f t="shared" si="8"/>
        <v>350.4432845966428</v>
      </c>
      <c r="U73" s="111">
        <f t="shared" si="9"/>
        <v>0.4322658098608726</v>
      </c>
      <c r="V73" s="111">
        <f t="shared" si="10"/>
        <v>0.46242388961860792</v>
      </c>
      <c r="W73" s="156">
        <f t="shared" si="11"/>
        <v>0.87837669220118064</v>
      </c>
      <c r="X73" s="156">
        <f t="shared" si="12"/>
        <v>0.87046548787343225</v>
      </c>
      <c r="Y73" s="156">
        <f t="shared" si="13"/>
        <v>1.9416700490516146</v>
      </c>
      <c r="Z73" s="156">
        <f t="shared" si="14"/>
        <v>1.0104222152395452</v>
      </c>
      <c r="AA73" s="111">
        <f t="shared" si="15"/>
        <v>658.06798371592276</v>
      </c>
      <c r="AB73" s="111">
        <f t="shared" si="16"/>
        <v>347.89468329092847</v>
      </c>
      <c r="AC73" s="111">
        <f t="shared" si="17"/>
        <v>0.43543249581596033</v>
      </c>
      <c r="AD73" s="111">
        <f t="shared" si="18"/>
        <v>0.46581150715195757</v>
      </c>
      <c r="AE73" s="156">
        <f t="shared" si="19"/>
        <v>0.87754262550766182</v>
      </c>
      <c r="AF73" s="156">
        <f t="shared" si="20"/>
        <v>0.86958129600044942</v>
      </c>
      <c r="AG73" s="156">
        <f t="shared" si="21"/>
        <v>1.9504916678365796</v>
      </c>
      <c r="AH73" s="156">
        <f t="shared" si="22"/>
        <v>1.0104965763070128</v>
      </c>
      <c r="AI73" s="111">
        <f t="shared" si="23"/>
        <v>647.29081049309968</v>
      </c>
      <c r="AJ73" s="111">
        <f t="shared" si="24"/>
        <v>347.48819154734002</v>
      </c>
      <c r="AK73" s="111">
        <f t="shared" si="25"/>
        <v>0.43594186482113756</v>
      </c>
      <c r="AL73" s="111">
        <f t="shared" si="26"/>
        <v>0.46635641352958906</v>
      </c>
      <c r="AM73" s="156">
        <f t="shared" si="27"/>
        <v>0.87740853784869077</v>
      </c>
      <c r="AN73" s="156">
        <f t="shared" si="28"/>
        <v>0.86943915550053774</v>
      </c>
      <c r="AO73" s="156">
        <f t="shared" si="29"/>
        <v>1.9519135277064219</v>
      </c>
      <c r="AP73" s="156">
        <f t="shared" si="30"/>
        <v>1.010508536035436</v>
      </c>
      <c r="AQ73" s="111">
        <f t="shared" si="31"/>
        <v>645.57368615649887</v>
      </c>
      <c r="AR73" s="111">
        <f t="shared" si="32"/>
        <v>347.42290160914501</v>
      </c>
      <c r="AS73" s="111">
        <f t="shared" si="33"/>
        <v>0.43602378981018974</v>
      </c>
      <c r="AT73" s="111">
        <f t="shared" si="34"/>
        <v>0.4664440542155518</v>
      </c>
      <c r="AU73" s="156">
        <f t="shared" si="35"/>
        <v>0.87738697360823203</v>
      </c>
      <c r="AV73" s="156">
        <f t="shared" si="36"/>
        <v>0.86941629632785078</v>
      </c>
      <c r="AW73" s="156">
        <f t="shared" si="37"/>
        <v>1.9521422888843536</v>
      </c>
      <c r="AX73" s="156">
        <f t="shared" si="38"/>
        <v>1.0105104595563856</v>
      </c>
      <c r="AY73" s="111">
        <f t="shared" si="39"/>
        <v>645.29793268727462</v>
      </c>
      <c r="AZ73" s="111">
        <f t="shared" si="40"/>
        <v>347.41240310164937</v>
      </c>
      <c r="BA73" s="111">
        <f t="shared" si="41"/>
        <v>0.43603696607846548</v>
      </c>
      <c r="BB73" s="111">
        <f t="shared" si="42"/>
        <v>0.46645814975835842</v>
      </c>
      <c r="BC73" s="156">
        <f t="shared" si="43"/>
        <v>0.87738350540924304</v>
      </c>
      <c r="BD73" s="156">
        <f t="shared" si="44"/>
        <v>0.86941261986723761</v>
      </c>
      <c r="BE73" s="156">
        <f t="shared" si="45"/>
        <v>1.9521790832349082</v>
      </c>
      <c r="BF73" s="156">
        <f t="shared" si="46"/>
        <v>1.0105107689217061</v>
      </c>
      <c r="BG73" s="111">
        <f t="shared" si="47"/>
        <v>645.2535932559415</v>
      </c>
      <c r="BH73" s="111">
        <f t="shared" si="48"/>
        <v>347.4107146560109</v>
      </c>
      <c r="BI73" s="111">
        <f t="shared" si="49"/>
        <v>0.43603908525522811</v>
      </c>
      <c r="BJ73" s="111">
        <f t="shared" si="50"/>
        <v>0.4664604167846626</v>
      </c>
      <c r="BK73" s="156">
        <f t="shared" si="51"/>
        <v>0.87738294761019942</v>
      </c>
      <c r="BL73" s="156">
        <f t="shared" si="52"/>
        <v>0.86941202857305511</v>
      </c>
      <c r="BM73" s="156">
        <f t="shared" si="53"/>
        <v>1.9521850010250503</v>
      </c>
      <c r="BN73" s="156">
        <f t="shared" si="54"/>
        <v>1.0105108186777876</v>
      </c>
      <c r="BO73" s="111">
        <f t="shared" si="55"/>
        <v>645.2464623012072</v>
      </c>
      <c r="BP73" s="111">
        <f t="shared" si="56"/>
        <v>347.4104431001503</v>
      </c>
      <c r="BQ73" s="111">
        <f t="shared" si="57"/>
        <v>0.43603942608830148</v>
      </c>
      <c r="BR73" s="111">
        <f t="shared" si="58"/>
        <v>0.46646078139678765</v>
      </c>
      <c r="BS73" s="156">
        <f t="shared" si="59"/>
        <v>0.87738285789786596</v>
      </c>
      <c r="BT73" s="156">
        <f t="shared" si="60"/>
        <v>0.86941193347361012</v>
      </c>
      <c r="BU73" s="156">
        <f t="shared" si="61"/>
        <v>1.9521859528009353</v>
      </c>
      <c r="BV73" s="156">
        <f t="shared" si="62"/>
        <v>1.0105108266801954</v>
      </c>
      <c r="BW73" s="111">
        <f t="shared" si="63"/>
        <v>645.24531541729277</v>
      </c>
      <c r="BX73" s="111">
        <f t="shared" si="64"/>
        <v>347.41039942511145</v>
      </c>
      <c r="BY73" s="111">
        <f t="shared" si="65"/>
        <v>0.43603948090542533</v>
      </c>
      <c r="BZ73" s="111">
        <f t="shared" si="66"/>
        <v>0.46646084003836197</v>
      </c>
      <c r="CA73" s="156">
        <f t="shared" si="67"/>
        <v>0.87738284346918471</v>
      </c>
      <c r="CB73" s="156">
        <f t="shared" si="68"/>
        <v>0.86941191817850494</v>
      </c>
      <c r="CC73" s="156">
        <f t="shared" si="69"/>
        <v>1.9521861058777108</v>
      </c>
      <c r="CD73" s="156">
        <f t="shared" si="70"/>
        <v>1.0105108279672448</v>
      </c>
      <c r="CE73" s="111">
        <f t="shared" si="71"/>
        <v>645.2451309609761</v>
      </c>
      <c r="CF73" s="111">
        <f t="shared" si="72"/>
        <v>347.41039240073547</v>
      </c>
      <c r="CG73" s="111">
        <f t="shared" si="73"/>
        <v>0.43603948972181455</v>
      </c>
      <c r="CH73" s="111">
        <f t="shared" si="74"/>
        <v>0.46646084946984812</v>
      </c>
      <c r="CI73" s="156">
        <f t="shared" si="75"/>
        <v>0.87738284114858012</v>
      </c>
      <c r="CJ73" s="156">
        <f t="shared" si="76"/>
        <v>0.86941191571855103</v>
      </c>
      <c r="CK73" s="156">
        <f t="shared" si="77"/>
        <v>1.9521861304974719</v>
      </c>
      <c r="CL73" s="156">
        <f t="shared" si="78"/>
        <v>1.0105108281742443</v>
      </c>
      <c r="CM73" s="111">
        <f t="shared" si="79"/>
        <v>645.24510129436328</v>
      </c>
      <c r="CN73" s="111">
        <f t="shared" si="80"/>
        <v>347.41039127098571</v>
      </c>
      <c r="CO73" s="111">
        <f t="shared" si="81"/>
        <v>0.4360394911397788</v>
      </c>
      <c r="CP73" s="111">
        <f t="shared" si="82"/>
        <v>0.46646085098674012</v>
      </c>
      <c r="CQ73" s="156">
        <f t="shared" si="83"/>
        <v>0.87738284077535078</v>
      </c>
      <c r="CR73" s="156">
        <f t="shared" si="84"/>
        <v>0.86941191532290985</v>
      </c>
      <c r="CS73" s="156">
        <f t="shared" si="85"/>
        <v>1.9521861344571363</v>
      </c>
      <c r="CT73" s="156">
        <f t="shared" si="86"/>
        <v>1.0105108282075368</v>
      </c>
      <c r="CU73" s="111">
        <f t="shared" si="87"/>
        <v>645.24509652299946</v>
      </c>
      <c r="CV73" s="111">
        <f t="shared" si="88"/>
        <v>347.41039108928493</v>
      </c>
      <c r="CW73" s="111">
        <f t="shared" si="89"/>
        <v>0.43603949136783393</v>
      </c>
      <c r="CX73" s="111">
        <f t="shared" si="90"/>
        <v>0.46646085123070608</v>
      </c>
      <c r="CY73" s="156">
        <f t="shared" si="91"/>
        <v>0.87738284071532335</v>
      </c>
      <c r="CZ73" s="156">
        <f t="shared" si="92"/>
        <v>0.86941191525927775</v>
      </c>
      <c r="DA73" s="156">
        <f t="shared" si="93"/>
        <v>1.9521861350939802</v>
      </c>
      <c r="DB73" s="156">
        <f t="shared" si="94"/>
        <v>1.0105108282128912</v>
      </c>
      <c r="DC73" s="111">
        <f t="shared" si="95"/>
        <v>645.24509575560808</v>
      </c>
      <c r="DD73" s="111">
        <f t="shared" si="96"/>
        <v>347.41039106006156</v>
      </c>
      <c r="DE73" s="111">
        <f t="shared" si="97"/>
        <v>0.43603949140451254</v>
      </c>
      <c r="DF73" s="111">
        <f t="shared" si="98"/>
        <v>0.46646085126994369</v>
      </c>
      <c r="DG73" s="156">
        <f t="shared" si="99"/>
        <v>0.87738284070566896</v>
      </c>
      <c r="DH73" s="156">
        <f t="shared" si="100"/>
        <v>0.8694119152490436</v>
      </c>
      <c r="DI73" s="156">
        <f t="shared" si="101"/>
        <v>1.9521861351964052</v>
      </c>
      <c r="DJ73" s="156">
        <f t="shared" si="102"/>
        <v>1.0105108282137525</v>
      </c>
      <c r="DK73" s="111">
        <f t="shared" si="103"/>
        <v>645.24509563218669</v>
      </c>
      <c r="DL73" s="104">
        <f t="shared" si="104"/>
        <v>347.41039105536146</v>
      </c>
      <c r="DM73" s="104">
        <f t="shared" si="105"/>
        <v>0.43603949141041176</v>
      </c>
      <c r="DN73" s="104">
        <f t="shared" si="106"/>
        <v>0.46646085127625442</v>
      </c>
      <c r="DO73" s="105">
        <f t="shared" si="107"/>
        <v>0.87738284070411621</v>
      </c>
      <c r="DP73" s="105">
        <f t="shared" si="108"/>
        <v>0.86941191524739758</v>
      </c>
      <c r="DQ73" s="105">
        <f t="shared" si="109"/>
        <v>1.9521861352128786</v>
      </c>
      <c r="DR73" s="105">
        <f t="shared" si="110"/>
        <v>1.0105108282138908</v>
      </c>
      <c r="DS73" s="104">
        <f t="shared" si="111"/>
        <v>645.24509561233594</v>
      </c>
      <c r="DT73" s="104">
        <f t="shared" si="112"/>
        <v>347.4103910546055</v>
      </c>
      <c r="DU73" s="104">
        <f t="shared" si="113"/>
        <v>0.4360394914113605</v>
      </c>
      <c r="DV73" s="104">
        <f t="shared" si="114"/>
        <v>0.46646085127726938</v>
      </c>
      <c r="DW73" s="105">
        <f t="shared" si="115"/>
        <v>0.87738284070386652</v>
      </c>
      <c r="DX73" s="105">
        <f t="shared" si="116"/>
        <v>0.8694119152471329</v>
      </c>
      <c r="DY73" s="105">
        <f t="shared" si="117"/>
        <v>1.9521861352155279</v>
      </c>
      <c r="DZ73" s="105">
        <f t="shared" si="118"/>
        <v>1.0105108282139132</v>
      </c>
      <c r="EA73" s="104">
        <f t="shared" si="119"/>
        <v>645.24509560914419</v>
      </c>
      <c r="EB73" s="104">
        <f t="shared" si="120"/>
        <v>347.41039105448397</v>
      </c>
      <c r="EC73" s="104">
        <f t="shared" si="121"/>
        <v>0.43603949141151305</v>
      </c>
      <c r="ED73" s="104">
        <f t="shared" si="122"/>
        <v>0.46646085127743259</v>
      </c>
      <c r="EE73" s="105">
        <f t="shared" si="123"/>
        <v>0.87738284070382633</v>
      </c>
      <c r="EF73" s="105">
        <f t="shared" si="124"/>
        <v>0.86941191524709038</v>
      </c>
      <c r="EG73" s="105">
        <f t="shared" si="125"/>
        <v>1.952186135215954</v>
      </c>
      <c r="EH73" s="105">
        <f t="shared" si="126"/>
        <v>1.0105108282139168</v>
      </c>
      <c r="EI73" s="104">
        <f t="shared" si="127"/>
        <v>645.24509560863032</v>
      </c>
      <c r="EJ73" s="104">
        <f t="shared" si="128"/>
        <v>347.41039105446441</v>
      </c>
      <c r="EK73" s="104">
        <f t="shared" si="129"/>
        <v>0.43603949141153758</v>
      </c>
      <c r="EL73" s="104">
        <f t="shared" si="130"/>
        <v>0.46646085127745884</v>
      </c>
      <c r="EM73" s="105">
        <f t="shared" si="131"/>
        <v>0.87738284070381989</v>
      </c>
      <c r="EN73" s="105">
        <f t="shared" si="132"/>
        <v>0.8694119152470835</v>
      </c>
      <c r="EO73" s="105">
        <f t="shared" si="133"/>
        <v>1.9521861352160224</v>
      </c>
      <c r="EP73" s="105">
        <f t="shared" si="134"/>
        <v>1.0105108282139172</v>
      </c>
      <c r="EQ73" s="104">
        <f t="shared" si="135"/>
        <v>0.18236059200338262</v>
      </c>
      <c r="ER73" s="65">
        <f t="shared" si="136"/>
        <v>74.260391054464435</v>
      </c>
      <c r="ES73" s="16"/>
      <c r="ET73" s="16"/>
      <c r="EU73" s="16"/>
      <c r="EV73" s="16"/>
      <c r="EW73" s="16"/>
      <c r="EX73" s="16"/>
      <c r="EY73" s="16"/>
      <c r="EZ73" s="16"/>
      <c r="FA73" s="16"/>
      <c r="FB73" s="16"/>
      <c r="FC73" s="16"/>
      <c r="FD73" s="16"/>
    </row>
    <row r="74" spans="2:160" x14ac:dyDescent="0.3"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16"/>
      <c r="M74" s="116"/>
      <c r="N74" s="116"/>
      <c r="O74" s="116"/>
      <c r="P74" s="117"/>
      <c r="Q74" s="117"/>
      <c r="R74" s="116"/>
      <c r="S74" s="111">
        <v>0.12</v>
      </c>
      <c r="T74" s="134">
        <f t="shared" si="8"/>
        <v>350.45493293972373</v>
      </c>
      <c r="U74" s="111">
        <f t="shared" si="9"/>
        <v>0.43225144230606838</v>
      </c>
      <c r="V74" s="111">
        <f t="shared" si="10"/>
        <v>0.46240851967625923</v>
      </c>
      <c r="W74" s="156">
        <f t="shared" si="11"/>
        <v>0.87838047824691934</v>
      </c>
      <c r="X74" s="156">
        <f t="shared" si="12"/>
        <v>0.87046950158399539</v>
      </c>
      <c r="Y74" s="156">
        <f t="shared" si="13"/>
        <v>1.912543698170081</v>
      </c>
      <c r="Z74" s="156">
        <f t="shared" si="14"/>
        <v>1.0124055790922404</v>
      </c>
      <c r="AA74" s="111">
        <f t="shared" si="15"/>
        <v>654.04973408925332</v>
      </c>
      <c r="AB74" s="111">
        <f t="shared" si="16"/>
        <v>347.74378122253285</v>
      </c>
      <c r="AC74" s="111">
        <f t="shared" si="17"/>
        <v>0.43562145006277475</v>
      </c>
      <c r="AD74" s="111">
        <f t="shared" si="18"/>
        <v>0.46601364425320085</v>
      </c>
      <c r="AE74" s="156">
        <f t="shared" si="19"/>
        <v>0.87749288229579869</v>
      </c>
      <c r="AF74" s="156">
        <f t="shared" si="20"/>
        <v>0.86952856520655231</v>
      </c>
      <c r="AG74" s="156">
        <f t="shared" si="21"/>
        <v>1.9215748074666432</v>
      </c>
      <c r="AH74" s="156">
        <f t="shared" si="22"/>
        <v>1.0124997375723299</v>
      </c>
      <c r="AI74" s="111">
        <f t="shared" si="23"/>
        <v>642.78872502138938</v>
      </c>
      <c r="AJ74" s="111">
        <f t="shared" si="24"/>
        <v>347.31669894195653</v>
      </c>
      <c r="AK74" s="111">
        <f t="shared" si="25"/>
        <v>0.43615711737427321</v>
      </c>
      <c r="AL74" s="111">
        <f t="shared" si="26"/>
        <v>0.46658668370271089</v>
      </c>
      <c r="AM74" s="156">
        <f t="shared" si="27"/>
        <v>0.8773518803496867</v>
      </c>
      <c r="AN74" s="156">
        <f t="shared" si="28"/>
        <v>0.86937909580359829</v>
      </c>
      <c r="AO74" s="156">
        <f t="shared" si="29"/>
        <v>1.9230133051660303</v>
      </c>
      <c r="AP74" s="156">
        <f t="shared" si="30"/>
        <v>1.0125147021567691</v>
      </c>
      <c r="AQ74" s="111">
        <f t="shared" si="31"/>
        <v>641.01638490701612</v>
      </c>
      <c r="AR74" s="111">
        <f t="shared" si="32"/>
        <v>347.24891065171539</v>
      </c>
      <c r="AS74" s="111">
        <f t="shared" si="33"/>
        <v>0.43624226190419507</v>
      </c>
      <c r="AT74" s="111">
        <f t="shared" si="34"/>
        <v>0.46667776854867377</v>
      </c>
      <c r="AU74" s="156">
        <f t="shared" si="35"/>
        <v>0.87732947012187557</v>
      </c>
      <c r="AV74" s="156">
        <f t="shared" si="36"/>
        <v>0.86935533994986214</v>
      </c>
      <c r="AW74" s="156">
        <f t="shared" si="37"/>
        <v>1.9232420305559774</v>
      </c>
      <c r="AX74" s="156">
        <f t="shared" si="38"/>
        <v>1.0125170807323203</v>
      </c>
      <c r="AY74" s="111">
        <f t="shared" si="39"/>
        <v>640.73511341959511</v>
      </c>
      <c r="AZ74" s="111">
        <f t="shared" si="40"/>
        <v>347.23813814744813</v>
      </c>
      <c r="BA74" s="111">
        <f t="shared" si="41"/>
        <v>0.43625579561812694</v>
      </c>
      <c r="BB74" s="111">
        <f t="shared" si="42"/>
        <v>0.46669224647520557</v>
      </c>
      <c r="BC74" s="156">
        <f t="shared" si="43"/>
        <v>0.87732590807128497</v>
      </c>
      <c r="BD74" s="156">
        <f t="shared" si="44"/>
        <v>0.86935156401923974</v>
      </c>
      <c r="BE74" s="156">
        <f t="shared" si="45"/>
        <v>1.923278388342905</v>
      </c>
      <c r="BF74" s="156">
        <f t="shared" si="46"/>
        <v>1.012517458805362</v>
      </c>
      <c r="BG74" s="111">
        <f t="shared" si="47"/>
        <v>640.69041652157705</v>
      </c>
      <c r="BH74" s="111">
        <f t="shared" si="48"/>
        <v>347.23642592155954</v>
      </c>
      <c r="BI74" s="111">
        <f t="shared" si="49"/>
        <v>0.43625794679931518</v>
      </c>
      <c r="BJ74" s="111">
        <f t="shared" si="50"/>
        <v>0.46669454773880226</v>
      </c>
      <c r="BK74" s="156">
        <f t="shared" si="51"/>
        <v>0.87732534188537081</v>
      </c>
      <c r="BL74" s="156">
        <f t="shared" si="52"/>
        <v>0.86935096383731481</v>
      </c>
      <c r="BM74" s="156">
        <f t="shared" si="53"/>
        <v>1.9232841674543149</v>
      </c>
      <c r="BN74" s="156">
        <f t="shared" si="54"/>
        <v>1.0125175188999656</v>
      </c>
      <c r="BO74" s="111">
        <f t="shared" si="55"/>
        <v>640.68331224065616</v>
      </c>
      <c r="BP74" s="111">
        <f t="shared" si="56"/>
        <v>347.23615376516841</v>
      </c>
      <c r="BQ74" s="111">
        <f t="shared" si="57"/>
        <v>0.4362582887291146</v>
      </c>
      <c r="BR74" s="111">
        <f t="shared" si="58"/>
        <v>0.46669491352416909</v>
      </c>
      <c r="BS74" s="156">
        <f t="shared" si="59"/>
        <v>0.877325251890272</v>
      </c>
      <c r="BT74" s="156">
        <f t="shared" si="60"/>
        <v>0.86935086843856169</v>
      </c>
      <c r="BU74" s="156">
        <f t="shared" si="61"/>
        <v>1.9232850860440831</v>
      </c>
      <c r="BV74" s="156">
        <f t="shared" si="62"/>
        <v>1.0125175284519896</v>
      </c>
      <c r="BW74" s="111">
        <f t="shared" si="63"/>
        <v>640.68218302382445</v>
      </c>
      <c r="BX74" s="111">
        <f t="shared" si="64"/>
        <v>347.23611050600698</v>
      </c>
      <c r="BY74" s="111">
        <f t="shared" si="65"/>
        <v>0.43625834307878381</v>
      </c>
      <c r="BZ74" s="111">
        <f t="shared" si="66"/>
        <v>0.4666949716656757</v>
      </c>
      <c r="CA74" s="156">
        <f t="shared" si="67"/>
        <v>0.87732523758557091</v>
      </c>
      <c r="CB74" s="156">
        <f t="shared" si="68"/>
        <v>0.8693508532749511</v>
      </c>
      <c r="CC74" s="156">
        <f t="shared" si="69"/>
        <v>1.9232852320537628</v>
      </c>
      <c r="CD74" s="156">
        <f t="shared" si="70"/>
        <v>1.0125175299702815</v>
      </c>
      <c r="CE74" s="111">
        <f t="shared" si="71"/>
        <v>640.68200353522775</v>
      </c>
      <c r="CF74" s="111">
        <f t="shared" si="72"/>
        <v>347.23610362997346</v>
      </c>
      <c r="CG74" s="111">
        <f t="shared" si="73"/>
        <v>0.43625835171765215</v>
      </c>
      <c r="CH74" s="111">
        <f t="shared" si="74"/>
        <v>0.46669498090725581</v>
      </c>
      <c r="CI74" s="156">
        <f t="shared" si="75"/>
        <v>0.87732523531184181</v>
      </c>
      <c r="CJ74" s="156">
        <f t="shared" si="76"/>
        <v>0.86935085086469843</v>
      </c>
      <c r="CK74" s="156">
        <f t="shared" si="77"/>
        <v>1.9232852552619712</v>
      </c>
      <c r="CL74" s="156">
        <f t="shared" si="78"/>
        <v>1.0125175302116138</v>
      </c>
      <c r="CM74" s="111">
        <f t="shared" si="79"/>
        <v>640.68197500555914</v>
      </c>
      <c r="CN74" s="111">
        <f t="shared" si="80"/>
        <v>347.23610253702935</v>
      </c>
      <c r="CO74" s="111">
        <f t="shared" si="81"/>
        <v>0.43625835309079847</v>
      </c>
      <c r="CP74" s="111">
        <f t="shared" si="82"/>
        <v>0.46669498237620299</v>
      </c>
      <c r="CQ74" s="156">
        <f t="shared" si="83"/>
        <v>0.87732523495043302</v>
      </c>
      <c r="CR74" s="156">
        <f t="shared" si="84"/>
        <v>0.86935085048158922</v>
      </c>
      <c r="CS74" s="156">
        <f t="shared" si="85"/>
        <v>1.9232852589509111</v>
      </c>
      <c r="CT74" s="156">
        <f t="shared" si="86"/>
        <v>1.0125175302499736</v>
      </c>
      <c r="CU74" s="111">
        <f t="shared" si="87"/>
        <v>640.68197047077251</v>
      </c>
      <c r="CV74" s="111">
        <f t="shared" si="88"/>
        <v>347.23610236330609</v>
      </c>
      <c r="CW74" s="111">
        <f t="shared" si="89"/>
        <v>0.43625835330905982</v>
      </c>
      <c r="CX74" s="111">
        <f t="shared" si="90"/>
        <v>0.46669498260969194</v>
      </c>
      <c r="CY74" s="156">
        <f t="shared" si="91"/>
        <v>0.87732523489298719</v>
      </c>
      <c r="CZ74" s="156">
        <f t="shared" si="92"/>
        <v>0.86935085042069415</v>
      </c>
      <c r="DA74" s="156">
        <f t="shared" si="93"/>
        <v>1.9232852595372674</v>
      </c>
      <c r="DB74" s="156">
        <f t="shared" si="94"/>
        <v>1.0125175302560709</v>
      </c>
      <c r="DC74" s="111">
        <f t="shared" si="95"/>
        <v>640.68196974996897</v>
      </c>
      <c r="DD74" s="111">
        <f t="shared" si="96"/>
        <v>347.23610233569286</v>
      </c>
      <c r="DE74" s="111">
        <f t="shared" si="97"/>
        <v>0.4362583533437524</v>
      </c>
      <c r="DF74" s="111">
        <f t="shared" si="98"/>
        <v>0.46669498264680492</v>
      </c>
      <c r="DG74" s="156">
        <f t="shared" si="99"/>
        <v>0.87732523488385616</v>
      </c>
      <c r="DH74" s="156">
        <f t="shared" si="100"/>
        <v>0.8693508504110149</v>
      </c>
      <c r="DI74" s="156">
        <f t="shared" si="101"/>
        <v>1.9232852596304686</v>
      </c>
      <c r="DJ74" s="156">
        <f t="shared" si="102"/>
        <v>1.0125175302570399</v>
      </c>
      <c r="DK74" s="111">
        <f t="shared" si="103"/>
        <v>640.68196963539799</v>
      </c>
      <c r="DL74" s="104">
        <f t="shared" si="104"/>
        <v>347.2361023313037</v>
      </c>
      <c r="DM74" s="104">
        <f t="shared" si="105"/>
        <v>0.43625835334926683</v>
      </c>
      <c r="DN74" s="104">
        <f t="shared" si="106"/>
        <v>0.46669498265270404</v>
      </c>
      <c r="DO74" s="105">
        <f t="shared" si="107"/>
        <v>0.87732523488240477</v>
      </c>
      <c r="DP74" s="105">
        <f t="shared" si="108"/>
        <v>0.86935085040947635</v>
      </c>
      <c r="DQ74" s="105">
        <f t="shared" si="109"/>
        <v>1.9232852596452832</v>
      </c>
      <c r="DR74" s="105">
        <f t="shared" si="110"/>
        <v>1.012517530257194</v>
      </c>
      <c r="DS74" s="104">
        <f t="shared" si="111"/>
        <v>640.68196961718661</v>
      </c>
      <c r="DT74" s="104">
        <f t="shared" si="112"/>
        <v>347.23610233060606</v>
      </c>
      <c r="DU74" s="104">
        <f t="shared" si="113"/>
        <v>0.43625835335014329</v>
      </c>
      <c r="DV74" s="104">
        <f t="shared" si="114"/>
        <v>0.46669498265364168</v>
      </c>
      <c r="DW74" s="105">
        <f t="shared" si="115"/>
        <v>0.87732523488217407</v>
      </c>
      <c r="DX74" s="105">
        <f t="shared" si="116"/>
        <v>0.86935085040923177</v>
      </c>
      <c r="DY74" s="105">
        <f t="shared" si="117"/>
        <v>1.9232852596476377</v>
      </c>
      <c r="DZ74" s="105">
        <f t="shared" si="118"/>
        <v>1.0125175302572185</v>
      </c>
      <c r="EA74" s="104">
        <f t="shared" si="119"/>
        <v>640.68196961429271</v>
      </c>
      <c r="EB74" s="104">
        <f t="shared" si="120"/>
        <v>347.23610233049521</v>
      </c>
      <c r="EC74" s="104">
        <f t="shared" si="121"/>
        <v>0.43625835335028257</v>
      </c>
      <c r="ED74" s="104">
        <f t="shared" si="122"/>
        <v>0.46669498265379061</v>
      </c>
      <c r="EE74" s="105">
        <f t="shared" si="123"/>
        <v>0.87732523488213743</v>
      </c>
      <c r="EF74" s="105">
        <f t="shared" si="124"/>
        <v>0.86935085040919302</v>
      </c>
      <c r="EG74" s="105">
        <f t="shared" si="125"/>
        <v>1.9232852596480119</v>
      </c>
      <c r="EH74" s="105">
        <f t="shared" si="126"/>
        <v>1.0125175302572225</v>
      </c>
      <c r="EI74" s="104">
        <f t="shared" si="127"/>
        <v>640.68196961383296</v>
      </c>
      <c r="EJ74" s="104">
        <f t="shared" si="128"/>
        <v>347.23610233047759</v>
      </c>
      <c r="EK74" s="104">
        <f t="shared" si="129"/>
        <v>0.43625835335030472</v>
      </c>
      <c r="EL74" s="104">
        <f t="shared" si="130"/>
        <v>0.46669498265381432</v>
      </c>
      <c r="EM74" s="105">
        <f t="shared" si="131"/>
        <v>0.87732523488213165</v>
      </c>
      <c r="EN74" s="105">
        <f t="shared" si="132"/>
        <v>0.8693508504091868</v>
      </c>
      <c r="EO74" s="105">
        <f t="shared" si="133"/>
        <v>1.9232852596480714</v>
      </c>
      <c r="EP74" s="105">
        <f t="shared" si="134"/>
        <v>1.0125175302572231</v>
      </c>
      <c r="EQ74" s="104">
        <f t="shared" si="135"/>
        <v>0.19460761185387332</v>
      </c>
      <c r="ER74" s="65">
        <f t="shared" si="136"/>
        <v>74.086102330477615</v>
      </c>
      <c r="ES74" s="16"/>
      <c r="ET74" s="16"/>
      <c r="EU74" s="16"/>
      <c r="EV74" s="16"/>
      <c r="EW74" s="16"/>
      <c r="EX74" s="16"/>
      <c r="EY74" s="16"/>
      <c r="EZ74" s="16"/>
      <c r="FA74" s="16"/>
      <c r="FB74" s="16"/>
      <c r="FC74" s="16"/>
      <c r="FD74" s="16"/>
    </row>
    <row r="75" spans="2:160" x14ac:dyDescent="0.3"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16"/>
      <c r="M75" s="116"/>
      <c r="N75" s="116"/>
      <c r="O75" s="116"/>
      <c r="P75" s="117"/>
      <c r="Q75" s="117"/>
      <c r="R75" s="116"/>
      <c r="S75" s="111">
        <v>0.13</v>
      </c>
      <c r="T75" s="134">
        <f t="shared" si="8"/>
        <v>350.46658128280467</v>
      </c>
      <c r="U75" s="111">
        <f t="shared" si="9"/>
        <v>0.43223707570632364</v>
      </c>
      <c r="V75" s="111">
        <f t="shared" si="10"/>
        <v>0.46239315075560206</v>
      </c>
      <c r="W75" s="156">
        <f t="shared" si="11"/>
        <v>0.87838426405730408</v>
      </c>
      <c r="X75" s="156">
        <f t="shared" si="12"/>
        <v>0.87047351504625903</v>
      </c>
      <c r="Y75" s="156">
        <f t="shared" si="13"/>
        <v>1.8842076849210612</v>
      </c>
      <c r="Z75" s="156">
        <f t="shared" si="14"/>
        <v>1.0145633935527794</v>
      </c>
      <c r="AA75" s="111">
        <f t="shared" si="15"/>
        <v>650.28108525846289</v>
      </c>
      <c r="AB75" s="111">
        <f t="shared" si="16"/>
        <v>347.60154412018892</v>
      </c>
      <c r="AC75" s="111">
        <f t="shared" si="17"/>
        <v>0.43579970454358447</v>
      </c>
      <c r="AD75" s="111">
        <f t="shared" si="18"/>
        <v>0.46620433509313686</v>
      </c>
      <c r="AE75" s="156">
        <f t="shared" si="19"/>
        <v>0.87744595843902373</v>
      </c>
      <c r="AF75" s="156">
        <f t="shared" si="20"/>
        <v>0.86947882328963078</v>
      </c>
      <c r="AG75" s="156">
        <f t="shared" si="21"/>
        <v>1.8933915736349631</v>
      </c>
      <c r="AH75" s="156">
        <f t="shared" si="22"/>
        <v>1.0146802145354039</v>
      </c>
      <c r="AI75" s="111">
        <f t="shared" si="23"/>
        <v>638.58545016211997</v>
      </c>
      <c r="AJ75" s="111">
        <f t="shared" si="24"/>
        <v>347.15567617434829</v>
      </c>
      <c r="AK75" s="111">
        <f t="shared" si="25"/>
        <v>0.43635942207781603</v>
      </c>
      <c r="AL75" s="111">
        <f t="shared" si="26"/>
        <v>0.46680310268789621</v>
      </c>
      <c r="AM75" s="156">
        <f t="shared" si="27"/>
        <v>0.8772986342418766</v>
      </c>
      <c r="AN75" s="156">
        <f t="shared" si="28"/>
        <v>0.869322652593429</v>
      </c>
      <c r="AO75" s="156">
        <f t="shared" si="29"/>
        <v>1.8948374978070361</v>
      </c>
      <c r="AP75" s="156">
        <f t="shared" si="30"/>
        <v>1.0146985652568126</v>
      </c>
      <c r="AQ75" s="111">
        <f t="shared" si="31"/>
        <v>636.76664290641452</v>
      </c>
      <c r="AR75" s="111">
        <f t="shared" si="32"/>
        <v>347.08572380146416</v>
      </c>
      <c r="AS75" s="111">
        <f t="shared" si="33"/>
        <v>0.4364473668560408</v>
      </c>
      <c r="AT75" s="111">
        <f t="shared" si="34"/>
        <v>0.46689718314832268</v>
      </c>
      <c r="AU75" s="156">
        <f t="shared" si="35"/>
        <v>0.87727548839706382</v>
      </c>
      <c r="AV75" s="156">
        <f t="shared" si="36"/>
        <v>0.86929811705705329</v>
      </c>
      <c r="AW75" s="156">
        <f t="shared" si="37"/>
        <v>1.8950647621065573</v>
      </c>
      <c r="AX75" s="156">
        <f t="shared" si="38"/>
        <v>1.0147014485179482</v>
      </c>
      <c r="AY75" s="111">
        <f t="shared" si="39"/>
        <v>636.48132405256013</v>
      </c>
      <c r="AZ75" s="111">
        <f t="shared" si="40"/>
        <v>347.07473505950634</v>
      </c>
      <c r="BA75" s="111">
        <f t="shared" si="41"/>
        <v>0.43646118522715249</v>
      </c>
      <c r="BB75" s="111">
        <f t="shared" si="42"/>
        <v>0.46691196559183756</v>
      </c>
      <c r="BC75" s="156">
        <f t="shared" si="43"/>
        <v>0.87727185164912214</v>
      </c>
      <c r="BD75" s="156">
        <f t="shared" si="44"/>
        <v>0.86929426196050752</v>
      </c>
      <c r="BE75" s="156">
        <f t="shared" si="45"/>
        <v>1.8951004730006542</v>
      </c>
      <c r="BF75" s="156">
        <f t="shared" si="46"/>
        <v>1.0147019015502341</v>
      </c>
      <c r="BG75" s="111">
        <f t="shared" si="47"/>
        <v>636.43650448292988</v>
      </c>
      <c r="BH75" s="111">
        <f t="shared" si="48"/>
        <v>347.07300850728063</v>
      </c>
      <c r="BI75" s="111">
        <f t="shared" si="49"/>
        <v>0.43646335645053291</v>
      </c>
      <c r="BJ75" s="111">
        <f t="shared" si="50"/>
        <v>0.46691428829591891</v>
      </c>
      <c r="BK75" s="156">
        <f t="shared" si="51"/>
        <v>0.87727128022336165</v>
      </c>
      <c r="BL75" s="156">
        <f t="shared" si="52"/>
        <v>0.8692936562267195</v>
      </c>
      <c r="BM75" s="156">
        <f t="shared" si="53"/>
        <v>1.895106084151539</v>
      </c>
      <c r="BN75" s="156">
        <f t="shared" si="54"/>
        <v>1.014701972733278</v>
      </c>
      <c r="BO75" s="111">
        <f t="shared" si="55"/>
        <v>636.42946244891743</v>
      </c>
      <c r="BP75" s="111">
        <f t="shared" si="56"/>
        <v>347.0727372227629</v>
      </c>
      <c r="BQ75" s="111">
        <f t="shared" si="57"/>
        <v>0.43646369760596943</v>
      </c>
      <c r="BR75" s="111">
        <f t="shared" si="58"/>
        <v>0.46691465325289749</v>
      </c>
      <c r="BS75" s="156">
        <f t="shared" si="59"/>
        <v>0.87727119043760626</v>
      </c>
      <c r="BT75" s="156">
        <f t="shared" si="60"/>
        <v>0.86929356105028888</v>
      </c>
      <c r="BU75" s="156">
        <f t="shared" si="61"/>
        <v>1.895106965809833</v>
      </c>
      <c r="BV75" s="156">
        <f t="shared" si="62"/>
        <v>1.0147019839179769</v>
      </c>
      <c r="BW75" s="111">
        <f t="shared" si="63"/>
        <v>636.4283559698498</v>
      </c>
      <c r="BX75" s="111">
        <f t="shared" si="64"/>
        <v>347.07269459697426</v>
      </c>
      <c r="BY75" s="111">
        <f t="shared" si="65"/>
        <v>0.43646375121032843</v>
      </c>
      <c r="BZ75" s="111">
        <f t="shared" si="66"/>
        <v>0.46691471059709555</v>
      </c>
      <c r="CA75" s="156">
        <f t="shared" si="67"/>
        <v>0.87727117632993845</v>
      </c>
      <c r="CB75" s="156">
        <f t="shared" si="68"/>
        <v>0.86929354609560627</v>
      </c>
      <c r="CC75" s="156">
        <f t="shared" si="69"/>
        <v>1.895107104341224</v>
      </c>
      <c r="CD75" s="156">
        <f t="shared" si="70"/>
        <v>1.0147019856753829</v>
      </c>
      <c r="CE75" s="111">
        <f t="shared" si="71"/>
        <v>636.42818211348731</v>
      </c>
      <c r="CF75" s="111">
        <f t="shared" si="72"/>
        <v>347.07268789935927</v>
      </c>
      <c r="CG75" s="111">
        <f t="shared" si="73"/>
        <v>0.43646375963296224</v>
      </c>
      <c r="CH75" s="111">
        <f t="shared" si="74"/>
        <v>0.46691471960735498</v>
      </c>
      <c r="CI75" s="156">
        <f t="shared" si="75"/>
        <v>0.87727117411325828</v>
      </c>
      <c r="CJ75" s="156">
        <f t="shared" si="76"/>
        <v>0.86929354374583823</v>
      </c>
      <c r="CK75" s="156">
        <f t="shared" si="77"/>
        <v>1.8951071261080963</v>
      </c>
      <c r="CL75" s="156">
        <f t="shared" si="78"/>
        <v>1.0147019859515172</v>
      </c>
      <c r="CM75" s="111">
        <f t="shared" si="79"/>
        <v>636.42815479615217</v>
      </c>
      <c r="CN75" s="111">
        <f t="shared" si="80"/>
        <v>347.07268684699039</v>
      </c>
      <c r="CO75" s="111">
        <f t="shared" si="81"/>
        <v>0.43646376095637629</v>
      </c>
      <c r="CP75" s="111">
        <f t="shared" si="82"/>
        <v>0.46691472102310022</v>
      </c>
      <c r="CQ75" s="156">
        <f t="shared" si="83"/>
        <v>0.87727117376496044</v>
      </c>
      <c r="CR75" s="156">
        <f t="shared" si="84"/>
        <v>0.86929354337662879</v>
      </c>
      <c r="CS75" s="156">
        <f t="shared" si="85"/>
        <v>1.8951071295282358</v>
      </c>
      <c r="CT75" s="156">
        <f t="shared" si="86"/>
        <v>1.0147019859949049</v>
      </c>
      <c r="CU75" s="111">
        <f t="shared" si="87"/>
        <v>636.42815050389174</v>
      </c>
      <c r="CV75" s="111">
        <f t="shared" si="88"/>
        <v>347.07268668163607</v>
      </c>
      <c r="CW75" s="111">
        <f t="shared" si="89"/>
        <v>0.43646376116431884</v>
      </c>
      <c r="CX75" s="111">
        <f t="shared" si="90"/>
        <v>0.46691472124555039</v>
      </c>
      <c r="CY75" s="156">
        <f t="shared" si="91"/>
        <v>0.87727117371023378</v>
      </c>
      <c r="CZ75" s="156">
        <f t="shared" si="92"/>
        <v>0.86929354331861641</v>
      </c>
      <c r="DA75" s="156">
        <f t="shared" si="93"/>
        <v>1.8951071300656279</v>
      </c>
      <c r="DB75" s="156">
        <f t="shared" si="94"/>
        <v>1.0147019860017221</v>
      </c>
      <c r="DC75" s="111">
        <f t="shared" si="95"/>
        <v>636.4281498294655</v>
      </c>
      <c r="DD75" s="111">
        <f t="shared" si="96"/>
        <v>347.07268665565454</v>
      </c>
      <c r="DE75" s="111">
        <f t="shared" si="97"/>
        <v>0.43646376119699209</v>
      </c>
      <c r="DF75" s="111">
        <f t="shared" si="98"/>
        <v>0.46691472128050315</v>
      </c>
      <c r="DG75" s="156">
        <f t="shared" si="99"/>
        <v>0.87727117370163477</v>
      </c>
      <c r="DH75" s="156">
        <f t="shared" si="100"/>
        <v>0.86929354330950115</v>
      </c>
      <c r="DI75" s="156">
        <f t="shared" si="101"/>
        <v>1.8951071301500664</v>
      </c>
      <c r="DJ75" s="156">
        <f t="shared" si="102"/>
        <v>1.0147019860027935</v>
      </c>
      <c r="DK75" s="111">
        <f t="shared" si="103"/>
        <v>636.42814972349595</v>
      </c>
      <c r="DL75" s="104">
        <f t="shared" si="104"/>
        <v>347.07268665157221</v>
      </c>
      <c r="DM75" s="104">
        <f t="shared" si="105"/>
        <v>0.43646376120212582</v>
      </c>
      <c r="DN75" s="104">
        <f t="shared" si="106"/>
        <v>0.46691472128599509</v>
      </c>
      <c r="DO75" s="105">
        <f t="shared" si="107"/>
        <v>0.87727117370028374</v>
      </c>
      <c r="DP75" s="105">
        <f t="shared" si="108"/>
        <v>0.86929354330806896</v>
      </c>
      <c r="DQ75" s="105">
        <f t="shared" si="109"/>
        <v>1.8951071301633338</v>
      </c>
      <c r="DR75" s="105">
        <f t="shared" si="110"/>
        <v>1.0147019860029618</v>
      </c>
      <c r="DS75" s="104">
        <f t="shared" si="111"/>
        <v>636.42814970684606</v>
      </c>
      <c r="DT75" s="104">
        <f t="shared" si="112"/>
        <v>347.07268665093079</v>
      </c>
      <c r="DU75" s="104">
        <f t="shared" si="113"/>
        <v>0.43646376120293245</v>
      </c>
      <c r="DV75" s="104">
        <f t="shared" si="114"/>
        <v>0.46691472128685801</v>
      </c>
      <c r="DW75" s="105">
        <f t="shared" si="115"/>
        <v>0.87727117370007146</v>
      </c>
      <c r="DX75" s="105">
        <f t="shared" si="116"/>
        <v>0.86929354330784392</v>
      </c>
      <c r="DY75" s="105">
        <f t="shared" si="117"/>
        <v>1.8951071301654185</v>
      </c>
      <c r="DZ75" s="105">
        <f t="shared" si="118"/>
        <v>1.0147019860029882</v>
      </c>
      <c r="EA75" s="104">
        <f t="shared" si="119"/>
        <v>636.4281497042299</v>
      </c>
      <c r="EB75" s="104">
        <f t="shared" si="120"/>
        <v>347.07268665083001</v>
      </c>
      <c r="EC75" s="104">
        <f t="shared" si="121"/>
        <v>0.43646376120305919</v>
      </c>
      <c r="ED75" s="104">
        <f t="shared" si="122"/>
        <v>0.46691472128699352</v>
      </c>
      <c r="EE75" s="105">
        <f t="shared" si="123"/>
        <v>0.87727117370003804</v>
      </c>
      <c r="EF75" s="105">
        <f t="shared" si="124"/>
        <v>0.8692935433078085</v>
      </c>
      <c r="EG75" s="105">
        <f t="shared" si="125"/>
        <v>1.8951071301657461</v>
      </c>
      <c r="EH75" s="105">
        <f t="shared" si="126"/>
        <v>1.0147019860029922</v>
      </c>
      <c r="EI75" s="104">
        <f t="shared" si="127"/>
        <v>636.42814970381846</v>
      </c>
      <c r="EJ75" s="104">
        <f t="shared" si="128"/>
        <v>347.07268665081415</v>
      </c>
      <c r="EK75" s="104">
        <f t="shared" si="129"/>
        <v>0.43646376120307911</v>
      </c>
      <c r="EL75" s="104">
        <f t="shared" si="130"/>
        <v>0.46691472128701489</v>
      </c>
      <c r="EM75" s="105">
        <f t="shared" si="131"/>
        <v>0.87727117370003282</v>
      </c>
      <c r="EN75" s="105">
        <f t="shared" si="132"/>
        <v>0.86929354330780295</v>
      </c>
      <c r="EO75" s="105">
        <f t="shared" si="133"/>
        <v>1.8951071301657976</v>
      </c>
      <c r="EP75" s="105">
        <f t="shared" si="134"/>
        <v>1.0147019860029929</v>
      </c>
      <c r="EQ75" s="104">
        <f t="shared" si="135"/>
        <v>0.20635684081240255</v>
      </c>
      <c r="ER75" s="65">
        <f t="shared" si="136"/>
        <v>73.922686650814171</v>
      </c>
      <c r="ES75" s="16"/>
      <c r="ET75" s="16"/>
      <c r="EU75" s="16"/>
      <c r="EV75" s="16"/>
      <c r="EW75" s="16"/>
      <c r="EX75" s="16"/>
      <c r="EY75" s="16"/>
      <c r="EZ75" s="16"/>
      <c r="FA75" s="16"/>
      <c r="FB75" s="16"/>
      <c r="FC75" s="16"/>
      <c r="FD75" s="16"/>
    </row>
    <row r="76" spans="2:160" x14ac:dyDescent="0.3"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16"/>
      <c r="M76" s="116"/>
      <c r="N76" s="116"/>
      <c r="O76" s="116"/>
      <c r="P76" s="117"/>
      <c r="Q76" s="117"/>
      <c r="R76" s="116"/>
      <c r="S76" s="111">
        <v>0.14000000000000001</v>
      </c>
      <c r="T76" s="134">
        <f t="shared" si="8"/>
        <v>350.4782296258856</v>
      </c>
      <c r="U76" s="111">
        <f t="shared" si="9"/>
        <v>0.43222271006154306</v>
      </c>
      <c r="V76" s="111">
        <f t="shared" si="10"/>
        <v>0.46237778285653447</v>
      </c>
      <c r="W76" s="156">
        <f t="shared" si="11"/>
        <v>0.87838804963235684</v>
      </c>
      <c r="X76" s="156">
        <f t="shared" si="12"/>
        <v>0.87047752826024638</v>
      </c>
      <c r="Y76" s="156">
        <f t="shared" si="13"/>
        <v>1.8566384070806137</v>
      </c>
      <c r="Z76" s="156">
        <f t="shared" si="14"/>
        <v>1.0168964200652515</v>
      </c>
      <c r="AA76" s="111">
        <f t="shared" si="15"/>
        <v>646.74569261417651</v>
      </c>
      <c r="AB76" s="111">
        <f t="shared" si="16"/>
        <v>347.46748038320851</v>
      </c>
      <c r="AC76" s="111">
        <f t="shared" si="17"/>
        <v>0.43596784959388279</v>
      </c>
      <c r="AD76" s="111">
        <f t="shared" si="18"/>
        <v>0.46638421119345602</v>
      </c>
      <c r="AE76" s="156">
        <f t="shared" si="19"/>
        <v>0.87740169809691193</v>
      </c>
      <c r="AF76" s="156">
        <f t="shared" si="20"/>
        <v>0.86943190501755052</v>
      </c>
      <c r="AG76" s="156">
        <f t="shared" si="21"/>
        <v>1.8659247852108967</v>
      </c>
      <c r="AH76" s="156">
        <f t="shared" si="22"/>
        <v>1.0170388731523299</v>
      </c>
      <c r="AI76" s="111">
        <f t="shared" si="23"/>
        <v>634.65994619652361</v>
      </c>
      <c r="AJ76" s="111">
        <f t="shared" si="24"/>
        <v>347.00448907790167</v>
      </c>
      <c r="AK76" s="111">
        <f t="shared" si="25"/>
        <v>0.43654954040800353</v>
      </c>
      <c r="AL76" s="111">
        <f t="shared" si="26"/>
        <v>0.46700648508763165</v>
      </c>
      <c r="AM76" s="156">
        <f t="shared" si="27"/>
        <v>0.87724859850337156</v>
      </c>
      <c r="AN76" s="156">
        <f t="shared" si="28"/>
        <v>0.86926961273338288</v>
      </c>
      <c r="AO76" s="156">
        <f t="shared" si="29"/>
        <v>1.867370232814801</v>
      </c>
      <c r="AP76" s="156">
        <f t="shared" si="30"/>
        <v>1.0170609950955025</v>
      </c>
      <c r="AQ76" s="111">
        <f t="shared" si="31"/>
        <v>632.80238888549172</v>
      </c>
      <c r="AR76" s="111">
        <f t="shared" si="32"/>
        <v>346.93267321944984</v>
      </c>
      <c r="AS76" s="111">
        <f t="shared" si="33"/>
        <v>0.43663990716334605</v>
      </c>
      <c r="AT76" s="111">
        <f t="shared" si="34"/>
        <v>0.46710315650032369</v>
      </c>
      <c r="AU76" s="156">
        <f t="shared" si="35"/>
        <v>0.87722481659289442</v>
      </c>
      <c r="AV76" s="156">
        <f t="shared" si="36"/>
        <v>0.86924440304250117</v>
      </c>
      <c r="AW76" s="156">
        <f t="shared" si="37"/>
        <v>1.8675948606021953</v>
      </c>
      <c r="AX76" s="156">
        <f t="shared" si="38"/>
        <v>1.0170644316917981</v>
      </c>
      <c r="AY76" s="111">
        <f t="shared" si="39"/>
        <v>632.51428409530627</v>
      </c>
      <c r="AZ76" s="111">
        <f t="shared" si="40"/>
        <v>346.9215188221699</v>
      </c>
      <c r="BA76" s="111">
        <f t="shared" si="41"/>
        <v>0.43665394623192078</v>
      </c>
      <c r="BB76" s="111">
        <f t="shared" si="42"/>
        <v>0.46711817503879893</v>
      </c>
      <c r="BC76" s="156">
        <f t="shared" si="43"/>
        <v>0.87722112197486812</v>
      </c>
      <c r="BD76" s="156">
        <f t="shared" si="44"/>
        <v>0.86924048661717057</v>
      </c>
      <c r="BE76" s="156">
        <f t="shared" si="45"/>
        <v>1.8676297598088198</v>
      </c>
      <c r="BF76" s="156">
        <f t="shared" si="46"/>
        <v>1.0170649655874446</v>
      </c>
      <c r="BG76" s="111">
        <f t="shared" si="47"/>
        <v>632.46953646460588</v>
      </c>
      <c r="BH76" s="111">
        <f t="shared" si="48"/>
        <v>346.91978596969255</v>
      </c>
      <c r="BI76" s="111">
        <f t="shared" si="49"/>
        <v>0.43665612730346254</v>
      </c>
      <c r="BJ76" s="111">
        <f t="shared" si="50"/>
        <v>0.46712050827812274</v>
      </c>
      <c r="BK76" s="156">
        <f t="shared" si="51"/>
        <v>0.87722054799044835</v>
      </c>
      <c r="BL76" s="156">
        <f t="shared" si="52"/>
        <v>0.86923987817355797</v>
      </c>
      <c r="BM76" s="156">
        <f t="shared" si="53"/>
        <v>1.8676351816982981</v>
      </c>
      <c r="BN76" s="156">
        <f t="shared" si="54"/>
        <v>1.0170650485319697</v>
      </c>
      <c r="BO76" s="111">
        <f t="shared" si="55"/>
        <v>632.46258486795818</v>
      </c>
      <c r="BP76" s="111">
        <f t="shared" si="56"/>
        <v>346.91951675980135</v>
      </c>
      <c r="BQ76" s="111">
        <f t="shared" si="57"/>
        <v>0.43665646614905307</v>
      </c>
      <c r="BR76" s="111">
        <f t="shared" si="58"/>
        <v>0.4671208707641033</v>
      </c>
      <c r="BS76" s="156">
        <f t="shared" si="59"/>
        <v>0.87722045881775856</v>
      </c>
      <c r="BT76" s="156">
        <f t="shared" si="60"/>
        <v>0.86923978364738219</v>
      </c>
      <c r="BU76" s="156">
        <f t="shared" si="61"/>
        <v>1.8676360240299688</v>
      </c>
      <c r="BV76" s="156">
        <f t="shared" si="62"/>
        <v>1.0170650614180137</v>
      </c>
      <c r="BW76" s="111">
        <f t="shared" si="63"/>
        <v>632.46150489262436</v>
      </c>
      <c r="BX76" s="111">
        <f t="shared" si="64"/>
        <v>346.91947493608711</v>
      </c>
      <c r="BY76" s="111">
        <f t="shared" si="65"/>
        <v>0.43665651879122686</v>
      </c>
      <c r="BZ76" s="111">
        <f t="shared" si="66"/>
        <v>0.46712092707898684</v>
      </c>
      <c r="CA76" s="156">
        <f t="shared" si="67"/>
        <v>0.8772204449641211</v>
      </c>
      <c r="CB76" s="156">
        <f t="shared" si="68"/>
        <v>0.86923976896204114</v>
      </c>
      <c r="CC76" s="156">
        <f t="shared" si="69"/>
        <v>1.867636154892462</v>
      </c>
      <c r="CD76" s="156">
        <f t="shared" si="70"/>
        <v>1.0170650634199561</v>
      </c>
      <c r="CE76" s="111">
        <f t="shared" si="71"/>
        <v>632.46133711061213</v>
      </c>
      <c r="CF76" s="111">
        <f t="shared" si="72"/>
        <v>346.91946843846392</v>
      </c>
      <c r="CG76" s="111">
        <f t="shared" si="73"/>
        <v>0.43665652696957885</v>
      </c>
      <c r="CH76" s="111">
        <f t="shared" si="74"/>
        <v>0.46712093582792152</v>
      </c>
      <c r="CI76" s="156">
        <f t="shared" si="75"/>
        <v>0.87722044281185585</v>
      </c>
      <c r="CJ76" s="156">
        <f t="shared" si="76"/>
        <v>0.86923976668056457</v>
      </c>
      <c r="CK76" s="156">
        <f t="shared" si="77"/>
        <v>1.8676361752229209</v>
      </c>
      <c r="CL76" s="156">
        <f t="shared" si="78"/>
        <v>1.0170650637309728</v>
      </c>
      <c r="CM76" s="111">
        <f t="shared" si="79"/>
        <v>632.46131104443577</v>
      </c>
      <c r="CN76" s="111">
        <f t="shared" si="80"/>
        <v>346.91946742901001</v>
      </c>
      <c r="CO76" s="111">
        <f t="shared" si="81"/>
        <v>0.43665652824014639</v>
      </c>
      <c r="CP76" s="111">
        <f t="shared" si="82"/>
        <v>0.46712093718713332</v>
      </c>
      <c r="CQ76" s="156">
        <f t="shared" si="83"/>
        <v>0.87722044247748554</v>
      </c>
      <c r="CR76" s="156">
        <f t="shared" si="84"/>
        <v>0.86923976632612032</v>
      </c>
      <c r="CS76" s="156">
        <f t="shared" si="85"/>
        <v>1.8676361783814088</v>
      </c>
      <c r="CT76" s="156">
        <f t="shared" si="86"/>
        <v>1.0170650637792915</v>
      </c>
      <c r="CU76" s="111">
        <f t="shared" si="87"/>
        <v>632.46130699486173</v>
      </c>
      <c r="CV76" s="111">
        <f t="shared" si="88"/>
        <v>346.91946727218385</v>
      </c>
      <c r="CW76" s="111">
        <f t="shared" si="89"/>
        <v>0.43665652843753849</v>
      </c>
      <c r="CX76" s="111">
        <f t="shared" si="90"/>
        <v>0.46712093739829696</v>
      </c>
      <c r="CY76" s="156">
        <f t="shared" si="91"/>
        <v>0.87722044242553854</v>
      </c>
      <c r="CZ76" s="156">
        <f t="shared" si="92"/>
        <v>0.8692397662710547</v>
      </c>
      <c r="DA76" s="156">
        <f t="shared" si="93"/>
        <v>1.867636178872103</v>
      </c>
      <c r="DB76" s="156">
        <f t="shared" si="94"/>
        <v>1.0170650637867982</v>
      </c>
      <c r="DC76" s="111">
        <f t="shared" si="95"/>
        <v>632.46130636573071</v>
      </c>
      <c r="DD76" s="111">
        <f t="shared" si="96"/>
        <v>346.9194672478198</v>
      </c>
      <c r="DE76" s="111">
        <f t="shared" si="97"/>
        <v>0.43665652846820474</v>
      </c>
      <c r="DF76" s="111">
        <f t="shared" si="98"/>
        <v>0.46712093743110278</v>
      </c>
      <c r="DG76" s="156">
        <f t="shared" si="99"/>
        <v>0.87722044241746822</v>
      </c>
      <c r="DH76" s="156">
        <f t="shared" si="100"/>
        <v>0.86923976626249988</v>
      </c>
      <c r="DI76" s="156">
        <f t="shared" si="101"/>
        <v>1.8676361789483358</v>
      </c>
      <c r="DJ76" s="156">
        <f t="shared" si="102"/>
        <v>1.0170650637879644</v>
      </c>
      <c r="DK76" s="111">
        <f t="shared" si="103"/>
        <v>632.46130626799152</v>
      </c>
      <c r="DL76" s="104">
        <f t="shared" si="104"/>
        <v>346.91946724403465</v>
      </c>
      <c r="DM76" s="104">
        <f t="shared" si="105"/>
        <v>0.43665652847296904</v>
      </c>
      <c r="DN76" s="104">
        <f t="shared" si="106"/>
        <v>0.46712093743619948</v>
      </c>
      <c r="DO76" s="105">
        <f t="shared" si="107"/>
        <v>0.87722044241621444</v>
      </c>
      <c r="DP76" s="105">
        <f t="shared" si="108"/>
        <v>0.86923976626117083</v>
      </c>
      <c r="DQ76" s="105">
        <f t="shared" si="109"/>
        <v>1.8676361789601794</v>
      </c>
      <c r="DR76" s="105">
        <f t="shared" si="110"/>
        <v>1.0170650637881455</v>
      </c>
      <c r="DS76" s="104">
        <f t="shared" si="111"/>
        <v>632.46130625280625</v>
      </c>
      <c r="DT76" s="104">
        <f t="shared" si="112"/>
        <v>346.91946724344655</v>
      </c>
      <c r="DU76" s="104">
        <f t="shared" si="113"/>
        <v>0.43665652847370923</v>
      </c>
      <c r="DV76" s="104">
        <f t="shared" si="114"/>
        <v>0.46712093743699129</v>
      </c>
      <c r="DW76" s="105">
        <f t="shared" si="115"/>
        <v>0.8772204424160196</v>
      </c>
      <c r="DX76" s="105">
        <f t="shared" si="116"/>
        <v>0.86923976626096433</v>
      </c>
      <c r="DY76" s="105">
        <f t="shared" si="117"/>
        <v>1.8676361789620195</v>
      </c>
      <c r="DZ76" s="105">
        <f t="shared" si="118"/>
        <v>1.0170650637881737</v>
      </c>
      <c r="EA76" s="104">
        <f t="shared" si="119"/>
        <v>632.46130625044725</v>
      </c>
      <c r="EB76" s="104">
        <f t="shared" si="120"/>
        <v>346.9194672433552</v>
      </c>
      <c r="EC76" s="104">
        <f t="shared" si="121"/>
        <v>0.43665652847382425</v>
      </c>
      <c r="ED76" s="104">
        <f t="shared" si="122"/>
        <v>0.4671209374371143</v>
      </c>
      <c r="EE76" s="105">
        <f t="shared" si="123"/>
        <v>0.8772204424159894</v>
      </c>
      <c r="EF76" s="105">
        <f t="shared" si="124"/>
        <v>0.86923976626093225</v>
      </c>
      <c r="EG76" s="105">
        <f t="shared" si="125"/>
        <v>1.8676361789623055</v>
      </c>
      <c r="EH76" s="105">
        <f t="shared" si="126"/>
        <v>1.017065063788178</v>
      </c>
      <c r="EI76" s="104">
        <f t="shared" si="127"/>
        <v>632.4613062500805</v>
      </c>
      <c r="EJ76" s="104">
        <f t="shared" si="128"/>
        <v>346.91946724334099</v>
      </c>
      <c r="EK76" s="104">
        <f t="shared" si="129"/>
        <v>0.43665652847384212</v>
      </c>
      <c r="EL76" s="104">
        <f t="shared" si="130"/>
        <v>0.4671209374371334</v>
      </c>
      <c r="EM76" s="105">
        <f t="shared" si="131"/>
        <v>0.87722044241598474</v>
      </c>
      <c r="EN76" s="105">
        <f t="shared" si="132"/>
        <v>0.86923976626092725</v>
      </c>
      <c r="EO76" s="105">
        <f t="shared" si="133"/>
        <v>1.8676361789623497</v>
      </c>
      <c r="EP76" s="105">
        <f t="shared" si="134"/>
        <v>1.0170650637881788</v>
      </c>
      <c r="EQ76" s="104">
        <f t="shared" si="135"/>
        <v>0.2176439737387276</v>
      </c>
      <c r="ER76" s="65">
        <f t="shared" si="136"/>
        <v>73.769467243341012</v>
      </c>
      <c r="ES76" s="16"/>
      <c r="ET76" s="16"/>
      <c r="EU76" s="16"/>
      <c r="EV76" s="16"/>
      <c r="EW76" s="16"/>
      <c r="EX76" s="16"/>
      <c r="EY76" s="16"/>
      <c r="EZ76" s="16"/>
      <c r="FA76" s="16"/>
      <c r="FB76" s="16"/>
      <c r="FC76" s="16"/>
      <c r="FD76" s="16"/>
    </row>
    <row r="77" spans="2:160" x14ac:dyDescent="0.3"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16"/>
      <c r="M77" s="116"/>
      <c r="N77" s="116"/>
      <c r="O77" s="116"/>
      <c r="P77" s="117"/>
      <c r="Q77" s="117"/>
      <c r="R77" s="116"/>
      <c r="S77" s="111">
        <v>0.15</v>
      </c>
      <c r="T77" s="134">
        <f t="shared" si="8"/>
        <v>350.48987796896654</v>
      </c>
      <c r="U77" s="111">
        <f t="shared" si="9"/>
        <v>0.43220834537163144</v>
      </c>
      <c r="V77" s="111">
        <f t="shared" si="10"/>
        <v>0.46236241597895456</v>
      </c>
      <c r="W77" s="156">
        <f t="shared" si="11"/>
        <v>0.87839183497209961</v>
      </c>
      <c r="X77" s="156">
        <f t="shared" si="12"/>
        <v>0.8704815412259802</v>
      </c>
      <c r="Y77" s="156">
        <f t="shared" si="13"/>
        <v>1.8298131200563066</v>
      </c>
      <c r="Z77" s="156">
        <f t="shared" si="14"/>
        <v>1.0194055195654397</v>
      </c>
      <c r="AA77" s="111">
        <f t="shared" si="15"/>
        <v>643.4285898362034</v>
      </c>
      <c r="AB77" s="111">
        <f t="shared" si="16"/>
        <v>347.34113388914858</v>
      </c>
      <c r="AC77" s="111">
        <f t="shared" si="17"/>
        <v>0.43612643435089754</v>
      </c>
      <c r="AD77" s="111">
        <f t="shared" si="18"/>
        <v>0.46655386000328575</v>
      </c>
      <c r="AE77" s="156">
        <f t="shared" si="19"/>
        <v>0.87735995632933195</v>
      </c>
      <c r="AF77" s="156">
        <f t="shared" si="20"/>
        <v>0.86938765671718654</v>
      </c>
      <c r="AG77" s="156">
        <f t="shared" si="21"/>
        <v>1.8391574661276608</v>
      </c>
      <c r="AH77" s="156">
        <f t="shared" si="22"/>
        <v>1.0195766690058443</v>
      </c>
      <c r="AI77" s="111">
        <f t="shared" si="23"/>
        <v>630.99308023803451</v>
      </c>
      <c r="AJ77" s="111">
        <f t="shared" si="24"/>
        <v>346.86255237958852</v>
      </c>
      <c r="AK77" s="111">
        <f t="shared" si="25"/>
        <v>0.43672817716192969</v>
      </c>
      <c r="AL77" s="111">
        <f t="shared" si="26"/>
        <v>0.46719758487090152</v>
      </c>
      <c r="AM77" s="156">
        <f t="shared" si="27"/>
        <v>0.87720158711047025</v>
      </c>
      <c r="AN77" s="156">
        <f t="shared" si="28"/>
        <v>0.86921977899150016</v>
      </c>
      <c r="AO77" s="156">
        <f t="shared" si="29"/>
        <v>1.8405956801624768</v>
      </c>
      <c r="AP77" s="156">
        <f t="shared" si="30"/>
        <v>1.0196029494626806</v>
      </c>
      <c r="AQ77" s="111">
        <f t="shared" si="31"/>
        <v>629.10359266254886</v>
      </c>
      <c r="AR77" s="111">
        <f t="shared" si="32"/>
        <v>346.78914373660132</v>
      </c>
      <c r="AS77" s="111">
        <f t="shared" si="33"/>
        <v>0.43682062418173634</v>
      </c>
      <c r="AT77" s="111">
        <f t="shared" si="34"/>
        <v>0.4672964816827877</v>
      </c>
      <c r="AU77" s="156">
        <f t="shared" si="35"/>
        <v>0.87717725904608101</v>
      </c>
      <c r="AV77" s="156">
        <f t="shared" si="36"/>
        <v>0.86919399045457146</v>
      </c>
      <c r="AW77" s="156">
        <f t="shared" si="37"/>
        <v>1.8408167092832277</v>
      </c>
      <c r="AX77" s="156">
        <f t="shared" si="38"/>
        <v>1.0196069868723865</v>
      </c>
      <c r="AY77" s="111">
        <f t="shared" si="39"/>
        <v>628.81378485197388</v>
      </c>
      <c r="AZ77" s="111">
        <f t="shared" si="40"/>
        <v>346.77786802021791</v>
      </c>
      <c r="BA77" s="111">
        <f t="shared" si="41"/>
        <v>0.43683482769909693</v>
      </c>
      <c r="BB77" s="111">
        <f t="shared" si="42"/>
        <v>0.46731167614321995</v>
      </c>
      <c r="BC77" s="156">
        <f t="shared" si="43"/>
        <v>0.87717352135331605</v>
      </c>
      <c r="BD77" s="156">
        <f t="shared" si="44"/>
        <v>0.86919002838349291</v>
      </c>
      <c r="BE77" s="156">
        <f t="shared" si="45"/>
        <v>1.8408506698244687</v>
      </c>
      <c r="BF77" s="156">
        <f t="shared" si="46"/>
        <v>1.0196076071754949</v>
      </c>
      <c r="BG77" s="111">
        <f t="shared" si="47"/>
        <v>628.76927019178243</v>
      </c>
      <c r="BH77" s="111">
        <f t="shared" si="48"/>
        <v>346.77613567661655</v>
      </c>
      <c r="BI77" s="111">
        <f t="shared" si="49"/>
        <v>0.43683700993697538</v>
      </c>
      <c r="BJ77" s="111">
        <f t="shared" si="50"/>
        <v>0.46731401063025269</v>
      </c>
      <c r="BK77" s="156">
        <f t="shared" si="51"/>
        <v>0.87717294709311877</v>
      </c>
      <c r="BL77" s="156">
        <f t="shared" si="52"/>
        <v>0.86918941964985108</v>
      </c>
      <c r="BM77" s="156">
        <f t="shared" si="53"/>
        <v>1.8408558875854935</v>
      </c>
      <c r="BN77" s="156">
        <f t="shared" si="54"/>
        <v>1.0196077024792156</v>
      </c>
      <c r="BO77" s="111">
        <f t="shared" si="55"/>
        <v>628.76243119589071</v>
      </c>
      <c r="BP77" s="111">
        <f t="shared" si="56"/>
        <v>346.77586951942425</v>
      </c>
      <c r="BQ77" s="111">
        <f t="shared" si="57"/>
        <v>0.43683734521783624</v>
      </c>
      <c r="BR77" s="111">
        <f t="shared" si="58"/>
        <v>0.46731436930280157</v>
      </c>
      <c r="BS77" s="156">
        <f t="shared" si="59"/>
        <v>0.87717285886333296</v>
      </c>
      <c r="BT77" s="156">
        <f t="shared" si="60"/>
        <v>0.86918932612354072</v>
      </c>
      <c r="BU77" s="156">
        <f t="shared" si="61"/>
        <v>1.8408566892476441</v>
      </c>
      <c r="BV77" s="156">
        <f t="shared" si="62"/>
        <v>1.0196077171217579</v>
      </c>
      <c r="BW77" s="111">
        <f t="shared" si="63"/>
        <v>628.76138045309983</v>
      </c>
      <c r="BX77" s="111">
        <f t="shared" si="64"/>
        <v>346.77582862683875</v>
      </c>
      <c r="BY77" s="111">
        <f t="shared" si="65"/>
        <v>0.43683739673067828</v>
      </c>
      <c r="BZ77" s="111">
        <f t="shared" si="66"/>
        <v>0.46731442440956283</v>
      </c>
      <c r="CA77" s="156">
        <f t="shared" si="67"/>
        <v>0.87717284530763306</v>
      </c>
      <c r="CB77" s="156">
        <f t="shared" si="68"/>
        <v>0.86918931175407821</v>
      </c>
      <c r="CC77" s="156">
        <f t="shared" si="69"/>
        <v>1.8408568124157347</v>
      </c>
      <c r="CD77" s="156">
        <f t="shared" si="70"/>
        <v>1.0196077193714508</v>
      </c>
      <c r="CE77" s="111">
        <f t="shared" si="71"/>
        <v>628.76121901621559</v>
      </c>
      <c r="CF77" s="111">
        <f t="shared" si="72"/>
        <v>346.77582234406719</v>
      </c>
      <c r="CG77" s="111">
        <f t="shared" si="73"/>
        <v>0.43683740464515614</v>
      </c>
      <c r="CH77" s="111">
        <f t="shared" si="74"/>
        <v>0.46731443287621355</v>
      </c>
      <c r="CI77" s="156">
        <f t="shared" si="75"/>
        <v>0.8771728432249235</v>
      </c>
      <c r="CJ77" s="156">
        <f t="shared" si="76"/>
        <v>0.86918930954634155</v>
      </c>
      <c r="CK77" s="156">
        <f t="shared" si="77"/>
        <v>1.8408568313393878</v>
      </c>
      <c r="CL77" s="156">
        <f t="shared" si="78"/>
        <v>1.0196077197170954</v>
      </c>
      <c r="CM77" s="111">
        <f t="shared" si="79"/>
        <v>628.76119421291548</v>
      </c>
      <c r="CN77" s="111">
        <f t="shared" si="80"/>
        <v>346.7758213787767</v>
      </c>
      <c r="CO77" s="111">
        <f t="shared" si="81"/>
        <v>0.43683740586114345</v>
      </c>
      <c r="CP77" s="111">
        <f t="shared" si="82"/>
        <v>0.46731443417703722</v>
      </c>
      <c r="CQ77" s="156">
        <f t="shared" si="83"/>
        <v>0.87717284290493414</v>
      </c>
      <c r="CR77" s="156">
        <f t="shared" si="84"/>
        <v>0.86918930920714288</v>
      </c>
      <c r="CS77" s="156">
        <f t="shared" si="85"/>
        <v>1.8408568342468343</v>
      </c>
      <c r="CT77" s="156">
        <f t="shared" si="86"/>
        <v>1.0196077197702007</v>
      </c>
      <c r="CU77" s="111">
        <f t="shared" si="87"/>
        <v>628.76119040211495</v>
      </c>
      <c r="CV77" s="111">
        <f t="shared" si="88"/>
        <v>346.77582123046864</v>
      </c>
      <c r="CW77" s="111">
        <f t="shared" si="89"/>
        <v>0.43683740604796878</v>
      </c>
      <c r="CX77" s="111">
        <f t="shared" si="90"/>
        <v>0.46731443437689685</v>
      </c>
      <c r="CY77" s="156">
        <f t="shared" si="91"/>
        <v>0.8771728428557708</v>
      </c>
      <c r="CZ77" s="156">
        <f t="shared" si="92"/>
        <v>0.86918930915502812</v>
      </c>
      <c r="DA77" s="156">
        <f t="shared" si="93"/>
        <v>1.8408568346935368</v>
      </c>
      <c r="DB77" s="156">
        <f t="shared" si="94"/>
        <v>1.0196077197783597</v>
      </c>
      <c r="DC77" s="111">
        <f t="shared" si="95"/>
        <v>628.76118981662034</v>
      </c>
      <c r="DD77" s="111">
        <f t="shared" si="96"/>
        <v>346.77582120768244</v>
      </c>
      <c r="DE77" s="111">
        <f t="shared" si="97"/>
        <v>0.43683740607667282</v>
      </c>
      <c r="DF77" s="111">
        <f t="shared" si="98"/>
        <v>0.46731443440760345</v>
      </c>
      <c r="DG77" s="156">
        <f t="shared" si="99"/>
        <v>0.87717284284821728</v>
      </c>
      <c r="DH77" s="156">
        <f t="shared" si="100"/>
        <v>0.86918930914702119</v>
      </c>
      <c r="DI77" s="156">
        <f t="shared" si="101"/>
        <v>1.8408568347621688</v>
      </c>
      <c r="DJ77" s="156">
        <f t="shared" si="102"/>
        <v>1.0196077197796134</v>
      </c>
      <c r="DK77" s="111">
        <f t="shared" si="103"/>
        <v>628.76118972666404</v>
      </c>
      <c r="DL77" s="104">
        <f t="shared" si="104"/>
        <v>346.77582120418151</v>
      </c>
      <c r="DM77" s="104">
        <f t="shared" si="105"/>
        <v>0.43683740608108296</v>
      </c>
      <c r="DN77" s="104">
        <f t="shared" si="106"/>
        <v>0.46731443441232134</v>
      </c>
      <c r="DO77" s="105">
        <f t="shared" si="107"/>
        <v>0.87717284284705666</v>
      </c>
      <c r="DP77" s="105">
        <f t="shared" si="108"/>
        <v>0.86918930914579096</v>
      </c>
      <c r="DQ77" s="105">
        <f t="shared" si="109"/>
        <v>1.8408568347727134</v>
      </c>
      <c r="DR77" s="105">
        <f t="shared" si="110"/>
        <v>1.0196077197798059</v>
      </c>
      <c r="DS77" s="104">
        <f t="shared" si="111"/>
        <v>628.76118971284382</v>
      </c>
      <c r="DT77" s="104">
        <f t="shared" si="112"/>
        <v>346.77582120364366</v>
      </c>
      <c r="DU77" s="104">
        <f t="shared" si="113"/>
        <v>0.43683740608176047</v>
      </c>
      <c r="DV77" s="104">
        <f t="shared" si="114"/>
        <v>0.4673144344130461</v>
      </c>
      <c r="DW77" s="105">
        <f t="shared" si="115"/>
        <v>0.87717284284687835</v>
      </c>
      <c r="DX77" s="105">
        <f t="shared" si="116"/>
        <v>0.869189309145602</v>
      </c>
      <c r="DY77" s="105">
        <f t="shared" si="117"/>
        <v>1.8408568347743337</v>
      </c>
      <c r="DZ77" s="105">
        <f t="shared" si="118"/>
        <v>1.0196077197798354</v>
      </c>
      <c r="EA77" s="104">
        <f t="shared" si="119"/>
        <v>628.76118971071969</v>
      </c>
      <c r="EB77" s="104">
        <f t="shared" si="120"/>
        <v>346.77582120356095</v>
      </c>
      <c r="EC77" s="104">
        <f t="shared" si="121"/>
        <v>0.43683740608186472</v>
      </c>
      <c r="ED77" s="104">
        <f t="shared" si="122"/>
        <v>0.46731443441315756</v>
      </c>
      <c r="EE77" s="105">
        <f t="shared" si="123"/>
        <v>0.87717284284685093</v>
      </c>
      <c r="EF77" s="105">
        <f t="shared" si="124"/>
        <v>0.86918930914557291</v>
      </c>
      <c r="EG77" s="105">
        <f t="shared" si="125"/>
        <v>1.8408568347745824</v>
      </c>
      <c r="EH77" s="105">
        <f t="shared" si="126"/>
        <v>1.0196077197798401</v>
      </c>
      <c r="EI77" s="104">
        <f t="shared" si="127"/>
        <v>628.76118971039296</v>
      </c>
      <c r="EJ77" s="104">
        <f t="shared" si="128"/>
        <v>346.77582120354828</v>
      </c>
      <c r="EK77" s="104">
        <f t="shared" si="129"/>
        <v>0.43683740608188065</v>
      </c>
      <c r="EL77" s="104">
        <f t="shared" si="130"/>
        <v>0.46731443441317461</v>
      </c>
      <c r="EM77" s="105">
        <f t="shared" si="131"/>
        <v>0.87717284284684682</v>
      </c>
      <c r="EN77" s="105">
        <f t="shared" si="132"/>
        <v>0.86918930914556847</v>
      </c>
      <c r="EO77" s="105">
        <f t="shared" si="133"/>
        <v>1.8408568347746208</v>
      </c>
      <c r="EP77" s="105">
        <f t="shared" si="134"/>
        <v>1.0196077197798408</v>
      </c>
      <c r="EQ77" s="104">
        <f t="shared" si="135"/>
        <v>0.228501666812994</v>
      </c>
      <c r="ER77" s="65">
        <f t="shared" si="136"/>
        <v>73.625821203548298</v>
      </c>
      <c r="ES77" s="16"/>
      <c r="ET77" s="16"/>
      <c r="EU77" s="16"/>
      <c r="EV77" s="16"/>
      <c r="EW77" s="16"/>
      <c r="EX77" s="16"/>
      <c r="EY77" s="16"/>
      <c r="EZ77" s="16"/>
      <c r="FA77" s="16"/>
      <c r="FB77" s="16"/>
      <c r="FC77" s="16"/>
      <c r="FD77" s="16"/>
    </row>
    <row r="78" spans="2:160" x14ac:dyDescent="0.3"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16"/>
      <c r="M78" s="116"/>
      <c r="N78" s="116"/>
      <c r="O78" s="116"/>
      <c r="P78" s="117"/>
      <c r="Q78" s="117"/>
      <c r="R78" s="116"/>
      <c r="S78" s="111">
        <v>0.16</v>
      </c>
      <c r="T78" s="134">
        <f t="shared" si="8"/>
        <v>350.50152631204747</v>
      </c>
      <c r="U78" s="111">
        <f t="shared" si="9"/>
        <v>0.4321939816364937</v>
      </c>
      <c r="V78" s="111">
        <f t="shared" si="10"/>
        <v>0.46234705012276067</v>
      </c>
      <c r="W78" s="156">
        <f t="shared" si="11"/>
        <v>0.87839562007655425</v>
      </c>
      <c r="X78" s="156">
        <f t="shared" si="12"/>
        <v>0.87048555394348359</v>
      </c>
      <c r="Y78" s="156">
        <f t="shared" si="13"/>
        <v>1.803709902781679</v>
      </c>
      <c r="Z78" s="156">
        <f t="shared" si="14"/>
        <v>1.0220916530114095</v>
      </c>
      <c r="AA78" s="111">
        <f t="shared" si="15"/>
        <v>640.31605192335098</v>
      </c>
      <c r="AB78" s="111">
        <f t="shared" si="16"/>
        <v>347.22208101620862</v>
      </c>
      <c r="AC78" s="111">
        <f t="shared" si="17"/>
        <v>0.43627597007403635</v>
      </c>
      <c r="AD78" s="111">
        <f t="shared" si="18"/>
        <v>0.46671382845129467</v>
      </c>
      <c r="AE78" s="156">
        <f t="shared" si="19"/>
        <v>0.87732059821549835</v>
      </c>
      <c r="AF78" s="156">
        <f t="shared" si="20"/>
        <v>0.86934593534006122</v>
      </c>
      <c r="AG78" s="156">
        <f t="shared" si="21"/>
        <v>1.8130728785000727</v>
      </c>
      <c r="AH78" s="156">
        <f t="shared" si="22"/>
        <v>1.0222946492116669</v>
      </c>
      <c r="AI78" s="111">
        <f t="shared" si="23"/>
        <v>627.56742160861256</v>
      </c>
      <c r="AJ78" s="111">
        <f t="shared" si="24"/>
        <v>346.72932527243472</v>
      </c>
      <c r="AK78" s="111">
        <f t="shared" si="25"/>
        <v>0.43689598538412178</v>
      </c>
      <c r="AL78" s="111">
        <f t="shared" si="26"/>
        <v>0.46737710064347915</v>
      </c>
      <c r="AM78" s="156">
        <f t="shared" si="27"/>
        <v>0.87715742773037453</v>
      </c>
      <c r="AN78" s="156">
        <f t="shared" si="28"/>
        <v>0.869172968653941</v>
      </c>
      <c r="AO78" s="156">
        <f t="shared" si="29"/>
        <v>1.814498106034262</v>
      </c>
      <c r="AP78" s="156">
        <f t="shared" si="30"/>
        <v>1.0223254763633181</v>
      </c>
      <c r="AQ78" s="111">
        <f t="shared" si="31"/>
        <v>625.652041113726</v>
      </c>
      <c r="AR78" s="111">
        <f t="shared" si="32"/>
        <v>346.65456795103535</v>
      </c>
      <c r="AS78" s="111">
        <f t="shared" si="33"/>
        <v>0.43699020359618956</v>
      </c>
      <c r="AT78" s="111">
        <f t="shared" si="34"/>
        <v>0.46747789221917951</v>
      </c>
      <c r="AU78" s="156">
        <f t="shared" si="35"/>
        <v>0.87713263481940495</v>
      </c>
      <c r="AV78" s="156">
        <f t="shared" si="36"/>
        <v>0.86914668745736146</v>
      </c>
      <c r="AW78" s="156">
        <f t="shared" si="37"/>
        <v>1.8147147563264185</v>
      </c>
      <c r="AX78" s="156">
        <f t="shared" si="38"/>
        <v>1.0223301607526074</v>
      </c>
      <c r="AY78" s="111">
        <f t="shared" si="39"/>
        <v>625.36146051180026</v>
      </c>
      <c r="AZ78" s="111">
        <f t="shared" si="40"/>
        <v>346.64320980428693</v>
      </c>
      <c r="BA78" s="111">
        <f t="shared" si="41"/>
        <v>0.43700452206174628</v>
      </c>
      <c r="BB78" s="111">
        <f t="shared" si="42"/>
        <v>0.4674932096474495</v>
      </c>
      <c r="BC78" s="156">
        <f t="shared" si="43"/>
        <v>0.87712886706947113</v>
      </c>
      <c r="BD78" s="156">
        <f t="shared" si="44"/>
        <v>0.86914269353892548</v>
      </c>
      <c r="BE78" s="156">
        <f t="shared" si="45"/>
        <v>1.8147476825991822</v>
      </c>
      <c r="BF78" s="156">
        <f t="shared" si="46"/>
        <v>1.0223308726422045</v>
      </c>
      <c r="BG78" s="111">
        <f t="shared" si="47"/>
        <v>625.31731173566493</v>
      </c>
      <c r="BH78" s="111">
        <f t="shared" si="48"/>
        <v>346.64148373945852</v>
      </c>
      <c r="BI78" s="111">
        <f t="shared" si="49"/>
        <v>0.43700669807982484</v>
      </c>
      <c r="BJ78" s="111">
        <f t="shared" si="50"/>
        <v>0.46749553748074285</v>
      </c>
      <c r="BK78" s="156">
        <f t="shared" si="51"/>
        <v>0.87712829447517637</v>
      </c>
      <c r="BL78" s="156">
        <f t="shared" si="52"/>
        <v>0.86914208657334791</v>
      </c>
      <c r="BM78" s="156">
        <f t="shared" si="53"/>
        <v>1.81475268653678</v>
      </c>
      <c r="BN78" s="156">
        <f t="shared" si="54"/>
        <v>1.0223309808300245</v>
      </c>
      <c r="BO78" s="111">
        <f t="shared" si="55"/>
        <v>625.31060257740035</v>
      </c>
      <c r="BP78" s="111">
        <f t="shared" si="56"/>
        <v>346.64122142556135</v>
      </c>
      <c r="BQ78" s="111">
        <f t="shared" si="57"/>
        <v>0.4370070287760115</v>
      </c>
      <c r="BR78" s="111">
        <f t="shared" si="58"/>
        <v>0.46749589124875646</v>
      </c>
      <c r="BS78" s="156">
        <f t="shared" si="59"/>
        <v>0.87712820745628606</v>
      </c>
      <c r="BT78" s="156">
        <f t="shared" si="60"/>
        <v>0.86914199433095185</v>
      </c>
      <c r="BU78" s="156">
        <f t="shared" si="61"/>
        <v>1.8147534470015045</v>
      </c>
      <c r="BV78" s="156">
        <f t="shared" si="62"/>
        <v>1.0223309972716597</v>
      </c>
      <c r="BW78" s="111">
        <f t="shared" si="63"/>
        <v>625.30958297184316</v>
      </c>
      <c r="BX78" s="111">
        <f t="shared" si="64"/>
        <v>346.64118156093377</v>
      </c>
      <c r="BY78" s="111">
        <f t="shared" si="65"/>
        <v>0.437007079032944</v>
      </c>
      <c r="BZ78" s="111">
        <f t="shared" si="66"/>
        <v>0.4674959450119866</v>
      </c>
      <c r="CA78" s="156">
        <f t="shared" si="67"/>
        <v>0.87712819423175425</v>
      </c>
      <c r="CB78" s="156">
        <f t="shared" si="68"/>
        <v>0.86914198031258771</v>
      </c>
      <c r="CC78" s="156">
        <f t="shared" si="69"/>
        <v>1.8147535625717244</v>
      </c>
      <c r="CD78" s="156">
        <f t="shared" si="70"/>
        <v>1.0223309997703465</v>
      </c>
      <c r="CE78" s="111">
        <f t="shared" si="71"/>
        <v>625.30942801933907</v>
      </c>
      <c r="CF78" s="111">
        <f t="shared" si="72"/>
        <v>346.64117550258243</v>
      </c>
      <c r="CG78" s="111">
        <f t="shared" si="73"/>
        <v>0.43700708667064719</v>
      </c>
      <c r="CH78" s="111">
        <f t="shared" si="74"/>
        <v>0.46749595318255283</v>
      </c>
      <c r="CI78" s="156">
        <f t="shared" si="75"/>
        <v>0.8771281922219808</v>
      </c>
      <c r="CJ78" s="156">
        <f t="shared" si="76"/>
        <v>0.86914197818217309</v>
      </c>
      <c r="CK78" s="156">
        <f t="shared" si="77"/>
        <v>1.8147535801352928</v>
      </c>
      <c r="CL78" s="156">
        <f t="shared" si="78"/>
        <v>1.0223310001500796</v>
      </c>
      <c r="CM78" s="111">
        <f t="shared" si="79"/>
        <v>625.30940447072533</v>
      </c>
      <c r="CN78" s="111">
        <f t="shared" si="80"/>
        <v>346.64117458187582</v>
      </c>
      <c r="CO78" s="111">
        <f t="shared" si="81"/>
        <v>0.43700708783137288</v>
      </c>
      <c r="CP78" s="111">
        <f t="shared" si="82"/>
        <v>0.46749595442425934</v>
      </c>
      <c r="CQ78" s="156">
        <f t="shared" si="83"/>
        <v>0.87712819191654923</v>
      </c>
      <c r="CR78" s="156">
        <f t="shared" si="84"/>
        <v>0.8691419778584073</v>
      </c>
      <c r="CS78" s="156">
        <f t="shared" si="85"/>
        <v>1.8147535828044832</v>
      </c>
      <c r="CT78" s="156">
        <f t="shared" si="86"/>
        <v>1.0223310002077888</v>
      </c>
      <c r="CU78" s="111">
        <f t="shared" si="87"/>
        <v>625.30940089196918</v>
      </c>
      <c r="CV78" s="111">
        <f t="shared" si="88"/>
        <v>346.64117444195318</v>
      </c>
      <c r="CW78" s="111">
        <f t="shared" si="89"/>
        <v>0.43700708800777194</v>
      </c>
      <c r="CX78" s="111">
        <f t="shared" si="90"/>
        <v>0.46749595461296534</v>
      </c>
      <c r="CY78" s="156">
        <f t="shared" si="91"/>
        <v>0.8771281918701318</v>
      </c>
      <c r="CZ78" s="156">
        <f t="shared" si="92"/>
        <v>0.86914197780920355</v>
      </c>
      <c r="DA78" s="156">
        <f t="shared" si="93"/>
        <v>1.814753583210128</v>
      </c>
      <c r="DB78" s="156">
        <f t="shared" si="94"/>
        <v>1.0223310002165591</v>
      </c>
      <c r="DC78" s="111">
        <f t="shared" si="95"/>
        <v>625.3094003480943</v>
      </c>
      <c r="DD78" s="111">
        <f t="shared" si="96"/>
        <v>346.64117442068869</v>
      </c>
      <c r="DE78" s="111">
        <f t="shared" si="97"/>
        <v>0.43700708803457988</v>
      </c>
      <c r="DF78" s="111">
        <f t="shared" si="98"/>
        <v>0.46749595464164356</v>
      </c>
      <c r="DG78" s="156">
        <f t="shared" si="99"/>
        <v>0.87712819186307767</v>
      </c>
      <c r="DH78" s="156">
        <f t="shared" si="100"/>
        <v>0.86914197780172597</v>
      </c>
      <c r="DI78" s="156">
        <f t="shared" si="101"/>
        <v>1.8147535832717754</v>
      </c>
      <c r="DJ78" s="156">
        <f t="shared" si="102"/>
        <v>1.022331000217892</v>
      </c>
      <c r="DK78" s="111">
        <f t="shared" si="103"/>
        <v>625.30940026543954</v>
      </c>
      <c r="DL78" s="104">
        <f t="shared" si="104"/>
        <v>346.64117441745708</v>
      </c>
      <c r="DM78" s="104">
        <f t="shared" si="105"/>
        <v>0.43700708803865396</v>
      </c>
      <c r="DN78" s="104">
        <f t="shared" si="106"/>
        <v>0.46749595464600191</v>
      </c>
      <c r="DO78" s="105">
        <f t="shared" si="107"/>
        <v>0.87712819186200564</v>
      </c>
      <c r="DP78" s="105">
        <f t="shared" si="108"/>
        <v>0.86914197780058955</v>
      </c>
      <c r="DQ78" s="105">
        <f t="shared" si="109"/>
        <v>1.8147535832811441</v>
      </c>
      <c r="DR78" s="105">
        <f t="shared" si="110"/>
        <v>1.0223310002180945</v>
      </c>
      <c r="DS78" s="104">
        <f t="shared" si="111"/>
        <v>625.30940025287862</v>
      </c>
      <c r="DT78" s="104">
        <f t="shared" si="112"/>
        <v>346.64117441696595</v>
      </c>
      <c r="DU78" s="104">
        <f t="shared" si="113"/>
        <v>0.43700708803927307</v>
      </c>
      <c r="DV78" s="104">
        <f t="shared" si="114"/>
        <v>0.46749595464666421</v>
      </c>
      <c r="DW78" s="105">
        <f t="shared" si="115"/>
        <v>0.87712819186184265</v>
      </c>
      <c r="DX78" s="105">
        <f t="shared" si="116"/>
        <v>0.86914197780041691</v>
      </c>
      <c r="DY78" s="105">
        <f t="shared" si="117"/>
        <v>1.8147535832825679</v>
      </c>
      <c r="DZ78" s="105">
        <f t="shared" si="118"/>
        <v>1.0223310002181254</v>
      </c>
      <c r="EA78" s="104">
        <f t="shared" si="119"/>
        <v>625.30940025097016</v>
      </c>
      <c r="EB78" s="104">
        <f t="shared" si="120"/>
        <v>346.64117441689132</v>
      </c>
      <c r="EC78" s="104">
        <f t="shared" si="121"/>
        <v>0.43700708803936716</v>
      </c>
      <c r="ED78" s="104">
        <f t="shared" si="122"/>
        <v>0.46749595464676491</v>
      </c>
      <c r="EE78" s="105">
        <f t="shared" si="123"/>
        <v>0.8771281918618179</v>
      </c>
      <c r="EF78" s="105">
        <f t="shared" si="124"/>
        <v>0.8691419778003906</v>
      </c>
      <c r="EG78" s="105">
        <f t="shared" si="125"/>
        <v>1.8147535832827841</v>
      </c>
      <c r="EH78" s="105">
        <f t="shared" si="126"/>
        <v>1.0223310002181301</v>
      </c>
      <c r="EI78" s="104">
        <f t="shared" si="127"/>
        <v>625.30940025067969</v>
      </c>
      <c r="EJ78" s="104">
        <f t="shared" si="128"/>
        <v>346.64117441688001</v>
      </c>
      <c r="EK78" s="104">
        <f t="shared" si="129"/>
        <v>0.43700708803938149</v>
      </c>
      <c r="EL78" s="104">
        <f t="shared" si="130"/>
        <v>0.46749595464678018</v>
      </c>
      <c r="EM78" s="105">
        <f t="shared" si="131"/>
        <v>0.87712819186181412</v>
      </c>
      <c r="EN78" s="105">
        <f t="shared" si="132"/>
        <v>0.8691419778003866</v>
      </c>
      <c r="EO78" s="105">
        <f t="shared" si="133"/>
        <v>1.8147535832828172</v>
      </c>
      <c r="EP78" s="105">
        <f t="shared" si="134"/>
        <v>1.0223310002181307</v>
      </c>
      <c r="EQ78" s="104">
        <f t="shared" si="135"/>
        <v>0.23895987076280231</v>
      </c>
      <c r="ER78" s="65">
        <f t="shared" si="136"/>
        <v>73.491174416880028</v>
      </c>
      <c r="ES78" s="16"/>
      <c r="ET78" s="16"/>
      <c r="EU78" s="16"/>
      <c r="EV78" s="16"/>
      <c r="EW78" s="16"/>
      <c r="EX78" s="16"/>
      <c r="EY78" s="16"/>
      <c r="EZ78" s="16"/>
      <c r="FA78" s="16"/>
      <c r="FB78" s="16"/>
      <c r="FC78" s="16"/>
      <c r="FD78" s="16"/>
    </row>
    <row r="79" spans="2:160" x14ac:dyDescent="0.3"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16"/>
      <c r="M79" s="116"/>
      <c r="N79" s="116"/>
      <c r="O79" s="116"/>
      <c r="P79" s="117"/>
      <c r="Q79" s="117"/>
      <c r="R79" s="116"/>
      <c r="S79" s="111">
        <v>0.17</v>
      </c>
      <c r="T79" s="134">
        <f t="shared" si="8"/>
        <v>350.51317465512841</v>
      </c>
      <c r="U79" s="111">
        <f t="shared" si="9"/>
        <v>0.43217961885603451</v>
      </c>
      <c r="V79" s="111">
        <f t="shared" si="10"/>
        <v>0.4623316852878509</v>
      </c>
      <c r="W79" s="156">
        <f t="shared" si="11"/>
        <v>0.87839940494574276</v>
      </c>
      <c r="X79" s="156">
        <f t="shared" si="12"/>
        <v>0.87048956641277953</v>
      </c>
      <c r="Y79" s="156">
        <f t="shared" si="13"/>
        <v>1.7783076251287371</v>
      </c>
      <c r="Z79" s="156">
        <f t="shared" si="14"/>
        <v>1.0249558820171971</v>
      </c>
      <c r="AA79" s="111">
        <f t="shared" si="15"/>
        <v>637.39547466337001</v>
      </c>
      <c r="AB79" s="111">
        <f t="shared" si="16"/>
        <v>347.10992797986205</v>
      </c>
      <c r="AC79" s="111">
        <f t="shared" si="17"/>
        <v>0.43641693312575203</v>
      </c>
      <c r="AD79" s="111">
        <f t="shared" si="18"/>
        <v>0.46686462613452545</v>
      </c>
      <c r="AE79" s="156">
        <f t="shared" si="19"/>
        <v>0.87728349806330919</v>
      </c>
      <c r="AF79" s="156">
        <f t="shared" si="20"/>
        <v>0.86930660762375456</v>
      </c>
      <c r="AG79" s="156">
        <f t="shared" si="21"/>
        <v>1.7876545499288643</v>
      </c>
      <c r="AH79" s="156">
        <f t="shared" si="22"/>
        <v>1.0251939542674637</v>
      </c>
      <c r="AI79" s="111">
        <f t="shared" si="23"/>
        <v>624.3670635415466</v>
      </c>
      <c r="AJ79" s="111">
        <f t="shared" si="24"/>
        <v>346.60430748726566</v>
      </c>
      <c r="AK79" s="111">
        <f t="shared" si="25"/>
        <v>0.4370535707552845</v>
      </c>
      <c r="AL79" s="111">
        <f t="shared" si="26"/>
        <v>0.46754568034286248</v>
      </c>
      <c r="AM79" s="156">
        <f t="shared" si="27"/>
        <v>0.8771159605569302</v>
      </c>
      <c r="AN79" s="156">
        <f t="shared" si="28"/>
        <v>0.86912901229014261</v>
      </c>
      <c r="AO79" s="156">
        <f t="shared" si="29"/>
        <v>1.7890619177444171</v>
      </c>
      <c r="AP79" s="156">
        <f t="shared" si="30"/>
        <v>1.025229716101496</v>
      </c>
      <c r="AQ79" s="111">
        <f t="shared" si="31"/>
        <v>622.43114360646177</v>
      </c>
      <c r="AR79" s="111">
        <f t="shared" si="32"/>
        <v>346.52842189291113</v>
      </c>
      <c r="AS79" s="111">
        <f t="shared" si="33"/>
        <v>0.43714928027833139</v>
      </c>
      <c r="AT79" s="111">
        <f t="shared" si="34"/>
        <v>0.46764806727449404</v>
      </c>
      <c r="AU79" s="156">
        <f t="shared" si="35"/>
        <v>0.87709077641341371</v>
      </c>
      <c r="AV79" s="156">
        <f t="shared" si="36"/>
        <v>0.86910231646431213</v>
      </c>
      <c r="AW79" s="156">
        <f t="shared" si="37"/>
        <v>1.7892735642857287</v>
      </c>
      <c r="AX79" s="156">
        <f t="shared" si="38"/>
        <v>1.0252350922231024</v>
      </c>
      <c r="AY79" s="111">
        <f t="shared" si="39"/>
        <v>622.14058955389419</v>
      </c>
      <c r="AZ79" s="111">
        <f t="shared" si="40"/>
        <v>346.51701544464794</v>
      </c>
      <c r="BA79" s="111">
        <f t="shared" si="41"/>
        <v>0.43716367010747836</v>
      </c>
      <c r="BB79" s="111">
        <f t="shared" si="42"/>
        <v>0.46766346104520945</v>
      </c>
      <c r="BC79" s="156">
        <f t="shared" si="43"/>
        <v>0.87708699006566071</v>
      </c>
      <c r="BD79" s="156">
        <f t="shared" si="44"/>
        <v>0.86909830284504352</v>
      </c>
      <c r="BE79" s="156">
        <f t="shared" si="45"/>
        <v>1.7893053866771376</v>
      </c>
      <c r="BF79" s="156">
        <f t="shared" si="46"/>
        <v>1.0252359005137137</v>
      </c>
      <c r="BG79" s="111">
        <f t="shared" si="47"/>
        <v>622.09691598767404</v>
      </c>
      <c r="BH79" s="111">
        <f t="shared" si="48"/>
        <v>346.51530053952564</v>
      </c>
      <c r="BI79" s="111">
        <f t="shared" si="49"/>
        <v>0.4371658336316171</v>
      </c>
      <c r="BJ79" s="111">
        <f t="shared" si="50"/>
        <v>0.46766577551289268</v>
      </c>
      <c r="BK79" s="156">
        <f t="shared" si="51"/>
        <v>0.87708642078618304</v>
      </c>
      <c r="BL79" s="156">
        <f t="shared" si="52"/>
        <v>0.86909769939527237</v>
      </c>
      <c r="BM79" s="156">
        <f t="shared" si="53"/>
        <v>1.7893101712381914</v>
      </c>
      <c r="BN79" s="156">
        <f t="shared" si="54"/>
        <v>1.0252360220408701</v>
      </c>
      <c r="BO79" s="111">
        <f t="shared" si="55"/>
        <v>622.09034987380051</v>
      </c>
      <c r="BP79" s="111">
        <f t="shared" si="56"/>
        <v>346.51504270291878</v>
      </c>
      <c r="BQ79" s="111">
        <f t="shared" si="57"/>
        <v>0.43716615892010763</v>
      </c>
      <c r="BR79" s="111">
        <f t="shared" si="58"/>
        <v>0.46766612349592906</v>
      </c>
      <c r="BS79" s="156">
        <f t="shared" si="59"/>
        <v>0.87708633519435186</v>
      </c>
      <c r="BT79" s="156">
        <f t="shared" si="60"/>
        <v>0.86909760866590013</v>
      </c>
      <c r="BU79" s="156">
        <f t="shared" si="61"/>
        <v>1.789310890603568</v>
      </c>
      <c r="BV79" s="156">
        <f t="shared" si="62"/>
        <v>1.0252360403126242</v>
      </c>
      <c r="BW79" s="111">
        <f t="shared" si="63"/>
        <v>622.08936265616921</v>
      </c>
      <c r="BX79" s="111">
        <f t="shared" si="64"/>
        <v>346.5150039368927</v>
      </c>
      <c r="BY79" s="111">
        <f t="shared" si="65"/>
        <v>0.43716620782764271</v>
      </c>
      <c r="BZ79" s="111">
        <f t="shared" si="66"/>
        <v>0.46766617581561781</v>
      </c>
      <c r="CA79" s="156">
        <f t="shared" si="67"/>
        <v>0.87708632232551276</v>
      </c>
      <c r="CB79" s="156">
        <f t="shared" si="68"/>
        <v>0.86909759502462536</v>
      </c>
      <c r="CC79" s="156">
        <f t="shared" si="69"/>
        <v>1.7893109987610782</v>
      </c>
      <c r="CD79" s="156">
        <f t="shared" si="70"/>
        <v>1.0252360430598055</v>
      </c>
      <c r="CE79" s="111">
        <f t="shared" si="71"/>
        <v>622.08921422687786</v>
      </c>
      <c r="CF79" s="111">
        <f t="shared" si="72"/>
        <v>346.5149981083722</v>
      </c>
      <c r="CG79" s="111">
        <f t="shared" si="73"/>
        <v>0.43716621518095272</v>
      </c>
      <c r="CH79" s="111">
        <f t="shared" si="74"/>
        <v>0.4676661836819494</v>
      </c>
      <c r="CI79" s="156">
        <f t="shared" si="75"/>
        <v>0.87708632039066647</v>
      </c>
      <c r="CJ79" s="156">
        <f t="shared" si="76"/>
        <v>0.86909759297364242</v>
      </c>
      <c r="CK79" s="156">
        <f t="shared" si="77"/>
        <v>1.7893110150226974</v>
      </c>
      <c r="CL79" s="156">
        <f t="shared" si="78"/>
        <v>1.0252360434728476</v>
      </c>
      <c r="CM79" s="111">
        <f t="shared" si="79"/>
        <v>622.08919191034897</v>
      </c>
      <c r="CN79" s="111">
        <f t="shared" si="80"/>
        <v>346.51499723204677</v>
      </c>
      <c r="CO79" s="111">
        <f t="shared" si="81"/>
        <v>0.43716621628653224</v>
      </c>
      <c r="CP79" s="111">
        <f t="shared" si="82"/>
        <v>0.46766618486466238</v>
      </c>
      <c r="CQ79" s="156">
        <f t="shared" si="83"/>
        <v>0.87708632009975984</v>
      </c>
      <c r="CR79" s="156">
        <f t="shared" si="84"/>
        <v>0.86909759266527453</v>
      </c>
      <c r="CS79" s="156">
        <f t="shared" si="85"/>
        <v>1.7893110174676525</v>
      </c>
      <c r="CT79" s="156">
        <f t="shared" si="86"/>
        <v>1.025236043534949</v>
      </c>
      <c r="CU79" s="111">
        <f t="shared" si="87"/>
        <v>622.0891885550302</v>
      </c>
      <c r="CV79" s="111">
        <f t="shared" si="88"/>
        <v>346.51499710029015</v>
      </c>
      <c r="CW79" s="111">
        <f t="shared" si="89"/>
        <v>0.43716621645275744</v>
      </c>
      <c r="CX79" s="111">
        <f t="shared" si="90"/>
        <v>0.46766618504248469</v>
      </c>
      <c r="CY79" s="156">
        <f t="shared" si="91"/>
        <v>0.87708632005602172</v>
      </c>
      <c r="CZ79" s="156">
        <f t="shared" si="92"/>
        <v>0.86909759261891106</v>
      </c>
      <c r="DA79" s="156">
        <f t="shared" si="93"/>
        <v>1.7893110178352547</v>
      </c>
      <c r="DB79" s="156">
        <f t="shared" si="94"/>
        <v>1.0252360435442862</v>
      </c>
      <c r="DC79" s="111">
        <f t="shared" si="95"/>
        <v>622.08918805055464</v>
      </c>
      <c r="DD79" s="111">
        <f t="shared" si="96"/>
        <v>346.51499708048038</v>
      </c>
      <c r="DE79" s="111">
        <f t="shared" si="97"/>
        <v>0.43716621647774961</v>
      </c>
      <c r="DF79" s="111">
        <f t="shared" si="98"/>
        <v>0.46766618506922047</v>
      </c>
      <c r="DG79" s="156">
        <f t="shared" si="99"/>
        <v>0.87708632004944564</v>
      </c>
      <c r="DH79" s="156">
        <f t="shared" si="100"/>
        <v>0.8690975926119402</v>
      </c>
      <c r="DI79" s="156">
        <f t="shared" si="101"/>
        <v>1.7893110178905238</v>
      </c>
      <c r="DJ79" s="156">
        <f t="shared" si="102"/>
        <v>1.02523604354569</v>
      </c>
      <c r="DK79" s="111">
        <f t="shared" si="103"/>
        <v>622.08918797470562</v>
      </c>
      <c r="DL79" s="104">
        <f t="shared" si="104"/>
        <v>346.51499707750196</v>
      </c>
      <c r="DM79" s="104">
        <f t="shared" si="105"/>
        <v>0.43716621648150722</v>
      </c>
      <c r="DN79" s="104">
        <f t="shared" si="106"/>
        <v>0.46766618507324031</v>
      </c>
      <c r="DO79" s="105">
        <f t="shared" si="107"/>
        <v>0.87708632004845688</v>
      </c>
      <c r="DP79" s="105">
        <f t="shared" si="108"/>
        <v>0.86909759261089214</v>
      </c>
      <c r="DQ79" s="105">
        <f t="shared" si="109"/>
        <v>1.7893110178988336</v>
      </c>
      <c r="DR79" s="105">
        <f t="shared" si="110"/>
        <v>1.0252360435459009</v>
      </c>
      <c r="DS79" s="104">
        <f t="shared" si="111"/>
        <v>622.08918796330124</v>
      </c>
      <c r="DT79" s="104">
        <f t="shared" si="112"/>
        <v>346.51499707705415</v>
      </c>
      <c r="DU79" s="104">
        <f t="shared" si="113"/>
        <v>0.43716621648207216</v>
      </c>
      <c r="DV79" s="104">
        <f t="shared" si="114"/>
        <v>0.46766618507384461</v>
      </c>
      <c r="DW79" s="105">
        <f t="shared" si="115"/>
        <v>0.87708632004830822</v>
      </c>
      <c r="DX79" s="105">
        <f t="shared" si="116"/>
        <v>0.8690975926107346</v>
      </c>
      <c r="DY79" s="105">
        <f t="shared" si="117"/>
        <v>1.7893110179000831</v>
      </c>
      <c r="DZ79" s="105">
        <f t="shared" si="118"/>
        <v>1.0252360435459327</v>
      </c>
      <c r="EA79" s="104">
        <f t="shared" si="119"/>
        <v>622.08918796158684</v>
      </c>
      <c r="EB79" s="104">
        <f t="shared" si="120"/>
        <v>346.51499707698679</v>
      </c>
      <c r="EC79" s="104">
        <f t="shared" si="121"/>
        <v>0.4371662164821572</v>
      </c>
      <c r="ED79" s="104">
        <f t="shared" si="122"/>
        <v>0.46766618507393559</v>
      </c>
      <c r="EE79" s="105">
        <f t="shared" si="123"/>
        <v>0.87708632004828591</v>
      </c>
      <c r="EF79" s="105">
        <f t="shared" si="124"/>
        <v>0.86909759261071085</v>
      </c>
      <c r="EG79" s="105">
        <f t="shared" si="125"/>
        <v>1.7893110179002714</v>
      </c>
      <c r="EH79" s="105">
        <f t="shared" si="126"/>
        <v>1.0252360435459376</v>
      </c>
      <c r="EI79" s="104">
        <f t="shared" si="127"/>
        <v>622.08918796132946</v>
      </c>
      <c r="EJ79" s="104">
        <f t="shared" si="128"/>
        <v>346.51499707697667</v>
      </c>
      <c r="EK79" s="104">
        <f t="shared" si="129"/>
        <v>0.43716621648216997</v>
      </c>
      <c r="EL79" s="104">
        <f t="shared" si="130"/>
        <v>0.46766618507394925</v>
      </c>
      <c r="EM79" s="105">
        <f t="shared" si="131"/>
        <v>0.87708632004828258</v>
      </c>
      <c r="EN79" s="105">
        <f t="shared" si="132"/>
        <v>0.86909759261070729</v>
      </c>
      <c r="EO79" s="105">
        <f t="shared" si="133"/>
        <v>1.7893110179002996</v>
      </c>
      <c r="EP79" s="105">
        <f t="shared" si="134"/>
        <v>1.0252360435459382</v>
      </c>
      <c r="EQ79" s="104">
        <f t="shared" si="135"/>
        <v>0.24904612158346026</v>
      </c>
      <c r="ER79" s="65">
        <f t="shared" si="136"/>
        <v>73.364997076976692</v>
      </c>
      <c r="ES79" s="16"/>
      <c r="ET79" s="16"/>
      <c r="EU79" s="16"/>
      <c r="EV79" s="16"/>
      <c r="EW79" s="16"/>
      <c r="EX79" s="16"/>
      <c r="EY79" s="16"/>
      <c r="EZ79" s="16"/>
      <c r="FA79" s="16"/>
      <c r="FB79" s="16"/>
      <c r="FC79" s="16"/>
      <c r="FD79" s="16"/>
    </row>
    <row r="80" spans="2:160" x14ac:dyDescent="0.3"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16"/>
      <c r="M80" s="116"/>
      <c r="N80" s="116"/>
      <c r="O80" s="116"/>
      <c r="P80" s="117"/>
      <c r="Q80" s="117"/>
      <c r="R80" s="116"/>
      <c r="S80" s="111">
        <v>0.18</v>
      </c>
      <c r="T80" s="134">
        <f t="shared" si="8"/>
        <v>350.52482299820934</v>
      </c>
      <c r="U80" s="111">
        <f t="shared" si="9"/>
        <v>0.43216525703015879</v>
      </c>
      <c r="V80" s="111">
        <f t="shared" si="10"/>
        <v>0.46231632147412338</v>
      </c>
      <c r="W80" s="156">
        <f t="shared" si="11"/>
        <v>0.87840318957968677</v>
      </c>
      <c r="X80" s="156">
        <f t="shared" si="12"/>
        <v>0.87049357863389099</v>
      </c>
      <c r="Y80" s="156">
        <f t="shared" si="13"/>
        <v>1.7535859167656358</v>
      </c>
      <c r="Z80" s="156">
        <f t="shared" si="14"/>
        <v>1.0279993695901353</v>
      </c>
      <c r="AA80" s="111">
        <f t="shared" si="15"/>
        <v>634.655268305758</v>
      </c>
      <c r="AB80" s="111">
        <f t="shared" si="16"/>
        <v>347.0043084456139</v>
      </c>
      <c r="AC80" s="111">
        <f t="shared" si="17"/>
        <v>0.43654976765285408</v>
      </c>
      <c r="AD80" s="111">
        <f t="shared" si="18"/>
        <v>0.46700672818677413</v>
      </c>
      <c r="AE80" s="156">
        <f t="shared" si="19"/>
        <v>0.87724853869830555</v>
      </c>
      <c r="AF80" s="156">
        <f t="shared" si="20"/>
        <v>0.869269549337776</v>
      </c>
      <c r="AG80" s="156">
        <f t="shared" si="21"/>
        <v>1.762886295786942</v>
      </c>
      <c r="AH80" s="156">
        <f t="shared" si="22"/>
        <v>1.0282758198629272</v>
      </c>
      <c r="AI80" s="111">
        <f t="shared" si="23"/>
        <v>621.37746736492807</v>
      </c>
      <c r="AJ80" s="111">
        <f t="shared" si="24"/>
        <v>346.48703579872324</v>
      </c>
      <c r="AK80" s="111">
        <f t="shared" si="25"/>
        <v>0.43720149551127957</v>
      </c>
      <c r="AL80" s="111">
        <f t="shared" si="26"/>
        <v>0.46770392543067119</v>
      </c>
      <c r="AM80" s="156">
        <f t="shared" si="27"/>
        <v>0.87707703727126074</v>
      </c>
      <c r="AN80" s="156">
        <f t="shared" si="28"/>
        <v>0.86908775265046057</v>
      </c>
      <c r="AO80" s="156">
        <f t="shared" si="29"/>
        <v>1.764271701334013</v>
      </c>
      <c r="AP80" s="156">
        <f t="shared" si="30"/>
        <v>1.0283169032879786</v>
      </c>
      <c r="AQ80" s="111">
        <f t="shared" si="31"/>
        <v>619.42576249109379</v>
      </c>
      <c r="AR80" s="111">
        <f t="shared" si="32"/>
        <v>346.41022118080298</v>
      </c>
      <c r="AS80" s="111">
        <f t="shared" si="33"/>
        <v>0.4372984426097728</v>
      </c>
      <c r="AT80" s="111">
        <f t="shared" si="34"/>
        <v>0.46780763628022204</v>
      </c>
      <c r="AU80" s="156">
        <f t="shared" si="35"/>
        <v>0.87705152862003544</v>
      </c>
      <c r="AV80" s="156">
        <f t="shared" si="36"/>
        <v>0.8690607129223612</v>
      </c>
      <c r="AW80" s="156">
        <f t="shared" si="37"/>
        <v>1.7644778515279238</v>
      </c>
      <c r="AX80" s="156">
        <f t="shared" si="38"/>
        <v>1.0283230144111803</v>
      </c>
      <c r="AY80" s="111">
        <f t="shared" si="39"/>
        <v>619.13592189949509</v>
      </c>
      <c r="AZ80" s="111">
        <f t="shared" si="40"/>
        <v>346.39879639368246</v>
      </c>
      <c r="BA80" s="111">
        <f t="shared" si="41"/>
        <v>0.43731286541281644</v>
      </c>
      <c r="BB80" s="111">
        <f t="shared" si="42"/>
        <v>0.46782306532533852</v>
      </c>
      <c r="BC80" s="156">
        <f t="shared" si="43"/>
        <v>0.87704773376580836</v>
      </c>
      <c r="BD80" s="156">
        <f t="shared" si="44"/>
        <v>0.86905669029858645</v>
      </c>
      <c r="BE80" s="156">
        <f t="shared" si="45"/>
        <v>1.764508521909161</v>
      </c>
      <c r="BF80" s="156">
        <f t="shared" si="46"/>
        <v>1.0283239235575219</v>
      </c>
      <c r="BG80" s="111">
        <f t="shared" si="47"/>
        <v>619.09281305189154</v>
      </c>
      <c r="BH80" s="111">
        <f t="shared" si="48"/>
        <v>346.3970967676587</v>
      </c>
      <c r="BI80" s="111">
        <f t="shared" si="49"/>
        <v>0.43731501112458343</v>
      </c>
      <c r="BJ80" s="111">
        <f t="shared" si="50"/>
        <v>0.46782536073792641</v>
      </c>
      <c r="BK80" s="156">
        <f t="shared" si="51"/>
        <v>0.87704716919849735</v>
      </c>
      <c r="BL80" s="156">
        <f t="shared" si="52"/>
        <v>0.86905609184569255</v>
      </c>
      <c r="BM80" s="156">
        <f t="shared" si="53"/>
        <v>1.7645130848406123</v>
      </c>
      <c r="BN80" s="156">
        <f t="shared" si="54"/>
        <v>1.0283240588131026</v>
      </c>
      <c r="BO80" s="111">
        <f t="shared" si="55"/>
        <v>619.08639989141648</v>
      </c>
      <c r="BP80" s="111">
        <f t="shared" si="56"/>
        <v>346.39684391143197</v>
      </c>
      <c r="BQ80" s="111">
        <f t="shared" si="57"/>
        <v>0.43731533034753695</v>
      </c>
      <c r="BR80" s="111">
        <f t="shared" si="58"/>
        <v>0.46782570223224884</v>
      </c>
      <c r="BS80" s="156">
        <f t="shared" si="59"/>
        <v>0.87704708520642505</v>
      </c>
      <c r="BT80" s="156">
        <f t="shared" si="60"/>
        <v>0.86905600281238071</v>
      </c>
      <c r="BU80" s="156">
        <f t="shared" si="61"/>
        <v>1.7645137636801485</v>
      </c>
      <c r="BV80" s="156">
        <f t="shared" si="62"/>
        <v>1.0283240789354144</v>
      </c>
      <c r="BW80" s="111">
        <f t="shared" si="63"/>
        <v>619.08544579458624</v>
      </c>
      <c r="BX80" s="111">
        <f t="shared" si="64"/>
        <v>346.39680629339159</v>
      </c>
      <c r="BY80" s="111">
        <f t="shared" si="65"/>
        <v>0.43731537783915764</v>
      </c>
      <c r="BZ80" s="111">
        <f t="shared" si="66"/>
        <v>0.46782575303723845</v>
      </c>
      <c r="CA80" s="156">
        <f t="shared" si="67"/>
        <v>0.87704707271070892</v>
      </c>
      <c r="CB80" s="156">
        <f t="shared" si="68"/>
        <v>0.86905598956666641</v>
      </c>
      <c r="CC80" s="156">
        <f t="shared" si="69"/>
        <v>1.7645138646728702</v>
      </c>
      <c r="CD80" s="156">
        <f t="shared" si="70"/>
        <v>1.0283240819290624</v>
      </c>
      <c r="CE80" s="111">
        <f t="shared" si="71"/>
        <v>619.08530385125903</v>
      </c>
      <c r="CF80" s="111">
        <f t="shared" si="72"/>
        <v>346.39680069685926</v>
      </c>
      <c r="CG80" s="111">
        <f t="shared" si="73"/>
        <v>0.43731538490460875</v>
      </c>
      <c r="CH80" s="111">
        <f t="shared" si="74"/>
        <v>0.46782576059562797</v>
      </c>
      <c r="CI80" s="156">
        <f t="shared" si="75"/>
        <v>0.87704707085168887</v>
      </c>
      <c r="CJ80" s="156">
        <f t="shared" si="76"/>
        <v>0.86905598759606739</v>
      </c>
      <c r="CK80" s="156">
        <f t="shared" si="77"/>
        <v>1.7645138796978186</v>
      </c>
      <c r="CL80" s="156">
        <f t="shared" si="78"/>
        <v>1.0283240823744353</v>
      </c>
      <c r="CM80" s="111">
        <f t="shared" si="79"/>
        <v>619.08528273398667</v>
      </c>
      <c r="CN80" s="111">
        <f t="shared" si="80"/>
        <v>346.39679986424864</v>
      </c>
      <c r="CO80" s="111">
        <f t="shared" si="81"/>
        <v>0.43731538595575425</v>
      </c>
      <c r="CP80" s="111">
        <f t="shared" si="82"/>
        <v>0.4678257617201092</v>
      </c>
      <c r="CQ80" s="156">
        <f t="shared" si="83"/>
        <v>0.87704707057511766</v>
      </c>
      <c r="CR80" s="156">
        <f t="shared" si="84"/>
        <v>0.86905598730289624</v>
      </c>
      <c r="CS80" s="156">
        <f t="shared" si="85"/>
        <v>1.764513881933119</v>
      </c>
      <c r="CT80" s="156">
        <f t="shared" si="86"/>
        <v>1.0283240824406945</v>
      </c>
      <c r="CU80" s="111">
        <f t="shared" si="87"/>
        <v>619.08527959231526</v>
      </c>
      <c r="CV80" s="111">
        <f t="shared" si="88"/>
        <v>346.39679974037904</v>
      </c>
      <c r="CW80" s="111">
        <f t="shared" si="89"/>
        <v>0.43731538611213588</v>
      </c>
      <c r="CX80" s="111">
        <f t="shared" si="90"/>
        <v>0.46782576188740116</v>
      </c>
      <c r="CY80" s="156">
        <f t="shared" si="91"/>
        <v>0.87704707053397146</v>
      </c>
      <c r="CZ80" s="156">
        <f t="shared" si="92"/>
        <v>0.86905598725928035</v>
      </c>
      <c r="DA80" s="156">
        <f t="shared" si="93"/>
        <v>1.7645138822656705</v>
      </c>
      <c r="DB80" s="156">
        <f t="shared" si="94"/>
        <v>1.028324082450552</v>
      </c>
      <c r="DC80" s="111">
        <f t="shared" si="95"/>
        <v>619.08527912492082</v>
      </c>
      <c r="DD80" s="111">
        <f t="shared" si="96"/>
        <v>346.39679972195069</v>
      </c>
      <c r="DE80" s="111">
        <f t="shared" si="97"/>
        <v>0.43731538613540105</v>
      </c>
      <c r="DF80" s="111">
        <f t="shared" si="98"/>
        <v>0.46782576191228953</v>
      </c>
      <c r="DG80" s="156">
        <f t="shared" si="99"/>
        <v>0.87704707052785003</v>
      </c>
      <c r="DH80" s="156">
        <f t="shared" si="100"/>
        <v>0.86905598725279154</v>
      </c>
      <c r="DI80" s="156">
        <f t="shared" si="101"/>
        <v>1.7645138823151447</v>
      </c>
      <c r="DJ80" s="156">
        <f t="shared" si="102"/>
        <v>1.0283240824520186</v>
      </c>
      <c r="DK80" s="111">
        <f t="shared" si="103"/>
        <v>619.08527905538517</v>
      </c>
      <c r="DL80" s="104">
        <f t="shared" si="104"/>
        <v>346.39679971920901</v>
      </c>
      <c r="DM80" s="104">
        <f t="shared" si="105"/>
        <v>0.43731538613886239</v>
      </c>
      <c r="DN80" s="104">
        <f t="shared" si="106"/>
        <v>0.46782576191599229</v>
      </c>
      <c r="DO80" s="105">
        <f t="shared" si="107"/>
        <v>0.87704707052693931</v>
      </c>
      <c r="DP80" s="105">
        <f t="shared" si="108"/>
        <v>0.8690559872518262</v>
      </c>
      <c r="DQ80" s="105">
        <f t="shared" si="109"/>
        <v>1.7645138823225055</v>
      </c>
      <c r="DR80" s="105">
        <f t="shared" si="110"/>
        <v>1.0283240824522368</v>
      </c>
      <c r="DS80" s="104">
        <f t="shared" si="111"/>
        <v>619.08527904504001</v>
      </c>
      <c r="DT80" s="104">
        <f t="shared" si="112"/>
        <v>346.39679971880111</v>
      </c>
      <c r="DU80" s="104">
        <f t="shared" si="113"/>
        <v>0.43731538613937732</v>
      </c>
      <c r="DV80" s="104">
        <f t="shared" si="114"/>
        <v>0.46782576191654318</v>
      </c>
      <c r="DW80" s="105">
        <f t="shared" si="115"/>
        <v>0.87704707052680386</v>
      </c>
      <c r="DX80" s="105">
        <f t="shared" si="116"/>
        <v>0.86905598725168254</v>
      </c>
      <c r="DY80" s="105">
        <f t="shared" si="117"/>
        <v>1.7645138823236004</v>
      </c>
      <c r="DZ80" s="105">
        <f t="shared" si="118"/>
        <v>1.0283240824522693</v>
      </c>
      <c r="EA80" s="104">
        <f t="shared" si="119"/>
        <v>619.08527904350046</v>
      </c>
      <c r="EB80" s="104">
        <f t="shared" si="120"/>
        <v>346.3967997187404</v>
      </c>
      <c r="EC80" s="104">
        <f t="shared" si="121"/>
        <v>0.43731538613945398</v>
      </c>
      <c r="ED80" s="104">
        <f t="shared" si="122"/>
        <v>0.46782576191662517</v>
      </c>
      <c r="EE80" s="105">
        <f t="shared" si="123"/>
        <v>0.87704707052678366</v>
      </c>
      <c r="EF80" s="105">
        <f t="shared" si="124"/>
        <v>0.86905598725166122</v>
      </c>
      <c r="EG80" s="105">
        <f t="shared" si="125"/>
        <v>1.7645138823237634</v>
      </c>
      <c r="EH80" s="105">
        <f t="shared" si="126"/>
        <v>1.0283240824522741</v>
      </c>
      <c r="EI80" s="104">
        <f t="shared" si="127"/>
        <v>619.0852790432715</v>
      </c>
      <c r="EJ80" s="104">
        <f t="shared" si="128"/>
        <v>346.39679971873142</v>
      </c>
      <c r="EK80" s="104">
        <f t="shared" si="129"/>
        <v>0.4373153861394653</v>
      </c>
      <c r="EL80" s="104">
        <f t="shared" si="130"/>
        <v>0.46782576191663733</v>
      </c>
      <c r="EM80" s="105">
        <f t="shared" si="131"/>
        <v>0.87704707052678077</v>
      </c>
      <c r="EN80" s="105">
        <f t="shared" si="132"/>
        <v>0.869055987251658</v>
      </c>
      <c r="EO80" s="105">
        <f t="shared" si="133"/>
        <v>1.7645138823237878</v>
      </c>
      <c r="EP80" s="105">
        <f t="shared" si="134"/>
        <v>1.0283240824522748</v>
      </c>
      <c r="EQ80" s="104">
        <f t="shared" si="135"/>
        <v>0.25878579502979404</v>
      </c>
      <c r="ER80" s="65">
        <f t="shared" si="136"/>
        <v>73.246799718731438</v>
      </c>
      <c r="ES80" s="16"/>
      <c r="ET80" s="16"/>
      <c r="EU80" s="16"/>
      <c r="EV80" s="16"/>
      <c r="EW80" s="16"/>
      <c r="EX80" s="16"/>
      <c r="EY80" s="16"/>
      <c r="EZ80" s="16"/>
      <c r="FA80" s="16"/>
      <c r="FB80" s="16"/>
      <c r="FC80" s="16"/>
      <c r="FD80" s="16"/>
    </row>
    <row r="81" spans="2:160" x14ac:dyDescent="0.3"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16"/>
      <c r="M81" s="116"/>
      <c r="N81" s="116"/>
      <c r="O81" s="116"/>
      <c r="P81" s="117"/>
      <c r="Q81" s="117"/>
      <c r="R81" s="116"/>
      <c r="S81" s="111">
        <v>0.19</v>
      </c>
      <c r="T81" s="134">
        <f t="shared" si="8"/>
        <v>350.53647134129028</v>
      </c>
      <c r="U81" s="111">
        <f t="shared" si="9"/>
        <v>0.43215089615877134</v>
      </c>
      <c r="V81" s="111">
        <f t="shared" si="10"/>
        <v>0.46230095868147636</v>
      </c>
      <c r="W81" s="156">
        <f t="shared" si="11"/>
        <v>0.8784069739784085</v>
      </c>
      <c r="X81" s="156">
        <f t="shared" si="12"/>
        <v>0.87049759060684095</v>
      </c>
      <c r="Y81" s="156">
        <f t="shared" si="13"/>
        <v>1.7295251373904796</v>
      </c>
      <c r="Z81" s="156">
        <f t="shared" si="14"/>
        <v>1.0312233809725182</v>
      </c>
      <c r="AA81" s="111">
        <f t="shared" si="15"/>
        <v>632.08476354259392</v>
      </c>
      <c r="AB81" s="111">
        <f t="shared" si="16"/>
        <v>346.9048813850788</v>
      </c>
      <c r="AC81" s="111">
        <f t="shared" si="17"/>
        <v>0.43667488800285231</v>
      </c>
      <c r="AD81" s="111">
        <f t="shared" si="18"/>
        <v>0.46714057786351648</v>
      </c>
      <c r="AE81" s="156">
        <f t="shared" si="19"/>
        <v>0.87721561082304234</v>
      </c>
      <c r="AF81" s="156">
        <f t="shared" si="20"/>
        <v>0.86923464460412447</v>
      </c>
      <c r="AG81" s="156">
        <f t="shared" si="21"/>
        <v>1.7387522371736897</v>
      </c>
      <c r="AH81" s="156">
        <f t="shared" si="22"/>
        <v>1.0315415786671724</v>
      </c>
      <c r="AI81" s="111">
        <f t="shared" si="23"/>
        <v>618.58532595042698</v>
      </c>
      <c r="AJ81" s="111">
        <f t="shared" si="24"/>
        <v>346.37708091022944</v>
      </c>
      <c r="AK81" s="111">
        <f t="shared" si="25"/>
        <v>0.4373402819505034</v>
      </c>
      <c r="AL81" s="111">
        <f t="shared" si="26"/>
        <v>0.46785239464472456</v>
      </c>
      <c r="AM81" s="156">
        <f t="shared" si="27"/>
        <v>0.87704052011180067</v>
      </c>
      <c r="AN81" s="156">
        <f t="shared" si="28"/>
        <v>0.86904904367985669</v>
      </c>
      <c r="AO81" s="156">
        <f t="shared" si="29"/>
        <v>1.7401122528573372</v>
      </c>
      <c r="AP81" s="156">
        <f t="shared" si="30"/>
        <v>1.031588368792882</v>
      </c>
      <c r="AQ81" s="111">
        <f t="shared" si="31"/>
        <v>616.62206498491662</v>
      </c>
      <c r="AR81" s="111">
        <f t="shared" si="32"/>
        <v>346.29951760522283</v>
      </c>
      <c r="AS81" s="111">
        <f t="shared" si="33"/>
        <v>0.43743823633956863</v>
      </c>
      <c r="AT81" s="111">
        <f t="shared" si="34"/>
        <v>0.46795718306093387</v>
      </c>
      <c r="AU81" s="156">
        <f t="shared" si="35"/>
        <v>0.87701474749998365</v>
      </c>
      <c r="AV81" s="156">
        <f t="shared" si="36"/>
        <v>0.86902172422740465</v>
      </c>
      <c r="AW81" s="156">
        <f t="shared" si="37"/>
        <v>1.7403125267853221</v>
      </c>
      <c r="AX81" s="156">
        <f t="shared" si="38"/>
        <v>1.0315952566581834</v>
      </c>
      <c r="AY81" s="111">
        <f t="shared" si="39"/>
        <v>616.33352801726608</v>
      </c>
      <c r="AZ81" s="111">
        <f t="shared" si="40"/>
        <v>346.28810078974624</v>
      </c>
      <c r="BA81" s="111">
        <f t="shared" si="41"/>
        <v>0.43745265829520408</v>
      </c>
      <c r="BB81" s="111">
        <f t="shared" si="42"/>
        <v>0.46797261119952066</v>
      </c>
      <c r="BC81" s="156">
        <f t="shared" si="43"/>
        <v>0.87701095302785814</v>
      </c>
      <c r="BD81" s="156">
        <f t="shared" si="44"/>
        <v>0.86901770202043405</v>
      </c>
      <c r="BE81" s="156">
        <f t="shared" si="45"/>
        <v>1.7403420147370834</v>
      </c>
      <c r="BF81" s="156">
        <f t="shared" si="46"/>
        <v>1.0315962707627762</v>
      </c>
      <c r="BG81" s="111">
        <f t="shared" si="47"/>
        <v>616.29105672749995</v>
      </c>
      <c r="BH81" s="111">
        <f t="shared" si="48"/>
        <v>346.28641990902378</v>
      </c>
      <c r="BI81" s="111">
        <f t="shared" si="49"/>
        <v>0.43745478169854324</v>
      </c>
      <c r="BJ81" s="111">
        <f t="shared" si="50"/>
        <v>0.46797488274727878</v>
      </c>
      <c r="BK81" s="156">
        <f t="shared" si="51"/>
        <v>0.87701039435364025</v>
      </c>
      <c r="BL81" s="156">
        <f t="shared" si="52"/>
        <v>0.86901710981607194</v>
      </c>
      <c r="BM81" s="156">
        <f t="shared" si="53"/>
        <v>1.7403463563978132</v>
      </c>
      <c r="BN81" s="156">
        <f t="shared" si="54"/>
        <v>1.0315964200734218</v>
      </c>
      <c r="BO81" s="111">
        <f t="shared" si="55"/>
        <v>616.28480373160266</v>
      </c>
      <c r="BP81" s="111">
        <f t="shared" si="56"/>
        <v>346.28617242680082</v>
      </c>
      <c r="BQ81" s="111">
        <f t="shared" si="57"/>
        <v>0.43745509433673219</v>
      </c>
      <c r="BR81" s="111">
        <f t="shared" si="58"/>
        <v>0.4679752171974344</v>
      </c>
      <c r="BS81" s="156">
        <f t="shared" si="59"/>
        <v>0.87701031209756175</v>
      </c>
      <c r="BT81" s="156">
        <f t="shared" si="60"/>
        <v>0.86901702262320402</v>
      </c>
      <c r="BU81" s="156">
        <f t="shared" si="61"/>
        <v>1.7403469956406143</v>
      </c>
      <c r="BV81" s="156">
        <f t="shared" si="62"/>
        <v>1.0315964420570949</v>
      </c>
      <c r="BW81" s="111">
        <f t="shared" si="63"/>
        <v>616.28388307987984</v>
      </c>
      <c r="BX81" s="111">
        <f t="shared" si="64"/>
        <v>346.28613598889933</v>
      </c>
      <c r="BY81" s="111">
        <f t="shared" si="65"/>
        <v>0.43745514036787225</v>
      </c>
      <c r="BZ81" s="111">
        <f t="shared" si="66"/>
        <v>0.46797526644004939</v>
      </c>
      <c r="CA81" s="156">
        <f t="shared" si="67"/>
        <v>0.8770102999866265</v>
      </c>
      <c r="CB81" s="156">
        <f t="shared" si="68"/>
        <v>0.86901700978540297</v>
      </c>
      <c r="CC81" s="156">
        <f t="shared" si="69"/>
        <v>1.7403470897592483</v>
      </c>
      <c r="CD81" s="156">
        <f t="shared" si="70"/>
        <v>1.0315964452938509</v>
      </c>
      <c r="CE81" s="111">
        <f t="shared" si="71"/>
        <v>616.28374752825255</v>
      </c>
      <c r="CF81" s="111">
        <f t="shared" si="72"/>
        <v>346.28613062398193</v>
      </c>
      <c r="CG81" s="111">
        <f t="shared" si="73"/>
        <v>0.43745514714524647</v>
      </c>
      <c r="CH81" s="111">
        <f t="shared" si="74"/>
        <v>0.4679752736902637</v>
      </c>
      <c r="CI81" s="156">
        <f t="shared" si="75"/>
        <v>0.87701029820347831</v>
      </c>
      <c r="CJ81" s="156">
        <f t="shared" si="76"/>
        <v>0.86901700789523506</v>
      </c>
      <c r="CK81" s="156">
        <f t="shared" si="77"/>
        <v>1.740347103616763</v>
      </c>
      <c r="CL81" s="156">
        <f t="shared" si="78"/>
        <v>1.0315964457704132</v>
      </c>
      <c r="CM81" s="111">
        <f t="shared" si="79"/>
        <v>616.28372757037209</v>
      </c>
      <c r="CN81" s="111">
        <f t="shared" si="80"/>
        <v>346.28612983408078</v>
      </c>
      <c r="CO81" s="111">
        <f t="shared" si="81"/>
        <v>0.43745514814311004</v>
      </c>
      <c r="CP81" s="111">
        <f t="shared" si="82"/>
        <v>0.46797527475774564</v>
      </c>
      <c r="CQ81" s="156">
        <f t="shared" si="83"/>
        <v>0.87701029794093732</v>
      </c>
      <c r="CR81" s="156">
        <f t="shared" si="84"/>
        <v>0.86901700761693712</v>
      </c>
      <c r="CS81" s="156">
        <f t="shared" si="85"/>
        <v>1.7403471056570683</v>
      </c>
      <c r="CT81" s="156">
        <f t="shared" si="86"/>
        <v>1.0315964458405797</v>
      </c>
      <c r="CU81" s="111">
        <f t="shared" si="87"/>
        <v>616.28372463188259</v>
      </c>
      <c r="CV81" s="111">
        <f t="shared" si="88"/>
        <v>346.28612971778</v>
      </c>
      <c r="CW81" s="111">
        <f t="shared" si="89"/>
        <v>0.43745514829003013</v>
      </c>
      <c r="CX81" s="111">
        <f t="shared" si="90"/>
        <v>0.46797527491491592</v>
      </c>
      <c r="CY81" s="156">
        <f t="shared" si="91"/>
        <v>0.87701029790228224</v>
      </c>
      <c r="CZ81" s="156">
        <f t="shared" si="92"/>
        <v>0.86901700757596201</v>
      </c>
      <c r="DA81" s="156">
        <f t="shared" si="93"/>
        <v>1.7403471059574716</v>
      </c>
      <c r="DB81" s="156">
        <f t="shared" si="94"/>
        <v>1.0315964458509106</v>
      </c>
      <c r="DC81" s="111">
        <f t="shared" si="95"/>
        <v>616.28372419923448</v>
      </c>
      <c r="DD81" s="111">
        <f t="shared" si="96"/>
        <v>346.28612970065655</v>
      </c>
      <c r="DE81" s="111">
        <f t="shared" si="97"/>
        <v>0.43745514831166177</v>
      </c>
      <c r="DF81" s="111">
        <f t="shared" si="98"/>
        <v>0.4679752749380568</v>
      </c>
      <c r="DG81" s="156">
        <f t="shared" si="99"/>
        <v>0.87701029789659091</v>
      </c>
      <c r="DH81" s="156">
        <f t="shared" si="100"/>
        <v>0.86901700756992906</v>
      </c>
      <c r="DI81" s="156">
        <f t="shared" si="101"/>
        <v>1.7403471060017015</v>
      </c>
      <c r="DJ81" s="156">
        <f t="shared" si="102"/>
        <v>1.0315964458524316</v>
      </c>
      <c r="DK81" s="111">
        <f t="shared" si="103"/>
        <v>616.28372413553484</v>
      </c>
      <c r="DL81" s="104">
        <f t="shared" si="104"/>
        <v>346.28612969813537</v>
      </c>
      <c r="DM81" s="104">
        <f t="shared" si="105"/>
        <v>0.43745514831484672</v>
      </c>
      <c r="DN81" s="104">
        <f t="shared" si="106"/>
        <v>0.46797527494146396</v>
      </c>
      <c r="DO81" s="105">
        <f t="shared" si="107"/>
        <v>0.87701029789575291</v>
      </c>
      <c r="DP81" s="105">
        <f t="shared" si="108"/>
        <v>0.86901700756904077</v>
      </c>
      <c r="DQ81" s="105">
        <f t="shared" si="109"/>
        <v>1.7403471060082136</v>
      </c>
      <c r="DR81" s="105">
        <f t="shared" si="110"/>
        <v>1.0315964458526556</v>
      </c>
      <c r="DS81" s="104">
        <f t="shared" si="111"/>
        <v>616.28372412615568</v>
      </c>
      <c r="DT81" s="104">
        <f t="shared" si="112"/>
        <v>346.28612969776418</v>
      </c>
      <c r="DU81" s="104">
        <f t="shared" si="113"/>
        <v>0.43745514831531568</v>
      </c>
      <c r="DV81" s="104">
        <f t="shared" si="114"/>
        <v>0.46797527494196561</v>
      </c>
      <c r="DW81" s="105">
        <f t="shared" si="115"/>
        <v>0.87701029789562956</v>
      </c>
      <c r="DX81" s="105">
        <f t="shared" si="116"/>
        <v>0.86901700756890998</v>
      </c>
      <c r="DY81" s="105">
        <f t="shared" si="117"/>
        <v>1.7403471060091724</v>
      </c>
      <c r="DZ81" s="105">
        <f t="shared" si="118"/>
        <v>1.0315964458526885</v>
      </c>
      <c r="EA81" s="104">
        <f t="shared" si="119"/>
        <v>616.28372412477484</v>
      </c>
      <c r="EB81" s="104">
        <f t="shared" si="120"/>
        <v>346.2861296977095</v>
      </c>
      <c r="EC81" s="104">
        <f t="shared" si="121"/>
        <v>0.43745514831538468</v>
      </c>
      <c r="ED81" s="104">
        <f t="shared" si="122"/>
        <v>0.46797527494203944</v>
      </c>
      <c r="EE81" s="105">
        <f t="shared" si="123"/>
        <v>0.87701029789561136</v>
      </c>
      <c r="EF81" s="105">
        <f t="shared" si="124"/>
        <v>0.86901700756889078</v>
      </c>
      <c r="EG81" s="105">
        <f t="shared" si="125"/>
        <v>1.7403471060093136</v>
      </c>
      <c r="EH81" s="105">
        <f t="shared" si="126"/>
        <v>1.0315964458526934</v>
      </c>
      <c r="EI81" s="104">
        <f t="shared" si="127"/>
        <v>616.28372412457179</v>
      </c>
      <c r="EJ81" s="104">
        <f t="shared" si="128"/>
        <v>346.28612969770148</v>
      </c>
      <c r="EK81" s="104">
        <f t="shared" si="129"/>
        <v>0.43745514831539484</v>
      </c>
      <c r="EL81" s="104">
        <f t="shared" si="130"/>
        <v>0.46797527494205027</v>
      </c>
      <c r="EM81" s="105">
        <f t="shared" si="131"/>
        <v>0.87701029789560869</v>
      </c>
      <c r="EN81" s="105">
        <f t="shared" si="132"/>
        <v>0.86901700756888789</v>
      </c>
      <c r="EO81" s="105">
        <f t="shared" si="133"/>
        <v>1.7403471060093338</v>
      </c>
      <c r="EP81" s="105">
        <f t="shared" si="134"/>
        <v>1.0315964458526941</v>
      </c>
      <c r="EQ81" s="104">
        <f t="shared" si="135"/>
        <v>0.2682023301170734</v>
      </c>
      <c r="ER81" s="65">
        <f t="shared" si="136"/>
        <v>73.136129697701506</v>
      </c>
      <c r="ES81" s="16"/>
      <c r="ET81" s="16"/>
      <c r="EU81" s="16"/>
      <c r="EV81" s="16"/>
      <c r="EW81" s="16"/>
      <c r="EX81" s="16"/>
      <c r="EY81" s="16"/>
      <c r="EZ81" s="16"/>
      <c r="FA81" s="16"/>
      <c r="FB81" s="16"/>
      <c r="FC81" s="16"/>
      <c r="FD81" s="16"/>
    </row>
    <row r="82" spans="2:160" x14ac:dyDescent="0.3"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16"/>
      <c r="M82" s="116"/>
      <c r="N82" s="116"/>
      <c r="O82" s="116"/>
      <c r="P82" s="117"/>
      <c r="Q82" s="117"/>
      <c r="R82" s="116"/>
      <c r="S82" s="111">
        <v>0.2</v>
      </c>
      <c r="T82" s="134">
        <f t="shared" si="8"/>
        <v>350.54811968437122</v>
      </c>
      <c r="U82" s="111">
        <f t="shared" si="9"/>
        <v>0.432136536241777</v>
      </c>
      <c r="V82" s="111">
        <f t="shared" si="10"/>
        <v>0.46228559690980797</v>
      </c>
      <c r="W82" s="156">
        <f t="shared" si="11"/>
        <v>0.87841075814192959</v>
      </c>
      <c r="X82" s="156">
        <f t="shared" si="12"/>
        <v>0.87050160233165252</v>
      </c>
      <c r="Y82" s="156">
        <f t="shared" si="13"/>
        <v>1.7061063482757621</v>
      </c>
      <c r="Z82" s="156">
        <f t="shared" si="14"/>
        <v>1.0346292845884639</v>
      </c>
      <c r="AA82" s="111">
        <f t="shared" si="15"/>
        <v>629.6741281873152</v>
      </c>
      <c r="AB82" s="111">
        <f t="shared" si="16"/>
        <v>346.81132914704909</v>
      </c>
      <c r="AC82" s="111">
        <f t="shared" si="17"/>
        <v>0.43679268090530599</v>
      </c>
      <c r="AD82" s="111">
        <f t="shared" si="18"/>
        <v>0.46726658887544359</v>
      </c>
      <c r="AE82" s="156">
        <f t="shared" si="19"/>
        <v>0.87718461243889101</v>
      </c>
      <c r="AF82" s="156">
        <f t="shared" si="20"/>
        <v>0.86920178528407321</v>
      </c>
      <c r="AG82" s="156">
        <f t="shared" si="21"/>
        <v>1.7152368151301971</v>
      </c>
      <c r="AH82" s="156">
        <f t="shared" si="22"/>
        <v>1.0349926621076937</v>
      </c>
      <c r="AI82" s="111">
        <f t="shared" si="23"/>
        <v>615.97844372868678</v>
      </c>
      <c r="AJ82" s="111">
        <f t="shared" si="24"/>
        <v>346.2740446706452</v>
      </c>
      <c r="AK82" s="111">
        <f t="shared" si="25"/>
        <v>0.43747041557953048</v>
      </c>
      <c r="AL82" s="111">
        <f t="shared" si="26"/>
        <v>0.46799160736414885</v>
      </c>
      <c r="AM82" s="156">
        <f t="shared" si="27"/>
        <v>0.87700628104044742</v>
      </c>
      <c r="AN82" s="156">
        <f t="shared" si="28"/>
        <v>0.8690127496335458</v>
      </c>
      <c r="AO82" s="156">
        <f t="shared" si="29"/>
        <v>1.71656860422633</v>
      </c>
      <c r="AP82" s="156">
        <f t="shared" si="30"/>
        <v>1.0350455416621211</v>
      </c>
      <c r="AQ82" s="111">
        <f t="shared" si="31"/>
        <v>614.00739338549602</v>
      </c>
      <c r="AR82" s="111">
        <f t="shared" si="32"/>
        <v>346.19589608457505</v>
      </c>
      <c r="AS82" s="111">
        <f t="shared" si="33"/>
        <v>0.43756916803388279</v>
      </c>
      <c r="AT82" s="111">
        <f t="shared" si="34"/>
        <v>0.46809724952461884</v>
      </c>
      <c r="AU82" s="156">
        <f t="shared" si="35"/>
        <v>0.87698029946849032</v>
      </c>
      <c r="AV82" s="156">
        <f t="shared" si="36"/>
        <v>0.86898520875466556</v>
      </c>
      <c r="AW82" s="156">
        <f t="shared" si="37"/>
        <v>1.7167627177851812</v>
      </c>
      <c r="AX82" s="156">
        <f t="shared" si="38"/>
        <v>1.0350532464551343</v>
      </c>
      <c r="AY82" s="111">
        <f t="shared" si="39"/>
        <v>613.72066681573051</v>
      </c>
      <c r="AZ82" s="111">
        <f t="shared" si="40"/>
        <v>346.18451034531819</v>
      </c>
      <c r="BA82" s="111">
        <f t="shared" si="41"/>
        <v>0.43758355934344523</v>
      </c>
      <c r="BB82" s="111">
        <f t="shared" si="42"/>
        <v>0.46811264487903442</v>
      </c>
      <c r="BC82" s="156">
        <f t="shared" si="43"/>
        <v>0.87697651320817283</v>
      </c>
      <c r="BD82" s="156">
        <f t="shared" si="44"/>
        <v>0.86898119526335271</v>
      </c>
      <c r="BE82" s="156">
        <f t="shared" si="45"/>
        <v>1.7167910074337671</v>
      </c>
      <c r="BF82" s="156">
        <f t="shared" si="46"/>
        <v>1.0350543692778962</v>
      </c>
      <c r="BG82" s="111">
        <f t="shared" si="47"/>
        <v>613.67889188867355</v>
      </c>
      <c r="BH82" s="111">
        <f t="shared" si="48"/>
        <v>346.18285111527956</v>
      </c>
      <c r="BI82" s="111">
        <f t="shared" si="49"/>
        <v>0.43758565665064492</v>
      </c>
      <c r="BJ82" s="111">
        <f t="shared" si="50"/>
        <v>0.46811488850999228</v>
      </c>
      <c r="BK82" s="156">
        <f t="shared" si="51"/>
        <v>0.87697596142159984</v>
      </c>
      <c r="BL82" s="156">
        <f t="shared" si="52"/>
        <v>0.86898061036161611</v>
      </c>
      <c r="BM82" s="156">
        <f t="shared" si="53"/>
        <v>1.7167951302321076</v>
      </c>
      <c r="BN82" s="156">
        <f t="shared" si="54"/>
        <v>1.0350545329115479</v>
      </c>
      <c r="BO82" s="111">
        <f t="shared" si="55"/>
        <v>613.67280406338375</v>
      </c>
      <c r="BP82" s="111">
        <f t="shared" si="56"/>
        <v>346.18260930914983</v>
      </c>
      <c r="BQ82" s="111">
        <f t="shared" si="57"/>
        <v>0.43758596230116353</v>
      </c>
      <c r="BR82" s="111">
        <f t="shared" si="58"/>
        <v>0.4681152154849656</v>
      </c>
      <c r="BS82" s="156">
        <f t="shared" si="59"/>
        <v>0.87697588100715629</v>
      </c>
      <c r="BT82" s="156">
        <f t="shared" si="60"/>
        <v>0.86898052512114676</v>
      </c>
      <c r="BU82" s="156">
        <f t="shared" si="61"/>
        <v>1.7167957310676161</v>
      </c>
      <c r="BV82" s="156">
        <f t="shared" si="62"/>
        <v>1.0350545567586531</v>
      </c>
      <c r="BW82" s="111">
        <f t="shared" si="63"/>
        <v>613.67191686029207</v>
      </c>
      <c r="BX82" s="111">
        <f t="shared" si="64"/>
        <v>346.18257406960868</v>
      </c>
      <c r="BY82" s="111">
        <f t="shared" si="65"/>
        <v>0.43758600684508253</v>
      </c>
      <c r="BZ82" s="111">
        <f t="shared" si="66"/>
        <v>0.4681152631365999</v>
      </c>
      <c r="CA82" s="156">
        <f t="shared" si="67"/>
        <v>0.87697586928797355</v>
      </c>
      <c r="CB82" s="156">
        <f t="shared" si="68"/>
        <v>0.86898051269864418</v>
      </c>
      <c r="CC82" s="156">
        <f t="shared" si="69"/>
        <v>1.7167958186302743</v>
      </c>
      <c r="CD82" s="156">
        <f t="shared" si="70"/>
        <v>1.0350545602340062</v>
      </c>
      <c r="CE82" s="111">
        <f t="shared" si="71"/>
        <v>613.67178756401859</v>
      </c>
      <c r="CF82" s="111">
        <f t="shared" si="72"/>
        <v>346.18256893398126</v>
      </c>
      <c r="CG82" s="111">
        <f t="shared" si="73"/>
        <v>0.43758601333668229</v>
      </c>
      <c r="CH82" s="111">
        <f t="shared" si="74"/>
        <v>0.46811527008110199</v>
      </c>
      <c r="CI82" s="156">
        <f t="shared" si="75"/>
        <v>0.87697586758008073</v>
      </c>
      <c r="CJ82" s="156">
        <f t="shared" si="76"/>
        <v>0.86898051088825312</v>
      </c>
      <c r="CK82" s="156">
        <f t="shared" si="77"/>
        <v>1.7167958313912024</v>
      </c>
      <c r="CL82" s="156">
        <f t="shared" si="78"/>
        <v>1.0350545607404862</v>
      </c>
      <c r="CM82" s="111">
        <f t="shared" si="79"/>
        <v>613.67176872105165</v>
      </c>
      <c r="CN82" s="111">
        <f t="shared" si="80"/>
        <v>346.18256818554147</v>
      </c>
      <c r="CO82" s="111">
        <f t="shared" si="81"/>
        <v>0.43758601428273447</v>
      </c>
      <c r="CP82" s="111">
        <f t="shared" si="82"/>
        <v>0.46811527109315781</v>
      </c>
      <c r="CQ82" s="156">
        <f t="shared" si="83"/>
        <v>0.87697586733118127</v>
      </c>
      <c r="CR82" s="156">
        <f t="shared" si="84"/>
        <v>0.86898051062441606</v>
      </c>
      <c r="CS82" s="156">
        <f t="shared" si="85"/>
        <v>1.7167958332509141</v>
      </c>
      <c r="CT82" s="156">
        <f t="shared" si="86"/>
        <v>1.035054560814298</v>
      </c>
      <c r="CU82" s="111">
        <f t="shared" si="87"/>
        <v>613.67176597497428</v>
      </c>
      <c r="CV82" s="111">
        <f t="shared" si="88"/>
        <v>346.1825680764677</v>
      </c>
      <c r="CW82" s="111">
        <f t="shared" si="89"/>
        <v>0.43758601442060729</v>
      </c>
      <c r="CX82" s="111">
        <f t="shared" si="90"/>
        <v>0.46811527124064967</v>
      </c>
      <c r="CY82" s="156">
        <f t="shared" si="91"/>
        <v>0.87697586729490784</v>
      </c>
      <c r="CZ82" s="156">
        <f t="shared" si="92"/>
        <v>0.86898051058596582</v>
      </c>
      <c r="DA82" s="156">
        <f t="shared" si="93"/>
        <v>1.7167958335219387</v>
      </c>
      <c r="DB82" s="156">
        <f t="shared" si="94"/>
        <v>1.0350545608250548</v>
      </c>
      <c r="DC82" s="111">
        <f t="shared" si="95"/>
        <v>613.67176557477535</v>
      </c>
      <c r="DD82" s="111">
        <f t="shared" si="96"/>
        <v>346.1825680605719</v>
      </c>
      <c r="DE82" s="111">
        <f t="shared" si="97"/>
        <v>0.43758601444070011</v>
      </c>
      <c r="DF82" s="111">
        <f t="shared" si="98"/>
        <v>0.46811527126214431</v>
      </c>
      <c r="DG82" s="156">
        <f t="shared" si="99"/>
        <v>0.87697586728962162</v>
      </c>
      <c r="DH82" s="156">
        <f t="shared" si="100"/>
        <v>0.8689805105803623</v>
      </c>
      <c r="DI82" s="156">
        <f t="shared" si="101"/>
        <v>1.7167958335614366</v>
      </c>
      <c r="DJ82" s="156">
        <f t="shared" si="102"/>
        <v>1.0350545608266226</v>
      </c>
      <c r="DK82" s="111">
        <f t="shared" si="103"/>
        <v>613.67176551645321</v>
      </c>
      <c r="DL82" s="104">
        <f t="shared" si="104"/>
        <v>346.18256805825536</v>
      </c>
      <c r="DM82" s="104">
        <f t="shared" si="105"/>
        <v>0.43758601444362827</v>
      </c>
      <c r="DN82" s="104">
        <f t="shared" si="106"/>
        <v>0.46811527126527674</v>
      </c>
      <c r="DO82" s="105">
        <f t="shared" si="107"/>
        <v>0.87697586728885124</v>
      </c>
      <c r="DP82" s="105">
        <f t="shared" si="108"/>
        <v>0.86898051057954573</v>
      </c>
      <c r="DQ82" s="105">
        <f t="shared" si="109"/>
        <v>1.7167958335671927</v>
      </c>
      <c r="DR82" s="105">
        <f t="shared" si="110"/>
        <v>1.0350545608268511</v>
      </c>
      <c r="DS82" s="104">
        <f t="shared" si="111"/>
        <v>613.67176550795341</v>
      </c>
      <c r="DT82" s="104">
        <f t="shared" si="112"/>
        <v>346.18256805791771</v>
      </c>
      <c r="DU82" s="104">
        <f t="shared" si="113"/>
        <v>0.43758601444405509</v>
      </c>
      <c r="DV82" s="104">
        <f t="shared" si="114"/>
        <v>0.46811527126573338</v>
      </c>
      <c r="DW82" s="105">
        <f t="shared" si="115"/>
        <v>0.87697586728873889</v>
      </c>
      <c r="DX82" s="105">
        <f t="shared" si="116"/>
        <v>0.8689805105794266</v>
      </c>
      <c r="DY82" s="105">
        <f t="shared" si="117"/>
        <v>1.7167958335680316</v>
      </c>
      <c r="DZ82" s="105">
        <f t="shared" si="118"/>
        <v>1.0350545608268842</v>
      </c>
      <c r="EA82" s="104">
        <f t="shared" si="119"/>
        <v>613.67176550671456</v>
      </c>
      <c r="EB82" s="104">
        <f t="shared" si="120"/>
        <v>346.18256805786848</v>
      </c>
      <c r="EC82" s="104">
        <f t="shared" si="121"/>
        <v>0.43758601444411732</v>
      </c>
      <c r="ED82" s="104">
        <f t="shared" si="122"/>
        <v>0.46811527126579994</v>
      </c>
      <c r="EE82" s="105">
        <f t="shared" si="123"/>
        <v>0.87697586728872257</v>
      </c>
      <c r="EF82" s="105">
        <f t="shared" si="124"/>
        <v>0.86898051057940928</v>
      </c>
      <c r="EG82" s="105">
        <f t="shared" si="125"/>
        <v>1.7167958335681539</v>
      </c>
      <c r="EH82" s="105">
        <f t="shared" si="126"/>
        <v>1.0350545608268891</v>
      </c>
      <c r="EI82" s="104">
        <f t="shared" si="127"/>
        <v>613.67176550653414</v>
      </c>
      <c r="EJ82" s="104">
        <f t="shared" si="128"/>
        <v>346.18256805786132</v>
      </c>
      <c r="EK82" s="104">
        <f t="shared" si="129"/>
        <v>0.43758601444412637</v>
      </c>
      <c r="EL82" s="104">
        <f t="shared" si="130"/>
        <v>0.4681152712658096</v>
      </c>
      <c r="EM82" s="105">
        <f t="shared" si="131"/>
        <v>0.87697586728872023</v>
      </c>
      <c r="EN82" s="105">
        <f t="shared" si="132"/>
        <v>0.86898051057940673</v>
      </c>
      <c r="EO82" s="105">
        <f t="shared" si="133"/>
        <v>1.7167958335681719</v>
      </c>
      <c r="EP82" s="105">
        <f t="shared" si="134"/>
        <v>1.0350545608268897</v>
      </c>
      <c r="EQ82" s="104">
        <f t="shared" si="135"/>
        <v>0.27731742601916043</v>
      </c>
      <c r="ER82" s="60">
        <f t="shared" si="136"/>
        <v>73.03256805786134</v>
      </c>
      <c r="ES82" s="16"/>
      <c r="ET82" s="16"/>
      <c r="EU82" s="16"/>
      <c r="EV82" s="16"/>
      <c r="EW82" s="16"/>
      <c r="EX82" s="16"/>
      <c r="EY82" s="16"/>
      <c r="EZ82" s="16"/>
      <c r="FA82" s="16"/>
      <c r="FB82" s="16"/>
      <c r="FC82" s="16"/>
      <c r="FD82" s="16"/>
    </row>
    <row r="83" spans="2:160" x14ac:dyDescent="0.3"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16"/>
      <c r="M83" s="116"/>
      <c r="N83" s="116"/>
      <c r="O83" s="116"/>
      <c r="P83" s="117"/>
      <c r="Q83" s="117"/>
      <c r="R83" s="116"/>
      <c r="S83" s="111">
        <v>0.21</v>
      </c>
      <c r="T83" s="134">
        <f t="shared" si="8"/>
        <v>350.55976802745221</v>
      </c>
      <c r="U83" s="111">
        <f t="shared" si="9"/>
        <v>0.43212217727908053</v>
      </c>
      <c r="V83" s="111">
        <f t="shared" si="10"/>
        <v>0.46227023615901641</v>
      </c>
      <c r="W83" s="156">
        <f t="shared" si="11"/>
        <v>0.87841454207027203</v>
      </c>
      <c r="X83" s="156">
        <f t="shared" si="12"/>
        <v>0.87050561380834846</v>
      </c>
      <c r="Y83" s="156">
        <f t="shared" si="13"/>
        <v>1.6833112850613408</v>
      </c>
      <c r="Z83" s="156">
        <f t="shared" si="14"/>
        <v>1.0382185530970054</v>
      </c>
      <c r="AA83" s="111">
        <f t="shared" si="15"/>
        <v>627.41429317887889</v>
      </c>
      <c r="AB83" s="111">
        <f t="shared" si="16"/>
        <v>346.72335571902198</v>
      </c>
      <c r="AC83" s="111">
        <f t="shared" si="17"/>
        <v>0.43690350744422407</v>
      </c>
      <c r="AD83" s="111">
        <f t="shared" si="18"/>
        <v>0.46738514749847226</v>
      </c>
      <c r="AE83" s="156">
        <f t="shared" si="19"/>
        <v>0.8771554483233408</v>
      </c>
      <c r="AF83" s="156">
        <f t="shared" si="20"/>
        <v>0.8691708704238208</v>
      </c>
      <c r="AG83" s="156">
        <f t="shared" si="21"/>
        <v>1.692324801628577</v>
      </c>
      <c r="AH83" s="156">
        <f t="shared" si="22"/>
        <v>1.038630602153455</v>
      </c>
      <c r="AI83" s="111">
        <f t="shared" si="23"/>
        <v>613.54563099774293</v>
      </c>
      <c r="AJ83" s="111">
        <f t="shared" si="24"/>
        <v>346.17755758213349</v>
      </c>
      <c r="AK83" s="111">
        <f t="shared" si="25"/>
        <v>0.43759234793991825</v>
      </c>
      <c r="AL83" s="111">
        <f t="shared" si="26"/>
        <v>0.46812204663340096</v>
      </c>
      <c r="AM83" s="156">
        <f t="shared" si="27"/>
        <v>0.87697420099341372</v>
      </c>
      <c r="AN83" s="156">
        <f t="shared" si="28"/>
        <v>0.86897874428248523</v>
      </c>
      <c r="AO83" s="156">
        <f t="shared" si="29"/>
        <v>1.6936260443598667</v>
      </c>
      <c r="AP83" s="156">
        <f t="shared" si="30"/>
        <v>1.0386899510139409</v>
      </c>
      <c r="AQ83" s="111">
        <f t="shared" si="31"/>
        <v>611.57015104342724</v>
      </c>
      <c r="AR83" s="111">
        <f t="shared" si="32"/>
        <v>346.09897194687363</v>
      </c>
      <c r="AS83" s="111">
        <f t="shared" si="33"/>
        <v>0.43769170816758457</v>
      </c>
      <c r="AT83" s="111">
        <f t="shared" si="34"/>
        <v>0.46822833896997423</v>
      </c>
      <c r="AU83" s="156">
        <f t="shared" si="35"/>
        <v>0.87694806047613438</v>
      </c>
      <c r="AV83" s="156">
        <f t="shared" si="36"/>
        <v>0.86895103498993165</v>
      </c>
      <c r="AW83" s="156">
        <f t="shared" si="37"/>
        <v>1.6938137947780076</v>
      </c>
      <c r="AX83" s="156">
        <f t="shared" si="38"/>
        <v>1.0386985113538916</v>
      </c>
      <c r="AY83" s="111">
        <f t="shared" si="39"/>
        <v>611.28566967071538</v>
      </c>
      <c r="AZ83" s="111">
        <f t="shared" si="40"/>
        <v>346.08763757080987</v>
      </c>
      <c r="BA83" s="111">
        <f t="shared" si="41"/>
        <v>0.43770604257853085</v>
      </c>
      <c r="BB83" s="111">
        <f t="shared" si="42"/>
        <v>0.46824367345610274</v>
      </c>
      <c r="BC83" s="156">
        <f t="shared" si="43"/>
        <v>0.87694428932407975</v>
      </c>
      <c r="BD83" s="156">
        <f t="shared" si="44"/>
        <v>0.86894703752384883</v>
      </c>
      <c r="BE83" s="156">
        <f t="shared" si="45"/>
        <v>1.6938408821421223</v>
      </c>
      <c r="BF83" s="156">
        <f t="shared" si="46"/>
        <v>1.038699746322965</v>
      </c>
      <c r="BG83" s="111">
        <f t="shared" si="47"/>
        <v>611.24463808873782</v>
      </c>
      <c r="BH83" s="111">
        <f t="shared" si="48"/>
        <v>346.08600241495253</v>
      </c>
      <c r="BI83" s="111">
        <f t="shared" si="49"/>
        <v>0.43770811061247133</v>
      </c>
      <c r="BJ83" s="111">
        <f t="shared" si="50"/>
        <v>0.46824588577148096</v>
      </c>
      <c r="BK83" s="156">
        <f t="shared" si="51"/>
        <v>0.87694374525908225</v>
      </c>
      <c r="BL83" s="156">
        <f t="shared" si="52"/>
        <v>0.86894646080857196</v>
      </c>
      <c r="BM83" s="156">
        <f t="shared" si="53"/>
        <v>1.6938447900762477</v>
      </c>
      <c r="BN83" s="156">
        <f t="shared" si="54"/>
        <v>1.038699924492553</v>
      </c>
      <c r="BO83" s="111">
        <f t="shared" si="55"/>
        <v>611.23871864040143</v>
      </c>
      <c r="BP83" s="111">
        <f t="shared" si="56"/>
        <v>346.08576651050043</v>
      </c>
      <c r="BQ83" s="111">
        <f t="shared" si="57"/>
        <v>0.43770840896999419</v>
      </c>
      <c r="BR83" s="111">
        <f t="shared" si="58"/>
        <v>0.46824620494464497</v>
      </c>
      <c r="BS83" s="156">
        <f t="shared" si="59"/>
        <v>0.87694366676625668</v>
      </c>
      <c r="BT83" s="156">
        <f t="shared" si="60"/>
        <v>0.86894637760525861</v>
      </c>
      <c r="BU83" s="156">
        <f t="shared" si="61"/>
        <v>1.6938453538786882</v>
      </c>
      <c r="BV83" s="156">
        <f t="shared" si="62"/>
        <v>1.0386999501972718</v>
      </c>
      <c r="BW83" s="111">
        <f t="shared" si="63"/>
        <v>611.23786463931174</v>
      </c>
      <c r="BX83" s="111">
        <f t="shared" si="64"/>
        <v>346.08573247631597</v>
      </c>
      <c r="BY83" s="111">
        <f t="shared" si="65"/>
        <v>0.43770845201438274</v>
      </c>
      <c r="BZ83" s="111">
        <f t="shared" si="66"/>
        <v>0.46824625099213035</v>
      </c>
      <c r="CA83" s="156">
        <f t="shared" si="67"/>
        <v>0.87694365544200559</v>
      </c>
      <c r="CB83" s="156">
        <f t="shared" si="68"/>
        <v>0.86894636560142002</v>
      </c>
      <c r="CC83" s="156">
        <f t="shared" si="69"/>
        <v>1.6938454352191357</v>
      </c>
      <c r="CD83" s="156">
        <f t="shared" si="70"/>
        <v>1.0386999539057216</v>
      </c>
      <c r="CE83" s="111">
        <f t="shared" si="71"/>
        <v>611.2377414316644</v>
      </c>
      <c r="CF83" s="111">
        <f t="shared" si="72"/>
        <v>346.08572756616462</v>
      </c>
      <c r="CG83" s="111">
        <f t="shared" si="73"/>
        <v>0.43770845822444737</v>
      </c>
      <c r="CH83" s="111">
        <f t="shared" si="74"/>
        <v>0.46824625763545535</v>
      </c>
      <c r="CI83" s="156">
        <f t="shared" si="75"/>
        <v>0.87694365380824257</v>
      </c>
      <c r="CJ83" s="156">
        <f t="shared" si="76"/>
        <v>0.8689463638696121</v>
      </c>
      <c r="CK83" s="156">
        <f t="shared" si="77"/>
        <v>1.6938454469542179</v>
      </c>
      <c r="CL83" s="156">
        <f t="shared" si="78"/>
        <v>1.038699954440744</v>
      </c>
      <c r="CM83" s="111">
        <f t="shared" si="79"/>
        <v>611.23772365635375</v>
      </c>
      <c r="CN83" s="111">
        <f t="shared" si="80"/>
        <v>346.08572685777125</v>
      </c>
      <c r="CO83" s="111">
        <f t="shared" si="81"/>
        <v>0.43770845912038081</v>
      </c>
      <c r="CP83" s="111">
        <f t="shared" si="82"/>
        <v>0.46824625859389579</v>
      </c>
      <c r="CQ83" s="156">
        <f t="shared" si="83"/>
        <v>0.87694365357253756</v>
      </c>
      <c r="CR83" s="156">
        <f t="shared" si="84"/>
        <v>0.86894636361976207</v>
      </c>
      <c r="CS83" s="156">
        <f t="shared" si="85"/>
        <v>1.6938454486472525</v>
      </c>
      <c r="CT83" s="156">
        <f t="shared" si="86"/>
        <v>1.0386999545179323</v>
      </c>
      <c r="CU83" s="111">
        <f t="shared" si="87"/>
        <v>611.23772109188849</v>
      </c>
      <c r="CV83" s="111">
        <f t="shared" si="88"/>
        <v>346.08572675557053</v>
      </c>
      <c r="CW83" s="111">
        <f t="shared" si="89"/>
        <v>0.43770845924963819</v>
      </c>
      <c r="CX83" s="111">
        <f t="shared" si="90"/>
        <v>0.46824625873217113</v>
      </c>
      <c r="CY83" s="156">
        <f t="shared" si="91"/>
        <v>0.8769436535385321</v>
      </c>
      <c r="CZ83" s="156">
        <f t="shared" si="92"/>
        <v>0.86894636358371591</v>
      </c>
      <c r="DA83" s="156">
        <f t="shared" si="93"/>
        <v>1.6938454488915085</v>
      </c>
      <c r="DB83" s="156">
        <f t="shared" si="94"/>
        <v>1.0386999545290685</v>
      </c>
      <c r="DC83" s="111">
        <f t="shared" si="95"/>
        <v>611.23772072190991</v>
      </c>
      <c r="DD83" s="111">
        <f t="shared" si="96"/>
        <v>346.08572674082592</v>
      </c>
      <c r="DE83" s="111">
        <f t="shared" si="97"/>
        <v>0.43770845926828633</v>
      </c>
      <c r="DF83" s="111">
        <f t="shared" si="98"/>
        <v>0.46824625875212023</v>
      </c>
      <c r="DG83" s="156">
        <f t="shared" si="99"/>
        <v>0.87694365353362613</v>
      </c>
      <c r="DH83" s="156">
        <f t="shared" si="100"/>
        <v>0.86894636357851551</v>
      </c>
      <c r="DI83" s="156">
        <f t="shared" si="101"/>
        <v>1.6938454489267476</v>
      </c>
      <c r="DJ83" s="156">
        <f t="shared" si="102"/>
        <v>1.038699954530675</v>
      </c>
      <c r="DK83" s="111">
        <f t="shared" si="103"/>
        <v>611.23772066853269</v>
      </c>
      <c r="DL83" s="104">
        <f t="shared" si="104"/>
        <v>346.08572673869867</v>
      </c>
      <c r="DM83" s="104">
        <f t="shared" si="105"/>
        <v>0.43770845927097668</v>
      </c>
      <c r="DN83" s="104">
        <f t="shared" si="106"/>
        <v>0.46824625875499831</v>
      </c>
      <c r="DO83" s="105">
        <f t="shared" si="107"/>
        <v>0.87694365353291837</v>
      </c>
      <c r="DP83" s="105">
        <f t="shared" si="108"/>
        <v>0.86894636357776522</v>
      </c>
      <c r="DQ83" s="105">
        <f t="shared" si="109"/>
        <v>1.6938454489318318</v>
      </c>
      <c r="DR83" s="105">
        <f t="shared" si="110"/>
        <v>1.0386999545309068</v>
      </c>
      <c r="DS83" s="104">
        <f t="shared" si="111"/>
        <v>611.23772066083234</v>
      </c>
      <c r="DT83" s="104">
        <f t="shared" si="112"/>
        <v>346.08572673839177</v>
      </c>
      <c r="DU83" s="104">
        <f t="shared" si="113"/>
        <v>0.43770845927136481</v>
      </c>
      <c r="DV83" s="104">
        <f t="shared" si="114"/>
        <v>0.46824625875541354</v>
      </c>
      <c r="DW83" s="105">
        <f t="shared" si="115"/>
        <v>0.87694365353281623</v>
      </c>
      <c r="DX83" s="105">
        <f t="shared" si="116"/>
        <v>0.86894636357765698</v>
      </c>
      <c r="DY83" s="105">
        <f t="shared" si="117"/>
        <v>1.6938454489325649</v>
      </c>
      <c r="DZ83" s="105">
        <f t="shared" si="118"/>
        <v>1.0386999545309403</v>
      </c>
      <c r="EA83" s="104">
        <f t="shared" si="119"/>
        <v>611.23772065972025</v>
      </c>
      <c r="EB83" s="104">
        <f t="shared" si="120"/>
        <v>346.08572673834749</v>
      </c>
      <c r="EC83" s="104">
        <f t="shared" si="121"/>
        <v>0.43770845927142082</v>
      </c>
      <c r="ED83" s="104">
        <f t="shared" si="122"/>
        <v>0.46824625875547349</v>
      </c>
      <c r="EE83" s="105">
        <f t="shared" si="123"/>
        <v>0.87694365353280146</v>
      </c>
      <c r="EF83" s="105">
        <f t="shared" si="124"/>
        <v>0.86894636357764132</v>
      </c>
      <c r="EG83" s="105">
        <f t="shared" si="125"/>
        <v>1.6938454489326709</v>
      </c>
      <c r="EH83" s="105">
        <f t="shared" si="126"/>
        <v>1.0386999545309452</v>
      </c>
      <c r="EI83" s="104">
        <f t="shared" si="127"/>
        <v>611.23772065956075</v>
      </c>
      <c r="EJ83" s="104">
        <f t="shared" si="128"/>
        <v>346.08572673834112</v>
      </c>
      <c r="EK83" s="104">
        <f t="shared" si="129"/>
        <v>0.43770845927142887</v>
      </c>
      <c r="EL83" s="104">
        <f t="shared" si="130"/>
        <v>0.46824625875548204</v>
      </c>
      <c r="EM83" s="105">
        <f t="shared" si="131"/>
        <v>0.87694365353279935</v>
      </c>
      <c r="EN83" s="105">
        <f t="shared" si="132"/>
        <v>0.8689463635776391</v>
      </c>
      <c r="EO83" s="105">
        <f t="shared" si="133"/>
        <v>1.693845448932686</v>
      </c>
      <c r="EP83" s="105">
        <f t="shared" si="134"/>
        <v>1.0386999545309459</v>
      </c>
      <c r="EQ83" s="104">
        <f t="shared" si="135"/>
        <v>0.28615121605532517</v>
      </c>
      <c r="ER83" s="65">
        <f t="shared" si="136"/>
        <v>72.935726738341145</v>
      </c>
      <c r="ES83" s="16"/>
      <c r="ET83" s="16"/>
      <c r="EU83" s="16"/>
      <c r="EV83" s="16"/>
      <c r="EW83" s="16"/>
      <c r="EX83" s="16"/>
      <c r="EY83" s="16"/>
      <c r="EZ83" s="16"/>
      <c r="FA83" s="16"/>
      <c r="FB83" s="16"/>
      <c r="FC83" s="16"/>
      <c r="FD83" s="16"/>
    </row>
    <row r="84" spans="2:160" x14ac:dyDescent="0.3"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16"/>
      <c r="M84" s="116"/>
      <c r="N84" s="116"/>
      <c r="O84" s="116"/>
      <c r="P84" s="117"/>
      <c r="Q84" s="117"/>
      <c r="R84" s="116"/>
      <c r="S84" s="111">
        <v>0.22</v>
      </c>
      <c r="T84" s="134">
        <f t="shared" si="8"/>
        <v>350.57141637053314</v>
      </c>
      <c r="U84" s="111">
        <f t="shared" si="9"/>
        <v>0.43210781927058706</v>
      </c>
      <c r="V84" s="111">
        <f t="shared" si="10"/>
        <v>0.46225487642900009</v>
      </c>
      <c r="W84" s="156">
        <f t="shared" si="11"/>
        <v>0.87841832576345769</v>
      </c>
      <c r="X84" s="156">
        <f t="shared" si="12"/>
        <v>0.87050962503695195</v>
      </c>
      <c r="Y84" s="156">
        <f t="shared" si="13"/>
        <v>1.6611223317370312</v>
      </c>
      <c r="Z84" s="156">
        <f t="shared" si="14"/>
        <v>1.0419927645525946</v>
      </c>
      <c r="AA84" s="111">
        <f t="shared" si="15"/>
        <v>625.29688673774479</v>
      </c>
      <c r="AB84" s="111">
        <f t="shared" si="16"/>
        <v>346.64068515788802</v>
      </c>
      <c r="AC84" s="111">
        <f t="shared" si="17"/>
        <v>0.43700770484420715</v>
      </c>
      <c r="AD84" s="111">
        <f t="shared" si="18"/>
        <v>0.46749661448450069</v>
      </c>
      <c r="AE84" s="156">
        <f t="shared" si="19"/>
        <v>0.87712802955675873</v>
      </c>
      <c r="AF84" s="156">
        <f t="shared" si="20"/>
        <v>0.86914180575260525</v>
      </c>
      <c r="AG84" s="156">
        <f t="shared" si="21"/>
        <v>1.6700013077801479</v>
      </c>
      <c r="AH84" s="156">
        <f t="shared" si="22"/>
        <v>1.0424570331132617</v>
      </c>
      <c r="AI84" s="111">
        <f t="shared" si="23"/>
        <v>611.27661060233038</v>
      </c>
      <c r="AJ84" s="111">
        <f t="shared" si="24"/>
        <v>346.08727656441863</v>
      </c>
      <c r="AK84" s="111">
        <f t="shared" si="25"/>
        <v>0.43770649915318571</v>
      </c>
      <c r="AL84" s="111">
        <f t="shared" si="26"/>
        <v>0.46824416188480333</v>
      </c>
      <c r="AM84" s="156">
        <f t="shared" si="27"/>
        <v>0.87694416920692708</v>
      </c>
      <c r="AN84" s="156">
        <f t="shared" si="28"/>
        <v>0.86894691019825643</v>
      </c>
      <c r="AO84" s="156">
        <f t="shared" si="29"/>
        <v>1.6712701362814624</v>
      </c>
      <c r="AP84" s="156">
        <f t="shared" si="30"/>
        <v>1.0425232279298029</v>
      </c>
      <c r="AQ84" s="111">
        <f t="shared" si="31"/>
        <v>609.29970193042698</v>
      </c>
      <c r="AR84" s="111">
        <f t="shared" si="32"/>
        <v>346.00838849726557</v>
      </c>
      <c r="AS84" s="111">
        <f t="shared" si="33"/>
        <v>0.43780629390049952</v>
      </c>
      <c r="AT84" s="111">
        <f t="shared" si="34"/>
        <v>0.46835091905634835</v>
      </c>
      <c r="AU84" s="156">
        <f t="shared" si="35"/>
        <v>0.87691791527339746</v>
      </c>
      <c r="AV84" s="156">
        <f t="shared" si="36"/>
        <v>0.86891908074960111</v>
      </c>
      <c r="AW84" s="156">
        <f t="shared" si="37"/>
        <v>1.6714513896711083</v>
      </c>
      <c r="AX84" s="156">
        <f t="shared" si="38"/>
        <v>1.0425326808688571</v>
      </c>
      <c r="AY84" s="111">
        <f t="shared" si="39"/>
        <v>609.01783835741651</v>
      </c>
      <c r="AZ84" s="111">
        <f t="shared" si="40"/>
        <v>345.99712329248604</v>
      </c>
      <c r="BA84" s="111">
        <f t="shared" si="41"/>
        <v>0.43782054828940203</v>
      </c>
      <c r="BB84" s="111">
        <f t="shared" si="42"/>
        <v>0.46836616793749986</v>
      </c>
      <c r="BC84" s="156">
        <f t="shared" si="43"/>
        <v>0.87691416530271549</v>
      </c>
      <c r="BD84" s="156">
        <f t="shared" si="44"/>
        <v>0.86891510574555553</v>
      </c>
      <c r="BE84" s="156">
        <f t="shared" si="45"/>
        <v>1.6714772804365576</v>
      </c>
      <c r="BF84" s="156">
        <f t="shared" si="46"/>
        <v>1.0425340310920808</v>
      </c>
      <c r="BG84" s="111">
        <f t="shared" si="47"/>
        <v>608.977587141458</v>
      </c>
      <c r="BH84" s="111">
        <f t="shared" si="48"/>
        <v>345.99551422002594</v>
      </c>
      <c r="BI84" s="111">
        <f t="shared" si="49"/>
        <v>0.43782258439957616</v>
      </c>
      <c r="BJ84" s="111">
        <f t="shared" si="50"/>
        <v>0.46836834610187217</v>
      </c>
      <c r="BK84" s="156">
        <f t="shared" si="51"/>
        <v>0.87691362965472297</v>
      </c>
      <c r="BL84" s="156">
        <f t="shared" si="52"/>
        <v>0.86891453795376317</v>
      </c>
      <c r="BM84" s="156">
        <f t="shared" si="53"/>
        <v>1.6714809787192748</v>
      </c>
      <c r="BN84" s="156">
        <f t="shared" si="54"/>
        <v>1.0425342239590825</v>
      </c>
      <c r="BO84" s="111">
        <f t="shared" si="55"/>
        <v>608.97183781106992</v>
      </c>
      <c r="BP84" s="111">
        <f t="shared" si="56"/>
        <v>345.99528437895236</v>
      </c>
      <c r="BQ84" s="111">
        <f t="shared" si="57"/>
        <v>0.43782287524057134</v>
      </c>
      <c r="BR84" s="111">
        <f t="shared" si="58"/>
        <v>0.46836865723409954</v>
      </c>
      <c r="BS84" s="156">
        <f t="shared" si="59"/>
        <v>0.87691355314199648</v>
      </c>
      <c r="BT84" s="156">
        <f t="shared" si="60"/>
        <v>0.86891445684957236</v>
      </c>
      <c r="BU84" s="156">
        <f t="shared" si="61"/>
        <v>1.6714815069879025</v>
      </c>
      <c r="BV84" s="156">
        <f t="shared" si="62"/>
        <v>1.0425342515084879</v>
      </c>
      <c r="BW84" s="111">
        <f t="shared" si="63"/>
        <v>608.97101657208702</v>
      </c>
      <c r="BX84" s="111">
        <f t="shared" si="64"/>
        <v>345.99525154811954</v>
      </c>
      <c r="BY84" s="111">
        <f t="shared" si="65"/>
        <v>0.4378229167847531</v>
      </c>
      <c r="BZ84" s="111">
        <f t="shared" si="66"/>
        <v>0.46836870167671257</v>
      </c>
      <c r="CA84" s="156">
        <f t="shared" si="67"/>
        <v>0.87691354221279971</v>
      </c>
      <c r="CB84" s="156">
        <f t="shared" si="68"/>
        <v>0.86891444526452366</v>
      </c>
      <c r="CC84" s="156">
        <f t="shared" si="69"/>
        <v>1.6714815824466267</v>
      </c>
      <c r="CD84" s="156">
        <f t="shared" si="70"/>
        <v>1.0425342554436881</v>
      </c>
      <c r="CE84" s="111">
        <f t="shared" si="71"/>
        <v>608.97089926510921</v>
      </c>
      <c r="CF84" s="111">
        <f t="shared" si="72"/>
        <v>345.9952468585123</v>
      </c>
      <c r="CG84" s="111">
        <f t="shared" si="73"/>
        <v>0.43782292271898937</v>
      </c>
      <c r="CH84" s="111">
        <f t="shared" si="74"/>
        <v>0.46836870802496533</v>
      </c>
      <c r="CI84" s="156">
        <f t="shared" si="75"/>
        <v>0.87691354065165605</v>
      </c>
      <c r="CJ84" s="156">
        <f t="shared" si="76"/>
        <v>0.86891444360969716</v>
      </c>
      <c r="CK84" s="156">
        <f t="shared" si="77"/>
        <v>1.6714815932252698</v>
      </c>
      <c r="CL84" s="156">
        <f t="shared" si="78"/>
        <v>1.0425342560057982</v>
      </c>
      <c r="CM84" s="111">
        <f t="shared" si="79"/>
        <v>608.97088250879722</v>
      </c>
      <c r="CN84" s="111">
        <f t="shared" si="80"/>
        <v>345.99524618864143</v>
      </c>
      <c r="CO84" s="111">
        <f t="shared" si="81"/>
        <v>0.43782292356664493</v>
      </c>
      <c r="CP84" s="111">
        <f t="shared" si="82"/>
        <v>0.46836870893175969</v>
      </c>
      <c r="CQ84" s="156">
        <f t="shared" si="83"/>
        <v>0.87691354042865988</v>
      </c>
      <c r="CR84" s="156">
        <f t="shared" si="84"/>
        <v>0.86891444337331913</v>
      </c>
      <c r="CS84" s="156">
        <f t="shared" si="85"/>
        <v>1.6714815947649078</v>
      </c>
      <c r="CT84" s="156">
        <f t="shared" si="86"/>
        <v>1.0425342560860908</v>
      </c>
      <c r="CU84" s="111">
        <f t="shared" si="87"/>
        <v>608.97088011529934</v>
      </c>
      <c r="CV84" s="111">
        <f t="shared" si="88"/>
        <v>345.99524609295599</v>
      </c>
      <c r="CW84" s="111">
        <f t="shared" si="89"/>
        <v>0.43782292368772546</v>
      </c>
      <c r="CX84" s="111">
        <f t="shared" si="90"/>
        <v>0.46836870906128769</v>
      </c>
      <c r="CY84" s="156">
        <f t="shared" si="91"/>
        <v>0.87691354039680669</v>
      </c>
      <c r="CZ84" s="156">
        <f t="shared" si="92"/>
        <v>0.86891444333955448</v>
      </c>
      <c r="DA84" s="156">
        <f t="shared" si="93"/>
        <v>1.6714815949848325</v>
      </c>
      <c r="DB84" s="156">
        <f t="shared" si="94"/>
        <v>1.0425342560975599</v>
      </c>
      <c r="DC84" s="111">
        <f t="shared" si="95"/>
        <v>608.97087977340755</v>
      </c>
      <c r="DD84" s="111">
        <f t="shared" si="96"/>
        <v>345.99524607928811</v>
      </c>
      <c r="DE84" s="111">
        <f t="shared" si="97"/>
        <v>0.43782292370502085</v>
      </c>
      <c r="DF84" s="111">
        <f t="shared" si="98"/>
        <v>0.46836870907978972</v>
      </c>
      <c r="DG84" s="156">
        <f t="shared" si="99"/>
        <v>0.87691354039225677</v>
      </c>
      <c r="DH84" s="156">
        <f t="shared" si="100"/>
        <v>0.86891444333473156</v>
      </c>
      <c r="DI84" s="156">
        <f t="shared" si="101"/>
        <v>1.6714815950162469</v>
      </c>
      <c r="DJ84" s="156">
        <f t="shared" si="102"/>
        <v>1.0425342560991984</v>
      </c>
      <c r="DK84" s="111">
        <f t="shared" si="103"/>
        <v>608.97087972457155</v>
      </c>
      <c r="DL84" s="104">
        <f t="shared" si="104"/>
        <v>345.99524607733582</v>
      </c>
      <c r="DM84" s="104">
        <f t="shared" si="105"/>
        <v>0.43782292370749126</v>
      </c>
      <c r="DN84" s="104">
        <f t="shared" si="106"/>
        <v>0.4683687090824325</v>
      </c>
      <c r="DO84" s="105">
        <f t="shared" si="107"/>
        <v>0.87691354039160685</v>
      </c>
      <c r="DP84" s="105">
        <f t="shared" si="108"/>
        <v>0.86891444333404255</v>
      </c>
      <c r="DQ84" s="105">
        <f t="shared" si="109"/>
        <v>1.6714815950207342</v>
      </c>
      <c r="DR84" s="105">
        <f t="shared" si="110"/>
        <v>1.0425342560994322</v>
      </c>
      <c r="DS84" s="104">
        <f t="shared" si="111"/>
        <v>608.97087971759527</v>
      </c>
      <c r="DT84" s="104">
        <f t="shared" si="112"/>
        <v>345.99524607705689</v>
      </c>
      <c r="DU84" s="104">
        <f t="shared" si="113"/>
        <v>0.4378229237078442</v>
      </c>
      <c r="DV84" s="104">
        <f t="shared" si="114"/>
        <v>0.46836870908281009</v>
      </c>
      <c r="DW84" s="105">
        <f t="shared" si="115"/>
        <v>0.87691354039151403</v>
      </c>
      <c r="DX84" s="105">
        <f t="shared" si="116"/>
        <v>0.86891444333394419</v>
      </c>
      <c r="DY84" s="105">
        <f t="shared" si="117"/>
        <v>1.6714815950213751</v>
      </c>
      <c r="DZ84" s="105">
        <f t="shared" si="118"/>
        <v>1.0425342560994657</v>
      </c>
      <c r="EA84" s="104">
        <f t="shared" si="119"/>
        <v>608.97087971659869</v>
      </c>
      <c r="EB84" s="104">
        <f t="shared" si="120"/>
        <v>345.99524607701704</v>
      </c>
      <c r="EC84" s="104">
        <f t="shared" si="121"/>
        <v>0.43782292370789461</v>
      </c>
      <c r="ED84" s="104">
        <f t="shared" si="122"/>
        <v>0.46836870908286399</v>
      </c>
      <c r="EE84" s="105">
        <f t="shared" si="123"/>
        <v>0.87691354039150071</v>
      </c>
      <c r="EF84" s="105">
        <f t="shared" si="124"/>
        <v>0.8689144433339302</v>
      </c>
      <c r="EG84" s="105">
        <f t="shared" si="125"/>
        <v>1.6714815950214665</v>
      </c>
      <c r="EH84" s="105">
        <f t="shared" si="126"/>
        <v>1.0425342560994704</v>
      </c>
      <c r="EI84" s="104">
        <f t="shared" si="127"/>
        <v>608.97087971645738</v>
      </c>
      <c r="EJ84" s="104">
        <f t="shared" si="128"/>
        <v>345.99524607701142</v>
      </c>
      <c r="EK84" s="104">
        <f t="shared" si="129"/>
        <v>0.43782292370790177</v>
      </c>
      <c r="EL84" s="104">
        <f t="shared" si="130"/>
        <v>0.46836870908287165</v>
      </c>
      <c r="EM84" s="105">
        <f t="shared" si="131"/>
        <v>0.87691354039149882</v>
      </c>
      <c r="EN84" s="105">
        <f t="shared" si="132"/>
        <v>0.8689144433339282</v>
      </c>
      <c r="EO84" s="105">
        <f t="shared" si="133"/>
        <v>1.6714815950214799</v>
      </c>
      <c r="EP84" s="105">
        <f t="shared" si="134"/>
        <v>1.0425342560994713</v>
      </c>
      <c r="EQ84" s="104">
        <f t="shared" si="135"/>
        <v>0.29472242188335807</v>
      </c>
      <c r="ER84" s="65">
        <f t="shared" si="136"/>
        <v>72.845246077011439</v>
      </c>
      <c r="ES84" s="16"/>
      <c r="ET84" s="16"/>
      <c r="EU84" s="16"/>
      <c r="EV84" s="16"/>
      <c r="EW84" s="16"/>
      <c r="EX84" s="16"/>
      <c r="EY84" s="16"/>
      <c r="EZ84" s="16"/>
      <c r="FA84" s="16"/>
      <c r="FB84" s="16"/>
      <c r="FC84" s="16"/>
      <c r="FD84" s="16"/>
    </row>
    <row r="85" spans="2:160" x14ac:dyDescent="0.3"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16"/>
      <c r="M85" s="116"/>
      <c r="N85" s="116"/>
      <c r="O85" s="116"/>
      <c r="P85" s="117"/>
      <c r="Q85" s="117"/>
      <c r="R85" s="116"/>
      <c r="S85" s="111">
        <v>0.23</v>
      </c>
      <c r="T85" s="134">
        <f t="shared" si="8"/>
        <v>350.58306471361408</v>
      </c>
      <c r="U85" s="111">
        <f t="shared" si="9"/>
        <v>0.43209346221620132</v>
      </c>
      <c r="V85" s="111">
        <f t="shared" si="10"/>
        <v>0.46223951771965721</v>
      </c>
      <c r="W85" s="156">
        <f t="shared" si="11"/>
        <v>0.87842210922150854</v>
      </c>
      <c r="X85" s="156">
        <f t="shared" si="12"/>
        <v>0.87051363601748577</v>
      </c>
      <c r="Y85" s="156">
        <f t="shared" si="13"/>
        <v>1.6395224957589283</v>
      </c>
      <c r="Z85" s="156">
        <f t="shared" si="14"/>
        <v>1.0459536036743797</v>
      </c>
      <c r="AA85" s="111">
        <f t="shared" si="15"/>
        <v>623.31417566729851</v>
      </c>
      <c r="AB85" s="111">
        <f t="shared" si="16"/>
        <v>346.56306017123995</v>
      </c>
      <c r="AC85" s="111">
        <f t="shared" si="17"/>
        <v>0.43710558809015054</v>
      </c>
      <c r="AD85" s="111">
        <f t="shared" si="18"/>
        <v>0.46760132679411454</v>
      </c>
      <c r="AE85" s="156">
        <f t="shared" si="19"/>
        <v>0.87710227309333721</v>
      </c>
      <c r="AF85" s="156">
        <f t="shared" si="20"/>
        <v>0.86911450322768535</v>
      </c>
      <c r="AG85" s="156">
        <f t="shared" si="21"/>
        <v>1.648251789648526</v>
      </c>
      <c r="AH85" s="156">
        <f t="shared" si="22"/>
        <v>1.046473693459324</v>
      </c>
      <c r="AI85" s="111">
        <f t="shared" si="23"/>
        <v>609.16193535341074</v>
      </c>
      <c r="AJ85" s="111">
        <f t="shared" si="24"/>
        <v>346.00288294542702</v>
      </c>
      <c r="AK85" s="111">
        <f t="shared" si="25"/>
        <v>0.43781326021599892</v>
      </c>
      <c r="AL85" s="111">
        <f t="shared" si="26"/>
        <v>0.46835837139385933</v>
      </c>
      <c r="AM85" s="156">
        <f t="shared" si="27"/>
        <v>0.87691608260925302</v>
      </c>
      <c r="AN85" s="156">
        <f t="shared" si="28"/>
        <v>0.86891713810829485</v>
      </c>
      <c r="AO85" s="156">
        <f t="shared" si="29"/>
        <v>1.6494867307210237</v>
      </c>
      <c r="AP85" s="156">
        <f t="shared" si="30"/>
        <v>1.0465471073521799</v>
      </c>
      <c r="AQ85" s="111">
        <f t="shared" si="31"/>
        <v>607.18628197382361</v>
      </c>
      <c r="AR85" s="111">
        <f t="shared" si="32"/>
        <v>345.92381483705338</v>
      </c>
      <c r="AS85" s="111">
        <f t="shared" si="33"/>
        <v>0.43791333157512896</v>
      </c>
      <c r="AT85" s="111">
        <f t="shared" si="34"/>
        <v>0.46846542447571932</v>
      </c>
      <c r="AU85" s="156">
        <f t="shared" si="35"/>
        <v>0.8768897567491557</v>
      </c>
      <c r="AV85" s="156">
        <f t="shared" si="36"/>
        <v>0.86888923247915018</v>
      </c>
      <c r="AW85" s="156">
        <f t="shared" si="37"/>
        <v>1.6496614113753267</v>
      </c>
      <c r="AX85" s="156">
        <f t="shared" si="38"/>
        <v>1.0465574883824047</v>
      </c>
      <c r="AY85" s="111">
        <f t="shared" si="39"/>
        <v>606.90735500451922</v>
      </c>
      <c r="AZ85" s="111">
        <f t="shared" si="40"/>
        <v>345.91263442886833</v>
      </c>
      <c r="BA85" s="111">
        <f t="shared" si="41"/>
        <v>0.43792748558197742</v>
      </c>
      <c r="BB85" s="111">
        <f t="shared" si="42"/>
        <v>0.46848056597141768</v>
      </c>
      <c r="BC85" s="156">
        <f t="shared" si="43"/>
        <v>0.87688603330597426</v>
      </c>
      <c r="BD85" s="156">
        <f t="shared" si="44"/>
        <v>0.86888528560334155</v>
      </c>
      <c r="BE85" s="156">
        <f t="shared" si="45"/>
        <v>1.6496861190288226</v>
      </c>
      <c r="BF85" s="156">
        <f t="shared" si="46"/>
        <v>1.046558956658969</v>
      </c>
      <c r="BG85" s="111">
        <f t="shared" si="47"/>
        <v>606.86791278352587</v>
      </c>
      <c r="BH85" s="111">
        <f t="shared" si="48"/>
        <v>345.91105309275935</v>
      </c>
      <c r="BI85" s="111">
        <f t="shared" si="49"/>
        <v>0.43792948757219974</v>
      </c>
      <c r="BJ85" s="111">
        <f t="shared" si="50"/>
        <v>0.46848270763537642</v>
      </c>
      <c r="BK85" s="156">
        <f t="shared" si="51"/>
        <v>0.87688550665095299</v>
      </c>
      <c r="BL85" s="156">
        <f t="shared" si="52"/>
        <v>0.86888472734543087</v>
      </c>
      <c r="BM85" s="156">
        <f t="shared" si="53"/>
        <v>1.6496896137816888</v>
      </c>
      <c r="BN85" s="156">
        <f t="shared" si="54"/>
        <v>1.0465591643367849</v>
      </c>
      <c r="BO85" s="111">
        <f t="shared" si="55"/>
        <v>606.86233412286742</v>
      </c>
      <c r="BP85" s="111">
        <f t="shared" si="56"/>
        <v>345.9108294234984</v>
      </c>
      <c r="BQ85" s="111">
        <f t="shared" si="57"/>
        <v>0.43792977074160783</v>
      </c>
      <c r="BR85" s="111">
        <f t="shared" si="58"/>
        <v>0.46848301056078978</v>
      </c>
      <c r="BS85" s="156">
        <f t="shared" si="59"/>
        <v>0.87688543215881121</v>
      </c>
      <c r="BT85" s="156">
        <f t="shared" si="60"/>
        <v>0.86888464838325485</v>
      </c>
      <c r="BU85" s="156">
        <f t="shared" si="61"/>
        <v>1.6496901080937332</v>
      </c>
      <c r="BV85" s="156">
        <f t="shared" si="62"/>
        <v>1.0465591937115528</v>
      </c>
      <c r="BW85" s="111">
        <f t="shared" si="63"/>
        <v>606.86154505864874</v>
      </c>
      <c r="BX85" s="111">
        <f t="shared" si="64"/>
        <v>345.91079778683877</v>
      </c>
      <c r="BY85" s="111">
        <f t="shared" si="65"/>
        <v>0.43792981079423171</v>
      </c>
      <c r="BZ85" s="111">
        <f t="shared" si="66"/>
        <v>0.46848305340778273</v>
      </c>
      <c r="CA85" s="156">
        <f t="shared" si="67"/>
        <v>0.87688542162234251</v>
      </c>
      <c r="CB85" s="156">
        <f t="shared" si="68"/>
        <v>0.86888463721452658</v>
      </c>
      <c r="CC85" s="156">
        <f t="shared" si="69"/>
        <v>1.6496901780112314</v>
      </c>
      <c r="CD85" s="156">
        <f t="shared" si="70"/>
        <v>1.0465591978664386</v>
      </c>
      <c r="CE85" s="111">
        <f t="shared" si="71"/>
        <v>606.86143345029279</v>
      </c>
      <c r="CF85" s="111">
        <f t="shared" si="72"/>
        <v>345.91079331202201</v>
      </c>
      <c r="CG85" s="111">
        <f t="shared" si="73"/>
        <v>0.43792981645943707</v>
      </c>
      <c r="CH85" s="111">
        <f t="shared" si="74"/>
        <v>0.46848305946823499</v>
      </c>
      <c r="CI85" s="156">
        <f t="shared" si="75"/>
        <v>0.87688542013202175</v>
      </c>
      <c r="CJ85" s="156">
        <f t="shared" si="76"/>
        <v>0.86888463563477647</v>
      </c>
      <c r="CK85" s="156">
        <f t="shared" si="77"/>
        <v>1.6496901879006458</v>
      </c>
      <c r="CL85" s="156">
        <f t="shared" si="78"/>
        <v>1.0465591984541225</v>
      </c>
      <c r="CM85" s="111">
        <f t="shared" si="79"/>
        <v>606.86141766395713</v>
      </c>
      <c r="CN85" s="111">
        <f t="shared" si="80"/>
        <v>345.91079267908583</v>
      </c>
      <c r="CO85" s="111">
        <f t="shared" si="81"/>
        <v>0.43792981726074659</v>
      </c>
      <c r="CP85" s="111">
        <f t="shared" si="82"/>
        <v>0.46848306032544984</v>
      </c>
      <c r="CQ85" s="156">
        <f t="shared" si="83"/>
        <v>0.87688541992122482</v>
      </c>
      <c r="CR85" s="156">
        <f t="shared" si="84"/>
        <v>0.86888463541133021</v>
      </c>
      <c r="CS85" s="156">
        <f t="shared" si="85"/>
        <v>1.6496901892994444</v>
      </c>
      <c r="CT85" s="156">
        <f t="shared" si="86"/>
        <v>1.0465591985372469</v>
      </c>
      <c r="CU85" s="111">
        <f t="shared" si="87"/>
        <v>606.86141543107271</v>
      </c>
      <c r="CV85" s="111">
        <f t="shared" si="88"/>
        <v>345.91079258956074</v>
      </c>
      <c r="CW85" s="111">
        <f t="shared" si="89"/>
        <v>0.43792981737408709</v>
      </c>
      <c r="CX85" s="111">
        <f t="shared" si="90"/>
        <v>0.46848306044669785</v>
      </c>
      <c r="CY85" s="156">
        <f t="shared" si="91"/>
        <v>0.87688541989140878</v>
      </c>
      <c r="CZ85" s="156">
        <f t="shared" si="92"/>
        <v>0.86888463537972505</v>
      </c>
      <c r="DA85" s="156">
        <f t="shared" si="93"/>
        <v>1.6496901894972964</v>
      </c>
      <c r="DB85" s="156">
        <f t="shared" si="94"/>
        <v>1.0465591985490041</v>
      </c>
      <c r="DC85" s="111">
        <f t="shared" si="95"/>
        <v>606.86141511524545</v>
      </c>
      <c r="DD85" s="111">
        <f t="shared" si="96"/>
        <v>345.91079257689796</v>
      </c>
      <c r="DE85" s="111">
        <f t="shared" si="97"/>
        <v>0.43792981739011844</v>
      </c>
      <c r="DF85" s="111">
        <f t="shared" si="98"/>
        <v>0.46848306046384763</v>
      </c>
      <c r="DG85" s="156">
        <f t="shared" si="99"/>
        <v>0.87688541988719149</v>
      </c>
      <c r="DH85" s="156">
        <f t="shared" si="100"/>
        <v>0.86888463537525473</v>
      </c>
      <c r="DI85" s="156">
        <f t="shared" si="101"/>
        <v>1.6496901895252813</v>
      </c>
      <c r="DJ85" s="156">
        <f t="shared" si="102"/>
        <v>1.0465591985506673</v>
      </c>
      <c r="DK85" s="111">
        <f t="shared" si="103"/>
        <v>606.86141507057312</v>
      </c>
      <c r="DL85" s="104">
        <f t="shared" si="104"/>
        <v>345.91079257510688</v>
      </c>
      <c r="DM85" s="104">
        <f t="shared" si="105"/>
        <v>0.43792981739238596</v>
      </c>
      <c r="DN85" s="104">
        <f t="shared" si="106"/>
        <v>0.46848306046627336</v>
      </c>
      <c r="DO85" s="105">
        <f t="shared" si="107"/>
        <v>0.87688541988659496</v>
      </c>
      <c r="DP85" s="105">
        <f t="shared" si="108"/>
        <v>0.86888463537462235</v>
      </c>
      <c r="DQ85" s="105">
        <f t="shared" si="109"/>
        <v>1.6496901895292395</v>
      </c>
      <c r="DR85" s="105">
        <f t="shared" si="110"/>
        <v>1.0465591985509024</v>
      </c>
      <c r="DS85" s="104">
        <f t="shared" si="111"/>
        <v>606.86141506425463</v>
      </c>
      <c r="DT85" s="104">
        <f t="shared" si="112"/>
        <v>345.91079257485359</v>
      </c>
      <c r="DU85" s="104">
        <f t="shared" si="113"/>
        <v>0.43792981739270664</v>
      </c>
      <c r="DV85" s="104">
        <f t="shared" si="114"/>
        <v>0.46848306046661642</v>
      </c>
      <c r="DW85" s="105">
        <f t="shared" si="115"/>
        <v>0.87688541988651059</v>
      </c>
      <c r="DX85" s="105">
        <f t="shared" si="116"/>
        <v>0.86888463537453298</v>
      </c>
      <c r="DY85" s="105">
        <f t="shared" si="117"/>
        <v>1.6496901895297991</v>
      </c>
      <c r="DZ85" s="105">
        <f t="shared" si="118"/>
        <v>1.0465591985509357</v>
      </c>
      <c r="EA85" s="104">
        <f t="shared" si="119"/>
        <v>606.86141506336139</v>
      </c>
      <c r="EB85" s="104">
        <f t="shared" si="120"/>
        <v>345.91079257481778</v>
      </c>
      <c r="EC85" s="104">
        <f t="shared" si="121"/>
        <v>0.437929817392752</v>
      </c>
      <c r="ED85" s="104">
        <f t="shared" si="122"/>
        <v>0.46848306046666494</v>
      </c>
      <c r="EE85" s="105">
        <f t="shared" si="123"/>
        <v>0.87688541988649871</v>
      </c>
      <c r="EF85" s="105">
        <f t="shared" si="124"/>
        <v>0.86888463537452032</v>
      </c>
      <c r="EG85" s="105">
        <f t="shared" si="125"/>
        <v>1.6496901895298786</v>
      </c>
      <c r="EH85" s="105">
        <f t="shared" si="126"/>
        <v>1.0465591985509404</v>
      </c>
      <c r="EI85" s="104">
        <f t="shared" si="127"/>
        <v>606.86141506323509</v>
      </c>
      <c r="EJ85" s="104">
        <f t="shared" si="128"/>
        <v>345.91079257481272</v>
      </c>
      <c r="EK85" s="104">
        <f t="shared" si="129"/>
        <v>0.43792981739275838</v>
      </c>
      <c r="EL85" s="104">
        <f t="shared" si="130"/>
        <v>0.46848306046667176</v>
      </c>
      <c r="EM85" s="105">
        <f t="shared" si="131"/>
        <v>0.87688541988649704</v>
      </c>
      <c r="EN85" s="105">
        <f t="shared" si="132"/>
        <v>0.86888463537451854</v>
      </c>
      <c r="EO85" s="105">
        <f t="shared" si="133"/>
        <v>1.6496901895298899</v>
      </c>
      <c r="EP85" s="105">
        <f t="shared" si="134"/>
        <v>1.046559198550941</v>
      </c>
      <c r="EQ85" s="104">
        <f t="shared" si="135"/>
        <v>0.30304849054194255</v>
      </c>
      <c r="ER85" s="65">
        <f t="shared" si="136"/>
        <v>72.76079257481274</v>
      </c>
      <c r="ES85" s="16"/>
      <c r="ET85" s="16"/>
      <c r="EU85" s="16"/>
      <c r="EV85" s="16"/>
      <c r="EW85" s="16"/>
      <c r="EX85" s="16"/>
      <c r="EY85" s="16"/>
      <c r="EZ85" s="16"/>
      <c r="FA85" s="16"/>
      <c r="FB85" s="16"/>
      <c r="FC85" s="16"/>
      <c r="FD85" s="16"/>
    </row>
    <row r="86" spans="2:160" x14ac:dyDescent="0.3"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16"/>
      <c r="M86" s="116"/>
      <c r="N86" s="116"/>
      <c r="O86" s="116"/>
      <c r="P86" s="117"/>
      <c r="Q86" s="117"/>
      <c r="R86" s="116"/>
      <c r="S86" s="111">
        <v>0.24</v>
      </c>
      <c r="T86" s="134">
        <f t="shared" si="8"/>
        <v>350.59471305669501</v>
      </c>
      <c r="U86" s="111">
        <f t="shared" si="9"/>
        <v>0.43207910611582823</v>
      </c>
      <c r="V86" s="111">
        <f t="shared" si="10"/>
        <v>0.46222416003088601</v>
      </c>
      <c r="W86" s="156">
        <f t="shared" si="11"/>
        <v>0.87842589244444635</v>
      </c>
      <c r="X86" s="156">
        <f t="shared" si="12"/>
        <v>0.87051764674997301</v>
      </c>
      <c r="Y86" s="156">
        <f t="shared" si="13"/>
        <v>1.6184953842464174</v>
      </c>
      <c r="Z86" s="156">
        <f t="shared" si="14"/>
        <v>1.0501028632257794</v>
      </c>
      <c r="AA86" s="111">
        <f t="shared" si="15"/>
        <v>621.45901293530562</v>
      </c>
      <c r="AB86" s="111">
        <f t="shared" si="16"/>
        <v>346.49024083312452</v>
      </c>
      <c r="AC86" s="111">
        <f t="shared" si="17"/>
        <v>0.43719745139785798</v>
      </c>
      <c r="AD86" s="111">
        <f t="shared" si="18"/>
        <v>0.46769959916980153</v>
      </c>
      <c r="AE86" s="156">
        <f t="shared" si="19"/>
        <v>0.87707810137161168</v>
      </c>
      <c r="AF86" s="156">
        <f t="shared" si="20"/>
        <v>0.86908888062129352</v>
      </c>
      <c r="AG86" s="156">
        <f t="shared" si="21"/>
        <v>1.6270620520030372</v>
      </c>
      <c r="AH86" s="156">
        <f t="shared" si="22"/>
        <v>1.050682427684879</v>
      </c>
      <c r="AI86" s="111">
        <f t="shared" si="23"/>
        <v>607.19291480015272</v>
      </c>
      <c r="AJ86" s="111">
        <f t="shared" si="24"/>
        <v>345.92408065235247</v>
      </c>
      <c r="AK86" s="111">
        <f t="shared" si="25"/>
        <v>0.43791299507336534</v>
      </c>
      <c r="AL86" s="111">
        <f t="shared" si="26"/>
        <v>0.46846506449708847</v>
      </c>
      <c r="AM86" s="156">
        <f t="shared" si="27"/>
        <v>0.87688984527164515</v>
      </c>
      <c r="AN86" s="156">
        <f t="shared" si="28"/>
        <v>0.86888932631362215</v>
      </c>
      <c r="AO86" s="156">
        <f t="shared" si="29"/>
        <v>1.628261976701139</v>
      </c>
      <c r="AP86" s="156">
        <f t="shared" si="30"/>
        <v>1.0507634300003252</v>
      </c>
      <c r="AQ86" s="111">
        <f t="shared" si="31"/>
        <v>605.2209206063834</v>
      </c>
      <c r="AR86" s="111">
        <f t="shared" si="32"/>
        <v>345.84494390465733</v>
      </c>
      <c r="AS86" s="111">
        <f t="shared" si="33"/>
        <v>0.43801319896766627</v>
      </c>
      <c r="AT86" s="111">
        <f t="shared" si="34"/>
        <v>0.46857225936075925</v>
      </c>
      <c r="AU86" s="156">
        <f t="shared" si="35"/>
        <v>0.87686348533464165</v>
      </c>
      <c r="AV86" s="156">
        <f t="shared" si="36"/>
        <v>0.86886138462104168</v>
      </c>
      <c r="AW86" s="156">
        <f t="shared" si="37"/>
        <v>1.6284300578892319</v>
      </c>
      <c r="AX86" s="156">
        <f t="shared" si="38"/>
        <v>1.0507747730656132</v>
      </c>
      <c r="AY86" s="111">
        <f t="shared" si="39"/>
        <v>604.94520247578919</v>
      </c>
      <c r="AZ86" s="111">
        <f t="shared" si="40"/>
        <v>345.83386199498</v>
      </c>
      <c r="BA86" s="111">
        <f t="shared" si="41"/>
        <v>0.43802723467452398</v>
      </c>
      <c r="BB86" s="111">
        <f t="shared" si="42"/>
        <v>0.46858727430297914</v>
      </c>
      <c r="BC86" s="156">
        <f t="shared" si="43"/>
        <v>0.87685979312276474</v>
      </c>
      <c r="BD86" s="156">
        <f t="shared" si="44"/>
        <v>0.86885747085881027</v>
      </c>
      <c r="BE86" s="156">
        <f t="shared" si="45"/>
        <v>1.628453602154001</v>
      </c>
      <c r="BF86" s="156">
        <f t="shared" si="46"/>
        <v>1.0507763618975376</v>
      </c>
      <c r="BG86" s="111">
        <f t="shared" si="47"/>
        <v>604.90659081293404</v>
      </c>
      <c r="BH86" s="111">
        <f t="shared" si="48"/>
        <v>345.83230974180111</v>
      </c>
      <c r="BI86" s="111">
        <f t="shared" si="49"/>
        <v>0.43802920074058643</v>
      </c>
      <c r="BJ86" s="111">
        <f t="shared" si="50"/>
        <v>0.46858937753644131</v>
      </c>
      <c r="BK86" s="156">
        <f t="shared" si="51"/>
        <v>0.876859275933633</v>
      </c>
      <c r="BL86" s="156">
        <f t="shared" si="52"/>
        <v>0.86885692263595127</v>
      </c>
      <c r="BM86" s="156">
        <f t="shared" si="53"/>
        <v>1.6284569001584595</v>
      </c>
      <c r="BN86" s="156">
        <f t="shared" si="54"/>
        <v>1.0507765844546471</v>
      </c>
      <c r="BO86" s="111">
        <f t="shared" si="55"/>
        <v>604.90118241294022</v>
      </c>
      <c r="BP86" s="111">
        <f t="shared" si="56"/>
        <v>345.83209230846415</v>
      </c>
      <c r="BQ86" s="111">
        <f t="shared" si="57"/>
        <v>0.43802947614056498</v>
      </c>
      <c r="BR86" s="111">
        <f t="shared" si="58"/>
        <v>0.46858967215037184</v>
      </c>
      <c r="BS86" s="156">
        <f t="shared" si="59"/>
        <v>0.87685920348752822</v>
      </c>
      <c r="BT86" s="156">
        <f t="shared" si="60"/>
        <v>0.86885684584274869</v>
      </c>
      <c r="BU86" s="156">
        <f t="shared" si="61"/>
        <v>1.6284573621322684</v>
      </c>
      <c r="BV86" s="156">
        <f t="shared" si="62"/>
        <v>1.0507766156297018</v>
      </c>
      <c r="BW86" s="111">
        <f t="shared" si="63"/>
        <v>604.90042482560602</v>
      </c>
      <c r="BX86" s="111">
        <f t="shared" si="64"/>
        <v>345.83206185112971</v>
      </c>
      <c r="BY86" s="111">
        <f t="shared" si="65"/>
        <v>0.43802951471770035</v>
      </c>
      <c r="BZ86" s="111">
        <f t="shared" si="66"/>
        <v>0.46858971341893524</v>
      </c>
      <c r="CA86" s="156">
        <f t="shared" si="67"/>
        <v>0.87685919333951345</v>
      </c>
      <c r="CB86" s="156">
        <f t="shared" si="68"/>
        <v>0.86885683508580658</v>
      </c>
      <c r="CC86" s="156">
        <f t="shared" si="69"/>
        <v>1.628457426844067</v>
      </c>
      <c r="CD86" s="156">
        <f t="shared" si="70"/>
        <v>1.0507766199966022</v>
      </c>
      <c r="CE86" s="111">
        <f t="shared" si="71"/>
        <v>604.90031870529515</v>
      </c>
      <c r="CF86" s="111">
        <f t="shared" si="72"/>
        <v>345.83205758476515</v>
      </c>
      <c r="CG86" s="111">
        <f t="shared" si="73"/>
        <v>0.43802952012146074</v>
      </c>
      <c r="CH86" s="111">
        <f t="shared" si="74"/>
        <v>0.46858971919970221</v>
      </c>
      <c r="CI86" s="156">
        <f t="shared" si="75"/>
        <v>0.87685919191801243</v>
      </c>
      <c r="CJ86" s="156">
        <f t="shared" si="76"/>
        <v>0.86885683357900889</v>
      </c>
      <c r="CK86" s="156">
        <f t="shared" si="77"/>
        <v>1.628457435908687</v>
      </c>
      <c r="CL86" s="156">
        <f t="shared" si="78"/>
        <v>1.0507766206083036</v>
      </c>
      <c r="CM86" s="111">
        <f t="shared" si="79"/>
        <v>604.90030384030649</v>
      </c>
      <c r="CN86" s="111">
        <f t="shared" si="80"/>
        <v>345.83205698714659</v>
      </c>
      <c r="CO86" s="111">
        <f t="shared" si="81"/>
        <v>0.43802952087840208</v>
      </c>
      <c r="CP86" s="111">
        <f t="shared" si="82"/>
        <v>0.46858972000945337</v>
      </c>
      <c r="CQ86" s="156">
        <f t="shared" si="83"/>
        <v>0.87685919171889304</v>
      </c>
      <c r="CR86" s="156">
        <f t="shared" si="84"/>
        <v>0.86885683336794162</v>
      </c>
      <c r="CS86" s="156">
        <f t="shared" si="85"/>
        <v>1.6284574371784297</v>
      </c>
      <c r="CT86" s="156">
        <f t="shared" si="86"/>
        <v>1.0507766206939886</v>
      </c>
      <c r="CU86" s="111">
        <f t="shared" si="87"/>
        <v>604.90030175806658</v>
      </c>
      <c r="CV86" s="111">
        <f t="shared" si="88"/>
        <v>345.83205690343414</v>
      </c>
      <c r="CW86" s="111">
        <f t="shared" si="89"/>
        <v>0.43802952098443187</v>
      </c>
      <c r="CX86" s="111">
        <f t="shared" si="90"/>
        <v>0.46858972012288064</v>
      </c>
      <c r="CY86" s="156">
        <f t="shared" si="91"/>
        <v>0.87685919169100113</v>
      </c>
      <c r="CZ86" s="156">
        <f t="shared" si="92"/>
        <v>0.86885683333837604</v>
      </c>
      <c r="DA86" s="156">
        <f t="shared" si="93"/>
        <v>1.628457437356291</v>
      </c>
      <c r="DB86" s="156">
        <f t="shared" si="94"/>
        <v>1.0507766207059912</v>
      </c>
      <c r="DC86" s="111">
        <f t="shared" si="95"/>
        <v>604.90030146639333</v>
      </c>
      <c r="DD86" s="111">
        <f t="shared" si="96"/>
        <v>345.83205689170791</v>
      </c>
      <c r="DE86" s="111">
        <f t="shared" si="97"/>
        <v>0.43802952099928438</v>
      </c>
      <c r="DF86" s="111">
        <f t="shared" si="98"/>
        <v>0.46858972013876932</v>
      </c>
      <c r="DG86" s="156">
        <f t="shared" si="99"/>
        <v>0.87685919168709403</v>
      </c>
      <c r="DH86" s="156">
        <f t="shared" si="100"/>
        <v>0.86885683333423447</v>
      </c>
      <c r="DI86" s="156">
        <f t="shared" si="101"/>
        <v>1.6284574373812053</v>
      </c>
      <c r="DJ86" s="156">
        <f t="shared" si="102"/>
        <v>1.0507766207076725</v>
      </c>
      <c r="DK86" s="111">
        <f t="shared" si="103"/>
        <v>604.90030142553655</v>
      </c>
      <c r="DL86" s="104">
        <f t="shared" si="104"/>
        <v>345.83205689006542</v>
      </c>
      <c r="DM86" s="104">
        <f t="shared" si="105"/>
        <v>0.43802952100136472</v>
      </c>
      <c r="DN86" s="104">
        <f t="shared" si="106"/>
        <v>0.46858972014099481</v>
      </c>
      <c r="DO86" s="105">
        <f t="shared" si="107"/>
        <v>0.8768591916865468</v>
      </c>
      <c r="DP86" s="105">
        <f t="shared" si="108"/>
        <v>0.86885683333365438</v>
      </c>
      <c r="DQ86" s="105">
        <f t="shared" si="109"/>
        <v>1.6284574373846952</v>
      </c>
      <c r="DR86" s="105">
        <f t="shared" si="110"/>
        <v>1.0507766207079079</v>
      </c>
      <c r="DS86" s="104">
        <f t="shared" si="111"/>
        <v>604.90030141981401</v>
      </c>
      <c r="DT86" s="104">
        <f t="shared" si="112"/>
        <v>345.83205688983531</v>
      </c>
      <c r="DU86" s="104">
        <f t="shared" si="113"/>
        <v>0.4380295210016561</v>
      </c>
      <c r="DV86" s="104">
        <f t="shared" si="114"/>
        <v>0.46858972014130656</v>
      </c>
      <c r="DW86" s="105">
        <f t="shared" si="115"/>
        <v>0.8768591916864702</v>
      </c>
      <c r="DX86" s="105">
        <f t="shared" si="116"/>
        <v>0.86885683333357311</v>
      </c>
      <c r="DY86" s="105">
        <f t="shared" si="117"/>
        <v>1.6284574373851841</v>
      </c>
      <c r="DZ86" s="105">
        <f t="shared" si="118"/>
        <v>1.050776620707941</v>
      </c>
      <c r="EA86" s="104">
        <f t="shared" si="119"/>
        <v>604.90030141901161</v>
      </c>
      <c r="EB86" s="104">
        <f t="shared" si="120"/>
        <v>345.83205688980308</v>
      </c>
      <c r="EC86" s="104">
        <f t="shared" si="121"/>
        <v>0.43802952100169701</v>
      </c>
      <c r="ED86" s="104">
        <f t="shared" si="122"/>
        <v>0.46858972014135025</v>
      </c>
      <c r="EE86" s="105">
        <f t="shared" si="123"/>
        <v>0.87685919168645943</v>
      </c>
      <c r="EF86" s="105">
        <f t="shared" si="124"/>
        <v>0.86885683333356178</v>
      </c>
      <c r="EG86" s="105">
        <f t="shared" si="125"/>
        <v>1.6284574373852525</v>
      </c>
      <c r="EH86" s="105">
        <f t="shared" si="126"/>
        <v>1.0507766207079456</v>
      </c>
      <c r="EI86" s="104">
        <f t="shared" si="127"/>
        <v>604.90030141889918</v>
      </c>
      <c r="EJ86" s="104">
        <f t="shared" si="128"/>
        <v>345.83205688979854</v>
      </c>
      <c r="EK86" s="104">
        <f t="shared" si="129"/>
        <v>0.43802952100170273</v>
      </c>
      <c r="EL86" s="104">
        <f t="shared" si="130"/>
        <v>0.46858972014135641</v>
      </c>
      <c r="EM86" s="105">
        <f t="shared" si="131"/>
        <v>0.87685919168645787</v>
      </c>
      <c r="EN86" s="105">
        <f t="shared" si="132"/>
        <v>0.86885683333356012</v>
      </c>
      <c r="EO86" s="105">
        <f t="shared" si="133"/>
        <v>1.6284574373852623</v>
      </c>
      <c r="EP86" s="105">
        <f t="shared" si="134"/>
        <v>1.0507766207079461</v>
      </c>
      <c r="EQ86" s="104">
        <f t="shared" si="135"/>
        <v>0.31114571659095075</v>
      </c>
      <c r="ER86" s="65">
        <f t="shared" si="136"/>
        <v>72.682056889798559</v>
      </c>
      <c r="ES86" s="16"/>
      <c r="ET86" s="16"/>
      <c r="EU86" s="16"/>
      <c r="EV86" s="16"/>
      <c r="EW86" s="16"/>
      <c r="EX86" s="16"/>
      <c r="EY86" s="16"/>
      <c r="EZ86" s="16"/>
      <c r="FA86" s="16"/>
      <c r="FB86" s="16"/>
      <c r="FC86" s="16"/>
      <c r="FD86" s="16"/>
    </row>
    <row r="87" spans="2:160" x14ac:dyDescent="0.3"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16"/>
      <c r="M87" s="116"/>
      <c r="N87" s="116"/>
      <c r="O87" s="116"/>
      <c r="P87" s="117"/>
      <c r="Q87" s="117"/>
      <c r="R87" s="116"/>
      <c r="S87" s="111">
        <v>0.25</v>
      </c>
      <c r="T87" s="134">
        <f t="shared" si="8"/>
        <v>350.60636139977595</v>
      </c>
      <c r="U87" s="111">
        <f t="shared" si="9"/>
        <v>0.43206475096937269</v>
      </c>
      <c r="V87" s="111">
        <f t="shared" si="10"/>
        <v>0.46220880336258474</v>
      </c>
      <c r="W87" s="156">
        <f t="shared" si="11"/>
        <v>0.87842967543229311</v>
      </c>
      <c r="X87" s="156">
        <f t="shared" si="12"/>
        <v>0.87052165723443664</v>
      </c>
      <c r="Y87" s="156">
        <f t="shared" si="13"/>
        <v>1.5980251812095354</v>
      </c>
      <c r="Z87" s="156">
        <f t="shared" si="14"/>
        <v>1.0544424455060486</v>
      </c>
      <c r="AA87" s="111">
        <f t="shared" si="15"/>
        <v>619.72479078930837</v>
      </c>
      <c r="AB87" s="111">
        <f t="shared" si="16"/>
        <v>346.42200342008749</v>
      </c>
      <c r="AC87" s="111">
        <f t="shared" si="17"/>
        <v>0.43728356955079062</v>
      </c>
      <c r="AD87" s="111">
        <f t="shared" si="18"/>
        <v>0.46779172556596205</v>
      </c>
      <c r="AE87" s="156">
        <f t="shared" si="19"/>
        <v>0.87705544196050056</v>
      </c>
      <c r="AF87" s="156">
        <f t="shared" si="20"/>
        <v>0.86906486114526471</v>
      </c>
      <c r="AG87" s="156">
        <f t="shared" si="21"/>
        <v>1.6064182503042004</v>
      </c>
      <c r="AH87" s="156">
        <f t="shared" si="22"/>
        <v>1.0550851882038177</v>
      </c>
      <c r="AI87" s="111">
        <f t="shared" si="23"/>
        <v>605.36155016960424</v>
      </c>
      <c r="AJ87" s="111">
        <f t="shared" si="24"/>
        <v>345.85059458063893</v>
      </c>
      <c r="AK87" s="111">
        <f t="shared" si="25"/>
        <v>0.43800604249402764</v>
      </c>
      <c r="AL87" s="111">
        <f t="shared" si="26"/>
        <v>0.46856460359826213</v>
      </c>
      <c r="AM87" s="156">
        <f t="shared" si="27"/>
        <v>0.87686536791178771</v>
      </c>
      <c r="AN87" s="156">
        <f t="shared" si="28"/>
        <v>0.86886338016225428</v>
      </c>
      <c r="AO87" s="156">
        <f t="shared" si="29"/>
        <v>1.6075823295240632</v>
      </c>
      <c r="AP87" s="156">
        <f t="shared" si="30"/>
        <v>1.0551741443138205</v>
      </c>
      <c r="AQ87" s="111">
        <f t="shared" si="31"/>
        <v>603.39537121186345</v>
      </c>
      <c r="AR87" s="111">
        <f t="shared" si="32"/>
        <v>345.77149071298174</v>
      </c>
      <c r="AS87" s="111">
        <f t="shared" si="33"/>
        <v>0.43810624731989994</v>
      </c>
      <c r="AT87" s="111">
        <f t="shared" si="34"/>
        <v>0.46867179945849763</v>
      </c>
      <c r="AU87" s="156">
        <f t="shared" si="35"/>
        <v>0.87683900846553975</v>
      </c>
      <c r="AV87" s="156">
        <f t="shared" si="36"/>
        <v>0.8688354390442935</v>
      </c>
      <c r="AW87" s="156">
        <f t="shared" si="37"/>
        <v>1.6077438255736294</v>
      </c>
      <c r="AX87" s="156">
        <f t="shared" si="38"/>
        <v>1.0551864818245271</v>
      </c>
      <c r="AY87" s="111">
        <f t="shared" si="39"/>
        <v>603.12309382397518</v>
      </c>
      <c r="AZ87" s="111">
        <f t="shared" si="40"/>
        <v>345.76051930799019</v>
      </c>
      <c r="BA87" s="111">
        <f t="shared" si="41"/>
        <v>0.43812014896800683</v>
      </c>
      <c r="BB87" s="111">
        <f t="shared" si="42"/>
        <v>0.46868667098903055</v>
      </c>
      <c r="BC87" s="156">
        <f t="shared" si="43"/>
        <v>0.8768353516209626</v>
      </c>
      <c r="BD87" s="156">
        <f t="shared" si="44"/>
        <v>0.86883156277911244</v>
      </c>
      <c r="BE87" s="156">
        <f t="shared" si="45"/>
        <v>1.6077662310989982</v>
      </c>
      <c r="BF87" s="156">
        <f t="shared" si="46"/>
        <v>1.0551881934276723</v>
      </c>
      <c r="BG87" s="111">
        <f t="shared" si="47"/>
        <v>603.08532833944832</v>
      </c>
      <c r="BH87" s="111">
        <f t="shared" si="48"/>
        <v>345.75899722091532</v>
      </c>
      <c r="BI87" s="111">
        <f t="shared" si="49"/>
        <v>0.43812207764382249</v>
      </c>
      <c r="BJ87" s="111">
        <f t="shared" si="50"/>
        <v>0.46868873422362406</v>
      </c>
      <c r="BK87" s="156">
        <f t="shared" si="51"/>
        <v>0.87683484428176828</v>
      </c>
      <c r="BL87" s="156">
        <f t="shared" si="52"/>
        <v>0.86883102499827802</v>
      </c>
      <c r="BM87" s="156">
        <f t="shared" si="53"/>
        <v>1.6077693395944503</v>
      </c>
      <c r="BN87" s="156">
        <f t="shared" si="54"/>
        <v>1.0551884308905495</v>
      </c>
      <c r="BO87" s="111">
        <f t="shared" si="55"/>
        <v>603.08008901926644</v>
      </c>
      <c r="BP87" s="111">
        <f t="shared" si="56"/>
        <v>345.758786050835</v>
      </c>
      <c r="BQ87" s="111">
        <f t="shared" si="57"/>
        <v>0.43812234522422261</v>
      </c>
      <c r="BR87" s="111">
        <f t="shared" si="58"/>
        <v>0.46868902047242422</v>
      </c>
      <c r="BS87" s="156">
        <f t="shared" si="59"/>
        <v>0.8768347738946255</v>
      </c>
      <c r="BT87" s="156">
        <f t="shared" si="60"/>
        <v>0.86883095038772962</v>
      </c>
      <c r="BU87" s="156">
        <f t="shared" si="61"/>
        <v>1.607769770860827</v>
      </c>
      <c r="BV87" s="156">
        <f t="shared" si="62"/>
        <v>1.0551884638356432</v>
      </c>
      <c r="BW87" s="111">
        <f t="shared" si="63"/>
        <v>603.07936213010873</v>
      </c>
      <c r="BX87" s="111">
        <f t="shared" si="64"/>
        <v>345.75875675354558</v>
      </c>
      <c r="BY87" s="111">
        <f t="shared" si="65"/>
        <v>0.43812238234778611</v>
      </c>
      <c r="BZ87" s="111">
        <f t="shared" si="66"/>
        <v>0.4686890601860037</v>
      </c>
      <c r="CA87" s="156">
        <f t="shared" si="67"/>
        <v>0.87683476412925621</v>
      </c>
      <c r="CB87" s="156">
        <f t="shared" si="68"/>
        <v>0.86883094003641359</v>
      </c>
      <c r="CC87" s="156">
        <f t="shared" si="69"/>
        <v>1.6077698306938573</v>
      </c>
      <c r="CD87" s="156">
        <f t="shared" si="70"/>
        <v>1.0551884684063788</v>
      </c>
      <c r="CE87" s="111">
        <f t="shared" si="71"/>
        <v>603.07926128303598</v>
      </c>
      <c r="CF87" s="111">
        <f t="shared" si="72"/>
        <v>345.75875268889894</v>
      </c>
      <c r="CG87" s="111">
        <f t="shared" si="73"/>
        <v>0.43812238749823468</v>
      </c>
      <c r="CH87" s="111">
        <f t="shared" si="74"/>
        <v>0.46868906569578589</v>
      </c>
      <c r="CI87" s="156">
        <f t="shared" si="75"/>
        <v>0.87683476277442851</v>
      </c>
      <c r="CJ87" s="156">
        <f t="shared" si="76"/>
        <v>0.86883093860029281</v>
      </c>
      <c r="CK87" s="156">
        <f t="shared" si="77"/>
        <v>1.6077698389949717</v>
      </c>
      <c r="CL87" s="156">
        <f t="shared" si="78"/>
        <v>1.0551884690405136</v>
      </c>
      <c r="CM87" s="111">
        <f t="shared" si="79"/>
        <v>603.07924729171691</v>
      </c>
      <c r="CN87" s="111">
        <f t="shared" si="80"/>
        <v>345.758752124978</v>
      </c>
      <c r="CO87" s="111">
        <f t="shared" si="81"/>
        <v>0.43812238821279759</v>
      </c>
      <c r="CP87" s="111">
        <f t="shared" si="82"/>
        <v>0.46868906646020209</v>
      </c>
      <c r="CQ87" s="156">
        <f t="shared" si="83"/>
        <v>0.87683476258646242</v>
      </c>
      <c r="CR87" s="156">
        <f t="shared" si="84"/>
        <v>0.8688309384010483</v>
      </c>
      <c r="CS87" s="156">
        <f t="shared" si="85"/>
        <v>1.6077698401466518</v>
      </c>
      <c r="CT87" s="156">
        <f t="shared" si="86"/>
        <v>1.0551884691284921</v>
      </c>
      <c r="CU87" s="111">
        <f t="shared" si="87"/>
        <v>603.07924535058953</v>
      </c>
      <c r="CV87" s="111">
        <f t="shared" si="88"/>
        <v>345.75875204674077</v>
      </c>
      <c r="CW87" s="111">
        <f t="shared" si="89"/>
        <v>0.43812238831193462</v>
      </c>
      <c r="CX87" s="111">
        <f t="shared" si="90"/>
        <v>0.46868906656625564</v>
      </c>
      <c r="CY87" s="156">
        <f t="shared" si="91"/>
        <v>0.8768347625603844</v>
      </c>
      <c r="CZ87" s="156">
        <f t="shared" si="92"/>
        <v>0.86883093837340553</v>
      </c>
      <c r="DA87" s="156">
        <f t="shared" si="93"/>
        <v>1.6077698403064338</v>
      </c>
      <c r="DB87" s="156">
        <f t="shared" si="94"/>
        <v>1.0551884691406981</v>
      </c>
      <c r="DC87" s="111">
        <f t="shared" si="95"/>
        <v>603.07924508128156</v>
      </c>
      <c r="DD87" s="111">
        <f t="shared" si="96"/>
        <v>345.75875203588629</v>
      </c>
      <c r="DE87" s="111">
        <f t="shared" si="97"/>
        <v>0.43812238832568862</v>
      </c>
      <c r="DF87" s="111">
        <f t="shared" si="98"/>
        <v>0.4686890665809692</v>
      </c>
      <c r="DG87" s="156">
        <f t="shared" si="99"/>
        <v>0.8768347625567664</v>
      </c>
      <c r="DH87" s="156">
        <f t="shared" si="100"/>
        <v>0.86883093836957048</v>
      </c>
      <c r="DI87" s="156">
        <f t="shared" si="101"/>
        <v>1.6077698403286014</v>
      </c>
      <c r="DJ87" s="156">
        <f t="shared" si="102"/>
        <v>1.0551884691423914</v>
      </c>
      <c r="DK87" s="111">
        <f t="shared" si="103"/>
        <v>603.07924504391815</v>
      </c>
      <c r="DL87" s="104">
        <f t="shared" si="104"/>
        <v>345.75875203438039</v>
      </c>
      <c r="DM87" s="104">
        <f t="shared" si="105"/>
        <v>0.43812238832759681</v>
      </c>
      <c r="DN87" s="104">
        <f t="shared" si="106"/>
        <v>0.46868906658301052</v>
      </c>
      <c r="DO87" s="105">
        <f t="shared" si="107"/>
        <v>0.87683476255626436</v>
      </c>
      <c r="DP87" s="105">
        <f t="shared" si="108"/>
        <v>0.86883093836903835</v>
      </c>
      <c r="DQ87" s="105">
        <f t="shared" si="109"/>
        <v>1.6077698403316767</v>
      </c>
      <c r="DR87" s="105">
        <f t="shared" si="110"/>
        <v>1.0551884691426265</v>
      </c>
      <c r="DS87" s="104">
        <f t="shared" si="111"/>
        <v>603.07924503873437</v>
      </c>
      <c r="DT87" s="104">
        <f t="shared" si="112"/>
        <v>345.75875203417144</v>
      </c>
      <c r="DU87" s="104">
        <f t="shared" si="113"/>
        <v>0.43812238832786154</v>
      </c>
      <c r="DV87" s="104">
        <f t="shared" si="114"/>
        <v>0.46868906658329379</v>
      </c>
      <c r="DW87" s="105">
        <f t="shared" si="115"/>
        <v>0.87683476255619475</v>
      </c>
      <c r="DX87" s="105">
        <f t="shared" si="116"/>
        <v>0.86883093836896452</v>
      </c>
      <c r="DY87" s="105">
        <f t="shared" si="117"/>
        <v>1.6077698403321037</v>
      </c>
      <c r="DZ87" s="105">
        <f t="shared" si="118"/>
        <v>1.055188469142659</v>
      </c>
      <c r="EA87" s="104">
        <f t="shared" si="119"/>
        <v>603.07924503801564</v>
      </c>
      <c r="EB87" s="104">
        <f t="shared" si="120"/>
        <v>345.75875203414245</v>
      </c>
      <c r="EC87" s="104">
        <f t="shared" si="121"/>
        <v>0.43812238832789835</v>
      </c>
      <c r="ED87" s="104">
        <f t="shared" si="122"/>
        <v>0.46868906658333309</v>
      </c>
      <c r="EE87" s="105">
        <f t="shared" si="123"/>
        <v>0.87683476255618509</v>
      </c>
      <c r="EF87" s="105">
        <f t="shared" si="124"/>
        <v>0.86883093836895431</v>
      </c>
      <c r="EG87" s="105">
        <f t="shared" si="125"/>
        <v>1.6077698403321627</v>
      </c>
      <c r="EH87" s="105">
        <f t="shared" si="126"/>
        <v>1.0551884691426636</v>
      </c>
      <c r="EI87" s="104">
        <f t="shared" si="127"/>
        <v>603.07924503791548</v>
      </c>
      <c r="EJ87" s="104">
        <f t="shared" si="128"/>
        <v>345.75875203413841</v>
      </c>
      <c r="EK87" s="104">
        <f t="shared" si="129"/>
        <v>0.43812238832790346</v>
      </c>
      <c r="EL87" s="104">
        <f t="shared" si="130"/>
        <v>0.46868906658333859</v>
      </c>
      <c r="EM87" s="105">
        <f t="shared" si="131"/>
        <v>0.87683476255618376</v>
      </c>
      <c r="EN87" s="105">
        <f t="shared" si="132"/>
        <v>0.86883093836895287</v>
      </c>
      <c r="EO87" s="105">
        <f t="shared" si="133"/>
        <v>1.607769840332171</v>
      </c>
      <c r="EP87" s="105">
        <f t="shared" si="134"/>
        <v>1.0551884691426643</v>
      </c>
      <c r="EQ87" s="104">
        <f t="shared" si="135"/>
        <v>0.31902935126959936</v>
      </c>
      <c r="ER87" s="65">
        <f t="shared" si="136"/>
        <v>72.608752034138433</v>
      </c>
      <c r="ES87" s="16"/>
      <c r="ET87" s="16"/>
      <c r="EU87" s="16"/>
      <c r="EV87" s="16"/>
      <c r="EW87" s="16"/>
      <c r="EX87" s="16"/>
      <c r="EY87" s="16"/>
      <c r="EZ87" s="16"/>
      <c r="FA87" s="16"/>
      <c r="FB87" s="16"/>
      <c r="FC87" s="16"/>
      <c r="FD87" s="16"/>
    </row>
    <row r="88" spans="2:160" x14ac:dyDescent="0.3"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16"/>
      <c r="M88" s="116"/>
      <c r="N88" s="116"/>
      <c r="O88" s="116"/>
      <c r="P88" s="117"/>
      <c r="Q88" s="117"/>
      <c r="R88" s="116"/>
      <c r="S88" s="111">
        <v>0.26</v>
      </c>
      <c r="T88" s="134">
        <f t="shared" si="8"/>
        <v>350.61800974285688</v>
      </c>
      <c r="U88" s="111">
        <f t="shared" si="9"/>
        <v>0.43205039677673956</v>
      </c>
      <c r="V88" s="111">
        <f t="shared" si="10"/>
        <v>0.4621934477146516</v>
      </c>
      <c r="W88" s="156">
        <f t="shared" si="11"/>
        <v>0.87843345818507057</v>
      </c>
      <c r="X88" s="156">
        <f t="shared" si="12"/>
        <v>0.87052566747089966</v>
      </c>
      <c r="Y88" s="156">
        <f t="shared" si="13"/>
        <v>1.5780966257588938</v>
      </c>
      <c r="Z88" s="156">
        <f t="shared" si="14"/>
        <v>1.0589743639557074</v>
      </c>
      <c r="AA88" s="111">
        <f t="shared" si="15"/>
        <v>618.10539876106134</v>
      </c>
      <c r="AB88" s="111">
        <f t="shared" si="16"/>
        <v>346.35813935511203</v>
      </c>
      <c r="AC88" s="111">
        <f t="shared" si="17"/>
        <v>0.43736419911633367</v>
      </c>
      <c r="AD88" s="111">
        <f t="shared" si="18"/>
        <v>0.46787798045003137</v>
      </c>
      <c r="AE88" s="156">
        <f t="shared" si="19"/>
        <v>0.87703422723730895</v>
      </c>
      <c r="AF88" s="156">
        <f t="shared" si="20"/>
        <v>0.86904237310956745</v>
      </c>
      <c r="AG88" s="156">
        <f t="shared" si="21"/>
        <v>1.5863068911752476</v>
      </c>
      <c r="AH88" s="156">
        <f t="shared" si="22"/>
        <v>1.059684037299472</v>
      </c>
      <c r="AI88" s="111">
        <f t="shared" si="23"/>
        <v>603.66047645966387</v>
      </c>
      <c r="AJ88" s="111">
        <f t="shared" si="24"/>
        <v>345.78216912130921</v>
      </c>
      <c r="AK88" s="111">
        <f t="shared" si="25"/>
        <v>0.43809271776916692</v>
      </c>
      <c r="AL88" s="111">
        <f t="shared" si="26"/>
        <v>0.46865732598562038</v>
      </c>
      <c r="AM88" s="156">
        <f t="shared" si="27"/>
        <v>0.87684256744411737</v>
      </c>
      <c r="AN88" s="156">
        <f t="shared" si="28"/>
        <v>0.86883921157233224</v>
      </c>
      <c r="AO88" s="156">
        <f t="shared" si="29"/>
        <v>1.5874345565203209</v>
      </c>
      <c r="AP88" s="156">
        <f t="shared" si="30"/>
        <v>1.0597813084326126</v>
      </c>
      <c r="AQ88" s="111">
        <f t="shared" si="31"/>
        <v>601.70204933999344</v>
      </c>
      <c r="AR88" s="111">
        <f t="shared" si="32"/>
        <v>345.70319076105693</v>
      </c>
      <c r="AS88" s="111">
        <f t="shared" si="33"/>
        <v>0.43819280317599152</v>
      </c>
      <c r="AT88" s="111">
        <f t="shared" si="34"/>
        <v>0.46876439409524673</v>
      </c>
      <c r="AU88" s="156">
        <f t="shared" si="35"/>
        <v>0.87681624009584169</v>
      </c>
      <c r="AV88" s="156">
        <f t="shared" si="36"/>
        <v>0.86881130452894206</v>
      </c>
      <c r="AW88" s="156">
        <f t="shared" si="37"/>
        <v>1.5875895160082265</v>
      </c>
      <c r="AX88" s="156">
        <f t="shared" si="38"/>
        <v>1.0597946712809985</v>
      </c>
      <c r="AY88" s="111">
        <f t="shared" si="39"/>
        <v>601.43340966167727</v>
      </c>
      <c r="AZ88" s="111">
        <f t="shared" si="40"/>
        <v>345.69234037138074</v>
      </c>
      <c r="BA88" s="111">
        <f t="shared" si="41"/>
        <v>0.43820655691627591</v>
      </c>
      <c r="BB88" s="111">
        <f t="shared" si="42"/>
        <v>0.46877910739880674</v>
      </c>
      <c r="BC88" s="156">
        <f t="shared" si="43"/>
        <v>0.87681262225245249</v>
      </c>
      <c r="BD88" s="156">
        <f t="shared" si="44"/>
        <v>0.86880746961206778</v>
      </c>
      <c r="BE88" s="156">
        <f t="shared" si="45"/>
        <v>1.5876108112731613</v>
      </c>
      <c r="BF88" s="156">
        <f t="shared" si="46"/>
        <v>1.0597965075953943</v>
      </c>
      <c r="BG88" s="111">
        <f t="shared" si="47"/>
        <v>601.39650098484401</v>
      </c>
      <c r="BH88" s="111">
        <f t="shared" si="48"/>
        <v>345.6908493072487</v>
      </c>
      <c r="BI88" s="111">
        <f t="shared" si="49"/>
        <v>0.43820844702728329</v>
      </c>
      <c r="BJ88" s="111">
        <f t="shared" si="50"/>
        <v>0.46878112937802396</v>
      </c>
      <c r="BK88" s="156">
        <f t="shared" si="51"/>
        <v>0.87681212507063688</v>
      </c>
      <c r="BL88" s="156">
        <f t="shared" si="52"/>
        <v>0.86880694259903346</v>
      </c>
      <c r="BM88" s="156">
        <f t="shared" si="53"/>
        <v>1.5876137377936934</v>
      </c>
      <c r="BN88" s="156">
        <f t="shared" si="54"/>
        <v>1.0597967599511693</v>
      </c>
      <c r="BO88" s="111">
        <f t="shared" si="55"/>
        <v>601.39142894846577</v>
      </c>
      <c r="BP88" s="111">
        <f t="shared" si="56"/>
        <v>345.69064439734842</v>
      </c>
      <c r="BQ88" s="111">
        <f t="shared" si="57"/>
        <v>0.438208706777585</v>
      </c>
      <c r="BR88" s="111">
        <f t="shared" si="58"/>
        <v>0.46878140725043976</v>
      </c>
      <c r="BS88" s="156">
        <f t="shared" si="59"/>
        <v>0.87681205674497531</v>
      </c>
      <c r="BT88" s="156">
        <f t="shared" si="60"/>
        <v>0.86880687017379121</v>
      </c>
      <c r="BU88" s="156">
        <f t="shared" si="61"/>
        <v>1.5876141399738182</v>
      </c>
      <c r="BV88" s="156">
        <f t="shared" si="62"/>
        <v>1.0597967946313984</v>
      </c>
      <c r="BW88" s="111">
        <f t="shared" si="63"/>
        <v>601.39073192182661</v>
      </c>
      <c r="BX88" s="111">
        <f t="shared" si="64"/>
        <v>345.69061623740953</v>
      </c>
      <c r="BY88" s="111">
        <f t="shared" si="65"/>
        <v>0.43820874247404251</v>
      </c>
      <c r="BZ88" s="111">
        <f t="shared" si="66"/>
        <v>0.46878144543734779</v>
      </c>
      <c r="CA88" s="156">
        <f t="shared" si="67"/>
        <v>0.87681204735525009</v>
      </c>
      <c r="CB88" s="156">
        <f t="shared" si="68"/>
        <v>0.86880686022067688</v>
      </c>
      <c r="CC88" s="156">
        <f t="shared" si="69"/>
        <v>1.5876141952438483</v>
      </c>
      <c r="CD88" s="156">
        <f t="shared" si="70"/>
        <v>1.0597967993973652</v>
      </c>
      <c r="CE88" s="111">
        <f t="shared" si="71"/>
        <v>601.39063613226233</v>
      </c>
      <c r="CF88" s="111">
        <f t="shared" si="72"/>
        <v>345.69061236750036</v>
      </c>
      <c r="CG88" s="111">
        <f t="shared" si="73"/>
        <v>0.43820874737966614</v>
      </c>
      <c r="CH88" s="111">
        <f t="shared" si="74"/>
        <v>0.46878145068522425</v>
      </c>
      <c r="CI88" s="156">
        <f t="shared" si="75"/>
        <v>0.87681204606485708</v>
      </c>
      <c r="CJ88" s="156">
        <f t="shared" si="76"/>
        <v>0.86880685885285958</v>
      </c>
      <c r="CK88" s="156">
        <f t="shared" si="77"/>
        <v>1.5876142028393911</v>
      </c>
      <c r="CL88" s="156">
        <f t="shared" si="78"/>
        <v>1.0597968000523332</v>
      </c>
      <c r="CM88" s="111">
        <f t="shared" si="79"/>
        <v>601.39062296828092</v>
      </c>
      <c r="CN88" s="111">
        <f t="shared" si="80"/>
        <v>345.69061183567402</v>
      </c>
      <c r="CO88" s="111">
        <f t="shared" si="81"/>
        <v>0.43820874805382665</v>
      </c>
      <c r="CP88" s="111">
        <f t="shared" si="82"/>
        <v>0.46878145140641919</v>
      </c>
      <c r="CQ88" s="156">
        <f t="shared" si="83"/>
        <v>0.87681204588752348</v>
      </c>
      <c r="CR88" s="156">
        <f t="shared" si="84"/>
        <v>0.86880685866488583</v>
      </c>
      <c r="CS88" s="156">
        <f t="shared" si="85"/>
        <v>1.5876142038832164</v>
      </c>
      <c r="CT88" s="156">
        <f t="shared" si="86"/>
        <v>1.059796800142343</v>
      </c>
      <c r="CU88" s="111">
        <f t="shared" si="87"/>
        <v>601.39062115920694</v>
      </c>
      <c r="CV88" s="111">
        <f t="shared" si="88"/>
        <v>345.6906117625872</v>
      </c>
      <c r="CW88" s="111">
        <f t="shared" si="89"/>
        <v>0.43820874814647393</v>
      </c>
      <c r="CX88" s="111">
        <f t="shared" si="90"/>
        <v>0.46878145150553024</v>
      </c>
      <c r="CY88" s="156">
        <f t="shared" si="91"/>
        <v>0.8768120458631532</v>
      </c>
      <c r="CZ88" s="156">
        <f t="shared" si="92"/>
        <v>0.86880685863905338</v>
      </c>
      <c r="DA88" s="156">
        <f t="shared" si="93"/>
        <v>1.5876142040266654</v>
      </c>
      <c r="DB88" s="156">
        <f t="shared" si="94"/>
        <v>1.0597968001547127</v>
      </c>
      <c r="DC88" s="111">
        <f t="shared" si="95"/>
        <v>601.39062091059338</v>
      </c>
      <c r="DD88" s="111">
        <f t="shared" si="96"/>
        <v>345.69061175254313</v>
      </c>
      <c r="DE88" s="111">
        <f t="shared" si="97"/>
        <v>0.43820874815920607</v>
      </c>
      <c r="DF88" s="111">
        <f t="shared" si="98"/>
        <v>0.46878145151915068</v>
      </c>
      <c r="DG88" s="156">
        <f t="shared" si="99"/>
        <v>0.8768120458598041</v>
      </c>
      <c r="DH88" s="156">
        <f t="shared" si="100"/>
        <v>0.86880685863550333</v>
      </c>
      <c r="DI88" s="156">
        <f t="shared" si="101"/>
        <v>1.587614204046379</v>
      </c>
      <c r="DJ88" s="156">
        <f t="shared" si="102"/>
        <v>1.0597968001564126</v>
      </c>
      <c r="DK88" s="111">
        <f t="shared" si="103"/>
        <v>601.39062087642708</v>
      </c>
      <c r="DL88" s="104">
        <f t="shared" si="104"/>
        <v>345.69061175116286</v>
      </c>
      <c r="DM88" s="104">
        <f t="shared" si="105"/>
        <v>0.43820874816095579</v>
      </c>
      <c r="DN88" s="104">
        <f t="shared" si="106"/>
        <v>0.46878145152102246</v>
      </c>
      <c r="DO88" s="105">
        <f t="shared" si="107"/>
        <v>0.87681204585934391</v>
      </c>
      <c r="DP88" s="105">
        <f t="shared" si="108"/>
        <v>0.86880685863501539</v>
      </c>
      <c r="DQ88" s="105">
        <f t="shared" si="109"/>
        <v>1.5876142040490882</v>
      </c>
      <c r="DR88" s="105">
        <f t="shared" si="110"/>
        <v>1.0597968001566462</v>
      </c>
      <c r="DS88" s="104">
        <f t="shared" si="111"/>
        <v>601.39062087173158</v>
      </c>
      <c r="DT88" s="104">
        <f t="shared" si="112"/>
        <v>345.69061175097318</v>
      </c>
      <c r="DU88" s="104">
        <f t="shared" si="113"/>
        <v>0.4382087481611962</v>
      </c>
      <c r="DV88" s="104">
        <f t="shared" si="114"/>
        <v>0.4687814515212797</v>
      </c>
      <c r="DW88" s="105">
        <f t="shared" si="115"/>
        <v>0.87681204585928063</v>
      </c>
      <c r="DX88" s="105">
        <f t="shared" si="116"/>
        <v>0.86880685863494833</v>
      </c>
      <c r="DY88" s="105">
        <f t="shared" si="117"/>
        <v>1.5876142040494603</v>
      </c>
      <c r="DZ88" s="105">
        <f t="shared" si="118"/>
        <v>1.0597968001566782</v>
      </c>
      <c r="EA88" s="104">
        <f t="shared" si="119"/>
        <v>601.39062087108641</v>
      </c>
      <c r="EB88" s="104">
        <f t="shared" si="120"/>
        <v>345.69061175094708</v>
      </c>
      <c r="EC88" s="104">
        <f t="shared" si="121"/>
        <v>0.43820874816122929</v>
      </c>
      <c r="ED88" s="104">
        <f t="shared" si="122"/>
        <v>0.46878145152131506</v>
      </c>
      <c r="EE88" s="105">
        <f t="shared" si="123"/>
        <v>0.87681204585927197</v>
      </c>
      <c r="EF88" s="105">
        <f t="shared" si="124"/>
        <v>0.86880685863493912</v>
      </c>
      <c r="EG88" s="105">
        <f t="shared" si="125"/>
        <v>1.5876142040495116</v>
      </c>
      <c r="EH88" s="105">
        <f t="shared" si="126"/>
        <v>1.0597968001566827</v>
      </c>
      <c r="EI88" s="104">
        <f t="shared" si="127"/>
        <v>601.39062087099785</v>
      </c>
      <c r="EJ88" s="104">
        <f t="shared" si="128"/>
        <v>345.6906117509435</v>
      </c>
      <c r="EK88" s="104">
        <f t="shared" si="129"/>
        <v>0.43820874816123379</v>
      </c>
      <c r="EL88" s="104">
        <f t="shared" si="130"/>
        <v>0.46878145152131989</v>
      </c>
      <c r="EM88" s="105">
        <f t="shared" si="131"/>
        <v>0.87681204585927075</v>
      </c>
      <c r="EN88" s="105">
        <f t="shared" si="132"/>
        <v>0.8688068586349379</v>
      </c>
      <c r="EO88" s="105">
        <f t="shared" si="133"/>
        <v>1.5876142040495187</v>
      </c>
      <c r="EP88" s="105">
        <f t="shared" si="134"/>
        <v>1.0597968001566833</v>
      </c>
      <c r="EQ88" s="104">
        <f t="shared" si="135"/>
        <v>0.3267137003172414</v>
      </c>
      <c r="ER88" s="65">
        <f t="shared" si="136"/>
        <v>72.540611750943526</v>
      </c>
      <c r="ES88" s="16"/>
      <c r="ET88" s="16"/>
      <c r="EU88" s="16"/>
      <c r="EV88" s="16"/>
      <c r="EW88" s="16"/>
      <c r="EX88" s="16"/>
      <c r="EY88" s="16"/>
      <c r="EZ88" s="16"/>
      <c r="FA88" s="16"/>
      <c r="FB88" s="16"/>
      <c r="FC88" s="16"/>
      <c r="FD88" s="16"/>
    </row>
    <row r="89" spans="2:160" x14ac:dyDescent="0.3"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16"/>
      <c r="M89" s="116"/>
      <c r="N89" s="116"/>
      <c r="O89" s="116"/>
      <c r="P89" s="117"/>
      <c r="Q89" s="117"/>
      <c r="R89" s="116"/>
      <c r="S89" s="111">
        <v>0.27</v>
      </c>
      <c r="T89" s="134">
        <f t="shared" si="8"/>
        <v>350.62965808593782</v>
      </c>
      <c r="U89" s="111">
        <f t="shared" si="9"/>
        <v>0.43203604353783392</v>
      </c>
      <c r="V89" s="111">
        <f t="shared" si="10"/>
        <v>0.4621780930869851</v>
      </c>
      <c r="W89" s="156">
        <f t="shared" si="11"/>
        <v>0.87843724070280071</v>
      </c>
      <c r="X89" s="156">
        <f t="shared" si="12"/>
        <v>0.87052967745938481</v>
      </c>
      <c r="Y89" s="156">
        <f t="shared" si="13"/>
        <v>1.5586949912527952</v>
      </c>
      <c r="Z89" s="156">
        <f t="shared" si="14"/>
        <v>1.0637007448778768</v>
      </c>
      <c r="AA89" s="111">
        <f t="shared" si="15"/>
        <v>616.59518600131094</v>
      </c>
      <c r="AB89" s="111">
        <f t="shared" si="16"/>
        <v>346.2984542485566</v>
      </c>
      <c r="AC89" s="111">
        <f t="shared" si="17"/>
        <v>0.43743957955337442</v>
      </c>
      <c r="AD89" s="111">
        <f t="shared" si="18"/>
        <v>0.46795861998733079</v>
      </c>
      <c r="AE89" s="156">
        <f t="shared" si="19"/>
        <v>0.87701439409455983</v>
      </c>
      <c r="AF89" s="156">
        <f t="shared" si="20"/>
        <v>0.86902134961140887</v>
      </c>
      <c r="AG89" s="156">
        <f t="shared" si="21"/>
        <v>1.5667148315809301</v>
      </c>
      <c r="AH89" s="156">
        <f t="shared" si="22"/>
        <v>1.0644811491290394</v>
      </c>
      <c r="AI89" s="111">
        <f t="shared" si="23"/>
        <v>602.08291081437437</v>
      </c>
      <c r="AJ89" s="111">
        <f t="shared" si="24"/>
        <v>345.71856682958503</v>
      </c>
      <c r="AK89" s="111">
        <f t="shared" si="25"/>
        <v>0.43817331425287137</v>
      </c>
      <c r="AL89" s="111">
        <f t="shared" si="26"/>
        <v>0.46874354547981589</v>
      </c>
      <c r="AM89" s="156">
        <f t="shared" si="27"/>
        <v>0.87682136657211629</v>
      </c>
      <c r="AN89" s="156">
        <f t="shared" si="28"/>
        <v>0.86881673859976705</v>
      </c>
      <c r="AO89" s="156">
        <f t="shared" si="29"/>
        <v>1.5678057408723205</v>
      </c>
      <c r="AP89" s="156">
        <f t="shared" si="30"/>
        <v>1.0645870922213025</v>
      </c>
      <c r="AQ89" s="111">
        <f t="shared" si="31"/>
        <v>600.13397772685983</v>
      </c>
      <c r="AR89" s="111">
        <f t="shared" si="32"/>
        <v>345.63979860073601</v>
      </c>
      <c r="AS89" s="111">
        <f t="shared" si="33"/>
        <v>0.43827317004503513</v>
      </c>
      <c r="AT89" s="111">
        <f t="shared" si="34"/>
        <v>0.46885036795515384</v>
      </c>
      <c r="AU89" s="156">
        <f t="shared" si="35"/>
        <v>0.87679510025790119</v>
      </c>
      <c r="AV89" s="156">
        <f t="shared" si="36"/>
        <v>0.86878889629950729</v>
      </c>
      <c r="AW89" s="156">
        <f t="shared" si="37"/>
        <v>1.5679542407699065</v>
      </c>
      <c r="AX89" s="156">
        <f t="shared" si="38"/>
        <v>1.0646015097961568</v>
      </c>
      <c r="AY89" s="111">
        <f t="shared" si="39"/>
        <v>599.86914246121546</v>
      </c>
      <c r="AZ89" s="111">
        <f t="shared" si="40"/>
        <v>345.62907841778485</v>
      </c>
      <c r="BA89" s="111">
        <f t="shared" si="41"/>
        <v>0.4382867637177289</v>
      </c>
      <c r="BB89" s="111">
        <f t="shared" si="42"/>
        <v>0.46886491002361697</v>
      </c>
      <c r="BC89" s="156">
        <f t="shared" si="43"/>
        <v>0.87679152460550847</v>
      </c>
      <c r="BD89" s="156">
        <f t="shared" si="44"/>
        <v>0.86878510611149184</v>
      </c>
      <c r="BE89" s="156">
        <f t="shared" si="45"/>
        <v>1.567974457166962</v>
      </c>
      <c r="BF89" s="156">
        <f t="shared" si="46"/>
        <v>1.0646034724954745</v>
      </c>
      <c r="BG89" s="111">
        <f t="shared" si="47"/>
        <v>599.83309703927205</v>
      </c>
      <c r="BH89" s="111">
        <f t="shared" si="48"/>
        <v>345.62761903912406</v>
      </c>
      <c r="BI89" s="111">
        <f t="shared" si="49"/>
        <v>0.43828861434052363</v>
      </c>
      <c r="BJ89" s="111">
        <f t="shared" si="50"/>
        <v>0.46886688975962992</v>
      </c>
      <c r="BK89" s="156">
        <f t="shared" si="51"/>
        <v>0.8767910378225291</v>
      </c>
      <c r="BL89" s="156">
        <f t="shared" si="52"/>
        <v>0.86878459012209641</v>
      </c>
      <c r="BM89" s="156">
        <f t="shared" si="53"/>
        <v>1.5679772094099289</v>
      </c>
      <c r="BN89" s="156">
        <f t="shared" si="54"/>
        <v>1.0646037396943333</v>
      </c>
      <c r="BO89" s="111">
        <f t="shared" si="55"/>
        <v>599.82819000534073</v>
      </c>
      <c r="BP89" s="111">
        <f t="shared" si="56"/>
        <v>345.62742036130004</v>
      </c>
      <c r="BQ89" s="111">
        <f t="shared" si="57"/>
        <v>0.43828886628300001</v>
      </c>
      <c r="BR89" s="111">
        <f t="shared" si="58"/>
        <v>0.46886715927948835</v>
      </c>
      <c r="BS89" s="156">
        <f t="shared" si="59"/>
        <v>0.87679097155225993</v>
      </c>
      <c r="BT89" s="156">
        <f t="shared" si="60"/>
        <v>0.86878451987568939</v>
      </c>
      <c r="BU89" s="156">
        <f t="shared" si="61"/>
        <v>1.5679775840985617</v>
      </c>
      <c r="BV89" s="156">
        <f t="shared" si="62"/>
        <v>1.0646037760705935</v>
      </c>
      <c r="BW89" s="111">
        <f t="shared" si="63"/>
        <v>599.82752196776221</v>
      </c>
      <c r="BX89" s="111">
        <f t="shared" si="64"/>
        <v>345.62739331343914</v>
      </c>
      <c r="BY89" s="111">
        <f t="shared" si="65"/>
        <v>0.43828890058229603</v>
      </c>
      <c r="BZ89" s="111">
        <f t="shared" si="66"/>
        <v>0.46886719597175852</v>
      </c>
      <c r="CA89" s="156">
        <f t="shared" si="67"/>
        <v>0.87679096253026612</v>
      </c>
      <c r="CB89" s="156">
        <f t="shared" si="68"/>
        <v>0.86878451031238657</v>
      </c>
      <c r="CC89" s="156">
        <f t="shared" si="69"/>
        <v>1.5679776351084491</v>
      </c>
      <c r="CD89" s="156">
        <f t="shared" si="70"/>
        <v>1.0646037810228355</v>
      </c>
      <c r="CE89" s="111">
        <f t="shared" si="71"/>
        <v>599.82743102157724</v>
      </c>
      <c r="CF89" s="111">
        <f t="shared" si="72"/>
        <v>345.6273896311597</v>
      </c>
      <c r="CG89" s="111">
        <f t="shared" si="73"/>
        <v>0.43828890525178194</v>
      </c>
      <c r="CH89" s="111">
        <f t="shared" si="74"/>
        <v>0.4688672009670225</v>
      </c>
      <c r="CI89" s="156">
        <f t="shared" si="75"/>
        <v>0.87679096130201717</v>
      </c>
      <c r="CJ89" s="156">
        <f t="shared" si="76"/>
        <v>0.86878450901044413</v>
      </c>
      <c r="CK89" s="156">
        <f t="shared" si="77"/>
        <v>1.5679776420529052</v>
      </c>
      <c r="CL89" s="156">
        <f t="shared" si="78"/>
        <v>1.0646037816970308</v>
      </c>
      <c r="CM89" s="111">
        <f t="shared" si="79"/>
        <v>599.82741864021887</v>
      </c>
      <c r="CN89" s="111">
        <f t="shared" si="80"/>
        <v>345.6273891298564</v>
      </c>
      <c r="CO89" s="111">
        <f t="shared" si="81"/>
        <v>0.43828890588748293</v>
      </c>
      <c r="CP89" s="111">
        <f t="shared" si="82"/>
        <v>0.46886720164707474</v>
      </c>
      <c r="CQ89" s="156">
        <f t="shared" si="83"/>
        <v>0.87679096113480415</v>
      </c>
      <c r="CR89" s="156">
        <f t="shared" si="84"/>
        <v>0.86878450883319847</v>
      </c>
      <c r="CS89" s="156">
        <f t="shared" si="85"/>
        <v>1.5679776429983192</v>
      </c>
      <c r="CT89" s="156">
        <f t="shared" si="86"/>
        <v>1.0646037817888154</v>
      </c>
      <c r="CU89" s="111">
        <f t="shared" si="87"/>
        <v>599.82741695462789</v>
      </c>
      <c r="CV89" s="111">
        <f t="shared" si="88"/>
        <v>345.62738906160922</v>
      </c>
      <c r="CW89" s="111">
        <f t="shared" si="89"/>
        <v>0.43828890597402692</v>
      </c>
      <c r="CX89" s="111">
        <f t="shared" si="90"/>
        <v>0.46886720173965668</v>
      </c>
      <c r="CY89" s="156">
        <f t="shared" si="91"/>
        <v>0.8767909611120398</v>
      </c>
      <c r="CZ89" s="156">
        <f t="shared" si="92"/>
        <v>0.86878450880906832</v>
      </c>
      <c r="DA89" s="156">
        <f t="shared" si="93"/>
        <v>1.5679776431270274</v>
      </c>
      <c r="DB89" s="156">
        <f t="shared" si="94"/>
        <v>1.0646037818013108</v>
      </c>
      <c r="DC89" s="111">
        <f t="shared" si="95"/>
        <v>599.82741672515283</v>
      </c>
      <c r="DD89" s="111">
        <f t="shared" si="96"/>
        <v>345.62738905231811</v>
      </c>
      <c r="DE89" s="111">
        <f t="shared" si="97"/>
        <v>0.438288905985809</v>
      </c>
      <c r="DF89" s="111">
        <f t="shared" si="98"/>
        <v>0.46886720175226076</v>
      </c>
      <c r="DG89" s="156">
        <f t="shared" si="99"/>
        <v>0.87679096110894073</v>
      </c>
      <c r="DH89" s="156">
        <f t="shared" si="100"/>
        <v>0.86878450880578328</v>
      </c>
      <c r="DI89" s="156">
        <f t="shared" si="101"/>
        <v>1.5679776431445498</v>
      </c>
      <c r="DJ89" s="156">
        <f t="shared" si="102"/>
        <v>1.0646037818030121</v>
      </c>
      <c r="DK89" s="111">
        <f t="shared" si="103"/>
        <v>599.82741669391237</v>
      </c>
      <c r="DL89" s="104">
        <f t="shared" si="104"/>
        <v>345.62738905105323</v>
      </c>
      <c r="DM89" s="104">
        <f t="shared" si="105"/>
        <v>0.43828890598741294</v>
      </c>
      <c r="DN89" s="104">
        <f t="shared" si="106"/>
        <v>0.46886720175397661</v>
      </c>
      <c r="DO89" s="105">
        <f t="shared" si="107"/>
        <v>0.87679096110851884</v>
      </c>
      <c r="DP89" s="105">
        <f t="shared" si="108"/>
        <v>0.86878450880533609</v>
      </c>
      <c r="DQ89" s="105">
        <f t="shared" si="109"/>
        <v>1.5679776431469352</v>
      </c>
      <c r="DR89" s="105">
        <f t="shared" si="110"/>
        <v>1.0646037818032434</v>
      </c>
      <c r="DS89" s="104">
        <f t="shared" si="111"/>
        <v>599.82741668965934</v>
      </c>
      <c r="DT89" s="104">
        <f t="shared" si="112"/>
        <v>345.62738905088105</v>
      </c>
      <c r="DU89" s="104">
        <f t="shared" si="113"/>
        <v>0.43828890598763126</v>
      </c>
      <c r="DV89" s="104">
        <f t="shared" si="114"/>
        <v>0.46886720175421015</v>
      </c>
      <c r="DW89" s="105">
        <f t="shared" si="115"/>
        <v>0.87679096110846133</v>
      </c>
      <c r="DX89" s="105">
        <f t="shared" si="116"/>
        <v>0.86878450880527525</v>
      </c>
      <c r="DY89" s="105">
        <f t="shared" si="117"/>
        <v>1.5679776431472598</v>
      </c>
      <c r="DZ89" s="105">
        <f t="shared" si="118"/>
        <v>1.064603781803275</v>
      </c>
      <c r="EA89" s="104">
        <f t="shared" si="119"/>
        <v>599.82741668908034</v>
      </c>
      <c r="EB89" s="104">
        <f t="shared" si="120"/>
        <v>345.62738905085763</v>
      </c>
      <c r="EC89" s="104">
        <f t="shared" si="121"/>
        <v>0.43828890598766101</v>
      </c>
      <c r="ED89" s="104">
        <f t="shared" si="122"/>
        <v>0.46886720175424201</v>
      </c>
      <c r="EE89" s="105">
        <f t="shared" si="123"/>
        <v>0.87679096110845356</v>
      </c>
      <c r="EF89" s="105">
        <f t="shared" si="124"/>
        <v>0.86878450880526692</v>
      </c>
      <c r="EG89" s="105">
        <f t="shared" si="125"/>
        <v>1.5679776431473038</v>
      </c>
      <c r="EH89" s="105">
        <f t="shared" si="126"/>
        <v>1.0646037818032794</v>
      </c>
      <c r="EI89" s="104">
        <f t="shared" si="127"/>
        <v>599.82741668900144</v>
      </c>
      <c r="EJ89" s="104">
        <f t="shared" si="128"/>
        <v>345.62738905085445</v>
      </c>
      <c r="EK89" s="104">
        <f t="shared" si="129"/>
        <v>0.43828890598766501</v>
      </c>
      <c r="EL89" s="104">
        <f t="shared" si="130"/>
        <v>0.46886720175424629</v>
      </c>
      <c r="EM89" s="105">
        <f t="shared" si="131"/>
        <v>0.87679096110845245</v>
      </c>
      <c r="EN89" s="105">
        <f t="shared" si="132"/>
        <v>0.86878450880526581</v>
      </c>
      <c r="EO89" s="105">
        <f t="shared" si="133"/>
        <v>1.56797764314731</v>
      </c>
      <c r="EP89" s="105">
        <f t="shared" si="134"/>
        <v>1.0646037818032799</v>
      </c>
      <c r="EQ89" s="104">
        <f t="shared" si="135"/>
        <v>0.33421221187054478</v>
      </c>
      <c r="ER89" s="65">
        <f t="shared" si="136"/>
        <v>72.47738905085447</v>
      </c>
      <c r="ES89" s="16"/>
      <c r="ET89" s="16"/>
      <c r="EU89" s="16"/>
      <c r="EV89" s="16"/>
      <c r="EW89" s="16"/>
      <c r="EX89" s="16"/>
      <c r="EY89" s="16"/>
      <c r="EZ89" s="16"/>
      <c r="FA89" s="16"/>
      <c r="FB89" s="16"/>
      <c r="FC89" s="16"/>
      <c r="FD89" s="16"/>
    </row>
    <row r="90" spans="2:160" x14ac:dyDescent="0.3"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16"/>
      <c r="M90" s="116"/>
      <c r="N90" s="116"/>
      <c r="O90" s="116"/>
      <c r="P90" s="117"/>
      <c r="Q90" s="117"/>
      <c r="R90" s="116"/>
      <c r="S90" s="111">
        <v>0.28000000000000003</v>
      </c>
      <c r="T90" s="134">
        <f t="shared" si="8"/>
        <v>350.64130642901875</v>
      </c>
      <c r="U90" s="111">
        <f t="shared" si="9"/>
        <v>0.43202169125256068</v>
      </c>
      <c r="V90" s="111">
        <f t="shared" si="10"/>
        <v>0.4621627394794835</v>
      </c>
      <c r="W90" s="156">
        <f t="shared" si="11"/>
        <v>0.8784410229855053</v>
      </c>
      <c r="X90" s="156">
        <f t="shared" si="12"/>
        <v>0.87053368719991531</v>
      </c>
      <c r="Y90" s="156">
        <f t="shared" si="13"/>
        <v>1.5398060653384553</v>
      </c>
      <c r="Z90" s="156">
        <f t="shared" si="14"/>
        <v>1.0686238292777488</v>
      </c>
      <c r="AA90" s="111">
        <f t="shared" si="15"/>
        <v>615.18892745979224</v>
      </c>
      <c r="AB90" s="111">
        <f t="shared" si="16"/>
        <v>346.24276702651065</v>
      </c>
      <c r="AC90" s="111">
        <f t="shared" si="17"/>
        <v>0.43750993422159601</v>
      </c>
      <c r="AD90" s="111">
        <f t="shared" si="18"/>
        <v>0.46803388312077709</v>
      </c>
      <c r="AE90" s="156">
        <f t="shared" si="19"/>
        <v>0.87699588367288805</v>
      </c>
      <c r="AF90" s="156">
        <f t="shared" si="20"/>
        <v>0.86900172825198341</v>
      </c>
      <c r="AG90" s="156">
        <f t="shared" si="21"/>
        <v>1.5476292769064648</v>
      </c>
      <c r="AH90" s="156">
        <f t="shared" si="22"/>
        <v>1.0694788117895127</v>
      </c>
      <c r="AI90" s="111">
        <f t="shared" si="23"/>
        <v>600.62260643177524</v>
      </c>
      <c r="AJ90" s="111">
        <f t="shared" si="24"/>
        <v>345.65956721989585</v>
      </c>
      <c r="AK90" s="111">
        <f t="shared" si="25"/>
        <v>0.4382481047605522</v>
      </c>
      <c r="AL90" s="111">
        <f t="shared" si="26"/>
        <v>0.46882355392989306</v>
      </c>
      <c r="AM90" s="156">
        <f t="shared" si="27"/>
        <v>0.87680169341827652</v>
      </c>
      <c r="AN90" s="156">
        <f t="shared" si="28"/>
        <v>0.86879588504584015</v>
      </c>
      <c r="AO90" s="156">
        <f t="shared" si="29"/>
        <v>1.5486832837854092</v>
      </c>
      <c r="AP90" s="156">
        <f t="shared" si="30"/>
        <v>1.0695937793446286</v>
      </c>
      <c r="AQ90" s="111">
        <f t="shared" si="31"/>
        <v>598.68473729311722</v>
      </c>
      <c r="AR90" s="111">
        <f t="shared" si="32"/>
        <v>345.5810865417028</v>
      </c>
      <c r="AS90" s="111">
        <f t="shared" si="33"/>
        <v>0.43834762990766785</v>
      </c>
      <c r="AT90" s="111">
        <f t="shared" si="34"/>
        <v>0.46893002269192374</v>
      </c>
      <c r="AU90" s="156">
        <f t="shared" si="35"/>
        <v>0.87677551466383641</v>
      </c>
      <c r="AV90" s="156">
        <f t="shared" si="36"/>
        <v>0.86876813560230848</v>
      </c>
      <c r="AW90" s="156">
        <f t="shared" si="37"/>
        <v>1.5488254244270803</v>
      </c>
      <c r="AX90" s="156">
        <f t="shared" si="38"/>
        <v>1.0696092795436816</v>
      </c>
      <c r="AY90" s="111">
        <f t="shared" si="39"/>
        <v>598.42384693624206</v>
      </c>
      <c r="AZ90" s="111">
        <f t="shared" si="40"/>
        <v>345.57050459322892</v>
      </c>
      <c r="BA90" s="111">
        <f t="shared" si="41"/>
        <v>0.43836105284733334</v>
      </c>
      <c r="BB90" s="111">
        <f t="shared" si="42"/>
        <v>0.4689443821157519</v>
      </c>
      <c r="BC90" s="156">
        <f t="shared" si="43"/>
        <v>0.87677198399949519</v>
      </c>
      <c r="BD90" s="156">
        <f t="shared" si="44"/>
        <v>0.86876439310740916</v>
      </c>
      <c r="BE90" s="156">
        <f t="shared" si="45"/>
        <v>1.5488445954985852</v>
      </c>
      <c r="BF90" s="156">
        <f t="shared" si="46"/>
        <v>1.0696113700437166</v>
      </c>
      <c r="BG90" s="111">
        <f t="shared" si="47"/>
        <v>598.38866772187259</v>
      </c>
      <c r="BH90" s="111">
        <f t="shared" si="48"/>
        <v>345.56907739595846</v>
      </c>
      <c r="BI90" s="111">
        <f t="shared" si="49"/>
        <v>0.43836286327465174</v>
      </c>
      <c r="BJ90" s="111">
        <f t="shared" si="50"/>
        <v>0.46894631885195298</v>
      </c>
      <c r="BK90" s="156">
        <f t="shared" si="51"/>
        <v>0.87677150780003899</v>
      </c>
      <c r="BL90" s="156">
        <f t="shared" si="52"/>
        <v>0.86876388833732077</v>
      </c>
      <c r="BM90" s="156">
        <f t="shared" si="53"/>
        <v>1.5488471812194369</v>
      </c>
      <c r="BN90" s="156">
        <f t="shared" si="54"/>
        <v>1.0696116520010395</v>
      </c>
      <c r="BO90" s="111">
        <f t="shared" si="55"/>
        <v>598.38392303126557</v>
      </c>
      <c r="BP90" s="111">
        <f t="shared" si="56"/>
        <v>345.56888490162885</v>
      </c>
      <c r="BQ90" s="111">
        <f t="shared" si="57"/>
        <v>0.43836310745857326</v>
      </c>
      <c r="BR90" s="111">
        <f t="shared" si="58"/>
        <v>0.4689465800719621</v>
      </c>
      <c r="BS90" s="156">
        <f t="shared" si="59"/>
        <v>0.87677144357198977</v>
      </c>
      <c r="BT90" s="156">
        <f t="shared" si="60"/>
        <v>0.86876382025577015</v>
      </c>
      <c r="BU90" s="156">
        <f t="shared" si="61"/>
        <v>1.5488475299723545</v>
      </c>
      <c r="BV90" s="156">
        <f t="shared" si="62"/>
        <v>1.0696116900304253</v>
      </c>
      <c r="BW90" s="111">
        <f t="shared" si="63"/>
        <v>598.3832830867957</v>
      </c>
      <c r="BX90" s="111">
        <f t="shared" si="64"/>
        <v>345.56885893868252</v>
      </c>
      <c r="BY90" s="111">
        <f t="shared" si="65"/>
        <v>0.43836314039324759</v>
      </c>
      <c r="BZ90" s="111">
        <f t="shared" si="66"/>
        <v>0.4689466153044044</v>
      </c>
      <c r="CA90" s="156">
        <f t="shared" si="67"/>
        <v>0.87677143490913523</v>
      </c>
      <c r="CB90" s="156">
        <f t="shared" si="68"/>
        <v>0.8687638110731688</v>
      </c>
      <c r="CC90" s="156">
        <f t="shared" si="69"/>
        <v>1.5488475770109333</v>
      </c>
      <c r="CD90" s="156">
        <f t="shared" si="70"/>
        <v>1.0696116951596961</v>
      </c>
      <c r="CE90" s="111">
        <f t="shared" si="71"/>
        <v>598.38319677336267</v>
      </c>
      <c r="CF90" s="111">
        <f t="shared" si="72"/>
        <v>345.56885543689094</v>
      </c>
      <c r="CG90" s="111">
        <f t="shared" si="73"/>
        <v>0.43836314483536193</v>
      </c>
      <c r="CH90" s="111">
        <f t="shared" si="74"/>
        <v>0.46894662005643367</v>
      </c>
      <c r="CI90" s="156">
        <f t="shared" si="75"/>
        <v>0.87677143374071953</v>
      </c>
      <c r="CJ90" s="156">
        <f t="shared" si="76"/>
        <v>0.86876380983465151</v>
      </c>
      <c r="CK90" s="156">
        <f t="shared" si="77"/>
        <v>1.5488475833553332</v>
      </c>
      <c r="CL90" s="156">
        <f t="shared" si="78"/>
        <v>1.0696116958515143</v>
      </c>
      <c r="CM90" s="111">
        <f t="shared" si="79"/>
        <v>598.38318513170816</v>
      </c>
      <c r="CN90" s="111">
        <f t="shared" si="80"/>
        <v>345.56885496458148</v>
      </c>
      <c r="CO90" s="111">
        <f t="shared" si="81"/>
        <v>0.43836314543449878</v>
      </c>
      <c r="CP90" s="111">
        <f t="shared" si="82"/>
        <v>0.46894662069737081</v>
      </c>
      <c r="CQ90" s="156">
        <f t="shared" si="83"/>
        <v>0.8767714335831277</v>
      </c>
      <c r="CR90" s="156">
        <f t="shared" si="84"/>
        <v>0.86876380966760458</v>
      </c>
      <c r="CS90" s="156">
        <f t="shared" si="85"/>
        <v>1.5488475842110436</v>
      </c>
      <c r="CT90" s="156">
        <f t="shared" si="86"/>
        <v>1.0696116959448243</v>
      </c>
      <c r="CU90" s="111">
        <f t="shared" si="87"/>
        <v>598.38318356152206</v>
      </c>
      <c r="CV90" s="111">
        <f t="shared" si="88"/>
        <v>345.56885490087802</v>
      </c>
      <c r="CW90" s="111">
        <f t="shared" si="89"/>
        <v>0.43836314551530831</v>
      </c>
      <c r="CX90" s="111">
        <f t="shared" si="90"/>
        <v>0.46894662078381821</v>
      </c>
      <c r="CY90" s="156">
        <f t="shared" si="91"/>
        <v>0.87677143356187226</v>
      </c>
      <c r="CZ90" s="156">
        <f t="shared" si="92"/>
        <v>0.86876380964507394</v>
      </c>
      <c r="DA90" s="156">
        <f t="shared" si="93"/>
        <v>1.5488475843264591</v>
      </c>
      <c r="DB90" s="156">
        <f t="shared" si="94"/>
        <v>1.0696116959574096</v>
      </c>
      <c r="DC90" s="111">
        <f t="shared" si="95"/>
        <v>598.38318334974156</v>
      </c>
      <c r="DD90" s="111">
        <f t="shared" si="96"/>
        <v>345.56885489228597</v>
      </c>
      <c r="DE90" s="111">
        <f t="shared" si="97"/>
        <v>0.43836314552620753</v>
      </c>
      <c r="DF90" s="111">
        <f t="shared" si="98"/>
        <v>0.46894662079547783</v>
      </c>
      <c r="DG90" s="156">
        <f t="shared" si="99"/>
        <v>0.87677143355900544</v>
      </c>
      <c r="DH90" s="156">
        <f t="shared" si="100"/>
        <v>0.86876380964203503</v>
      </c>
      <c r="DI90" s="156">
        <f t="shared" si="101"/>
        <v>1.5488475843420257</v>
      </c>
      <c r="DJ90" s="156">
        <f t="shared" si="102"/>
        <v>1.0696116959591071</v>
      </c>
      <c r="DK90" s="111">
        <f t="shared" si="103"/>
        <v>598.38318332117683</v>
      </c>
      <c r="DL90" s="104">
        <f t="shared" si="104"/>
        <v>345.5688548911271</v>
      </c>
      <c r="DM90" s="104">
        <f t="shared" si="105"/>
        <v>0.43836314552767763</v>
      </c>
      <c r="DN90" s="104">
        <f t="shared" si="106"/>
        <v>0.46894662079705046</v>
      </c>
      <c r="DO90" s="105">
        <f t="shared" si="107"/>
        <v>0.87677143355861875</v>
      </c>
      <c r="DP90" s="105">
        <f t="shared" si="108"/>
        <v>0.86876380964162525</v>
      </c>
      <c r="DQ90" s="105">
        <f t="shared" si="109"/>
        <v>1.5488475843441254</v>
      </c>
      <c r="DR90" s="105">
        <f t="shared" si="110"/>
        <v>1.069611695959336</v>
      </c>
      <c r="DS90" s="104">
        <f t="shared" si="111"/>
        <v>598.38318331732444</v>
      </c>
      <c r="DT90" s="104">
        <f t="shared" si="112"/>
        <v>345.56885489097078</v>
      </c>
      <c r="DU90" s="104">
        <f t="shared" si="113"/>
        <v>0.43836314552787592</v>
      </c>
      <c r="DV90" s="104">
        <f t="shared" si="114"/>
        <v>0.46894662079726263</v>
      </c>
      <c r="DW90" s="105">
        <f t="shared" si="115"/>
        <v>0.87677143355856657</v>
      </c>
      <c r="DX90" s="105">
        <f t="shared" si="116"/>
        <v>0.86876380964156996</v>
      </c>
      <c r="DY90" s="105">
        <f t="shared" si="117"/>
        <v>1.5488475843444085</v>
      </c>
      <c r="DZ90" s="105">
        <f t="shared" si="118"/>
        <v>1.0696116959593669</v>
      </c>
      <c r="EA90" s="104">
        <f t="shared" si="119"/>
        <v>598.38318331680455</v>
      </c>
      <c r="EB90" s="104">
        <f t="shared" si="120"/>
        <v>345.56885489094969</v>
      </c>
      <c r="EC90" s="104">
        <f t="shared" si="121"/>
        <v>0.43836314552790268</v>
      </c>
      <c r="ED90" s="104">
        <f t="shared" si="122"/>
        <v>0.46894662079729127</v>
      </c>
      <c r="EE90" s="105">
        <f t="shared" si="123"/>
        <v>0.87677143355855958</v>
      </c>
      <c r="EF90" s="105">
        <f t="shared" si="124"/>
        <v>0.86876380964156241</v>
      </c>
      <c r="EG90" s="105">
        <f t="shared" si="125"/>
        <v>1.5488475843444467</v>
      </c>
      <c r="EH90" s="105">
        <f t="shared" si="126"/>
        <v>1.0696116959593711</v>
      </c>
      <c r="EI90" s="104">
        <f t="shared" si="127"/>
        <v>598.38318331673497</v>
      </c>
      <c r="EJ90" s="104">
        <f t="shared" si="128"/>
        <v>345.56885489094685</v>
      </c>
      <c r="EK90" s="104">
        <f t="shared" si="129"/>
        <v>0.43836314552790623</v>
      </c>
      <c r="EL90" s="104">
        <f t="shared" si="130"/>
        <v>0.46894662079729504</v>
      </c>
      <c r="EM90" s="105">
        <f t="shared" si="131"/>
        <v>0.87677143355855869</v>
      </c>
      <c r="EN90" s="105">
        <f t="shared" si="132"/>
        <v>0.86876380964156141</v>
      </c>
      <c r="EO90" s="105">
        <f t="shared" si="133"/>
        <v>1.548847584344452</v>
      </c>
      <c r="EP90" s="105">
        <f t="shared" si="134"/>
        <v>1.0696116959593718</v>
      </c>
      <c r="EQ90" s="104">
        <f t="shared" si="135"/>
        <v>0.34153755565606253</v>
      </c>
      <c r="ER90" s="65">
        <f t="shared" si="136"/>
        <v>72.418854890946875</v>
      </c>
      <c r="ES90" s="16"/>
      <c r="ET90" s="16"/>
      <c r="EU90" s="16"/>
      <c r="EV90" s="16"/>
      <c r="EW90" s="16"/>
      <c r="EX90" s="16"/>
      <c r="EY90" s="16"/>
      <c r="EZ90" s="16"/>
      <c r="FA90" s="16"/>
      <c r="FB90" s="16"/>
      <c r="FC90" s="16"/>
      <c r="FD90" s="16"/>
    </row>
    <row r="91" spans="2:160" x14ac:dyDescent="0.3"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16"/>
      <c r="M91" s="116"/>
      <c r="N91" s="116"/>
      <c r="O91" s="116"/>
      <c r="P91" s="117"/>
      <c r="Q91" s="117"/>
      <c r="R91" s="116"/>
      <c r="S91" s="111">
        <v>0.28999999999999998</v>
      </c>
      <c r="T91" s="134">
        <f t="shared" si="8"/>
        <v>350.65295477209969</v>
      </c>
      <c r="U91" s="111">
        <f t="shared" si="9"/>
        <v>0.43200733992082474</v>
      </c>
      <c r="V91" s="111">
        <f t="shared" si="10"/>
        <v>0.4621473868920451</v>
      </c>
      <c r="W91" s="156">
        <f t="shared" si="11"/>
        <v>0.87844480503320632</v>
      </c>
      <c r="X91" s="156">
        <f t="shared" si="12"/>
        <v>0.87053769669251391</v>
      </c>
      <c r="Y91" s="156">
        <f t="shared" si="13"/>
        <v>1.5214161308464131</v>
      </c>
      <c r="Z91" s="156">
        <f t="shared" si="14"/>
        <v>1.0737459748226044</v>
      </c>
      <c r="AA91" s="111">
        <f t="shared" si="15"/>
        <v>613.88179348832909</v>
      </c>
      <c r="AB91" s="111">
        <f t="shared" si="16"/>
        <v>346.19090913811817</v>
      </c>
      <c r="AC91" s="111">
        <f t="shared" si="17"/>
        <v>0.43757547130168845</v>
      </c>
      <c r="AD91" s="111">
        <f t="shared" si="18"/>
        <v>0.46810399255529461</v>
      </c>
      <c r="AE91" s="156">
        <f t="shared" si="19"/>
        <v>0.87697864111755197</v>
      </c>
      <c r="AF91" s="156">
        <f t="shared" si="20"/>
        <v>0.86898345087826778</v>
      </c>
      <c r="AG91" s="156">
        <f t="shared" si="21"/>
        <v>1.529037778104797</v>
      </c>
      <c r="AH91" s="156">
        <f t="shared" si="22"/>
        <v>1.0746794294504669</v>
      </c>
      <c r="AI91" s="111">
        <f t="shared" si="23"/>
        <v>599.27381135718019</v>
      </c>
      <c r="AJ91" s="111">
        <f t="shared" si="24"/>
        <v>345.6049656742278</v>
      </c>
      <c r="AK91" s="111">
        <f t="shared" si="25"/>
        <v>0.43831734283952289</v>
      </c>
      <c r="AL91" s="111">
        <f t="shared" si="26"/>
        <v>0.46889762257251288</v>
      </c>
      <c r="AM91" s="156">
        <f t="shared" si="27"/>
        <v>0.8767834811879569</v>
      </c>
      <c r="AN91" s="156">
        <f t="shared" si="28"/>
        <v>0.86877658010074899</v>
      </c>
      <c r="AO91" s="156">
        <f t="shared" si="29"/>
        <v>1.5300549052433925</v>
      </c>
      <c r="AP91" s="156">
        <f t="shared" si="30"/>
        <v>1.0748037694003738</v>
      </c>
      <c r="AQ91" s="111">
        <f t="shared" si="31"/>
        <v>597.34842340782006</v>
      </c>
      <c r="AR91" s="111">
        <f t="shared" si="32"/>
        <v>345.52684348017584</v>
      </c>
      <c r="AS91" s="111">
        <f t="shared" si="33"/>
        <v>0.43841644458272983</v>
      </c>
      <c r="AT91" s="111">
        <f t="shared" si="34"/>
        <v>0.46900363839082726</v>
      </c>
      <c r="AU91" s="156">
        <f t="shared" si="35"/>
        <v>0.8767574143440291</v>
      </c>
      <c r="AV91" s="156">
        <f t="shared" si="36"/>
        <v>0.86874894932212465</v>
      </c>
      <c r="AW91" s="156">
        <f t="shared" si="37"/>
        <v>1.5301908060058231</v>
      </c>
      <c r="AX91" s="156">
        <f t="shared" si="38"/>
        <v>1.0748203786392923</v>
      </c>
      <c r="AY91" s="111">
        <f t="shared" si="39"/>
        <v>597.09159577654566</v>
      </c>
      <c r="AZ91" s="111">
        <f t="shared" si="40"/>
        <v>345.5164067677191</v>
      </c>
      <c r="BA91" s="111">
        <f t="shared" si="41"/>
        <v>0.4384296874455253</v>
      </c>
      <c r="BB91" s="111">
        <f t="shared" si="42"/>
        <v>0.46901780517428288</v>
      </c>
      <c r="BC91" s="156">
        <f t="shared" si="43"/>
        <v>0.87675393111750533</v>
      </c>
      <c r="BD91" s="156">
        <f t="shared" si="44"/>
        <v>0.86874525711649797</v>
      </c>
      <c r="BE91" s="156">
        <f t="shared" si="45"/>
        <v>1.5302089668085939</v>
      </c>
      <c r="BF91" s="156">
        <f t="shared" si="46"/>
        <v>1.0748225981053594</v>
      </c>
      <c r="BG91" s="111">
        <f t="shared" si="47"/>
        <v>597.05728281331903</v>
      </c>
      <c r="BH91" s="111">
        <f t="shared" si="48"/>
        <v>345.51501210513504</v>
      </c>
      <c r="BI91" s="111">
        <f t="shared" si="49"/>
        <v>0.43843145715584003</v>
      </c>
      <c r="BJ91" s="111">
        <f t="shared" si="50"/>
        <v>0.46901969835275908</v>
      </c>
      <c r="BK91" s="156">
        <f t="shared" si="51"/>
        <v>0.87675346563748635</v>
      </c>
      <c r="BL91" s="156">
        <f t="shared" si="52"/>
        <v>0.86874476370969145</v>
      </c>
      <c r="BM91" s="156">
        <f t="shared" si="53"/>
        <v>1.5302113937373265</v>
      </c>
      <c r="BN91" s="156">
        <f t="shared" si="54"/>
        <v>1.0748228947036</v>
      </c>
      <c r="BO91" s="111">
        <f t="shared" si="55"/>
        <v>597.05269751826222</v>
      </c>
      <c r="BP91" s="111">
        <f t="shared" si="56"/>
        <v>345.51482572908685</v>
      </c>
      <c r="BQ91" s="111">
        <f t="shared" si="57"/>
        <v>0.43843169365255824</v>
      </c>
      <c r="BR91" s="111">
        <f t="shared" si="58"/>
        <v>0.46901995134924834</v>
      </c>
      <c r="BS91" s="156">
        <f t="shared" si="59"/>
        <v>0.87675340343269326</v>
      </c>
      <c r="BT91" s="156">
        <f t="shared" si="60"/>
        <v>0.86874469777288144</v>
      </c>
      <c r="BU91" s="156">
        <f t="shared" si="61"/>
        <v>1.5302117180621453</v>
      </c>
      <c r="BV91" s="156">
        <f t="shared" si="62"/>
        <v>1.0748229343397511</v>
      </c>
      <c r="BW91" s="111">
        <f t="shared" si="63"/>
        <v>597.05208476064115</v>
      </c>
      <c r="BX91" s="111">
        <f t="shared" si="64"/>
        <v>345.51480082256279</v>
      </c>
      <c r="BY91" s="111">
        <f t="shared" si="65"/>
        <v>0.43843172525702068</v>
      </c>
      <c r="BZ91" s="111">
        <f t="shared" si="66"/>
        <v>0.46901998515867327</v>
      </c>
      <c r="CA91" s="156">
        <f t="shared" si="67"/>
        <v>0.87675339511989736</v>
      </c>
      <c r="CB91" s="156">
        <f t="shared" si="68"/>
        <v>0.86874468896135382</v>
      </c>
      <c r="CC91" s="156">
        <f t="shared" si="69"/>
        <v>1.5302117614036019</v>
      </c>
      <c r="CD91" s="156">
        <f t="shared" si="70"/>
        <v>1.0748229396365656</v>
      </c>
      <c r="CE91" s="111">
        <f t="shared" si="71"/>
        <v>597.0520028742352</v>
      </c>
      <c r="CF91" s="111">
        <f t="shared" si="72"/>
        <v>345.51479749415574</v>
      </c>
      <c r="CG91" s="111">
        <f t="shared" si="73"/>
        <v>0.4384317294805134</v>
      </c>
      <c r="CH91" s="111">
        <f t="shared" si="74"/>
        <v>0.46901998967682829</v>
      </c>
      <c r="CI91" s="156">
        <f t="shared" si="75"/>
        <v>0.87675339400900887</v>
      </c>
      <c r="CJ91" s="156">
        <f t="shared" si="76"/>
        <v>0.86874468778381686</v>
      </c>
      <c r="CK91" s="156">
        <f t="shared" si="77"/>
        <v>1.5302117671955793</v>
      </c>
      <c r="CL91" s="156">
        <f t="shared" si="78"/>
        <v>1.0748229403444105</v>
      </c>
      <c r="CM91" s="111">
        <f t="shared" si="79"/>
        <v>597.05199193126759</v>
      </c>
      <c r="CN91" s="111">
        <f t="shared" si="80"/>
        <v>345.51479704936094</v>
      </c>
      <c r="CO91" s="111">
        <f t="shared" si="81"/>
        <v>0.43843173004492381</v>
      </c>
      <c r="CP91" s="111">
        <f t="shared" si="82"/>
        <v>0.46901999028061619</v>
      </c>
      <c r="CQ91" s="156">
        <f t="shared" si="83"/>
        <v>0.87675339386055429</v>
      </c>
      <c r="CR91" s="156">
        <f t="shared" si="84"/>
        <v>0.86874468762645563</v>
      </c>
      <c r="CS91" s="156">
        <f t="shared" si="85"/>
        <v>1.5302117679695955</v>
      </c>
      <c r="CT91" s="156">
        <f t="shared" si="86"/>
        <v>1.0748229404390039</v>
      </c>
      <c r="CU91" s="111">
        <f t="shared" si="87"/>
        <v>597.05199046889356</v>
      </c>
      <c r="CV91" s="111">
        <f t="shared" si="88"/>
        <v>345.5147969899204</v>
      </c>
      <c r="CW91" s="111">
        <f t="shared" si="89"/>
        <v>0.43843173012034931</v>
      </c>
      <c r="CX91" s="111">
        <f t="shared" si="90"/>
        <v>0.46901999036130387</v>
      </c>
      <c r="CY91" s="156">
        <f t="shared" si="91"/>
        <v>0.87675339384071538</v>
      </c>
      <c r="CZ91" s="156">
        <f t="shared" si="92"/>
        <v>0.86874468760542656</v>
      </c>
      <c r="DA91" s="156">
        <f t="shared" si="93"/>
        <v>1.5302117680730321</v>
      </c>
      <c r="DB91" s="156">
        <f t="shared" si="94"/>
        <v>1.0748229404516452</v>
      </c>
      <c r="DC91" s="111">
        <f t="shared" si="95"/>
        <v>597.0519902734685</v>
      </c>
      <c r="DD91" s="111">
        <f t="shared" si="96"/>
        <v>345.51479698197693</v>
      </c>
      <c r="DE91" s="111">
        <f t="shared" si="97"/>
        <v>0.43843173013042896</v>
      </c>
      <c r="DF91" s="111">
        <f t="shared" si="98"/>
        <v>0.4690199903720868</v>
      </c>
      <c r="DG91" s="156">
        <f t="shared" si="99"/>
        <v>0.87675339383806417</v>
      </c>
      <c r="DH91" s="156">
        <f t="shared" si="100"/>
        <v>0.86874468760261625</v>
      </c>
      <c r="DI91" s="156">
        <f t="shared" si="101"/>
        <v>1.530211768086855</v>
      </c>
      <c r="DJ91" s="156">
        <f t="shared" si="102"/>
        <v>1.0748229404533345</v>
      </c>
      <c r="DK91" s="111">
        <f t="shared" si="103"/>
        <v>597.05199024735202</v>
      </c>
      <c r="DL91" s="104">
        <f t="shared" si="104"/>
        <v>345.51479698091543</v>
      </c>
      <c r="DM91" s="104">
        <f t="shared" si="105"/>
        <v>0.43843173013177589</v>
      </c>
      <c r="DN91" s="104">
        <f t="shared" si="106"/>
        <v>0.46901999037352771</v>
      </c>
      <c r="DO91" s="105">
        <f t="shared" si="107"/>
        <v>0.87675339383770989</v>
      </c>
      <c r="DP91" s="105">
        <f t="shared" si="108"/>
        <v>0.86874468760224066</v>
      </c>
      <c r="DQ91" s="105">
        <f t="shared" si="109"/>
        <v>1.530211768088702</v>
      </c>
      <c r="DR91" s="105">
        <f t="shared" si="110"/>
        <v>1.0748229404535601</v>
      </c>
      <c r="DS91" s="104">
        <f t="shared" si="111"/>
        <v>597.05199024386252</v>
      </c>
      <c r="DT91" s="104">
        <f t="shared" si="112"/>
        <v>345.51479698077361</v>
      </c>
      <c r="DU91" s="104">
        <f t="shared" si="113"/>
        <v>0.43843173013195585</v>
      </c>
      <c r="DV91" s="104">
        <f t="shared" si="114"/>
        <v>0.46901999037372022</v>
      </c>
      <c r="DW91" s="105">
        <f t="shared" si="115"/>
        <v>0.8767533938376626</v>
      </c>
      <c r="DX91" s="105">
        <f t="shared" si="116"/>
        <v>0.86874468760219059</v>
      </c>
      <c r="DY91" s="105">
        <f t="shared" si="117"/>
        <v>1.5302117680889489</v>
      </c>
      <c r="DZ91" s="105">
        <f t="shared" si="118"/>
        <v>1.0748229404535903</v>
      </c>
      <c r="EA91" s="104">
        <f t="shared" si="119"/>
        <v>597.05199024339572</v>
      </c>
      <c r="EB91" s="104">
        <f t="shared" si="120"/>
        <v>345.51479698075462</v>
      </c>
      <c r="EC91" s="104">
        <f t="shared" si="121"/>
        <v>0.43843173013197995</v>
      </c>
      <c r="ED91" s="104">
        <f t="shared" si="122"/>
        <v>0.46901999037374603</v>
      </c>
      <c r="EE91" s="105">
        <f t="shared" si="123"/>
        <v>0.87675339383765627</v>
      </c>
      <c r="EF91" s="105">
        <f t="shared" si="124"/>
        <v>0.86874468760218382</v>
      </c>
      <c r="EG91" s="105">
        <f t="shared" si="125"/>
        <v>1.5302117680889817</v>
      </c>
      <c r="EH91" s="105">
        <f t="shared" si="126"/>
        <v>1.0748229404535943</v>
      </c>
      <c r="EI91" s="104">
        <f t="shared" si="127"/>
        <v>597.05199024333399</v>
      </c>
      <c r="EJ91" s="104">
        <f t="shared" si="128"/>
        <v>345.51479698075212</v>
      </c>
      <c r="EK91" s="104">
        <f t="shared" si="129"/>
        <v>0.43843173013198317</v>
      </c>
      <c r="EL91" s="104">
        <f t="shared" si="130"/>
        <v>0.46901999037374942</v>
      </c>
      <c r="EM91" s="105">
        <f t="shared" si="131"/>
        <v>0.87675339383765538</v>
      </c>
      <c r="EN91" s="105">
        <f t="shared" si="132"/>
        <v>0.86874468760218293</v>
      </c>
      <c r="EO91" s="105">
        <f t="shared" si="133"/>
        <v>1.5302117680889862</v>
      </c>
      <c r="EP91" s="105">
        <f t="shared" si="134"/>
        <v>1.0748229404535949</v>
      </c>
      <c r="EQ91" s="104">
        <f t="shared" si="135"/>
        <v>0.34870169453264016</v>
      </c>
      <c r="ER91" s="65">
        <f t="shared" si="136"/>
        <v>72.364796980752146</v>
      </c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</row>
    <row r="92" spans="2:160" x14ac:dyDescent="0.3"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16"/>
      <c r="M92" s="116"/>
      <c r="N92" s="116"/>
      <c r="O92" s="116"/>
      <c r="P92" s="117"/>
      <c r="Q92" s="117"/>
      <c r="R92" s="116"/>
      <c r="S92" s="111">
        <v>0.3</v>
      </c>
      <c r="T92" s="134">
        <f t="shared" si="8"/>
        <v>350.66460311518063</v>
      </c>
      <c r="U92" s="111">
        <f t="shared" si="9"/>
        <v>0.43199298954253118</v>
      </c>
      <c r="V92" s="111">
        <f t="shared" si="10"/>
        <v>0.4621320353245682</v>
      </c>
      <c r="W92" s="156">
        <f t="shared" si="11"/>
        <v>0.87844858684592553</v>
      </c>
      <c r="X92" s="156">
        <f t="shared" si="12"/>
        <v>0.8705417059372037</v>
      </c>
      <c r="Y92" s="156">
        <f t="shared" si="13"/>
        <v>1.5035119474992555</v>
      </c>
      <c r="Z92" s="156">
        <f t="shared" si="14"/>
        <v>1.0790696579249746</v>
      </c>
      <c r="AA92" s="111">
        <f t="shared" si="15"/>
        <v>612.6693224990762</v>
      </c>
      <c r="AB92" s="111">
        <f t="shared" si="16"/>
        <v>346.14272383441221</v>
      </c>
      <c r="AC92" s="111">
        <f t="shared" si="17"/>
        <v>0.43763638463462057</v>
      </c>
      <c r="AD92" s="111">
        <f t="shared" si="18"/>
        <v>0.4681691556556406</v>
      </c>
      <c r="AE92" s="156">
        <f t="shared" si="19"/>
        <v>0.87696261535639752</v>
      </c>
      <c r="AF92" s="156">
        <f t="shared" si="20"/>
        <v>0.86896646334756977</v>
      </c>
      <c r="AG92" s="156">
        <f t="shared" si="21"/>
        <v>1.5109282280588785</v>
      </c>
      <c r="AH92" s="156">
        <f t="shared" si="22"/>
        <v>1.0800855245585801</v>
      </c>
      <c r="AI92" s="111">
        <f t="shared" si="23"/>
        <v>598.03123160214898</v>
      </c>
      <c r="AJ92" s="111">
        <f t="shared" si="24"/>
        <v>345.55457245236846</v>
      </c>
      <c r="AK92" s="111">
        <f t="shared" si="25"/>
        <v>0.43838126392424698</v>
      </c>
      <c r="AL92" s="111">
        <f t="shared" si="26"/>
        <v>0.46896600326779908</v>
      </c>
      <c r="AM92" s="156">
        <f t="shared" si="27"/>
        <v>0.87676666786381063</v>
      </c>
      <c r="AN92" s="156">
        <f t="shared" si="28"/>
        <v>0.86875875801957381</v>
      </c>
      <c r="AO92" s="156">
        <f t="shared" si="29"/>
        <v>1.5119086435548927</v>
      </c>
      <c r="AP92" s="156">
        <f t="shared" si="30"/>
        <v>1.0802195801152912</v>
      </c>
      <c r="AQ92" s="111">
        <f t="shared" si="31"/>
        <v>596.11960680331947</v>
      </c>
      <c r="AR92" s="111">
        <f t="shared" si="32"/>
        <v>345.4768738385186</v>
      </c>
      <c r="AS92" s="111">
        <f t="shared" si="33"/>
        <v>0.43847985696801928</v>
      </c>
      <c r="AT92" s="111">
        <f t="shared" si="34"/>
        <v>0.46907147489602058</v>
      </c>
      <c r="AU92" s="156">
        <f t="shared" si="35"/>
        <v>0.876740735318989</v>
      </c>
      <c r="AV92" s="156">
        <f t="shared" si="36"/>
        <v>0.86873126963424085</v>
      </c>
      <c r="AW92" s="156">
        <f t="shared" si="37"/>
        <v>1.5120384391500596</v>
      </c>
      <c r="AX92" s="156">
        <f t="shared" si="38"/>
        <v>1.0802373233322078</v>
      </c>
      <c r="AY92" s="111">
        <f t="shared" si="39"/>
        <v>595.86694010795748</v>
      </c>
      <c r="AZ92" s="111">
        <f t="shared" si="40"/>
        <v>345.46658845900868</v>
      </c>
      <c r="BA92" s="111">
        <f t="shared" si="41"/>
        <v>0.43849291157847081</v>
      </c>
      <c r="BB92" s="111">
        <f t="shared" si="42"/>
        <v>0.46908544029324784</v>
      </c>
      <c r="BC92" s="156">
        <f t="shared" si="43"/>
        <v>0.87673730167308273</v>
      </c>
      <c r="BD92" s="156">
        <f t="shared" si="44"/>
        <v>0.86872762998868591</v>
      </c>
      <c r="BE92" s="156">
        <f t="shared" si="45"/>
        <v>1.512055625728671</v>
      </c>
      <c r="BF92" s="156">
        <f t="shared" si="46"/>
        <v>1.0802396726853698</v>
      </c>
      <c r="BG92" s="111">
        <f t="shared" si="47"/>
        <v>595.83349102907744</v>
      </c>
      <c r="BH92" s="111">
        <f t="shared" si="48"/>
        <v>345.46522656257179</v>
      </c>
      <c r="BI92" s="111">
        <f t="shared" si="49"/>
        <v>0.43849464020956874</v>
      </c>
      <c r="BJ92" s="111">
        <f t="shared" si="50"/>
        <v>0.46908728952651541</v>
      </c>
      <c r="BK92" s="156">
        <f t="shared" si="51"/>
        <v>0.87673684700659127</v>
      </c>
      <c r="BL92" s="156">
        <f t="shared" si="52"/>
        <v>0.86872714804480944</v>
      </c>
      <c r="BM92" s="156">
        <f t="shared" si="53"/>
        <v>1.5120579015040791</v>
      </c>
      <c r="BN92" s="156">
        <f t="shared" si="54"/>
        <v>1.0802399837756813</v>
      </c>
      <c r="BO92" s="111">
        <f t="shared" si="55"/>
        <v>595.82906196689953</v>
      </c>
      <c r="BP92" s="111">
        <f t="shared" si="56"/>
        <v>345.46504622621256</v>
      </c>
      <c r="BQ92" s="111">
        <f t="shared" si="57"/>
        <v>0.43849486910834684</v>
      </c>
      <c r="BR92" s="111">
        <f t="shared" si="58"/>
        <v>0.46908753439497569</v>
      </c>
      <c r="BS92" s="156">
        <f t="shared" si="59"/>
        <v>0.87673678680139544</v>
      </c>
      <c r="BT92" s="156">
        <f t="shared" si="60"/>
        <v>0.86872708422764811</v>
      </c>
      <c r="BU92" s="156">
        <f t="shared" si="61"/>
        <v>1.5120582028537768</v>
      </c>
      <c r="BV92" s="156">
        <f t="shared" si="62"/>
        <v>1.0802400249690784</v>
      </c>
      <c r="BW92" s="111">
        <f t="shared" si="63"/>
        <v>595.82847548920313</v>
      </c>
      <c r="BX92" s="111">
        <f t="shared" si="64"/>
        <v>345.46502234674955</v>
      </c>
      <c r="BY92" s="111">
        <f t="shared" si="65"/>
        <v>0.43849489941828079</v>
      </c>
      <c r="BZ92" s="111">
        <f t="shared" si="66"/>
        <v>0.46908756681955616</v>
      </c>
      <c r="CA92" s="156">
        <f t="shared" si="67"/>
        <v>0.87673677882924528</v>
      </c>
      <c r="CB92" s="156">
        <f t="shared" si="68"/>
        <v>0.86872707577721475</v>
      </c>
      <c r="CC92" s="156">
        <f t="shared" si="69"/>
        <v>1.5120582427573974</v>
      </c>
      <c r="CD92" s="156">
        <f t="shared" si="70"/>
        <v>1.0802400304237565</v>
      </c>
      <c r="CE92" s="111">
        <f t="shared" si="71"/>
        <v>595.82839783001805</v>
      </c>
      <c r="CF92" s="111">
        <f t="shared" si="72"/>
        <v>345.46501918471881</v>
      </c>
      <c r="CG92" s="111">
        <f t="shared" si="73"/>
        <v>0.43849490343181113</v>
      </c>
      <c r="CH92" s="111">
        <f t="shared" si="74"/>
        <v>0.46908757111310029</v>
      </c>
      <c r="CI92" s="156">
        <f t="shared" si="75"/>
        <v>0.87673677777360237</v>
      </c>
      <c r="CJ92" s="156">
        <f t="shared" si="76"/>
        <v>0.86872707465823928</v>
      </c>
      <c r="CK92" s="156">
        <f t="shared" si="77"/>
        <v>1.5120582480412887</v>
      </c>
      <c r="CL92" s="156">
        <f t="shared" si="78"/>
        <v>1.0802400311460449</v>
      </c>
      <c r="CM92" s="111">
        <f t="shared" si="79"/>
        <v>595.82838754667387</v>
      </c>
      <c r="CN92" s="111">
        <f t="shared" si="80"/>
        <v>345.46501876601428</v>
      </c>
      <c r="CO92" s="111">
        <f t="shared" si="81"/>
        <v>0.43849490396326818</v>
      </c>
      <c r="CP92" s="111">
        <f t="shared" si="82"/>
        <v>0.46908757168163573</v>
      </c>
      <c r="CQ92" s="156">
        <f t="shared" si="83"/>
        <v>0.87673677763381797</v>
      </c>
      <c r="CR92" s="156">
        <f t="shared" si="84"/>
        <v>0.8687270745100687</v>
      </c>
      <c r="CS92" s="156">
        <f t="shared" si="85"/>
        <v>1.5120582487409622</v>
      </c>
      <c r="CT92" s="156">
        <f t="shared" si="86"/>
        <v>1.0802400312416878</v>
      </c>
      <c r="CU92" s="111">
        <f t="shared" si="87"/>
        <v>595.82838618499102</v>
      </c>
      <c r="CV92" s="111">
        <f t="shared" si="88"/>
        <v>345.46501871057097</v>
      </c>
      <c r="CW92" s="111">
        <f t="shared" si="89"/>
        <v>0.43849490403364172</v>
      </c>
      <c r="CX92" s="111">
        <f t="shared" si="90"/>
        <v>0.46908757175691906</v>
      </c>
      <c r="CY92" s="156">
        <f t="shared" si="91"/>
        <v>0.87673677761530833</v>
      </c>
      <c r="CZ92" s="156">
        <f t="shared" si="92"/>
        <v>0.8687270744904485</v>
      </c>
      <c r="DA92" s="156">
        <f t="shared" si="93"/>
        <v>1.5120582488336105</v>
      </c>
      <c r="DB92" s="156">
        <f t="shared" si="94"/>
        <v>1.0802400312543525</v>
      </c>
      <c r="DC92" s="111">
        <f t="shared" si="95"/>
        <v>595.82838600468165</v>
      </c>
      <c r="DD92" s="111">
        <f t="shared" si="96"/>
        <v>345.46501870322936</v>
      </c>
      <c r="DE92" s="111">
        <f t="shared" si="97"/>
        <v>0.43849490404296032</v>
      </c>
      <c r="DF92" s="111">
        <f t="shared" si="98"/>
        <v>0.46908757176688781</v>
      </c>
      <c r="DG92" s="156">
        <f t="shared" si="99"/>
        <v>0.87673677761285729</v>
      </c>
      <c r="DH92" s="156">
        <f t="shared" si="100"/>
        <v>0.86872707448785047</v>
      </c>
      <c r="DI92" s="156">
        <f t="shared" si="101"/>
        <v>1.5120582488458785</v>
      </c>
      <c r="DJ92" s="156">
        <f t="shared" si="102"/>
        <v>1.0802400312560294</v>
      </c>
      <c r="DK92" s="111">
        <f t="shared" si="103"/>
        <v>595.82838598080605</v>
      </c>
      <c r="DL92" s="104">
        <f t="shared" si="104"/>
        <v>345.46501870225723</v>
      </c>
      <c r="DM92" s="104">
        <f t="shared" si="105"/>
        <v>0.43849490404419428</v>
      </c>
      <c r="DN92" s="104">
        <f t="shared" si="106"/>
        <v>0.46908757176820781</v>
      </c>
      <c r="DO92" s="105">
        <f t="shared" si="107"/>
        <v>0.87673677761253277</v>
      </c>
      <c r="DP92" s="105">
        <f t="shared" si="108"/>
        <v>0.86872707448750641</v>
      </c>
      <c r="DQ92" s="105">
        <f t="shared" si="109"/>
        <v>1.5120582488475032</v>
      </c>
      <c r="DR92" s="105">
        <f t="shared" si="110"/>
        <v>1.0802400312562515</v>
      </c>
      <c r="DS92" s="104">
        <f t="shared" si="111"/>
        <v>595.8283859776443</v>
      </c>
      <c r="DT92" s="104">
        <f t="shared" si="112"/>
        <v>345.46501870212842</v>
      </c>
      <c r="DU92" s="104">
        <f t="shared" si="113"/>
        <v>0.43849490404435776</v>
      </c>
      <c r="DV92" s="104">
        <f t="shared" si="114"/>
        <v>0.46908757176838267</v>
      </c>
      <c r="DW92" s="105">
        <f t="shared" si="115"/>
        <v>0.87673677761248969</v>
      </c>
      <c r="DX92" s="105">
        <f t="shared" si="116"/>
        <v>0.86872707448746089</v>
      </c>
      <c r="DY92" s="105">
        <f t="shared" si="117"/>
        <v>1.5120582488477183</v>
      </c>
      <c r="DZ92" s="105">
        <f t="shared" si="118"/>
        <v>1.080240031256281</v>
      </c>
      <c r="EA92" s="104">
        <f t="shared" si="119"/>
        <v>595.82838597722514</v>
      </c>
      <c r="EB92" s="104">
        <f t="shared" si="120"/>
        <v>345.46501870211137</v>
      </c>
      <c r="EC92" s="104">
        <f t="shared" si="121"/>
        <v>0.43849490404437935</v>
      </c>
      <c r="ED92" s="104">
        <f t="shared" si="122"/>
        <v>0.46908757176840582</v>
      </c>
      <c r="EE92" s="105">
        <f t="shared" si="123"/>
        <v>0.87673677761248403</v>
      </c>
      <c r="EF92" s="105">
        <f t="shared" si="124"/>
        <v>0.86872707448745479</v>
      </c>
      <c r="EG92" s="105">
        <f t="shared" si="125"/>
        <v>1.5120582488477468</v>
      </c>
      <c r="EH92" s="105">
        <f t="shared" si="126"/>
        <v>1.0802400312562848</v>
      </c>
      <c r="EI92" s="104">
        <f t="shared" si="127"/>
        <v>595.8283859771708</v>
      </c>
      <c r="EJ92" s="104">
        <f t="shared" si="128"/>
        <v>345.46501870210921</v>
      </c>
      <c r="EK92" s="104">
        <f t="shared" si="129"/>
        <v>0.43849490404438213</v>
      </c>
      <c r="EL92" s="104">
        <f t="shared" si="130"/>
        <v>0.46908757176840882</v>
      </c>
      <c r="EM92" s="105">
        <f t="shared" si="131"/>
        <v>0.87673677761248336</v>
      </c>
      <c r="EN92" s="105">
        <f t="shared" si="132"/>
        <v>0.86872707448745401</v>
      </c>
      <c r="EO92" s="105">
        <f t="shared" si="133"/>
        <v>1.5120582488477503</v>
      </c>
      <c r="EP92" s="105">
        <f t="shared" si="134"/>
        <v>1.0802400312562852</v>
      </c>
      <c r="EQ92" s="104">
        <f t="shared" si="135"/>
        <v>0.35571594929853745</v>
      </c>
      <c r="ER92" s="60">
        <f t="shared" si="136"/>
        <v>72.315018702109228</v>
      </c>
      <c r="ES92" s="16"/>
      <c r="ET92" s="16"/>
      <c r="EU92" s="16"/>
      <c r="EV92" s="16"/>
      <c r="EW92" s="16"/>
      <c r="EX92" s="16"/>
      <c r="EY92" s="16"/>
      <c r="EZ92" s="16"/>
      <c r="FA92" s="16"/>
      <c r="FB92" s="16"/>
      <c r="FC92" s="16"/>
      <c r="FD92" s="16"/>
    </row>
    <row r="93" spans="2:160" x14ac:dyDescent="0.3"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16"/>
      <c r="M93" s="116"/>
      <c r="N93" s="116"/>
      <c r="O93" s="116"/>
      <c r="P93" s="117"/>
      <c r="Q93" s="117"/>
      <c r="R93" s="116"/>
      <c r="S93" s="111">
        <v>0.31</v>
      </c>
      <c r="T93" s="134">
        <f t="shared" si="8"/>
        <v>350.67625145826156</v>
      </c>
      <c r="U93" s="111">
        <f t="shared" si="9"/>
        <v>0.43197864011758486</v>
      </c>
      <c r="V93" s="111">
        <f t="shared" si="10"/>
        <v>0.46211668477695128</v>
      </c>
      <c r="W93" s="156">
        <f t="shared" si="11"/>
        <v>0.8784523684236849</v>
      </c>
      <c r="X93" s="156">
        <f t="shared" si="12"/>
        <v>0.87054571493400756</v>
      </c>
      <c r="Y93" s="156">
        <f t="shared" si="13"/>
        <v>1.4860807343977223</v>
      </c>
      <c r="Z93" s="156">
        <f t="shared" si="14"/>
        <v>1.0845974759517412</v>
      </c>
      <c r="AA93" s="111">
        <f t="shared" si="15"/>
        <v>611.54739635652743</v>
      </c>
      <c r="AB93" s="111">
        <f t="shared" si="16"/>
        <v>346.09806551206492</v>
      </c>
      <c r="AC93" s="111">
        <f t="shared" si="17"/>
        <v>0.43769285448719542</v>
      </c>
      <c r="AD93" s="111">
        <f t="shared" si="18"/>
        <v>0.46822956526537179</v>
      </c>
      <c r="AE93" s="156">
        <f t="shared" si="19"/>
        <v>0.87694775889735832</v>
      </c>
      <c r="AF93" s="156">
        <f t="shared" si="20"/>
        <v>0.868950715312794</v>
      </c>
      <c r="AG93" s="156">
        <f t="shared" si="21"/>
        <v>1.4932888572869385</v>
      </c>
      <c r="AH93" s="156">
        <f t="shared" si="22"/>
        <v>1.0856997401183655</v>
      </c>
      <c r="AI93" s="111">
        <f t="shared" si="23"/>
        <v>596.88999810382109</v>
      </c>
      <c r="AJ93" s="111">
        <f t="shared" si="24"/>
        <v>345.50821179398031</v>
      </c>
      <c r="AK93" s="111">
        <f t="shared" si="25"/>
        <v>0.43844008638729359</v>
      </c>
      <c r="AL93" s="111">
        <f t="shared" si="26"/>
        <v>0.46902892962361636</v>
      </c>
      <c r="AM93" s="156">
        <f t="shared" si="27"/>
        <v>0.87675119592784934</v>
      </c>
      <c r="AN93" s="156">
        <f t="shared" si="28"/>
        <v>0.86874235782755693</v>
      </c>
      <c r="AO93" s="156">
        <f t="shared" si="29"/>
        <v>1.4942328538703782</v>
      </c>
      <c r="AP93" s="156">
        <f t="shared" si="30"/>
        <v>1.085843849609085</v>
      </c>
      <c r="AQ93" s="111">
        <f t="shared" si="31"/>
        <v>594.99329860977639</v>
      </c>
      <c r="AR93" s="111">
        <f t="shared" si="32"/>
        <v>345.43099660454237</v>
      </c>
      <c r="AS93" s="111">
        <f t="shared" si="33"/>
        <v>0.43853809216749384</v>
      </c>
      <c r="AT93" s="111">
        <f t="shared" si="34"/>
        <v>0.46913377301638876</v>
      </c>
      <c r="AU93" s="156">
        <f t="shared" si="35"/>
        <v>0.87672541830130513</v>
      </c>
      <c r="AV93" s="156">
        <f t="shared" si="36"/>
        <v>0.86871503368840064</v>
      </c>
      <c r="AW93" s="156">
        <f t="shared" si="37"/>
        <v>1.4943566911691235</v>
      </c>
      <c r="AX93" s="156">
        <f t="shared" si="38"/>
        <v>1.0858627502637348</v>
      </c>
      <c r="AY93" s="111">
        <f t="shared" si="39"/>
        <v>594.74487413459838</v>
      </c>
      <c r="AZ93" s="111">
        <f t="shared" si="40"/>
        <v>345.42086785801666</v>
      </c>
      <c r="BA93" s="111">
        <f t="shared" si="41"/>
        <v>0.43855095138241329</v>
      </c>
      <c r="BB93" s="111">
        <f t="shared" si="42"/>
        <v>0.46914752938583748</v>
      </c>
      <c r="BC93" s="156">
        <f t="shared" si="43"/>
        <v>0.8767220361076552</v>
      </c>
      <c r="BD93" s="156">
        <f t="shared" si="44"/>
        <v>0.86871144858631366</v>
      </c>
      <c r="BE93" s="156">
        <f t="shared" si="45"/>
        <v>1.4943729401208801</v>
      </c>
      <c r="BF93" s="156">
        <f t="shared" si="46"/>
        <v>1.08586523018581</v>
      </c>
      <c r="BG93" s="111">
        <f t="shared" si="47"/>
        <v>594.71228458809833</v>
      </c>
      <c r="BH93" s="111">
        <f t="shared" si="48"/>
        <v>345.41953885538095</v>
      </c>
      <c r="BI93" s="111">
        <f t="shared" si="49"/>
        <v>0.43855263870841749</v>
      </c>
      <c r="BJ93" s="111">
        <f t="shared" si="50"/>
        <v>0.46914933443226053</v>
      </c>
      <c r="BK93" s="156">
        <f t="shared" si="51"/>
        <v>0.87672159231300062</v>
      </c>
      <c r="BL93" s="156">
        <f t="shared" si="52"/>
        <v>0.86871097816709308</v>
      </c>
      <c r="BM93" s="156">
        <f t="shared" si="53"/>
        <v>1.4943750722394484</v>
      </c>
      <c r="BN93" s="156">
        <f t="shared" si="54"/>
        <v>1.0858655555894245</v>
      </c>
      <c r="BO93" s="111">
        <f t="shared" si="55"/>
        <v>594.70800844217001</v>
      </c>
      <c r="BP93" s="111">
        <f t="shared" si="56"/>
        <v>345.41936446948631</v>
      </c>
      <c r="BQ93" s="111">
        <f t="shared" si="57"/>
        <v>0.43855286011289596</v>
      </c>
      <c r="BR93" s="111">
        <f t="shared" si="58"/>
        <v>0.4691495712835631</v>
      </c>
      <c r="BS93" s="156">
        <f t="shared" si="59"/>
        <v>0.87672153407997644</v>
      </c>
      <c r="BT93" s="156">
        <f t="shared" si="60"/>
        <v>0.86871091644049725</v>
      </c>
      <c r="BU93" s="156">
        <f t="shared" si="61"/>
        <v>1.494375352008033</v>
      </c>
      <c r="BV93" s="156">
        <f t="shared" si="62"/>
        <v>1.0858655982876422</v>
      </c>
      <c r="BW93" s="111">
        <f t="shared" si="63"/>
        <v>594.70744734437471</v>
      </c>
      <c r="BX93" s="111">
        <f t="shared" si="64"/>
        <v>345.41934158722808</v>
      </c>
      <c r="BY93" s="111">
        <f t="shared" si="65"/>
        <v>0.43855288916477175</v>
      </c>
      <c r="BZ93" s="111">
        <f t="shared" si="66"/>
        <v>0.46914960236231396</v>
      </c>
      <c r="CA93" s="156">
        <f t="shared" si="67"/>
        <v>0.87672152643885493</v>
      </c>
      <c r="CB93" s="156">
        <f t="shared" si="68"/>
        <v>0.86871090834096232</v>
      </c>
      <c r="CC93" s="156">
        <f t="shared" si="69"/>
        <v>1.4943753887182325</v>
      </c>
      <c r="CD93" s="156">
        <f t="shared" si="70"/>
        <v>1.085865603890344</v>
      </c>
      <c r="CE93" s="111">
        <f t="shared" si="71"/>
        <v>594.70737371923008</v>
      </c>
      <c r="CF93" s="111">
        <f t="shared" si="72"/>
        <v>345.41933858470281</v>
      </c>
      <c r="CG93" s="111">
        <f t="shared" si="73"/>
        <v>0.43855289297685168</v>
      </c>
      <c r="CH93" s="111">
        <f t="shared" si="74"/>
        <v>0.46914960644035297</v>
      </c>
      <c r="CI93" s="156">
        <f t="shared" si="75"/>
        <v>0.87672152543621518</v>
      </c>
      <c r="CJ93" s="156">
        <f t="shared" si="76"/>
        <v>0.86871090727817124</v>
      </c>
      <c r="CK93" s="156">
        <f t="shared" si="77"/>
        <v>1.4943753935352095</v>
      </c>
      <c r="CL93" s="156">
        <f t="shared" si="78"/>
        <v>1.08586560462551</v>
      </c>
      <c r="CM93" s="111">
        <f t="shared" si="79"/>
        <v>594.70736405841126</v>
      </c>
      <c r="CN93" s="111">
        <f t="shared" si="80"/>
        <v>345.41933819072256</v>
      </c>
      <c r="CO93" s="111">
        <f t="shared" si="81"/>
        <v>0.43855289347705867</v>
      </c>
      <c r="CP93" s="111">
        <f t="shared" si="82"/>
        <v>0.4691496069754581</v>
      </c>
      <c r="CQ93" s="156">
        <f t="shared" si="83"/>
        <v>0.87672152530465253</v>
      </c>
      <c r="CR93" s="156">
        <f t="shared" si="84"/>
        <v>0.86871090713871568</v>
      </c>
      <c r="CS93" s="156">
        <f t="shared" si="85"/>
        <v>1.4943753941672755</v>
      </c>
      <c r="CT93" s="156">
        <f t="shared" si="86"/>
        <v>1.0858656047219757</v>
      </c>
      <c r="CU93" s="111">
        <f t="shared" si="87"/>
        <v>594.70736279075402</v>
      </c>
      <c r="CV93" s="111">
        <f t="shared" si="88"/>
        <v>345.41933813902585</v>
      </c>
      <c r="CW93" s="111">
        <f t="shared" si="89"/>
        <v>0.43855289354269411</v>
      </c>
      <c r="CX93" s="111">
        <f t="shared" si="90"/>
        <v>0.46914960704567277</v>
      </c>
      <c r="CY93" s="156">
        <f t="shared" si="91"/>
        <v>0.87672152528738934</v>
      </c>
      <c r="CZ93" s="156">
        <f t="shared" si="92"/>
        <v>0.86871090712041676</v>
      </c>
      <c r="DA93" s="156">
        <f t="shared" si="93"/>
        <v>1.4943753942502127</v>
      </c>
      <c r="DB93" s="156">
        <f t="shared" si="94"/>
        <v>1.0858656047346336</v>
      </c>
      <c r="DC93" s="111">
        <f t="shared" si="95"/>
        <v>594.70736262441676</v>
      </c>
      <c r="DD93" s="111">
        <f t="shared" si="96"/>
        <v>345.41933813224239</v>
      </c>
      <c r="DE93" s="111">
        <f t="shared" si="97"/>
        <v>0.43855289355130656</v>
      </c>
      <c r="DF93" s="111">
        <f t="shared" si="98"/>
        <v>0.46914960705488606</v>
      </c>
      <c r="DG93" s="156">
        <f t="shared" si="99"/>
        <v>0.87672152528512404</v>
      </c>
      <c r="DH93" s="156">
        <f t="shared" si="100"/>
        <v>0.86871090711801568</v>
      </c>
      <c r="DI93" s="156">
        <f t="shared" si="101"/>
        <v>1.4943753942610956</v>
      </c>
      <c r="DJ93" s="156">
        <f t="shared" si="102"/>
        <v>1.0858656047362945</v>
      </c>
      <c r="DK93" s="111">
        <f t="shared" si="103"/>
        <v>594.70736260259082</v>
      </c>
      <c r="DL93" s="104">
        <f t="shared" si="104"/>
        <v>345.41933813135233</v>
      </c>
      <c r="DM93" s="104">
        <f t="shared" si="105"/>
        <v>0.43855289355243654</v>
      </c>
      <c r="DN93" s="104">
        <f t="shared" si="106"/>
        <v>0.46914960705609493</v>
      </c>
      <c r="DO93" s="105">
        <f t="shared" si="107"/>
        <v>0.87672152528482683</v>
      </c>
      <c r="DP93" s="105">
        <f t="shared" si="108"/>
        <v>0.8687109071177006</v>
      </c>
      <c r="DQ93" s="105">
        <f t="shared" si="109"/>
        <v>1.4943753942625235</v>
      </c>
      <c r="DR93" s="105">
        <f t="shared" si="110"/>
        <v>1.0858656047365125</v>
      </c>
      <c r="DS93" s="104">
        <f t="shared" si="111"/>
        <v>594.70736259972705</v>
      </c>
      <c r="DT93" s="104">
        <f t="shared" si="112"/>
        <v>345.41933813123552</v>
      </c>
      <c r="DU93" s="104">
        <f t="shared" si="113"/>
        <v>0.43855289355258492</v>
      </c>
      <c r="DV93" s="104">
        <f t="shared" si="114"/>
        <v>0.46914960705625364</v>
      </c>
      <c r="DW93" s="105">
        <f t="shared" si="115"/>
        <v>0.87672152528478786</v>
      </c>
      <c r="DX93" s="105">
        <f t="shared" si="116"/>
        <v>0.8687109071176593</v>
      </c>
      <c r="DY93" s="105">
        <f t="shared" si="117"/>
        <v>1.4943753942627109</v>
      </c>
      <c r="DZ93" s="105">
        <f t="shared" si="118"/>
        <v>1.0858656047365411</v>
      </c>
      <c r="EA93" s="104">
        <f t="shared" si="119"/>
        <v>594.70736259935063</v>
      </c>
      <c r="EB93" s="104">
        <f t="shared" si="120"/>
        <v>345.41933813122017</v>
      </c>
      <c r="EC93" s="104">
        <f t="shared" si="121"/>
        <v>0.43855289355260435</v>
      </c>
      <c r="ED93" s="104">
        <f t="shared" si="122"/>
        <v>0.46914960705627445</v>
      </c>
      <c r="EE93" s="105">
        <f t="shared" si="123"/>
        <v>0.87672152528478275</v>
      </c>
      <c r="EF93" s="105">
        <f t="shared" si="124"/>
        <v>0.86871090711765386</v>
      </c>
      <c r="EG93" s="105">
        <f t="shared" si="125"/>
        <v>1.4943753942627356</v>
      </c>
      <c r="EH93" s="105">
        <f t="shared" si="126"/>
        <v>1.0858656047365449</v>
      </c>
      <c r="EI93" s="104">
        <f t="shared" si="127"/>
        <v>594.70736259930118</v>
      </c>
      <c r="EJ93" s="104">
        <f t="shared" si="128"/>
        <v>345.41933813121818</v>
      </c>
      <c r="EK93" s="104">
        <f t="shared" si="129"/>
        <v>0.4385528935526069</v>
      </c>
      <c r="EL93" s="104">
        <f t="shared" si="130"/>
        <v>0.46914960705627717</v>
      </c>
      <c r="EM93" s="105">
        <f t="shared" si="131"/>
        <v>0.87672152528478209</v>
      </c>
      <c r="EN93" s="105">
        <f t="shared" si="132"/>
        <v>0.8687109071176532</v>
      </c>
      <c r="EO93" s="105">
        <f t="shared" si="133"/>
        <v>1.4943753942627389</v>
      </c>
      <c r="EP93" s="105">
        <f t="shared" si="134"/>
        <v>1.0858656047365454</v>
      </c>
      <c r="EQ93" s="104">
        <f t="shared" si="135"/>
        <v>0.36259105755950299</v>
      </c>
      <c r="ER93" s="65">
        <f t="shared" si="136"/>
        <v>72.269338131218205</v>
      </c>
      <c r="ES93" s="16"/>
      <c r="ET93" s="16"/>
      <c r="EU93" s="16"/>
      <c r="EV93" s="16"/>
      <c r="EW93" s="16"/>
      <c r="EX93" s="16"/>
      <c r="EY93" s="16"/>
      <c r="EZ93" s="16"/>
      <c r="FA93" s="16"/>
      <c r="FB93" s="16"/>
      <c r="FC93" s="16"/>
      <c r="FD93" s="16"/>
    </row>
    <row r="94" spans="2:160" x14ac:dyDescent="0.3"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16"/>
      <c r="M94" s="116"/>
      <c r="N94" s="116"/>
      <c r="O94" s="116"/>
      <c r="P94" s="117"/>
      <c r="Q94" s="117"/>
      <c r="R94" s="116"/>
      <c r="S94" s="111">
        <v>0.32</v>
      </c>
      <c r="T94" s="134">
        <f t="shared" si="8"/>
        <v>350.6878998013425</v>
      </c>
      <c r="U94" s="111">
        <f t="shared" si="9"/>
        <v>0.43196429164589084</v>
      </c>
      <c r="V94" s="111">
        <f t="shared" si="10"/>
        <v>0.46210133524909253</v>
      </c>
      <c r="W94" s="156">
        <f t="shared" si="11"/>
        <v>0.87845614976650621</v>
      </c>
      <c r="X94" s="156">
        <f t="shared" si="12"/>
        <v>0.87054972368294858</v>
      </c>
      <c r="Y94" s="156">
        <f t="shared" si="13"/>
        <v>1.4691101532490998</v>
      </c>
      <c r="Z94" s="156">
        <f t="shared" si="14"/>
        <v>1.090332149562169</v>
      </c>
      <c r="AA94" s="111">
        <f t="shared" si="15"/>
        <v>610.5122182222259</v>
      </c>
      <c r="AB94" s="111">
        <f t="shared" si="16"/>
        <v>346.05679911621741</v>
      </c>
      <c r="AC94" s="111">
        <f t="shared" si="17"/>
        <v>0.43774504825029742</v>
      </c>
      <c r="AD94" s="111">
        <f t="shared" si="18"/>
        <v>0.46828540045380651</v>
      </c>
      <c r="AE94" s="156">
        <f t="shared" si="19"/>
        <v>0.87693402764378725</v>
      </c>
      <c r="AF94" s="156">
        <f t="shared" si="20"/>
        <v>0.86893616002661989</v>
      </c>
      <c r="AG94" s="156">
        <f t="shared" si="21"/>
        <v>1.4761082291023926</v>
      </c>
      <c r="AH94" s="156">
        <f t="shared" si="22"/>
        <v>1.0915248420532071</v>
      </c>
      <c r="AI94" s="111">
        <f t="shared" si="23"/>
        <v>595.84563710304144</v>
      </c>
      <c r="AJ94" s="111">
        <f t="shared" si="24"/>
        <v>345.46572110364383</v>
      </c>
      <c r="AK94" s="111">
        <f t="shared" si="25"/>
        <v>0.43849401249574299</v>
      </c>
      <c r="AL94" s="111">
        <f t="shared" si="26"/>
        <v>0.46908661801870177</v>
      </c>
      <c r="AM94" s="156">
        <f t="shared" si="27"/>
        <v>0.87673701210855903</v>
      </c>
      <c r="AN94" s="156">
        <f t="shared" si="28"/>
        <v>0.86872732305194744</v>
      </c>
      <c r="AO94" s="156">
        <f t="shared" si="29"/>
        <v>1.477016205826595</v>
      </c>
      <c r="AP94" s="156">
        <f t="shared" si="30"/>
        <v>1.0916793387309924</v>
      </c>
      <c r="AQ94" s="111">
        <f t="shared" si="31"/>
        <v>593.96491904864422</v>
      </c>
      <c r="AR94" s="111">
        <f t="shared" si="32"/>
        <v>345.38904446065021</v>
      </c>
      <c r="AS94" s="111">
        <f t="shared" si="33"/>
        <v>0.43859135851580416</v>
      </c>
      <c r="AT94" s="111">
        <f t="shared" si="34"/>
        <v>0.46919075562155793</v>
      </c>
      <c r="AU94" s="156">
        <f t="shared" si="35"/>
        <v>0.87671140842479256</v>
      </c>
      <c r="AV94" s="156">
        <f t="shared" si="36"/>
        <v>0.86870018332160215</v>
      </c>
      <c r="AW94" s="156">
        <f t="shared" si="37"/>
        <v>1.477134241140968</v>
      </c>
      <c r="AX94" s="156">
        <f t="shared" si="38"/>
        <v>1.0916994187976303</v>
      </c>
      <c r="AY94" s="111">
        <f t="shared" si="39"/>
        <v>593.72080349339046</v>
      </c>
      <c r="AZ94" s="111">
        <f t="shared" si="40"/>
        <v>345.37907694577643</v>
      </c>
      <c r="BA94" s="111">
        <f t="shared" si="41"/>
        <v>0.43860401610331118</v>
      </c>
      <c r="BB94" s="111">
        <f t="shared" si="42"/>
        <v>0.4692042962965654</v>
      </c>
      <c r="BC94" s="156">
        <f t="shared" si="43"/>
        <v>0.87670807931570216</v>
      </c>
      <c r="BD94" s="156">
        <f t="shared" si="44"/>
        <v>0.86869665449271116</v>
      </c>
      <c r="BE94" s="156">
        <f t="shared" si="45"/>
        <v>1.477149589258334</v>
      </c>
      <c r="BF94" s="156">
        <f t="shared" si="46"/>
        <v>1.0917020297349378</v>
      </c>
      <c r="BG94" s="111">
        <f t="shared" si="47"/>
        <v>593.68906750472274</v>
      </c>
      <c r="BH94" s="111">
        <f t="shared" si="48"/>
        <v>345.37778087643107</v>
      </c>
      <c r="BI94" s="111">
        <f t="shared" si="49"/>
        <v>0.43860566201469137</v>
      </c>
      <c r="BJ94" s="111">
        <f t="shared" si="50"/>
        <v>0.46920605703897217</v>
      </c>
      <c r="BK94" s="156">
        <f t="shared" si="51"/>
        <v>0.87670764642066756</v>
      </c>
      <c r="BL94" s="156">
        <f t="shared" si="52"/>
        <v>0.86869619562752087</v>
      </c>
      <c r="BM94" s="156">
        <f t="shared" si="53"/>
        <v>1.4771515850351573</v>
      </c>
      <c r="BN94" s="156">
        <f t="shared" si="54"/>
        <v>1.0917023692443084</v>
      </c>
      <c r="BO94" s="111">
        <f t="shared" si="55"/>
        <v>593.68494085470491</v>
      </c>
      <c r="BP94" s="111">
        <f t="shared" si="56"/>
        <v>345.37761234346402</v>
      </c>
      <c r="BQ94" s="111">
        <f t="shared" si="57"/>
        <v>0.43860587603989432</v>
      </c>
      <c r="BR94" s="111">
        <f t="shared" si="58"/>
        <v>0.46920628599616598</v>
      </c>
      <c r="BS94" s="156">
        <f t="shared" si="59"/>
        <v>0.8767075901294098</v>
      </c>
      <c r="BT94" s="156">
        <f t="shared" si="60"/>
        <v>0.86869613595924999</v>
      </c>
      <c r="BU94" s="156">
        <f t="shared" si="61"/>
        <v>1.4771518445550305</v>
      </c>
      <c r="BV94" s="156">
        <f t="shared" si="62"/>
        <v>1.0917024133922246</v>
      </c>
      <c r="BW94" s="111">
        <f t="shared" si="63"/>
        <v>593.68440424957589</v>
      </c>
      <c r="BX94" s="111">
        <f t="shared" si="64"/>
        <v>345.37759042836279</v>
      </c>
      <c r="BY94" s="111">
        <f t="shared" si="65"/>
        <v>0.43860590387057136</v>
      </c>
      <c r="BZ94" s="111">
        <f t="shared" si="66"/>
        <v>0.46920631576851823</v>
      </c>
      <c r="CA94" s="156">
        <f t="shared" si="67"/>
        <v>0.87670758280960015</v>
      </c>
      <c r="CB94" s="156">
        <f t="shared" si="68"/>
        <v>0.86869612820031183</v>
      </c>
      <c r="CC94" s="156">
        <f t="shared" si="69"/>
        <v>1.4771518783015898</v>
      </c>
      <c r="CD94" s="156">
        <f t="shared" si="70"/>
        <v>1.0917024191329805</v>
      </c>
      <c r="CE94" s="111">
        <f t="shared" si="71"/>
        <v>593.68433447238067</v>
      </c>
      <c r="CF94" s="111">
        <f t="shared" si="72"/>
        <v>345.37758757864168</v>
      </c>
      <c r="CG94" s="111">
        <f t="shared" si="73"/>
        <v>0.43860590748952216</v>
      </c>
      <c r="CH94" s="111">
        <f t="shared" si="74"/>
        <v>0.46920631963995391</v>
      </c>
      <c r="CI94" s="156">
        <f t="shared" si="75"/>
        <v>0.87670758185777165</v>
      </c>
      <c r="CJ94" s="156">
        <f t="shared" si="76"/>
        <v>0.86869612719138145</v>
      </c>
      <c r="CK94" s="156">
        <f t="shared" si="77"/>
        <v>1.4771518826898098</v>
      </c>
      <c r="CL94" s="156">
        <f t="shared" si="78"/>
        <v>1.0917024198794771</v>
      </c>
      <c r="CM94" s="111">
        <f t="shared" si="79"/>
        <v>593.6843253989324</v>
      </c>
      <c r="CN94" s="111">
        <f t="shared" si="80"/>
        <v>345.37758720807938</v>
      </c>
      <c r="CO94" s="111">
        <f t="shared" si="81"/>
        <v>0.43860590796011095</v>
      </c>
      <c r="CP94" s="111">
        <f t="shared" si="82"/>
        <v>0.46920632014337454</v>
      </c>
      <c r="CQ94" s="156">
        <f t="shared" si="83"/>
        <v>0.87670758173400098</v>
      </c>
      <c r="CR94" s="156">
        <f t="shared" si="84"/>
        <v>0.86869612706018562</v>
      </c>
      <c r="CS94" s="156">
        <f t="shared" si="85"/>
        <v>1.4771518832604302</v>
      </c>
      <c r="CT94" s="156">
        <f t="shared" si="86"/>
        <v>1.0917024199765477</v>
      </c>
      <c r="CU94" s="111">
        <f t="shared" si="87"/>
        <v>593.68432421907039</v>
      </c>
      <c r="CV94" s="111">
        <f t="shared" si="88"/>
        <v>345.37758715989344</v>
      </c>
      <c r="CW94" s="111">
        <f t="shared" si="89"/>
        <v>0.43860590802130384</v>
      </c>
      <c r="CX94" s="111">
        <f t="shared" si="90"/>
        <v>0.46920632020883662</v>
      </c>
      <c r="CY94" s="156">
        <f t="shared" si="91"/>
        <v>0.87670758171790653</v>
      </c>
      <c r="CZ94" s="156">
        <f t="shared" si="92"/>
        <v>0.8686961270431256</v>
      </c>
      <c r="DA94" s="156">
        <f t="shared" si="93"/>
        <v>1.4771518833346307</v>
      </c>
      <c r="DB94" s="156">
        <f t="shared" si="94"/>
        <v>1.0917024199891701</v>
      </c>
      <c r="DC94" s="111">
        <f t="shared" si="95"/>
        <v>593.68432406564671</v>
      </c>
      <c r="DD94" s="111">
        <f t="shared" si="96"/>
        <v>345.37758715362759</v>
      </c>
      <c r="DE94" s="111">
        <f t="shared" si="97"/>
        <v>0.43860590802926097</v>
      </c>
      <c r="DF94" s="111">
        <f t="shared" si="98"/>
        <v>0.46920632021734893</v>
      </c>
      <c r="DG94" s="156">
        <f t="shared" si="99"/>
        <v>0.87670758171581376</v>
      </c>
      <c r="DH94" s="156">
        <f t="shared" si="100"/>
        <v>0.86869612704090715</v>
      </c>
      <c r="DI94" s="156">
        <f t="shared" si="101"/>
        <v>1.4771518833442792</v>
      </c>
      <c r="DJ94" s="156">
        <f t="shared" si="102"/>
        <v>1.0917024199908114</v>
      </c>
      <c r="DK94" s="111">
        <f t="shared" si="103"/>
        <v>593.68432404569671</v>
      </c>
      <c r="DL94" s="104">
        <f t="shared" si="104"/>
        <v>345.37758715281279</v>
      </c>
      <c r="DM94" s="104">
        <f t="shared" si="105"/>
        <v>0.4386059080302957</v>
      </c>
      <c r="DN94" s="104">
        <f t="shared" si="106"/>
        <v>0.46920632021845587</v>
      </c>
      <c r="DO94" s="105">
        <f t="shared" si="107"/>
        <v>0.87670758171554153</v>
      </c>
      <c r="DP94" s="105">
        <f t="shared" si="108"/>
        <v>0.86869612704061872</v>
      </c>
      <c r="DQ94" s="105">
        <f t="shared" si="109"/>
        <v>1.4771518833455342</v>
      </c>
      <c r="DR94" s="105">
        <f t="shared" si="110"/>
        <v>1.091702419991025</v>
      </c>
      <c r="DS94" s="104">
        <f t="shared" si="111"/>
        <v>593.68432404310272</v>
      </c>
      <c r="DT94" s="104">
        <f t="shared" si="112"/>
        <v>345.37758715270684</v>
      </c>
      <c r="DU94" s="104">
        <f t="shared" si="113"/>
        <v>0.43860590803043031</v>
      </c>
      <c r="DV94" s="104">
        <f t="shared" si="114"/>
        <v>0.46920632021859981</v>
      </c>
      <c r="DW94" s="105">
        <f t="shared" si="115"/>
        <v>0.87670758171550622</v>
      </c>
      <c r="DX94" s="105">
        <f t="shared" si="116"/>
        <v>0.86869612704058119</v>
      </c>
      <c r="DY94" s="105">
        <f t="shared" si="117"/>
        <v>1.4771518833456971</v>
      </c>
      <c r="DZ94" s="105">
        <f t="shared" si="118"/>
        <v>1.0917024199910528</v>
      </c>
      <c r="EA94" s="104">
        <f t="shared" si="119"/>
        <v>593.68432404276439</v>
      </c>
      <c r="EB94" s="104">
        <f t="shared" si="120"/>
        <v>345.37758715269308</v>
      </c>
      <c r="EC94" s="104">
        <f t="shared" si="121"/>
        <v>0.4386059080304478</v>
      </c>
      <c r="ED94" s="104">
        <f t="shared" si="122"/>
        <v>0.46920632021861858</v>
      </c>
      <c r="EE94" s="105">
        <f t="shared" si="123"/>
        <v>0.87670758171550156</v>
      </c>
      <c r="EF94" s="105">
        <f t="shared" si="124"/>
        <v>0.8686961270405763</v>
      </c>
      <c r="EG94" s="105">
        <f t="shared" si="125"/>
        <v>1.4771518833457182</v>
      </c>
      <c r="EH94" s="105">
        <f t="shared" si="126"/>
        <v>1.0917024199910563</v>
      </c>
      <c r="EI94" s="104">
        <f t="shared" si="127"/>
        <v>593.68432404272141</v>
      </c>
      <c r="EJ94" s="104">
        <f t="shared" si="128"/>
        <v>345.37758715269132</v>
      </c>
      <c r="EK94" s="104">
        <f t="shared" si="129"/>
        <v>0.43860590803044996</v>
      </c>
      <c r="EL94" s="104">
        <f t="shared" si="130"/>
        <v>0.46920632021862091</v>
      </c>
      <c r="EM94" s="105">
        <f t="shared" si="131"/>
        <v>0.87670758171550101</v>
      </c>
      <c r="EN94" s="105">
        <f t="shared" si="132"/>
        <v>0.86869612704057575</v>
      </c>
      <c r="EO94" s="105">
        <f t="shared" si="133"/>
        <v>1.4771518833457209</v>
      </c>
      <c r="EP94" s="105">
        <f t="shared" si="134"/>
        <v>1.0917024199910568</v>
      </c>
      <c r="EQ94" s="104">
        <f t="shared" si="135"/>
        <v>0.3693372273528856</v>
      </c>
      <c r="ER94" s="65">
        <f t="shared" si="136"/>
        <v>72.227587152691342</v>
      </c>
      <c r="ES94" s="16"/>
      <c r="ET94" s="16"/>
      <c r="EU94" s="16"/>
      <c r="EV94" s="16"/>
      <c r="EW94" s="16"/>
      <c r="EX94" s="16"/>
      <c r="EY94" s="16"/>
      <c r="EZ94" s="16"/>
      <c r="FA94" s="16"/>
      <c r="FB94" s="16"/>
      <c r="FC94" s="16"/>
      <c r="FD94" s="16"/>
    </row>
    <row r="95" spans="2:160" x14ac:dyDescent="0.3"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16"/>
      <c r="M95" s="116"/>
      <c r="N95" s="116"/>
      <c r="O95" s="116"/>
      <c r="P95" s="117"/>
      <c r="Q95" s="117"/>
      <c r="R95" s="116"/>
      <c r="S95" s="111">
        <v>0.33</v>
      </c>
      <c r="T95" s="134">
        <f t="shared" si="8"/>
        <v>350.69954814442343</v>
      </c>
      <c r="U95" s="111">
        <f t="shared" si="9"/>
        <v>0.43194994412735416</v>
      </c>
      <c r="V95" s="111">
        <f t="shared" si="10"/>
        <v>0.46208598674089052</v>
      </c>
      <c r="W95" s="156">
        <f t="shared" si="11"/>
        <v>0.87845993087441132</v>
      </c>
      <c r="X95" s="156">
        <f t="shared" si="12"/>
        <v>0.87055373218404952</v>
      </c>
      <c r="Y95" s="156">
        <f t="shared" si="13"/>
        <v>1.4525882923045423</v>
      </c>
      <c r="Z95" s="156">
        <f t="shared" si="14"/>
        <v>1.0962765251780613</v>
      </c>
      <c r="AA95" s="111">
        <f t="shared" si="15"/>
        <v>609.5602926059787</v>
      </c>
      <c r="AB95" s="111">
        <f t="shared" si="16"/>
        <v>346.01879959721555</v>
      </c>
      <c r="AC95" s="111">
        <f t="shared" si="17"/>
        <v>0.43779312107552631</v>
      </c>
      <c r="AD95" s="111">
        <f t="shared" si="18"/>
        <v>0.46833682719707465</v>
      </c>
      <c r="AE95" s="156">
        <f t="shared" si="19"/>
        <v>0.87692138072610903</v>
      </c>
      <c r="AF95" s="156">
        <f t="shared" si="20"/>
        <v>0.8689227541629877</v>
      </c>
      <c r="AG95" s="156">
        <f t="shared" si="21"/>
        <v>1.459375234325762</v>
      </c>
      <c r="AH95" s="156">
        <f t="shared" si="22"/>
        <v>1.0975637216504672</v>
      </c>
      <c r="AI95" s="111">
        <f t="shared" si="23"/>
        <v>594.8940435743466</v>
      </c>
      <c r="AJ95" s="111">
        <f t="shared" si="24"/>
        <v>345.42695021105055</v>
      </c>
      <c r="AK95" s="111">
        <f t="shared" si="25"/>
        <v>0.438543229281668</v>
      </c>
      <c r="AL95" s="111">
        <f t="shared" si="26"/>
        <v>0.46913926853387738</v>
      </c>
      <c r="AM95" s="156">
        <f t="shared" si="27"/>
        <v>0.87672406715077433</v>
      </c>
      <c r="AN95" s="156">
        <f t="shared" si="28"/>
        <v>0.86871360147798315</v>
      </c>
      <c r="AO95" s="156">
        <f t="shared" si="29"/>
        <v>1.4602476804550895</v>
      </c>
      <c r="AP95" s="156">
        <f t="shared" si="30"/>
        <v>1.0977289334730567</v>
      </c>
      <c r="AQ95" s="111">
        <f t="shared" si="31"/>
        <v>593.03026938507003</v>
      </c>
      <c r="AR95" s="111">
        <f t="shared" si="32"/>
        <v>345.35086299414979</v>
      </c>
      <c r="AS95" s="111">
        <f t="shared" si="33"/>
        <v>0.43863984850976956</v>
      </c>
      <c r="AT95" s="111">
        <f t="shared" si="34"/>
        <v>0.46924262863835814</v>
      </c>
      <c r="AU95" s="156">
        <f t="shared" si="35"/>
        <v>0.8766986549982837</v>
      </c>
      <c r="AV95" s="156">
        <f t="shared" si="36"/>
        <v>0.86868666479702827</v>
      </c>
      <c r="AW95" s="156">
        <f t="shared" si="37"/>
        <v>1.4603600772175651</v>
      </c>
      <c r="AX95" s="156">
        <f t="shared" si="38"/>
        <v>1.0977502134264094</v>
      </c>
      <c r="AY95" s="111">
        <f t="shared" si="39"/>
        <v>592.79051691287373</v>
      </c>
      <c r="AZ95" s="111">
        <f t="shared" si="40"/>
        <v>345.34106069301487</v>
      </c>
      <c r="BA95" s="111">
        <f t="shared" si="41"/>
        <v>0.43865229904164738</v>
      </c>
      <c r="BB95" s="111">
        <f t="shared" si="42"/>
        <v>0.46925594781199487</v>
      </c>
      <c r="BC95" s="156">
        <f t="shared" si="43"/>
        <v>0.87669538039503381</v>
      </c>
      <c r="BD95" s="156">
        <f t="shared" si="44"/>
        <v>0.86868319374740566</v>
      </c>
      <c r="BE95" s="156">
        <f t="shared" si="45"/>
        <v>1.4603745611960046</v>
      </c>
      <c r="BF95" s="156">
        <f t="shared" si="46"/>
        <v>1.097752955592221</v>
      </c>
      <c r="BG95" s="111">
        <f t="shared" si="47"/>
        <v>592.75962719411882</v>
      </c>
      <c r="BH95" s="111">
        <f t="shared" si="48"/>
        <v>345.33979752185888</v>
      </c>
      <c r="BI95" s="111">
        <f t="shared" si="49"/>
        <v>0.43865390352782485</v>
      </c>
      <c r="BJ95" s="111">
        <f t="shared" si="50"/>
        <v>0.46925766423906845</v>
      </c>
      <c r="BK95" s="156">
        <f t="shared" si="51"/>
        <v>0.87669495840144951</v>
      </c>
      <c r="BL95" s="156">
        <f t="shared" si="52"/>
        <v>0.86868274643811527</v>
      </c>
      <c r="BM95" s="156">
        <f t="shared" si="53"/>
        <v>1.4603764277355626</v>
      </c>
      <c r="BN95" s="156">
        <f t="shared" si="54"/>
        <v>1.0977533089719389</v>
      </c>
      <c r="BO95" s="111">
        <f t="shared" si="55"/>
        <v>592.7556465572668</v>
      </c>
      <c r="BP95" s="111">
        <f t="shared" si="56"/>
        <v>345.33963473792494</v>
      </c>
      <c r="BQ95" s="111">
        <f t="shared" si="57"/>
        <v>0.4386541102976273</v>
      </c>
      <c r="BR95" s="111">
        <f t="shared" si="58"/>
        <v>0.46925788543467106</v>
      </c>
      <c r="BS95" s="156">
        <f t="shared" si="59"/>
        <v>0.87669490401923822</v>
      </c>
      <c r="BT95" s="156">
        <f t="shared" si="60"/>
        <v>0.8686826887934761</v>
      </c>
      <c r="BU95" s="156">
        <f t="shared" si="61"/>
        <v>1.4603766682762196</v>
      </c>
      <c r="BV95" s="156">
        <f t="shared" si="62"/>
        <v>1.0977533545119078</v>
      </c>
      <c r="BW95" s="111">
        <f t="shared" si="63"/>
        <v>592.75513357485852</v>
      </c>
      <c r="BX95" s="111">
        <f t="shared" si="64"/>
        <v>345.33961375998507</v>
      </c>
      <c r="BY95" s="111">
        <f t="shared" si="65"/>
        <v>0.43865413694403327</v>
      </c>
      <c r="BZ95" s="111">
        <f t="shared" si="66"/>
        <v>0.46925791394012861</v>
      </c>
      <c r="CA95" s="156">
        <f t="shared" si="67"/>
        <v>0.87669489701100778</v>
      </c>
      <c r="CB95" s="156">
        <f t="shared" si="68"/>
        <v>0.86868268136481686</v>
      </c>
      <c r="CC95" s="156">
        <f t="shared" si="69"/>
        <v>1.4603766992746743</v>
      </c>
      <c r="CD95" s="156">
        <f t="shared" si="70"/>
        <v>1.0977533603806395</v>
      </c>
      <c r="CE95" s="111">
        <f t="shared" si="71"/>
        <v>592.75506746688507</v>
      </c>
      <c r="CF95" s="111">
        <f t="shared" si="72"/>
        <v>345.3396110565597</v>
      </c>
      <c r="CG95" s="111">
        <f t="shared" si="73"/>
        <v>0.43865414037795369</v>
      </c>
      <c r="CH95" s="111">
        <f t="shared" si="74"/>
        <v>0.46925791761362484</v>
      </c>
      <c r="CI95" s="156">
        <f t="shared" si="75"/>
        <v>0.87669489610785756</v>
      </c>
      <c r="CJ95" s="156">
        <f t="shared" si="76"/>
        <v>0.86868268040748609</v>
      </c>
      <c r="CK95" s="156">
        <f t="shared" si="77"/>
        <v>1.4603767032694428</v>
      </c>
      <c r="CL95" s="156">
        <f t="shared" si="78"/>
        <v>1.0977533611369426</v>
      </c>
      <c r="CM95" s="111">
        <f t="shared" si="79"/>
        <v>592.7550589475552</v>
      </c>
      <c r="CN95" s="111">
        <f t="shared" si="80"/>
        <v>345.3396107081694</v>
      </c>
      <c r="CO95" s="111">
        <f t="shared" si="81"/>
        <v>0.43865414082048287</v>
      </c>
      <c r="CP95" s="111">
        <f t="shared" si="82"/>
        <v>0.46925791808702816</v>
      </c>
      <c r="CQ95" s="156">
        <f t="shared" si="83"/>
        <v>0.87669489599146866</v>
      </c>
      <c r="CR95" s="156">
        <f t="shared" si="84"/>
        <v>0.86868268028411488</v>
      </c>
      <c r="CS95" s="156">
        <f t="shared" si="85"/>
        <v>1.4603767037842483</v>
      </c>
      <c r="CT95" s="156">
        <f t="shared" si="86"/>
        <v>1.0977533612344075</v>
      </c>
      <c r="CU95" s="111">
        <f t="shared" si="87"/>
        <v>592.75505784967038</v>
      </c>
      <c r="CV95" s="111">
        <f t="shared" si="88"/>
        <v>345.33961066327248</v>
      </c>
      <c r="CW95" s="111">
        <f t="shared" si="89"/>
        <v>0.43865414087751142</v>
      </c>
      <c r="CX95" s="111">
        <f t="shared" si="90"/>
        <v>0.46925791814803547</v>
      </c>
      <c r="CY95" s="156">
        <f t="shared" si="91"/>
        <v>0.87669489597646966</v>
      </c>
      <c r="CZ95" s="156">
        <f t="shared" si="92"/>
        <v>0.86868268026821616</v>
      </c>
      <c r="DA95" s="156">
        <f t="shared" si="93"/>
        <v>1.4603767038505913</v>
      </c>
      <c r="DB95" s="156">
        <f t="shared" si="94"/>
        <v>1.0977533612469677</v>
      </c>
      <c r="DC95" s="111">
        <f t="shared" si="95"/>
        <v>592.75505770818654</v>
      </c>
      <c r="DD95" s="111">
        <f t="shared" si="96"/>
        <v>345.33961065748656</v>
      </c>
      <c r="DE95" s="111">
        <f t="shared" si="97"/>
        <v>0.43865414088486071</v>
      </c>
      <c r="DF95" s="111">
        <f t="shared" si="98"/>
        <v>0.46925791815589751</v>
      </c>
      <c r="DG95" s="156">
        <f t="shared" si="99"/>
        <v>0.87669489597453676</v>
      </c>
      <c r="DH95" s="156">
        <f t="shared" si="100"/>
        <v>0.86868268026616724</v>
      </c>
      <c r="DI95" s="156">
        <f t="shared" si="101"/>
        <v>1.4603767038591409</v>
      </c>
      <c r="DJ95" s="156">
        <f t="shared" si="102"/>
        <v>1.0977533612485864</v>
      </c>
      <c r="DK95" s="111">
        <f t="shared" si="103"/>
        <v>592.75505768995288</v>
      </c>
      <c r="DL95" s="104">
        <f t="shared" si="104"/>
        <v>345.33961065674094</v>
      </c>
      <c r="DM95" s="104">
        <f t="shared" si="105"/>
        <v>0.43865414088580784</v>
      </c>
      <c r="DN95" s="104">
        <f t="shared" si="106"/>
        <v>0.4692579181569107</v>
      </c>
      <c r="DO95" s="105">
        <f t="shared" si="107"/>
        <v>0.87669489597428762</v>
      </c>
      <c r="DP95" s="105">
        <f t="shared" si="108"/>
        <v>0.86868268026590323</v>
      </c>
      <c r="DQ95" s="105">
        <f t="shared" si="109"/>
        <v>1.4603767038602427</v>
      </c>
      <c r="DR95" s="105">
        <f t="shared" si="110"/>
        <v>1.0977533612487949</v>
      </c>
      <c r="DS95" s="104">
        <f t="shared" si="111"/>
        <v>592.75505768760331</v>
      </c>
      <c r="DT95" s="104">
        <f t="shared" si="112"/>
        <v>345.33961065664488</v>
      </c>
      <c r="DU95" s="104">
        <f t="shared" si="113"/>
        <v>0.43865414088592986</v>
      </c>
      <c r="DV95" s="104">
        <f t="shared" si="114"/>
        <v>0.46925791815704121</v>
      </c>
      <c r="DW95" s="105">
        <f t="shared" si="115"/>
        <v>0.87669489597425554</v>
      </c>
      <c r="DX95" s="105">
        <f t="shared" si="116"/>
        <v>0.86868268026586914</v>
      </c>
      <c r="DY95" s="105">
        <f t="shared" si="117"/>
        <v>1.4603767038603845</v>
      </c>
      <c r="DZ95" s="105">
        <f t="shared" si="118"/>
        <v>1.0977533612488217</v>
      </c>
      <c r="EA95" s="104">
        <f t="shared" si="119"/>
        <v>592.75505768730056</v>
      </c>
      <c r="EB95" s="104">
        <f t="shared" si="120"/>
        <v>345.33961065663249</v>
      </c>
      <c r="EC95" s="104">
        <f t="shared" si="121"/>
        <v>0.43865414088594562</v>
      </c>
      <c r="ED95" s="104">
        <f t="shared" si="122"/>
        <v>0.46925791815705808</v>
      </c>
      <c r="EE95" s="105">
        <f t="shared" si="123"/>
        <v>0.87669489597425143</v>
      </c>
      <c r="EF95" s="105">
        <f t="shared" si="124"/>
        <v>0.86868268026586482</v>
      </c>
      <c r="EG95" s="105">
        <f t="shared" si="125"/>
        <v>1.460376703860403</v>
      </c>
      <c r="EH95" s="105">
        <f t="shared" si="126"/>
        <v>1.0977533612488253</v>
      </c>
      <c r="EI95" s="104">
        <f t="shared" si="127"/>
        <v>592.75505768726168</v>
      </c>
      <c r="EJ95" s="104">
        <f t="shared" si="128"/>
        <v>345.3396106566309</v>
      </c>
      <c r="EK95" s="104">
        <f t="shared" si="129"/>
        <v>0.43865414088594756</v>
      </c>
      <c r="EL95" s="104">
        <f t="shared" si="130"/>
        <v>0.46925791815706019</v>
      </c>
      <c r="EM95" s="105">
        <f t="shared" si="131"/>
        <v>0.87669489597425088</v>
      </c>
      <c r="EN95" s="105">
        <f t="shared" si="132"/>
        <v>0.86868268026586426</v>
      </c>
      <c r="EO95" s="105">
        <f t="shared" si="133"/>
        <v>1.4603767038604054</v>
      </c>
      <c r="EP95" s="105">
        <f t="shared" si="134"/>
        <v>1.0977533612488257</v>
      </c>
      <c r="EQ95" s="104">
        <f t="shared" si="135"/>
        <v>0.37596418613639665</v>
      </c>
      <c r="ER95" s="65">
        <f t="shared" si="136"/>
        <v>72.189610656630919</v>
      </c>
      <c r="ES95" s="16"/>
      <c r="ET95" s="16"/>
      <c r="EU95" s="16"/>
      <c r="EV95" s="16"/>
      <c r="EW95" s="16"/>
      <c r="EX95" s="16"/>
      <c r="EY95" s="16"/>
      <c r="EZ95" s="16"/>
      <c r="FA95" s="16"/>
      <c r="FB95" s="16"/>
      <c r="FC95" s="16"/>
      <c r="FD95" s="16"/>
    </row>
    <row r="96" spans="2:160" x14ac:dyDescent="0.3"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16"/>
      <c r="M96" s="116"/>
      <c r="N96" s="116"/>
      <c r="O96" s="116"/>
      <c r="P96" s="117"/>
      <c r="Q96" s="117"/>
      <c r="R96" s="116"/>
      <c r="S96" s="111">
        <v>0.34</v>
      </c>
      <c r="T96" s="134">
        <f t="shared" si="8"/>
        <v>350.71119648750437</v>
      </c>
      <c r="U96" s="111">
        <f t="shared" si="9"/>
        <v>0.43193559756187988</v>
      </c>
      <c r="V96" s="111">
        <f t="shared" si="10"/>
        <v>0.46207063925224356</v>
      </c>
      <c r="W96" s="156">
        <f t="shared" si="11"/>
        <v>0.87846371174742222</v>
      </c>
      <c r="X96" s="156">
        <f t="shared" si="12"/>
        <v>0.87055774043733336</v>
      </c>
      <c r="Y96" s="156">
        <f t="shared" si="13"/>
        <v>1.4365036509736266</v>
      </c>
      <c r="Z96" s="156">
        <f t="shared" si="14"/>
        <v>1.102433577589452</v>
      </c>
      <c r="AA96" s="111">
        <f t="shared" si="15"/>
        <v>608.68840740769622</v>
      </c>
      <c r="AB96" s="111">
        <f t="shared" si="16"/>
        <v>345.98395141666504</v>
      </c>
      <c r="AC96" s="111">
        <f t="shared" si="17"/>
        <v>0.43783721645528179</v>
      </c>
      <c r="AD96" s="111">
        <f t="shared" si="18"/>
        <v>0.46838399899867356</v>
      </c>
      <c r="AE96" s="156">
        <f t="shared" si="19"/>
        <v>0.87690978034844802</v>
      </c>
      <c r="AF96" s="156">
        <f t="shared" si="20"/>
        <v>0.86891045765446595</v>
      </c>
      <c r="AG96" s="156">
        <f t="shared" si="21"/>
        <v>1.4430790856335052</v>
      </c>
      <c r="AH96" s="156">
        <f t="shared" si="22"/>
        <v>1.1038193980941156</v>
      </c>
      <c r="AI96" s="111">
        <f t="shared" si="23"/>
        <v>594.03145738795058</v>
      </c>
      <c r="AJ96" s="111">
        <f t="shared" si="24"/>
        <v>345.39176069944347</v>
      </c>
      <c r="AK96" s="111">
        <f t="shared" si="25"/>
        <v>0.43858790933432984</v>
      </c>
      <c r="AL96" s="111">
        <f t="shared" si="26"/>
        <v>0.46918706579951563</v>
      </c>
      <c r="AM96" s="156">
        <f t="shared" si="27"/>
        <v>0.87671231560628637</v>
      </c>
      <c r="AN96" s="156">
        <f t="shared" si="28"/>
        <v>0.86870114492685968</v>
      </c>
      <c r="AO96" s="156">
        <f t="shared" si="29"/>
        <v>1.4439165664740206</v>
      </c>
      <c r="AP96" s="156">
        <f t="shared" si="30"/>
        <v>1.1039956474637755</v>
      </c>
      <c r="AQ96" s="111">
        <f t="shared" si="31"/>
        <v>592.18550679118425</v>
      </c>
      <c r="AR96" s="111">
        <f t="shared" si="32"/>
        <v>345.31630998109307</v>
      </c>
      <c r="AS96" s="111">
        <f t="shared" si="33"/>
        <v>0.43868373965529234</v>
      </c>
      <c r="AT96" s="111">
        <f t="shared" si="34"/>
        <v>0.46928958195682441</v>
      </c>
      <c r="AU96" s="156">
        <f t="shared" si="35"/>
        <v>0.87668711128180998</v>
      </c>
      <c r="AV96" s="156">
        <f t="shared" si="36"/>
        <v>0.86867442856672228</v>
      </c>
      <c r="AW96" s="156">
        <f t="shared" si="37"/>
        <v>1.4440234932601295</v>
      </c>
      <c r="AX96" s="156">
        <f t="shared" si="38"/>
        <v>1.1040181462573482</v>
      </c>
      <c r="AY96" s="111">
        <f t="shared" si="39"/>
        <v>591.95016082161624</v>
      </c>
      <c r="AZ96" s="111">
        <f t="shared" si="40"/>
        <v>345.30667633452191</v>
      </c>
      <c r="BA96" s="111">
        <f t="shared" si="41"/>
        <v>0.43869597841114039</v>
      </c>
      <c r="BB96" s="111">
        <f t="shared" si="42"/>
        <v>0.46930267457935948</v>
      </c>
      <c r="BC96" s="156">
        <f t="shared" si="43"/>
        <v>0.87668389241986622</v>
      </c>
      <c r="BD96" s="156">
        <f t="shared" si="44"/>
        <v>0.86867101660550328</v>
      </c>
      <c r="BE96" s="156">
        <f t="shared" si="45"/>
        <v>1.4440371494611555</v>
      </c>
      <c r="BF96" s="156">
        <f t="shared" si="46"/>
        <v>1.1040210196330298</v>
      </c>
      <c r="BG96" s="111">
        <f t="shared" si="47"/>
        <v>591.92010903507855</v>
      </c>
      <c r="BH96" s="111">
        <f t="shared" si="48"/>
        <v>345.30544596364416</v>
      </c>
      <c r="BI96" s="111">
        <f t="shared" si="49"/>
        <v>0.43869754154535195</v>
      </c>
      <c r="BJ96" s="111">
        <f t="shared" si="50"/>
        <v>0.46930434676944627</v>
      </c>
      <c r="BK96" s="156">
        <f t="shared" si="51"/>
        <v>0.87668348130758711</v>
      </c>
      <c r="BL96" s="156">
        <f t="shared" si="52"/>
        <v>0.86867058083069382</v>
      </c>
      <c r="BM96" s="156">
        <f t="shared" si="53"/>
        <v>1.4440388936361479</v>
      </c>
      <c r="BN96" s="156">
        <f t="shared" si="54"/>
        <v>1.1040213866205217</v>
      </c>
      <c r="BO96" s="111">
        <f t="shared" si="55"/>
        <v>591.91627090005022</v>
      </c>
      <c r="BP96" s="111">
        <f t="shared" si="56"/>
        <v>345.30528882013579</v>
      </c>
      <c r="BQ96" s="111">
        <f t="shared" si="57"/>
        <v>0.43869774119034155</v>
      </c>
      <c r="BR96" s="111">
        <f t="shared" si="58"/>
        <v>0.4693045603431561</v>
      </c>
      <c r="BS96" s="156">
        <f t="shared" si="59"/>
        <v>0.87668342879994932</v>
      </c>
      <c r="BT96" s="156">
        <f t="shared" si="60"/>
        <v>0.86867052517313603</v>
      </c>
      <c r="BU96" s="156">
        <f t="shared" si="61"/>
        <v>1.4440391164039144</v>
      </c>
      <c r="BV96" s="156">
        <f t="shared" si="62"/>
        <v>1.1040214334925116</v>
      </c>
      <c r="BW96" s="111">
        <f t="shared" si="63"/>
        <v>591.91578069109448</v>
      </c>
      <c r="BX96" s="111">
        <f t="shared" si="64"/>
        <v>345.30526874960901</v>
      </c>
      <c r="BY96" s="111">
        <f t="shared" si="65"/>
        <v>0.43869776668921329</v>
      </c>
      <c r="BZ96" s="111">
        <f t="shared" si="66"/>
        <v>0.46930458762101884</v>
      </c>
      <c r="CA96" s="156">
        <f t="shared" si="67"/>
        <v>0.87668342209361794</v>
      </c>
      <c r="CB96" s="156">
        <f t="shared" si="68"/>
        <v>0.86867051806449347</v>
      </c>
      <c r="CC96" s="156">
        <f t="shared" si="69"/>
        <v>1.444039144856053</v>
      </c>
      <c r="CD96" s="156">
        <f t="shared" si="70"/>
        <v>1.1040214394790524</v>
      </c>
      <c r="CE96" s="111">
        <f t="shared" si="71"/>
        <v>591.91571808110348</v>
      </c>
      <c r="CF96" s="111">
        <f t="shared" si="72"/>
        <v>345.30526618617972</v>
      </c>
      <c r="CG96" s="111">
        <f t="shared" si="73"/>
        <v>0.43869776994595683</v>
      </c>
      <c r="CH96" s="111">
        <f t="shared" si="74"/>
        <v>0.46930459110497708</v>
      </c>
      <c r="CI96" s="156">
        <f t="shared" si="75"/>
        <v>0.87668342123707799</v>
      </c>
      <c r="CJ96" s="156">
        <f t="shared" si="76"/>
        <v>0.86867051715656995</v>
      </c>
      <c r="CK96" s="156">
        <f t="shared" si="77"/>
        <v>1.444039148489991</v>
      </c>
      <c r="CL96" s="156">
        <f t="shared" si="78"/>
        <v>1.1040214402436599</v>
      </c>
      <c r="CM96" s="111">
        <f t="shared" si="79"/>
        <v>591.91571008448716</v>
      </c>
      <c r="CN96" s="111">
        <f t="shared" si="80"/>
        <v>345.30526585877573</v>
      </c>
      <c r="CO96" s="111">
        <f t="shared" si="81"/>
        <v>0.43869777036191165</v>
      </c>
      <c r="CP96" s="111">
        <f t="shared" si="82"/>
        <v>0.46930459154995202</v>
      </c>
      <c r="CQ96" s="156">
        <f t="shared" si="83"/>
        <v>0.87668342112767972</v>
      </c>
      <c r="CR96" s="156">
        <f t="shared" si="84"/>
        <v>0.86867051704060894</v>
      </c>
      <c r="CS96" s="156">
        <f t="shared" si="85"/>
        <v>1.4440391489541216</v>
      </c>
      <c r="CT96" s="156">
        <f t="shared" si="86"/>
        <v>1.1040214403413162</v>
      </c>
      <c r="CU96" s="111">
        <f t="shared" si="87"/>
        <v>591.91570906315155</v>
      </c>
      <c r="CV96" s="111">
        <f t="shared" si="88"/>
        <v>345.30526581695938</v>
      </c>
      <c r="CW96" s="111">
        <f t="shared" si="89"/>
        <v>0.43869777041503788</v>
      </c>
      <c r="CX96" s="111">
        <f t="shared" si="90"/>
        <v>0.46930459160678467</v>
      </c>
      <c r="CY96" s="156">
        <f t="shared" si="91"/>
        <v>0.87668342111370723</v>
      </c>
      <c r="CZ96" s="156">
        <f t="shared" si="92"/>
        <v>0.86867051702579834</v>
      </c>
      <c r="DA96" s="156">
        <f t="shared" si="93"/>
        <v>1.4440391490134008</v>
      </c>
      <c r="DB96" s="156">
        <f t="shared" si="94"/>
        <v>1.1040214403537891</v>
      </c>
      <c r="DC96" s="111">
        <f t="shared" si="95"/>
        <v>591.915708932705</v>
      </c>
      <c r="DD96" s="111">
        <f t="shared" si="96"/>
        <v>345.30526581161854</v>
      </c>
      <c r="DE96" s="111">
        <f t="shared" si="97"/>
        <v>0.43869777042182317</v>
      </c>
      <c r="DF96" s="111">
        <f t="shared" si="98"/>
        <v>0.46930459161404342</v>
      </c>
      <c r="DG96" s="156">
        <f t="shared" si="99"/>
        <v>0.87668342111192277</v>
      </c>
      <c r="DH96" s="156">
        <f t="shared" si="100"/>
        <v>0.86867051702390663</v>
      </c>
      <c r="DI96" s="156">
        <f t="shared" si="101"/>
        <v>1.4440391490209721</v>
      </c>
      <c r="DJ96" s="156">
        <f t="shared" si="102"/>
        <v>1.1040214403553821</v>
      </c>
      <c r="DK96" s="111">
        <f t="shared" si="103"/>
        <v>591.91570891604454</v>
      </c>
      <c r="DL96" s="104">
        <f t="shared" si="104"/>
        <v>345.30526581093642</v>
      </c>
      <c r="DM96" s="104">
        <f t="shared" si="105"/>
        <v>0.43869777042268981</v>
      </c>
      <c r="DN96" s="104">
        <f t="shared" si="106"/>
        <v>0.46930459161497046</v>
      </c>
      <c r="DO96" s="105">
        <f t="shared" si="107"/>
        <v>0.87668342111169473</v>
      </c>
      <c r="DP96" s="105">
        <f t="shared" si="108"/>
        <v>0.86867051702366505</v>
      </c>
      <c r="DQ96" s="105">
        <f t="shared" si="109"/>
        <v>1.4440391490219391</v>
      </c>
      <c r="DR96" s="105">
        <f t="shared" si="110"/>
        <v>1.1040214403555857</v>
      </c>
      <c r="DS96" s="104">
        <f t="shared" si="111"/>
        <v>591.91570891391666</v>
      </c>
      <c r="DT96" s="104">
        <f t="shared" si="112"/>
        <v>345.30526581084928</v>
      </c>
      <c r="DU96" s="104">
        <f t="shared" si="113"/>
        <v>0.4386977704228005</v>
      </c>
      <c r="DV96" s="104">
        <f t="shared" si="114"/>
        <v>0.46930459161508892</v>
      </c>
      <c r="DW96" s="105">
        <f t="shared" si="115"/>
        <v>0.87668342111166564</v>
      </c>
      <c r="DX96" s="105">
        <f t="shared" si="116"/>
        <v>0.86867051702363418</v>
      </c>
      <c r="DY96" s="105">
        <f t="shared" si="117"/>
        <v>1.4440391490220625</v>
      </c>
      <c r="DZ96" s="105">
        <f t="shared" si="118"/>
        <v>1.1040214403556117</v>
      </c>
      <c r="EA96" s="104">
        <f t="shared" si="119"/>
        <v>591.91570891364518</v>
      </c>
      <c r="EB96" s="104">
        <f t="shared" si="120"/>
        <v>345.30526581083819</v>
      </c>
      <c r="EC96" s="104">
        <f t="shared" si="121"/>
        <v>0.4386977704228146</v>
      </c>
      <c r="ED96" s="104">
        <f t="shared" si="122"/>
        <v>0.46930459161510402</v>
      </c>
      <c r="EE96" s="105">
        <f t="shared" si="123"/>
        <v>0.87668342111166198</v>
      </c>
      <c r="EF96" s="105">
        <f t="shared" si="124"/>
        <v>0.8686705170236303</v>
      </c>
      <c r="EG96" s="105">
        <f t="shared" si="125"/>
        <v>1.4440391490220783</v>
      </c>
      <c r="EH96" s="105">
        <f t="shared" si="126"/>
        <v>1.104021440355615</v>
      </c>
      <c r="EI96" s="104">
        <f t="shared" si="127"/>
        <v>591.91570891360971</v>
      </c>
      <c r="EJ96" s="104">
        <f t="shared" si="128"/>
        <v>345.30526581083672</v>
      </c>
      <c r="EK96" s="104">
        <f t="shared" si="129"/>
        <v>0.43869777042281649</v>
      </c>
      <c r="EL96" s="104">
        <f t="shared" si="130"/>
        <v>0.46930459161510601</v>
      </c>
      <c r="EM96" s="105">
        <f t="shared" si="131"/>
        <v>0.87668342111166142</v>
      </c>
      <c r="EN96" s="105">
        <f t="shared" si="132"/>
        <v>0.86867051702362974</v>
      </c>
      <c r="EO96" s="105">
        <f t="shared" si="133"/>
        <v>1.4440391490220803</v>
      </c>
      <c r="EP96" s="105">
        <f t="shared" si="134"/>
        <v>1.1040214403556152</v>
      </c>
      <c r="EQ96" s="104">
        <f t="shared" si="135"/>
        <v>0.3824812256761197</v>
      </c>
      <c r="ER96" s="65">
        <f t="shared" si="136"/>
        <v>72.155265810836738</v>
      </c>
      <c r="ES96" s="16"/>
      <c r="ET96" s="16"/>
      <c r="EU96" s="16"/>
      <c r="EV96" s="16"/>
      <c r="EW96" s="16"/>
      <c r="EX96" s="16"/>
      <c r="EY96" s="16"/>
      <c r="EZ96" s="16"/>
      <c r="FA96" s="16"/>
      <c r="FB96" s="16"/>
      <c r="FC96" s="16"/>
      <c r="FD96" s="16"/>
    </row>
    <row r="97" spans="2:160" x14ac:dyDescent="0.3"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16"/>
      <c r="M97" s="116"/>
      <c r="N97" s="116"/>
      <c r="O97" s="116"/>
      <c r="P97" s="117"/>
      <c r="Q97" s="117"/>
      <c r="R97" s="116"/>
      <c r="S97" s="111">
        <v>0.35</v>
      </c>
      <c r="T97" s="134">
        <f t="shared" si="8"/>
        <v>350.7228448305853</v>
      </c>
      <c r="U97" s="111">
        <f t="shared" si="9"/>
        <v>0.43192125194937292</v>
      </c>
      <c r="V97" s="111">
        <f t="shared" si="10"/>
        <v>0.46205529278305013</v>
      </c>
      <c r="W97" s="156">
        <f t="shared" si="11"/>
        <v>0.87846749238556054</v>
      </c>
      <c r="X97" s="156">
        <f t="shared" si="12"/>
        <v>0.87056174844282308</v>
      </c>
      <c r="Y97" s="156">
        <f t="shared" si="13"/>
        <v>1.4208451250859846</v>
      </c>
      <c r="Z97" s="156">
        <f t="shared" si="14"/>
        <v>1.1088064126994492</v>
      </c>
      <c r="AA97" s="111">
        <f t="shared" si="15"/>
        <v>607.89361776042097</v>
      </c>
      <c r="AB97" s="111">
        <f t="shared" si="16"/>
        <v>345.95214809873676</v>
      </c>
      <c r="AC97" s="111">
        <f t="shared" si="17"/>
        <v>0.43787746675079892</v>
      </c>
      <c r="AD97" s="111">
        <f t="shared" si="18"/>
        <v>0.46842705745434304</v>
      </c>
      <c r="AE97" s="156">
        <f t="shared" si="19"/>
        <v>0.87689919164903762</v>
      </c>
      <c r="AF97" s="156">
        <f t="shared" si="20"/>
        <v>0.8688992335442336</v>
      </c>
      <c r="AG97" s="156">
        <f t="shared" si="21"/>
        <v>1.4272093116177218</v>
      </c>
      <c r="AH97" s="156">
        <f t="shared" si="22"/>
        <v>1.1102950210880473</v>
      </c>
      <c r="AI97" s="111">
        <f t="shared" si="23"/>
        <v>593.254441924464</v>
      </c>
      <c r="AJ97" s="111">
        <f t="shared" si="24"/>
        <v>345.36002529619543</v>
      </c>
      <c r="AK97" s="111">
        <f t="shared" si="25"/>
        <v>0.43862821152086834</v>
      </c>
      <c r="AL97" s="111">
        <f t="shared" si="26"/>
        <v>0.46923017976651032</v>
      </c>
      <c r="AM97" s="156">
        <f t="shared" si="27"/>
        <v>0.87670171564338151</v>
      </c>
      <c r="AN97" s="156">
        <f t="shared" si="28"/>
        <v>0.86868990905377619</v>
      </c>
      <c r="AO97" s="156">
        <f t="shared" si="29"/>
        <v>1.4280124560672225</v>
      </c>
      <c r="AP97" s="156">
        <f t="shared" si="30"/>
        <v>1.1104826245454318</v>
      </c>
      <c r="AQ97" s="111">
        <f t="shared" si="31"/>
        <v>591.42712181696311</v>
      </c>
      <c r="AR97" s="111">
        <f t="shared" si="32"/>
        <v>345.28525473689297</v>
      </c>
      <c r="AS97" s="111">
        <f t="shared" si="33"/>
        <v>0.43872319523723424</v>
      </c>
      <c r="AT97" s="111">
        <f t="shared" si="34"/>
        <v>0.46933179025378546</v>
      </c>
      <c r="AU97" s="156">
        <f t="shared" si="35"/>
        <v>0.87667673428317772</v>
      </c>
      <c r="AV97" s="156">
        <f t="shared" si="36"/>
        <v>0.86866342905589</v>
      </c>
      <c r="AW97" s="156">
        <f t="shared" si="37"/>
        <v>1.4281140849153664</v>
      </c>
      <c r="AX97" s="156">
        <f t="shared" si="38"/>
        <v>1.1105063595815339</v>
      </c>
      <c r="AY97" s="111">
        <f t="shared" si="39"/>
        <v>591.19621659730592</v>
      </c>
      <c r="AZ97" s="111">
        <f t="shared" si="40"/>
        <v>345.27579271139564</v>
      </c>
      <c r="BA97" s="111">
        <f t="shared" si="41"/>
        <v>0.43873521811907895</v>
      </c>
      <c r="BB97" s="111">
        <f t="shared" si="42"/>
        <v>0.46934465194134029</v>
      </c>
      <c r="BC97" s="156">
        <f t="shared" si="43"/>
        <v>0.8766735722346426</v>
      </c>
      <c r="BD97" s="156">
        <f t="shared" si="44"/>
        <v>0.86866007731907191</v>
      </c>
      <c r="BE97" s="156">
        <f t="shared" si="45"/>
        <v>1.4281269491761466</v>
      </c>
      <c r="BF97" s="156">
        <f t="shared" si="46"/>
        <v>1.1105093639163637</v>
      </c>
      <c r="BG97" s="111">
        <f t="shared" si="47"/>
        <v>591.16699358004655</v>
      </c>
      <c r="BH97" s="111">
        <f t="shared" si="48"/>
        <v>345.27459499029266</v>
      </c>
      <c r="BI97" s="111">
        <f t="shared" si="49"/>
        <v>0.43873674004521251</v>
      </c>
      <c r="BJ97" s="111">
        <f t="shared" si="50"/>
        <v>0.46934628004836687</v>
      </c>
      <c r="BK97" s="156">
        <f t="shared" si="51"/>
        <v>0.87667317196500794</v>
      </c>
      <c r="BL97" s="156">
        <f t="shared" si="52"/>
        <v>0.86865965303770287</v>
      </c>
      <c r="BM97" s="156">
        <f t="shared" si="53"/>
        <v>1.4281285776128991</v>
      </c>
      <c r="BN97" s="156">
        <f t="shared" si="54"/>
        <v>1.1105097442223866</v>
      </c>
      <c r="BO97" s="111">
        <f t="shared" si="55"/>
        <v>591.16329443443806</v>
      </c>
      <c r="BP97" s="111">
        <f t="shared" si="56"/>
        <v>345.2744433752697</v>
      </c>
      <c r="BQ97" s="111">
        <f t="shared" si="57"/>
        <v>0.43873693270088737</v>
      </c>
      <c r="BR97" s="111">
        <f t="shared" si="58"/>
        <v>0.46934648614513536</v>
      </c>
      <c r="BS97" s="156">
        <f t="shared" si="59"/>
        <v>0.8766731212961909</v>
      </c>
      <c r="BT97" s="156">
        <f t="shared" si="60"/>
        <v>0.86865959932932035</v>
      </c>
      <c r="BU97" s="156">
        <f t="shared" si="61"/>
        <v>1.4281287837514702</v>
      </c>
      <c r="BV97" s="156">
        <f t="shared" si="62"/>
        <v>1.1105097923640863</v>
      </c>
      <c r="BW97" s="111">
        <f t="shared" si="63"/>
        <v>591.16282617281524</v>
      </c>
      <c r="BX97" s="111">
        <f t="shared" si="64"/>
        <v>345.2744241828089</v>
      </c>
      <c r="BY97" s="111">
        <f t="shared" si="65"/>
        <v>0.43873695708856508</v>
      </c>
      <c r="BZ97" s="111">
        <f t="shared" si="66"/>
        <v>0.46934651223427892</v>
      </c>
      <c r="CA97" s="156">
        <f t="shared" si="67"/>
        <v>0.87667311488218447</v>
      </c>
      <c r="CB97" s="156">
        <f t="shared" si="68"/>
        <v>0.86865959253054481</v>
      </c>
      <c r="CC97" s="156">
        <f t="shared" si="69"/>
        <v>1.4281288098459066</v>
      </c>
      <c r="CD97" s="156">
        <f t="shared" si="70"/>
        <v>1.1105097984581931</v>
      </c>
      <c r="CE97" s="111">
        <f t="shared" si="71"/>
        <v>591.16276689706399</v>
      </c>
      <c r="CF97" s="111">
        <f t="shared" si="72"/>
        <v>345.27442175329537</v>
      </c>
      <c r="CG97" s="111">
        <f t="shared" si="73"/>
        <v>0.43873696017572511</v>
      </c>
      <c r="CH97" s="111">
        <f t="shared" si="74"/>
        <v>0.46934651553682222</v>
      </c>
      <c r="CI97" s="156">
        <f t="shared" si="75"/>
        <v>0.87667311407025539</v>
      </c>
      <c r="CJ97" s="156">
        <f t="shared" si="76"/>
        <v>0.86865959166990903</v>
      </c>
      <c r="CK97" s="156">
        <f t="shared" si="77"/>
        <v>1.4281288131491199</v>
      </c>
      <c r="CL97" s="156">
        <f t="shared" si="78"/>
        <v>1.1105097992296269</v>
      </c>
      <c r="CM97" s="111">
        <f t="shared" si="79"/>
        <v>591.16275939353181</v>
      </c>
      <c r="CN97" s="111">
        <f t="shared" si="80"/>
        <v>345.27442144575082</v>
      </c>
      <c r="CO97" s="111">
        <f t="shared" si="81"/>
        <v>0.43873696056651906</v>
      </c>
      <c r="CP97" s="111">
        <f t="shared" si="82"/>
        <v>0.46934651595488086</v>
      </c>
      <c r="CQ97" s="156">
        <f t="shared" si="83"/>
        <v>0.87667311396747583</v>
      </c>
      <c r="CR97" s="156">
        <f t="shared" si="84"/>
        <v>0.86865959156096384</v>
      </c>
      <c r="CS97" s="156">
        <f t="shared" si="85"/>
        <v>1.4281288135672634</v>
      </c>
      <c r="CT97" s="156">
        <f t="shared" si="86"/>
        <v>1.1105097993272803</v>
      </c>
      <c r="CU97" s="111">
        <f t="shared" si="87"/>
        <v>591.16275844368272</v>
      </c>
      <c r="CV97" s="111">
        <f t="shared" si="88"/>
        <v>345.27442140681973</v>
      </c>
      <c r="CW97" s="111">
        <f t="shared" si="89"/>
        <v>0.43873696061598844</v>
      </c>
      <c r="CX97" s="111">
        <f t="shared" si="90"/>
        <v>0.46934651600780158</v>
      </c>
      <c r="CY97" s="156">
        <f t="shared" si="91"/>
        <v>0.87667311395446534</v>
      </c>
      <c r="CZ97" s="156">
        <f t="shared" si="92"/>
        <v>0.86865959154717287</v>
      </c>
      <c r="DA97" s="156">
        <f t="shared" si="93"/>
        <v>1.4281288136201948</v>
      </c>
      <c r="DB97" s="156">
        <f t="shared" si="94"/>
        <v>1.110509799339642</v>
      </c>
      <c r="DC97" s="111">
        <f t="shared" si="95"/>
        <v>591.16275832344468</v>
      </c>
      <c r="DD97" s="111">
        <f t="shared" si="96"/>
        <v>345.27442140189152</v>
      </c>
      <c r="DE97" s="111">
        <f t="shared" si="97"/>
        <v>0.4387369606222507</v>
      </c>
      <c r="DF97" s="111">
        <f t="shared" si="98"/>
        <v>0.46934651601450073</v>
      </c>
      <c r="DG97" s="156">
        <f t="shared" si="99"/>
        <v>0.87667311395281833</v>
      </c>
      <c r="DH97" s="156">
        <f t="shared" si="100"/>
        <v>0.86865959154542705</v>
      </c>
      <c r="DI97" s="156">
        <f t="shared" si="101"/>
        <v>1.4281288136268955</v>
      </c>
      <c r="DJ97" s="156">
        <f t="shared" si="102"/>
        <v>1.1105097993412067</v>
      </c>
      <c r="DK97" s="111">
        <f t="shared" si="103"/>
        <v>591.1627583082236</v>
      </c>
      <c r="DL97" s="104">
        <f t="shared" si="104"/>
        <v>345.27442140126766</v>
      </c>
      <c r="DM97" s="104">
        <f t="shared" si="105"/>
        <v>0.43873696062304335</v>
      </c>
      <c r="DN97" s="104">
        <f t="shared" si="106"/>
        <v>0.46934651601534871</v>
      </c>
      <c r="DO97" s="105">
        <f t="shared" si="107"/>
        <v>0.87667311395260983</v>
      </c>
      <c r="DP97" s="105">
        <f t="shared" si="108"/>
        <v>0.86865959154520611</v>
      </c>
      <c r="DQ97" s="105">
        <f t="shared" si="109"/>
        <v>1.4281288136277435</v>
      </c>
      <c r="DR97" s="105">
        <f t="shared" si="110"/>
        <v>1.1105097993414048</v>
      </c>
      <c r="DS97" s="104">
        <f t="shared" si="111"/>
        <v>591.16275830629695</v>
      </c>
      <c r="DT97" s="104">
        <f t="shared" si="112"/>
        <v>345.2744214011887</v>
      </c>
      <c r="DU97" s="104">
        <f t="shared" si="113"/>
        <v>0.43873696062314371</v>
      </c>
      <c r="DV97" s="104">
        <f t="shared" si="114"/>
        <v>0.46934651601545607</v>
      </c>
      <c r="DW97" s="105">
        <f t="shared" si="115"/>
        <v>0.87667311395258352</v>
      </c>
      <c r="DX97" s="105">
        <f t="shared" si="116"/>
        <v>0.86865959154517813</v>
      </c>
      <c r="DY97" s="105">
        <f t="shared" si="117"/>
        <v>1.4281288136278509</v>
      </c>
      <c r="DZ97" s="105">
        <f t="shared" si="118"/>
        <v>1.1105097993414299</v>
      </c>
      <c r="EA97" s="104">
        <f t="shared" si="119"/>
        <v>591.16275830605264</v>
      </c>
      <c r="EB97" s="104">
        <f t="shared" si="120"/>
        <v>345.2744214011787</v>
      </c>
      <c r="EC97" s="104">
        <f t="shared" si="121"/>
        <v>0.43873696062315642</v>
      </c>
      <c r="ED97" s="104">
        <f t="shared" si="122"/>
        <v>0.46934651601546967</v>
      </c>
      <c r="EE97" s="105">
        <f t="shared" si="123"/>
        <v>0.87667311395258007</v>
      </c>
      <c r="EF97" s="105">
        <f t="shared" si="124"/>
        <v>0.86865959154517458</v>
      </c>
      <c r="EG97" s="105">
        <f t="shared" si="125"/>
        <v>1.4281288136278645</v>
      </c>
      <c r="EH97" s="105">
        <f t="shared" si="126"/>
        <v>1.1105097993414332</v>
      </c>
      <c r="EI97" s="104">
        <f t="shared" si="127"/>
        <v>591.16275830602251</v>
      </c>
      <c r="EJ97" s="104">
        <f t="shared" si="128"/>
        <v>345.27442140117745</v>
      </c>
      <c r="EK97" s="104">
        <f t="shared" si="129"/>
        <v>0.43873696062315803</v>
      </c>
      <c r="EL97" s="104">
        <f t="shared" si="130"/>
        <v>0.46934651601547139</v>
      </c>
      <c r="EM97" s="105">
        <f t="shared" si="131"/>
        <v>0.87667311395257974</v>
      </c>
      <c r="EN97" s="105">
        <f t="shared" si="132"/>
        <v>0.86865959154517414</v>
      </c>
      <c r="EO97" s="105">
        <f t="shared" si="133"/>
        <v>1.4281288136278663</v>
      </c>
      <c r="EP97" s="105">
        <f t="shared" si="134"/>
        <v>1.1105097993414337</v>
      </c>
      <c r="EQ97" s="104">
        <f t="shared" si="135"/>
        <v>0.38889724330479036</v>
      </c>
      <c r="ER97" s="65">
        <f t="shared" si="136"/>
        <v>72.124421401177472</v>
      </c>
      <c r="ES97" s="16"/>
      <c r="ET97" s="16"/>
      <c r="EU97" s="16"/>
      <c r="EV97" s="16"/>
      <c r="EW97" s="16"/>
      <c r="EX97" s="16"/>
      <c r="EY97" s="16"/>
      <c r="EZ97" s="16"/>
      <c r="FA97" s="16"/>
      <c r="FB97" s="16"/>
      <c r="FC97" s="16"/>
      <c r="FD97" s="16"/>
    </row>
    <row r="98" spans="2:160" x14ac:dyDescent="0.3"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16"/>
      <c r="M98" s="116"/>
      <c r="N98" s="116"/>
      <c r="O98" s="116"/>
      <c r="P98" s="117"/>
      <c r="Q98" s="117"/>
      <c r="R98" s="116"/>
      <c r="S98" s="111">
        <v>0.36</v>
      </c>
      <c r="T98" s="134">
        <f t="shared" si="8"/>
        <v>350.73449317366629</v>
      </c>
      <c r="U98" s="111">
        <f t="shared" si="9"/>
        <v>0.43190690728973835</v>
      </c>
      <c r="V98" s="111">
        <f t="shared" si="10"/>
        <v>0.46203994733320852</v>
      </c>
      <c r="W98" s="156">
        <f t="shared" si="11"/>
        <v>0.8784712727888484</v>
      </c>
      <c r="X98" s="156">
        <f t="shared" si="12"/>
        <v>0.87056575620054166</v>
      </c>
      <c r="Y98" s="156">
        <f t="shared" si="13"/>
        <v>1.4056019927713648</v>
      </c>
      <c r="Z98" s="156">
        <f t="shared" si="14"/>
        <v>1.1153982704120833</v>
      </c>
      <c r="AA98" s="111">
        <f t="shared" si="15"/>
        <v>607.17323150817776</v>
      </c>
      <c r="AB98" s="111">
        <f t="shared" si="16"/>
        <v>345.92329182310857</v>
      </c>
      <c r="AC98" s="111">
        <f t="shared" si="17"/>
        <v>0.43791399367214423</v>
      </c>
      <c r="AD98" s="111">
        <f t="shared" si="18"/>
        <v>0.46846613276554966</v>
      </c>
      <c r="AE98" s="156">
        <f t="shared" si="19"/>
        <v>0.87688958257334582</v>
      </c>
      <c r="AF98" s="156">
        <f t="shared" si="20"/>
        <v>0.86888904785154764</v>
      </c>
      <c r="AG98" s="156">
        <f t="shared" si="21"/>
        <v>1.4117557506211413</v>
      </c>
      <c r="AH98" s="156">
        <f t="shared" si="22"/>
        <v>1.1169938735729759</v>
      </c>
      <c r="AI98" s="111">
        <f t="shared" si="23"/>
        <v>592.55986489825943</v>
      </c>
      <c r="AJ98" s="111">
        <f t="shared" si="24"/>
        <v>345.33162732011874</v>
      </c>
      <c r="AK98" s="111">
        <f t="shared" si="25"/>
        <v>0.43866428164150573</v>
      </c>
      <c r="AL98" s="111">
        <f t="shared" si="26"/>
        <v>0.46926876640719217</v>
      </c>
      <c r="AM98" s="156">
        <f t="shared" si="27"/>
        <v>0.87669222887371612</v>
      </c>
      <c r="AN98" s="156">
        <f t="shared" si="28"/>
        <v>0.86867985316436436</v>
      </c>
      <c r="AO98" s="156">
        <f t="shared" si="29"/>
        <v>1.4125252402411725</v>
      </c>
      <c r="AP98" s="156">
        <f t="shared" si="30"/>
        <v>1.1171931414380591</v>
      </c>
      <c r="AQ98" s="111">
        <f t="shared" si="31"/>
        <v>590.75191820399129</v>
      </c>
      <c r="AR98" s="111">
        <f t="shared" si="32"/>
        <v>345.25757752775138</v>
      </c>
      <c r="AS98" s="111">
        <f t="shared" si="33"/>
        <v>0.43875836501892823</v>
      </c>
      <c r="AT98" s="111">
        <f t="shared" si="34"/>
        <v>0.46936941374117902</v>
      </c>
      <c r="AU98" s="156">
        <f t="shared" si="35"/>
        <v>0.87666748457316612</v>
      </c>
      <c r="AV98" s="156">
        <f t="shared" si="36"/>
        <v>0.86865362446695082</v>
      </c>
      <c r="AW98" s="156">
        <f t="shared" si="37"/>
        <v>1.4126217452296159</v>
      </c>
      <c r="AX98" s="156">
        <f t="shared" si="38"/>
        <v>1.117218128528958</v>
      </c>
      <c r="AY98" s="111">
        <f t="shared" si="39"/>
        <v>590.52548018710206</v>
      </c>
      <c r="AZ98" s="111">
        <f t="shared" si="40"/>
        <v>345.24828967505198</v>
      </c>
      <c r="BA98" s="111">
        <f t="shared" si="41"/>
        <v>0.43877016847512712</v>
      </c>
      <c r="BB98" s="111">
        <f t="shared" si="42"/>
        <v>0.46938204069432204</v>
      </c>
      <c r="BC98" s="156">
        <f t="shared" si="43"/>
        <v>0.87666438026678584</v>
      </c>
      <c r="BD98" s="156">
        <f t="shared" si="44"/>
        <v>0.86865033393859914</v>
      </c>
      <c r="BE98" s="156">
        <f t="shared" si="45"/>
        <v>1.4126338527118012</v>
      </c>
      <c r="BF98" s="156">
        <f t="shared" si="46"/>
        <v>1.1172212633386158</v>
      </c>
      <c r="BG98" s="111">
        <f t="shared" si="47"/>
        <v>590.49707614195154</v>
      </c>
      <c r="BH98" s="111">
        <f t="shared" si="48"/>
        <v>345.24712440948514</v>
      </c>
      <c r="BI98" s="111">
        <f t="shared" si="49"/>
        <v>0.43877164939627877</v>
      </c>
      <c r="BJ98" s="111">
        <f t="shared" si="50"/>
        <v>0.46938362493555408</v>
      </c>
      <c r="BK98" s="156">
        <f t="shared" si="51"/>
        <v>0.87666399078562518</v>
      </c>
      <c r="BL98" s="156">
        <f t="shared" si="52"/>
        <v>0.86864992109319472</v>
      </c>
      <c r="BM98" s="156">
        <f t="shared" si="53"/>
        <v>1.4126353717810014</v>
      </c>
      <c r="BN98" s="156">
        <f t="shared" si="54"/>
        <v>1.117221656647555</v>
      </c>
      <c r="BO98" s="111">
        <f t="shared" si="55"/>
        <v>590.49351249455697</v>
      </c>
      <c r="BP98" s="111">
        <f t="shared" si="56"/>
        <v>345.24697820882807</v>
      </c>
      <c r="BQ98" s="111">
        <f t="shared" si="57"/>
        <v>0.43877183520153562</v>
      </c>
      <c r="BR98" s="111">
        <f t="shared" si="58"/>
        <v>0.46938382370396836</v>
      </c>
      <c r="BS98" s="156">
        <f t="shared" si="59"/>
        <v>0.87666394191899322</v>
      </c>
      <c r="BT98" s="156">
        <f t="shared" si="60"/>
        <v>0.86864986929514598</v>
      </c>
      <c r="BU98" s="156">
        <f t="shared" si="61"/>
        <v>1.4126355623725952</v>
      </c>
      <c r="BV98" s="156">
        <f t="shared" si="62"/>
        <v>1.117221705994454</v>
      </c>
      <c r="BW98" s="111">
        <f t="shared" si="63"/>
        <v>590.4930653790251</v>
      </c>
      <c r="BX98" s="111">
        <f t="shared" si="64"/>
        <v>345.24695986560727</v>
      </c>
      <c r="BY98" s="111">
        <f t="shared" si="65"/>
        <v>0.43877185851380074</v>
      </c>
      <c r="BZ98" s="111">
        <f t="shared" si="66"/>
        <v>0.46938384864267052</v>
      </c>
      <c r="CA98" s="156">
        <f t="shared" si="67"/>
        <v>0.87666393578788648</v>
      </c>
      <c r="CB98" s="156">
        <f t="shared" si="68"/>
        <v>0.86864986279624601</v>
      </c>
      <c r="CC98" s="156">
        <f t="shared" si="69"/>
        <v>1.4126355862853843</v>
      </c>
      <c r="CD98" s="156">
        <f t="shared" si="70"/>
        <v>1.1172217121858179</v>
      </c>
      <c r="CE98" s="111">
        <f t="shared" si="71"/>
        <v>590.49300928118987</v>
      </c>
      <c r="CF98" s="111">
        <f t="shared" si="72"/>
        <v>345.24695756415434</v>
      </c>
      <c r="CG98" s="111">
        <f t="shared" si="73"/>
        <v>0.43877186143870051</v>
      </c>
      <c r="CH98" s="111">
        <f t="shared" si="74"/>
        <v>0.46938385177163311</v>
      </c>
      <c r="CI98" s="156">
        <f t="shared" si="75"/>
        <v>0.87666393501864026</v>
      </c>
      <c r="CJ98" s="156">
        <f t="shared" si="76"/>
        <v>0.86864986198085403</v>
      </c>
      <c r="CK98" s="156">
        <f t="shared" si="77"/>
        <v>1.4126355892856295</v>
      </c>
      <c r="CL98" s="156">
        <f t="shared" si="78"/>
        <v>1.1172217129626245</v>
      </c>
      <c r="CM98" s="111">
        <f t="shared" si="79"/>
        <v>590.4930022428108</v>
      </c>
      <c r="CN98" s="111">
        <f t="shared" si="80"/>
        <v>345.24695727539989</v>
      </c>
      <c r="CO98" s="111">
        <f t="shared" si="81"/>
        <v>0.43877186180567651</v>
      </c>
      <c r="CP98" s="111">
        <f t="shared" si="82"/>
        <v>0.46938385216421208</v>
      </c>
      <c r="CQ98" s="156">
        <f t="shared" si="83"/>
        <v>0.87666393492212591</v>
      </c>
      <c r="CR98" s="156">
        <f t="shared" si="84"/>
        <v>0.86864986187854998</v>
      </c>
      <c r="CS98" s="156">
        <f t="shared" si="85"/>
        <v>1.4126355896620588</v>
      </c>
      <c r="CT98" s="156">
        <f t="shared" si="86"/>
        <v>1.1172217130600874</v>
      </c>
      <c r="CU98" s="111">
        <f t="shared" si="87"/>
        <v>590.49300135973294</v>
      </c>
      <c r="CV98" s="111">
        <f t="shared" si="88"/>
        <v>345.24695723917097</v>
      </c>
      <c r="CW98" s="111">
        <f t="shared" si="89"/>
        <v>0.43877186185171957</v>
      </c>
      <c r="CX98" s="111">
        <f t="shared" si="90"/>
        <v>0.46938385221346746</v>
      </c>
      <c r="CY98" s="156">
        <f t="shared" si="91"/>
        <v>0.8766639349100166</v>
      </c>
      <c r="CZ98" s="156">
        <f t="shared" si="92"/>
        <v>0.86864986186571425</v>
      </c>
      <c r="DA98" s="156">
        <f t="shared" si="93"/>
        <v>1.4126355897092879</v>
      </c>
      <c r="DB98" s="156">
        <f t="shared" si="94"/>
        <v>1.1172217130723157</v>
      </c>
      <c r="DC98" s="111">
        <f t="shared" si="95"/>
        <v>590.49300124893648</v>
      </c>
      <c r="DD98" s="111">
        <f t="shared" si="96"/>
        <v>345.24695723462548</v>
      </c>
      <c r="DE98" s="111">
        <f t="shared" si="97"/>
        <v>0.43877186185749639</v>
      </c>
      <c r="DF98" s="111">
        <f t="shared" si="98"/>
        <v>0.46938385221964729</v>
      </c>
      <c r="DG98" s="156">
        <f t="shared" si="99"/>
        <v>0.87666393490849726</v>
      </c>
      <c r="DH98" s="156">
        <f t="shared" si="100"/>
        <v>0.86864986186410387</v>
      </c>
      <c r="DI98" s="156">
        <f t="shared" si="101"/>
        <v>1.4126355897152136</v>
      </c>
      <c r="DJ98" s="156">
        <f t="shared" si="102"/>
        <v>1.11722171307385</v>
      </c>
      <c r="DK98" s="111">
        <f t="shared" si="103"/>
        <v>590.49300123503519</v>
      </c>
      <c r="DL98" s="104">
        <f t="shared" si="104"/>
        <v>345.24695723405517</v>
      </c>
      <c r="DM98" s="104">
        <f t="shared" si="105"/>
        <v>0.4387718618582212</v>
      </c>
      <c r="DN98" s="104">
        <f t="shared" si="106"/>
        <v>0.46938385222042267</v>
      </c>
      <c r="DO98" s="105">
        <f t="shared" si="107"/>
        <v>0.87666393490830674</v>
      </c>
      <c r="DP98" s="105">
        <f t="shared" si="108"/>
        <v>0.86864986186390181</v>
      </c>
      <c r="DQ98" s="105">
        <f t="shared" si="109"/>
        <v>1.412635589715957</v>
      </c>
      <c r="DR98" s="105">
        <f t="shared" si="110"/>
        <v>1.1172217130740425</v>
      </c>
      <c r="DS98" s="104">
        <f t="shared" si="111"/>
        <v>590.4930012332909</v>
      </c>
      <c r="DT98" s="104">
        <f t="shared" si="112"/>
        <v>345.24695723398361</v>
      </c>
      <c r="DU98" s="104">
        <f t="shared" si="113"/>
        <v>0.43877186185831218</v>
      </c>
      <c r="DV98" s="104">
        <f t="shared" si="114"/>
        <v>0.46938385222051998</v>
      </c>
      <c r="DW98" s="105">
        <f t="shared" si="115"/>
        <v>0.87666393490828276</v>
      </c>
      <c r="DX98" s="105">
        <f t="shared" si="116"/>
        <v>0.86864986186387638</v>
      </c>
      <c r="DY98" s="105">
        <f t="shared" si="117"/>
        <v>1.4126355897160503</v>
      </c>
      <c r="DZ98" s="105">
        <f t="shared" si="118"/>
        <v>1.1172217130740667</v>
      </c>
      <c r="EA98" s="104">
        <f t="shared" si="119"/>
        <v>590.4930012330725</v>
      </c>
      <c r="EB98" s="104">
        <f t="shared" si="120"/>
        <v>345.24695723397468</v>
      </c>
      <c r="EC98" s="104">
        <f t="shared" si="121"/>
        <v>0.43877186185832351</v>
      </c>
      <c r="ED98" s="104">
        <f t="shared" si="122"/>
        <v>0.46938385222053214</v>
      </c>
      <c r="EE98" s="105">
        <f t="shared" si="123"/>
        <v>0.87666393490827976</v>
      </c>
      <c r="EF98" s="105">
        <f t="shared" si="124"/>
        <v>0.86864986186387327</v>
      </c>
      <c r="EG98" s="105">
        <f t="shared" si="125"/>
        <v>1.4126355897160618</v>
      </c>
      <c r="EH98" s="105">
        <f t="shared" si="126"/>
        <v>1.1172217130740696</v>
      </c>
      <c r="EI98" s="104">
        <f t="shared" si="127"/>
        <v>590.49300123304556</v>
      </c>
      <c r="EJ98" s="104">
        <f t="shared" si="128"/>
        <v>345.24695723397355</v>
      </c>
      <c r="EK98" s="104">
        <f t="shared" si="129"/>
        <v>0.43877186185832495</v>
      </c>
      <c r="EL98" s="104">
        <f t="shared" si="130"/>
        <v>0.46938385222053369</v>
      </c>
      <c r="EM98" s="105">
        <f t="shared" si="131"/>
        <v>0.87666393490827943</v>
      </c>
      <c r="EN98" s="105">
        <f t="shared" si="132"/>
        <v>0.86864986186387283</v>
      </c>
      <c r="EO98" s="105">
        <f t="shared" si="133"/>
        <v>1.4126355897160634</v>
      </c>
      <c r="EP98" s="105">
        <f t="shared" si="134"/>
        <v>1.11722171307407</v>
      </c>
      <c r="EQ98" s="104">
        <f t="shared" si="135"/>
        <v>0.39522077996668337</v>
      </c>
      <c r="ER98" s="65">
        <f t="shared" si="136"/>
        <v>72.096957233973569</v>
      </c>
      <c r="ES98" s="16"/>
      <c r="ET98" s="16"/>
      <c r="EU98" s="16"/>
      <c r="EV98" s="16"/>
      <c r="EW98" s="16"/>
      <c r="EX98" s="16"/>
      <c r="EY98" s="16"/>
      <c r="EZ98" s="16"/>
      <c r="FA98" s="16"/>
      <c r="FB98" s="16"/>
      <c r="FC98" s="16"/>
      <c r="FD98" s="16"/>
    </row>
    <row r="99" spans="2:160" x14ac:dyDescent="0.3"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16"/>
      <c r="M99" s="116"/>
      <c r="N99" s="116"/>
      <c r="O99" s="116"/>
      <c r="P99" s="117"/>
      <c r="Q99" s="117"/>
      <c r="R99" s="116"/>
      <c r="S99" s="111">
        <v>0.37</v>
      </c>
      <c r="T99" s="134">
        <f t="shared" si="8"/>
        <v>350.74614151674723</v>
      </c>
      <c r="U99" s="111">
        <f t="shared" si="9"/>
        <v>0.43189256358288142</v>
      </c>
      <c r="V99" s="111">
        <f t="shared" si="10"/>
        <v>0.46202460290261732</v>
      </c>
      <c r="W99" s="156">
        <f t="shared" si="11"/>
        <v>0.87847505295730732</v>
      </c>
      <c r="X99" s="156">
        <f t="shared" si="12"/>
        <v>0.87056976371051187</v>
      </c>
      <c r="Y99" s="156">
        <f t="shared" si="13"/>
        <v>1.3907639009308645</v>
      </c>
      <c r="Z99" s="156">
        <f t="shared" si="14"/>
        <v>1.1222125276672323</v>
      </c>
      <c r="AA99" s="111">
        <f t="shared" si="15"/>
        <v>606.52479617254437</v>
      </c>
      <c r="AB99" s="111">
        <f t="shared" si="16"/>
        <v>345.89729305634052</v>
      </c>
      <c r="AC99" s="111">
        <f t="shared" si="17"/>
        <v>0.43794690871373165</v>
      </c>
      <c r="AD99" s="111">
        <f t="shared" si="18"/>
        <v>0.46850134420538736</v>
      </c>
      <c r="AE99" s="156">
        <f t="shared" si="19"/>
        <v>0.87688092375897331</v>
      </c>
      <c r="AF99" s="156">
        <f t="shared" si="20"/>
        <v>0.8688798694496952</v>
      </c>
      <c r="AG99" s="156">
        <f t="shared" si="21"/>
        <v>1.3967085444034013</v>
      </c>
      <c r="AH99" s="156">
        <f t="shared" si="22"/>
        <v>1.1239193745395251</v>
      </c>
      <c r="AI99" s="111">
        <f t="shared" si="23"/>
        <v>591.94488117592584</v>
      </c>
      <c r="AJ99" s="111">
        <f t="shared" si="24"/>
        <v>345.30646018071462</v>
      </c>
      <c r="AK99" s="111">
        <f t="shared" si="25"/>
        <v>0.43869625302461251</v>
      </c>
      <c r="AL99" s="111">
        <f t="shared" si="26"/>
        <v>0.46930296835191104</v>
      </c>
      <c r="AM99" s="156">
        <f t="shared" si="27"/>
        <v>0.87668382019510693</v>
      </c>
      <c r="AN99" s="156">
        <f t="shared" si="28"/>
        <v>0.86867094004799639</v>
      </c>
      <c r="AO99" s="156">
        <f t="shared" si="29"/>
        <v>1.3974451038388869</v>
      </c>
      <c r="AP99" s="156">
        <f t="shared" si="30"/>
        <v>1.1241306104926529</v>
      </c>
      <c r="AQ99" s="111">
        <f t="shared" si="31"/>
        <v>590.15699481093554</v>
      </c>
      <c r="AR99" s="111">
        <f t="shared" si="32"/>
        <v>345.23316903762139</v>
      </c>
      <c r="AS99" s="111">
        <f t="shared" si="33"/>
        <v>0.43878938587724226</v>
      </c>
      <c r="AT99" s="111">
        <f t="shared" si="34"/>
        <v>0.46940259884542196</v>
      </c>
      <c r="AU99" s="156">
        <f t="shared" si="35"/>
        <v>0.8766593261177803</v>
      </c>
      <c r="AV99" s="156">
        <f t="shared" si="36"/>
        <v>0.86864497660167428</v>
      </c>
      <c r="AW99" s="156">
        <f t="shared" si="37"/>
        <v>1.3975366598852585</v>
      </c>
      <c r="AX99" s="156">
        <f t="shared" si="38"/>
        <v>1.1241568638122925</v>
      </c>
      <c r="AY99" s="111">
        <f t="shared" si="39"/>
        <v>589.93504386401037</v>
      </c>
      <c r="AZ99" s="111">
        <f t="shared" si="40"/>
        <v>345.22405754759802</v>
      </c>
      <c r="BA99" s="111">
        <f t="shared" si="41"/>
        <v>0.43880096683466507</v>
      </c>
      <c r="BB99" s="111">
        <f t="shared" si="42"/>
        <v>0.46941498777661844</v>
      </c>
      <c r="BC99" s="156">
        <f t="shared" si="43"/>
        <v>0.87665628035677212</v>
      </c>
      <c r="BD99" s="156">
        <f t="shared" si="44"/>
        <v>0.86864174813281914</v>
      </c>
      <c r="BE99" s="156">
        <f t="shared" si="45"/>
        <v>1.3975480449568036</v>
      </c>
      <c r="BF99" s="156">
        <f t="shared" si="46"/>
        <v>1.1241601283760201</v>
      </c>
      <c r="BG99" s="111">
        <f t="shared" si="47"/>
        <v>589.90744852175999</v>
      </c>
      <c r="BH99" s="111">
        <f t="shared" si="48"/>
        <v>345.2229245072607</v>
      </c>
      <c r="BI99" s="111">
        <f t="shared" si="49"/>
        <v>0.438802407003206</v>
      </c>
      <c r="BJ99" s="111">
        <f t="shared" si="50"/>
        <v>0.4694165284220343</v>
      </c>
      <c r="BK99" s="156">
        <f t="shared" si="51"/>
        <v>0.87665590159701512</v>
      </c>
      <c r="BL99" s="156">
        <f t="shared" si="52"/>
        <v>0.86864134665223369</v>
      </c>
      <c r="BM99" s="156">
        <f t="shared" si="53"/>
        <v>1.3975494607685501</v>
      </c>
      <c r="BN99" s="156">
        <f t="shared" si="54"/>
        <v>1.1241605343460064</v>
      </c>
      <c r="BO99" s="111">
        <f t="shared" si="55"/>
        <v>589.90401692039268</v>
      </c>
      <c r="BP99" s="111">
        <f t="shared" si="56"/>
        <v>345.22278360563075</v>
      </c>
      <c r="BQ99" s="111">
        <f t="shared" si="57"/>
        <v>0.4388025860990748</v>
      </c>
      <c r="BR99" s="111">
        <f t="shared" si="58"/>
        <v>0.46941672001296375</v>
      </c>
      <c r="BS99" s="156">
        <f t="shared" si="59"/>
        <v>0.8766558544953813</v>
      </c>
      <c r="BT99" s="156">
        <f t="shared" si="60"/>
        <v>0.86864129672509427</v>
      </c>
      <c r="BU99" s="156">
        <f t="shared" si="61"/>
        <v>1.397549636835512</v>
      </c>
      <c r="BV99" s="156">
        <f t="shared" si="62"/>
        <v>1.1241605848314487</v>
      </c>
      <c r="BW99" s="111">
        <f t="shared" si="63"/>
        <v>589.90359017571905</v>
      </c>
      <c r="BX99" s="111">
        <f t="shared" si="64"/>
        <v>345.22276608343657</v>
      </c>
      <c r="BY99" s="111">
        <f t="shared" si="65"/>
        <v>0.43880260837102464</v>
      </c>
      <c r="BZ99" s="111">
        <f t="shared" si="66"/>
        <v>0.46941674383877052</v>
      </c>
      <c r="CA99" s="156">
        <f t="shared" si="67"/>
        <v>0.87665584863793078</v>
      </c>
      <c r="CB99" s="156">
        <f t="shared" si="68"/>
        <v>0.86864129051627037</v>
      </c>
      <c r="CC99" s="156">
        <f t="shared" si="69"/>
        <v>1.3975496587307947</v>
      </c>
      <c r="CD99" s="156">
        <f t="shared" si="70"/>
        <v>1.1241605911097019</v>
      </c>
      <c r="CE99" s="111">
        <f t="shared" si="71"/>
        <v>589.90353710674833</v>
      </c>
      <c r="CF99" s="111">
        <f t="shared" si="72"/>
        <v>345.22276390441675</v>
      </c>
      <c r="CG99" s="111">
        <f t="shared" si="73"/>
        <v>0.43880261114071334</v>
      </c>
      <c r="CH99" s="111">
        <f t="shared" si="74"/>
        <v>0.46941674680169332</v>
      </c>
      <c r="CI99" s="156">
        <f t="shared" si="75"/>
        <v>0.87665584790951157</v>
      </c>
      <c r="CJ99" s="156">
        <f t="shared" si="76"/>
        <v>0.86864128974415522</v>
      </c>
      <c r="CK99" s="156">
        <f t="shared" si="77"/>
        <v>1.397549661453642</v>
      </c>
      <c r="CL99" s="156">
        <f t="shared" si="78"/>
        <v>1.1241605918904511</v>
      </c>
      <c r="CM99" s="111">
        <f t="shared" si="79"/>
        <v>589.9035305072133</v>
      </c>
      <c r="CN99" s="111">
        <f t="shared" si="80"/>
        <v>345.22276363343877</v>
      </c>
      <c r="CO99" s="111">
        <f t="shared" si="81"/>
        <v>0.43880261148514554</v>
      </c>
      <c r="CP99" s="111">
        <f t="shared" si="82"/>
        <v>0.46941674717015569</v>
      </c>
      <c r="CQ99" s="156">
        <f t="shared" si="83"/>
        <v>0.87665584781892703</v>
      </c>
      <c r="CR99" s="156">
        <f t="shared" si="84"/>
        <v>0.86864128964813681</v>
      </c>
      <c r="CS99" s="156">
        <f t="shared" si="85"/>
        <v>1.3975496617922489</v>
      </c>
      <c r="CT99" s="156">
        <f t="shared" si="86"/>
        <v>1.1241605919875433</v>
      </c>
      <c r="CU99" s="111">
        <f t="shared" si="87"/>
        <v>589.90352968651041</v>
      </c>
      <c r="CV99" s="111">
        <f t="shared" si="88"/>
        <v>345.22276359974063</v>
      </c>
      <c r="CW99" s="111">
        <f t="shared" si="89"/>
        <v>0.43880261152797823</v>
      </c>
      <c r="CX99" s="111">
        <f t="shared" si="90"/>
        <v>0.4694167472159767</v>
      </c>
      <c r="CY99" s="156">
        <f t="shared" si="91"/>
        <v>0.87665584780766215</v>
      </c>
      <c r="CZ99" s="156">
        <f t="shared" si="92"/>
        <v>0.86864128963619613</v>
      </c>
      <c r="DA99" s="156">
        <f t="shared" si="93"/>
        <v>1.3975496618343572</v>
      </c>
      <c r="DB99" s="156">
        <f t="shared" si="94"/>
        <v>1.1241605919996174</v>
      </c>
      <c r="DC99" s="111">
        <f t="shared" si="95"/>
        <v>589.90352958444964</v>
      </c>
      <c r="DD99" s="111">
        <f t="shared" si="96"/>
        <v>345.22276359554996</v>
      </c>
      <c r="DE99" s="111">
        <f t="shared" si="97"/>
        <v>0.43880261153330491</v>
      </c>
      <c r="DF99" s="111">
        <f t="shared" si="98"/>
        <v>0.46941674722167498</v>
      </c>
      <c r="DG99" s="156">
        <f t="shared" si="99"/>
        <v>0.87665584780626127</v>
      </c>
      <c r="DH99" s="156">
        <f t="shared" si="100"/>
        <v>0.86864128963471121</v>
      </c>
      <c r="DI99" s="156">
        <f t="shared" si="101"/>
        <v>1.3975496618395939</v>
      </c>
      <c r="DJ99" s="156">
        <f t="shared" si="102"/>
        <v>1.1241605920011191</v>
      </c>
      <c r="DK99" s="111">
        <f t="shared" si="103"/>
        <v>589.90352957175719</v>
      </c>
      <c r="DL99" s="104">
        <f t="shared" si="104"/>
        <v>345.22276359502888</v>
      </c>
      <c r="DM99" s="104">
        <f t="shared" si="105"/>
        <v>0.43880261153396721</v>
      </c>
      <c r="DN99" s="104">
        <f t="shared" si="106"/>
        <v>0.46941674722238352</v>
      </c>
      <c r="DO99" s="105">
        <f t="shared" si="107"/>
        <v>0.87665584780608707</v>
      </c>
      <c r="DP99" s="105">
        <f t="shared" si="108"/>
        <v>0.86864128963452658</v>
      </c>
      <c r="DQ99" s="105">
        <f t="shared" si="109"/>
        <v>1.397549661840245</v>
      </c>
      <c r="DR99" s="105">
        <f t="shared" si="110"/>
        <v>1.1241605920013056</v>
      </c>
      <c r="DS99" s="104">
        <f t="shared" si="111"/>
        <v>589.90352957017956</v>
      </c>
      <c r="DT99" s="104">
        <f t="shared" si="112"/>
        <v>345.22276359496408</v>
      </c>
      <c r="DU99" s="104">
        <f t="shared" si="113"/>
        <v>0.43880261153404959</v>
      </c>
      <c r="DV99" s="104">
        <f t="shared" si="114"/>
        <v>0.46941674722247168</v>
      </c>
      <c r="DW99" s="105">
        <f t="shared" si="115"/>
        <v>0.87665584780606542</v>
      </c>
      <c r="DX99" s="105">
        <f t="shared" si="116"/>
        <v>0.8686412896345036</v>
      </c>
      <c r="DY99" s="105">
        <f t="shared" si="117"/>
        <v>1.397549661840326</v>
      </c>
      <c r="DZ99" s="105">
        <f t="shared" si="118"/>
        <v>1.1241605920013289</v>
      </c>
      <c r="EA99" s="104">
        <f t="shared" si="119"/>
        <v>589.90352956998288</v>
      </c>
      <c r="EB99" s="104">
        <f t="shared" si="120"/>
        <v>345.22276359495595</v>
      </c>
      <c r="EC99" s="104">
        <f t="shared" si="121"/>
        <v>0.43880261153405992</v>
      </c>
      <c r="ED99" s="104">
        <f t="shared" si="122"/>
        <v>0.46941674722248272</v>
      </c>
      <c r="EE99" s="105">
        <f t="shared" si="123"/>
        <v>0.87665584780606276</v>
      </c>
      <c r="EF99" s="105">
        <f t="shared" si="124"/>
        <v>0.86864128963450071</v>
      </c>
      <c r="EG99" s="105">
        <f t="shared" si="125"/>
        <v>1.3975496618403362</v>
      </c>
      <c r="EH99" s="105">
        <f t="shared" si="126"/>
        <v>1.1241605920013318</v>
      </c>
      <c r="EI99" s="104">
        <f t="shared" si="127"/>
        <v>589.90352956995832</v>
      </c>
      <c r="EJ99" s="104">
        <f t="shared" si="128"/>
        <v>345.22276359495493</v>
      </c>
      <c r="EK99" s="104">
        <f t="shared" si="129"/>
        <v>0.43880261153406125</v>
      </c>
      <c r="EL99" s="104">
        <f t="shared" si="130"/>
        <v>0.46941674722248411</v>
      </c>
      <c r="EM99" s="105">
        <f t="shared" si="131"/>
        <v>0.87665584780606243</v>
      </c>
      <c r="EN99" s="105">
        <f t="shared" si="132"/>
        <v>0.86864128963450038</v>
      </c>
      <c r="EO99" s="105">
        <f t="shared" si="133"/>
        <v>1.3975496618403376</v>
      </c>
      <c r="EP99" s="105">
        <f t="shared" si="134"/>
        <v>1.1241605920013322</v>
      </c>
      <c r="EQ99" s="104">
        <f t="shared" si="135"/>
        <v>0.40146005541843316</v>
      </c>
      <c r="ER99" s="65">
        <f t="shared" si="136"/>
        <v>72.072763594954949</v>
      </c>
      <c r="ES99" s="16"/>
      <c r="ET99" s="16"/>
      <c r="EU99" s="16"/>
      <c r="EV99" s="16"/>
      <c r="EW99" s="16"/>
      <c r="EX99" s="16"/>
      <c r="EY99" s="16"/>
      <c r="EZ99" s="16"/>
      <c r="FA99" s="16"/>
      <c r="FB99" s="16"/>
      <c r="FC99" s="16"/>
      <c r="FD99" s="16"/>
    </row>
    <row r="100" spans="2:160" x14ac:dyDescent="0.3"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16"/>
      <c r="M100" s="116"/>
      <c r="N100" s="116"/>
      <c r="O100" s="116"/>
      <c r="P100" s="117"/>
      <c r="Q100" s="117"/>
      <c r="R100" s="116"/>
      <c r="S100" s="111">
        <v>0.38</v>
      </c>
      <c r="T100" s="134">
        <f t="shared" si="8"/>
        <v>350.75778985982811</v>
      </c>
      <c r="U100" s="111">
        <f t="shared" si="9"/>
        <v>0.43187822082870703</v>
      </c>
      <c r="V100" s="111">
        <f t="shared" si="10"/>
        <v>0.46200925949117494</v>
      </c>
      <c r="W100" s="156">
        <f t="shared" si="11"/>
        <v>0.8784788328909594</v>
      </c>
      <c r="X100" s="156">
        <f t="shared" si="12"/>
        <v>0.87057377097275679</v>
      </c>
      <c r="Y100" s="156">
        <f t="shared" si="13"/>
        <v>1.3763208522734076</v>
      </c>
      <c r="Z100" s="156">
        <f t="shared" si="14"/>
        <v>1.1292527016269445</v>
      </c>
      <c r="AA100" s="111">
        <f t="shared" si="15"/>
        <v>605.94608727967477</v>
      </c>
      <c r="AB100" s="111">
        <f t="shared" si="16"/>
        <v>345.87407021884047</v>
      </c>
      <c r="AC100" s="111">
        <f t="shared" si="17"/>
        <v>0.43797631354852684</v>
      </c>
      <c r="AD100" s="111">
        <f t="shared" si="18"/>
        <v>0.46853280054028451</v>
      </c>
      <c r="AE100" s="156">
        <f t="shared" si="19"/>
        <v>0.87687318843148232</v>
      </c>
      <c r="AF100" s="156">
        <f t="shared" si="20"/>
        <v>0.86887166995553655</v>
      </c>
      <c r="AG100" s="156">
        <f t="shared" si="21"/>
        <v>1.382058131687266</v>
      </c>
      <c r="AH100" s="156">
        <f t="shared" si="22"/>
        <v>1.1310750819398816</v>
      </c>
      <c r="AI100" s="111">
        <f t="shared" si="23"/>
        <v>591.40691740286309</v>
      </c>
      <c r="AJ100" s="111">
        <f t="shared" si="24"/>
        <v>345.28442692511425</v>
      </c>
      <c r="AK100" s="111">
        <f t="shared" si="25"/>
        <v>0.43872424706639396</v>
      </c>
      <c r="AL100" s="111">
        <f t="shared" si="26"/>
        <v>0.4693329154663749</v>
      </c>
      <c r="AM100" s="156">
        <f t="shared" si="27"/>
        <v>0.8766764576489755</v>
      </c>
      <c r="AN100" s="156">
        <f t="shared" si="28"/>
        <v>0.86866313582663157</v>
      </c>
      <c r="AO100" s="156">
        <f t="shared" si="29"/>
        <v>1.3827625202795848</v>
      </c>
      <c r="AP100" s="156">
        <f t="shared" si="30"/>
        <v>1.131298582535913</v>
      </c>
      <c r="AQ100" s="111">
        <f t="shared" si="31"/>
        <v>589.63972944855914</v>
      </c>
      <c r="AR100" s="111">
        <f t="shared" si="32"/>
        <v>345.21192988602701</v>
      </c>
      <c r="AS100" s="111">
        <f t="shared" si="33"/>
        <v>0.43881638237845738</v>
      </c>
      <c r="AT100" s="111">
        <f t="shared" si="34"/>
        <v>0.46943147882346603</v>
      </c>
      <c r="AU100" s="156">
        <f t="shared" si="35"/>
        <v>0.87665222612616267</v>
      </c>
      <c r="AV100" s="156">
        <f t="shared" si="36"/>
        <v>0.86863745069992082</v>
      </c>
      <c r="AW100" s="156">
        <f t="shared" si="37"/>
        <v>1.3828493021328394</v>
      </c>
      <c r="AX100" s="156">
        <f t="shared" si="38"/>
        <v>1.1313261145616562</v>
      </c>
      <c r="AY100" s="111">
        <f t="shared" si="39"/>
        <v>589.42227991368873</v>
      </c>
      <c r="AZ100" s="111">
        <f t="shared" si="40"/>
        <v>345.20299663378466</v>
      </c>
      <c r="BA100" s="111">
        <f t="shared" si="41"/>
        <v>0.43882773818205728</v>
      </c>
      <c r="BB100" s="111">
        <f t="shared" si="42"/>
        <v>0.46944362689243335</v>
      </c>
      <c r="BC100" s="156">
        <f t="shared" si="43"/>
        <v>0.87664923960409824</v>
      </c>
      <c r="BD100" s="156">
        <f t="shared" si="44"/>
        <v>0.86863428502539175</v>
      </c>
      <c r="BE100" s="156">
        <f t="shared" si="45"/>
        <v>1.3828599982775305</v>
      </c>
      <c r="BF100" s="156">
        <f t="shared" si="46"/>
        <v>1.1313295079180943</v>
      </c>
      <c r="BG100" s="111">
        <f t="shared" si="47"/>
        <v>589.39548267044131</v>
      </c>
      <c r="BH100" s="111">
        <f t="shared" si="48"/>
        <v>345.20189555892881</v>
      </c>
      <c r="BI100" s="111">
        <f t="shared" si="49"/>
        <v>0.43882913789102407</v>
      </c>
      <c r="BJ100" s="111">
        <f t="shared" si="50"/>
        <v>0.4694451242555141</v>
      </c>
      <c r="BK100" s="156">
        <f t="shared" si="51"/>
        <v>0.87664887148803516</v>
      </c>
      <c r="BL100" s="156">
        <f t="shared" si="52"/>
        <v>0.86863389482720665</v>
      </c>
      <c r="BM100" s="156">
        <f t="shared" si="53"/>
        <v>1.3828613166798338</v>
      </c>
      <c r="BN100" s="156">
        <f t="shared" si="54"/>
        <v>1.1313299261809489</v>
      </c>
      <c r="BO100" s="111">
        <f t="shared" si="55"/>
        <v>589.39217971603591</v>
      </c>
      <c r="BP100" s="111">
        <f t="shared" si="56"/>
        <v>345.20175984056192</v>
      </c>
      <c r="BQ100" s="111">
        <f t="shared" si="57"/>
        <v>0.43882931041961709</v>
      </c>
      <c r="BR100" s="111">
        <f t="shared" si="58"/>
        <v>0.46944530882098573</v>
      </c>
      <c r="BS100" s="156">
        <f t="shared" si="59"/>
        <v>0.87664882611393735</v>
      </c>
      <c r="BT100" s="156">
        <f t="shared" si="60"/>
        <v>0.86863384673126065</v>
      </c>
      <c r="BU100" s="156">
        <f t="shared" si="61"/>
        <v>1.3828614791865776</v>
      </c>
      <c r="BV100" s="156">
        <f t="shared" si="62"/>
        <v>1.1313299777361667</v>
      </c>
      <c r="BW100" s="111">
        <f t="shared" si="63"/>
        <v>589.3917725936335</v>
      </c>
      <c r="BX100" s="111">
        <f t="shared" si="64"/>
        <v>345.20174311186179</v>
      </c>
      <c r="BY100" s="111">
        <f t="shared" si="65"/>
        <v>0.43882933168556976</v>
      </c>
      <c r="BZ100" s="111">
        <f t="shared" si="66"/>
        <v>0.46944533157060953</v>
      </c>
      <c r="CA100" s="156">
        <f t="shared" si="67"/>
        <v>0.87664882052110571</v>
      </c>
      <c r="CB100" s="156">
        <f t="shared" si="68"/>
        <v>0.86863384080293271</v>
      </c>
      <c r="CC100" s="156">
        <f t="shared" si="69"/>
        <v>1.3828614992172332</v>
      </c>
      <c r="CD100" s="156">
        <f t="shared" si="70"/>
        <v>1.1313299840908861</v>
      </c>
      <c r="CE100" s="111">
        <f t="shared" si="71"/>
        <v>589.39172241155438</v>
      </c>
      <c r="CF100" s="111">
        <f t="shared" si="72"/>
        <v>345.2017410498745</v>
      </c>
      <c r="CG100" s="111">
        <f t="shared" si="73"/>
        <v>0.43882933430682108</v>
      </c>
      <c r="CH100" s="111">
        <f t="shared" si="74"/>
        <v>0.46944533437473884</v>
      </c>
      <c r="CI100" s="156">
        <f t="shared" si="75"/>
        <v>0.8766488198317306</v>
      </c>
      <c r="CJ100" s="156">
        <f t="shared" si="76"/>
        <v>0.86863384007220423</v>
      </c>
      <c r="CK100" s="156">
        <f t="shared" si="77"/>
        <v>1.3828615016862214</v>
      </c>
      <c r="CL100" s="156">
        <f t="shared" si="78"/>
        <v>1.1313299848741718</v>
      </c>
      <c r="CM100" s="111">
        <f t="shared" si="79"/>
        <v>589.39171622608808</v>
      </c>
      <c r="CN100" s="111">
        <f t="shared" si="80"/>
        <v>345.20174079571296</v>
      </c>
      <c r="CO100" s="111">
        <f t="shared" si="81"/>
        <v>0.4388293346299178</v>
      </c>
      <c r="CP100" s="111">
        <f t="shared" si="82"/>
        <v>0.46944533472037719</v>
      </c>
      <c r="CQ100" s="156">
        <f t="shared" si="83"/>
        <v>0.8766488197467579</v>
      </c>
      <c r="CR100" s="156">
        <f t="shared" si="84"/>
        <v>0.86863383998213428</v>
      </c>
      <c r="CS100" s="156">
        <f t="shared" si="85"/>
        <v>1.3828615019905499</v>
      </c>
      <c r="CT100" s="156">
        <f t="shared" si="86"/>
        <v>1.1313299849707201</v>
      </c>
      <c r="CU100" s="111">
        <f t="shared" si="87"/>
        <v>589.39171546366424</v>
      </c>
      <c r="CV100" s="111">
        <f t="shared" si="88"/>
        <v>345.20174076438491</v>
      </c>
      <c r="CW100" s="111">
        <f t="shared" si="89"/>
        <v>0.43882933466974278</v>
      </c>
      <c r="CX100" s="111">
        <f t="shared" si="90"/>
        <v>0.46944533476298067</v>
      </c>
      <c r="CY100" s="156">
        <f t="shared" si="91"/>
        <v>0.87664881973628417</v>
      </c>
      <c r="CZ100" s="156">
        <f t="shared" si="92"/>
        <v>0.86863383997103227</v>
      </c>
      <c r="DA100" s="156">
        <f t="shared" si="93"/>
        <v>1.3828615020280615</v>
      </c>
      <c r="DB100" s="156">
        <f t="shared" si="94"/>
        <v>1.1313299849826206</v>
      </c>
      <c r="DC100" s="111">
        <f t="shared" si="95"/>
        <v>589.39171536968797</v>
      </c>
      <c r="DD100" s="111">
        <f t="shared" si="96"/>
        <v>345.20174076052336</v>
      </c>
      <c r="DE100" s="111">
        <f t="shared" si="97"/>
        <v>0.43882933467465174</v>
      </c>
      <c r="DF100" s="111">
        <f t="shared" si="98"/>
        <v>0.46944533476823208</v>
      </c>
      <c r="DG100" s="156">
        <f t="shared" si="99"/>
        <v>0.87664881973499309</v>
      </c>
      <c r="DH100" s="156">
        <f t="shared" si="100"/>
        <v>0.86863383996966381</v>
      </c>
      <c r="DI100" s="156">
        <f t="shared" si="101"/>
        <v>1.3828615020326855</v>
      </c>
      <c r="DJ100" s="156">
        <f t="shared" si="102"/>
        <v>1.1313299849840874</v>
      </c>
      <c r="DK100" s="111">
        <f t="shared" si="103"/>
        <v>589.39171535810442</v>
      </c>
      <c r="DL100" s="104">
        <f t="shared" si="104"/>
        <v>345.20174076004741</v>
      </c>
      <c r="DM100" s="104">
        <f t="shared" si="105"/>
        <v>0.4388293346752567</v>
      </c>
      <c r="DN100" s="104">
        <f t="shared" si="106"/>
        <v>0.46944533476887929</v>
      </c>
      <c r="DO100" s="105">
        <f t="shared" si="107"/>
        <v>0.876648819734834</v>
      </c>
      <c r="DP100" s="105">
        <f t="shared" si="108"/>
        <v>0.86863383996949506</v>
      </c>
      <c r="DQ100" s="105">
        <f t="shared" si="109"/>
        <v>1.3828615020332553</v>
      </c>
      <c r="DR100" s="105">
        <f t="shared" si="110"/>
        <v>1.1313299849842682</v>
      </c>
      <c r="DS100" s="104">
        <f t="shared" si="111"/>
        <v>589.39171535667629</v>
      </c>
      <c r="DT100" s="104">
        <f t="shared" si="112"/>
        <v>345.20174075998875</v>
      </c>
      <c r="DU100" s="104">
        <f t="shared" si="113"/>
        <v>0.43882933467533136</v>
      </c>
      <c r="DV100" s="104">
        <f t="shared" si="114"/>
        <v>0.46944533476895911</v>
      </c>
      <c r="DW100" s="105">
        <f t="shared" si="115"/>
        <v>0.87664881973481434</v>
      </c>
      <c r="DX100" s="105">
        <f t="shared" si="116"/>
        <v>0.8686338399694743</v>
      </c>
      <c r="DY100" s="105">
        <f t="shared" si="117"/>
        <v>1.3828615020333255</v>
      </c>
      <c r="DZ100" s="105">
        <f t="shared" si="118"/>
        <v>1.1313299849842906</v>
      </c>
      <c r="EA100" s="104">
        <f t="shared" si="119"/>
        <v>589.39171535650019</v>
      </c>
      <c r="EB100" s="104">
        <f t="shared" si="120"/>
        <v>345.20174075998148</v>
      </c>
      <c r="EC100" s="104">
        <f t="shared" si="121"/>
        <v>0.43882933467534058</v>
      </c>
      <c r="ED100" s="104">
        <f t="shared" si="122"/>
        <v>0.46944533476896899</v>
      </c>
      <c r="EE100" s="105">
        <f t="shared" si="123"/>
        <v>0.87664881973481201</v>
      </c>
      <c r="EF100" s="105">
        <f t="shared" si="124"/>
        <v>0.86863383996947174</v>
      </c>
      <c r="EG100" s="105">
        <f t="shared" si="125"/>
        <v>1.3828615020333341</v>
      </c>
      <c r="EH100" s="105">
        <f t="shared" si="126"/>
        <v>1.1313299849842933</v>
      </c>
      <c r="EI100" s="104">
        <f t="shared" si="127"/>
        <v>589.3917153564787</v>
      </c>
      <c r="EJ100" s="104">
        <f t="shared" si="128"/>
        <v>345.20174075998057</v>
      </c>
      <c r="EK100" s="104">
        <f t="shared" si="129"/>
        <v>0.43882933467534174</v>
      </c>
      <c r="EL100" s="104">
        <f t="shared" si="130"/>
        <v>0.46944533476897021</v>
      </c>
      <c r="EM100" s="105">
        <f t="shared" si="131"/>
        <v>0.87664881973481168</v>
      </c>
      <c r="EN100" s="105">
        <f t="shared" si="132"/>
        <v>0.86863383996947141</v>
      </c>
      <c r="EO100" s="105">
        <f t="shared" si="133"/>
        <v>1.3828615020333355</v>
      </c>
      <c r="EP100" s="105">
        <f t="shared" si="134"/>
        <v>1.1313299849842937</v>
      </c>
      <c r="EQ100" s="104">
        <f t="shared" si="135"/>
        <v>0.40762300091448084</v>
      </c>
      <c r="ER100" s="65">
        <f t="shared" si="136"/>
        <v>72.051740759980589</v>
      </c>
      <c r="ES100" s="16"/>
      <c r="ET100" s="16"/>
      <c r="EU100" s="16"/>
      <c r="EV100" s="16"/>
      <c r="EW100" s="16"/>
      <c r="EX100" s="16"/>
      <c r="EY100" s="16"/>
      <c r="EZ100" s="16"/>
      <c r="FA100" s="16"/>
      <c r="FB100" s="16"/>
      <c r="FC100" s="16"/>
      <c r="FD100" s="16"/>
    </row>
    <row r="101" spans="2:160" x14ac:dyDescent="0.3"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16"/>
      <c r="M101" s="116"/>
      <c r="N101" s="116"/>
      <c r="O101" s="116"/>
      <c r="P101" s="117"/>
      <c r="Q101" s="117"/>
      <c r="R101" s="116"/>
      <c r="S101" s="111">
        <v>0.39</v>
      </c>
      <c r="T101" s="134">
        <f t="shared" si="8"/>
        <v>350.7694382029091</v>
      </c>
      <c r="U101" s="111">
        <f t="shared" si="9"/>
        <v>0.4318638790271202</v>
      </c>
      <c r="V101" s="111">
        <f t="shared" si="10"/>
        <v>0.46199391709877974</v>
      </c>
      <c r="W101" s="156">
        <f t="shared" si="11"/>
        <v>0.87848261258982641</v>
      </c>
      <c r="X101" s="156">
        <f t="shared" si="12"/>
        <v>0.87057777798729941</v>
      </c>
      <c r="Y101" s="156">
        <f t="shared" si="13"/>
        <v>1.3622631928928151</v>
      </c>
      <c r="Z101" s="156">
        <f t="shared" si="14"/>
        <v>1.1365224530177174</v>
      </c>
      <c r="AA101" s="111">
        <f t="shared" si="15"/>
        <v>605.43509793523128</v>
      </c>
      <c r="AB101" s="111">
        <f t="shared" si="16"/>
        <v>345.85354938490246</v>
      </c>
      <c r="AC101" s="111">
        <f t="shared" si="17"/>
        <v>0.43800230038374971</v>
      </c>
      <c r="AD101" s="111">
        <f t="shared" si="18"/>
        <v>0.46856060041052294</v>
      </c>
      <c r="AE101" s="156">
        <f t="shared" si="19"/>
        <v>0.87686635231041199</v>
      </c>
      <c r="AF101" s="156">
        <f t="shared" si="20"/>
        <v>0.86886442362985006</v>
      </c>
      <c r="AG101" s="156">
        <f t="shared" si="21"/>
        <v>1.3677952416269745</v>
      </c>
      <c r="AH101" s="156">
        <f t="shared" si="22"/>
        <v>1.1384646957000986</v>
      </c>
      <c r="AI101" s="111">
        <f t="shared" si="23"/>
        <v>590.94365827432841</v>
      </c>
      <c r="AJ101" s="111">
        <f t="shared" si="24"/>
        <v>345.26543982894219</v>
      </c>
      <c r="AK101" s="111">
        <f t="shared" si="25"/>
        <v>0.43874837371942987</v>
      </c>
      <c r="AL101" s="111">
        <f t="shared" si="26"/>
        <v>0.46935872537427387</v>
      </c>
      <c r="AM101" s="156">
        <f t="shared" si="27"/>
        <v>0.87667011229132386</v>
      </c>
      <c r="AN101" s="156">
        <f t="shared" si="28"/>
        <v>0.86865640981801207</v>
      </c>
      <c r="AO101" s="156">
        <f t="shared" si="29"/>
        <v>1.3684682460840603</v>
      </c>
      <c r="AP101" s="156">
        <f t="shared" si="30"/>
        <v>1.1387007498084789</v>
      </c>
      <c r="AQ101" s="111">
        <f t="shared" si="31"/>
        <v>589.19776444746617</v>
      </c>
      <c r="AR101" s="111">
        <f t="shared" si="32"/>
        <v>345.19377019259758</v>
      </c>
      <c r="AS101" s="111">
        <f t="shared" si="33"/>
        <v>0.43883946729963474</v>
      </c>
      <c r="AT101" s="111">
        <f t="shared" si="34"/>
        <v>0.46945617432053954</v>
      </c>
      <c r="AU101" s="156">
        <f t="shared" si="35"/>
        <v>0.87664615491292375</v>
      </c>
      <c r="AV101" s="156">
        <f t="shared" si="36"/>
        <v>0.86863101529367315</v>
      </c>
      <c r="AW101" s="156">
        <f t="shared" si="37"/>
        <v>1.3685504274828195</v>
      </c>
      <c r="AX101" s="156">
        <f t="shared" si="38"/>
        <v>1.1387295712523531</v>
      </c>
      <c r="AY101" s="111">
        <f t="shared" si="39"/>
        <v>588.98482607195342</v>
      </c>
      <c r="AZ101" s="111">
        <f t="shared" si="40"/>
        <v>345.18501678030458</v>
      </c>
      <c r="BA101" s="111">
        <f t="shared" si="41"/>
        <v>0.43885059565863355</v>
      </c>
      <c r="BB101" s="111">
        <f t="shared" si="42"/>
        <v>0.4694680790766777</v>
      </c>
      <c r="BC101" s="156">
        <f t="shared" si="43"/>
        <v>0.87664322822787111</v>
      </c>
      <c r="BD101" s="156">
        <f t="shared" si="44"/>
        <v>0.86862791304708953</v>
      </c>
      <c r="BE101" s="156">
        <f t="shared" si="45"/>
        <v>1.3685604672330065</v>
      </c>
      <c r="BF101" s="156">
        <f t="shared" si="46"/>
        <v>1.1387330921940633</v>
      </c>
      <c r="BG101" s="111">
        <f t="shared" si="47"/>
        <v>588.95881610501431</v>
      </c>
      <c r="BH101" s="111">
        <f t="shared" si="48"/>
        <v>345.18394738745332</v>
      </c>
      <c r="BI101" s="111">
        <f t="shared" si="49"/>
        <v>0.43885195523428389</v>
      </c>
      <c r="BJ101" s="111">
        <f t="shared" si="50"/>
        <v>0.46946953350644322</v>
      </c>
      <c r="BK101" s="156">
        <f t="shared" si="51"/>
        <v>0.87664287066910784</v>
      </c>
      <c r="BL101" s="156">
        <f t="shared" si="52"/>
        <v>0.86862753403968473</v>
      </c>
      <c r="BM101" s="156">
        <f t="shared" si="53"/>
        <v>1.3685616938130452</v>
      </c>
      <c r="BN101" s="156">
        <f t="shared" si="54"/>
        <v>1.1387335223550845</v>
      </c>
      <c r="BO101" s="111">
        <f t="shared" si="55"/>
        <v>588.95563846258472</v>
      </c>
      <c r="BP101" s="111">
        <f t="shared" si="56"/>
        <v>345.18381673681193</v>
      </c>
      <c r="BQ101" s="111">
        <f t="shared" si="57"/>
        <v>0.43885212133792673</v>
      </c>
      <c r="BR101" s="111">
        <f t="shared" si="58"/>
        <v>0.46946971119871234</v>
      </c>
      <c r="BS101" s="156">
        <f t="shared" si="59"/>
        <v>0.8766428269850367</v>
      </c>
      <c r="BT101" s="156">
        <f t="shared" si="60"/>
        <v>0.86862748773516663</v>
      </c>
      <c r="BU101" s="156">
        <f t="shared" si="61"/>
        <v>1.3685618436682259</v>
      </c>
      <c r="BV101" s="156">
        <f t="shared" si="62"/>
        <v>1.1387335749092118</v>
      </c>
      <c r="BW101" s="111">
        <f t="shared" si="63"/>
        <v>588.95525024076039</v>
      </c>
      <c r="BX101" s="111">
        <f t="shared" si="64"/>
        <v>345.18380077480219</v>
      </c>
      <c r="BY101" s="111">
        <f t="shared" si="65"/>
        <v>0.4388521416313525</v>
      </c>
      <c r="BZ101" s="111">
        <f t="shared" si="66"/>
        <v>0.46946973290795851</v>
      </c>
      <c r="CA101" s="156">
        <f t="shared" si="67"/>
        <v>0.87664282164801077</v>
      </c>
      <c r="CB101" s="156">
        <f t="shared" si="68"/>
        <v>0.86862748207799223</v>
      </c>
      <c r="CC101" s="156">
        <f t="shared" si="69"/>
        <v>1.3685618619765243</v>
      </c>
      <c r="CD101" s="156">
        <f t="shared" si="70"/>
        <v>1.1387335813299218</v>
      </c>
      <c r="CE101" s="111">
        <f t="shared" si="71"/>
        <v>588.95520281044048</v>
      </c>
      <c r="CF101" s="111">
        <f t="shared" si="72"/>
        <v>345.18379882467104</v>
      </c>
      <c r="CG101" s="111">
        <f t="shared" si="73"/>
        <v>0.43885214411066714</v>
      </c>
      <c r="CH101" s="111">
        <f t="shared" si="74"/>
        <v>0.46946973556024857</v>
      </c>
      <c r="CI101" s="156">
        <f t="shared" si="75"/>
        <v>0.8766428209959688</v>
      </c>
      <c r="CJ101" s="156">
        <f t="shared" si="76"/>
        <v>0.86862748138683665</v>
      </c>
      <c r="CK101" s="156">
        <f t="shared" si="77"/>
        <v>1.3685618642133093</v>
      </c>
      <c r="CL101" s="156">
        <f t="shared" si="78"/>
        <v>1.1387335821143609</v>
      </c>
      <c r="CM101" s="111">
        <f t="shared" si="79"/>
        <v>588.95519701572243</v>
      </c>
      <c r="CN101" s="111">
        <f t="shared" si="80"/>
        <v>345.18379858641714</v>
      </c>
      <c r="CO101" s="111">
        <f t="shared" si="81"/>
        <v>0.43885214441357312</v>
      </c>
      <c r="CP101" s="111">
        <f t="shared" si="82"/>
        <v>0.46946973588428753</v>
      </c>
      <c r="CQ101" s="156">
        <f t="shared" si="83"/>
        <v>0.87664282091630674</v>
      </c>
      <c r="CR101" s="156">
        <f t="shared" si="84"/>
        <v>0.86862748130239598</v>
      </c>
      <c r="CS101" s="156">
        <f t="shared" si="85"/>
        <v>1.3685618644865847</v>
      </c>
      <c r="CT101" s="156">
        <f t="shared" si="86"/>
        <v>1.1387335822101985</v>
      </c>
      <c r="CU101" s="111">
        <f t="shared" si="87"/>
        <v>588.95519630776323</v>
      </c>
      <c r="CV101" s="111">
        <f t="shared" si="88"/>
        <v>345.18379855730888</v>
      </c>
      <c r="CW101" s="111">
        <f t="shared" si="89"/>
        <v>0.43885214445058007</v>
      </c>
      <c r="CX101" s="111">
        <f t="shared" si="90"/>
        <v>0.46946973592387636</v>
      </c>
      <c r="CY101" s="156">
        <f t="shared" si="91"/>
        <v>0.87664282090657419</v>
      </c>
      <c r="CZ101" s="156">
        <f t="shared" si="92"/>
        <v>0.86862748129207956</v>
      </c>
      <c r="DA101" s="156">
        <f t="shared" si="93"/>
        <v>1.3685618645199715</v>
      </c>
      <c r="DB101" s="156">
        <f t="shared" si="94"/>
        <v>1.1387335822219071</v>
      </c>
      <c r="DC101" s="111">
        <f t="shared" si="95"/>
        <v>588.95519622126915</v>
      </c>
      <c r="DD101" s="111">
        <f t="shared" si="96"/>
        <v>345.18379855375264</v>
      </c>
      <c r="DE101" s="111">
        <f t="shared" si="97"/>
        <v>0.4388521444551014</v>
      </c>
      <c r="DF101" s="111">
        <f t="shared" si="98"/>
        <v>0.46946973592871311</v>
      </c>
      <c r="DG101" s="156">
        <f t="shared" si="99"/>
        <v>0.87664282090538503</v>
      </c>
      <c r="DH101" s="156">
        <f t="shared" si="100"/>
        <v>0.86862748129081913</v>
      </c>
      <c r="DI101" s="156">
        <f t="shared" si="101"/>
        <v>1.3685618645240505</v>
      </c>
      <c r="DJ101" s="156">
        <f t="shared" si="102"/>
        <v>1.1387335822233378</v>
      </c>
      <c r="DK101" s="111">
        <f t="shared" si="103"/>
        <v>588.95519621070184</v>
      </c>
      <c r="DL101" s="104">
        <f t="shared" si="104"/>
        <v>345.18379855331813</v>
      </c>
      <c r="DM101" s="104">
        <f t="shared" si="105"/>
        <v>0.43885214445565379</v>
      </c>
      <c r="DN101" s="104">
        <f t="shared" si="106"/>
        <v>0.46946973592930408</v>
      </c>
      <c r="DO101" s="105">
        <f t="shared" si="107"/>
        <v>0.87664282090523982</v>
      </c>
      <c r="DP101" s="105">
        <f t="shared" si="108"/>
        <v>0.86862748129066514</v>
      </c>
      <c r="DQ101" s="105">
        <f t="shared" si="109"/>
        <v>1.368561864524549</v>
      </c>
      <c r="DR101" s="105">
        <f t="shared" si="110"/>
        <v>1.1387335822235125</v>
      </c>
      <c r="DS101" s="104">
        <f t="shared" si="111"/>
        <v>588.9551962094107</v>
      </c>
      <c r="DT101" s="104">
        <f t="shared" si="112"/>
        <v>345.18379855326504</v>
      </c>
      <c r="DU101" s="104">
        <f t="shared" si="113"/>
        <v>0.43885214445572129</v>
      </c>
      <c r="DV101" s="104">
        <f t="shared" si="114"/>
        <v>0.46946973592937624</v>
      </c>
      <c r="DW101" s="105">
        <f t="shared" si="115"/>
        <v>0.87664282090522205</v>
      </c>
      <c r="DX101" s="105">
        <f t="shared" si="116"/>
        <v>0.86862748129064637</v>
      </c>
      <c r="DY101" s="105">
        <f t="shared" si="117"/>
        <v>1.3685618645246098</v>
      </c>
      <c r="DZ101" s="105">
        <f t="shared" si="118"/>
        <v>1.1387335822235338</v>
      </c>
      <c r="EA101" s="104">
        <f t="shared" si="119"/>
        <v>588.9551962092529</v>
      </c>
      <c r="EB101" s="104">
        <f t="shared" si="120"/>
        <v>345.18379855325861</v>
      </c>
      <c r="EC101" s="104">
        <f t="shared" si="121"/>
        <v>0.43885214445572945</v>
      </c>
      <c r="ED101" s="104">
        <f t="shared" si="122"/>
        <v>0.46946973592938496</v>
      </c>
      <c r="EE101" s="105">
        <f t="shared" si="123"/>
        <v>0.87664282090521983</v>
      </c>
      <c r="EF101" s="105">
        <f t="shared" si="124"/>
        <v>0.86862748129064404</v>
      </c>
      <c r="EG101" s="105">
        <f t="shared" si="125"/>
        <v>1.3685618645246171</v>
      </c>
      <c r="EH101" s="105">
        <f t="shared" si="126"/>
        <v>1.1387335822235365</v>
      </c>
      <c r="EI101" s="104">
        <f t="shared" si="127"/>
        <v>588.95519620923426</v>
      </c>
      <c r="EJ101" s="104">
        <f t="shared" si="128"/>
        <v>345.18379855325782</v>
      </c>
      <c r="EK101" s="104">
        <f t="shared" si="129"/>
        <v>0.43885214445573045</v>
      </c>
      <c r="EL101" s="104">
        <f t="shared" si="130"/>
        <v>0.46946973592938607</v>
      </c>
      <c r="EM101" s="105">
        <f t="shared" si="131"/>
        <v>0.87664282090521961</v>
      </c>
      <c r="EN101" s="105">
        <f t="shared" si="132"/>
        <v>0.86862748129064382</v>
      </c>
      <c r="EO101" s="105">
        <f t="shared" si="133"/>
        <v>1.3685618645246183</v>
      </c>
      <c r="EP101" s="105">
        <f t="shared" si="134"/>
        <v>1.1387335822235367</v>
      </c>
      <c r="EQ101" s="104">
        <f t="shared" si="135"/>
        <v>0.41371728967080862</v>
      </c>
      <c r="ER101" s="65">
        <f t="shared" si="136"/>
        <v>72.033798553257839</v>
      </c>
      <c r="ES101" s="16"/>
      <c r="ET101" s="16"/>
      <c r="EU101" s="16"/>
      <c r="EV101" s="16"/>
      <c r="EW101" s="16"/>
      <c r="EX101" s="16"/>
      <c r="EY101" s="16"/>
      <c r="EZ101" s="16"/>
      <c r="FA101" s="16"/>
      <c r="FB101" s="16"/>
      <c r="FC101" s="16"/>
      <c r="FD101" s="16"/>
    </row>
    <row r="102" spans="2:160" x14ac:dyDescent="0.3"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16"/>
      <c r="M102" s="116"/>
      <c r="N102" s="116"/>
      <c r="O102" s="116"/>
      <c r="P102" s="117"/>
      <c r="Q102" s="117"/>
      <c r="R102" s="116"/>
      <c r="S102" s="111">
        <v>0.4</v>
      </c>
      <c r="T102" s="134">
        <f t="shared" si="8"/>
        <v>350.78108654599004</v>
      </c>
      <c r="U102" s="111">
        <f t="shared" si="9"/>
        <v>0.43184953817802624</v>
      </c>
      <c r="V102" s="111">
        <f t="shared" si="10"/>
        <v>0.46197857572533041</v>
      </c>
      <c r="W102" s="156">
        <f t="shared" si="11"/>
        <v>0.8784863920539302</v>
      </c>
      <c r="X102" s="156">
        <f t="shared" si="12"/>
        <v>0.87058178475416237</v>
      </c>
      <c r="Y102" s="156">
        <f t="shared" si="13"/>
        <v>1.3485816003620081</v>
      </c>
      <c r="Z102" s="156">
        <f t="shared" si="14"/>
        <v>1.1440255896335598</v>
      </c>
      <c r="AA102" s="111">
        <f t="shared" si="15"/>
        <v>604.99002954866251</v>
      </c>
      <c r="AB102" s="111">
        <f t="shared" si="16"/>
        <v>345.83566401359366</v>
      </c>
      <c r="AC102" s="111">
        <f t="shared" si="17"/>
        <v>0.43802495228056554</v>
      </c>
      <c r="AD102" s="111">
        <f t="shared" si="18"/>
        <v>0.46858483267223289</v>
      </c>
      <c r="AE102" s="156">
        <f t="shared" si="19"/>
        <v>0.87686039352481848</v>
      </c>
      <c r="AF102" s="156">
        <f t="shared" si="20"/>
        <v>0.86885810728777779</v>
      </c>
      <c r="AG102" s="156">
        <f t="shared" si="21"/>
        <v>1.3539108872352299</v>
      </c>
      <c r="AH102" s="156">
        <f t="shared" si="22"/>
        <v>1.1460920608348766</v>
      </c>
      <c r="AI102" s="111">
        <f t="shared" si="23"/>
        <v>590.55303430763092</v>
      </c>
      <c r="AJ102" s="111">
        <f t="shared" si="24"/>
        <v>345.24942002776282</v>
      </c>
      <c r="AK102" s="111">
        <f t="shared" si="25"/>
        <v>0.43876873193383092</v>
      </c>
      <c r="AL102" s="111">
        <f t="shared" si="26"/>
        <v>0.46938050392921449</v>
      </c>
      <c r="AM102" s="156">
        <f t="shared" si="27"/>
        <v>0.87666475807624278</v>
      </c>
      <c r="AN102" s="156">
        <f t="shared" si="28"/>
        <v>0.86865073441214868</v>
      </c>
      <c r="AO102" s="156">
        <f t="shared" si="29"/>
        <v>1.3545533152378775</v>
      </c>
      <c r="AP102" s="156">
        <f t="shared" si="30"/>
        <v>1.1463409489982885</v>
      </c>
      <c r="AQ102" s="111">
        <f t="shared" si="31"/>
        <v>588.82899380391962</v>
      </c>
      <c r="AR102" s="111">
        <f t="shared" si="32"/>
        <v>345.17860918464675</v>
      </c>
      <c r="AS102" s="111">
        <f t="shared" si="33"/>
        <v>0.43885874209962483</v>
      </c>
      <c r="AT102" s="111">
        <f t="shared" si="34"/>
        <v>0.46947679387401725</v>
      </c>
      <c r="AU102" s="156">
        <f t="shared" si="35"/>
        <v>0.8766410857737903</v>
      </c>
      <c r="AV102" s="156">
        <f t="shared" si="36"/>
        <v>0.86862564207519055</v>
      </c>
      <c r="AW102" s="156">
        <f t="shared" si="37"/>
        <v>1.3546310682125011</v>
      </c>
      <c r="AX102" s="156">
        <f t="shared" si="38"/>
        <v>1.1463710687272282</v>
      </c>
      <c r="AY102" s="111">
        <f t="shared" si="39"/>
        <v>588.62057255581294</v>
      </c>
      <c r="AZ102" s="111">
        <f t="shared" si="40"/>
        <v>345.17003697868262</v>
      </c>
      <c r="BA102" s="111">
        <f t="shared" si="41"/>
        <v>0.43886964103963527</v>
      </c>
      <c r="BB102" s="111">
        <f t="shared" si="42"/>
        <v>0.46948845320519123</v>
      </c>
      <c r="BC102" s="156">
        <f t="shared" si="43"/>
        <v>0.87663821944089493</v>
      </c>
      <c r="BD102" s="156">
        <f t="shared" si="44"/>
        <v>0.86862260380229606</v>
      </c>
      <c r="BE102" s="156">
        <f t="shared" si="45"/>
        <v>1.3546404831012231</v>
      </c>
      <c r="BF102" s="156">
        <f t="shared" si="46"/>
        <v>1.1463747157939128</v>
      </c>
      <c r="BG102" s="111">
        <f t="shared" si="47"/>
        <v>588.59533892099796</v>
      </c>
      <c r="BH102" s="111">
        <f t="shared" si="48"/>
        <v>345.16899896553917</v>
      </c>
      <c r="BI102" s="111">
        <f t="shared" si="49"/>
        <v>0.43887096083503119</v>
      </c>
      <c r="BJ102" s="111">
        <f t="shared" si="50"/>
        <v>0.46948986507933571</v>
      </c>
      <c r="BK102" s="156">
        <f t="shared" si="51"/>
        <v>0.87663787234603796</v>
      </c>
      <c r="BL102" s="156">
        <f t="shared" si="52"/>
        <v>0.86862223588663523</v>
      </c>
      <c r="BM102" s="156">
        <f t="shared" si="53"/>
        <v>1.3546416231887686</v>
      </c>
      <c r="BN102" s="156">
        <f t="shared" si="54"/>
        <v>1.146375157431516</v>
      </c>
      <c r="BO102" s="111">
        <f t="shared" si="55"/>
        <v>588.59228332794453</v>
      </c>
      <c r="BP102" s="111">
        <f t="shared" si="56"/>
        <v>345.16887326784115</v>
      </c>
      <c r="BQ102" s="111">
        <f t="shared" si="57"/>
        <v>0.43887112065555317</v>
      </c>
      <c r="BR102" s="111">
        <f t="shared" si="58"/>
        <v>0.46949003605012662</v>
      </c>
      <c r="BS102" s="156">
        <f t="shared" si="59"/>
        <v>0.87663783031462217</v>
      </c>
      <c r="BT102" s="156">
        <f t="shared" si="60"/>
        <v>0.86862219133392715</v>
      </c>
      <c r="BU102" s="156">
        <f t="shared" si="61"/>
        <v>1.3546417612476076</v>
      </c>
      <c r="BV102" s="156">
        <f t="shared" si="62"/>
        <v>1.1463752109115875</v>
      </c>
      <c r="BW102" s="111">
        <f t="shared" si="63"/>
        <v>588.59191331182421</v>
      </c>
      <c r="BX102" s="111">
        <f t="shared" si="64"/>
        <v>345.16885804647904</v>
      </c>
      <c r="BY102" s="111">
        <f t="shared" si="65"/>
        <v>0.43887114000902638</v>
      </c>
      <c r="BZ102" s="111">
        <f t="shared" si="66"/>
        <v>0.46949005675384214</v>
      </c>
      <c r="CA102" s="156">
        <f t="shared" si="67"/>
        <v>0.87663782522482625</v>
      </c>
      <c r="CB102" s="156">
        <f t="shared" si="68"/>
        <v>0.86862218593881524</v>
      </c>
      <c r="CC102" s="156">
        <f t="shared" si="69"/>
        <v>1.3546417779658493</v>
      </c>
      <c r="CD102" s="156">
        <f t="shared" si="70"/>
        <v>1.146375217387759</v>
      </c>
      <c r="CE102" s="111">
        <f t="shared" si="71"/>
        <v>588.59186850471633</v>
      </c>
      <c r="CF102" s="111">
        <f t="shared" si="72"/>
        <v>345.16885620324746</v>
      </c>
      <c r="CG102" s="111">
        <f t="shared" si="73"/>
        <v>0.43887114235263625</v>
      </c>
      <c r="CH102" s="111">
        <f t="shared" si="74"/>
        <v>0.46949005926095971</v>
      </c>
      <c r="CI102" s="156">
        <f t="shared" si="75"/>
        <v>0.87663782460847706</v>
      </c>
      <c r="CJ102" s="156">
        <f t="shared" si="76"/>
        <v>0.86862218528549384</v>
      </c>
      <c r="CK102" s="156">
        <f t="shared" si="77"/>
        <v>1.3546417799903456</v>
      </c>
      <c r="CL102" s="156">
        <f t="shared" si="78"/>
        <v>1.1463752181719915</v>
      </c>
      <c r="CM102" s="111">
        <f t="shared" si="79"/>
        <v>588.59186307879725</v>
      </c>
      <c r="CN102" s="111">
        <f t="shared" si="80"/>
        <v>345.1688559800412</v>
      </c>
      <c r="CO102" s="111">
        <f t="shared" si="81"/>
        <v>0.4388711426364359</v>
      </c>
      <c r="CP102" s="111">
        <f t="shared" si="82"/>
        <v>0.46949005956455936</v>
      </c>
      <c r="CQ102" s="156">
        <f t="shared" si="83"/>
        <v>0.8766378245338402</v>
      </c>
      <c r="CR102" s="156">
        <f t="shared" si="84"/>
        <v>0.86862218520637979</v>
      </c>
      <c r="CS102" s="156">
        <f t="shared" si="85"/>
        <v>1.3546417802355024</v>
      </c>
      <c r="CT102" s="156">
        <f t="shared" si="86"/>
        <v>1.1463752182669582</v>
      </c>
      <c r="CU102" s="111">
        <f t="shared" si="87"/>
        <v>588.59186242174462</v>
      </c>
      <c r="CV102" s="111">
        <f t="shared" si="88"/>
        <v>345.16885595301198</v>
      </c>
      <c r="CW102" s="111">
        <f t="shared" si="89"/>
        <v>0.43887114267080268</v>
      </c>
      <c r="CX102" s="111">
        <f t="shared" si="90"/>
        <v>0.46949005960132378</v>
      </c>
      <c r="CY102" s="156">
        <f t="shared" si="91"/>
        <v>0.8766378245248021</v>
      </c>
      <c r="CZ102" s="156">
        <f t="shared" si="92"/>
        <v>0.86862218519679946</v>
      </c>
      <c r="DA102" s="156">
        <f t="shared" si="93"/>
        <v>1.3546417802651896</v>
      </c>
      <c r="DB102" s="156">
        <f t="shared" si="94"/>
        <v>1.1463752182784581</v>
      </c>
      <c r="DC102" s="111">
        <f t="shared" si="95"/>
        <v>588.59186234217918</v>
      </c>
      <c r="DD102" s="111">
        <f t="shared" si="96"/>
        <v>345.16885594973888</v>
      </c>
      <c r="DE102" s="111">
        <f t="shared" si="97"/>
        <v>0.43887114267496435</v>
      </c>
      <c r="DF102" s="111">
        <f t="shared" si="98"/>
        <v>0.46949005960577578</v>
      </c>
      <c r="DG102" s="156">
        <f t="shared" si="99"/>
        <v>0.87663782452370753</v>
      </c>
      <c r="DH102" s="156">
        <f t="shared" si="100"/>
        <v>0.86862218519563927</v>
      </c>
      <c r="DI102" s="156">
        <f t="shared" si="101"/>
        <v>1.3546417802687847</v>
      </c>
      <c r="DJ102" s="156">
        <f t="shared" si="102"/>
        <v>1.1463752182798508</v>
      </c>
      <c r="DK102" s="111">
        <f t="shared" si="103"/>
        <v>588.59186233254366</v>
      </c>
      <c r="DL102" s="104">
        <f t="shared" si="104"/>
        <v>345.16885594934251</v>
      </c>
      <c r="DM102" s="104">
        <f t="shared" si="105"/>
        <v>0.43887114267546834</v>
      </c>
      <c r="DN102" s="104">
        <f t="shared" si="106"/>
        <v>0.46949005960631496</v>
      </c>
      <c r="DO102" s="105">
        <f t="shared" si="107"/>
        <v>0.87663782452357508</v>
      </c>
      <c r="DP102" s="105">
        <f t="shared" si="108"/>
        <v>0.86862218519549883</v>
      </c>
      <c r="DQ102" s="105">
        <f t="shared" si="109"/>
        <v>1.3546417802692199</v>
      </c>
      <c r="DR102" s="105">
        <f t="shared" si="110"/>
        <v>1.1463752182800195</v>
      </c>
      <c r="DS102" s="104">
        <f t="shared" si="111"/>
        <v>588.59186233137711</v>
      </c>
      <c r="DT102" s="104">
        <f t="shared" si="112"/>
        <v>345.16885594929454</v>
      </c>
      <c r="DU102" s="104">
        <f t="shared" si="113"/>
        <v>0.43887114267552929</v>
      </c>
      <c r="DV102" s="104">
        <f t="shared" si="114"/>
        <v>0.46949005960638018</v>
      </c>
      <c r="DW102" s="105">
        <f t="shared" si="115"/>
        <v>0.87663782452355898</v>
      </c>
      <c r="DX102" s="105">
        <f t="shared" si="116"/>
        <v>0.86862218519548184</v>
      </c>
      <c r="DY102" s="105">
        <f t="shared" si="117"/>
        <v>1.3546417802692725</v>
      </c>
      <c r="DZ102" s="105">
        <f t="shared" si="118"/>
        <v>1.1463752182800397</v>
      </c>
      <c r="EA102" s="104">
        <f t="shared" si="119"/>
        <v>588.59186233123592</v>
      </c>
      <c r="EB102" s="104">
        <f t="shared" si="120"/>
        <v>345.16885594928874</v>
      </c>
      <c r="EC102" s="104">
        <f t="shared" si="121"/>
        <v>0.43887114267553662</v>
      </c>
      <c r="ED102" s="104">
        <f t="shared" si="122"/>
        <v>0.46949005960638801</v>
      </c>
      <c r="EE102" s="105">
        <f t="shared" si="123"/>
        <v>0.8766378245235571</v>
      </c>
      <c r="EF102" s="105">
        <f t="shared" si="124"/>
        <v>0.86862218519547985</v>
      </c>
      <c r="EG102" s="105">
        <f t="shared" si="125"/>
        <v>1.354641780269279</v>
      </c>
      <c r="EH102" s="105">
        <f t="shared" si="126"/>
        <v>1.1463752182800422</v>
      </c>
      <c r="EI102" s="104">
        <f t="shared" si="127"/>
        <v>588.59186233121875</v>
      </c>
      <c r="EJ102" s="104">
        <f t="shared" si="128"/>
        <v>345.16885594928806</v>
      </c>
      <c r="EK102" s="104">
        <f t="shared" si="129"/>
        <v>0.43887114267553751</v>
      </c>
      <c r="EL102" s="104">
        <f t="shared" si="130"/>
        <v>0.46949005960638895</v>
      </c>
      <c r="EM102" s="105">
        <f t="shared" si="131"/>
        <v>0.87663782452355687</v>
      </c>
      <c r="EN102" s="105">
        <f t="shared" si="132"/>
        <v>0.86862218519547951</v>
      </c>
      <c r="EO102" s="105">
        <f t="shared" si="133"/>
        <v>1.3546417802692796</v>
      </c>
      <c r="EP102" s="105">
        <f t="shared" si="134"/>
        <v>1.1463752182800426</v>
      </c>
      <c r="EQ102" s="104">
        <f t="shared" si="135"/>
        <v>0.41975036537041288</v>
      </c>
      <c r="ER102" s="60">
        <f t="shared" si="136"/>
        <v>72.018855949288081</v>
      </c>
      <c r="ES102" s="16"/>
      <c r="ET102" s="16"/>
      <c r="EU102" s="16"/>
      <c r="EV102" s="16"/>
      <c r="EW102" s="16"/>
      <c r="EX102" s="16"/>
      <c r="EY102" s="16"/>
      <c r="EZ102" s="16"/>
      <c r="FA102" s="16"/>
      <c r="FB102" s="16"/>
      <c r="FC102" s="16"/>
      <c r="FD102" s="16"/>
    </row>
    <row r="103" spans="2:160" x14ac:dyDescent="0.3"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16"/>
      <c r="M103" s="116"/>
      <c r="N103" s="116"/>
      <c r="O103" s="116"/>
      <c r="P103" s="117"/>
      <c r="Q103" s="117"/>
      <c r="R103" s="116"/>
      <c r="S103" s="111">
        <v>0.41</v>
      </c>
      <c r="T103" s="134">
        <f t="shared" si="8"/>
        <v>350.79273488907097</v>
      </c>
      <c r="U103" s="111">
        <f t="shared" si="9"/>
        <v>0.43183519828133021</v>
      </c>
      <c r="V103" s="111">
        <f t="shared" si="10"/>
        <v>0.46196323537072531</v>
      </c>
      <c r="W103" s="156">
        <f t="shared" si="11"/>
        <v>0.87849017128329243</v>
      </c>
      <c r="X103" s="156">
        <f t="shared" si="12"/>
        <v>0.87058579127336888</v>
      </c>
      <c r="Y103" s="156">
        <f t="shared" si="13"/>
        <v>1.3352670723220259</v>
      </c>
      <c r="Z103" s="156">
        <f t="shared" si="14"/>
        <v>1.1517660700049162</v>
      </c>
      <c r="AA103" s="111">
        <f t="shared" si="15"/>
        <v>604.60928362068807</v>
      </c>
      <c r="AB103" s="111">
        <f t="shared" si="16"/>
        <v>345.82035470852543</v>
      </c>
      <c r="AC103" s="111">
        <f t="shared" si="17"/>
        <v>0.43804434343996568</v>
      </c>
      <c r="AD103" s="111">
        <f t="shared" si="18"/>
        <v>0.46860557670321912</v>
      </c>
      <c r="AE103" s="156">
        <f t="shared" si="19"/>
        <v>0.87685529253775696</v>
      </c>
      <c r="AF103" s="156">
        <f t="shared" si="20"/>
        <v>0.86885270021875238</v>
      </c>
      <c r="AG103" s="156">
        <f t="shared" si="21"/>
        <v>1.3403963588003591</v>
      </c>
      <c r="AH103" s="156">
        <f t="shared" si="22"/>
        <v>1.1539611706663566</v>
      </c>
      <c r="AI103" s="111">
        <f t="shared" si="23"/>
        <v>590.23321099014106</v>
      </c>
      <c r="AJ103" s="111">
        <f t="shared" si="24"/>
        <v>345.23629718614609</v>
      </c>
      <c r="AK103" s="111">
        <f t="shared" si="25"/>
        <v>0.43878541005436023</v>
      </c>
      <c r="AL103" s="111">
        <f t="shared" si="26"/>
        <v>0.46939834563954813</v>
      </c>
      <c r="AM103" s="156">
        <f t="shared" si="27"/>
        <v>0.87666037175106637</v>
      </c>
      <c r="AN103" s="156">
        <f t="shared" si="28"/>
        <v>0.86864608496015638</v>
      </c>
      <c r="AO103" s="156">
        <f t="shared" si="29"/>
        <v>1.3410090334376641</v>
      </c>
      <c r="AP103" s="156">
        <f t="shared" si="30"/>
        <v>1.1542231643703604</v>
      </c>
      <c r="AQ103" s="111">
        <f t="shared" si="31"/>
        <v>588.53155176849714</v>
      </c>
      <c r="AR103" s="111">
        <f t="shared" si="32"/>
        <v>345.16637484453929</v>
      </c>
      <c r="AS103" s="111">
        <f t="shared" si="33"/>
        <v>0.43887429734341815</v>
      </c>
      <c r="AT103" s="111">
        <f t="shared" si="34"/>
        <v>0.46949343436737756</v>
      </c>
      <c r="AU103" s="156">
        <f t="shared" si="35"/>
        <v>0.87663699487359303</v>
      </c>
      <c r="AV103" s="156">
        <f t="shared" si="36"/>
        <v>0.86862130577824537</v>
      </c>
      <c r="AW103" s="156">
        <f t="shared" si="37"/>
        <v>1.3410825277363794</v>
      </c>
      <c r="AX103" s="156">
        <f t="shared" si="38"/>
        <v>1.1542545893149512</v>
      </c>
      <c r="AY103" s="111">
        <f t="shared" si="39"/>
        <v>588.32765055063851</v>
      </c>
      <c r="AZ103" s="111">
        <f t="shared" si="40"/>
        <v>345.15798500843272</v>
      </c>
      <c r="BA103" s="111">
        <f t="shared" si="41"/>
        <v>0.43888496516391201</v>
      </c>
      <c r="BB103" s="111">
        <f t="shared" si="42"/>
        <v>0.46950484645441748</v>
      </c>
      <c r="BC103" s="156">
        <f t="shared" si="43"/>
        <v>0.87663418933625248</v>
      </c>
      <c r="BD103" s="156">
        <f t="shared" si="44"/>
        <v>0.86861833194875215</v>
      </c>
      <c r="BE103" s="156">
        <f t="shared" si="45"/>
        <v>1.3410913482656275</v>
      </c>
      <c r="BF103" s="156">
        <f t="shared" si="46"/>
        <v>1.1542583607853927</v>
      </c>
      <c r="BG103" s="111">
        <f t="shared" si="47"/>
        <v>588.3031822634432</v>
      </c>
      <c r="BH103" s="111">
        <f t="shared" si="48"/>
        <v>345.15697805808026</v>
      </c>
      <c r="BI103" s="111">
        <f t="shared" si="49"/>
        <v>0.43888624555341149</v>
      </c>
      <c r="BJ103" s="111">
        <f t="shared" si="50"/>
        <v>0.46950621617341692</v>
      </c>
      <c r="BK103" s="156">
        <f t="shared" si="51"/>
        <v>0.87663385260635396</v>
      </c>
      <c r="BL103" s="156">
        <f t="shared" si="52"/>
        <v>0.86861797501991567</v>
      </c>
      <c r="BM103" s="156">
        <f t="shared" si="53"/>
        <v>1.341092406938156</v>
      </c>
      <c r="BN103" s="156">
        <f t="shared" si="54"/>
        <v>1.1542588134506164</v>
      </c>
      <c r="BO103" s="111">
        <f t="shared" si="55"/>
        <v>588.30024553562464</v>
      </c>
      <c r="BP103" s="111">
        <f t="shared" si="56"/>
        <v>345.15685719972288</v>
      </c>
      <c r="BQ103" s="111">
        <f t="shared" si="57"/>
        <v>0.43888639923157141</v>
      </c>
      <c r="BR103" s="111">
        <f t="shared" si="58"/>
        <v>0.46950638057330896</v>
      </c>
      <c r="BS103" s="156">
        <f t="shared" si="59"/>
        <v>0.87663381219051162</v>
      </c>
      <c r="BT103" s="156">
        <f t="shared" si="60"/>
        <v>0.8686179321797064</v>
      </c>
      <c r="BU103" s="156">
        <f t="shared" si="61"/>
        <v>1.3410925340048596</v>
      </c>
      <c r="BV103" s="156">
        <f t="shared" si="62"/>
        <v>1.1542588677815517</v>
      </c>
      <c r="BW103" s="111">
        <f t="shared" si="63"/>
        <v>588.29989305683171</v>
      </c>
      <c r="BX103" s="111">
        <f t="shared" si="64"/>
        <v>345.15684269374526</v>
      </c>
      <c r="BY103" s="111">
        <f t="shared" si="65"/>
        <v>0.43888641767674036</v>
      </c>
      <c r="BZ103" s="111">
        <f t="shared" si="66"/>
        <v>0.46950640030535018</v>
      </c>
      <c r="CA103" s="156">
        <f t="shared" si="67"/>
        <v>0.87663380733961405</v>
      </c>
      <c r="CB103" s="156">
        <f t="shared" si="68"/>
        <v>0.86861792703782492</v>
      </c>
      <c r="CC103" s="156">
        <f t="shared" si="69"/>
        <v>1.3410925492559977</v>
      </c>
      <c r="CD103" s="156">
        <f t="shared" si="70"/>
        <v>1.1542588743026039</v>
      </c>
      <c r="CE103" s="111">
        <f t="shared" si="71"/>
        <v>588.29985075069339</v>
      </c>
      <c r="CF103" s="111">
        <f t="shared" si="72"/>
        <v>345.15684095267011</v>
      </c>
      <c r="CG103" s="111">
        <f t="shared" si="73"/>
        <v>0.43888641989061572</v>
      </c>
      <c r="CH103" s="111">
        <f t="shared" si="74"/>
        <v>0.46950640267368193</v>
      </c>
      <c r="CI103" s="156">
        <f t="shared" si="75"/>
        <v>0.87663380675738656</v>
      </c>
      <c r="CJ103" s="156">
        <f t="shared" si="76"/>
        <v>0.86861792642067237</v>
      </c>
      <c r="CK103" s="156">
        <f t="shared" si="77"/>
        <v>1.3410925510865106</v>
      </c>
      <c r="CL103" s="156">
        <f t="shared" si="78"/>
        <v>1.1542588750852909</v>
      </c>
      <c r="CM103" s="111">
        <f t="shared" si="79"/>
        <v>588.29984567291251</v>
      </c>
      <c r="CN103" s="111">
        <f t="shared" si="80"/>
        <v>345.15684074369813</v>
      </c>
      <c r="CO103" s="111">
        <f t="shared" si="81"/>
        <v>0.4388864201563355</v>
      </c>
      <c r="CP103" s="111">
        <f t="shared" si="82"/>
        <v>0.46950640295794027</v>
      </c>
      <c r="CQ103" s="156">
        <f t="shared" si="83"/>
        <v>0.8766338066875049</v>
      </c>
      <c r="CR103" s="156">
        <f t="shared" si="84"/>
        <v>0.86861792634659873</v>
      </c>
      <c r="CS103" s="156">
        <f t="shared" si="85"/>
        <v>1.3410925513062175</v>
      </c>
      <c r="CT103" s="156">
        <f t="shared" si="86"/>
        <v>1.1542588751792326</v>
      </c>
      <c r="CU103" s="111">
        <f t="shared" si="87"/>
        <v>588.29984506345386</v>
      </c>
      <c r="CV103" s="111">
        <f t="shared" si="88"/>
        <v>345.15684071861631</v>
      </c>
      <c r="CW103" s="111">
        <f t="shared" si="89"/>
        <v>0.43888642018822843</v>
      </c>
      <c r="CX103" s="111">
        <f t="shared" si="90"/>
        <v>0.46950640299205831</v>
      </c>
      <c r="CY103" s="156">
        <f t="shared" si="91"/>
        <v>0.87663380667911739</v>
      </c>
      <c r="CZ103" s="156">
        <f t="shared" si="92"/>
        <v>0.86861792633770807</v>
      </c>
      <c r="DA103" s="156">
        <f t="shared" si="93"/>
        <v>1.3410925513325878</v>
      </c>
      <c r="DB103" s="156">
        <f t="shared" si="94"/>
        <v>1.1542588751905081</v>
      </c>
      <c r="DC103" s="111">
        <f t="shared" si="95"/>
        <v>588.29984499030377</v>
      </c>
      <c r="DD103" s="111">
        <f t="shared" si="96"/>
        <v>345.15684071560588</v>
      </c>
      <c r="DE103" s="111">
        <f t="shared" si="97"/>
        <v>0.43888642019205631</v>
      </c>
      <c r="DF103" s="111">
        <f t="shared" si="98"/>
        <v>0.46950640299615326</v>
      </c>
      <c r="DG103" s="156">
        <f t="shared" si="99"/>
        <v>0.87663380667811075</v>
      </c>
      <c r="DH103" s="156">
        <f t="shared" si="100"/>
        <v>0.86861792633664103</v>
      </c>
      <c r="DI103" s="156">
        <f t="shared" si="101"/>
        <v>1.3410925513357526</v>
      </c>
      <c r="DJ103" s="156">
        <f t="shared" si="102"/>
        <v>1.1542588751918614</v>
      </c>
      <c r="DK103" s="111">
        <f t="shared" si="103"/>
        <v>588.29984498152396</v>
      </c>
      <c r="DL103" s="104">
        <f t="shared" si="104"/>
        <v>345.15684071524458</v>
      </c>
      <c r="DM103" s="104">
        <f t="shared" si="105"/>
        <v>0.43888642019251572</v>
      </c>
      <c r="DN103" s="104">
        <f t="shared" si="106"/>
        <v>0.46950640299664476</v>
      </c>
      <c r="DO103" s="105">
        <f t="shared" si="107"/>
        <v>0.87663380667798985</v>
      </c>
      <c r="DP103" s="105">
        <f t="shared" si="108"/>
        <v>0.86861792633651291</v>
      </c>
      <c r="DQ103" s="105">
        <f t="shared" si="109"/>
        <v>1.3410925513361325</v>
      </c>
      <c r="DR103" s="105">
        <f t="shared" si="110"/>
        <v>1.1542588751920237</v>
      </c>
      <c r="DS103" s="104">
        <f t="shared" si="111"/>
        <v>588.29984498046997</v>
      </c>
      <c r="DT103" s="104">
        <f t="shared" si="112"/>
        <v>345.15684071520116</v>
      </c>
      <c r="DU103" s="104">
        <f t="shared" si="113"/>
        <v>0.43888642019257096</v>
      </c>
      <c r="DV103" s="104">
        <f t="shared" si="114"/>
        <v>0.46950640299670382</v>
      </c>
      <c r="DW103" s="105">
        <f t="shared" si="115"/>
        <v>0.87663380667797541</v>
      </c>
      <c r="DX103" s="105">
        <f t="shared" si="116"/>
        <v>0.86861792633649759</v>
      </c>
      <c r="DY103" s="105">
        <f t="shared" si="117"/>
        <v>1.3410925513361782</v>
      </c>
      <c r="DZ103" s="105">
        <f t="shared" si="118"/>
        <v>1.1542588751920433</v>
      </c>
      <c r="EA103" s="104">
        <f t="shared" si="119"/>
        <v>588.29984498034401</v>
      </c>
      <c r="EB103" s="104">
        <f t="shared" si="120"/>
        <v>345.15684071519604</v>
      </c>
      <c r="EC103" s="104">
        <f t="shared" si="121"/>
        <v>0.43888642019257751</v>
      </c>
      <c r="ED103" s="104">
        <f t="shared" si="122"/>
        <v>0.46950640299671081</v>
      </c>
      <c r="EE103" s="105">
        <f t="shared" si="123"/>
        <v>0.87663380667797364</v>
      </c>
      <c r="EF103" s="105">
        <f t="shared" si="124"/>
        <v>0.8686179263364957</v>
      </c>
      <c r="EG103" s="105">
        <f t="shared" si="125"/>
        <v>1.3410925513361835</v>
      </c>
      <c r="EH103" s="105">
        <f t="shared" si="126"/>
        <v>1.1542588751920455</v>
      </c>
      <c r="EI103" s="104">
        <f t="shared" si="127"/>
        <v>588.29984498032923</v>
      </c>
      <c r="EJ103" s="104">
        <f t="shared" si="128"/>
        <v>345.15684071519541</v>
      </c>
      <c r="EK103" s="104">
        <f t="shared" si="129"/>
        <v>0.43888642019257823</v>
      </c>
      <c r="EL103" s="104">
        <f t="shared" si="130"/>
        <v>0.46950640299671159</v>
      </c>
      <c r="EM103" s="105">
        <f t="shared" si="131"/>
        <v>0.87663380667797342</v>
      </c>
      <c r="EN103" s="105">
        <f t="shared" si="132"/>
        <v>0.86861792633649548</v>
      </c>
      <c r="EO103" s="105">
        <f t="shared" si="133"/>
        <v>1.3410925513361842</v>
      </c>
      <c r="EP103" s="105">
        <f t="shared" si="134"/>
        <v>1.154258875192046</v>
      </c>
      <c r="EQ103" s="104">
        <f t="shared" si="135"/>
        <v>0.42572946894782743</v>
      </c>
      <c r="ER103" s="65">
        <f t="shared" si="136"/>
        <v>72.006840715195437</v>
      </c>
      <c r="ES103" s="16"/>
      <c r="ET103" s="16"/>
      <c r="EU103" s="16"/>
      <c r="EV103" s="16"/>
      <c r="EW103" s="16"/>
      <c r="EX103" s="16"/>
      <c r="EY103" s="16"/>
      <c r="EZ103" s="16"/>
      <c r="FA103" s="16"/>
      <c r="FB103" s="16"/>
      <c r="FC103" s="16"/>
      <c r="FD103" s="16"/>
    </row>
    <row r="104" spans="2:160" x14ac:dyDescent="0.3"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16"/>
      <c r="M104" s="116"/>
      <c r="N104" s="116"/>
      <c r="O104" s="116"/>
      <c r="P104" s="117"/>
      <c r="Q104" s="117"/>
      <c r="R104" s="116"/>
      <c r="S104" s="111">
        <v>0.42</v>
      </c>
      <c r="T104" s="134">
        <f t="shared" si="8"/>
        <v>350.80438323215191</v>
      </c>
      <c r="U104" s="111">
        <f t="shared" si="9"/>
        <v>0.43182085933693715</v>
      </c>
      <c r="V104" s="111">
        <f t="shared" si="10"/>
        <v>0.46194789603486303</v>
      </c>
      <c r="W104" s="156">
        <f t="shared" si="11"/>
        <v>0.8784939502779352</v>
      </c>
      <c r="X104" s="156">
        <f t="shared" si="12"/>
        <v>0.8705897975449417</v>
      </c>
      <c r="Y104" s="156">
        <f t="shared" si="13"/>
        <v>1.3223109155446167</v>
      </c>
      <c r="Z104" s="156">
        <f t="shared" si="14"/>
        <v>1.1597480072388207</v>
      </c>
      <c r="AA104" s="111">
        <f t="shared" si="15"/>
        <v>604.29145451897955</v>
      </c>
      <c r="AB104" s="111">
        <f t="shared" si="16"/>
        <v>345.80756900478656</v>
      </c>
      <c r="AC104" s="111">
        <f t="shared" si="17"/>
        <v>0.43806053945677303</v>
      </c>
      <c r="AD104" s="111">
        <f t="shared" si="18"/>
        <v>0.46862290267468742</v>
      </c>
      <c r="AE104" s="156">
        <f t="shared" si="19"/>
        <v>0.87685103207919057</v>
      </c>
      <c r="AF104" s="156">
        <f t="shared" si="20"/>
        <v>0.86884818411536102</v>
      </c>
      <c r="AG104" s="156">
        <f t="shared" si="21"/>
        <v>1.327243217320782</v>
      </c>
      <c r="AH104" s="156">
        <f t="shared" si="22"/>
        <v>1.1620761701481626</v>
      </c>
      <c r="AI104" s="111">
        <f t="shared" si="23"/>
        <v>589.9825791936363</v>
      </c>
      <c r="AJ104" s="111">
        <f t="shared" si="24"/>
        <v>345.2260092017313</v>
      </c>
      <c r="AK104" s="111">
        <f t="shared" si="25"/>
        <v>0.43879848617649397</v>
      </c>
      <c r="AL104" s="111">
        <f t="shared" si="26"/>
        <v>0.46941233404927263</v>
      </c>
      <c r="AM104" s="156">
        <f t="shared" si="27"/>
        <v>0.87665693276238443</v>
      </c>
      <c r="AN104" s="156">
        <f t="shared" si="28"/>
        <v>0.86864243967460264</v>
      </c>
      <c r="AO104" s="156">
        <f t="shared" si="29"/>
        <v>1.3278269722597622</v>
      </c>
      <c r="AP104" s="156">
        <f t="shared" si="30"/>
        <v>1.1623515309939523</v>
      </c>
      <c r="AQ104" s="111">
        <f t="shared" si="31"/>
        <v>588.3038027594946</v>
      </c>
      <c r="AR104" s="111">
        <f t="shared" si="32"/>
        <v>345.15700359396499</v>
      </c>
      <c r="AS104" s="111">
        <f t="shared" si="33"/>
        <v>0.43888621308311981</v>
      </c>
      <c r="AT104" s="111">
        <f t="shared" si="34"/>
        <v>0.46950618143775608</v>
      </c>
      <c r="AU104" s="156">
        <f t="shared" si="35"/>
        <v>0.87663386114572106</v>
      </c>
      <c r="AV104" s="156">
        <f t="shared" si="36"/>
        <v>0.86861798407152158</v>
      </c>
      <c r="AW104" s="156">
        <f t="shared" si="37"/>
        <v>1.3278963748817365</v>
      </c>
      <c r="AX104" s="156">
        <f t="shared" si="38"/>
        <v>1.1623842660451988</v>
      </c>
      <c r="AY104" s="111">
        <f t="shared" si="39"/>
        <v>588.10442203354376</v>
      </c>
      <c r="AZ104" s="111">
        <f t="shared" si="40"/>
        <v>345.148797117539</v>
      </c>
      <c r="BA104" s="111">
        <f t="shared" si="41"/>
        <v>0.43889664831972336</v>
      </c>
      <c r="BB104" s="111">
        <f t="shared" si="42"/>
        <v>0.46951734471412271</v>
      </c>
      <c r="BC104" s="156">
        <f t="shared" si="43"/>
        <v>0.87663111678548999</v>
      </c>
      <c r="BD104" s="156">
        <f t="shared" si="44"/>
        <v>0.86861507508960867</v>
      </c>
      <c r="BE104" s="156">
        <f t="shared" si="45"/>
        <v>1.3279046305041013</v>
      </c>
      <c r="BF104" s="156">
        <f t="shared" si="46"/>
        <v>1.1623881599279386</v>
      </c>
      <c r="BG104" s="111">
        <f t="shared" si="47"/>
        <v>588.08070813625193</v>
      </c>
      <c r="BH104" s="111">
        <f t="shared" si="48"/>
        <v>345.14782090201373</v>
      </c>
      <c r="BI104" s="111">
        <f t="shared" si="49"/>
        <v>0.4388978896942769</v>
      </c>
      <c r="BJ104" s="111">
        <f t="shared" si="50"/>
        <v>0.46951867269620318</v>
      </c>
      <c r="BK104" s="156">
        <f t="shared" si="51"/>
        <v>0.87663079031728242</v>
      </c>
      <c r="BL104" s="156">
        <f t="shared" si="52"/>
        <v>0.86861472903810122</v>
      </c>
      <c r="BM104" s="156">
        <f t="shared" si="53"/>
        <v>1.327905612593193</v>
      </c>
      <c r="BN104" s="156">
        <f t="shared" si="54"/>
        <v>1.1623886231438298</v>
      </c>
      <c r="BO104" s="111">
        <f t="shared" si="55"/>
        <v>588.07788717216874</v>
      </c>
      <c r="BP104" s="111">
        <f t="shared" si="56"/>
        <v>345.14770477090644</v>
      </c>
      <c r="BQ104" s="111">
        <f t="shared" si="57"/>
        <v>0.43889803736930766</v>
      </c>
      <c r="BR104" s="111">
        <f t="shared" si="58"/>
        <v>0.46951883067414307</v>
      </c>
      <c r="BS104" s="156">
        <f t="shared" si="59"/>
        <v>0.87663075148033964</v>
      </c>
      <c r="BT104" s="156">
        <f t="shared" si="60"/>
        <v>0.86861468787151264</v>
      </c>
      <c r="BU104" s="156">
        <f t="shared" si="61"/>
        <v>1.3279057294234096</v>
      </c>
      <c r="BV104" s="156">
        <f t="shared" si="62"/>
        <v>1.1623886782484085</v>
      </c>
      <c r="BW104" s="111">
        <f t="shared" si="63"/>
        <v>588.07755158829355</v>
      </c>
      <c r="BX104" s="111">
        <f t="shared" si="64"/>
        <v>345.14769095583694</v>
      </c>
      <c r="BY104" s="111">
        <f t="shared" si="65"/>
        <v>0.43889805493687961</v>
      </c>
      <c r="BZ104" s="111">
        <f t="shared" si="66"/>
        <v>0.46951884946735961</v>
      </c>
      <c r="CA104" s="156">
        <f t="shared" si="67"/>
        <v>0.87663074686025755</v>
      </c>
      <c r="CB104" s="156">
        <f t="shared" si="68"/>
        <v>0.86861468297429345</v>
      </c>
      <c r="CC104" s="156">
        <f t="shared" si="69"/>
        <v>1.327905743321651</v>
      </c>
      <c r="CD104" s="156">
        <f t="shared" si="70"/>
        <v>1.1623886848037053</v>
      </c>
      <c r="CE104" s="111">
        <f t="shared" si="71"/>
        <v>588.07751166690207</v>
      </c>
      <c r="CF104" s="111">
        <f t="shared" si="72"/>
        <v>345.14768931238211</v>
      </c>
      <c r="CG104" s="111">
        <f t="shared" si="73"/>
        <v>0.43889805702673607</v>
      </c>
      <c r="CH104" s="111">
        <f t="shared" si="74"/>
        <v>0.46951885170301999</v>
      </c>
      <c r="CI104" s="156">
        <f t="shared" si="75"/>
        <v>0.87663074631064775</v>
      </c>
      <c r="CJ104" s="156">
        <f t="shared" si="76"/>
        <v>0.86861468239171524</v>
      </c>
      <c r="CK104" s="156">
        <f t="shared" si="77"/>
        <v>1.3279057449750005</v>
      </c>
      <c r="CL104" s="156">
        <f t="shared" si="78"/>
        <v>1.1623886855835301</v>
      </c>
      <c r="CM104" s="111">
        <f t="shared" si="79"/>
        <v>588.07750691781234</v>
      </c>
      <c r="CN104" s="111">
        <f t="shared" si="80"/>
        <v>345.14768911687503</v>
      </c>
      <c r="CO104" s="111">
        <f t="shared" si="81"/>
        <v>0.43889805727534753</v>
      </c>
      <c r="CP104" s="111">
        <f t="shared" si="82"/>
        <v>0.46951885196897647</v>
      </c>
      <c r="CQ104" s="156">
        <f t="shared" si="83"/>
        <v>0.8766307462452656</v>
      </c>
      <c r="CR104" s="156">
        <f t="shared" si="84"/>
        <v>0.86861468232241112</v>
      </c>
      <c r="CS104" s="156">
        <f t="shared" si="85"/>
        <v>1.3279057451716845</v>
      </c>
      <c r="CT104" s="156">
        <f t="shared" si="86"/>
        <v>1.162388685676299</v>
      </c>
      <c r="CU104" s="111">
        <f t="shared" si="87"/>
        <v>588.07750635285538</v>
      </c>
      <c r="CV104" s="111">
        <f t="shared" si="88"/>
        <v>345.14768909361732</v>
      </c>
      <c r="CW104" s="111">
        <f t="shared" si="89"/>
        <v>0.4388980573049226</v>
      </c>
      <c r="CX104" s="111">
        <f t="shared" si="90"/>
        <v>0.46951885200061483</v>
      </c>
      <c r="CY104" s="156">
        <f t="shared" si="91"/>
        <v>0.87663074623748771</v>
      </c>
      <c r="CZ104" s="156">
        <f t="shared" si="92"/>
        <v>0.86861468231416661</v>
      </c>
      <c r="DA104" s="156">
        <f t="shared" si="93"/>
        <v>1.3279057451950822</v>
      </c>
      <c r="DB104" s="156">
        <f t="shared" si="94"/>
        <v>1.1623886856873349</v>
      </c>
      <c r="DC104" s="111">
        <f t="shared" si="95"/>
        <v>588.07750628564747</v>
      </c>
      <c r="DD104" s="111">
        <f t="shared" si="96"/>
        <v>345.14768909085052</v>
      </c>
      <c r="DE104" s="111">
        <f t="shared" si="97"/>
        <v>0.43889805730844095</v>
      </c>
      <c r="DF104" s="111">
        <f t="shared" si="98"/>
        <v>0.46951885200437865</v>
      </c>
      <c r="DG104" s="156">
        <f t="shared" si="99"/>
        <v>0.87663074623656245</v>
      </c>
      <c r="DH104" s="156">
        <f t="shared" si="100"/>
        <v>0.86861468231318584</v>
      </c>
      <c r="DI104" s="156">
        <f t="shared" si="101"/>
        <v>1.3279057451978655</v>
      </c>
      <c r="DJ104" s="156">
        <f t="shared" si="102"/>
        <v>1.1623886856886476</v>
      </c>
      <c r="DK104" s="111">
        <f t="shared" si="103"/>
        <v>588.07750627765267</v>
      </c>
      <c r="DL104" s="104">
        <f t="shared" si="104"/>
        <v>345.1476890905214</v>
      </c>
      <c r="DM104" s="104">
        <f t="shared" si="105"/>
        <v>0.43889805730885945</v>
      </c>
      <c r="DN104" s="104">
        <f t="shared" si="106"/>
        <v>0.46951885200482635</v>
      </c>
      <c r="DO104" s="105">
        <f t="shared" si="107"/>
        <v>0.87663074623645232</v>
      </c>
      <c r="DP104" s="105">
        <f t="shared" si="108"/>
        <v>0.86861468231306915</v>
      </c>
      <c r="DQ104" s="105">
        <f t="shared" si="109"/>
        <v>1.3279057451981966</v>
      </c>
      <c r="DR104" s="105">
        <f t="shared" si="110"/>
        <v>1.1623886856888037</v>
      </c>
      <c r="DS104" s="104">
        <f t="shared" si="111"/>
        <v>588.07750627670146</v>
      </c>
      <c r="DT104" s="104">
        <f t="shared" si="112"/>
        <v>345.14768909048223</v>
      </c>
      <c r="DU104" s="104">
        <f t="shared" si="113"/>
        <v>0.43889805730890924</v>
      </c>
      <c r="DV104" s="104">
        <f t="shared" si="114"/>
        <v>0.46951885200487969</v>
      </c>
      <c r="DW104" s="105">
        <f t="shared" si="115"/>
        <v>0.87663074623643922</v>
      </c>
      <c r="DX104" s="105">
        <f t="shared" si="116"/>
        <v>0.86861468231305528</v>
      </c>
      <c r="DY104" s="105">
        <f t="shared" si="117"/>
        <v>1.3279057451982361</v>
      </c>
      <c r="DZ104" s="105">
        <f t="shared" si="118"/>
        <v>1.1623886856888224</v>
      </c>
      <c r="EA104" s="104">
        <f t="shared" si="119"/>
        <v>588.07750627658822</v>
      </c>
      <c r="EB104" s="104">
        <f t="shared" si="120"/>
        <v>345.14768909047757</v>
      </c>
      <c r="EC104" s="104">
        <f t="shared" si="121"/>
        <v>0.43889805730891518</v>
      </c>
      <c r="ED104" s="104">
        <f t="shared" si="122"/>
        <v>0.46951885200488597</v>
      </c>
      <c r="EE104" s="105">
        <f t="shared" si="123"/>
        <v>0.87663074623643766</v>
      </c>
      <c r="EF104" s="105">
        <f t="shared" si="124"/>
        <v>0.86861468231305361</v>
      </c>
      <c r="EG104" s="105">
        <f t="shared" si="125"/>
        <v>1.3279057451982408</v>
      </c>
      <c r="EH104" s="105">
        <f t="shared" si="126"/>
        <v>1.1623886856888246</v>
      </c>
      <c r="EI104" s="104">
        <f t="shared" si="127"/>
        <v>588.07750627657481</v>
      </c>
      <c r="EJ104" s="104">
        <f t="shared" si="128"/>
        <v>345.147689090477</v>
      </c>
      <c r="EK104" s="104">
        <f t="shared" si="129"/>
        <v>0.4388980573089159</v>
      </c>
      <c r="EL104" s="104">
        <f t="shared" si="130"/>
        <v>0.46951885200488674</v>
      </c>
      <c r="EM104" s="105">
        <f t="shared" si="131"/>
        <v>0.87663074623643744</v>
      </c>
      <c r="EN104" s="105">
        <f t="shared" si="132"/>
        <v>0.8686146823130535</v>
      </c>
      <c r="EO104" s="105">
        <f t="shared" si="133"/>
        <v>1.3279057451982414</v>
      </c>
      <c r="EP104" s="105">
        <f t="shared" si="134"/>
        <v>1.1623886856888248</v>
      </c>
      <c r="EQ104" s="104">
        <f t="shared" si="135"/>
        <v>0.4316616638674951</v>
      </c>
      <c r="ER104" s="65">
        <f t="shared" si="136"/>
        <v>71.997689090477024</v>
      </c>
      <c r="ES104" s="16"/>
      <c r="ET104" s="16"/>
      <c r="EU104" s="16"/>
      <c r="EV104" s="16"/>
      <c r="EW104" s="16"/>
      <c r="EX104" s="16"/>
      <c r="EY104" s="16"/>
      <c r="EZ104" s="16"/>
      <c r="FA104" s="16"/>
      <c r="FB104" s="16"/>
      <c r="FC104" s="16"/>
      <c r="FD104" s="16"/>
    </row>
    <row r="105" spans="2:160" x14ac:dyDescent="0.3"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16"/>
      <c r="M105" s="116"/>
      <c r="N105" s="116"/>
      <c r="O105" s="116"/>
      <c r="P105" s="117"/>
      <c r="Q105" s="117"/>
      <c r="R105" s="116"/>
      <c r="S105" s="111">
        <v>0.43</v>
      </c>
      <c r="T105" s="134">
        <f t="shared" si="8"/>
        <v>350.81603157523284</v>
      </c>
      <c r="U105" s="111">
        <f t="shared" si="9"/>
        <v>0.43180652134475228</v>
      </c>
      <c r="V105" s="111">
        <f t="shared" si="10"/>
        <v>0.46193255771764197</v>
      </c>
      <c r="W105" s="156">
        <f t="shared" si="11"/>
        <v>0.87849772903788026</v>
      </c>
      <c r="X105" s="156">
        <f t="shared" si="12"/>
        <v>0.87059380356890381</v>
      </c>
      <c r="Y105" s="156">
        <f t="shared" si="13"/>
        <v>1.3097047354481959</v>
      </c>
      <c r="Z105" s="156">
        <f t="shared" si="14"/>
        <v>1.1679756730359285</v>
      </c>
      <c r="AA105" s="111">
        <f t="shared" si="15"/>
        <v>604.03532317704548</v>
      </c>
      <c r="AB105" s="111">
        <f t="shared" si="16"/>
        <v>345.79726118152934</v>
      </c>
      <c r="AC105" s="111">
        <f t="shared" si="17"/>
        <v>0.43807359754347175</v>
      </c>
      <c r="AD105" s="111">
        <f t="shared" si="18"/>
        <v>0.46863687179069069</v>
      </c>
      <c r="AE105" s="156">
        <f t="shared" si="19"/>
        <v>0.87684759708687909</v>
      </c>
      <c r="AF105" s="156">
        <f t="shared" si="20"/>
        <v>0.8688445430106686</v>
      </c>
      <c r="AG105" s="156">
        <f t="shared" si="21"/>
        <v>1.3144432879800918</v>
      </c>
      <c r="AH105" s="156">
        <f t="shared" si="22"/>
        <v>1.1704413592955996</v>
      </c>
      <c r="AI105" s="111">
        <f t="shared" si="23"/>
        <v>589.79974675959772</v>
      </c>
      <c r="AJ105" s="111">
        <f t="shared" si="24"/>
        <v>345.21850194196924</v>
      </c>
      <c r="AK105" s="111">
        <f t="shared" si="25"/>
        <v>0.43880802846406081</v>
      </c>
      <c r="AL105" s="111">
        <f t="shared" si="26"/>
        <v>0.46942254207783246</v>
      </c>
      <c r="AM105" s="156">
        <f t="shared" si="27"/>
        <v>0.87665442317221154</v>
      </c>
      <c r="AN105" s="156">
        <f t="shared" si="28"/>
        <v>0.8686397795406261</v>
      </c>
      <c r="AO105" s="156">
        <f t="shared" si="29"/>
        <v>1.3149989632852159</v>
      </c>
      <c r="AP105" s="156">
        <f t="shared" si="30"/>
        <v>1.1707303380676757</v>
      </c>
      <c r="AQ105" s="111">
        <f t="shared" si="31"/>
        <v>588.1443324981301</v>
      </c>
      <c r="AR105" s="111">
        <f t="shared" si="32"/>
        <v>345.15044001256695</v>
      </c>
      <c r="AS105" s="111">
        <f t="shared" si="33"/>
        <v>0.43889455919846576</v>
      </c>
      <c r="AT105" s="111">
        <f t="shared" si="34"/>
        <v>0.46951510984021916</v>
      </c>
      <c r="AU105" s="156">
        <f t="shared" si="35"/>
        <v>0.87663166620227251</v>
      </c>
      <c r="AV105" s="156">
        <f t="shared" si="36"/>
        <v>0.86861565746335301</v>
      </c>
      <c r="AW105" s="156">
        <f t="shared" si="37"/>
        <v>1.3150644381056966</v>
      </c>
      <c r="AX105" s="156">
        <f t="shared" si="38"/>
        <v>1.1707643859613261</v>
      </c>
      <c r="AY105" s="111">
        <f t="shared" si="39"/>
        <v>587.94947082840622</v>
      </c>
      <c r="AZ105" s="111">
        <f t="shared" si="40"/>
        <v>345.1424177376548</v>
      </c>
      <c r="BA105" s="111">
        <f t="shared" si="41"/>
        <v>0.43890476058963179</v>
      </c>
      <c r="BB105" s="111">
        <f t="shared" si="42"/>
        <v>0.46952602295635026</v>
      </c>
      <c r="BC105" s="156">
        <f t="shared" si="43"/>
        <v>0.87662898334761719</v>
      </c>
      <c r="BD105" s="156">
        <f t="shared" si="44"/>
        <v>0.86861281367694521</v>
      </c>
      <c r="BE105" s="156">
        <f t="shared" si="45"/>
        <v>1.3150721572170465</v>
      </c>
      <c r="BF105" s="156">
        <f t="shared" si="46"/>
        <v>1.1707683999841147</v>
      </c>
      <c r="BG105" s="111">
        <f t="shared" si="47"/>
        <v>587.92650044491813</v>
      </c>
      <c r="BH105" s="111">
        <f t="shared" si="48"/>
        <v>345.14147192096254</v>
      </c>
      <c r="BI105" s="111">
        <f t="shared" si="49"/>
        <v>0.43890596335279602</v>
      </c>
      <c r="BJ105" s="111">
        <f t="shared" si="50"/>
        <v>0.46952730963322364</v>
      </c>
      <c r="BK105" s="156">
        <f t="shared" si="51"/>
        <v>0.87662866703455933</v>
      </c>
      <c r="BL105" s="156">
        <f t="shared" si="52"/>
        <v>0.86861247838980415</v>
      </c>
      <c r="BM105" s="156">
        <f t="shared" si="53"/>
        <v>1.3150730673157447</v>
      </c>
      <c r="BN105" s="156">
        <f t="shared" si="54"/>
        <v>1.1707688732450088</v>
      </c>
      <c r="BO105" s="111">
        <f t="shared" si="55"/>
        <v>587.92379222829152</v>
      </c>
      <c r="BP105" s="111">
        <f t="shared" si="56"/>
        <v>345.14136040678136</v>
      </c>
      <c r="BQ105" s="111">
        <f t="shared" si="57"/>
        <v>0.43890610516205081</v>
      </c>
      <c r="BR105" s="111">
        <f t="shared" si="58"/>
        <v>0.46952746133614742</v>
      </c>
      <c r="BS105" s="156">
        <f t="shared" si="59"/>
        <v>0.87662862974034272</v>
      </c>
      <c r="BT105" s="156">
        <f t="shared" si="60"/>
        <v>0.86861243885848927</v>
      </c>
      <c r="BU105" s="156">
        <f t="shared" si="61"/>
        <v>1.3150731746190263</v>
      </c>
      <c r="BV105" s="156">
        <f t="shared" si="62"/>
        <v>1.1707689290438374</v>
      </c>
      <c r="BW105" s="111">
        <f t="shared" si="63"/>
        <v>587.92347292220313</v>
      </c>
      <c r="BX105" s="111">
        <f t="shared" si="64"/>
        <v>345.14134725892842</v>
      </c>
      <c r="BY105" s="111">
        <f t="shared" si="65"/>
        <v>0.4389061218817889</v>
      </c>
      <c r="BZ105" s="111">
        <f t="shared" si="66"/>
        <v>0.46952747922237881</v>
      </c>
      <c r="CA105" s="156">
        <f t="shared" si="67"/>
        <v>0.87662862534324237</v>
      </c>
      <c r="CB105" s="156">
        <f t="shared" si="68"/>
        <v>0.86861243419762835</v>
      </c>
      <c r="CC105" s="156">
        <f t="shared" si="69"/>
        <v>1.3150731872704065</v>
      </c>
      <c r="CD105" s="156">
        <f t="shared" si="70"/>
        <v>1.1707689356226874</v>
      </c>
      <c r="CE105" s="111">
        <f t="shared" si="71"/>
        <v>587.92343527506068</v>
      </c>
      <c r="CF105" s="111">
        <f t="shared" si="72"/>
        <v>345.14134570875683</v>
      </c>
      <c r="CG105" s="111">
        <f t="shared" si="73"/>
        <v>0.43890612385309657</v>
      </c>
      <c r="CH105" s="111">
        <f t="shared" si="74"/>
        <v>0.46952748133121963</v>
      </c>
      <c r="CI105" s="156">
        <f t="shared" si="75"/>
        <v>0.87662862482481096</v>
      </c>
      <c r="CJ105" s="156">
        <f t="shared" si="76"/>
        <v>0.8686124336480987</v>
      </c>
      <c r="CK105" s="156">
        <f t="shared" si="77"/>
        <v>1.3150731887620424</v>
      </c>
      <c r="CL105" s="156">
        <f t="shared" si="78"/>
        <v>1.1707689363983538</v>
      </c>
      <c r="CM105" s="111">
        <f t="shared" si="79"/>
        <v>587.9234308363483</v>
      </c>
      <c r="CN105" s="111">
        <f t="shared" si="80"/>
        <v>345.14134552598688</v>
      </c>
      <c r="CO105" s="111">
        <f t="shared" si="81"/>
        <v>0.43890612408551982</v>
      </c>
      <c r="CP105" s="111">
        <f t="shared" si="82"/>
        <v>0.46952748157985841</v>
      </c>
      <c r="CQ105" s="156">
        <f t="shared" si="83"/>
        <v>0.8766286247636863</v>
      </c>
      <c r="CR105" s="156">
        <f t="shared" si="84"/>
        <v>0.86861243358330753</v>
      </c>
      <c r="CS105" s="156">
        <f t="shared" si="85"/>
        <v>1.315073188937911</v>
      </c>
      <c r="CT105" s="156">
        <f t="shared" si="86"/>
        <v>1.1707689364898071</v>
      </c>
      <c r="CU105" s="111">
        <f t="shared" si="87"/>
        <v>587.92343031301039</v>
      </c>
      <c r="CV105" s="111">
        <f t="shared" si="88"/>
        <v>345.14134550443777</v>
      </c>
      <c r="CW105" s="111">
        <f t="shared" si="89"/>
        <v>0.43890612411292323</v>
      </c>
      <c r="CX105" s="111">
        <f t="shared" si="90"/>
        <v>0.46952748160917368</v>
      </c>
      <c r="CY105" s="156">
        <f t="shared" si="91"/>
        <v>0.87662862475647951</v>
      </c>
      <c r="CZ105" s="156">
        <f t="shared" si="92"/>
        <v>0.86861243357566842</v>
      </c>
      <c r="DA105" s="156">
        <f t="shared" si="93"/>
        <v>1.3150731889586464</v>
      </c>
      <c r="DB105" s="156">
        <f t="shared" si="94"/>
        <v>1.1707689365005898</v>
      </c>
      <c r="DC105" s="111">
        <f t="shared" si="95"/>
        <v>587.92343025130708</v>
      </c>
      <c r="DD105" s="111">
        <f t="shared" si="96"/>
        <v>345.14134550189704</v>
      </c>
      <c r="DE105" s="111">
        <f t="shared" si="97"/>
        <v>0.43890612411615415</v>
      </c>
      <c r="DF105" s="111">
        <f t="shared" si="98"/>
        <v>0.46952748161263003</v>
      </c>
      <c r="DG105" s="156">
        <f t="shared" si="99"/>
        <v>0.87662862475562986</v>
      </c>
      <c r="DH105" s="156">
        <f t="shared" si="100"/>
        <v>0.86861243357476781</v>
      </c>
      <c r="DI105" s="156">
        <f t="shared" si="101"/>
        <v>1.3150731889610912</v>
      </c>
      <c r="DJ105" s="156">
        <f t="shared" si="102"/>
        <v>1.170768936501861</v>
      </c>
      <c r="DK105" s="111">
        <f t="shared" si="103"/>
        <v>587.9234302440326</v>
      </c>
      <c r="DL105" s="104">
        <f t="shared" si="104"/>
        <v>345.14134550159753</v>
      </c>
      <c r="DM105" s="104">
        <f t="shared" si="105"/>
        <v>0.43890612411653501</v>
      </c>
      <c r="DN105" s="104">
        <f t="shared" si="106"/>
        <v>0.46952748161303748</v>
      </c>
      <c r="DO105" s="105">
        <f t="shared" si="107"/>
        <v>0.87662862475552972</v>
      </c>
      <c r="DP105" s="105">
        <f t="shared" si="108"/>
        <v>0.86861243357466156</v>
      </c>
      <c r="DQ105" s="105">
        <f t="shared" si="109"/>
        <v>1.3150731889613794</v>
      </c>
      <c r="DR105" s="105">
        <f t="shared" si="110"/>
        <v>1.1707689365020109</v>
      </c>
      <c r="DS105" s="104">
        <f t="shared" si="111"/>
        <v>587.92343024317506</v>
      </c>
      <c r="DT105" s="104">
        <f t="shared" si="112"/>
        <v>345.14134550156217</v>
      </c>
      <c r="DU105" s="104">
        <f t="shared" si="113"/>
        <v>0.43890612411657998</v>
      </c>
      <c r="DV105" s="104">
        <f t="shared" si="114"/>
        <v>0.46952748161308561</v>
      </c>
      <c r="DW105" s="105">
        <f t="shared" si="115"/>
        <v>0.87662862475551784</v>
      </c>
      <c r="DX105" s="105">
        <f t="shared" si="116"/>
        <v>0.86861243357464901</v>
      </c>
      <c r="DY105" s="105">
        <f t="shared" si="117"/>
        <v>1.3150731889614133</v>
      </c>
      <c r="DZ105" s="105">
        <f t="shared" si="118"/>
        <v>1.1707689365020286</v>
      </c>
      <c r="EA105" s="104">
        <f t="shared" si="119"/>
        <v>587.92343024307399</v>
      </c>
      <c r="EB105" s="104">
        <f t="shared" si="120"/>
        <v>345.14134550155808</v>
      </c>
      <c r="EC105" s="104">
        <f t="shared" si="121"/>
        <v>0.43890612411658519</v>
      </c>
      <c r="ED105" s="104">
        <f t="shared" si="122"/>
        <v>0.4695274816130911</v>
      </c>
      <c r="EE105" s="105">
        <f t="shared" si="123"/>
        <v>0.87662862475551651</v>
      </c>
      <c r="EF105" s="105">
        <f t="shared" si="124"/>
        <v>0.86861243357464757</v>
      </c>
      <c r="EG105" s="105">
        <f t="shared" si="125"/>
        <v>1.3150731889614173</v>
      </c>
      <c r="EH105" s="105">
        <f t="shared" si="126"/>
        <v>1.1707689365020306</v>
      </c>
      <c r="EI105" s="104">
        <f t="shared" si="127"/>
        <v>587.92343024306149</v>
      </c>
      <c r="EJ105" s="104">
        <f t="shared" si="128"/>
        <v>345.14134550155757</v>
      </c>
      <c r="EK105" s="104">
        <f t="shared" si="129"/>
        <v>0.43890612411658581</v>
      </c>
      <c r="EL105" s="104">
        <f t="shared" si="130"/>
        <v>0.46952748161309182</v>
      </c>
      <c r="EM105" s="105">
        <f t="shared" si="131"/>
        <v>0.87662862475551628</v>
      </c>
      <c r="EN105" s="105">
        <f t="shared" si="132"/>
        <v>0.86861243357464746</v>
      </c>
      <c r="EO105" s="105">
        <f t="shared" si="133"/>
        <v>1.3150731889614178</v>
      </c>
      <c r="EP105" s="105">
        <f t="shared" si="134"/>
        <v>1.1707689365020308</v>
      </c>
      <c r="EQ105" s="104">
        <f t="shared" si="135"/>
        <v>0.43755386009139285</v>
      </c>
      <c r="ER105" s="65">
        <f t="shared" si="136"/>
        <v>71.991345501557589</v>
      </c>
      <c r="ES105" s="16"/>
      <c r="ET105" s="16"/>
      <c r="EU105" s="16"/>
      <c r="EV105" s="16"/>
      <c r="EW105" s="16"/>
      <c r="EX105" s="16"/>
      <c r="EY105" s="16"/>
      <c r="EZ105" s="16"/>
      <c r="FA105" s="16"/>
      <c r="FB105" s="16"/>
      <c r="FC105" s="16"/>
      <c r="FD105" s="16"/>
    </row>
    <row r="106" spans="2:160" x14ac:dyDescent="0.3"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16"/>
      <c r="M106" s="116"/>
      <c r="N106" s="116"/>
      <c r="O106" s="116"/>
      <c r="P106" s="117"/>
      <c r="Q106" s="117"/>
      <c r="R106" s="116"/>
      <c r="S106" s="111">
        <v>0.44</v>
      </c>
      <c r="T106" s="134">
        <f t="shared" si="8"/>
        <v>350.82767991831383</v>
      </c>
      <c r="U106" s="111">
        <f t="shared" si="9"/>
        <v>0.43179218430468058</v>
      </c>
      <c r="V106" s="111">
        <f t="shared" si="10"/>
        <v>0.46191722041896061</v>
      </c>
      <c r="W106" s="156">
        <f t="shared" si="11"/>
        <v>0.87850150756314949</v>
      </c>
      <c r="X106" s="156">
        <f t="shared" si="12"/>
        <v>0.87059780934527808</v>
      </c>
      <c r="Y106" s="156">
        <f t="shared" si="13"/>
        <v>1.2974404260479286</v>
      </c>
      <c r="Z106" s="156">
        <f t="shared" si="14"/>
        <v>1.1764535018903706</v>
      </c>
      <c r="AA106" s="111">
        <f t="shared" si="15"/>
        <v>603.83985166038724</v>
      </c>
      <c r="AB106" s="111">
        <f t="shared" si="16"/>
        <v>345.78939209890183</v>
      </c>
      <c r="AC106" s="111">
        <f t="shared" si="17"/>
        <v>0.43808356672533438</v>
      </c>
      <c r="AD106" s="111">
        <f t="shared" si="18"/>
        <v>0.4686475364968693</v>
      </c>
      <c r="AE106" s="156">
        <f t="shared" si="19"/>
        <v>0.87684497465485234</v>
      </c>
      <c r="AF106" s="156">
        <f t="shared" si="20"/>
        <v>0.86884176322358564</v>
      </c>
      <c r="AG106" s="156">
        <f t="shared" si="21"/>
        <v>1.3019886536826475</v>
      </c>
      <c r="AH106" s="156">
        <f t="shared" si="22"/>
        <v>1.1790611967225682</v>
      </c>
      <c r="AI106" s="111">
        <f t="shared" si="23"/>
        <v>589.68353117262188</v>
      </c>
      <c r="AJ106" s="111">
        <f t="shared" si="24"/>
        <v>345.21372901149743</v>
      </c>
      <c r="AK106" s="111">
        <f t="shared" si="25"/>
        <v>0.43881409543079564</v>
      </c>
      <c r="AL106" s="111">
        <f t="shared" si="26"/>
        <v>0.46942903232131622</v>
      </c>
      <c r="AM106" s="156">
        <f t="shared" si="27"/>
        <v>0.87665282758369667</v>
      </c>
      <c r="AN106" s="156">
        <f t="shared" si="28"/>
        <v>0.86863808823717192</v>
      </c>
      <c r="AO106" s="156">
        <f t="shared" si="29"/>
        <v>1.3025170922104374</v>
      </c>
      <c r="AP106" s="156">
        <f t="shared" si="30"/>
        <v>1.1793640323427679</v>
      </c>
      <c r="AQ106" s="111">
        <f t="shared" si="31"/>
        <v>588.05194027607661</v>
      </c>
      <c r="AR106" s="111">
        <f t="shared" si="32"/>
        <v>345.14663658867221</v>
      </c>
      <c r="AS106" s="111">
        <f t="shared" si="33"/>
        <v>0.43889939569946779</v>
      </c>
      <c r="AT106" s="111">
        <f t="shared" si="34"/>
        <v>0.46952028377152372</v>
      </c>
      <c r="AU106" s="156">
        <f t="shared" si="35"/>
        <v>0.87663039425421574</v>
      </c>
      <c r="AV106" s="156">
        <f t="shared" si="36"/>
        <v>0.86861430921707683</v>
      </c>
      <c r="AW106" s="156">
        <f t="shared" si="37"/>
        <v>1.3025787996850045</v>
      </c>
      <c r="AX106" s="156">
        <f t="shared" si="38"/>
        <v>1.1793993935307459</v>
      </c>
      <c r="AY106" s="111">
        <f t="shared" si="39"/>
        <v>587.86159480167362</v>
      </c>
      <c r="AZ106" s="111">
        <f t="shared" si="40"/>
        <v>345.13879923171851</v>
      </c>
      <c r="BA106" s="111">
        <f t="shared" si="41"/>
        <v>0.43890936215713211</v>
      </c>
      <c r="BB106" s="111">
        <f t="shared" si="42"/>
        <v>0.46953094556344366</v>
      </c>
      <c r="BC106" s="156">
        <f t="shared" si="43"/>
        <v>0.8766277731882206</v>
      </c>
      <c r="BD106" s="156">
        <f t="shared" si="44"/>
        <v>0.86861153092601295</v>
      </c>
      <c r="BE106" s="156">
        <f t="shared" si="45"/>
        <v>1.3025860096262059</v>
      </c>
      <c r="BF106" s="156">
        <f t="shared" si="46"/>
        <v>1.1794035251288029</v>
      </c>
      <c r="BG106" s="111">
        <f t="shared" si="47"/>
        <v>587.83935718154135</v>
      </c>
      <c r="BH106" s="111">
        <f t="shared" si="48"/>
        <v>345.13788347235567</v>
      </c>
      <c r="BI106" s="111">
        <f t="shared" si="49"/>
        <v>0.43891052672172232</v>
      </c>
      <c r="BJ106" s="111">
        <f t="shared" si="50"/>
        <v>0.46953219137672619</v>
      </c>
      <c r="BK106" s="156">
        <f t="shared" si="51"/>
        <v>0.87662746692137505</v>
      </c>
      <c r="BL106" s="156">
        <f t="shared" si="52"/>
        <v>0.86861120628773891</v>
      </c>
      <c r="BM106" s="156">
        <f t="shared" si="53"/>
        <v>1.3025868520970678</v>
      </c>
      <c r="BN106" s="156">
        <f t="shared" si="54"/>
        <v>1.1794040078995107</v>
      </c>
      <c r="BO106" s="111">
        <f t="shared" si="55"/>
        <v>587.8367587825395</v>
      </c>
      <c r="BP106" s="111">
        <f t="shared" si="56"/>
        <v>345.1377764667298</v>
      </c>
      <c r="BQ106" s="111">
        <f t="shared" si="57"/>
        <v>0.43891066280040986</v>
      </c>
      <c r="BR106" s="111">
        <f t="shared" si="58"/>
        <v>0.46953233694927565</v>
      </c>
      <c r="BS106" s="156">
        <f t="shared" si="59"/>
        <v>0.87662743113428121</v>
      </c>
      <c r="BT106" s="156">
        <f t="shared" si="60"/>
        <v>0.86861116835395535</v>
      </c>
      <c r="BU106" s="156">
        <f t="shared" si="61"/>
        <v>1.3025869505393035</v>
      </c>
      <c r="BV106" s="156">
        <f t="shared" si="62"/>
        <v>1.1794040643109853</v>
      </c>
      <c r="BW106" s="111">
        <f t="shared" si="63"/>
        <v>587.83645516157094</v>
      </c>
      <c r="BX106" s="111">
        <f t="shared" si="64"/>
        <v>345.13776396317695</v>
      </c>
      <c r="BY106" s="111">
        <f t="shared" si="65"/>
        <v>0.43891067870114059</v>
      </c>
      <c r="BZ106" s="111">
        <f t="shared" si="66"/>
        <v>0.46953235395935966</v>
      </c>
      <c r="CA106" s="156">
        <f t="shared" si="67"/>
        <v>0.87662742695257623</v>
      </c>
      <c r="CB106" s="156">
        <f t="shared" si="68"/>
        <v>0.86861116392141069</v>
      </c>
      <c r="CC106" s="156">
        <f t="shared" si="69"/>
        <v>1.3025869620422326</v>
      </c>
      <c r="CD106" s="156">
        <f t="shared" si="70"/>
        <v>1.1794040709026397</v>
      </c>
      <c r="CE106" s="111">
        <f t="shared" si="71"/>
        <v>587.83641968360962</v>
      </c>
      <c r="CF106" s="111">
        <f t="shared" si="72"/>
        <v>345.13776250214261</v>
      </c>
      <c r="CG106" s="111">
        <f t="shared" si="73"/>
        <v>0.43891068055913368</v>
      </c>
      <c r="CH106" s="111">
        <f t="shared" si="74"/>
        <v>0.46953235594698017</v>
      </c>
      <c r="CI106" s="156">
        <f t="shared" si="75"/>
        <v>0.87662742646394598</v>
      </c>
      <c r="CJ106" s="156">
        <f t="shared" si="76"/>
        <v>0.86861116340346989</v>
      </c>
      <c r="CK106" s="156">
        <f t="shared" si="77"/>
        <v>1.3025869633863447</v>
      </c>
      <c r="CL106" s="156">
        <f t="shared" si="78"/>
        <v>1.1794040716728715</v>
      </c>
      <c r="CM106" s="111">
        <f t="shared" si="79"/>
        <v>587.83641553802556</v>
      </c>
      <c r="CN106" s="111">
        <f t="shared" si="80"/>
        <v>345.13776233142136</v>
      </c>
      <c r="CO106" s="111">
        <f t="shared" si="81"/>
        <v>0.43891068077623935</v>
      </c>
      <c r="CP106" s="111">
        <f t="shared" si="82"/>
        <v>0.46953235617923283</v>
      </c>
      <c r="CQ106" s="156">
        <f t="shared" si="83"/>
        <v>0.87662742640684976</v>
      </c>
      <c r="CR106" s="156">
        <f t="shared" si="84"/>
        <v>0.86861116334294874</v>
      </c>
      <c r="CS106" s="156">
        <f t="shared" si="85"/>
        <v>1.3025869635434035</v>
      </c>
      <c r="CT106" s="156">
        <f t="shared" si="86"/>
        <v>1.1794040717628729</v>
      </c>
      <c r="CU106" s="111">
        <f t="shared" si="87"/>
        <v>587.83641505361652</v>
      </c>
      <c r="CV106" s="111">
        <f t="shared" si="88"/>
        <v>345.13776231147267</v>
      </c>
      <c r="CW106" s="111">
        <f t="shared" si="89"/>
        <v>0.43891068080160806</v>
      </c>
      <c r="CX106" s="111">
        <f t="shared" si="90"/>
        <v>0.4695323562063714</v>
      </c>
      <c r="CY106" s="156">
        <f t="shared" si="91"/>
        <v>0.8766274264001781</v>
      </c>
      <c r="CZ106" s="156">
        <f t="shared" si="92"/>
        <v>0.86861116333587685</v>
      </c>
      <c r="DA106" s="156">
        <f t="shared" si="93"/>
        <v>1.3025869635617557</v>
      </c>
      <c r="DB106" s="156">
        <f t="shared" si="94"/>
        <v>1.1794040717733894</v>
      </c>
      <c r="DC106" s="111">
        <f t="shared" si="95"/>
        <v>587.83641499701287</v>
      </c>
      <c r="DD106" s="111">
        <f t="shared" si="96"/>
        <v>345.13776230914169</v>
      </c>
      <c r="DE106" s="111">
        <f t="shared" si="97"/>
        <v>0.43891068080457241</v>
      </c>
      <c r="DF106" s="111">
        <f t="shared" si="98"/>
        <v>0.46953235620954259</v>
      </c>
      <c r="DG106" s="156">
        <f t="shared" si="99"/>
        <v>0.8766274263993985</v>
      </c>
      <c r="DH106" s="156">
        <f t="shared" si="100"/>
        <v>0.86861116333505051</v>
      </c>
      <c r="DI106" s="156">
        <f t="shared" si="101"/>
        <v>1.3025869635639002</v>
      </c>
      <c r="DJ106" s="156">
        <f t="shared" si="102"/>
        <v>1.1794040717746184</v>
      </c>
      <c r="DK106" s="111">
        <f t="shared" si="103"/>
        <v>587.83641499039936</v>
      </c>
      <c r="DL106" s="104">
        <f t="shared" si="104"/>
        <v>345.1377623088693</v>
      </c>
      <c r="DM106" s="104">
        <f t="shared" si="105"/>
        <v>0.4389106808049188</v>
      </c>
      <c r="DN106" s="104">
        <f t="shared" si="106"/>
        <v>0.46953235620991313</v>
      </c>
      <c r="DO106" s="105">
        <f t="shared" si="107"/>
        <v>0.87662742639930735</v>
      </c>
      <c r="DP106" s="105">
        <f t="shared" si="108"/>
        <v>0.86861116333495392</v>
      </c>
      <c r="DQ106" s="105">
        <f t="shared" si="109"/>
        <v>1.3025869635641509</v>
      </c>
      <c r="DR106" s="105">
        <f t="shared" si="110"/>
        <v>1.1794040717747618</v>
      </c>
      <c r="DS106" s="104">
        <f t="shared" si="111"/>
        <v>587.83641498962641</v>
      </c>
      <c r="DT106" s="104">
        <f t="shared" si="112"/>
        <v>345.13776230883747</v>
      </c>
      <c r="DU106" s="104">
        <f t="shared" si="113"/>
        <v>0.43891068080495926</v>
      </c>
      <c r="DV106" s="104">
        <f t="shared" si="114"/>
        <v>0.46953235620995643</v>
      </c>
      <c r="DW106" s="105">
        <f t="shared" si="115"/>
        <v>0.87662742639929669</v>
      </c>
      <c r="DX106" s="105">
        <f t="shared" si="116"/>
        <v>0.86861116333494259</v>
      </c>
      <c r="DY106" s="105">
        <f t="shared" si="117"/>
        <v>1.30258696356418</v>
      </c>
      <c r="DZ106" s="105">
        <f t="shared" si="118"/>
        <v>1.1794040717747787</v>
      </c>
      <c r="EA106" s="104">
        <f t="shared" si="119"/>
        <v>587.8364149895358</v>
      </c>
      <c r="EB106" s="104">
        <f t="shared" si="120"/>
        <v>345.13776230883377</v>
      </c>
      <c r="EC106" s="104">
        <f t="shared" si="121"/>
        <v>0.43891068080496398</v>
      </c>
      <c r="ED106" s="104">
        <f t="shared" si="122"/>
        <v>0.46953235620996148</v>
      </c>
      <c r="EE106" s="105">
        <f t="shared" si="123"/>
        <v>0.87662742639929547</v>
      </c>
      <c r="EF106" s="105">
        <f t="shared" si="124"/>
        <v>0.86861116333494137</v>
      </c>
      <c r="EG106" s="105">
        <f t="shared" si="125"/>
        <v>1.3025869635641836</v>
      </c>
      <c r="EH106" s="105">
        <f t="shared" si="126"/>
        <v>1.1794040717747805</v>
      </c>
      <c r="EI106" s="104">
        <f t="shared" si="127"/>
        <v>587.83641498952602</v>
      </c>
      <c r="EJ106" s="104">
        <f t="shared" si="128"/>
        <v>345.13776230883337</v>
      </c>
      <c r="EK106" s="104">
        <f t="shared" si="129"/>
        <v>0.43891068080496443</v>
      </c>
      <c r="EL106" s="104">
        <f t="shared" si="130"/>
        <v>0.46953235620996198</v>
      </c>
      <c r="EM106" s="105">
        <f t="shared" si="131"/>
        <v>0.87662742639929536</v>
      </c>
      <c r="EN106" s="105">
        <f t="shared" si="132"/>
        <v>0.86861116333494115</v>
      </c>
      <c r="EO106" s="105">
        <f t="shared" si="133"/>
        <v>1.302586963564184</v>
      </c>
      <c r="EP106" s="105">
        <f t="shared" si="134"/>
        <v>1.1794040717747809</v>
      </c>
      <c r="EQ106" s="104">
        <f t="shared" si="135"/>
        <v>0.44341283691464012</v>
      </c>
      <c r="ER106" s="65">
        <f t="shared" si="136"/>
        <v>71.987762308833396</v>
      </c>
      <c r="ES106" s="16"/>
      <c r="ET106" s="16"/>
      <c r="EU106" s="16"/>
      <c r="EV106" s="16"/>
      <c r="EW106" s="16"/>
      <c r="EX106" s="16"/>
      <c r="EY106" s="16"/>
      <c r="EZ106" s="16"/>
      <c r="FA106" s="16"/>
      <c r="FB106" s="16"/>
      <c r="FC106" s="16"/>
      <c r="FD106" s="16"/>
    </row>
    <row r="107" spans="2:160" x14ac:dyDescent="0.3"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16"/>
      <c r="M107" s="116"/>
      <c r="N107" s="116"/>
      <c r="O107" s="116"/>
      <c r="P107" s="117"/>
      <c r="Q107" s="117"/>
      <c r="R107" s="116"/>
      <c r="S107" s="111">
        <v>0.45</v>
      </c>
      <c r="T107" s="134">
        <f t="shared" si="8"/>
        <v>350.83932826139471</v>
      </c>
      <c r="U107" s="111">
        <f t="shared" si="9"/>
        <v>0.43177784821662757</v>
      </c>
      <c r="V107" s="111">
        <f t="shared" si="10"/>
        <v>0.46190188413871786</v>
      </c>
      <c r="W107" s="156">
        <f t="shared" si="11"/>
        <v>0.87850528585376442</v>
      </c>
      <c r="X107" s="156">
        <f t="shared" si="12"/>
        <v>0.87060181487408739</v>
      </c>
      <c r="Y107" s="156">
        <f t="shared" si="13"/>
        <v>1.2855101603216306</v>
      </c>
      <c r="Z107" s="156">
        <f t="shared" si="14"/>
        <v>1.1851860954786935</v>
      </c>
      <c r="AA107" s="111">
        <f t="shared" si="15"/>
        <v>603.70417855226572</v>
      </c>
      <c r="AB107" s="111">
        <f t="shared" si="16"/>
        <v>345.78392905820135</v>
      </c>
      <c r="AC107" s="111">
        <f t="shared" si="17"/>
        <v>0.43809048800811851</v>
      </c>
      <c r="AD107" s="111">
        <f t="shared" si="18"/>
        <v>0.4686549406598477</v>
      </c>
      <c r="AE107" s="156">
        <f t="shared" si="19"/>
        <v>0.87684315398913426</v>
      </c>
      <c r="AF107" s="156">
        <f t="shared" si="20"/>
        <v>0.86883983331192383</v>
      </c>
      <c r="AG107" s="156">
        <f t="shared" si="21"/>
        <v>1.2898716486666078</v>
      </c>
      <c r="AH107" s="156">
        <f t="shared" si="22"/>
        <v>1.1879403032853548</v>
      </c>
      <c r="AI107" s="111">
        <f t="shared" si="23"/>
        <v>589.63295325037564</v>
      </c>
      <c r="AJ107" s="111">
        <f t="shared" si="24"/>
        <v>345.21165154834904</v>
      </c>
      <c r="AK107" s="111">
        <f t="shared" si="25"/>
        <v>0.4388167361878737</v>
      </c>
      <c r="AL107" s="111">
        <f t="shared" si="26"/>
        <v>0.46943185731726023</v>
      </c>
      <c r="AM107" s="156">
        <f t="shared" si="27"/>
        <v>0.8766521330758239</v>
      </c>
      <c r="AN107" s="156">
        <f t="shared" si="28"/>
        <v>0.86863735206776105</v>
      </c>
      <c r="AO107" s="156">
        <f t="shared" si="29"/>
        <v>1.2903736929688208</v>
      </c>
      <c r="AP107" s="156">
        <f t="shared" si="30"/>
        <v>1.1882572216442888</v>
      </c>
      <c r="AQ107" s="111">
        <f t="shared" si="31"/>
        <v>588.0256322778481</v>
      </c>
      <c r="AR107" s="111">
        <f t="shared" si="32"/>
        <v>345.14555350013597</v>
      </c>
      <c r="AS107" s="111">
        <f t="shared" si="33"/>
        <v>0.43890077299347963</v>
      </c>
      <c r="AT107" s="111">
        <f t="shared" si="34"/>
        <v>0.4695217571558154</v>
      </c>
      <c r="AU107" s="156">
        <f t="shared" si="35"/>
        <v>0.87663003204095269</v>
      </c>
      <c r="AV107" s="156">
        <f t="shared" si="36"/>
        <v>0.86861392527635806</v>
      </c>
      <c r="AW107" s="156">
        <f t="shared" si="37"/>
        <v>1.290431789905476</v>
      </c>
      <c r="AX107" s="156">
        <f t="shared" si="38"/>
        <v>1.1882938941528085</v>
      </c>
      <c r="AY107" s="111">
        <f t="shared" si="39"/>
        <v>587.83979912027758</v>
      </c>
      <c r="AZ107" s="111">
        <f t="shared" si="40"/>
        <v>345.13790167195793</v>
      </c>
      <c r="BA107" s="111">
        <f t="shared" si="41"/>
        <v>0.438910503577359</v>
      </c>
      <c r="BB107" s="111">
        <f t="shared" si="42"/>
        <v>0.46953216661763986</v>
      </c>
      <c r="BC107" s="156">
        <f t="shared" si="43"/>
        <v>0.87662747300807042</v>
      </c>
      <c r="BD107" s="156">
        <f t="shared" si="44"/>
        <v>0.86861121273954489</v>
      </c>
      <c r="BE107" s="156">
        <f t="shared" si="45"/>
        <v>1.2904385169714618</v>
      </c>
      <c r="BF107" s="156">
        <f t="shared" si="46"/>
        <v>1.1882981404559356</v>
      </c>
      <c r="BG107" s="111">
        <f t="shared" si="47"/>
        <v>587.81828367324488</v>
      </c>
      <c r="BH107" s="111">
        <f t="shared" si="48"/>
        <v>345.13701562499028</v>
      </c>
      <c r="BI107" s="111">
        <f t="shared" si="49"/>
        <v>0.43891163036267361</v>
      </c>
      <c r="BJ107" s="111">
        <f t="shared" si="50"/>
        <v>0.46953337201588341</v>
      </c>
      <c r="BK107" s="156">
        <f t="shared" si="51"/>
        <v>0.87662717667683165</v>
      </c>
      <c r="BL107" s="156">
        <f t="shared" si="52"/>
        <v>0.86861089863287255</v>
      </c>
      <c r="BM107" s="156">
        <f t="shared" si="53"/>
        <v>1.2904392959550768</v>
      </c>
      <c r="BN107" s="156">
        <f t="shared" si="54"/>
        <v>1.1882986321708577</v>
      </c>
      <c r="BO107" s="111">
        <f t="shared" si="55"/>
        <v>587.81579224855216</v>
      </c>
      <c r="BP107" s="111">
        <f t="shared" si="56"/>
        <v>345.1369130216292</v>
      </c>
      <c r="BQ107" s="111">
        <f t="shared" si="57"/>
        <v>0.43891176084367062</v>
      </c>
      <c r="BR107" s="111">
        <f t="shared" si="58"/>
        <v>0.46953351160020573</v>
      </c>
      <c r="BS107" s="156">
        <f t="shared" si="59"/>
        <v>0.87662714236187589</v>
      </c>
      <c r="BT107" s="156">
        <f t="shared" si="60"/>
        <v>0.86861086225953421</v>
      </c>
      <c r="BU107" s="156">
        <f t="shared" si="61"/>
        <v>1.2904393861608747</v>
      </c>
      <c r="BV107" s="156">
        <f t="shared" si="62"/>
        <v>1.1882986891111234</v>
      </c>
      <c r="BW107" s="111">
        <f t="shared" si="63"/>
        <v>587.81550374359119</v>
      </c>
      <c r="BX107" s="111">
        <f t="shared" si="64"/>
        <v>345.13690114021949</v>
      </c>
      <c r="BY107" s="111">
        <f t="shared" si="65"/>
        <v>0.43891177595329939</v>
      </c>
      <c r="BZ107" s="111">
        <f t="shared" si="66"/>
        <v>0.46953352776399465</v>
      </c>
      <c r="CA107" s="156">
        <f t="shared" si="67"/>
        <v>0.8766271383882227</v>
      </c>
      <c r="CB107" s="156">
        <f t="shared" si="68"/>
        <v>0.86861085804752147</v>
      </c>
      <c r="CC107" s="156">
        <f t="shared" si="69"/>
        <v>1.2904393966066574</v>
      </c>
      <c r="CD107" s="156">
        <f t="shared" si="70"/>
        <v>1.1882986957047754</v>
      </c>
      <c r="CE107" s="111">
        <f t="shared" si="71"/>
        <v>587.81547033487789</v>
      </c>
      <c r="CF107" s="111">
        <f t="shared" si="72"/>
        <v>345.13689976435859</v>
      </c>
      <c r="CG107" s="111">
        <f t="shared" si="73"/>
        <v>0.43891177770298645</v>
      </c>
      <c r="CH107" s="111">
        <f t="shared" si="74"/>
        <v>0.4695335296357529</v>
      </c>
      <c r="CI107" s="156">
        <f t="shared" si="75"/>
        <v>0.87662713792807578</v>
      </c>
      <c r="CJ107" s="156">
        <f t="shared" si="76"/>
        <v>0.86861085755977263</v>
      </c>
      <c r="CK107" s="156">
        <f t="shared" si="77"/>
        <v>1.2904393978162736</v>
      </c>
      <c r="CL107" s="156">
        <f t="shared" si="78"/>
        <v>1.1882986964683169</v>
      </c>
      <c r="CM107" s="111">
        <f t="shared" si="79"/>
        <v>587.81546646616664</v>
      </c>
      <c r="CN107" s="111">
        <f t="shared" si="80"/>
        <v>345.13689960503461</v>
      </c>
      <c r="CO107" s="111">
        <f t="shared" si="81"/>
        <v>0.43891177790559927</v>
      </c>
      <c r="CP107" s="111">
        <f t="shared" si="82"/>
        <v>0.46953352985250152</v>
      </c>
      <c r="CQ107" s="156">
        <f t="shared" si="83"/>
        <v>0.87662713787479107</v>
      </c>
      <c r="CR107" s="156">
        <f t="shared" si="84"/>
        <v>0.86861085750329159</v>
      </c>
      <c r="CS107" s="156">
        <f t="shared" si="85"/>
        <v>1.2904393979563464</v>
      </c>
      <c r="CT107" s="156">
        <f t="shared" si="86"/>
        <v>1.1882986965567346</v>
      </c>
      <c r="CU107" s="111">
        <f t="shared" si="87"/>
        <v>587.81546601817161</v>
      </c>
      <c r="CV107" s="111">
        <f t="shared" si="88"/>
        <v>345.13689958658495</v>
      </c>
      <c r="CW107" s="111">
        <f t="shared" si="89"/>
        <v>0.43891177792906177</v>
      </c>
      <c r="CX107" s="111">
        <f t="shared" si="90"/>
        <v>0.469533529877601</v>
      </c>
      <c r="CY107" s="156">
        <f t="shared" si="91"/>
        <v>0.87662713786862068</v>
      </c>
      <c r="CZ107" s="156">
        <f t="shared" si="92"/>
        <v>0.86861085749675104</v>
      </c>
      <c r="DA107" s="156">
        <f t="shared" si="93"/>
        <v>1.290439397972567</v>
      </c>
      <c r="DB107" s="156">
        <f t="shared" si="94"/>
        <v>1.1882986965669733</v>
      </c>
      <c r="DC107" s="111">
        <f t="shared" si="95"/>
        <v>587.8154659662938</v>
      </c>
      <c r="DD107" s="111">
        <f t="shared" si="96"/>
        <v>345.13689958444854</v>
      </c>
      <c r="DE107" s="111">
        <f t="shared" si="97"/>
        <v>0.4389117779317786</v>
      </c>
      <c r="DF107" s="111">
        <f t="shared" si="98"/>
        <v>0.46953352988050734</v>
      </c>
      <c r="DG107" s="156">
        <f t="shared" si="99"/>
        <v>0.87662713786790614</v>
      </c>
      <c r="DH107" s="156">
        <f t="shared" si="100"/>
        <v>0.86861085749599376</v>
      </c>
      <c r="DI107" s="156">
        <f t="shared" si="101"/>
        <v>1.2904393979744451</v>
      </c>
      <c r="DJ107" s="156">
        <f t="shared" si="102"/>
        <v>1.1882986965681588</v>
      </c>
      <c r="DK107" s="111">
        <f t="shared" si="103"/>
        <v>587.81546596028659</v>
      </c>
      <c r="DL107" s="104">
        <f t="shared" si="104"/>
        <v>345.1368995842011</v>
      </c>
      <c r="DM107" s="104">
        <f t="shared" si="105"/>
        <v>0.43891177793209329</v>
      </c>
      <c r="DN107" s="104">
        <f t="shared" si="106"/>
        <v>0.46953352988084401</v>
      </c>
      <c r="DO107" s="105">
        <f t="shared" si="107"/>
        <v>0.87662713786782342</v>
      </c>
      <c r="DP107" s="105">
        <f t="shared" si="108"/>
        <v>0.86861085749590594</v>
      </c>
      <c r="DQ107" s="105">
        <f t="shared" si="109"/>
        <v>1.2904393979746629</v>
      </c>
      <c r="DR107" s="105">
        <f t="shared" si="110"/>
        <v>1.1882986965682962</v>
      </c>
      <c r="DS107" s="104">
        <f t="shared" si="111"/>
        <v>587.81546595959094</v>
      </c>
      <c r="DT107" s="104">
        <f t="shared" si="112"/>
        <v>345.13689958417245</v>
      </c>
      <c r="DU107" s="104">
        <f t="shared" si="113"/>
        <v>0.43891177793212977</v>
      </c>
      <c r="DV107" s="104">
        <f t="shared" si="114"/>
        <v>0.46953352988088298</v>
      </c>
      <c r="DW107" s="105">
        <f t="shared" si="115"/>
        <v>0.87662713786781388</v>
      </c>
      <c r="DX107" s="105">
        <f t="shared" si="116"/>
        <v>0.86861085749589584</v>
      </c>
      <c r="DY107" s="105">
        <f t="shared" si="117"/>
        <v>1.290439397974688</v>
      </c>
      <c r="DZ107" s="105">
        <f t="shared" si="118"/>
        <v>1.188298696568312</v>
      </c>
      <c r="EA107" s="104">
        <f t="shared" si="119"/>
        <v>587.81546595951079</v>
      </c>
      <c r="EB107" s="104">
        <f t="shared" si="120"/>
        <v>345.13689958416916</v>
      </c>
      <c r="EC107" s="104">
        <f t="shared" si="121"/>
        <v>0.43891177793213393</v>
      </c>
      <c r="ED107" s="104">
        <f t="shared" si="122"/>
        <v>0.46953352988088742</v>
      </c>
      <c r="EE107" s="105">
        <f t="shared" si="123"/>
        <v>0.87662713786781277</v>
      </c>
      <c r="EF107" s="105">
        <f t="shared" si="124"/>
        <v>0.86861085749589462</v>
      </c>
      <c r="EG107" s="105">
        <f t="shared" si="125"/>
        <v>1.2904393979746909</v>
      </c>
      <c r="EH107" s="105">
        <f t="shared" si="126"/>
        <v>1.188298696568314</v>
      </c>
      <c r="EI107" s="104">
        <f t="shared" si="127"/>
        <v>587.81546595950101</v>
      </c>
      <c r="EJ107" s="104">
        <f t="shared" si="128"/>
        <v>345.13689958416876</v>
      </c>
      <c r="EK107" s="104">
        <f t="shared" si="129"/>
        <v>0.43891177793213443</v>
      </c>
      <c r="EL107" s="104">
        <f t="shared" si="130"/>
        <v>0.46953352988088798</v>
      </c>
      <c r="EM107" s="105">
        <f t="shared" si="131"/>
        <v>0.87662713786781254</v>
      </c>
      <c r="EN107" s="105">
        <f t="shared" si="132"/>
        <v>0.86861085749589451</v>
      </c>
      <c r="EO107" s="105">
        <f t="shared" si="133"/>
        <v>1.2904393979746911</v>
      </c>
      <c r="EP107" s="105">
        <f t="shared" si="134"/>
        <v>1.1882986965683142</v>
      </c>
      <c r="EQ107" s="104">
        <f t="shared" si="135"/>
        <v>0.44924526483362298</v>
      </c>
      <c r="ER107" s="65">
        <f t="shared" si="136"/>
        <v>71.986899584168782</v>
      </c>
      <c r="ES107" s="16"/>
      <c r="ET107" s="16"/>
      <c r="EU107" s="16"/>
      <c r="EV107" s="16"/>
      <c r="EW107" s="16"/>
      <c r="EX107" s="16"/>
      <c r="EY107" s="16"/>
      <c r="EZ107" s="16"/>
      <c r="FA107" s="16"/>
      <c r="FB107" s="16"/>
      <c r="FC107" s="16"/>
      <c r="FD107" s="16"/>
    </row>
    <row r="108" spans="2:160" x14ac:dyDescent="0.3"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16"/>
      <c r="M108" s="116"/>
      <c r="N108" s="116"/>
      <c r="O108" s="116"/>
      <c r="P108" s="117"/>
      <c r="Q108" s="117"/>
      <c r="R108" s="116"/>
      <c r="S108" s="111">
        <v>0.46</v>
      </c>
      <c r="T108" s="134">
        <f t="shared" si="8"/>
        <v>350.8509766044757</v>
      </c>
      <c r="U108" s="111">
        <f t="shared" si="9"/>
        <v>0.43176351308049804</v>
      </c>
      <c r="V108" s="111">
        <f t="shared" si="10"/>
        <v>0.46188654887681185</v>
      </c>
      <c r="W108" s="156">
        <f t="shared" si="11"/>
        <v>0.87850906390974726</v>
      </c>
      <c r="X108" s="156">
        <f t="shared" si="12"/>
        <v>0.87060582015535481</v>
      </c>
      <c r="Y108" s="156">
        <f t="shared" si="13"/>
        <v>1.2739063809740514</v>
      </c>
      <c r="Z108" s="156">
        <f t="shared" si="14"/>
        <v>1.1941782272444617</v>
      </c>
      <c r="AA108" s="111">
        <f t="shared" si="15"/>
        <v>603.62761511899032</v>
      </c>
      <c r="AB108" s="111">
        <f t="shared" si="16"/>
        <v>345.78084568429296</v>
      </c>
      <c r="AC108" s="111">
        <f t="shared" si="17"/>
        <v>0.43809439451941634</v>
      </c>
      <c r="AD108" s="111">
        <f t="shared" si="18"/>
        <v>0.46865911971844537</v>
      </c>
      <c r="AE108" s="156">
        <f t="shared" si="19"/>
        <v>0.87684212637043024</v>
      </c>
      <c r="AF108" s="156">
        <f t="shared" si="20"/>
        <v>0.86883874403283401</v>
      </c>
      <c r="AG108" s="156">
        <f t="shared" si="21"/>
        <v>1.2780848522087265</v>
      </c>
      <c r="AH108" s="156">
        <f t="shared" si="22"/>
        <v>1.1970834658330378</v>
      </c>
      <c r="AI108" s="111">
        <f t="shared" si="23"/>
        <v>589.64723178865563</v>
      </c>
      <c r="AJ108" s="111">
        <f t="shared" si="24"/>
        <v>345.21223804742027</v>
      </c>
      <c r="AK108" s="111">
        <f t="shared" si="25"/>
        <v>0.43881599065923987</v>
      </c>
      <c r="AL108" s="111">
        <f t="shared" si="26"/>
        <v>0.46943105977500077</v>
      </c>
      <c r="AM108" s="156">
        <f t="shared" si="27"/>
        <v>0.87665232914662594</v>
      </c>
      <c r="AN108" s="156">
        <f t="shared" si="28"/>
        <v>0.86863755990028491</v>
      </c>
      <c r="AO108" s="156">
        <f t="shared" si="29"/>
        <v>1.2785613418849859</v>
      </c>
      <c r="AP108" s="156">
        <f t="shared" si="30"/>
        <v>1.1974146784895625</v>
      </c>
      <c r="AQ108" s="111">
        <f t="shared" si="31"/>
        <v>588.06461589139235</v>
      </c>
      <c r="AR108" s="111">
        <f t="shared" si="32"/>
        <v>345.14715842355548</v>
      </c>
      <c r="AS108" s="111">
        <f t="shared" si="33"/>
        <v>0.43889873211870423</v>
      </c>
      <c r="AT108" s="111">
        <f t="shared" si="34"/>
        <v>0.46951957389442778</v>
      </c>
      <c r="AU108" s="156">
        <f t="shared" si="35"/>
        <v>0.876630568768753</v>
      </c>
      <c r="AV108" s="156">
        <f t="shared" si="36"/>
        <v>0.86861449419991754</v>
      </c>
      <c r="AW108" s="156">
        <f t="shared" si="37"/>
        <v>1.278615981274259</v>
      </c>
      <c r="AX108" s="156">
        <f t="shared" si="38"/>
        <v>1.1974526577635283</v>
      </c>
      <c r="AY108" s="111">
        <f t="shared" si="39"/>
        <v>587.88329050393531</v>
      </c>
      <c r="AZ108" s="111">
        <f t="shared" si="40"/>
        <v>345.13969264649995</v>
      </c>
      <c r="BA108" s="111">
        <f t="shared" si="41"/>
        <v>0.43890822601394075</v>
      </c>
      <c r="BB108" s="111">
        <f t="shared" si="42"/>
        <v>0.46952973015444827</v>
      </c>
      <c r="BC108" s="156">
        <f t="shared" si="43"/>
        <v>0.87662807198067427</v>
      </c>
      <c r="BD108" s="156">
        <f t="shared" si="44"/>
        <v>0.86861184764155119</v>
      </c>
      <c r="BE108" s="156">
        <f t="shared" si="45"/>
        <v>1.278622250729005</v>
      </c>
      <c r="BF108" s="156">
        <f t="shared" si="46"/>
        <v>1.1974570155821338</v>
      </c>
      <c r="BG108" s="111">
        <f t="shared" si="47"/>
        <v>587.86248682605151</v>
      </c>
      <c r="BH108" s="111">
        <f t="shared" si="48"/>
        <v>345.13883596524329</v>
      </c>
      <c r="BI108" s="111">
        <f t="shared" si="49"/>
        <v>0.43890931544350198</v>
      </c>
      <c r="BJ108" s="111">
        <f t="shared" si="50"/>
        <v>0.46953089559072309</v>
      </c>
      <c r="BK108" s="156">
        <f t="shared" si="51"/>
        <v>0.8766277854733604</v>
      </c>
      <c r="BL108" s="156">
        <f t="shared" si="52"/>
        <v>0.86861154394807749</v>
      </c>
      <c r="BM108" s="156">
        <f t="shared" si="53"/>
        <v>1.2786229701528027</v>
      </c>
      <c r="BN108" s="156">
        <f t="shared" si="54"/>
        <v>1.1974575156443148</v>
      </c>
      <c r="BO108" s="111">
        <f t="shared" si="55"/>
        <v>587.8600996179548</v>
      </c>
      <c r="BP108" s="111">
        <f t="shared" si="56"/>
        <v>345.13873766001348</v>
      </c>
      <c r="BQ108" s="111">
        <f t="shared" si="57"/>
        <v>0.43890944045723251</v>
      </c>
      <c r="BR108" s="111">
        <f t="shared" si="58"/>
        <v>0.46953102932634172</v>
      </c>
      <c r="BS108" s="156">
        <f t="shared" si="59"/>
        <v>0.87662775259620807</v>
      </c>
      <c r="BT108" s="156">
        <f t="shared" si="60"/>
        <v>0.86861150909878748</v>
      </c>
      <c r="BU108" s="156">
        <f t="shared" si="61"/>
        <v>1.2786230527078051</v>
      </c>
      <c r="BV108" s="156">
        <f t="shared" si="62"/>
        <v>1.1974575730272272</v>
      </c>
      <c r="BW108" s="111">
        <f t="shared" si="63"/>
        <v>587.85982568245629</v>
      </c>
      <c r="BX108" s="111">
        <f t="shared" si="64"/>
        <v>345.1387263793282</v>
      </c>
      <c r="BY108" s="111">
        <f t="shared" si="65"/>
        <v>0.43890945480276622</v>
      </c>
      <c r="BZ108" s="111">
        <f t="shared" si="66"/>
        <v>0.46953104467272666</v>
      </c>
      <c r="CA108" s="156">
        <f t="shared" si="67"/>
        <v>0.87662774882350014</v>
      </c>
      <c r="CB108" s="156">
        <f t="shared" si="68"/>
        <v>0.86861150509977358</v>
      </c>
      <c r="CC108" s="156">
        <f t="shared" si="69"/>
        <v>1.2786230621811292</v>
      </c>
      <c r="CD108" s="156">
        <f t="shared" si="70"/>
        <v>1.1974575796120119</v>
      </c>
      <c r="CE108" s="111">
        <f t="shared" si="71"/>
        <v>587.85979424790582</v>
      </c>
      <c r="CF108" s="111">
        <f t="shared" si="72"/>
        <v>345.13872508485065</v>
      </c>
      <c r="CG108" s="111">
        <f t="shared" si="73"/>
        <v>0.43890945644894042</v>
      </c>
      <c r="CH108" s="111">
        <f t="shared" si="74"/>
        <v>0.46953104643375021</v>
      </c>
      <c r="CI108" s="156">
        <f t="shared" si="75"/>
        <v>0.87662774839057556</v>
      </c>
      <c r="CJ108" s="156">
        <f t="shared" si="76"/>
        <v>0.86861150464087999</v>
      </c>
      <c r="CK108" s="156">
        <f t="shared" si="77"/>
        <v>1.2786230632682092</v>
      </c>
      <c r="CL108" s="156">
        <f t="shared" si="78"/>
        <v>1.1974575803676271</v>
      </c>
      <c r="CM108" s="111">
        <f t="shared" si="79"/>
        <v>587.85979064073797</v>
      </c>
      <c r="CN108" s="111">
        <f t="shared" si="80"/>
        <v>345.13872493630714</v>
      </c>
      <c r="CO108" s="111">
        <f t="shared" si="81"/>
        <v>0.43890945663784164</v>
      </c>
      <c r="CP108" s="111">
        <f t="shared" si="82"/>
        <v>0.46953104663583062</v>
      </c>
      <c r="CQ108" s="156">
        <f t="shared" si="83"/>
        <v>0.87662774834089674</v>
      </c>
      <c r="CR108" s="156">
        <f t="shared" si="84"/>
        <v>0.86861150458822112</v>
      </c>
      <c r="CS108" s="156">
        <f t="shared" si="85"/>
        <v>1.2786230633929534</v>
      </c>
      <c r="CT108" s="156">
        <f t="shared" si="86"/>
        <v>1.1974575804543353</v>
      </c>
      <c r="CU108" s="111">
        <f t="shared" si="87"/>
        <v>587.85979022680965</v>
      </c>
      <c r="CV108" s="111">
        <f t="shared" si="88"/>
        <v>345.13872491926156</v>
      </c>
      <c r="CW108" s="111">
        <f t="shared" si="89"/>
        <v>0.43890945665951836</v>
      </c>
      <c r="CX108" s="111">
        <f t="shared" si="90"/>
        <v>0.46953104665901968</v>
      </c>
      <c r="CY108" s="156">
        <f t="shared" si="91"/>
        <v>0.87662774833519608</v>
      </c>
      <c r="CZ108" s="156">
        <f t="shared" si="92"/>
        <v>0.86861150458217851</v>
      </c>
      <c r="DA108" s="156">
        <f t="shared" si="93"/>
        <v>1.2786230634072679</v>
      </c>
      <c r="DB108" s="156">
        <f t="shared" si="94"/>
        <v>1.1974575804642851</v>
      </c>
      <c r="DC108" s="111">
        <f t="shared" si="95"/>
        <v>587.85979017931049</v>
      </c>
      <c r="DD108" s="111">
        <f t="shared" si="96"/>
        <v>345.13872491730552</v>
      </c>
      <c r="DE108" s="111">
        <f t="shared" si="97"/>
        <v>0.43890945666200581</v>
      </c>
      <c r="DF108" s="111">
        <f t="shared" si="98"/>
        <v>0.46953104666168066</v>
      </c>
      <c r="DG108" s="156">
        <f t="shared" si="99"/>
        <v>0.87662774833454182</v>
      </c>
      <c r="DH108" s="156">
        <f t="shared" si="100"/>
        <v>0.86861150458148506</v>
      </c>
      <c r="DI108" s="156">
        <f t="shared" si="101"/>
        <v>1.2786230634089104</v>
      </c>
      <c r="DJ108" s="156">
        <f t="shared" si="102"/>
        <v>1.1974575804654268</v>
      </c>
      <c r="DK108" s="111">
        <f t="shared" si="103"/>
        <v>587.85979017386035</v>
      </c>
      <c r="DL108" s="104">
        <f t="shared" si="104"/>
        <v>345.13872491708105</v>
      </c>
      <c r="DM108" s="104">
        <f t="shared" si="105"/>
        <v>0.43890945666229125</v>
      </c>
      <c r="DN108" s="104">
        <f t="shared" si="106"/>
        <v>0.46953104666198597</v>
      </c>
      <c r="DO108" s="105">
        <f t="shared" si="107"/>
        <v>0.87662774833446677</v>
      </c>
      <c r="DP108" s="105">
        <f t="shared" si="108"/>
        <v>0.86861150458140546</v>
      </c>
      <c r="DQ108" s="105">
        <f t="shared" si="109"/>
        <v>1.2786230634090989</v>
      </c>
      <c r="DR108" s="105">
        <f t="shared" si="110"/>
        <v>1.1974575804655578</v>
      </c>
      <c r="DS108" s="104">
        <f t="shared" si="111"/>
        <v>587.85979017323439</v>
      </c>
      <c r="DT108" s="104">
        <f t="shared" si="112"/>
        <v>345.1387249170553</v>
      </c>
      <c r="DU108" s="104">
        <f t="shared" si="113"/>
        <v>0.438909456662324</v>
      </c>
      <c r="DV108" s="104">
        <f t="shared" si="114"/>
        <v>0.469531046662021</v>
      </c>
      <c r="DW108" s="105">
        <f t="shared" si="115"/>
        <v>0.87662774833445822</v>
      </c>
      <c r="DX108" s="105">
        <f t="shared" si="116"/>
        <v>0.86861150458139635</v>
      </c>
      <c r="DY108" s="105">
        <f t="shared" si="117"/>
        <v>1.2786230634091207</v>
      </c>
      <c r="DZ108" s="105">
        <f t="shared" si="118"/>
        <v>1.1974575804655729</v>
      </c>
      <c r="EA108" s="104">
        <f t="shared" si="119"/>
        <v>587.85979017316311</v>
      </c>
      <c r="EB108" s="104">
        <f t="shared" si="120"/>
        <v>345.13872491705234</v>
      </c>
      <c r="EC108" s="104">
        <f t="shared" si="121"/>
        <v>0.43890945666232778</v>
      </c>
      <c r="ED108" s="104">
        <f t="shared" si="122"/>
        <v>0.46953104666202505</v>
      </c>
      <c r="EE108" s="105">
        <f t="shared" si="123"/>
        <v>0.87662774833445722</v>
      </c>
      <c r="EF108" s="105">
        <f t="shared" si="124"/>
        <v>0.86861150458139536</v>
      </c>
      <c r="EG108" s="105">
        <f t="shared" si="125"/>
        <v>1.2786230634091231</v>
      </c>
      <c r="EH108" s="105">
        <f t="shared" si="126"/>
        <v>1.1974575804655747</v>
      </c>
      <c r="EI108" s="104">
        <f t="shared" si="127"/>
        <v>587.85979017315492</v>
      </c>
      <c r="EJ108" s="104">
        <f t="shared" si="128"/>
        <v>345.138724917052</v>
      </c>
      <c r="EK108" s="104">
        <f t="shared" si="129"/>
        <v>0.43890945666232822</v>
      </c>
      <c r="EL108" s="104">
        <f t="shared" si="130"/>
        <v>0.46953104666202555</v>
      </c>
      <c r="EM108" s="105">
        <f t="shared" si="131"/>
        <v>0.87662774833445711</v>
      </c>
      <c r="EN108" s="105">
        <f t="shared" si="132"/>
        <v>0.86861150458139513</v>
      </c>
      <c r="EO108" s="105">
        <f t="shared" si="133"/>
        <v>1.2786230634091234</v>
      </c>
      <c r="EP108" s="105">
        <f t="shared" si="134"/>
        <v>1.1974575804655747</v>
      </c>
      <c r="EQ108" s="104">
        <f t="shared" si="135"/>
        <v>0.45505772659898042</v>
      </c>
      <c r="ER108" s="65">
        <f t="shared" si="136"/>
        <v>71.988724917052025</v>
      </c>
      <c r="ES108" s="16"/>
      <c r="ET108" s="16"/>
      <c r="EU108" s="16"/>
      <c r="EV108" s="16"/>
      <c r="EW108" s="16"/>
      <c r="EX108" s="16"/>
      <c r="EY108" s="16"/>
      <c r="EZ108" s="16"/>
      <c r="FA108" s="16"/>
      <c r="FB108" s="16"/>
      <c r="FC108" s="16"/>
      <c r="FD108" s="16"/>
    </row>
    <row r="109" spans="2:160" x14ac:dyDescent="0.3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16"/>
      <c r="M109" s="116"/>
      <c r="N109" s="116"/>
      <c r="O109" s="116"/>
      <c r="P109" s="117"/>
      <c r="Q109" s="117"/>
      <c r="R109" s="116"/>
      <c r="S109" s="111">
        <v>0.47</v>
      </c>
      <c r="T109" s="134">
        <f t="shared" si="8"/>
        <v>350.86262494755658</v>
      </c>
      <c r="U109" s="111">
        <f t="shared" si="9"/>
        <v>0.43174917889619752</v>
      </c>
      <c r="V109" s="111">
        <f t="shared" si="10"/>
        <v>0.46187121463314151</v>
      </c>
      <c r="W109" s="156">
        <f t="shared" si="11"/>
        <v>0.87851284173111965</v>
      </c>
      <c r="X109" s="156">
        <f t="shared" si="12"/>
        <v>0.87060982518910301</v>
      </c>
      <c r="Y109" s="156">
        <f t="shared" si="13"/>
        <v>1.2626217915829538</v>
      </c>
      <c r="Z109" s="156">
        <f t="shared" si="14"/>
        <v>1.203434847185445</v>
      </c>
      <c r="AA109" s="111">
        <f t="shared" si="15"/>
        <v>603.60964222168127</v>
      </c>
      <c r="AB109" s="111">
        <f t="shared" si="16"/>
        <v>345.78012182949789</v>
      </c>
      <c r="AC109" s="111">
        <f t="shared" si="17"/>
        <v>0.43809531162455961</v>
      </c>
      <c r="AD109" s="111">
        <f t="shared" si="18"/>
        <v>0.46866010080766846</v>
      </c>
      <c r="AE109" s="156">
        <f t="shared" si="19"/>
        <v>0.87684188512353622</v>
      </c>
      <c r="AF109" s="156">
        <f t="shared" si="20"/>
        <v>0.86883848831037314</v>
      </c>
      <c r="AG109" s="156">
        <f t="shared" si="21"/>
        <v>1.2666210824329129</v>
      </c>
      <c r="AH109" s="156">
        <f t="shared" si="22"/>
        <v>1.2064956410637633</v>
      </c>
      <c r="AI109" s="111">
        <f t="shared" si="23"/>
        <v>589.72577910933512</v>
      </c>
      <c r="AJ109" s="111">
        <f t="shared" si="24"/>
        <v>345.21546420982554</v>
      </c>
      <c r="AK109" s="111">
        <f t="shared" si="25"/>
        <v>0.43881188976632318</v>
      </c>
      <c r="AL109" s="111">
        <f t="shared" si="26"/>
        <v>0.46942667277327599</v>
      </c>
      <c r="AM109" s="156">
        <f t="shared" si="27"/>
        <v>0.87665340766448752</v>
      </c>
      <c r="AN109" s="156">
        <f t="shared" si="28"/>
        <v>0.86863870311537916</v>
      </c>
      <c r="AO109" s="156">
        <f t="shared" si="29"/>
        <v>1.2670728518801846</v>
      </c>
      <c r="AP109" s="156">
        <f t="shared" si="30"/>
        <v>1.2068413438026773</v>
      </c>
      <c r="AQ109" s="111">
        <f t="shared" si="31"/>
        <v>588.16829494995977</v>
      </c>
      <c r="AR109" s="111">
        <f t="shared" si="32"/>
        <v>345.15142637032523</v>
      </c>
      <c r="AS109" s="111">
        <f t="shared" si="33"/>
        <v>0.43889330494592482</v>
      </c>
      <c r="AT109" s="111">
        <f t="shared" si="34"/>
        <v>0.46951376808168704</v>
      </c>
      <c r="AU109" s="156">
        <f t="shared" si="35"/>
        <v>0.87663199605758302</v>
      </c>
      <c r="AV109" s="156">
        <f t="shared" si="36"/>
        <v>0.86861600710516418</v>
      </c>
      <c r="AW109" s="156">
        <f t="shared" si="37"/>
        <v>1.267124182774698</v>
      </c>
      <c r="AX109" s="156">
        <f t="shared" si="38"/>
        <v>1.2068806225360118</v>
      </c>
      <c r="AY109" s="111">
        <f t="shared" si="39"/>
        <v>587.99147241398919</v>
      </c>
      <c r="AZ109" s="111">
        <f t="shared" si="40"/>
        <v>345.14414709302548</v>
      </c>
      <c r="BA109" s="111">
        <f t="shared" si="41"/>
        <v>0.43890256144382173</v>
      </c>
      <c r="BB109" s="111">
        <f t="shared" si="42"/>
        <v>0.46952367038176274</v>
      </c>
      <c r="BC109" s="156">
        <f t="shared" si="43"/>
        <v>0.87662956169829476</v>
      </c>
      <c r="BD109" s="156">
        <f t="shared" si="44"/>
        <v>0.86861342672009112</v>
      </c>
      <c r="BE109" s="156">
        <f t="shared" si="45"/>
        <v>1.267130018870892</v>
      </c>
      <c r="BF109" s="156">
        <f t="shared" si="46"/>
        <v>1.2068850883461133</v>
      </c>
      <c r="BG109" s="111">
        <f t="shared" si="47"/>
        <v>587.97137030622628</v>
      </c>
      <c r="BH109" s="111">
        <f t="shared" si="48"/>
        <v>345.14331943036871</v>
      </c>
      <c r="BI109" s="111">
        <f t="shared" si="49"/>
        <v>0.43890361394357941</v>
      </c>
      <c r="BJ109" s="111">
        <f t="shared" si="50"/>
        <v>0.4695247963117361</v>
      </c>
      <c r="BK109" s="156">
        <f t="shared" si="51"/>
        <v>0.87662928490261804</v>
      </c>
      <c r="BL109" s="156">
        <f t="shared" si="52"/>
        <v>0.86861313332077295</v>
      </c>
      <c r="BM109" s="156">
        <f t="shared" si="53"/>
        <v>1.2671306824580908</v>
      </c>
      <c r="BN109" s="156">
        <f t="shared" si="54"/>
        <v>1.2068855961262579</v>
      </c>
      <c r="BO109" s="111">
        <f t="shared" si="55"/>
        <v>587.96908464085777</v>
      </c>
      <c r="BP109" s="111">
        <f t="shared" si="56"/>
        <v>345.14322532132491</v>
      </c>
      <c r="BQ109" s="111">
        <f t="shared" si="57"/>
        <v>0.43890373361795343</v>
      </c>
      <c r="BR109" s="111">
        <f t="shared" si="58"/>
        <v>0.46952492433548504</v>
      </c>
      <c r="BS109" s="156">
        <f t="shared" si="59"/>
        <v>0.8766292534296003</v>
      </c>
      <c r="BT109" s="156">
        <f t="shared" si="60"/>
        <v>0.86861309995984071</v>
      </c>
      <c r="BU109" s="156">
        <f t="shared" si="61"/>
        <v>1.2671307579112083</v>
      </c>
      <c r="BV109" s="156">
        <f t="shared" si="62"/>
        <v>1.2068856538633483</v>
      </c>
      <c r="BW109" s="111">
        <f t="shared" si="63"/>
        <v>587.96882474980669</v>
      </c>
      <c r="BX109" s="111">
        <f t="shared" si="64"/>
        <v>345.14321462065834</v>
      </c>
      <c r="BY109" s="111">
        <f t="shared" si="65"/>
        <v>0.43890374722552933</v>
      </c>
      <c r="BZ109" s="111">
        <f t="shared" si="66"/>
        <v>0.46952493889242675</v>
      </c>
      <c r="CA109" s="156">
        <f t="shared" si="67"/>
        <v>0.87662924985096058</v>
      </c>
      <c r="CB109" s="156">
        <f t="shared" si="68"/>
        <v>0.86861309616653559</v>
      </c>
      <c r="CC109" s="156">
        <f t="shared" si="69"/>
        <v>1.267130766490606</v>
      </c>
      <c r="CD109" s="156">
        <f t="shared" si="70"/>
        <v>1.2068856604283447</v>
      </c>
      <c r="CE109" s="111">
        <f t="shared" si="71"/>
        <v>587.96879519889558</v>
      </c>
      <c r="CF109" s="111">
        <f t="shared" si="72"/>
        <v>345.14321340393889</v>
      </c>
      <c r="CG109" s="111">
        <f t="shared" si="73"/>
        <v>0.4389037487727791</v>
      </c>
      <c r="CH109" s="111">
        <f t="shared" si="74"/>
        <v>0.46952494054762411</v>
      </c>
      <c r="CI109" s="156">
        <f t="shared" si="75"/>
        <v>0.8766292494440513</v>
      </c>
      <c r="CJ109" s="156">
        <f t="shared" si="76"/>
        <v>0.86861309573521772</v>
      </c>
      <c r="CK109" s="156">
        <f t="shared" si="77"/>
        <v>1.2671307674661265</v>
      </c>
      <c r="CL109" s="156">
        <f t="shared" si="78"/>
        <v>1.2068856611748178</v>
      </c>
      <c r="CM109" s="111">
        <f t="shared" si="79"/>
        <v>587.96879183880935</v>
      </c>
      <c r="CN109" s="111">
        <f t="shared" si="80"/>
        <v>345.14321326559178</v>
      </c>
      <c r="CO109" s="111">
        <f t="shared" si="81"/>
        <v>0.43890374894870915</v>
      </c>
      <c r="CP109" s="111">
        <f t="shared" si="82"/>
        <v>0.46952494073582834</v>
      </c>
      <c r="CQ109" s="156">
        <f t="shared" si="83"/>
        <v>0.87662924939778364</v>
      </c>
      <c r="CR109" s="156">
        <f t="shared" si="84"/>
        <v>0.86861309568617473</v>
      </c>
      <c r="CS109" s="156">
        <f t="shared" si="85"/>
        <v>1.267130767577048</v>
      </c>
      <c r="CT109" s="156">
        <f t="shared" si="86"/>
        <v>1.2068856612596957</v>
      </c>
      <c r="CU109" s="111">
        <f t="shared" si="87"/>
        <v>587.96879145675075</v>
      </c>
      <c r="CV109" s="111">
        <f t="shared" si="88"/>
        <v>345.14321324986105</v>
      </c>
      <c r="CW109" s="111">
        <f t="shared" si="89"/>
        <v>0.4389037489687132</v>
      </c>
      <c r="CX109" s="111">
        <f t="shared" si="90"/>
        <v>0.46952494075722806</v>
      </c>
      <c r="CY109" s="156">
        <f t="shared" si="91"/>
        <v>0.87662924939252285</v>
      </c>
      <c r="CZ109" s="156">
        <f t="shared" si="92"/>
        <v>0.8686130956805983</v>
      </c>
      <c r="DA109" s="156">
        <f t="shared" si="93"/>
        <v>1.2671307675896604</v>
      </c>
      <c r="DB109" s="156">
        <f t="shared" si="94"/>
        <v>1.2068856612693466</v>
      </c>
      <c r="DC109" s="111">
        <f t="shared" si="95"/>
        <v>587.96879141330874</v>
      </c>
      <c r="DD109" s="111">
        <f t="shared" si="96"/>
        <v>345.14321324807236</v>
      </c>
      <c r="DE109" s="111">
        <f t="shared" si="97"/>
        <v>0.43890374897098777</v>
      </c>
      <c r="DF109" s="111">
        <f t="shared" si="98"/>
        <v>0.46952494075966134</v>
      </c>
      <c r="DG109" s="156">
        <f t="shared" si="99"/>
        <v>0.87662924939192466</v>
      </c>
      <c r="DH109" s="156">
        <f t="shared" si="100"/>
        <v>0.86861309567996425</v>
      </c>
      <c r="DI109" s="156">
        <f t="shared" si="101"/>
        <v>1.2671307675910946</v>
      </c>
      <c r="DJ109" s="156">
        <f t="shared" si="102"/>
        <v>1.2068856612704439</v>
      </c>
      <c r="DK109" s="111">
        <f t="shared" si="103"/>
        <v>587.96879140836882</v>
      </c>
      <c r="DL109" s="104">
        <f t="shared" si="104"/>
        <v>345.14321324786897</v>
      </c>
      <c r="DM109" s="104">
        <f t="shared" si="105"/>
        <v>0.43890374897124645</v>
      </c>
      <c r="DN109" s="104">
        <f t="shared" si="106"/>
        <v>0.46952494075993806</v>
      </c>
      <c r="DO109" s="105">
        <f t="shared" si="107"/>
        <v>0.8766292493918566</v>
      </c>
      <c r="DP109" s="105">
        <f t="shared" si="108"/>
        <v>0.8686130956798922</v>
      </c>
      <c r="DQ109" s="105">
        <f t="shared" si="109"/>
        <v>1.2671307675912575</v>
      </c>
      <c r="DR109" s="105">
        <f t="shared" si="110"/>
        <v>1.2068856612705687</v>
      </c>
      <c r="DS109" s="104">
        <f t="shared" si="111"/>
        <v>587.96879140780732</v>
      </c>
      <c r="DT109" s="104">
        <f t="shared" si="112"/>
        <v>345.14321324784589</v>
      </c>
      <c r="DU109" s="104">
        <f t="shared" si="113"/>
        <v>0.43890374897127576</v>
      </c>
      <c r="DV109" s="104">
        <f t="shared" si="114"/>
        <v>0.46952494075996942</v>
      </c>
      <c r="DW109" s="105">
        <f t="shared" si="115"/>
        <v>0.87662924939184883</v>
      </c>
      <c r="DX109" s="105">
        <f t="shared" si="116"/>
        <v>0.86861309567988398</v>
      </c>
      <c r="DY109" s="105">
        <f t="shared" si="117"/>
        <v>1.267130767591276</v>
      </c>
      <c r="DZ109" s="105">
        <f t="shared" si="118"/>
        <v>1.2068856612705829</v>
      </c>
      <c r="EA109" s="104">
        <f t="shared" si="119"/>
        <v>587.96879140774331</v>
      </c>
      <c r="EB109" s="104">
        <f t="shared" si="120"/>
        <v>345.14321324784322</v>
      </c>
      <c r="EC109" s="104">
        <f t="shared" si="121"/>
        <v>0.43890374897127915</v>
      </c>
      <c r="ED109" s="104">
        <f t="shared" si="122"/>
        <v>0.46952494075997309</v>
      </c>
      <c r="EE109" s="105">
        <f t="shared" si="123"/>
        <v>0.87662924939184794</v>
      </c>
      <c r="EF109" s="105">
        <f t="shared" si="124"/>
        <v>0.8686130956798831</v>
      </c>
      <c r="EG109" s="105">
        <f t="shared" si="125"/>
        <v>1.2671307675912782</v>
      </c>
      <c r="EH109" s="105">
        <f t="shared" si="126"/>
        <v>1.2068856612705845</v>
      </c>
      <c r="EI109" s="104">
        <f t="shared" si="127"/>
        <v>587.96879140773581</v>
      </c>
      <c r="EJ109" s="104">
        <f t="shared" si="128"/>
        <v>345.14321324784294</v>
      </c>
      <c r="EK109" s="104">
        <f t="shared" si="129"/>
        <v>0.43890374897127954</v>
      </c>
      <c r="EL109" s="104">
        <f t="shared" si="130"/>
        <v>0.46952494075997347</v>
      </c>
      <c r="EM109" s="105">
        <f t="shared" si="131"/>
        <v>0.87662924939184783</v>
      </c>
      <c r="EN109" s="105">
        <f t="shared" si="132"/>
        <v>0.86861309567988287</v>
      </c>
      <c r="EO109" s="105">
        <f t="shared" si="133"/>
        <v>1.2671307675912784</v>
      </c>
      <c r="EP109" s="105">
        <f t="shared" si="134"/>
        <v>1.2068856612705847</v>
      </c>
      <c r="EQ109" s="104">
        <f t="shared" si="135"/>
        <v>0.46085673759564744</v>
      </c>
      <c r="ER109" s="65">
        <f t="shared" si="136"/>
        <v>71.993213247842959</v>
      </c>
      <c r="ES109" s="16"/>
      <c r="ET109" s="16"/>
      <c r="EU109" s="16"/>
      <c r="EV109" s="16"/>
      <c r="EW109" s="16"/>
      <c r="EX109" s="16"/>
      <c r="EY109" s="16"/>
      <c r="EZ109" s="16"/>
      <c r="FA109" s="16"/>
      <c r="FB109" s="16"/>
      <c r="FC109" s="16"/>
      <c r="FD109" s="16"/>
    </row>
    <row r="110" spans="2:160" x14ac:dyDescent="0.3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16"/>
      <c r="M110" s="116"/>
      <c r="N110" s="116"/>
      <c r="O110" s="116"/>
      <c r="P110" s="117"/>
      <c r="Q110" s="117"/>
      <c r="R110" s="116"/>
      <c r="S110" s="111">
        <v>0.48</v>
      </c>
      <c r="T110" s="134">
        <f t="shared" si="8"/>
        <v>350.87427329063757</v>
      </c>
      <c r="U110" s="111">
        <f t="shared" si="9"/>
        <v>0.43173484566363091</v>
      </c>
      <c r="V110" s="111">
        <f t="shared" si="10"/>
        <v>0.46185588140760514</v>
      </c>
      <c r="W110" s="156">
        <f t="shared" si="11"/>
        <v>0.87851661931790337</v>
      </c>
      <c r="X110" s="156">
        <f t="shared" si="12"/>
        <v>0.87061382997535508</v>
      </c>
      <c r="Y110" s="156">
        <f t="shared" si="13"/>
        <v>1.2516493481111828</v>
      </c>
      <c r="Z110" s="156">
        <f t="shared" si="14"/>
        <v>1.2129610868506568</v>
      </c>
      <c r="AA110" s="111">
        <f t="shared" si="15"/>
        <v>603.64990794802759</v>
      </c>
      <c r="AB110" s="111">
        <f t="shared" si="16"/>
        <v>345.78174349830522</v>
      </c>
      <c r="AC110" s="111">
        <f t="shared" si="17"/>
        <v>0.43809325701781743</v>
      </c>
      <c r="AD110" s="111">
        <f t="shared" si="18"/>
        <v>0.46865790285626979</v>
      </c>
      <c r="AE110" s="156">
        <f t="shared" si="19"/>
        <v>0.87684242559327752</v>
      </c>
      <c r="AF110" s="156">
        <f t="shared" si="20"/>
        <v>0.86883906120999321</v>
      </c>
      <c r="AG110" s="156">
        <f t="shared" si="21"/>
        <v>1.2554733902325579</v>
      </c>
      <c r="AH110" s="156">
        <f t="shared" si="22"/>
        <v>1.2161819594856076</v>
      </c>
      <c r="AI110" s="111">
        <f t="shared" si="23"/>
        <v>589.86819746736558</v>
      </c>
      <c r="AJ110" s="111">
        <f t="shared" si="24"/>
        <v>345.22131281695403</v>
      </c>
      <c r="AK110" s="111">
        <f t="shared" si="25"/>
        <v>0.43880445558352144</v>
      </c>
      <c r="AL110" s="111">
        <f t="shared" si="26"/>
        <v>0.46941871992655781</v>
      </c>
      <c r="AM110" s="156">
        <f t="shared" si="27"/>
        <v>0.87665536282717371</v>
      </c>
      <c r="AN110" s="156">
        <f t="shared" si="28"/>
        <v>0.86864077556298924</v>
      </c>
      <c r="AO110" s="156">
        <f t="shared" si="29"/>
        <v>1.2559012667446339</v>
      </c>
      <c r="AP110" s="156">
        <f t="shared" si="30"/>
        <v>1.2165423307233154</v>
      </c>
      <c r="AQ110" s="111">
        <f t="shared" si="31"/>
        <v>588.33626585720822</v>
      </c>
      <c r="AR110" s="111">
        <f t="shared" si="32"/>
        <v>345.15833954820579</v>
      </c>
      <c r="AS110" s="111">
        <f t="shared" si="33"/>
        <v>0.43888451435001552</v>
      </c>
      <c r="AT110" s="111">
        <f t="shared" si="34"/>
        <v>0.4695043641883887</v>
      </c>
      <c r="AU110" s="156">
        <f t="shared" si="35"/>
        <v>0.87663430789592289</v>
      </c>
      <c r="AV110" s="156">
        <f t="shared" si="36"/>
        <v>0.86861845762029533</v>
      </c>
      <c r="AW110" s="156">
        <f t="shared" si="37"/>
        <v>1.2559494341806701</v>
      </c>
      <c r="AX110" s="156">
        <f t="shared" si="38"/>
        <v>1.2165828986749041</v>
      </c>
      <c r="AY110" s="111">
        <f t="shared" si="39"/>
        <v>588.16394112991645</v>
      </c>
      <c r="AZ110" s="111">
        <f t="shared" si="40"/>
        <v>345.15124715811248</v>
      </c>
      <c r="BA110" s="111">
        <f t="shared" si="41"/>
        <v>0.43889353283164445</v>
      </c>
      <c r="BB110" s="111">
        <f t="shared" si="42"/>
        <v>0.46951401186641034</v>
      </c>
      <c r="BC110" s="156">
        <f t="shared" si="43"/>
        <v>0.87663193612601109</v>
      </c>
      <c r="BD110" s="156">
        <f t="shared" si="44"/>
        <v>0.86861594357857264</v>
      </c>
      <c r="BE110" s="156">
        <f t="shared" si="45"/>
        <v>1.255954860183037</v>
      </c>
      <c r="BF110" s="156">
        <f t="shared" si="46"/>
        <v>1.2165874686021907</v>
      </c>
      <c r="BG110" s="111">
        <f t="shared" si="47"/>
        <v>588.14453061005338</v>
      </c>
      <c r="BH110" s="111">
        <f t="shared" si="48"/>
        <v>345.15044816751504</v>
      </c>
      <c r="BI110" s="111">
        <f t="shared" si="49"/>
        <v>0.43889454882860424</v>
      </c>
      <c r="BJ110" s="111">
        <f t="shared" si="50"/>
        <v>0.46951509874687897</v>
      </c>
      <c r="BK110" s="156">
        <f t="shared" si="51"/>
        <v>0.87663166892943722</v>
      </c>
      <c r="BL110" s="156">
        <f t="shared" si="52"/>
        <v>0.86861566035410764</v>
      </c>
      <c r="BM110" s="156">
        <f t="shared" si="53"/>
        <v>1.2559554714616179</v>
      </c>
      <c r="BN110" s="156">
        <f t="shared" si="54"/>
        <v>1.2165879834376636</v>
      </c>
      <c r="BO110" s="111">
        <f t="shared" si="55"/>
        <v>588.14234389491833</v>
      </c>
      <c r="BP110" s="111">
        <f t="shared" si="56"/>
        <v>345.15035815489279</v>
      </c>
      <c r="BQ110" s="111">
        <f t="shared" si="57"/>
        <v>0.43889466328900767</v>
      </c>
      <c r="BR110" s="111">
        <f t="shared" si="58"/>
        <v>0.46951522119289191</v>
      </c>
      <c r="BS110" s="156">
        <f t="shared" si="59"/>
        <v>0.87663163882755335</v>
      </c>
      <c r="BT110" s="156">
        <f t="shared" si="60"/>
        <v>0.86861562844655094</v>
      </c>
      <c r="BU110" s="156">
        <f t="shared" si="61"/>
        <v>1.2559555403271752</v>
      </c>
      <c r="BV110" s="156">
        <f t="shared" si="62"/>
        <v>1.2165880414381114</v>
      </c>
      <c r="BW110" s="111">
        <f t="shared" si="63"/>
        <v>588.14209754374701</v>
      </c>
      <c r="BX110" s="111">
        <f t="shared" si="64"/>
        <v>345.15034801422416</v>
      </c>
      <c r="BY110" s="111">
        <f t="shared" si="65"/>
        <v>0.43889467618392536</v>
      </c>
      <c r="BZ110" s="111">
        <f t="shared" si="66"/>
        <v>0.46951523498745501</v>
      </c>
      <c r="CA110" s="156">
        <f t="shared" si="67"/>
        <v>0.8766316354363255</v>
      </c>
      <c r="CB110" s="156">
        <f t="shared" si="68"/>
        <v>0.86861562485189903</v>
      </c>
      <c r="CC110" s="156">
        <f t="shared" si="69"/>
        <v>1.2559555480854538</v>
      </c>
      <c r="CD110" s="156">
        <f t="shared" si="70"/>
        <v>1.216588047972345</v>
      </c>
      <c r="CE110" s="111">
        <f t="shared" si="71"/>
        <v>588.14206979023982</v>
      </c>
      <c r="CF110" s="111">
        <f t="shared" si="72"/>
        <v>345.15034687179332</v>
      </c>
      <c r="CG110" s="111">
        <f t="shared" si="73"/>
        <v>0.43889467763664536</v>
      </c>
      <c r="CH110" s="111">
        <f t="shared" si="74"/>
        <v>0.4695152365415276</v>
      </c>
      <c r="CI110" s="156">
        <f t="shared" si="75"/>
        <v>0.87663163505427544</v>
      </c>
      <c r="CJ110" s="156">
        <f t="shared" si="76"/>
        <v>0.86861562444693152</v>
      </c>
      <c r="CK110" s="156">
        <f t="shared" si="77"/>
        <v>1.2559555489594887</v>
      </c>
      <c r="CL110" s="156">
        <f t="shared" si="78"/>
        <v>1.216588048708481</v>
      </c>
      <c r="CM110" s="111">
        <f t="shared" si="79"/>
        <v>588.14206666357541</v>
      </c>
      <c r="CN110" s="111">
        <f t="shared" si="80"/>
        <v>345.15034674308896</v>
      </c>
      <c r="CO110" s="111">
        <f t="shared" si="81"/>
        <v>0.43889467780030639</v>
      </c>
      <c r="CP110" s="111">
        <f t="shared" si="82"/>
        <v>0.46951523671660683</v>
      </c>
      <c r="CQ110" s="156">
        <f t="shared" si="83"/>
        <v>0.87663163501123431</v>
      </c>
      <c r="CR110" s="156">
        <f t="shared" si="84"/>
        <v>0.86861562440130857</v>
      </c>
      <c r="CS110" s="156">
        <f t="shared" si="85"/>
        <v>1.2559555490579559</v>
      </c>
      <c r="CT110" s="156">
        <f t="shared" si="86"/>
        <v>1.2165880487914127</v>
      </c>
      <c r="CU110" s="111">
        <f t="shared" si="87"/>
        <v>588.14206631133038</v>
      </c>
      <c r="CV110" s="111">
        <f t="shared" si="88"/>
        <v>345.15034672858934</v>
      </c>
      <c r="CW110" s="111">
        <f t="shared" si="89"/>
        <v>0.43889467781874419</v>
      </c>
      <c r="CX110" s="111">
        <f t="shared" si="90"/>
        <v>0.469515236736331</v>
      </c>
      <c r="CY110" s="156">
        <f t="shared" si="91"/>
        <v>0.87663163500638541</v>
      </c>
      <c r="CZ110" s="156">
        <f t="shared" si="92"/>
        <v>0.86861562439616868</v>
      </c>
      <c r="DA110" s="156">
        <f t="shared" si="93"/>
        <v>1.255955549069049</v>
      </c>
      <c r="DB110" s="156">
        <f t="shared" si="94"/>
        <v>1.2165880488007559</v>
      </c>
      <c r="DC110" s="111">
        <f t="shared" si="95"/>
        <v>588.14206627164697</v>
      </c>
      <c r="DD110" s="111">
        <f t="shared" si="96"/>
        <v>345.15034672695583</v>
      </c>
      <c r="DE110" s="111">
        <f t="shared" si="97"/>
        <v>0.43889467782082137</v>
      </c>
      <c r="DF110" s="111">
        <f t="shared" si="98"/>
        <v>0.46951523673855305</v>
      </c>
      <c r="DG110" s="156">
        <f t="shared" si="99"/>
        <v>0.87663163500583907</v>
      </c>
      <c r="DH110" s="156">
        <f t="shared" si="100"/>
        <v>0.8686156243955897</v>
      </c>
      <c r="DI110" s="156">
        <f t="shared" si="101"/>
        <v>1.2559555490702987</v>
      </c>
      <c r="DJ110" s="156">
        <f t="shared" si="102"/>
        <v>1.2165880488018084</v>
      </c>
      <c r="DK110" s="111">
        <f t="shared" si="103"/>
        <v>588.14206626717703</v>
      </c>
      <c r="DL110" s="104">
        <f t="shared" si="104"/>
        <v>345.15034672677183</v>
      </c>
      <c r="DM110" s="104">
        <f t="shared" si="105"/>
        <v>0.43889467782105535</v>
      </c>
      <c r="DN110" s="104">
        <f t="shared" si="106"/>
        <v>0.46951523673880335</v>
      </c>
      <c r="DO110" s="105">
        <f t="shared" si="107"/>
        <v>0.87663163500577757</v>
      </c>
      <c r="DP110" s="105">
        <f t="shared" si="108"/>
        <v>0.86861562439552442</v>
      </c>
      <c r="DQ110" s="105">
        <f t="shared" si="109"/>
        <v>1.2559555490704395</v>
      </c>
      <c r="DR110" s="105">
        <f t="shared" si="110"/>
        <v>1.2165880488019269</v>
      </c>
      <c r="DS110" s="104">
        <f t="shared" si="111"/>
        <v>588.14206626667328</v>
      </c>
      <c r="DT110" s="104">
        <f t="shared" si="112"/>
        <v>345.15034672675108</v>
      </c>
      <c r="DU110" s="104">
        <f t="shared" si="113"/>
        <v>0.43889467782108171</v>
      </c>
      <c r="DV110" s="104">
        <f t="shared" si="114"/>
        <v>0.46951523673883161</v>
      </c>
      <c r="DW110" s="105">
        <f t="shared" si="115"/>
        <v>0.87663163500577068</v>
      </c>
      <c r="DX110" s="105">
        <f t="shared" si="116"/>
        <v>0.86861562439551709</v>
      </c>
      <c r="DY110" s="105">
        <f t="shared" si="117"/>
        <v>1.2559555490704555</v>
      </c>
      <c r="DZ110" s="105">
        <f t="shared" si="118"/>
        <v>1.2165880488019403</v>
      </c>
      <c r="EA110" s="104">
        <f t="shared" si="119"/>
        <v>588.14206626661667</v>
      </c>
      <c r="EB110" s="104">
        <f t="shared" si="120"/>
        <v>345.15034672674875</v>
      </c>
      <c r="EC110" s="104">
        <f t="shared" si="121"/>
        <v>0.43889467782108466</v>
      </c>
      <c r="ED110" s="104">
        <f t="shared" si="122"/>
        <v>0.46951523673883472</v>
      </c>
      <c r="EE110" s="105">
        <f t="shared" si="123"/>
        <v>0.8766316350057699</v>
      </c>
      <c r="EF110" s="105">
        <f t="shared" si="124"/>
        <v>0.86861562439551632</v>
      </c>
      <c r="EG110" s="105">
        <f t="shared" si="125"/>
        <v>1.2559555490704573</v>
      </c>
      <c r="EH110" s="105">
        <f t="shared" si="126"/>
        <v>1.2165880488019418</v>
      </c>
      <c r="EI110" s="104">
        <f t="shared" si="127"/>
        <v>588.14206626660996</v>
      </c>
      <c r="EJ110" s="104">
        <f t="shared" si="128"/>
        <v>345.15034672674847</v>
      </c>
      <c r="EK110" s="104">
        <f t="shared" si="129"/>
        <v>0.43889467782108499</v>
      </c>
      <c r="EL110" s="104">
        <f t="shared" si="130"/>
        <v>0.46951523673883511</v>
      </c>
      <c r="EM110" s="105">
        <f t="shared" si="131"/>
        <v>0.87663163500576979</v>
      </c>
      <c r="EN110" s="105">
        <f t="shared" si="132"/>
        <v>0.86861562439551621</v>
      </c>
      <c r="EO110" s="105">
        <f t="shared" si="133"/>
        <v>1.2559555490704575</v>
      </c>
      <c r="EP110" s="105">
        <f t="shared" si="134"/>
        <v>1.216588048801942</v>
      </c>
      <c r="EQ110" s="104">
        <f t="shared" si="135"/>
        <v>0.46664876568363489</v>
      </c>
      <c r="ER110" s="65">
        <f t="shared" si="136"/>
        <v>72.000346726748489</v>
      </c>
      <c r="ES110" s="16"/>
      <c r="ET110" s="16"/>
      <c r="EU110" s="16"/>
      <c r="EV110" s="16"/>
      <c r="EW110" s="16"/>
      <c r="EX110" s="16"/>
      <c r="EY110" s="16"/>
      <c r="EZ110" s="16"/>
      <c r="FA110" s="16"/>
      <c r="FB110" s="16"/>
      <c r="FC110" s="16"/>
      <c r="FD110" s="16"/>
    </row>
    <row r="111" spans="2:160" x14ac:dyDescent="0.3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16"/>
      <c r="M111" s="116"/>
      <c r="N111" s="116"/>
      <c r="O111" s="116"/>
      <c r="P111" s="117"/>
      <c r="Q111" s="117"/>
      <c r="R111" s="116"/>
      <c r="S111" s="111">
        <v>0.49</v>
      </c>
      <c r="T111" s="134">
        <f t="shared" si="8"/>
        <v>350.88592163371845</v>
      </c>
      <c r="U111" s="111">
        <f t="shared" si="9"/>
        <v>0.43172051338270373</v>
      </c>
      <c r="V111" s="111">
        <f t="shared" si="10"/>
        <v>0.46184054920010165</v>
      </c>
      <c r="W111" s="156">
        <f t="shared" si="11"/>
        <v>0.87852039667012016</v>
      </c>
      <c r="X111" s="156">
        <f t="shared" si="12"/>
        <v>0.87061783451413388</v>
      </c>
      <c r="Y111" s="156">
        <f t="shared" si="13"/>
        <v>1.2409822507696866</v>
      </c>
      <c r="Z111" s="156">
        <f t="shared" si="14"/>
        <v>1.2227622645548841</v>
      </c>
      <c r="AA111" s="111">
        <f t="shared" si="15"/>
        <v>603.74822594375712</v>
      </c>
      <c r="AB111" s="111">
        <f t="shared" si="16"/>
        <v>345.78570279240324</v>
      </c>
      <c r="AC111" s="111">
        <f t="shared" si="17"/>
        <v>0.43808824078946307</v>
      </c>
      <c r="AD111" s="111">
        <f t="shared" si="18"/>
        <v>0.46865253665849538</v>
      </c>
      <c r="AE111" s="156">
        <f t="shared" si="19"/>
        <v>0.87684374512682162</v>
      </c>
      <c r="AF111" s="156">
        <f t="shared" si="20"/>
        <v>0.86884045991978998</v>
      </c>
      <c r="AG111" s="156">
        <f t="shared" si="21"/>
        <v>1.2446350533148347</v>
      </c>
      <c r="AH111" s="156">
        <f t="shared" si="22"/>
        <v>1.2261477294801502</v>
      </c>
      <c r="AI111" s="111">
        <f t="shared" si="23"/>
        <v>590.07427628075595</v>
      </c>
      <c r="AJ111" s="111">
        <f t="shared" si="24"/>
        <v>345.22977362821507</v>
      </c>
      <c r="AK111" s="111">
        <f t="shared" si="25"/>
        <v>0.43879370146564745</v>
      </c>
      <c r="AL111" s="111">
        <f t="shared" si="26"/>
        <v>0.46940721552139031</v>
      </c>
      <c r="AM111" s="156">
        <f t="shared" si="27"/>
        <v>0.87665819112826804</v>
      </c>
      <c r="AN111" s="156">
        <f t="shared" si="28"/>
        <v>0.8686437735267909</v>
      </c>
      <c r="AO111" s="156">
        <f t="shared" si="29"/>
        <v>1.2450398554901021</v>
      </c>
      <c r="AP111" s="156">
        <f t="shared" si="30"/>
        <v>1.2265229285075714</v>
      </c>
      <c r="AQ111" s="111">
        <f t="shared" si="31"/>
        <v>588.56831455560825</v>
      </c>
      <c r="AR111" s="111">
        <f t="shared" si="32"/>
        <v>345.16788724726047</v>
      </c>
      <c r="AS111" s="111">
        <f t="shared" si="33"/>
        <v>0.43887237435258936</v>
      </c>
      <c r="AT111" s="111">
        <f t="shared" si="34"/>
        <v>0.46949137721439793</v>
      </c>
      <c r="AU111" s="156">
        <f t="shared" si="35"/>
        <v>0.87663750060320933</v>
      </c>
      <c r="AV111" s="156">
        <f t="shared" si="36"/>
        <v>0.86862184184448299</v>
      </c>
      <c r="AW111" s="156">
        <f t="shared" si="37"/>
        <v>1.2450850004446683</v>
      </c>
      <c r="AX111" s="156">
        <f t="shared" si="38"/>
        <v>1.2265647723025768</v>
      </c>
      <c r="AY111" s="111">
        <f t="shared" si="39"/>
        <v>588.40048267284669</v>
      </c>
      <c r="AZ111" s="111">
        <f t="shared" si="40"/>
        <v>345.1609820810931</v>
      </c>
      <c r="BA111" s="111">
        <f t="shared" si="41"/>
        <v>0.43888115427508495</v>
      </c>
      <c r="BB111" s="111">
        <f t="shared" si="42"/>
        <v>0.46950076968962579</v>
      </c>
      <c r="BC111" s="156">
        <f t="shared" si="43"/>
        <v>0.87663519156345671</v>
      </c>
      <c r="BD111" s="156">
        <f t="shared" si="44"/>
        <v>0.86861939429519175</v>
      </c>
      <c r="BE111" s="156">
        <f t="shared" si="45"/>
        <v>1.2450900386560786</v>
      </c>
      <c r="BF111" s="156">
        <f t="shared" si="46"/>
        <v>1.2265694421056332</v>
      </c>
      <c r="BG111" s="111">
        <f t="shared" si="47"/>
        <v>588.38175398127601</v>
      </c>
      <c r="BH111" s="111">
        <f t="shared" si="48"/>
        <v>345.16021141728703</v>
      </c>
      <c r="BI111" s="111">
        <f t="shared" si="49"/>
        <v>0.43888213419632027</v>
      </c>
      <c r="BJ111" s="111">
        <f t="shared" si="50"/>
        <v>0.46950181797745894</v>
      </c>
      <c r="BK111" s="156">
        <f t="shared" si="51"/>
        <v>0.87663493385346258</v>
      </c>
      <c r="BL111" s="156">
        <f t="shared" si="52"/>
        <v>0.86861912112629192</v>
      </c>
      <c r="BM111" s="156">
        <f t="shared" si="53"/>
        <v>1.2450906009676872</v>
      </c>
      <c r="BN111" s="156">
        <f t="shared" si="54"/>
        <v>1.2265699632994618</v>
      </c>
      <c r="BO111" s="111">
        <f t="shared" si="55"/>
        <v>588.37966370215509</v>
      </c>
      <c r="BP111" s="111">
        <f t="shared" si="56"/>
        <v>345.16012540346117</v>
      </c>
      <c r="BQ111" s="111">
        <f t="shared" si="57"/>
        <v>0.43888224356564975</v>
      </c>
      <c r="BR111" s="111">
        <f t="shared" si="58"/>
        <v>0.46950193497720671</v>
      </c>
      <c r="BS111" s="156">
        <f t="shared" si="59"/>
        <v>0.87663490509037056</v>
      </c>
      <c r="BT111" s="156">
        <f t="shared" si="60"/>
        <v>0.86861909063782694</v>
      </c>
      <c r="BU111" s="156">
        <f t="shared" si="61"/>
        <v>1.2450906637274726</v>
      </c>
      <c r="BV111" s="156">
        <f t="shared" si="62"/>
        <v>1.2265700214700785</v>
      </c>
      <c r="BW111" s="111">
        <f t="shared" si="63"/>
        <v>588.37943040563709</v>
      </c>
      <c r="BX111" s="111">
        <f t="shared" si="64"/>
        <v>345.16011580342297</v>
      </c>
      <c r="BY111" s="111">
        <f t="shared" si="65"/>
        <v>0.43888225577240864</v>
      </c>
      <c r="BZ111" s="111">
        <f t="shared" si="66"/>
        <v>0.46950194803559997</v>
      </c>
      <c r="CA111" s="156">
        <f t="shared" si="67"/>
        <v>0.8766349018801094</v>
      </c>
      <c r="CB111" s="156">
        <f t="shared" si="68"/>
        <v>0.86861908723499603</v>
      </c>
      <c r="CC111" s="156">
        <f t="shared" si="69"/>
        <v>1.2450906707321199</v>
      </c>
      <c r="CD111" s="156">
        <f t="shared" si="70"/>
        <v>1.2265700279625267</v>
      </c>
      <c r="CE111" s="111">
        <f t="shared" si="71"/>
        <v>588.3794043673131</v>
      </c>
      <c r="CF111" s="111">
        <f t="shared" si="72"/>
        <v>345.16011473195846</v>
      </c>
      <c r="CG111" s="111">
        <f t="shared" si="73"/>
        <v>0.43888225713481044</v>
      </c>
      <c r="CH111" s="111">
        <f t="shared" si="74"/>
        <v>0.46950194949305307</v>
      </c>
      <c r="CI111" s="156">
        <f t="shared" si="75"/>
        <v>0.87663490152181067</v>
      </c>
      <c r="CJ111" s="156">
        <f t="shared" si="76"/>
        <v>0.86861908685520461</v>
      </c>
      <c r="CK111" s="156">
        <f t="shared" si="77"/>
        <v>1.2450906715139116</v>
      </c>
      <c r="CL111" s="156">
        <f t="shared" si="78"/>
        <v>1.2265700286871517</v>
      </c>
      <c r="CM111" s="111">
        <f t="shared" si="79"/>
        <v>588.37940146116409</v>
      </c>
      <c r="CN111" s="111">
        <f t="shared" si="80"/>
        <v>345.16011461237179</v>
      </c>
      <c r="CO111" s="111">
        <f t="shared" si="81"/>
        <v>0.43888225728686875</v>
      </c>
      <c r="CP111" s="111">
        <f t="shared" si="82"/>
        <v>0.46950194965572006</v>
      </c>
      <c r="CQ111" s="156">
        <f t="shared" si="83"/>
        <v>0.87663490148182077</v>
      </c>
      <c r="CR111" s="156">
        <f t="shared" si="84"/>
        <v>0.86861908681281597</v>
      </c>
      <c r="CS111" s="156">
        <f t="shared" si="85"/>
        <v>1.2450906716011678</v>
      </c>
      <c r="CT111" s="156">
        <f t="shared" si="86"/>
        <v>1.2265700287680275</v>
      </c>
      <c r="CU111" s="111">
        <f t="shared" si="87"/>
        <v>588.37940113680781</v>
      </c>
      <c r="CV111" s="111">
        <f t="shared" si="88"/>
        <v>345.16011459902467</v>
      </c>
      <c r="CW111" s="111">
        <f t="shared" si="89"/>
        <v>0.43888225730384006</v>
      </c>
      <c r="CX111" s="111">
        <f t="shared" si="90"/>
        <v>0.46950194967387543</v>
      </c>
      <c r="CY111" s="156">
        <f t="shared" si="91"/>
        <v>0.87663490147735745</v>
      </c>
      <c r="CZ111" s="156">
        <f t="shared" si="92"/>
        <v>0.86861908680808486</v>
      </c>
      <c r="DA111" s="156">
        <f t="shared" si="93"/>
        <v>1.2450906716109065</v>
      </c>
      <c r="DB111" s="156">
        <f t="shared" si="94"/>
        <v>1.226570028777054</v>
      </c>
      <c r="DC111" s="111">
        <f t="shared" si="95"/>
        <v>588.37940110060617</v>
      </c>
      <c r="DD111" s="111">
        <f t="shared" si="96"/>
        <v>345.16011459753503</v>
      </c>
      <c r="DE111" s="111">
        <f t="shared" si="97"/>
        <v>0.43888225730573416</v>
      </c>
      <c r="DF111" s="111">
        <f t="shared" si="98"/>
        <v>0.46950194967590164</v>
      </c>
      <c r="DG111" s="156">
        <f t="shared" si="99"/>
        <v>0.8766349014768593</v>
      </c>
      <c r="DH111" s="156">
        <f t="shared" si="100"/>
        <v>0.86861908680755684</v>
      </c>
      <c r="DI111" s="156">
        <f t="shared" si="101"/>
        <v>1.2450906716119934</v>
      </c>
      <c r="DJ111" s="156">
        <f t="shared" si="102"/>
        <v>1.2265700287780614</v>
      </c>
      <c r="DK111" s="111">
        <f t="shared" si="103"/>
        <v>588.37940109656597</v>
      </c>
      <c r="DL111" s="104">
        <f t="shared" si="104"/>
        <v>345.16011459736876</v>
      </c>
      <c r="DM111" s="104">
        <f t="shared" si="105"/>
        <v>0.43888225730594554</v>
      </c>
      <c r="DN111" s="104">
        <f t="shared" si="106"/>
        <v>0.46950194967612779</v>
      </c>
      <c r="DO111" s="105">
        <f t="shared" si="107"/>
        <v>0.87663490147680379</v>
      </c>
      <c r="DP111" s="105">
        <f t="shared" si="108"/>
        <v>0.868619086807498</v>
      </c>
      <c r="DQ111" s="105">
        <f t="shared" si="109"/>
        <v>1.2450906716121146</v>
      </c>
      <c r="DR111" s="105">
        <f t="shared" si="110"/>
        <v>1.2265700287781738</v>
      </c>
      <c r="DS111" s="104">
        <f t="shared" si="111"/>
        <v>588.37940109611498</v>
      </c>
      <c r="DT111" s="104">
        <f t="shared" si="112"/>
        <v>345.16011459735017</v>
      </c>
      <c r="DU111" s="104">
        <f t="shared" si="113"/>
        <v>0.43888225730596919</v>
      </c>
      <c r="DV111" s="104">
        <f t="shared" si="114"/>
        <v>0.46950194967615311</v>
      </c>
      <c r="DW111" s="105">
        <f t="shared" si="115"/>
        <v>0.87663490147679757</v>
      </c>
      <c r="DX111" s="105">
        <f t="shared" si="116"/>
        <v>0.86861908680749134</v>
      </c>
      <c r="DY111" s="105">
        <f t="shared" si="117"/>
        <v>1.2450906716121282</v>
      </c>
      <c r="DZ111" s="105">
        <f t="shared" si="118"/>
        <v>1.2265700287781864</v>
      </c>
      <c r="EA111" s="104">
        <f t="shared" si="119"/>
        <v>588.37940109606416</v>
      </c>
      <c r="EB111" s="104">
        <f t="shared" si="120"/>
        <v>345.16011459734807</v>
      </c>
      <c r="EC111" s="104">
        <f t="shared" si="121"/>
        <v>0.43888225730597191</v>
      </c>
      <c r="ED111" s="104">
        <f t="shared" si="122"/>
        <v>0.46950194967615599</v>
      </c>
      <c r="EE111" s="105">
        <f t="shared" si="123"/>
        <v>0.87663490147679679</v>
      </c>
      <c r="EF111" s="105">
        <f t="shared" si="124"/>
        <v>0.86861908680749056</v>
      </c>
      <c r="EG111" s="105">
        <f t="shared" si="125"/>
        <v>1.2450906716121297</v>
      </c>
      <c r="EH111" s="105">
        <f t="shared" si="126"/>
        <v>1.2265700287781878</v>
      </c>
      <c r="EI111" s="104">
        <f t="shared" si="127"/>
        <v>588.37940109605859</v>
      </c>
      <c r="EJ111" s="104">
        <f t="shared" si="128"/>
        <v>345.1601145973479</v>
      </c>
      <c r="EK111" s="104">
        <f t="shared" si="129"/>
        <v>0.43888225730597213</v>
      </c>
      <c r="EL111" s="104">
        <f t="shared" si="130"/>
        <v>0.46950194967615622</v>
      </c>
      <c r="EM111" s="105">
        <f t="shared" si="131"/>
        <v>0.87663490147679679</v>
      </c>
      <c r="EN111" s="105">
        <f t="shared" si="132"/>
        <v>0.86861908680749056</v>
      </c>
      <c r="EO111" s="105">
        <f t="shared" si="133"/>
        <v>1.2450906716121299</v>
      </c>
      <c r="EP111" s="105">
        <f t="shared" si="134"/>
        <v>1.226570028778188</v>
      </c>
      <c r="EQ111" s="104">
        <f t="shared" si="135"/>
        <v>0.4724402506262963</v>
      </c>
      <c r="ER111" s="65">
        <f t="shared" si="136"/>
        <v>72.010114597347922</v>
      </c>
      <c r="ES111" s="16"/>
      <c r="ET111" s="16"/>
      <c r="EU111" s="16"/>
      <c r="EV111" s="16"/>
      <c r="EW111" s="16"/>
      <c r="EX111" s="16"/>
      <c r="EY111" s="16"/>
      <c r="EZ111" s="16"/>
      <c r="FA111" s="16"/>
      <c r="FB111" s="16"/>
      <c r="FC111" s="16"/>
      <c r="FD111" s="16"/>
    </row>
    <row r="112" spans="2:160" x14ac:dyDescent="0.3"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16"/>
      <c r="M112" s="116"/>
      <c r="N112" s="116"/>
      <c r="O112" s="116"/>
      <c r="P112" s="117"/>
      <c r="Q112" s="117"/>
      <c r="R112" s="116"/>
      <c r="S112" s="111">
        <v>0.5</v>
      </c>
      <c r="T112" s="134">
        <f t="shared" si="8"/>
        <v>350.89756997679945</v>
      </c>
      <c r="U112" s="111">
        <f t="shared" si="9"/>
        <v>0.43170618205332079</v>
      </c>
      <c r="V112" s="111">
        <f t="shared" si="10"/>
        <v>0.46182521801052923</v>
      </c>
      <c r="W112" s="156">
        <f t="shared" si="11"/>
        <v>0.87852417378779213</v>
      </c>
      <c r="X112" s="156">
        <f t="shared" si="12"/>
        <v>0.87062183880546218</v>
      </c>
      <c r="Y112" s="156">
        <f t="shared" si="13"/>
        <v>1.2306139362171662</v>
      </c>
      <c r="Z112" s="156">
        <f t="shared" si="14"/>
        <v>1.2328438908187218</v>
      </c>
      <c r="AA112" s="111">
        <f t="shared" si="15"/>
        <v>603.90457442948275</v>
      </c>
      <c r="AB112" s="111">
        <f t="shared" si="16"/>
        <v>345.79199787566273</v>
      </c>
      <c r="AC112" s="111">
        <f t="shared" si="17"/>
        <v>0.43808026546913259</v>
      </c>
      <c r="AD112" s="111">
        <f t="shared" si="18"/>
        <v>0.46864400492046743</v>
      </c>
      <c r="AE112" s="156">
        <f t="shared" si="19"/>
        <v>0.87684584306225555</v>
      </c>
      <c r="AF112" s="156">
        <f t="shared" si="20"/>
        <v>0.86884268373839357</v>
      </c>
      <c r="AG112" s="156">
        <f t="shared" si="21"/>
        <v>1.2340995703736357</v>
      </c>
      <c r="AH112" s="156">
        <f t="shared" si="22"/>
        <v>1.2363984414661919</v>
      </c>
      <c r="AI112" s="111">
        <f t="shared" si="23"/>
        <v>590.34399015464646</v>
      </c>
      <c r="AJ112" s="111">
        <f t="shared" si="24"/>
        <v>345.2408433016177</v>
      </c>
      <c r="AK112" s="111">
        <f t="shared" si="25"/>
        <v>0.43877963214835608</v>
      </c>
      <c r="AL112" s="111">
        <f t="shared" si="26"/>
        <v>0.46939216462382277</v>
      </c>
      <c r="AM112" s="156">
        <f t="shared" si="27"/>
        <v>0.87666189133075112</v>
      </c>
      <c r="AN112" s="156">
        <f t="shared" si="28"/>
        <v>0.86864769569618305</v>
      </c>
      <c r="AO112" s="156">
        <f t="shared" si="29"/>
        <v>1.2344821067939258</v>
      </c>
      <c r="AP112" s="156">
        <f t="shared" si="30"/>
        <v>1.236788606517754</v>
      </c>
      <c r="AQ112" s="111">
        <f t="shared" si="31"/>
        <v>588.86441430571142</v>
      </c>
      <c r="AR112" s="111">
        <f t="shared" si="32"/>
        <v>345.1800657491799</v>
      </c>
      <c r="AS112" s="111">
        <f t="shared" si="33"/>
        <v>0.43885689023695296</v>
      </c>
      <c r="AT112" s="111">
        <f t="shared" si="34"/>
        <v>0.46947481281162412</v>
      </c>
      <c r="AU112" s="156">
        <f t="shared" si="35"/>
        <v>0.87664157279959665</v>
      </c>
      <c r="AV112" s="156">
        <f t="shared" si="36"/>
        <v>0.86862615831582191</v>
      </c>
      <c r="AW112" s="156">
        <f t="shared" si="37"/>
        <v>1.2345243661716487</v>
      </c>
      <c r="AX112" s="156">
        <f t="shared" si="38"/>
        <v>1.2368317094341348</v>
      </c>
      <c r="AY112" s="111">
        <f t="shared" si="39"/>
        <v>588.70107054300138</v>
      </c>
      <c r="AZ112" s="111">
        <f t="shared" si="40"/>
        <v>345.17334810142376</v>
      </c>
      <c r="BA112" s="111">
        <f t="shared" si="41"/>
        <v>0.43886543112233761</v>
      </c>
      <c r="BB112" s="111">
        <f t="shared" si="42"/>
        <v>0.46948394957273326</v>
      </c>
      <c r="BC112" s="156">
        <f t="shared" si="43"/>
        <v>0.8766393266139153</v>
      </c>
      <c r="BD112" s="156">
        <f t="shared" si="44"/>
        <v>0.86862377739017449</v>
      </c>
      <c r="BE112" s="156">
        <f t="shared" si="45"/>
        <v>1.2345290379612723</v>
      </c>
      <c r="BF112" s="156">
        <f t="shared" si="46"/>
        <v>1.2368364744869407</v>
      </c>
      <c r="BG112" s="111">
        <f t="shared" si="47"/>
        <v>588.6830141430022</v>
      </c>
      <c r="BH112" s="111">
        <f t="shared" si="48"/>
        <v>345.17260542084432</v>
      </c>
      <c r="BI112" s="111">
        <f t="shared" si="49"/>
        <v>0.43886637539435563</v>
      </c>
      <c r="BJ112" s="111">
        <f t="shared" si="50"/>
        <v>0.46948495972419441</v>
      </c>
      <c r="BK112" s="156">
        <f t="shared" si="51"/>
        <v>0.87663907827815468</v>
      </c>
      <c r="BL112" s="156">
        <f t="shared" si="52"/>
        <v>0.86862351415774097</v>
      </c>
      <c r="BM112" s="156">
        <f t="shared" si="53"/>
        <v>1.234529554469973</v>
      </c>
      <c r="BN112" s="156">
        <f t="shared" si="54"/>
        <v>1.2368370013068501</v>
      </c>
      <c r="BO112" s="111">
        <f t="shared" si="55"/>
        <v>588.68101786031662</v>
      </c>
      <c r="BP112" s="111">
        <f t="shared" si="56"/>
        <v>345.17252331025725</v>
      </c>
      <c r="BQ112" s="111">
        <f t="shared" si="57"/>
        <v>0.43886647979309334</v>
      </c>
      <c r="BR112" s="111">
        <f t="shared" si="58"/>
        <v>0.46948507140656498</v>
      </c>
      <c r="BS112" s="156">
        <f t="shared" si="59"/>
        <v>0.8766390508221511</v>
      </c>
      <c r="BT112" s="156">
        <f t="shared" si="60"/>
        <v>0.8686234850547615</v>
      </c>
      <c r="BU112" s="156">
        <f t="shared" si="61"/>
        <v>1.2345296115751898</v>
      </c>
      <c r="BV112" s="156">
        <f t="shared" si="62"/>
        <v>1.2368370595520759</v>
      </c>
      <c r="BW112" s="111">
        <f t="shared" si="63"/>
        <v>588.68079715144108</v>
      </c>
      <c r="BX112" s="111">
        <f t="shared" si="64"/>
        <v>345.17251423210206</v>
      </c>
      <c r="BY112" s="111">
        <f t="shared" si="65"/>
        <v>0.43886649133543187</v>
      </c>
      <c r="BZ112" s="111">
        <f t="shared" si="66"/>
        <v>0.46948508375418291</v>
      </c>
      <c r="CA112" s="156">
        <f t="shared" si="67"/>
        <v>0.87663904778661172</v>
      </c>
      <c r="CB112" s="156">
        <f t="shared" si="68"/>
        <v>0.86862348183713223</v>
      </c>
      <c r="CC112" s="156">
        <f t="shared" si="69"/>
        <v>1.2345296178887504</v>
      </c>
      <c r="CD112" s="156">
        <f t="shared" si="70"/>
        <v>1.2368370659916761</v>
      </c>
      <c r="CE112" s="111">
        <f t="shared" si="71"/>
        <v>588.68077274984046</v>
      </c>
      <c r="CF112" s="111">
        <f t="shared" si="72"/>
        <v>345.17251322841992</v>
      </c>
      <c r="CG112" s="111">
        <f t="shared" si="73"/>
        <v>0.43886649261155453</v>
      </c>
      <c r="CH112" s="111">
        <f t="shared" si="74"/>
        <v>0.4694850851193374</v>
      </c>
      <c r="CI112" s="156">
        <f t="shared" si="75"/>
        <v>0.87663904745100207</v>
      </c>
      <c r="CJ112" s="156">
        <f t="shared" si="76"/>
        <v>0.86862348148139068</v>
      </c>
      <c r="CK112" s="156">
        <f t="shared" si="77"/>
        <v>1.2345296185867785</v>
      </c>
      <c r="CL112" s="156">
        <f t="shared" si="78"/>
        <v>1.236837066703639</v>
      </c>
      <c r="CM112" s="111">
        <f t="shared" si="79"/>
        <v>588.68077005199621</v>
      </c>
      <c r="CN112" s="111">
        <f t="shared" si="80"/>
        <v>345.1725131174527</v>
      </c>
      <c r="CO112" s="111">
        <f t="shared" si="81"/>
        <v>0.43886649275264278</v>
      </c>
      <c r="CP112" s="111">
        <f t="shared" si="82"/>
        <v>0.46948508527026905</v>
      </c>
      <c r="CQ112" s="156">
        <f t="shared" si="83"/>
        <v>0.87663904741389698</v>
      </c>
      <c r="CR112" s="156">
        <f t="shared" si="84"/>
        <v>0.86862348144205981</v>
      </c>
      <c r="CS112" s="156">
        <f t="shared" si="85"/>
        <v>1.2345296186639527</v>
      </c>
      <c r="CT112" s="156">
        <f t="shared" si="86"/>
        <v>1.2368370667823538</v>
      </c>
      <c r="CU112" s="111">
        <f t="shared" si="87"/>
        <v>588.68076975372207</v>
      </c>
      <c r="CV112" s="111">
        <f t="shared" si="88"/>
        <v>345.17251310518412</v>
      </c>
      <c r="CW112" s="111">
        <f t="shared" si="89"/>
        <v>0.43886649276824158</v>
      </c>
      <c r="CX112" s="111">
        <f t="shared" si="90"/>
        <v>0.46948508528695609</v>
      </c>
      <c r="CY112" s="156">
        <f t="shared" si="91"/>
        <v>0.87663904740979459</v>
      </c>
      <c r="CZ112" s="156">
        <f t="shared" si="92"/>
        <v>0.8686234814377114</v>
      </c>
      <c r="DA112" s="156">
        <f t="shared" si="93"/>
        <v>1.234529618672485</v>
      </c>
      <c r="DB112" s="156">
        <f t="shared" si="94"/>
        <v>1.2368370667910566</v>
      </c>
      <c r="DC112" s="111">
        <f t="shared" si="95"/>
        <v>588.68076972074471</v>
      </c>
      <c r="DD112" s="111">
        <f t="shared" si="96"/>
        <v>345.17251310382773</v>
      </c>
      <c r="DE112" s="111">
        <f t="shared" si="97"/>
        <v>0.43886649276996614</v>
      </c>
      <c r="DF112" s="111">
        <f t="shared" si="98"/>
        <v>0.46948508528880101</v>
      </c>
      <c r="DG112" s="156">
        <f t="shared" si="99"/>
        <v>0.87663904740934107</v>
      </c>
      <c r="DH112" s="156">
        <f t="shared" si="100"/>
        <v>0.86862348143723067</v>
      </c>
      <c r="DI112" s="156">
        <f t="shared" si="101"/>
        <v>1.2345296186734283</v>
      </c>
      <c r="DJ112" s="156">
        <f t="shared" si="102"/>
        <v>1.2368370667920188</v>
      </c>
      <c r="DK112" s="111">
        <f t="shared" si="103"/>
        <v>588.68076971709888</v>
      </c>
      <c r="DL112" s="104">
        <f t="shared" si="104"/>
        <v>345.17251310367772</v>
      </c>
      <c r="DM112" s="104">
        <f t="shared" si="105"/>
        <v>0.43886649277015688</v>
      </c>
      <c r="DN112" s="104">
        <f t="shared" si="106"/>
        <v>0.46948508528900507</v>
      </c>
      <c r="DO112" s="105">
        <f t="shared" si="107"/>
        <v>0.87663904740929088</v>
      </c>
      <c r="DP112" s="105">
        <f t="shared" si="108"/>
        <v>0.86862348143717749</v>
      </c>
      <c r="DQ112" s="105">
        <f t="shared" si="109"/>
        <v>1.2345296186735326</v>
      </c>
      <c r="DR112" s="105">
        <f t="shared" si="110"/>
        <v>1.2368370667921251</v>
      </c>
      <c r="DS112" s="104">
        <f t="shared" si="111"/>
        <v>588.68076971669507</v>
      </c>
      <c r="DT112" s="104">
        <f t="shared" si="112"/>
        <v>345.17251310366112</v>
      </c>
      <c r="DU112" s="104">
        <f t="shared" si="113"/>
        <v>0.43886649277017797</v>
      </c>
      <c r="DV112" s="104">
        <f t="shared" si="114"/>
        <v>0.4694850852890276</v>
      </c>
      <c r="DW112" s="105">
        <f t="shared" si="115"/>
        <v>0.87663904740928533</v>
      </c>
      <c r="DX112" s="105">
        <f t="shared" si="116"/>
        <v>0.86862348143717161</v>
      </c>
      <c r="DY112" s="105">
        <f t="shared" si="117"/>
        <v>1.2345296186735442</v>
      </c>
      <c r="DZ112" s="105">
        <f t="shared" si="118"/>
        <v>1.2368370667921369</v>
      </c>
      <c r="EA112" s="104">
        <f t="shared" si="119"/>
        <v>588.68076971665141</v>
      </c>
      <c r="EB112" s="104">
        <f t="shared" si="120"/>
        <v>345.17251310365936</v>
      </c>
      <c r="EC112" s="104">
        <f t="shared" si="121"/>
        <v>0.43886649277018025</v>
      </c>
      <c r="ED112" s="104">
        <f t="shared" si="122"/>
        <v>0.46948508528903005</v>
      </c>
      <c r="EE112" s="105">
        <f t="shared" si="123"/>
        <v>0.87663904740928478</v>
      </c>
      <c r="EF112" s="105">
        <f t="shared" si="124"/>
        <v>0.86862348143717094</v>
      </c>
      <c r="EG112" s="105">
        <f t="shared" si="125"/>
        <v>1.2345296186735455</v>
      </c>
      <c r="EH112" s="105">
        <f t="shared" si="126"/>
        <v>1.2368370667921382</v>
      </c>
      <c r="EI112" s="104">
        <f t="shared" si="127"/>
        <v>588.68076971664641</v>
      </c>
      <c r="EJ112" s="104">
        <f t="shared" si="128"/>
        <v>345.17251310365918</v>
      </c>
      <c r="EK112" s="104">
        <f t="shared" si="129"/>
        <v>0.43886649277018047</v>
      </c>
      <c r="EL112" s="104">
        <f t="shared" si="130"/>
        <v>0.46948508528903027</v>
      </c>
      <c r="EM112" s="105">
        <f t="shared" si="131"/>
        <v>0.87663904740928467</v>
      </c>
      <c r="EN112" s="105">
        <f t="shared" si="132"/>
        <v>0.86862348143717094</v>
      </c>
      <c r="EO112" s="105">
        <f t="shared" si="133"/>
        <v>1.2345296186735455</v>
      </c>
      <c r="EP112" s="105">
        <f t="shared" si="134"/>
        <v>1.2368370667921382</v>
      </c>
      <c r="EQ112" s="104">
        <f t="shared" si="135"/>
        <v>0.47823762322726304</v>
      </c>
      <c r="ER112" s="60">
        <f t="shared" si="136"/>
        <v>72.022513103659207</v>
      </c>
      <c r="ES112" s="16"/>
      <c r="ET112" s="16"/>
      <c r="EU112" s="16"/>
      <c r="EV112" s="16"/>
      <c r="EW112" s="16"/>
      <c r="EX112" s="16"/>
      <c r="EY112" s="16"/>
      <c r="EZ112" s="16"/>
      <c r="FA112" s="16"/>
      <c r="FB112" s="16"/>
      <c r="FC112" s="16"/>
      <c r="FD112" s="16"/>
    </row>
    <row r="113" spans="2:160" x14ac:dyDescent="0.3"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16"/>
      <c r="M113" s="116"/>
      <c r="N113" s="116"/>
      <c r="O113" s="116"/>
      <c r="P113" s="117"/>
      <c r="Q113" s="117"/>
      <c r="R113" s="116"/>
      <c r="S113" s="111">
        <v>0.51</v>
      </c>
      <c r="T113" s="134">
        <f t="shared" si="8"/>
        <v>350.90921831988032</v>
      </c>
      <c r="U113" s="111">
        <f t="shared" si="9"/>
        <v>0.43169185167538782</v>
      </c>
      <c r="V113" s="111">
        <f t="shared" si="10"/>
        <v>0.46180988783878696</v>
      </c>
      <c r="W113" s="156">
        <f t="shared" si="11"/>
        <v>0.87852795067094092</v>
      </c>
      <c r="X113" s="156">
        <f t="shared" si="12"/>
        <v>0.87062584284936306</v>
      </c>
      <c r="Y113" s="156">
        <f t="shared" si="13"/>
        <v>1.2205380700827162</v>
      </c>
      <c r="Z113" s="156">
        <f t="shared" si="14"/>
        <v>1.2432116740425356</v>
      </c>
      <c r="AA113" s="111">
        <f t="shared" si="15"/>
        <v>604.11909589431048</v>
      </c>
      <c r="AB113" s="111">
        <f t="shared" si="16"/>
        <v>345.80063295883764</v>
      </c>
      <c r="AC113" s="111">
        <f t="shared" si="17"/>
        <v>0.43806932604575083</v>
      </c>
      <c r="AD113" s="111">
        <f t="shared" si="18"/>
        <v>0.46863230228150088</v>
      </c>
      <c r="AE113" s="156">
        <f t="shared" si="19"/>
        <v>0.87684872072335285</v>
      </c>
      <c r="AF113" s="156">
        <f t="shared" si="20"/>
        <v>0.86884573406942212</v>
      </c>
      <c r="AG113" s="156">
        <f t="shared" si="21"/>
        <v>1.2238606553964324</v>
      </c>
      <c r="AH113" s="156">
        <f t="shared" si="22"/>
        <v>1.2469397721603104</v>
      </c>
      <c r="AI113" s="111">
        <f t="shared" si="23"/>
        <v>590.67749767729117</v>
      </c>
      <c r="AJ113" s="111">
        <f t="shared" si="24"/>
        <v>345.254525336477</v>
      </c>
      <c r="AK113" s="111">
        <f t="shared" si="25"/>
        <v>0.43876224382240514</v>
      </c>
      <c r="AL113" s="111">
        <f t="shared" si="26"/>
        <v>0.46937356315885198</v>
      </c>
      <c r="AM113" s="156">
        <f t="shared" si="27"/>
        <v>0.87666646444749341</v>
      </c>
      <c r="AN113" s="156">
        <f t="shared" si="28"/>
        <v>0.86865254314561358</v>
      </c>
      <c r="AO113" s="156">
        <f t="shared" si="29"/>
        <v>1.2242217235437587</v>
      </c>
      <c r="AP113" s="156">
        <f t="shared" si="30"/>
        <v>1.2473450182974182</v>
      </c>
      <c r="AQ113" s="111">
        <f t="shared" si="31"/>
        <v>589.22472425084675</v>
      </c>
      <c r="AR113" s="111">
        <f t="shared" si="32"/>
        <v>345.19487825917116</v>
      </c>
      <c r="AS113" s="111">
        <f t="shared" si="33"/>
        <v>0.43883805863636793</v>
      </c>
      <c r="AT113" s="111">
        <f t="shared" si="34"/>
        <v>0.46945466737844016</v>
      </c>
      <c r="AU113" s="156">
        <f t="shared" si="35"/>
        <v>0.87664652538277288</v>
      </c>
      <c r="AV113" s="156">
        <f t="shared" si="36"/>
        <v>0.86863140798675564</v>
      </c>
      <c r="AW113" s="156">
        <f t="shared" si="37"/>
        <v>1.2242612301886586</v>
      </c>
      <c r="AX113" s="156">
        <f t="shared" si="38"/>
        <v>1.2473893600375832</v>
      </c>
      <c r="AY113" s="111">
        <f t="shared" si="39"/>
        <v>589.06586424503291</v>
      </c>
      <c r="AZ113" s="111">
        <f t="shared" si="40"/>
        <v>345.18834838872175</v>
      </c>
      <c r="BA113" s="111">
        <f t="shared" si="41"/>
        <v>0.43884636006277633</v>
      </c>
      <c r="BB113" s="111">
        <f t="shared" si="42"/>
        <v>0.46946354797413281</v>
      </c>
      <c r="BC113" s="156">
        <f t="shared" si="43"/>
        <v>0.87664434216050646</v>
      </c>
      <c r="BD113" s="156">
        <f t="shared" si="44"/>
        <v>0.86862909380053632</v>
      </c>
      <c r="BE113" s="156">
        <f t="shared" si="45"/>
        <v>1.224265556021539</v>
      </c>
      <c r="BF113" s="156">
        <f t="shared" si="46"/>
        <v>1.2473942153114335</v>
      </c>
      <c r="BG113" s="111">
        <f t="shared" si="47"/>
        <v>589.04847081795663</v>
      </c>
      <c r="BH113" s="111">
        <f t="shared" si="48"/>
        <v>345.18763334968753</v>
      </c>
      <c r="BI113" s="111">
        <f t="shared" si="49"/>
        <v>0.43884726911121019</v>
      </c>
      <c r="BJ113" s="111">
        <f t="shared" si="50"/>
        <v>0.46946452044455045</v>
      </c>
      <c r="BK113" s="156">
        <f t="shared" si="51"/>
        <v>0.87664410308688923</v>
      </c>
      <c r="BL113" s="156">
        <f t="shared" si="52"/>
        <v>0.86862884038574395</v>
      </c>
      <c r="BM113" s="156">
        <f t="shared" si="53"/>
        <v>1.2242660297223638</v>
      </c>
      <c r="BN113" s="156">
        <f t="shared" si="54"/>
        <v>1.2473947469889413</v>
      </c>
      <c r="BO113" s="111">
        <f t="shared" si="55"/>
        <v>589.04656616266539</v>
      </c>
      <c r="BP113" s="111">
        <f t="shared" si="56"/>
        <v>345.18755504875105</v>
      </c>
      <c r="BQ113" s="111">
        <f t="shared" si="57"/>
        <v>0.43884736865753399</v>
      </c>
      <c r="BR113" s="111">
        <f t="shared" si="58"/>
        <v>0.46946462693596658</v>
      </c>
      <c r="BS113" s="156">
        <f t="shared" si="59"/>
        <v>0.87664407690688029</v>
      </c>
      <c r="BT113" s="156">
        <f t="shared" si="60"/>
        <v>0.86862881263528979</v>
      </c>
      <c r="BU113" s="156">
        <f t="shared" si="61"/>
        <v>1.224266081595482</v>
      </c>
      <c r="BV113" s="156">
        <f t="shared" si="62"/>
        <v>1.2473948052108608</v>
      </c>
      <c r="BW113" s="111">
        <f t="shared" si="63"/>
        <v>589.04635759150631</v>
      </c>
      <c r="BX113" s="111">
        <f t="shared" si="64"/>
        <v>345.18754647431672</v>
      </c>
      <c r="BY113" s="111">
        <f t="shared" si="65"/>
        <v>0.43884737955847175</v>
      </c>
      <c r="BZ113" s="111">
        <f t="shared" si="66"/>
        <v>0.46946463859743487</v>
      </c>
      <c r="CA113" s="156">
        <f t="shared" si="67"/>
        <v>0.87664407404000755</v>
      </c>
      <c r="CB113" s="156">
        <f t="shared" si="68"/>
        <v>0.86862880959644362</v>
      </c>
      <c r="CC113" s="156">
        <f t="shared" si="69"/>
        <v>1.224266087275909</v>
      </c>
      <c r="CD113" s="156">
        <f t="shared" si="70"/>
        <v>1.2473948115865208</v>
      </c>
      <c r="CE113" s="111">
        <f t="shared" si="71"/>
        <v>589.04633475167736</v>
      </c>
      <c r="CF113" s="111">
        <f t="shared" si="72"/>
        <v>345.18754553536309</v>
      </c>
      <c r="CG113" s="111">
        <f t="shared" si="73"/>
        <v>0.43884738075219187</v>
      </c>
      <c r="CH113" s="111">
        <f t="shared" si="74"/>
        <v>0.46946463987443782</v>
      </c>
      <c r="CI113" s="156">
        <f t="shared" si="75"/>
        <v>0.87664407372606723</v>
      </c>
      <c r="CJ113" s="156">
        <f t="shared" si="76"/>
        <v>0.86862880926367114</v>
      </c>
      <c r="CK113" s="156">
        <f t="shared" si="77"/>
        <v>1.224266087897951</v>
      </c>
      <c r="CL113" s="156">
        <f t="shared" si="78"/>
        <v>1.247394812284695</v>
      </c>
      <c r="CM113" s="111">
        <f t="shared" si="79"/>
        <v>589.04633225057478</v>
      </c>
      <c r="CN113" s="111">
        <f t="shared" si="80"/>
        <v>345.18754543254187</v>
      </c>
      <c r="CO113" s="111">
        <f t="shared" si="81"/>
        <v>0.43884738088291159</v>
      </c>
      <c r="CP113" s="111">
        <f t="shared" si="82"/>
        <v>0.46946464001427751</v>
      </c>
      <c r="CQ113" s="156">
        <f t="shared" si="83"/>
        <v>0.87664407369168884</v>
      </c>
      <c r="CR113" s="156">
        <f t="shared" si="84"/>
        <v>0.86862880922723051</v>
      </c>
      <c r="CS113" s="156">
        <f t="shared" si="85"/>
        <v>1.2242660879660685</v>
      </c>
      <c r="CT113" s="156">
        <f t="shared" si="86"/>
        <v>1.2473948123611496</v>
      </c>
      <c r="CU113" s="111">
        <f t="shared" si="87"/>
        <v>589.04633197668807</v>
      </c>
      <c r="CV113" s="111">
        <f t="shared" si="88"/>
        <v>345.18754542128232</v>
      </c>
      <c r="CW113" s="111">
        <f t="shared" si="89"/>
        <v>0.43884738089722625</v>
      </c>
      <c r="CX113" s="111">
        <f t="shared" si="90"/>
        <v>0.46946464002959087</v>
      </c>
      <c r="CY113" s="156">
        <f t="shared" si="91"/>
        <v>0.87664407368792419</v>
      </c>
      <c r="CZ113" s="156">
        <f t="shared" si="92"/>
        <v>0.86862880922324004</v>
      </c>
      <c r="DA113" s="156">
        <f t="shared" si="93"/>
        <v>1.2242660879735277</v>
      </c>
      <c r="DB113" s="156">
        <f t="shared" si="94"/>
        <v>1.2473948123695218</v>
      </c>
      <c r="DC113" s="111">
        <f t="shared" si="95"/>
        <v>589.04633194669589</v>
      </c>
      <c r="DD113" s="111">
        <f t="shared" si="96"/>
        <v>345.18754542004928</v>
      </c>
      <c r="DE113" s="111">
        <f t="shared" si="97"/>
        <v>0.43884738089879383</v>
      </c>
      <c r="DF113" s="111">
        <f t="shared" si="98"/>
        <v>0.46946464003126781</v>
      </c>
      <c r="DG113" s="156">
        <f t="shared" si="99"/>
        <v>0.87664407368751196</v>
      </c>
      <c r="DH113" s="156">
        <f t="shared" si="100"/>
        <v>0.86862880922280306</v>
      </c>
      <c r="DI113" s="156">
        <f t="shared" si="101"/>
        <v>1.2242660879743446</v>
      </c>
      <c r="DJ113" s="156">
        <f t="shared" si="102"/>
        <v>1.2473948123704386</v>
      </c>
      <c r="DK113" s="111">
        <f t="shared" si="103"/>
        <v>589.04633194341136</v>
      </c>
      <c r="DL113" s="104">
        <f t="shared" si="104"/>
        <v>345.18754541991427</v>
      </c>
      <c r="DM113" s="104">
        <f t="shared" si="105"/>
        <v>0.43884738089896541</v>
      </c>
      <c r="DN113" s="104">
        <f t="shared" si="106"/>
        <v>0.46946464003145139</v>
      </c>
      <c r="DO113" s="105">
        <f t="shared" si="107"/>
        <v>0.87664407368746677</v>
      </c>
      <c r="DP113" s="105">
        <f t="shared" si="108"/>
        <v>0.8686288092227552</v>
      </c>
      <c r="DQ113" s="105">
        <f t="shared" si="109"/>
        <v>1.224266087974434</v>
      </c>
      <c r="DR113" s="105">
        <f t="shared" si="110"/>
        <v>1.247394812370539</v>
      </c>
      <c r="DS113" s="104">
        <f t="shared" si="111"/>
        <v>589.04633194305177</v>
      </c>
      <c r="DT113" s="104">
        <f t="shared" si="112"/>
        <v>345.18754541989949</v>
      </c>
      <c r="DU113" s="104">
        <f t="shared" si="113"/>
        <v>0.43884738089898429</v>
      </c>
      <c r="DV113" s="104">
        <f t="shared" si="114"/>
        <v>0.46946464003147154</v>
      </c>
      <c r="DW113" s="105">
        <f t="shared" si="115"/>
        <v>0.87664407368746178</v>
      </c>
      <c r="DX113" s="105">
        <f t="shared" si="116"/>
        <v>0.86862880922274999</v>
      </c>
      <c r="DY113" s="105">
        <f t="shared" si="117"/>
        <v>1.2242660879744438</v>
      </c>
      <c r="DZ113" s="105">
        <f t="shared" si="118"/>
        <v>1.2473948123705498</v>
      </c>
      <c r="EA113" s="104">
        <f t="shared" si="119"/>
        <v>589.04633194301232</v>
      </c>
      <c r="EB113" s="104">
        <f t="shared" si="120"/>
        <v>345.1875454198979</v>
      </c>
      <c r="EC113" s="104">
        <f t="shared" si="121"/>
        <v>0.43884738089898628</v>
      </c>
      <c r="ED113" s="104">
        <f t="shared" si="122"/>
        <v>0.4694646400314737</v>
      </c>
      <c r="EE113" s="105">
        <f t="shared" si="123"/>
        <v>0.87664407368746133</v>
      </c>
      <c r="EF113" s="105">
        <f t="shared" si="124"/>
        <v>0.86862880922274943</v>
      </c>
      <c r="EG113" s="105">
        <f t="shared" si="125"/>
        <v>1.2242660879744449</v>
      </c>
      <c r="EH113" s="105">
        <f t="shared" si="126"/>
        <v>1.2473948123705509</v>
      </c>
      <c r="EI113" s="104">
        <f t="shared" si="127"/>
        <v>589.046331943008</v>
      </c>
      <c r="EJ113" s="104">
        <f t="shared" si="128"/>
        <v>345.18754541989773</v>
      </c>
      <c r="EK113" s="104">
        <f t="shared" si="129"/>
        <v>0.43884738089898651</v>
      </c>
      <c r="EL113" s="104">
        <f t="shared" si="130"/>
        <v>0.46946464003147398</v>
      </c>
      <c r="EM113" s="105">
        <f t="shared" si="131"/>
        <v>0.87664407368746122</v>
      </c>
      <c r="EN113" s="105">
        <f t="shared" si="132"/>
        <v>0.86862880922274932</v>
      </c>
      <c r="EO113" s="105">
        <f t="shared" si="133"/>
        <v>1.2242660879744451</v>
      </c>
      <c r="EP113" s="105">
        <f t="shared" si="134"/>
        <v>1.2473948123705512</v>
      </c>
      <c r="EQ113" s="104">
        <f t="shared" si="135"/>
        <v>0.484047324293089</v>
      </c>
      <c r="ER113" s="65">
        <f t="shared" si="136"/>
        <v>72.037545419897754</v>
      </c>
      <c r="ES113" s="16"/>
      <c r="ET113" s="16"/>
      <c r="EU113" s="16"/>
      <c r="EV113" s="16"/>
      <c r="EW113" s="16"/>
      <c r="EX113" s="16"/>
      <c r="EY113" s="16"/>
      <c r="EZ113" s="16"/>
      <c r="FA113" s="16"/>
      <c r="FB113" s="16"/>
      <c r="FC113" s="16"/>
      <c r="FD113" s="16"/>
    </row>
    <row r="114" spans="2:160" x14ac:dyDescent="0.3"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16"/>
      <c r="M114" s="116"/>
      <c r="N114" s="116"/>
      <c r="O114" s="116"/>
      <c r="P114" s="117"/>
      <c r="Q114" s="117"/>
      <c r="R114" s="116"/>
      <c r="S114" s="111">
        <v>0.52</v>
      </c>
      <c r="T114" s="134">
        <f t="shared" si="8"/>
        <v>350.92086666296132</v>
      </c>
      <c r="U114" s="111">
        <f t="shared" si="9"/>
        <v>0.43167752224880968</v>
      </c>
      <c r="V114" s="111">
        <f t="shared" si="10"/>
        <v>0.46179455868477315</v>
      </c>
      <c r="W114" s="156">
        <f t="shared" si="11"/>
        <v>0.87853172731958828</v>
      </c>
      <c r="X114" s="156">
        <f t="shared" si="12"/>
        <v>0.8706298466458593</v>
      </c>
      <c r="Y114" s="156">
        <f t="shared" si="13"/>
        <v>1.210748539798469</v>
      </c>
      <c r="Z114" s="156">
        <f t="shared" si="14"/>
        <v>1.2538715264231863</v>
      </c>
      <c r="AA114" s="111">
        <f t="shared" si="15"/>
        <v>604.39209746321239</v>
      </c>
      <c r="AB114" s="111">
        <f t="shared" si="16"/>
        <v>345.81161830387936</v>
      </c>
      <c r="AC114" s="111">
        <f t="shared" si="17"/>
        <v>0.43805540996415004</v>
      </c>
      <c r="AD114" s="111">
        <f t="shared" si="18"/>
        <v>0.46861741531048612</v>
      </c>
      <c r="AE114" s="156">
        <f t="shared" si="19"/>
        <v>0.87685238142049904</v>
      </c>
      <c r="AF114" s="156">
        <f t="shared" si="20"/>
        <v>0.86884961442246489</v>
      </c>
      <c r="AG114" s="156">
        <f t="shared" si="21"/>
        <v>1.2139122321091453</v>
      </c>
      <c r="AH114" s="156">
        <f t="shared" si="22"/>
        <v>1.2577775889300717</v>
      </c>
      <c r="AI114" s="111">
        <f t="shared" si="23"/>
        <v>591.07514097220337</v>
      </c>
      <c r="AJ114" s="111">
        <f t="shared" si="24"/>
        <v>345.2708300376799</v>
      </c>
      <c r="AK114" s="111">
        <f t="shared" si="25"/>
        <v>0.43874152418245216</v>
      </c>
      <c r="AL114" s="111">
        <f t="shared" si="26"/>
        <v>0.46935139796262321</v>
      </c>
      <c r="AM114" s="156">
        <f t="shared" si="27"/>
        <v>0.87667191372848019</v>
      </c>
      <c r="AN114" s="156">
        <f t="shared" si="28"/>
        <v>0.8686583193210401</v>
      </c>
      <c r="AO114" s="156">
        <f t="shared" si="29"/>
        <v>1.2142526174906865</v>
      </c>
      <c r="AP114" s="156">
        <f t="shared" si="30"/>
        <v>1.2581980057270554</v>
      </c>
      <c r="AQ114" s="111">
        <f t="shared" si="31"/>
        <v>589.64958874836964</v>
      </c>
      <c r="AR114" s="111">
        <f t="shared" si="32"/>
        <v>345.21233485973175</v>
      </c>
      <c r="AS114" s="111">
        <f t="shared" si="33"/>
        <v>0.43881586759645763</v>
      </c>
      <c r="AT114" s="111">
        <f t="shared" si="34"/>
        <v>0.46943092812644305</v>
      </c>
      <c r="AU114" s="156">
        <f t="shared" si="35"/>
        <v>0.87665236151160897</v>
      </c>
      <c r="AV114" s="156">
        <f t="shared" si="36"/>
        <v>0.86863759420675013</v>
      </c>
      <c r="AW114" s="156">
        <f t="shared" si="37"/>
        <v>1.2142895002185161</v>
      </c>
      <c r="AX114" s="156">
        <f t="shared" si="38"/>
        <v>1.2582435621747112</v>
      </c>
      <c r="AY114" s="111">
        <f t="shared" si="39"/>
        <v>589.49520858186202</v>
      </c>
      <c r="AZ114" s="111">
        <f t="shared" si="40"/>
        <v>345.20599299476908</v>
      </c>
      <c r="BA114" s="111">
        <f t="shared" si="41"/>
        <v>0.43882392919165658</v>
      </c>
      <c r="BB114" s="111">
        <f t="shared" si="42"/>
        <v>0.46943955215851635</v>
      </c>
      <c r="BC114" s="156">
        <f t="shared" si="43"/>
        <v>0.8766502413492322</v>
      </c>
      <c r="BD114" s="156">
        <f t="shared" si="44"/>
        <v>0.86863534686211552</v>
      </c>
      <c r="BE114" s="156">
        <f t="shared" si="45"/>
        <v>1.2142934996860384</v>
      </c>
      <c r="BF114" s="156">
        <f t="shared" si="46"/>
        <v>1.258248502219721</v>
      </c>
      <c r="BG114" s="111">
        <f t="shared" si="47"/>
        <v>589.47846901760556</v>
      </c>
      <c r="BH114" s="111">
        <f t="shared" si="48"/>
        <v>345.20530525743027</v>
      </c>
      <c r="BI114" s="111">
        <f t="shared" si="49"/>
        <v>0.43882480344126024</v>
      </c>
      <c r="BJ114" s="111">
        <f t="shared" si="50"/>
        <v>0.46944048740227839</v>
      </c>
      <c r="BK114" s="156">
        <f t="shared" si="51"/>
        <v>0.87665001142592447</v>
      </c>
      <c r="BL114" s="156">
        <f t="shared" si="52"/>
        <v>0.86863510314641279</v>
      </c>
      <c r="BM114" s="156">
        <f t="shared" si="53"/>
        <v>1.2142939334132825</v>
      </c>
      <c r="BN114" s="156">
        <f t="shared" si="54"/>
        <v>1.2582490379493196</v>
      </c>
      <c r="BO114" s="111">
        <f t="shared" si="55"/>
        <v>589.47665368669482</v>
      </c>
      <c r="BP114" s="111">
        <f t="shared" si="56"/>
        <v>345.20523067440382</v>
      </c>
      <c r="BQ114" s="111">
        <f t="shared" si="57"/>
        <v>0.43882489825118487</v>
      </c>
      <c r="BR114" s="111">
        <f t="shared" si="58"/>
        <v>0.46944058882684891</v>
      </c>
      <c r="BS114" s="156">
        <f t="shared" si="59"/>
        <v>0.87664998649138837</v>
      </c>
      <c r="BT114" s="156">
        <f t="shared" si="60"/>
        <v>0.86863507671613061</v>
      </c>
      <c r="BU114" s="156">
        <f t="shared" si="61"/>
        <v>1.2142939804497899</v>
      </c>
      <c r="BV114" s="156">
        <f t="shared" si="62"/>
        <v>1.2582490960477004</v>
      </c>
      <c r="BW114" s="111">
        <f t="shared" si="63"/>
        <v>589.47645681927213</v>
      </c>
      <c r="BX114" s="111">
        <f t="shared" si="64"/>
        <v>345.2052225860773</v>
      </c>
      <c r="BY114" s="111">
        <f t="shared" si="65"/>
        <v>0.43882490853306605</v>
      </c>
      <c r="BZ114" s="111">
        <f t="shared" si="66"/>
        <v>0.46944059982607061</v>
      </c>
      <c r="CA114" s="156">
        <f t="shared" si="67"/>
        <v>0.87664998378730508</v>
      </c>
      <c r="CB114" s="156">
        <f t="shared" si="68"/>
        <v>0.86863507384983762</v>
      </c>
      <c r="CC114" s="156">
        <f t="shared" si="69"/>
        <v>1.2142939855507726</v>
      </c>
      <c r="CD114" s="156">
        <f t="shared" si="70"/>
        <v>1.2582491023483136</v>
      </c>
      <c r="CE114" s="111">
        <f t="shared" si="71"/>
        <v>589.476435469531</v>
      </c>
      <c r="CF114" s="111">
        <f t="shared" si="72"/>
        <v>345.20522170891996</v>
      </c>
      <c r="CG114" s="111">
        <f t="shared" si="73"/>
        <v>0.43882490964810844</v>
      </c>
      <c r="CH114" s="111">
        <f t="shared" si="74"/>
        <v>0.46944060101890672</v>
      </c>
      <c r="CI114" s="156">
        <f t="shared" si="75"/>
        <v>0.87664998349405454</v>
      </c>
      <c r="CJ114" s="156">
        <f t="shared" si="76"/>
        <v>0.86863507353899583</v>
      </c>
      <c r="CK114" s="156">
        <f t="shared" si="77"/>
        <v>1.2142939861039606</v>
      </c>
      <c r="CL114" s="156">
        <f t="shared" si="78"/>
        <v>1.2582491030315981</v>
      </c>
      <c r="CM114" s="111">
        <f t="shared" si="79"/>
        <v>589.47643315420953</v>
      </c>
      <c r="CN114" s="111">
        <f t="shared" si="80"/>
        <v>345.20522161379466</v>
      </c>
      <c r="CO114" s="111">
        <f t="shared" si="81"/>
        <v>0.43882490976903177</v>
      </c>
      <c r="CP114" s="111">
        <f t="shared" si="82"/>
        <v>0.46944060114826658</v>
      </c>
      <c r="CQ114" s="156">
        <f t="shared" si="83"/>
        <v>0.87664998346225231</v>
      </c>
      <c r="CR114" s="156">
        <f t="shared" si="84"/>
        <v>0.8686350735052859</v>
      </c>
      <c r="CS114" s="156">
        <f t="shared" si="85"/>
        <v>1.2142939861639523</v>
      </c>
      <c r="CT114" s="156">
        <f t="shared" si="86"/>
        <v>1.2582491031056984</v>
      </c>
      <c r="CU114" s="111">
        <f t="shared" si="87"/>
        <v>589.47643290311919</v>
      </c>
      <c r="CV114" s="111">
        <f t="shared" si="88"/>
        <v>345.20522160347849</v>
      </c>
      <c r="CW114" s="111">
        <f t="shared" si="89"/>
        <v>0.43882490978214567</v>
      </c>
      <c r="CX114" s="111">
        <f t="shared" si="90"/>
        <v>0.46944060116229536</v>
      </c>
      <c r="CY114" s="156">
        <f t="shared" si="91"/>
        <v>0.87664998345880341</v>
      </c>
      <c r="CZ114" s="156">
        <f t="shared" si="92"/>
        <v>0.86863507350163016</v>
      </c>
      <c r="DA114" s="156">
        <f t="shared" si="93"/>
        <v>1.2142939861704583</v>
      </c>
      <c r="DB114" s="156">
        <f t="shared" si="94"/>
        <v>1.2582491031137344</v>
      </c>
      <c r="DC114" s="111">
        <f t="shared" si="95"/>
        <v>589.47643287588824</v>
      </c>
      <c r="DD114" s="111">
        <f t="shared" si="96"/>
        <v>345.2052216023597</v>
      </c>
      <c r="DE114" s="111">
        <f t="shared" si="97"/>
        <v>0.43882490978356786</v>
      </c>
      <c r="DF114" s="111">
        <f t="shared" si="98"/>
        <v>0.46944060116381681</v>
      </c>
      <c r="DG114" s="156">
        <f t="shared" si="99"/>
        <v>0.87664998345842937</v>
      </c>
      <c r="DH114" s="156">
        <f t="shared" si="100"/>
        <v>0.8686350735012337</v>
      </c>
      <c r="DI114" s="156">
        <f t="shared" si="101"/>
        <v>1.2142939861711637</v>
      </c>
      <c r="DJ114" s="156">
        <f t="shared" si="102"/>
        <v>1.2582491031146059</v>
      </c>
      <c r="DK114" s="111">
        <f t="shared" si="103"/>
        <v>589.4764328729359</v>
      </c>
      <c r="DL114" s="104">
        <f t="shared" si="104"/>
        <v>345.20522160223845</v>
      </c>
      <c r="DM114" s="104">
        <f t="shared" si="105"/>
        <v>0.43882490978372207</v>
      </c>
      <c r="DN114" s="104">
        <f t="shared" si="106"/>
        <v>0.46944060116398173</v>
      </c>
      <c r="DO114" s="105">
        <f t="shared" si="107"/>
        <v>0.87664998345838885</v>
      </c>
      <c r="DP114" s="105">
        <f t="shared" si="108"/>
        <v>0.86863507350119074</v>
      </c>
      <c r="DQ114" s="105">
        <f t="shared" si="109"/>
        <v>1.2142939861712403</v>
      </c>
      <c r="DR114" s="105">
        <f t="shared" si="110"/>
        <v>1.2582491031147005</v>
      </c>
      <c r="DS114" s="104">
        <f t="shared" si="111"/>
        <v>589.47643287261519</v>
      </c>
      <c r="DT114" s="104">
        <f t="shared" si="112"/>
        <v>345.20522160222527</v>
      </c>
      <c r="DU114" s="104">
        <f t="shared" si="113"/>
        <v>0.43882490978373878</v>
      </c>
      <c r="DV114" s="104">
        <f t="shared" si="114"/>
        <v>0.46944060116399966</v>
      </c>
      <c r="DW114" s="105">
        <f t="shared" si="115"/>
        <v>0.87664998345838441</v>
      </c>
      <c r="DX114" s="105">
        <f t="shared" si="116"/>
        <v>0.86863507350118596</v>
      </c>
      <c r="DY114" s="105">
        <f t="shared" si="117"/>
        <v>1.2142939861712485</v>
      </c>
      <c r="DZ114" s="105">
        <f t="shared" si="118"/>
        <v>1.2582491031147107</v>
      </c>
      <c r="EA114" s="104">
        <f t="shared" si="119"/>
        <v>589.47643287258086</v>
      </c>
      <c r="EB114" s="104">
        <f t="shared" si="120"/>
        <v>345.20522160222384</v>
      </c>
      <c r="EC114" s="104">
        <f t="shared" si="121"/>
        <v>0.43882490978374061</v>
      </c>
      <c r="ED114" s="104">
        <f t="shared" si="122"/>
        <v>0.4694406011640016</v>
      </c>
      <c r="EE114" s="105">
        <f t="shared" si="123"/>
        <v>0.87664998345838396</v>
      </c>
      <c r="EF114" s="105">
        <f t="shared" si="124"/>
        <v>0.86863507350118552</v>
      </c>
      <c r="EG114" s="105">
        <f t="shared" si="125"/>
        <v>1.2142939861712494</v>
      </c>
      <c r="EH114" s="105">
        <f t="shared" si="126"/>
        <v>1.2582491031147118</v>
      </c>
      <c r="EI114" s="104">
        <f t="shared" si="127"/>
        <v>589.47643287257722</v>
      </c>
      <c r="EJ114" s="104">
        <f t="shared" si="128"/>
        <v>345.20522160222367</v>
      </c>
      <c r="EK114" s="104">
        <f t="shared" si="129"/>
        <v>0.43882490978374084</v>
      </c>
      <c r="EL114" s="104">
        <f t="shared" si="130"/>
        <v>0.46944060116400183</v>
      </c>
      <c r="EM114" s="105">
        <f t="shared" si="131"/>
        <v>0.87664998345838385</v>
      </c>
      <c r="EN114" s="105">
        <f t="shared" si="132"/>
        <v>0.86863507350118541</v>
      </c>
      <c r="EO114" s="105">
        <f t="shared" si="133"/>
        <v>1.2142939861712496</v>
      </c>
      <c r="EP114" s="105">
        <f t="shared" si="134"/>
        <v>1.2582491031147121</v>
      </c>
      <c r="EQ114" s="104">
        <f t="shared" si="135"/>
        <v>0.48987582353561149</v>
      </c>
      <c r="ER114" s="65">
        <f t="shared" si="136"/>
        <v>72.055221602223696</v>
      </c>
      <c r="ES114" s="16"/>
      <c r="ET114" s="16"/>
      <c r="EU114" s="16"/>
      <c r="EV114" s="16"/>
      <c r="EW114" s="16"/>
      <c r="EX114" s="16"/>
      <c r="EY114" s="16"/>
      <c r="EZ114" s="16"/>
      <c r="FA114" s="16"/>
      <c r="FB114" s="16"/>
      <c r="FC114" s="16"/>
      <c r="FD114" s="16"/>
    </row>
    <row r="115" spans="2:160" x14ac:dyDescent="0.3"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16"/>
      <c r="M115" s="116"/>
      <c r="N115" s="116"/>
      <c r="O115" s="116"/>
      <c r="P115" s="117"/>
      <c r="Q115" s="117"/>
      <c r="R115" s="116"/>
      <c r="S115" s="111">
        <v>0.53</v>
      </c>
      <c r="T115" s="134">
        <f t="shared" si="8"/>
        <v>350.93251500604225</v>
      </c>
      <c r="U115" s="111">
        <f t="shared" si="9"/>
        <v>0.43166319377349188</v>
      </c>
      <c r="V115" s="111">
        <f t="shared" si="10"/>
        <v>0.46177923054838665</v>
      </c>
      <c r="W115" s="156">
        <f t="shared" si="11"/>
        <v>0.878535503733756</v>
      </c>
      <c r="X115" s="156">
        <f t="shared" si="12"/>
        <v>0.87063385019497386</v>
      </c>
      <c r="Y115" s="156">
        <f t="shared" si="13"/>
        <v>1.2012394477298807</v>
      </c>
      <c r="Z115" s="156">
        <f t="shared" si="14"/>
        <v>1.2648295701227863</v>
      </c>
      <c r="AA115" s="111">
        <f t="shared" si="15"/>
        <v>604.72405194073451</v>
      </c>
      <c r="AB115" s="111">
        <f t="shared" si="16"/>
        <v>345.82497024788768</v>
      </c>
      <c r="AC115" s="111">
        <f t="shared" si="17"/>
        <v>0.43803849709836656</v>
      </c>
      <c r="AD115" s="111">
        <f t="shared" si="18"/>
        <v>0.46859932247732239</v>
      </c>
      <c r="AE115" s="156">
        <f t="shared" si="19"/>
        <v>0.87685683045777751</v>
      </c>
      <c r="AF115" s="156">
        <f t="shared" si="20"/>
        <v>0.86885433042059923</v>
      </c>
      <c r="AG115" s="156">
        <f t="shared" si="21"/>
        <v>1.2042484285620598</v>
      </c>
      <c r="AH115" s="156">
        <f t="shared" si="22"/>
        <v>1.2689179542347599</v>
      </c>
      <c r="AI115" s="111">
        <f t="shared" si="23"/>
        <v>591.53744599675633</v>
      </c>
      <c r="AJ115" s="111">
        <f t="shared" si="24"/>
        <v>345.28977450107107</v>
      </c>
      <c r="AK115" s="111">
        <f t="shared" si="25"/>
        <v>0.43871745245094756</v>
      </c>
      <c r="AL115" s="111">
        <f t="shared" si="26"/>
        <v>0.46932564680799044</v>
      </c>
      <c r="AM115" s="156">
        <f t="shared" si="27"/>
        <v>0.87667824465461708</v>
      </c>
      <c r="AN115" s="156">
        <f t="shared" si="28"/>
        <v>0.86866503003337259</v>
      </c>
      <c r="AO115" s="156">
        <f t="shared" si="29"/>
        <v>1.2045689040168883</v>
      </c>
      <c r="AP115" s="156">
        <f t="shared" si="30"/>
        <v>1.2693536032549515</v>
      </c>
      <c r="AQ115" s="111">
        <f t="shared" si="31"/>
        <v>590.13953745483821</v>
      </c>
      <c r="AR115" s="111">
        <f t="shared" si="32"/>
        <v>345.23245248576148</v>
      </c>
      <c r="AS115" s="111">
        <f t="shared" si="33"/>
        <v>0.43879029661245361</v>
      </c>
      <c r="AT115" s="111">
        <f t="shared" si="34"/>
        <v>0.46940357312029918</v>
      </c>
      <c r="AU115" s="156">
        <f t="shared" si="35"/>
        <v>0.87665908659645797</v>
      </c>
      <c r="AV115" s="156">
        <f t="shared" si="36"/>
        <v>0.86864472271201798</v>
      </c>
      <c r="AW115" s="156">
        <f t="shared" si="37"/>
        <v>1.2046032876642621</v>
      </c>
      <c r="AX115" s="156">
        <f t="shared" si="38"/>
        <v>1.2694003462173478</v>
      </c>
      <c r="AY115" s="111">
        <f t="shared" si="39"/>
        <v>589.98963370390629</v>
      </c>
      <c r="AZ115" s="111">
        <f t="shared" si="40"/>
        <v>345.22629882692007</v>
      </c>
      <c r="BA115" s="111">
        <f t="shared" si="41"/>
        <v>0.43879811804957308</v>
      </c>
      <c r="BB115" s="111">
        <f t="shared" si="42"/>
        <v>0.46941194023907817</v>
      </c>
      <c r="BC115" s="156">
        <f t="shared" si="43"/>
        <v>0.87665702957869496</v>
      </c>
      <c r="BD115" s="156">
        <f t="shared" si="44"/>
        <v>0.8686425422986831</v>
      </c>
      <c r="BE115" s="156">
        <f t="shared" si="45"/>
        <v>1.2046069795150776</v>
      </c>
      <c r="BF115" s="156">
        <f t="shared" si="46"/>
        <v>1.2694053651437411</v>
      </c>
      <c r="BG115" s="111">
        <f t="shared" si="47"/>
        <v>589.97353908697585</v>
      </c>
      <c r="BH115" s="111">
        <f t="shared" si="48"/>
        <v>345.22563805298938</v>
      </c>
      <c r="BI115" s="111">
        <f t="shared" si="49"/>
        <v>0.43879895792449913</v>
      </c>
      <c r="BJ115" s="111">
        <f t="shared" si="50"/>
        <v>0.46941283870992928</v>
      </c>
      <c r="BK115" s="156">
        <f t="shared" si="51"/>
        <v>0.8766568086940455</v>
      </c>
      <c r="BL115" s="156">
        <f t="shared" si="52"/>
        <v>0.86864230816371335</v>
      </c>
      <c r="BM115" s="156">
        <f t="shared" si="53"/>
        <v>1.2046073759503082</v>
      </c>
      <c r="BN115" s="156">
        <f t="shared" si="54"/>
        <v>1.2694059040822085</v>
      </c>
      <c r="BO115" s="111">
        <f t="shared" si="55"/>
        <v>589.97181083858845</v>
      </c>
      <c r="BP115" s="111">
        <f t="shared" si="56"/>
        <v>345.22556709783822</v>
      </c>
      <c r="BQ115" s="111">
        <f t="shared" si="57"/>
        <v>0.43879904811204423</v>
      </c>
      <c r="BR115" s="111">
        <f t="shared" si="58"/>
        <v>0.46941293518962868</v>
      </c>
      <c r="BS115" s="156">
        <f t="shared" si="59"/>
        <v>0.87665678497498811</v>
      </c>
      <c r="BT115" s="156">
        <f t="shared" si="60"/>
        <v>0.86864228302180913</v>
      </c>
      <c r="BU115" s="156">
        <f t="shared" si="61"/>
        <v>1.2046074185203619</v>
      </c>
      <c r="BV115" s="156">
        <f t="shared" si="62"/>
        <v>1.2694059619545648</v>
      </c>
      <c r="BW115" s="111">
        <f t="shared" si="63"/>
        <v>589.97162525573981</v>
      </c>
      <c r="BX115" s="111">
        <f t="shared" si="64"/>
        <v>345.22555947851856</v>
      </c>
      <c r="BY115" s="111">
        <f t="shared" si="65"/>
        <v>0.43879905779658268</v>
      </c>
      <c r="BZ115" s="111">
        <f t="shared" si="66"/>
        <v>0.46941294554983265</v>
      </c>
      <c r="CA115" s="156">
        <f t="shared" si="67"/>
        <v>0.87665678242798328</v>
      </c>
      <c r="CB115" s="156">
        <f t="shared" si="68"/>
        <v>0.86864228032201574</v>
      </c>
      <c r="CC115" s="156">
        <f t="shared" si="69"/>
        <v>1.2046074230916286</v>
      </c>
      <c r="CD115" s="156">
        <f t="shared" si="70"/>
        <v>1.2694059681690268</v>
      </c>
      <c r="CE115" s="111">
        <f t="shared" si="71"/>
        <v>589.97160532744329</v>
      </c>
      <c r="CF115" s="111">
        <f t="shared" si="72"/>
        <v>345.225558660339</v>
      </c>
      <c r="CG115" s="111">
        <f t="shared" si="73"/>
        <v>0.43879905883653009</v>
      </c>
      <c r="CH115" s="111">
        <f t="shared" si="74"/>
        <v>0.46941294666233452</v>
      </c>
      <c r="CI115" s="156">
        <f t="shared" si="75"/>
        <v>0.87665678215448017</v>
      </c>
      <c r="CJ115" s="156">
        <f t="shared" si="76"/>
        <v>0.86864228003210586</v>
      </c>
      <c r="CK115" s="156">
        <f t="shared" si="77"/>
        <v>1.2046074235825013</v>
      </c>
      <c r="CL115" s="156">
        <f t="shared" si="78"/>
        <v>1.2694059688363495</v>
      </c>
      <c r="CM115" s="111">
        <f t="shared" si="79"/>
        <v>589.97160318749877</v>
      </c>
      <c r="CN115" s="111">
        <f t="shared" si="80"/>
        <v>345.22555857248108</v>
      </c>
      <c r="CO115" s="111">
        <f t="shared" si="81"/>
        <v>0.43879905894820193</v>
      </c>
      <c r="CP115" s="111">
        <f t="shared" si="82"/>
        <v>0.4694129467817974</v>
      </c>
      <c r="CQ115" s="156">
        <f t="shared" si="83"/>
        <v>0.87665678212511078</v>
      </c>
      <c r="CR115" s="156">
        <f t="shared" si="84"/>
        <v>0.86864228000097476</v>
      </c>
      <c r="CS115" s="156">
        <f t="shared" si="85"/>
        <v>1.2046074236352124</v>
      </c>
      <c r="CT115" s="156">
        <f t="shared" si="86"/>
        <v>1.2694059689080082</v>
      </c>
      <c r="CU115" s="111">
        <f t="shared" si="87"/>
        <v>589.97160295770698</v>
      </c>
      <c r="CV115" s="111">
        <f t="shared" si="88"/>
        <v>345.22555856304677</v>
      </c>
      <c r="CW115" s="111">
        <f t="shared" si="89"/>
        <v>0.43879905896019339</v>
      </c>
      <c r="CX115" s="111">
        <f t="shared" si="90"/>
        <v>0.46941294679462547</v>
      </c>
      <c r="CY115" s="156">
        <f t="shared" si="91"/>
        <v>0.87665678212195708</v>
      </c>
      <c r="CZ115" s="156">
        <f t="shared" si="92"/>
        <v>0.86864227999763177</v>
      </c>
      <c r="DA115" s="156">
        <f t="shared" si="93"/>
        <v>1.2046074236408726</v>
      </c>
      <c r="DB115" s="156">
        <f t="shared" si="94"/>
        <v>1.2694059689157031</v>
      </c>
      <c r="DC115" s="111">
        <f t="shared" si="95"/>
        <v>589.97160293303091</v>
      </c>
      <c r="DD115" s="111">
        <f t="shared" si="96"/>
        <v>345.22555856203365</v>
      </c>
      <c r="DE115" s="111">
        <f t="shared" si="97"/>
        <v>0.43879905896148108</v>
      </c>
      <c r="DF115" s="111">
        <f t="shared" si="98"/>
        <v>0.46941294679600304</v>
      </c>
      <c r="DG115" s="156">
        <f t="shared" si="99"/>
        <v>0.87665678212161846</v>
      </c>
      <c r="DH115" s="156">
        <f t="shared" si="100"/>
        <v>0.86864227999727284</v>
      </c>
      <c r="DI115" s="156">
        <f t="shared" si="101"/>
        <v>1.2046074236414803</v>
      </c>
      <c r="DJ115" s="156">
        <f t="shared" si="102"/>
        <v>1.2694059689165291</v>
      </c>
      <c r="DK115" s="111">
        <f t="shared" si="103"/>
        <v>589.97160293038144</v>
      </c>
      <c r="DL115" s="104">
        <f t="shared" si="104"/>
        <v>345.22555856192486</v>
      </c>
      <c r="DM115" s="104">
        <f t="shared" si="105"/>
        <v>0.43879905896161941</v>
      </c>
      <c r="DN115" s="104">
        <f t="shared" si="106"/>
        <v>0.46941294679615098</v>
      </c>
      <c r="DO115" s="105">
        <f t="shared" si="107"/>
        <v>0.87665678212158205</v>
      </c>
      <c r="DP115" s="105">
        <f t="shared" si="108"/>
        <v>0.86864227999723431</v>
      </c>
      <c r="DQ115" s="105">
        <f t="shared" si="109"/>
        <v>1.2046074236415456</v>
      </c>
      <c r="DR115" s="105">
        <f t="shared" si="110"/>
        <v>1.2694059689166179</v>
      </c>
      <c r="DS115" s="104">
        <f t="shared" si="111"/>
        <v>589.97160293009745</v>
      </c>
      <c r="DT115" s="104">
        <f t="shared" si="112"/>
        <v>345.22555856191315</v>
      </c>
      <c r="DU115" s="104">
        <f t="shared" si="113"/>
        <v>0.43879905896163435</v>
      </c>
      <c r="DV115" s="104">
        <f t="shared" si="114"/>
        <v>0.46941294679616696</v>
      </c>
      <c r="DW115" s="105">
        <f t="shared" si="115"/>
        <v>0.87665678212157805</v>
      </c>
      <c r="DX115" s="105">
        <f t="shared" si="116"/>
        <v>0.86864227999723009</v>
      </c>
      <c r="DY115" s="105">
        <f t="shared" si="117"/>
        <v>1.2046074236415527</v>
      </c>
      <c r="DZ115" s="105">
        <f t="shared" si="118"/>
        <v>1.2694059689166277</v>
      </c>
      <c r="EA115" s="104">
        <f t="shared" si="119"/>
        <v>589.97160293006584</v>
      </c>
      <c r="EB115" s="104">
        <f t="shared" si="120"/>
        <v>345.2255585619119</v>
      </c>
      <c r="EC115" s="104">
        <f t="shared" si="121"/>
        <v>0.4387990589616359</v>
      </c>
      <c r="ED115" s="104">
        <f t="shared" si="122"/>
        <v>0.46941294679616868</v>
      </c>
      <c r="EE115" s="105">
        <f t="shared" si="123"/>
        <v>0.87665678212157772</v>
      </c>
      <c r="EF115" s="105">
        <f t="shared" si="124"/>
        <v>0.86864227999722965</v>
      </c>
      <c r="EG115" s="105">
        <f t="shared" si="125"/>
        <v>1.2046074236415534</v>
      </c>
      <c r="EH115" s="105">
        <f t="shared" si="126"/>
        <v>1.2694059689166286</v>
      </c>
      <c r="EI115" s="104">
        <f t="shared" si="127"/>
        <v>589.97160293006289</v>
      </c>
      <c r="EJ115" s="104">
        <f t="shared" si="128"/>
        <v>345.22555856191178</v>
      </c>
      <c r="EK115" s="104">
        <f t="shared" si="129"/>
        <v>0.43879905896163601</v>
      </c>
      <c r="EL115" s="104">
        <f t="shared" si="130"/>
        <v>0.46941294679616874</v>
      </c>
      <c r="EM115" s="105">
        <f t="shared" si="131"/>
        <v>0.87665678212157772</v>
      </c>
      <c r="EN115" s="105">
        <f t="shared" si="132"/>
        <v>0.86864227999722965</v>
      </c>
      <c r="EO115" s="105">
        <f t="shared" si="133"/>
        <v>1.2046074236415534</v>
      </c>
      <c r="EP115" s="105">
        <f t="shared" si="134"/>
        <v>1.2694059689166286</v>
      </c>
      <c r="EQ115" s="104">
        <f t="shared" si="135"/>
        <v>0.4957296385262433</v>
      </c>
      <c r="ER115" s="65">
        <f t="shared" si="136"/>
        <v>72.075558561911805</v>
      </c>
      <c r="ES115" s="16"/>
      <c r="ET115" s="16"/>
      <c r="EU115" s="16"/>
      <c r="EV115" s="16"/>
      <c r="EW115" s="16"/>
      <c r="EX115" s="16"/>
      <c r="EY115" s="16"/>
      <c r="EZ115" s="16"/>
      <c r="FA115" s="16"/>
      <c r="FB115" s="16"/>
      <c r="FC115" s="16"/>
      <c r="FD115" s="16"/>
    </row>
    <row r="116" spans="2:160" x14ac:dyDescent="0.3"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16"/>
      <c r="M116" s="116"/>
      <c r="N116" s="116"/>
      <c r="O116" s="116"/>
      <c r="P116" s="117"/>
      <c r="Q116" s="117"/>
      <c r="R116" s="116"/>
      <c r="S116" s="111">
        <v>0.54</v>
      </c>
      <c r="T116" s="134">
        <f t="shared" si="8"/>
        <v>350.94416334912319</v>
      </c>
      <c r="U116" s="111">
        <f t="shared" si="9"/>
        <v>0.43164886624933962</v>
      </c>
      <c r="V116" s="111">
        <f t="shared" si="10"/>
        <v>0.46176390342952611</v>
      </c>
      <c r="W116" s="156">
        <f t="shared" si="11"/>
        <v>0.87853927991346603</v>
      </c>
      <c r="X116" s="156">
        <f t="shared" si="12"/>
        <v>0.8706378534967294</v>
      </c>
      <c r="Y116" s="156">
        <f t="shared" si="13"/>
        <v>1.1920051045918809</v>
      </c>
      <c r="Z116" s="156">
        <f t="shared" si="14"/>
        <v>1.2760921436992181</v>
      </c>
      <c r="AA116" s="111">
        <f t="shared" si="15"/>
        <v>605.11559953921574</v>
      </c>
      <c r="AB116" s="111">
        <f t="shared" si="16"/>
        <v>345.84071124685192</v>
      </c>
      <c r="AC116" s="111">
        <f t="shared" si="17"/>
        <v>0.43801855970145265</v>
      </c>
      <c r="AD116" s="111">
        <f t="shared" si="18"/>
        <v>0.4685779940992284</v>
      </c>
      <c r="AE116" s="156">
        <f t="shared" si="19"/>
        <v>0.87686207514626202</v>
      </c>
      <c r="AF116" s="156">
        <f t="shared" si="20"/>
        <v>0.86885988981448548</v>
      </c>
      <c r="AG116" s="156">
        <f t="shared" si="21"/>
        <v>1.1948635718588976</v>
      </c>
      <c r="AH116" s="156">
        <f t="shared" si="22"/>
        <v>1.2803671301473925</v>
      </c>
      <c r="AI116" s="111">
        <f t="shared" si="23"/>
        <v>592.06512358347663</v>
      </c>
      <c r="AJ116" s="111">
        <f t="shared" si="24"/>
        <v>345.31138261964719</v>
      </c>
      <c r="AK116" s="111">
        <f t="shared" si="25"/>
        <v>0.43868999937754449</v>
      </c>
      <c r="AL116" s="111">
        <f t="shared" si="26"/>
        <v>0.46929627840388477</v>
      </c>
      <c r="AM116" s="156">
        <f t="shared" si="27"/>
        <v>0.87668546493801025</v>
      </c>
      <c r="AN116" s="156">
        <f t="shared" si="28"/>
        <v>0.86867268345877813</v>
      </c>
      <c r="AO116" s="156">
        <f t="shared" si="29"/>
        <v>1.1951648970227369</v>
      </c>
      <c r="AP116" s="156">
        <f t="shared" si="30"/>
        <v>1.2808180421966988</v>
      </c>
      <c r="AQ116" s="111">
        <f t="shared" si="31"/>
        <v>590.69528615851902</v>
      </c>
      <c r="AR116" s="111">
        <f t="shared" si="32"/>
        <v>345.2552549205962</v>
      </c>
      <c r="AS116" s="111">
        <f t="shared" si="33"/>
        <v>0.43876131664183182</v>
      </c>
      <c r="AT116" s="111">
        <f t="shared" si="34"/>
        <v>0.46937257129126192</v>
      </c>
      <c r="AU116" s="156">
        <f t="shared" si="35"/>
        <v>0.87666670829596194</v>
      </c>
      <c r="AV116" s="156">
        <f t="shared" si="36"/>
        <v>0.86865280162214342</v>
      </c>
      <c r="AW116" s="156">
        <f t="shared" si="37"/>
        <v>1.1951969025097584</v>
      </c>
      <c r="AX116" s="156">
        <f t="shared" si="38"/>
        <v>1.2808659391326669</v>
      </c>
      <c r="AY116" s="111">
        <f t="shared" si="39"/>
        <v>590.54985590667252</v>
      </c>
      <c r="AZ116" s="111">
        <f t="shared" si="40"/>
        <v>345.24928964247897</v>
      </c>
      <c r="BA116" s="111">
        <f t="shared" si="41"/>
        <v>0.43876889763724403</v>
      </c>
      <c r="BB116" s="111">
        <f t="shared" si="42"/>
        <v>0.46938068119333082</v>
      </c>
      <c r="BC116" s="156">
        <f t="shared" si="43"/>
        <v>0.87666471449634109</v>
      </c>
      <c r="BD116" s="156">
        <f t="shared" si="44"/>
        <v>0.86865068821796843</v>
      </c>
      <c r="BE116" s="156">
        <f t="shared" si="45"/>
        <v>1.1952003046807913</v>
      </c>
      <c r="BF116" s="156">
        <f t="shared" si="46"/>
        <v>1.2808710305920812</v>
      </c>
      <c r="BG116" s="111">
        <f t="shared" si="47"/>
        <v>590.53439749807796</v>
      </c>
      <c r="BH116" s="111">
        <f t="shared" si="48"/>
        <v>345.24865549475913</v>
      </c>
      <c r="BI116" s="111">
        <f t="shared" si="49"/>
        <v>0.4387697035615874</v>
      </c>
      <c r="BJ116" s="111">
        <f t="shared" si="50"/>
        <v>0.46938154334495397</v>
      </c>
      <c r="BK116" s="156">
        <f t="shared" si="51"/>
        <v>0.8766645025387364</v>
      </c>
      <c r="BL116" s="156">
        <f t="shared" si="52"/>
        <v>0.8686504635454172</v>
      </c>
      <c r="BM116" s="156">
        <f t="shared" si="53"/>
        <v>1.1952006663605448</v>
      </c>
      <c r="BN116" s="156">
        <f t="shared" si="54"/>
        <v>1.2808715718579533</v>
      </c>
      <c r="BO116" s="111">
        <f t="shared" si="55"/>
        <v>590.5327541463231</v>
      </c>
      <c r="BP116" s="111">
        <f t="shared" si="56"/>
        <v>345.24858807899358</v>
      </c>
      <c r="BQ116" s="111">
        <f t="shared" si="57"/>
        <v>0.4387697892389702</v>
      </c>
      <c r="BR116" s="111">
        <f t="shared" si="58"/>
        <v>0.4693816349998286</v>
      </c>
      <c r="BS116" s="156">
        <f t="shared" si="59"/>
        <v>0.87666448000564057</v>
      </c>
      <c r="BT116" s="156">
        <f t="shared" si="60"/>
        <v>0.86865043966060274</v>
      </c>
      <c r="BU116" s="156">
        <f t="shared" si="61"/>
        <v>1.1952007048105247</v>
      </c>
      <c r="BV116" s="156">
        <f t="shared" si="62"/>
        <v>1.2808716293996412</v>
      </c>
      <c r="BW116" s="111">
        <f t="shared" si="63"/>
        <v>590.53257944258178</v>
      </c>
      <c r="BX116" s="111">
        <f t="shared" si="64"/>
        <v>345.24858091205459</v>
      </c>
      <c r="BY116" s="111">
        <f t="shared" si="65"/>
        <v>0.43876979834729529</v>
      </c>
      <c r="BZ116" s="111">
        <f t="shared" si="66"/>
        <v>0.46938164474361821</v>
      </c>
      <c r="CA116" s="156">
        <f t="shared" si="67"/>
        <v>0.87666447761015709</v>
      </c>
      <c r="CB116" s="156">
        <f t="shared" si="68"/>
        <v>0.86865043712141865</v>
      </c>
      <c r="CC116" s="156">
        <f t="shared" si="69"/>
        <v>1.1952007088981254</v>
      </c>
      <c r="CD116" s="156">
        <f t="shared" si="70"/>
        <v>1.280871635516873</v>
      </c>
      <c r="CE116" s="111">
        <f t="shared" si="71"/>
        <v>590.53256086990427</v>
      </c>
      <c r="CF116" s="111">
        <f t="shared" si="72"/>
        <v>345.24858015014041</v>
      </c>
      <c r="CG116" s="111">
        <f t="shared" si="73"/>
        <v>0.4387697993155974</v>
      </c>
      <c r="CH116" s="111">
        <f t="shared" si="74"/>
        <v>0.46938164577947633</v>
      </c>
      <c r="CI116" s="156">
        <f t="shared" si="75"/>
        <v>0.87666447735549424</v>
      </c>
      <c r="CJ116" s="156">
        <f t="shared" si="76"/>
        <v>0.86865043685147902</v>
      </c>
      <c r="CK116" s="156">
        <f t="shared" si="77"/>
        <v>1.1952007093326762</v>
      </c>
      <c r="CL116" s="156">
        <f t="shared" si="78"/>
        <v>1.280871636167193</v>
      </c>
      <c r="CM116" s="111">
        <f t="shared" si="79"/>
        <v>590.53255889545096</v>
      </c>
      <c r="CN116" s="111">
        <f t="shared" si="80"/>
        <v>345.24858006914167</v>
      </c>
      <c r="CO116" s="111">
        <f t="shared" si="81"/>
        <v>0.43876979941853717</v>
      </c>
      <c r="CP116" s="111">
        <f t="shared" si="82"/>
        <v>0.46938164588959791</v>
      </c>
      <c r="CQ116" s="156">
        <f t="shared" si="83"/>
        <v>0.87666447732842112</v>
      </c>
      <c r="CR116" s="156">
        <f t="shared" si="84"/>
        <v>0.86865043682278187</v>
      </c>
      <c r="CS116" s="156">
        <f t="shared" si="85"/>
        <v>1.1952007093788732</v>
      </c>
      <c r="CT116" s="156">
        <f t="shared" si="86"/>
        <v>1.2808716362363284</v>
      </c>
      <c r="CU116" s="111">
        <f t="shared" si="87"/>
        <v>590.53255868554811</v>
      </c>
      <c r="CV116" s="111">
        <f t="shared" si="88"/>
        <v>345.24858006053068</v>
      </c>
      <c r="CW116" s="111">
        <f t="shared" si="89"/>
        <v>0.43876979942948069</v>
      </c>
      <c r="CX116" s="111">
        <f t="shared" si="90"/>
        <v>0.46938164590130493</v>
      </c>
      <c r="CY116" s="156">
        <f t="shared" si="91"/>
        <v>0.87666447732554309</v>
      </c>
      <c r="CZ116" s="156">
        <f t="shared" si="92"/>
        <v>0.86865043681973109</v>
      </c>
      <c r="DA116" s="156">
        <f t="shared" si="93"/>
        <v>1.1952007093837844</v>
      </c>
      <c r="DB116" s="156">
        <f t="shared" si="94"/>
        <v>1.2808716362436781</v>
      </c>
      <c r="DC116" s="111">
        <f t="shared" si="95"/>
        <v>590.53255866323309</v>
      </c>
      <c r="DD116" s="111">
        <f t="shared" si="96"/>
        <v>345.24858005961528</v>
      </c>
      <c r="DE116" s="111">
        <f t="shared" si="97"/>
        <v>0.43876979943064409</v>
      </c>
      <c r="DF116" s="111">
        <f t="shared" si="98"/>
        <v>0.46938164590254949</v>
      </c>
      <c r="DG116" s="156">
        <f t="shared" si="99"/>
        <v>0.87666447732523711</v>
      </c>
      <c r="DH116" s="156">
        <f t="shared" si="100"/>
        <v>0.86865043681940679</v>
      </c>
      <c r="DI116" s="156">
        <f t="shared" si="101"/>
        <v>1.1952007093843064</v>
      </c>
      <c r="DJ116" s="156">
        <f t="shared" si="102"/>
        <v>1.2808716362444594</v>
      </c>
      <c r="DK116" s="111">
        <f t="shared" si="103"/>
        <v>590.53255866086124</v>
      </c>
      <c r="DL116" s="104">
        <f t="shared" si="104"/>
        <v>345.24858005951802</v>
      </c>
      <c r="DM116" s="104">
        <f t="shared" si="105"/>
        <v>0.43876979943076766</v>
      </c>
      <c r="DN116" s="104">
        <f t="shared" si="106"/>
        <v>0.46938164590268167</v>
      </c>
      <c r="DO116" s="105">
        <f t="shared" si="107"/>
        <v>0.87666447732520458</v>
      </c>
      <c r="DP116" s="105">
        <f t="shared" si="108"/>
        <v>0.86865043681937237</v>
      </c>
      <c r="DQ116" s="105">
        <f t="shared" si="109"/>
        <v>1.195200709384362</v>
      </c>
      <c r="DR116" s="105">
        <f t="shared" si="110"/>
        <v>1.2808716362445425</v>
      </c>
      <c r="DS116" s="104">
        <f t="shared" si="111"/>
        <v>590.53255866060863</v>
      </c>
      <c r="DT116" s="104">
        <f t="shared" si="112"/>
        <v>345.24858005950756</v>
      </c>
      <c r="DU116" s="104">
        <f t="shared" si="113"/>
        <v>0.43876979943078098</v>
      </c>
      <c r="DV116" s="104">
        <f t="shared" si="114"/>
        <v>0.46938164590269593</v>
      </c>
      <c r="DW116" s="105">
        <f t="shared" si="115"/>
        <v>0.87666447732520103</v>
      </c>
      <c r="DX116" s="105">
        <f t="shared" si="116"/>
        <v>0.8686504368193686</v>
      </c>
      <c r="DY116" s="105">
        <f t="shared" si="117"/>
        <v>1.195200709384368</v>
      </c>
      <c r="DZ116" s="105">
        <f t="shared" si="118"/>
        <v>1.2808716362445516</v>
      </c>
      <c r="EA116" s="104">
        <f t="shared" si="119"/>
        <v>590.53255866058112</v>
      </c>
      <c r="EB116" s="104">
        <f t="shared" si="120"/>
        <v>345.24858005950648</v>
      </c>
      <c r="EC116" s="104">
        <f t="shared" si="121"/>
        <v>0.43876979943078237</v>
      </c>
      <c r="ED116" s="104">
        <f t="shared" si="122"/>
        <v>0.46938164590269738</v>
      </c>
      <c r="EE116" s="105">
        <f t="shared" si="123"/>
        <v>0.8766644773252007</v>
      </c>
      <c r="EF116" s="105">
        <f t="shared" si="124"/>
        <v>0.86865043681936827</v>
      </c>
      <c r="EG116" s="105">
        <f t="shared" si="125"/>
        <v>1.1952007093843686</v>
      </c>
      <c r="EH116" s="105">
        <f t="shared" si="126"/>
        <v>1.2808716362445525</v>
      </c>
      <c r="EI116" s="104">
        <f t="shared" si="127"/>
        <v>590.53255866057873</v>
      </c>
      <c r="EJ116" s="104">
        <f t="shared" si="128"/>
        <v>345.24858005950637</v>
      </c>
      <c r="EK116" s="104">
        <f t="shared" si="129"/>
        <v>0.43876979943078248</v>
      </c>
      <c r="EL116" s="104">
        <f t="shared" si="130"/>
        <v>0.46938164590269754</v>
      </c>
      <c r="EM116" s="105">
        <f t="shared" si="131"/>
        <v>0.8766644773252007</v>
      </c>
      <c r="EN116" s="105">
        <f t="shared" si="132"/>
        <v>0.86865043681936815</v>
      </c>
      <c r="EO116" s="105">
        <f t="shared" si="133"/>
        <v>1.1952007093843686</v>
      </c>
      <c r="EP116" s="105">
        <f t="shared" si="134"/>
        <v>1.2808716362445525</v>
      </c>
      <c r="EQ116" s="104">
        <f t="shared" si="135"/>
        <v>0.50161535381372691</v>
      </c>
      <c r="ER116" s="65">
        <f t="shared" si="136"/>
        <v>72.098580059506389</v>
      </c>
      <c r="ES116" s="16"/>
      <c r="ET116" s="16"/>
      <c r="EU116" s="16"/>
      <c r="EV116" s="16"/>
      <c r="EW116" s="16"/>
      <c r="EX116" s="16"/>
      <c r="EY116" s="16"/>
      <c r="EZ116" s="16"/>
      <c r="FA116" s="16"/>
      <c r="FB116" s="16"/>
      <c r="FC116" s="16"/>
      <c r="FD116" s="16"/>
    </row>
    <row r="117" spans="2:160" x14ac:dyDescent="0.3"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16"/>
      <c r="M117" s="116"/>
      <c r="N117" s="116"/>
      <c r="O117" s="116"/>
      <c r="P117" s="117"/>
      <c r="Q117" s="117"/>
      <c r="R117" s="116"/>
      <c r="S117" s="111">
        <v>0.55000000000000004</v>
      </c>
      <c r="T117" s="134">
        <f t="shared" si="8"/>
        <v>350.95581169220412</v>
      </c>
      <c r="U117" s="111">
        <f t="shared" si="9"/>
        <v>0.4316345396762582</v>
      </c>
      <c r="V117" s="111">
        <f t="shared" si="10"/>
        <v>0.46174857732809016</v>
      </c>
      <c r="W117" s="156">
        <f t="shared" si="11"/>
        <v>0.87854305585874004</v>
      </c>
      <c r="X117" s="156">
        <f t="shared" si="12"/>
        <v>0.87064185655114912</v>
      </c>
      <c r="Y117" s="156">
        <f t="shared" si="13"/>
        <v>1.1830400231396794</v>
      </c>
      <c r="Z117" s="156">
        <f t="shared" si="14"/>
        <v>1.2876658088086204</v>
      </c>
      <c r="AA117" s="111">
        <f t="shared" si="15"/>
        <v>605.56755030537977</v>
      </c>
      <c r="AB117" s="111">
        <f t="shared" si="16"/>
        <v>345.85886993946696</v>
      </c>
      <c r="AC117" s="111">
        <f t="shared" si="17"/>
        <v>0.4379955623314945</v>
      </c>
      <c r="AD117" s="111">
        <f t="shared" si="18"/>
        <v>0.46855339226159876</v>
      </c>
      <c r="AE117" s="156">
        <f t="shared" si="19"/>
        <v>0.87686812482359433</v>
      </c>
      <c r="AF117" s="156">
        <f t="shared" si="20"/>
        <v>0.86886630250312968</v>
      </c>
      <c r="AG117" s="156">
        <f t="shared" si="21"/>
        <v>1.1857521830303508</v>
      </c>
      <c r="AH117" s="156">
        <f t="shared" si="22"/>
        <v>1.2921315829505604</v>
      </c>
      <c r="AI117" s="111">
        <f t="shared" si="23"/>
        <v>592.65907122604176</v>
      </c>
      <c r="AJ117" s="111">
        <f t="shared" si="24"/>
        <v>345.33568511036367</v>
      </c>
      <c r="AK117" s="111">
        <f t="shared" si="25"/>
        <v>0.43865912721432204</v>
      </c>
      <c r="AL117" s="111">
        <f t="shared" si="26"/>
        <v>0.46926325236880961</v>
      </c>
      <c r="AM117" s="156">
        <f t="shared" si="27"/>
        <v>0.8766935845286411</v>
      </c>
      <c r="AN117" s="156">
        <f t="shared" si="28"/>
        <v>0.86868129014576867</v>
      </c>
      <c r="AO117" s="156">
        <f t="shared" si="29"/>
        <v>1.1860351039371053</v>
      </c>
      <c r="AP117" s="156">
        <f t="shared" si="30"/>
        <v>1.2925977550957235</v>
      </c>
      <c r="AQ117" s="111">
        <f t="shared" si="31"/>
        <v>591.31773835844319</v>
      </c>
      <c r="AR117" s="111">
        <f t="shared" si="32"/>
        <v>345.28077281266337</v>
      </c>
      <c r="AS117" s="111">
        <f t="shared" si="33"/>
        <v>0.43872889009276528</v>
      </c>
      <c r="AT117" s="111">
        <f t="shared" si="34"/>
        <v>0.46933788242481866</v>
      </c>
      <c r="AU117" s="156">
        <f t="shared" si="35"/>
        <v>0.87667523652025248</v>
      </c>
      <c r="AV117" s="156">
        <f t="shared" si="36"/>
        <v>0.86866184144348679</v>
      </c>
      <c r="AW117" s="156">
        <f t="shared" si="37"/>
        <v>1.1860648483406122</v>
      </c>
      <c r="AX117" s="156">
        <f t="shared" si="38"/>
        <v>1.2926467688301213</v>
      </c>
      <c r="AY117" s="111">
        <f t="shared" si="39"/>
        <v>591.17677917551509</v>
      </c>
      <c r="AZ117" s="111">
        <f t="shared" si="40"/>
        <v>345.27499606373482</v>
      </c>
      <c r="BA117" s="111">
        <f t="shared" si="41"/>
        <v>0.4387362304060653</v>
      </c>
      <c r="BB117" s="111">
        <f t="shared" si="42"/>
        <v>0.46934573485300013</v>
      </c>
      <c r="BC117" s="156">
        <f t="shared" si="43"/>
        <v>0.87667330600110849</v>
      </c>
      <c r="BD117" s="156">
        <f t="shared" si="44"/>
        <v>0.86865979511447988</v>
      </c>
      <c r="BE117" s="156">
        <f t="shared" si="45"/>
        <v>1.1860679779878427</v>
      </c>
      <c r="BF117" s="156">
        <f t="shared" si="46"/>
        <v>1.2926519259971974</v>
      </c>
      <c r="BG117" s="111">
        <f t="shared" si="47"/>
        <v>591.16194839069567</v>
      </c>
      <c r="BH117" s="111">
        <f t="shared" si="48"/>
        <v>345.27438820545308</v>
      </c>
      <c r="BI117" s="111">
        <f t="shared" si="49"/>
        <v>0.43873700280465688</v>
      </c>
      <c r="BJ117" s="111">
        <f t="shared" si="50"/>
        <v>0.4693465611398655</v>
      </c>
      <c r="BK117" s="156">
        <f t="shared" si="51"/>
        <v>0.87667310285876399</v>
      </c>
      <c r="BL117" s="156">
        <f t="shared" si="52"/>
        <v>0.86865957978585284</v>
      </c>
      <c r="BM117" s="156">
        <f t="shared" si="53"/>
        <v>1.1860683073109881</v>
      </c>
      <c r="BN117" s="156">
        <f t="shared" si="54"/>
        <v>1.2926524686704479</v>
      </c>
      <c r="BO117" s="111">
        <f t="shared" si="55"/>
        <v>591.16038780017948</v>
      </c>
      <c r="BP117" s="111">
        <f t="shared" si="56"/>
        <v>345.274324241952</v>
      </c>
      <c r="BQ117" s="111">
        <f t="shared" si="57"/>
        <v>0.438737084082507</v>
      </c>
      <c r="BR117" s="111">
        <f t="shared" si="58"/>
        <v>0.46934664808826326</v>
      </c>
      <c r="BS117" s="156">
        <f t="shared" si="59"/>
        <v>0.87667308148253276</v>
      </c>
      <c r="BT117" s="156">
        <f t="shared" si="60"/>
        <v>0.8686595571272856</v>
      </c>
      <c r="BU117" s="156">
        <f t="shared" si="61"/>
        <v>1.1860683419649576</v>
      </c>
      <c r="BV117" s="156">
        <f t="shared" si="62"/>
        <v>1.2926525257747967</v>
      </c>
      <c r="BW117" s="111">
        <f t="shared" si="63"/>
        <v>591.16022358266298</v>
      </c>
      <c r="BX117" s="111">
        <f t="shared" si="64"/>
        <v>345.2743175112048</v>
      </c>
      <c r="BY117" s="111">
        <f t="shared" si="65"/>
        <v>0.4387370926352091</v>
      </c>
      <c r="BZ117" s="111">
        <f t="shared" si="66"/>
        <v>0.46934665723766555</v>
      </c>
      <c r="CA117" s="156">
        <f t="shared" si="67"/>
        <v>0.87667307923315563</v>
      </c>
      <c r="CB117" s="156">
        <f t="shared" si="68"/>
        <v>0.86865955474297085</v>
      </c>
      <c r="CC117" s="156">
        <f t="shared" si="69"/>
        <v>1.186068345611524</v>
      </c>
      <c r="CD117" s="156">
        <f t="shared" si="70"/>
        <v>1.2926525317837707</v>
      </c>
      <c r="CE117" s="111">
        <f t="shared" si="71"/>
        <v>591.16020630239007</v>
      </c>
      <c r="CF117" s="111">
        <f t="shared" si="72"/>
        <v>345.27431680294194</v>
      </c>
      <c r="CG117" s="111">
        <f t="shared" si="73"/>
        <v>0.43873709353519263</v>
      </c>
      <c r="CH117" s="111">
        <f t="shared" si="74"/>
        <v>0.46934665820043864</v>
      </c>
      <c r="CI117" s="156">
        <f t="shared" si="75"/>
        <v>0.87667307899645819</v>
      </c>
      <c r="CJ117" s="156">
        <f t="shared" si="76"/>
        <v>0.86865955449207422</v>
      </c>
      <c r="CK117" s="156">
        <f t="shared" si="77"/>
        <v>1.1860683459952448</v>
      </c>
      <c r="CL117" s="156">
        <f t="shared" si="78"/>
        <v>1.2926525324160829</v>
      </c>
      <c r="CM117" s="111">
        <f t="shared" si="79"/>
        <v>591.16020448402105</v>
      </c>
      <c r="CN117" s="111">
        <f t="shared" si="80"/>
        <v>345.27431672841288</v>
      </c>
      <c r="CO117" s="111">
        <f t="shared" si="81"/>
        <v>0.43873709362989599</v>
      </c>
      <c r="CP117" s="111">
        <f t="shared" si="82"/>
        <v>0.46934665830174921</v>
      </c>
      <c r="CQ117" s="156">
        <f t="shared" si="83"/>
        <v>0.87667307897155111</v>
      </c>
      <c r="CR117" s="156">
        <f t="shared" si="84"/>
        <v>0.86865955446567289</v>
      </c>
      <c r="CS117" s="156">
        <f t="shared" si="85"/>
        <v>1.1860683460356229</v>
      </c>
      <c r="CT117" s="156">
        <f t="shared" si="86"/>
        <v>1.2926525324826197</v>
      </c>
      <c r="CU117" s="111">
        <f t="shared" si="87"/>
        <v>591.16020429267803</v>
      </c>
      <c r="CV117" s="111">
        <f t="shared" si="88"/>
        <v>345.27431672057031</v>
      </c>
      <c r="CW117" s="111">
        <f t="shared" si="89"/>
        <v>0.43873709363986146</v>
      </c>
      <c r="CX117" s="111">
        <f t="shared" si="90"/>
        <v>0.46934665831240996</v>
      </c>
      <c r="CY117" s="156">
        <f t="shared" si="91"/>
        <v>0.8766730789689301</v>
      </c>
      <c r="CZ117" s="156">
        <f t="shared" si="92"/>
        <v>0.86865955446289478</v>
      </c>
      <c r="DA117" s="156">
        <f t="shared" si="93"/>
        <v>1.1860683460398718</v>
      </c>
      <c r="DB117" s="156">
        <f t="shared" si="94"/>
        <v>1.2926525324896212</v>
      </c>
      <c r="DC117" s="111">
        <f t="shared" si="95"/>
        <v>591.16020427254364</v>
      </c>
      <c r="DD117" s="111">
        <f t="shared" si="96"/>
        <v>345.27431671974506</v>
      </c>
      <c r="DE117" s="111">
        <f t="shared" si="97"/>
        <v>0.43873709364091018</v>
      </c>
      <c r="DF117" s="111">
        <f t="shared" si="98"/>
        <v>0.46934665831353178</v>
      </c>
      <c r="DG117" s="156">
        <f t="shared" si="99"/>
        <v>0.87667307896865432</v>
      </c>
      <c r="DH117" s="156">
        <f t="shared" si="100"/>
        <v>0.86865955446260246</v>
      </c>
      <c r="DI117" s="156">
        <f t="shared" si="101"/>
        <v>1.186068346040319</v>
      </c>
      <c r="DJ117" s="156">
        <f t="shared" si="102"/>
        <v>1.2926525324903582</v>
      </c>
      <c r="DK117" s="111">
        <f t="shared" si="103"/>
        <v>591.16020427042497</v>
      </c>
      <c r="DL117" s="104">
        <f t="shared" si="104"/>
        <v>345.2743167196582</v>
      </c>
      <c r="DM117" s="104">
        <f t="shared" si="105"/>
        <v>0.43873709364102054</v>
      </c>
      <c r="DN117" s="104">
        <f t="shared" si="106"/>
        <v>0.46934665831364986</v>
      </c>
      <c r="DO117" s="105">
        <f t="shared" si="107"/>
        <v>0.87667307896862523</v>
      </c>
      <c r="DP117" s="105">
        <f t="shared" si="108"/>
        <v>0.86865955446257159</v>
      </c>
      <c r="DQ117" s="105">
        <f t="shared" si="109"/>
        <v>1.186068346040366</v>
      </c>
      <c r="DR117" s="105">
        <f t="shared" si="110"/>
        <v>1.2926525324904357</v>
      </c>
      <c r="DS117" s="104">
        <f t="shared" si="111"/>
        <v>591.16020427020226</v>
      </c>
      <c r="DT117" s="104">
        <f t="shared" si="112"/>
        <v>345.27431671964911</v>
      </c>
      <c r="DU117" s="104">
        <f t="shared" si="113"/>
        <v>0.43873709364103208</v>
      </c>
      <c r="DV117" s="104">
        <f t="shared" si="114"/>
        <v>0.46934665831366223</v>
      </c>
      <c r="DW117" s="105">
        <f t="shared" si="115"/>
        <v>0.87667307896862223</v>
      </c>
      <c r="DX117" s="105">
        <f t="shared" si="116"/>
        <v>0.86865955446256837</v>
      </c>
      <c r="DY117" s="105">
        <f t="shared" si="117"/>
        <v>1.1860683460403709</v>
      </c>
      <c r="DZ117" s="105">
        <f t="shared" si="118"/>
        <v>1.2926525324904439</v>
      </c>
      <c r="EA117" s="104">
        <f t="shared" si="119"/>
        <v>591.1602042701785</v>
      </c>
      <c r="EB117" s="104">
        <f t="shared" si="120"/>
        <v>345.27431671964814</v>
      </c>
      <c r="EC117" s="104">
        <f t="shared" si="121"/>
        <v>0.4387370936410333</v>
      </c>
      <c r="ED117" s="104">
        <f t="shared" si="122"/>
        <v>0.46934665831366357</v>
      </c>
      <c r="EE117" s="105">
        <f t="shared" si="123"/>
        <v>0.8766730789686219</v>
      </c>
      <c r="EF117" s="105">
        <f t="shared" si="124"/>
        <v>0.86865955446256804</v>
      </c>
      <c r="EG117" s="105">
        <f t="shared" si="125"/>
        <v>1.1860683460403714</v>
      </c>
      <c r="EH117" s="105">
        <f t="shared" si="126"/>
        <v>1.2926525324904445</v>
      </c>
      <c r="EI117" s="104">
        <f t="shared" si="127"/>
        <v>591.16020427017611</v>
      </c>
      <c r="EJ117" s="104">
        <f t="shared" si="128"/>
        <v>345.27431671964808</v>
      </c>
      <c r="EK117" s="104">
        <f t="shared" si="129"/>
        <v>0.43873709364103336</v>
      </c>
      <c r="EL117" s="104">
        <f t="shared" si="130"/>
        <v>0.46934665831366362</v>
      </c>
      <c r="EM117" s="105">
        <f t="shared" si="131"/>
        <v>0.8766730789686219</v>
      </c>
      <c r="EN117" s="105">
        <f t="shared" si="132"/>
        <v>0.86865955446256804</v>
      </c>
      <c r="EO117" s="105">
        <f t="shared" si="133"/>
        <v>1.1860683460403716</v>
      </c>
      <c r="EP117" s="105">
        <f t="shared" si="134"/>
        <v>1.2926525324904445</v>
      </c>
      <c r="EQ117" s="104">
        <f t="shared" si="135"/>
        <v>0.50753964031729648</v>
      </c>
      <c r="ER117" s="65">
        <f t="shared" si="136"/>
        <v>72.124316719648107</v>
      </c>
      <c r="ES117" s="16"/>
      <c r="ET117" s="16"/>
      <c r="EU117" s="16"/>
      <c r="EV117" s="16"/>
      <c r="EW117" s="16"/>
      <c r="EX117" s="16"/>
      <c r="EY117" s="16"/>
      <c r="EZ117" s="16"/>
      <c r="FA117" s="16"/>
      <c r="FB117" s="16"/>
      <c r="FC117" s="16"/>
      <c r="FD117" s="16"/>
    </row>
    <row r="118" spans="2:160" x14ac:dyDescent="0.3"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16"/>
      <c r="M118" s="116"/>
      <c r="N118" s="116"/>
      <c r="O118" s="116"/>
      <c r="P118" s="117"/>
      <c r="Q118" s="117"/>
      <c r="R118" s="116"/>
      <c r="S118" s="111">
        <v>0.56000000000000005</v>
      </c>
      <c r="T118" s="134">
        <f t="shared" si="8"/>
        <v>350.96746003528506</v>
      </c>
      <c r="U118" s="111">
        <f t="shared" si="9"/>
        <v>0.4316202140541528</v>
      </c>
      <c r="V118" s="111">
        <f t="shared" si="10"/>
        <v>0.46173325224397743</v>
      </c>
      <c r="W118" s="156">
        <f t="shared" si="11"/>
        <v>0.8785468315695999</v>
      </c>
      <c r="X118" s="156">
        <f t="shared" si="12"/>
        <v>0.87064585935825578</v>
      </c>
      <c r="Y118" s="156">
        <f t="shared" si="13"/>
        <v>1.1743389121235521</v>
      </c>
      <c r="Z118" s="156">
        <f t="shared" si="14"/>
        <v>1.2995573571905441</v>
      </c>
      <c r="AA118" s="111">
        <f t="shared" si="15"/>
        <v>606.08088726505059</v>
      </c>
      <c r="AB118" s="111">
        <f t="shared" si="16"/>
        <v>345.87948123143974</v>
      </c>
      <c r="AC118" s="111">
        <f t="shared" si="17"/>
        <v>0.43796946175338031</v>
      </c>
      <c r="AD118" s="111">
        <f t="shared" si="18"/>
        <v>0.46852547071291845</v>
      </c>
      <c r="AE118" s="156">
        <f t="shared" si="19"/>
        <v>0.87687499087997178</v>
      </c>
      <c r="AF118" s="156">
        <f t="shared" si="20"/>
        <v>0.86887358056144037</v>
      </c>
      <c r="AG118" s="156">
        <f t="shared" si="21"/>
        <v>1.1769089720526675</v>
      </c>
      <c r="AH118" s="156">
        <f t="shared" si="22"/>
        <v>1.3042179877972384</v>
      </c>
      <c r="AI118" s="111">
        <f t="shared" si="23"/>
        <v>593.32037561770539</v>
      </c>
      <c r="AJ118" s="111">
        <f t="shared" si="24"/>
        <v>345.36271956147311</v>
      </c>
      <c r="AK118" s="111">
        <f t="shared" si="25"/>
        <v>0.4386247896669937</v>
      </c>
      <c r="AL118" s="111">
        <f t="shared" si="26"/>
        <v>0.46922651917864439</v>
      </c>
      <c r="AM118" s="156">
        <f t="shared" si="27"/>
        <v>0.87670261562739227</v>
      </c>
      <c r="AN118" s="156">
        <f t="shared" si="28"/>
        <v>0.8686908630290221</v>
      </c>
      <c r="AO118" s="156">
        <f t="shared" si="29"/>
        <v>1.177174220853648</v>
      </c>
      <c r="AP118" s="156">
        <f t="shared" si="30"/>
        <v>1.3046993801359248</v>
      </c>
      <c r="AQ118" s="111">
        <f t="shared" si="31"/>
        <v>592.00798759499628</v>
      </c>
      <c r="AR118" s="111">
        <f t="shared" si="32"/>
        <v>345.30904371257861</v>
      </c>
      <c r="AS118" s="111">
        <f t="shared" si="33"/>
        <v>0.43869297078868807</v>
      </c>
      <c r="AT118" s="111">
        <f t="shared" si="34"/>
        <v>0.46929945712278259</v>
      </c>
      <c r="AU118" s="156">
        <f t="shared" si="35"/>
        <v>0.87668468344047068</v>
      </c>
      <c r="AV118" s="156">
        <f t="shared" si="36"/>
        <v>0.86867185507929068</v>
      </c>
      <c r="AW118" s="156">
        <f t="shared" si="37"/>
        <v>1.177201817488555</v>
      </c>
      <c r="AX118" s="156">
        <f t="shared" si="38"/>
        <v>1.3047494685613708</v>
      </c>
      <c r="AY118" s="111">
        <f t="shared" si="39"/>
        <v>591.87149748218769</v>
      </c>
      <c r="AZ118" s="111">
        <f t="shared" si="40"/>
        <v>345.30345561345734</v>
      </c>
      <c r="BA118" s="111">
        <f t="shared" si="41"/>
        <v>0.4387000702247485</v>
      </c>
      <c r="BB118" s="111">
        <f t="shared" si="42"/>
        <v>0.4693070518683356</v>
      </c>
      <c r="BC118" s="156">
        <f t="shared" si="43"/>
        <v>0.87668281625240241</v>
      </c>
      <c r="BD118" s="156">
        <f t="shared" si="44"/>
        <v>0.86866987587903288</v>
      </c>
      <c r="BE118" s="156">
        <f t="shared" si="45"/>
        <v>1.1772046910173191</v>
      </c>
      <c r="BF118" s="156">
        <f t="shared" si="46"/>
        <v>1.3047546841159463</v>
      </c>
      <c r="BG118" s="111">
        <f t="shared" si="47"/>
        <v>591.85728586511777</v>
      </c>
      <c r="BH118" s="111">
        <f t="shared" si="48"/>
        <v>345.3028737074174</v>
      </c>
      <c r="BI118" s="111">
        <f t="shared" si="49"/>
        <v>0.43870080952418683</v>
      </c>
      <c r="BJ118" s="111">
        <f t="shared" si="50"/>
        <v>0.46930784274680448</v>
      </c>
      <c r="BK118" s="156">
        <f t="shared" si="51"/>
        <v>0.87668262181308987</v>
      </c>
      <c r="BL118" s="156">
        <f t="shared" si="52"/>
        <v>0.86866966977536686</v>
      </c>
      <c r="BM118" s="156">
        <f t="shared" si="53"/>
        <v>1.1772049902520803</v>
      </c>
      <c r="BN118" s="156">
        <f t="shared" si="54"/>
        <v>1.3047552272379186</v>
      </c>
      <c r="BO118" s="111">
        <f t="shared" si="55"/>
        <v>591.85580594522582</v>
      </c>
      <c r="BP118" s="111">
        <f t="shared" si="56"/>
        <v>345.30281311023748</v>
      </c>
      <c r="BQ118" s="111">
        <f t="shared" si="57"/>
        <v>0.43870088651177819</v>
      </c>
      <c r="BR118" s="111">
        <f t="shared" si="58"/>
        <v>0.46930792510562319</v>
      </c>
      <c r="BS118" s="156">
        <f t="shared" si="59"/>
        <v>0.87668260156498512</v>
      </c>
      <c r="BT118" s="156">
        <f t="shared" si="60"/>
        <v>0.86866964831258486</v>
      </c>
      <c r="BU118" s="156">
        <f t="shared" si="61"/>
        <v>1.1772050214131526</v>
      </c>
      <c r="BV118" s="156">
        <f t="shared" si="62"/>
        <v>1.3047552837964034</v>
      </c>
      <c r="BW118" s="111">
        <f t="shared" si="63"/>
        <v>591.85565183254459</v>
      </c>
      <c r="BX118" s="111">
        <f t="shared" si="64"/>
        <v>345.30280679989272</v>
      </c>
      <c r="BY118" s="111">
        <f t="shared" si="65"/>
        <v>0.43870089452895561</v>
      </c>
      <c r="BZ118" s="111">
        <f t="shared" si="66"/>
        <v>0.46930793368213858</v>
      </c>
      <c r="CA118" s="156">
        <f t="shared" si="67"/>
        <v>0.87668259945642912</v>
      </c>
      <c r="CB118" s="156">
        <f t="shared" si="68"/>
        <v>0.86866964607753727</v>
      </c>
      <c r="CC118" s="156">
        <f t="shared" si="69"/>
        <v>1.1772050246581411</v>
      </c>
      <c r="CD118" s="156">
        <f t="shared" si="70"/>
        <v>1.304755289686176</v>
      </c>
      <c r="CE118" s="111">
        <f t="shared" si="71"/>
        <v>591.85563578387223</v>
      </c>
      <c r="CF118" s="111">
        <f t="shared" si="72"/>
        <v>345.30280614275881</v>
      </c>
      <c r="CG118" s="111">
        <f t="shared" si="73"/>
        <v>0.43870089536383217</v>
      </c>
      <c r="CH118" s="111">
        <f t="shared" si="74"/>
        <v>0.46930793457526232</v>
      </c>
      <c r="CI118" s="156">
        <f t="shared" si="75"/>
        <v>0.87668259923685254</v>
      </c>
      <c r="CJ118" s="156">
        <f t="shared" si="76"/>
        <v>0.86866964584478834</v>
      </c>
      <c r="CK118" s="156">
        <f t="shared" si="77"/>
        <v>1.1772050249960613</v>
      </c>
      <c r="CL118" s="156">
        <f t="shared" si="78"/>
        <v>1.3047552902995132</v>
      </c>
      <c r="CM118" s="111">
        <f t="shared" si="79"/>
        <v>591.85563411262831</v>
      </c>
      <c r="CN118" s="111">
        <f t="shared" si="80"/>
        <v>345.30280607432752</v>
      </c>
      <c r="CO118" s="111">
        <f t="shared" si="81"/>
        <v>0.4387008954507729</v>
      </c>
      <c r="CP118" s="111">
        <f t="shared" si="82"/>
        <v>0.4693079346682687</v>
      </c>
      <c r="CQ118" s="156">
        <f t="shared" si="83"/>
        <v>0.87668259921398672</v>
      </c>
      <c r="CR118" s="156">
        <f t="shared" si="84"/>
        <v>0.86866964582055084</v>
      </c>
      <c r="CS118" s="156">
        <f t="shared" si="85"/>
        <v>1.1772050250312509</v>
      </c>
      <c r="CT118" s="156">
        <f t="shared" si="86"/>
        <v>1.3047552903633837</v>
      </c>
      <c r="CU118" s="111">
        <f t="shared" si="87"/>
        <v>591.85563393859127</v>
      </c>
      <c r="CV118" s="111">
        <f t="shared" si="88"/>
        <v>345.3028060672014</v>
      </c>
      <c r="CW118" s="111">
        <f t="shared" si="89"/>
        <v>0.43870089545982649</v>
      </c>
      <c r="CX118" s="111">
        <f t="shared" si="90"/>
        <v>0.4693079346779539</v>
      </c>
      <c r="CY118" s="156">
        <f t="shared" si="91"/>
        <v>0.87668259921160563</v>
      </c>
      <c r="CZ118" s="156">
        <f t="shared" si="92"/>
        <v>0.86866964581802686</v>
      </c>
      <c r="DA118" s="156">
        <f t="shared" si="93"/>
        <v>1.1772050250349153</v>
      </c>
      <c r="DB118" s="156">
        <f t="shared" si="94"/>
        <v>1.3047552903700348</v>
      </c>
      <c r="DC118" s="111">
        <f t="shared" si="95"/>
        <v>591.85563392046765</v>
      </c>
      <c r="DD118" s="111">
        <f t="shared" si="96"/>
        <v>345.30280606645925</v>
      </c>
      <c r="DE118" s="111">
        <f t="shared" si="97"/>
        <v>0.43870089546076935</v>
      </c>
      <c r="DF118" s="111">
        <f t="shared" si="98"/>
        <v>0.46930793467896259</v>
      </c>
      <c r="DG118" s="156">
        <f t="shared" si="99"/>
        <v>0.8766825992113576</v>
      </c>
      <c r="DH118" s="156">
        <f t="shared" si="100"/>
        <v>0.86866964581776396</v>
      </c>
      <c r="DI118" s="156">
        <f t="shared" si="101"/>
        <v>1.177205025035297</v>
      </c>
      <c r="DJ118" s="156">
        <f t="shared" si="102"/>
        <v>1.3047552903707276</v>
      </c>
      <c r="DK118" s="111">
        <f t="shared" si="103"/>
        <v>591.85563391858045</v>
      </c>
      <c r="DL118" s="104">
        <f t="shared" si="104"/>
        <v>345.302806066382</v>
      </c>
      <c r="DM118" s="104">
        <f t="shared" si="105"/>
        <v>0.43870089546086749</v>
      </c>
      <c r="DN118" s="104">
        <f t="shared" si="106"/>
        <v>0.46930793467906756</v>
      </c>
      <c r="DO118" s="105">
        <f t="shared" si="107"/>
        <v>0.87668259921133185</v>
      </c>
      <c r="DP118" s="105">
        <f t="shared" si="108"/>
        <v>0.86866964581773665</v>
      </c>
      <c r="DQ118" s="105">
        <f t="shared" si="109"/>
        <v>1.1772050250353367</v>
      </c>
      <c r="DR118" s="105">
        <f t="shared" si="110"/>
        <v>1.3047552903707997</v>
      </c>
      <c r="DS118" s="104">
        <f t="shared" si="111"/>
        <v>591.85563391838389</v>
      </c>
      <c r="DT118" s="104">
        <f t="shared" si="112"/>
        <v>345.30280606637393</v>
      </c>
      <c r="DU118" s="104">
        <f t="shared" si="113"/>
        <v>0.43870089546087776</v>
      </c>
      <c r="DV118" s="104">
        <f t="shared" si="114"/>
        <v>0.4693079346790785</v>
      </c>
      <c r="DW118" s="105">
        <f t="shared" si="115"/>
        <v>0.87668259921132918</v>
      </c>
      <c r="DX118" s="105">
        <f t="shared" si="116"/>
        <v>0.86866964581773376</v>
      </c>
      <c r="DY118" s="105">
        <f t="shared" si="117"/>
        <v>1.177205025035341</v>
      </c>
      <c r="DZ118" s="105">
        <f t="shared" si="118"/>
        <v>1.3047552903708071</v>
      </c>
      <c r="EA118" s="104">
        <f t="shared" si="119"/>
        <v>591.85563391836331</v>
      </c>
      <c r="EB118" s="104">
        <f t="shared" si="120"/>
        <v>345.30280606637314</v>
      </c>
      <c r="EC118" s="104">
        <f t="shared" si="121"/>
        <v>0.43870089546087876</v>
      </c>
      <c r="ED118" s="104">
        <f t="shared" si="122"/>
        <v>0.46930793467907961</v>
      </c>
      <c r="EE118" s="105">
        <f t="shared" si="123"/>
        <v>0.87668259921132885</v>
      </c>
      <c r="EF118" s="105">
        <f t="shared" si="124"/>
        <v>0.86866964581773354</v>
      </c>
      <c r="EG118" s="105">
        <f t="shared" si="125"/>
        <v>1.1772050250353412</v>
      </c>
      <c r="EH118" s="105">
        <f t="shared" si="126"/>
        <v>1.304755290370808</v>
      </c>
      <c r="EI118" s="104">
        <f t="shared" si="127"/>
        <v>591.85563391836149</v>
      </c>
      <c r="EJ118" s="104">
        <f t="shared" si="128"/>
        <v>345.30280606637302</v>
      </c>
      <c r="EK118" s="104">
        <f t="shared" si="129"/>
        <v>0.43870089546087893</v>
      </c>
      <c r="EL118" s="104">
        <f t="shared" si="130"/>
        <v>0.46930793467907977</v>
      </c>
      <c r="EM118" s="105">
        <f t="shared" si="131"/>
        <v>0.87668259921132885</v>
      </c>
      <c r="EN118" s="105">
        <f t="shared" si="132"/>
        <v>0.86866964581773343</v>
      </c>
      <c r="EO118" s="105">
        <f t="shared" si="133"/>
        <v>1.1772050250353414</v>
      </c>
      <c r="EP118" s="105">
        <f t="shared" si="134"/>
        <v>1.304755290370808</v>
      </c>
      <c r="EQ118" s="104">
        <f t="shared" si="135"/>
        <v>0.51350927510863842</v>
      </c>
      <c r="ER118" s="65">
        <f t="shared" si="136"/>
        <v>72.152806066373046</v>
      </c>
      <c r="ES118" s="16"/>
      <c r="ET118" s="16"/>
      <c r="EU118" s="16"/>
      <c r="EV118" s="16"/>
      <c r="EW118" s="16"/>
      <c r="EX118" s="16"/>
      <c r="EY118" s="16"/>
      <c r="EZ118" s="16"/>
      <c r="FA118" s="16"/>
      <c r="FB118" s="16"/>
      <c r="FC118" s="16"/>
      <c r="FD118" s="16"/>
    </row>
    <row r="119" spans="2:160" x14ac:dyDescent="0.3"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16"/>
      <c r="M119" s="116"/>
      <c r="N119" s="116"/>
      <c r="O119" s="116"/>
      <c r="P119" s="117"/>
      <c r="Q119" s="117"/>
      <c r="R119" s="116"/>
      <c r="S119" s="111">
        <v>0.56999999999999995</v>
      </c>
      <c r="T119" s="134">
        <f t="shared" si="8"/>
        <v>350.97910837836599</v>
      </c>
      <c r="U119" s="111">
        <f t="shared" si="9"/>
        <v>0.43160588938292893</v>
      </c>
      <c r="V119" s="111">
        <f t="shared" si="10"/>
        <v>0.46171792817708673</v>
      </c>
      <c r="W119" s="156">
        <f t="shared" si="11"/>
        <v>0.87855060704606736</v>
      </c>
      <c r="X119" s="156">
        <f t="shared" si="12"/>
        <v>0.87064986191807214</v>
      </c>
      <c r="Y119" s="156">
        <f t="shared" si="13"/>
        <v>1.1658966704974483</v>
      </c>
      <c r="Z119" s="156">
        <f t="shared" si="14"/>
        <v>1.3117738179470102</v>
      </c>
      <c r="AA119" s="111">
        <f t="shared" si="15"/>
        <v>606.65677031188022</v>
      </c>
      <c r="AB119" s="111">
        <f t="shared" si="16"/>
        <v>345.90258640084539</v>
      </c>
      <c r="AC119" s="111">
        <f t="shared" si="17"/>
        <v>0.43794020681570084</v>
      </c>
      <c r="AD119" s="111">
        <f t="shared" si="18"/>
        <v>0.46849417473307531</v>
      </c>
      <c r="AE119" s="156">
        <f t="shared" si="19"/>
        <v>0.87688268679070647</v>
      </c>
      <c r="AF119" s="156">
        <f t="shared" si="20"/>
        <v>0.86888173827475501</v>
      </c>
      <c r="AG119" s="156">
        <f t="shared" si="21"/>
        <v>1.1683288330112664</v>
      </c>
      <c r="AH119" s="156">
        <f t="shared" si="22"/>
        <v>1.3166332334261361</v>
      </c>
      <c r="AI119" s="111">
        <f t="shared" si="23"/>
        <v>594.0503159556298</v>
      </c>
      <c r="AJ119" s="111">
        <f t="shared" si="24"/>
        <v>345.39253050042771</v>
      </c>
      <c r="AK119" s="111">
        <f t="shared" si="25"/>
        <v>0.43858693182215319</v>
      </c>
      <c r="AL119" s="111">
        <f t="shared" si="26"/>
        <v>0.46918602008881505</v>
      </c>
      <c r="AM119" s="156">
        <f t="shared" si="27"/>
        <v>0.87671257270541325</v>
      </c>
      <c r="AN119" s="156">
        <f t="shared" si="28"/>
        <v>0.86870141744992735</v>
      </c>
      <c r="AO119" s="156">
        <f t="shared" si="29"/>
        <v>1.1685771277949557</v>
      </c>
      <c r="AP119" s="156">
        <f t="shared" si="30"/>
        <v>1.3171297655961174</v>
      </c>
      <c r="AQ119" s="111">
        <f t="shared" si="31"/>
        <v>592.76732054275112</v>
      </c>
      <c r="AR119" s="111">
        <f t="shared" si="32"/>
        <v>345.34011213061109</v>
      </c>
      <c r="AS119" s="111">
        <f t="shared" si="33"/>
        <v>0.43865350390915214</v>
      </c>
      <c r="AT119" s="111">
        <f t="shared" si="34"/>
        <v>0.46925723674002323</v>
      </c>
      <c r="AU119" s="156">
        <f t="shared" si="35"/>
        <v>0.8766950635045585</v>
      </c>
      <c r="AV119" s="156">
        <f t="shared" si="36"/>
        <v>0.86868285784643573</v>
      </c>
      <c r="AW119" s="156">
        <f t="shared" si="37"/>
        <v>1.1686026863014842</v>
      </c>
      <c r="AX119" s="156">
        <f t="shared" si="38"/>
        <v>1.3171808813632182</v>
      </c>
      <c r="AY119" s="111">
        <f t="shared" si="39"/>
        <v>592.63529784354205</v>
      </c>
      <c r="AZ119" s="111">
        <f t="shared" si="40"/>
        <v>345.33471277077155</v>
      </c>
      <c r="BA119" s="111">
        <f t="shared" si="41"/>
        <v>0.43866036232223632</v>
      </c>
      <c r="BB119" s="111">
        <f t="shared" si="42"/>
        <v>0.46926457364704349</v>
      </c>
      <c r="BC119" s="156">
        <f t="shared" si="43"/>
        <v>0.87669325968534595</v>
      </c>
      <c r="BD119" s="156">
        <f t="shared" si="44"/>
        <v>0.8686809458149326</v>
      </c>
      <c r="BE119" s="156">
        <f t="shared" si="45"/>
        <v>1.1686053193960797</v>
      </c>
      <c r="BF119" s="156">
        <f t="shared" si="46"/>
        <v>1.3171861474734887</v>
      </c>
      <c r="BG119" s="111">
        <f t="shared" si="47"/>
        <v>592.62169703714312</v>
      </c>
      <c r="BH119" s="111">
        <f t="shared" si="48"/>
        <v>345.33415647833084</v>
      </c>
      <c r="BI119" s="111">
        <f t="shared" si="49"/>
        <v>0.43866106895214541</v>
      </c>
      <c r="BJ119" s="111">
        <f t="shared" si="50"/>
        <v>0.46926532957671369</v>
      </c>
      <c r="BK119" s="156">
        <f t="shared" si="51"/>
        <v>0.8766930738360621</v>
      </c>
      <c r="BL119" s="156">
        <f t="shared" si="52"/>
        <v>0.86868074881644464</v>
      </c>
      <c r="BM119" s="156">
        <f t="shared" si="53"/>
        <v>1.1686055906867063</v>
      </c>
      <c r="BN119" s="156">
        <f t="shared" si="54"/>
        <v>1.3171866900471354</v>
      </c>
      <c r="BO119" s="111">
        <f t="shared" si="55"/>
        <v>592.62029573609823</v>
      </c>
      <c r="BP119" s="111">
        <f t="shared" si="56"/>
        <v>345.33409916250361</v>
      </c>
      <c r="BQ119" s="111">
        <f t="shared" si="57"/>
        <v>0.43866114175764626</v>
      </c>
      <c r="BR119" s="111">
        <f t="shared" si="58"/>
        <v>0.46926540746166812</v>
      </c>
      <c r="BS119" s="156">
        <f t="shared" si="59"/>
        <v>0.87669305468763881</v>
      </c>
      <c r="BT119" s="156">
        <f t="shared" si="60"/>
        <v>0.86868072851929679</v>
      </c>
      <c r="BU119" s="156">
        <f t="shared" si="61"/>
        <v>1.1686056186383251</v>
      </c>
      <c r="BV119" s="156">
        <f t="shared" si="62"/>
        <v>1.3171867459495945</v>
      </c>
      <c r="BW119" s="111">
        <f t="shared" si="63"/>
        <v>592.62015135728655</v>
      </c>
      <c r="BX119" s="111">
        <f t="shared" si="64"/>
        <v>345.33409325713433</v>
      </c>
      <c r="BY119" s="111">
        <f t="shared" si="65"/>
        <v>0.43866114925895033</v>
      </c>
      <c r="BZ119" s="111">
        <f t="shared" si="66"/>
        <v>0.46926541548631895</v>
      </c>
      <c r="CA119" s="156">
        <f t="shared" si="67"/>
        <v>0.87669305271473641</v>
      </c>
      <c r="CB119" s="156">
        <f t="shared" si="68"/>
        <v>0.86868072642803884</v>
      </c>
      <c r="CC119" s="156">
        <f t="shared" si="69"/>
        <v>1.1686056215182392</v>
      </c>
      <c r="CD119" s="156">
        <f t="shared" si="70"/>
        <v>1.3171867517093427</v>
      </c>
      <c r="CE119" s="111">
        <f t="shared" si="71"/>
        <v>592.62013648163474</v>
      </c>
      <c r="CF119" s="111">
        <f t="shared" si="72"/>
        <v>345.33409264869169</v>
      </c>
      <c r="CG119" s="111">
        <f t="shared" si="73"/>
        <v>0.43866115003182549</v>
      </c>
      <c r="CH119" s="111">
        <f t="shared" si="74"/>
        <v>0.46926541631311564</v>
      </c>
      <c r="CI119" s="156">
        <f t="shared" si="75"/>
        <v>0.87669305251146412</v>
      </c>
      <c r="CJ119" s="156">
        <f t="shared" si="76"/>
        <v>0.8686807262125722</v>
      </c>
      <c r="CK119" s="156">
        <f t="shared" si="77"/>
        <v>1.1686056218149627</v>
      </c>
      <c r="CL119" s="156">
        <f t="shared" si="78"/>
        <v>1.3171867523027816</v>
      </c>
      <c r="CM119" s="111">
        <f t="shared" si="79"/>
        <v>592.62013494896519</v>
      </c>
      <c r="CN119" s="111">
        <f t="shared" si="80"/>
        <v>345.33409258600255</v>
      </c>
      <c r="CO119" s="111">
        <f t="shared" si="81"/>
        <v>0.4386611501114564</v>
      </c>
      <c r="CP119" s="111">
        <f t="shared" si="82"/>
        <v>0.46926541639830222</v>
      </c>
      <c r="CQ119" s="156">
        <f t="shared" si="83"/>
        <v>0.87669305249052054</v>
      </c>
      <c r="CR119" s="156">
        <f t="shared" si="84"/>
        <v>0.86868072619037218</v>
      </c>
      <c r="CS119" s="156">
        <f t="shared" si="85"/>
        <v>1.1686056218455347</v>
      </c>
      <c r="CT119" s="156">
        <f t="shared" si="86"/>
        <v>1.3171867523639249</v>
      </c>
      <c r="CU119" s="111">
        <f t="shared" si="87"/>
        <v>592.6201347910511</v>
      </c>
      <c r="CV119" s="111">
        <f t="shared" si="88"/>
        <v>345.33409257954355</v>
      </c>
      <c r="CW119" s="111">
        <f t="shared" si="89"/>
        <v>0.438661150119661</v>
      </c>
      <c r="CX119" s="111">
        <f t="shared" si="90"/>
        <v>0.46926541640707925</v>
      </c>
      <c r="CY119" s="156">
        <f t="shared" si="91"/>
        <v>0.87669305248836271</v>
      </c>
      <c r="CZ119" s="156">
        <f t="shared" si="92"/>
        <v>0.8686807261880849</v>
      </c>
      <c r="DA119" s="156">
        <f t="shared" si="93"/>
        <v>1.1686056218486847</v>
      </c>
      <c r="DB119" s="156">
        <f t="shared" si="94"/>
        <v>1.3171867523702248</v>
      </c>
      <c r="DC119" s="111">
        <f t="shared" si="95"/>
        <v>592.62013477478013</v>
      </c>
      <c r="DD119" s="111">
        <f t="shared" si="96"/>
        <v>345.33409257887803</v>
      </c>
      <c r="DE119" s="111">
        <f t="shared" si="97"/>
        <v>0.43866115012050638</v>
      </c>
      <c r="DF119" s="111">
        <f t="shared" si="98"/>
        <v>0.46926541640798358</v>
      </c>
      <c r="DG119" s="156">
        <f t="shared" si="99"/>
        <v>0.87669305248814033</v>
      </c>
      <c r="DH119" s="156">
        <f t="shared" si="100"/>
        <v>0.86868072618784919</v>
      </c>
      <c r="DI119" s="156">
        <f t="shared" si="101"/>
        <v>1.1686056218490093</v>
      </c>
      <c r="DJ119" s="156">
        <f t="shared" si="102"/>
        <v>1.3171867523708738</v>
      </c>
      <c r="DK119" s="111">
        <f t="shared" si="103"/>
        <v>592.62013477310416</v>
      </c>
      <c r="DL119" s="104">
        <f t="shared" si="104"/>
        <v>345.33409257880948</v>
      </c>
      <c r="DM119" s="104">
        <f t="shared" si="105"/>
        <v>0.43866115012059348</v>
      </c>
      <c r="DN119" s="104">
        <f t="shared" si="106"/>
        <v>0.46926541640807673</v>
      </c>
      <c r="DO119" s="105">
        <f t="shared" si="107"/>
        <v>0.87669305248811746</v>
      </c>
      <c r="DP119" s="105">
        <f t="shared" si="108"/>
        <v>0.86868072618782488</v>
      </c>
      <c r="DQ119" s="105">
        <f t="shared" si="109"/>
        <v>1.1686056218490428</v>
      </c>
      <c r="DR119" s="105">
        <f t="shared" si="110"/>
        <v>1.3171867523709406</v>
      </c>
      <c r="DS119" s="104">
        <f t="shared" si="111"/>
        <v>592.62013477293124</v>
      </c>
      <c r="DT119" s="104">
        <f t="shared" si="112"/>
        <v>345.33409257880243</v>
      </c>
      <c r="DU119" s="104">
        <f t="shared" si="113"/>
        <v>0.43866115012060242</v>
      </c>
      <c r="DV119" s="104">
        <f t="shared" si="114"/>
        <v>0.46926541640808633</v>
      </c>
      <c r="DW119" s="105">
        <f t="shared" si="115"/>
        <v>0.87669305248811513</v>
      </c>
      <c r="DX119" s="105">
        <f t="shared" si="116"/>
        <v>0.86868072618782244</v>
      </c>
      <c r="DY119" s="105">
        <f t="shared" si="117"/>
        <v>1.1686056218490462</v>
      </c>
      <c r="DZ119" s="105">
        <f t="shared" si="118"/>
        <v>1.3171867523709475</v>
      </c>
      <c r="EA119" s="104">
        <f t="shared" si="119"/>
        <v>592.62013477291362</v>
      </c>
      <c r="EB119" s="104">
        <f t="shared" si="120"/>
        <v>345.33409257880169</v>
      </c>
      <c r="EC119" s="104">
        <f t="shared" si="121"/>
        <v>0.43866115012060336</v>
      </c>
      <c r="ED119" s="104">
        <f t="shared" si="122"/>
        <v>0.46926541640808733</v>
      </c>
      <c r="EE119" s="105">
        <f t="shared" si="123"/>
        <v>0.87669305248811491</v>
      </c>
      <c r="EF119" s="105">
        <f t="shared" si="124"/>
        <v>0.86868072618782222</v>
      </c>
      <c r="EG119" s="105">
        <f t="shared" si="125"/>
        <v>1.1686056218490466</v>
      </c>
      <c r="EH119" s="105">
        <f t="shared" si="126"/>
        <v>1.3171867523709484</v>
      </c>
      <c r="EI119" s="104">
        <f t="shared" si="127"/>
        <v>592.6201347729118</v>
      </c>
      <c r="EJ119" s="104">
        <f t="shared" si="128"/>
        <v>345.33409257880163</v>
      </c>
      <c r="EK119" s="104">
        <f t="shared" si="129"/>
        <v>0.43866115012060342</v>
      </c>
      <c r="EL119" s="104">
        <f t="shared" si="130"/>
        <v>0.46926541640808739</v>
      </c>
      <c r="EM119" s="105">
        <f t="shared" si="131"/>
        <v>0.87669305248811491</v>
      </c>
      <c r="EN119" s="105">
        <f t="shared" si="132"/>
        <v>0.86868072618782211</v>
      </c>
      <c r="EO119" s="105">
        <f t="shared" si="133"/>
        <v>1.1686056218490466</v>
      </c>
      <c r="EP119" s="105">
        <f t="shared" si="134"/>
        <v>1.3171867523709484</v>
      </c>
      <c r="EQ119" s="104">
        <f t="shared" si="135"/>
        <v>0.51953116169869318</v>
      </c>
      <c r="ER119" s="65">
        <f t="shared" si="136"/>
        <v>72.184092578801653</v>
      </c>
      <c r="ES119" s="16"/>
      <c r="ET119" s="16"/>
      <c r="EU119" s="16"/>
      <c r="EV119" s="16"/>
      <c r="EW119" s="16"/>
      <c r="EX119" s="16"/>
      <c r="EY119" s="16"/>
      <c r="EZ119" s="16"/>
      <c r="FA119" s="16"/>
      <c r="FB119" s="16"/>
      <c r="FC119" s="16"/>
      <c r="FD119" s="16"/>
    </row>
    <row r="120" spans="2:160" x14ac:dyDescent="0.3"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16"/>
      <c r="M120" s="116"/>
      <c r="N120" s="116"/>
      <c r="O120" s="116"/>
      <c r="P120" s="117"/>
      <c r="Q120" s="117"/>
      <c r="R120" s="116"/>
      <c r="S120" s="111">
        <v>0.57999999999999996</v>
      </c>
      <c r="T120" s="134">
        <f t="shared" si="8"/>
        <v>350.99075672144693</v>
      </c>
      <c r="U120" s="111">
        <f t="shared" si="9"/>
        <v>0.43159156566249185</v>
      </c>
      <c r="V120" s="111">
        <f t="shared" si="10"/>
        <v>0.46170260512731687</v>
      </c>
      <c r="W120" s="156">
        <f t="shared" si="11"/>
        <v>0.87855438228816429</v>
      </c>
      <c r="X120" s="156">
        <f t="shared" si="12"/>
        <v>0.87065386423062119</v>
      </c>
      <c r="Y120" s="156">
        <f t="shared" si="13"/>
        <v>1.1577083818717415</v>
      </c>
      <c r="Z120" s="156">
        <f t="shared" si="14"/>
        <v>1.3243224651272414</v>
      </c>
      <c r="AA120" s="111">
        <f t="shared" si="15"/>
        <v>607.29654087243466</v>
      </c>
      <c r="AB120" s="111">
        <f t="shared" si="16"/>
        <v>345.92823322523037</v>
      </c>
      <c r="AC120" s="111">
        <f t="shared" si="17"/>
        <v>0.43790773830201346</v>
      </c>
      <c r="AD120" s="111">
        <f t="shared" si="18"/>
        <v>0.46845944097424697</v>
      </c>
      <c r="AE120" s="156">
        <f t="shared" si="19"/>
        <v>0.87689122815556075</v>
      </c>
      <c r="AF120" s="156">
        <f t="shared" si="20"/>
        <v>0.86889079218055054</v>
      </c>
      <c r="AG120" s="156">
        <f t="shared" si="21"/>
        <v>1.1600068394088088</v>
      </c>
      <c r="AH120" s="156">
        <f t="shared" si="22"/>
        <v>1.3293844269194008</v>
      </c>
      <c r="AI120" s="111">
        <f t="shared" si="23"/>
        <v>594.85036803039497</v>
      </c>
      <c r="AJ120" s="111">
        <f t="shared" si="24"/>
        <v>345.42516948248272</v>
      </c>
      <c r="AK120" s="111">
        <f t="shared" si="25"/>
        <v>0.43854549005049903</v>
      </c>
      <c r="AL120" s="111">
        <f t="shared" si="26"/>
        <v>0.46914168703076636</v>
      </c>
      <c r="AM120" s="156">
        <f t="shared" si="27"/>
        <v>0.87672347252984273</v>
      </c>
      <c r="AN120" s="156">
        <f t="shared" si="28"/>
        <v>0.86871297118386903</v>
      </c>
      <c r="AO120" s="156">
        <f t="shared" si="29"/>
        <v>1.1602388841057045</v>
      </c>
      <c r="AP120" s="156">
        <f t="shared" si="30"/>
        <v>1.3298959743344201</v>
      </c>
      <c r="AQ120" s="111">
        <f t="shared" si="31"/>
        <v>593.59722088200465</v>
      </c>
      <c r="AR120" s="111">
        <f t="shared" si="32"/>
        <v>345.37402961455359</v>
      </c>
      <c r="AS120" s="111">
        <f t="shared" si="33"/>
        <v>0.43861042590704596</v>
      </c>
      <c r="AT120" s="111">
        <f t="shared" si="34"/>
        <v>0.46921115329590962</v>
      </c>
      <c r="AU120" s="156">
        <f t="shared" si="35"/>
        <v>0.87670639345930679</v>
      </c>
      <c r="AV120" s="156">
        <f t="shared" si="36"/>
        <v>0.86869486749883207</v>
      </c>
      <c r="AW120" s="156">
        <f t="shared" si="37"/>
        <v>1.1602625105405671</v>
      </c>
      <c r="AX120" s="156">
        <f t="shared" si="38"/>
        <v>1.3299480645320718</v>
      </c>
      <c r="AY120" s="111">
        <f t="shared" si="39"/>
        <v>593.46966415852228</v>
      </c>
      <c r="AZ120" s="111">
        <f t="shared" si="40"/>
        <v>345.36881904743524</v>
      </c>
      <c r="BA120" s="111">
        <f t="shared" si="41"/>
        <v>0.43861704320697853</v>
      </c>
      <c r="BB120" s="111">
        <f t="shared" si="42"/>
        <v>0.46921823226793052</v>
      </c>
      <c r="BC120" s="156">
        <f t="shared" si="43"/>
        <v>0.87670465303228684</v>
      </c>
      <c r="BD120" s="156">
        <f t="shared" si="44"/>
        <v>0.86869302266079251</v>
      </c>
      <c r="BE120" s="156">
        <f t="shared" si="45"/>
        <v>1.1602649181929865</v>
      </c>
      <c r="BF120" s="156">
        <f t="shared" si="46"/>
        <v>1.3299533728391433</v>
      </c>
      <c r="BG120" s="111">
        <f t="shared" si="47"/>
        <v>593.45666587146877</v>
      </c>
      <c r="BH120" s="111">
        <f t="shared" si="48"/>
        <v>345.36828802731532</v>
      </c>
      <c r="BI120" s="111">
        <f t="shared" si="49"/>
        <v>0.43861771760148138</v>
      </c>
      <c r="BJ120" s="111">
        <f t="shared" si="50"/>
        <v>0.46921895371321265</v>
      </c>
      <c r="BK120" s="156">
        <f t="shared" si="51"/>
        <v>0.87670447565886522</v>
      </c>
      <c r="BL120" s="156">
        <f t="shared" si="52"/>
        <v>0.86869283464646807</v>
      </c>
      <c r="BM120" s="156">
        <f t="shared" si="53"/>
        <v>1.160265163566073</v>
      </c>
      <c r="BN120" s="156">
        <f t="shared" si="54"/>
        <v>1.3299539138296266</v>
      </c>
      <c r="BO120" s="111">
        <f t="shared" si="55"/>
        <v>593.4553411702027</v>
      </c>
      <c r="BP120" s="111">
        <f t="shared" si="56"/>
        <v>345.36823390863373</v>
      </c>
      <c r="BQ120" s="111">
        <f t="shared" si="57"/>
        <v>0.43861778633221643</v>
      </c>
      <c r="BR120" s="111">
        <f t="shared" si="58"/>
        <v>0.46921902723911524</v>
      </c>
      <c r="BS120" s="156">
        <f t="shared" si="59"/>
        <v>0.87670445758190241</v>
      </c>
      <c r="BT120" s="156">
        <f t="shared" si="60"/>
        <v>0.86869281548504085</v>
      </c>
      <c r="BU120" s="156">
        <f t="shared" si="61"/>
        <v>1.1602651885732049</v>
      </c>
      <c r="BV120" s="156">
        <f t="shared" si="62"/>
        <v>1.3299539689645317</v>
      </c>
      <c r="BW120" s="111">
        <f t="shared" si="63"/>
        <v>593.45520616367196</v>
      </c>
      <c r="BX120" s="111">
        <f t="shared" si="64"/>
        <v>345.36822839313885</v>
      </c>
      <c r="BY120" s="111">
        <f t="shared" si="65"/>
        <v>0.43861779333689715</v>
      </c>
      <c r="BZ120" s="111">
        <f t="shared" si="66"/>
        <v>0.4692190347324946</v>
      </c>
      <c r="CA120" s="156">
        <f t="shared" si="67"/>
        <v>0.87670445573959199</v>
      </c>
      <c r="CB120" s="156">
        <f t="shared" si="68"/>
        <v>0.8686928135322074</v>
      </c>
      <c r="CC120" s="156">
        <f t="shared" si="69"/>
        <v>1.1602651911218025</v>
      </c>
      <c r="CD120" s="156">
        <f t="shared" si="70"/>
        <v>1.329953974583596</v>
      </c>
      <c r="CE120" s="111">
        <f t="shared" si="71"/>
        <v>593.4551924045054</v>
      </c>
      <c r="CF120" s="111">
        <f t="shared" si="72"/>
        <v>345.36822783102815</v>
      </c>
      <c r="CG120" s="111">
        <f t="shared" si="73"/>
        <v>0.43861779405077794</v>
      </c>
      <c r="CH120" s="111">
        <f t="shared" si="74"/>
        <v>0.4692190354961811</v>
      </c>
      <c r="CI120" s="156">
        <f t="shared" si="75"/>
        <v>0.87670445555183329</v>
      </c>
      <c r="CJ120" s="156">
        <f t="shared" si="76"/>
        <v>0.86869281333318471</v>
      </c>
      <c r="CK120" s="156">
        <f t="shared" si="77"/>
        <v>1.1602651913815423</v>
      </c>
      <c r="CL120" s="156">
        <f t="shared" si="78"/>
        <v>1.3299539751562619</v>
      </c>
      <c r="CM120" s="111">
        <f t="shared" si="79"/>
        <v>593.45519100224215</v>
      </c>
      <c r="CN120" s="111">
        <f t="shared" si="80"/>
        <v>345.36822777374073</v>
      </c>
      <c r="CO120" s="111">
        <f t="shared" si="81"/>
        <v>0.43861779412353302</v>
      </c>
      <c r="CP120" s="111">
        <f t="shared" si="82"/>
        <v>0.46921903557401207</v>
      </c>
      <c r="CQ120" s="156">
        <f t="shared" si="83"/>
        <v>0.87670445553269782</v>
      </c>
      <c r="CR120" s="156">
        <f t="shared" si="84"/>
        <v>0.86869281331290138</v>
      </c>
      <c r="CS120" s="156">
        <f t="shared" si="85"/>
        <v>1.1602651914080135</v>
      </c>
      <c r="CT120" s="156">
        <f t="shared" si="86"/>
        <v>1.329953975214625</v>
      </c>
      <c r="CU120" s="111">
        <f t="shared" si="87"/>
        <v>593.45519085933131</v>
      </c>
      <c r="CV120" s="111">
        <f t="shared" si="88"/>
        <v>345.36822776790228</v>
      </c>
      <c r="CW120" s="111">
        <f t="shared" si="89"/>
        <v>0.43861779413094781</v>
      </c>
      <c r="CX120" s="111">
        <f t="shared" si="90"/>
        <v>0.46921903558194417</v>
      </c>
      <c r="CY120" s="156">
        <f t="shared" si="91"/>
        <v>0.87670445553074772</v>
      </c>
      <c r="CZ120" s="156">
        <f t="shared" si="92"/>
        <v>0.86869281331083414</v>
      </c>
      <c r="DA120" s="156">
        <f t="shared" si="93"/>
        <v>1.1602651914107114</v>
      </c>
      <c r="DB120" s="156">
        <f t="shared" si="94"/>
        <v>1.3299539752205731</v>
      </c>
      <c r="DC120" s="111">
        <f t="shared" si="95"/>
        <v>593.45519084476598</v>
      </c>
      <c r="DD120" s="111">
        <f t="shared" si="96"/>
        <v>345.36822776730725</v>
      </c>
      <c r="DE120" s="111">
        <f t="shared" si="97"/>
        <v>0.43861779413170349</v>
      </c>
      <c r="DF120" s="111">
        <f t="shared" si="98"/>
        <v>0.46921903558275257</v>
      </c>
      <c r="DG120" s="156">
        <f t="shared" si="99"/>
        <v>0.87670445553054888</v>
      </c>
      <c r="DH120" s="156">
        <f t="shared" si="100"/>
        <v>0.86869281331062354</v>
      </c>
      <c r="DI120" s="156">
        <f t="shared" si="101"/>
        <v>1.1602651914109863</v>
      </c>
      <c r="DJ120" s="156">
        <f t="shared" si="102"/>
        <v>1.3299539752211793</v>
      </c>
      <c r="DK120" s="111">
        <f t="shared" si="103"/>
        <v>593.45519084328225</v>
      </c>
      <c r="DL120" s="104">
        <f t="shared" si="104"/>
        <v>345.36822776724665</v>
      </c>
      <c r="DM120" s="104">
        <f t="shared" si="105"/>
        <v>0.43861779413178043</v>
      </c>
      <c r="DN120" s="104">
        <f t="shared" si="106"/>
        <v>0.4692190355828349</v>
      </c>
      <c r="DO120" s="105">
        <f t="shared" si="107"/>
        <v>0.87670445553052867</v>
      </c>
      <c r="DP120" s="105">
        <f t="shared" si="108"/>
        <v>0.868692813310602</v>
      </c>
      <c r="DQ120" s="105">
        <f t="shared" si="109"/>
        <v>1.1602651914110143</v>
      </c>
      <c r="DR120" s="105">
        <f t="shared" si="110"/>
        <v>1.3299539752212408</v>
      </c>
      <c r="DS120" s="104">
        <f t="shared" si="111"/>
        <v>593.45519084313116</v>
      </c>
      <c r="DT120" s="104">
        <f t="shared" si="112"/>
        <v>345.3682277672404</v>
      </c>
      <c r="DU120" s="104">
        <f t="shared" si="113"/>
        <v>0.43861779413178842</v>
      </c>
      <c r="DV120" s="104">
        <f t="shared" si="114"/>
        <v>0.46921903558284345</v>
      </c>
      <c r="DW120" s="105">
        <f t="shared" si="115"/>
        <v>0.87670445553052656</v>
      </c>
      <c r="DX120" s="105">
        <f t="shared" si="116"/>
        <v>0.86869281331059978</v>
      </c>
      <c r="DY120" s="105">
        <f t="shared" si="117"/>
        <v>1.1602651914110174</v>
      </c>
      <c r="DZ120" s="105">
        <f t="shared" si="118"/>
        <v>1.3299539752212475</v>
      </c>
      <c r="EA120" s="104">
        <f t="shared" si="119"/>
        <v>593.45519084311491</v>
      </c>
      <c r="EB120" s="104">
        <f t="shared" si="120"/>
        <v>345.36822776723977</v>
      </c>
      <c r="EC120" s="104">
        <f t="shared" si="121"/>
        <v>0.43861779413178925</v>
      </c>
      <c r="ED120" s="104">
        <f t="shared" si="122"/>
        <v>0.46921903558284428</v>
      </c>
      <c r="EE120" s="105">
        <f t="shared" si="123"/>
        <v>0.87670445553052634</v>
      </c>
      <c r="EF120" s="105">
        <f t="shared" si="124"/>
        <v>0.86869281331059955</v>
      </c>
      <c r="EG120" s="105">
        <f t="shared" si="125"/>
        <v>1.1602651914110176</v>
      </c>
      <c r="EH120" s="105">
        <f t="shared" si="126"/>
        <v>1.3299539752212479</v>
      </c>
      <c r="EI120" s="104">
        <f t="shared" si="127"/>
        <v>593.45519084311377</v>
      </c>
      <c r="EJ120" s="104">
        <f t="shared" si="128"/>
        <v>345.36822776723972</v>
      </c>
      <c r="EK120" s="104">
        <f t="shared" si="129"/>
        <v>0.43861779413178931</v>
      </c>
      <c r="EL120" s="104">
        <f t="shared" si="130"/>
        <v>0.46921903558284439</v>
      </c>
      <c r="EM120" s="105">
        <f t="shared" si="131"/>
        <v>0.87670445553052634</v>
      </c>
      <c r="EN120" s="105">
        <f t="shared" si="132"/>
        <v>0.86869281331059955</v>
      </c>
      <c r="EO120" s="105">
        <f t="shared" si="133"/>
        <v>1.1602651914110176</v>
      </c>
      <c r="EP120" s="105">
        <f t="shared" si="134"/>
        <v>1.3299539752212481</v>
      </c>
      <c r="EQ120" s="104">
        <f t="shared" si="135"/>
        <v>0.52561235094894032</v>
      </c>
      <c r="ER120" s="65">
        <f t="shared" si="136"/>
        <v>72.218227767239739</v>
      </c>
      <c r="ES120" s="16"/>
      <c r="ET120" s="16"/>
      <c r="EU120" s="16"/>
      <c r="EV120" s="16"/>
      <c r="EW120" s="16"/>
      <c r="EX120" s="16"/>
      <c r="EY120" s="16"/>
      <c r="EZ120" s="16"/>
      <c r="FA120" s="16"/>
      <c r="FB120" s="16"/>
      <c r="FC120" s="16"/>
      <c r="FD120" s="16"/>
    </row>
    <row r="121" spans="2:160" x14ac:dyDescent="0.3"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16"/>
      <c r="M121" s="116"/>
      <c r="N121" s="116"/>
      <c r="O121" s="116"/>
      <c r="P121" s="117"/>
      <c r="Q121" s="117"/>
      <c r="R121" s="116"/>
      <c r="S121" s="111">
        <v>0.59</v>
      </c>
      <c r="T121" s="134">
        <f t="shared" si="8"/>
        <v>351.00240506452786</v>
      </c>
      <c r="U121" s="111">
        <f t="shared" si="9"/>
        <v>0.43157724289274685</v>
      </c>
      <c r="V121" s="111">
        <f t="shared" si="10"/>
        <v>0.46168728309456641</v>
      </c>
      <c r="W121" s="156">
        <f t="shared" si="11"/>
        <v>0.87855815729591225</v>
      </c>
      <c r="X121" s="156">
        <f t="shared" si="12"/>
        <v>0.87065786629592579</v>
      </c>
      <c r="Y121" s="156">
        <f t="shared" si="13"/>
        <v>1.1497693092009207</v>
      </c>
      <c r="Z121" s="156">
        <f t="shared" si="14"/>
        <v>1.3372108256304183</v>
      </c>
      <c r="AA121" s="111">
        <f t="shared" si="15"/>
        <v>608.00172738692982</v>
      </c>
      <c r="AB121" s="111">
        <f t="shared" si="16"/>
        <v>345.95647613131899</v>
      </c>
      <c r="AC121" s="111">
        <f t="shared" si="17"/>
        <v>0.43787198875551947</v>
      </c>
      <c r="AD121" s="111">
        <f t="shared" si="18"/>
        <v>0.46842119727334641</v>
      </c>
      <c r="AE121" s="156">
        <f t="shared" si="19"/>
        <v>0.87690063274511143</v>
      </c>
      <c r="AF121" s="156">
        <f t="shared" si="20"/>
        <v>0.86890076111760928</v>
      </c>
      <c r="AG121" s="156">
        <f t="shared" si="21"/>
        <v>1.1519382396166775</v>
      </c>
      <c r="AH121" s="156">
        <f t="shared" si="22"/>
        <v>1.3424788984884566</v>
      </c>
      <c r="AI121" s="111">
        <f t="shared" si="23"/>
        <v>595.72220912594798</v>
      </c>
      <c r="AJ121" s="111">
        <f t="shared" si="24"/>
        <v>345.46069520025009</v>
      </c>
      <c r="AK121" s="111">
        <f t="shared" si="25"/>
        <v>0.43850039188586221</v>
      </c>
      <c r="AL121" s="111">
        <f t="shared" si="26"/>
        <v>0.46909344248255025</v>
      </c>
      <c r="AM121" s="156">
        <f t="shared" si="27"/>
        <v>0.87673533419593497</v>
      </c>
      <c r="AN121" s="156">
        <f t="shared" si="28"/>
        <v>0.86872554447430506</v>
      </c>
      <c r="AO121" s="156">
        <f t="shared" si="29"/>
        <v>1.1521547239752448</v>
      </c>
      <c r="AP121" s="156">
        <f t="shared" si="30"/>
        <v>1.3430052882889854</v>
      </c>
      <c r="AQ121" s="111">
        <f t="shared" si="31"/>
        <v>594.49937397136648</v>
      </c>
      <c r="AR121" s="111">
        <f t="shared" si="32"/>
        <v>345.41085484814067</v>
      </c>
      <c r="AS121" s="111">
        <f t="shared" si="33"/>
        <v>0.43856366440212785</v>
      </c>
      <c r="AT121" s="111">
        <f t="shared" si="34"/>
        <v>0.46916112936041582</v>
      </c>
      <c r="AU121" s="156">
        <f t="shared" si="35"/>
        <v>0.87671869237867284</v>
      </c>
      <c r="AV121" s="156">
        <f t="shared" si="36"/>
        <v>0.86870790425745903</v>
      </c>
      <c r="AW121" s="156">
        <f t="shared" si="37"/>
        <v>1.1521765209050789</v>
      </c>
      <c r="AX121" s="156">
        <f t="shared" si="38"/>
        <v>1.3430582941167821</v>
      </c>
      <c r="AY121" s="111">
        <f t="shared" si="39"/>
        <v>594.37628184549749</v>
      </c>
      <c r="AZ121" s="111">
        <f t="shared" si="40"/>
        <v>345.40583308465244</v>
      </c>
      <c r="BA121" s="111">
        <f t="shared" si="41"/>
        <v>0.43857004056253457</v>
      </c>
      <c r="BB121" s="111">
        <f t="shared" si="42"/>
        <v>0.46916795036922304</v>
      </c>
      <c r="BC121" s="156">
        <f t="shared" si="43"/>
        <v>0.87671701535057256</v>
      </c>
      <c r="BD121" s="156">
        <f t="shared" si="44"/>
        <v>0.86870612661999813</v>
      </c>
      <c r="BE121" s="156">
        <f t="shared" si="45"/>
        <v>1.1521787174427296</v>
      </c>
      <c r="BF121" s="156">
        <f t="shared" si="46"/>
        <v>1.3430636357211012</v>
      </c>
      <c r="BG121" s="111">
        <f t="shared" si="47"/>
        <v>594.36387781549865</v>
      </c>
      <c r="BH121" s="111">
        <f t="shared" si="48"/>
        <v>345.40532699159002</v>
      </c>
      <c r="BI121" s="111">
        <f t="shared" si="49"/>
        <v>0.43857068316193176</v>
      </c>
      <c r="BJ121" s="111">
        <f t="shared" si="50"/>
        <v>0.46916863780113627</v>
      </c>
      <c r="BK121" s="156">
        <f t="shared" si="51"/>
        <v>0.87671684633724112</v>
      </c>
      <c r="BL121" s="156">
        <f t="shared" si="52"/>
        <v>0.86870594746712215</v>
      </c>
      <c r="BM121" s="156">
        <f t="shared" si="53"/>
        <v>1.1521789388131811</v>
      </c>
      <c r="BN121" s="156">
        <f t="shared" si="54"/>
        <v>1.3430641740568166</v>
      </c>
      <c r="BO121" s="111">
        <f t="shared" si="55"/>
        <v>594.36262772136081</v>
      </c>
      <c r="BP121" s="111">
        <f t="shared" si="56"/>
        <v>345.4052759863863</v>
      </c>
      <c r="BQ121" s="111">
        <f t="shared" si="57"/>
        <v>0.43857074792465717</v>
      </c>
      <c r="BR121" s="111">
        <f t="shared" si="58"/>
        <v>0.46916870708219138</v>
      </c>
      <c r="BS121" s="156">
        <f t="shared" si="59"/>
        <v>0.87671682930366956</v>
      </c>
      <c r="BT121" s="156">
        <f t="shared" si="60"/>
        <v>0.86870592941166291</v>
      </c>
      <c r="BU121" s="156">
        <f t="shared" si="61"/>
        <v>1.1521789611234314</v>
      </c>
      <c r="BV121" s="156">
        <f t="shared" si="62"/>
        <v>1.3430642283116003</v>
      </c>
      <c r="BW121" s="111">
        <f t="shared" si="63"/>
        <v>594.3625017338768</v>
      </c>
      <c r="BX121" s="111">
        <f t="shared" si="64"/>
        <v>345.40527084595453</v>
      </c>
      <c r="BY121" s="111">
        <f t="shared" si="65"/>
        <v>0.43857075445160737</v>
      </c>
      <c r="BZ121" s="111">
        <f t="shared" si="66"/>
        <v>0.46916871406451016</v>
      </c>
      <c r="CA121" s="156">
        <f t="shared" si="67"/>
        <v>0.87671682758698344</v>
      </c>
      <c r="CB121" s="156">
        <f t="shared" si="68"/>
        <v>0.86870592759198839</v>
      </c>
      <c r="CC121" s="156">
        <f t="shared" si="69"/>
        <v>1.1521789633719146</v>
      </c>
      <c r="CD121" s="156">
        <f t="shared" si="70"/>
        <v>1.3430642337795335</v>
      </c>
      <c r="CE121" s="111">
        <f t="shared" si="71"/>
        <v>594.36248903654177</v>
      </c>
      <c r="CF121" s="111">
        <f t="shared" si="72"/>
        <v>345.4052703278889</v>
      </c>
      <c r="CG121" s="111">
        <f t="shared" si="73"/>
        <v>0.43857075510940985</v>
      </c>
      <c r="CH121" s="111">
        <f t="shared" si="74"/>
        <v>0.46916871476820587</v>
      </c>
      <c r="CI121" s="156">
        <f t="shared" si="75"/>
        <v>0.8767168274139715</v>
      </c>
      <c r="CJ121" s="156">
        <f t="shared" si="76"/>
        <v>0.86870592740859709</v>
      </c>
      <c r="CK121" s="156">
        <f t="shared" si="77"/>
        <v>1.1521789635985225</v>
      </c>
      <c r="CL121" s="156">
        <f t="shared" si="78"/>
        <v>1.3430642343306058</v>
      </c>
      <c r="CM121" s="111">
        <f t="shared" si="79"/>
        <v>594.36248775687284</v>
      </c>
      <c r="CN121" s="111">
        <f t="shared" si="80"/>
        <v>345.40527027567697</v>
      </c>
      <c r="CO121" s="111">
        <f t="shared" si="81"/>
        <v>0.43857075517570476</v>
      </c>
      <c r="CP121" s="111">
        <f t="shared" si="82"/>
        <v>0.46916871483912598</v>
      </c>
      <c r="CQ121" s="156">
        <f t="shared" si="83"/>
        <v>0.87671682739653489</v>
      </c>
      <c r="CR121" s="156">
        <f t="shared" si="84"/>
        <v>0.86870592739011443</v>
      </c>
      <c r="CS121" s="156">
        <f t="shared" si="85"/>
        <v>1.1521789636213604</v>
      </c>
      <c r="CT121" s="156">
        <f t="shared" si="86"/>
        <v>1.3430642343861441</v>
      </c>
      <c r="CU121" s="111">
        <f t="shared" si="87"/>
        <v>594.36248762790444</v>
      </c>
      <c r="CV121" s="111">
        <f t="shared" si="88"/>
        <v>345.40527027041492</v>
      </c>
      <c r="CW121" s="111">
        <f t="shared" si="89"/>
        <v>0.43857075518238614</v>
      </c>
      <c r="CX121" s="111">
        <f t="shared" si="90"/>
        <v>0.46916871484627359</v>
      </c>
      <c r="CY121" s="156">
        <f t="shared" si="91"/>
        <v>0.87671682739477763</v>
      </c>
      <c r="CZ121" s="156">
        <f t="shared" si="92"/>
        <v>0.8687059273882517</v>
      </c>
      <c r="DA121" s="156">
        <f t="shared" si="93"/>
        <v>1.1521789636236621</v>
      </c>
      <c r="DB121" s="156">
        <f t="shared" si="94"/>
        <v>1.3430642343917414</v>
      </c>
      <c r="DC121" s="111">
        <f t="shared" si="95"/>
        <v>594.3624876149064</v>
      </c>
      <c r="DD121" s="111">
        <f t="shared" si="96"/>
        <v>345.40527026988457</v>
      </c>
      <c r="DE121" s="111">
        <f t="shared" si="97"/>
        <v>0.43857075518305955</v>
      </c>
      <c r="DF121" s="111">
        <f t="shared" si="98"/>
        <v>0.46916871484699391</v>
      </c>
      <c r="DG121" s="156">
        <f t="shared" si="99"/>
        <v>0.87671682739460055</v>
      </c>
      <c r="DH121" s="156">
        <f t="shared" si="100"/>
        <v>0.86870592738806396</v>
      </c>
      <c r="DI121" s="156">
        <f t="shared" si="101"/>
        <v>1.1521789636238942</v>
      </c>
      <c r="DJ121" s="156">
        <f t="shared" si="102"/>
        <v>1.3430642343923056</v>
      </c>
      <c r="DK121" s="111">
        <f t="shared" si="103"/>
        <v>594.36248761359673</v>
      </c>
      <c r="DL121" s="104">
        <f t="shared" si="104"/>
        <v>345.40527026983114</v>
      </c>
      <c r="DM121" s="104">
        <f t="shared" si="105"/>
        <v>0.43857075518312738</v>
      </c>
      <c r="DN121" s="104">
        <f t="shared" si="106"/>
        <v>0.46916871484706651</v>
      </c>
      <c r="DO121" s="105">
        <f t="shared" si="107"/>
        <v>0.87671682739458268</v>
      </c>
      <c r="DP121" s="105">
        <f t="shared" si="108"/>
        <v>0.86870592738804497</v>
      </c>
      <c r="DQ121" s="105">
        <f t="shared" si="109"/>
        <v>1.1521789636239175</v>
      </c>
      <c r="DR121" s="105">
        <f t="shared" si="110"/>
        <v>1.3430642343923624</v>
      </c>
      <c r="DS121" s="104">
        <f t="shared" si="111"/>
        <v>594.36248761346485</v>
      </c>
      <c r="DT121" s="104">
        <f t="shared" si="112"/>
        <v>345.40527026982579</v>
      </c>
      <c r="DU121" s="104">
        <f t="shared" si="113"/>
        <v>0.43857075518313415</v>
      </c>
      <c r="DV121" s="104">
        <f t="shared" si="114"/>
        <v>0.46916871484707373</v>
      </c>
      <c r="DW121" s="105">
        <f t="shared" si="115"/>
        <v>0.8767168273945809</v>
      </c>
      <c r="DX121" s="105">
        <f t="shared" si="116"/>
        <v>0.86870592738804309</v>
      </c>
      <c r="DY121" s="105">
        <f t="shared" si="117"/>
        <v>1.1521789636239199</v>
      </c>
      <c r="DZ121" s="105">
        <f t="shared" si="118"/>
        <v>1.343064234392368</v>
      </c>
      <c r="EA121" s="104">
        <f t="shared" si="119"/>
        <v>594.36248761345178</v>
      </c>
      <c r="EB121" s="104">
        <f t="shared" si="120"/>
        <v>345.40527026982522</v>
      </c>
      <c r="EC121" s="104">
        <f t="shared" si="121"/>
        <v>0.43857075518313487</v>
      </c>
      <c r="ED121" s="104">
        <f t="shared" si="122"/>
        <v>0.46916871484707451</v>
      </c>
      <c r="EE121" s="105">
        <f t="shared" si="123"/>
        <v>0.87671682739458068</v>
      </c>
      <c r="EF121" s="105">
        <f t="shared" si="124"/>
        <v>0.86870592738804298</v>
      </c>
      <c r="EG121" s="105">
        <f t="shared" si="125"/>
        <v>1.1521789636239201</v>
      </c>
      <c r="EH121" s="105">
        <f t="shared" si="126"/>
        <v>1.3430642343923687</v>
      </c>
      <c r="EI121" s="104">
        <f t="shared" si="127"/>
        <v>594.36248761344996</v>
      </c>
      <c r="EJ121" s="104">
        <f t="shared" si="128"/>
        <v>345.40527026982517</v>
      </c>
      <c r="EK121" s="104">
        <f t="shared" si="129"/>
        <v>0.43857075518313493</v>
      </c>
      <c r="EL121" s="104">
        <f t="shared" si="130"/>
        <v>0.46916871484707462</v>
      </c>
      <c r="EM121" s="105">
        <f t="shared" si="131"/>
        <v>0.87671682739458068</v>
      </c>
      <c r="EN121" s="105">
        <f t="shared" si="132"/>
        <v>0.86870592738804298</v>
      </c>
      <c r="EO121" s="105">
        <f t="shared" si="133"/>
        <v>1.1521789636239201</v>
      </c>
      <c r="EP121" s="105">
        <f t="shared" si="134"/>
        <v>1.3430642343923689</v>
      </c>
      <c r="EQ121" s="104">
        <f t="shared" si="135"/>
        <v>0.53176006273169552</v>
      </c>
      <c r="ER121" s="65">
        <f t="shared" si="136"/>
        <v>72.255270269825189</v>
      </c>
      <c r="ES121" s="16"/>
      <c r="ET121" s="16"/>
      <c r="EU121" s="16"/>
      <c r="EV121" s="16"/>
      <c r="EW121" s="16"/>
      <c r="EX121" s="16"/>
      <c r="EY121" s="16"/>
      <c r="EZ121" s="16"/>
      <c r="FA121" s="16"/>
      <c r="FB121" s="16"/>
      <c r="FC121" s="16"/>
      <c r="FD121" s="16"/>
    </row>
    <row r="122" spans="2:160" x14ac:dyDescent="0.3"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16"/>
      <c r="M122" s="116"/>
      <c r="N122" s="116"/>
      <c r="O122" s="116"/>
      <c r="P122" s="117"/>
      <c r="Q122" s="117"/>
      <c r="R122" s="116"/>
      <c r="S122" s="111">
        <v>0.6</v>
      </c>
      <c r="T122" s="134">
        <f t="shared" si="8"/>
        <v>351.0140534076088</v>
      </c>
      <c r="U122" s="111">
        <f t="shared" si="9"/>
        <v>0.43156292107359939</v>
      </c>
      <c r="V122" s="111">
        <f t="shared" si="10"/>
        <v>0.46167196207873423</v>
      </c>
      <c r="W122" s="156">
        <f t="shared" si="11"/>
        <v>0.87856193206933331</v>
      </c>
      <c r="X122" s="156">
        <f t="shared" si="12"/>
        <v>0.8706618681140087</v>
      </c>
      <c r="Y122" s="156">
        <f t="shared" si="13"/>
        <v>1.1420748896974526</v>
      </c>
      <c r="Z122" s="156">
        <f t="shared" si="14"/>
        <v>1.3504466874394123</v>
      </c>
      <c r="AA122" s="111">
        <f t="shared" si="15"/>
        <v>608.77405165231437</v>
      </c>
      <c r="AB122" s="111">
        <f t="shared" si="16"/>
        <v>345.98737636833721</v>
      </c>
      <c r="AC122" s="111">
        <f t="shared" si="17"/>
        <v>0.43783288227603401</v>
      </c>
      <c r="AD122" s="111">
        <f t="shared" si="18"/>
        <v>0.46837936243482708</v>
      </c>
      <c r="AE122" s="156">
        <f t="shared" si="19"/>
        <v>0.87691092055444086</v>
      </c>
      <c r="AF122" s="156">
        <f t="shared" si="20"/>
        <v>0.86891166628295069</v>
      </c>
      <c r="AG122" s="156">
        <f t="shared" si="21"/>
        <v>1.1441184524683961</v>
      </c>
      <c r="AH122" s="156">
        <f t="shared" si="22"/>
        <v>1.3559242062715149</v>
      </c>
      <c r="AI122" s="111">
        <f t="shared" si="23"/>
        <v>596.66772376136305</v>
      </c>
      <c r="AJ122" s="111">
        <f t="shared" si="24"/>
        <v>345.49917361455232</v>
      </c>
      <c r="AK122" s="111">
        <f t="shared" si="25"/>
        <v>0.43845155587976076</v>
      </c>
      <c r="AL122" s="111">
        <f t="shared" si="26"/>
        <v>0.46904119931323246</v>
      </c>
      <c r="AM122" s="156">
        <f t="shared" si="27"/>
        <v>0.87674817916566827</v>
      </c>
      <c r="AN122" s="156">
        <f t="shared" si="28"/>
        <v>0.86873916007371621</v>
      </c>
      <c r="AO122" s="156">
        <f t="shared" si="29"/>
        <v>1.1443200520894692</v>
      </c>
      <c r="AP122" s="156">
        <f t="shared" si="30"/>
        <v>1.3564652129795589</v>
      </c>
      <c r="AQ122" s="111">
        <f t="shared" si="31"/>
        <v>595.47567234977816</v>
      </c>
      <c r="AR122" s="111">
        <f t="shared" si="32"/>
        <v>345.45065377025742</v>
      </c>
      <c r="AS122" s="111">
        <f t="shared" si="33"/>
        <v>0.43851313805073067</v>
      </c>
      <c r="AT122" s="111">
        <f t="shared" si="34"/>
        <v>0.4691070779147351</v>
      </c>
      <c r="AU122" s="156">
        <f t="shared" si="35"/>
        <v>0.87673198169840993</v>
      </c>
      <c r="AV122" s="156">
        <f t="shared" si="36"/>
        <v>0.86872199084709856</v>
      </c>
      <c r="AW122" s="156">
        <f t="shared" si="37"/>
        <v>1.1443401186850286</v>
      </c>
      <c r="AX122" s="156">
        <f t="shared" si="38"/>
        <v>1.356519069414865</v>
      </c>
      <c r="AY122" s="111">
        <f t="shared" si="39"/>
        <v>595.35704330805413</v>
      </c>
      <c r="AZ122" s="111">
        <f t="shared" si="40"/>
        <v>345.44582077065979</v>
      </c>
      <c r="BA122" s="111">
        <f t="shared" si="41"/>
        <v>0.43851927311936467</v>
      </c>
      <c r="BB122" s="111">
        <f t="shared" si="42"/>
        <v>0.4691136410114134</v>
      </c>
      <c r="BC122" s="156">
        <f t="shared" si="43"/>
        <v>0.87673036805663052</v>
      </c>
      <c r="BD122" s="156">
        <f t="shared" si="44"/>
        <v>0.86872028039685878</v>
      </c>
      <c r="BE122" s="156">
        <f t="shared" si="45"/>
        <v>1.1443421177973214</v>
      </c>
      <c r="BF122" s="156">
        <f t="shared" si="46"/>
        <v>1.3565244348650816</v>
      </c>
      <c r="BG122" s="111">
        <f t="shared" si="47"/>
        <v>595.34522526167723</v>
      </c>
      <c r="BH122" s="111">
        <f t="shared" si="48"/>
        <v>345.44533925390476</v>
      </c>
      <c r="BI122" s="111">
        <f t="shared" si="49"/>
        <v>0.43851988437200995</v>
      </c>
      <c r="BJ122" s="111">
        <f t="shared" si="50"/>
        <v>0.46911429490959206</v>
      </c>
      <c r="BK122" s="156">
        <f t="shared" si="51"/>
        <v>0.8767302072855182</v>
      </c>
      <c r="BL122" s="156">
        <f t="shared" si="52"/>
        <v>0.86872010998049276</v>
      </c>
      <c r="BM122" s="156">
        <f t="shared" si="53"/>
        <v>1.1443423169739708</v>
      </c>
      <c r="BN122" s="156">
        <f t="shared" si="54"/>
        <v>1.3565249694391741</v>
      </c>
      <c r="BO122" s="111">
        <f t="shared" si="55"/>
        <v>595.34404780200214</v>
      </c>
      <c r="BP122" s="111">
        <f t="shared" si="56"/>
        <v>345.44529127882129</v>
      </c>
      <c r="BQ122" s="111">
        <f t="shared" si="57"/>
        <v>0.43851994527319627</v>
      </c>
      <c r="BR122" s="111">
        <f t="shared" si="58"/>
        <v>0.46911436005969837</v>
      </c>
      <c r="BS122" s="156">
        <f t="shared" si="59"/>
        <v>0.87673019126734553</v>
      </c>
      <c r="BT122" s="156">
        <f t="shared" si="60"/>
        <v>0.86872009300133068</v>
      </c>
      <c r="BU122" s="156">
        <f t="shared" si="61"/>
        <v>1.1443423368186194</v>
      </c>
      <c r="BV122" s="156">
        <f t="shared" si="62"/>
        <v>1.3565250227006196</v>
      </c>
      <c r="BW122" s="111">
        <f t="shared" si="63"/>
        <v>595.34393048770414</v>
      </c>
      <c r="BX122" s="111">
        <f t="shared" si="64"/>
        <v>345.44528649889673</v>
      </c>
      <c r="BY122" s="111">
        <f t="shared" si="65"/>
        <v>0.43851995134099436</v>
      </c>
      <c r="BZ122" s="111">
        <f t="shared" si="66"/>
        <v>0.46911436655083116</v>
      </c>
      <c r="CA122" s="156">
        <f t="shared" si="67"/>
        <v>0.87673018967139893</v>
      </c>
      <c r="CB122" s="156">
        <f t="shared" si="68"/>
        <v>0.86872009130963734</v>
      </c>
      <c r="CC122" s="156">
        <f t="shared" si="69"/>
        <v>1.1443423387958112</v>
      </c>
      <c r="CD122" s="156">
        <f t="shared" si="70"/>
        <v>1.3565250280072438</v>
      </c>
      <c r="CE122" s="111">
        <f t="shared" si="71"/>
        <v>595.34391879927114</v>
      </c>
      <c r="CF122" s="111">
        <f t="shared" si="72"/>
        <v>345.44528602265615</v>
      </c>
      <c r="CG122" s="111">
        <f t="shared" si="73"/>
        <v>0.43851995194555032</v>
      </c>
      <c r="CH122" s="111">
        <f t="shared" si="74"/>
        <v>0.4691143671975655</v>
      </c>
      <c r="CI122" s="156">
        <f t="shared" si="75"/>
        <v>0.87673018951238924</v>
      </c>
      <c r="CJ122" s="156">
        <f t="shared" si="76"/>
        <v>0.86872009114108806</v>
      </c>
      <c r="CK122" s="156">
        <f t="shared" si="77"/>
        <v>1.1443423389928058</v>
      </c>
      <c r="CL122" s="156">
        <f t="shared" si="78"/>
        <v>1.3565250285359614</v>
      </c>
      <c r="CM122" s="111">
        <f t="shared" si="79"/>
        <v>595.3439176347116</v>
      </c>
      <c r="CN122" s="111">
        <f t="shared" si="80"/>
        <v>345.44528597520662</v>
      </c>
      <c r="CO122" s="111">
        <f t="shared" si="81"/>
        <v>0.43851995200578436</v>
      </c>
      <c r="CP122" s="111">
        <f t="shared" si="82"/>
        <v>0.4691143672620019</v>
      </c>
      <c r="CQ122" s="156">
        <f t="shared" si="83"/>
        <v>0.87673018949654646</v>
      </c>
      <c r="CR122" s="156">
        <f t="shared" si="84"/>
        <v>0.86872009112429494</v>
      </c>
      <c r="CS122" s="156">
        <f t="shared" si="85"/>
        <v>1.144342339012433</v>
      </c>
      <c r="CT122" s="156">
        <f t="shared" si="86"/>
        <v>1.3565250285886392</v>
      </c>
      <c r="CU122" s="111">
        <f t="shared" si="87"/>
        <v>595.34391751868225</v>
      </c>
      <c r="CV122" s="111">
        <f t="shared" si="88"/>
        <v>345.44528597047906</v>
      </c>
      <c r="CW122" s="111">
        <f t="shared" si="89"/>
        <v>0.43851995201178567</v>
      </c>
      <c r="CX122" s="111">
        <f t="shared" si="90"/>
        <v>0.46911436726842187</v>
      </c>
      <c r="CY122" s="156">
        <f t="shared" si="91"/>
        <v>0.87673018949496806</v>
      </c>
      <c r="CZ122" s="156">
        <f t="shared" si="92"/>
        <v>0.86872009112262172</v>
      </c>
      <c r="DA122" s="156">
        <f t="shared" si="93"/>
        <v>1.1443423390143885</v>
      </c>
      <c r="DB122" s="156">
        <f t="shared" si="94"/>
        <v>1.3565250285938877</v>
      </c>
      <c r="DC122" s="111">
        <f t="shared" si="95"/>
        <v>595.34391750712166</v>
      </c>
      <c r="DD122" s="111">
        <f t="shared" si="96"/>
        <v>345.44528597000806</v>
      </c>
      <c r="DE122" s="111">
        <f t="shared" si="97"/>
        <v>0.43851995201238358</v>
      </c>
      <c r="DF122" s="111">
        <f t="shared" si="98"/>
        <v>0.46911436726906147</v>
      </c>
      <c r="DG122" s="156">
        <f t="shared" si="99"/>
        <v>0.87673018949481085</v>
      </c>
      <c r="DH122" s="156">
        <f t="shared" si="100"/>
        <v>0.86872009112245507</v>
      </c>
      <c r="DI122" s="156">
        <f t="shared" si="101"/>
        <v>1.1443423390145835</v>
      </c>
      <c r="DJ122" s="156">
        <f t="shared" si="102"/>
        <v>1.3565250285944106</v>
      </c>
      <c r="DK122" s="111">
        <f t="shared" si="103"/>
        <v>595.34391750597035</v>
      </c>
      <c r="DL122" s="104">
        <f t="shared" si="104"/>
        <v>345.44528596996111</v>
      </c>
      <c r="DM122" s="104">
        <f t="shared" si="105"/>
        <v>0.4385199520124432</v>
      </c>
      <c r="DN122" s="104">
        <f t="shared" si="106"/>
        <v>0.46911436726912525</v>
      </c>
      <c r="DO122" s="105">
        <f t="shared" si="107"/>
        <v>0.87673018949479509</v>
      </c>
      <c r="DP122" s="105">
        <f t="shared" si="108"/>
        <v>0.86872009112243842</v>
      </c>
      <c r="DQ122" s="105">
        <f t="shared" si="109"/>
        <v>1.1443423390146028</v>
      </c>
      <c r="DR122" s="105">
        <f t="shared" si="110"/>
        <v>1.3565250285944628</v>
      </c>
      <c r="DS122" s="104">
        <f t="shared" si="111"/>
        <v>595.34391750585553</v>
      </c>
      <c r="DT122" s="104">
        <f t="shared" si="112"/>
        <v>345.44528596995639</v>
      </c>
      <c r="DU122" s="104">
        <f t="shared" si="113"/>
        <v>0.43851995201244914</v>
      </c>
      <c r="DV122" s="104">
        <f t="shared" si="114"/>
        <v>0.46911436726913164</v>
      </c>
      <c r="DW122" s="105">
        <f t="shared" si="115"/>
        <v>0.87673018949479353</v>
      </c>
      <c r="DX122" s="105">
        <f t="shared" si="116"/>
        <v>0.86872009112243675</v>
      </c>
      <c r="DY122" s="105">
        <f t="shared" si="117"/>
        <v>1.1443423390146048</v>
      </c>
      <c r="DZ122" s="105">
        <f t="shared" si="118"/>
        <v>1.3565250285944679</v>
      </c>
      <c r="EA122" s="104">
        <f t="shared" si="119"/>
        <v>595.34391750584371</v>
      </c>
      <c r="EB122" s="104">
        <f t="shared" si="120"/>
        <v>345.44528596995593</v>
      </c>
      <c r="EC122" s="104">
        <f t="shared" si="121"/>
        <v>0.43851995201244975</v>
      </c>
      <c r="ED122" s="104">
        <f t="shared" si="122"/>
        <v>0.46911436726913225</v>
      </c>
      <c r="EE122" s="105">
        <f t="shared" si="123"/>
        <v>0.87673018949479342</v>
      </c>
      <c r="EF122" s="105">
        <f t="shared" si="124"/>
        <v>0.86872009112243664</v>
      </c>
      <c r="EG122" s="105">
        <f t="shared" si="125"/>
        <v>1.144342339014605</v>
      </c>
      <c r="EH122" s="105">
        <f t="shared" si="126"/>
        <v>1.3565250285944686</v>
      </c>
      <c r="EI122" s="104">
        <f t="shared" si="127"/>
        <v>595.34391750584302</v>
      </c>
      <c r="EJ122" s="104">
        <f t="shared" si="128"/>
        <v>345.44528596995588</v>
      </c>
      <c r="EK122" s="104">
        <f t="shared" si="129"/>
        <v>0.43851995201244981</v>
      </c>
      <c r="EL122" s="104">
        <f t="shared" si="130"/>
        <v>0.46911436726913236</v>
      </c>
      <c r="EM122" s="105">
        <f t="shared" si="131"/>
        <v>0.87673018949479342</v>
      </c>
      <c r="EN122" s="105">
        <f t="shared" si="132"/>
        <v>0.86872009112243664</v>
      </c>
      <c r="EO122" s="105">
        <f t="shared" si="133"/>
        <v>1.144342339014605</v>
      </c>
      <c r="EP122" s="105">
        <f t="shared" si="134"/>
        <v>1.3565250285944686</v>
      </c>
      <c r="EQ122" s="104">
        <f t="shared" si="135"/>
        <v>0.53798170846994531</v>
      </c>
      <c r="ER122" s="60">
        <f t="shared" si="136"/>
        <v>72.295285969955899</v>
      </c>
      <c r="ES122" s="16"/>
      <c r="ET122" s="16"/>
      <c r="EU122" s="16"/>
      <c r="EV122" s="16"/>
      <c r="EW122" s="16"/>
      <c r="EX122" s="16"/>
      <c r="EY122" s="16"/>
      <c r="EZ122" s="16"/>
      <c r="FA122" s="16"/>
      <c r="FB122" s="16"/>
      <c r="FC122" s="16"/>
      <c r="FD122" s="16"/>
    </row>
    <row r="123" spans="2:160" x14ac:dyDescent="0.3"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16"/>
      <c r="M123" s="116"/>
      <c r="N123" s="116"/>
      <c r="O123" s="116"/>
      <c r="P123" s="117"/>
      <c r="Q123" s="117"/>
      <c r="R123" s="116"/>
      <c r="S123" s="111">
        <v>0.61</v>
      </c>
      <c r="T123" s="134">
        <f t="shared" si="8"/>
        <v>351.02570175068979</v>
      </c>
      <c r="U123" s="111">
        <f t="shared" si="9"/>
        <v>0.43154860020495461</v>
      </c>
      <c r="V123" s="111">
        <f t="shared" si="10"/>
        <v>0.4616566420797189</v>
      </c>
      <c r="W123" s="156">
        <f t="shared" si="11"/>
        <v>0.87856570660844924</v>
      </c>
      <c r="X123" s="156">
        <f t="shared" si="12"/>
        <v>0.87066586968489301</v>
      </c>
      <c r="Y123" s="156">
        <f t="shared" si="13"/>
        <v>1.134620729963485</v>
      </c>
      <c r="Z123" s="156">
        <f t="shared" si="14"/>
        <v>1.3640381081990758</v>
      </c>
      <c r="AA123" s="111">
        <f t="shared" si="15"/>
        <v>609.61543608251372</v>
      </c>
      <c r="AB123" s="111">
        <f t="shared" si="16"/>
        <v>346.02100220614466</v>
      </c>
      <c r="AC123" s="111">
        <f t="shared" si="17"/>
        <v>0.43779033428792835</v>
      </c>
      <c r="AD123" s="111">
        <f t="shared" si="18"/>
        <v>0.46833384598243494</v>
      </c>
      <c r="AE123" s="156">
        <f t="shared" si="19"/>
        <v>0.87692211386450392</v>
      </c>
      <c r="AF123" s="156">
        <f t="shared" si="20"/>
        <v>0.86892353129690592</v>
      </c>
      <c r="AG123" s="156">
        <f t="shared" si="21"/>
        <v>1.1365430629931466</v>
      </c>
      <c r="AH123" s="156">
        <f t="shared" si="22"/>
        <v>1.3697281411237197</v>
      </c>
      <c r="AI123" s="111">
        <f t="shared" si="23"/>
        <v>597.68901031227415</v>
      </c>
      <c r="AJ123" s="111">
        <f t="shared" si="24"/>
        <v>345.54067810703708</v>
      </c>
      <c r="AK123" s="111">
        <f t="shared" si="25"/>
        <v>0.43839889143108968</v>
      </c>
      <c r="AL123" s="111">
        <f t="shared" si="26"/>
        <v>0.4689848606007006</v>
      </c>
      <c r="AM123" s="156">
        <f t="shared" si="27"/>
        <v>0.87676203131293906</v>
      </c>
      <c r="AN123" s="156">
        <f t="shared" si="28"/>
        <v>0.86875384329154226</v>
      </c>
      <c r="AO123" s="156">
        <f t="shared" si="29"/>
        <v>1.1367304394112698</v>
      </c>
      <c r="AP123" s="156">
        <f t="shared" si="30"/>
        <v>1.3702834819922005</v>
      </c>
      <c r="AQ123" s="111">
        <f t="shared" si="31"/>
        <v>596.52822210263923</v>
      </c>
      <c r="AR123" s="111">
        <f t="shared" si="32"/>
        <v>345.49349971528983</v>
      </c>
      <c r="AS123" s="111">
        <f t="shared" si="33"/>
        <v>0.43845875639138138</v>
      </c>
      <c r="AT123" s="111">
        <f t="shared" si="34"/>
        <v>0.46904890218612894</v>
      </c>
      <c r="AU123" s="156">
        <f t="shared" si="35"/>
        <v>0.8767462852570781</v>
      </c>
      <c r="AV123" s="156">
        <f t="shared" si="36"/>
        <v>0.86873715253983674</v>
      </c>
      <c r="AW123" s="156">
        <f t="shared" si="37"/>
        <v>1.1367488715410501</v>
      </c>
      <c r="AX123" s="156">
        <f t="shared" si="38"/>
        <v>1.3703381174550693</v>
      </c>
      <c r="AY123" s="111">
        <f t="shared" si="39"/>
        <v>596.41405426366316</v>
      </c>
      <c r="AZ123" s="111">
        <f t="shared" si="40"/>
        <v>345.48885537942687</v>
      </c>
      <c r="BA123" s="111">
        <f t="shared" si="41"/>
        <v>0.43846465050256628</v>
      </c>
      <c r="BB123" s="111">
        <f t="shared" si="42"/>
        <v>0.46905520751437324</v>
      </c>
      <c r="BC123" s="156">
        <f t="shared" si="43"/>
        <v>0.87674473496642291</v>
      </c>
      <c r="BD123" s="156">
        <f t="shared" si="44"/>
        <v>0.86873550923951948</v>
      </c>
      <c r="BE123" s="156">
        <f t="shared" si="45"/>
        <v>1.1367506863047649</v>
      </c>
      <c r="BF123" s="156">
        <f t="shared" si="46"/>
        <v>1.3703434967399633</v>
      </c>
      <c r="BG123" s="111">
        <f t="shared" si="47"/>
        <v>596.40281387276173</v>
      </c>
      <c r="BH123" s="111">
        <f t="shared" si="48"/>
        <v>345.48839808109545</v>
      </c>
      <c r="BI123" s="111">
        <f t="shared" si="49"/>
        <v>0.43846523086692629</v>
      </c>
      <c r="BJ123" s="111">
        <f t="shared" si="50"/>
        <v>0.46905582836927001</v>
      </c>
      <c r="BK123" s="156">
        <f t="shared" si="51"/>
        <v>0.87674458231701713</v>
      </c>
      <c r="BL123" s="156">
        <f t="shared" si="52"/>
        <v>0.86873534743192615</v>
      </c>
      <c r="BM123" s="156">
        <f t="shared" si="53"/>
        <v>1.1367508649956473</v>
      </c>
      <c r="BN123" s="156">
        <f t="shared" si="54"/>
        <v>1.3703440264124069</v>
      </c>
      <c r="BO123" s="111">
        <f t="shared" si="55"/>
        <v>596.40170708833955</v>
      </c>
      <c r="BP123" s="111">
        <f t="shared" si="56"/>
        <v>345.48835305285075</v>
      </c>
      <c r="BQ123" s="111">
        <f t="shared" si="57"/>
        <v>0.43846528801304874</v>
      </c>
      <c r="BR123" s="111">
        <f t="shared" si="58"/>
        <v>0.46905588950233118</v>
      </c>
      <c r="BS123" s="156">
        <f t="shared" si="59"/>
        <v>0.87674456728625128</v>
      </c>
      <c r="BT123" s="156">
        <f t="shared" si="60"/>
        <v>0.86873533149939097</v>
      </c>
      <c r="BU123" s="156">
        <f t="shared" si="61"/>
        <v>1.1367508825906127</v>
      </c>
      <c r="BV123" s="156">
        <f t="shared" si="62"/>
        <v>1.370344078567107</v>
      </c>
      <c r="BW123" s="111">
        <f t="shared" si="63"/>
        <v>596.40159810778971</v>
      </c>
      <c r="BX123" s="111">
        <f t="shared" si="64"/>
        <v>345.48834861909933</v>
      </c>
      <c r="BY123" s="111">
        <f t="shared" si="65"/>
        <v>0.43846529363999998</v>
      </c>
      <c r="BZ123" s="111">
        <f t="shared" si="66"/>
        <v>0.46905589552186044</v>
      </c>
      <c r="CA123" s="156">
        <f t="shared" si="67"/>
        <v>0.87674456580623161</v>
      </c>
      <c r="CB123" s="156">
        <f t="shared" si="68"/>
        <v>0.86873532993057756</v>
      </c>
      <c r="CC123" s="156">
        <f t="shared" si="69"/>
        <v>1.1367508843231189</v>
      </c>
      <c r="CD123" s="156">
        <f t="shared" si="70"/>
        <v>1.3703440837025729</v>
      </c>
      <c r="CE123" s="111">
        <f t="shared" si="71"/>
        <v>596.40158737690899</v>
      </c>
      <c r="CF123" s="111">
        <f t="shared" si="72"/>
        <v>345.48834818252544</v>
      </c>
      <c r="CG123" s="111">
        <f t="shared" si="73"/>
        <v>0.43846529419406349</v>
      </c>
      <c r="CH123" s="111">
        <f t="shared" si="74"/>
        <v>0.46905589611457954</v>
      </c>
      <c r="CI123" s="156">
        <f t="shared" si="75"/>
        <v>0.87674456566049985</v>
      </c>
      <c r="CJ123" s="156">
        <f t="shared" si="76"/>
        <v>0.86873532977610279</v>
      </c>
      <c r="CK123" s="156">
        <f t="shared" si="77"/>
        <v>1.136750884493712</v>
      </c>
      <c r="CL123" s="156">
        <f t="shared" si="78"/>
        <v>1.3703440842082417</v>
      </c>
      <c r="CM123" s="111">
        <f t="shared" si="79"/>
        <v>596.40158632028204</v>
      </c>
      <c r="CN123" s="111">
        <f t="shared" si="80"/>
        <v>345.48834813953772</v>
      </c>
      <c r="CO123" s="111">
        <f t="shared" si="81"/>
        <v>0.43846529424861996</v>
      </c>
      <c r="CP123" s="111">
        <f t="shared" si="82"/>
        <v>0.46905589617294224</v>
      </c>
      <c r="CQ123" s="156">
        <f t="shared" si="83"/>
        <v>0.87674456564615033</v>
      </c>
      <c r="CR123" s="156">
        <f t="shared" si="84"/>
        <v>0.86873532976089229</v>
      </c>
      <c r="CS123" s="156">
        <f t="shared" si="85"/>
        <v>1.1367508845105097</v>
      </c>
      <c r="CT123" s="156">
        <f t="shared" si="86"/>
        <v>1.3703440842580332</v>
      </c>
      <c r="CU123" s="111">
        <f t="shared" si="87"/>
        <v>596.40158621623971</v>
      </c>
      <c r="CV123" s="111">
        <f t="shared" si="88"/>
        <v>345.48834813530488</v>
      </c>
      <c r="CW123" s="111">
        <f t="shared" si="89"/>
        <v>0.43846529425399194</v>
      </c>
      <c r="CX123" s="111">
        <f t="shared" si="90"/>
        <v>0.46905589617868904</v>
      </c>
      <c r="CY123" s="156">
        <f t="shared" si="91"/>
        <v>0.87674456564473735</v>
      </c>
      <c r="CZ123" s="156">
        <f t="shared" si="92"/>
        <v>0.86873532975939449</v>
      </c>
      <c r="DA123" s="156">
        <f t="shared" si="93"/>
        <v>1.1367508845121637</v>
      </c>
      <c r="DB123" s="156">
        <f t="shared" si="94"/>
        <v>1.3703440842629357</v>
      </c>
      <c r="DC123" s="111">
        <f t="shared" si="95"/>
        <v>596.40158620599505</v>
      </c>
      <c r="DD123" s="111">
        <f t="shared" si="96"/>
        <v>345.4883481348881</v>
      </c>
      <c r="DE123" s="111">
        <f t="shared" si="97"/>
        <v>0.43846529425452091</v>
      </c>
      <c r="DF123" s="111">
        <f t="shared" si="98"/>
        <v>0.46905589617925492</v>
      </c>
      <c r="DG123" s="156">
        <f t="shared" si="99"/>
        <v>0.87674456564459824</v>
      </c>
      <c r="DH123" s="156">
        <f t="shared" si="100"/>
        <v>0.86873532975924705</v>
      </c>
      <c r="DI123" s="156">
        <f t="shared" si="101"/>
        <v>1.1367508845123264</v>
      </c>
      <c r="DJ123" s="156">
        <f t="shared" si="102"/>
        <v>1.3703440842634187</v>
      </c>
      <c r="DK123" s="111">
        <f t="shared" si="103"/>
        <v>596.4015862049863</v>
      </c>
      <c r="DL123" s="104">
        <f t="shared" si="104"/>
        <v>345.48834813484706</v>
      </c>
      <c r="DM123" s="104">
        <f t="shared" si="105"/>
        <v>0.43846529425457298</v>
      </c>
      <c r="DN123" s="104">
        <f t="shared" si="106"/>
        <v>0.46905589617931059</v>
      </c>
      <c r="DO123" s="105">
        <f t="shared" si="107"/>
        <v>0.87674456564458447</v>
      </c>
      <c r="DP123" s="105">
        <f t="shared" si="108"/>
        <v>0.86873532975923251</v>
      </c>
      <c r="DQ123" s="105">
        <f t="shared" si="109"/>
        <v>1.1367508845123424</v>
      </c>
      <c r="DR123" s="105">
        <f t="shared" si="110"/>
        <v>1.3703440842634662</v>
      </c>
      <c r="DS123" s="104">
        <f t="shared" si="111"/>
        <v>596.40158620488728</v>
      </c>
      <c r="DT123" s="104">
        <f t="shared" si="112"/>
        <v>345.48834813484308</v>
      </c>
      <c r="DU123" s="104">
        <f t="shared" si="113"/>
        <v>0.43846529425457798</v>
      </c>
      <c r="DV123" s="104">
        <f t="shared" si="114"/>
        <v>0.46905589617931598</v>
      </c>
      <c r="DW123" s="105">
        <f t="shared" si="115"/>
        <v>0.87674456564458314</v>
      </c>
      <c r="DX123" s="105">
        <f t="shared" si="116"/>
        <v>0.86873532975923118</v>
      </c>
      <c r="DY123" s="105">
        <f t="shared" si="117"/>
        <v>1.136750884512344</v>
      </c>
      <c r="DZ123" s="105">
        <f t="shared" si="118"/>
        <v>1.3703440842634707</v>
      </c>
      <c r="EA123" s="104">
        <f t="shared" si="119"/>
        <v>596.40158620487773</v>
      </c>
      <c r="EB123" s="104">
        <f t="shared" si="120"/>
        <v>345.48834813484268</v>
      </c>
      <c r="EC123" s="104">
        <f t="shared" si="121"/>
        <v>0.43846529425457847</v>
      </c>
      <c r="ED123" s="104">
        <f t="shared" si="122"/>
        <v>0.46905589617931653</v>
      </c>
      <c r="EE123" s="105">
        <f t="shared" si="123"/>
        <v>0.87674456564458303</v>
      </c>
      <c r="EF123" s="105">
        <f t="shared" si="124"/>
        <v>0.86873532975923107</v>
      </c>
      <c r="EG123" s="105">
        <f t="shared" si="125"/>
        <v>1.1367508845123442</v>
      </c>
      <c r="EH123" s="105">
        <f t="shared" si="126"/>
        <v>1.3703440842634713</v>
      </c>
      <c r="EI123" s="104">
        <f t="shared" si="127"/>
        <v>596.40158620487659</v>
      </c>
      <c r="EJ123" s="104">
        <f t="shared" si="128"/>
        <v>345.48834813484262</v>
      </c>
      <c r="EK123" s="104">
        <f t="shared" si="129"/>
        <v>0.43846529425457859</v>
      </c>
      <c r="EL123" s="104">
        <f t="shared" si="130"/>
        <v>0.46905589617931659</v>
      </c>
      <c r="EM123" s="105">
        <f t="shared" si="131"/>
        <v>0.87674456564458303</v>
      </c>
      <c r="EN123" s="105">
        <f t="shared" si="132"/>
        <v>0.86873532975923096</v>
      </c>
      <c r="EO123" s="105">
        <f t="shared" si="133"/>
        <v>1.1367508845123442</v>
      </c>
      <c r="EP123" s="105">
        <f t="shared" si="134"/>
        <v>1.3703440842634713</v>
      </c>
      <c r="EQ123" s="104">
        <f t="shared" si="135"/>
        <v>0.544284914694523</v>
      </c>
      <c r="ER123" s="65">
        <f t="shared" si="136"/>
        <v>72.338348134842647</v>
      </c>
      <c r="ES123" s="16"/>
      <c r="ET123" s="16"/>
      <c r="EU123" s="16"/>
      <c r="EV123" s="16"/>
      <c r="EW123" s="16"/>
      <c r="EX123" s="16"/>
      <c r="EY123" s="16"/>
      <c r="EZ123" s="16"/>
      <c r="FA123" s="16"/>
      <c r="FB123" s="16"/>
      <c r="FC123" s="16"/>
      <c r="FD123" s="16"/>
    </row>
    <row r="124" spans="2:160" x14ac:dyDescent="0.3"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16"/>
      <c r="M124" s="116"/>
      <c r="N124" s="116"/>
      <c r="O124" s="116"/>
      <c r="P124" s="117"/>
      <c r="Q124" s="117"/>
      <c r="R124" s="116"/>
      <c r="S124" s="111">
        <v>0.62</v>
      </c>
      <c r="T124" s="134">
        <f t="shared" si="8"/>
        <v>351.03735009377067</v>
      </c>
      <c r="U124" s="111">
        <f t="shared" si="9"/>
        <v>0.4315342802867182</v>
      </c>
      <c r="V124" s="111">
        <f t="shared" si="10"/>
        <v>0.46164132309741945</v>
      </c>
      <c r="W124" s="156">
        <f t="shared" si="11"/>
        <v>0.87856948091328146</v>
      </c>
      <c r="X124" s="156">
        <f t="shared" si="12"/>
        <v>0.87066987100860127</v>
      </c>
      <c r="Y124" s="156">
        <f t="shared" si="13"/>
        <v>1.1274026013324492</v>
      </c>
      <c r="Z124" s="156">
        <f t="shared" si="14"/>
        <v>1.3779934241533318</v>
      </c>
      <c r="AA124" s="111">
        <f t="shared" si="15"/>
        <v>610.52801194947483</v>
      </c>
      <c r="AB124" s="111">
        <f t="shared" si="16"/>
        <v>346.05742915955221</v>
      </c>
      <c r="AC124" s="111">
        <f t="shared" si="17"/>
        <v>0.43774425127752131</v>
      </c>
      <c r="AD124" s="111">
        <f t="shared" si="18"/>
        <v>0.46828454787827861</v>
      </c>
      <c r="AE124" s="156">
        <f t="shared" si="19"/>
        <v>0.87693423731157627</v>
      </c>
      <c r="AF124" s="156">
        <f t="shared" si="20"/>
        <v>0.86893638227675996</v>
      </c>
      <c r="AG124" s="156">
        <f t="shared" si="21"/>
        <v>1.1292078182872201</v>
      </c>
      <c r="AH124" s="156">
        <f t="shared" si="22"/>
        <v>1.3838987313779982</v>
      </c>
      <c r="AI124" s="111">
        <f t="shared" si="23"/>
        <v>598.78838855658159</v>
      </c>
      <c r="AJ124" s="111">
        <f t="shared" si="24"/>
        <v>345.5852896551151</v>
      </c>
      <c r="AK124" s="111">
        <f t="shared" si="25"/>
        <v>0.43834229859045709</v>
      </c>
      <c r="AL124" s="111">
        <f t="shared" si="26"/>
        <v>0.46892431942234941</v>
      </c>
      <c r="AM124" s="156">
        <f t="shared" si="27"/>
        <v>0.87677691697547533</v>
      </c>
      <c r="AN124" s="156">
        <f t="shared" si="28"/>
        <v>0.86876962204924257</v>
      </c>
      <c r="AO124" s="156">
        <f t="shared" si="29"/>
        <v>1.1293816190884158</v>
      </c>
      <c r="AP124" s="156">
        <f t="shared" si="30"/>
        <v>1.3844680614271425</v>
      </c>
      <c r="AQ124" s="111">
        <f t="shared" si="31"/>
        <v>597.65935013330977</v>
      </c>
      <c r="AR124" s="111">
        <f t="shared" si="32"/>
        <v>345.53947357506621</v>
      </c>
      <c r="AS124" s="111">
        <f t="shared" si="33"/>
        <v>0.43840041966598359</v>
      </c>
      <c r="AT124" s="111">
        <f t="shared" si="34"/>
        <v>0.46898649545663362</v>
      </c>
      <c r="AU124" s="156">
        <f t="shared" si="35"/>
        <v>0.8767616293435323</v>
      </c>
      <c r="AV124" s="156">
        <f t="shared" si="36"/>
        <v>0.86875341720543431</v>
      </c>
      <c r="AW124" s="156">
        <f t="shared" si="37"/>
        <v>1.129398509410553</v>
      </c>
      <c r="AX124" s="156">
        <f t="shared" si="38"/>
        <v>1.3845233974469755</v>
      </c>
      <c r="AY124" s="111">
        <f t="shared" si="39"/>
        <v>597.54964097628306</v>
      </c>
      <c r="AZ124" s="111">
        <f t="shared" si="40"/>
        <v>345.53501773091801</v>
      </c>
      <c r="BA124" s="111">
        <f t="shared" si="41"/>
        <v>0.43840607305520402</v>
      </c>
      <c r="BB124" s="111">
        <f t="shared" si="42"/>
        <v>0.46899254326835776</v>
      </c>
      <c r="BC124" s="156">
        <f t="shared" si="43"/>
        <v>0.87676014234236999</v>
      </c>
      <c r="BD124" s="156">
        <f t="shared" si="44"/>
        <v>0.86875184098973357</v>
      </c>
      <c r="BE124" s="156">
        <f t="shared" si="45"/>
        <v>1.1294001523139063</v>
      </c>
      <c r="BF124" s="156">
        <f t="shared" si="46"/>
        <v>1.3845287799911683</v>
      </c>
      <c r="BG124" s="111">
        <f t="shared" si="47"/>
        <v>597.5389698111012</v>
      </c>
      <c r="BH124" s="111">
        <f t="shared" si="48"/>
        <v>345.53458428420765</v>
      </c>
      <c r="BI124" s="111">
        <f t="shared" si="49"/>
        <v>0.43840662300209449</v>
      </c>
      <c r="BJ124" s="111">
        <f t="shared" si="50"/>
        <v>0.46899313158363592</v>
      </c>
      <c r="BK124" s="156">
        <f t="shared" si="51"/>
        <v>0.87675999769092772</v>
      </c>
      <c r="BL124" s="156">
        <f t="shared" si="52"/>
        <v>0.86875168765975286</v>
      </c>
      <c r="BM124" s="156">
        <f t="shared" si="53"/>
        <v>1.1294003121311982</v>
      </c>
      <c r="BN124" s="156">
        <f t="shared" si="54"/>
        <v>1.3845293035914852</v>
      </c>
      <c r="BO124" s="111">
        <f t="shared" si="55"/>
        <v>597.53793174957423</v>
      </c>
      <c r="BP124" s="111">
        <f t="shared" si="56"/>
        <v>345.53454211935968</v>
      </c>
      <c r="BQ124" s="111">
        <f t="shared" si="57"/>
        <v>0.43840667649992565</v>
      </c>
      <c r="BR124" s="111">
        <f t="shared" si="58"/>
        <v>0.46899318881387397</v>
      </c>
      <c r="BS124" s="156">
        <f t="shared" si="59"/>
        <v>0.87675998361950036</v>
      </c>
      <c r="BT124" s="156">
        <f t="shared" si="60"/>
        <v>0.86875167274409315</v>
      </c>
      <c r="BU124" s="156">
        <f t="shared" si="61"/>
        <v>1.1294003276779327</v>
      </c>
      <c r="BV124" s="156">
        <f t="shared" si="62"/>
        <v>1.3845293545263746</v>
      </c>
      <c r="BW124" s="111">
        <f t="shared" si="63"/>
        <v>597.53783076885441</v>
      </c>
      <c r="BX124" s="111">
        <f t="shared" si="64"/>
        <v>345.53453801763737</v>
      </c>
      <c r="BY124" s="111">
        <f t="shared" si="65"/>
        <v>0.43840668170410135</v>
      </c>
      <c r="BZ124" s="111">
        <f t="shared" si="66"/>
        <v>0.46899319438113168</v>
      </c>
      <c r="CA124" s="156">
        <f t="shared" si="67"/>
        <v>0.87675998225065643</v>
      </c>
      <c r="CB124" s="156">
        <f t="shared" si="68"/>
        <v>0.86875167129312381</v>
      </c>
      <c r="CC124" s="156">
        <f t="shared" si="69"/>
        <v>1.1294003291902919</v>
      </c>
      <c r="CD124" s="156">
        <f t="shared" si="70"/>
        <v>1.3845293594812318</v>
      </c>
      <c r="CE124" s="111">
        <f t="shared" si="71"/>
        <v>597.53782094562644</v>
      </c>
      <c r="CF124" s="111">
        <f t="shared" si="72"/>
        <v>345.53453761862892</v>
      </c>
      <c r="CG124" s="111">
        <f t="shared" si="73"/>
        <v>0.43840668221035461</v>
      </c>
      <c r="CH124" s="111">
        <f t="shared" si="74"/>
        <v>0.46899319492270491</v>
      </c>
      <c r="CI124" s="156">
        <f t="shared" si="75"/>
        <v>0.87675998211749773</v>
      </c>
      <c r="CJ124" s="156">
        <f t="shared" si="76"/>
        <v>0.86875167115197605</v>
      </c>
      <c r="CK124" s="156">
        <f t="shared" si="77"/>
        <v>1.1294003293374117</v>
      </c>
      <c r="CL124" s="156">
        <f t="shared" si="78"/>
        <v>1.3845293599632318</v>
      </c>
      <c r="CM124" s="111">
        <f t="shared" si="79"/>
        <v>597.53781999004002</v>
      </c>
      <c r="CN124" s="111">
        <f t="shared" si="80"/>
        <v>345.53453757981413</v>
      </c>
      <c r="CO124" s="111">
        <f t="shared" si="81"/>
        <v>0.43840668225960194</v>
      </c>
      <c r="CP124" s="111">
        <f t="shared" si="82"/>
        <v>0.46899319497538811</v>
      </c>
      <c r="CQ124" s="156">
        <f t="shared" si="83"/>
        <v>0.8767599821045442</v>
      </c>
      <c r="CR124" s="156">
        <f t="shared" si="84"/>
        <v>0.86875167113824547</v>
      </c>
      <c r="CS124" s="156">
        <f t="shared" si="85"/>
        <v>1.1294003293517232</v>
      </c>
      <c r="CT124" s="156">
        <f t="shared" si="86"/>
        <v>1.3845293600101198</v>
      </c>
      <c r="CU124" s="111">
        <f t="shared" si="87"/>
        <v>597.53781989708204</v>
      </c>
      <c r="CV124" s="111">
        <f t="shared" si="88"/>
        <v>345.53453757603825</v>
      </c>
      <c r="CW124" s="111">
        <f t="shared" si="89"/>
        <v>0.43840668226439272</v>
      </c>
      <c r="CX124" s="111">
        <f t="shared" si="90"/>
        <v>0.46899319498051317</v>
      </c>
      <c r="CY124" s="156">
        <f t="shared" si="91"/>
        <v>0.8767599821032841</v>
      </c>
      <c r="CZ124" s="156">
        <f t="shared" si="92"/>
        <v>0.86875167113690976</v>
      </c>
      <c r="DA124" s="156">
        <f t="shared" si="93"/>
        <v>1.1294003293531154</v>
      </c>
      <c r="DB124" s="156">
        <f t="shared" si="94"/>
        <v>1.3845293600146811</v>
      </c>
      <c r="DC124" s="111">
        <f t="shared" si="95"/>
        <v>597.53781988803905</v>
      </c>
      <c r="DD124" s="111">
        <f t="shared" si="96"/>
        <v>345.53453757567092</v>
      </c>
      <c r="DE124" s="111">
        <f t="shared" si="97"/>
        <v>0.43840668226485879</v>
      </c>
      <c r="DF124" s="111">
        <f t="shared" si="98"/>
        <v>0.46899319498101172</v>
      </c>
      <c r="DG124" s="156">
        <f t="shared" si="99"/>
        <v>0.87675998210316153</v>
      </c>
      <c r="DH124" s="156">
        <f t="shared" si="100"/>
        <v>0.86875167113677987</v>
      </c>
      <c r="DI124" s="156">
        <f t="shared" si="101"/>
        <v>1.1294003293532509</v>
      </c>
      <c r="DJ124" s="156">
        <f t="shared" si="102"/>
        <v>1.3845293600151247</v>
      </c>
      <c r="DK124" s="111">
        <f t="shared" si="103"/>
        <v>597.53781988715991</v>
      </c>
      <c r="DL124" s="104">
        <f t="shared" si="104"/>
        <v>345.53453757563517</v>
      </c>
      <c r="DM124" s="104">
        <f t="shared" si="105"/>
        <v>0.43840668226490415</v>
      </c>
      <c r="DN124" s="104">
        <f t="shared" si="106"/>
        <v>0.46899319498106024</v>
      </c>
      <c r="DO124" s="105">
        <f t="shared" si="107"/>
        <v>0.87675998210314965</v>
      </c>
      <c r="DP124" s="105">
        <f t="shared" si="108"/>
        <v>0.86875167113676721</v>
      </c>
      <c r="DQ124" s="105">
        <f t="shared" si="109"/>
        <v>1.129400329353264</v>
      </c>
      <c r="DR124" s="105">
        <f t="shared" si="110"/>
        <v>1.384529360015168</v>
      </c>
      <c r="DS124" s="104">
        <f t="shared" si="111"/>
        <v>597.53781988707374</v>
      </c>
      <c r="DT124" s="104">
        <f t="shared" si="112"/>
        <v>345.53453757563176</v>
      </c>
      <c r="DU124" s="104">
        <f t="shared" si="113"/>
        <v>0.43840668226490842</v>
      </c>
      <c r="DV124" s="104">
        <f t="shared" si="114"/>
        <v>0.46899319498106484</v>
      </c>
      <c r="DW124" s="105">
        <f t="shared" si="115"/>
        <v>0.87675998210314854</v>
      </c>
      <c r="DX124" s="105">
        <f t="shared" si="116"/>
        <v>0.86875167113676599</v>
      </c>
      <c r="DY124" s="105">
        <f t="shared" si="117"/>
        <v>1.1294003293532653</v>
      </c>
      <c r="DZ124" s="105">
        <f t="shared" si="118"/>
        <v>1.384529360015172</v>
      </c>
      <c r="EA124" s="104">
        <f t="shared" si="119"/>
        <v>597.53781988706555</v>
      </c>
      <c r="EB124" s="104">
        <f t="shared" si="120"/>
        <v>345.53453757563142</v>
      </c>
      <c r="EC124" s="104">
        <f t="shared" si="121"/>
        <v>0.43840668226490886</v>
      </c>
      <c r="ED124" s="104">
        <f t="shared" si="122"/>
        <v>0.46899319498106529</v>
      </c>
      <c r="EE124" s="105">
        <f t="shared" si="123"/>
        <v>0.87675998210314843</v>
      </c>
      <c r="EF124" s="105">
        <f t="shared" si="124"/>
        <v>0.86875167113676588</v>
      </c>
      <c r="EG124" s="105">
        <f t="shared" si="125"/>
        <v>1.1294003293532653</v>
      </c>
      <c r="EH124" s="105">
        <f t="shared" si="126"/>
        <v>1.3845293600151725</v>
      </c>
      <c r="EI124" s="104">
        <f t="shared" si="127"/>
        <v>597.53781988706487</v>
      </c>
      <c r="EJ124" s="104">
        <f t="shared" si="128"/>
        <v>345.53453757563136</v>
      </c>
      <c r="EK124" s="104">
        <f t="shared" si="129"/>
        <v>0.43840668226490892</v>
      </c>
      <c r="EL124" s="104">
        <f t="shared" si="130"/>
        <v>0.4689931949810654</v>
      </c>
      <c r="EM124" s="105">
        <f t="shared" si="131"/>
        <v>0.87675998210314832</v>
      </c>
      <c r="EN124" s="105">
        <f t="shared" si="132"/>
        <v>0.86875167113676577</v>
      </c>
      <c r="EO124" s="105">
        <f t="shared" si="133"/>
        <v>1.1294003293532653</v>
      </c>
      <c r="EP124" s="105">
        <f t="shared" si="134"/>
        <v>1.3845293600151725</v>
      </c>
      <c r="EQ124" s="104">
        <f t="shared" si="135"/>
        <v>0.55067754776501243</v>
      </c>
      <c r="ER124" s="65">
        <f t="shared" si="136"/>
        <v>72.384537575631384</v>
      </c>
      <c r="ES124" s="16"/>
      <c r="ET124" s="16"/>
      <c r="EU124" s="16"/>
      <c r="EV124" s="16"/>
      <c r="EW124" s="16"/>
      <c r="EX124" s="16"/>
      <c r="EY124" s="16"/>
      <c r="EZ124" s="16"/>
      <c r="FA124" s="16"/>
      <c r="FB124" s="16"/>
      <c r="FC124" s="16"/>
      <c r="FD124" s="16"/>
    </row>
    <row r="125" spans="2:160" x14ac:dyDescent="0.3"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16"/>
      <c r="M125" s="116"/>
      <c r="N125" s="116"/>
      <c r="O125" s="116"/>
      <c r="P125" s="117"/>
      <c r="Q125" s="117"/>
      <c r="R125" s="116"/>
      <c r="S125" s="111">
        <v>0.63</v>
      </c>
      <c r="T125" s="134">
        <f t="shared" si="8"/>
        <v>351.04899843685166</v>
      </c>
      <c r="U125" s="111">
        <f t="shared" si="9"/>
        <v>0.43151996131879528</v>
      </c>
      <c r="V125" s="111">
        <f t="shared" si="10"/>
        <v>0.46162600513173452</v>
      </c>
      <c r="W125" s="156">
        <f t="shared" si="11"/>
        <v>0.87857325498385219</v>
      </c>
      <c r="X125" s="156">
        <f t="shared" si="12"/>
        <v>0.87067387208515667</v>
      </c>
      <c r="Y125" s="156">
        <f t="shared" si="13"/>
        <v>1.120416435413027</v>
      </c>
      <c r="Z125" s="156">
        <f t="shared" si="14"/>
        <v>1.3923212594560013</v>
      </c>
      <c r="AA125" s="111">
        <f t="shared" si="15"/>
        <v>611.5141286784451</v>
      </c>
      <c r="AB125" s="111">
        <f t="shared" si="16"/>
        <v>346.09674024040868</v>
      </c>
      <c r="AC125" s="111">
        <f t="shared" si="17"/>
        <v>0.43769453049816792</v>
      </c>
      <c r="AD125" s="111">
        <f t="shared" si="18"/>
        <v>0.46823135820734241</v>
      </c>
      <c r="AE125" s="156">
        <f t="shared" si="19"/>
        <v>0.87694731796524938</v>
      </c>
      <c r="AF125" s="156">
        <f t="shared" si="20"/>
        <v>0.8689502479194573</v>
      </c>
      <c r="AG125" s="156">
        <f t="shared" si="21"/>
        <v>1.1221086235209343</v>
      </c>
      <c r="AH125" s="156">
        <f t="shared" si="22"/>
        <v>1.3984442475514094</v>
      </c>
      <c r="AI125" s="111">
        <f t="shared" si="23"/>
        <v>599.96840819623264</v>
      </c>
      <c r="AJ125" s="111">
        <f t="shared" si="24"/>
        <v>345.63309702989369</v>
      </c>
      <c r="AK125" s="111">
        <f t="shared" si="25"/>
        <v>0.43828166783856987</v>
      </c>
      <c r="AL125" s="111">
        <f t="shared" si="26"/>
        <v>0.46885945861800499</v>
      </c>
      <c r="AM125" s="156">
        <f t="shared" si="27"/>
        <v>0.87679286501363018</v>
      </c>
      <c r="AN125" s="156">
        <f t="shared" si="28"/>
        <v>0.86878652694265457</v>
      </c>
      <c r="AO125" s="156">
        <f t="shared" si="29"/>
        <v>1.1222694824872608</v>
      </c>
      <c r="AP125" s="156">
        <f t="shared" si="30"/>
        <v>1.3990271542871193</v>
      </c>
      <c r="AQ125" s="111">
        <f t="shared" si="31"/>
        <v>598.8716123882391</v>
      </c>
      <c r="AR125" s="111">
        <f t="shared" si="32"/>
        <v>345.58866398294452</v>
      </c>
      <c r="AS125" s="111">
        <f t="shared" si="33"/>
        <v>0.43833801861610866</v>
      </c>
      <c r="AT125" s="111">
        <f t="shared" si="34"/>
        <v>0.46891974084513949</v>
      </c>
      <c r="AU125" s="156">
        <f t="shared" si="35"/>
        <v>0.87677804275101223</v>
      </c>
      <c r="AV125" s="156">
        <f t="shared" si="36"/>
        <v>0.86877081536869971</v>
      </c>
      <c r="AW125" s="156">
        <f t="shared" si="37"/>
        <v>1.1222849205386694</v>
      </c>
      <c r="AX125" s="156">
        <f t="shared" si="38"/>
        <v>1.3990831051758104</v>
      </c>
      <c r="AY125" s="111">
        <f t="shared" si="39"/>
        <v>598.76635844096154</v>
      </c>
      <c r="AZ125" s="111">
        <f t="shared" si="40"/>
        <v>345.5843963734651</v>
      </c>
      <c r="BA125" s="111">
        <f t="shared" si="41"/>
        <v>0.4383434316367863</v>
      </c>
      <c r="BB125" s="111">
        <f t="shared" si="42"/>
        <v>0.46892553151842253</v>
      </c>
      <c r="BC125" s="156">
        <f t="shared" si="43"/>
        <v>0.87677661894686576</v>
      </c>
      <c r="BD125" s="156">
        <f t="shared" si="44"/>
        <v>0.86876930613962577</v>
      </c>
      <c r="BE125" s="156">
        <f t="shared" si="45"/>
        <v>1.1222864035040332</v>
      </c>
      <c r="BF125" s="156">
        <f t="shared" si="46"/>
        <v>1.3990884798400633</v>
      </c>
      <c r="BG125" s="111">
        <f t="shared" si="47"/>
        <v>598.75624792000622</v>
      </c>
      <c r="BH125" s="111">
        <f t="shared" si="48"/>
        <v>345.58398640074114</v>
      </c>
      <c r="BI125" s="111">
        <f t="shared" si="49"/>
        <v>0.43834395165176898</v>
      </c>
      <c r="BJ125" s="111">
        <f t="shared" si="50"/>
        <v>0.4689260878135203</v>
      </c>
      <c r="BK125" s="156">
        <f t="shared" si="51"/>
        <v>0.87677648216578286</v>
      </c>
      <c r="BL125" s="156">
        <f t="shared" si="52"/>
        <v>0.86876916115200609</v>
      </c>
      <c r="BM125" s="156">
        <f t="shared" si="53"/>
        <v>1.1222865459686644</v>
      </c>
      <c r="BN125" s="156">
        <f t="shared" si="54"/>
        <v>1.3990889961707655</v>
      </c>
      <c r="BO125" s="111">
        <f t="shared" si="55"/>
        <v>598.75527662924264</v>
      </c>
      <c r="BP125" s="111">
        <f t="shared" si="56"/>
        <v>345.5839470154495</v>
      </c>
      <c r="BQ125" s="111">
        <f t="shared" si="57"/>
        <v>0.43834400160867387</v>
      </c>
      <c r="BR125" s="111">
        <f t="shared" si="58"/>
        <v>0.46892614125579068</v>
      </c>
      <c r="BS125" s="156">
        <f t="shared" si="59"/>
        <v>0.87677646902547124</v>
      </c>
      <c r="BT125" s="156">
        <f t="shared" si="60"/>
        <v>0.86876914722330723</v>
      </c>
      <c r="BU125" s="156">
        <f t="shared" si="61"/>
        <v>1.1222865596549851</v>
      </c>
      <c r="BV125" s="156">
        <f t="shared" si="62"/>
        <v>1.3990890457737331</v>
      </c>
      <c r="BW125" s="111">
        <f t="shared" si="63"/>
        <v>598.75518331909336</v>
      </c>
      <c r="BX125" s="111">
        <f t="shared" si="64"/>
        <v>345.58394323177288</v>
      </c>
      <c r="BY125" s="111">
        <f t="shared" si="65"/>
        <v>0.43834400640794763</v>
      </c>
      <c r="BZ125" s="111">
        <f t="shared" si="66"/>
        <v>0.46892614638989744</v>
      </c>
      <c r="CA125" s="156">
        <f t="shared" si="67"/>
        <v>0.87677646776310414</v>
      </c>
      <c r="CB125" s="156">
        <f t="shared" si="68"/>
        <v>0.86876914588520116</v>
      </c>
      <c r="CC125" s="156">
        <f t="shared" si="69"/>
        <v>1.1222865609698065</v>
      </c>
      <c r="CD125" s="156">
        <f t="shared" si="70"/>
        <v>1.3990890505390048</v>
      </c>
      <c r="CE125" s="111">
        <f t="shared" si="71"/>
        <v>598.75517435494839</v>
      </c>
      <c r="CF125" s="111">
        <f t="shared" si="72"/>
        <v>345.58394286828155</v>
      </c>
      <c r="CG125" s="111">
        <f t="shared" si="73"/>
        <v>0.4383440068690056</v>
      </c>
      <c r="CH125" s="111">
        <f t="shared" si="74"/>
        <v>0.46892614688312229</v>
      </c>
      <c r="CI125" s="156">
        <f t="shared" si="75"/>
        <v>0.8767764676418307</v>
      </c>
      <c r="CJ125" s="156">
        <f t="shared" si="76"/>
        <v>0.86876914575665165</v>
      </c>
      <c r="CK125" s="156">
        <f t="shared" si="77"/>
        <v>1.122286561096119</v>
      </c>
      <c r="CL125" s="156">
        <f t="shared" si="78"/>
        <v>1.3990890509967964</v>
      </c>
      <c r="CM125" s="111">
        <f t="shared" si="79"/>
        <v>598.75517349377833</v>
      </c>
      <c r="CN125" s="111">
        <f t="shared" si="80"/>
        <v>345.58394283336156</v>
      </c>
      <c r="CO125" s="111">
        <f t="shared" si="81"/>
        <v>0.43834400691329867</v>
      </c>
      <c r="CP125" s="111">
        <f t="shared" si="82"/>
        <v>0.46892614693050555</v>
      </c>
      <c r="CQ125" s="156">
        <f t="shared" si="83"/>
        <v>0.87677646763018013</v>
      </c>
      <c r="CR125" s="156">
        <f t="shared" si="84"/>
        <v>0.86876914574430208</v>
      </c>
      <c r="CS125" s="156">
        <f t="shared" si="85"/>
        <v>1.1222865611082538</v>
      </c>
      <c r="CT125" s="156">
        <f t="shared" si="86"/>
        <v>1.3990890510407754</v>
      </c>
      <c r="CU125" s="111">
        <f t="shared" si="87"/>
        <v>598.75517341104705</v>
      </c>
      <c r="CV125" s="111">
        <f t="shared" si="88"/>
        <v>345.58394283000683</v>
      </c>
      <c r="CW125" s="111">
        <f t="shared" si="89"/>
        <v>0.43834400691755393</v>
      </c>
      <c r="CX125" s="111">
        <f t="shared" si="90"/>
        <v>0.46892614693505769</v>
      </c>
      <c r="CY125" s="156">
        <f t="shared" si="91"/>
        <v>0.87677646762906092</v>
      </c>
      <c r="CZ125" s="156">
        <f t="shared" si="92"/>
        <v>0.86876914574311559</v>
      </c>
      <c r="DA125" s="156">
        <f t="shared" si="93"/>
        <v>1.1222865611094195</v>
      </c>
      <c r="DB125" s="156">
        <f t="shared" si="94"/>
        <v>1.3990890510450005</v>
      </c>
      <c r="DC125" s="111">
        <f t="shared" si="95"/>
        <v>598.75517340309955</v>
      </c>
      <c r="DD125" s="111">
        <f t="shared" si="96"/>
        <v>345.58394282968453</v>
      </c>
      <c r="DE125" s="111">
        <f t="shared" si="97"/>
        <v>0.43834400691796271</v>
      </c>
      <c r="DF125" s="111">
        <f t="shared" si="98"/>
        <v>0.468926146935495</v>
      </c>
      <c r="DG125" s="156">
        <f t="shared" si="99"/>
        <v>0.87677646762895334</v>
      </c>
      <c r="DH125" s="156">
        <f t="shared" si="100"/>
        <v>0.86876914574300168</v>
      </c>
      <c r="DI125" s="156">
        <f t="shared" si="101"/>
        <v>1.1222865611095314</v>
      </c>
      <c r="DJ125" s="156">
        <f t="shared" si="102"/>
        <v>1.3990890510454066</v>
      </c>
      <c r="DK125" s="111">
        <f t="shared" si="103"/>
        <v>598.75517340233614</v>
      </c>
      <c r="DL125" s="104">
        <f t="shared" si="104"/>
        <v>345.58394282965361</v>
      </c>
      <c r="DM125" s="104">
        <f t="shared" si="105"/>
        <v>0.4383440069180019</v>
      </c>
      <c r="DN125" s="104">
        <f t="shared" si="106"/>
        <v>0.46892614693553691</v>
      </c>
      <c r="DO125" s="105">
        <f t="shared" si="107"/>
        <v>0.87677646762894301</v>
      </c>
      <c r="DP125" s="105">
        <f t="shared" si="108"/>
        <v>0.8687691457429908</v>
      </c>
      <c r="DQ125" s="105">
        <f t="shared" si="109"/>
        <v>1.1222865611095423</v>
      </c>
      <c r="DR125" s="105">
        <f t="shared" si="110"/>
        <v>1.3990890510454455</v>
      </c>
      <c r="DS125" s="104">
        <f t="shared" si="111"/>
        <v>598.75517340226281</v>
      </c>
      <c r="DT125" s="104">
        <f t="shared" si="112"/>
        <v>345.58394282965065</v>
      </c>
      <c r="DU125" s="104">
        <f t="shared" si="113"/>
        <v>0.43834400691800568</v>
      </c>
      <c r="DV125" s="104">
        <f t="shared" si="114"/>
        <v>0.46892614693554097</v>
      </c>
      <c r="DW125" s="105">
        <f t="shared" si="115"/>
        <v>0.87677646762894201</v>
      </c>
      <c r="DX125" s="105">
        <f t="shared" si="116"/>
        <v>0.86876914574298969</v>
      </c>
      <c r="DY125" s="105">
        <f t="shared" si="117"/>
        <v>1.1222865611095432</v>
      </c>
      <c r="DZ125" s="105">
        <f t="shared" si="118"/>
        <v>1.3990890510454492</v>
      </c>
      <c r="EA125" s="104">
        <f t="shared" si="119"/>
        <v>598.7551734022552</v>
      </c>
      <c r="EB125" s="104">
        <f t="shared" si="120"/>
        <v>345.58394282965037</v>
      </c>
      <c r="EC125" s="104">
        <f t="shared" si="121"/>
        <v>0.43834400691800601</v>
      </c>
      <c r="ED125" s="104">
        <f t="shared" si="122"/>
        <v>0.46892614693554135</v>
      </c>
      <c r="EE125" s="105">
        <f t="shared" si="123"/>
        <v>0.8767764676289419</v>
      </c>
      <c r="EF125" s="105">
        <f t="shared" si="124"/>
        <v>0.86876914574298958</v>
      </c>
      <c r="EG125" s="105">
        <f t="shared" si="125"/>
        <v>1.1222865611095434</v>
      </c>
      <c r="EH125" s="105">
        <f t="shared" si="126"/>
        <v>1.3990890510454494</v>
      </c>
      <c r="EI125" s="104">
        <f t="shared" si="127"/>
        <v>598.7551734022552</v>
      </c>
      <c r="EJ125" s="104">
        <f t="shared" si="128"/>
        <v>345.58394282965037</v>
      </c>
      <c r="EK125" s="104">
        <f t="shared" si="129"/>
        <v>0.43834400691800601</v>
      </c>
      <c r="EL125" s="104">
        <f t="shared" si="130"/>
        <v>0.46892614693554135</v>
      </c>
      <c r="EM125" s="105">
        <f t="shared" si="131"/>
        <v>0.8767764676289419</v>
      </c>
      <c r="EN125" s="105">
        <f t="shared" si="132"/>
        <v>0.86876914574298958</v>
      </c>
      <c r="EO125" s="105">
        <f t="shared" si="133"/>
        <v>1.1222865611095434</v>
      </c>
      <c r="EP125" s="105">
        <f t="shared" si="134"/>
        <v>1.3990890510454494</v>
      </c>
      <c r="EQ125" s="104">
        <f t="shared" si="135"/>
        <v>0.55716773991093393</v>
      </c>
      <c r="ER125" s="65">
        <f t="shared" si="136"/>
        <v>72.433942829650391</v>
      </c>
      <c r="ES125" s="16"/>
      <c r="ET125" s="16"/>
      <c r="EU125" s="16"/>
      <c r="EV125" s="16"/>
      <c r="EW125" s="16"/>
      <c r="EX125" s="16"/>
      <c r="EY125" s="16"/>
      <c r="EZ125" s="16"/>
      <c r="FA125" s="16"/>
      <c r="FB125" s="16"/>
      <c r="FC125" s="16"/>
      <c r="FD125" s="16"/>
    </row>
    <row r="126" spans="2:160" x14ac:dyDescent="0.3"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16"/>
      <c r="M126" s="116"/>
      <c r="N126" s="116"/>
      <c r="O126" s="116"/>
      <c r="P126" s="117"/>
      <c r="Q126" s="117"/>
      <c r="R126" s="116"/>
      <c r="S126" s="111">
        <v>0.64</v>
      </c>
      <c r="T126" s="134">
        <f t="shared" si="8"/>
        <v>351.0606467799326</v>
      </c>
      <c r="U126" s="111">
        <f t="shared" si="9"/>
        <v>0.43150564330109148</v>
      </c>
      <c r="V126" s="111">
        <f t="shared" si="10"/>
        <v>0.46161068818256296</v>
      </c>
      <c r="W126" s="156">
        <f t="shared" si="11"/>
        <v>0.87857702882018296</v>
      </c>
      <c r="X126" s="156">
        <f t="shared" si="12"/>
        <v>0.87067787291458187</v>
      </c>
      <c r="Y126" s="156">
        <f t="shared" si="13"/>
        <v>1.1136583198282994</v>
      </c>
      <c r="Z126" s="156">
        <f t="shared" si="14"/>
        <v>1.4070305358710316</v>
      </c>
      <c r="AA126" s="111">
        <f t="shared" si="15"/>
        <v>612.57636428169519</v>
      </c>
      <c r="AB126" s="111">
        <f t="shared" si="16"/>
        <v>346.13902623926168</v>
      </c>
      <c r="AC126" s="111">
        <f t="shared" si="17"/>
        <v>0.43764105964105104</v>
      </c>
      <c r="AD126" s="111">
        <f t="shared" si="18"/>
        <v>0.46817415682531044</v>
      </c>
      <c r="AE126" s="156">
        <f t="shared" si="19"/>
        <v>0.87696138541550028</v>
      </c>
      <c r="AF126" s="156">
        <f t="shared" si="20"/>
        <v>0.86896515959393161</v>
      </c>
      <c r="AG126" s="156">
        <f t="shared" si="21"/>
        <v>1.1152415380782967</v>
      </c>
      <c r="AH126" s="156">
        <f t="shared" si="22"/>
        <v>1.4133732069680731</v>
      </c>
      <c r="AI126" s="111">
        <f t="shared" si="23"/>
        <v>601.23185841457439</v>
      </c>
      <c r="AJ126" s="111">
        <f t="shared" si="24"/>
        <v>345.68419701788457</v>
      </c>
      <c r="AK126" s="111">
        <f t="shared" si="25"/>
        <v>0.4382168798379717</v>
      </c>
      <c r="AL126" s="111">
        <f t="shared" si="26"/>
        <v>0.46879015052434181</v>
      </c>
      <c r="AM126" s="156">
        <f t="shared" si="27"/>
        <v>0.87680990687624472</v>
      </c>
      <c r="AN126" s="156">
        <f t="shared" si="28"/>
        <v>0.86880459131184973</v>
      </c>
      <c r="AO126" s="156">
        <f t="shared" si="29"/>
        <v>1.1153900753503081</v>
      </c>
      <c r="AP126" s="156">
        <f t="shared" si="30"/>
        <v>1.4139692047805927</v>
      </c>
      <c r="AQ126" s="111">
        <f t="shared" si="31"/>
        <v>600.16780309142484</v>
      </c>
      <c r="AR126" s="111">
        <f t="shared" si="32"/>
        <v>345.64116752070436</v>
      </c>
      <c r="AS126" s="111">
        <f t="shared" si="33"/>
        <v>0.43827143425384346</v>
      </c>
      <c r="AT126" s="111">
        <f t="shared" si="34"/>
        <v>0.46884851106225112</v>
      </c>
      <c r="AU126" s="156">
        <f t="shared" si="35"/>
        <v>0.87679555683798371</v>
      </c>
      <c r="AV126" s="156">
        <f t="shared" si="36"/>
        <v>0.86878938027402275</v>
      </c>
      <c r="AW126" s="156">
        <f t="shared" si="37"/>
        <v>1.1154041476321463</v>
      </c>
      <c r="AX126" s="156">
        <f t="shared" si="38"/>
        <v>1.4140256773178623</v>
      </c>
      <c r="AY126" s="111">
        <f t="shared" si="39"/>
        <v>600.06699957598801</v>
      </c>
      <c r="AZ126" s="111">
        <f t="shared" si="40"/>
        <v>345.63708778891055</v>
      </c>
      <c r="BA126" s="111">
        <f t="shared" si="41"/>
        <v>0.43827660739633251</v>
      </c>
      <c r="BB126" s="111">
        <f t="shared" si="42"/>
        <v>0.46885404512165801</v>
      </c>
      <c r="BC126" s="156">
        <f t="shared" si="43"/>
        <v>0.87679419610253473</v>
      </c>
      <c r="BD126" s="156">
        <f t="shared" si="44"/>
        <v>0.86878793789560727</v>
      </c>
      <c r="BE126" s="156">
        <f t="shared" si="45"/>
        <v>1.1154054820373744</v>
      </c>
      <c r="BF126" s="156">
        <f t="shared" si="46"/>
        <v>1.4140310324048719</v>
      </c>
      <c r="BG126" s="111">
        <f t="shared" si="47"/>
        <v>600.05744091278052</v>
      </c>
      <c r="BH126" s="111">
        <f t="shared" si="48"/>
        <v>345.63670089967422</v>
      </c>
      <c r="BI126" s="111">
        <f t="shared" si="49"/>
        <v>0.43827709798226133</v>
      </c>
      <c r="BJ126" s="111">
        <f t="shared" si="50"/>
        <v>0.46885456993451208</v>
      </c>
      <c r="BK126" s="156">
        <f t="shared" si="51"/>
        <v>0.87679406705967577</v>
      </c>
      <c r="BL126" s="156">
        <f t="shared" si="52"/>
        <v>0.86878780111029486</v>
      </c>
      <c r="BM126" s="156">
        <f t="shared" si="53"/>
        <v>1.1154056085833262</v>
      </c>
      <c r="BN126" s="156">
        <f t="shared" si="54"/>
        <v>1.4140315402457124</v>
      </c>
      <c r="BO126" s="111">
        <f t="shared" si="55"/>
        <v>600.05653443426195</v>
      </c>
      <c r="BP126" s="111">
        <f t="shared" si="56"/>
        <v>345.63666420946521</v>
      </c>
      <c r="BQ126" s="111">
        <f t="shared" si="57"/>
        <v>0.43827714450648741</v>
      </c>
      <c r="BR126" s="111">
        <f t="shared" si="58"/>
        <v>0.46885461970461445</v>
      </c>
      <c r="BS126" s="156">
        <f t="shared" si="59"/>
        <v>0.87679405482202621</v>
      </c>
      <c r="BT126" s="156">
        <f t="shared" si="60"/>
        <v>0.86878778813839763</v>
      </c>
      <c r="BU126" s="156">
        <f t="shared" si="61"/>
        <v>1.1154056205841845</v>
      </c>
      <c r="BV126" s="156">
        <f t="shared" si="62"/>
        <v>1.4140315884062955</v>
      </c>
      <c r="BW126" s="111">
        <f t="shared" si="63"/>
        <v>600.05644846928305</v>
      </c>
      <c r="BX126" s="111">
        <f t="shared" si="64"/>
        <v>345.63666072998365</v>
      </c>
      <c r="BY126" s="111">
        <f t="shared" si="65"/>
        <v>0.43827714891856928</v>
      </c>
      <c r="BZ126" s="111">
        <f t="shared" si="66"/>
        <v>0.46885462442451598</v>
      </c>
      <c r="CA126" s="156">
        <f t="shared" si="67"/>
        <v>0.87679405366148011</v>
      </c>
      <c r="CB126" s="156">
        <f t="shared" si="68"/>
        <v>0.86878778690821978</v>
      </c>
      <c r="CC126" s="156">
        <f t="shared" si="69"/>
        <v>1.1154056217222748</v>
      </c>
      <c r="CD126" s="156">
        <f t="shared" si="70"/>
        <v>1.4140315929735598</v>
      </c>
      <c r="CE126" s="111">
        <f t="shared" si="71"/>
        <v>600.05644031687427</v>
      </c>
      <c r="CF126" s="111">
        <f t="shared" si="72"/>
        <v>345.63666040001027</v>
      </c>
      <c r="CG126" s="111">
        <f t="shared" si="73"/>
        <v>0.43827714933698497</v>
      </c>
      <c r="CH126" s="111">
        <f t="shared" si="74"/>
        <v>0.46885462487212343</v>
      </c>
      <c r="CI126" s="156">
        <f t="shared" si="75"/>
        <v>0.8767940535514207</v>
      </c>
      <c r="CJ126" s="156">
        <f t="shared" si="76"/>
        <v>0.86878778679155699</v>
      </c>
      <c r="CK126" s="156">
        <f t="shared" si="77"/>
        <v>1.1154056218302046</v>
      </c>
      <c r="CL126" s="156">
        <f t="shared" si="78"/>
        <v>1.4140315934066923</v>
      </c>
      <c r="CM126" s="111">
        <f t="shared" si="79"/>
        <v>600.05643954374841</v>
      </c>
      <c r="CN126" s="111">
        <f t="shared" si="80"/>
        <v>345.63666036871757</v>
      </c>
      <c r="CO126" s="111">
        <f t="shared" si="81"/>
        <v>0.43827714937666501</v>
      </c>
      <c r="CP126" s="111">
        <f t="shared" si="82"/>
        <v>0.46885462491457186</v>
      </c>
      <c r="CQ126" s="156">
        <f t="shared" si="83"/>
        <v>0.87679405354098339</v>
      </c>
      <c r="CR126" s="156">
        <f t="shared" si="84"/>
        <v>0.8687877867804934</v>
      </c>
      <c r="CS126" s="156">
        <f t="shared" si="85"/>
        <v>1.11540562184044</v>
      </c>
      <c r="CT126" s="156">
        <f t="shared" si="86"/>
        <v>1.4140315934477679</v>
      </c>
      <c r="CU126" s="111">
        <f t="shared" si="87"/>
        <v>600.05643947042915</v>
      </c>
      <c r="CV126" s="111">
        <f t="shared" si="88"/>
        <v>345.63666036574989</v>
      </c>
      <c r="CW126" s="111">
        <f t="shared" si="89"/>
        <v>0.43827714938042817</v>
      </c>
      <c r="CX126" s="111">
        <f t="shared" si="90"/>
        <v>0.46885462491859753</v>
      </c>
      <c r="CY126" s="156">
        <f t="shared" si="91"/>
        <v>0.87679405353999351</v>
      </c>
      <c r="CZ126" s="156">
        <f t="shared" si="92"/>
        <v>0.86878778677944413</v>
      </c>
      <c r="DA126" s="156">
        <f t="shared" si="93"/>
        <v>1.1154056218414108</v>
      </c>
      <c r="DB126" s="156">
        <f t="shared" si="94"/>
        <v>1.4140315934516634</v>
      </c>
      <c r="DC126" s="111">
        <f t="shared" si="95"/>
        <v>600.05643946347618</v>
      </c>
      <c r="DD126" s="111">
        <f t="shared" si="96"/>
        <v>345.63666036546852</v>
      </c>
      <c r="DE126" s="111">
        <f t="shared" si="97"/>
        <v>0.43827714938078488</v>
      </c>
      <c r="DF126" s="111">
        <f t="shared" si="98"/>
        <v>0.46885462491897917</v>
      </c>
      <c r="DG126" s="156">
        <f t="shared" si="99"/>
        <v>0.8767940535398997</v>
      </c>
      <c r="DH126" s="156">
        <f t="shared" si="100"/>
        <v>0.86878778677934476</v>
      </c>
      <c r="DI126" s="156">
        <f t="shared" si="101"/>
        <v>1.1154056218415027</v>
      </c>
      <c r="DJ126" s="156">
        <f t="shared" si="102"/>
        <v>1.4140315934520327</v>
      </c>
      <c r="DK126" s="111">
        <f t="shared" si="103"/>
        <v>600.05643946281668</v>
      </c>
      <c r="DL126" s="104">
        <f t="shared" si="104"/>
        <v>345.6366603654418</v>
      </c>
      <c r="DM126" s="104">
        <f t="shared" si="105"/>
        <v>0.43827714938081874</v>
      </c>
      <c r="DN126" s="104">
        <f t="shared" si="106"/>
        <v>0.46885462491901542</v>
      </c>
      <c r="DO126" s="105">
        <f t="shared" si="107"/>
        <v>0.87679405353989082</v>
      </c>
      <c r="DP126" s="105">
        <f t="shared" si="108"/>
        <v>0.86878778677933532</v>
      </c>
      <c r="DQ126" s="105">
        <f t="shared" si="109"/>
        <v>1.1154056218415114</v>
      </c>
      <c r="DR126" s="105">
        <f t="shared" si="110"/>
        <v>1.4140315934520677</v>
      </c>
      <c r="DS126" s="104">
        <f t="shared" si="111"/>
        <v>600.05643946275472</v>
      </c>
      <c r="DT126" s="104">
        <f t="shared" si="112"/>
        <v>345.6366603654393</v>
      </c>
      <c r="DU126" s="104">
        <f t="shared" si="113"/>
        <v>0.43827714938082196</v>
      </c>
      <c r="DV126" s="104">
        <f t="shared" si="114"/>
        <v>0.4688546249190188</v>
      </c>
      <c r="DW126" s="105">
        <f t="shared" si="115"/>
        <v>0.87679405353988993</v>
      </c>
      <c r="DX126" s="105">
        <f t="shared" si="116"/>
        <v>0.86878778677933444</v>
      </c>
      <c r="DY126" s="105">
        <f t="shared" si="117"/>
        <v>1.1154056218415123</v>
      </c>
      <c r="DZ126" s="105">
        <f t="shared" si="118"/>
        <v>1.4140315934520709</v>
      </c>
      <c r="EA126" s="104">
        <f t="shared" si="119"/>
        <v>600.0564394627487</v>
      </c>
      <c r="EB126" s="104">
        <f t="shared" si="120"/>
        <v>345.63666036543907</v>
      </c>
      <c r="EC126" s="104">
        <f t="shared" si="121"/>
        <v>0.43827714938082224</v>
      </c>
      <c r="ED126" s="104">
        <f t="shared" si="122"/>
        <v>0.46885462491901914</v>
      </c>
      <c r="EE126" s="105">
        <f t="shared" si="123"/>
        <v>0.87679405353988993</v>
      </c>
      <c r="EF126" s="105">
        <f t="shared" si="124"/>
        <v>0.86878778677933433</v>
      </c>
      <c r="EG126" s="105">
        <f t="shared" si="125"/>
        <v>1.1154056218415123</v>
      </c>
      <c r="EH126" s="105">
        <f t="shared" si="126"/>
        <v>1.4140315934520713</v>
      </c>
      <c r="EI126" s="104">
        <f t="shared" si="127"/>
        <v>600.05643946274802</v>
      </c>
      <c r="EJ126" s="104">
        <f t="shared" si="128"/>
        <v>345.63666036543901</v>
      </c>
      <c r="EK126" s="104">
        <f t="shared" si="129"/>
        <v>0.4382771493808223</v>
      </c>
      <c r="EL126" s="104">
        <f t="shared" si="130"/>
        <v>0.46885462491901919</v>
      </c>
      <c r="EM126" s="105">
        <f t="shared" si="131"/>
        <v>0.87679405353988982</v>
      </c>
      <c r="EN126" s="105">
        <f t="shared" si="132"/>
        <v>0.86878778677933433</v>
      </c>
      <c r="EO126" s="105">
        <f t="shared" si="133"/>
        <v>1.1154056218415123</v>
      </c>
      <c r="EP126" s="105">
        <f t="shared" si="134"/>
        <v>1.4140315934520713</v>
      </c>
      <c r="EQ126" s="104">
        <f t="shared" si="135"/>
        <v>0.56376391676125004</v>
      </c>
      <c r="ER126" s="65">
        <f t="shared" si="136"/>
        <v>72.486660365439036</v>
      </c>
      <c r="ES126" s="16"/>
      <c r="ET126" s="16"/>
      <c r="EU126" s="16"/>
      <c r="EV126" s="16"/>
      <c r="EW126" s="16"/>
      <c r="EX126" s="16"/>
      <c r="EY126" s="16"/>
      <c r="EZ126" s="16"/>
      <c r="FA126" s="16"/>
      <c r="FB126" s="16"/>
      <c r="FC126" s="16"/>
      <c r="FD126" s="16"/>
    </row>
    <row r="127" spans="2:160" x14ac:dyDescent="0.3"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16"/>
      <c r="M127" s="116"/>
      <c r="N127" s="116"/>
      <c r="O127" s="116"/>
      <c r="P127" s="117"/>
      <c r="Q127" s="117"/>
      <c r="R127" s="116"/>
      <c r="S127" s="111">
        <v>0.65</v>
      </c>
      <c r="T127" s="134">
        <f t="shared" ref="T127:T162" si="137">S127*$V$58+(1-S127)*$V$59</f>
        <v>351.07229512301353</v>
      </c>
      <c r="U127" s="111">
        <f t="shared" ref="U127:U162" si="138">$P$71/($S$59*T127)</f>
        <v>0.43149132623351211</v>
      </c>
      <c r="V127" s="111">
        <f t="shared" ref="V127:V162" si="139">$Q$71/($S$59*T127)</f>
        <v>0.46159537224980363</v>
      </c>
      <c r="W127" s="156">
        <f t="shared" ref="W127:W162" si="140">EXP(-1*$P$70*U127)</f>
        <v>0.87858080242229553</v>
      </c>
      <c r="X127" s="156">
        <f t="shared" ref="X127:X162" si="141">EXP(-1*$Q$70*V127)</f>
        <v>0.87068187349689974</v>
      </c>
      <c r="Y127" s="156">
        <f t="shared" ref="Y127:Y162" si="142">IF($P$61,1,EXP((1-S127)^2*(V127*X127^2/(S127+(1-S127)*X127)^2 + U127*W127/(1-S127+S127*W127)^2)))</f>
        <v>1.1071244941432659</v>
      </c>
      <c r="Z127" s="156">
        <f t="shared" ref="Z127:Z162" si="143">IF($P$61,1,EXP(S127^2*(U127*W127^2/(1-S127+(S127)*W127)^2+V127*X127/(S127+(1-S127)*X127)^2)))</f>
        <v>1.4221304828785541</v>
      </c>
      <c r="AA127" s="111">
        <f t="shared" ref="AA127:AA162" si="144">$S$58/(S127*Y127+(1-S127)*Z127*EXP($Q$64-$Q$65/(T127+$Q$66))/EXP($P$64-$P$65/(T127+$P$66)))</f>
        <v>613.71753702700835</v>
      </c>
      <c r="AB127" s="111">
        <f t="shared" ref="AB127:AB162" si="145">$P$65/($P$64-LN(AA127))-$P$66</f>
        <v>346.18438603864661</v>
      </c>
      <c r="AC127" s="111">
        <f t="shared" ref="AC127:AC162" si="146">$P$71/($S$59*AB127)</f>
        <v>0.43758371646941041</v>
      </c>
      <c r="AD127" s="111">
        <f t="shared" ref="AD127:AD162" si="147">$Q$71/($S$59*AB127)</f>
        <v>0.46811281296727625</v>
      </c>
      <c r="AE127" s="156">
        <f t="shared" ref="AE127:AE162" si="148">EXP(-1*$P$70*AC127)</f>
        <v>0.8769764718694395</v>
      </c>
      <c r="AF127" s="156">
        <f t="shared" ref="AF127:AF162" si="149">EXP(-1*$Q$70*AD127)</f>
        <v>0.86898115144369747</v>
      </c>
      <c r="AG127" s="156">
        <f t="shared" ref="AG127:AG162" si="150">IF($P$61,1,EXP((1-S127)^2*(AD127*AF127^2/(S127+(1-S127)*AF127)^2 + AC127*AE127/(1-S127+S127*AE127)^2)))</f>
        <v>1.1086027718264413</v>
      </c>
      <c r="AH127" s="156">
        <f t="shared" ref="AH127:AH162" si="151">IF($P$61,1,EXP(S127^2*(AC127*AE127^2/(1-S127+(S127)*AE127)^2+AD127*AF127/(S127+(1-S127)*AF127)^2)))</f>
        <v>1.4286943782655688</v>
      </c>
      <c r="AI127" s="111">
        <f t="shared" ref="AI127:AI162" si="152">$S$58/(S127*AG127+(1-S127)*AH127*EXP($Q$64-$Q$65/(AB127+$Q$66))/EXP($P$64-$P$65/(AB127+$P$66)))</f>
        <v>602.58177853700249</v>
      </c>
      <c r="AJ127" s="111">
        <f t="shared" ref="AJ127:AJ162" si="153">$P$65/($P$64-LN(AI127))-$P$66</f>
        <v>345.73869466737483</v>
      </c>
      <c r="AK127" s="111">
        <f t="shared" ref="AK127:AK162" si="154">$P$71/($S$59*AJ127)</f>
        <v>0.43814780515733437</v>
      </c>
      <c r="AL127" s="111">
        <f t="shared" ref="AL127:AL162" si="155">$Q$71/($S$59*AJ127)</f>
        <v>0.4687162566799391</v>
      </c>
      <c r="AM127" s="156">
        <f t="shared" ref="AM127:AM162" si="156">EXP(-1*$P$70*AK127)</f>
        <v>0.87682807667379414</v>
      </c>
      <c r="AN127" s="156">
        <f t="shared" ref="AN127:AN162" si="157">EXP(-1*$Q$70*AL127)</f>
        <v>0.86882385131871442</v>
      </c>
      <c r="AO127" s="156">
        <f t="shared" ref="AO127:AO162" si="158">IF($P$61,1,EXP((1-S127)^2*(AL127*AN127^2/(S127+(1-S127)*AN127)^2 + AK127*AM127/(1-S127+S127*AM127)^2)))</f>
        <v>1.1087395940753129</v>
      </c>
      <c r="AP127" s="156">
        <f t="shared" ref="AP127:AP162" si="159">IF($P$61,1,EXP(S127^2*(AK127*AM127^2/(1-S127+(S127)*AM127)^2+AL127*AN127/(S127+(1-S127)*AN127)^2)))</f>
        <v>1.4293029025110628</v>
      </c>
      <c r="AQ127" s="111">
        <f t="shared" ref="AQ127:AQ162" si="160">$S$58/(S127*AO127+(1-S127)*AP127*EXP($Q$64-$Q$65/(AJ127+$Q$66))/EXP($P$64-$P$65/(AJ127+$P$66)))</f>
        <v>601.55096505188385</v>
      </c>
      <c r="AR127" s="111">
        <f t="shared" ref="AR127:AR162" si="161">$P$65/($P$64-LN(AQ127))-$P$66</f>
        <v>345.6970889490081</v>
      </c>
      <c r="AS127" s="111">
        <f t="shared" ref="AS127:AS162" si="162">$P$71/($S$59*AR127)</f>
        <v>0.43820053760654243</v>
      </c>
      <c r="AT127" s="111">
        <f t="shared" ref="AT127:AT162" si="163">$Q$71/($S$59*AR127)</f>
        <v>0.46877266813723145</v>
      </c>
      <c r="AU127" s="156">
        <f t="shared" ref="AU127:AU162" si="164">EXP(-1*$P$70*AS127)</f>
        <v>0.87681420559590761</v>
      </c>
      <c r="AV127" s="156">
        <f t="shared" ref="AV127:AV162" si="165">EXP(-1*$Q$70*AT127)</f>
        <v>0.8688091479572555</v>
      </c>
      <c r="AW127" s="156">
        <f t="shared" ref="AW127:AW162" si="166">IF($P$61,1,EXP((1-S127)^2*(AT127*AV127^2/(S127+(1-S127)*AV127)^2 + AS127*AU127/(1-S127+S127*AU127)^2)))</f>
        <v>1.1087523841339659</v>
      </c>
      <c r="AX127" s="156">
        <f t="shared" ref="AX127:AX162" si="167">IF($P$61,1,EXP(S127^2*(AS127*AU127^2/(1-S127+(S127)*AU127)^2+AT127*AV127/(S127+(1-S127)*AV127)^2)))</f>
        <v>1.4293597956488147</v>
      </c>
      <c r="AY127" s="111">
        <f t="shared" ref="AY127:AY162" si="168">$S$58/(S127*AW127+(1-S127)*AX127*EXP($Q$64-$Q$65/(AR127+$Q$66))/EXP($P$64-$P$65/(AR127+$P$66)))</f>
        <v>601.45460548619121</v>
      </c>
      <c r="AZ127" s="111">
        <f t="shared" ref="AZ127:AZ162" si="169">$P$65/($P$64-LN(AY127))-$P$66</f>
        <v>345.69319662128669</v>
      </c>
      <c r="BA127" s="111">
        <f t="shared" ref="BA127:BA162" si="170">$P$71/($S$59*AZ127)</f>
        <v>0.43820547151937822</v>
      </c>
      <c r="BB127" s="111">
        <f t="shared" ref="BB127:BB162" si="171">$Q$71/($S$59*AZ127)</f>
        <v>0.46877794627654412</v>
      </c>
      <c r="BC127" s="156">
        <f t="shared" ref="BC127:BC162" si="172">EXP(-1*$P$70*BA127)</f>
        <v>0.87681290775940901</v>
      </c>
      <c r="BD127" s="156">
        <f t="shared" ref="BD127:BD162" si="173">EXP(-1*$Q$70*BB127)</f>
        <v>0.86880777224962902</v>
      </c>
      <c r="BE127" s="156">
        <f t="shared" ref="BE127:BE162" si="174">IF($P$61,1,EXP((1-S127)^2*(BB127*BD127^2/(S127+(1-S127)*BD127)^2 + BA127*BC127/(1-S127+S127*BC127)^2)))</f>
        <v>1.1087535808323035</v>
      </c>
      <c r="BF127" s="156">
        <f t="shared" ref="BF127:BF162" si="175">IF($P$61,1,EXP(S127^2*(BA127*BC127^2/(1-S127+(S127)*BC127)^2+BB127*BD127/(S127+(1-S127)*BD127)^2)))</f>
        <v>1.4293651189155121</v>
      </c>
      <c r="BG127" s="111">
        <f t="shared" ref="BG127:BG162" si="176">$S$58/(S127*BE127+(1-S127)*BF127*EXP($Q$64-$Q$65/(AZ127+$Q$66))/EXP($P$64-$P$65/(AZ127+$P$66)))</f>
        <v>601.44558963305929</v>
      </c>
      <c r="BH127" s="111">
        <f t="shared" ref="BH127:BH162" si="177">$P$65/($P$64-LN(BG127))-$P$66</f>
        <v>345.69283241003751</v>
      </c>
      <c r="BI127" s="111">
        <f t="shared" ref="BI127:BI162" si="178">$P$71/($S$59*BH127)</f>
        <v>0.43820593319907541</v>
      </c>
      <c r="BJ127" s="111">
        <f t="shared" ref="BJ127:BJ162" si="179">$Q$71/($S$59*BH127)</f>
        <v>0.46877844016645276</v>
      </c>
      <c r="BK127" s="156">
        <f t="shared" ref="BK127:BK162" si="180">EXP(-1*$P$70*BI127)</f>
        <v>0.87681278631740212</v>
      </c>
      <c r="BL127" s="156">
        <f t="shared" ref="BL127:BL162" si="181">EXP(-1*$Q$70*BJ127)</f>
        <v>0.86880764352102113</v>
      </c>
      <c r="BM127" s="156">
        <f t="shared" ref="BM127:BM162" si="182">IF($P$61,1,EXP((1-S127)^2*(BJ127*BL127^2/(S127+(1-S127)*BL127)^2 + BI127*BK127/(1-S127+S127*BK127)^2)))</f>
        <v>1.1087536928106014</v>
      </c>
      <c r="BN127" s="156">
        <f t="shared" ref="BN127:BN162" si="183">IF($P$61,1,EXP(S127^2*(BI127*BK127^2/(1-S127+(S127)*BK127)^2+BJ127*BL127/(S127+(1-S127)*BL127)^2)))</f>
        <v>1.4293656170286293</v>
      </c>
      <c r="BO127" s="111">
        <f t="shared" ref="BO127:BO162" si="184">$S$58/(S127*BM127+(1-S127)*BN127*EXP($Q$64-$Q$65/(BH127+$Q$66))/EXP($P$64-$P$65/(BH127+$P$66)))</f>
        <v>601.44474599534203</v>
      </c>
      <c r="BP127" s="111">
        <f t="shared" ref="BP127:BP162" si="185">$P$65/($P$64-LN(BO127))-$P$66</f>
        <v>345.69279832957301</v>
      </c>
      <c r="BQ127" s="111">
        <f t="shared" ref="BQ127:BQ162" si="186">$P$71/($S$59*BP127)</f>
        <v>0.43820597640003828</v>
      </c>
      <c r="BR127" s="111">
        <f t="shared" ref="BR127:BR162" si="187">$Q$71/($S$59*BP127)</f>
        <v>0.46877848638143632</v>
      </c>
      <c r="BS127" s="156">
        <f t="shared" ref="BS127:BS162" si="188">EXP(-1*$P$70*BQ127)</f>
        <v>0.87681277495365517</v>
      </c>
      <c r="BT127" s="156">
        <f t="shared" ref="BT127:BT162" si="189">EXP(-1*$Q$70*BR127)</f>
        <v>0.86880763147544193</v>
      </c>
      <c r="BU127" s="156">
        <f t="shared" ref="BU127:BU162" si="190">IF($P$61,1,EXP((1-S127)^2*(BR127*BT127^2/(S127+(1-S127)*BT127)^2 + BQ127*BS127/(1-S127+S127*BS127)^2)))</f>
        <v>1.1087537032887971</v>
      </c>
      <c r="BV127" s="156">
        <f t="shared" ref="BV127:BV162" si="191">IF($P$61,1,EXP(S127^2*(BQ127*BS127^2/(1-S127+(S127)*BS127)^2+BR127*BT127/(S127+(1-S127)*BT127)^2)))</f>
        <v>1.4293656636387975</v>
      </c>
      <c r="BW127" s="111">
        <f t="shared" ref="BW127:BW162" si="192">$S$58/(S127*BU127+(1-S127)*BV127*EXP($Q$64-$Q$65/(BP127+$Q$66))/EXP($P$64-$P$65/(BP127+$P$66)))</f>
        <v>601.4446670532509</v>
      </c>
      <c r="BX127" s="111">
        <f t="shared" ref="BX127:BX162" si="193">$P$65/($P$64-LN(BW127))-$P$66</f>
        <v>345.69279514054432</v>
      </c>
      <c r="BY127" s="111">
        <f t="shared" ref="BY127:BY162" si="194">$P$71/($S$59*BX127)</f>
        <v>0.43820598044250447</v>
      </c>
      <c r="BZ127" s="111">
        <f t="shared" ref="BZ127:BZ162" si="195">$Q$71/($S$59*BX127)</f>
        <v>0.46877849070593502</v>
      </c>
      <c r="CA127" s="156">
        <f t="shared" ref="CA127:CA162" si="196">EXP(-1*$P$70*BY127)</f>
        <v>0.87681277389030943</v>
      </c>
      <c r="CB127" s="156">
        <f t="shared" ref="CB127:CB162" si="197">EXP(-1*$Q$70*BZ127)</f>
        <v>0.86880763034829467</v>
      </c>
      <c r="CC127" s="156">
        <f t="shared" ref="CC127:CC162" si="198">IF($P$61,1,EXP((1-S127)^2*(BZ127*CB127^2/(S127+(1-S127)*CB127)^2 + BY127*CA127/(1-S127+S127*CA127)^2)))</f>
        <v>1.1087537042692788</v>
      </c>
      <c r="CD127" s="156">
        <f t="shared" ref="CD127:CD162" si="199">IF($P$61,1,EXP(S127^2*(BY127*CA127^2/(1-S127+(S127)*CA127)^2+BZ127*CB127/(S127+(1-S127)*CB127)^2)))</f>
        <v>1.4293656680002751</v>
      </c>
      <c r="CE127" s="111">
        <f t="shared" ref="CE127:CE162" si="200">$S$58/(S127*CC127+(1-S127)*CD127*EXP($Q$64-$Q$65/(BX127+$Q$66))/EXP($P$64-$P$65/(BX127+$P$66)))</f>
        <v>601.44465966636176</v>
      </c>
      <c r="CF127" s="111">
        <f t="shared" ref="CF127:CF162" si="201">$P$65/($P$64-LN(CE127))-$P$66</f>
        <v>345.6927948421357</v>
      </c>
      <c r="CG127" s="111">
        <f t="shared" ref="CG127:CG162" si="202">$P$71/($S$59*CF127)</f>
        <v>0.43820598082077222</v>
      </c>
      <c r="CH127" s="111">
        <f t="shared" ref="CH127:CH162" si="203">$Q$71/($S$59*CF127)</f>
        <v>0.46877849111059355</v>
      </c>
      <c r="CI127" s="156">
        <f t="shared" ref="CI127:CI162" si="204">EXP(-1*$P$70*CG127)</f>
        <v>0.87681277379080846</v>
      </c>
      <c r="CJ127" s="156">
        <f t="shared" ref="CJ127:CJ162" si="205">EXP(-1*$Q$70*CH127)</f>
        <v>0.86880763024282359</v>
      </c>
      <c r="CK127" s="156">
        <f t="shared" ref="CK127:CK162" si="206">IF($P$61,1,EXP((1-S127)^2*(CH127*CJ127^2/(S127+(1-S127)*CJ127)^2 + CG127*CI127/(1-S127+S127*CI127)^2)))</f>
        <v>1.1087537043610258</v>
      </c>
      <c r="CL127" s="156">
        <f t="shared" ref="CL127:CL162" si="207">IF($P$61,1,EXP(S127^2*(CG127*CI127^2/(1-S127+(S127)*CI127)^2+CH127*CJ127/(S127+(1-S127)*CJ127)^2)))</f>
        <v>1.429365668408394</v>
      </c>
      <c r="CM127" s="111">
        <f t="shared" ref="CM127:CM162" si="208">$S$58/(S127*CK127+(1-S127)*CL127*EXP($Q$64-$Q$65/(CF127+$Q$66))/EXP($P$64-$P$65/(CF127+$P$66)))</f>
        <v>601.44465897514453</v>
      </c>
      <c r="CN127" s="111">
        <f t="shared" ref="CN127:CN162" si="209">$P$65/($P$64-LN(CM127))-$P$66</f>
        <v>345.69279481421256</v>
      </c>
      <c r="CO127" s="111">
        <f t="shared" ref="CO127:CO162" si="210">$P$71/($S$59*CN127)</f>
        <v>0.43820598085616802</v>
      </c>
      <c r="CP127" s="111">
        <f t="shared" ref="CP127:CP162" si="211">$Q$71/($S$59*CN127)</f>
        <v>0.46877849114845882</v>
      </c>
      <c r="CQ127" s="156">
        <f t="shared" ref="CQ127:CQ162" si="212">EXP(-1*$P$70*CO127)</f>
        <v>0.8768127737814978</v>
      </c>
      <c r="CR127" s="156">
        <f t="shared" ref="CR127:CR162" si="213">EXP(-1*$Q$70*CP127)</f>
        <v>0.86880763023295426</v>
      </c>
      <c r="CS127" s="156">
        <f t="shared" ref="CS127:CS162" si="214">IF($P$61,1,EXP((1-S127)^2*(CP127*CR127^2/(S127+(1-S127)*CR127)^2 + CO127*CQ127/(1-S127+S127*CQ127)^2)))</f>
        <v>1.108753704369611</v>
      </c>
      <c r="CT127" s="156">
        <f t="shared" ref="CT127:CT162" si="215">IF($P$61,1,EXP(S127^2*(CO127*CQ127^2/(1-S127+(S127)*CQ127)^2+CP127*CR127/(S127+(1-S127)*CR127)^2)))</f>
        <v>1.429365668446583</v>
      </c>
      <c r="CU127" s="111">
        <f t="shared" ref="CU127:CU162" si="216">$S$58/(S127*CS127+(1-S127)*CT127*EXP($Q$64-$Q$65/(CN127+$Q$66))/EXP($P$64-$P$65/(CN127+$P$66)))</f>
        <v>601.44465891046502</v>
      </c>
      <c r="CV127" s="111">
        <f t="shared" ref="CV127:CV162" si="217">$P$65/($P$64-LN(CU127))-$P$66</f>
        <v>345.6927948115997</v>
      </c>
      <c r="CW127" s="111">
        <f t="shared" ref="CW127:CW162" si="218">$P$71/($S$59*CV127)</f>
        <v>0.43820598085948015</v>
      </c>
      <c r="CX127" s="111">
        <f t="shared" ref="CX127:CX162" si="219">$Q$71/($S$59*CV127)</f>
        <v>0.46877849115200199</v>
      </c>
      <c r="CY127" s="156">
        <f t="shared" ref="CY127:CY162" si="220">EXP(-1*$P$70*CW127)</f>
        <v>0.8768127737806265</v>
      </c>
      <c r="CZ127" s="156">
        <f t="shared" ref="CZ127:CZ162" si="221">EXP(-1*$Q$70*CX127)</f>
        <v>0.86880763023203078</v>
      </c>
      <c r="DA127" s="156">
        <f t="shared" ref="DA127:DA162" si="222">IF($P$61,1,EXP((1-S127)^2*(CX127*CZ127^2/(S127+(1-S127)*CZ127)^2 + CW127*CY127/(1-S127+S127*CY127)^2)))</f>
        <v>1.1087537043704143</v>
      </c>
      <c r="DB127" s="156">
        <f t="shared" ref="DB127:DB162" si="223">IF($P$61,1,EXP(S127^2*(CW127*CY127^2/(1-S127+(S127)*CY127)^2+CX127*CZ127/(S127+(1-S127)*CZ127)^2)))</f>
        <v>1.4293656684501566</v>
      </c>
      <c r="DC127" s="111">
        <f t="shared" ref="DC127:DC162" si="224">$S$58/(S127*DA127+(1-S127)*DB127*EXP($Q$64-$Q$65/(CV127+$Q$66))/EXP($P$64-$P$65/(CV127+$P$66)))</f>
        <v>601.44465890441245</v>
      </c>
      <c r="DD127" s="111">
        <f t="shared" ref="DD127:DD162" si="225">$P$65/($P$64-LN(DC127))-$P$66</f>
        <v>345.69279481135521</v>
      </c>
      <c r="DE127" s="111">
        <f t="shared" ref="DE127:DE162" si="226">$P$71/($S$59*DD127)</f>
        <v>0.43820598085979007</v>
      </c>
      <c r="DF127" s="111">
        <f t="shared" ref="DF127:DF162" si="227">$Q$71/($S$59*DD127)</f>
        <v>0.46877849115233355</v>
      </c>
      <c r="DG127" s="156">
        <f t="shared" ref="DG127:DG162" si="228">EXP(-1*$P$70*DE127)</f>
        <v>0.87681277378054501</v>
      </c>
      <c r="DH127" s="156">
        <f t="shared" ref="DH127:DH162" si="229">EXP(-1*$Q$70*DF127)</f>
        <v>0.86880763023194441</v>
      </c>
      <c r="DI127" s="156">
        <f t="shared" ref="DI127:DI162" si="230">IF($P$61,1,EXP((1-S127)^2*(DF127*DH127^2/(S127+(1-S127)*DH127)^2 + DE127*DG127/(1-S127+S127*DG127)^2)))</f>
        <v>1.1087537043704894</v>
      </c>
      <c r="DJ127" s="156">
        <f t="shared" ref="DJ127:DJ162" si="231">IF($P$61,1,EXP(S127^2*(DE127*DG127^2/(1-S127+(S127)*DG127)^2+DF127*DH127/(S127+(1-S127)*DH127)^2)))</f>
        <v>1.4293656684504907</v>
      </c>
      <c r="DK127" s="111">
        <f t="shared" ref="DK127:DK162" si="232">$S$58/(S127*DI127+(1-S127)*DJ127*EXP($Q$64-$Q$65/(DD127+$Q$66))/EXP($P$64-$P$65/(DD127+$P$66)))</f>
        <v>601.4446589038464</v>
      </c>
      <c r="DL127" s="104">
        <f t="shared" ref="DL127:DL162" si="233">$P$65/($P$64-LN(DK127))-$P$66</f>
        <v>345.69279481133231</v>
      </c>
      <c r="DM127" s="104">
        <f t="shared" ref="DM127:DM162" si="234">$P$71/($S$59*DL127)</f>
        <v>0.43820598085981916</v>
      </c>
      <c r="DN127" s="104">
        <f t="shared" ref="DN127:DN162" si="235">$Q$71/($S$59*DL127)</f>
        <v>0.46877849115236464</v>
      </c>
      <c r="DO127" s="105">
        <f t="shared" ref="DO127:DO162" si="236">EXP(-1*$P$70*DM127)</f>
        <v>0.87681277378053735</v>
      </c>
      <c r="DP127" s="105">
        <f t="shared" ref="DP127:DP162" si="237">EXP(-1*$Q$70*DN127)</f>
        <v>0.8688076302319363</v>
      </c>
      <c r="DQ127" s="105">
        <f t="shared" ref="DQ127:DQ162" si="238">IF($P$61,1,EXP((1-S127)^2*(DN127*DP127^2/(S127+(1-S127)*DP127)^2 + DM127*DO127/(1-S127+S127*DO127)^2)))</f>
        <v>1.1087537043704965</v>
      </c>
      <c r="DR127" s="105">
        <f t="shared" ref="DR127:DR162" si="239">IF($P$61,1,EXP(S127^2*(DM127*DO127^2/(1-S127+(S127)*DO127)^2+DN127*DP127/(S127+(1-S127)*DP127)^2)))</f>
        <v>1.4293656684505223</v>
      </c>
      <c r="DS127" s="104">
        <f t="shared" ref="DS127:DS162" si="240">$S$58/(S127*DQ127+(1-S127)*DR127*EXP($Q$64-$Q$65/(DL127+$Q$66))/EXP($P$64-$P$65/(DL127+$P$66)))</f>
        <v>601.44465890379331</v>
      </c>
      <c r="DT127" s="104">
        <f t="shared" ref="DT127:DT162" si="241">$P$65/($P$64-LN(DS127))-$P$66</f>
        <v>345.6927948113302</v>
      </c>
      <c r="DU127" s="104">
        <f t="shared" ref="DU127:DU162" si="242">$P$71/($S$59*DT127)</f>
        <v>0.43820598085982182</v>
      </c>
      <c r="DV127" s="104">
        <f t="shared" ref="DV127:DV162" si="243">$Q$71/($S$59*DT127)</f>
        <v>0.46877849115236753</v>
      </c>
      <c r="DW127" s="105">
        <f t="shared" ref="DW127:DW162" si="244">EXP(-1*$P$70*DU127)</f>
        <v>0.87681277378053668</v>
      </c>
      <c r="DX127" s="105">
        <f t="shared" ref="DX127:DX162" si="245">EXP(-1*$Q$70*DV127)</f>
        <v>0.86880763023193552</v>
      </c>
      <c r="DY127" s="105">
        <f t="shared" ref="DY127:DY162" si="246">IF($P$61,1,EXP((1-S127)^2*(DV127*DX127^2/(S127+(1-S127)*DX127)^2 + DU127*DW127/(1-S127+S127*DW127)^2)))</f>
        <v>1.1087537043704971</v>
      </c>
      <c r="DZ127" s="105">
        <f t="shared" ref="DZ127:DZ162" si="247">IF($P$61,1,EXP(S127^2*(DU127*DW127^2/(1-S127+(S127)*DW127)^2+DV127*DX127/(S127+(1-S127)*DX127)^2)))</f>
        <v>1.4293656684505252</v>
      </c>
      <c r="EA127" s="104">
        <f t="shared" ref="EA127:EA162" si="248">$S$58/(S127*DY127+(1-S127)*DZ127*EXP($Q$64-$Q$65/(DT127+$Q$66))/EXP($P$64-$P$65/(DT127+$P$66)))</f>
        <v>601.44465890378831</v>
      </c>
      <c r="EB127" s="104">
        <f t="shared" ref="EB127:EB162" si="249">$P$65/($P$64-LN(EA127))-$P$66</f>
        <v>345.69279481132992</v>
      </c>
      <c r="EC127" s="104">
        <f t="shared" ref="EC127:EC162" si="250">$P$71/($S$59*EB127)</f>
        <v>0.4382059808598221</v>
      </c>
      <c r="ED127" s="104">
        <f t="shared" ref="ED127:ED162" si="251">$Q$71/($S$59*EB127)</f>
        <v>0.46877849115236786</v>
      </c>
      <c r="EE127" s="105">
        <f t="shared" ref="EE127:EE162" si="252">EXP(-1*$P$70*EC127)</f>
        <v>0.87681277378053657</v>
      </c>
      <c r="EF127" s="105">
        <f t="shared" ref="EF127:EF162" si="253">EXP(-1*$Q$70*ED127)</f>
        <v>0.86880763023193541</v>
      </c>
      <c r="EG127" s="105">
        <f t="shared" ref="EG127:EG162" si="254">IF($P$61,1,EXP((1-S127)^2*(ED127*EF127^2/(S127+(1-S127)*EF127)^2 + EC127*EE127/(1-S127+S127*EE127)^2)))</f>
        <v>1.1087537043704971</v>
      </c>
      <c r="EH127" s="105">
        <f t="shared" ref="EH127:EH162" si="255">IF($P$61,1,EXP(S127^2*(EC127*EE127^2/(1-S127+(S127)*EE127)^2+ED127*EF127/(S127+(1-S127)*EF127)^2)))</f>
        <v>1.4293656684505256</v>
      </c>
      <c r="EI127" s="104">
        <f t="shared" ref="EI127:EI162" si="256">$S$58/(S127*EG127+(1-S127)*EH127*EXP($Q$64-$Q$65/(EB127+$Q$66))/EXP($P$64-$P$65/(EB127+$P$66)))</f>
        <v>601.44465890378785</v>
      </c>
      <c r="EJ127" s="104">
        <f t="shared" ref="EJ127:EJ162" si="257">$P$65/($P$64-LN(EI127))-$P$66</f>
        <v>345.69279481132992</v>
      </c>
      <c r="EK127" s="104">
        <f t="shared" ref="EK127:EK162" si="258">$P$71/($S$59*EJ127)</f>
        <v>0.4382059808598221</v>
      </c>
      <c r="EL127" s="104">
        <f t="shared" ref="EL127:EL162" si="259">$Q$71/($S$59*EJ127)</f>
        <v>0.46877849115236786</v>
      </c>
      <c r="EM127" s="105">
        <f t="shared" ref="EM127:EM162" si="260">EXP(-1*$P$70*EK127)</f>
        <v>0.87681277378053657</v>
      </c>
      <c r="EN127" s="105">
        <f t="shared" ref="EN127:EN162" si="261">EXP(-1*$Q$70*EL127)</f>
        <v>0.86880763023193541</v>
      </c>
      <c r="EO127" s="105">
        <f t="shared" ref="EO127:EO162" si="262">IF($P$61,1,EXP((1-S127)^2*(EL127*EN127^2/(S127+(1-S127)*EN127)^2 + EK127*EM127/(1-S127+S127*EM127)^2)))</f>
        <v>1.1087537043704971</v>
      </c>
      <c r="EP127" s="105">
        <f t="shared" ref="EP127:EP162" si="263">IF($P$61,1,EXP(S127^2*(EK127*EM127^2/(1-S127+(S127)*EM127)^2+EL127*EN127/(S127+(1-S127)*EN127)^2)))</f>
        <v>1.4293656684505256</v>
      </c>
      <c r="EQ127" s="104">
        <f t="shared" ref="EQ127:EQ162" si="264">S127*EO127*EXP($P$64-$P$65/(EJ127+$P$66))/$S$58</f>
        <v>0.57047482654374548</v>
      </c>
      <c r="ER127" s="65">
        <f t="shared" ref="ER127:ER162" si="265">EJ127-273.15</f>
        <v>72.542794811329941</v>
      </c>
      <c r="ES127" s="16"/>
      <c r="ET127" s="16"/>
      <c r="EU127" s="16"/>
      <c r="EV127" s="16"/>
      <c r="EW127" s="16"/>
      <c r="EX127" s="16"/>
      <c r="EY127" s="16"/>
      <c r="EZ127" s="16"/>
      <c r="FA127" s="16"/>
      <c r="FB127" s="16"/>
      <c r="FC127" s="16"/>
      <c r="FD127" s="16"/>
    </row>
    <row r="128" spans="2:160" x14ac:dyDescent="0.3"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16"/>
      <c r="M128" s="116"/>
      <c r="N128" s="116"/>
      <c r="O128" s="116"/>
      <c r="P128" s="117"/>
      <c r="Q128" s="117"/>
      <c r="R128" s="116"/>
      <c r="S128" s="111">
        <v>0.66</v>
      </c>
      <c r="T128" s="134">
        <f t="shared" si="137"/>
        <v>351.08394346609447</v>
      </c>
      <c r="U128" s="111">
        <f t="shared" si="138"/>
        <v>0.43147701011596257</v>
      </c>
      <c r="V128" s="111">
        <f t="shared" si="139"/>
        <v>0.46158005733335528</v>
      </c>
      <c r="W128" s="156">
        <f t="shared" si="140"/>
        <v>0.87858457579021187</v>
      </c>
      <c r="X128" s="156">
        <f t="shared" si="141"/>
        <v>0.87068587383213314</v>
      </c>
      <c r="Y128" s="156">
        <f t="shared" si="142"/>
        <v>1.1008113459742495</v>
      </c>
      <c r="Z128" s="156">
        <f t="shared" si="143"/>
        <v>1.437630648204004</v>
      </c>
      <c r="AA128" s="111">
        <f t="shared" si="144"/>
        <v>614.94071845077053</v>
      </c>
      <c r="AB128" s="111">
        <f t="shared" si="145"/>
        <v>346.23292696032706</v>
      </c>
      <c r="AC128" s="111">
        <f t="shared" si="146"/>
        <v>0.4375223684136485</v>
      </c>
      <c r="AD128" s="111">
        <f t="shared" si="147"/>
        <v>0.46804718481460073</v>
      </c>
      <c r="AE128" s="156">
        <f t="shared" si="148"/>
        <v>0.87699261225841563</v>
      </c>
      <c r="AF128" s="156">
        <f t="shared" si="149"/>
        <v>0.86899826050042606</v>
      </c>
      <c r="AG128" s="156">
        <f t="shared" si="150"/>
        <v>1.1021886815116517</v>
      </c>
      <c r="AH128" s="156">
        <f t="shared" si="151"/>
        <v>1.4444167857469357</v>
      </c>
      <c r="AI128" s="111">
        <f t="shared" si="152"/>
        <v>604.02146987154629</v>
      </c>
      <c r="AJ128" s="111">
        <f t="shared" si="153"/>
        <v>345.79670356045909</v>
      </c>
      <c r="AK128" s="111">
        <f t="shared" si="154"/>
        <v>0.43807430396740754</v>
      </c>
      <c r="AL128" s="111">
        <f t="shared" si="155"/>
        <v>0.46863762750001736</v>
      </c>
      <c r="AM128" s="156">
        <f t="shared" si="156"/>
        <v>0.87684741125905963</v>
      </c>
      <c r="AN128" s="156">
        <f t="shared" si="157"/>
        <v>0.86884434603251359</v>
      </c>
      <c r="AO128" s="156">
        <f t="shared" si="158"/>
        <v>1.1023143821132868</v>
      </c>
      <c r="AP128" s="156">
        <f t="shared" si="159"/>
        <v>1.4450371865200857</v>
      </c>
      <c r="AQ128" s="111">
        <f t="shared" si="160"/>
        <v>603.02440111646058</v>
      </c>
      <c r="AR128" s="111">
        <f t="shared" si="161"/>
        <v>345.75654146230477</v>
      </c>
      <c r="AS128" s="111">
        <f t="shared" si="162"/>
        <v>0.43812518943473783</v>
      </c>
      <c r="AT128" s="111">
        <f t="shared" si="163"/>
        <v>0.46869206311623113</v>
      </c>
      <c r="AU128" s="156">
        <f t="shared" si="164"/>
        <v>0.87683402572413949</v>
      </c>
      <c r="AV128" s="156">
        <f t="shared" si="165"/>
        <v>0.86883015732515845</v>
      </c>
      <c r="AW128" s="156">
        <f t="shared" si="166"/>
        <v>1.1023259706161457</v>
      </c>
      <c r="AX128" s="156">
        <f t="shared" si="167"/>
        <v>1.4450943911138985</v>
      </c>
      <c r="AY128" s="111">
        <f t="shared" si="168"/>
        <v>602.93247686965913</v>
      </c>
      <c r="AZ128" s="111">
        <f t="shared" si="169"/>
        <v>345.75283592990888</v>
      </c>
      <c r="BA128" s="111">
        <f t="shared" si="170"/>
        <v>0.43812988494816302</v>
      </c>
      <c r="BB128" s="111">
        <f t="shared" si="171"/>
        <v>0.46869708622361628</v>
      </c>
      <c r="BC128" s="156">
        <f t="shared" si="172"/>
        <v>0.87683279056922769</v>
      </c>
      <c r="BD128" s="156">
        <f t="shared" si="173"/>
        <v>0.8688288480579911</v>
      </c>
      <c r="BE128" s="156">
        <f t="shared" si="174"/>
        <v>1.1023270399547105</v>
      </c>
      <c r="BF128" s="156">
        <f t="shared" si="175"/>
        <v>1.4450996697913727</v>
      </c>
      <c r="BG128" s="111">
        <f t="shared" si="176"/>
        <v>602.92399445877277</v>
      </c>
      <c r="BH128" s="111">
        <f t="shared" si="177"/>
        <v>345.75249397391633</v>
      </c>
      <c r="BI128" s="111">
        <f t="shared" si="178"/>
        <v>0.43813031826720561</v>
      </c>
      <c r="BJ128" s="111">
        <f t="shared" si="179"/>
        <v>0.46869754977421996</v>
      </c>
      <c r="BK128" s="156">
        <f t="shared" si="180"/>
        <v>0.87683267658473141</v>
      </c>
      <c r="BL128" s="156">
        <f t="shared" si="181"/>
        <v>0.86882872723415838</v>
      </c>
      <c r="BM128" s="156">
        <f t="shared" si="182"/>
        <v>1.1023271386371294</v>
      </c>
      <c r="BN128" s="156">
        <f t="shared" si="183"/>
        <v>1.4451001569274202</v>
      </c>
      <c r="BO128" s="111">
        <f t="shared" si="184"/>
        <v>602.9232116710873</v>
      </c>
      <c r="BP128" s="111">
        <f t="shared" si="185"/>
        <v>345.75246241677161</v>
      </c>
      <c r="BQ128" s="111">
        <f t="shared" si="186"/>
        <v>0.43813035825576208</v>
      </c>
      <c r="BR128" s="111">
        <f t="shared" si="187"/>
        <v>0.46869759255267573</v>
      </c>
      <c r="BS128" s="156">
        <f t="shared" si="188"/>
        <v>0.87683266606574961</v>
      </c>
      <c r="BT128" s="156">
        <f t="shared" si="189"/>
        <v>0.86882871608401302</v>
      </c>
      <c r="BU128" s="156">
        <f t="shared" si="190"/>
        <v>1.1023271477439698</v>
      </c>
      <c r="BV128" s="156">
        <f t="shared" si="191"/>
        <v>1.445100201882447</v>
      </c>
      <c r="BW128" s="111">
        <f t="shared" si="192"/>
        <v>602.92313943205215</v>
      </c>
      <c r="BX128" s="111">
        <f t="shared" si="193"/>
        <v>345.75245950454007</v>
      </c>
      <c r="BY128" s="111">
        <f t="shared" si="194"/>
        <v>0.43813036194608163</v>
      </c>
      <c r="BZ128" s="111">
        <f t="shared" si="195"/>
        <v>0.46869759650045945</v>
      </c>
      <c r="CA128" s="156">
        <f t="shared" si="196"/>
        <v>0.87683266509501179</v>
      </c>
      <c r="CB128" s="156">
        <f t="shared" si="197"/>
        <v>0.86882871505502868</v>
      </c>
      <c r="CC128" s="156">
        <f t="shared" si="198"/>
        <v>1.1023271485843891</v>
      </c>
      <c r="CD128" s="156">
        <f t="shared" si="199"/>
        <v>1.4451002060310945</v>
      </c>
      <c r="CE128" s="111">
        <f t="shared" si="200"/>
        <v>602.92313276551715</v>
      </c>
      <c r="CF128" s="111">
        <f t="shared" si="201"/>
        <v>345.75245923578649</v>
      </c>
      <c r="CG128" s="111">
        <f t="shared" si="202"/>
        <v>0.4381303622866406</v>
      </c>
      <c r="CH128" s="111">
        <f t="shared" si="203"/>
        <v>0.4686975968647783</v>
      </c>
      <c r="CI128" s="156">
        <f t="shared" si="204"/>
        <v>0.87683266500542778</v>
      </c>
      <c r="CJ128" s="156">
        <f t="shared" si="205"/>
        <v>0.86882871496006941</v>
      </c>
      <c r="CK128" s="156">
        <f t="shared" si="206"/>
        <v>1.1023271486619466</v>
      </c>
      <c r="CL128" s="156">
        <f t="shared" si="207"/>
        <v>1.44510020641395</v>
      </c>
      <c r="CM128" s="111">
        <f t="shared" si="208"/>
        <v>602.92313215029981</v>
      </c>
      <c r="CN128" s="111">
        <f t="shared" si="209"/>
        <v>345.75245921098474</v>
      </c>
      <c r="CO128" s="111">
        <f t="shared" si="210"/>
        <v>0.43813036231806884</v>
      </c>
      <c r="CP128" s="111">
        <f t="shared" si="211"/>
        <v>0.46869759689839924</v>
      </c>
      <c r="CQ128" s="156">
        <f t="shared" si="212"/>
        <v>0.87683266499716062</v>
      </c>
      <c r="CR128" s="156">
        <f t="shared" si="213"/>
        <v>0.8688287149513062</v>
      </c>
      <c r="CS128" s="156">
        <f t="shared" si="214"/>
        <v>1.102327148669104</v>
      </c>
      <c r="CT128" s="156">
        <f t="shared" si="215"/>
        <v>1.4451002064492815</v>
      </c>
      <c r="CU128" s="111">
        <f t="shared" si="216"/>
        <v>602.92313209352483</v>
      </c>
      <c r="CV128" s="111">
        <f t="shared" si="217"/>
        <v>345.75245920869594</v>
      </c>
      <c r="CW128" s="111">
        <f t="shared" si="218"/>
        <v>0.43813036232096914</v>
      </c>
      <c r="CX128" s="111">
        <f t="shared" si="219"/>
        <v>0.46869759690150187</v>
      </c>
      <c r="CY128" s="156">
        <f t="shared" si="220"/>
        <v>0.87683266499639767</v>
      </c>
      <c r="CZ128" s="156">
        <f t="shared" si="221"/>
        <v>0.86882871495049752</v>
      </c>
      <c r="DA128" s="156">
        <f t="shared" si="222"/>
        <v>1.1023271486697643</v>
      </c>
      <c r="DB128" s="156">
        <f t="shared" si="223"/>
        <v>1.4451002064525418</v>
      </c>
      <c r="DC128" s="111">
        <f t="shared" si="224"/>
        <v>602.92313208828489</v>
      </c>
      <c r="DD128" s="111">
        <f t="shared" si="225"/>
        <v>345.75245920848465</v>
      </c>
      <c r="DE128" s="111">
        <f t="shared" si="226"/>
        <v>0.43813036232123692</v>
      </c>
      <c r="DF128" s="111">
        <f t="shared" si="227"/>
        <v>0.4686975969017883</v>
      </c>
      <c r="DG128" s="156">
        <f t="shared" si="228"/>
        <v>0.87683266499632728</v>
      </c>
      <c r="DH128" s="156">
        <f t="shared" si="229"/>
        <v>0.86882871495042291</v>
      </c>
      <c r="DI128" s="156">
        <f t="shared" si="230"/>
        <v>1.1023271486698254</v>
      </c>
      <c r="DJ128" s="156">
        <f t="shared" si="231"/>
        <v>1.4451002064528431</v>
      </c>
      <c r="DK128" s="111">
        <f t="shared" si="232"/>
        <v>602.92313208780138</v>
      </c>
      <c r="DL128" s="104">
        <f t="shared" si="233"/>
        <v>345.75245920846521</v>
      </c>
      <c r="DM128" s="104">
        <f t="shared" si="234"/>
        <v>0.43813036232126157</v>
      </c>
      <c r="DN128" s="104">
        <f t="shared" si="235"/>
        <v>0.46869759690181467</v>
      </c>
      <c r="DO128" s="105">
        <f t="shared" si="236"/>
        <v>0.87683266499632084</v>
      </c>
      <c r="DP128" s="105">
        <f t="shared" si="237"/>
        <v>0.86882871495041603</v>
      </c>
      <c r="DQ128" s="105">
        <f t="shared" si="238"/>
        <v>1.1023271486698309</v>
      </c>
      <c r="DR128" s="105">
        <f t="shared" si="239"/>
        <v>1.4451002064528706</v>
      </c>
      <c r="DS128" s="104">
        <f t="shared" si="240"/>
        <v>602.92313208775727</v>
      </c>
      <c r="DT128" s="104">
        <f t="shared" si="241"/>
        <v>345.75245920846339</v>
      </c>
      <c r="DU128" s="104">
        <f t="shared" si="242"/>
        <v>0.43813036232126379</v>
      </c>
      <c r="DV128" s="104">
        <f t="shared" si="243"/>
        <v>0.46869759690181712</v>
      </c>
      <c r="DW128" s="105">
        <f t="shared" si="244"/>
        <v>0.87683266499632018</v>
      </c>
      <c r="DX128" s="105">
        <f t="shared" si="245"/>
        <v>0.86882871495041536</v>
      </c>
      <c r="DY128" s="105">
        <f t="shared" si="246"/>
        <v>1.1023271486698316</v>
      </c>
      <c r="DZ128" s="105">
        <f t="shared" si="247"/>
        <v>1.4451002064528733</v>
      </c>
      <c r="EA128" s="104">
        <f t="shared" si="248"/>
        <v>602.92313208775238</v>
      </c>
      <c r="EB128" s="104">
        <f t="shared" si="249"/>
        <v>345.75245920846322</v>
      </c>
      <c r="EC128" s="104">
        <f t="shared" si="250"/>
        <v>0.43813036232126401</v>
      </c>
      <c r="ED128" s="104">
        <f t="shared" si="251"/>
        <v>0.46869759690181734</v>
      </c>
      <c r="EE128" s="105">
        <f t="shared" si="252"/>
        <v>0.87683266499632018</v>
      </c>
      <c r="EF128" s="105">
        <f t="shared" si="253"/>
        <v>0.86882871495041536</v>
      </c>
      <c r="EG128" s="105">
        <f t="shared" si="254"/>
        <v>1.1023271486698316</v>
      </c>
      <c r="EH128" s="105">
        <f t="shared" si="255"/>
        <v>1.4451002064528735</v>
      </c>
      <c r="EI128" s="104">
        <f t="shared" si="256"/>
        <v>602.92313208775238</v>
      </c>
      <c r="EJ128" s="104">
        <f t="shared" si="257"/>
        <v>345.75245920846322</v>
      </c>
      <c r="EK128" s="104">
        <f t="shared" si="258"/>
        <v>0.43813036232126401</v>
      </c>
      <c r="EL128" s="104">
        <f t="shared" si="259"/>
        <v>0.46869759690181734</v>
      </c>
      <c r="EM128" s="105">
        <f t="shared" si="260"/>
        <v>0.87683266499632018</v>
      </c>
      <c r="EN128" s="105">
        <f t="shared" si="261"/>
        <v>0.86882871495041536</v>
      </c>
      <c r="EO128" s="105">
        <f t="shared" si="262"/>
        <v>1.1023271486698316</v>
      </c>
      <c r="EP128" s="105">
        <f t="shared" si="263"/>
        <v>1.4451002064528735</v>
      </c>
      <c r="EQ128" s="104">
        <f t="shared" si="264"/>
        <v>0.57730957115089843</v>
      </c>
      <c r="ER128" s="65">
        <f t="shared" si="265"/>
        <v>72.602459208463245</v>
      </c>
      <c r="ES128" s="16"/>
      <c r="ET128" s="16"/>
      <c r="EU128" s="16"/>
      <c r="EV128" s="16"/>
      <c r="EW128" s="16"/>
      <c r="EX128" s="16"/>
      <c r="EY128" s="16"/>
      <c r="EZ128" s="16"/>
      <c r="FA128" s="16"/>
      <c r="FB128" s="16"/>
      <c r="FC128" s="16"/>
      <c r="FD128" s="16"/>
    </row>
    <row r="129" spans="2:160" x14ac:dyDescent="0.3"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16"/>
      <c r="M129" s="116"/>
      <c r="N129" s="116"/>
      <c r="O129" s="116"/>
      <c r="P129" s="117"/>
      <c r="Q129" s="117"/>
      <c r="R129" s="116"/>
      <c r="S129" s="111">
        <v>0.67</v>
      </c>
      <c r="T129" s="134">
        <f t="shared" si="137"/>
        <v>351.0955918091754</v>
      </c>
      <c r="U129" s="111">
        <f t="shared" si="138"/>
        <v>0.43146269494834827</v>
      </c>
      <c r="V129" s="111">
        <f t="shared" si="139"/>
        <v>0.46156474343311676</v>
      </c>
      <c r="W129" s="156">
        <f t="shared" si="140"/>
        <v>0.87858834892395354</v>
      </c>
      <c r="X129" s="156">
        <f t="shared" si="141"/>
        <v>0.87068987392030495</v>
      </c>
      <c r="Y129" s="156">
        <f t="shared" si="142"/>
        <v>1.0947154072740417</v>
      </c>
      <c r="Z129" s="156">
        <f t="shared" si="143"/>
        <v>1.4535409087883699</v>
      </c>
      <c r="AA129" s="111">
        <f t="shared" si="144"/>
        <v>616.24924784068889</v>
      </c>
      <c r="AB129" s="111">
        <f t="shared" si="145"/>
        <v>346.28476514911318</v>
      </c>
      <c r="AC129" s="111">
        <f t="shared" si="146"/>
        <v>0.43745687212442474</v>
      </c>
      <c r="AD129" s="111">
        <f t="shared" si="147"/>
        <v>0.46797711901682643</v>
      </c>
      <c r="AE129" s="156">
        <f t="shared" si="148"/>
        <v>0.87700984435624474</v>
      </c>
      <c r="AF129" s="156">
        <f t="shared" si="149"/>
        <v>0.86901652680931785</v>
      </c>
      <c r="AG129" s="156">
        <f t="shared" si="150"/>
        <v>1.0959957672785665</v>
      </c>
      <c r="AH129" s="156">
        <f t="shared" si="151"/>
        <v>1.4605497135350209</v>
      </c>
      <c r="AI129" s="111">
        <f t="shared" si="152"/>
        <v>605.55450881569595</v>
      </c>
      <c r="AJ129" s="111">
        <f t="shared" si="153"/>
        <v>345.85834611184561</v>
      </c>
      <c r="AK129" s="111">
        <f t="shared" si="154"/>
        <v>0.43799622570763147</v>
      </c>
      <c r="AL129" s="111">
        <f t="shared" si="155"/>
        <v>0.4685541019197918</v>
      </c>
      <c r="AM129" s="156">
        <f t="shared" si="156"/>
        <v>0.87686795031559484</v>
      </c>
      <c r="AN129" s="156">
        <f t="shared" si="157"/>
        <v>0.86886611752372234</v>
      </c>
      <c r="AO129" s="156">
        <f t="shared" si="158"/>
        <v>1.096110926482472</v>
      </c>
      <c r="AP129" s="156">
        <f t="shared" si="159"/>
        <v>1.4611812491476681</v>
      </c>
      <c r="AQ129" s="111">
        <f t="shared" si="160"/>
        <v>604.59168684965232</v>
      </c>
      <c r="AR129" s="111">
        <f t="shared" si="161"/>
        <v>345.81964696915975</v>
      </c>
      <c r="AS129" s="111">
        <f t="shared" si="162"/>
        <v>0.43804523992236188</v>
      </c>
      <c r="AT129" s="111">
        <f t="shared" si="163"/>
        <v>0.46860653573089872</v>
      </c>
      <c r="AU129" s="156">
        <f t="shared" si="164"/>
        <v>0.87685505671218844</v>
      </c>
      <c r="AV129" s="156">
        <f t="shared" si="165"/>
        <v>0.86885245024265167</v>
      </c>
      <c r="AW129" s="156">
        <f t="shared" si="166"/>
        <v>1.0961213912878756</v>
      </c>
      <c r="AX129" s="156">
        <f t="shared" si="167"/>
        <v>1.4612386477250081</v>
      </c>
      <c r="AY129" s="111">
        <f t="shared" si="168"/>
        <v>604.50418664960159</v>
      </c>
      <c r="AZ129" s="111">
        <f t="shared" si="169"/>
        <v>345.81612746787715</v>
      </c>
      <c r="BA129" s="111">
        <f t="shared" si="170"/>
        <v>0.43804969807414046</v>
      </c>
      <c r="BB129" s="111">
        <f t="shared" si="171"/>
        <v>0.46861130491652236</v>
      </c>
      <c r="BC129" s="156">
        <f t="shared" si="172"/>
        <v>0.87685388396709352</v>
      </c>
      <c r="BD129" s="156">
        <f t="shared" si="173"/>
        <v>0.86885120712795649</v>
      </c>
      <c r="BE129" s="156">
        <f t="shared" si="174"/>
        <v>1.0961223431247067</v>
      </c>
      <c r="BF129" s="156">
        <f t="shared" si="175"/>
        <v>1.4612438685472753</v>
      </c>
      <c r="BG129" s="111">
        <f t="shared" si="176"/>
        <v>604.49622793154185</v>
      </c>
      <c r="BH129" s="111">
        <f t="shared" si="177"/>
        <v>345.81580732487924</v>
      </c>
      <c r="BI129" s="111">
        <f t="shared" si="178"/>
        <v>0.43805010360373337</v>
      </c>
      <c r="BJ129" s="111">
        <f t="shared" si="179"/>
        <v>0.46861173873887757</v>
      </c>
      <c r="BK129" s="156">
        <f t="shared" si="180"/>
        <v>0.87685377729004044</v>
      </c>
      <c r="BL129" s="156">
        <f t="shared" si="181"/>
        <v>0.86885109404984084</v>
      </c>
      <c r="BM129" s="156">
        <f t="shared" si="182"/>
        <v>1.0961224297071974</v>
      </c>
      <c r="BN129" s="156">
        <f t="shared" si="183"/>
        <v>1.4612443434526265</v>
      </c>
      <c r="BO129" s="111">
        <f t="shared" si="184"/>
        <v>604.49550397759992</v>
      </c>
      <c r="BP129" s="111">
        <f t="shared" si="185"/>
        <v>345.81577820333212</v>
      </c>
      <c r="BQ129" s="111">
        <f t="shared" si="186"/>
        <v>0.4380501404924399</v>
      </c>
      <c r="BR129" s="111">
        <f t="shared" si="187"/>
        <v>0.4686117782012148</v>
      </c>
      <c r="BS129" s="156">
        <f t="shared" si="188"/>
        <v>0.87685376758624001</v>
      </c>
      <c r="BT129" s="156">
        <f t="shared" si="189"/>
        <v>0.8688510837637724</v>
      </c>
      <c r="BU129" s="156">
        <f t="shared" si="190"/>
        <v>1.0961224375831111</v>
      </c>
      <c r="BV129" s="156">
        <f t="shared" si="191"/>
        <v>1.461244386652053</v>
      </c>
      <c r="BW129" s="111">
        <f t="shared" si="192"/>
        <v>604.49543812365107</v>
      </c>
      <c r="BX129" s="111">
        <f t="shared" si="193"/>
        <v>345.81577555431005</v>
      </c>
      <c r="BY129" s="111">
        <f t="shared" si="194"/>
        <v>0.43805014384799673</v>
      </c>
      <c r="BZ129" s="111">
        <f t="shared" si="195"/>
        <v>0.4686117817908802</v>
      </c>
      <c r="CA129" s="156">
        <f t="shared" si="196"/>
        <v>0.87685376670354021</v>
      </c>
      <c r="CB129" s="156">
        <f t="shared" si="197"/>
        <v>0.86885108282810697</v>
      </c>
      <c r="CC129" s="156">
        <f t="shared" si="198"/>
        <v>1.0961224382995383</v>
      </c>
      <c r="CD129" s="156">
        <f t="shared" si="199"/>
        <v>1.4612443905816603</v>
      </c>
      <c r="CE129" s="111">
        <f t="shared" si="200"/>
        <v>604.49543213329036</v>
      </c>
      <c r="CF129" s="111">
        <f t="shared" si="201"/>
        <v>345.81577531334352</v>
      </c>
      <c r="CG129" s="111">
        <f t="shared" si="202"/>
        <v>0.43805014415323273</v>
      </c>
      <c r="CH129" s="111">
        <f t="shared" si="203"/>
        <v>0.46861178211741178</v>
      </c>
      <c r="CI129" s="156">
        <f t="shared" si="204"/>
        <v>0.87685376662324599</v>
      </c>
      <c r="CJ129" s="156">
        <f t="shared" si="205"/>
        <v>0.86885108274299483</v>
      </c>
      <c r="CK129" s="156">
        <f t="shared" si="206"/>
        <v>1.0961224383647077</v>
      </c>
      <c r="CL129" s="156">
        <f t="shared" si="207"/>
        <v>1.4612443909391144</v>
      </c>
      <c r="CM129" s="111">
        <f t="shared" si="208"/>
        <v>604.49543158838117</v>
      </c>
      <c r="CN129" s="111">
        <f t="shared" si="209"/>
        <v>345.81577529142419</v>
      </c>
      <c r="CO129" s="111">
        <f t="shared" si="210"/>
        <v>0.43805014418099825</v>
      </c>
      <c r="CP129" s="111">
        <f t="shared" si="211"/>
        <v>0.46861178214711441</v>
      </c>
      <c r="CQ129" s="156">
        <f t="shared" si="212"/>
        <v>0.87685376661594205</v>
      </c>
      <c r="CR129" s="156">
        <f t="shared" si="213"/>
        <v>0.86885108273525269</v>
      </c>
      <c r="CS129" s="156">
        <f t="shared" si="214"/>
        <v>1.0961224383706358</v>
      </c>
      <c r="CT129" s="156">
        <f t="shared" si="215"/>
        <v>1.4612443909716297</v>
      </c>
      <c r="CU129" s="111">
        <f t="shared" si="216"/>
        <v>604.4954315388137</v>
      </c>
      <c r="CV129" s="111">
        <f t="shared" si="217"/>
        <v>345.81577528943029</v>
      </c>
      <c r="CW129" s="111">
        <f t="shared" si="218"/>
        <v>0.43805014418352395</v>
      </c>
      <c r="CX129" s="111">
        <f t="shared" si="219"/>
        <v>0.4686117821498163</v>
      </c>
      <c r="CY129" s="156">
        <f t="shared" si="220"/>
        <v>0.8768537666152777</v>
      </c>
      <c r="CZ129" s="156">
        <f t="shared" si="221"/>
        <v>0.86885108273454836</v>
      </c>
      <c r="DA129" s="156">
        <f t="shared" si="222"/>
        <v>1.096122438371175</v>
      </c>
      <c r="DB129" s="156">
        <f t="shared" si="223"/>
        <v>1.4612443909745876</v>
      </c>
      <c r="DC129" s="111">
        <f t="shared" si="224"/>
        <v>604.49543153430511</v>
      </c>
      <c r="DD129" s="111">
        <f t="shared" si="225"/>
        <v>345.81577528924896</v>
      </c>
      <c r="DE129" s="111">
        <f t="shared" si="226"/>
        <v>0.4380501441837536</v>
      </c>
      <c r="DF129" s="111">
        <f t="shared" si="227"/>
        <v>0.468611782150062</v>
      </c>
      <c r="DG129" s="156">
        <f t="shared" si="228"/>
        <v>0.8768537666152173</v>
      </c>
      <c r="DH129" s="156">
        <f t="shared" si="229"/>
        <v>0.8688510827344843</v>
      </c>
      <c r="DI129" s="156">
        <f t="shared" si="230"/>
        <v>1.096122438371224</v>
      </c>
      <c r="DJ129" s="156">
        <f t="shared" si="231"/>
        <v>1.4612443909748565</v>
      </c>
      <c r="DK129" s="111">
        <f t="shared" si="232"/>
        <v>604.49543153389482</v>
      </c>
      <c r="DL129" s="104">
        <f t="shared" si="233"/>
        <v>345.81577528923242</v>
      </c>
      <c r="DM129" s="104">
        <f t="shared" si="234"/>
        <v>0.43805014418377464</v>
      </c>
      <c r="DN129" s="104">
        <f t="shared" si="235"/>
        <v>0.46861178215008448</v>
      </c>
      <c r="DO129" s="105">
        <f t="shared" si="236"/>
        <v>0.87685376661521175</v>
      </c>
      <c r="DP129" s="105">
        <f t="shared" si="237"/>
        <v>0.86885108273447853</v>
      </c>
      <c r="DQ129" s="105">
        <f t="shared" si="238"/>
        <v>1.0961224383712285</v>
      </c>
      <c r="DR129" s="105">
        <f t="shared" si="239"/>
        <v>1.4612443909748811</v>
      </c>
      <c r="DS129" s="104">
        <f t="shared" si="240"/>
        <v>604.49543153385741</v>
      </c>
      <c r="DT129" s="104">
        <f t="shared" si="241"/>
        <v>345.81577528923088</v>
      </c>
      <c r="DU129" s="104">
        <f t="shared" si="242"/>
        <v>0.43805014418377652</v>
      </c>
      <c r="DV129" s="104">
        <f t="shared" si="243"/>
        <v>0.46861178215008653</v>
      </c>
      <c r="DW129" s="105">
        <f t="shared" si="244"/>
        <v>0.87685376661521131</v>
      </c>
      <c r="DX129" s="105">
        <f t="shared" si="245"/>
        <v>0.86885108273447798</v>
      </c>
      <c r="DY129" s="105">
        <f t="shared" si="246"/>
        <v>1.0961224383712289</v>
      </c>
      <c r="DZ129" s="105">
        <f t="shared" si="247"/>
        <v>1.4612443909748833</v>
      </c>
      <c r="EA129" s="104">
        <f t="shared" si="248"/>
        <v>604.49543153385423</v>
      </c>
      <c r="EB129" s="104">
        <f t="shared" si="249"/>
        <v>345.81577528923083</v>
      </c>
      <c r="EC129" s="104">
        <f t="shared" si="250"/>
        <v>0.43805014418377658</v>
      </c>
      <c r="ED129" s="104">
        <f t="shared" si="251"/>
        <v>0.46861178215008659</v>
      </c>
      <c r="EE129" s="105">
        <f t="shared" si="252"/>
        <v>0.87685376661521119</v>
      </c>
      <c r="EF129" s="105">
        <f t="shared" si="253"/>
        <v>0.86885108273447798</v>
      </c>
      <c r="EG129" s="105">
        <f t="shared" si="254"/>
        <v>1.0961224383712289</v>
      </c>
      <c r="EH129" s="105">
        <f t="shared" si="255"/>
        <v>1.4612443909748833</v>
      </c>
      <c r="EI129" s="104">
        <f t="shared" si="256"/>
        <v>604.49543153385423</v>
      </c>
      <c r="EJ129" s="104">
        <f t="shared" si="257"/>
        <v>345.81577528923083</v>
      </c>
      <c r="EK129" s="104">
        <f t="shared" si="258"/>
        <v>0.43805014418377658</v>
      </c>
      <c r="EL129" s="104">
        <f t="shared" si="259"/>
        <v>0.46861178215008659</v>
      </c>
      <c r="EM129" s="105">
        <f t="shared" si="260"/>
        <v>0.87685376661521119</v>
      </c>
      <c r="EN129" s="105">
        <f t="shared" si="261"/>
        <v>0.86885108273447798</v>
      </c>
      <c r="EO129" s="105">
        <f t="shared" si="262"/>
        <v>1.0961224383712289</v>
      </c>
      <c r="EP129" s="105">
        <f t="shared" si="263"/>
        <v>1.4612443909748833</v>
      </c>
      <c r="EQ129" s="104">
        <f t="shared" si="264"/>
        <v>0.58427763928629883</v>
      </c>
      <c r="ER129" s="65">
        <f t="shared" si="265"/>
        <v>72.665775289230851</v>
      </c>
      <c r="ES129" s="16"/>
      <c r="ET129" s="16"/>
      <c r="EU129" s="16"/>
      <c r="EV129" s="16"/>
      <c r="EW129" s="16"/>
      <c r="EX129" s="16"/>
      <c r="EY129" s="16"/>
      <c r="EZ129" s="16"/>
      <c r="FA129" s="16"/>
      <c r="FB129" s="16"/>
      <c r="FC129" s="16"/>
      <c r="FD129" s="16"/>
    </row>
    <row r="130" spans="2:160" x14ac:dyDescent="0.3"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16"/>
      <c r="M130" s="116"/>
      <c r="N130" s="116"/>
      <c r="O130" s="116"/>
      <c r="P130" s="117"/>
      <c r="Q130" s="117"/>
      <c r="R130" s="116"/>
      <c r="S130" s="111">
        <v>0.68</v>
      </c>
      <c r="T130" s="134">
        <f t="shared" si="137"/>
        <v>351.10724015225628</v>
      </c>
      <c r="U130" s="111">
        <f t="shared" si="138"/>
        <v>0.4314483807305749</v>
      </c>
      <c r="V130" s="111">
        <f t="shared" si="139"/>
        <v>0.46154943054898706</v>
      </c>
      <c r="W130" s="156">
        <f t="shared" si="140"/>
        <v>0.87859212182354229</v>
      </c>
      <c r="X130" s="156">
        <f t="shared" si="141"/>
        <v>0.87069387376143803</v>
      </c>
      <c r="Y130" s="156">
        <f t="shared" si="142"/>
        <v>1.0888333507869394</v>
      </c>
      <c r="Z130" s="156">
        <f t="shared" si="143"/>
        <v>1.4698714822185388</v>
      </c>
      <c r="AA130" s="111">
        <f t="shared" si="144"/>
        <v>617.64674833043546</v>
      </c>
      <c r="AB130" s="111">
        <f t="shared" si="145"/>
        <v>346.34002599622164</v>
      </c>
      <c r="AC130" s="111">
        <f t="shared" si="146"/>
        <v>0.43738707298048385</v>
      </c>
      <c r="AD130" s="111">
        <f t="shared" si="147"/>
        <v>0.46790245016516874</v>
      </c>
      <c r="AE130" s="156">
        <f t="shared" si="148"/>
        <v>0.87702820890942768</v>
      </c>
      <c r="AF130" s="156">
        <f t="shared" si="149"/>
        <v>0.86903599356718964</v>
      </c>
      <c r="AG130" s="156">
        <f t="shared" si="150"/>
        <v>1.090020669308964</v>
      </c>
      <c r="AH130" s="156">
        <f t="shared" si="151"/>
        <v>1.4771027094798108</v>
      </c>
      <c r="AI130" s="111">
        <f t="shared" si="152"/>
        <v>607.18476132623812</v>
      </c>
      <c r="AJ130" s="111">
        <f t="shared" si="153"/>
        <v>345.92375389566092</v>
      </c>
      <c r="AK130" s="111">
        <f t="shared" si="154"/>
        <v>0.43791340872232654</v>
      </c>
      <c r="AL130" s="111">
        <f t="shared" si="155"/>
        <v>0.46846550700527956</v>
      </c>
      <c r="AM130" s="156">
        <f t="shared" si="156"/>
        <v>0.87688973645427981</v>
      </c>
      <c r="AN130" s="156">
        <f t="shared" si="157"/>
        <v>0.86888921096643656</v>
      </c>
      <c r="AO130" s="156">
        <f t="shared" si="158"/>
        <v>1.0901258543950794</v>
      </c>
      <c r="AP130" s="156">
        <f t="shared" si="159"/>
        <v>1.4777445396693469</v>
      </c>
      <c r="AQ130" s="111">
        <f t="shared" si="160"/>
        <v>606.25668453234607</v>
      </c>
      <c r="AR130" s="111">
        <f t="shared" si="161"/>
        <v>345.88653639910927</v>
      </c>
      <c r="AS130" s="111">
        <f t="shared" si="162"/>
        <v>0.43796052833833909</v>
      </c>
      <c r="AT130" s="111">
        <f t="shared" si="163"/>
        <v>0.46851591403636272</v>
      </c>
      <c r="AU130" s="156">
        <f t="shared" si="164"/>
        <v>0.87687734092959069</v>
      </c>
      <c r="AV130" s="156">
        <f t="shared" si="165"/>
        <v>0.86887607162814451</v>
      </c>
      <c r="AW130" s="156">
        <f t="shared" si="166"/>
        <v>1.0901352706158565</v>
      </c>
      <c r="AX130" s="156">
        <f t="shared" si="167"/>
        <v>1.4778020062457515</v>
      </c>
      <c r="AY130" s="111">
        <f t="shared" si="168"/>
        <v>606.17359392338096</v>
      </c>
      <c r="AZ130" s="111">
        <f t="shared" si="169"/>
        <v>345.88320198709476</v>
      </c>
      <c r="BA130" s="111">
        <f t="shared" si="170"/>
        <v>0.43796475040185412</v>
      </c>
      <c r="BB130" s="111">
        <f t="shared" si="171"/>
        <v>0.46852043066244864</v>
      </c>
      <c r="BC130" s="156">
        <f t="shared" si="172"/>
        <v>0.87687623026074568</v>
      </c>
      <c r="BD130" s="156">
        <f t="shared" si="173"/>
        <v>0.86887489431244302</v>
      </c>
      <c r="BE130" s="156">
        <f t="shared" si="174"/>
        <v>1.0901361143355435</v>
      </c>
      <c r="BF130" s="156">
        <f t="shared" si="175"/>
        <v>1.4778071554887167</v>
      </c>
      <c r="BG130" s="111">
        <f t="shared" si="176"/>
        <v>606.16614870359945</v>
      </c>
      <c r="BH130" s="111">
        <f t="shared" si="177"/>
        <v>345.88290319294737</v>
      </c>
      <c r="BI130" s="111">
        <f t="shared" si="178"/>
        <v>0.43796512874175758</v>
      </c>
      <c r="BJ130" s="111">
        <f t="shared" si="179"/>
        <v>0.46852083539815931</v>
      </c>
      <c r="BK130" s="156">
        <f t="shared" si="180"/>
        <v>0.87687613073357074</v>
      </c>
      <c r="BL130" s="156">
        <f t="shared" si="181"/>
        <v>0.86887478881304003</v>
      </c>
      <c r="BM130" s="156">
        <f t="shared" si="182"/>
        <v>1.0901361899413999</v>
      </c>
      <c r="BN130" s="156">
        <f t="shared" si="183"/>
        <v>1.4778076169138243</v>
      </c>
      <c r="BO130" s="111">
        <f t="shared" si="184"/>
        <v>606.16548153570648</v>
      </c>
      <c r="BP130" s="111">
        <f t="shared" si="185"/>
        <v>345.88287641778311</v>
      </c>
      <c r="BQ130" s="111">
        <f t="shared" si="186"/>
        <v>0.43796516264510771</v>
      </c>
      <c r="BR130" s="111">
        <f t="shared" si="187"/>
        <v>0.46852087166685941</v>
      </c>
      <c r="BS130" s="156">
        <f t="shared" si="188"/>
        <v>0.8768761218148593</v>
      </c>
      <c r="BT130" s="156">
        <f t="shared" si="189"/>
        <v>0.86887477935915236</v>
      </c>
      <c r="BU130" s="156">
        <f t="shared" si="190"/>
        <v>1.0901361967165029</v>
      </c>
      <c r="BV130" s="156">
        <f t="shared" si="191"/>
        <v>1.4778076582625117</v>
      </c>
      <c r="BW130" s="111">
        <f t="shared" si="192"/>
        <v>606.16542175024006</v>
      </c>
      <c r="BX130" s="111">
        <f t="shared" si="193"/>
        <v>345.88287401843729</v>
      </c>
      <c r="BY130" s="111">
        <f t="shared" si="194"/>
        <v>0.4379651656832167</v>
      </c>
      <c r="BZ130" s="111">
        <f t="shared" si="195"/>
        <v>0.46852087491692945</v>
      </c>
      <c r="CA130" s="156">
        <f t="shared" si="196"/>
        <v>0.87687612101564572</v>
      </c>
      <c r="CB130" s="156">
        <f t="shared" si="197"/>
        <v>0.86887477851198125</v>
      </c>
      <c r="CC130" s="156">
        <f t="shared" si="198"/>
        <v>1.0901361973236257</v>
      </c>
      <c r="CD130" s="156">
        <f t="shared" si="199"/>
        <v>1.477807661967804</v>
      </c>
      <c r="CE130" s="111">
        <f t="shared" si="200"/>
        <v>606.16541639281149</v>
      </c>
      <c r="CF130" s="111">
        <f t="shared" si="201"/>
        <v>345.88287380342979</v>
      </c>
      <c r="CG130" s="111">
        <f t="shared" si="202"/>
        <v>0.43796516595546431</v>
      </c>
      <c r="CH130" s="111">
        <f t="shared" si="203"/>
        <v>0.46852087520817115</v>
      </c>
      <c r="CI130" s="156">
        <f t="shared" si="204"/>
        <v>0.87687612094402756</v>
      </c>
      <c r="CJ130" s="156">
        <f t="shared" si="205"/>
        <v>0.86887477843606542</v>
      </c>
      <c r="CK130" s="156">
        <f t="shared" si="206"/>
        <v>1.0901361973780306</v>
      </c>
      <c r="CL130" s="156">
        <f t="shared" si="207"/>
        <v>1.4778076622998384</v>
      </c>
      <c r="CM130" s="111">
        <f t="shared" si="208"/>
        <v>606.16541591272767</v>
      </c>
      <c r="CN130" s="111">
        <f t="shared" si="209"/>
        <v>345.88287378416283</v>
      </c>
      <c r="CO130" s="111">
        <f t="shared" si="210"/>
        <v>0.43796516597986063</v>
      </c>
      <c r="CP130" s="111">
        <f t="shared" si="211"/>
        <v>0.4685208752342695</v>
      </c>
      <c r="CQ130" s="156">
        <f t="shared" si="212"/>
        <v>0.87687612093760969</v>
      </c>
      <c r="CR130" s="156">
        <f t="shared" si="213"/>
        <v>0.86887477842926253</v>
      </c>
      <c r="CS130" s="156">
        <f t="shared" si="214"/>
        <v>1.0901361973829058</v>
      </c>
      <c r="CT130" s="156">
        <f t="shared" si="215"/>
        <v>1.4778076623295922</v>
      </c>
      <c r="CU130" s="111">
        <f t="shared" si="216"/>
        <v>606.16541586970698</v>
      </c>
      <c r="CV130" s="111">
        <f t="shared" si="217"/>
        <v>345.88287378243626</v>
      </c>
      <c r="CW130" s="111">
        <f t="shared" si="218"/>
        <v>0.43796516598204688</v>
      </c>
      <c r="CX130" s="111">
        <f t="shared" si="219"/>
        <v>0.46852087523660829</v>
      </c>
      <c r="CY130" s="156">
        <f t="shared" si="220"/>
        <v>0.8768761209370346</v>
      </c>
      <c r="CZ130" s="156">
        <f t="shared" si="221"/>
        <v>0.86887477842865291</v>
      </c>
      <c r="DA130" s="156">
        <f t="shared" si="222"/>
        <v>1.0901361973833426</v>
      </c>
      <c r="DB130" s="156">
        <f t="shared" si="223"/>
        <v>1.4778076623322587</v>
      </c>
      <c r="DC130" s="111">
        <f t="shared" si="224"/>
        <v>606.16541586585186</v>
      </c>
      <c r="DD130" s="111">
        <f t="shared" si="225"/>
        <v>345.88287378228154</v>
      </c>
      <c r="DE130" s="111">
        <f t="shared" si="226"/>
        <v>0.43796516598224278</v>
      </c>
      <c r="DF130" s="111">
        <f t="shared" si="227"/>
        <v>0.46852087523681785</v>
      </c>
      <c r="DG130" s="156">
        <f t="shared" si="228"/>
        <v>0.87687612093698308</v>
      </c>
      <c r="DH130" s="156">
        <f t="shared" si="229"/>
        <v>0.86887477842859828</v>
      </c>
      <c r="DI130" s="156">
        <f t="shared" si="230"/>
        <v>1.0901361973833819</v>
      </c>
      <c r="DJ130" s="156">
        <f t="shared" si="231"/>
        <v>1.4778076623324976</v>
      </c>
      <c r="DK130" s="111">
        <f t="shared" si="232"/>
        <v>606.16541586550625</v>
      </c>
      <c r="DL130" s="104">
        <f t="shared" si="233"/>
        <v>345.88287378226767</v>
      </c>
      <c r="DM130" s="104">
        <f t="shared" si="234"/>
        <v>0.43796516598226037</v>
      </c>
      <c r="DN130" s="104">
        <f t="shared" si="235"/>
        <v>0.46852087523683666</v>
      </c>
      <c r="DO130" s="105">
        <f t="shared" si="236"/>
        <v>0.87687612093697842</v>
      </c>
      <c r="DP130" s="105">
        <f t="shared" si="237"/>
        <v>0.8688747784285934</v>
      </c>
      <c r="DQ130" s="105">
        <f t="shared" si="238"/>
        <v>1.0901361973833852</v>
      </c>
      <c r="DR130" s="105">
        <f t="shared" si="239"/>
        <v>1.4778076623325189</v>
      </c>
      <c r="DS130" s="104">
        <f t="shared" si="240"/>
        <v>606.1654158654751</v>
      </c>
      <c r="DT130" s="104">
        <f t="shared" si="241"/>
        <v>345.88287378226642</v>
      </c>
      <c r="DU130" s="104">
        <f t="shared" si="242"/>
        <v>0.43796516598226187</v>
      </c>
      <c r="DV130" s="104">
        <f t="shared" si="243"/>
        <v>0.46852087523683827</v>
      </c>
      <c r="DW130" s="105">
        <f t="shared" si="244"/>
        <v>0.87687612093697809</v>
      </c>
      <c r="DX130" s="105">
        <f t="shared" si="245"/>
        <v>0.86887477842859295</v>
      </c>
      <c r="DY130" s="105">
        <f t="shared" si="246"/>
        <v>1.0901361973833856</v>
      </c>
      <c r="DZ130" s="105">
        <f t="shared" si="247"/>
        <v>1.4778076623325207</v>
      </c>
      <c r="EA130" s="104">
        <f t="shared" si="248"/>
        <v>606.16541586547305</v>
      </c>
      <c r="EB130" s="104">
        <f t="shared" si="249"/>
        <v>345.88287378226636</v>
      </c>
      <c r="EC130" s="104">
        <f t="shared" si="250"/>
        <v>0.43796516598226198</v>
      </c>
      <c r="ED130" s="104">
        <f t="shared" si="251"/>
        <v>0.46852087523683839</v>
      </c>
      <c r="EE130" s="105">
        <f t="shared" si="252"/>
        <v>0.87687612093697798</v>
      </c>
      <c r="EF130" s="105">
        <f t="shared" si="253"/>
        <v>0.86887477842859295</v>
      </c>
      <c r="EG130" s="105">
        <f t="shared" si="254"/>
        <v>1.0901361973833856</v>
      </c>
      <c r="EH130" s="105">
        <f t="shared" si="255"/>
        <v>1.4778076623325209</v>
      </c>
      <c r="EI130" s="104">
        <f t="shared" si="256"/>
        <v>606.16541586547248</v>
      </c>
      <c r="EJ130" s="104">
        <f t="shared" si="257"/>
        <v>345.8828737822663</v>
      </c>
      <c r="EK130" s="104">
        <f t="shared" si="258"/>
        <v>0.43796516598226204</v>
      </c>
      <c r="EL130" s="104">
        <f t="shared" si="259"/>
        <v>0.46852087523683844</v>
      </c>
      <c r="EM130" s="105">
        <f t="shared" si="260"/>
        <v>0.87687612093697798</v>
      </c>
      <c r="EN130" s="105">
        <f t="shared" si="261"/>
        <v>0.86887477842859295</v>
      </c>
      <c r="EO130" s="105">
        <f t="shared" si="262"/>
        <v>1.0901361973833856</v>
      </c>
      <c r="EP130" s="105">
        <f t="shared" si="263"/>
        <v>1.4778076623325211</v>
      </c>
      <c r="EQ130" s="104">
        <f t="shared" si="264"/>
        <v>0.59138894192522784</v>
      </c>
      <c r="ER130" s="65">
        <f t="shared" si="265"/>
        <v>72.732873782266324</v>
      </c>
      <c r="ES130" s="16"/>
      <c r="ET130" s="16"/>
      <c r="EU130" s="16"/>
      <c r="EV130" s="16"/>
      <c r="EW130" s="16"/>
      <c r="EX130" s="16"/>
      <c r="EY130" s="16"/>
      <c r="EZ130" s="16"/>
      <c r="FA130" s="16"/>
      <c r="FB130" s="16"/>
      <c r="FC130" s="16"/>
      <c r="FD130" s="16"/>
    </row>
    <row r="131" spans="2:160" x14ac:dyDescent="0.3"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16"/>
      <c r="M131" s="116"/>
      <c r="N131" s="116"/>
      <c r="O131" s="116"/>
      <c r="P131" s="117"/>
      <c r="Q131" s="117"/>
      <c r="R131" s="116"/>
      <c r="S131" s="111">
        <v>0.69</v>
      </c>
      <c r="T131" s="134">
        <f t="shared" si="137"/>
        <v>351.11888849533727</v>
      </c>
      <c r="U131" s="111">
        <f t="shared" si="138"/>
        <v>0.43143406746254759</v>
      </c>
      <c r="V131" s="111">
        <f t="shared" si="139"/>
        <v>0.46153411868086486</v>
      </c>
      <c r="W131" s="156">
        <f t="shared" si="140"/>
        <v>0.87859589448900011</v>
      </c>
      <c r="X131" s="156">
        <f t="shared" si="141"/>
        <v>0.87069787335555515</v>
      </c>
      <c r="Y131" s="156">
        <f t="shared" si="142"/>
        <v>1.0831619866681368</v>
      </c>
      <c r="Z131" s="156">
        <f t="shared" si="143"/>
        <v>1.4866329386376143</v>
      </c>
      <c r="AA131" s="111">
        <f t="shared" si="144"/>
        <v>619.13714476795838</v>
      </c>
      <c r="AB131" s="111">
        <f t="shared" si="145"/>
        <v>346.39884460551571</v>
      </c>
      <c r="AC131" s="111">
        <f t="shared" si="146"/>
        <v>0.43731280454755872</v>
      </c>
      <c r="AD131" s="111">
        <f t="shared" si="147"/>
        <v>0.46782300021366746</v>
      </c>
      <c r="AE131" s="156">
        <f t="shared" si="148"/>
        <v>0.8770477497803294</v>
      </c>
      <c r="AF131" s="156">
        <f t="shared" si="149"/>
        <v>0.86905670727430662</v>
      </c>
      <c r="AG131" s="156">
        <f t="shared" si="150"/>
        <v>1.0842601645763188</v>
      </c>
      <c r="AH131" s="156">
        <f t="shared" si="151"/>
        <v>1.4940855887624467</v>
      </c>
      <c r="AI131" s="111">
        <f t="shared" si="152"/>
        <v>608.91639886035057</v>
      </c>
      <c r="AJ131" s="111">
        <f t="shared" si="153"/>
        <v>345.99306800159223</v>
      </c>
      <c r="AK131" s="111">
        <f t="shared" si="154"/>
        <v>0.43782567986528259</v>
      </c>
      <c r="AL131" s="111">
        <f t="shared" si="155"/>
        <v>0.4683716575303023</v>
      </c>
      <c r="AM131" s="156">
        <f t="shared" si="156"/>
        <v>0.87691281531828058</v>
      </c>
      <c r="AN131" s="156">
        <f t="shared" si="157"/>
        <v>0.86891367474970072</v>
      </c>
      <c r="AO131" s="156">
        <f t="shared" si="158"/>
        <v>1.0843559299933154</v>
      </c>
      <c r="AP131" s="156">
        <f t="shared" si="159"/>
        <v>1.4947367676644499</v>
      </c>
      <c r="AQ131" s="111">
        <f t="shared" si="160"/>
        <v>608.02355858252656</v>
      </c>
      <c r="AR131" s="111">
        <f t="shared" si="161"/>
        <v>345.95735003725463</v>
      </c>
      <c r="AS131" s="111">
        <f t="shared" si="162"/>
        <v>0.43787088266851198</v>
      </c>
      <c r="AT131" s="111">
        <f t="shared" si="163"/>
        <v>0.46842001401747796</v>
      </c>
      <c r="AU131" s="156">
        <f t="shared" si="164"/>
        <v>0.87690092372367878</v>
      </c>
      <c r="AV131" s="156">
        <f t="shared" si="165"/>
        <v>0.86890106955724145</v>
      </c>
      <c r="AW131" s="156">
        <f t="shared" si="166"/>
        <v>1.0843643700534391</v>
      </c>
      <c r="AX131" s="156">
        <f t="shared" si="167"/>
        <v>1.4947941676208345</v>
      </c>
      <c r="AY131" s="111">
        <f t="shared" si="168"/>
        <v>607.94485933201588</v>
      </c>
      <c r="AZ131" s="111">
        <f t="shared" si="169"/>
        <v>345.95419957104122</v>
      </c>
      <c r="BA131" s="111">
        <f t="shared" si="170"/>
        <v>0.43787487018311194</v>
      </c>
      <c r="BB131" s="111">
        <f t="shared" si="171"/>
        <v>0.46842427973077089</v>
      </c>
      <c r="BC131" s="156">
        <f t="shared" si="172"/>
        <v>0.87689987472773534</v>
      </c>
      <c r="BD131" s="156">
        <f t="shared" si="173"/>
        <v>0.86889995761310013</v>
      </c>
      <c r="BE131" s="156">
        <f t="shared" si="174"/>
        <v>1.0843651145813507</v>
      </c>
      <c r="BF131" s="156">
        <f t="shared" si="175"/>
        <v>1.4947992311528804</v>
      </c>
      <c r="BG131" s="111">
        <f t="shared" si="176"/>
        <v>607.93791690566763</v>
      </c>
      <c r="BH131" s="111">
        <f t="shared" si="177"/>
        <v>345.95392163734323</v>
      </c>
      <c r="BI131" s="111">
        <f t="shared" si="178"/>
        <v>0.43787522196459006</v>
      </c>
      <c r="BJ131" s="111">
        <f t="shared" si="179"/>
        <v>0.46842465605514283</v>
      </c>
      <c r="BK131" s="156">
        <f t="shared" si="180"/>
        <v>0.87689978218460007</v>
      </c>
      <c r="BL131" s="156">
        <f t="shared" si="181"/>
        <v>0.8688998595166364</v>
      </c>
      <c r="BM131" s="156">
        <f t="shared" si="182"/>
        <v>1.0843651802641323</v>
      </c>
      <c r="BN131" s="156">
        <f t="shared" si="183"/>
        <v>1.4947996778618722</v>
      </c>
      <c r="BO131" s="111">
        <f t="shared" si="184"/>
        <v>607.93730443922834</v>
      </c>
      <c r="BP131" s="111">
        <f t="shared" si="185"/>
        <v>345.9538971176807</v>
      </c>
      <c r="BQ131" s="111">
        <f t="shared" si="186"/>
        <v>0.43787525299922431</v>
      </c>
      <c r="BR131" s="111">
        <f t="shared" si="187"/>
        <v>0.46842468925498415</v>
      </c>
      <c r="BS131" s="156">
        <f t="shared" si="188"/>
        <v>0.87689977402032082</v>
      </c>
      <c r="BT131" s="156">
        <f t="shared" si="189"/>
        <v>0.86889985086243515</v>
      </c>
      <c r="BU131" s="156">
        <f t="shared" si="190"/>
        <v>1.0843651860587553</v>
      </c>
      <c r="BV131" s="156">
        <f t="shared" si="191"/>
        <v>1.4947997172711425</v>
      </c>
      <c r="BW131" s="111">
        <f t="shared" si="192"/>
        <v>607.93725040661297</v>
      </c>
      <c r="BX131" s="111">
        <f t="shared" si="193"/>
        <v>345.95389495452201</v>
      </c>
      <c r="BY131" s="111">
        <f t="shared" si="194"/>
        <v>0.43787525573714309</v>
      </c>
      <c r="BZ131" s="111">
        <f t="shared" si="195"/>
        <v>0.46842469218392052</v>
      </c>
      <c r="CA131" s="156">
        <f t="shared" si="196"/>
        <v>0.87689977330005675</v>
      </c>
      <c r="CB131" s="156">
        <f t="shared" si="197"/>
        <v>0.86889985009894943</v>
      </c>
      <c r="CC131" s="156">
        <f t="shared" si="198"/>
        <v>1.0843651865699651</v>
      </c>
      <c r="CD131" s="156">
        <f t="shared" si="199"/>
        <v>1.4947997207478836</v>
      </c>
      <c r="CE131" s="111">
        <f t="shared" si="200"/>
        <v>607.93724563978083</v>
      </c>
      <c r="CF131" s="111">
        <f t="shared" si="201"/>
        <v>345.95389476368513</v>
      </c>
      <c r="CG131" s="111">
        <f t="shared" si="202"/>
        <v>0.43787525597868615</v>
      </c>
      <c r="CH131" s="111">
        <f t="shared" si="203"/>
        <v>0.46842469244231538</v>
      </c>
      <c r="CI131" s="156">
        <f t="shared" si="204"/>
        <v>0.87689977323651402</v>
      </c>
      <c r="CJ131" s="156">
        <f t="shared" si="205"/>
        <v>0.86889985003159365</v>
      </c>
      <c r="CK131" s="156">
        <f t="shared" si="206"/>
        <v>1.0843651866150645</v>
      </c>
      <c r="CL131" s="156">
        <f t="shared" si="207"/>
        <v>1.4947997210546065</v>
      </c>
      <c r="CM131" s="111">
        <f t="shared" si="208"/>
        <v>607.93724521924412</v>
      </c>
      <c r="CN131" s="111">
        <f t="shared" si="209"/>
        <v>345.95389474684924</v>
      </c>
      <c r="CO131" s="111">
        <f t="shared" si="210"/>
        <v>0.43787525599999533</v>
      </c>
      <c r="CP131" s="111">
        <f t="shared" si="211"/>
        <v>0.46842469246511126</v>
      </c>
      <c r="CQ131" s="156">
        <f t="shared" si="212"/>
        <v>0.87689977323090829</v>
      </c>
      <c r="CR131" s="156">
        <f t="shared" si="213"/>
        <v>0.86889985002565151</v>
      </c>
      <c r="CS131" s="156">
        <f t="shared" si="214"/>
        <v>1.0843651866190434</v>
      </c>
      <c r="CT131" s="156">
        <f t="shared" si="215"/>
        <v>1.4947997210816659</v>
      </c>
      <c r="CU131" s="111">
        <f t="shared" si="216"/>
        <v>607.93724518214378</v>
      </c>
      <c r="CV131" s="111">
        <f t="shared" si="217"/>
        <v>345.95389474536393</v>
      </c>
      <c r="CW131" s="111">
        <f t="shared" si="218"/>
        <v>0.43787525600187538</v>
      </c>
      <c r="CX131" s="111">
        <f t="shared" si="219"/>
        <v>0.46842469246712248</v>
      </c>
      <c r="CY131" s="156">
        <f t="shared" si="220"/>
        <v>0.87689977323041368</v>
      </c>
      <c r="CZ131" s="156">
        <f t="shared" si="221"/>
        <v>0.86889985002512726</v>
      </c>
      <c r="DA131" s="156">
        <f t="shared" si="222"/>
        <v>1.0843651866193944</v>
      </c>
      <c r="DB131" s="156">
        <f t="shared" si="223"/>
        <v>1.4947997210840533</v>
      </c>
      <c r="DC131" s="111">
        <f t="shared" si="224"/>
        <v>607.93724517887063</v>
      </c>
      <c r="DD131" s="111">
        <f t="shared" si="225"/>
        <v>345.95389474523296</v>
      </c>
      <c r="DE131" s="111">
        <f t="shared" si="226"/>
        <v>0.43787525600204114</v>
      </c>
      <c r="DF131" s="111">
        <f t="shared" si="227"/>
        <v>0.46842469246729979</v>
      </c>
      <c r="DG131" s="156">
        <f t="shared" si="228"/>
        <v>0.87689977323037005</v>
      </c>
      <c r="DH131" s="156">
        <f t="shared" si="229"/>
        <v>0.86889985002508097</v>
      </c>
      <c r="DI131" s="156">
        <f t="shared" si="230"/>
        <v>1.0843651866194253</v>
      </c>
      <c r="DJ131" s="156">
        <f t="shared" si="231"/>
        <v>1.4947997210842638</v>
      </c>
      <c r="DK131" s="111">
        <f t="shared" si="232"/>
        <v>607.93724517858243</v>
      </c>
      <c r="DL131" s="104">
        <f t="shared" si="233"/>
        <v>345.95389474522142</v>
      </c>
      <c r="DM131" s="104">
        <f t="shared" si="234"/>
        <v>0.43787525600205568</v>
      </c>
      <c r="DN131" s="104">
        <f t="shared" si="235"/>
        <v>0.46842469246731538</v>
      </c>
      <c r="DO131" s="105">
        <f t="shared" si="236"/>
        <v>0.87689977323036628</v>
      </c>
      <c r="DP131" s="105">
        <f t="shared" si="237"/>
        <v>0.86889985002507697</v>
      </c>
      <c r="DQ131" s="105">
        <f t="shared" si="238"/>
        <v>1.0843651866194282</v>
      </c>
      <c r="DR131" s="105">
        <f t="shared" si="239"/>
        <v>1.4947997210842823</v>
      </c>
      <c r="DS131" s="104">
        <f t="shared" si="240"/>
        <v>607.93724517855674</v>
      </c>
      <c r="DT131" s="104">
        <f t="shared" si="241"/>
        <v>345.95389474522034</v>
      </c>
      <c r="DU131" s="104">
        <f t="shared" si="242"/>
        <v>0.43787525600205707</v>
      </c>
      <c r="DV131" s="104">
        <f t="shared" si="243"/>
        <v>0.46842469246731683</v>
      </c>
      <c r="DW131" s="105">
        <f t="shared" si="244"/>
        <v>0.87689977323036583</v>
      </c>
      <c r="DX131" s="105">
        <f t="shared" si="245"/>
        <v>0.86889985002507653</v>
      </c>
      <c r="DY131" s="105">
        <f t="shared" si="246"/>
        <v>1.0843651866194284</v>
      </c>
      <c r="DZ131" s="105">
        <f t="shared" si="247"/>
        <v>1.4947997210842838</v>
      </c>
      <c r="EA131" s="104">
        <f t="shared" si="248"/>
        <v>607.93724517855424</v>
      </c>
      <c r="EB131" s="104">
        <f t="shared" si="249"/>
        <v>345.95389474522028</v>
      </c>
      <c r="EC131" s="104">
        <f t="shared" si="250"/>
        <v>0.43787525600205712</v>
      </c>
      <c r="ED131" s="104">
        <f t="shared" si="251"/>
        <v>0.46842469246731694</v>
      </c>
      <c r="EE131" s="105">
        <f t="shared" si="252"/>
        <v>0.87689977323036583</v>
      </c>
      <c r="EF131" s="105">
        <f t="shared" si="253"/>
        <v>0.86889985002507653</v>
      </c>
      <c r="EG131" s="105">
        <f t="shared" si="254"/>
        <v>1.0843651866194284</v>
      </c>
      <c r="EH131" s="105">
        <f t="shared" si="255"/>
        <v>1.494799721084284</v>
      </c>
      <c r="EI131" s="104">
        <f t="shared" si="256"/>
        <v>607.93724517855367</v>
      </c>
      <c r="EJ131" s="104">
        <f t="shared" si="257"/>
        <v>345.95389474522023</v>
      </c>
      <c r="EK131" s="104">
        <f t="shared" si="258"/>
        <v>0.43787525600205718</v>
      </c>
      <c r="EL131" s="104">
        <f t="shared" si="259"/>
        <v>0.46842469246731699</v>
      </c>
      <c r="EM131" s="105">
        <f t="shared" si="260"/>
        <v>0.87689977323036583</v>
      </c>
      <c r="EN131" s="105">
        <f t="shared" si="261"/>
        <v>0.86889985002507653</v>
      </c>
      <c r="EO131" s="105">
        <f t="shared" si="262"/>
        <v>1.0843651866194284</v>
      </c>
      <c r="EP131" s="105">
        <f t="shared" si="263"/>
        <v>1.494799721084284</v>
      </c>
      <c r="EQ131" s="104">
        <f t="shared" si="264"/>
        <v>0.59865385034517848</v>
      </c>
      <c r="ER131" s="65">
        <f t="shared" si="265"/>
        <v>72.803894745220248</v>
      </c>
      <c r="ES131" s="16"/>
      <c r="ET131" s="16"/>
      <c r="EU131" s="16"/>
      <c r="EV131" s="16"/>
      <c r="EW131" s="16"/>
      <c r="EX131" s="16"/>
      <c r="EY131" s="16"/>
      <c r="EZ131" s="16"/>
      <c r="FA131" s="16"/>
      <c r="FB131" s="16"/>
      <c r="FC131" s="16"/>
      <c r="FD131" s="16"/>
    </row>
    <row r="132" spans="2:160" x14ac:dyDescent="0.3"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16"/>
      <c r="M132" s="116"/>
      <c r="N132" s="116"/>
      <c r="O132" s="116"/>
      <c r="P132" s="117"/>
      <c r="Q132" s="117"/>
      <c r="R132" s="116"/>
      <c r="S132" s="111">
        <v>0.7</v>
      </c>
      <c r="T132" s="134">
        <f t="shared" si="137"/>
        <v>351.13053683841821</v>
      </c>
      <c r="U132" s="111">
        <f t="shared" si="138"/>
        <v>0.43141975514417202</v>
      </c>
      <c r="V132" s="111">
        <f t="shared" si="139"/>
        <v>0.46151880782864912</v>
      </c>
      <c r="W132" s="156">
        <f t="shared" si="140"/>
        <v>0.87859966692034852</v>
      </c>
      <c r="X132" s="156">
        <f t="shared" si="141"/>
        <v>0.87070187270267918</v>
      </c>
      <c r="Y132" s="156">
        <f t="shared" si="142"/>
        <v>1.0776982592622162</v>
      </c>
      <c r="Z132" s="156">
        <f t="shared" si="143"/>
        <v>1.5038362131560816</v>
      </c>
      <c r="AA132" s="111">
        <f t="shared" si="144"/>
        <v>620.72468354146042</v>
      </c>
      <c r="AB132" s="111">
        <f t="shared" si="145"/>
        <v>346.46136630638694</v>
      </c>
      <c r="AC132" s="111">
        <f t="shared" si="146"/>
        <v>0.43723388798423574</v>
      </c>
      <c r="AD132" s="111">
        <f t="shared" si="147"/>
        <v>0.46773857784360107</v>
      </c>
      <c r="AE132" s="156">
        <f t="shared" si="148"/>
        <v>0.87706851410441067</v>
      </c>
      <c r="AF132" s="156">
        <f t="shared" si="149"/>
        <v>0.8690787179011189</v>
      </c>
      <c r="AG132" s="156">
        <f t="shared" si="150"/>
        <v>1.0787111637121218</v>
      </c>
      <c r="AH132" s="156">
        <f t="shared" si="151"/>
        <v>1.5115084371317606</v>
      </c>
      <c r="AI132" s="111">
        <f t="shared" si="152"/>
        <v>610.75391590868026</v>
      </c>
      <c r="AJ132" s="111">
        <f t="shared" si="153"/>
        <v>346.06643942182325</v>
      </c>
      <c r="AK132" s="111">
        <f t="shared" si="154"/>
        <v>0.43773285407148699</v>
      </c>
      <c r="AL132" s="111">
        <f t="shared" si="155"/>
        <v>0.4682723555183349</v>
      </c>
      <c r="AM132" s="156">
        <f t="shared" si="156"/>
        <v>0.87693723569675663</v>
      </c>
      <c r="AN132" s="156">
        <f t="shared" si="157"/>
        <v>0.86893956059811484</v>
      </c>
      <c r="AO132" s="156">
        <f t="shared" si="158"/>
        <v>1.0787980511909676</v>
      </c>
      <c r="AP132" s="156">
        <f t="shared" si="159"/>
        <v>1.5121679060647359</v>
      </c>
      <c r="AQ132" s="111">
        <f t="shared" si="160"/>
        <v>609.89679251329324</v>
      </c>
      <c r="AR132" s="111">
        <f t="shared" si="161"/>
        <v>346.03223788793235</v>
      </c>
      <c r="AS132" s="111">
        <f t="shared" si="162"/>
        <v>0.43777611921676668</v>
      </c>
      <c r="AT132" s="111">
        <f t="shared" si="163"/>
        <v>0.46831863916212252</v>
      </c>
      <c r="AU132" s="156">
        <f t="shared" si="164"/>
        <v>0.87692585352555341</v>
      </c>
      <c r="AV132" s="156">
        <f t="shared" si="165"/>
        <v>0.86892749537514979</v>
      </c>
      <c r="AW132" s="156">
        <f t="shared" si="166"/>
        <v>1.0788055848749021</v>
      </c>
      <c r="AX132" s="156">
        <f t="shared" si="167"/>
        <v>1.5122250961010917</v>
      </c>
      <c r="AY132" s="111">
        <f t="shared" si="168"/>
        <v>609.82246196588812</v>
      </c>
      <c r="AZ132" s="111">
        <f t="shared" si="169"/>
        <v>346.02926999665999</v>
      </c>
      <c r="BA132" s="111">
        <f t="shared" si="170"/>
        <v>0.43777987402029384</v>
      </c>
      <c r="BB132" s="111">
        <f t="shared" si="171"/>
        <v>0.46832265592868644</v>
      </c>
      <c r="BC132" s="156">
        <f t="shared" si="172"/>
        <v>0.8769248657208234</v>
      </c>
      <c r="BD132" s="156">
        <f t="shared" si="173"/>
        <v>0.86892644829210763</v>
      </c>
      <c r="BE132" s="156">
        <f t="shared" si="174"/>
        <v>1.0788062386900499</v>
      </c>
      <c r="BF132" s="156">
        <f t="shared" si="175"/>
        <v>1.5122300594468436</v>
      </c>
      <c r="BG132" s="111">
        <f t="shared" si="176"/>
        <v>609.81601105164623</v>
      </c>
      <c r="BH132" s="111">
        <f t="shared" si="177"/>
        <v>346.0290124083885</v>
      </c>
      <c r="BI132" s="111">
        <f t="shared" si="178"/>
        <v>0.43778019990904016</v>
      </c>
      <c r="BJ132" s="111">
        <f t="shared" si="179"/>
        <v>0.46832300455385695</v>
      </c>
      <c r="BK132" s="156">
        <f t="shared" si="180"/>
        <v>0.87692477998684404</v>
      </c>
      <c r="BL132" s="156">
        <f t="shared" si="181"/>
        <v>0.8689263574132231</v>
      </c>
      <c r="BM132" s="156">
        <f t="shared" si="182"/>
        <v>1.0788062954362776</v>
      </c>
      <c r="BN132" s="156">
        <f t="shared" si="183"/>
        <v>1.512230490228418</v>
      </c>
      <c r="BO132" s="111">
        <f t="shared" si="184"/>
        <v>609.81545116019265</v>
      </c>
      <c r="BP132" s="111">
        <f t="shared" si="185"/>
        <v>346.02899005153137</v>
      </c>
      <c r="BQ132" s="111">
        <f t="shared" si="186"/>
        <v>0.43778022819392282</v>
      </c>
      <c r="BR132" s="111">
        <f t="shared" si="187"/>
        <v>0.46832303481210352</v>
      </c>
      <c r="BS132" s="156">
        <f t="shared" si="188"/>
        <v>0.87692477254572976</v>
      </c>
      <c r="BT132" s="156">
        <f t="shared" si="189"/>
        <v>0.86892634952556669</v>
      </c>
      <c r="BU132" s="156">
        <f t="shared" si="190"/>
        <v>1.0788063003614563</v>
      </c>
      <c r="BV132" s="156">
        <f t="shared" si="191"/>
        <v>1.5122305276172741</v>
      </c>
      <c r="BW132" s="111">
        <f t="shared" si="192"/>
        <v>609.81540256549374</v>
      </c>
      <c r="BX132" s="111">
        <f t="shared" si="193"/>
        <v>346.02898811111021</v>
      </c>
      <c r="BY132" s="111">
        <f t="shared" si="194"/>
        <v>0.43778023064885596</v>
      </c>
      <c r="BZ132" s="111">
        <f t="shared" si="195"/>
        <v>0.46832303743831105</v>
      </c>
      <c r="CA132" s="156">
        <f t="shared" si="196"/>
        <v>0.87692477189989226</v>
      </c>
      <c r="CB132" s="156">
        <f t="shared" si="197"/>
        <v>0.86892634884097242</v>
      </c>
      <c r="CC132" s="156">
        <f t="shared" si="198"/>
        <v>1.0788063007889281</v>
      </c>
      <c r="CD132" s="156">
        <f t="shared" si="199"/>
        <v>1.5122305308623694</v>
      </c>
      <c r="CE132" s="111">
        <f t="shared" si="200"/>
        <v>609.81539834780847</v>
      </c>
      <c r="CF132" s="111">
        <f t="shared" si="201"/>
        <v>346.02898794269504</v>
      </c>
      <c r="CG132" s="111">
        <f t="shared" si="202"/>
        <v>0.43778023086192719</v>
      </c>
      <c r="CH132" s="111">
        <f t="shared" si="203"/>
        <v>0.46832303766624767</v>
      </c>
      <c r="CI132" s="156">
        <f t="shared" si="204"/>
        <v>0.87692477184383799</v>
      </c>
      <c r="CJ132" s="156">
        <f t="shared" si="205"/>
        <v>0.86892634878155439</v>
      </c>
      <c r="CK132" s="156">
        <f t="shared" si="206"/>
        <v>1.0788063008260296</v>
      </c>
      <c r="CL132" s="156">
        <f t="shared" si="207"/>
        <v>1.5122305311440212</v>
      </c>
      <c r="CM132" s="111">
        <f t="shared" si="208"/>
        <v>609.81539798174265</v>
      </c>
      <c r="CN132" s="111">
        <f t="shared" si="209"/>
        <v>346.02898792807775</v>
      </c>
      <c r="CO132" s="111">
        <f t="shared" si="210"/>
        <v>0.43778023088042034</v>
      </c>
      <c r="CP132" s="111">
        <f t="shared" si="211"/>
        <v>0.46832303768603106</v>
      </c>
      <c r="CQ132" s="156">
        <f t="shared" si="212"/>
        <v>0.87692477183897288</v>
      </c>
      <c r="CR132" s="156">
        <f t="shared" si="213"/>
        <v>0.86892634877639729</v>
      </c>
      <c r="CS132" s="156">
        <f t="shared" si="214"/>
        <v>1.0788063008292499</v>
      </c>
      <c r="CT132" s="156">
        <f t="shared" si="215"/>
        <v>1.5122305311684667</v>
      </c>
      <c r="CU132" s="111">
        <f t="shared" si="216"/>
        <v>609.81539794997036</v>
      </c>
      <c r="CV132" s="111">
        <f t="shared" si="217"/>
        <v>346.02898792680907</v>
      </c>
      <c r="CW132" s="111">
        <f t="shared" si="218"/>
        <v>0.43778023088202545</v>
      </c>
      <c r="CX132" s="111">
        <f t="shared" si="219"/>
        <v>0.46832303768774813</v>
      </c>
      <c r="CY132" s="156">
        <f t="shared" si="220"/>
        <v>0.87692477183855055</v>
      </c>
      <c r="CZ132" s="156">
        <f t="shared" si="221"/>
        <v>0.86892634877594965</v>
      </c>
      <c r="DA132" s="156">
        <f t="shared" si="222"/>
        <v>1.0788063008295292</v>
      </c>
      <c r="DB132" s="156">
        <f t="shared" si="223"/>
        <v>1.5122305311705884</v>
      </c>
      <c r="DC132" s="111">
        <f t="shared" si="224"/>
        <v>609.81539794721289</v>
      </c>
      <c r="DD132" s="111">
        <f t="shared" si="225"/>
        <v>346.02898792669896</v>
      </c>
      <c r="DE132" s="111">
        <f t="shared" si="226"/>
        <v>0.43778023088216472</v>
      </c>
      <c r="DF132" s="111">
        <f t="shared" si="227"/>
        <v>0.46832303768789713</v>
      </c>
      <c r="DG132" s="156">
        <f t="shared" si="228"/>
        <v>0.87692477183851392</v>
      </c>
      <c r="DH132" s="156">
        <f t="shared" si="229"/>
        <v>0.86892634877591091</v>
      </c>
      <c r="DI132" s="156">
        <f t="shared" si="230"/>
        <v>1.0788063008295536</v>
      </c>
      <c r="DJ132" s="156">
        <f t="shared" si="231"/>
        <v>1.5122305311707724</v>
      </c>
      <c r="DK132" s="111">
        <f t="shared" si="232"/>
        <v>609.81539794697346</v>
      </c>
      <c r="DL132" s="104">
        <f t="shared" si="233"/>
        <v>346.02898792668941</v>
      </c>
      <c r="DM132" s="104">
        <f t="shared" si="234"/>
        <v>0.43778023088217682</v>
      </c>
      <c r="DN132" s="104">
        <f t="shared" si="235"/>
        <v>0.46832303768791006</v>
      </c>
      <c r="DO132" s="105">
        <f t="shared" si="236"/>
        <v>0.87692477183851081</v>
      </c>
      <c r="DP132" s="105">
        <f t="shared" si="237"/>
        <v>0.86892634877590746</v>
      </c>
      <c r="DQ132" s="105">
        <f t="shared" si="238"/>
        <v>1.0788063008295556</v>
      </c>
      <c r="DR132" s="105">
        <f t="shared" si="239"/>
        <v>1.5122305311707884</v>
      </c>
      <c r="DS132" s="104">
        <f t="shared" si="240"/>
        <v>609.81539794695277</v>
      </c>
      <c r="DT132" s="104">
        <f t="shared" si="241"/>
        <v>346.02898792668856</v>
      </c>
      <c r="DU132" s="104">
        <f t="shared" si="242"/>
        <v>0.43778023088217788</v>
      </c>
      <c r="DV132" s="104">
        <f t="shared" si="243"/>
        <v>0.46832303768791123</v>
      </c>
      <c r="DW132" s="105">
        <f t="shared" si="244"/>
        <v>0.87692477183851048</v>
      </c>
      <c r="DX132" s="105">
        <f t="shared" si="245"/>
        <v>0.86892634877590713</v>
      </c>
      <c r="DY132" s="105">
        <f t="shared" si="246"/>
        <v>1.0788063008295559</v>
      </c>
      <c r="DZ132" s="105">
        <f t="shared" si="247"/>
        <v>1.5122305311707898</v>
      </c>
      <c r="EA132" s="104">
        <f t="shared" si="248"/>
        <v>609.81539794695072</v>
      </c>
      <c r="EB132" s="104">
        <f t="shared" si="249"/>
        <v>346.0289879266885</v>
      </c>
      <c r="EC132" s="104">
        <f t="shared" si="250"/>
        <v>0.43778023088217793</v>
      </c>
      <c r="ED132" s="104">
        <f t="shared" si="251"/>
        <v>0.46832303768791128</v>
      </c>
      <c r="EE132" s="105">
        <f t="shared" si="252"/>
        <v>0.87692477183851048</v>
      </c>
      <c r="EF132" s="105">
        <f t="shared" si="253"/>
        <v>0.86892634877590713</v>
      </c>
      <c r="EG132" s="105">
        <f t="shared" si="254"/>
        <v>1.0788063008295559</v>
      </c>
      <c r="EH132" s="105">
        <f t="shared" si="255"/>
        <v>1.51223053117079</v>
      </c>
      <c r="EI132" s="104">
        <f t="shared" si="256"/>
        <v>609.81539794695072</v>
      </c>
      <c r="EJ132" s="104">
        <f t="shared" si="257"/>
        <v>346.0289879266885</v>
      </c>
      <c r="EK132" s="104">
        <f t="shared" si="258"/>
        <v>0.43778023088217793</v>
      </c>
      <c r="EL132" s="104">
        <f t="shared" si="259"/>
        <v>0.46832303768791128</v>
      </c>
      <c r="EM132" s="105">
        <f t="shared" si="260"/>
        <v>0.87692477183851048</v>
      </c>
      <c r="EN132" s="105">
        <f t="shared" si="261"/>
        <v>0.86892634877590713</v>
      </c>
      <c r="EO132" s="105">
        <f t="shared" si="262"/>
        <v>1.0788063008295559</v>
      </c>
      <c r="EP132" s="105">
        <f t="shared" si="263"/>
        <v>1.51223053117079</v>
      </c>
      <c r="EQ132" s="104">
        <f t="shared" si="264"/>
        <v>0.60608323700713718</v>
      </c>
      <c r="ER132" s="60">
        <f t="shared" si="265"/>
        <v>72.878987926688524</v>
      </c>
      <c r="ES132" s="16"/>
      <c r="ET132" s="16"/>
      <c r="EU132" s="16"/>
      <c r="EV132" s="16"/>
      <c r="EW132" s="16"/>
      <c r="EX132" s="16"/>
      <c r="EY132" s="16"/>
      <c r="EZ132" s="16"/>
      <c r="FA132" s="16"/>
      <c r="FB132" s="16"/>
      <c r="FC132" s="16"/>
      <c r="FD132" s="16"/>
    </row>
    <row r="133" spans="2:160" x14ac:dyDescent="0.3"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16"/>
      <c r="M133" s="116"/>
      <c r="N133" s="116"/>
      <c r="O133" s="116"/>
      <c r="P133" s="117"/>
      <c r="Q133" s="117"/>
      <c r="R133" s="116"/>
      <c r="S133" s="111">
        <v>0.71</v>
      </c>
      <c r="T133" s="134">
        <f t="shared" si="137"/>
        <v>351.14218518149914</v>
      </c>
      <c r="U133" s="111">
        <f t="shared" si="138"/>
        <v>0.43140544377535373</v>
      </c>
      <c r="V133" s="111">
        <f t="shared" si="139"/>
        <v>0.46150349799223883</v>
      </c>
      <c r="W133" s="156">
        <f t="shared" si="140"/>
        <v>0.87860343911760941</v>
      </c>
      <c r="X133" s="156">
        <f t="shared" si="141"/>
        <v>0.87070587180283299</v>
      </c>
      <c r="Y133" s="156">
        <f t="shared" si="142"/>
        <v>1.0724392440357635</v>
      </c>
      <c r="Z133" s="156">
        <f t="shared" si="143"/>
        <v>1.5214926187857023</v>
      </c>
      <c r="AA133" s="111">
        <f t="shared" si="144"/>
        <v>622.4139545723915</v>
      </c>
      <c r="AB133" s="111">
        <f t="shared" si="145"/>
        <v>346.52774721751797</v>
      </c>
      <c r="AC133" s="111">
        <f t="shared" si="146"/>
        <v>0.43715013139015402</v>
      </c>
      <c r="AD133" s="111">
        <f t="shared" si="147"/>
        <v>0.46764897776621128</v>
      </c>
      <c r="AE133" s="156">
        <f t="shared" si="148"/>
        <v>0.87709055246274348</v>
      </c>
      <c r="AF133" s="156">
        <f t="shared" si="149"/>
        <v>0.8691020790712064</v>
      </c>
      <c r="AG133" s="156">
        <f t="shared" si="150"/>
        <v>1.0733707079797443</v>
      </c>
      <c r="AH133" s="156">
        <f t="shared" si="151"/>
        <v>1.5293816137002003</v>
      </c>
      <c r="AI133" s="111">
        <f t="shared" si="152"/>
        <v>612.70214925482821</v>
      </c>
      <c r="AJ133" s="111">
        <f t="shared" si="153"/>
        <v>346.14402947032937</v>
      </c>
      <c r="AK133" s="111">
        <f t="shared" si="154"/>
        <v>0.43763473389465746</v>
      </c>
      <c r="AL133" s="111">
        <f t="shared" si="155"/>
        <v>0.46816738974777311</v>
      </c>
      <c r="AM133" s="156">
        <f t="shared" si="156"/>
        <v>0.87696304964767569</v>
      </c>
      <c r="AN133" s="156">
        <f t="shared" si="157"/>
        <v>0.86896692370210593</v>
      </c>
      <c r="AO133" s="156">
        <f t="shared" si="158"/>
        <v>1.0734492466165622</v>
      </c>
      <c r="AP133" s="156">
        <f t="shared" si="159"/>
        <v>1.5300481938267847</v>
      </c>
      <c r="AQ133" s="111">
        <f t="shared" si="160"/>
        <v>611.88120755702732</v>
      </c>
      <c r="AR133" s="111">
        <f t="shared" si="161"/>
        <v>346.11136006892394</v>
      </c>
      <c r="AS133" s="111">
        <f t="shared" si="162"/>
        <v>0.43767604217413059</v>
      </c>
      <c r="AT133" s="111">
        <f t="shared" si="163"/>
        <v>0.46821158000023272</v>
      </c>
      <c r="AU133" s="156">
        <f t="shared" si="164"/>
        <v>0.8769521819645919</v>
      </c>
      <c r="AV133" s="156">
        <f t="shared" si="165"/>
        <v>0.86895540381814484</v>
      </c>
      <c r="AW133" s="156">
        <f t="shared" si="166"/>
        <v>1.073455941110953</v>
      </c>
      <c r="AX133" s="156">
        <f t="shared" si="167"/>
        <v>1.530105022009921</v>
      </c>
      <c r="AY133" s="111">
        <f t="shared" si="168"/>
        <v>611.81121793607394</v>
      </c>
      <c r="AZ133" s="111">
        <f t="shared" si="169"/>
        <v>346.10857312685721</v>
      </c>
      <c r="BA133" s="111">
        <f t="shared" si="170"/>
        <v>0.43767956643752143</v>
      </c>
      <c r="BB133" s="111">
        <f t="shared" si="171"/>
        <v>0.46821535014246479</v>
      </c>
      <c r="BC133" s="156">
        <f t="shared" si="172"/>
        <v>0.87695125478194091</v>
      </c>
      <c r="BD133" s="156">
        <f t="shared" si="173"/>
        <v>0.86895442099306097</v>
      </c>
      <c r="BE133" s="156">
        <f t="shared" si="174"/>
        <v>1.0734565122575355</v>
      </c>
      <c r="BF133" s="156">
        <f t="shared" si="175"/>
        <v>1.5301098704288016</v>
      </c>
      <c r="BG133" s="111">
        <f t="shared" si="176"/>
        <v>611.8052466096841</v>
      </c>
      <c r="BH133" s="111">
        <f t="shared" si="177"/>
        <v>346.10833534005093</v>
      </c>
      <c r="BI133" s="111">
        <f t="shared" si="178"/>
        <v>0.43767986713650975</v>
      </c>
      <c r="BJ133" s="111">
        <f t="shared" si="179"/>
        <v>0.46821567182045232</v>
      </c>
      <c r="BK133" s="156">
        <f t="shared" si="180"/>
        <v>0.87695117567243797</v>
      </c>
      <c r="BL133" s="156">
        <f t="shared" si="181"/>
        <v>0.86895433713601222</v>
      </c>
      <c r="BM133" s="156">
        <f t="shared" si="182"/>
        <v>1.07345656098918</v>
      </c>
      <c r="BN133" s="156">
        <f t="shared" si="183"/>
        <v>1.5301102841084717</v>
      </c>
      <c r="BO133" s="111">
        <f t="shared" si="184"/>
        <v>611.8047371205538</v>
      </c>
      <c r="BP133" s="111">
        <f t="shared" si="185"/>
        <v>346.10831505137065</v>
      </c>
      <c r="BQ133" s="111">
        <f t="shared" si="186"/>
        <v>0.43767989279306441</v>
      </c>
      <c r="BR133" s="111">
        <f t="shared" si="187"/>
        <v>0.46821569926699913</v>
      </c>
      <c r="BS133" s="156">
        <f t="shared" si="188"/>
        <v>0.87695116892257419</v>
      </c>
      <c r="BT133" s="156">
        <f t="shared" si="189"/>
        <v>0.86895432998107347</v>
      </c>
      <c r="BU133" s="156">
        <f t="shared" si="190"/>
        <v>1.0734565651471122</v>
      </c>
      <c r="BV133" s="156">
        <f t="shared" si="191"/>
        <v>1.5301103194048857</v>
      </c>
      <c r="BW133" s="111">
        <f t="shared" si="192"/>
        <v>611.80469364938324</v>
      </c>
      <c r="BX133" s="111">
        <f t="shared" si="193"/>
        <v>346.10831332027777</v>
      </c>
      <c r="BY133" s="111">
        <f t="shared" si="194"/>
        <v>0.43767989498216098</v>
      </c>
      <c r="BZ133" s="111">
        <f t="shared" si="195"/>
        <v>0.46821570160882336</v>
      </c>
      <c r="CA133" s="156">
        <f t="shared" si="196"/>
        <v>0.87695116834665499</v>
      </c>
      <c r="CB133" s="156">
        <f t="shared" si="197"/>
        <v>0.86895432937059203</v>
      </c>
      <c r="CC133" s="156">
        <f t="shared" si="198"/>
        <v>1.07345656550188</v>
      </c>
      <c r="CD133" s="156">
        <f t="shared" si="199"/>
        <v>1.5301103224164849</v>
      </c>
      <c r="CE133" s="111">
        <f t="shared" si="200"/>
        <v>611.80468994028843</v>
      </c>
      <c r="CF133" s="111">
        <f t="shared" si="201"/>
        <v>346.10831317257555</v>
      </c>
      <c r="CG133" s="111">
        <f t="shared" si="202"/>
        <v>0.43767989516894157</v>
      </c>
      <c r="CH133" s="111">
        <f t="shared" si="203"/>
        <v>0.46821570180863514</v>
      </c>
      <c r="CI133" s="156">
        <f t="shared" si="204"/>
        <v>0.87695116829751574</v>
      </c>
      <c r="CJ133" s="156">
        <f t="shared" si="205"/>
        <v>0.8689543293185038</v>
      </c>
      <c r="CK133" s="156">
        <f t="shared" si="206"/>
        <v>1.0734565655321497</v>
      </c>
      <c r="CL133" s="156">
        <f t="shared" si="207"/>
        <v>1.5301103226734438</v>
      </c>
      <c r="CM133" s="111">
        <f t="shared" si="208"/>
        <v>611.8046896238169</v>
      </c>
      <c r="CN133" s="111">
        <f t="shared" si="209"/>
        <v>346.10831315997314</v>
      </c>
      <c r="CO133" s="111">
        <f t="shared" si="210"/>
        <v>0.43767989518487826</v>
      </c>
      <c r="CP133" s="111">
        <f t="shared" si="211"/>
        <v>0.46821570182568373</v>
      </c>
      <c r="CQ133" s="156">
        <f t="shared" si="212"/>
        <v>0.87695116829332298</v>
      </c>
      <c r="CR133" s="156">
        <f t="shared" si="213"/>
        <v>0.86895432931405947</v>
      </c>
      <c r="CS133" s="156">
        <f t="shared" si="214"/>
        <v>1.0734565655347326</v>
      </c>
      <c r="CT133" s="156">
        <f t="shared" si="215"/>
        <v>1.5301103226953685</v>
      </c>
      <c r="CU133" s="111">
        <f t="shared" si="216"/>
        <v>611.80468959681446</v>
      </c>
      <c r="CV133" s="111">
        <f t="shared" si="217"/>
        <v>346.10831315889783</v>
      </c>
      <c r="CW133" s="111">
        <f t="shared" si="218"/>
        <v>0.43767989518623807</v>
      </c>
      <c r="CX133" s="111">
        <f t="shared" si="219"/>
        <v>0.4682157018271384</v>
      </c>
      <c r="CY133" s="156">
        <f t="shared" si="220"/>
        <v>0.87695116829296527</v>
      </c>
      <c r="CZ133" s="156">
        <f t="shared" si="221"/>
        <v>0.86895432931368022</v>
      </c>
      <c r="DA133" s="156">
        <f t="shared" si="222"/>
        <v>1.0734565655349528</v>
      </c>
      <c r="DB133" s="156">
        <f t="shared" si="223"/>
        <v>1.5301103226972392</v>
      </c>
      <c r="DC133" s="111">
        <f t="shared" si="224"/>
        <v>611.80468959451048</v>
      </c>
      <c r="DD133" s="111">
        <f t="shared" si="225"/>
        <v>346.10831315880608</v>
      </c>
      <c r="DE133" s="111">
        <f t="shared" si="226"/>
        <v>0.43767989518635403</v>
      </c>
      <c r="DF133" s="111">
        <f t="shared" si="227"/>
        <v>0.46821570182726246</v>
      </c>
      <c r="DG133" s="156">
        <f t="shared" si="228"/>
        <v>0.87695116829293474</v>
      </c>
      <c r="DH133" s="156">
        <f t="shared" si="229"/>
        <v>0.86895432931364791</v>
      </c>
      <c r="DI133" s="156">
        <f t="shared" si="230"/>
        <v>1.0734565655349717</v>
      </c>
      <c r="DJ133" s="156">
        <f t="shared" si="231"/>
        <v>1.5301103226973987</v>
      </c>
      <c r="DK133" s="111">
        <f t="shared" si="232"/>
        <v>611.8046895943138</v>
      </c>
      <c r="DL133" s="104">
        <f t="shared" si="233"/>
        <v>346.1083131587983</v>
      </c>
      <c r="DM133" s="104">
        <f t="shared" si="234"/>
        <v>0.43767989518636391</v>
      </c>
      <c r="DN133" s="104">
        <f t="shared" si="235"/>
        <v>0.46821570182727301</v>
      </c>
      <c r="DO133" s="105">
        <f t="shared" si="236"/>
        <v>0.87695116829293218</v>
      </c>
      <c r="DP133" s="105">
        <f t="shared" si="237"/>
        <v>0.86895432931364514</v>
      </c>
      <c r="DQ133" s="105">
        <f t="shared" si="238"/>
        <v>1.0734565655349733</v>
      </c>
      <c r="DR133" s="105">
        <f t="shared" si="239"/>
        <v>1.5301103226974122</v>
      </c>
      <c r="DS133" s="104">
        <f t="shared" si="240"/>
        <v>611.80468959429732</v>
      </c>
      <c r="DT133" s="104">
        <f t="shared" si="241"/>
        <v>346.10831315879761</v>
      </c>
      <c r="DU133" s="104">
        <f t="shared" si="242"/>
        <v>0.43767989518636474</v>
      </c>
      <c r="DV133" s="104">
        <f t="shared" si="243"/>
        <v>0.46821570182727396</v>
      </c>
      <c r="DW133" s="105">
        <f t="shared" si="244"/>
        <v>0.87695116829293196</v>
      </c>
      <c r="DX133" s="105">
        <f t="shared" si="245"/>
        <v>0.86895432931364491</v>
      </c>
      <c r="DY133" s="105">
        <f t="shared" si="246"/>
        <v>1.0734565655349735</v>
      </c>
      <c r="DZ133" s="105">
        <f t="shared" si="247"/>
        <v>1.5301103226974135</v>
      </c>
      <c r="EA133" s="104">
        <f t="shared" si="248"/>
        <v>611.80468959429641</v>
      </c>
      <c r="EB133" s="104">
        <f t="shared" si="249"/>
        <v>346.10831315879761</v>
      </c>
      <c r="EC133" s="104">
        <f t="shared" si="250"/>
        <v>0.43767989518636474</v>
      </c>
      <c r="ED133" s="104">
        <f t="shared" si="251"/>
        <v>0.46821570182727396</v>
      </c>
      <c r="EE133" s="105">
        <f t="shared" si="252"/>
        <v>0.87695116829293196</v>
      </c>
      <c r="EF133" s="105">
        <f t="shared" si="253"/>
        <v>0.86895432931364491</v>
      </c>
      <c r="EG133" s="105">
        <f t="shared" si="254"/>
        <v>1.0734565655349735</v>
      </c>
      <c r="EH133" s="105">
        <f t="shared" si="255"/>
        <v>1.5301103226974135</v>
      </c>
      <c r="EI133" s="104">
        <f t="shared" si="256"/>
        <v>611.80468959429641</v>
      </c>
      <c r="EJ133" s="104">
        <f t="shared" si="257"/>
        <v>346.10831315879761</v>
      </c>
      <c r="EK133" s="104">
        <f t="shared" si="258"/>
        <v>0.43767989518636474</v>
      </c>
      <c r="EL133" s="104">
        <f t="shared" si="259"/>
        <v>0.46821570182727396</v>
      </c>
      <c r="EM133" s="105">
        <f t="shared" si="260"/>
        <v>0.87695116829293196</v>
      </c>
      <c r="EN133" s="105">
        <f t="shared" si="261"/>
        <v>0.86895432931364491</v>
      </c>
      <c r="EO133" s="105">
        <f t="shared" si="262"/>
        <v>1.0734565655349735</v>
      </c>
      <c r="EP133" s="105">
        <f t="shared" si="263"/>
        <v>1.5301103226974135</v>
      </c>
      <c r="EQ133" s="104">
        <f t="shared" si="264"/>
        <v>0.6136885195967241</v>
      </c>
      <c r="ER133" s="65">
        <f t="shared" si="265"/>
        <v>72.958313158797637</v>
      </c>
      <c r="ES133" s="16"/>
      <c r="ET133" s="16"/>
      <c r="EU133" s="16"/>
      <c r="EV133" s="16"/>
      <c r="EW133" s="16"/>
      <c r="EX133" s="16"/>
      <c r="EY133" s="16"/>
      <c r="EZ133" s="16"/>
      <c r="FA133" s="16"/>
      <c r="FB133" s="16"/>
      <c r="FC133" s="16"/>
      <c r="FD133" s="16"/>
    </row>
    <row r="134" spans="2:160" x14ac:dyDescent="0.3"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16"/>
      <c r="M134" s="116"/>
      <c r="N134" s="116"/>
      <c r="O134" s="116"/>
      <c r="P134" s="117"/>
      <c r="Q134" s="117"/>
      <c r="R134" s="116"/>
      <c r="S134" s="111">
        <v>0.72</v>
      </c>
      <c r="T134" s="134">
        <f t="shared" si="137"/>
        <v>351.15383352458008</v>
      </c>
      <c r="U134" s="111">
        <f t="shared" si="138"/>
        <v>0.43139113335599805</v>
      </c>
      <c r="V134" s="111">
        <f t="shared" si="139"/>
        <v>0.46148818917153284</v>
      </c>
      <c r="W134" s="156">
        <f t="shared" si="140"/>
        <v>0.87860721108080453</v>
      </c>
      <c r="X134" s="156">
        <f t="shared" si="141"/>
        <v>0.87070987065603933</v>
      </c>
      <c r="Y134" s="156">
        <f t="shared" si="142"/>
        <v>1.0673821446593892</v>
      </c>
      <c r="Z134" s="156">
        <f t="shared" si="143"/>
        <v>1.5396138599191136</v>
      </c>
      <c r="AA134" s="111">
        <f t="shared" si="144"/>
        <v>624.20991571383229</v>
      </c>
      <c r="AB134" s="111">
        <f t="shared" si="145"/>
        <v>346.59815486630021</v>
      </c>
      <c r="AC134" s="111">
        <f t="shared" si="146"/>
        <v>0.43706132909134232</v>
      </c>
      <c r="AD134" s="111">
        <f t="shared" si="147"/>
        <v>0.46755397995818015</v>
      </c>
      <c r="AE134" s="156">
        <f t="shared" si="148"/>
        <v>0.87711391907119085</v>
      </c>
      <c r="AF134" s="156">
        <f t="shared" si="149"/>
        <v>0.86912684826189768</v>
      </c>
      <c r="AG134" s="156">
        <f t="shared" si="150"/>
        <v>1.0682359663514012</v>
      </c>
      <c r="AH134" s="156">
        <f t="shared" si="151"/>
        <v>1.5477157532158397</v>
      </c>
      <c r="AI134" s="111">
        <f t="shared" si="152"/>
        <v>614.76629911064083</v>
      </c>
      <c r="AJ134" s="111">
        <f t="shared" si="153"/>
        <v>346.22601023621314</v>
      </c>
      <c r="AK134" s="111">
        <f t="shared" si="154"/>
        <v>0.43753110900917425</v>
      </c>
      <c r="AL134" s="111">
        <f t="shared" si="155"/>
        <v>0.46805653521911661</v>
      </c>
      <c r="AM134" s="156">
        <f t="shared" si="156"/>
        <v>0.87699031263011984</v>
      </c>
      <c r="AN134" s="156">
        <f t="shared" si="157"/>
        <v>0.86899582285826715</v>
      </c>
      <c r="AO134" s="156">
        <f t="shared" si="158"/>
        <v>1.0683066726538455</v>
      </c>
      <c r="AP134" s="156">
        <f t="shared" si="159"/>
        <v>1.5483881381651023</v>
      </c>
      <c r="AQ134" s="111">
        <f t="shared" si="160"/>
        <v>613.98198309948054</v>
      </c>
      <c r="AR134" s="111">
        <f t="shared" si="161"/>
        <v>346.19488723779483</v>
      </c>
      <c r="AS134" s="111">
        <f t="shared" si="162"/>
        <v>0.4375704431545232</v>
      </c>
      <c r="AT134" s="111">
        <f t="shared" si="163"/>
        <v>0.46809861360716437</v>
      </c>
      <c r="AU134" s="156">
        <f t="shared" si="164"/>
        <v>0.87697996399185019</v>
      </c>
      <c r="AV134" s="156">
        <f t="shared" si="165"/>
        <v>0.86898485314447171</v>
      </c>
      <c r="AW134" s="156">
        <f t="shared" si="166"/>
        <v>1.0683125925812798</v>
      </c>
      <c r="AX134" s="156">
        <f t="shared" si="167"/>
        <v>1.5484444440907188</v>
      </c>
      <c r="AY134" s="111">
        <f t="shared" si="168"/>
        <v>613.91630075586886</v>
      </c>
      <c r="AZ134" s="111">
        <f t="shared" si="169"/>
        <v>346.19227933524633</v>
      </c>
      <c r="BA134" s="111">
        <f t="shared" si="170"/>
        <v>0.43757373941831057</v>
      </c>
      <c r="BB134" s="111">
        <f t="shared" si="171"/>
        <v>0.46810213984284388</v>
      </c>
      <c r="BC134" s="156">
        <f t="shared" si="172"/>
        <v>0.87697909676508967</v>
      </c>
      <c r="BD134" s="156">
        <f t="shared" si="173"/>
        <v>0.86898393387133965</v>
      </c>
      <c r="BE134" s="156">
        <f t="shared" si="174"/>
        <v>1.068313088678964</v>
      </c>
      <c r="BF134" s="156">
        <f t="shared" si="175"/>
        <v>1.5484491626719694</v>
      </c>
      <c r="BG134" s="111">
        <f t="shared" si="176"/>
        <v>613.91079638440067</v>
      </c>
      <c r="BH134" s="111">
        <f t="shared" si="177"/>
        <v>346.19206077478401</v>
      </c>
      <c r="BI134" s="111">
        <f t="shared" si="178"/>
        <v>0.43757401567051163</v>
      </c>
      <c r="BJ134" s="111">
        <f t="shared" si="179"/>
        <v>0.46810243536845431</v>
      </c>
      <c r="BK134" s="156">
        <f t="shared" si="180"/>
        <v>0.87697902408487105</v>
      </c>
      <c r="BL134" s="156">
        <f t="shared" si="181"/>
        <v>0.86898385682924084</v>
      </c>
      <c r="BM134" s="156">
        <f t="shared" si="182"/>
        <v>1.0683131302557456</v>
      </c>
      <c r="BN134" s="156">
        <f t="shared" si="183"/>
        <v>1.5484495581256774</v>
      </c>
      <c r="BO134" s="111">
        <f t="shared" si="184"/>
        <v>613.91033507522116</v>
      </c>
      <c r="BP134" s="111">
        <f t="shared" si="185"/>
        <v>346.19204245764109</v>
      </c>
      <c r="BQ134" s="111">
        <f t="shared" si="186"/>
        <v>0.43757403882270696</v>
      </c>
      <c r="BR134" s="111">
        <f t="shared" si="187"/>
        <v>0.46810246013591905</v>
      </c>
      <c r="BS134" s="156">
        <f t="shared" si="188"/>
        <v>0.87697901799367417</v>
      </c>
      <c r="BT134" s="156">
        <f t="shared" si="189"/>
        <v>0.86898385037248271</v>
      </c>
      <c r="BU134" s="156">
        <f t="shared" si="190"/>
        <v>1.0683131337402201</v>
      </c>
      <c r="BV134" s="156">
        <f t="shared" si="191"/>
        <v>1.5484495912679375</v>
      </c>
      <c r="BW134" s="111">
        <f t="shared" si="192"/>
        <v>613.91029641373223</v>
      </c>
      <c r="BX134" s="111">
        <f t="shared" si="193"/>
        <v>346.19204092251391</v>
      </c>
      <c r="BY134" s="111">
        <f t="shared" si="194"/>
        <v>0.4375740407630514</v>
      </c>
      <c r="BZ134" s="111">
        <f t="shared" si="195"/>
        <v>0.46810246221163637</v>
      </c>
      <c r="CA134" s="156">
        <f t="shared" si="196"/>
        <v>0.87697901748318174</v>
      </c>
      <c r="CB134" s="156">
        <f t="shared" si="197"/>
        <v>0.86898384983135335</v>
      </c>
      <c r="CC134" s="156">
        <f t="shared" si="198"/>
        <v>1.0683131340322478</v>
      </c>
      <c r="CD134" s="156">
        <f t="shared" si="199"/>
        <v>1.5484495940455316</v>
      </c>
      <c r="CE134" s="111">
        <f t="shared" si="200"/>
        <v>613.91029317358129</v>
      </c>
      <c r="CF134" s="111">
        <f t="shared" si="201"/>
        <v>346.19204079385764</v>
      </c>
      <c r="CG134" s="111">
        <f t="shared" si="202"/>
        <v>0.43757404092566821</v>
      </c>
      <c r="CH134" s="111">
        <f t="shared" si="203"/>
        <v>0.46810246238559855</v>
      </c>
      <c r="CI134" s="156">
        <f t="shared" si="204"/>
        <v>0.8769790174403983</v>
      </c>
      <c r="CJ134" s="156">
        <f t="shared" si="205"/>
        <v>0.86898384978600218</v>
      </c>
      <c r="CK134" s="156">
        <f t="shared" si="206"/>
        <v>1.068313134056722</v>
      </c>
      <c r="CL134" s="156">
        <f t="shared" si="207"/>
        <v>1.5484495942783167</v>
      </c>
      <c r="CM134" s="111">
        <f t="shared" si="208"/>
        <v>613.91029290202994</v>
      </c>
      <c r="CN134" s="111">
        <f t="shared" si="209"/>
        <v>346.19204078307519</v>
      </c>
      <c r="CO134" s="111">
        <f t="shared" si="210"/>
        <v>0.4375740409392968</v>
      </c>
      <c r="CP134" s="111">
        <f t="shared" si="211"/>
        <v>0.468102462400178</v>
      </c>
      <c r="CQ134" s="156">
        <f t="shared" si="212"/>
        <v>0.87697901743681261</v>
      </c>
      <c r="CR134" s="156">
        <f t="shared" si="213"/>
        <v>0.86898384978220145</v>
      </c>
      <c r="CS134" s="156">
        <f t="shared" si="214"/>
        <v>1.0683131340587733</v>
      </c>
      <c r="CT134" s="156">
        <f t="shared" si="215"/>
        <v>1.548449594297826</v>
      </c>
      <c r="CU134" s="111">
        <f t="shared" si="216"/>
        <v>613.91029287927188</v>
      </c>
      <c r="CV134" s="111">
        <f t="shared" si="217"/>
        <v>346.19204078217149</v>
      </c>
      <c r="CW134" s="111">
        <f t="shared" si="218"/>
        <v>0.43757404094043911</v>
      </c>
      <c r="CX134" s="111">
        <f t="shared" si="219"/>
        <v>0.46810246240139997</v>
      </c>
      <c r="CY134" s="156">
        <f t="shared" si="220"/>
        <v>0.87697901743651208</v>
      </c>
      <c r="CZ134" s="156">
        <f t="shared" si="221"/>
        <v>0.86898384978188281</v>
      </c>
      <c r="DA134" s="156">
        <f t="shared" si="222"/>
        <v>1.0683131340589451</v>
      </c>
      <c r="DB134" s="156">
        <f t="shared" si="223"/>
        <v>1.5484495942994612</v>
      </c>
      <c r="DC134" s="111">
        <f t="shared" si="224"/>
        <v>613.91029287736433</v>
      </c>
      <c r="DD134" s="111">
        <f t="shared" si="225"/>
        <v>346.19204078209577</v>
      </c>
      <c r="DE134" s="111">
        <f t="shared" si="226"/>
        <v>0.43757404094053476</v>
      </c>
      <c r="DF134" s="111">
        <f t="shared" si="227"/>
        <v>0.46810246240150233</v>
      </c>
      <c r="DG134" s="156">
        <f t="shared" si="228"/>
        <v>0.87697901743648699</v>
      </c>
      <c r="DH134" s="156">
        <f t="shared" si="229"/>
        <v>0.86898384978185617</v>
      </c>
      <c r="DI134" s="156">
        <f t="shared" si="230"/>
        <v>1.0683131340589596</v>
      </c>
      <c r="DJ134" s="156">
        <f t="shared" si="231"/>
        <v>1.5484495942995982</v>
      </c>
      <c r="DK134" s="111">
        <f t="shared" si="232"/>
        <v>613.91029287720437</v>
      </c>
      <c r="DL134" s="104">
        <f t="shared" si="233"/>
        <v>346.19204078208941</v>
      </c>
      <c r="DM134" s="104">
        <f t="shared" si="234"/>
        <v>0.43757404094054281</v>
      </c>
      <c r="DN134" s="104">
        <f t="shared" si="235"/>
        <v>0.46810246240151088</v>
      </c>
      <c r="DO134" s="105">
        <f t="shared" si="236"/>
        <v>0.87697901743648488</v>
      </c>
      <c r="DP134" s="105">
        <f t="shared" si="237"/>
        <v>0.86898384978185395</v>
      </c>
      <c r="DQ134" s="105">
        <f t="shared" si="238"/>
        <v>1.0683131340589609</v>
      </c>
      <c r="DR134" s="105">
        <f t="shared" si="239"/>
        <v>1.5484495942996097</v>
      </c>
      <c r="DS134" s="104">
        <f t="shared" si="240"/>
        <v>613.91029287719095</v>
      </c>
      <c r="DT134" s="104">
        <f t="shared" si="241"/>
        <v>346.1920407820889</v>
      </c>
      <c r="DU134" s="104">
        <f t="shared" si="242"/>
        <v>0.43757404094054342</v>
      </c>
      <c r="DV134" s="104">
        <f t="shared" si="243"/>
        <v>0.4681024624015116</v>
      </c>
      <c r="DW134" s="105">
        <f t="shared" si="244"/>
        <v>0.87697901743648465</v>
      </c>
      <c r="DX134" s="105">
        <f t="shared" si="245"/>
        <v>0.86898384978185372</v>
      </c>
      <c r="DY134" s="105">
        <f t="shared" si="246"/>
        <v>1.0683131340589609</v>
      </c>
      <c r="DZ134" s="105">
        <f t="shared" si="247"/>
        <v>1.5484495942996106</v>
      </c>
      <c r="EA134" s="104">
        <f t="shared" si="248"/>
        <v>613.9102928771897</v>
      </c>
      <c r="EB134" s="104">
        <f t="shared" si="249"/>
        <v>346.19204078208884</v>
      </c>
      <c r="EC134" s="104">
        <f t="shared" si="250"/>
        <v>0.43757404094054353</v>
      </c>
      <c r="ED134" s="104">
        <f t="shared" si="251"/>
        <v>0.46810246240151165</v>
      </c>
      <c r="EE134" s="105">
        <f t="shared" si="252"/>
        <v>0.87697901743648465</v>
      </c>
      <c r="EF134" s="105">
        <f t="shared" si="253"/>
        <v>0.86898384978185372</v>
      </c>
      <c r="EG134" s="105">
        <f t="shared" si="254"/>
        <v>1.0683131340589609</v>
      </c>
      <c r="EH134" s="105">
        <f t="shared" si="255"/>
        <v>1.5484495942996106</v>
      </c>
      <c r="EI134" s="104">
        <f t="shared" si="256"/>
        <v>613.91029287719005</v>
      </c>
      <c r="EJ134" s="104">
        <f t="shared" si="257"/>
        <v>346.19204078208884</v>
      </c>
      <c r="EK134" s="104">
        <f t="shared" si="258"/>
        <v>0.43757404094054353</v>
      </c>
      <c r="EL134" s="104">
        <f t="shared" si="259"/>
        <v>0.46810246240151165</v>
      </c>
      <c r="EM134" s="105">
        <f t="shared" si="260"/>
        <v>0.87697901743648465</v>
      </c>
      <c r="EN134" s="105">
        <f t="shared" si="261"/>
        <v>0.86898384978185372</v>
      </c>
      <c r="EO134" s="105">
        <f t="shared" si="262"/>
        <v>1.0683131340589609</v>
      </c>
      <c r="EP134" s="105">
        <f t="shared" si="263"/>
        <v>1.5484495942996106</v>
      </c>
      <c r="EQ134" s="104">
        <f t="shared" si="264"/>
        <v>0.62148170856607665</v>
      </c>
      <c r="ER134" s="65">
        <f t="shared" si="265"/>
        <v>73.042040782088861</v>
      </c>
      <c r="ES134" s="16"/>
      <c r="ET134" s="16"/>
      <c r="EU134" s="16"/>
      <c r="EV134" s="16"/>
      <c r="EW134" s="16"/>
      <c r="EX134" s="16"/>
      <c r="EY134" s="16"/>
      <c r="EZ134" s="16"/>
      <c r="FA134" s="16"/>
      <c r="FB134" s="16"/>
      <c r="FC134" s="16"/>
      <c r="FD134" s="16"/>
    </row>
    <row r="135" spans="2:160" x14ac:dyDescent="0.3"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16"/>
      <c r="M135" s="116"/>
      <c r="N135" s="116"/>
      <c r="O135" s="116"/>
      <c r="P135" s="117"/>
      <c r="Q135" s="117"/>
      <c r="R135" s="116"/>
      <c r="S135" s="111">
        <v>0.73</v>
      </c>
      <c r="T135" s="134">
        <f t="shared" si="137"/>
        <v>351.16548186766101</v>
      </c>
      <c r="U135" s="111">
        <f t="shared" si="138"/>
        <v>0.43137682388601056</v>
      </c>
      <c r="V135" s="111">
        <f t="shared" si="139"/>
        <v>0.46147288136642994</v>
      </c>
      <c r="W135" s="156">
        <f t="shared" si="140"/>
        <v>0.87861098280995553</v>
      </c>
      <c r="X135" s="156">
        <f t="shared" si="141"/>
        <v>0.87071386926232119</v>
      </c>
      <c r="Y135" s="156">
        <f t="shared" si="142"/>
        <v>1.0625242902347054</v>
      </c>
      <c r="Z135" s="156">
        <f t="shared" si="143"/>
        <v>1.5582120463792388</v>
      </c>
      <c r="AA135" s="111">
        <f t="shared" si="144"/>
        <v>626.1179198260412</v>
      </c>
      <c r="AB135" s="111">
        <f t="shared" si="145"/>
        <v>346.67276886929267</v>
      </c>
      <c r="AC135" s="111">
        <f t="shared" si="146"/>
        <v>0.43696726085684245</v>
      </c>
      <c r="AD135" s="111">
        <f t="shared" si="147"/>
        <v>0.4674533488235989</v>
      </c>
      <c r="AE135" s="156">
        <f t="shared" si="148"/>
        <v>0.87713867198780537</v>
      </c>
      <c r="AF135" s="156">
        <f t="shared" si="149"/>
        <v>0.86915308702421179</v>
      </c>
      <c r="AG135" s="156">
        <f t="shared" si="150"/>
        <v>1.0633042326835251</v>
      </c>
      <c r="AH135" s="156">
        <f t="shared" si="151"/>
        <v>1.5665217677155689</v>
      </c>
      <c r="AI135" s="111">
        <f t="shared" si="152"/>
        <v>616.95195229313231</v>
      </c>
      <c r="AJ135" s="111">
        <f t="shared" si="153"/>
        <v>346.31256507286412</v>
      </c>
      <c r="AK135" s="111">
        <f t="shared" si="154"/>
        <v>0.43742175567496294</v>
      </c>
      <c r="AL135" s="111">
        <f t="shared" si="155"/>
        <v>0.46793955258251851</v>
      </c>
      <c r="AM135" s="156">
        <f t="shared" si="156"/>
        <v>0.87701908364647541</v>
      </c>
      <c r="AN135" s="156">
        <f t="shared" si="157"/>
        <v>0.86902632062018548</v>
      </c>
      <c r="AO135" s="156">
        <f t="shared" si="158"/>
        <v>1.0633676105750802</v>
      </c>
      <c r="AP135" s="156">
        <f t="shared" si="159"/>
        <v>1.5671985162759012</v>
      </c>
      <c r="AQ135" s="111">
        <f t="shared" si="160"/>
        <v>616.2046790840609</v>
      </c>
      <c r="AR135" s="111">
        <f t="shared" si="161"/>
        <v>346.28300105208939</v>
      </c>
      <c r="AS135" s="111">
        <f t="shared" si="162"/>
        <v>0.43745910069574884</v>
      </c>
      <c r="AT135" s="111">
        <f t="shared" si="163"/>
        <v>0.46797950306987085</v>
      </c>
      <c r="AU135" s="156">
        <f t="shared" si="164"/>
        <v>0.87700925801274376</v>
      </c>
      <c r="AV135" s="156">
        <f t="shared" si="165"/>
        <v>0.8690159052750912</v>
      </c>
      <c r="AW135" s="156">
        <f t="shared" si="166"/>
        <v>1.0633728180197186</v>
      </c>
      <c r="AX135" s="156">
        <f t="shared" si="167"/>
        <v>1.5672541313681632</v>
      </c>
      <c r="AY135" s="111">
        <f t="shared" si="168"/>
        <v>616.14326369386765</v>
      </c>
      <c r="AZ135" s="111">
        <f t="shared" si="169"/>
        <v>346.28056996491807</v>
      </c>
      <c r="BA135" s="111">
        <f t="shared" si="170"/>
        <v>0.43746217190822773</v>
      </c>
      <c r="BB135" s="111">
        <f t="shared" si="171"/>
        <v>0.46798278855298781</v>
      </c>
      <c r="BC135" s="156">
        <f t="shared" si="172"/>
        <v>0.87700844996858274</v>
      </c>
      <c r="BD135" s="156">
        <f t="shared" si="173"/>
        <v>0.86901504873438773</v>
      </c>
      <c r="BE135" s="156">
        <f t="shared" si="174"/>
        <v>1.0633732462727361</v>
      </c>
      <c r="BF135" s="156">
        <f t="shared" si="175"/>
        <v>1.5672587051440185</v>
      </c>
      <c r="BG135" s="111">
        <f t="shared" si="176"/>
        <v>616.13821287182941</v>
      </c>
      <c r="BH135" s="111">
        <f t="shared" si="177"/>
        <v>346.2803700224469</v>
      </c>
      <c r="BI135" s="111">
        <f t="shared" si="178"/>
        <v>0.43746242449912009</v>
      </c>
      <c r="BJ135" s="111">
        <f t="shared" si="179"/>
        <v>0.46798305876650059</v>
      </c>
      <c r="BK135" s="156">
        <f t="shared" si="180"/>
        <v>0.87700838351128119</v>
      </c>
      <c r="BL135" s="156">
        <f t="shared" si="181"/>
        <v>0.86901497828850782</v>
      </c>
      <c r="BM135" s="156">
        <f t="shared" si="182"/>
        <v>1.06337328149426</v>
      </c>
      <c r="BN135" s="156">
        <f t="shared" si="183"/>
        <v>1.5672590813131175</v>
      </c>
      <c r="BO135" s="111">
        <f t="shared" si="184"/>
        <v>616.13779746797422</v>
      </c>
      <c r="BP135" s="111">
        <f t="shared" si="185"/>
        <v>346.28035357815679</v>
      </c>
      <c r="BQ135" s="111">
        <f t="shared" si="186"/>
        <v>0.43746244527349831</v>
      </c>
      <c r="BR135" s="111">
        <f t="shared" si="187"/>
        <v>0.46798308099025404</v>
      </c>
      <c r="BS135" s="156">
        <f t="shared" si="188"/>
        <v>0.87700837804549003</v>
      </c>
      <c r="BT135" s="156">
        <f t="shared" si="189"/>
        <v>0.86901497249467552</v>
      </c>
      <c r="BU135" s="156">
        <f t="shared" si="190"/>
        <v>1.0633732843910597</v>
      </c>
      <c r="BV135" s="156">
        <f t="shared" si="191"/>
        <v>1.5672591122512076</v>
      </c>
      <c r="BW135" s="111">
        <f t="shared" si="192"/>
        <v>616.1377633030138</v>
      </c>
      <c r="BX135" s="111">
        <f t="shared" si="193"/>
        <v>346.28035222569298</v>
      </c>
      <c r="BY135" s="111">
        <f t="shared" si="194"/>
        <v>0.43746244698209119</v>
      </c>
      <c r="BZ135" s="111">
        <f t="shared" si="195"/>
        <v>0.46798308281805101</v>
      </c>
      <c r="CA135" s="156">
        <f t="shared" si="196"/>
        <v>0.87700837759595496</v>
      </c>
      <c r="CB135" s="156">
        <f t="shared" si="197"/>
        <v>0.86901497201816069</v>
      </c>
      <c r="CC135" s="156">
        <f t="shared" si="198"/>
        <v>1.0633732846293076</v>
      </c>
      <c r="CD135" s="156">
        <f t="shared" si="199"/>
        <v>1.5672591147957171</v>
      </c>
      <c r="CE135" s="111">
        <f t="shared" si="200"/>
        <v>616.13776049311014</v>
      </c>
      <c r="CF135" s="111">
        <f t="shared" si="201"/>
        <v>346.28035211445933</v>
      </c>
      <c r="CG135" s="111">
        <f t="shared" si="202"/>
        <v>0.43746244712261467</v>
      </c>
      <c r="CH135" s="111">
        <f t="shared" si="203"/>
        <v>0.46798308296837848</v>
      </c>
      <c r="CI135" s="156">
        <f t="shared" si="204"/>
        <v>0.87700837755898287</v>
      </c>
      <c r="CJ135" s="156">
        <f t="shared" si="205"/>
        <v>0.8690149719789696</v>
      </c>
      <c r="CK135" s="156">
        <f t="shared" si="206"/>
        <v>1.0633732846489024</v>
      </c>
      <c r="CL135" s="156">
        <f t="shared" si="207"/>
        <v>1.5672591150049906</v>
      </c>
      <c r="CM135" s="111">
        <f t="shared" si="208"/>
        <v>616.13776026200867</v>
      </c>
      <c r="CN135" s="111">
        <f t="shared" si="209"/>
        <v>346.2803521053109</v>
      </c>
      <c r="CO135" s="111">
        <f t="shared" si="210"/>
        <v>0.43746244713417209</v>
      </c>
      <c r="CP135" s="111">
        <f t="shared" si="211"/>
        <v>0.4679830829807422</v>
      </c>
      <c r="CQ135" s="156">
        <f t="shared" si="212"/>
        <v>0.87700837755594208</v>
      </c>
      <c r="CR135" s="156">
        <f t="shared" si="213"/>
        <v>0.86901497197574629</v>
      </c>
      <c r="CS135" s="156">
        <f t="shared" si="214"/>
        <v>1.063373284650514</v>
      </c>
      <c r="CT135" s="156">
        <f t="shared" si="215"/>
        <v>1.5672591150222024</v>
      </c>
      <c r="CU135" s="111">
        <f t="shared" si="216"/>
        <v>616.13776024300148</v>
      </c>
      <c r="CV135" s="111">
        <f t="shared" si="217"/>
        <v>346.28035210455846</v>
      </c>
      <c r="CW135" s="111">
        <f t="shared" si="218"/>
        <v>0.43746244713512267</v>
      </c>
      <c r="CX135" s="111">
        <f t="shared" si="219"/>
        <v>0.46798308298175911</v>
      </c>
      <c r="CY135" s="156">
        <f t="shared" si="220"/>
        <v>0.87700837755569205</v>
      </c>
      <c r="CZ135" s="156">
        <f t="shared" si="221"/>
        <v>0.86901497197548117</v>
      </c>
      <c r="DA135" s="156">
        <f t="shared" si="222"/>
        <v>1.0633732846506465</v>
      </c>
      <c r="DB135" s="156">
        <f t="shared" si="223"/>
        <v>1.5672591150236179</v>
      </c>
      <c r="DC135" s="111">
        <f t="shared" si="224"/>
        <v>616.13776024143874</v>
      </c>
      <c r="DD135" s="111">
        <f t="shared" si="225"/>
        <v>346.28035210449661</v>
      </c>
      <c r="DE135" s="111">
        <f t="shared" si="226"/>
        <v>0.43746244713520077</v>
      </c>
      <c r="DF135" s="111">
        <f t="shared" si="227"/>
        <v>0.46798308298184271</v>
      </c>
      <c r="DG135" s="156">
        <f t="shared" si="228"/>
        <v>0.8770083775556714</v>
      </c>
      <c r="DH135" s="156">
        <f t="shared" si="229"/>
        <v>0.8690149719754594</v>
      </c>
      <c r="DI135" s="156">
        <f t="shared" si="230"/>
        <v>1.0633732846506574</v>
      </c>
      <c r="DJ135" s="156">
        <f t="shared" si="231"/>
        <v>1.5672591150237343</v>
      </c>
      <c r="DK135" s="111">
        <f t="shared" si="232"/>
        <v>616.13776024130993</v>
      </c>
      <c r="DL135" s="104">
        <f t="shared" si="233"/>
        <v>346.2803521044915</v>
      </c>
      <c r="DM135" s="104">
        <f t="shared" si="234"/>
        <v>0.43746244713520721</v>
      </c>
      <c r="DN135" s="104">
        <f t="shared" si="235"/>
        <v>0.4679830829818496</v>
      </c>
      <c r="DO135" s="105">
        <f t="shared" si="236"/>
        <v>0.87700837755566974</v>
      </c>
      <c r="DP135" s="105">
        <f t="shared" si="237"/>
        <v>0.86901497197545763</v>
      </c>
      <c r="DQ135" s="105">
        <f t="shared" si="238"/>
        <v>1.0633732846506583</v>
      </c>
      <c r="DR135" s="105">
        <f t="shared" si="239"/>
        <v>1.567259115023744</v>
      </c>
      <c r="DS135" s="104">
        <f t="shared" si="240"/>
        <v>616.13776024129936</v>
      </c>
      <c r="DT135" s="104">
        <f t="shared" si="241"/>
        <v>346.28035210449104</v>
      </c>
      <c r="DU135" s="104">
        <f t="shared" si="242"/>
        <v>0.43746244713520782</v>
      </c>
      <c r="DV135" s="104">
        <f t="shared" si="243"/>
        <v>0.46798308298185021</v>
      </c>
      <c r="DW135" s="105">
        <f t="shared" si="244"/>
        <v>0.87700837755566963</v>
      </c>
      <c r="DX135" s="105">
        <f t="shared" si="245"/>
        <v>0.86901497197545752</v>
      </c>
      <c r="DY135" s="105">
        <f t="shared" si="246"/>
        <v>1.0633732846506583</v>
      </c>
      <c r="DZ135" s="105">
        <f t="shared" si="247"/>
        <v>1.5672591150237447</v>
      </c>
      <c r="EA135" s="104">
        <f t="shared" si="248"/>
        <v>616.13776024129879</v>
      </c>
      <c r="EB135" s="104">
        <f t="shared" si="249"/>
        <v>346.28035210449104</v>
      </c>
      <c r="EC135" s="104">
        <f t="shared" si="250"/>
        <v>0.43746244713520782</v>
      </c>
      <c r="ED135" s="104">
        <f t="shared" si="251"/>
        <v>0.46798308298185021</v>
      </c>
      <c r="EE135" s="105">
        <f t="shared" si="252"/>
        <v>0.87700837755566963</v>
      </c>
      <c r="EF135" s="105">
        <f t="shared" si="253"/>
        <v>0.86901497197545752</v>
      </c>
      <c r="EG135" s="105">
        <f t="shared" si="254"/>
        <v>1.0633732846506583</v>
      </c>
      <c r="EH135" s="105">
        <f t="shared" si="255"/>
        <v>1.5672591150237447</v>
      </c>
      <c r="EI135" s="104">
        <f t="shared" si="256"/>
        <v>616.13776024129879</v>
      </c>
      <c r="EJ135" s="104">
        <f t="shared" si="257"/>
        <v>346.28035210449104</v>
      </c>
      <c r="EK135" s="104">
        <f t="shared" si="258"/>
        <v>0.43746244713520782</v>
      </c>
      <c r="EL135" s="104">
        <f t="shared" si="259"/>
        <v>0.46798308298185021</v>
      </c>
      <c r="EM135" s="105">
        <f t="shared" si="260"/>
        <v>0.87700837755566963</v>
      </c>
      <c r="EN135" s="105">
        <f t="shared" si="261"/>
        <v>0.86901497197545752</v>
      </c>
      <c r="EO135" s="105">
        <f t="shared" si="262"/>
        <v>1.0633732846506583</v>
      </c>
      <c r="EP135" s="105">
        <f t="shared" si="263"/>
        <v>1.5672591150237447</v>
      </c>
      <c r="EQ135" s="104">
        <f t="shared" si="264"/>
        <v>0.62947545855328779</v>
      </c>
      <c r="ER135" s="65">
        <f t="shared" si="265"/>
        <v>73.130352104491067</v>
      </c>
      <c r="ES135" s="16"/>
      <c r="ET135" s="16"/>
      <c r="EU135" s="16"/>
      <c r="EV135" s="16"/>
      <c r="EW135" s="16"/>
      <c r="EX135" s="16"/>
      <c r="EY135" s="16"/>
      <c r="EZ135" s="16"/>
      <c r="FA135" s="16"/>
      <c r="FB135" s="16"/>
      <c r="FC135" s="16"/>
      <c r="FD135" s="16"/>
    </row>
    <row r="136" spans="2:160" x14ac:dyDescent="0.3"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16"/>
      <c r="M136" s="116"/>
      <c r="N136" s="116"/>
      <c r="O136" s="116"/>
      <c r="P136" s="117"/>
      <c r="Q136" s="117"/>
      <c r="R136" s="116"/>
      <c r="S136" s="111">
        <v>0.74</v>
      </c>
      <c r="T136" s="134">
        <f t="shared" si="137"/>
        <v>351.17713021074195</v>
      </c>
      <c r="U136" s="111">
        <f t="shared" si="138"/>
        <v>0.43136251536529691</v>
      </c>
      <c r="V136" s="111">
        <f t="shared" si="139"/>
        <v>0.46145757457682929</v>
      </c>
      <c r="W136" s="156">
        <f t="shared" si="140"/>
        <v>0.87861475430508429</v>
      </c>
      <c r="X136" s="156">
        <f t="shared" si="141"/>
        <v>0.87071786762170122</v>
      </c>
      <c r="Y136" s="156">
        <f t="shared" si="142"/>
        <v>1.0578631326620429</v>
      </c>
      <c r="Z136" s="156">
        <f t="shared" si="143"/>
        <v>1.5772997080638076</v>
      </c>
      <c r="AA136" s="111">
        <f t="shared" si="144"/>
        <v>628.1437448393508</v>
      </c>
      <c r="AB136" s="111">
        <f t="shared" si="145"/>
        <v>346.7517816797976</v>
      </c>
      <c r="AC136" s="111">
        <f t="shared" si="146"/>
        <v>0.43686769104003664</v>
      </c>
      <c r="AD136" s="111">
        <f t="shared" si="147"/>
        <v>0.46734683227538804</v>
      </c>
      <c r="AE136" s="156">
        <f t="shared" si="148"/>
        <v>0.87716487334019788</v>
      </c>
      <c r="AF136" s="156">
        <f t="shared" si="149"/>
        <v>0.86918086122398019</v>
      </c>
      <c r="AG136" s="156">
        <f t="shared" si="150"/>
        <v>1.0585729229856051</v>
      </c>
      <c r="AH136" s="156">
        <f t="shared" si="151"/>
        <v>1.5858108474513202</v>
      </c>
      <c r="AI136" s="111">
        <f t="shared" si="152"/>
        <v>619.26510762683893</v>
      </c>
      <c r="AJ136" s="111">
        <f t="shared" si="153"/>
        <v>346.40388912482587</v>
      </c>
      <c r="AK136" s="111">
        <f t="shared" si="154"/>
        <v>0.43730643616384141</v>
      </c>
      <c r="AL136" s="111">
        <f t="shared" si="155"/>
        <v>0.46781618752410936</v>
      </c>
      <c r="AM136" s="156">
        <f t="shared" si="156"/>
        <v>0.87704942539491282</v>
      </c>
      <c r="AN136" s="156">
        <f t="shared" si="157"/>
        <v>0.86905848346018821</v>
      </c>
      <c r="AO136" s="156">
        <f t="shared" si="158"/>
        <v>1.0586294637623621</v>
      </c>
      <c r="AP136" s="156">
        <f t="shared" si="159"/>
        <v>1.5864903764738327</v>
      </c>
      <c r="AQ136" s="111">
        <f t="shared" si="160"/>
        <v>618.55526056492647</v>
      </c>
      <c r="AR136" s="111">
        <f t="shared" si="161"/>
        <v>346.37589466524537</v>
      </c>
      <c r="AS136" s="111">
        <f t="shared" si="162"/>
        <v>0.43734177972423355</v>
      </c>
      <c r="AT136" s="111">
        <f t="shared" si="163"/>
        <v>0.46785399691429636</v>
      </c>
      <c r="AU136" s="156">
        <f t="shared" si="164"/>
        <v>0.87704012602941384</v>
      </c>
      <c r="AV136" s="156">
        <f t="shared" si="165"/>
        <v>0.86904862594470533</v>
      </c>
      <c r="AW136" s="156">
        <f t="shared" si="166"/>
        <v>1.0586340182873393</v>
      </c>
      <c r="AX136" s="156">
        <f t="shared" si="167"/>
        <v>1.5865451244487672</v>
      </c>
      <c r="AY136" s="111">
        <f t="shared" si="168"/>
        <v>618.49806427863143</v>
      </c>
      <c r="AZ136" s="111">
        <f t="shared" si="169"/>
        <v>346.37363782316822</v>
      </c>
      <c r="BA136" s="111">
        <f t="shared" si="170"/>
        <v>0.43734462928096302</v>
      </c>
      <c r="BB136" s="111">
        <f t="shared" si="171"/>
        <v>0.46785704527730931</v>
      </c>
      <c r="BC136" s="156">
        <f t="shared" si="172"/>
        <v>0.8770393762770563</v>
      </c>
      <c r="BD136" s="156">
        <f t="shared" si="173"/>
        <v>0.8690478311923624</v>
      </c>
      <c r="BE136" s="156">
        <f t="shared" si="174"/>
        <v>1.0586343854924825</v>
      </c>
      <c r="BF136" s="156">
        <f t="shared" si="175"/>
        <v>1.5865495385274371</v>
      </c>
      <c r="BG136" s="111">
        <f t="shared" si="176"/>
        <v>618.49345276736699</v>
      </c>
      <c r="BH136" s="111">
        <f t="shared" si="177"/>
        <v>346.37345585524616</v>
      </c>
      <c r="BI136" s="111">
        <f t="shared" si="178"/>
        <v>0.43734485904075576</v>
      </c>
      <c r="BJ136" s="111">
        <f t="shared" si="179"/>
        <v>0.46785729106685497</v>
      </c>
      <c r="BK136" s="156">
        <f t="shared" si="180"/>
        <v>0.87703931582454275</v>
      </c>
      <c r="BL136" s="156">
        <f t="shared" si="181"/>
        <v>0.86904776711150333</v>
      </c>
      <c r="BM136" s="156">
        <f t="shared" si="182"/>
        <v>1.0586344151002303</v>
      </c>
      <c r="BN136" s="156">
        <f t="shared" si="183"/>
        <v>1.5865498944349825</v>
      </c>
      <c r="BO136" s="111">
        <f t="shared" si="184"/>
        <v>618.49308094057733</v>
      </c>
      <c r="BP136" s="111">
        <f t="shared" si="185"/>
        <v>346.3734411830979</v>
      </c>
      <c r="BQ136" s="111">
        <f t="shared" si="186"/>
        <v>0.43734487756639262</v>
      </c>
      <c r="BR136" s="111">
        <f t="shared" si="187"/>
        <v>0.46785731088497817</v>
      </c>
      <c r="BS136" s="156">
        <f t="shared" si="188"/>
        <v>0.87703931095022925</v>
      </c>
      <c r="BT136" s="156">
        <f t="shared" si="189"/>
        <v>0.86904776194463462</v>
      </c>
      <c r="BU136" s="156">
        <f t="shared" si="190"/>
        <v>1.0586344174875164</v>
      </c>
      <c r="BV136" s="156">
        <f t="shared" si="191"/>
        <v>1.5865499231319724</v>
      </c>
      <c r="BW136" s="111">
        <f t="shared" si="192"/>
        <v>618.49305096001024</v>
      </c>
      <c r="BX136" s="111">
        <f t="shared" si="193"/>
        <v>346.37344000007539</v>
      </c>
      <c r="BY136" s="111">
        <f t="shared" si="194"/>
        <v>0.43734487906012393</v>
      </c>
      <c r="BZ136" s="111">
        <f t="shared" si="195"/>
        <v>0.46785731248292328</v>
      </c>
      <c r="CA136" s="156">
        <f t="shared" si="196"/>
        <v>0.87703931055721096</v>
      </c>
      <c r="CB136" s="156">
        <f t="shared" si="197"/>
        <v>0.86904776152802743</v>
      </c>
      <c r="CC136" s="156">
        <f t="shared" si="198"/>
        <v>1.0586344176800044</v>
      </c>
      <c r="CD136" s="156">
        <f t="shared" si="199"/>
        <v>1.5865499254458251</v>
      </c>
      <c r="CE136" s="111">
        <f t="shared" si="200"/>
        <v>618.49304854266188</v>
      </c>
      <c r="CF136" s="111">
        <f t="shared" si="201"/>
        <v>346.37343990468764</v>
      </c>
      <c r="CG136" s="111">
        <f t="shared" si="202"/>
        <v>0.43734487918056425</v>
      </c>
      <c r="CH136" s="111">
        <f t="shared" si="203"/>
        <v>0.46785731261176644</v>
      </c>
      <c r="CI136" s="156">
        <f t="shared" si="204"/>
        <v>0.87703931052552164</v>
      </c>
      <c r="CJ136" s="156">
        <f t="shared" si="205"/>
        <v>0.86904776149443619</v>
      </c>
      <c r="CK136" s="156">
        <f t="shared" si="206"/>
        <v>1.0586344176955247</v>
      </c>
      <c r="CL136" s="156">
        <f t="shared" si="207"/>
        <v>1.5865499256323921</v>
      </c>
      <c r="CM136" s="111">
        <f t="shared" si="208"/>
        <v>618.49304834775012</v>
      </c>
      <c r="CN136" s="111">
        <f t="shared" si="209"/>
        <v>346.3734398969965</v>
      </c>
      <c r="CO136" s="111">
        <f t="shared" si="210"/>
        <v>0.43734487919027543</v>
      </c>
      <c r="CP136" s="111">
        <f t="shared" si="211"/>
        <v>0.46785731262215513</v>
      </c>
      <c r="CQ136" s="156">
        <f t="shared" si="212"/>
        <v>0.87703931052296658</v>
      </c>
      <c r="CR136" s="156">
        <f t="shared" si="213"/>
        <v>0.86904776149172769</v>
      </c>
      <c r="CS136" s="156">
        <f t="shared" si="214"/>
        <v>1.0586344176967761</v>
      </c>
      <c r="CT136" s="156">
        <f t="shared" si="215"/>
        <v>1.5865499256474351</v>
      </c>
      <c r="CU136" s="111">
        <f t="shared" si="216"/>
        <v>618.49304833203416</v>
      </c>
      <c r="CV136" s="111">
        <f t="shared" si="217"/>
        <v>346.3734398963764</v>
      </c>
      <c r="CW136" s="111">
        <f t="shared" si="218"/>
        <v>0.43734487919105841</v>
      </c>
      <c r="CX136" s="111">
        <f t="shared" si="219"/>
        <v>0.46785731262299274</v>
      </c>
      <c r="CY136" s="156">
        <f t="shared" si="220"/>
        <v>0.87703931052276052</v>
      </c>
      <c r="CZ136" s="156">
        <f t="shared" si="221"/>
        <v>0.86904776149150931</v>
      </c>
      <c r="DA136" s="156">
        <f t="shared" si="222"/>
        <v>1.0586344176968772</v>
      </c>
      <c r="DB136" s="156">
        <f t="shared" si="223"/>
        <v>1.5865499256486479</v>
      </c>
      <c r="DC136" s="111">
        <f t="shared" si="224"/>
        <v>618.49304833076678</v>
      </c>
      <c r="DD136" s="111">
        <f t="shared" si="225"/>
        <v>346.37343989632637</v>
      </c>
      <c r="DE136" s="111">
        <f t="shared" si="226"/>
        <v>0.43734487919112153</v>
      </c>
      <c r="DF136" s="111">
        <f t="shared" si="227"/>
        <v>0.46785731262306024</v>
      </c>
      <c r="DG136" s="156">
        <f t="shared" si="228"/>
        <v>0.87703931052274386</v>
      </c>
      <c r="DH136" s="156">
        <f t="shared" si="229"/>
        <v>0.86904776149149165</v>
      </c>
      <c r="DI136" s="156">
        <f t="shared" si="230"/>
        <v>1.0586344176968852</v>
      </c>
      <c r="DJ136" s="156">
        <f t="shared" si="231"/>
        <v>1.5865499256487456</v>
      </c>
      <c r="DK136" s="111">
        <f t="shared" si="232"/>
        <v>618.49304833066481</v>
      </c>
      <c r="DL136" s="104">
        <f t="shared" si="233"/>
        <v>346.3734398963224</v>
      </c>
      <c r="DM136" s="104">
        <f t="shared" si="234"/>
        <v>0.43734487919112663</v>
      </c>
      <c r="DN136" s="104">
        <f t="shared" si="235"/>
        <v>0.46785731262306568</v>
      </c>
      <c r="DO136" s="105">
        <f t="shared" si="236"/>
        <v>0.87703931052274253</v>
      </c>
      <c r="DP136" s="105">
        <f t="shared" si="237"/>
        <v>0.86904776149149032</v>
      </c>
      <c r="DQ136" s="105">
        <f t="shared" si="238"/>
        <v>1.0586344176968858</v>
      </c>
      <c r="DR136" s="105">
        <f t="shared" si="239"/>
        <v>1.5865499256487536</v>
      </c>
      <c r="DS136" s="104">
        <f t="shared" si="240"/>
        <v>618.49304833065662</v>
      </c>
      <c r="DT136" s="104">
        <f t="shared" si="241"/>
        <v>346.373439896322</v>
      </c>
      <c r="DU136" s="104">
        <f t="shared" si="242"/>
        <v>0.43734487919112713</v>
      </c>
      <c r="DV136" s="104">
        <f t="shared" si="243"/>
        <v>0.46785731262306623</v>
      </c>
      <c r="DW136" s="105">
        <f t="shared" si="244"/>
        <v>0.87703931052274242</v>
      </c>
      <c r="DX136" s="105">
        <f t="shared" si="245"/>
        <v>0.8690477614914901</v>
      </c>
      <c r="DY136" s="105">
        <f t="shared" si="246"/>
        <v>1.058634417696886</v>
      </c>
      <c r="DZ136" s="105">
        <f t="shared" si="247"/>
        <v>1.5865499256487545</v>
      </c>
      <c r="EA136" s="104">
        <f t="shared" si="248"/>
        <v>618.4930483306556</v>
      </c>
      <c r="EB136" s="104">
        <f t="shared" si="249"/>
        <v>346.373439896322</v>
      </c>
      <c r="EC136" s="104">
        <f t="shared" si="250"/>
        <v>0.43734487919112713</v>
      </c>
      <c r="ED136" s="104">
        <f t="shared" si="251"/>
        <v>0.46785731262306623</v>
      </c>
      <c r="EE136" s="105">
        <f t="shared" si="252"/>
        <v>0.87703931052274242</v>
      </c>
      <c r="EF136" s="105">
        <f t="shared" si="253"/>
        <v>0.8690477614914901</v>
      </c>
      <c r="EG136" s="105">
        <f t="shared" si="254"/>
        <v>1.058634417696886</v>
      </c>
      <c r="EH136" s="105">
        <f t="shared" si="255"/>
        <v>1.5865499256487545</v>
      </c>
      <c r="EI136" s="104">
        <f t="shared" si="256"/>
        <v>618.4930483306556</v>
      </c>
      <c r="EJ136" s="104">
        <f t="shared" si="257"/>
        <v>346.373439896322</v>
      </c>
      <c r="EK136" s="104">
        <f t="shared" si="258"/>
        <v>0.43734487919112713</v>
      </c>
      <c r="EL136" s="104">
        <f t="shared" si="259"/>
        <v>0.46785731262306623</v>
      </c>
      <c r="EM136" s="105">
        <f t="shared" si="260"/>
        <v>0.87703931052274242</v>
      </c>
      <c r="EN136" s="105">
        <f t="shared" si="261"/>
        <v>0.8690477614914901</v>
      </c>
      <c r="EO136" s="105">
        <f t="shared" si="262"/>
        <v>1.058634417696886</v>
      </c>
      <c r="EP136" s="105">
        <f t="shared" si="263"/>
        <v>1.5865499256487545</v>
      </c>
      <c r="EQ136" s="104">
        <f t="shared" si="264"/>
        <v>0.63768312409654515</v>
      </c>
      <c r="ER136" s="65">
        <f t="shared" si="265"/>
        <v>73.22343989632202</v>
      </c>
      <c r="ES136" s="16"/>
      <c r="ET136" s="16"/>
      <c r="EU136" s="16"/>
      <c r="EV136" s="16"/>
      <c r="EW136" s="16"/>
      <c r="EX136" s="16"/>
      <c r="EY136" s="16"/>
      <c r="EZ136" s="16"/>
      <c r="FA136" s="16"/>
      <c r="FB136" s="16"/>
      <c r="FC136" s="16"/>
      <c r="FD136" s="16"/>
    </row>
    <row r="137" spans="2:160" x14ac:dyDescent="0.3"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16"/>
      <c r="M137" s="116"/>
      <c r="N137" s="116"/>
      <c r="O137" s="116"/>
      <c r="P137" s="117"/>
      <c r="Q137" s="117"/>
      <c r="R137" s="116"/>
      <c r="S137" s="111">
        <v>0.75</v>
      </c>
      <c r="T137" s="134">
        <f t="shared" si="137"/>
        <v>351.18877855382289</v>
      </c>
      <c r="U137" s="111">
        <f t="shared" si="138"/>
        <v>0.43134820779376254</v>
      </c>
      <c r="V137" s="111">
        <f t="shared" si="139"/>
        <v>0.46144226880262973</v>
      </c>
      <c r="W137" s="156">
        <f t="shared" si="140"/>
        <v>0.87861852556621245</v>
      </c>
      <c r="X137" s="156">
        <f t="shared" si="141"/>
        <v>0.87072186573420229</v>
      </c>
      <c r="Y137" s="156">
        <f t="shared" si="142"/>
        <v>1.0533962441449358</v>
      </c>
      <c r="Z137" s="156">
        <f t="shared" si="143"/>
        <v>1.5968898102115405</v>
      </c>
      <c r="AA137" s="111">
        <f t="shared" si="144"/>
        <v>630.29362715901664</v>
      </c>
      <c r="AB137" s="111">
        <f t="shared" si="145"/>
        <v>346.83539940942052</v>
      </c>
      <c r="AC137" s="111">
        <f t="shared" si="146"/>
        <v>0.43676236763725662</v>
      </c>
      <c r="AD137" s="111">
        <f t="shared" si="147"/>
        <v>0.46723416072822804</v>
      </c>
      <c r="AE137" s="156">
        <f t="shared" si="148"/>
        <v>0.87719258957484858</v>
      </c>
      <c r="AF137" s="156">
        <f t="shared" si="149"/>
        <v>0.86921024130624114</v>
      </c>
      <c r="AG137" s="156">
        <f t="shared" si="150"/>
        <v>1.0540395727772292</v>
      </c>
      <c r="AH137" s="156">
        <f t="shared" si="151"/>
        <v>1.605594460966083</v>
      </c>
      <c r="AI137" s="111">
        <f t="shared" si="152"/>
        <v>621.71220377509485</v>
      </c>
      <c r="AJ137" s="111">
        <f t="shared" si="153"/>
        <v>346.5001898943413</v>
      </c>
      <c r="AK137" s="111">
        <f t="shared" si="154"/>
        <v>0.43718489814584066</v>
      </c>
      <c r="AL137" s="111">
        <f t="shared" si="155"/>
        <v>0.46768617010950397</v>
      </c>
      <c r="AM137" s="156">
        <f t="shared" si="156"/>
        <v>0.87708140443256488</v>
      </c>
      <c r="AN137" s="156">
        <f t="shared" si="157"/>
        <v>0.86909238194244098</v>
      </c>
      <c r="AO137" s="156">
        <f t="shared" si="158"/>
        <v>1.0540897550118791</v>
      </c>
      <c r="AP137" s="156">
        <f t="shared" si="159"/>
        <v>1.6062750386556075</v>
      </c>
      <c r="AQ137" s="111">
        <f t="shared" si="160"/>
        <v>621.04012460783088</v>
      </c>
      <c r="AR137" s="111">
        <f t="shared" si="161"/>
        <v>346.47377326023332</v>
      </c>
      <c r="AS137" s="111">
        <f t="shared" si="162"/>
        <v>0.43721823098192575</v>
      </c>
      <c r="AT137" s="111">
        <f t="shared" si="163"/>
        <v>0.46772182849229266</v>
      </c>
      <c r="AU137" s="156">
        <f t="shared" si="164"/>
        <v>0.87707263379321132</v>
      </c>
      <c r="AV137" s="156">
        <f t="shared" si="165"/>
        <v>0.8690830848635186</v>
      </c>
      <c r="AW137" s="156">
        <f t="shared" si="166"/>
        <v>1.0540937136684632</v>
      </c>
      <c r="AX137" s="156">
        <f t="shared" si="167"/>
        <v>1.6063287361779706</v>
      </c>
      <c r="AY137" s="111">
        <f t="shared" si="168"/>
        <v>620.98709115572808</v>
      </c>
      <c r="AZ137" s="111">
        <f t="shared" si="169"/>
        <v>346.47168771427175</v>
      </c>
      <c r="BA137" s="111">
        <f t="shared" si="170"/>
        <v>0.43722086276613287</v>
      </c>
      <c r="BB137" s="111">
        <f t="shared" si="171"/>
        <v>0.46772464388935142</v>
      </c>
      <c r="BC137" s="156">
        <f t="shared" si="172"/>
        <v>0.87707194131371291</v>
      </c>
      <c r="BD137" s="156">
        <f t="shared" si="173"/>
        <v>0.86908235081964036</v>
      </c>
      <c r="BE137" s="156">
        <f t="shared" si="174"/>
        <v>1.054094026222093</v>
      </c>
      <c r="BF137" s="156">
        <f t="shared" si="175"/>
        <v>1.606332975897967</v>
      </c>
      <c r="BG137" s="111">
        <f t="shared" si="176"/>
        <v>620.98290382780499</v>
      </c>
      <c r="BH137" s="111">
        <f t="shared" si="177"/>
        <v>346.47152304079947</v>
      </c>
      <c r="BI137" s="111">
        <f t="shared" si="178"/>
        <v>0.4372210705716027</v>
      </c>
      <c r="BJ137" s="111">
        <f t="shared" si="179"/>
        <v>0.46772486619287734</v>
      </c>
      <c r="BK137" s="156">
        <f t="shared" si="180"/>
        <v>0.87707188663561053</v>
      </c>
      <c r="BL137" s="156">
        <f t="shared" si="181"/>
        <v>0.86908229285962102</v>
      </c>
      <c r="BM137" s="156">
        <f t="shared" si="182"/>
        <v>1.0540940509012968</v>
      </c>
      <c r="BN137" s="156">
        <f t="shared" si="183"/>
        <v>1.606333310666217</v>
      </c>
      <c r="BO137" s="111">
        <f t="shared" si="184"/>
        <v>620.98257319618313</v>
      </c>
      <c r="BP137" s="111">
        <f t="shared" si="185"/>
        <v>346.47151003813417</v>
      </c>
      <c r="BQ137" s="111">
        <f t="shared" si="186"/>
        <v>0.43722108697999151</v>
      </c>
      <c r="BR137" s="111">
        <f t="shared" si="187"/>
        <v>0.46772488374603743</v>
      </c>
      <c r="BS137" s="156">
        <f t="shared" si="188"/>
        <v>0.87707188231820965</v>
      </c>
      <c r="BT137" s="156">
        <f t="shared" si="189"/>
        <v>0.86908228828307887</v>
      </c>
      <c r="BU137" s="156">
        <f t="shared" si="190"/>
        <v>1.0540940528499749</v>
      </c>
      <c r="BV137" s="156">
        <f t="shared" si="191"/>
        <v>1.6063333370996309</v>
      </c>
      <c r="BW137" s="111">
        <f t="shared" si="192"/>
        <v>620.98254708939726</v>
      </c>
      <c r="BX137" s="111">
        <f t="shared" si="193"/>
        <v>346.47150901143903</v>
      </c>
      <c r="BY137" s="111">
        <f t="shared" si="194"/>
        <v>0.43722108827560385</v>
      </c>
      <c r="BZ137" s="111">
        <f t="shared" si="195"/>
        <v>0.46772488513204136</v>
      </c>
      <c r="CA137" s="156">
        <f t="shared" si="196"/>
        <v>0.87707188197730612</v>
      </c>
      <c r="CB137" s="156">
        <f t="shared" si="197"/>
        <v>0.86908228792171338</v>
      </c>
      <c r="CC137" s="156">
        <f t="shared" si="198"/>
        <v>1.0540940530038432</v>
      </c>
      <c r="CD137" s="156">
        <f t="shared" si="199"/>
        <v>1.6063333391868229</v>
      </c>
      <c r="CE137" s="111">
        <f t="shared" si="200"/>
        <v>620.98254502799614</v>
      </c>
      <c r="CF137" s="111">
        <f t="shared" si="201"/>
        <v>346.47150893037082</v>
      </c>
      <c r="CG137" s="111">
        <f t="shared" si="202"/>
        <v>0.43722108837790591</v>
      </c>
      <c r="CH137" s="111">
        <f t="shared" si="203"/>
        <v>0.4677248852414807</v>
      </c>
      <c r="CI137" s="156">
        <f t="shared" si="204"/>
        <v>0.87707188195038821</v>
      </c>
      <c r="CJ137" s="156">
        <f t="shared" si="205"/>
        <v>0.86908228789317987</v>
      </c>
      <c r="CK137" s="156">
        <f t="shared" si="206"/>
        <v>1.0540940530159928</v>
      </c>
      <c r="CL137" s="156">
        <f t="shared" si="207"/>
        <v>1.6063333393516281</v>
      </c>
      <c r="CM137" s="111">
        <f t="shared" si="208"/>
        <v>620.98254486522706</v>
      </c>
      <c r="CN137" s="111">
        <f t="shared" si="209"/>
        <v>346.47150892396962</v>
      </c>
      <c r="CO137" s="111">
        <f t="shared" si="210"/>
        <v>0.43722108838598372</v>
      </c>
      <c r="CP137" s="111">
        <f t="shared" si="211"/>
        <v>0.46772488525012212</v>
      </c>
      <c r="CQ137" s="156">
        <f t="shared" si="212"/>
        <v>0.8770718819482628</v>
      </c>
      <c r="CR137" s="156">
        <f t="shared" si="213"/>
        <v>0.86908228789092679</v>
      </c>
      <c r="CS137" s="156">
        <f t="shared" si="214"/>
        <v>1.054094053016952</v>
      </c>
      <c r="CT137" s="156">
        <f t="shared" si="215"/>
        <v>1.6063333393646413</v>
      </c>
      <c r="CU137" s="111">
        <f t="shared" si="216"/>
        <v>620.98254485237453</v>
      </c>
      <c r="CV137" s="111">
        <f t="shared" si="217"/>
        <v>346.47150892346417</v>
      </c>
      <c r="CW137" s="111">
        <f t="shared" si="218"/>
        <v>0.43722108838662155</v>
      </c>
      <c r="CX137" s="111">
        <f t="shared" si="219"/>
        <v>0.46772488525080441</v>
      </c>
      <c r="CY137" s="156">
        <f t="shared" si="220"/>
        <v>0.87707188194809493</v>
      </c>
      <c r="CZ137" s="156">
        <f t="shared" si="221"/>
        <v>0.86908228789074893</v>
      </c>
      <c r="DA137" s="156">
        <f t="shared" si="222"/>
        <v>1.0540940530170277</v>
      </c>
      <c r="DB137" s="156">
        <f t="shared" si="223"/>
        <v>1.6063333393656689</v>
      </c>
      <c r="DC137" s="111">
        <f t="shared" si="224"/>
        <v>620.98254485135999</v>
      </c>
      <c r="DD137" s="111">
        <f t="shared" si="225"/>
        <v>346.47150892342427</v>
      </c>
      <c r="DE137" s="111">
        <f t="shared" si="226"/>
        <v>0.43722108838667184</v>
      </c>
      <c r="DF137" s="111">
        <f t="shared" si="227"/>
        <v>0.46772488525085826</v>
      </c>
      <c r="DG137" s="156">
        <f t="shared" si="228"/>
        <v>0.87707188194808172</v>
      </c>
      <c r="DH137" s="156">
        <f t="shared" si="229"/>
        <v>0.86908228789073494</v>
      </c>
      <c r="DI137" s="156">
        <f t="shared" si="230"/>
        <v>1.0540940530170337</v>
      </c>
      <c r="DJ137" s="156">
        <f t="shared" si="231"/>
        <v>1.60633333936575</v>
      </c>
      <c r="DK137" s="111">
        <f t="shared" si="232"/>
        <v>620.98254485127984</v>
      </c>
      <c r="DL137" s="104">
        <f t="shared" si="233"/>
        <v>346.47150892342108</v>
      </c>
      <c r="DM137" s="104">
        <f t="shared" si="234"/>
        <v>0.43722108838667589</v>
      </c>
      <c r="DN137" s="104">
        <f t="shared" si="235"/>
        <v>0.46772488525086259</v>
      </c>
      <c r="DO137" s="105">
        <f t="shared" si="236"/>
        <v>0.87707188194808061</v>
      </c>
      <c r="DP137" s="105">
        <f t="shared" si="237"/>
        <v>0.86908228789073383</v>
      </c>
      <c r="DQ137" s="105">
        <f t="shared" si="238"/>
        <v>1.0540940530170342</v>
      </c>
      <c r="DR137" s="105">
        <f t="shared" si="239"/>
        <v>1.6063333393657566</v>
      </c>
      <c r="DS137" s="104">
        <f t="shared" si="240"/>
        <v>620.9825448512737</v>
      </c>
      <c r="DT137" s="104">
        <f t="shared" si="241"/>
        <v>346.47150892342086</v>
      </c>
      <c r="DU137" s="104">
        <f t="shared" si="242"/>
        <v>0.43722108838667617</v>
      </c>
      <c r="DV137" s="104">
        <f t="shared" si="243"/>
        <v>0.46772488525086292</v>
      </c>
      <c r="DW137" s="105">
        <f t="shared" si="244"/>
        <v>0.8770718819480805</v>
      </c>
      <c r="DX137" s="105">
        <f t="shared" si="245"/>
        <v>0.86908228789073372</v>
      </c>
      <c r="DY137" s="105">
        <f t="shared" si="246"/>
        <v>1.0540940530170342</v>
      </c>
      <c r="DZ137" s="105">
        <f t="shared" si="247"/>
        <v>1.6063333393657571</v>
      </c>
      <c r="EA137" s="104">
        <f t="shared" si="248"/>
        <v>620.98254485127291</v>
      </c>
      <c r="EB137" s="104">
        <f t="shared" si="249"/>
        <v>346.47150892342086</v>
      </c>
      <c r="EC137" s="104">
        <f t="shared" si="250"/>
        <v>0.43722108838667617</v>
      </c>
      <c r="ED137" s="104">
        <f t="shared" si="251"/>
        <v>0.46772488525086292</v>
      </c>
      <c r="EE137" s="105">
        <f t="shared" si="252"/>
        <v>0.8770718819480805</v>
      </c>
      <c r="EF137" s="105">
        <f t="shared" si="253"/>
        <v>0.86908228789073372</v>
      </c>
      <c r="EG137" s="105">
        <f t="shared" si="254"/>
        <v>1.0540940530170342</v>
      </c>
      <c r="EH137" s="105">
        <f t="shared" si="255"/>
        <v>1.6063333393657571</v>
      </c>
      <c r="EI137" s="104">
        <f t="shared" si="256"/>
        <v>620.98254485127291</v>
      </c>
      <c r="EJ137" s="104">
        <f t="shared" si="257"/>
        <v>346.47150892342086</v>
      </c>
      <c r="EK137" s="104">
        <f t="shared" si="258"/>
        <v>0.43722108838667617</v>
      </c>
      <c r="EL137" s="104">
        <f t="shared" si="259"/>
        <v>0.46772488525086292</v>
      </c>
      <c r="EM137" s="105">
        <f t="shared" si="260"/>
        <v>0.8770718819480805</v>
      </c>
      <c r="EN137" s="105">
        <f t="shared" si="261"/>
        <v>0.86908228789073372</v>
      </c>
      <c r="EO137" s="105">
        <f t="shared" si="262"/>
        <v>1.0540940530170342</v>
      </c>
      <c r="EP137" s="105">
        <f t="shared" si="263"/>
        <v>1.6063333393657571</v>
      </c>
      <c r="EQ137" s="104">
        <f t="shared" si="264"/>
        <v>0.646118820105818</v>
      </c>
      <c r="ER137" s="65">
        <f t="shared" si="265"/>
        <v>73.321508923420879</v>
      </c>
      <c r="ES137" s="16"/>
      <c r="ET137" s="16"/>
      <c r="EU137" s="16"/>
      <c r="EV137" s="16"/>
      <c r="EW137" s="16"/>
      <c r="EX137" s="16"/>
      <c r="EY137" s="16"/>
      <c r="EZ137" s="16"/>
      <c r="FA137" s="16"/>
      <c r="FB137" s="16"/>
      <c r="FC137" s="16"/>
      <c r="FD137" s="16"/>
    </row>
    <row r="138" spans="2:160" x14ac:dyDescent="0.3"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16"/>
      <c r="M138" s="116"/>
      <c r="N138" s="116"/>
      <c r="O138" s="116"/>
      <c r="P138" s="117"/>
      <c r="Q138" s="117"/>
      <c r="R138" s="116"/>
      <c r="S138" s="111">
        <v>0.76</v>
      </c>
      <c r="T138" s="134">
        <f t="shared" si="137"/>
        <v>351.20042689690382</v>
      </c>
      <c r="U138" s="111">
        <f t="shared" si="138"/>
        <v>0.43133390117131304</v>
      </c>
      <c r="V138" s="111">
        <f t="shared" si="139"/>
        <v>0.46142696404373024</v>
      </c>
      <c r="W138" s="156">
        <f t="shared" si="140"/>
        <v>0.87862229659336177</v>
      </c>
      <c r="X138" s="156">
        <f t="shared" si="141"/>
        <v>0.87072586359984738</v>
      </c>
      <c r="Y138" s="156">
        <f t="shared" si="142"/>
        <v>1.0491213148276295</v>
      </c>
      <c r="Z138" s="156">
        <f t="shared" si="143"/>
        <v>1.616995769317882</v>
      </c>
      <c r="AA138" s="111">
        <f t="shared" si="144"/>
        <v>632.57429881808594</v>
      </c>
      <c r="AB138" s="111">
        <f t="shared" si="145"/>
        <v>346.92384273138026</v>
      </c>
      <c r="AC138" s="111">
        <f t="shared" si="146"/>
        <v>0.43665102125530514</v>
      </c>
      <c r="AD138" s="111">
        <f t="shared" si="147"/>
        <v>0.46711504599404741</v>
      </c>
      <c r="AE138" s="156">
        <f t="shared" si="148"/>
        <v>0.8772218917305864</v>
      </c>
      <c r="AF138" s="156">
        <f t="shared" si="149"/>
        <v>0.86924130258526833</v>
      </c>
      <c r="AG138" s="156">
        <f t="shared" si="150"/>
        <v>1.0497018345277522</v>
      </c>
      <c r="AH138" s="156">
        <f t="shared" si="151"/>
        <v>1.6258843541791983</v>
      </c>
      <c r="AI138" s="111">
        <f t="shared" si="152"/>
        <v>624.30014972522827</v>
      </c>
      <c r="AJ138" s="111">
        <f t="shared" si="153"/>
        <v>346.60168784961405</v>
      </c>
      <c r="AK138" s="111">
        <f t="shared" si="154"/>
        <v>0.43705687403403315</v>
      </c>
      <c r="AL138" s="111">
        <f t="shared" si="155"/>
        <v>0.46754921408291922</v>
      </c>
      <c r="AM138" s="156">
        <f t="shared" si="156"/>
        <v>0.87711509134980703</v>
      </c>
      <c r="AN138" s="156">
        <f t="shared" si="157"/>
        <v>0.86912809090782939</v>
      </c>
      <c r="AO138" s="156">
        <f t="shared" si="158"/>
        <v>1.0497461239157049</v>
      </c>
      <c r="AP138" s="156">
        <f t="shared" si="159"/>
        <v>1.6265640939953232</v>
      </c>
      <c r="AQ138" s="111">
        <f t="shared" si="160"/>
        <v>623.6661297603348</v>
      </c>
      <c r="AR138" s="111">
        <f t="shared" si="161"/>
        <v>346.57685462307433</v>
      </c>
      <c r="AS138" s="111">
        <f t="shared" si="162"/>
        <v>0.43708819041370151</v>
      </c>
      <c r="AT138" s="111">
        <f t="shared" si="163"/>
        <v>0.46758271532628531</v>
      </c>
      <c r="AU138" s="156">
        <f t="shared" si="164"/>
        <v>0.87710685096775187</v>
      </c>
      <c r="AV138" s="156">
        <f t="shared" si="165"/>
        <v>0.8691193558902176</v>
      </c>
      <c r="AW138" s="156">
        <f t="shared" si="166"/>
        <v>1.0497495412443316</v>
      </c>
      <c r="AX138" s="156">
        <f t="shared" si="167"/>
        <v>1.6266165515621063</v>
      </c>
      <c r="AY138" s="111">
        <f t="shared" si="168"/>
        <v>623.61719352112323</v>
      </c>
      <c r="AZ138" s="111">
        <f t="shared" si="169"/>
        <v>346.57493701255896</v>
      </c>
      <c r="BA138" s="111">
        <f t="shared" si="170"/>
        <v>0.43709060883702233</v>
      </c>
      <c r="BB138" s="111">
        <f t="shared" si="171"/>
        <v>0.46758530247681457</v>
      </c>
      <c r="BC138" s="156">
        <f t="shared" si="172"/>
        <v>0.87710621460328375</v>
      </c>
      <c r="BD138" s="156">
        <f t="shared" si="173"/>
        <v>0.86911868132769898</v>
      </c>
      <c r="BE138" s="156">
        <f t="shared" si="174"/>
        <v>1.0497498051485217</v>
      </c>
      <c r="BF138" s="156">
        <f t="shared" si="175"/>
        <v>1.6266206026692529</v>
      </c>
      <c r="BG138" s="111">
        <f t="shared" si="176"/>
        <v>623.61341431173423</v>
      </c>
      <c r="BH138" s="111">
        <f t="shared" si="177"/>
        <v>346.57478891558668</v>
      </c>
      <c r="BI138" s="111">
        <f t="shared" si="178"/>
        <v>0.43709079561285791</v>
      </c>
      <c r="BJ138" s="111">
        <f t="shared" si="179"/>
        <v>0.46758550228352241</v>
      </c>
      <c r="BK138" s="156">
        <f t="shared" si="180"/>
        <v>0.87710616545661124</v>
      </c>
      <c r="BL138" s="156">
        <f t="shared" si="181"/>
        <v>0.86911862923097782</v>
      </c>
      <c r="BM138" s="156">
        <f t="shared" si="182"/>
        <v>1.0497498255299473</v>
      </c>
      <c r="BN138" s="156">
        <f t="shared" si="183"/>
        <v>1.6266209155382048</v>
      </c>
      <c r="BO138" s="111">
        <f t="shared" si="184"/>
        <v>623.61312244132876</v>
      </c>
      <c r="BP138" s="111">
        <f t="shared" si="185"/>
        <v>346.57477747794525</v>
      </c>
      <c r="BQ138" s="111">
        <f t="shared" si="186"/>
        <v>0.43709081003770389</v>
      </c>
      <c r="BR138" s="111">
        <f t="shared" si="187"/>
        <v>0.46758551771475299</v>
      </c>
      <c r="BS138" s="156">
        <f t="shared" si="188"/>
        <v>0.87710616166097488</v>
      </c>
      <c r="BT138" s="156">
        <f t="shared" si="189"/>
        <v>0.86911862520750682</v>
      </c>
      <c r="BU138" s="156">
        <f t="shared" si="190"/>
        <v>1.0497498271040209</v>
      </c>
      <c r="BV138" s="156">
        <f t="shared" si="191"/>
        <v>1.6266209397013238</v>
      </c>
      <c r="BW138" s="111">
        <f t="shared" si="192"/>
        <v>623.61309989994322</v>
      </c>
      <c r="BX138" s="111">
        <f t="shared" si="193"/>
        <v>346.57477659460682</v>
      </c>
      <c r="BY138" s="111">
        <f t="shared" si="194"/>
        <v>0.43709081115174658</v>
      </c>
      <c r="BZ138" s="111">
        <f t="shared" si="195"/>
        <v>0.46758551890651961</v>
      </c>
      <c r="CA138" s="156">
        <f t="shared" si="196"/>
        <v>0.87710616136783481</v>
      </c>
      <c r="CB138" s="156">
        <f t="shared" si="197"/>
        <v>0.86911862489677083</v>
      </c>
      <c r="CC138" s="156">
        <f t="shared" si="198"/>
        <v>1.0497498272255879</v>
      </c>
      <c r="CD138" s="156">
        <f t="shared" si="199"/>
        <v>1.6266209415674613</v>
      </c>
      <c r="CE138" s="111">
        <f t="shared" si="200"/>
        <v>623.61309815905304</v>
      </c>
      <c r="CF138" s="111">
        <f t="shared" si="201"/>
        <v>346.5747765263859</v>
      </c>
      <c r="CG138" s="111">
        <f t="shared" si="202"/>
        <v>0.43709081123778498</v>
      </c>
      <c r="CH138" s="111">
        <f t="shared" si="203"/>
        <v>0.46758551899856066</v>
      </c>
      <c r="CI138" s="156">
        <f t="shared" si="204"/>
        <v>0.87710616134519537</v>
      </c>
      <c r="CJ138" s="156">
        <f t="shared" si="205"/>
        <v>0.86911862487277247</v>
      </c>
      <c r="CK138" s="156">
        <f t="shared" si="206"/>
        <v>1.0497498272349766</v>
      </c>
      <c r="CL138" s="156">
        <f t="shared" si="207"/>
        <v>1.6266209417115847</v>
      </c>
      <c r="CM138" s="111">
        <f t="shared" si="208"/>
        <v>623.61309802460255</v>
      </c>
      <c r="CN138" s="111">
        <f t="shared" si="209"/>
        <v>346.57477652111714</v>
      </c>
      <c r="CO138" s="111">
        <f t="shared" si="210"/>
        <v>0.43709081124442983</v>
      </c>
      <c r="CP138" s="111">
        <f t="shared" si="211"/>
        <v>0.46758551900566914</v>
      </c>
      <c r="CQ138" s="156">
        <f t="shared" si="212"/>
        <v>0.87710616134344688</v>
      </c>
      <c r="CR138" s="156">
        <f t="shared" si="213"/>
        <v>0.86911862487091907</v>
      </c>
      <c r="CS138" s="156">
        <f t="shared" si="214"/>
        <v>1.0497498272357018</v>
      </c>
      <c r="CT138" s="156">
        <f t="shared" si="215"/>
        <v>1.6266209417227153</v>
      </c>
      <c r="CU138" s="111">
        <f t="shared" si="216"/>
        <v>623.61309801421919</v>
      </c>
      <c r="CV138" s="111">
        <f t="shared" si="217"/>
        <v>346.5747765207102</v>
      </c>
      <c r="CW138" s="111">
        <f t="shared" si="218"/>
        <v>0.43709081124494303</v>
      </c>
      <c r="CX138" s="111">
        <f t="shared" si="219"/>
        <v>0.46758551900621814</v>
      </c>
      <c r="CY138" s="156">
        <f t="shared" si="220"/>
        <v>0.87710616134331187</v>
      </c>
      <c r="CZ138" s="156">
        <f t="shared" si="221"/>
        <v>0.86911862487077585</v>
      </c>
      <c r="DA138" s="156">
        <f t="shared" si="222"/>
        <v>1.0497498272357577</v>
      </c>
      <c r="DB138" s="156">
        <f t="shared" si="223"/>
        <v>1.6266209417235753</v>
      </c>
      <c r="DC138" s="111">
        <f t="shared" si="224"/>
        <v>623.61309801341713</v>
      </c>
      <c r="DD138" s="111">
        <f t="shared" si="225"/>
        <v>346.57477652067877</v>
      </c>
      <c r="DE138" s="111">
        <f t="shared" si="226"/>
        <v>0.43709081124498272</v>
      </c>
      <c r="DF138" s="111">
        <f t="shared" si="227"/>
        <v>0.46758551900626055</v>
      </c>
      <c r="DG138" s="156">
        <f t="shared" si="228"/>
        <v>0.87710616134330133</v>
      </c>
      <c r="DH138" s="156">
        <f t="shared" si="229"/>
        <v>0.86911862487076474</v>
      </c>
      <c r="DI138" s="156">
        <f t="shared" si="230"/>
        <v>1.0497498272357619</v>
      </c>
      <c r="DJ138" s="156">
        <f t="shared" si="231"/>
        <v>1.6266209417236415</v>
      </c>
      <c r="DK138" s="111">
        <f t="shared" si="232"/>
        <v>623.61309801335551</v>
      </c>
      <c r="DL138" s="104">
        <f t="shared" si="233"/>
        <v>346.57477652067638</v>
      </c>
      <c r="DM138" s="104">
        <f t="shared" si="234"/>
        <v>0.43709081124498567</v>
      </c>
      <c r="DN138" s="104">
        <f t="shared" si="235"/>
        <v>0.46758551900626372</v>
      </c>
      <c r="DO138" s="105">
        <f t="shared" si="236"/>
        <v>0.87710616134330066</v>
      </c>
      <c r="DP138" s="105">
        <f t="shared" si="237"/>
        <v>0.86911862487076397</v>
      </c>
      <c r="DQ138" s="105">
        <f t="shared" si="238"/>
        <v>1.0497498272357624</v>
      </c>
      <c r="DR138" s="105">
        <f t="shared" si="239"/>
        <v>1.6266209417236466</v>
      </c>
      <c r="DS138" s="104">
        <f t="shared" si="240"/>
        <v>623.61309801335085</v>
      </c>
      <c r="DT138" s="104">
        <f t="shared" si="241"/>
        <v>346.57477652067621</v>
      </c>
      <c r="DU138" s="104">
        <f t="shared" si="242"/>
        <v>0.43709081124498589</v>
      </c>
      <c r="DV138" s="104">
        <f t="shared" si="243"/>
        <v>0.46758551900626399</v>
      </c>
      <c r="DW138" s="105">
        <f t="shared" si="244"/>
        <v>0.87710616134330055</v>
      </c>
      <c r="DX138" s="105">
        <f t="shared" si="245"/>
        <v>0.86911862487076386</v>
      </c>
      <c r="DY138" s="105">
        <f t="shared" si="246"/>
        <v>1.0497498272357624</v>
      </c>
      <c r="DZ138" s="105">
        <f t="shared" si="247"/>
        <v>1.6266209417236468</v>
      </c>
      <c r="EA138" s="104">
        <f t="shared" si="248"/>
        <v>623.61309801335051</v>
      </c>
      <c r="EB138" s="104">
        <f t="shared" si="249"/>
        <v>346.57477652067621</v>
      </c>
      <c r="EC138" s="104">
        <f t="shared" si="250"/>
        <v>0.43709081124498589</v>
      </c>
      <c r="ED138" s="104">
        <f t="shared" si="251"/>
        <v>0.46758551900626399</v>
      </c>
      <c r="EE138" s="105">
        <f t="shared" si="252"/>
        <v>0.87710616134330055</v>
      </c>
      <c r="EF138" s="105">
        <f t="shared" si="253"/>
        <v>0.86911862487076386</v>
      </c>
      <c r="EG138" s="105">
        <f t="shared" si="254"/>
        <v>1.0497498272357624</v>
      </c>
      <c r="EH138" s="105">
        <f t="shared" si="255"/>
        <v>1.6266209417236468</v>
      </c>
      <c r="EI138" s="104">
        <f t="shared" si="256"/>
        <v>623.61309801335051</v>
      </c>
      <c r="EJ138" s="104">
        <f t="shared" si="257"/>
        <v>346.57477652067621</v>
      </c>
      <c r="EK138" s="104">
        <f t="shared" si="258"/>
        <v>0.43709081124498589</v>
      </c>
      <c r="EL138" s="104">
        <f t="shared" si="259"/>
        <v>0.46758551900626399</v>
      </c>
      <c r="EM138" s="105">
        <f t="shared" si="260"/>
        <v>0.87710616134330055</v>
      </c>
      <c r="EN138" s="105">
        <f t="shared" si="261"/>
        <v>0.86911862487076386</v>
      </c>
      <c r="EO138" s="105">
        <f t="shared" si="262"/>
        <v>1.0497498272357624</v>
      </c>
      <c r="EP138" s="105">
        <f t="shared" si="263"/>
        <v>1.6266209417236468</v>
      </c>
      <c r="EQ138" s="104">
        <f t="shared" si="264"/>
        <v>0.65479748760614598</v>
      </c>
      <c r="ER138" s="65">
        <f t="shared" si="265"/>
        <v>73.424776520676232</v>
      </c>
      <c r="ES138" s="16"/>
      <c r="ET138" s="16"/>
      <c r="EU138" s="16"/>
      <c r="EV138" s="16"/>
      <c r="EW138" s="16"/>
      <c r="EX138" s="16"/>
      <c r="EY138" s="16"/>
      <c r="EZ138" s="16"/>
      <c r="FA138" s="16"/>
      <c r="FB138" s="16"/>
      <c r="FC138" s="16"/>
      <c r="FD138" s="16"/>
    </row>
    <row r="139" spans="2:160" x14ac:dyDescent="0.3"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16"/>
      <c r="M139" s="116"/>
      <c r="N139" s="116"/>
      <c r="O139" s="116"/>
      <c r="P139" s="117"/>
      <c r="Q139" s="117"/>
      <c r="R139" s="116"/>
      <c r="S139" s="111">
        <v>0.77</v>
      </c>
      <c r="T139" s="134">
        <f t="shared" si="137"/>
        <v>351.21207523998476</v>
      </c>
      <c r="U139" s="111">
        <f t="shared" si="138"/>
        <v>0.43131959549785392</v>
      </c>
      <c r="V139" s="111">
        <f t="shared" si="139"/>
        <v>0.46141166030002978</v>
      </c>
      <c r="W139" s="156">
        <f t="shared" si="140"/>
        <v>0.87862606738655391</v>
      </c>
      <c r="X139" s="156">
        <f t="shared" si="141"/>
        <v>0.87072986121865914</v>
      </c>
      <c r="Y139" s="156">
        <f t="shared" si="142"/>
        <v>1.0450361505620858</v>
      </c>
      <c r="Z139" s="156">
        <f t="shared" si="143"/>
        <v>1.6376314697295518</v>
      </c>
      <c r="AA139" s="111">
        <f t="shared" si="144"/>
        <v>634.99302884410486</v>
      </c>
      <c r="AB139" s="111">
        <f t="shared" si="145"/>
        <v>347.01734787436914</v>
      </c>
      <c r="AC139" s="111">
        <f t="shared" si="146"/>
        <v>0.43653336397843179</v>
      </c>
      <c r="AD139" s="111">
        <f t="shared" si="147"/>
        <v>0.46698918006995027</v>
      </c>
      <c r="AE139" s="156">
        <f t="shared" si="148"/>
        <v>0.87725285573875267</v>
      </c>
      <c r="AF139" s="156">
        <f t="shared" si="149"/>
        <v>0.86927412556290251</v>
      </c>
      <c r="AG139" s="156">
        <f t="shared" si="150"/>
        <v>1.0455574751726144</v>
      </c>
      <c r="AH139" s="156">
        <f t="shared" si="151"/>
        <v>1.6466925483206369</v>
      </c>
      <c r="AI139" s="111">
        <f t="shared" si="152"/>
        <v>627.03635817612656</v>
      </c>
      <c r="AJ139" s="111">
        <f t="shared" si="153"/>
        <v>346.7086170768697</v>
      </c>
      <c r="AK139" s="111">
        <f t="shared" si="154"/>
        <v>0.43692208028647295</v>
      </c>
      <c r="AL139" s="111">
        <f t="shared" si="155"/>
        <v>0.46740501612041291</v>
      </c>
      <c r="AM139" s="156">
        <f t="shared" si="156"/>
        <v>0.87715056095602584</v>
      </c>
      <c r="AN139" s="156">
        <f t="shared" si="157"/>
        <v>0.86916568967103303</v>
      </c>
      <c r="AO139" s="156">
        <f t="shared" si="158"/>
        <v>1.045596324315393</v>
      </c>
      <c r="AP139" s="156">
        <f t="shared" si="159"/>
        <v>1.647369403766501</v>
      </c>
      <c r="AQ139" s="111">
        <f t="shared" si="160"/>
        <v>626.44062833824114</v>
      </c>
      <c r="AR139" s="111">
        <f t="shared" si="161"/>
        <v>346.68536975853732</v>
      </c>
      <c r="AS139" s="111">
        <f t="shared" si="162"/>
        <v>0.43695137851354821</v>
      </c>
      <c r="AT139" s="111">
        <f t="shared" si="163"/>
        <v>0.46743635840984227</v>
      </c>
      <c r="AU139" s="156">
        <f t="shared" si="164"/>
        <v>0.8771428513030135</v>
      </c>
      <c r="AV139" s="156">
        <f t="shared" si="165"/>
        <v>0.86915751721667234</v>
      </c>
      <c r="AW139" s="156">
        <f t="shared" si="166"/>
        <v>1.0455992523388211</v>
      </c>
      <c r="AX139" s="156">
        <f t="shared" si="167"/>
        <v>1.6474204268537944</v>
      </c>
      <c r="AY139" s="111">
        <f t="shared" si="168"/>
        <v>626.3957133807254</v>
      </c>
      <c r="AZ139" s="111">
        <f t="shared" si="169"/>
        <v>346.68361627821963</v>
      </c>
      <c r="BA139" s="111">
        <f t="shared" si="170"/>
        <v>0.43695358855638278</v>
      </c>
      <c r="BB139" s="111">
        <f t="shared" si="171"/>
        <v>0.46743872264171182</v>
      </c>
      <c r="BC139" s="156">
        <f t="shared" si="172"/>
        <v>0.87714226974622422</v>
      </c>
      <c r="BD139" s="156">
        <f t="shared" si="173"/>
        <v>0.86915690074992036</v>
      </c>
      <c r="BE139" s="156">
        <f t="shared" si="174"/>
        <v>1.045599473206787</v>
      </c>
      <c r="BF139" s="156">
        <f t="shared" si="175"/>
        <v>1.6474242757019146</v>
      </c>
      <c r="BG139" s="111">
        <f t="shared" si="176"/>
        <v>626.39232524850058</v>
      </c>
      <c r="BH139" s="111">
        <f t="shared" si="177"/>
        <v>346.6834840012271</v>
      </c>
      <c r="BI139" s="111">
        <f t="shared" si="178"/>
        <v>0.43695375527591002</v>
      </c>
      <c r="BJ139" s="111">
        <f t="shared" si="179"/>
        <v>0.46743890099283397</v>
      </c>
      <c r="BK139" s="156">
        <f t="shared" si="180"/>
        <v>0.87714222587520196</v>
      </c>
      <c r="BL139" s="156">
        <f t="shared" si="181"/>
        <v>0.86915685424538902</v>
      </c>
      <c r="BM139" s="156">
        <f t="shared" si="182"/>
        <v>1.0455994898684529</v>
      </c>
      <c r="BN139" s="156">
        <f t="shared" si="183"/>
        <v>1.6474245660486226</v>
      </c>
      <c r="BO139" s="111">
        <f t="shared" si="184"/>
        <v>626.39206965671895</v>
      </c>
      <c r="BP139" s="111">
        <f t="shared" si="185"/>
        <v>346.68347402257439</v>
      </c>
      <c r="BQ139" s="111">
        <f t="shared" si="186"/>
        <v>0.43695376785282847</v>
      </c>
      <c r="BR139" s="111">
        <f t="shared" si="187"/>
        <v>0.46743891444721186</v>
      </c>
      <c r="BS139" s="156">
        <f t="shared" si="188"/>
        <v>0.87714222256567809</v>
      </c>
      <c r="BT139" s="156">
        <f t="shared" si="189"/>
        <v>0.86915685073719962</v>
      </c>
      <c r="BU139" s="156">
        <f t="shared" si="190"/>
        <v>1.0455994911253688</v>
      </c>
      <c r="BV139" s="156">
        <f t="shared" si="191"/>
        <v>1.6474245879516782</v>
      </c>
      <c r="BW139" s="111">
        <f t="shared" si="192"/>
        <v>626.39205037549027</v>
      </c>
      <c r="BX139" s="111">
        <f t="shared" si="193"/>
        <v>346.68347326980876</v>
      </c>
      <c r="BY139" s="111">
        <f t="shared" si="194"/>
        <v>0.43695376880160108</v>
      </c>
      <c r="BZ139" s="111">
        <f t="shared" si="195"/>
        <v>0.46743891546217792</v>
      </c>
      <c r="CA139" s="156">
        <f t="shared" si="196"/>
        <v>0.87714222231601557</v>
      </c>
      <c r="CB139" s="156">
        <f t="shared" si="197"/>
        <v>0.8691568504725502</v>
      </c>
      <c r="CC139" s="156">
        <f t="shared" si="198"/>
        <v>1.0455994912201876</v>
      </c>
      <c r="CD139" s="156">
        <f t="shared" si="199"/>
        <v>1.6474245896039923</v>
      </c>
      <c r="CE139" s="111">
        <f t="shared" si="200"/>
        <v>626.39204892096029</v>
      </c>
      <c r="CF139" s="111">
        <f t="shared" si="201"/>
        <v>346.6834732130219</v>
      </c>
      <c r="CG139" s="111">
        <f t="shared" si="202"/>
        <v>0.43695376887317422</v>
      </c>
      <c r="CH139" s="111">
        <f t="shared" si="203"/>
        <v>0.4674389155387445</v>
      </c>
      <c r="CI139" s="156">
        <f t="shared" si="204"/>
        <v>0.87714222229718164</v>
      </c>
      <c r="CJ139" s="156">
        <f t="shared" si="205"/>
        <v>0.86915685045258573</v>
      </c>
      <c r="CK139" s="156">
        <f t="shared" si="206"/>
        <v>1.0455994912273403</v>
      </c>
      <c r="CL139" s="156">
        <f t="shared" si="207"/>
        <v>1.6474245897286388</v>
      </c>
      <c r="CM139" s="111">
        <f t="shared" si="208"/>
        <v>626.3920488112343</v>
      </c>
      <c r="CN139" s="111">
        <f t="shared" si="209"/>
        <v>346.68347320873801</v>
      </c>
      <c r="CO139" s="111">
        <f t="shared" si="210"/>
        <v>0.43695376887857351</v>
      </c>
      <c r="CP139" s="111">
        <f t="shared" si="211"/>
        <v>0.46743891554452055</v>
      </c>
      <c r="CQ139" s="156">
        <f t="shared" si="212"/>
        <v>0.87714222229576078</v>
      </c>
      <c r="CR139" s="156">
        <f t="shared" si="213"/>
        <v>0.8691568504510796</v>
      </c>
      <c r="CS139" s="156">
        <f t="shared" si="214"/>
        <v>1.0455994912278801</v>
      </c>
      <c r="CT139" s="156">
        <f t="shared" si="215"/>
        <v>1.6474245897380422</v>
      </c>
      <c r="CU139" s="111">
        <f t="shared" si="216"/>
        <v>626.39204880295642</v>
      </c>
      <c r="CV139" s="111">
        <f t="shared" si="217"/>
        <v>346.6834732084148</v>
      </c>
      <c r="CW139" s="111">
        <f t="shared" si="218"/>
        <v>0.43695376887898096</v>
      </c>
      <c r="CX139" s="111">
        <f t="shared" si="219"/>
        <v>0.46743891554495637</v>
      </c>
      <c r="CY139" s="156">
        <f t="shared" si="220"/>
        <v>0.87714222229565364</v>
      </c>
      <c r="CZ139" s="156">
        <f t="shared" si="221"/>
        <v>0.86915685045096602</v>
      </c>
      <c r="DA139" s="156">
        <f t="shared" si="222"/>
        <v>1.0455994912279207</v>
      </c>
      <c r="DB139" s="156">
        <f t="shared" si="223"/>
        <v>1.6474245897387516</v>
      </c>
      <c r="DC139" s="111">
        <f t="shared" si="224"/>
        <v>626.39204880233206</v>
      </c>
      <c r="DD139" s="111">
        <f t="shared" si="225"/>
        <v>346.68347320839047</v>
      </c>
      <c r="DE139" s="111">
        <f t="shared" si="226"/>
        <v>0.43695376887901161</v>
      </c>
      <c r="DF139" s="111">
        <f t="shared" si="227"/>
        <v>0.46743891554498918</v>
      </c>
      <c r="DG139" s="156">
        <f t="shared" si="228"/>
        <v>0.87714222229564554</v>
      </c>
      <c r="DH139" s="156">
        <f t="shared" si="229"/>
        <v>0.86915685045095747</v>
      </c>
      <c r="DI139" s="156">
        <f t="shared" si="230"/>
        <v>1.0455994912279238</v>
      </c>
      <c r="DJ139" s="156">
        <f t="shared" si="231"/>
        <v>1.6474245897388049</v>
      </c>
      <c r="DK139" s="111">
        <f t="shared" si="232"/>
        <v>626.3920488022851</v>
      </c>
      <c r="DL139" s="104">
        <f t="shared" si="233"/>
        <v>346.68347320838865</v>
      </c>
      <c r="DM139" s="104">
        <f t="shared" si="234"/>
        <v>0.43695376887901394</v>
      </c>
      <c r="DN139" s="104">
        <f t="shared" si="235"/>
        <v>0.46743891554499167</v>
      </c>
      <c r="DO139" s="105">
        <f t="shared" si="236"/>
        <v>0.87714222229564498</v>
      </c>
      <c r="DP139" s="105">
        <f t="shared" si="237"/>
        <v>0.86915685045095681</v>
      </c>
      <c r="DQ139" s="105">
        <f t="shared" si="238"/>
        <v>1.0455994912279241</v>
      </c>
      <c r="DR139" s="105">
        <f t="shared" si="239"/>
        <v>1.6474245897388089</v>
      </c>
      <c r="DS139" s="104">
        <f t="shared" si="240"/>
        <v>626.39204880228147</v>
      </c>
      <c r="DT139" s="104">
        <f t="shared" si="241"/>
        <v>346.68347320838848</v>
      </c>
      <c r="DU139" s="104">
        <f t="shared" si="242"/>
        <v>0.43695376887901416</v>
      </c>
      <c r="DV139" s="104">
        <f t="shared" si="243"/>
        <v>0.4674389155449919</v>
      </c>
      <c r="DW139" s="105">
        <f t="shared" si="244"/>
        <v>0.87714222229564487</v>
      </c>
      <c r="DX139" s="105">
        <f t="shared" si="245"/>
        <v>0.8691568504509567</v>
      </c>
      <c r="DY139" s="105">
        <f t="shared" si="246"/>
        <v>1.0455994912279241</v>
      </c>
      <c r="DZ139" s="105">
        <f t="shared" si="247"/>
        <v>1.6474245897388093</v>
      </c>
      <c r="EA139" s="104">
        <f t="shared" si="248"/>
        <v>626.39204880228112</v>
      </c>
      <c r="EB139" s="104">
        <f t="shared" si="249"/>
        <v>346.68347320838848</v>
      </c>
      <c r="EC139" s="104">
        <f t="shared" si="250"/>
        <v>0.43695376887901416</v>
      </c>
      <c r="ED139" s="104">
        <f t="shared" si="251"/>
        <v>0.4674389155449919</v>
      </c>
      <c r="EE139" s="105">
        <f t="shared" si="252"/>
        <v>0.87714222229564487</v>
      </c>
      <c r="EF139" s="105">
        <f t="shared" si="253"/>
        <v>0.8691568504509567</v>
      </c>
      <c r="EG139" s="105">
        <f t="shared" si="254"/>
        <v>1.0455994912279241</v>
      </c>
      <c r="EH139" s="105">
        <f t="shared" si="255"/>
        <v>1.6474245897388093</v>
      </c>
      <c r="EI139" s="104">
        <f t="shared" si="256"/>
        <v>626.39204880228112</v>
      </c>
      <c r="EJ139" s="104">
        <f t="shared" si="257"/>
        <v>346.68347320838848</v>
      </c>
      <c r="EK139" s="104">
        <f t="shared" si="258"/>
        <v>0.43695376887901416</v>
      </c>
      <c r="EL139" s="104">
        <f t="shared" si="259"/>
        <v>0.4674389155449919</v>
      </c>
      <c r="EM139" s="105">
        <f t="shared" si="260"/>
        <v>0.87714222229564487</v>
      </c>
      <c r="EN139" s="105">
        <f t="shared" si="261"/>
        <v>0.8691568504509567</v>
      </c>
      <c r="EO139" s="105">
        <f t="shared" si="262"/>
        <v>1.0455994912279241</v>
      </c>
      <c r="EP139" s="105">
        <f t="shared" si="263"/>
        <v>1.6474245897388093</v>
      </c>
      <c r="EQ139" s="104">
        <f t="shared" si="264"/>
        <v>0.66373496532460985</v>
      </c>
      <c r="ER139" s="65">
        <f t="shared" si="265"/>
        <v>73.5334732083885</v>
      </c>
      <c r="ES139" s="16"/>
      <c r="ET139" s="16"/>
      <c r="EU139" s="16"/>
      <c r="EV139" s="16"/>
      <c r="EW139" s="16"/>
      <c r="EX139" s="16"/>
      <c r="EY139" s="16"/>
      <c r="EZ139" s="16"/>
      <c r="FA139" s="16"/>
      <c r="FB139" s="16"/>
      <c r="FC139" s="16"/>
      <c r="FD139" s="16"/>
    </row>
    <row r="140" spans="2:160" x14ac:dyDescent="0.3"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16"/>
      <c r="M140" s="116"/>
      <c r="N140" s="116"/>
      <c r="O140" s="116"/>
      <c r="P140" s="117"/>
      <c r="Q140" s="117"/>
      <c r="R140" s="116"/>
      <c r="S140" s="111">
        <v>0.78</v>
      </c>
      <c r="T140" s="134">
        <f t="shared" si="137"/>
        <v>351.22372358306569</v>
      </c>
      <c r="U140" s="111">
        <f t="shared" si="138"/>
        <v>0.43130529077329083</v>
      </c>
      <c r="V140" s="111">
        <f t="shared" si="139"/>
        <v>0.46139635757142738</v>
      </c>
      <c r="W140" s="156">
        <f t="shared" si="140"/>
        <v>0.87862983794581084</v>
      </c>
      <c r="X140" s="156">
        <f t="shared" si="141"/>
        <v>0.87073385859066033</v>
      </c>
      <c r="Y140" s="156">
        <f t="shared" si="142"/>
        <v>1.0411386708011774</v>
      </c>
      <c r="Z140" s="156">
        <f t="shared" si="143"/>
        <v>1.6588112809486424</v>
      </c>
      <c r="AA140" s="111">
        <f t="shared" si="144"/>
        <v>637.55766937516387</v>
      </c>
      <c r="AB140" s="111">
        <f t="shared" si="145"/>
        <v>347.11616771694941</v>
      </c>
      <c r="AC140" s="111">
        <f t="shared" si="146"/>
        <v>0.43640908812405971</v>
      </c>
      <c r="AD140" s="111">
        <f t="shared" si="147"/>
        <v>0.46685623380713365</v>
      </c>
      <c r="AE140" s="156">
        <f t="shared" si="148"/>
        <v>0.87728556275289693</v>
      </c>
      <c r="AF140" s="156">
        <f t="shared" si="149"/>
        <v>0.86930879627820623</v>
      </c>
      <c r="AG140" s="156">
        <f t="shared" si="150"/>
        <v>1.0416043736999019</v>
      </c>
      <c r="AH140" s="156">
        <f t="shared" si="151"/>
        <v>1.668031336531294</v>
      </c>
      <c r="AI140" s="111">
        <f t="shared" si="152"/>
        <v>629.92878210212689</v>
      </c>
      <c r="AJ140" s="111">
        <f t="shared" si="153"/>
        <v>346.82122597831443</v>
      </c>
      <c r="AK140" s="111">
        <f t="shared" si="154"/>
        <v>0.43678021666397054</v>
      </c>
      <c r="AL140" s="111">
        <f t="shared" si="155"/>
        <v>0.46725325503587545</v>
      </c>
      <c r="AM140" s="156">
        <f t="shared" si="156"/>
        <v>0.87718789247723505</v>
      </c>
      <c r="AN140" s="156">
        <f t="shared" si="157"/>
        <v>0.86920526223017458</v>
      </c>
      <c r="AO140" s="156">
        <f t="shared" si="158"/>
        <v>1.0416382218212543</v>
      </c>
      <c r="AP140" s="156">
        <f t="shared" si="159"/>
        <v>1.6687030971752062</v>
      </c>
      <c r="AQ140" s="111">
        <f t="shared" si="160"/>
        <v>629.37150180330605</v>
      </c>
      <c r="AR140" s="111">
        <f t="shared" si="161"/>
        <v>346.79956355047193</v>
      </c>
      <c r="AS140" s="111">
        <f t="shared" si="162"/>
        <v>0.43680749962773685</v>
      </c>
      <c r="AT140" s="111">
        <f t="shared" si="163"/>
        <v>0.46728244146223008</v>
      </c>
      <c r="AU140" s="156">
        <f t="shared" si="164"/>
        <v>0.87718071282097143</v>
      </c>
      <c r="AV140" s="156">
        <f t="shared" si="165"/>
        <v>0.86919765156488193</v>
      </c>
      <c r="AW140" s="156">
        <f t="shared" si="166"/>
        <v>1.0416407100302498</v>
      </c>
      <c r="AX140" s="156">
        <f t="shared" si="167"/>
        <v>1.6687524876886133</v>
      </c>
      <c r="AY140" s="111">
        <f t="shared" si="168"/>
        <v>629.33052091486002</v>
      </c>
      <c r="AZ140" s="111">
        <f t="shared" si="169"/>
        <v>346.79796991843835</v>
      </c>
      <c r="BA140" s="111">
        <f t="shared" si="170"/>
        <v>0.43680950687831005</v>
      </c>
      <c r="BB140" s="111">
        <f t="shared" si="171"/>
        <v>0.46728458875354101</v>
      </c>
      <c r="BC140" s="156">
        <f t="shared" si="172"/>
        <v>0.87718018460468383</v>
      </c>
      <c r="BD140" s="156">
        <f t="shared" si="173"/>
        <v>0.8691970916388928</v>
      </c>
      <c r="BE140" s="156">
        <f t="shared" si="174"/>
        <v>1.0416408930912391</v>
      </c>
      <c r="BF140" s="156">
        <f t="shared" si="175"/>
        <v>1.6687561214644049</v>
      </c>
      <c r="BG140" s="111">
        <f t="shared" si="176"/>
        <v>629.32750581485084</v>
      </c>
      <c r="BH140" s="111">
        <f t="shared" si="177"/>
        <v>346.79785266619825</v>
      </c>
      <c r="BI140" s="111">
        <f t="shared" si="178"/>
        <v>0.43680965456346088</v>
      </c>
      <c r="BJ140" s="111">
        <f t="shared" si="179"/>
        <v>0.46728474674230702</v>
      </c>
      <c r="BK140" s="156">
        <f t="shared" si="180"/>
        <v>0.87718014574073833</v>
      </c>
      <c r="BL140" s="156">
        <f t="shared" si="181"/>
        <v>0.869197050441881</v>
      </c>
      <c r="BM140" s="156">
        <f t="shared" si="182"/>
        <v>1.0416409065601029</v>
      </c>
      <c r="BN140" s="156">
        <f t="shared" si="183"/>
        <v>1.6687563888227239</v>
      </c>
      <c r="BO140" s="111">
        <f t="shared" si="184"/>
        <v>629.32728397594144</v>
      </c>
      <c r="BP140" s="111">
        <f t="shared" si="185"/>
        <v>346.7978440392323</v>
      </c>
      <c r="BQ140" s="111">
        <f t="shared" si="186"/>
        <v>0.43680966542956651</v>
      </c>
      <c r="BR140" s="111">
        <f t="shared" si="187"/>
        <v>0.46728475836651301</v>
      </c>
      <c r="BS140" s="156">
        <f t="shared" si="188"/>
        <v>0.87718014288127877</v>
      </c>
      <c r="BT140" s="156">
        <f t="shared" si="189"/>
        <v>0.86919704741076342</v>
      </c>
      <c r="BU140" s="156">
        <f t="shared" si="190"/>
        <v>1.0416409075510902</v>
      </c>
      <c r="BV140" s="156">
        <f t="shared" si="191"/>
        <v>1.6687564084939221</v>
      </c>
      <c r="BW140" s="111">
        <f t="shared" si="192"/>
        <v>629.32726765388577</v>
      </c>
      <c r="BX140" s="111">
        <f t="shared" si="193"/>
        <v>346.79784340449316</v>
      </c>
      <c r="BY140" s="111">
        <f t="shared" si="194"/>
        <v>0.43680966622905304</v>
      </c>
      <c r="BZ140" s="111">
        <f t="shared" si="195"/>
        <v>0.46728475922177765</v>
      </c>
      <c r="CA140" s="156">
        <f t="shared" si="196"/>
        <v>0.87718014267089062</v>
      </c>
      <c r="CB140" s="156">
        <f t="shared" si="197"/>
        <v>0.86919704718774538</v>
      </c>
      <c r="CC140" s="156">
        <f t="shared" si="198"/>
        <v>1.0416409076240032</v>
      </c>
      <c r="CD140" s="156">
        <f t="shared" si="199"/>
        <v>1.668756409941254</v>
      </c>
      <c r="CE140" s="111">
        <f t="shared" si="200"/>
        <v>629.32726645297123</v>
      </c>
      <c r="CF140" s="111">
        <f t="shared" si="201"/>
        <v>346.79784335779146</v>
      </c>
      <c r="CG140" s="111">
        <f t="shared" si="202"/>
        <v>0.43680966628787621</v>
      </c>
      <c r="CH140" s="111">
        <f t="shared" si="203"/>
        <v>0.46728475928470481</v>
      </c>
      <c r="CI140" s="156">
        <f t="shared" si="204"/>
        <v>0.87718014265541111</v>
      </c>
      <c r="CJ140" s="156">
        <f t="shared" si="205"/>
        <v>0.8691970471713365</v>
      </c>
      <c r="CK140" s="156">
        <f t="shared" si="206"/>
        <v>1.0416409076293678</v>
      </c>
      <c r="CL140" s="156">
        <f t="shared" si="207"/>
        <v>1.668756410047743</v>
      </c>
      <c r="CM140" s="111">
        <f t="shared" si="208"/>
        <v>629.32726636461257</v>
      </c>
      <c r="CN140" s="111">
        <f t="shared" si="209"/>
        <v>346.79784335435534</v>
      </c>
      <c r="CO140" s="111">
        <f t="shared" si="210"/>
        <v>0.43680966629220419</v>
      </c>
      <c r="CP140" s="111">
        <f t="shared" si="211"/>
        <v>0.46728475928933472</v>
      </c>
      <c r="CQ140" s="156">
        <f t="shared" si="212"/>
        <v>0.87718014265427213</v>
      </c>
      <c r="CR140" s="156">
        <f t="shared" si="213"/>
        <v>0.86919704717012924</v>
      </c>
      <c r="CS140" s="156">
        <f t="shared" si="214"/>
        <v>1.0416409076297626</v>
      </c>
      <c r="CT140" s="156">
        <f t="shared" si="215"/>
        <v>1.6687564100555781</v>
      </c>
      <c r="CU140" s="111">
        <f t="shared" si="216"/>
        <v>629.32726635811116</v>
      </c>
      <c r="CV140" s="111">
        <f t="shared" si="217"/>
        <v>346.7978433541025</v>
      </c>
      <c r="CW140" s="111">
        <f t="shared" si="218"/>
        <v>0.43680966629252266</v>
      </c>
      <c r="CX140" s="111">
        <f t="shared" si="219"/>
        <v>0.46728475928967539</v>
      </c>
      <c r="CY140" s="156">
        <f t="shared" si="220"/>
        <v>0.87718014265418831</v>
      </c>
      <c r="CZ140" s="156">
        <f t="shared" si="221"/>
        <v>0.86919704717004043</v>
      </c>
      <c r="DA140" s="156">
        <f t="shared" si="222"/>
        <v>1.0416409076297914</v>
      </c>
      <c r="DB140" s="156">
        <f t="shared" si="223"/>
        <v>1.6687564100561545</v>
      </c>
      <c r="DC140" s="111">
        <f t="shared" si="224"/>
        <v>629.32726635763311</v>
      </c>
      <c r="DD140" s="111">
        <f t="shared" si="225"/>
        <v>346.79784335408391</v>
      </c>
      <c r="DE140" s="111">
        <f t="shared" si="226"/>
        <v>0.43680966629254608</v>
      </c>
      <c r="DF140" s="111">
        <f t="shared" si="227"/>
        <v>0.46728475928970048</v>
      </c>
      <c r="DG140" s="156">
        <f t="shared" si="228"/>
        <v>0.8771801426541822</v>
      </c>
      <c r="DH140" s="156">
        <f t="shared" si="229"/>
        <v>0.86919704717003388</v>
      </c>
      <c r="DI140" s="156">
        <f t="shared" si="230"/>
        <v>1.0416409076297937</v>
      </c>
      <c r="DJ140" s="156">
        <f t="shared" si="231"/>
        <v>1.6687564100561969</v>
      </c>
      <c r="DK140" s="111">
        <f t="shared" si="232"/>
        <v>629.32726635759786</v>
      </c>
      <c r="DL140" s="104">
        <f t="shared" si="233"/>
        <v>346.79784335408254</v>
      </c>
      <c r="DM140" s="104">
        <f t="shared" si="234"/>
        <v>0.4368096662925478</v>
      </c>
      <c r="DN140" s="104">
        <f t="shared" si="235"/>
        <v>0.46728475928970231</v>
      </c>
      <c r="DO140" s="105">
        <f t="shared" si="236"/>
        <v>0.87718014265418176</v>
      </c>
      <c r="DP140" s="105">
        <f t="shared" si="237"/>
        <v>0.86919704717003332</v>
      </c>
      <c r="DQ140" s="105">
        <f t="shared" si="238"/>
        <v>1.0416409076297939</v>
      </c>
      <c r="DR140" s="105">
        <f t="shared" si="239"/>
        <v>1.6687564100562002</v>
      </c>
      <c r="DS140" s="104">
        <f t="shared" si="240"/>
        <v>629.32726635759502</v>
      </c>
      <c r="DT140" s="104">
        <f t="shared" si="241"/>
        <v>346.79784335408243</v>
      </c>
      <c r="DU140" s="104">
        <f t="shared" si="242"/>
        <v>0.43680966629254797</v>
      </c>
      <c r="DV140" s="104">
        <f t="shared" si="243"/>
        <v>0.46728475928970248</v>
      </c>
      <c r="DW140" s="105">
        <f t="shared" si="244"/>
        <v>0.87718014265418165</v>
      </c>
      <c r="DX140" s="105">
        <f t="shared" si="245"/>
        <v>0.86919704717003332</v>
      </c>
      <c r="DY140" s="105">
        <f t="shared" si="246"/>
        <v>1.0416409076297939</v>
      </c>
      <c r="DZ140" s="105">
        <f t="shared" si="247"/>
        <v>1.6687564100562002</v>
      </c>
      <c r="EA140" s="104">
        <f t="shared" si="248"/>
        <v>629.32726635759468</v>
      </c>
      <c r="EB140" s="104">
        <f t="shared" si="249"/>
        <v>346.79784335408243</v>
      </c>
      <c r="EC140" s="104">
        <f t="shared" si="250"/>
        <v>0.43680966629254797</v>
      </c>
      <c r="ED140" s="104">
        <f t="shared" si="251"/>
        <v>0.46728475928970248</v>
      </c>
      <c r="EE140" s="105">
        <f t="shared" si="252"/>
        <v>0.87718014265418165</v>
      </c>
      <c r="EF140" s="105">
        <f t="shared" si="253"/>
        <v>0.86919704717003332</v>
      </c>
      <c r="EG140" s="105">
        <f t="shared" si="254"/>
        <v>1.0416409076297939</v>
      </c>
      <c r="EH140" s="105">
        <f t="shared" si="255"/>
        <v>1.6687564100562002</v>
      </c>
      <c r="EI140" s="104">
        <f t="shared" si="256"/>
        <v>629.32726635759468</v>
      </c>
      <c r="EJ140" s="104">
        <f t="shared" si="257"/>
        <v>346.79784335408243</v>
      </c>
      <c r="EK140" s="104">
        <f t="shared" si="258"/>
        <v>0.43680966629254797</v>
      </c>
      <c r="EL140" s="104">
        <f t="shared" si="259"/>
        <v>0.46728475928970248</v>
      </c>
      <c r="EM140" s="105">
        <f t="shared" si="260"/>
        <v>0.87718014265418165</v>
      </c>
      <c r="EN140" s="105">
        <f t="shared" si="261"/>
        <v>0.86919704717003332</v>
      </c>
      <c r="EO140" s="105">
        <f t="shared" si="262"/>
        <v>1.0416409076297939</v>
      </c>
      <c r="EP140" s="105">
        <f t="shared" si="263"/>
        <v>1.6687564100562002</v>
      </c>
      <c r="EQ140" s="104">
        <f t="shared" si="264"/>
        <v>0.67294806775837923</v>
      </c>
      <c r="ER140" s="65">
        <f t="shared" si="265"/>
        <v>73.647843354082454</v>
      </c>
      <c r="ES140" s="16"/>
      <c r="ET140" s="16"/>
      <c r="EU140" s="16"/>
      <c r="EV140" s="16"/>
      <c r="EW140" s="16"/>
      <c r="EX140" s="16"/>
      <c r="EY140" s="16"/>
      <c r="EZ140" s="16"/>
      <c r="FA140" s="16"/>
      <c r="FB140" s="16"/>
      <c r="FC140" s="16"/>
      <c r="FD140" s="16"/>
    </row>
    <row r="141" spans="2:160" x14ac:dyDescent="0.3"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16"/>
      <c r="M141" s="116"/>
      <c r="N141" s="116"/>
      <c r="O141" s="116"/>
      <c r="P141" s="117"/>
      <c r="Q141" s="117"/>
      <c r="R141" s="116"/>
      <c r="S141" s="111">
        <v>0.79</v>
      </c>
      <c r="T141" s="134">
        <f t="shared" si="137"/>
        <v>351.23537192614663</v>
      </c>
      <c r="U141" s="111">
        <f t="shared" si="138"/>
        <v>0.43129098699752921</v>
      </c>
      <c r="V141" s="111">
        <f t="shared" si="139"/>
        <v>0.46138105585782196</v>
      </c>
      <c r="W141" s="156">
        <f t="shared" si="140"/>
        <v>0.87863360827115411</v>
      </c>
      <c r="X141" s="156">
        <f t="shared" si="141"/>
        <v>0.87073785571587403</v>
      </c>
      <c r="Y141" s="156">
        <f t="shared" si="142"/>
        <v>1.0374269066149646</v>
      </c>
      <c r="Z141" s="156">
        <f t="shared" si="143"/>
        <v>1.6805500756785543</v>
      </c>
      <c r="AA141" s="111">
        <f t="shared" si="144"/>
        <v>640.27670714215003</v>
      </c>
      <c r="AB141" s="111">
        <f t="shared" si="145"/>
        <v>347.22057299383636</v>
      </c>
      <c r="AC141" s="111">
        <f t="shared" si="146"/>
        <v>0.43627786487513553</v>
      </c>
      <c r="AD141" s="111">
        <f t="shared" si="147"/>
        <v>0.46671585544781941</v>
      </c>
      <c r="AE141" s="156">
        <f t="shared" si="148"/>
        <v>0.87732009951122991</v>
      </c>
      <c r="AF141" s="156">
        <f t="shared" si="149"/>
        <v>0.869345406691865</v>
      </c>
      <c r="AG141" s="156">
        <f t="shared" si="150"/>
        <v>1.0378405188002378</v>
      </c>
      <c r="AH141" s="156">
        <f t="shared" si="151"/>
        <v>1.6899132789202997</v>
      </c>
      <c r="AI141" s="111">
        <f t="shared" si="152"/>
        <v>632.98595479475853</v>
      </c>
      <c r="AJ141" s="111">
        <f t="shared" si="153"/>
        <v>346.93977801805181</v>
      </c>
      <c r="AK141" s="111">
        <f t="shared" si="154"/>
        <v>0.43663096544262525</v>
      </c>
      <c r="AL141" s="111">
        <f t="shared" si="155"/>
        <v>0.46709359093862235</v>
      </c>
      <c r="AM141" s="156">
        <f t="shared" si="156"/>
        <v>0.87722716976584647</v>
      </c>
      <c r="AN141" s="156">
        <f t="shared" si="157"/>
        <v>0.86924689748937156</v>
      </c>
      <c r="AO141" s="156">
        <f t="shared" si="158"/>
        <v>1.0378697913907964</v>
      </c>
      <c r="AP141" s="156">
        <f t="shared" si="159"/>
        <v>1.6905775680772663</v>
      </c>
      <c r="AQ141" s="111">
        <f t="shared" si="160"/>
        <v>632.46719953880881</v>
      </c>
      <c r="AR141" s="111">
        <f t="shared" si="161"/>
        <v>346.91969546938816</v>
      </c>
      <c r="AS141" s="111">
        <f t="shared" si="162"/>
        <v>0.43665624121314528</v>
      </c>
      <c r="AT141" s="111">
        <f t="shared" si="163"/>
        <v>0.46712063013499261</v>
      </c>
      <c r="AU141" s="156">
        <f t="shared" si="164"/>
        <v>0.87722051801327461</v>
      </c>
      <c r="AV141" s="156">
        <f t="shared" si="165"/>
        <v>0.86923984639670326</v>
      </c>
      <c r="AW141" s="156">
        <f t="shared" si="166"/>
        <v>1.0378718867229502</v>
      </c>
      <c r="AX141" s="156">
        <f t="shared" si="167"/>
        <v>1.6906251261492242</v>
      </c>
      <c r="AY141" s="111">
        <f t="shared" si="168"/>
        <v>632.43005325879983</v>
      </c>
      <c r="AZ141" s="111">
        <f t="shared" si="169"/>
        <v>346.91825689664944</v>
      </c>
      <c r="BA141" s="111">
        <f t="shared" si="170"/>
        <v>0.43665805190414325</v>
      </c>
      <c r="BB141" s="111">
        <f t="shared" si="171"/>
        <v>0.46712256715326955</v>
      </c>
      <c r="BC141" s="156">
        <f t="shared" si="172"/>
        <v>0.87722004150081545</v>
      </c>
      <c r="BD141" s="156">
        <f t="shared" si="173"/>
        <v>0.86923934127680924</v>
      </c>
      <c r="BE141" s="156">
        <f t="shared" si="174"/>
        <v>1.0378720368267875</v>
      </c>
      <c r="BF141" s="156">
        <f t="shared" si="175"/>
        <v>1.6906285331211199</v>
      </c>
      <c r="BG141" s="111">
        <f t="shared" si="176"/>
        <v>632.42739213082552</v>
      </c>
      <c r="BH141" s="111">
        <f t="shared" si="177"/>
        <v>346.91815383579649</v>
      </c>
      <c r="BI141" s="111">
        <f t="shared" si="178"/>
        <v>0.43665818162451325</v>
      </c>
      <c r="BJ141" s="111">
        <f t="shared" si="179"/>
        <v>0.46712270592389793</v>
      </c>
      <c r="BK141" s="156">
        <f t="shared" si="180"/>
        <v>0.87722000736282357</v>
      </c>
      <c r="BL141" s="156">
        <f t="shared" si="181"/>
        <v>0.86923930508934311</v>
      </c>
      <c r="BM141" s="156">
        <f t="shared" si="182"/>
        <v>1.0378720475804291</v>
      </c>
      <c r="BN141" s="156">
        <f t="shared" si="183"/>
        <v>1.6906287772014044</v>
      </c>
      <c r="BO141" s="111">
        <f t="shared" si="184"/>
        <v>632.42720148366209</v>
      </c>
      <c r="BP141" s="111">
        <f t="shared" si="185"/>
        <v>346.91814645234979</v>
      </c>
      <c r="BQ141" s="111">
        <f t="shared" si="186"/>
        <v>0.43665819091789398</v>
      </c>
      <c r="BR141" s="111">
        <f t="shared" si="187"/>
        <v>0.46712271586565407</v>
      </c>
      <c r="BS141" s="156">
        <f t="shared" si="188"/>
        <v>0.87722000491712182</v>
      </c>
      <c r="BT141" s="156">
        <f t="shared" si="189"/>
        <v>0.86923930249681347</v>
      </c>
      <c r="BU141" s="156">
        <f t="shared" si="190"/>
        <v>1.0378720483508377</v>
      </c>
      <c r="BV141" s="156">
        <f t="shared" si="191"/>
        <v>1.6906287946877185</v>
      </c>
      <c r="BW141" s="111">
        <f t="shared" si="192"/>
        <v>632.42718782538384</v>
      </c>
      <c r="BX141" s="111">
        <f t="shared" si="193"/>
        <v>346.91814592338739</v>
      </c>
      <c r="BY141" s="111">
        <f t="shared" si="194"/>
        <v>0.43665819158368724</v>
      </c>
      <c r="BZ141" s="111">
        <f t="shared" si="195"/>
        <v>0.467122716577898</v>
      </c>
      <c r="CA141" s="156">
        <f t="shared" si="196"/>
        <v>0.87722000474190764</v>
      </c>
      <c r="CB141" s="156">
        <f t="shared" si="197"/>
        <v>0.86923930231108038</v>
      </c>
      <c r="CC141" s="156">
        <f t="shared" si="198"/>
        <v>1.0378720484060311</v>
      </c>
      <c r="CD141" s="156">
        <f t="shared" si="199"/>
        <v>1.6906287959404673</v>
      </c>
      <c r="CE141" s="111">
        <f t="shared" si="200"/>
        <v>632.4271868468818</v>
      </c>
      <c r="CF141" s="111">
        <f t="shared" si="201"/>
        <v>346.91814588549164</v>
      </c>
      <c r="CG141" s="111">
        <f t="shared" si="202"/>
        <v>0.43665819163138581</v>
      </c>
      <c r="CH141" s="111">
        <f t="shared" si="203"/>
        <v>0.46712271662892435</v>
      </c>
      <c r="CI141" s="156">
        <f t="shared" si="204"/>
        <v>0.87722000472935502</v>
      </c>
      <c r="CJ141" s="156">
        <f t="shared" si="205"/>
        <v>0.86923930229777413</v>
      </c>
      <c r="CK141" s="156">
        <f t="shared" si="206"/>
        <v>1.037872048409985</v>
      </c>
      <c r="CL141" s="156">
        <f t="shared" si="207"/>
        <v>1.6906287960302162</v>
      </c>
      <c r="CM141" s="111">
        <f t="shared" si="208"/>
        <v>632.42718677678033</v>
      </c>
      <c r="CN141" s="111">
        <f t="shared" si="209"/>
        <v>346.91814588277674</v>
      </c>
      <c r="CO141" s="111">
        <f t="shared" si="210"/>
        <v>0.43665819163480296</v>
      </c>
      <c r="CP141" s="111">
        <f t="shared" si="211"/>
        <v>0.46712271663257987</v>
      </c>
      <c r="CQ141" s="156">
        <f t="shared" si="212"/>
        <v>0.87722000472845574</v>
      </c>
      <c r="CR141" s="156">
        <f t="shared" si="213"/>
        <v>0.86923930229682089</v>
      </c>
      <c r="CS141" s="156">
        <f t="shared" si="214"/>
        <v>1.0378720484102684</v>
      </c>
      <c r="CT141" s="156">
        <f t="shared" si="215"/>
        <v>1.690628796036646</v>
      </c>
      <c r="CU141" s="111">
        <f t="shared" si="216"/>
        <v>632.42718677175844</v>
      </c>
      <c r="CV141" s="111">
        <f t="shared" si="217"/>
        <v>346.91814588258222</v>
      </c>
      <c r="CW141" s="111">
        <f t="shared" si="218"/>
        <v>0.43665819163504777</v>
      </c>
      <c r="CX141" s="111">
        <f t="shared" si="219"/>
        <v>0.46712271663284183</v>
      </c>
      <c r="CY141" s="156">
        <f t="shared" si="220"/>
        <v>0.87722000472839123</v>
      </c>
      <c r="CZ141" s="156">
        <f t="shared" si="221"/>
        <v>0.86923930229675261</v>
      </c>
      <c r="DA141" s="156">
        <f t="shared" si="222"/>
        <v>1.0378720484102888</v>
      </c>
      <c r="DB141" s="156">
        <f t="shared" si="223"/>
        <v>1.6906287960371067</v>
      </c>
      <c r="DC141" s="111">
        <f t="shared" si="224"/>
        <v>632.42718677139851</v>
      </c>
      <c r="DD141" s="111">
        <f t="shared" si="225"/>
        <v>346.9181458825683</v>
      </c>
      <c r="DE141" s="111">
        <f t="shared" si="226"/>
        <v>0.43665819163506536</v>
      </c>
      <c r="DF141" s="111">
        <f t="shared" si="227"/>
        <v>0.46712271663286065</v>
      </c>
      <c r="DG141" s="156">
        <f t="shared" si="228"/>
        <v>0.87722000472838668</v>
      </c>
      <c r="DH141" s="156">
        <f t="shared" si="229"/>
        <v>0.86923930229674773</v>
      </c>
      <c r="DI141" s="156">
        <f t="shared" si="230"/>
        <v>1.0378720484102901</v>
      </c>
      <c r="DJ141" s="156">
        <f t="shared" si="231"/>
        <v>1.6906287960371398</v>
      </c>
      <c r="DK141" s="111">
        <f t="shared" si="232"/>
        <v>632.42718677137293</v>
      </c>
      <c r="DL141" s="104">
        <f t="shared" si="233"/>
        <v>346.91814588256733</v>
      </c>
      <c r="DM141" s="104">
        <f t="shared" si="234"/>
        <v>0.43665819163506658</v>
      </c>
      <c r="DN141" s="104">
        <f t="shared" si="235"/>
        <v>0.46712271663286192</v>
      </c>
      <c r="DO141" s="105">
        <f t="shared" si="236"/>
        <v>0.87722000472838635</v>
      </c>
      <c r="DP141" s="105">
        <f t="shared" si="237"/>
        <v>0.8692393022967474</v>
      </c>
      <c r="DQ141" s="105">
        <f t="shared" si="238"/>
        <v>1.0378720484102903</v>
      </c>
      <c r="DR141" s="105">
        <f t="shared" si="239"/>
        <v>1.690628796037142</v>
      </c>
      <c r="DS141" s="104">
        <f t="shared" si="240"/>
        <v>632.42718677137088</v>
      </c>
      <c r="DT141" s="104">
        <f t="shared" si="241"/>
        <v>346.91814588256727</v>
      </c>
      <c r="DU141" s="104">
        <f t="shared" si="242"/>
        <v>0.43665819163506664</v>
      </c>
      <c r="DV141" s="104">
        <f t="shared" si="243"/>
        <v>0.46712271663286203</v>
      </c>
      <c r="DW141" s="105">
        <f t="shared" si="244"/>
        <v>0.87722000472838635</v>
      </c>
      <c r="DX141" s="105">
        <f t="shared" si="245"/>
        <v>0.86923930229674728</v>
      </c>
      <c r="DY141" s="105">
        <f t="shared" si="246"/>
        <v>1.0378720484102903</v>
      </c>
      <c r="DZ141" s="105">
        <f t="shared" si="247"/>
        <v>1.690628796037142</v>
      </c>
      <c r="EA141" s="104">
        <f t="shared" si="248"/>
        <v>632.42718677137088</v>
      </c>
      <c r="EB141" s="104">
        <f t="shared" si="249"/>
        <v>346.91814588256727</v>
      </c>
      <c r="EC141" s="104">
        <f t="shared" si="250"/>
        <v>0.43665819163506664</v>
      </c>
      <c r="ED141" s="104">
        <f t="shared" si="251"/>
        <v>0.46712271663286203</v>
      </c>
      <c r="EE141" s="105">
        <f t="shared" si="252"/>
        <v>0.87722000472838635</v>
      </c>
      <c r="EF141" s="105">
        <f t="shared" si="253"/>
        <v>0.86923930229674728</v>
      </c>
      <c r="EG141" s="105">
        <f t="shared" si="254"/>
        <v>1.0378720484102903</v>
      </c>
      <c r="EH141" s="105">
        <f t="shared" si="255"/>
        <v>1.690628796037142</v>
      </c>
      <c r="EI141" s="104">
        <f t="shared" si="256"/>
        <v>632.42718677137088</v>
      </c>
      <c r="EJ141" s="104">
        <f t="shared" si="257"/>
        <v>346.91814588256727</v>
      </c>
      <c r="EK141" s="104">
        <f t="shared" si="258"/>
        <v>0.43665819163506664</v>
      </c>
      <c r="EL141" s="104">
        <f t="shared" si="259"/>
        <v>0.46712271663286203</v>
      </c>
      <c r="EM141" s="105">
        <f t="shared" si="260"/>
        <v>0.87722000472838635</v>
      </c>
      <c r="EN141" s="105">
        <f t="shared" si="261"/>
        <v>0.86923930229674728</v>
      </c>
      <c r="EO141" s="105">
        <f t="shared" si="262"/>
        <v>1.0378720484102903</v>
      </c>
      <c r="EP141" s="105">
        <f t="shared" si="263"/>
        <v>1.690628796037142</v>
      </c>
      <c r="EQ141" s="104">
        <f t="shared" si="264"/>
        <v>0.68245467043494157</v>
      </c>
      <c r="ER141" s="65">
        <f t="shared" si="265"/>
        <v>73.768145882567296</v>
      </c>
      <c r="ES141" s="16"/>
      <c r="ET141" s="16"/>
      <c r="EU141" s="16"/>
      <c r="EV141" s="16"/>
      <c r="EW141" s="16"/>
      <c r="EX141" s="16"/>
      <c r="EY141" s="16"/>
      <c r="EZ141" s="16"/>
      <c r="FA141" s="16"/>
      <c r="FB141" s="16"/>
      <c r="FC141" s="16"/>
      <c r="FD141" s="16"/>
    </row>
    <row r="142" spans="2:160" x14ac:dyDescent="0.3"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16"/>
      <c r="M142" s="116"/>
      <c r="N142" s="116"/>
      <c r="O142" s="116"/>
      <c r="P142" s="117"/>
      <c r="Q142" s="117"/>
      <c r="R142" s="116"/>
      <c r="S142" s="111">
        <v>0.8</v>
      </c>
      <c r="T142" s="134">
        <f t="shared" si="137"/>
        <v>351.24702026922762</v>
      </c>
      <c r="U142" s="111">
        <f t="shared" si="138"/>
        <v>0.43127668417047482</v>
      </c>
      <c r="V142" s="111">
        <f t="shared" si="139"/>
        <v>0.4613657551591126</v>
      </c>
      <c r="W142" s="156">
        <f t="shared" si="140"/>
        <v>0.87863737836260558</v>
      </c>
      <c r="X142" s="156">
        <f t="shared" si="141"/>
        <v>0.8707418525943228</v>
      </c>
      <c r="Y142" s="156">
        <f t="shared" si="142"/>
        <v>1.0338989988271556</v>
      </c>
      <c r="Z142" s="156">
        <f t="shared" si="143"/>
        <v>1.7028632486456616</v>
      </c>
      <c r="AA142" s="111">
        <f t="shared" si="144"/>
        <v>643.15932102948261</v>
      </c>
      <c r="AB142" s="111">
        <f t="shared" si="145"/>
        <v>347.33085362699973</v>
      </c>
      <c r="AC142" s="111">
        <f t="shared" si="146"/>
        <v>0.4361393427753244</v>
      </c>
      <c r="AD142" s="111">
        <f t="shared" si="147"/>
        <v>0.46656766901546332</v>
      </c>
      <c r="AE142" s="156">
        <f t="shared" si="148"/>
        <v>0.87735655873550322</v>
      </c>
      <c r="AF142" s="156">
        <f t="shared" si="149"/>
        <v>0.86938405510922512</v>
      </c>
      <c r="AG142" s="156">
        <f t="shared" si="150"/>
        <v>1.0342640065725031</v>
      </c>
      <c r="AH142" s="156">
        <f t="shared" si="151"/>
        <v>1.7123511958403625</v>
      </c>
      <c r="AI142" s="111">
        <f t="shared" si="152"/>
        <v>636.21703371358046</v>
      </c>
      <c r="AJ142" s="111">
        <f t="shared" si="153"/>
        <v>347.06455251793176</v>
      </c>
      <c r="AK142" s="111">
        <f t="shared" si="154"/>
        <v>0.43647399058031233</v>
      </c>
      <c r="AL142" s="111">
        <f t="shared" si="155"/>
        <v>0.46692566434172944</v>
      </c>
      <c r="AM142" s="156">
        <f t="shared" si="156"/>
        <v>0.87726848152283221</v>
      </c>
      <c r="AN142" s="156">
        <f t="shared" si="157"/>
        <v>0.8692906894944451</v>
      </c>
      <c r="AO142" s="156">
        <f t="shared" si="158"/>
        <v>1.0342891149593603</v>
      </c>
      <c r="AP142" s="156">
        <f t="shared" si="159"/>
        <v>1.7130054704404878</v>
      </c>
      <c r="AQ142" s="111">
        <f t="shared" si="160"/>
        <v>635.73678136483022</v>
      </c>
      <c r="AR142" s="111">
        <f t="shared" si="161"/>
        <v>347.04604033004898</v>
      </c>
      <c r="AS142" s="111">
        <f t="shared" si="162"/>
        <v>0.43649727304886282</v>
      </c>
      <c r="AT142" s="111">
        <f t="shared" si="163"/>
        <v>0.46695057116855093</v>
      </c>
      <c r="AU142" s="156">
        <f t="shared" si="164"/>
        <v>0.87726235405148223</v>
      </c>
      <c r="AV142" s="156">
        <f t="shared" si="165"/>
        <v>0.86928419413691371</v>
      </c>
      <c r="AW142" s="156">
        <f t="shared" si="166"/>
        <v>1.0342908617718551</v>
      </c>
      <c r="AX142" s="156">
        <f t="shared" si="167"/>
        <v>1.7130509966203922</v>
      </c>
      <c r="AY142" s="111">
        <f t="shared" si="168"/>
        <v>635.70335704680201</v>
      </c>
      <c r="AZ142" s="111">
        <f t="shared" si="169"/>
        <v>347.04475149288561</v>
      </c>
      <c r="BA142" s="111">
        <f t="shared" si="170"/>
        <v>0.43649889409025533</v>
      </c>
      <c r="BB142" s="111">
        <f t="shared" si="171"/>
        <v>0.46695230530585458</v>
      </c>
      <c r="BC142" s="156">
        <f t="shared" si="172"/>
        <v>0.87726192742800957</v>
      </c>
      <c r="BD142" s="156">
        <f t="shared" si="173"/>
        <v>0.86928374189958679</v>
      </c>
      <c r="BE142" s="156">
        <f t="shared" si="174"/>
        <v>1.0342909833933749</v>
      </c>
      <c r="BF142" s="156">
        <f t="shared" si="175"/>
        <v>1.713054166410249</v>
      </c>
      <c r="BG142" s="111">
        <f t="shared" si="176"/>
        <v>635.70102982275409</v>
      </c>
      <c r="BH142" s="111">
        <f t="shared" si="177"/>
        <v>347.04466175332414</v>
      </c>
      <c r="BI142" s="111">
        <f t="shared" si="178"/>
        <v>0.43649900696108629</v>
      </c>
      <c r="BJ142" s="111">
        <f t="shared" si="179"/>
        <v>0.46695242605139459</v>
      </c>
      <c r="BK142" s="156">
        <f t="shared" si="180"/>
        <v>0.87726189772282526</v>
      </c>
      <c r="BL142" s="156">
        <f t="shared" si="181"/>
        <v>0.86928371041094699</v>
      </c>
      <c r="BM142" s="156">
        <f t="shared" si="182"/>
        <v>1.0342909918617089</v>
      </c>
      <c r="BN142" s="156">
        <f t="shared" si="183"/>
        <v>1.7130543871184043</v>
      </c>
      <c r="BO142" s="111">
        <f t="shared" si="184"/>
        <v>635.70086778114467</v>
      </c>
      <c r="BP142" s="111">
        <f t="shared" si="185"/>
        <v>347.04465550486395</v>
      </c>
      <c r="BQ142" s="111">
        <f t="shared" si="186"/>
        <v>0.43649901482015174</v>
      </c>
      <c r="BR142" s="111">
        <f t="shared" si="187"/>
        <v>0.466952434458767</v>
      </c>
      <c r="BS142" s="156">
        <f t="shared" si="188"/>
        <v>0.87726189565448764</v>
      </c>
      <c r="BT142" s="156">
        <f t="shared" si="189"/>
        <v>0.86928370821842937</v>
      </c>
      <c r="BU142" s="156">
        <f t="shared" si="190"/>
        <v>1.034290992451349</v>
      </c>
      <c r="BV142" s="156">
        <f t="shared" si="191"/>
        <v>1.7130544024860588</v>
      </c>
      <c r="BW142" s="111">
        <f t="shared" si="192"/>
        <v>635.70085649837324</v>
      </c>
      <c r="BX142" s="111">
        <f t="shared" si="193"/>
        <v>347.04465506979079</v>
      </c>
      <c r="BY142" s="111">
        <f t="shared" si="194"/>
        <v>0.43649901536736946</v>
      </c>
      <c r="BZ142" s="111">
        <f t="shared" si="195"/>
        <v>0.46695243504416273</v>
      </c>
      <c r="CA142" s="156">
        <f t="shared" si="196"/>
        <v>0.87726189551047173</v>
      </c>
      <c r="CB142" s="156">
        <f t="shared" si="197"/>
        <v>0.86928370806576694</v>
      </c>
      <c r="CC142" s="156">
        <f t="shared" si="198"/>
        <v>1.0342909924924051</v>
      </c>
      <c r="CD142" s="156">
        <f t="shared" si="199"/>
        <v>1.7130544035560908</v>
      </c>
      <c r="CE142" s="111">
        <f t="shared" si="200"/>
        <v>635.70085571276661</v>
      </c>
      <c r="CF142" s="111">
        <f t="shared" si="201"/>
        <v>347.04465503949712</v>
      </c>
      <c r="CG142" s="111">
        <f t="shared" si="202"/>
        <v>0.4364990154054717</v>
      </c>
      <c r="CH142" s="111">
        <f t="shared" si="203"/>
        <v>0.46695243508492318</v>
      </c>
      <c r="CI142" s="156">
        <f t="shared" si="204"/>
        <v>0.87726189550044398</v>
      </c>
      <c r="CJ142" s="156">
        <f t="shared" si="205"/>
        <v>0.86928370805513722</v>
      </c>
      <c r="CK142" s="156">
        <f t="shared" si="206"/>
        <v>1.0342909924952639</v>
      </c>
      <c r="CL142" s="156">
        <f t="shared" si="207"/>
        <v>1.7130544036305961</v>
      </c>
      <c r="CM142" s="111">
        <f t="shared" si="208"/>
        <v>635.70085565806585</v>
      </c>
      <c r="CN142" s="111">
        <f t="shared" si="209"/>
        <v>347.04465503738783</v>
      </c>
      <c r="CO142" s="111">
        <f t="shared" si="210"/>
        <v>0.43649901540812469</v>
      </c>
      <c r="CP142" s="111">
        <f t="shared" si="211"/>
        <v>0.4669524350877613</v>
      </c>
      <c r="CQ142" s="156">
        <f t="shared" si="212"/>
        <v>0.87726189549974576</v>
      </c>
      <c r="CR142" s="156">
        <f t="shared" si="213"/>
        <v>0.86928370805439703</v>
      </c>
      <c r="CS142" s="156">
        <f t="shared" si="214"/>
        <v>1.0342909924954629</v>
      </c>
      <c r="CT142" s="156">
        <f t="shared" si="215"/>
        <v>1.7130544036357838</v>
      </c>
      <c r="CU142" s="111">
        <f t="shared" si="216"/>
        <v>635.70085565425688</v>
      </c>
      <c r="CV142" s="111">
        <f t="shared" si="217"/>
        <v>347.04465503724094</v>
      </c>
      <c r="CW142" s="111">
        <f t="shared" si="218"/>
        <v>0.43649901540830938</v>
      </c>
      <c r="CX142" s="111">
        <f t="shared" si="219"/>
        <v>0.46695243508795892</v>
      </c>
      <c r="CY142" s="156">
        <f t="shared" si="220"/>
        <v>0.87726189549969724</v>
      </c>
      <c r="CZ142" s="156">
        <f t="shared" si="221"/>
        <v>0.86928370805434552</v>
      </c>
      <c r="DA142" s="156">
        <f t="shared" si="222"/>
        <v>1.0342909924954766</v>
      </c>
      <c r="DB142" s="156">
        <f t="shared" si="223"/>
        <v>1.713054403636145</v>
      </c>
      <c r="DC142" s="111">
        <f t="shared" si="224"/>
        <v>635.70085565399188</v>
      </c>
      <c r="DD142" s="111">
        <f t="shared" si="225"/>
        <v>347.04465503723077</v>
      </c>
      <c r="DE142" s="111">
        <f t="shared" si="226"/>
        <v>0.4364990154083222</v>
      </c>
      <c r="DF142" s="111">
        <f t="shared" si="227"/>
        <v>0.46695243508797257</v>
      </c>
      <c r="DG142" s="156">
        <f t="shared" si="228"/>
        <v>0.8772618954996938</v>
      </c>
      <c r="DH142" s="156">
        <f t="shared" si="229"/>
        <v>0.86928370805434196</v>
      </c>
      <c r="DI142" s="156">
        <f t="shared" si="230"/>
        <v>1.0342909924954777</v>
      </c>
      <c r="DJ142" s="156">
        <f t="shared" si="231"/>
        <v>1.7130544036361699</v>
      </c>
      <c r="DK142" s="111">
        <f t="shared" si="232"/>
        <v>635.70085565397358</v>
      </c>
      <c r="DL142" s="104">
        <f t="shared" si="233"/>
        <v>347.04465503723003</v>
      </c>
      <c r="DM142" s="104">
        <f t="shared" si="234"/>
        <v>0.43649901540832314</v>
      </c>
      <c r="DN142" s="104">
        <f t="shared" si="235"/>
        <v>0.46695243508797357</v>
      </c>
      <c r="DO142" s="105">
        <f t="shared" si="236"/>
        <v>0.87726189549969358</v>
      </c>
      <c r="DP142" s="105">
        <f t="shared" si="237"/>
        <v>0.86928370805434174</v>
      </c>
      <c r="DQ142" s="105">
        <f t="shared" si="238"/>
        <v>1.0342909924954777</v>
      </c>
      <c r="DR142" s="105">
        <f t="shared" si="239"/>
        <v>1.7130544036361719</v>
      </c>
      <c r="DS142" s="104">
        <f t="shared" si="240"/>
        <v>635.70085565397233</v>
      </c>
      <c r="DT142" s="104">
        <f t="shared" si="241"/>
        <v>347.04465503722997</v>
      </c>
      <c r="DU142" s="104">
        <f t="shared" si="242"/>
        <v>0.4364990154083232</v>
      </c>
      <c r="DV142" s="104">
        <f t="shared" si="243"/>
        <v>0.46695243508797368</v>
      </c>
      <c r="DW142" s="105">
        <f t="shared" si="244"/>
        <v>0.87726189549969358</v>
      </c>
      <c r="DX142" s="105">
        <f t="shared" si="245"/>
        <v>0.86928370805434163</v>
      </c>
      <c r="DY142" s="105">
        <f t="shared" si="246"/>
        <v>1.0342909924954777</v>
      </c>
      <c r="DZ142" s="105">
        <f t="shared" si="247"/>
        <v>1.7130544036361719</v>
      </c>
      <c r="EA142" s="104">
        <f t="shared" si="248"/>
        <v>635.7008556539721</v>
      </c>
      <c r="EB142" s="104">
        <f t="shared" si="249"/>
        <v>347.04465503722997</v>
      </c>
      <c r="EC142" s="104">
        <f t="shared" si="250"/>
        <v>0.4364990154083232</v>
      </c>
      <c r="ED142" s="104">
        <f t="shared" si="251"/>
        <v>0.46695243508797368</v>
      </c>
      <c r="EE142" s="105">
        <f t="shared" si="252"/>
        <v>0.87726189549969358</v>
      </c>
      <c r="EF142" s="105">
        <f t="shared" si="253"/>
        <v>0.86928370805434163</v>
      </c>
      <c r="EG142" s="105">
        <f t="shared" si="254"/>
        <v>1.0342909924954777</v>
      </c>
      <c r="EH142" s="105">
        <f t="shared" si="255"/>
        <v>1.7130544036361719</v>
      </c>
      <c r="EI142" s="104">
        <f t="shared" si="256"/>
        <v>635.7008556539721</v>
      </c>
      <c r="EJ142" s="104">
        <f t="shared" si="257"/>
        <v>347.04465503722997</v>
      </c>
      <c r="EK142" s="104">
        <f t="shared" si="258"/>
        <v>0.4364990154083232</v>
      </c>
      <c r="EL142" s="104">
        <f t="shared" si="259"/>
        <v>0.46695243508797368</v>
      </c>
      <c r="EM142" s="105">
        <f t="shared" si="260"/>
        <v>0.87726189549969358</v>
      </c>
      <c r="EN142" s="105">
        <f t="shared" si="261"/>
        <v>0.86928370805434163</v>
      </c>
      <c r="EO142" s="105">
        <f t="shared" si="262"/>
        <v>1.0342909924954777</v>
      </c>
      <c r="EP142" s="105">
        <f t="shared" si="263"/>
        <v>1.7130544036361719</v>
      </c>
      <c r="EQ142" s="104">
        <f t="shared" si="264"/>
        <v>0.69227380315900944</v>
      </c>
      <c r="ER142" s="60">
        <f t="shared" si="265"/>
        <v>73.894655037229995</v>
      </c>
      <c r="ES142" s="16"/>
      <c r="ET142" s="16"/>
      <c r="EU142" s="16"/>
      <c r="EV142" s="16"/>
      <c r="EW142" s="16"/>
      <c r="EX142" s="16"/>
      <c r="EY142" s="16"/>
      <c r="EZ142" s="16"/>
      <c r="FA142" s="16"/>
      <c r="FB142" s="16"/>
      <c r="FC142" s="16"/>
      <c r="FD142" s="16"/>
    </row>
    <row r="143" spans="2:160" x14ac:dyDescent="0.3"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16"/>
      <c r="M143" s="116"/>
      <c r="N143" s="116"/>
      <c r="O143" s="116"/>
      <c r="P143" s="117"/>
      <c r="Q143" s="117"/>
      <c r="R143" s="116"/>
      <c r="S143" s="111">
        <v>0.81</v>
      </c>
      <c r="T143" s="134">
        <f t="shared" si="137"/>
        <v>351.25866861230855</v>
      </c>
      <c r="U143" s="111">
        <f t="shared" si="138"/>
        <v>0.43126238229203334</v>
      </c>
      <c r="V143" s="111">
        <f t="shared" si="139"/>
        <v>0.46135045547519843</v>
      </c>
      <c r="W143" s="156">
        <f t="shared" si="140"/>
        <v>0.8786411482201868</v>
      </c>
      <c r="X143" s="156">
        <f t="shared" si="141"/>
        <v>0.87074584922602949</v>
      </c>
      <c r="Y143" s="156">
        <f t="shared" si="142"/>
        <v>1.0305531962690366</v>
      </c>
      <c r="Z143" s="156">
        <f t="shared" si="143"/>
        <v>1.7257667362323286</v>
      </c>
      <c r="AA143" s="111">
        <f t="shared" si="144"/>
        <v>646.21544653872013</v>
      </c>
      <c r="AB143" s="111">
        <f t="shared" si="145"/>
        <v>347.44732019633892</v>
      </c>
      <c r="AC143" s="111">
        <f t="shared" si="146"/>
        <v>0.43599314607138034</v>
      </c>
      <c r="AD143" s="111">
        <f t="shared" si="147"/>
        <v>0.46641127254147663</v>
      </c>
      <c r="AE143" s="156">
        <f t="shared" si="148"/>
        <v>0.87739503957048393</v>
      </c>
      <c r="AF143" s="156">
        <f t="shared" si="149"/>
        <v>0.86942484664639341</v>
      </c>
      <c r="AG143" s="156">
        <f t="shared" si="150"/>
        <v>1.030873038277216</v>
      </c>
      <c r="AH143" s="156">
        <f t="shared" si="151"/>
        <v>1.735358159107643</v>
      </c>
      <c r="AI143" s="111">
        <f t="shared" si="152"/>
        <v>639.63184850905839</v>
      </c>
      <c r="AJ143" s="111">
        <f t="shared" si="153"/>
        <v>347.19584550512889</v>
      </c>
      <c r="AK143" s="111">
        <f t="shared" si="154"/>
        <v>0.43630893683672917</v>
      </c>
      <c r="AL143" s="111">
        <f t="shared" si="155"/>
        <v>0.46674909522068703</v>
      </c>
      <c r="AM143" s="156">
        <f t="shared" si="156"/>
        <v>0.87731192153241466</v>
      </c>
      <c r="AN143" s="156">
        <f t="shared" si="157"/>
        <v>0.86933673768192987</v>
      </c>
      <c r="AO143" s="156">
        <f t="shared" si="158"/>
        <v>1.0308943791154914</v>
      </c>
      <c r="AP143" s="156">
        <f t="shared" si="159"/>
        <v>1.7359997124000157</v>
      </c>
      <c r="AQ143" s="111">
        <f t="shared" si="160"/>
        <v>639.18996417468622</v>
      </c>
      <c r="AR143" s="111">
        <f t="shared" si="161"/>
        <v>347.17888910200315</v>
      </c>
      <c r="AS143" s="111">
        <f t="shared" si="162"/>
        <v>0.43633024639918411</v>
      </c>
      <c r="AT143" s="111">
        <f t="shared" si="163"/>
        <v>0.46677189149680159</v>
      </c>
      <c r="AU143" s="156">
        <f t="shared" si="164"/>
        <v>0.87730631301038664</v>
      </c>
      <c r="AV143" s="156">
        <f t="shared" si="165"/>
        <v>0.86933079241016686</v>
      </c>
      <c r="AW143" s="156">
        <f t="shared" si="166"/>
        <v>1.0308958191529076</v>
      </c>
      <c r="AX143" s="156">
        <f t="shared" si="167"/>
        <v>1.7360430102844981</v>
      </c>
      <c r="AY143" s="111">
        <f t="shared" si="168"/>
        <v>639.1601351078466</v>
      </c>
      <c r="AZ143" s="111">
        <f t="shared" si="169"/>
        <v>347.17774411838883</v>
      </c>
      <c r="BA143" s="111">
        <f t="shared" si="170"/>
        <v>0.43633168540554618</v>
      </c>
      <c r="BB143" s="111">
        <f t="shared" si="171"/>
        <v>0.4667734308989564</v>
      </c>
      <c r="BC143" s="156">
        <f t="shared" si="172"/>
        <v>0.87730593427565862</v>
      </c>
      <c r="BD143" s="156">
        <f t="shared" si="173"/>
        <v>0.86933039093535103</v>
      </c>
      <c r="BE143" s="156">
        <f t="shared" si="174"/>
        <v>1.0308959163965221</v>
      </c>
      <c r="BF143" s="156">
        <f t="shared" si="175"/>
        <v>1.7360459341596794</v>
      </c>
      <c r="BG143" s="111">
        <f t="shared" si="176"/>
        <v>639.15812074194935</v>
      </c>
      <c r="BH143" s="111">
        <f t="shared" si="177"/>
        <v>347.17766679568268</v>
      </c>
      <c r="BI143" s="111">
        <f t="shared" si="178"/>
        <v>0.43633178258445465</v>
      </c>
      <c r="BJ143" s="111">
        <f t="shared" si="179"/>
        <v>0.46677353485778872</v>
      </c>
      <c r="BK143" s="156">
        <f t="shared" si="180"/>
        <v>0.87730590869896907</v>
      </c>
      <c r="BL143" s="156">
        <f t="shared" si="181"/>
        <v>0.86933036382297968</v>
      </c>
      <c r="BM143" s="156">
        <f t="shared" si="182"/>
        <v>1.0308959229635724</v>
      </c>
      <c r="BN143" s="156">
        <f t="shared" si="183"/>
        <v>1.7360461316147997</v>
      </c>
      <c r="BO143" s="111">
        <f t="shared" si="184"/>
        <v>639.15798470766617</v>
      </c>
      <c r="BP143" s="111">
        <f t="shared" si="185"/>
        <v>347.1776615739135</v>
      </c>
      <c r="BQ143" s="111">
        <f t="shared" si="186"/>
        <v>0.43633178914715759</v>
      </c>
      <c r="BR143" s="111">
        <f t="shared" si="187"/>
        <v>0.46677354187835463</v>
      </c>
      <c r="BS143" s="156">
        <f t="shared" si="188"/>
        <v>0.87730590697171962</v>
      </c>
      <c r="BT143" s="156">
        <f t="shared" si="189"/>
        <v>0.8693303619920224</v>
      </c>
      <c r="BU143" s="156">
        <f t="shared" si="190"/>
        <v>1.0308959234070596</v>
      </c>
      <c r="BV143" s="156">
        <f t="shared" si="191"/>
        <v>1.7360461449493736</v>
      </c>
      <c r="BW143" s="111">
        <f t="shared" si="192"/>
        <v>639.15797552097445</v>
      </c>
      <c r="BX143" s="111">
        <f t="shared" si="193"/>
        <v>347.17766122127603</v>
      </c>
      <c r="BY143" s="111">
        <f t="shared" si="194"/>
        <v>0.43633178959035124</v>
      </c>
      <c r="BZ143" s="111">
        <f t="shared" si="195"/>
        <v>0.46677354235246876</v>
      </c>
      <c r="CA143" s="156">
        <f t="shared" si="196"/>
        <v>0.8773059068550747</v>
      </c>
      <c r="CB143" s="156">
        <f t="shared" si="197"/>
        <v>0.86933036186837387</v>
      </c>
      <c r="CC143" s="156">
        <f t="shared" si="198"/>
        <v>1.0308959234370092</v>
      </c>
      <c r="CD143" s="156">
        <f t="shared" si="199"/>
        <v>1.7360461458498866</v>
      </c>
      <c r="CE143" s="111">
        <f t="shared" si="200"/>
        <v>639.15797490057685</v>
      </c>
      <c r="CF143" s="111">
        <f t="shared" si="201"/>
        <v>347.17766119746165</v>
      </c>
      <c r="CG143" s="111">
        <f t="shared" si="202"/>
        <v>0.43633178962028107</v>
      </c>
      <c r="CH143" s="111">
        <f t="shared" si="203"/>
        <v>0.46677354238448676</v>
      </c>
      <c r="CI143" s="156">
        <f t="shared" si="204"/>
        <v>0.87730590684719745</v>
      </c>
      <c r="CJ143" s="156">
        <f t="shared" si="205"/>
        <v>0.86933036186002355</v>
      </c>
      <c r="CK143" s="156">
        <f t="shared" si="206"/>
        <v>1.0308959234390318</v>
      </c>
      <c r="CL143" s="156">
        <f t="shared" si="207"/>
        <v>1.7360461459107002</v>
      </c>
      <c r="CM143" s="111">
        <f t="shared" si="208"/>
        <v>639.15797485868006</v>
      </c>
      <c r="CN143" s="111">
        <f t="shared" si="209"/>
        <v>347.17766119585337</v>
      </c>
      <c r="CO143" s="111">
        <f t="shared" si="210"/>
        <v>0.43633178962230235</v>
      </c>
      <c r="CP143" s="111">
        <f t="shared" si="211"/>
        <v>0.46677354238664903</v>
      </c>
      <c r="CQ143" s="156">
        <f t="shared" si="212"/>
        <v>0.87730590684666543</v>
      </c>
      <c r="CR143" s="156">
        <f t="shared" si="213"/>
        <v>0.86933036185945967</v>
      </c>
      <c r="CS143" s="156">
        <f t="shared" si="214"/>
        <v>1.0308959234391684</v>
      </c>
      <c r="CT143" s="156">
        <f t="shared" si="215"/>
        <v>1.7360461459148073</v>
      </c>
      <c r="CU143" s="111">
        <f t="shared" si="216"/>
        <v>639.15797485585051</v>
      </c>
      <c r="CV143" s="111">
        <f t="shared" si="217"/>
        <v>347.17766119574475</v>
      </c>
      <c r="CW143" s="111">
        <f t="shared" si="218"/>
        <v>0.4363317896224389</v>
      </c>
      <c r="CX143" s="111">
        <f t="shared" si="219"/>
        <v>0.46677354238679514</v>
      </c>
      <c r="CY143" s="156">
        <f t="shared" si="220"/>
        <v>0.87730590684662946</v>
      </c>
      <c r="CZ143" s="156">
        <f t="shared" si="221"/>
        <v>0.86933036185942159</v>
      </c>
      <c r="DA143" s="156">
        <f t="shared" si="222"/>
        <v>1.0308959234391777</v>
      </c>
      <c r="DB143" s="156">
        <f t="shared" si="223"/>
        <v>1.7360461459150849</v>
      </c>
      <c r="DC143" s="111">
        <f t="shared" si="224"/>
        <v>639.15797485565963</v>
      </c>
      <c r="DD143" s="111">
        <f t="shared" si="225"/>
        <v>347.17766119573747</v>
      </c>
      <c r="DE143" s="111">
        <f t="shared" si="226"/>
        <v>0.43633178962244806</v>
      </c>
      <c r="DF143" s="111">
        <f t="shared" si="227"/>
        <v>0.46677354238680491</v>
      </c>
      <c r="DG143" s="156">
        <f t="shared" si="228"/>
        <v>0.87730590684662713</v>
      </c>
      <c r="DH143" s="156">
        <f t="shared" si="229"/>
        <v>0.86933036185941903</v>
      </c>
      <c r="DI143" s="156">
        <f t="shared" si="230"/>
        <v>1.0308959234391784</v>
      </c>
      <c r="DJ143" s="156">
        <f t="shared" si="231"/>
        <v>1.7360461459151031</v>
      </c>
      <c r="DK143" s="111">
        <f t="shared" si="232"/>
        <v>639.1579748556469</v>
      </c>
      <c r="DL143" s="104">
        <f t="shared" si="233"/>
        <v>347.1776611957369</v>
      </c>
      <c r="DM143" s="104">
        <f t="shared" si="234"/>
        <v>0.43633178962244878</v>
      </c>
      <c r="DN143" s="104">
        <f t="shared" si="235"/>
        <v>0.46677354238680563</v>
      </c>
      <c r="DO143" s="105">
        <f t="shared" si="236"/>
        <v>0.8773059068466269</v>
      </c>
      <c r="DP143" s="105">
        <f t="shared" si="237"/>
        <v>0.86933036185941881</v>
      </c>
      <c r="DQ143" s="105">
        <f t="shared" si="238"/>
        <v>1.0308959234391784</v>
      </c>
      <c r="DR143" s="105">
        <f t="shared" si="239"/>
        <v>1.7360461459151046</v>
      </c>
      <c r="DS143" s="104">
        <f t="shared" si="240"/>
        <v>639.1579748556461</v>
      </c>
      <c r="DT143" s="104">
        <f t="shared" si="241"/>
        <v>347.1776611957369</v>
      </c>
      <c r="DU143" s="104">
        <f t="shared" si="242"/>
        <v>0.43633178962244878</v>
      </c>
      <c r="DV143" s="104">
        <f t="shared" si="243"/>
        <v>0.46677354238680563</v>
      </c>
      <c r="DW143" s="105">
        <f t="shared" si="244"/>
        <v>0.8773059068466269</v>
      </c>
      <c r="DX143" s="105">
        <f t="shared" si="245"/>
        <v>0.86933036185941881</v>
      </c>
      <c r="DY143" s="105">
        <f t="shared" si="246"/>
        <v>1.0308959234391784</v>
      </c>
      <c r="DZ143" s="105">
        <f t="shared" si="247"/>
        <v>1.7360461459151046</v>
      </c>
      <c r="EA143" s="104">
        <f t="shared" si="248"/>
        <v>639.1579748556461</v>
      </c>
      <c r="EB143" s="104">
        <f t="shared" si="249"/>
        <v>347.1776611957369</v>
      </c>
      <c r="EC143" s="104">
        <f t="shared" si="250"/>
        <v>0.43633178962244878</v>
      </c>
      <c r="ED143" s="104">
        <f t="shared" si="251"/>
        <v>0.46677354238680563</v>
      </c>
      <c r="EE143" s="105">
        <f t="shared" si="252"/>
        <v>0.8773059068466269</v>
      </c>
      <c r="EF143" s="105">
        <f t="shared" si="253"/>
        <v>0.86933036185941881</v>
      </c>
      <c r="EG143" s="105">
        <f t="shared" si="254"/>
        <v>1.0308959234391784</v>
      </c>
      <c r="EH143" s="105">
        <f t="shared" si="255"/>
        <v>1.7360461459151046</v>
      </c>
      <c r="EI143" s="104">
        <f t="shared" si="256"/>
        <v>639.1579748556461</v>
      </c>
      <c r="EJ143" s="104">
        <f t="shared" si="257"/>
        <v>347.1776611957369</v>
      </c>
      <c r="EK143" s="104">
        <f t="shared" si="258"/>
        <v>0.43633178962244878</v>
      </c>
      <c r="EL143" s="104">
        <f t="shared" si="259"/>
        <v>0.46677354238680563</v>
      </c>
      <c r="EM143" s="105">
        <f t="shared" si="260"/>
        <v>0.8773059068466269</v>
      </c>
      <c r="EN143" s="105">
        <f t="shared" si="261"/>
        <v>0.86933036185941881</v>
      </c>
      <c r="EO143" s="105">
        <f t="shared" si="262"/>
        <v>1.0308959234391784</v>
      </c>
      <c r="EP143" s="105">
        <f t="shared" si="263"/>
        <v>1.7360461459151046</v>
      </c>
      <c r="EQ143" s="104">
        <f t="shared" si="264"/>
        <v>0.70242575213474301</v>
      </c>
      <c r="ER143" s="65">
        <f t="shared" si="265"/>
        <v>74.027661195736925</v>
      </c>
      <c r="ES143" s="16"/>
      <c r="ET143" s="16"/>
      <c r="EU143" s="16"/>
      <c r="EV143" s="16"/>
      <c r="EW143" s="16"/>
      <c r="EX143" s="16"/>
      <c r="EY143" s="16"/>
      <c r="EZ143" s="16"/>
      <c r="FA143" s="16"/>
      <c r="FB143" s="16"/>
      <c r="FC143" s="16"/>
      <c r="FD143" s="16"/>
    </row>
    <row r="144" spans="2:160" x14ac:dyDescent="0.3"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16"/>
      <c r="M144" s="116"/>
      <c r="N144" s="116"/>
      <c r="O144" s="116"/>
      <c r="P144" s="117"/>
      <c r="Q144" s="117"/>
      <c r="R144" s="116"/>
      <c r="S144" s="111">
        <v>0.82</v>
      </c>
      <c r="T144" s="134">
        <f t="shared" si="137"/>
        <v>351.27031695538943</v>
      </c>
      <c r="U144" s="111">
        <f t="shared" si="138"/>
        <v>0.43124808136211035</v>
      </c>
      <c r="V144" s="111">
        <f t="shared" si="139"/>
        <v>0.46133515680597847</v>
      </c>
      <c r="W144" s="156">
        <f t="shared" si="140"/>
        <v>0.87864491784391963</v>
      </c>
      <c r="X144" s="156">
        <f t="shared" si="141"/>
        <v>0.87074984561101698</v>
      </c>
      <c r="Y144" s="156">
        <f t="shared" si="142"/>
        <v>1.027387854148357</v>
      </c>
      <c r="Z144" s="156">
        <f t="shared" si="143"/>
        <v>1.7492770369586934</v>
      </c>
      <c r="AA144" s="111">
        <f t="shared" si="144"/>
        <v>649.45584811165929</v>
      </c>
      <c r="AB144" s="111">
        <f t="shared" si="145"/>
        <v>347.57030556681519</v>
      </c>
      <c r="AC144" s="111">
        <f t="shared" si="146"/>
        <v>0.43583887288481665</v>
      </c>
      <c r="AD144" s="111">
        <f t="shared" si="147"/>
        <v>0.46624623610933874</v>
      </c>
      <c r="AE144" s="156">
        <f t="shared" si="148"/>
        <v>0.87743564806878593</v>
      </c>
      <c r="AF144" s="156">
        <f t="shared" si="149"/>
        <v>0.86946789374444622</v>
      </c>
      <c r="AG144" s="156">
        <f t="shared" si="150"/>
        <v>1.0276659181286039</v>
      </c>
      <c r="AH144" s="156">
        <f t="shared" si="151"/>
        <v>1.7589474808527505</v>
      </c>
      <c r="AI144" s="111">
        <f t="shared" si="152"/>
        <v>643.24095361397201</v>
      </c>
      <c r="AJ144" s="111">
        <f t="shared" si="153"/>
        <v>347.33397061297813</v>
      </c>
      <c r="AK144" s="111">
        <f t="shared" si="154"/>
        <v>0.43613542884714268</v>
      </c>
      <c r="AL144" s="111">
        <f t="shared" si="155"/>
        <v>0.46656348202252473</v>
      </c>
      <c r="AM144" s="156">
        <f t="shared" si="156"/>
        <v>0.87735758890927618</v>
      </c>
      <c r="AN144" s="156">
        <f t="shared" si="157"/>
        <v>0.86938514714138093</v>
      </c>
      <c r="AO144" s="156">
        <f t="shared" si="158"/>
        <v>1.0276838728130411</v>
      </c>
      <c r="AP144" s="156">
        <f t="shared" si="159"/>
        <v>1.759573448741637</v>
      </c>
      <c r="AQ144" s="111">
        <f t="shared" si="160"/>
        <v>642.837173118377</v>
      </c>
      <c r="AR144" s="111">
        <f t="shared" si="161"/>
        <v>347.31854977614074</v>
      </c>
      <c r="AS144" s="111">
        <f t="shared" si="162"/>
        <v>0.43615479312610672</v>
      </c>
      <c r="AT144" s="111">
        <f t="shared" si="163"/>
        <v>0.46658419729769557</v>
      </c>
      <c r="AU144" s="156">
        <f t="shared" si="164"/>
        <v>0.8773524921049497</v>
      </c>
      <c r="AV144" s="156">
        <f t="shared" si="165"/>
        <v>0.86937974429240339</v>
      </c>
      <c r="AW144" s="156">
        <f t="shared" si="166"/>
        <v>1.0276850451715855</v>
      </c>
      <c r="AX144" s="156">
        <f t="shared" si="167"/>
        <v>1.759614328092092</v>
      </c>
      <c r="AY144" s="111">
        <f t="shared" si="168"/>
        <v>642.81079774702471</v>
      </c>
      <c r="AZ144" s="111">
        <f t="shared" si="169"/>
        <v>347.31754218784494</v>
      </c>
      <c r="BA144" s="111">
        <f t="shared" si="170"/>
        <v>0.4361560584364102</v>
      </c>
      <c r="BB144" s="111">
        <f t="shared" si="171"/>
        <v>0.46658555088546211</v>
      </c>
      <c r="BC144" s="156">
        <f t="shared" si="172"/>
        <v>0.87735215906806852</v>
      </c>
      <c r="BD144" s="156">
        <f t="shared" si="173"/>
        <v>0.86937939125793917</v>
      </c>
      <c r="BE144" s="156">
        <f t="shared" si="174"/>
        <v>1.0276851217762799</v>
      </c>
      <c r="BF144" s="156">
        <f t="shared" si="175"/>
        <v>1.759616999273846</v>
      </c>
      <c r="BG144" s="111">
        <f t="shared" si="176"/>
        <v>642.80907427340139</v>
      </c>
      <c r="BH144" s="111">
        <f t="shared" si="177"/>
        <v>347.31747634673576</v>
      </c>
      <c r="BI144" s="111">
        <f t="shared" si="178"/>
        <v>0.43615614111868395</v>
      </c>
      <c r="BJ144" s="111">
        <f t="shared" si="179"/>
        <v>0.46658563933626657</v>
      </c>
      <c r="BK144" s="156">
        <f t="shared" si="180"/>
        <v>0.87735213730562733</v>
      </c>
      <c r="BL144" s="156">
        <f t="shared" si="181"/>
        <v>0.8693793681887475</v>
      </c>
      <c r="BM144" s="156">
        <f t="shared" si="182"/>
        <v>1.0276851267820477</v>
      </c>
      <c r="BN144" s="156">
        <f t="shared" si="183"/>
        <v>1.7596171738235231</v>
      </c>
      <c r="BO144" s="111">
        <f t="shared" si="184"/>
        <v>642.80896165206275</v>
      </c>
      <c r="BP144" s="111">
        <f t="shared" si="185"/>
        <v>347.31747204430684</v>
      </c>
      <c r="BQ144" s="111">
        <f t="shared" si="186"/>
        <v>0.43615614652161055</v>
      </c>
      <c r="BR144" s="111">
        <f t="shared" si="187"/>
        <v>0.46658564511614153</v>
      </c>
      <c r="BS144" s="156">
        <f t="shared" si="188"/>
        <v>0.87735213588354655</v>
      </c>
      <c r="BT144" s="156">
        <f t="shared" si="189"/>
        <v>0.86937936668127636</v>
      </c>
      <c r="BU144" s="156">
        <f t="shared" si="190"/>
        <v>1.0276851271091527</v>
      </c>
      <c r="BV144" s="156">
        <f t="shared" si="191"/>
        <v>1.7596171852295852</v>
      </c>
      <c r="BW144" s="111">
        <f t="shared" si="192"/>
        <v>642.80895429274813</v>
      </c>
      <c r="BX144" s="111">
        <f t="shared" si="193"/>
        <v>347.31747176316179</v>
      </c>
      <c r="BY144" s="111">
        <f t="shared" si="194"/>
        <v>0.4361561468746683</v>
      </c>
      <c r="BZ144" s="111">
        <f t="shared" si="195"/>
        <v>0.46658564549383125</v>
      </c>
      <c r="CA144" s="156">
        <f t="shared" si="196"/>
        <v>0.87735213579061977</v>
      </c>
      <c r="CB144" s="156">
        <f t="shared" si="197"/>
        <v>0.8693793665827696</v>
      </c>
      <c r="CC144" s="156">
        <f t="shared" si="198"/>
        <v>1.0276851271305276</v>
      </c>
      <c r="CD144" s="156">
        <f t="shared" si="199"/>
        <v>1.7596171859749217</v>
      </c>
      <c r="CE144" s="111">
        <f t="shared" si="200"/>
        <v>642.80895381184894</v>
      </c>
      <c r="CF144" s="111">
        <f t="shared" si="201"/>
        <v>347.31747174479017</v>
      </c>
      <c r="CG144" s="111">
        <f t="shared" si="202"/>
        <v>0.43615614689773913</v>
      </c>
      <c r="CH144" s="111">
        <f t="shared" si="203"/>
        <v>0.46658564551851162</v>
      </c>
      <c r="CI144" s="156">
        <f t="shared" si="204"/>
        <v>0.8773521357845474</v>
      </c>
      <c r="CJ144" s="156">
        <f t="shared" si="205"/>
        <v>0.86937936657633264</v>
      </c>
      <c r="CK144" s="156">
        <f t="shared" si="206"/>
        <v>1.0276851271319245</v>
      </c>
      <c r="CL144" s="156">
        <f t="shared" si="207"/>
        <v>1.7596171860236263</v>
      </c>
      <c r="CM144" s="111">
        <f t="shared" si="208"/>
        <v>642.80895378042419</v>
      </c>
      <c r="CN144" s="111">
        <f t="shared" si="209"/>
        <v>347.31747174358969</v>
      </c>
      <c r="CO144" s="111">
        <f t="shared" si="210"/>
        <v>0.4361561468992467</v>
      </c>
      <c r="CP144" s="111">
        <f t="shared" si="211"/>
        <v>0.46658564552012433</v>
      </c>
      <c r="CQ144" s="156">
        <f t="shared" si="212"/>
        <v>0.87735213578415061</v>
      </c>
      <c r="CR144" s="156">
        <f t="shared" si="213"/>
        <v>0.86937936657591197</v>
      </c>
      <c r="CS144" s="156">
        <f t="shared" si="214"/>
        <v>1.0276851271320158</v>
      </c>
      <c r="CT144" s="156">
        <f t="shared" si="215"/>
        <v>1.7596171860268088</v>
      </c>
      <c r="CU144" s="111">
        <f t="shared" si="216"/>
        <v>642.80895377837078</v>
      </c>
      <c r="CV144" s="111">
        <f t="shared" si="217"/>
        <v>347.31747174351125</v>
      </c>
      <c r="CW144" s="111">
        <f t="shared" si="218"/>
        <v>0.43615614689934518</v>
      </c>
      <c r="CX144" s="111">
        <f t="shared" si="219"/>
        <v>0.46658564552022974</v>
      </c>
      <c r="CY144" s="156">
        <f t="shared" si="220"/>
        <v>0.87735213578412474</v>
      </c>
      <c r="CZ144" s="156">
        <f t="shared" si="221"/>
        <v>0.86937936657588455</v>
      </c>
      <c r="DA144" s="156">
        <f t="shared" si="222"/>
        <v>1.0276851271320218</v>
      </c>
      <c r="DB144" s="156">
        <f t="shared" si="223"/>
        <v>1.7596171860270167</v>
      </c>
      <c r="DC144" s="111">
        <f t="shared" si="224"/>
        <v>642.80895377823617</v>
      </c>
      <c r="DD144" s="111">
        <f t="shared" si="225"/>
        <v>347.31747174350608</v>
      </c>
      <c r="DE144" s="111">
        <f t="shared" si="226"/>
        <v>0.43615614689935167</v>
      </c>
      <c r="DF144" s="111">
        <f t="shared" si="227"/>
        <v>0.46658564552023662</v>
      </c>
      <c r="DG144" s="156">
        <f t="shared" si="228"/>
        <v>0.87735213578412297</v>
      </c>
      <c r="DH144" s="156">
        <f t="shared" si="229"/>
        <v>0.86937936657588277</v>
      </c>
      <c r="DI144" s="156">
        <f t="shared" si="230"/>
        <v>1.0276851271320222</v>
      </c>
      <c r="DJ144" s="156">
        <f t="shared" si="231"/>
        <v>1.7596171860270304</v>
      </c>
      <c r="DK144" s="111">
        <f t="shared" si="232"/>
        <v>642.80895377822765</v>
      </c>
      <c r="DL144" s="104">
        <f t="shared" si="233"/>
        <v>347.31747174350579</v>
      </c>
      <c r="DM144" s="104">
        <f t="shared" si="234"/>
        <v>0.436156146899352</v>
      </c>
      <c r="DN144" s="104">
        <f t="shared" si="235"/>
        <v>0.46658564552023701</v>
      </c>
      <c r="DO144" s="105">
        <f t="shared" si="236"/>
        <v>0.87735213578412297</v>
      </c>
      <c r="DP144" s="105">
        <f t="shared" si="237"/>
        <v>0.86937936657588266</v>
      </c>
      <c r="DQ144" s="105">
        <f t="shared" si="238"/>
        <v>1.0276851271320222</v>
      </c>
      <c r="DR144" s="105">
        <f t="shared" si="239"/>
        <v>1.7596171860270313</v>
      </c>
      <c r="DS144" s="104">
        <f t="shared" si="240"/>
        <v>642.80895377822696</v>
      </c>
      <c r="DT144" s="104">
        <f t="shared" si="241"/>
        <v>347.31747174350573</v>
      </c>
      <c r="DU144" s="104">
        <f t="shared" si="242"/>
        <v>0.43615614689935206</v>
      </c>
      <c r="DV144" s="104">
        <f t="shared" si="243"/>
        <v>0.46658564552023712</v>
      </c>
      <c r="DW144" s="105">
        <f t="shared" si="244"/>
        <v>0.87735213578412286</v>
      </c>
      <c r="DX144" s="105">
        <f t="shared" si="245"/>
        <v>0.86937936657588266</v>
      </c>
      <c r="DY144" s="105">
        <f t="shared" si="246"/>
        <v>1.0276851271320222</v>
      </c>
      <c r="DZ144" s="105">
        <f t="shared" si="247"/>
        <v>1.7596171860270313</v>
      </c>
      <c r="EA144" s="104">
        <f t="shared" si="248"/>
        <v>642.80895377822696</v>
      </c>
      <c r="EB144" s="104">
        <f t="shared" si="249"/>
        <v>347.31747174350573</v>
      </c>
      <c r="EC144" s="104">
        <f t="shared" si="250"/>
        <v>0.43615614689935206</v>
      </c>
      <c r="ED144" s="104">
        <f t="shared" si="251"/>
        <v>0.46658564552023712</v>
      </c>
      <c r="EE144" s="105">
        <f t="shared" si="252"/>
        <v>0.87735213578412286</v>
      </c>
      <c r="EF144" s="105">
        <f t="shared" si="253"/>
        <v>0.86937936657588266</v>
      </c>
      <c r="EG144" s="105">
        <f t="shared" si="254"/>
        <v>1.0276851271320222</v>
      </c>
      <c r="EH144" s="105">
        <f t="shared" si="255"/>
        <v>1.7596171860270313</v>
      </c>
      <c r="EI144" s="104">
        <f t="shared" si="256"/>
        <v>642.80895377822696</v>
      </c>
      <c r="EJ144" s="104">
        <f t="shared" si="257"/>
        <v>347.31747174350573</v>
      </c>
      <c r="EK144" s="104">
        <f t="shared" si="258"/>
        <v>0.43615614689935206</v>
      </c>
      <c r="EL144" s="104">
        <f t="shared" si="259"/>
        <v>0.46658564552023712</v>
      </c>
      <c r="EM144" s="105">
        <f t="shared" si="260"/>
        <v>0.87735213578412286</v>
      </c>
      <c r="EN144" s="105">
        <f t="shared" si="261"/>
        <v>0.86937936657588266</v>
      </c>
      <c r="EO144" s="105">
        <f t="shared" si="262"/>
        <v>1.0276851271320222</v>
      </c>
      <c r="EP144" s="105">
        <f t="shared" si="263"/>
        <v>1.7596171860270313</v>
      </c>
      <c r="EQ144" s="104">
        <f t="shared" si="264"/>
        <v>0.71293217195833392</v>
      </c>
      <c r="ER144" s="65">
        <f t="shared" si="265"/>
        <v>74.167471743505757</v>
      </c>
      <c r="ES144" s="16"/>
      <c r="ET144" s="16"/>
      <c r="EU144" s="16"/>
      <c r="EV144" s="16"/>
      <c r="EW144" s="16"/>
      <c r="EX144" s="16"/>
      <c r="EY144" s="16"/>
      <c r="EZ144" s="16"/>
      <c r="FA144" s="16"/>
      <c r="FB144" s="16"/>
      <c r="FC144" s="16"/>
      <c r="FD144" s="16"/>
    </row>
    <row r="145" spans="2:160" x14ac:dyDescent="0.3"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16"/>
      <c r="M145" s="116"/>
      <c r="N145" s="116"/>
      <c r="O145" s="116"/>
      <c r="P145" s="117"/>
      <c r="Q145" s="117"/>
      <c r="R145" s="116"/>
      <c r="S145" s="111">
        <v>0.83</v>
      </c>
      <c r="T145" s="134">
        <f t="shared" si="137"/>
        <v>351.28196529847037</v>
      </c>
      <c r="U145" s="111">
        <f t="shared" si="138"/>
        <v>0.43123378138061136</v>
      </c>
      <c r="V145" s="111">
        <f t="shared" si="139"/>
        <v>0.46131985915135165</v>
      </c>
      <c r="W145" s="156">
        <f t="shared" si="140"/>
        <v>0.87864868723382572</v>
      </c>
      <c r="X145" s="156">
        <f t="shared" si="141"/>
        <v>0.87075384174930814</v>
      </c>
      <c r="Y145" s="156">
        <f t="shared" si="142"/>
        <v>1.0244014325308317</v>
      </c>
      <c r="Z145" s="156">
        <f t="shared" si="143"/>
        <v>1.7734112328525384</v>
      </c>
      <c r="AA145" s="111">
        <f t="shared" si="144"/>
        <v>652.892200425944</v>
      </c>
      <c r="AB145" s="111">
        <f t="shared" si="145"/>
        <v>347.70016669139432</v>
      </c>
      <c r="AC145" s="111">
        <f t="shared" si="146"/>
        <v>0.43567609319245504</v>
      </c>
      <c r="AD145" s="111">
        <f t="shared" si="147"/>
        <v>0.46607209969425423</v>
      </c>
      <c r="AE145" s="156">
        <f t="shared" si="148"/>
        <v>0.87747849772649344</v>
      </c>
      <c r="AF145" s="156">
        <f t="shared" si="149"/>
        <v>0.86951331673751986</v>
      </c>
      <c r="AG145" s="156">
        <f t="shared" si="150"/>
        <v>1.0246410511154911</v>
      </c>
      <c r="AH145" s="156">
        <f t="shared" si="151"/>
        <v>1.7831326996432957</v>
      </c>
      <c r="AI145" s="111">
        <f t="shared" si="152"/>
        <v>647.05568583482977</v>
      </c>
      <c r="AJ145" s="111">
        <f t="shared" si="153"/>
        <v>347.47926003618227</v>
      </c>
      <c r="AK145" s="111">
        <f t="shared" si="154"/>
        <v>0.43595307015071427</v>
      </c>
      <c r="AL145" s="111">
        <f t="shared" si="155"/>
        <v>0.46636840062634549</v>
      </c>
      <c r="AM145" s="156">
        <f t="shared" si="156"/>
        <v>0.87740558835809623</v>
      </c>
      <c r="AN145" s="156">
        <f t="shared" si="157"/>
        <v>0.86943602889077531</v>
      </c>
      <c r="AO145" s="156">
        <f t="shared" si="158"/>
        <v>1.0246559851113992</v>
      </c>
      <c r="AP145" s="156">
        <f t="shared" si="159"/>
        <v>1.7837400716341625</v>
      </c>
      <c r="AQ145" s="111">
        <f t="shared" si="160"/>
        <v>646.6895978089093</v>
      </c>
      <c r="AR145" s="111">
        <f t="shared" si="161"/>
        <v>347.46534829051257</v>
      </c>
      <c r="AS145" s="111">
        <f t="shared" si="162"/>
        <v>0.43597052474946985</v>
      </c>
      <c r="AT145" s="111">
        <f t="shared" si="163"/>
        <v>0.46638707298780491</v>
      </c>
      <c r="AU145" s="156">
        <f t="shared" si="164"/>
        <v>0.87740099394137805</v>
      </c>
      <c r="AV145" s="156">
        <f t="shared" si="165"/>
        <v>0.86943115857727715</v>
      </c>
      <c r="AW145" s="156">
        <f t="shared" si="166"/>
        <v>1.0246569262013043</v>
      </c>
      <c r="AX145" s="156">
        <f t="shared" si="167"/>
        <v>1.7837783520257462</v>
      </c>
      <c r="AY145" s="111">
        <f t="shared" si="168"/>
        <v>646.66651909797088</v>
      </c>
      <c r="AZ145" s="111">
        <f t="shared" si="169"/>
        <v>347.46447105279583</v>
      </c>
      <c r="BA145" s="111">
        <f t="shared" si="170"/>
        <v>0.43597162543693446</v>
      </c>
      <c r="BB145" s="111">
        <f t="shared" si="171"/>
        <v>0.46638825046741827</v>
      </c>
      <c r="BC145" s="156">
        <f t="shared" si="172"/>
        <v>0.87740070421814331</v>
      </c>
      <c r="BD145" s="156">
        <f t="shared" si="173"/>
        <v>0.86943085145609211</v>
      </c>
      <c r="BE145" s="156">
        <f t="shared" si="174"/>
        <v>1.0246569855463632</v>
      </c>
      <c r="BF145" s="156">
        <f t="shared" si="175"/>
        <v>1.7837807660076637</v>
      </c>
      <c r="BG145" s="111">
        <f t="shared" si="176"/>
        <v>646.66506372012395</v>
      </c>
      <c r="BH145" s="111">
        <f t="shared" si="177"/>
        <v>347.46441573199962</v>
      </c>
      <c r="BI145" s="111">
        <f t="shared" si="178"/>
        <v>0.43597169484921483</v>
      </c>
      <c r="BJ145" s="111">
        <f t="shared" si="179"/>
        <v>0.46638832472241581</v>
      </c>
      <c r="BK145" s="156">
        <f t="shared" si="180"/>
        <v>0.87740068594742837</v>
      </c>
      <c r="BL145" s="156">
        <f t="shared" si="181"/>
        <v>0.86943083208821659</v>
      </c>
      <c r="BM145" s="156">
        <f t="shared" si="182"/>
        <v>1.02465698928882</v>
      </c>
      <c r="BN145" s="156">
        <f t="shared" si="183"/>
        <v>1.7837809182398638</v>
      </c>
      <c r="BO145" s="111">
        <f t="shared" si="184"/>
        <v>646.66497193999032</v>
      </c>
      <c r="BP145" s="111">
        <f t="shared" si="185"/>
        <v>347.46441224331443</v>
      </c>
      <c r="BQ145" s="111">
        <f t="shared" si="186"/>
        <v>0.43597169922654944</v>
      </c>
      <c r="BR145" s="111">
        <f t="shared" si="187"/>
        <v>0.46638832940514591</v>
      </c>
      <c r="BS145" s="156">
        <f t="shared" si="188"/>
        <v>0.87740068479522548</v>
      </c>
      <c r="BT145" s="156">
        <f t="shared" si="189"/>
        <v>0.8694308308668236</v>
      </c>
      <c r="BU145" s="156">
        <f t="shared" si="190"/>
        <v>1.0246569895248299</v>
      </c>
      <c r="BV145" s="156">
        <f t="shared" si="191"/>
        <v>1.7837809278400569</v>
      </c>
      <c r="BW145" s="111">
        <f t="shared" si="192"/>
        <v>646.66496615207529</v>
      </c>
      <c r="BX145" s="111">
        <f t="shared" si="193"/>
        <v>347.46441202330806</v>
      </c>
      <c r="BY145" s="111">
        <f t="shared" si="194"/>
        <v>0.43597169950259651</v>
      </c>
      <c r="BZ145" s="111">
        <f t="shared" si="195"/>
        <v>0.46638832970045213</v>
      </c>
      <c r="CA145" s="156">
        <f t="shared" si="196"/>
        <v>0.87740068472256427</v>
      </c>
      <c r="CB145" s="156">
        <f t="shared" si="197"/>
        <v>0.8694308307897991</v>
      </c>
      <c r="CC145" s="156">
        <f t="shared" si="198"/>
        <v>1.0246569895397133</v>
      </c>
      <c r="CD145" s="156">
        <f t="shared" si="199"/>
        <v>1.7837809284454722</v>
      </c>
      <c r="CE145" s="111">
        <f t="shared" si="200"/>
        <v>646.6649657870729</v>
      </c>
      <c r="CF145" s="111">
        <f t="shared" si="201"/>
        <v>347.46441200943383</v>
      </c>
      <c r="CG145" s="111">
        <f t="shared" si="202"/>
        <v>0.43597169952000486</v>
      </c>
      <c r="CH145" s="111">
        <f t="shared" si="203"/>
        <v>0.46638832971907501</v>
      </c>
      <c r="CI145" s="156">
        <f t="shared" si="204"/>
        <v>0.87740068471798205</v>
      </c>
      <c r="CJ145" s="156">
        <f t="shared" si="205"/>
        <v>0.86943083078494177</v>
      </c>
      <c r="CK145" s="156">
        <f t="shared" si="206"/>
        <v>1.0246569895406521</v>
      </c>
      <c r="CL145" s="156">
        <f t="shared" si="207"/>
        <v>1.7837809284836514</v>
      </c>
      <c r="CM145" s="111">
        <f t="shared" si="208"/>
        <v>646.66496576405461</v>
      </c>
      <c r="CN145" s="111">
        <f t="shared" si="209"/>
        <v>347.4644120085589</v>
      </c>
      <c r="CO145" s="111">
        <f t="shared" si="210"/>
        <v>0.43597169952110271</v>
      </c>
      <c r="CP145" s="111">
        <f t="shared" si="211"/>
        <v>0.46638832972024941</v>
      </c>
      <c r="CQ145" s="156">
        <f t="shared" si="212"/>
        <v>0.87740068471769306</v>
      </c>
      <c r="CR145" s="156">
        <f t="shared" si="213"/>
        <v>0.86943083078463546</v>
      </c>
      <c r="CS145" s="156">
        <f t="shared" si="214"/>
        <v>1.0246569895407112</v>
      </c>
      <c r="CT145" s="156">
        <f t="shared" si="215"/>
        <v>1.7837809284860593</v>
      </c>
      <c r="CU145" s="111">
        <f t="shared" si="216"/>
        <v>646.66496576260317</v>
      </c>
      <c r="CV145" s="111">
        <f t="shared" si="217"/>
        <v>347.4644120085037</v>
      </c>
      <c r="CW145" s="111">
        <f t="shared" si="218"/>
        <v>0.43597169952117198</v>
      </c>
      <c r="CX145" s="111">
        <f t="shared" si="219"/>
        <v>0.46638832972032351</v>
      </c>
      <c r="CY145" s="156">
        <f t="shared" si="220"/>
        <v>0.87740068471767485</v>
      </c>
      <c r="CZ145" s="156">
        <f t="shared" si="221"/>
        <v>0.86943083078461614</v>
      </c>
      <c r="DA145" s="156">
        <f t="shared" si="222"/>
        <v>1.0246569895407149</v>
      </c>
      <c r="DB145" s="156">
        <f t="shared" si="223"/>
        <v>1.7837809284862112</v>
      </c>
      <c r="DC145" s="111">
        <f t="shared" si="224"/>
        <v>646.66496576251166</v>
      </c>
      <c r="DD145" s="111">
        <f t="shared" si="225"/>
        <v>347.46441200850023</v>
      </c>
      <c r="DE145" s="111">
        <f t="shared" si="226"/>
        <v>0.43597169952117626</v>
      </c>
      <c r="DF145" s="111">
        <f t="shared" si="227"/>
        <v>0.46638832972032812</v>
      </c>
      <c r="DG145" s="156">
        <f t="shared" si="228"/>
        <v>0.87740068471767374</v>
      </c>
      <c r="DH145" s="156">
        <f t="shared" si="229"/>
        <v>0.86943083078461492</v>
      </c>
      <c r="DI145" s="156">
        <f t="shared" si="230"/>
        <v>1.0246569895407152</v>
      </c>
      <c r="DJ145" s="156">
        <f t="shared" si="231"/>
        <v>1.7837809284862207</v>
      </c>
      <c r="DK145" s="111">
        <f t="shared" si="232"/>
        <v>646.66496576250574</v>
      </c>
      <c r="DL145" s="104">
        <f t="shared" si="233"/>
        <v>347.46441200850001</v>
      </c>
      <c r="DM145" s="104">
        <f t="shared" si="234"/>
        <v>0.43597169952117654</v>
      </c>
      <c r="DN145" s="104">
        <f t="shared" si="235"/>
        <v>0.4663883297203284</v>
      </c>
      <c r="DO145" s="105">
        <f t="shared" si="236"/>
        <v>0.87740068471767363</v>
      </c>
      <c r="DP145" s="105">
        <f t="shared" si="237"/>
        <v>0.86943083078461481</v>
      </c>
      <c r="DQ145" s="105">
        <f t="shared" si="238"/>
        <v>1.0246569895407152</v>
      </c>
      <c r="DR145" s="105">
        <f t="shared" si="239"/>
        <v>1.7837809284862212</v>
      </c>
      <c r="DS145" s="104">
        <f t="shared" si="240"/>
        <v>646.66496576250574</v>
      </c>
      <c r="DT145" s="104">
        <f t="shared" si="241"/>
        <v>347.46441200850001</v>
      </c>
      <c r="DU145" s="104">
        <f t="shared" si="242"/>
        <v>0.43597169952117654</v>
      </c>
      <c r="DV145" s="104">
        <f t="shared" si="243"/>
        <v>0.4663883297203284</v>
      </c>
      <c r="DW145" s="105">
        <f t="shared" si="244"/>
        <v>0.87740068471767363</v>
      </c>
      <c r="DX145" s="105">
        <f t="shared" si="245"/>
        <v>0.86943083078461481</v>
      </c>
      <c r="DY145" s="105">
        <f t="shared" si="246"/>
        <v>1.0246569895407152</v>
      </c>
      <c r="DZ145" s="105">
        <f t="shared" si="247"/>
        <v>1.7837809284862212</v>
      </c>
      <c r="EA145" s="104">
        <f t="shared" si="248"/>
        <v>646.66496576250574</v>
      </c>
      <c r="EB145" s="104">
        <f t="shared" si="249"/>
        <v>347.46441200850001</v>
      </c>
      <c r="EC145" s="104">
        <f t="shared" si="250"/>
        <v>0.43597169952117654</v>
      </c>
      <c r="ED145" s="104">
        <f t="shared" si="251"/>
        <v>0.4663883297203284</v>
      </c>
      <c r="EE145" s="105">
        <f t="shared" si="252"/>
        <v>0.87740068471767363</v>
      </c>
      <c r="EF145" s="105">
        <f t="shared" si="253"/>
        <v>0.86943083078461481</v>
      </c>
      <c r="EG145" s="105">
        <f t="shared" si="254"/>
        <v>1.0246569895407152</v>
      </c>
      <c r="EH145" s="105">
        <f t="shared" si="255"/>
        <v>1.7837809284862212</v>
      </c>
      <c r="EI145" s="104">
        <f t="shared" si="256"/>
        <v>646.66496576250574</v>
      </c>
      <c r="EJ145" s="104">
        <f t="shared" si="257"/>
        <v>347.46441200850001</v>
      </c>
      <c r="EK145" s="104">
        <f t="shared" si="258"/>
        <v>0.43597169952117654</v>
      </c>
      <c r="EL145" s="104">
        <f t="shared" si="259"/>
        <v>0.4663883297203284</v>
      </c>
      <c r="EM145" s="105">
        <f t="shared" si="260"/>
        <v>0.87740068471767363</v>
      </c>
      <c r="EN145" s="105">
        <f t="shared" si="261"/>
        <v>0.86943083078461481</v>
      </c>
      <c r="EO145" s="105">
        <f t="shared" si="262"/>
        <v>1.0246569895407152</v>
      </c>
      <c r="EP145" s="105">
        <f t="shared" si="263"/>
        <v>1.7837809284862212</v>
      </c>
      <c r="EQ145" s="104">
        <f t="shared" si="264"/>
        <v>0.72381620859661455</v>
      </c>
      <c r="ER145" s="65">
        <f t="shared" si="265"/>
        <v>74.314412008500028</v>
      </c>
      <c r="ES145" s="16"/>
      <c r="ET145" s="16"/>
      <c r="EU145" s="16"/>
      <c r="EV145" s="16"/>
      <c r="EW145" s="16"/>
      <c r="EX145" s="16"/>
      <c r="EY145" s="16"/>
      <c r="EZ145" s="16"/>
      <c r="FA145" s="16"/>
      <c r="FB145" s="16"/>
      <c r="FC145" s="16"/>
      <c r="FD145" s="16"/>
    </row>
    <row r="146" spans="2:160" x14ac:dyDescent="0.3"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16"/>
      <c r="M146" s="116"/>
      <c r="N146" s="116"/>
      <c r="O146" s="116"/>
      <c r="P146" s="117"/>
      <c r="Q146" s="117"/>
      <c r="R146" s="116"/>
      <c r="S146" s="111">
        <v>0.84</v>
      </c>
      <c r="T146" s="134">
        <f t="shared" si="137"/>
        <v>351.29361364155136</v>
      </c>
      <c r="U146" s="111">
        <f t="shared" si="138"/>
        <v>0.43121948234744201</v>
      </c>
      <c r="V146" s="111">
        <f t="shared" si="139"/>
        <v>0.46130456251121704</v>
      </c>
      <c r="W146" s="156">
        <f t="shared" si="140"/>
        <v>0.87865245638992695</v>
      </c>
      <c r="X146" s="156">
        <f t="shared" si="141"/>
        <v>0.87075783764092562</v>
      </c>
      <c r="Y146" s="156">
        <f t="shared" si="142"/>
        <v>1.0215924949321062</v>
      </c>
      <c r="Z146" s="156">
        <f t="shared" si="143"/>
        <v>1.7981870117485688</v>
      </c>
      <c r="AA146" s="111">
        <f t="shared" si="144"/>
        <v>656.53717996180285</v>
      </c>
      <c r="AB146" s="111">
        <f t="shared" si="145"/>
        <v>347.83728661204566</v>
      </c>
      <c r="AC146" s="111">
        <f t="shared" si="146"/>
        <v>0.43550434659245674</v>
      </c>
      <c r="AD146" s="111">
        <f t="shared" si="147"/>
        <v>0.46588837077332584</v>
      </c>
      <c r="AE146" s="156">
        <f t="shared" si="148"/>
        <v>0.87752371007581043</v>
      </c>
      <c r="AF146" s="156">
        <f t="shared" si="149"/>
        <v>0.86956124448138972</v>
      </c>
      <c r="AG146" s="156">
        <f t="shared" si="150"/>
        <v>1.0217969408400538</v>
      </c>
      <c r="AH146" s="156">
        <f t="shared" si="151"/>
        <v>1.8079275634648722</v>
      </c>
      <c r="AI146" s="111">
        <f t="shared" si="152"/>
        <v>651.08822741056895</v>
      </c>
      <c r="AJ146" s="111">
        <f t="shared" si="153"/>
        <v>347.63206554092278</v>
      </c>
      <c r="AK146" s="111">
        <f t="shared" si="154"/>
        <v>0.43576144217524571</v>
      </c>
      <c r="AL146" s="111">
        <f t="shared" si="155"/>
        <v>0.46616340325723959</v>
      </c>
      <c r="AM146" s="156">
        <f t="shared" si="156"/>
        <v>0.87745603044496823</v>
      </c>
      <c r="AN146" s="156">
        <f t="shared" si="157"/>
        <v>0.86948950016453763</v>
      </c>
      <c r="AO146" s="156">
        <f t="shared" si="158"/>
        <v>1.021809202934604</v>
      </c>
      <c r="AP146" s="156">
        <f t="shared" si="159"/>
        <v>1.8085131994181962</v>
      </c>
      <c r="AQ146" s="111">
        <f t="shared" si="160"/>
        <v>650.75925408366413</v>
      </c>
      <c r="AR146" s="111">
        <f t="shared" si="161"/>
        <v>347.61962951881009</v>
      </c>
      <c r="AS146" s="111">
        <f t="shared" si="162"/>
        <v>0.43577703145292335</v>
      </c>
      <c r="AT146" s="111">
        <f t="shared" si="163"/>
        <v>0.46618008015894125</v>
      </c>
      <c r="AU146" s="156">
        <f t="shared" si="164"/>
        <v>0.87745192678285155</v>
      </c>
      <c r="AV146" s="156">
        <f t="shared" si="165"/>
        <v>0.86948515005814209</v>
      </c>
      <c r="AW146" s="156">
        <f t="shared" si="166"/>
        <v>1.0218099464428385</v>
      </c>
      <c r="AX146" s="156">
        <f t="shared" si="167"/>
        <v>1.8085487144578332</v>
      </c>
      <c r="AY146" s="111">
        <f t="shared" si="168"/>
        <v>650.73929908961418</v>
      </c>
      <c r="AZ146" s="111">
        <f t="shared" si="169"/>
        <v>347.61887499997499</v>
      </c>
      <c r="BA146" s="111">
        <f t="shared" si="170"/>
        <v>0.43577797732209728</v>
      </c>
      <c r="BB146" s="111">
        <f t="shared" si="171"/>
        <v>0.46618109201898777</v>
      </c>
      <c r="BC146" s="156">
        <f t="shared" si="172"/>
        <v>0.87745167779646815</v>
      </c>
      <c r="BD146" s="156">
        <f t="shared" si="173"/>
        <v>0.86948488611899688</v>
      </c>
      <c r="BE146" s="156">
        <f t="shared" si="174"/>
        <v>1.0218099915546472</v>
      </c>
      <c r="BF146" s="156">
        <f t="shared" si="175"/>
        <v>1.8085508693255179</v>
      </c>
      <c r="BG146" s="111">
        <f t="shared" si="176"/>
        <v>650.73808830651967</v>
      </c>
      <c r="BH146" s="111">
        <f t="shared" si="177"/>
        <v>347.61882921839691</v>
      </c>
      <c r="BI146" s="111">
        <f t="shared" si="178"/>
        <v>0.43577803471428034</v>
      </c>
      <c r="BJ146" s="111">
        <f t="shared" si="179"/>
        <v>0.46618115341527661</v>
      </c>
      <c r="BK146" s="156">
        <f t="shared" si="180"/>
        <v>0.87745166268880814</v>
      </c>
      <c r="BL146" s="156">
        <f t="shared" si="181"/>
        <v>0.8694848701040534</v>
      </c>
      <c r="BM146" s="156">
        <f t="shared" si="182"/>
        <v>1.021809994291881</v>
      </c>
      <c r="BN146" s="156">
        <f t="shared" si="183"/>
        <v>1.8085510000757525</v>
      </c>
      <c r="BO146" s="111">
        <f t="shared" si="184"/>
        <v>650.73801484014484</v>
      </c>
      <c r="BP146" s="111">
        <f t="shared" si="185"/>
        <v>347.61882644051758</v>
      </c>
      <c r="BQ146" s="111">
        <f t="shared" si="186"/>
        <v>0.43577803819665445</v>
      </c>
      <c r="BR146" s="111">
        <f t="shared" si="187"/>
        <v>0.46618115714060709</v>
      </c>
      <c r="BS146" s="156">
        <f t="shared" si="188"/>
        <v>0.87745166177212364</v>
      </c>
      <c r="BT146" s="156">
        <f t="shared" si="189"/>
        <v>0.86948486913231793</v>
      </c>
      <c r="BU146" s="156">
        <f t="shared" si="190"/>
        <v>1.0218099944579675</v>
      </c>
      <c r="BV146" s="156">
        <f t="shared" si="191"/>
        <v>1.8085510080092588</v>
      </c>
      <c r="BW146" s="111">
        <f t="shared" si="192"/>
        <v>650.73801038243982</v>
      </c>
      <c r="BX146" s="111">
        <f t="shared" si="193"/>
        <v>347.61882627196468</v>
      </c>
      <c r="BY146" s="111">
        <f t="shared" si="194"/>
        <v>0.43577803840795382</v>
      </c>
      <c r="BZ146" s="111">
        <f t="shared" si="195"/>
        <v>0.46618115736664828</v>
      </c>
      <c r="CA146" s="156">
        <f t="shared" si="196"/>
        <v>0.87745166171650213</v>
      </c>
      <c r="CB146" s="156">
        <f t="shared" si="197"/>
        <v>0.86948486907335609</v>
      </c>
      <c r="CC146" s="156">
        <f t="shared" si="198"/>
        <v>1.021809994468045</v>
      </c>
      <c r="CD146" s="156">
        <f t="shared" si="199"/>
        <v>1.8085510084906387</v>
      </c>
      <c r="CE146" s="111">
        <f t="shared" si="200"/>
        <v>650.73801011196065</v>
      </c>
      <c r="CF146" s="111">
        <f t="shared" si="201"/>
        <v>347.61882626173747</v>
      </c>
      <c r="CG146" s="111">
        <f t="shared" si="202"/>
        <v>0.43577803842077478</v>
      </c>
      <c r="CH146" s="111">
        <f t="shared" si="203"/>
        <v>0.46618115738036375</v>
      </c>
      <c r="CI146" s="156">
        <f t="shared" si="204"/>
        <v>0.87745166171312716</v>
      </c>
      <c r="CJ146" s="156">
        <f t="shared" si="205"/>
        <v>0.8694848690697784</v>
      </c>
      <c r="CK146" s="156">
        <f t="shared" si="206"/>
        <v>1.0218099944686565</v>
      </c>
      <c r="CL146" s="156">
        <f t="shared" si="207"/>
        <v>1.8085510085198471</v>
      </c>
      <c r="CM146" s="111">
        <f t="shared" si="208"/>
        <v>650.73801009554893</v>
      </c>
      <c r="CN146" s="111">
        <f t="shared" si="209"/>
        <v>347.61882626111696</v>
      </c>
      <c r="CO146" s="111">
        <f t="shared" si="210"/>
        <v>0.43577803842155266</v>
      </c>
      <c r="CP146" s="111">
        <f t="shared" si="211"/>
        <v>0.46618115738119587</v>
      </c>
      <c r="CQ146" s="156">
        <f t="shared" si="212"/>
        <v>0.87745166171292244</v>
      </c>
      <c r="CR146" s="156">
        <f t="shared" si="213"/>
        <v>0.86948486906956135</v>
      </c>
      <c r="CS146" s="156">
        <f t="shared" si="214"/>
        <v>1.0218099944686936</v>
      </c>
      <c r="CT146" s="156">
        <f t="shared" si="215"/>
        <v>1.8085510085216194</v>
      </c>
      <c r="CU146" s="111">
        <f t="shared" si="216"/>
        <v>650.73801009455337</v>
      </c>
      <c r="CV146" s="111">
        <f t="shared" si="217"/>
        <v>347.61882626107928</v>
      </c>
      <c r="CW146" s="111">
        <f t="shared" si="218"/>
        <v>0.43577803842159984</v>
      </c>
      <c r="CX146" s="111">
        <f t="shared" si="219"/>
        <v>0.46618115738124632</v>
      </c>
      <c r="CY146" s="156">
        <f t="shared" si="220"/>
        <v>0.87745166171291</v>
      </c>
      <c r="CZ146" s="156">
        <f t="shared" si="221"/>
        <v>0.86948486906954825</v>
      </c>
      <c r="DA146" s="156">
        <f t="shared" si="222"/>
        <v>1.021809994468696</v>
      </c>
      <c r="DB146" s="156">
        <f t="shared" si="223"/>
        <v>1.8085510085217269</v>
      </c>
      <c r="DC146" s="111">
        <f t="shared" si="224"/>
        <v>650.73801009449232</v>
      </c>
      <c r="DD146" s="111">
        <f t="shared" si="225"/>
        <v>347.618826261077</v>
      </c>
      <c r="DE146" s="111">
        <f t="shared" si="226"/>
        <v>0.43577803842160273</v>
      </c>
      <c r="DF146" s="111">
        <f t="shared" si="227"/>
        <v>0.46618115738124943</v>
      </c>
      <c r="DG146" s="156">
        <f t="shared" si="228"/>
        <v>0.87745166171290923</v>
      </c>
      <c r="DH146" s="156">
        <f t="shared" si="229"/>
        <v>0.86948486906954747</v>
      </c>
      <c r="DI146" s="156">
        <f t="shared" si="230"/>
        <v>1.021809994468696</v>
      </c>
      <c r="DJ146" s="156">
        <f t="shared" si="231"/>
        <v>1.8085510085217336</v>
      </c>
      <c r="DK146" s="111">
        <f t="shared" si="232"/>
        <v>650.73801009448903</v>
      </c>
      <c r="DL146" s="104">
        <f t="shared" si="233"/>
        <v>347.61882626107683</v>
      </c>
      <c r="DM146" s="104">
        <f t="shared" si="234"/>
        <v>0.43577803842160295</v>
      </c>
      <c r="DN146" s="104">
        <f t="shared" si="235"/>
        <v>0.46618115738124966</v>
      </c>
      <c r="DO146" s="105">
        <f t="shared" si="236"/>
        <v>0.87745166171290923</v>
      </c>
      <c r="DP146" s="105">
        <f t="shared" si="237"/>
        <v>0.86948486906954736</v>
      </c>
      <c r="DQ146" s="105">
        <f t="shared" si="238"/>
        <v>1.021809994468696</v>
      </c>
      <c r="DR146" s="105">
        <f t="shared" si="239"/>
        <v>1.808551008521734</v>
      </c>
      <c r="DS146" s="104">
        <f t="shared" si="240"/>
        <v>650.73801009448857</v>
      </c>
      <c r="DT146" s="104">
        <f t="shared" si="241"/>
        <v>347.61882626107683</v>
      </c>
      <c r="DU146" s="104">
        <f t="shared" si="242"/>
        <v>0.43577803842160295</v>
      </c>
      <c r="DV146" s="104">
        <f t="shared" si="243"/>
        <v>0.46618115738124966</v>
      </c>
      <c r="DW146" s="105">
        <f t="shared" si="244"/>
        <v>0.87745166171290923</v>
      </c>
      <c r="DX146" s="105">
        <f t="shared" si="245"/>
        <v>0.86948486906954736</v>
      </c>
      <c r="DY146" s="105">
        <f t="shared" si="246"/>
        <v>1.021809994468696</v>
      </c>
      <c r="DZ146" s="105">
        <f t="shared" si="247"/>
        <v>1.808551008521734</v>
      </c>
      <c r="EA146" s="104">
        <f t="shared" si="248"/>
        <v>650.73801009448857</v>
      </c>
      <c r="EB146" s="104">
        <f t="shared" si="249"/>
        <v>347.61882626107683</v>
      </c>
      <c r="EC146" s="104">
        <f t="shared" si="250"/>
        <v>0.43577803842160295</v>
      </c>
      <c r="ED146" s="104">
        <f t="shared" si="251"/>
        <v>0.46618115738124966</v>
      </c>
      <c r="EE146" s="105">
        <f t="shared" si="252"/>
        <v>0.87745166171290923</v>
      </c>
      <c r="EF146" s="105">
        <f t="shared" si="253"/>
        <v>0.86948486906954736</v>
      </c>
      <c r="EG146" s="105">
        <f t="shared" si="254"/>
        <v>1.021809994468696</v>
      </c>
      <c r="EH146" s="105">
        <f t="shared" si="255"/>
        <v>1.808551008521734</v>
      </c>
      <c r="EI146" s="104">
        <f t="shared" si="256"/>
        <v>650.73801009448857</v>
      </c>
      <c r="EJ146" s="104">
        <f t="shared" si="257"/>
        <v>347.61882626107683</v>
      </c>
      <c r="EK146" s="104">
        <f t="shared" si="258"/>
        <v>0.43577803842160295</v>
      </c>
      <c r="EL146" s="104">
        <f t="shared" si="259"/>
        <v>0.46618115738124966</v>
      </c>
      <c r="EM146" s="105">
        <f t="shared" si="260"/>
        <v>0.87745166171290923</v>
      </c>
      <c r="EN146" s="105">
        <f t="shared" si="261"/>
        <v>0.86948486906954736</v>
      </c>
      <c r="EO146" s="105">
        <f t="shared" si="262"/>
        <v>1.021809994468696</v>
      </c>
      <c r="EP146" s="105">
        <f t="shared" si="263"/>
        <v>1.808551008521734</v>
      </c>
      <c r="EQ146" s="104">
        <f t="shared" si="264"/>
        <v>0.73510263460365943</v>
      </c>
      <c r="ER146" s="65">
        <f t="shared" si="265"/>
        <v>74.468826261076856</v>
      </c>
      <c r="ES146" s="16"/>
      <c r="ET146" s="16"/>
      <c r="EU146" s="16"/>
      <c r="EV146" s="16"/>
      <c r="EW146" s="16"/>
      <c r="EX146" s="16"/>
      <c r="EY146" s="16"/>
      <c r="EZ146" s="16"/>
      <c r="FA146" s="16"/>
      <c r="FB146" s="16"/>
      <c r="FC146" s="16"/>
      <c r="FD146" s="16"/>
    </row>
    <row r="147" spans="2:160" x14ac:dyDescent="0.3"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16"/>
      <c r="M147" s="116"/>
      <c r="N147" s="116"/>
      <c r="O147" s="116"/>
      <c r="P147" s="117"/>
      <c r="Q147" s="117"/>
      <c r="R147" s="116"/>
      <c r="S147" s="111">
        <v>0.85</v>
      </c>
      <c r="T147" s="134">
        <f t="shared" si="137"/>
        <v>351.3052619846323</v>
      </c>
      <c r="U147" s="111">
        <f t="shared" si="138"/>
        <v>0.43120518426250809</v>
      </c>
      <c r="V147" s="111">
        <f t="shared" si="139"/>
        <v>0.46128926688547378</v>
      </c>
      <c r="W147" s="156">
        <f t="shared" si="140"/>
        <v>0.87865622531224485</v>
      </c>
      <c r="X147" s="156">
        <f t="shared" si="141"/>
        <v>0.87076183328589218</v>
      </c>
      <c r="Y147" s="156">
        <f t="shared" si="142"/>
        <v>1.0189597070182015</v>
      </c>
      <c r="Z147" s="156">
        <f t="shared" si="143"/>
        <v>1.8236226905605364</v>
      </c>
      <c r="AA147" s="111">
        <f t="shared" si="144"/>
        <v>660.40456835959333</v>
      </c>
      <c r="AB147" s="111">
        <f t="shared" si="145"/>
        <v>347.98207668443393</v>
      </c>
      <c r="AC147" s="111">
        <f t="shared" si="146"/>
        <v>0.43532313982896675</v>
      </c>
      <c r="AD147" s="111">
        <f t="shared" si="147"/>
        <v>0.46569452167749931</v>
      </c>
      <c r="AE147" s="156">
        <f t="shared" si="148"/>
        <v>0.87757141534189276</v>
      </c>
      <c r="AF147" s="156">
        <f t="shared" si="149"/>
        <v>0.86961181505013685</v>
      </c>
      <c r="AG147" s="156">
        <f t="shared" si="150"/>
        <v>1.0191321873622383</v>
      </c>
      <c r="AH147" s="156">
        <f t="shared" si="151"/>
        <v>1.8333460090851001</v>
      </c>
      <c r="AI147" s="111">
        <f t="shared" si="152"/>
        <v>655.3516750415331</v>
      </c>
      <c r="AJ147" s="111">
        <f t="shared" si="153"/>
        <v>347.79275952958994</v>
      </c>
      <c r="AK147" s="111">
        <f t="shared" si="154"/>
        <v>0.4355601031814576</v>
      </c>
      <c r="AL147" s="111">
        <f t="shared" si="155"/>
        <v>0.46594801735690816</v>
      </c>
      <c r="AM147" s="156">
        <f t="shared" si="156"/>
        <v>0.87750903187991935</v>
      </c>
      <c r="AN147" s="156">
        <f t="shared" si="157"/>
        <v>0.86954568471336846</v>
      </c>
      <c r="AO147" s="156">
        <f t="shared" si="158"/>
        <v>1.0191421088393564</v>
      </c>
      <c r="AP147" s="156">
        <f t="shared" si="159"/>
        <v>1.8339066632451315</v>
      </c>
      <c r="AQ147" s="111">
        <f t="shared" si="160"/>
        <v>655.05905191661282</v>
      </c>
      <c r="AR147" s="111">
        <f t="shared" si="161"/>
        <v>347.78175832505963</v>
      </c>
      <c r="AS147" s="111">
        <f t="shared" si="162"/>
        <v>0.43557388103399192</v>
      </c>
      <c r="AT147" s="111">
        <f t="shared" si="163"/>
        <v>0.4659627564549681</v>
      </c>
      <c r="AU147" s="156">
        <f t="shared" si="164"/>
        <v>0.87750540483040362</v>
      </c>
      <c r="AV147" s="156">
        <f t="shared" si="165"/>
        <v>0.86954183982613464</v>
      </c>
      <c r="AW147" s="156">
        <f t="shared" si="166"/>
        <v>1.0191426856952519</v>
      </c>
      <c r="AX147" s="156">
        <f t="shared" si="167"/>
        <v>1.8339392653838333</v>
      </c>
      <c r="AY147" s="111">
        <f t="shared" si="168"/>
        <v>655.04203163567979</v>
      </c>
      <c r="AZ147" s="111">
        <f t="shared" si="169"/>
        <v>347.78111831849344</v>
      </c>
      <c r="BA147" s="111">
        <f t="shared" si="170"/>
        <v>0.43557468260178633</v>
      </c>
      <c r="BB147" s="111">
        <f t="shared" si="171"/>
        <v>0.46596361394609698</v>
      </c>
      <c r="BC147" s="156">
        <f t="shared" si="172"/>
        <v>0.87750519381640746</v>
      </c>
      <c r="BD147" s="156">
        <f t="shared" si="173"/>
        <v>0.86954161613883929</v>
      </c>
      <c r="BE147" s="156">
        <f t="shared" si="174"/>
        <v>1.0191427192555276</v>
      </c>
      <c r="BF147" s="156">
        <f t="shared" si="175"/>
        <v>1.833941162123671</v>
      </c>
      <c r="BG147" s="111">
        <f t="shared" si="176"/>
        <v>655.04104140901347</v>
      </c>
      <c r="BH147" s="111">
        <f t="shared" si="177"/>
        <v>347.78108108298119</v>
      </c>
      <c r="BI147" s="111">
        <f t="shared" si="178"/>
        <v>0.43557472923700397</v>
      </c>
      <c r="BJ147" s="111">
        <f t="shared" si="179"/>
        <v>0.46596366383493448</v>
      </c>
      <c r="BK147" s="156">
        <f t="shared" si="180"/>
        <v>0.87750518153961377</v>
      </c>
      <c r="BL147" s="156">
        <f t="shared" si="181"/>
        <v>0.86954160312471329</v>
      </c>
      <c r="BM147" s="156">
        <f t="shared" si="182"/>
        <v>1.0191427212080644</v>
      </c>
      <c r="BN147" s="156">
        <f t="shared" si="183"/>
        <v>1.8339412724760462</v>
      </c>
      <c r="BO147" s="111">
        <f t="shared" si="184"/>
        <v>655.04098379755089</v>
      </c>
      <c r="BP147" s="111">
        <f t="shared" si="185"/>
        <v>347.78107891661483</v>
      </c>
      <c r="BQ147" s="111">
        <f t="shared" si="186"/>
        <v>0.4355747319502466</v>
      </c>
      <c r="BR147" s="111">
        <f t="shared" si="187"/>
        <v>0.46596366673747308</v>
      </c>
      <c r="BS147" s="156">
        <f t="shared" si="188"/>
        <v>0.87750518082534845</v>
      </c>
      <c r="BT147" s="156">
        <f t="shared" si="189"/>
        <v>0.86954160236754985</v>
      </c>
      <c r="BU147" s="156">
        <f t="shared" si="190"/>
        <v>1.0191427213216633</v>
      </c>
      <c r="BV147" s="156">
        <f t="shared" si="191"/>
        <v>1.8339412788963609</v>
      </c>
      <c r="BW147" s="111">
        <f t="shared" si="192"/>
        <v>655.0409804457089</v>
      </c>
      <c r="BX147" s="111">
        <f t="shared" si="193"/>
        <v>347.78107879057535</v>
      </c>
      <c r="BY147" s="111">
        <f t="shared" si="194"/>
        <v>0.43557473210810338</v>
      </c>
      <c r="BZ147" s="111">
        <f t="shared" si="195"/>
        <v>0.46596366690634317</v>
      </c>
      <c r="CA147" s="156">
        <f t="shared" si="196"/>
        <v>0.87750518078379247</v>
      </c>
      <c r="CB147" s="156">
        <f t="shared" si="197"/>
        <v>0.86954160232349798</v>
      </c>
      <c r="CC147" s="156">
        <f t="shared" si="198"/>
        <v>1.0191427213282724</v>
      </c>
      <c r="CD147" s="156">
        <f t="shared" si="199"/>
        <v>1.8339412792698959</v>
      </c>
      <c r="CE147" s="111">
        <f t="shared" si="200"/>
        <v>655.04098025069823</v>
      </c>
      <c r="CF147" s="111">
        <f t="shared" si="201"/>
        <v>347.78107878324232</v>
      </c>
      <c r="CG147" s="111">
        <f t="shared" si="202"/>
        <v>0.43557473211728759</v>
      </c>
      <c r="CH147" s="111">
        <f t="shared" si="203"/>
        <v>0.46596366691616814</v>
      </c>
      <c r="CI147" s="156">
        <f t="shared" si="204"/>
        <v>0.87750518078137463</v>
      </c>
      <c r="CJ147" s="156">
        <f t="shared" si="205"/>
        <v>0.86954160232093503</v>
      </c>
      <c r="CK147" s="156">
        <f t="shared" si="206"/>
        <v>1.019142721328657</v>
      </c>
      <c r="CL147" s="156">
        <f t="shared" si="207"/>
        <v>1.8339412792916283</v>
      </c>
      <c r="CM147" s="111">
        <f t="shared" si="208"/>
        <v>655.04098023935239</v>
      </c>
      <c r="CN147" s="111">
        <f t="shared" si="209"/>
        <v>347.78107878281571</v>
      </c>
      <c r="CO147" s="111">
        <f t="shared" si="210"/>
        <v>0.43557473211782188</v>
      </c>
      <c r="CP147" s="111">
        <f t="shared" si="211"/>
        <v>0.46596366691673968</v>
      </c>
      <c r="CQ147" s="156">
        <f t="shared" si="212"/>
        <v>0.87750518078123396</v>
      </c>
      <c r="CR147" s="156">
        <f t="shared" si="213"/>
        <v>0.86954160232078592</v>
      </c>
      <c r="CS147" s="156">
        <f t="shared" si="214"/>
        <v>1.0191427213286794</v>
      </c>
      <c r="CT147" s="156">
        <f t="shared" si="215"/>
        <v>1.8339412792928924</v>
      </c>
      <c r="CU147" s="111">
        <f t="shared" si="216"/>
        <v>655.04098023869255</v>
      </c>
      <c r="CV147" s="111">
        <f t="shared" si="217"/>
        <v>347.78107878279093</v>
      </c>
      <c r="CW147" s="111">
        <f t="shared" si="218"/>
        <v>0.43557473211785291</v>
      </c>
      <c r="CX147" s="111">
        <f t="shared" si="219"/>
        <v>0.46596366691677288</v>
      </c>
      <c r="CY147" s="156">
        <f t="shared" si="220"/>
        <v>0.87750518078122586</v>
      </c>
      <c r="CZ147" s="156">
        <f t="shared" si="221"/>
        <v>0.86954160232077726</v>
      </c>
      <c r="DA147" s="156">
        <f t="shared" si="222"/>
        <v>1.0191427213286808</v>
      </c>
      <c r="DB147" s="156">
        <f t="shared" si="223"/>
        <v>1.8339412792929661</v>
      </c>
      <c r="DC147" s="111">
        <f t="shared" si="224"/>
        <v>655.04098023865413</v>
      </c>
      <c r="DD147" s="111">
        <f t="shared" si="225"/>
        <v>347.78107878278945</v>
      </c>
      <c r="DE147" s="111">
        <f t="shared" si="226"/>
        <v>0.43557473211785475</v>
      </c>
      <c r="DF147" s="111">
        <f t="shared" si="227"/>
        <v>0.46596366691677488</v>
      </c>
      <c r="DG147" s="156">
        <f t="shared" si="228"/>
        <v>0.8775051807812253</v>
      </c>
      <c r="DH147" s="156">
        <f t="shared" si="229"/>
        <v>0.86954160232077671</v>
      </c>
      <c r="DI147" s="156">
        <f t="shared" si="230"/>
        <v>1.0191427213286808</v>
      </c>
      <c r="DJ147" s="156">
        <f t="shared" si="231"/>
        <v>1.8339412792929701</v>
      </c>
      <c r="DK147" s="111">
        <f t="shared" si="232"/>
        <v>655.04098023865197</v>
      </c>
      <c r="DL147" s="104">
        <f t="shared" si="233"/>
        <v>347.78107878278939</v>
      </c>
      <c r="DM147" s="104">
        <f t="shared" si="234"/>
        <v>0.43557473211785486</v>
      </c>
      <c r="DN147" s="104">
        <f t="shared" si="235"/>
        <v>0.46596366691677493</v>
      </c>
      <c r="DO147" s="105">
        <f t="shared" si="236"/>
        <v>0.8775051807812253</v>
      </c>
      <c r="DP147" s="105">
        <f t="shared" si="237"/>
        <v>0.86954160232077671</v>
      </c>
      <c r="DQ147" s="105">
        <f t="shared" si="238"/>
        <v>1.0191427213286808</v>
      </c>
      <c r="DR147" s="105">
        <f t="shared" si="239"/>
        <v>1.8339412792929703</v>
      </c>
      <c r="DS147" s="104">
        <f t="shared" si="240"/>
        <v>655.04098023865163</v>
      </c>
      <c r="DT147" s="104">
        <f t="shared" si="241"/>
        <v>347.78107878278939</v>
      </c>
      <c r="DU147" s="104">
        <f t="shared" si="242"/>
        <v>0.43557473211785486</v>
      </c>
      <c r="DV147" s="104">
        <f t="shared" si="243"/>
        <v>0.46596366691677493</v>
      </c>
      <c r="DW147" s="105">
        <f t="shared" si="244"/>
        <v>0.8775051807812253</v>
      </c>
      <c r="DX147" s="105">
        <f t="shared" si="245"/>
        <v>0.86954160232077671</v>
      </c>
      <c r="DY147" s="105">
        <f t="shared" si="246"/>
        <v>1.0191427213286808</v>
      </c>
      <c r="DZ147" s="105">
        <f t="shared" si="247"/>
        <v>1.8339412792929703</v>
      </c>
      <c r="EA147" s="104">
        <f t="shared" si="248"/>
        <v>655.04098023865163</v>
      </c>
      <c r="EB147" s="104">
        <f t="shared" si="249"/>
        <v>347.78107878278939</v>
      </c>
      <c r="EC147" s="104">
        <f t="shared" si="250"/>
        <v>0.43557473211785486</v>
      </c>
      <c r="ED147" s="104">
        <f t="shared" si="251"/>
        <v>0.46596366691677493</v>
      </c>
      <c r="EE147" s="105">
        <f t="shared" si="252"/>
        <v>0.8775051807812253</v>
      </c>
      <c r="EF147" s="105">
        <f t="shared" si="253"/>
        <v>0.86954160232077671</v>
      </c>
      <c r="EG147" s="105">
        <f t="shared" si="254"/>
        <v>1.0191427213286808</v>
      </c>
      <c r="EH147" s="105">
        <f t="shared" si="255"/>
        <v>1.8339412792929703</v>
      </c>
      <c r="EI147" s="104">
        <f t="shared" si="256"/>
        <v>655.04098023865163</v>
      </c>
      <c r="EJ147" s="104">
        <f t="shared" si="257"/>
        <v>347.78107878278939</v>
      </c>
      <c r="EK147" s="104">
        <f t="shared" si="258"/>
        <v>0.43557473211785486</v>
      </c>
      <c r="EL147" s="104">
        <f t="shared" si="259"/>
        <v>0.46596366691677493</v>
      </c>
      <c r="EM147" s="105">
        <f t="shared" si="260"/>
        <v>0.8775051807812253</v>
      </c>
      <c r="EN147" s="105">
        <f t="shared" si="261"/>
        <v>0.86954160232077671</v>
      </c>
      <c r="EO147" s="105">
        <f t="shared" si="262"/>
        <v>1.0191427213286808</v>
      </c>
      <c r="EP147" s="105">
        <f t="shared" si="263"/>
        <v>1.8339412792929703</v>
      </c>
      <c r="EQ147" s="104">
        <f t="shared" si="264"/>
        <v>0.74681799798201898</v>
      </c>
      <c r="ER147" s="65">
        <f t="shared" si="265"/>
        <v>74.631078782789416</v>
      </c>
      <c r="ES147" s="16"/>
      <c r="ET147" s="16"/>
      <c r="EU147" s="16"/>
      <c r="EV147" s="16"/>
      <c r="EW147" s="16"/>
      <c r="EX147" s="16"/>
      <c r="EY147" s="16"/>
      <c r="EZ147" s="16"/>
      <c r="FA147" s="16"/>
      <c r="FB147" s="16"/>
      <c r="FC147" s="16"/>
      <c r="FD147" s="16"/>
    </row>
    <row r="148" spans="2:160" x14ac:dyDescent="0.3"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16"/>
      <c r="M148" s="116"/>
      <c r="N148" s="116"/>
      <c r="O148" s="116"/>
      <c r="P148" s="117"/>
      <c r="Q148" s="117"/>
      <c r="R148" s="116"/>
      <c r="S148" s="111">
        <v>0.86</v>
      </c>
      <c r="T148" s="134">
        <f t="shared" si="137"/>
        <v>351.31691032771323</v>
      </c>
      <c r="U148" s="111">
        <f t="shared" si="138"/>
        <v>0.43119088712571535</v>
      </c>
      <c r="V148" s="111">
        <f t="shared" si="139"/>
        <v>0.46127397227402106</v>
      </c>
      <c r="W148" s="156">
        <f t="shared" si="140"/>
        <v>0.87865999400080119</v>
      </c>
      <c r="X148" s="156">
        <f t="shared" si="141"/>
        <v>0.8707658286842308</v>
      </c>
      <c r="Y148" s="156">
        <f t="shared" si="142"/>
        <v>1.0165018354126325</v>
      </c>
      <c r="Z148" s="156">
        <f t="shared" si="143"/>
        <v>1.8497372395718641</v>
      </c>
      <c r="AA148" s="111">
        <f t="shared" si="144"/>
        <v>664.50936935193715</v>
      </c>
      <c r="AB148" s="111">
        <f t="shared" si="145"/>
        <v>348.1349790559222</v>
      </c>
      <c r="AC148" s="111">
        <f t="shared" si="146"/>
        <v>0.43513194404443495</v>
      </c>
      <c r="AD148" s="111">
        <f t="shared" si="147"/>
        <v>0.46548998665218622</v>
      </c>
      <c r="AE148" s="156">
        <f t="shared" si="148"/>
        <v>0.87762175317210778</v>
      </c>
      <c r="AF148" s="156">
        <f t="shared" si="149"/>
        <v>0.86966517650964437</v>
      </c>
      <c r="AG148" s="156">
        <f t="shared" si="150"/>
        <v>1.0166454850361757</v>
      </c>
      <c r="AH148" s="156">
        <f t="shared" si="151"/>
        <v>1.8594021372527652</v>
      </c>
      <c r="AI148" s="111">
        <f t="shared" si="152"/>
        <v>659.86011542582708</v>
      </c>
      <c r="AJ148" s="111">
        <f t="shared" si="153"/>
        <v>347.96173615874278</v>
      </c>
      <c r="AK148" s="111">
        <f t="shared" si="154"/>
        <v>0.43534858717156077</v>
      </c>
      <c r="AL148" s="111">
        <f t="shared" si="155"/>
        <v>0.46572174441608832</v>
      </c>
      <c r="AM148" s="156">
        <f t="shared" si="156"/>
        <v>0.87756471580932849</v>
      </c>
      <c r="AN148" s="156">
        <f t="shared" si="157"/>
        <v>0.86960471311460252</v>
      </c>
      <c r="AO148" s="156">
        <f t="shared" si="158"/>
        <v>1.0166533787811884</v>
      </c>
      <c r="AP148" s="156">
        <f t="shared" si="159"/>
        <v>1.8599344913475286</v>
      </c>
      <c r="AQ148" s="111">
        <f t="shared" si="160"/>
        <v>659.60287014920357</v>
      </c>
      <c r="AR148" s="111">
        <f t="shared" si="161"/>
        <v>347.9521206882423</v>
      </c>
      <c r="AS148" s="111">
        <f t="shared" si="162"/>
        <v>0.43536061779660506</v>
      </c>
      <c r="AT148" s="111">
        <f t="shared" si="163"/>
        <v>0.46573461438706593</v>
      </c>
      <c r="AU148" s="156">
        <f t="shared" si="164"/>
        <v>0.8775615485194298</v>
      </c>
      <c r="AV148" s="156">
        <f t="shared" si="165"/>
        <v>0.86960135558485829</v>
      </c>
      <c r="AW148" s="156">
        <f t="shared" si="166"/>
        <v>1.0166538171280948</v>
      </c>
      <c r="AX148" s="156">
        <f t="shared" si="167"/>
        <v>1.8599640572923071</v>
      </c>
      <c r="AY148" s="111">
        <f t="shared" si="168"/>
        <v>659.58857972874637</v>
      </c>
      <c r="AZ148" s="111">
        <f t="shared" si="169"/>
        <v>347.95158643997331</v>
      </c>
      <c r="BA148" s="111">
        <f t="shared" si="170"/>
        <v>0.43536128625355575</v>
      </c>
      <c r="BB148" s="111">
        <f t="shared" si="171"/>
        <v>0.46573532948054802</v>
      </c>
      <c r="BC148" s="156">
        <f t="shared" si="172"/>
        <v>0.87756137253581246</v>
      </c>
      <c r="BD148" s="156">
        <f t="shared" si="173"/>
        <v>0.86960116903099982</v>
      </c>
      <c r="BE148" s="156">
        <f t="shared" si="174"/>
        <v>1.0166538414839135</v>
      </c>
      <c r="BF148" s="156">
        <f t="shared" si="175"/>
        <v>1.8599657000733125</v>
      </c>
      <c r="BG148" s="111">
        <f t="shared" si="176"/>
        <v>659.58778569524804</v>
      </c>
      <c r="BH148" s="111">
        <f t="shared" si="177"/>
        <v>347.95155675469624</v>
      </c>
      <c r="BI148" s="111">
        <f t="shared" si="178"/>
        <v>0.43536132339614114</v>
      </c>
      <c r="BJ148" s="111">
        <f t="shared" si="179"/>
        <v>0.46573536921447656</v>
      </c>
      <c r="BK148" s="156">
        <f t="shared" si="180"/>
        <v>0.87756136275734298</v>
      </c>
      <c r="BL148" s="156">
        <f t="shared" si="181"/>
        <v>0.86960115866519871</v>
      </c>
      <c r="BM148" s="156">
        <f t="shared" si="182"/>
        <v>1.0166538428372363</v>
      </c>
      <c r="BN148" s="156">
        <f t="shared" si="183"/>
        <v>1.8599657913539169</v>
      </c>
      <c r="BO148" s="111">
        <f t="shared" si="184"/>
        <v>659.5877415749959</v>
      </c>
      <c r="BP148" s="111">
        <f t="shared" si="185"/>
        <v>347.95155510524108</v>
      </c>
      <c r="BQ148" s="111">
        <f t="shared" si="186"/>
        <v>0.43536132545995998</v>
      </c>
      <c r="BR148" s="111">
        <f t="shared" si="187"/>
        <v>0.46573537142228277</v>
      </c>
      <c r="BS148" s="156">
        <f t="shared" si="188"/>
        <v>0.87756136221400471</v>
      </c>
      <c r="BT148" s="156">
        <f t="shared" si="189"/>
        <v>0.86960115808922545</v>
      </c>
      <c r="BU148" s="156">
        <f t="shared" si="190"/>
        <v>1.0166538429124332</v>
      </c>
      <c r="BV148" s="156">
        <f t="shared" si="191"/>
        <v>1.859965796425902</v>
      </c>
      <c r="BW148" s="111">
        <f t="shared" si="192"/>
        <v>659.5877391234643</v>
      </c>
      <c r="BX148" s="111">
        <f t="shared" si="193"/>
        <v>347.95155501358948</v>
      </c>
      <c r="BY148" s="111">
        <f t="shared" si="194"/>
        <v>0.43536132557463564</v>
      </c>
      <c r="BZ148" s="111">
        <f t="shared" si="195"/>
        <v>0.46573537154495903</v>
      </c>
      <c r="CA148" s="156">
        <f t="shared" si="196"/>
        <v>0.8775613621838142</v>
      </c>
      <c r="CB148" s="156">
        <f t="shared" si="197"/>
        <v>0.8696011580572216</v>
      </c>
      <c r="CC148" s="156">
        <f t="shared" si="198"/>
        <v>1.0166538429166114</v>
      </c>
      <c r="CD148" s="156">
        <f t="shared" si="199"/>
        <v>1.8599657967077257</v>
      </c>
      <c r="CE148" s="111">
        <f t="shared" si="200"/>
        <v>659.58773898724576</v>
      </c>
      <c r="CF148" s="111">
        <f t="shared" si="201"/>
        <v>347.95155500849694</v>
      </c>
      <c r="CG148" s="111">
        <f t="shared" si="202"/>
        <v>0.43536132558100743</v>
      </c>
      <c r="CH148" s="111">
        <f t="shared" si="203"/>
        <v>0.46573537155177541</v>
      </c>
      <c r="CI148" s="156">
        <f t="shared" si="204"/>
        <v>0.87756136218213676</v>
      </c>
      <c r="CJ148" s="156">
        <f t="shared" si="205"/>
        <v>0.86960115805544336</v>
      </c>
      <c r="CK148" s="156">
        <f t="shared" si="206"/>
        <v>1.0166538429168437</v>
      </c>
      <c r="CL148" s="156">
        <f t="shared" si="207"/>
        <v>1.8599657967233849</v>
      </c>
      <c r="CM148" s="111">
        <f t="shared" si="208"/>
        <v>659.5877389796766</v>
      </c>
      <c r="CN148" s="111">
        <f t="shared" si="209"/>
        <v>347.95155500821397</v>
      </c>
      <c r="CO148" s="111">
        <f t="shared" si="210"/>
        <v>0.43536132558136154</v>
      </c>
      <c r="CP148" s="111">
        <f t="shared" si="211"/>
        <v>0.46573537155215416</v>
      </c>
      <c r="CQ148" s="156">
        <f t="shared" si="212"/>
        <v>0.8775613621820435</v>
      </c>
      <c r="CR148" s="156">
        <f t="shared" si="213"/>
        <v>0.86960115805534455</v>
      </c>
      <c r="CS148" s="156">
        <f t="shared" si="214"/>
        <v>1.0166538429168566</v>
      </c>
      <c r="CT148" s="156">
        <f t="shared" si="215"/>
        <v>1.8599657967242549</v>
      </c>
      <c r="CU148" s="111">
        <f t="shared" si="216"/>
        <v>659.58773897925619</v>
      </c>
      <c r="CV148" s="111">
        <f t="shared" si="217"/>
        <v>347.95155500819817</v>
      </c>
      <c r="CW148" s="111">
        <f t="shared" si="218"/>
        <v>0.43536132558138124</v>
      </c>
      <c r="CX148" s="111">
        <f t="shared" si="219"/>
        <v>0.46573537155217531</v>
      </c>
      <c r="CY148" s="156">
        <f t="shared" si="220"/>
        <v>0.87756136218203828</v>
      </c>
      <c r="CZ148" s="156">
        <f t="shared" si="221"/>
        <v>0.86960115805533911</v>
      </c>
      <c r="DA148" s="156">
        <f t="shared" si="222"/>
        <v>1.0166538429168572</v>
      </c>
      <c r="DB148" s="156">
        <f t="shared" si="223"/>
        <v>1.8599657967243035</v>
      </c>
      <c r="DC148" s="111">
        <f t="shared" si="224"/>
        <v>659.58773897923277</v>
      </c>
      <c r="DD148" s="111">
        <f t="shared" si="225"/>
        <v>347.95155500819732</v>
      </c>
      <c r="DE148" s="111">
        <f t="shared" si="226"/>
        <v>0.43536132558138235</v>
      </c>
      <c r="DF148" s="111">
        <f t="shared" si="227"/>
        <v>0.46573537155217648</v>
      </c>
      <c r="DG148" s="156">
        <f t="shared" si="228"/>
        <v>0.87756136218203806</v>
      </c>
      <c r="DH148" s="156">
        <f t="shared" si="229"/>
        <v>0.86960115805533877</v>
      </c>
      <c r="DI148" s="156">
        <f t="shared" si="230"/>
        <v>1.0166538429168575</v>
      </c>
      <c r="DJ148" s="156">
        <f t="shared" si="231"/>
        <v>1.8599657967243064</v>
      </c>
      <c r="DK148" s="111">
        <f t="shared" si="232"/>
        <v>659.58773897923129</v>
      </c>
      <c r="DL148" s="104">
        <f t="shared" si="233"/>
        <v>347.95155500819732</v>
      </c>
      <c r="DM148" s="104">
        <f t="shared" si="234"/>
        <v>0.43536132558138235</v>
      </c>
      <c r="DN148" s="104">
        <f t="shared" si="235"/>
        <v>0.46573537155217648</v>
      </c>
      <c r="DO148" s="105">
        <f t="shared" si="236"/>
        <v>0.87756136218203806</v>
      </c>
      <c r="DP148" s="105">
        <f t="shared" si="237"/>
        <v>0.86960115805533877</v>
      </c>
      <c r="DQ148" s="105">
        <f t="shared" si="238"/>
        <v>1.0166538429168575</v>
      </c>
      <c r="DR148" s="105">
        <f t="shared" si="239"/>
        <v>1.8599657967243064</v>
      </c>
      <c r="DS148" s="104">
        <f t="shared" si="240"/>
        <v>659.58773897923129</v>
      </c>
      <c r="DT148" s="104">
        <f t="shared" si="241"/>
        <v>347.95155500819732</v>
      </c>
      <c r="DU148" s="104">
        <f t="shared" si="242"/>
        <v>0.43536132558138235</v>
      </c>
      <c r="DV148" s="104">
        <f t="shared" si="243"/>
        <v>0.46573537155217648</v>
      </c>
      <c r="DW148" s="105">
        <f t="shared" si="244"/>
        <v>0.87756136218203806</v>
      </c>
      <c r="DX148" s="105">
        <f t="shared" si="245"/>
        <v>0.86960115805533877</v>
      </c>
      <c r="DY148" s="105">
        <f t="shared" si="246"/>
        <v>1.0166538429168575</v>
      </c>
      <c r="DZ148" s="105">
        <f t="shared" si="247"/>
        <v>1.8599657967243064</v>
      </c>
      <c r="EA148" s="104">
        <f t="shared" si="248"/>
        <v>659.58773897923129</v>
      </c>
      <c r="EB148" s="104">
        <f t="shared" si="249"/>
        <v>347.95155500819732</v>
      </c>
      <c r="EC148" s="104">
        <f t="shared" si="250"/>
        <v>0.43536132558138235</v>
      </c>
      <c r="ED148" s="104">
        <f t="shared" si="251"/>
        <v>0.46573537155217648</v>
      </c>
      <c r="EE148" s="105">
        <f t="shared" si="252"/>
        <v>0.87756136218203806</v>
      </c>
      <c r="EF148" s="105">
        <f t="shared" si="253"/>
        <v>0.86960115805533877</v>
      </c>
      <c r="EG148" s="105">
        <f t="shared" si="254"/>
        <v>1.0166538429168575</v>
      </c>
      <c r="EH148" s="105">
        <f t="shared" si="255"/>
        <v>1.8599657967243064</v>
      </c>
      <c r="EI148" s="104">
        <f t="shared" si="256"/>
        <v>659.58773897923129</v>
      </c>
      <c r="EJ148" s="104">
        <f t="shared" si="257"/>
        <v>347.95155500819732</v>
      </c>
      <c r="EK148" s="104">
        <f t="shared" si="258"/>
        <v>0.43536132558138235</v>
      </c>
      <c r="EL148" s="104">
        <f t="shared" si="259"/>
        <v>0.46573537155217648</v>
      </c>
      <c r="EM148" s="105">
        <f t="shared" si="260"/>
        <v>0.87756136218203806</v>
      </c>
      <c r="EN148" s="105">
        <f t="shared" si="261"/>
        <v>0.86960115805533877</v>
      </c>
      <c r="EO148" s="105">
        <f t="shared" si="262"/>
        <v>1.0166538429168575</v>
      </c>
      <c r="EP148" s="105">
        <f t="shared" si="263"/>
        <v>1.8599657967243064</v>
      </c>
      <c r="EQ148" s="104">
        <f t="shared" si="264"/>
        <v>0.75899078627034011</v>
      </c>
      <c r="ER148" s="65">
        <f t="shared" si="265"/>
        <v>74.80155500819734</v>
      </c>
      <c r="ES148" s="16"/>
      <c r="ET148" s="16"/>
      <c r="EU148" s="16"/>
      <c r="EV148" s="16"/>
      <c r="EW148" s="16"/>
      <c r="EX148" s="16"/>
      <c r="EY148" s="16"/>
      <c r="EZ148" s="16"/>
      <c r="FA148" s="16"/>
      <c r="FB148" s="16"/>
      <c r="FC148" s="16"/>
      <c r="FD148" s="16"/>
    </row>
    <row r="149" spans="2:160" x14ac:dyDescent="0.3"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16"/>
      <c r="M149" s="116"/>
      <c r="N149" s="116"/>
      <c r="O149" s="116"/>
      <c r="P149" s="117"/>
      <c r="Q149" s="117"/>
      <c r="R149" s="116"/>
      <c r="S149" s="111">
        <v>0.87</v>
      </c>
      <c r="T149" s="134">
        <f t="shared" si="137"/>
        <v>351.32855867079417</v>
      </c>
      <c r="U149" s="111">
        <f t="shared" si="138"/>
        <v>0.43117659093696936</v>
      </c>
      <c r="V149" s="111">
        <f t="shared" si="139"/>
        <v>0.46125867867675791</v>
      </c>
      <c r="W149" s="156">
        <f t="shared" si="140"/>
        <v>0.87866376245561773</v>
      </c>
      <c r="X149" s="156">
        <f t="shared" si="141"/>
        <v>0.87076982383596413</v>
      </c>
      <c r="Y149" s="156">
        <f t="shared" si="142"/>
        <v>1.0142177466085565</v>
      </c>
      <c r="Z149" s="156">
        <f t="shared" si="143"/>
        <v>1.8765503077927865</v>
      </c>
      <c r="AA149" s="111">
        <f t="shared" si="144"/>
        <v>668.86794137105039</v>
      </c>
      <c r="AB149" s="111">
        <f t="shared" si="145"/>
        <v>348.29646943121276</v>
      </c>
      <c r="AC149" s="111">
        <f t="shared" si="146"/>
        <v>0.43493019172389202</v>
      </c>
      <c r="AD149" s="111">
        <f t="shared" si="147"/>
        <v>0.46527415858834958</v>
      </c>
      <c r="AE149" s="156">
        <f t="shared" si="148"/>
        <v>0.87767487344724082</v>
      </c>
      <c r="AF149" s="156">
        <f t="shared" si="149"/>
        <v>0.86972148777802716</v>
      </c>
      <c r="AG149" s="156">
        <f t="shared" si="150"/>
        <v>1.0143356203231986</v>
      </c>
      <c r="AH149" s="156">
        <f t="shared" si="151"/>
        <v>1.8861101830993074</v>
      </c>
      <c r="AI149" s="111">
        <f t="shared" si="152"/>
        <v>664.62870787064412</v>
      </c>
      <c r="AJ149" s="111">
        <f t="shared" si="153"/>
        <v>348.13941250741817</v>
      </c>
      <c r="AK149" s="111">
        <f t="shared" si="154"/>
        <v>0.43512640276901776</v>
      </c>
      <c r="AL149" s="111">
        <f t="shared" si="155"/>
        <v>0.46548405877615856</v>
      </c>
      <c r="AM149" s="156">
        <f t="shared" si="156"/>
        <v>0.87762321211647443</v>
      </c>
      <c r="AN149" s="156">
        <f t="shared" si="157"/>
        <v>0.86966672309122517</v>
      </c>
      <c r="AO149" s="156">
        <f t="shared" si="158"/>
        <v>1.0143417798671928</v>
      </c>
      <c r="AP149" s="156">
        <f t="shared" si="159"/>
        <v>1.8866108907110168</v>
      </c>
      <c r="AQ149" s="111">
        <f t="shared" si="160"/>
        <v>664.40563878953196</v>
      </c>
      <c r="AR149" s="111">
        <f t="shared" si="161"/>
        <v>348.13112490071512</v>
      </c>
      <c r="AS149" s="111">
        <f t="shared" si="162"/>
        <v>0.43513676138459201</v>
      </c>
      <c r="AT149" s="111">
        <f t="shared" si="163"/>
        <v>0.46549514008584258</v>
      </c>
      <c r="AU149" s="156">
        <f t="shared" si="164"/>
        <v>0.87762048483227006</v>
      </c>
      <c r="AV149" s="156">
        <f t="shared" si="165"/>
        <v>0.86966383198214658</v>
      </c>
      <c r="AW149" s="156">
        <f t="shared" si="166"/>
        <v>1.0143421050438257</v>
      </c>
      <c r="AX149" s="156">
        <f t="shared" si="167"/>
        <v>1.8866373274106365</v>
      </c>
      <c r="AY149" s="111">
        <f t="shared" si="168"/>
        <v>664.39385820338191</v>
      </c>
      <c r="AZ149" s="111">
        <f t="shared" si="169"/>
        <v>348.13068715587588</v>
      </c>
      <c r="BA149" s="111">
        <f t="shared" si="170"/>
        <v>0.43513730853219684</v>
      </c>
      <c r="BB149" s="111">
        <f t="shared" si="171"/>
        <v>0.46549572540653616</v>
      </c>
      <c r="BC149" s="156">
        <f t="shared" si="172"/>
        <v>0.87762034077589801</v>
      </c>
      <c r="BD149" s="156">
        <f t="shared" si="173"/>
        <v>0.86966367927248878</v>
      </c>
      <c r="BE149" s="156">
        <f t="shared" si="174"/>
        <v>1.0143421222198132</v>
      </c>
      <c r="BF149" s="156">
        <f t="shared" si="175"/>
        <v>1.8866387238188251</v>
      </c>
      <c r="BG149" s="111">
        <f t="shared" si="176"/>
        <v>664.39323593524603</v>
      </c>
      <c r="BH149" s="111">
        <f t="shared" si="177"/>
        <v>348.13066403335938</v>
      </c>
      <c r="BI149" s="111">
        <f t="shared" si="178"/>
        <v>0.43513733743361416</v>
      </c>
      <c r="BJ149" s="111">
        <f t="shared" si="179"/>
        <v>0.46549575632433143</v>
      </c>
      <c r="BK149" s="156">
        <f t="shared" si="180"/>
        <v>0.87762033316655652</v>
      </c>
      <c r="BL149" s="156">
        <f t="shared" si="181"/>
        <v>0.8696636712060638</v>
      </c>
      <c r="BM149" s="156">
        <f t="shared" si="182"/>
        <v>1.0143421231270828</v>
      </c>
      <c r="BN149" s="156">
        <f t="shared" si="183"/>
        <v>1.8866387975798853</v>
      </c>
      <c r="BO149" s="111">
        <f t="shared" si="184"/>
        <v>664.39320306578236</v>
      </c>
      <c r="BP149" s="111">
        <f t="shared" si="185"/>
        <v>348.1306628119807</v>
      </c>
      <c r="BQ149" s="111">
        <f t="shared" si="186"/>
        <v>0.43513733896024631</v>
      </c>
      <c r="BR149" s="111">
        <f t="shared" si="187"/>
        <v>0.46549575795747278</v>
      </c>
      <c r="BS149" s="156">
        <f t="shared" si="188"/>
        <v>0.87762033276461549</v>
      </c>
      <c r="BT149" s="156">
        <f t="shared" si="189"/>
        <v>0.86966367077997864</v>
      </c>
      <c r="BU149" s="156">
        <f t="shared" si="190"/>
        <v>1.0143421231750067</v>
      </c>
      <c r="BV149" s="156">
        <f t="shared" si="191"/>
        <v>1.8866388014760962</v>
      </c>
      <c r="BW149" s="111">
        <f t="shared" si="192"/>
        <v>664.39320132955004</v>
      </c>
      <c r="BX149" s="111">
        <f t="shared" si="193"/>
        <v>348.13066274746495</v>
      </c>
      <c r="BY149" s="111">
        <f t="shared" si="194"/>
        <v>0.4351373390408862</v>
      </c>
      <c r="BZ149" s="111">
        <f t="shared" si="195"/>
        <v>0.46549575804373872</v>
      </c>
      <c r="CA149" s="156">
        <f t="shared" si="196"/>
        <v>0.87762033274338414</v>
      </c>
      <c r="CB149" s="156">
        <f t="shared" si="197"/>
        <v>0.86966367075747197</v>
      </c>
      <c r="CC149" s="156">
        <f t="shared" si="198"/>
        <v>1.0143421231775382</v>
      </c>
      <c r="CD149" s="156">
        <f t="shared" si="199"/>
        <v>1.886638801681902</v>
      </c>
      <c r="CE149" s="111">
        <f t="shared" si="200"/>
        <v>664.39320123783853</v>
      </c>
      <c r="CF149" s="111">
        <f t="shared" si="201"/>
        <v>348.13066274405708</v>
      </c>
      <c r="CG149" s="111">
        <f t="shared" si="202"/>
        <v>0.43513733904514579</v>
      </c>
      <c r="CH149" s="111">
        <f t="shared" si="203"/>
        <v>0.46549575804829546</v>
      </c>
      <c r="CI149" s="156">
        <f t="shared" si="204"/>
        <v>0.87762033274226259</v>
      </c>
      <c r="CJ149" s="156">
        <f t="shared" si="205"/>
        <v>0.86966367075628315</v>
      </c>
      <c r="CK149" s="156">
        <f t="shared" si="206"/>
        <v>1.0143421231776719</v>
      </c>
      <c r="CL149" s="156">
        <f t="shared" si="207"/>
        <v>1.8866388016927731</v>
      </c>
      <c r="CM149" s="111">
        <f t="shared" si="208"/>
        <v>664.3932012329941</v>
      </c>
      <c r="CN149" s="111">
        <f t="shared" si="209"/>
        <v>348.13066274387711</v>
      </c>
      <c r="CO149" s="111">
        <f t="shared" si="210"/>
        <v>0.43513733904537077</v>
      </c>
      <c r="CP149" s="111">
        <f t="shared" si="211"/>
        <v>0.46549575804853616</v>
      </c>
      <c r="CQ149" s="156">
        <f t="shared" si="212"/>
        <v>0.87762033274220341</v>
      </c>
      <c r="CR149" s="156">
        <f t="shared" si="213"/>
        <v>0.86966367075622031</v>
      </c>
      <c r="CS149" s="156">
        <f t="shared" si="214"/>
        <v>1.014342123177679</v>
      </c>
      <c r="CT149" s="156">
        <f t="shared" si="215"/>
        <v>1.8866388016933473</v>
      </c>
      <c r="CU149" s="111">
        <f t="shared" si="216"/>
        <v>664.39320123273819</v>
      </c>
      <c r="CV149" s="111">
        <f t="shared" si="217"/>
        <v>348.13066274386756</v>
      </c>
      <c r="CW149" s="111">
        <f t="shared" si="218"/>
        <v>0.4351373390453826</v>
      </c>
      <c r="CX149" s="111">
        <f t="shared" si="219"/>
        <v>0.46549575804854887</v>
      </c>
      <c r="CY149" s="156">
        <f t="shared" si="220"/>
        <v>0.8776203327422003</v>
      </c>
      <c r="CZ149" s="156">
        <f t="shared" si="221"/>
        <v>0.86966367075621698</v>
      </c>
      <c r="DA149" s="156">
        <f t="shared" si="222"/>
        <v>1.0143421231776792</v>
      </c>
      <c r="DB149" s="156">
        <f t="shared" si="223"/>
        <v>1.8866388016933775</v>
      </c>
      <c r="DC149" s="111">
        <f t="shared" si="224"/>
        <v>664.39320123272489</v>
      </c>
      <c r="DD149" s="111">
        <f t="shared" si="225"/>
        <v>348.13066274386711</v>
      </c>
      <c r="DE149" s="111">
        <f t="shared" si="226"/>
        <v>0.43513733904538321</v>
      </c>
      <c r="DF149" s="111">
        <f t="shared" si="227"/>
        <v>0.46549575804854948</v>
      </c>
      <c r="DG149" s="156">
        <f t="shared" si="228"/>
        <v>0.87762033274220008</v>
      </c>
      <c r="DH149" s="156">
        <f t="shared" si="229"/>
        <v>0.86966367075621687</v>
      </c>
      <c r="DI149" s="156">
        <f t="shared" si="230"/>
        <v>1.0143421231776792</v>
      </c>
      <c r="DJ149" s="156">
        <f t="shared" si="231"/>
        <v>1.8866388016933788</v>
      </c>
      <c r="DK149" s="111">
        <f t="shared" si="232"/>
        <v>664.39320123272421</v>
      </c>
      <c r="DL149" s="104">
        <f t="shared" si="233"/>
        <v>348.13066274386705</v>
      </c>
      <c r="DM149" s="104">
        <f t="shared" si="234"/>
        <v>0.43513733904538326</v>
      </c>
      <c r="DN149" s="104">
        <f t="shared" si="235"/>
        <v>0.46549575804854953</v>
      </c>
      <c r="DO149" s="105">
        <f t="shared" si="236"/>
        <v>0.87762033274220008</v>
      </c>
      <c r="DP149" s="105">
        <f t="shared" si="237"/>
        <v>0.86966367075621687</v>
      </c>
      <c r="DQ149" s="105">
        <f t="shared" si="238"/>
        <v>1.0143421231776792</v>
      </c>
      <c r="DR149" s="105">
        <f t="shared" si="239"/>
        <v>1.8866388016933793</v>
      </c>
      <c r="DS149" s="104">
        <f t="shared" si="240"/>
        <v>664.39320123272398</v>
      </c>
      <c r="DT149" s="104">
        <f t="shared" si="241"/>
        <v>348.13066274386705</v>
      </c>
      <c r="DU149" s="104">
        <f t="shared" si="242"/>
        <v>0.43513733904538326</v>
      </c>
      <c r="DV149" s="104">
        <f t="shared" si="243"/>
        <v>0.46549575804854953</v>
      </c>
      <c r="DW149" s="105">
        <f t="shared" si="244"/>
        <v>0.87762033274220008</v>
      </c>
      <c r="DX149" s="105">
        <f t="shared" si="245"/>
        <v>0.86966367075621687</v>
      </c>
      <c r="DY149" s="105">
        <f t="shared" si="246"/>
        <v>1.0143421231776792</v>
      </c>
      <c r="DZ149" s="105">
        <f t="shared" si="247"/>
        <v>1.8866388016933793</v>
      </c>
      <c r="EA149" s="104">
        <f t="shared" si="248"/>
        <v>664.39320123272398</v>
      </c>
      <c r="EB149" s="104">
        <f t="shared" si="249"/>
        <v>348.13066274386705</v>
      </c>
      <c r="EC149" s="104">
        <f t="shared" si="250"/>
        <v>0.43513733904538326</v>
      </c>
      <c r="ED149" s="104">
        <f t="shared" si="251"/>
        <v>0.46549575804854953</v>
      </c>
      <c r="EE149" s="105">
        <f t="shared" si="252"/>
        <v>0.87762033274220008</v>
      </c>
      <c r="EF149" s="105">
        <f t="shared" si="253"/>
        <v>0.86966367075621687</v>
      </c>
      <c r="EG149" s="105">
        <f t="shared" si="254"/>
        <v>1.0143421231776792</v>
      </c>
      <c r="EH149" s="105">
        <f t="shared" si="255"/>
        <v>1.8866388016933793</v>
      </c>
      <c r="EI149" s="104">
        <f t="shared" si="256"/>
        <v>664.39320123272398</v>
      </c>
      <c r="EJ149" s="104">
        <f t="shared" si="257"/>
        <v>348.13066274386705</v>
      </c>
      <c r="EK149" s="104">
        <f t="shared" si="258"/>
        <v>0.43513733904538326</v>
      </c>
      <c r="EL149" s="104">
        <f t="shared" si="259"/>
        <v>0.46549575804854953</v>
      </c>
      <c r="EM149" s="105">
        <f t="shared" si="260"/>
        <v>0.87762033274220008</v>
      </c>
      <c r="EN149" s="105">
        <f t="shared" si="261"/>
        <v>0.86966367075621687</v>
      </c>
      <c r="EO149" s="105">
        <f t="shared" si="262"/>
        <v>1.0143421231776792</v>
      </c>
      <c r="EP149" s="105">
        <f t="shared" si="263"/>
        <v>1.8866388016933793</v>
      </c>
      <c r="EQ149" s="104">
        <f t="shared" si="264"/>
        <v>0.77165160763792073</v>
      </c>
      <c r="ER149" s="65">
        <f t="shared" si="265"/>
        <v>74.980662743867072</v>
      </c>
      <c r="ES149" s="16"/>
      <c r="ET149" s="16"/>
      <c r="EU149" s="16"/>
      <c r="EV149" s="16"/>
      <c r="EW149" s="16"/>
      <c r="EX149" s="16"/>
      <c r="EY149" s="16"/>
      <c r="EZ149" s="16"/>
      <c r="FA149" s="16"/>
      <c r="FB149" s="16"/>
      <c r="FC149" s="16"/>
      <c r="FD149" s="16"/>
    </row>
    <row r="150" spans="2:160" x14ac:dyDescent="0.3"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16"/>
      <c r="M150" s="116"/>
      <c r="N150" s="116"/>
      <c r="O150" s="116"/>
      <c r="P150" s="117"/>
      <c r="Q150" s="117"/>
      <c r="R150" s="116"/>
      <c r="S150" s="111">
        <v>0.88</v>
      </c>
      <c r="T150" s="134">
        <f t="shared" si="137"/>
        <v>351.3402070138751</v>
      </c>
      <c r="U150" s="111">
        <f t="shared" si="138"/>
        <v>0.43116229569617587</v>
      </c>
      <c r="V150" s="111">
        <f t="shared" si="139"/>
        <v>0.46124338609358351</v>
      </c>
      <c r="W150" s="156">
        <f t="shared" si="140"/>
        <v>0.8786675306767161</v>
      </c>
      <c r="X150" s="156">
        <f t="shared" si="141"/>
        <v>0.87077381874111504</v>
      </c>
      <c r="Y150" s="156">
        <f t="shared" si="142"/>
        <v>1.0121064059844729</v>
      </c>
      <c r="Z150" s="156">
        <f t="shared" si="143"/>
        <v>1.9040822494344873</v>
      </c>
      <c r="AA150" s="111">
        <f t="shared" si="144"/>
        <v>673.4981483132683</v>
      </c>
      <c r="AB150" s="111">
        <f t="shared" si="145"/>
        <v>348.46706016551622</v>
      </c>
      <c r="AC150" s="111">
        <f t="shared" si="146"/>
        <v>0.43471727328981774</v>
      </c>
      <c r="AD150" s="111">
        <f t="shared" si="147"/>
        <v>0.46504638537980503</v>
      </c>
      <c r="AE150" s="156">
        <f t="shared" si="148"/>
        <v>0.87773093718567652</v>
      </c>
      <c r="AF150" s="156">
        <f t="shared" si="149"/>
        <v>0.8697809195846935</v>
      </c>
      <c r="AG150" s="156">
        <f t="shared" si="150"/>
        <v>1.0122014695640418</v>
      </c>
      <c r="AH150" s="156">
        <f t="shared" si="151"/>
        <v>1.9134844810105223</v>
      </c>
      <c r="AI150" s="111">
        <f t="shared" si="152"/>
        <v>669.6737745700234</v>
      </c>
      <c r="AJ150" s="111">
        <f t="shared" si="153"/>
        <v>348.32622979092849</v>
      </c>
      <c r="AK150" s="111">
        <f t="shared" si="154"/>
        <v>0.43489303207913976</v>
      </c>
      <c r="AL150" s="111">
        <f t="shared" si="155"/>
        <v>0.4652344064102425</v>
      </c>
      <c r="AM150" s="156">
        <f t="shared" si="156"/>
        <v>0.87768465772772941</v>
      </c>
      <c r="AN150" s="156">
        <f t="shared" si="157"/>
        <v>0.86973185983691959</v>
      </c>
      <c r="AO150" s="156">
        <f t="shared" si="158"/>
        <v>1.0122061680828196</v>
      </c>
      <c r="AP150" s="156">
        <f t="shared" si="159"/>
        <v>1.9139502259094845</v>
      </c>
      <c r="AQ150" s="111">
        <f t="shared" si="160"/>
        <v>669.48342972262492</v>
      </c>
      <c r="AR150" s="111">
        <f t="shared" si="161"/>
        <v>348.3192028444883</v>
      </c>
      <c r="AS150" s="111">
        <f t="shared" si="162"/>
        <v>0.43490180555478702</v>
      </c>
      <c r="AT150" s="111">
        <f t="shared" si="163"/>
        <v>0.46524379198884191</v>
      </c>
      <c r="AU150" s="156">
        <f t="shared" si="164"/>
        <v>0.87768234762727837</v>
      </c>
      <c r="AV150" s="156">
        <f t="shared" si="165"/>
        <v>0.86972941095934786</v>
      </c>
      <c r="AW150" s="156">
        <f t="shared" si="166"/>
        <v>1.0122064026185487</v>
      </c>
      <c r="AX150" s="156">
        <f t="shared" si="167"/>
        <v>1.9139734770420451</v>
      </c>
      <c r="AY150" s="111">
        <f t="shared" si="168"/>
        <v>669.47392502605464</v>
      </c>
      <c r="AZ150" s="111">
        <f t="shared" si="169"/>
        <v>348.31885191639236</v>
      </c>
      <c r="BA150" s="111">
        <f t="shared" si="170"/>
        <v>0.43490224371442637</v>
      </c>
      <c r="BB150" s="111">
        <f t="shared" si="171"/>
        <v>0.46524426071775843</v>
      </c>
      <c r="BC150" s="156">
        <f t="shared" si="172"/>
        <v>0.87768223225779163</v>
      </c>
      <c r="BD150" s="156">
        <f t="shared" si="173"/>
        <v>0.86972928865915922</v>
      </c>
      <c r="BE150" s="156">
        <f t="shared" si="174"/>
        <v>1.0122064143315821</v>
      </c>
      <c r="BF150" s="156">
        <f t="shared" si="175"/>
        <v>1.9139746382416341</v>
      </c>
      <c r="BG150" s="111">
        <f t="shared" si="176"/>
        <v>669.47345034044724</v>
      </c>
      <c r="BH150" s="111">
        <f t="shared" si="177"/>
        <v>348.3188343901561</v>
      </c>
      <c r="BI150" s="111">
        <f t="shared" si="178"/>
        <v>0.43490226559724959</v>
      </c>
      <c r="BJ150" s="111">
        <f t="shared" si="179"/>
        <v>0.46524428412729024</v>
      </c>
      <c r="BK150" s="156">
        <f t="shared" si="180"/>
        <v>0.87768222649594219</v>
      </c>
      <c r="BL150" s="156">
        <f t="shared" si="181"/>
        <v>0.86972928255117254</v>
      </c>
      <c r="BM150" s="156">
        <f t="shared" si="182"/>
        <v>1.012206414916561</v>
      </c>
      <c r="BN150" s="156">
        <f t="shared" si="183"/>
        <v>1.9139746962349522</v>
      </c>
      <c r="BO150" s="111">
        <f t="shared" si="184"/>
        <v>669.47342663340351</v>
      </c>
      <c r="BP150" s="111">
        <f t="shared" si="185"/>
        <v>348.31883351484964</v>
      </c>
      <c r="BQ150" s="111">
        <f t="shared" si="186"/>
        <v>0.43490226669013549</v>
      </c>
      <c r="BR150" s="111">
        <f t="shared" si="187"/>
        <v>0.46524428529642403</v>
      </c>
      <c r="BS150" s="156">
        <f t="shared" si="188"/>
        <v>0.87768222620818015</v>
      </c>
      <c r="BT150" s="156">
        <f t="shared" si="189"/>
        <v>0.86972928224612356</v>
      </c>
      <c r="BU150" s="156">
        <f t="shared" si="190"/>
        <v>1.0122064149457766</v>
      </c>
      <c r="BV150" s="156">
        <f t="shared" si="191"/>
        <v>1.9139746991312916</v>
      </c>
      <c r="BW150" s="111">
        <f t="shared" si="192"/>
        <v>669.47342544941114</v>
      </c>
      <c r="BX150" s="111">
        <f t="shared" si="193"/>
        <v>348.3188334711345</v>
      </c>
      <c r="BY150" s="111">
        <f t="shared" si="194"/>
        <v>0.43490226674471721</v>
      </c>
      <c r="BZ150" s="111">
        <f t="shared" si="195"/>
        <v>0.46524428535481377</v>
      </c>
      <c r="CA150" s="156">
        <f t="shared" si="196"/>
        <v>0.87768222619380853</v>
      </c>
      <c r="CB150" s="156">
        <f t="shared" si="197"/>
        <v>0.86972928223088863</v>
      </c>
      <c r="CC150" s="156">
        <f t="shared" si="198"/>
        <v>1.0122064149472356</v>
      </c>
      <c r="CD150" s="156">
        <f t="shared" si="199"/>
        <v>1.9139746992759425</v>
      </c>
      <c r="CE150" s="111">
        <f t="shared" si="200"/>
        <v>669.47342539027966</v>
      </c>
      <c r="CF150" s="111">
        <f t="shared" si="201"/>
        <v>348.31883346895125</v>
      </c>
      <c r="CG150" s="111">
        <f t="shared" si="202"/>
        <v>0.43490226674744314</v>
      </c>
      <c r="CH150" s="111">
        <f t="shared" si="203"/>
        <v>0.46524428535772988</v>
      </c>
      <c r="CI150" s="156">
        <f t="shared" si="204"/>
        <v>0.87768222619309078</v>
      </c>
      <c r="CJ150" s="156">
        <f t="shared" si="205"/>
        <v>0.86972928223012769</v>
      </c>
      <c r="CK150" s="156">
        <f t="shared" si="206"/>
        <v>1.0122064149473085</v>
      </c>
      <c r="CL150" s="156">
        <f t="shared" si="207"/>
        <v>1.9139746992831665</v>
      </c>
      <c r="CM150" s="111">
        <f t="shared" si="208"/>
        <v>669.4734253873263</v>
      </c>
      <c r="CN150" s="111">
        <f t="shared" si="209"/>
        <v>348.31883346884223</v>
      </c>
      <c r="CO150" s="111">
        <f t="shared" si="210"/>
        <v>0.43490226674757931</v>
      </c>
      <c r="CP150" s="111">
        <f t="shared" si="211"/>
        <v>0.46524428535787554</v>
      </c>
      <c r="CQ150" s="156">
        <f t="shared" si="212"/>
        <v>0.87768222619305492</v>
      </c>
      <c r="CR150" s="156">
        <f t="shared" si="213"/>
        <v>0.86972928223008972</v>
      </c>
      <c r="CS150" s="156">
        <f t="shared" si="214"/>
        <v>1.0122064149473122</v>
      </c>
      <c r="CT150" s="156">
        <f t="shared" si="215"/>
        <v>1.9139746992835276</v>
      </c>
      <c r="CU150" s="111">
        <f t="shared" si="216"/>
        <v>669.47342538717874</v>
      </c>
      <c r="CV150" s="111">
        <f t="shared" si="217"/>
        <v>348.31883346883677</v>
      </c>
      <c r="CW150" s="111">
        <f t="shared" si="218"/>
        <v>0.43490226674758609</v>
      </c>
      <c r="CX150" s="111">
        <f t="shared" si="219"/>
        <v>0.46524428535788276</v>
      </c>
      <c r="CY150" s="156">
        <f t="shared" si="220"/>
        <v>0.87768222619305314</v>
      </c>
      <c r="CZ150" s="156">
        <f t="shared" si="221"/>
        <v>0.86972928223008783</v>
      </c>
      <c r="DA150" s="156">
        <f t="shared" si="222"/>
        <v>1.0122064149473124</v>
      </c>
      <c r="DB150" s="156">
        <f t="shared" si="223"/>
        <v>1.9139746992835454</v>
      </c>
      <c r="DC150" s="111">
        <f t="shared" si="224"/>
        <v>669.47342538717169</v>
      </c>
      <c r="DD150" s="111">
        <f t="shared" si="225"/>
        <v>348.31883346883654</v>
      </c>
      <c r="DE150" s="111">
        <f t="shared" si="226"/>
        <v>0.43490226674758636</v>
      </c>
      <c r="DF150" s="111">
        <f t="shared" si="227"/>
        <v>0.46524428535788309</v>
      </c>
      <c r="DG150" s="156">
        <f t="shared" si="228"/>
        <v>0.87768222619305314</v>
      </c>
      <c r="DH150" s="156">
        <f t="shared" si="229"/>
        <v>0.86972928223008772</v>
      </c>
      <c r="DI150" s="156">
        <f t="shared" si="230"/>
        <v>1.0122064149473124</v>
      </c>
      <c r="DJ150" s="156">
        <f t="shared" si="231"/>
        <v>1.9139746992835462</v>
      </c>
      <c r="DK150" s="111">
        <f t="shared" si="232"/>
        <v>669.47342538717112</v>
      </c>
      <c r="DL150" s="104">
        <f t="shared" si="233"/>
        <v>348.31883346883649</v>
      </c>
      <c r="DM150" s="104">
        <f t="shared" si="234"/>
        <v>0.43490226674758642</v>
      </c>
      <c r="DN150" s="104">
        <f t="shared" si="235"/>
        <v>0.46524428535788315</v>
      </c>
      <c r="DO150" s="105">
        <f t="shared" si="236"/>
        <v>0.87768222619305314</v>
      </c>
      <c r="DP150" s="105">
        <f t="shared" si="237"/>
        <v>0.86972928223008772</v>
      </c>
      <c r="DQ150" s="105">
        <f t="shared" si="238"/>
        <v>1.0122064149473124</v>
      </c>
      <c r="DR150" s="105">
        <f t="shared" si="239"/>
        <v>1.9139746992835465</v>
      </c>
      <c r="DS150" s="104">
        <f t="shared" si="240"/>
        <v>669.47342538717101</v>
      </c>
      <c r="DT150" s="104">
        <f t="shared" si="241"/>
        <v>348.31883346883649</v>
      </c>
      <c r="DU150" s="104">
        <f t="shared" si="242"/>
        <v>0.43490226674758642</v>
      </c>
      <c r="DV150" s="104">
        <f t="shared" si="243"/>
        <v>0.46524428535788315</v>
      </c>
      <c r="DW150" s="105">
        <f t="shared" si="244"/>
        <v>0.87768222619305314</v>
      </c>
      <c r="DX150" s="105">
        <f t="shared" si="245"/>
        <v>0.86972928223008772</v>
      </c>
      <c r="DY150" s="105">
        <f t="shared" si="246"/>
        <v>1.0122064149473124</v>
      </c>
      <c r="DZ150" s="105">
        <f t="shared" si="247"/>
        <v>1.9139746992835465</v>
      </c>
      <c r="EA150" s="104">
        <f t="shared" si="248"/>
        <v>669.47342538717101</v>
      </c>
      <c r="EB150" s="104">
        <f t="shared" si="249"/>
        <v>348.31883346883649</v>
      </c>
      <c r="EC150" s="104">
        <f t="shared" si="250"/>
        <v>0.43490226674758642</v>
      </c>
      <c r="ED150" s="104">
        <f t="shared" si="251"/>
        <v>0.46524428535788315</v>
      </c>
      <c r="EE150" s="105">
        <f t="shared" si="252"/>
        <v>0.87768222619305314</v>
      </c>
      <c r="EF150" s="105">
        <f t="shared" si="253"/>
        <v>0.86972928223008772</v>
      </c>
      <c r="EG150" s="105">
        <f t="shared" si="254"/>
        <v>1.0122064149473124</v>
      </c>
      <c r="EH150" s="105">
        <f t="shared" si="255"/>
        <v>1.9139746992835465</v>
      </c>
      <c r="EI150" s="104">
        <f t="shared" si="256"/>
        <v>669.47342538717101</v>
      </c>
      <c r="EJ150" s="104">
        <f t="shared" si="257"/>
        <v>348.31883346883649</v>
      </c>
      <c r="EK150" s="104">
        <f t="shared" si="258"/>
        <v>0.43490226674758642</v>
      </c>
      <c r="EL150" s="104">
        <f t="shared" si="259"/>
        <v>0.46524428535788315</v>
      </c>
      <c r="EM150" s="105">
        <f t="shared" si="260"/>
        <v>0.87768222619305314</v>
      </c>
      <c r="EN150" s="105">
        <f t="shared" si="261"/>
        <v>0.86972928223008772</v>
      </c>
      <c r="EO150" s="105">
        <f t="shared" si="262"/>
        <v>1.0122064149473124</v>
      </c>
      <c r="EP150" s="105">
        <f t="shared" si="263"/>
        <v>1.9139746992835465</v>
      </c>
      <c r="EQ150" s="104">
        <f t="shared" si="264"/>
        <v>0.7848333909921642</v>
      </c>
      <c r="ER150" s="65">
        <f t="shared" si="265"/>
        <v>75.16883346883651</v>
      </c>
      <c r="ES150" s="16"/>
      <c r="ET150" s="16"/>
      <c r="EU150" s="16"/>
      <c r="EV150" s="16"/>
      <c r="EW150" s="16"/>
      <c r="EX150" s="16"/>
      <c r="EY150" s="16"/>
      <c r="EZ150" s="16"/>
      <c r="FA150" s="16"/>
      <c r="FB150" s="16"/>
      <c r="FC150" s="16"/>
      <c r="FD150" s="16"/>
    </row>
    <row r="151" spans="2:160" x14ac:dyDescent="0.3"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16"/>
      <c r="M151" s="116"/>
      <c r="N151" s="116"/>
      <c r="O151" s="116"/>
      <c r="P151" s="117"/>
      <c r="Q151" s="117"/>
      <c r="R151" s="116"/>
      <c r="S151" s="111">
        <v>0.89</v>
      </c>
      <c r="T151" s="134">
        <f t="shared" si="137"/>
        <v>351.35185535695604</v>
      </c>
      <c r="U151" s="111">
        <f t="shared" si="138"/>
        <v>0.43114800140324061</v>
      </c>
      <c r="V151" s="111">
        <f t="shared" si="139"/>
        <v>0.46122809452439689</v>
      </c>
      <c r="W151" s="156">
        <f t="shared" si="140"/>
        <v>0.87867129866411808</v>
      </c>
      <c r="X151" s="156">
        <f t="shared" si="141"/>
        <v>0.87077781339970628</v>
      </c>
      <c r="Y151" s="156">
        <f t="shared" si="142"/>
        <v>1.0101668769221657</v>
      </c>
      <c r="Z151" s="156">
        <f t="shared" si="143"/>
        <v>1.9323541515533476</v>
      </c>
      <c r="AA151" s="111">
        <f t="shared" si="144"/>
        <v>678.41953140375983</v>
      </c>
      <c r="AB151" s="111">
        <f t="shared" si="145"/>
        <v>348.64730373176212</v>
      </c>
      <c r="AC151" s="111">
        <f t="shared" si="146"/>
        <v>0.43449253329955306</v>
      </c>
      <c r="AD151" s="111">
        <f t="shared" si="147"/>
        <v>0.46480596585533585</v>
      </c>
      <c r="AE151" s="156">
        <f t="shared" si="148"/>
        <v>0.87779011755336678</v>
      </c>
      <c r="AF151" s="156">
        <f t="shared" si="149"/>
        <v>0.86984365554163234</v>
      </c>
      <c r="AG151" s="156">
        <f t="shared" si="150"/>
        <v>1.0102419966904079</v>
      </c>
      <c r="AH151" s="156">
        <f t="shared" si="151"/>
        <v>1.9415394231195169</v>
      </c>
      <c r="AI151" s="111">
        <f t="shared" si="152"/>
        <v>675.01289915350264</v>
      </c>
      <c r="AJ151" s="111">
        <f t="shared" si="153"/>
        <v>348.5226546126749</v>
      </c>
      <c r="AK151" s="111">
        <f t="shared" si="154"/>
        <v>0.43464792954369669</v>
      </c>
      <c r="AL151" s="111">
        <f t="shared" si="155"/>
        <v>0.46497220369790809</v>
      </c>
      <c r="AM151" s="156">
        <f t="shared" si="156"/>
        <v>0.87774919692098685</v>
      </c>
      <c r="AN151" s="156">
        <f t="shared" si="157"/>
        <v>0.86980027634352919</v>
      </c>
      <c r="AO151" s="156">
        <f t="shared" si="158"/>
        <v>1.0102454859792906</v>
      </c>
      <c r="AP151" s="156">
        <f t="shared" si="159"/>
        <v>1.9419669948610883</v>
      </c>
      <c r="AQ151" s="111">
        <f t="shared" si="160"/>
        <v>674.85355678136921</v>
      </c>
      <c r="AR151" s="111">
        <f t="shared" si="161"/>
        <v>348.51681134962109</v>
      </c>
      <c r="AS151" s="111">
        <f t="shared" si="162"/>
        <v>0.43465521688854036</v>
      </c>
      <c r="AT151" s="111">
        <f t="shared" si="163"/>
        <v>0.46497999946215945</v>
      </c>
      <c r="AU151" s="156">
        <f t="shared" si="164"/>
        <v>0.87774727798475916</v>
      </c>
      <c r="AV151" s="156">
        <f t="shared" si="165"/>
        <v>0.86979824211853796</v>
      </c>
      <c r="AW151" s="156">
        <f t="shared" si="166"/>
        <v>1.0102456496082068</v>
      </c>
      <c r="AX151" s="156">
        <f t="shared" si="167"/>
        <v>1.9419870476840695</v>
      </c>
      <c r="AY151" s="111">
        <f t="shared" si="168"/>
        <v>674.84608207457347</v>
      </c>
      <c r="AZ151" s="111">
        <f t="shared" si="169"/>
        <v>348.51653721534876</v>
      </c>
      <c r="BA151" s="111">
        <f t="shared" si="170"/>
        <v>0.43465555877731427</v>
      </c>
      <c r="BB151" s="111">
        <f t="shared" si="171"/>
        <v>0.4649803652036385</v>
      </c>
      <c r="BC151" s="156">
        <f t="shared" si="172"/>
        <v>0.87774718795718154</v>
      </c>
      <c r="BD151" s="156">
        <f t="shared" si="173"/>
        <v>0.86979814668215449</v>
      </c>
      <c r="BE151" s="156">
        <f t="shared" si="174"/>
        <v>1.0102456572849199</v>
      </c>
      <c r="BF151" s="156">
        <f t="shared" si="175"/>
        <v>1.9419879884743207</v>
      </c>
      <c r="BG151" s="111">
        <f t="shared" si="176"/>
        <v>674.84573139056079</v>
      </c>
      <c r="BH151" s="111">
        <f t="shared" si="177"/>
        <v>348.51652435397818</v>
      </c>
      <c r="BI151" s="111">
        <f t="shared" si="178"/>
        <v>0.43465557481748973</v>
      </c>
      <c r="BJ151" s="111">
        <f t="shared" si="179"/>
        <v>0.46498038236289602</v>
      </c>
      <c r="BK151" s="156">
        <f t="shared" si="180"/>
        <v>0.87774718373341587</v>
      </c>
      <c r="BL151" s="156">
        <f t="shared" si="181"/>
        <v>0.86979814220462737</v>
      </c>
      <c r="BM151" s="156">
        <f t="shared" si="182"/>
        <v>1.0102456576450833</v>
      </c>
      <c r="BN151" s="156">
        <f t="shared" si="183"/>
        <v>1.9419880326127796</v>
      </c>
      <c r="BO151" s="111">
        <f t="shared" si="184"/>
        <v>674.84571493773331</v>
      </c>
      <c r="BP151" s="111">
        <f t="shared" si="185"/>
        <v>348.51652375056898</v>
      </c>
      <c r="BQ151" s="111">
        <f t="shared" si="186"/>
        <v>0.43465557557003709</v>
      </c>
      <c r="BR151" s="111">
        <f t="shared" si="187"/>
        <v>0.46498038316794665</v>
      </c>
      <c r="BS151" s="156">
        <f t="shared" si="188"/>
        <v>0.87774718353525205</v>
      </c>
      <c r="BT151" s="156">
        <f t="shared" si="189"/>
        <v>0.86979814199455796</v>
      </c>
      <c r="BU151" s="156">
        <f t="shared" si="190"/>
        <v>1.0102456576619809</v>
      </c>
      <c r="BV151" s="156">
        <f t="shared" si="191"/>
        <v>1.9419880346835976</v>
      </c>
      <c r="BW151" s="111">
        <f t="shared" si="192"/>
        <v>674.84571416582594</v>
      </c>
      <c r="BX151" s="111">
        <f t="shared" si="193"/>
        <v>348.51652372225919</v>
      </c>
      <c r="BY151" s="111">
        <f t="shared" si="194"/>
        <v>0.4346555756053439</v>
      </c>
      <c r="BZ151" s="111">
        <f t="shared" si="195"/>
        <v>0.46498038320571672</v>
      </c>
      <c r="CA151" s="156">
        <f t="shared" si="196"/>
        <v>0.87774718352595493</v>
      </c>
      <c r="CB151" s="156">
        <f t="shared" si="197"/>
        <v>0.86979814198470218</v>
      </c>
      <c r="CC151" s="156">
        <f t="shared" si="198"/>
        <v>1.0102456576627736</v>
      </c>
      <c r="CD151" s="156">
        <f t="shared" si="199"/>
        <v>1.9419880347807528</v>
      </c>
      <c r="CE151" s="111">
        <f t="shared" si="200"/>
        <v>674.84571412961088</v>
      </c>
      <c r="CF151" s="111">
        <f t="shared" si="201"/>
        <v>348.51652372093099</v>
      </c>
      <c r="CG151" s="111">
        <f t="shared" si="202"/>
        <v>0.43465557560700036</v>
      </c>
      <c r="CH151" s="111">
        <f t="shared" si="203"/>
        <v>0.4649803832074888</v>
      </c>
      <c r="CI151" s="156">
        <f t="shared" si="204"/>
        <v>0.87774718352551873</v>
      </c>
      <c r="CJ151" s="156">
        <f t="shared" si="205"/>
        <v>0.86979814198423977</v>
      </c>
      <c r="CK151" s="156">
        <f t="shared" si="206"/>
        <v>1.0102456576628109</v>
      </c>
      <c r="CL151" s="156">
        <f t="shared" si="207"/>
        <v>1.9419880347853111</v>
      </c>
      <c r="CM151" s="111">
        <f t="shared" si="208"/>
        <v>674.84571412791172</v>
      </c>
      <c r="CN151" s="111">
        <f t="shared" si="209"/>
        <v>348.51652372086869</v>
      </c>
      <c r="CO151" s="111">
        <f t="shared" si="210"/>
        <v>0.43465557560707807</v>
      </c>
      <c r="CP151" s="111">
        <f t="shared" si="211"/>
        <v>0.4649803832075719</v>
      </c>
      <c r="CQ151" s="156">
        <f t="shared" si="212"/>
        <v>0.8777471835254983</v>
      </c>
      <c r="CR151" s="156">
        <f t="shared" si="213"/>
        <v>0.86979814198421812</v>
      </c>
      <c r="CS151" s="156">
        <f t="shared" si="214"/>
        <v>1.0102456576628127</v>
      </c>
      <c r="CT151" s="156">
        <f t="shared" si="215"/>
        <v>1.941988034785525</v>
      </c>
      <c r="CU151" s="111">
        <f t="shared" si="216"/>
        <v>674.84571412783214</v>
      </c>
      <c r="CV151" s="111">
        <f t="shared" si="217"/>
        <v>348.51652372086573</v>
      </c>
      <c r="CW151" s="111">
        <f t="shared" si="218"/>
        <v>0.43465557560708179</v>
      </c>
      <c r="CX151" s="111">
        <f t="shared" si="219"/>
        <v>0.4649803832075759</v>
      </c>
      <c r="CY151" s="156">
        <f t="shared" si="220"/>
        <v>0.8777471835254973</v>
      </c>
      <c r="CZ151" s="156">
        <f t="shared" si="221"/>
        <v>0.86979814198421712</v>
      </c>
      <c r="DA151" s="156">
        <f t="shared" si="222"/>
        <v>1.0102456576628127</v>
      </c>
      <c r="DB151" s="156">
        <f t="shared" si="223"/>
        <v>1.9419880347855352</v>
      </c>
      <c r="DC151" s="111">
        <f t="shared" si="224"/>
        <v>674.8457141278285</v>
      </c>
      <c r="DD151" s="111">
        <f t="shared" si="225"/>
        <v>348.51652372086568</v>
      </c>
      <c r="DE151" s="111">
        <f t="shared" si="226"/>
        <v>0.43465557560708185</v>
      </c>
      <c r="DF151" s="111">
        <f t="shared" si="227"/>
        <v>0.46498038320757595</v>
      </c>
      <c r="DG151" s="156">
        <f t="shared" si="228"/>
        <v>0.8777471835254973</v>
      </c>
      <c r="DH151" s="156">
        <f t="shared" si="229"/>
        <v>0.86979814198421701</v>
      </c>
      <c r="DI151" s="156">
        <f t="shared" si="230"/>
        <v>1.0102456576628127</v>
      </c>
      <c r="DJ151" s="156">
        <f t="shared" si="231"/>
        <v>1.9419880347855352</v>
      </c>
      <c r="DK151" s="111">
        <f t="shared" si="232"/>
        <v>674.84571412782816</v>
      </c>
      <c r="DL151" s="104">
        <f t="shared" si="233"/>
        <v>348.51652372086568</v>
      </c>
      <c r="DM151" s="104">
        <f t="shared" si="234"/>
        <v>0.43465557560708185</v>
      </c>
      <c r="DN151" s="104">
        <f t="shared" si="235"/>
        <v>0.46498038320757595</v>
      </c>
      <c r="DO151" s="105">
        <f t="shared" si="236"/>
        <v>0.8777471835254973</v>
      </c>
      <c r="DP151" s="105">
        <f t="shared" si="237"/>
        <v>0.86979814198421701</v>
      </c>
      <c r="DQ151" s="105">
        <f t="shared" si="238"/>
        <v>1.0102456576628127</v>
      </c>
      <c r="DR151" s="105">
        <f t="shared" si="239"/>
        <v>1.9419880347855352</v>
      </c>
      <c r="DS151" s="104">
        <f t="shared" si="240"/>
        <v>674.84571412782816</v>
      </c>
      <c r="DT151" s="104">
        <f t="shared" si="241"/>
        <v>348.51652372086568</v>
      </c>
      <c r="DU151" s="104">
        <f t="shared" si="242"/>
        <v>0.43465557560708185</v>
      </c>
      <c r="DV151" s="104">
        <f t="shared" si="243"/>
        <v>0.46498038320757595</v>
      </c>
      <c r="DW151" s="105">
        <f t="shared" si="244"/>
        <v>0.8777471835254973</v>
      </c>
      <c r="DX151" s="105">
        <f t="shared" si="245"/>
        <v>0.86979814198421701</v>
      </c>
      <c r="DY151" s="105">
        <f t="shared" si="246"/>
        <v>1.0102456576628127</v>
      </c>
      <c r="DZ151" s="105">
        <f t="shared" si="247"/>
        <v>1.9419880347855352</v>
      </c>
      <c r="EA151" s="104">
        <f t="shared" si="248"/>
        <v>674.84571412782816</v>
      </c>
      <c r="EB151" s="104">
        <f t="shared" si="249"/>
        <v>348.51652372086568</v>
      </c>
      <c r="EC151" s="104">
        <f t="shared" si="250"/>
        <v>0.43465557560708185</v>
      </c>
      <c r="ED151" s="104">
        <f t="shared" si="251"/>
        <v>0.46498038320757595</v>
      </c>
      <c r="EE151" s="105">
        <f t="shared" si="252"/>
        <v>0.8777471835254973</v>
      </c>
      <c r="EF151" s="105">
        <f t="shared" si="253"/>
        <v>0.86979814198421701</v>
      </c>
      <c r="EG151" s="105">
        <f t="shared" si="254"/>
        <v>1.0102456576628127</v>
      </c>
      <c r="EH151" s="105">
        <f t="shared" si="255"/>
        <v>1.9419880347855352</v>
      </c>
      <c r="EI151" s="104">
        <f t="shared" si="256"/>
        <v>674.84571412782816</v>
      </c>
      <c r="EJ151" s="104">
        <f t="shared" si="257"/>
        <v>348.51652372086568</v>
      </c>
      <c r="EK151" s="104">
        <f t="shared" si="258"/>
        <v>0.43465557560708185</v>
      </c>
      <c r="EL151" s="104">
        <f t="shared" si="259"/>
        <v>0.46498038320757595</v>
      </c>
      <c r="EM151" s="105">
        <f t="shared" si="260"/>
        <v>0.8777471835254973</v>
      </c>
      <c r="EN151" s="105">
        <f t="shared" si="261"/>
        <v>0.86979814198421701</v>
      </c>
      <c r="EO151" s="105">
        <f t="shared" si="262"/>
        <v>1.0102456576628127</v>
      </c>
      <c r="EP151" s="105">
        <f t="shared" si="263"/>
        <v>1.9419880347855352</v>
      </c>
      <c r="EQ151" s="104">
        <f t="shared" si="264"/>
        <v>0.798571607360816</v>
      </c>
      <c r="ER151" s="65">
        <f t="shared" si="265"/>
        <v>75.3665237208657</v>
      </c>
      <c r="ES151" s="16"/>
      <c r="ET151" s="16"/>
      <c r="EU151" s="16"/>
      <c r="EV151" s="16"/>
      <c r="EW151" s="16"/>
      <c r="EX151" s="16"/>
      <c r="EY151" s="16"/>
      <c r="EZ151" s="16"/>
      <c r="FA151" s="16"/>
      <c r="FB151" s="16"/>
      <c r="FC151" s="16"/>
      <c r="FD151" s="16"/>
    </row>
    <row r="152" spans="2:160" x14ac:dyDescent="0.3"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16"/>
      <c r="M152" s="116"/>
      <c r="N152" s="116"/>
      <c r="O152" s="116"/>
      <c r="P152" s="117"/>
      <c r="Q152" s="117"/>
      <c r="R152" s="116"/>
      <c r="S152" s="111">
        <v>0.9</v>
      </c>
      <c r="T152" s="134">
        <f t="shared" si="137"/>
        <v>351.36350370003697</v>
      </c>
      <c r="U152" s="111">
        <f t="shared" si="138"/>
        <v>0.43113370805806922</v>
      </c>
      <c r="V152" s="111">
        <f t="shared" si="139"/>
        <v>0.46121280396909731</v>
      </c>
      <c r="W152" s="156">
        <f t="shared" si="140"/>
        <v>0.87867506641784532</v>
      </c>
      <c r="X152" s="156">
        <f t="shared" si="141"/>
        <v>0.87078180781176062</v>
      </c>
      <c r="Y152" s="156">
        <f t="shared" si="142"/>
        <v>1.0083983200257236</v>
      </c>
      <c r="Z152" s="156">
        <f t="shared" si="143"/>
        <v>1.9613878629211476</v>
      </c>
      <c r="AA152" s="111">
        <f t="shared" si="144"/>
        <v>683.65350566392976</v>
      </c>
      <c r="AB152" s="111">
        <f t="shared" si="145"/>
        <v>348.83779661625545</v>
      </c>
      <c r="AC152" s="111">
        <f t="shared" si="146"/>
        <v>0.43425526618927462</v>
      </c>
      <c r="AD152" s="111">
        <f t="shared" si="147"/>
        <v>0.46455214522573568</v>
      </c>
      <c r="AE152" s="156">
        <f t="shared" si="148"/>
        <v>0.87785260099451712</v>
      </c>
      <c r="AF152" s="156">
        <f t="shared" si="149"/>
        <v>0.86990989334276936</v>
      </c>
      <c r="AG152" s="156">
        <f t="shared" si="150"/>
        <v>1.0084562508532537</v>
      </c>
      <c r="AH152" s="156">
        <f t="shared" si="151"/>
        <v>1.9702894104342468</v>
      </c>
      <c r="AI152" s="111">
        <f t="shared" si="152"/>
        <v>680.66503410641985</v>
      </c>
      <c r="AJ152" s="111">
        <f t="shared" si="153"/>
        <v>348.72918024306938</v>
      </c>
      <c r="AK152" s="111">
        <f t="shared" si="154"/>
        <v>0.43439052080724944</v>
      </c>
      <c r="AL152" s="111">
        <f t="shared" si="155"/>
        <v>0.46469683621240637</v>
      </c>
      <c r="AM152" s="156">
        <f t="shared" si="156"/>
        <v>0.87781698163171873</v>
      </c>
      <c r="AN152" s="156">
        <f t="shared" si="157"/>
        <v>0.86987213372606198</v>
      </c>
      <c r="AO152" s="156">
        <f t="shared" si="158"/>
        <v>1.0084587603071855</v>
      </c>
      <c r="AP152" s="156">
        <f t="shared" si="159"/>
        <v>1.9706758012644436</v>
      </c>
      <c r="AQ152" s="111">
        <f t="shared" si="160"/>
        <v>680.53468625036783</v>
      </c>
      <c r="AR152" s="111">
        <f t="shared" si="161"/>
        <v>348.7244336392539</v>
      </c>
      <c r="AS152" s="111">
        <f t="shared" si="162"/>
        <v>0.43439643344056267</v>
      </c>
      <c r="AT152" s="111">
        <f t="shared" si="163"/>
        <v>0.46470316135502054</v>
      </c>
      <c r="AU152" s="156">
        <f t="shared" si="164"/>
        <v>0.87781542457012118</v>
      </c>
      <c r="AV152" s="156">
        <f t="shared" si="165"/>
        <v>0.8698704831080375</v>
      </c>
      <c r="AW152" s="156">
        <f t="shared" si="166"/>
        <v>1.0084588700063368</v>
      </c>
      <c r="AX152" s="156">
        <f t="shared" si="167"/>
        <v>1.9706926935915117</v>
      </c>
      <c r="AY152" s="111">
        <f t="shared" si="168"/>
        <v>680.52898648813368</v>
      </c>
      <c r="AZ152" s="111">
        <f t="shared" si="169"/>
        <v>348.72422606559962</v>
      </c>
      <c r="BA152" s="111">
        <f t="shared" si="170"/>
        <v>0.43439669200950726</v>
      </c>
      <c r="BB152" s="111">
        <f t="shared" si="171"/>
        <v>0.46470343796365893</v>
      </c>
      <c r="BC152" s="156">
        <f t="shared" si="172"/>
        <v>0.8778153564773814</v>
      </c>
      <c r="BD152" s="156">
        <f t="shared" si="173"/>
        <v>0.86987041092393347</v>
      </c>
      <c r="BE152" s="156">
        <f t="shared" si="174"/>
        <v>1.0084588748036543</v>
      </c>
      <c r="BF152" s="156">
        <f t="shared" si="175"/>
        <v>1.970693432322602</v>
      </c>
      <c r="BG152" s="111">
        <f t="shared" si="176"/>
        <v>680.52873722527249</v>
      </c>
      <c r="BH152" s="111">
        <f t="shared" si="177"/>
        <v>348.72421698792402</v>
      </c>
      <c r="BI152" s="111">
        <f t="shared" si="178"/>
        <v>0.43439670331733177</v>
      </c>
      <c r="BJ152" s="111">
        <f t="shared" si="179"/>
        <v>0.46470345006040142</v>
      </c>
      <c r="BK152" s="156">
        <f t="shared" si="180"/>
        <v>0.87781535349952688</v>
      </c>
      <c r="BL152" s="156">
        <f t="shared" si="181"/>
        <v>0.86987040776715396</v>
      </c>
      <c r="BM152" s="156">
        <f t="shared" si="182"/>
        <v>1.0084588750134522</v>
      </c>
      <c r="BN152" s="156">
        <f t="shared" si="183"/>
        <v>1.9706934646290444</v>
      </c>
      <c r="BO152" s="111">
        <f t="shared" si="184"/>
        <v>680.52872632441881</v>
      </c>
      <c r="BP152" s="111">
        <f t="shared" si="185"/>
        <v>348.72421659093573</v>
      </c>
      <c r="BQ152" s="111">
        <f t="shared" si="186"/>
        <v>0.4343967038118498</v>
      </c>
      <c r="BR152" s="111">
        <f t="shared" si="187"/>
        <v>0.4647034505894207</v>
      </c>
      <c r="BS152" s="156">
        <f t="shared" si="188"/>
        <v>0.87781535336929817</v>
      </c>
      <c r="BT152" s="156">
        <f t="shared" si="189"/>
        <v>0.86987040762910051</v>
      </c>
      <c r="BU152" s="156">
        <f t="shared" si="190"/>
        <v>1.0084588750226273</v>
      </c>
      <c r="BV152" s="156">
        <f t="shared" si="191"/>
        <v>1.970693466041882</v>
      </c>
      <c r="BW152" s="111">
        <f t="shared" si="192"/>
        <v>680.52872584769841</v>
      </c>
      <c r="BX152" s="111">
        <f t="shared" si="193"/>
        <v>348.72421657357455</v>
      </c>
      <c r="BY152" s="111">
        <f t="shared" si="194"/>
        <v>0.43439670383347617</v>
      </c>
      <c r="BZ152" s="111">
        <f t="shared" si="195"/>
        <v>0.46470345061255591</v>
      </c>
      <c r="CA152" s="156">
        <f t="shared" si="196"/>
        <v>0.87781535336360306</v>
      </c>
      <c r="CB152" s="156">
        <f t="shared" si="197"/>
        <v>0.86987040762306311</v>
      </c>
      <c r="CC152" s="156">
        <f t="shared" si="198"/>
        <v>1.0084588750230286</v>
      </c>
      <c r="CD152" s="156">
        <f t="shared" si="199"/>
        <v>1.9706934661036688</v>
      </c>
      <c r="CE152" s="111">
        <f t="shared" si="200"/>
        <v>680.5287258268504</v>
      </c>
      <c r="CF152" s="111">
        <f t="shared" si="201"/>
        <v>348.72421657281529</v>
      </c>
      <c r="CG152" s="111">
        <f t="shared" si="202"/>
        <v>0.43439670383442197</v>
      </c>
      <c r="CH152" s="111">
        <f t="shared" si="203"/>
        <v>0.46470345061356766</v>
      </c>
      <c r="CI152" s="156">
        <f t="shared" si="204"/>
        <v>0.87781535336335392</v>
      </c>
      <c r="CJ152" s="156">
        <f t="shared" si="205"/>
        <v>0.8698704076227991</v>
      </c>
      <c r="CK152" s="156">
        <f t="shared" si="206"/>
        <v>1.0084588750230461</v>
      </c>
      <c r="CL152" s="156">
        <f t="shared" si="207"/>
        <v>1.9706934661063706</v>
      </c>
      <c r="CM152" s="111">
        <f t="shared" si="208"/>
        <v>680.52872582593864</v>
      </c>
      <c r="CN152" s="111">
        <f t="shared" si="209"/>
        <v>348.7242165727821</v>
      </c>
      <c r="CO152" s="111">
        <f t="shared" si="210"/>
        <v>0.43439670383446327</v>
      </c>
      <c r="CP152" s="111">
        <f t="shared" si="211"/>
        <v>0.4647034506136119</v>
      </c>
      <c r="CQ152" s="156">
        <f t="shared" si="212"/>
        <v>0.87781535336334304</v>
      </c>
      <c r="CR152" s="156">
        <f t="shared" si="213"/>
        <v>0.86987040762278756</v>
      </c>
      <c r="CS152" s="156">
        <f t="shared" si="214"/>
        <v>1.0084588750230468</v>
      </c>
      <c r="CT152" s="156">
        <f t="shared" si="215"/>
        <v>1.9706934661064885</v>
      </c>
      <c r="CU152" s="111">
        <f t="shared" si="216"/>
        <v>680.52872582589896</v>
      </c>
      <c r="CV152" s="111">
        <f t="shared" si="217"/>
        <v>348.72421657278062</v>
      </c>
      <c r="CW152" s="111">
        <f t="shared" si="218"/>
        <v>0.43439670383446516</v>
      </c>
      <c r="CX152" s="111">
        <f t="shared" si="219"/>
        <v>0.46470345061361384</v>
      </c>
      <c r="CY152" s="156">
        <f t="shared" si="220"/>
        <v>0.8778153533633426</v>
      </c>
      <c r="CZ152" s="156">
        <f t="shared" si="221"/>
        <v>0.869870407622787</v>
      </c>
      <c r="DA152" s="156">
        <f t="shared" si="222"/>
        <v>1.0084588750230468</v>
      </c>
      <c r="DB152" s="156">
        <f t="shared" si="223"/>
        <v>1.9706934661064941</v>
      </c>
      <c r="DC152" s="111">
        <f t="shared" si="224"/>
        <v>680.52872582589691</v>
      </c>
      <c r="DD152" s="111">
        <f t="shared" si="225"/>
        <v>348.72421657278056</v>
      </c>
      <c r="DE152" s="111">
        <f t="shared" si="226"/>
        <v>0.43439670383446521</v>
      </c>
      <c r="DF152" s="111">
        <f t="shared" si="227"/>
        <v>0.46470345061361396</v>
      </c>
      <c r="DG152" s="156">
        <f t="shared" si="228"/>
        <v>0.8778153533633426</v>
      </c>
      <c r="DH152" s="156">
        <f t="shared" si="229"/>
        <v>0.869870407622787</v>
      </c>
      <c r="DI152" s="156">
        <f t="shared" si="230"/>
        <v>1.0084588750230468</v>
      </c>
      <c r="DJ152" s="156">
        <f t="shared" si="231"/>
        <v>1.9706934661064941</v>
      </c>
      <c r="DK152" s="111">
        <f t="shared" si="232"/>
        <v>680.52872582589691</v>
      </c>
      <c r="DL152" s="104">
        <f t="shared" si="233"/>
        <v>348.72421657278056</v>
      </c>
      <c r="DM152" s="104">
        <f t="shared" si="234"/>
        <v>0.43439670383446521</v>
      </c>
      <c r="DN152" s="104">
        <f t="shared" si="235"/>
        <v>0.46470345061361396</v>
      </c>
      <c r="DO152" s="105">
        <f t="shared" si="236"/>
        <v>0.8778153533633426</v>
      </c>
      <c r="DP152" s="105">
        <f t="shared" si="237"/>
        <v>0.869870407622787</v>
      </c>
      <c r="DQ152" s="105">
        <f t="shared" si="238"/>
        <v>1.0084588750230468</v>
      </c>
      <c r="DR152" s="105">
        <f t="shared" si="239"/>
        <v>1.9706934661064941</v>
      </c>
      <c r="DS152" s="104">
        <f t="shared" si="240"/>
        <v>680.52872582589691</v>
      </c>
      <c r="DT152" s="104">
        <f t="shared" si="241"/>
        <v>348.72421657278056</v>
      </c>
      <c r="DU152" s="104">
        <f t="shared" si="242"/>
        <v>0.43439670383446521</v>
      </c>
      <c r="DV152" s="104">
        <f t="shared" si="243"/>
        <v>0.46470345061361396</v>
      </c>
      <c r="DW152" s="105">
        <f t="shared" si="244"/>
        <v>0.8778153533633426</v>
      </c>
      <c r="DX152" s="105">
        <f t="shared" si="245"/>
        <v>0.869870407622787</v>
      </c>
      <c r="DY152" s="105">
        <f t="shared" si="246"/>
        <v>1.0084588750230468</v>
      </c>
      <c r="DZ152" s="105">
        <f t="shared" si="247"/>
        <v>1.9706934661064941</v>
      </c>
      <c r="EA152" s="104">
        <f t="shared" si="248"/>
        <v>680.52872582589691</v>
      </c>
      <c r="EB152" s="104">
        <f t="shared" si="249"/>
        <v>348.72421657278056</v>
      </c>
      <c r="EC152" s="104">
        <f t="shared" si="250"/>
        <v>0.43439670383446521</v>
      </c>
      <c r="ED152" s="104">
        <f t="shared" si="251"/>
        <v>0.46470345061361396</v>
      </c>
      <c r="EE152" s="105">
        <f t="shared" si="252"/>
        <v>0.8778153533633426</v>
      </c>
      <c r="EF152" s="105">
        <f t="shared" si="253"/>
        <v>0.869870407622787</v>
      </c>
      <c r="EG152" s="105">
        <f t="shared" si="254"/>
        <v>1.0084588750230468</v>
      </c>
      <c r="EH152" s="105">
        <f t="shared" si="255"/>
        <v>1.9706934661064941</v>
      </c>
      <c r="EI152" s="104">
        <f t="shared" si="256"/>
        <v>680.52872582589691</v>
      </c>
      <c r="EJ152" s="104">
        <f t="shared" si="257"/>
        <v>348.72421657278056</v>
      </c>
      <c r="EK152" s="104">
        <f t="shared" si="258"/>
        <v>0.43439670383446521</v>
      </c>
      <c r="EL152" s="104">
        <f t="shared" si="259"/>
        <v>0.46470345061361396</v>
      </c>
      <c r="EM152" s="105">
        <f t="shared" si="260"/>
        <v>0.8778153533633426</v>
      </c>
      <c r="EN152" s="105">
        <f t="shared" si="261"/>
        <v>0.869870407622787</v>
      </c>
      <c r="EO152" s="105">
        <f t="shared" si="262"/>
        <v>1.0084588750230468</v>
      </c>
      <c r="EP152" s="105">
        <f t="shared" si="263"/>
        <v>1.9706934661064941</v>
      </c>
      <c r="EQ152" s="104">
        <f t="shared" si="264"/>
        <v>0.81290451510147954</v>
      </c>
      <c r="ER152" s="60">
        <f t="shared" si="265"/>
        <v>75.574216572780585</v>
      </c>
      <c r="ES152" s="16"/>
      <c r="ET152" s="16"/>
      <c r="EU152" s="16"/>
      <c r="EV152" s="16"/>
      <c r="EW152" s="16"/>
      <c r="EX152" s="16"/>
      <c r="EY152" s="16"/>
      <c r="EZ152" s="16"/>
      <c r="FA152" s="16"/>
      <c r="FB152" s="16"/>
      <c r="FC152" s="16"/>
      <c r="FD152" s="16"/>
    </row>
    <row r="153" spans="2:160" x14ac:dyDescent="0.3"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16"/>
      <c r="M153" s="116"/>
      <c r="N153" s="116"/>
      <c r="O153" s="116"/>
      <c r="P153" s="117"/>
      <c r="Q153" s="117"/>
      <c r="R153" s="116"/>
      <c r="S153" s="111">
        <v>0.91</v>
      </c>
      <c r="T153" s="134">
        <f t="shared" si="137"/>
        <v>351.37515204311791</v>
      </c>
      <c r="U153" s="111">
        <f t="shared" si="138"/>
        <v>0.4311194156605675</v>
      </c>
      <c r="V153" s="111">
        <f t="shared" si="139"/>
        <v>0.46119751442758383</v>
      </c>
      <c r="W153" s="156">
        <f t="shared" si="140"/>
        <v>0.87867883393791957</v>
      </c>
      <c r="X153" s="156">
        <f t="shared" si="141"/>
        <v>0.87078580197730093</v>
      </c>
      <c r="Y153" s="156">
        <f t="shared" si="142"/>
        <v>1.0067999924406479</v>
      </c>
      <c r="Z153" s="156">
        <f t="shared" si="143"/>
        <v>1.9912060241800118</v>
      </c>
      <c r="AA153" s="111">
        <f t="shared" si="144"/>
        <v>689.22358516596444</v>
      </c>
      <c r="AB153" s="111">
        <f t="shared" si="145"/>
        <v>349.03918370663985</v>
      </c>
      <c r="AC153" s="111">
        <f t="shared" si="146"/>
        <v>0.43400471149907272</v>
      </c>
      <c r="AD153" s="111">
        <f t="shared" si="147"/>
        <v>0.4642841099757522</v>
      </c>
      <c r="AE153" s="156">
        <f t="shared" si="148"/>
        <v>0.87791858850045346</v>
      </c>
      <c r="AF153" s="156">
        <f t="shared" si="149"/>
        <v>0.8699798461099203</v>
      </c>
      <c r="AG153" s="156">
        <f t="shared" si="150"/>
        <v>1.0068433639417893</v>
      </c>
      <c r="AH153" s="156">
        <f t="shared" si="151"/>
        <v>1.9997487954500068</v>
      </c>
      <c r="AI153" s="111">
        <f t="shared" si="152"/>
        <v>686.65061763391998</v>
      </c>
      <c r="AJ153" s="111">
        <f t="shared" si="153"/>
        <v>348.94632791017426</v>
      </c>
      <c r="AK153" s="111">
        <f t="shared" si="154"/>
        <v>0.43412020161870635</v>
      </c>
      <c r="AL153" s="111">
        <f t="shared" si="155"/>
        <v>0.46440765754559282</v>
      </c>
      <c r="AM153" s="156">
        <f t="shared" si="156"/>
        <v>0.87788817175053724</v>
      </c>
      <c r="AN153" s="156">
        <f t="shared" si="157"/>
        <v>0.86994760153874562</v>
      </c>
      <c r="AO153" s="156">
        <f t="shared" si="158"/>
        <v>1.0068450995807532</v>
      </c>
      <c r="AP153" s="156">
        <f t="shared" si="159"/>
        <v>2.0000913234848938</v>
      </c>
      <c r="AQ153" s="111">
        <f t="shared" si="160"/>
        <v>686.54695901719629</v>
      </c>
      <c r="AR153" s="111">
        <f t="shared" si="161"/>
        <v>348.9425808661411</v>
      </c>
      <c r="AS153" s="111">
        <f t="shared" si="162"/>
        <v>0.43412486332409961</v>
      </c>
      <c r="AT153" s="111">
        <f t="shared" si="163"/>
        <v>0.46441264448624608</v>
      </c>
      <c r="AU153" s="156">
        <f t="shared" si="164"/>
        <v>0.87788694401458822</v>
      </c>
      <c r="AV153" s="156">
        <f t="shared" si="165"/>
        <v>0.86994630002660112</v>
      </c>
      <c r="AW153" s="156">
        <f t="shared" si="166"/>
        <v>1.0068451696383782</v>
      </c>
      <c r="AX153" s="156">
        <f t="shared" si="167"/>
        <v>2.0001051504177183</v>
      </c>
      <c r="AY153" s="111">
        <f t="shared" si="168"/>
        <v>686.54277380230769</v>
      </c>
      <c r="AZ153" s="111">
        <f t="shared" si="169"/>
        <v>348.94242956933954</v>
      </c>
      <c r="BA153" s="111">
        <f t="shared" si="170"/>
        <v>0.43412505155487269</v>
      </c>
      <c r="BB153" s="111">
        <f t="shared" si="171"/>
        <v>0.46441284584939868</v>
      </c>
      <c r="BC153" s="156">
        <f t="shared" si="172"/>
        <v>0.87788689444098822</v>
      </c>
      <c r="BD153" s="156">
        <f t="shared" si="173"/>
        <v>0.86994624747406379</v>
      </c>
      <c r="BE153" s="156">
        <f t="shared" si="174"/>
        <v>1.0068451724671703</v>
      </c>
      <c r="BF153" s="156">
        <f t="shared" si="175"/>
        <v>2.0001057087244383</v>
      </c>
      <c r="BG153" s="111">
        <f t="shared" si="176"/>
        <v>686.54260480954792</v>
      </c>
      <c r="BH153" s="111">
        <f t="shared" si="177"/>
        <v>348.94242346018319</v>
      </c>
      <c r="BI153" s="111">
        <f t="shared" si="178"/>
        <v>0.43412505915537536</v>
      </c>
      <c r="BJ153" s="111">
        <f t="shared" si="179"/>
        <v>0.46441285398016902</v>
      </c>
      <c r="BK153" s="156">
        <f t="shared" si="180"/>
        <v>0.87788689243927376</v>
      </c>
      <c r="BL153" s="156">
        <f t="shared" si="181"/>
        <v>0.86994624535206388</v>
      </c>
      <c r="BM153" s="156">
        <f t="shared" si="182"/>
        <v>1.0068451725813932</v>
      </c>
      <c r="BN153" s="156">
        <f t="shared" si="183"/>
        <v>2.000105731268107</v>
      </c>
      <c r="BO153" s="111">
        <f t="shared" si="184"/>
        <v>686.54259798584712</v>
      </c>
      <c r="BP153" s="111">
        <f t="shared" si="185"/>
        <v>348.94242321350367</v>
      </c>
      <c r="BQ153" s="111">
        <f t="shared" si="186"/>
        <v>0.43412505946227342</v>
      </c>
      <c r="BR153" s="111">
        <f t="shared" si="187"/>
        <v>0.46441285430847856</v>
      </c>
      <c r="BS153" s="156">
        <f t="shared" si="188"/>
        <v>0.87788689235844719</v>
      </c>
      <c r="BT153" s="156">
        <f t="shared" si="189"/>
        <v>0.86994624526638042</v>
      </c>
      <c r="BU153" s="156">
        <f t="shared" si="190"/>
        <v>1.0068451725860053</v>
      </c>
      <c r="BV153" s="156">
        <f t="shared" si="191"/>
        <v>2.0001057321783899</v>
      </c>
      <c r="BW153" s="111">
        <f t="shared" si="192"/>
        <v>686.54259771031525</v>
      </c>
      <c r="BX153" s="111">
        <f t="shared" si="193"/>
        <v>348.94242320354306</v>
      </c>
      <c r="BY153" s="111">
        <f t="shared" si="194"/>
        <v>0.43412505947466556</v>
      </c>
      <c r="BZ153" s="111">
        <f t="shared" si="195"/>
        <v>0.46441285432173529</v>
      </c>
      <c r="CA153" s="156">
        <f t="shared" si="196"/>
        <v>0.87788689235518347</v>
      </c>
      <c r="CB153" s="156">
        <f t="shared" si="197"/>
        <v>0.86994624526292064</v>
      </c>
      <c r="CC153" s="156">
        <f t="shared" si="198"/>
        <v>1.0068451725861916</v>
      </c>
      <c r="CD153" s="156">
        <f t="shared" si="199"/>
        <v>2.0001057322151459</v>
      </c>
      <c r="CE153" s="111">
        <f t="shared" si="200"/>
        <v>686.54259769918974</v>
      </c>
      <c r="CF153" s="111">
        <f t="shared" si="201"/>
        <v>348.94242320314089</v>
      </c>
      <c r="CG153" s="111">
        <f t="shared" si="202"/>
        <v>0.43412505947516594</v>
      </c>
      <c r="CH153" s="111">
        <f t="shared" si="203"/>
        <v>0.46441285432227053</v>
      </c>
      <c r="CI153" s="156">
        <f t="shared" si="204"/>
        <v>0.87788689235505168</v>
      </c>
      <c r="CJ153" s="156">
        <f t="shared" si="205"/>
        <v>0.86994624526278086</v>
      </c>
      <c r="CK153" s="156">
        <f t="shared" si="206"/>
        <v>1.0068451725861991</v>
      </c>
      <c r="CL153" s="156">
        <f t="shared" si="207"/>
        <v>2.00010573221663</v>
      </c>
      <c r="CM153" s="111">
        <f t="shared" si="208"/>
        <v>686.54259769874034</v>
      </c>
      <c r="CN153" s="111">
        <f t="shared" si="209"/>
        <v>348.94242320312463</v>
      </c>
      <c r="CO153" s="111">
        <f t="shared" si="210"/>
        <v>0.43412505947518615</v>
      </c>
      <c r="CP153" s="111">
        <f t="shared" si="211"/>
        <v>0.46441285432229212</v>
      </c>
      <c r="CQ153" s="156">
        <f t="shared" si="212"/>
        <v>0.87788689235504647</v>
      </c>
      <c r="CR153" s="156">
        <f t="shared" si="213"/>
        <v>0.8699462452627752</v>
      </c>
      <c r="CS153" s="156">
        <f t="shared" si="214"/>
        <v>1.0068451725861993</v>
      </c>
      <c r="CT153" s="156">
        <f t="shared" si="215"/>
        <v>2.00010573221669</v>
      </c>
      <c r="CU153" s="111">
        <f t="shared" si="216"/>
        <v>686.54259769872249</v>
      </c>
      <c r="CV153" s="111">
        <f t="shared" si="217"/>
        <v>348.94242320312401</v>
      </c>
      <c r="CW153" s="111">
        <f t="shared" si="218"/>
        <v>0.43412505947518693</v>
      </c>
      <c r="CX153" s="111">
        <f t="shared" si="219"/>
        <v>0.46441285432229301</v>
      </c>
      <c r="CY153" s="156">
        <f t="shared" si="220"/>
        <v>0.87788689235504624</v>
      </c>
      <c r="CZ153" s="156">
        <f t="shared" si="221"/>
        <v>0.86994624526277498</v>
      </c>
      <c r="DA153" s="156">
        <f t="shared" si="222"/>
        <v>1.0068451725861993</v>
      </c>
      <c r="DB153" s="156">
        <f t="shared" si="223"/>
        <v>2.0001057322166922</v>
      </c>
      <c r="DC153" s="111">
        <f t="shared" si="224"/>
        <v>686.54259769872147</v>
      </c>
      <c r="DD153" s="111">
        <f t="shared" si="225"/>
        <v>348.94242320312395</v>
      </c>
      <c r="DE153" s="111">
        <f t="shared" si="226"/>
        <v>0.43412505947518698</v>
      </c>
      <c r="DF153" s="111">
        <f t="shared" si="227"/>
        <v>0.46441285432229307</v>
      </c>
      <c r="DG153" s="156">
        <f t="shared" si="228"/>
        <v>0.87788689235504624</v>
      </c>
      <c r="DH153" s="156">
        <f t="shared" si="229"/>
        <v>0.86994624526277498</v>
      </c>
      <c r="DI153" s="156">
        <f t="shared" si="230"/>
        <v>1.0068451725861993</v>
      </c>
      <c r="DJ153" s="156">
        <f t="shared" si="231"/>
        <v>2.0001057322166922</v>
      </c>
      <c r="DK153" s="111">
        <f t="shared" si="232"/>
        <v>686.54259769872147</v>
      </c>
      <c r="DL153" s="104">
        <f t="shared" si="233"/>
        <v>348.94242320312395</v>
      </c>
      <c r="DM153" s="104">
        <f t="shared" si="234"/>
        <v>0.43412505947518698</v>
      </c>
      <c r="DN153" s="104">
        <f t="shared" si="235"/>
        <v>0.46441285432229307</v>
      </c>
      <c r="DO153" s="105">
        <f t="shared" si="236"/>
        <v>0.87788689235504624</v>
      </c>
      <c r="DP153" s="105">
        <f t="shared" si="237"/>
        <v>0.86994624526277498</v>
      </c>
      <c r="DQ153" s="105">
        <f t="shared" si="238"/>
        <v>1.0068451725861993</v>
      </c>
      <c r="DR153" s="105">
        <f t="shared" si="239"/>
        <v>2.0001057322166922</v>
      </c>
      <c r="DS153" s="104">
        <f t="shared" si="240"/>
        <v>686.54259769872147</v>
      </c>
      <c r="DT153" s="104">
        <f t="shared" si="241"/>
        <v>348.94242320312395</v>
      </c>
      <c r="DU153" s="104">
        <f t="shared" si="242"/>
        <v>0.43412505947518698</v>
      </c>
      <c r="DV153" s="104">
        <f t="shared" si="243"/>
        <v>0.46441285432229307</v>
      </c>
      <c r="DW153" s="105">
        <f t="shared" si="244"/>
        <v>0.87788689235504624</v>
      </c>
      <c r="DX153" s="105">
        <f t="shared" si="245"/>
        <v>0.86994624526277498</v>
      </c>
      <c r="DY153" s="105">
        <f t="shared" si="246"/>
        <v>1.0068451725861993</v>
      </c>
      <c r="DZ153" s="105">
        <f t="shared" si="247"/>
        <v>2.0001057322166922</v>
      </c>
      <c r="EA153" s="104">
        <f t="shared" si="248"/>
        <v>686.54259769872147</v>
      </c>
      <c r="EB153" s="104">
        <f t="shared" si="249"/>
        <v>348.94242320312395</v>
      </c>
      <c r="EC153" s="104">
        <f t="shared" si="250"/>
        <v>0.43412505947518698</v>
      </c>
      <c r="ED153" s="104">
        <f t="shared" si="251"/>
        <v>0.46441285432229307</v>
      </c>
      <c r="EE153" s="105">
        <f t="shared" si="252"/>
        <v>0.87788689235504624</v>
      </c>
      <c r="EF153" s="105">
        <f t="shared" si="253"/>
        <v>0.86994624526277498</v>
      </c>
      <c r="EG153" s="105">
        <f t="shared" si="254"/>
        <v>1.0068451725861993</v>
      </c>
      <c r="EH153" s="105">
        <f t="shared" si="255"/>
        <v>2.0001057322166922</v>
      </c>
      <c r="EI153" s="104">
        <f t="shared" si="256"/>
        <v>686.54259769872147</v>
      </c>
      <c r="EJ153" s="104">
        <f t="shared" si="257"/>
        <v>348.94242320312395</v>
      </c>
      <c r="EK153" s="104">
        <f t="shared" si="258"/>
        <v>0.43412505947518698</v>
      </c>
      <c r="EL153" s="104">
        <f t="shared" si="259"/>
        <v>0.46441285432229307</v>
      </c>
      <c r="EM153" s="105">
        <f t="shared" si="260"/>
        <v>0.87788689235504624</v>
      </c>
      <c r="EN153" s="105">
        <f t="shared" si="261"/>
        <v>0.86994624526277498</v>
      </c>
      <c r="EO153" s="105">
        <f t="shared" si="262"/>
        <v>1.0068451725861993</v>
      </c>
      <c r="EP153" s="105">
        <f t="shared" si="263"/>
        <v>2.0001057322166922</v>
      </c>
      <c r="EQ153" s="104">
        <f t="shared" si="264"/>
        <v>0.82787343182087081</v>
      </c>
      <c r="ER153" s="65">
        <f t="shared" si="265"/>
        <v>75.792423203123974</v>
      </c>
      <c r="ES153" s="16"/>
      <c r="ET153" s="16"/>
      <c r="EU153" s="16"/>
      <c r="EV153" s="16"/>
      <c r="EW153" s="16"/>
      <c r="EX153" s="16"/>
      <c r="EY153" s="16"/>
      <c r="EZ153" s="16"/>
      <c r="FA153" s="16"/>
      <c r="FB153" s="16"/>
      <c r="FC153" s="16"/>
      <c r="FD153" s="16"/>
    </row>
    <row r="154" spans="2:160" x14ac:dyDescent="0.3"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16"/>
      <c r="M154" s="116"/>
      <c r="N154" s="116"/>
      <c r="O154" s="116"/>
      <c r="P154" s="117"/>
      <c r="Q154" s="117"/>
      <c r="R154" s="116"/>
      <c r="S154" s="111">
        <v>0.92</v>
      </c>
      <c r="T154" s="134">
        <f t="shared" si="137"/>
        <v>351.38680038619884</v>
      </c>
      <c r="U154" s="111">
        <f t="shared" si="138"/>
        <v>0.43110512421064123</v>
      </c>
      <c r="V154" s="111">
        <f t="shared" si="139"/>
        <v>0.46118222589975577</v>
      </c>
      <c r="W154" s="156">
        <f t="shared" si="140"/>
        <v>0.87868260122436248</v>
      </c>
      <c r="X154" s="156">
        <f t="shared" si="141"/>
        <v>0.87078979589634975</v>
      </c>
      <c r="Y154" s="156">
        <f t="shared" si="142"/>
        <v>1.0053712472722003</v>
      </c>
      <c r="Z154" s="156">
        <f t="shared" si="143"/>
        <v>2.0218320993439343</v>
      </c>
      <c r="AA154" s="111">
        <f t="shared" si="144"/>
        <v>695.15564209392574</v>
      </c>
      <c r="AB154" s="111">
        <f t="shared" si="145"/>
        <v>349.2521632473937</v>
      </c>
      <c r="AC154" s="111">
        <f t="shared" si="146"/>
        <v>0.43374004850234105</v>
      </c>
      <c r="AD154" s="111">
        <f t="shared" si="147"/>
        <v>0.46400098211878343</v>
      </c>
      <c r="AE154" s="156">
        <f t="shared" si="148"/>
        <v>0.87798829703716308</v>
      </c>
      <c r="AF154" s="156">
        <f t="shared" si="149"/>
        <v>0.87005374390708512</v>
      </c>
      <c r="AG154" s="156">
        <f t="shared" si="150"/>
        <v>1.0054025479631792</v>
      </c>
      <c r="AH154" s="156">
        <f t="shared" si="151"/>
        <v>2.0299318149038434</v>
      </c>
      <c r="AI154" s="111">
        <f t="shared" si="152"/>
        <v>692.99170047572545</v>
      </c>
      <c r="AJ154" s="111">
        <f t="shared" si="153"/>
        <v>349.17464808082218</v>
      </c>
      <c r="AK154" s="111">
        <f t="shared" si="154"/>
        <v>0.43383633679902345</v>
      </c>
      <c r="AL154" s="111">
        <f t="shared" si="155"/>
        <v>0.46410398820360649</v>
      </c>
      <c r="AM154" s="156">
        <f t="shared" si="156"/>
        <v>0.87796293540418047</v>
      </c>
      <c r="AN154" s="156">
        <f t="shared" si="157"/>
        <v>0.87002685807357427</v>
      </c>
      <c r="AO154" s="156">
        <f t="shared" si="158"/>
        <v>1.0054036915564943</v>
      </c>
      <c r="AP154" s="156">
        <f t="shared" si="159"/>
        <v>2.0302282796835152</v>
      </c>
      <c r="AQ154" s="111">
        <f t="shared" si="160"/>
        <v>692.912125751448</v>
      </c>
      <c r="AR154" s="111">
        <f t="shared" si="161"/>
        <v>349.17179374603046</v>
      </c>
      <c r="AS154" s="111">
        <f t="shared" si="162"/>
        <v>0.43383988323138778</v>
      </c>
      <c r="AT154" s="111">
        <f t="shared" si="163"/>
        <v>0.46410778206148456</v>
      </c>
      <c r="AU154" s="156">
        <f t="shared" si="164"/>
        <v>0.87796200131382673</v>
      </c>
      <c r="AV154" s="156">
        <f t="shared" si="165"/>
        <v>0.87002586784666291</v>
      </c>
      <c r="AW154" s="156">
        <f t="shared" si="166"/>
        <v>1.0054037336763224</v>
      </c>
      <c r="AX154" s="156">
        <f t="shared" si="167"/>
        <v>2.0302391995365143</v>
      </c>
      <c r="AY154" s="111">
        <f t="shared" si="168"/>
        <v>692.90919423313051</v>
      </c>
      <c r="AZ154" s="111">
        <f t="shared" si="169"/>
        <v>349.17168858760954</v>
      </c>
      <c r="BA154" s="111">
        <f t="shared" si="170"/>
        <v>0.43384001388893684</v>
      </c>
      <c r="BB154" s="111">
        <f t="shared" si="171"/>
        <v>0.46410792183467664</v>
      </c>
      <c r="BC154" s="156">
        <f t="shared" si="172"/>
        <v>0.87796196690011841</v>
      </c>
      <c r="BD154" s="156">
        <f t="shared" si="173"/>
        <v>0.87002583136477585</v>
      </c>
      <c r="BE154" s="156">
        <f t="shared" si="174"/>
        <v>1.0054037352280993</v>
      </c>
      <c r="BF154" s="156">
        <f t="shared" si="175"/>
        <v>2.0302396018462634</v>
      </c>
      <c r="BG154" s="111">
        <f t="shared" si="176"/>
        <v>692.90908622931579</v>
      </c>
      <c r="BH154" s="111">
        <f t="shared" si="177"/>
        <v>349.17168471332656</v>
      </c>
      <c r="BI154" s="111">
        <f t="shared" si="178"/>
        <v>0.43384001870266903</v>
      </c>
      <c r="BJ154" s="111">
        <f t="shared" si="179"/>
        <v>0.46410792698425063</v>
      </c>
      <c r="BK154" s="156">
        <f t="shared" si="180"/>
        <v>0.87796196563223627</v>
      </c>
      <c r="BL154" s="156">
        <f t="shared" si="181"/>
        <v>0.87002583002069711</v>
      </c>
      <c r="BM154" s="156">
        <f t="shared" si="182"/>
        <v>1.0054037352852705</v>
      </c>
      <c r="BN154" s="156">
        <f t="shared" si="183"/>
        <v>2.0302396166683043</v>
      </c>
      <c r="BO154" s="111">
        <f t="shared" si="184"/>
        <v>692.90908225019916</v>
      </c>
      <c r="BP154" s="111">
        <f t="shared" si="185"/>
        <v>349.17168457058881</v>
      </c>
      <c r="BQ154" s="111">
        <f t="shared" si="186"/>
        <v>0.43384001888001833</v>
      </c>
      <c r="BR154" s="111">
        <f t="shared" si="187"/>
        <v>0.46410792717397309</v>
      </c>
      <c r="BS154" s="156">
        <f t="shared" si="188"/>
        <v>0.87796196558552442</v>
      </c>
      <c r="BT154" s="156">
        <f t="shared" si="189"/>
        <v>0.87002582997117817</v>
      </c>
      <c r="BU154" s="156">
        <f t="shared" si="190"/>
        <v>1.0054037352873768</v>
      </c>
      <c r="BV154" s="156">
        <f t="shared" si="191"/>
        <v>2.030239617214384</v>
      </c>
      <c r="BW154" s="111">
        <f t="shared" si="192"/>
        <v>692.90908210359919</v>
      </c>
      <c r="BX154" s="111">
        <f t="shared" si="193"/>
        <v>349.17168456533</v>
      </c>
      <c r="BY154" s="111">
        <f t="shared" si="194"/>
        <v>0.43384001888655233</v>
      </c>
      <c r="BZ154" s="111">
        <f t="shared" si="195"/>
        <v>0.46410792718096294</v>
      </c>
      <c r="CA154" s="156">
        <f t="shared" si="196"/>
        <v>0.87796196558380346</v>
      </c>
      <c r="CB154" s="156">
        <f t="shared" si="197"/>
        <v>0.87002582996935374</v>
      </c>
      <c r="CC154" s="156">
        <f t="shared" si="198"/>
        <v>1.0054037352874545</v>
      </c>
      <c r="CD154" s="156">
        <f t="shared" si="199"/>
        <v>2.0302396172345025</v>
      </c>
      <c r="CE154" s="111">
        <f t="shared" si="200"/>
        <v>692.90908209819816</v>
      </c>
      <c r="CF154" s="111">
        <f t="shared" si="201"/>
        <v>349.17168456513627</v>
      </c>
      <c r="CG154" s="111">
        <f t="shared" si="202"/>
        <v>0.43384001888679302</v>
      </c>
      <c r="CH154" s="111">
        <f t="shared" si="203"/>
        <v>0.46410792718122046</v>
      </c>
      <c r="CI154" s="156">
        <f t="shared" si="204"/>
        <v>0.87796196558374007</v>
      </c>
      <c r="CJ154" s="156">
        <f t="shared" si="205"/>
        <v>0.87002582996928657</v>
      </c>
      <c r="CK154" s="156">
        <f t="shared" si="206"/>
        <v>1.0054037352874572</v>
      </c>
      <c r="CL154" s="156">
        <f t="shared" si="207"/>
        <v>2.0302396172352437</v>
      </c>
      <c r="CM154" s="111">
        <f t="shared" si="208"/>
        <v>692.90908209799932</v>
      </c>
      <c r="CN154" s="111">
        <f t="shared" si="209"/>
        <v>349.17168456512911</v>
      </c>
      <c r="CO154" s="111">
        <f t="shared" si="210"/>
        <v>0.43384001888680196</v>
      </c>
      <c r="CP154" s="111">
        <f t="shared" si="211"/>
        <v>0.46410792718122995</v>
      </c>
      <c r="CQ154" s="156">
        <f t="shared" si="212"/>
        <v>0.87796196558373774</v>
      </c>
      <c r="CR154" s="156">
        <f t="shared" si="213"/>
        <v>0.87002582996928401</v>
      </c>
      <c r="CS154" s="156">
        <f t="shared" si="214"/>
        <v>1.0054037352874574</v>
      </c>
      <c r="CT154" s="156">
        <f t="shared" si="215"/>
        <v>2.0302396172352712</v>
      </c>
      <c r="CU154" s="111">
        <f t="shared" si="216"/>
        <v>692.90908209799181</v>
      </c>
      <c r="CV154" s="111">
        <f t="shared" si="217"/>
        <v>349.17168456512888</v>
      </c>
      <c r="CW154" s="111">
        <f t="shared" si="218"/>
        <v>0.43384001888680224</v>
      </c>
      <c r="CX154" s="111">
        <f t="shared" si="219"/>
        <v>0.46410792718123028</v>
      </c>
      <c r="CY154" s="156">
        <f t="shared" si="220"/>
        <v>0.87796196558373774</v>
      </c>
      <c r="CZ154" s="156">
        <f t="shared" si="221"/>
        <v>0.8700258299692839</v>
      </c>
      <c r="DA154" s="156">
        <f t="shared" si="222"/>
        <v>1.0054037352874574</v>
      </c>
      <c r="DB154" s="156">
        <f t="shared" si="223"/>
        <v>2.0302396172352721</v>
      </c>
      <c r="DC154" s="111">
        <f t="shared" si="224"/>
        <v>692.90908209799147</v>
      </c>
      <c r="DD154" s="111">
        <f t="shared" si="225"/>
        <v>349.17168456512888</v>
      </c>
      <c r="DE154" s="111">
        <f t="shared" si="226"/>
        <v>0.43384001888680224</v>
      </c>
      <c r="DF154" s="111">
        <f t="shared" si="227"/>
        <v>0.46410792718123028</v>
      </c>
      <c r="DG154" s="156">
        <f t="shared" si="228"/>
        <v>0.87796196558373774</v>
      </c>
      <c r="DH154" s="156">
        <f t="shared" si="229"/>
        <v>0.8700258299692839</v>
      </c>
      <c r="DI154" s="156">
        <f t="shared" si="230"/>
        <v>1.0054037352874574</v>
      </c>
      <c r="DJ154" s="156">
        <f t="shared" si="231"/>
        <v>2.0302396172352721</v>
      </c>
      <c r="DK154" s="111">
        <f t="shared" si="232"/>
        <v>692.90908209799147</v>
      </c>
      <c r="DL154" s="104">
        <f t="shared" si="233"/>
        <v>349.17168456512888</v>
      </c>
      <c r="DM154" s="104">
        <f t="shared" si="234"/>
        <v>0.43384001888680224</v>
      </c>
      <c r="DN154" s="104">
        <f t="shared" si="235"/>
        <v>0.46410792718123028</v>
      </c>
      <c r="DO154" s="105">
        <f t="shared" si="236"/>
        <v>0.87796196558373774</v>
      </c>
      <c r="DP154" s="105">
        <f t="shared" si="237"/>
        <v>0.8700258299692839</v>
      </c>
      <c r="DQ154" s="105">
        <f t="shared" si="238"/>
        <v>1.0054037352874574</v>
      </c>
      <c r="DR154" s="105">
        <f t="shared" si="239"/>
        <v>2.0302396172352721</v>
      </c>
      <c r="DS154" s="104">
        <f t="shared" si="240"/>
        <v>692.90908209799147</v>
      </c>
      <c r="DT154" s="104">
        <f t="shared" si="241"/>
        <v>349.17168456512888</v>
      </c>
      <c r="DU154" s="104">
        <f t="shared" si="242"/>
        <v>0.43384001888680224</v>
      </c>
      <c r="DV154" s="104">
        <f t="shared" si="243"/>
        <v>0.46410792718123028</v>
      </c>
      <c r="DW154" s="105">
        <f t="shared" si="244"/>
        <v>0.87796196558373774</v>
      </c>
      <c r="DX154" s="105">
        <f t="shared" si="245"/>
        <v>0.8700258299692839</v>
      </c>
      <c r="DY154" s="105">
        <f t="shared" si="246"/>
        <v>1.0054037352874574</v>
      </c>
      <c r="DZ154" s="105">
        <f t="shared" si="247"/>
        <v>2.0302396172352721</v>
      </c>
      <c r="EA154" s="104">
        <f t="shared" si="248"/>
        <v>692.90908209799147</v>
      </c>
      <c r="EB154" s="104">
        <f t="shared" si="249"/>
        <v>349.17168456512888</v>
      </c>
      <c r="EC154" s="104">
        <f t="shared" si="250"/>
        <v>0.43384001888680224</v>
      </c>
      <c r="ED154" s="104">
        <f t="shared" si="251"/>
        <v>0.46410792718123028</v>
      </c>
      <c r="EE154" s="105">
        <f t="shared" si="252"/>
        <v>0.87796196558373774</v>
      </c>
      <c r="EF154" s="105">
        <f t="shared" si="253"/>
        <v>0.8700258299692839</v>
      </c>
      <c r="EG154" s="105">
        <f t="shared" si="254"/>
        <v>1.0054037352874574</v>
      </c>
      <c r="EH154" s="105">
        <f t="shared" si="255"/>
        <v>2.0302396172352721</v>
      </c>
      <c r="EI154" s="104">
        <f t="shared" si="256"/>
        <v>692.90908209799147</v>
      </c>
      <c r="EJ154" s="104">
        <f t="shared" si="257"/>
        <v>349.17168456512888</v>
      </c>
      <c r="EK154" s="104">
        <f t="shared" si="258"/>
        <v>0.43384001888680224</v>
      </c>
      <c r="EL154" s="104">
        <f t="shared" si="259"/>
        <v>0.46410792718123028</v>
      </c>
      <c r="EM154" s="105">
        <f t="shared" si="260"/>
        <v>0.87796196558373774</v>
      </c>
      <c r="EN154" s="105">
        <f t="shared" si="261"/>
        <v>0.8700258299692839</v>
      </c>
      <c r="EO154" s="105">
        <f t="shared" si="262"/>
        <v>1.0054037352874574</v>
      </c>
      <c r="EP154" s="105">
        <f t="shared" si="263"/>
        <v>2.0302396172352721</v>
      </c>
      <c r="EQ154" s="104">
        <f t="shared" si="264"/>
        <v>0.84352303626098613</v>
      </c>
      <c r="ER154" s="65">
        <f t="shared" si="265"/>
        <v>76.021684565128908</v>
      </c>
      <c r="ES154" s="16"/>
      <c r="ET154" s="16"/>
      <c r="EU154" s="16"/>
      <c r="EV154" s="16"/>
      <c r="EW154" s="16"/>
      <c r="EX154" s="16"/>
      <c r="EY154" s="16"/>
      <c r="EZ154" s="16"/>
      <c r="FA154" s="16"/>
      <c r="FB154" s="16"/>
      <c r="FC154" s="16"/>
      <c r="FD154" s="16"/>
    </row>
    <row r="155" spans="2:160" x14ac:dyDescent="0.3"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16"/>
      <c r="M155" s="116"/>
      <c r="N155" s="116"/>
      <c r="O155" s="116"/>
      <c r="P155" s="117"/>
      <c r="Q155" s="117"/>
      <c r="R155" s="116"/>
      <c r="S155" s="111">
        <v>0.93</v>
      </c>
      <c r="T155" s="134">
        <f t="shared" si="137"/>
        <v>351.39844872927983</v>
      </c>
      <c r="U155" s="111">
        <f t="shared" si="138"/>
        <v>0.43109083370819612</v>
      </c>
      <c r="V155" s="111">
        <f t="shared" si="139"/>
        <v>0.46116693838551215</v>
      </c>
      <c r="W155" s="156">
        <f t="shared" si="140"/>
        <v>0.87868636827719582</v>
      </c>
      <c r="X155" s="156">
        <f t="shared" si="141"/>
        <v>0.87079378956893017</v>
      </c>
      <c r="Y155" s="156">
        <f t="shared" si="142"/>
        <v>1.0041115331023032</v>
      </c>
      <c r="Z155" s="156">
        <f t="shared" si="143"/>
        <v>2.0532904087119777</v>
      </c>
      <c r="AA155" s="111">
        <f t="shared" si="144"/>
        <v>701.47820565788925</v>
      </c>
      <c r="AB155" s="111">
        <f t="shared" si="145"/>
        <v>349.47749245181586</v>
      </c>
      <c r="AC155" s="111">
        <f t="shared" si="146"/>
        <v>0.43346039014903937</v>
      </c>
      <c r="AD155" s="111">
        <f t="shared" si="147"/>
        <v>0.46370181271757699</v>
      </c>
      <c r="AE155" s="156">
        <f t="shared" si="148"/>
        <v>0.87806196115564805</v>
      </c>
      <c r="AF155" s="156">
        <f t="shared" si="149"/>
        <v>0.87013183544869732</v>
      </c>
      <c r="AG155" s="156">
        <f t="shared" si="150"/>
        <v>1.0041330922481684</v>
      </c>
      <c r="AH155" s="156">
        <f t="shared" si="151"/>
        <v>2.060852511097345</v>
      </c>
      <c r="AI155" s="111">
        <f t="shared" si="152"/>
        <v>699.71208306168694</v>
      </c>
      <c r="AJ155" s="111">
        <f t="shared" si="153"/>
        <v>349.41472170336954</v>
      </c>
      <c r="AK155" s="111">
        <f t="shared" si="154"/>
        <v>0.43353825931545242</v>
      </c>
      <c r="AL155" s="111">
        <f t="shared" si="155"/>
        <v>0.46378511461653055</v>
      </c>
      <c r="AM155" s="156">
        <f t="shared" si="156"/>
        <v>0.8780414492093439</v>
      </c>
      <c r="AN155" s="156">
        <f t="shared" si="157"/>
        <v>0.87011009063013633</v>
      </c>
      <c r="AO155" s="156">
        <f t="shared" si="158"/>
        <v>1.0041338006086509</v>
      </c>
      <c r="AP155" s="156">
        <f t="shared" si="159"/>
        <v>2.061101389021271</v>
      </c>
      <c r="AQ155" s="111">
        <f t="shared" si="160"/>
        <v>699.65369668738981</v>
      </c>
      <c r="AR155" s="111">
        <f t="shared" si="161"/>
        <v>349.41264429394374</v>
      </c>
      <c r="AS155" s="111">
        <f t="shared" si="162"/>
        <v>0.43354083688807621</v>
      </c>
      <c r="AT155" s="111">
        <f t="shared" si="163"/>
        <v>0.46378787201980243</v>
      </c>
      <c r="AU155" s="156">
        <f t="shared" si="164"/>
        <v>0.87804077024492577</v>
      </c>
      <c r="AV155" s="156">
        <f t="shared" si="165"/>
        <v>0.87010937085711082</v>
      </c>
      <c r="AW155" s="156">
        <f t="shared" si="166"/>
        <v>1.0041338240561879</v>
      </c>
      <c r="AX155" s="156">
        <f t="shared" si="167"/>
        <v>2.0611096276127796</v>
      </c>
      <c r="AY155" s="111">
        <f t="shared" si="168"/>
        <v>699.6517636426172</v>
      </c>
      <c r="AZ155" s="111">
        <f t="shared" si="169"/>
        <v>349.41257551298975</v>
      </c>
      <c r="BA155" s="111">
        <f t="shared" si="170"/>
        <v>0.43354092222945906</v>
      </c>
      <c r="BB155" s="111">
        <f t="shared" si="171"/>
        <v>0.46378796331523525</v>
      </c>
      <c r="BC155" s="156">
        <f t="shared" si="172"/>
        <v>0.87804074776496199</v>
      </c>
      <c r="BD155" s="156">
        <f t="shared" si="173"/>
        <v>0.87010934702600762</v>
      </c>
      <c r="BE155" s="156">
        <f t="shared" si="174"/>
        <v>1.0041338248325171</v>
      </c>
      <c r="BF155" s="156">
        <f t="shared" si="175"/>
        <v>2.0611099003864437</v>
      </c>
      <c r="BG155" s="111">
        <f t="shared" si="176"/>
        <v>699.65169964062522</v>
      </c>
      <c r="BH155" s="111">
        <f t="shared" si="177"/>
        <v>349.41257323568948</v>
      </c>
      <c r="BI155" s="111">
        <f t="shared" si="178"/>
        <v>0.43354092505506669</v>
      </c>
      <c r="BJ155" s="111">
        <f t="shared" si="179"/>
        <v>0.46378796633797831</v>
      </c>
      <c r="BK155" s="156">
        <f t="shared" si="180"/>
        <v>0.87804074702066248</v>
      </c>
      <c r="BL155" s="156">
        <f t="shared" si="181"/>
        <v>0.87010934623697256</v>
      </c>
      <c r="BM155" s="156">
        <f t="shared" si="182"/>
        <v>1.0041338248582208</v>
      </c>
      <c r="BN155" s="156">
        <f t="shared" si="183"/>
        <v>2.0611099094178345</v>
      </c>
      <c r="BO155" s="111">
        <f t="shared" si="184"/>
        <v>699.65169752155293</v>
      </c>
      <c r="BP155" s="111">
        <f t="shared" si="185"/>
        <v>349.4125731602893</v>
      </c>
      <c r="BQ155" s="111">
        <f t="shared" si="186"/>
        <v>0.43354092514862103</v>
      </c>
      <c r="BR155" s="111">
        <f t="shared" si="187"/>
        <v>0.4637879664380597</v>
      </c>
      <c r="BS155" s="156">
        <f t="shared" si="188"/>
        <v>0.87804074699601908</v>
      </c>
      <c r="BT155" s="156">
        <f t="shared" si="189"/>
        <v>0.87010934621084801</v>
      </c>
      <c r="BU155" s="156">
        <f t="shared" si="190"/>
        <v>1.0041338248590719</v>
      </c>
      <c r="BV155" s="156">
        <f t="shared" si="191"/>
        <v>2.0611099097168588</v>
      </c>
      <c r="BW155" s="111">
        <f t="shared" si="192"/>
        <v>699.65169745139156</v>
      </c>
      <c r="BX155" s="111">
        <f t="shared" si="193"/>
        <v>349.41257315779279</v>
      </c>
      <c r="BY155" s="111">
        <f t="shared" si="194"/>
        <v>0.43354092515171866</v>
      </c>
      <c r="BZ155" s="111">
        <f t="shared" si="195"/>
        <v>0.46378796644137343</v>
      </c>
      <c r="CA155" s="156">
        <f t="shared" si="196"/>
        <v>0.87804074699520318</v>
      </c>
      <c r="CB155" s="156">
        <f t="shared" si="197"/>
        <v>0.87010934620998304</v>
      </c>
      <c r="CC155" s="156">
        <f t="shared" si="198"/>
        <v>1.0041338248591001</v>
      </c>
      <c r="CD155" s="156">
        <f t="shared" si="199"/>
        <v>2.0611099097267598</v>
      </c>
      <c r="CE155" s="111">
        <f t="shared" si="200"/>
        <v>699.65169744906848</v>
      </c>
      <c r="CF155" s="111">
        <f t="shared" si="201"/>
        <v>349.41257315771014</v>
      </c>
      <c r="CG155" s="111">
        <f t="shared" si="202"/>
        <v>0.43354092515182119</v>
      </c>
      <c r="CH155" s="111">
        <f t="shared" si="203"/>
        <v>0.46378796644148312</v>
      </c>
      <c r="CI155" s="156">
        <f t="shared" si="204"/>
        <v>0.87804074699517609</v>
      </c>
      <c r="CJ155" s="156">
        <f t="shared" si="205"/>
        <v>0.87010934620995439</v>
      </c>
      <c r="CK155" s="156">
        <f t="shared" si="206"/>
        <v>1.004133824859101</v>
      </c>
      <c r="CL155" s="156">
        <f t="shared" si="207"/>
        <v>2.0611099097270875</v>
      </c>
      <c r="CM155" s="111">
        <f t="shared" si="208"/>
        <v>699.65169744899163</v>
      </c>
      <c r="CN155" s="111">
        <f t="shared" si="209"/>
        <v>349.41257315770741</v>
      </c>
      <c r="CO155" s="111">
        <f t="shared" si="210"/>
        <v>0.43354092515182457</v>
      </c>
      <c r="CP155" s="111">
        <f t="shared" si="211"/>
        <v>0.46378796644148679</v>
      </c>
      <c r="CQ155" s="156">
        <f t="shared" si="212"/>
        <v>0.8780407469951752</v>
      </c>
      <c r="CR155" s="156">
        <f t="shared" si="213"/>
        <v>0.87010934620995339</v>
      </c>
      <c r="CS155" s="156">
        <f t="shared" si="214"/>
        <v>1.004133824859101</v>
      </c>
      <c r="CT155" s="156">
        <f t="shared" si="215"/>
        <v>2.0611099097270982</v>
      </c>
      <c r="CU155" s="111">
        <f t="shared" si="216"/>
        <v>699.65169744898913</v>
      </c>
      <c r="CV155" s="111">
        <f t="shared" si="217"/>
        <v>349.41257315770736</v>
      </c>
      <c r="CW155" s="111">
        <f t="shared" si="218"/>
        <v>0.43354092515182463</v>
      </c>
      <c r="CX155" s="111">
        <f t="shared" si="219"/>
        <v>0.46378796644148684</v>
      </c>
      <c r="CY155" s="156">
        <f t="shared" si="220"/>
        <v>0.8780407469951752</v>
      </c>
      <c r="CZ155" s="156">
        <f t="shared" si="221"/>
        <v>0.87010934620995339</v>
      </c>
      <c r="DA155" s="156">
        <f t="shared" si="222"/>
        <v>1.004133824859101</v>
      </c>
      <c r="DB155" s="156">
        <f t="shared" si="223"/>
        <v>2.0611099097270986</v>
      </c>
      <c r="DC155" s="111">
        <f t="shared" si="224"/>
        <v>699.65169744898913</v>
      </c>
      <c r="DD155" s="111">
        <f t="shared" si="225"/>
        <v>349.41257315770736</v>
      </c>
      <c r="DE155" s="111">
        <f t="shared" si="226"/>
        <v>0.43354092515182463</v>
      </c>
      <c r="DF155" s="111">
        <f t="shared" si="227"/>
        <v>0.46378796644148684</v>
      </c>
      <c r="DG155" s="156">
        <f t="shared" si="228"/>
        <v>0.8780407469951752</v>
      </c>
      <c r="DH155" s="156">
        <f t="shared" si="229"/>
        <v>0.87010934620995339</v>
      </c>
      <c r="DI155" s="156">
        <f t="shared" si="230"/>
        <v>1.004133824859101</v>
      </c>
      <c r="DJ155" s="156">
        <f t="shared" si="231"/>
        <v>2.0611099097270986</v>
      </c>
      <c r="DK155" s="111">
        <f t="shared" si="232"/>
        <v>699.65169744898913</v>
      </c>
      <c r="DL155" s="104">
        <f t="shared" si="233"/>
        <v>349.41257315770736</v>
      </c>
      <c r="DM155" s="104">
        <f t="shared" si="234"/>
        <v>0.43354092515182463</v>
      </c>
      <c r="DN155" s="104">
        <f t="shared" si="235"/>
        <v>0.46378796644148684</v>
      </c>
      <c r="DO155" s="105">
        <f t="shared" si="236"/>
        <v>0.8780407469951752</v>
      </c>
      <c r="DP155" s="105">
        <f t="shared" si="237"/>
        <v>0.87010934620995339</v>
      </c>
      <c r="DQ155" s="105">
        <f t="shared" si="238"/>
        <v>1.004133824859101</v>
      </c>
      <c r="DR155" s="105">
        <f t="shared" si="239"/>
        <v>2.0611099097270986</v>
      </c>
      <c r="DS155" s="104">
        <f t="shared" si="240"/>
        <v>699.65169744898913</v>
      </c>
      <c r="DT155" s="104">
        <f t="shared" si="241"/>
        <v>349.41257315770736</v>
      </c>
      <c r="DU155" s="104">
        <f t="shared" si="242"/>
        <v>0.43354092515182463</v>
      </c>
      <c r="DV155" s="104">
        <f t="shared" si="243"/>
        <v>0.46378796644148684</v>
      </c>
      <c r="DW155" s="105">
        <f t="shared" si="244"/>
        <v>0.8780407469951752</v>
      </c>
      <c r="DX155" s="105">
        <f t="shared" si="245"/>
        <v>0.87010934620995339</v>
      </c>
      <c r="DY155" s="105">
        <f t="shared" si="246"/>
        <v>1.004133824859101</v>
      </c>
      <c r="DZ155" s="105">
        <f t="shared" si="247"/>
        <v>2.0611099097270986</v>
      </c>
      <c r="EA155" s="104">
        <f t="shared" si="248"/>
        <v>699.65169744898913</v>
      </c>
      <c r="EB155" s="104">
        <f t="shared" si="249"/>
        <v>349.41257315770736</v>
      </c>
      <c r="EC155" s="104">
        <f t="shared" si="250"/>
        <v>0.43354092515182463</v>
      </c>
      <c r="ED155" s="104">
        <f t="shared" si="251"/>
        <v>0.46378796644148684</v>
      </c>
      <c r="EE155" s="105">
        <f t="shared" si="252"/>
        <v>0.8780407469951752</v>
      </c>
      <c r="EF155" s="105">
        <f t="shared" si="253"/>
        <v>0.87010934620995339</v>
      </c>
      <c r="EG155" s="105">
        <f t="shared" si="254"/>
        <v>1.004133824859101</v>
      </c>
      <c r="EH155" s="105">
        <f t="shared" si="255"/>
        <v>2.0611099097270986</v>
      </c>
      <c r="EI155" s="104">
        <f t="shared" si="256"/>
        <v>699.65169744898913</v>
      </c>
      <c r="EJ155" s="104">
        <f t="shared" si="257"/>
        <v>349.41257315770736</v>
      </c>
      <c r="EK155" s="104">
        <f t="shared" si="258"/>
        <v>0.43354092515182463</v>
      </c>
      <c r="EL155" s="104">
        <f t="shared" si="259"/>
        <v>0.46378796644148684</v>
      </c>
      <c r="EM155" s="105">
        <f t="shared" si="260"/>
        <v>0.8780407469951752</v>
      </c>
      <c r="EN155" s="105">
        <f t="shared" si="261"/>
        <v>0.87010934620995339</v>
      </c>
      <c r="EO155" s="105">
        <f t="shared" si="262"/>
        <v>1.004133824859101</v>
      </c>
      <c r="EP155" s="105">
        <f t="shared" si="263"/>
        <v>2.0611099097270986</v>
      </c>
      <c r="EQ155" s="104">
        <f t="shared" si="264"/>
        <v>0.85990170383501552</v>
      </c>
      <c r="ER155" s="65">
        <f t="shared" si="265"/>
        <v>76.262573157707379</v>
      </c>
      <c r="ES155" s="16"/>
      <c r="ET155" s="16"/>
      <c r="EU155" s="16"/>
      <c r="EV155" s="16"/>
      <c r="EW155" s="16"/>
      <c r="EX155" s="16"/>
      <c r="EY155" s="16"/>
      <c r="EZ155" s="16"/>
      <c r="FA155" s="16"/>
      <c r="FB155" s="16"/>
      <c r="FC155" s="16"/>
      <c r="FD155" s="16"/>
    </row>
    <row r="156" spans="2:160" x14ac:dyDescent="0.3"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16"/>
      <c r="M156" s="116"/>
      <c r="N156" s="116"/>
      <c r="O156" s="116"/>
      <c r="P156" s="117"/>
      <c r="Q156" s="117"/>
      <c r="R156" s="116"/>
      <c r="S156" s="111">
        <v>0.94</v>
      </c>
      <c r="T156" s="134">
        <f t="shared" si="137"/>
        <v>351.41009707236071</v>
      </c>
      <c r="U156" s="111">
        <f t="shared" si="138"/>
        <v>0.43107654415313812</v>
      </c>
      <c r="V156" s="111">
        <f t="shared" si="139"/>
        <v>0.46115165188475243</v>
      </c>
      <c r="W156" s="156">
        <f t="shared" si="140"/>
        <v>0.87869013509644123</v>
      </c>
      <c r="X156" s="156">
        <f t="shared" si="141"/>
        <v>0.87079778299506472</v>
      </c>
      <c r="Y156" s="156">
        <f t="shared" si="142"/>
        <v>1.0030203936044584</v>
      </c>
      <c r="Z156" s="156">
        <f t="shared" si="143"/>
        <v>2.0856061632616743</v>
      </c>
      <c r="AA156" s="111">
        <f t="shared" si="144"/>
        <v>708.22280817721867</v>
      </c>
      <c r="AB156" s="111">
        <f t="shared" si="145"/>
        <v>349.7159938761049</v>
      </c>
      <c r="AC156" s="111">
        <f t="shared" si="146"/>
        <v>0.43316477621592298</v>
      </c>
      <c r="AD156" s="111">
        <f t="shared" si="147"/>
        <v>0.46338557455656876</v>
      </c>
      <c r="AE156" s="156">
        <f t="shared" si="148"/>
        <v>0.87813983481363489</v>
      </c>
      <c r="AF156" s="156">
        <f t="shared" si="149"/>
        <v>0.87021439003211498</v>
      </c>
      <c r="AG156" s="156">
        <f t="shared" si="150"/>
        <v>1.0030343604421197</v>
      </c>
      <c r="AH156" s="156">
        <f t="shared" si="151"/>
        <v>2.092524639938544</v>
      </c>
      <c r="AI156" s="111">
        <f t="shared" si="152"/>
        <v>706.83746320749617</v>
      </c>
      <c r="AJ156" s="111">
        <f t="shared" si="153"/>
        <v>349.66716137335669</v>
      </c>
      <c r="AK156" s="111">
        <f t="shared" si="154"/>
        <v>0.43322526951487023</v>
      </c>
      <c r="AL156" s="111">
        <f t="shared" si="155"/>
        <v>0.46345028831823326</v>
      </c>
      <c r="AM156" s="156">
        <f t="shared" si="156"/>
        <v>0.87812389848557804</v>
      </c>
      <c r="AN156" s="156">
        <f t="shared" si="157"/>
        <v>0.87019749574211935</v>
      </c>
      <c r="AO156" s="156">
        <f t="shared" si="158"/>
        <v>1.0030347649834417</v>
      </c>
      <c r="AP156" s="156">
        <f t="shared" si="159"/>
        <v>2.0927253288337511</v>
      </c>
      <c r="AQ156" s="111">
        <f t="shared" si="160"/>
        <v>706.79710781880874</v>
      </c>
      <c r="AR156" s="111">
        <f t="shared" si="161"/>
        <v>349.66573767046697</v>
      </c>
      <c r="AS156" s="111">
        <f t="shared" si="162"/>
        <v>0.43322703343967511</v>
      </c>
      <c r="AT156" s="111">
        <f t="shared" si="163"/>
        <v>0.46345217530755944</v>
      </c>
      <c r="AU156" s="156">
        <f t="shared" si="164"/>
        <v>0.87812343380234303</v>
      </c>
      <c r="AV156" s="156">
        <f t="shared" si="165"/>
        <v>0.87019700312624293</v>
      </c>
      <c r="AW156" s="156">
        <f t="shared" si="166"/>
        <v>1.003034776779417</v>
      </c>
      <c r="AX156" s="156">
        <f t="shared" si="167"/>
        <v>2.0927311809516884</v>
      </c>
      <c r="AY156" s="111">
        <f t="shared" si="168"/>
        <v>706.7959309062386</v>
      </c>
      <c r="AZ156" s="111">
        <f t="shared" si="169"/>
        <v>349.66569614899635</v>
      </c>
      <c r="BA156" s="111">
        <f t="shared" si="170"/>
        <v>0.43322708488373651</v>
      </c>
      <c r="BB156" s="111">
        <f t="shared" si="171"/>
        <v>0.4634522303407414</v>
      </c>
      <c r="BC156" s="156">
        <f t="shared" si="172"/>
        <v>0.8781234202500724</v>
      </c>
      <c r="BD156" s="156">
        <f t="shared" si="173"/>
        <v>0.87019698875933005</v>
      </c>
      <c r="BE156" s="156">
        <f t="shared" si="174"/>
        <v>1.0030347771234411</v>
      </c>
      <c r="BF156" s="156">
        <f t="shared" si="175"/>
        <v>2.0927313516262296</v>
      </c>
      <c r="BG156" s="111">
        <f t="shared" si="176"/>
        <v>706.79589658195994</v>
      </c>
      <c r="BH156" s="111">
        <f t="shared" si="177"/>
        <v>349.66569493803507</v>
      </c>
      <c r="BI156" s="111">
        <f t="shared" si="178"/>
        <v>0.43322708638408736</v>
      </c>
      <c r="BJ156" s="111">
        <f t="shared" si="179"/>
        <v>0.46345223194576785</v>
      </c>
      <c r="BK156" s="156">
        <f t="shared" si="180"/>
        <v>0.87812341985482445</v>
      </c>
      <c r="BL156" s="156">
        <f t="shared" si="181"/>
        <v>0.87019698834032333</v>
      </c>
      <c r="BM156" s="156">
        <f t="shared" si="182"/>
        <v>1.0030347771334744</v>
      </c>
      <c r="BN156" s="156">
        <f t="shared" si="183"/>
        <v>2.0927313566039025</v>
      </c>
      <c r="BO156" s="111">
        <f t="shared" si="184"/>
        <v>706.7958955809022</v>
      </c>
      <c r="BP156" s="111">
        <f t="shared" si="185"/>
        <v>349.66569490271775</v>
      </c>
      <c r="BQ156" s="111">
        <f t="shared" si="186"/>
        <v>0.43322708642784469</v>
      </c>
      <c r="BR156" s="111">
        <f t="shared" si="187"/>
        <v>0.46345223199257801</v>
      </c>
      <c r="BS156" s="156">
        <f t="shared" si="188"/>
        <v>0.87812341984329711</v>
      </c>
      <c r="BT156" s="156">
        <f t="shared" si="189"/>
        <v>0.8701969883281031</v>
      </c>
      <c r="BU156" s="156">
        <f t="shared" si="190"/>
        <v>1.0030347771337671</v>
      </c>
      <c r="BV156" s="156">
        <f t="shared" si="191"/>
        <v>2.0927313567490748</v>
      </c>
      <c r="BW156" s="111">
        <f t="shared" si="192"/>
        <v>706.79589555170674</v>
      </c>
      <c r="BX156" s="111">
        <f t="shared" si="193"/>
        <v>349.66569490168769</v>
      </c>
      <c r="BY156" s="111">
        <f t="shared" si="194"/>
        <v>0.43322708642912089</v>
      </c>
      <c r="BZ156" s="111">
        <f t="shared" si="195"/>
        <v>0.46345223199394325</v>
      </c>
      <c r="CA156" s="156">
        <f t="shared" si="196"/>
        <v>0.87812341984296094</v>
      </c>
      <c r="CB156" s="156">
        <f t="shared" si="197"/>
        <v>0.87019698832774672</v>
      </c>
      <c r="CC156" s="156">
        <f t="shared" si="198"/>
        <v>1.0030347771337755</v>
      </c>
      <c r="CD156" s="156">
        <f t="shared" si="199"/>
        <v>2.0927313567533088</v>
      </c>
      <c r="CE156" s="111">
        <f t="shared" si="200"/>
        <v>706.79589555085545</v>
      </c>
      <c r="CF156" s="111">
        <f t="shared" si="201"/>
        <v>349.66569490165767</v>
      </c>
      <c r="CG156" s="111">
        <f t="shared" si="202"/>
        <v>0.43322708642915803</v>
      </c>
      <c r="CH156" s="111">
        <f t="shared" si="203"/>
        <v>0.463452231993983</v>
      </c>
      <c r="CI156" s="156">
        <f t="shared" si="204"/>
        <v>0.87812341984295117</v>
      </c>
      <c r="CJ156" s="156">
        <f t="shared" si="205"/>
        <v>0.8701969883277364</v>
      </c>
      <c r="CK156" s="156">
        <f t="shared" si="206"/>
        <v>1.0030347771337758</v>
      </c>
      <c r="CL156" s="156">
        <f t="shared" si="207"/>
        <v>2.0927313567534322</v>
      </c>
      <c r="CM156" s="111">
        <f t="shared" si="208"/>
        <v>706.79589555083055</v>
      </c>
      <c r="CN156" s="111">
        <f t="shared" si="209"/>
        <v>349.66569490165682</v>
      </c>
      <c r="CO156" s="111">
        <f t="shared" si="210"/>
        <v>0.43322708642915908</v>
      </c>
      <c r="CP156" s="111">
        <f t="shared" si="211"/>
        <v>0.46345223199398417</v>
      </c>
      <c r="CQ156" s="156">
        <f t="shared" si="212"/>
        <v>0.87812341984295084</v>
      </c>
      <c r="CR156" s="156">
        <f t="shared" si="213"/>
        <v>0.87019698832773607</v>
      </c>
      <c r="CS156" s="156">
        <f t="shared" si="214"/>
        <v>1.0030347771337758</v>
      </c>
      <c r="CT156" s="156">
        <f t="shared" si="215"/>
        <v>2.0927313567534358</v>
      </c>
      <c r="CU156" s="111">
        <f t="shared" si="216"/>
        <v>706.79589555082987</v>
      </c>
      <c r="CV156" s="111">
        <f t="shared" si="217"/>
        <v>349.66569490165671</v>
      </c>
      <c r="CW156" s="111">
        <f t="shared" si="218"/>
        <v>0.43322708642915925</v>
      </c>
      <c r="CX156" s="111">
        <f t="shared" si="219"/>
        <v>0.46345223199398428</v>
      </c>
      <c r="CY156" s="156">
        <f t="shared" si="220"/>
        <v>0.87812341984295084</v>
      </c>
      <c r="CZ156" s="156">
        <f t="shared" si="221"/>
        <v>0.87019698832773595</v>
      </c>
      <c r="DA156" s="156">
        <f t="shared" si="222"/>
        <v>1.0030347771337758</v>
      </c>
      <c r="DB156" s="156">
        <f t="shared" si="223"/>
        <v>2.0927313567534362</v>
      </c>
      <c r="DC156" s="111">
        <f t="shared" si="224"/>
        <v>706.79589555082975</v>
      </c>
      <c r="DD156" s="111">
        <f t="shared" si="225"/>
        <v>349.66569490165671</v>
      </c>
      <c r="DE156" s="111">
        <f t="shared" si="226"/>
        <v>0.43322708642915925</v>
      </c>
      <c r="DF156" s="111">
        <f t="shared" si="227"/>
        <v>0.46345223199398428</v>
      </c>
      <c r="DG156" s="156">
        <f t="shared" si="228"/>
        <v>0.87812341984295084</v>
      </c>
      <c r="DH156" s="156">
        <f t="shared" si="229"/>
        <v>0.87019698832773595</v>
      </c>
      <c r="DI156" s="156">
        <f t="shared" si="230"/>
        <v>1.0030347771337758</v>
      </c>
      <c r="DJ156" s="156">
        <f t="shared" si="231"/>
        <v>2.0927313567534362</v>
      </c>
      <c r="DK156" s="111">
        <f t="shared" si="232"/>
        <v>706.79589555082975</v>
      </c>
      <c r="DL156" s="104">
        <f t="shared" si="233"/>
        <v>349.66569490165671</v>
      </c>
      <c r="DM156" s="104">
        <f t="shared" si="234"/>
        <v>0.43322708642915925</v>
      </c>
      <c r="DN156" s="104">
        <f t="shared" si="235"/>
        <v>0.46345223199398428</v>
      </c>
      <c r="DO156" s="105">
        <f t="shared" si="236"/>
        <v>0.87812341984295084</v>
      </c>
      <c r="DP156" s="105">
        <f t="shared" si="237"/>
        <v>0.87019698832773595</v>
      </c>
      <c r="DQ156" s="105">
        <f t="shared" si="238"/>
        <v>1.0030347771337758</v>
      </c>
      <c r="DR156" s="105">
        <f t="shared" si="239"/>
        <v>2.0927313567534362</v>
      </c>
      <c r="DS156" s="104">
        <f t="shared" si="240"/>
        <v>706.79589555082975</v>
      </c>
      <c r="DT156" s="104">
        <f t="shared" si="241"/>
        <v>349.66569490165671</v>
      </c>
      <c r="DU156" s="104">
        <f t="shared" si="242"/>
        <v>0.43322708642915925</v>
      </c>
      <c r="DV156" s="104">
        <f t="shared" si="243"/>
        <v>0.46345223199398428</v>
      </c>
      <c r="DW156" s="105">
        <f t="shared" si="244"/>
        <v>0.87812341984295084</v>
      </c>
      <c r="DX156" s="105">
        <f t="shared" si="245"/>
        <v>0.87019698832773595</v>
      </c>
      <c r="DY156" s="105">
        <f t="shared" si="246"/>
        <v>1.0030347771337758</v>
      </c>
      <c r="DZ156" s="105">
        <f t="shared" si="247"/>
        <v>2.0927313567534362</v>
      </c>
      <c r="EA156" s="104">
        <f t="shared" si="248"/>
        <v>706.79589555082975</v>
      </c>
      <c r="EB156" s="104">
        <f t="shared" si="249"/>
        <v>349.66569490165671</v>
      </c>
      <c r="EC156" s="104">
        <f t="shared" si="250"/>
        <v>0.43322708642915925</v>
      </c>
      <c r="ED156" s="104">
        <f t="shared" si="251"/>
        <v>0.46345223199398428</v>
      </c>
      <c r="EE156" s="105">
        <f t="shared" si="252"/>
        <v>0.87812341984295084</v>
      </c>
      <c r="EF156" s="105">
        <f t="shared" si="253"/>
        <v>0.87019698832773595</v>
      </c>
      <c r="EG156" s="105">
        <f t="shared" si="254"/>
        <v>1.0030347771337758</v>
      </c>
      <c r="EH156" s="105">
        <f t="shared" si="255"/>
        <v>2.0927313567534362</v>
      </c>
      <c r="EI156" s="104">
        <f t="shared" si="256"/>
        <v>706.79589555082975</v>
      </c>
      <c r="EJ156" s="104">
        <f t="shared" si="257"/>
        <v>349.66569490165671</v>
      </c>
      <c r="EK156" s="104">
        <f t="shared" si="258"/>
        <v>0.43322708642915925</v>
      </c>
      <c r="EL156" s="104">
        <f t="shared" si="259"/>
        <v>0.46345223199398428</v>
      </c>
      <c r="EM156" s="105">
        <f t="shared" si="260"/>
        <v>0.87812341984295084</v>
      </c>
      <c r="EN156" s="105">
        <f t="shared" si="261"/>
        <v>0.87019698832773595</v>
      </c>
      <c r="EO156" s="105">
        <f t="shared" si="262"/>
        <v>1.0030347771337758</v>
      </c>
      <c r="EP156" s="105">
        <f t="shared" si="263"/>
        <v>2.0927313567534362</v>
      </c>
      <c r="EQ156" s="104">
        <f t="shared" si="264"/>
        <v>0.87706187997894025</v>
      </c>
      <c r="ER156" s="65">
        <f t="shared" si="265"/>
        <v>76.51569490165673</v>
      </c>
      <c r="ES156" s="16"/>
      <c r="ET156" s="16"/>
      <c r="EU156" s="16"/>
      <c r="EV156" s="16"/>
      <c r="EW156" s="16"/>
      <c r="EX156" s="16"/>
      <c r="EY156" s="16"/>
      <c r="EZ156" s="16"/>
      <c r="FA156" s="16"/>
      <c r="FB156" s="16"/>
      <c r="FC156" s="16"/>
      <c r="FD156" s="16"/>
    </row>
    <row r="157" spans="2:160" x14ac:dyDescent="0.3"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16"/>
      <c r="M157" s="116"/>
      <c r="N157" s="116"/>
      <c r="O157" s="116"/>
      <c r="P157" s="117"/>
      <c r="Q157" s="117"/>
      <c r="R157" s="116"/>
      <c r="S157" s="111">
        <v>0.95</v>
      </c>
      <c r="T157" s="134">
        <f t="shared" si="137"/>
        <v>351.42174541544171</v>
      </c>
      <c r="U157" s="111">
        <f t="shared" si="138"/>
        <v>0.43106225554537281</v>
      </c>
      <c r="V157" s="111">
        <f t="shared" si="139"/>
        <v>0.46113636639737554</v>
      </c>
      <c r="W157" s="156">
        <f t="shared" si="140"/>
        <v>0.87869390168212036</v>
      </c>
      <c r="X157" s="156">
        <f t="shared" si="141"/>
        <v>0.87080177617477628</v>
      </c>
      <c r="Y157" s="156">
        <f t="shared" si="142"/>
        <v>1.002097467256297</v>
      </c>
      <c r="Z157" s="156">
        <f t="shared" si="143"/>
        <v>2.1188055005947675</v>
      </c>
      <c r="AA157" s="111">
        <f t="shared" si="144"/>
        <v>715.42438722659392</v>
      </c>
      <c r="AB157" s="111">
        <f t="shared" si="145"/>
        <v>349.96856268143262</v>
      </c>
      <c r="AC157" s="111">
        <f t="shared" si="146"/>
        <v>0.43285216553683609</v>
      </c>
      <c r="AD157" s="111">
        <f t="shared" si="147"/>
        <v>0.4630511538301037</v>
      </c>
      <c r="AE157" s="156">
        <f t="shared" si="148"/>
        <v>0.87822219344253083</v>
      </c>
      <c r="AF157" s="156">
        <f t="shared" si="149"/>
        <v>0.87030169973031613</v>
      </c>
      <c r="AG157" s="156">
        <f t="shared" si="150"/>
        <v>1.0021057872340702</v>
      </c>
      <c r="AH157" s="156">
        <f t="shared" si="151"/>
        <v>2.1249615635224059</v>
      </c>
      <c r="AI157" s="111">
        <f t="shared" si="152"/>
        <v>714.39559425600476</v>
      </c>
      <c r="AJ157" s="111">
        <f t="shared" si="153"/>
        <v>349.93261237051581</v>
      </c>
      <c r="AK157" s="111">
        <f t="shared" si="154"/>
        <v>0.43289663458425254</v>
      </c>
      <c r="AL157" s="111">
        <f t="shared" si="155"/>
        <v>0.46309872536920038</v>
      </c>
      <c r="AM157" s="156">
        <f t="shared" si="156"/>
        <v>0.87821047740937241</v>
      </c>
      <c r="AN157" s="156">
        <f t="shared" si="157"/>
        <v>0.87028927934154443</v>
      </c>
      <c r="AO157" s="156">
        <f t="shared" si="158"/>
        <v>1.0021059939133574</v>
      </c>
      <c r="AP157" s="156">
        <f t="shared" si="159"/>
        <v>2.1251146877667355</v>
      </c>
      <c r="AQ157" s="111">
        <f t="shared" si="160"/>
        <v>714.36990559533695</v>
      </c>
      <c r="AR157" s="111">
        <f t="shared" si="161"/>
        <v>349.93171414674509</v>
      </c>
      <c r="AS157" s="111">
        <f t="shared" si="162"/>
        <v>0.43289774576689682</v>
      </c>
      <c r="AT157" s="111">
        <f t="shared" si="163"/>
        <v>0.4630999140762152</v>
      </c>
      <c r="AU157" s="156">
        <f t="shared" si="164"/>
        <v>0.878210184653749</v>
      </c>
      <c r="AV157" s="156">
        <f t="shared" si="165"/>
        <v>0.87028896898590846</v>
      </c>
      <c r="AW157" s="156">
        <f t="shared" si="166"/>
        <v>1.0021059990777981</v>
      </c>
      <c r="AX157" s="156">
        <f t="shared" si="167"/>
        <v>2.1251185141137956</v>
      </c>
      <c r="AY157" s="111">
        <f t="shared" si="168"/>
        <v>714.36926361257088</v>
      </c>
      <c r="AZ157" s="111">
        <f t="shared" si="169"/>
        <v>349.93169169897743</v>
      </c>
      <c r="BA157" s="111">
        <f t="shared" si="170"/>
        <v>0.43289777353685371</v>
      </c>
      <c r="BB157" s="111">
        <f t="shared" si="171"/>
        <v>0.46309994378361097</v>
      </c>
      <c r="BC157" s="156">
        <f t="shared" si="172"/>
        <v>0.87821017733739137</v>
      </c>
      <c r="BD157" s="156">
        <f t="shared" si="173"/>
        <v>0.87028896122970278</v>
      </c>
      <c r="BE157" s="156">
        <f t="shared" si="174"/>
        <v>1.0021059992068644</v>
      </c>
      <c r="BF157" s="156">
        <f t="shared" si="175"/>
        <v>2.1251186097394537</v>
      </c>
      <c r="BG157" s="111">
        <f t="shared" si="176"/>
        <v>714.36924756850328</v>
      </c>
      <c r="BH157" s="111">
        <f t="shared" si="177"/>
        <v>349.93169113797535</v>
      </c>
      <c r="BI157" s="111">
        <f t="shared" si="178"/>
        <v>0.43289777423086506</v>
      </c>
      <c r="BJ157" s="111">
        <f t="shared" si="179"/>
        <v>0.4630999445260417</v>
      </c>
      <c r="BK157" s="156">
        <f t="shared" si="180"/>
        <v>0.87821017715454508</v>
      </c>
      <c r="BL157" s="156">
        <f t="shared" si="181"/>
        <v>0.87028896103586406</v>
      </c>
      <c r="BM157" s="156">
        <f t="shared" si="182"/>
        <v>1.00210599921009</v>
      </c>
      <c r="BN157" s="156">
        <f t="shared" si="183"/>
        <v>2.1251186121292767</v>
      </c>
      <c r="BO157" s="111">
        <f t="shared" si="184"/>
        <v>714.36924716753879</v>
      </c>
      <c r="BP157" s="111">
        <f t="shared" si="185"/>
        <v>349.93169112395515</v>
      </c>
      <c r="BQ157" s="111">
        <f t="shared" si="186"/>
        <v>0.43289777424820935</v>
      </c>
      <c r="BR157" s="111">
        <f t="shared" si="187"/>
        <v>0.46309994454459608</v>
      </c>
      <c r="BS157" s="156">
        <f t="shared" si="188"/>
        <v>0.87821017714997551</v>
      </c>
      <c r="BT157" s="156">
        <f t="shared" si="189"/>
        <v>0.87028896103101971</v>
      </c>
      <c r="BU157" s="156">
        <f t="shared" si="190"/>
        <v>1.0021059992101706</v>
      </c>
      <c r="BV157" s="156">
        <f t="shared" si="191"/>
        <v>2.1251186121890018</v>
      </c>
      <c r="BW157" s="111">
        <f t="shared" si="192"/>
        <v>714.3692471575182</v>
      </c>
      <c r="BX157" s="111">
        <f t="shared" si="193"/>
        <v>349.93169112360476</v>
      </c>
      <c r="BY157" s="111">
        <f t="shared" si="194"/>
        <v>0.43289777424864284</v>
      </c>
      <c r="BZ157" s="111">
        <f t="shared" si="195"/>
        <v>0.46309994454505976</v>
      </c>
      <c r="CA157" s="156">
        <f t="shared" si="196"/>
        <v>0.87821017714986127</v>
      </c>
      <c r="CB157" s="156">
        <f t="shared" si="197"/>
        <v>0.8702889610308987</v>
      </c>
      <c r="CC157" s="156">
        <f t="shared" si="198"/>
        <v>1.0021059992101726</v>
      </c>
      <c r="CD157" s="156">
        <f t="shared" si="199"/>
        <v>2.1251186121904944</v>
      </c>
      <c r="CE157" s="111">
        <f t="shared" si="200"/>
        <v>714.36924715726775</v>
      </c>
      <c r="CF157" s="111">
        <f t="shared" si="201"/>
        <v>349.93169112359601</v>
      </c>
      <c r="CG157" s="111">
        <f t="shared" si="202"/>
        <v>0.43289777424865367</v>
      </c>
      <c r="CH157" s="111">
        <f t="shared" si="203"/>
        <v>0.46309994454507136</v>
      </c>
      <c r="CI157" s="156">
        <f t="shared" si="204"/>
        <v>0.87821017714985838</v>
      </c>
      <c r="CJ157" s="156">
        <f t="shared" si="205"/>
        <v>0.87028896103089559</v>
      </c>
      <c r="CK157" s="156">
        <f t="shared" si="206"/>
        <v>1.0021059992101726</v>
      </c>
      <c r="CL157" s="156">
        <f t="shared" si="207"/>
        <v>2.1251186121905317</v>
      </c>
      <c r="CM157" s="111">
        <f t="shared" si="208"/>
        <v>714.36924715726173</v>
      </c>
      <c r="CN157" s="111">
        <f t="shared" si="209"/>
        <v>349.93169112359578</v>
      </c>
      <c r="CO157" s="111">
        <f t="shared" si="210"/>
        <v>0.43289777424865394</v>
      </c>
      <c r="CP157" s="111">
        <f t="shared" si="211"/>
        <v>0.46309994454507164</v>
      </c>
      <c r="CQ157" s="156">
        <f t="shared" si="212"/>
        <v>0.87821017714985827</v>
      </c>
      <c r="CR157" s="156">
        <f t="shared" si="213"/>
        <v>0.87028896103089559</v>
      </c>
      <c r="CS157" s="156">
        <f t="shared" si="214"/>
        <v>1.0021059992101726</v>
      </c>
      <c r="CT157" s="156">
        <f t="shared" si="215"/>
        <v>2.1251186121905326</v>
      </c>
      <c r="CU157" s="111">
        <f t="shared" si="216"/>
        <v>714.36924715726138</v>
      </c>
      <c r="CV157" s="111">
        <f t="shared" si="217"/>
        <v>349.93169112359573</v>
      </c>
      <c r="CW157" s="111">
        <f t="shared" si="218"/>
        <v>0.432897774248654</v>
      </c>
      <c r="CX157" s="111">
        <f t="shared" si="219"/>
        <v>0.4630999445450717</v>
      </c>
      <c r="CY157" s="156">
        <f t="shared" si="220"/>
        <v>0.87821017714985827</v>
      </c>
      <c r="CZ157" s="156">
        <f t="shared" si="221"/>
        <v>0.87028896103089559</v>
      </c>
      <c r="DA157" s="156">
        <f t="shared" si="222"/>
        <v>1.0021059992101726</v>
      </c>
      <c r="DB157" s="156">
        <f t="shared" si="223"/>
        <v>2.125118612190533</v>
      </c>
      <c r="DC157" s="111">
        <f t="shared" si="224"/>
        <v>714.36924715726138</v>
      </c>
      <c r="DD157" s="111">
        <f t="shared" si="225"/>
        <v>349.93169112359573</v>
      </c>
      <c r="DE157" s="111">
        <f t="shared" si="226"/>
        <v>0.432897774248654</v>
      </c>
      <c r="DF157" s="111">
        <f t="shared" si="227"/>
        <v>0.4630999445450717</v>
      </c>
      <c r="DG157" s="156">
        <f t="shared" si="228"/>
        <v>0.87821017714985827</v>
      </c>
      <c r="DH157" s="156">
        <f t="shared" si="229"/>
        <v>0.87028896103089559</v>
      </c>
      <c r="DI157" s="156">
        <f t="shared" si="230"/>
        <v>1.0021059992101726</v>
      </c>
      <c r="DJ157" s="156">
        <f t="shared" si="231"/>
        <v>2.125118612190533</v>
      </c>
      <c r="DK157" s="111">
        <f t="shared" si="232"/>
        <v>714.36924715726138</v>
      </c>
      <c r="DL157" s="104">
        <f t="shared" si="233"/>
        <v>349.93169112359573</v>
      </c>
      <c r="DM157" s="104">
        <f t="shared" si="234"/>
        <v>0.432897774248654</v>
      </c>
      <c r="DN157" s="104">
        <f t="shared" si="235"/>
        <v>0.4630999445450717</v>
      </c>
      <c r="DO157" s="105">
        <f t="shared" si="236"/>
        <v>0.87821017714985827</v>
      </c>
      <c r="DP157" s="105">
        <f t="shared" si="237"/>
        <v>0.87028896103089559</v>
      </c>
      <c r="DQ157" s="105">
        <f t="shared" si="238"/>
        <v>1.0021059992101726</v>
      </c>
      <c r="DR157" s="105">
        <f t="shared" si="239"/>
        <v>2.125118612190533</v>
      </c>
      <c r="DS157" s="104">
        <f t="shared" si="240"/>
        <v>714.36924715726138</v>
      </c>
      <c r="DT157" s="104">
        <f t="shared" si="241"/>
        <v>349.93169112359573</v>
      </c>
      <c r="DU157" s="104">
        <f t="shared" si="242"/>
        <v>0.432897774248654</v>
      </c>
      <c r="DV157" s="104">
        <f t="shared" si="243"/>
        <v>0.4630999445450717</v>
      </c>
      <c r="DW157" s="105">
        <f t="shared" si="244"/>
        <v>0.87821017714985827</v>
      </c>
      <c r="DX157" s="105">
        <f t="shared" si="245"/>
        <v>0.87028896103089559</v>
      </c>
      <c r="DY157" s="105">
        <f t="shared" si="246"/>
        <v>1.0021059992101726</v>
      </c>
      <c r="DZ157" s="105">
        <f t="shared" si="247"/>
        <v>2.125118612190533</v>
      </c>
      <c r="EA157" s="104">
        <f t="shared" si="248"/>
        <v>714.36924715726138</v>
      </c>
      <c r="EB157" s="104">
        <f t="shared" si="249"/>
        <v>349.93169112359573</v>
      </c>
      <c r="EC157" s="104">
        <f t="shared" si="250"/>
        <v>0.432897774248654</v>
      </c>
      <c r="ED157" s="104">
        <f t="shared" si="251"/>
        <v>0.4630999445450717</v>
      </c>
      <c r="EE157" s="105">
        <f t="shared" si="252"/>
        <v>0.87821017714985827</v>
      </c>
      <c r="EF157" s="105">
        <f t="shared" si="253"/>
        <v>0.87028896103089559</v>
      </c>
      <c r="EG157" s="105">
        <f t="shared" si="254"/>
        <v>1.0021059992101726</v>
      </c>
      <c r="EH157" s="105">
        <f t="shared" si="255"/>
        <v>2.125118612190533</v>
      </c>
      <c r="EI157" s="104">
        <f t="shared" si="256"/>
        <v>714.36924715726138</v>
      </c>
      <c r="EJ157" s="104">
        <f t="shared" si="257"/>
        <v>349.93169112359573</v>
      </c>
      <c r="EK157" s="104">
        <f t="shared" si="258"/>
        <v>0.432897774248654</v>
      </c>
      <c r="EL157" s="104">
        <f t="shared" si="259"/>
        <v>0.4630999445450717</v>
      </c>
      <c r="EM157" s="105">
        <f t="shared" si="260"/>
        <v>0.87821017714985827</v>
      </c>
      <c r="EN157" s="105">
        <f t="shared" si="261"/>
        <v>0.87028896103089559</v>
      </c>
      <c r="EO157" s="105">
        <f t="shared" si="262"/>
        <v>1.0021059992101726</v>
      </c>
      <c r="EP157" s="105">
        <f t="shared" si="263"/>
        <v>2.125118612190533</v>
      </c>
      <c r="EQ157" s="104">
        <f t="shared" si="264"/>
        <v>0.8950604960331634</v>
      </c>
      <c r="ER157" s="65">
        <f t="shared" si="265"/>
        <v>76.781691123595749</v>
      </c>
      <c r="ES157" s="16"/>
      <c r="ET157" s="16"/>
      <c r="EU157" s="16"/>
      <c r="EV157" s="16"/>
      <c r="EW157" s="16"/>
      <c r="EX157" s="16"/>
      <c r="EY157" s="16"/>
      <c r="EZ157" s="16"/>
      <c r="FA157" s="16"/>
      <c r="FB157" s="16"/>
      <c r="FC157" s="16"/>
      <c r="FD157" s="16"/>
    </row>
    <row r="158" spans="2:160" x14ac:dyDescent="0.3"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16"/>
      <c r="M158" s="116"/>
      <c r="N158" s="116"/>
      <c r="O158" s="116"/>
      <c r="P158" s="117"/>
      <c r="Q158" s="117"/>
      <c r="R158" s="116"/>
      <c r="S158" s="111">
        <v>0.96</v>
      </c>
      <c r="T158" s="134">
        <f t="shared" si="137"/>
        <v>351.43339375852264</v>
      </c>
      <c r="U158" s="111">
        <f t="shared" si="138"/>
        <v>0.43104796788480609</v>
      </c>
      <c r="V158" s="111">
        <f t="shared" si="139"/>
        <v>0.46112108192328088</v>
      </c>
      <c r="W158" s="156">
        <f t="shared" si="140"/>
        <v>0.87869766803425509</v>
      </c>
      <c r="X158" s="156">
        <f t="shared" si="141"/>
        <v>0.87080576910808771</v>
      </c>
      <c r="Y158" s="156">
        <f t="shared" si="142"/>
        <v>1.0013424871495336</v>
      </c>
      <c r="Z158" s="156">
        <f t="shared" si="143"/>
        <v>2.1529155225112619</v>
      </c>
      <c r="AA158" s="111">
        <f t="shared" si="144"/>
        <v>723.12175470907016</v>
      </c>
      <c r="AB158" s="111">
        <f t="shared" si="145"/>
        <v>350.23617493476087</v>
      </c>
      <c r="AC158" s="111">
        <f t="shared" si="146"/>
        <v>0.43252142716179842</v>
      </c>
      <c r="AD158" s="111">
        <f t="shared" si="147"/>
        <v>0.46269734068471458</v>
      </c>
      <c r="AE158" s="156">
        <f t="shared" si="148"/>
        <v>0.87830933630003671</v>
      </c>
      <c r="AF158" s="156">
        <f t="shared" si="149"/>
        <v>0.87039408188767831</v>
      </c>
      <c r="AG158" s="156">
        <f t="shared" si="150"/>
        <v>1.0013468747680878</v>
      </c>
      <c r="AH158" s="156">
        <f t="shared" si="151"/>
        <v>2.1581761246696698</v>
      </c>
      <c r="AI158" s="111">
        <f t="shared" si="152"/>
        <v>722.41645313158574</v>
      </c>
      <c r="AJ158" s="111">
        <f t="shared" si="153"/>
        <v>350.21175349890308</v>
      </c>
      <c r="AK158" s="111">
        <f t="shared" si="154"/>
        <v>0.43255158832625112</v>
      </c>
      <c r="AL158" s="111">
        <f t="shared" si="155"/>
        <v>0.46272960611645469</v>
      </c>
      <c r="AM158" s="156">
        <f t="shared" si="156"/>
        <v>0.87830138908629163</v>
      </c>
      <c r="AN158" s="156">
        <f t="shared" si="157"/>
        <v>0.87038565683620328</v>
      </c>
      <c r="AO158" s="156">
        <f t="shared" si="158"/>
        <v>1.0013469645726862</v>
      </c>
      <c r="AP158" s="156">
        <f t="shared" si="159"/>
        <v>2.1582839150007138</v>
      </c>
      <c r="AQ158" s="111">
        <f t="shared" si="160"/>
        <v>722.40195255306071</v>
      </c>
      <c r="AR158" s="111">
        <f t="shared" si="161"/>
        <v>350.21125119926808</v>
      </c>
      <c r="AS158" s="111">
        <f t="shared" si="162"/>
        <v>0.43255220872466549</v>
      </c>
      <c r="AT158" s="111">
        <f t="shared" si="163"/>
        <v>0.46273026979847937</v>
      </c>
      <c r="AU158" s="156">
        <f t="shared" si="164"/>
        <v>0.87830122561727009</v>
      </c>
      <c r="AV158" s="156">
        <f t="shared" si="165"/>
        <v>0.87038548353842604</v>
      </c>
      <c r="AW158" s="156">
        <f t="shared" si="166"/>
        <v>1.0013469664199135</v>
      </c>
      <c r="AX158" s="156">
        <f t="shared" si="167"/>
        <v>2.1582861322334006</v>
      </c>
      <c r="AY158" s="111">
        <f t="shared" si="168"/>
        <v>722.4016542575007</v>
      </c>
      <c r="AZ158" s="111">
        <f t="shared" si="169"/>
        <v>350.21124086622956</v>
      </c>
      <c r="BA158" s="111">
        <f t="shared" si="170"/>
        <v>0.43255222148718742</v>
      </c>
      <c r="BB158" s="111">
        <f t="shared" si="171"/>
        <v>0.46273028345140976</v>
      </c>
      <c r="BC158" s="156">
        <f t="shared" si="172"/>
        <v>0.87830122225446849</v>
      </c>
      <c r="BD158" s="156">
        <f t="shared" si="173"/>
        <v>0.8703854799734323</v>
      </c>
      <c r="BE158" s="156">
        <f t="shared" si="174"/>
        <v>1.0013469664579135</v>
      </c>
      <c r="BF158" s="156">
        <f t="shared" si="175"/>
        <v>2.1582861778452069</v>
      </c>
      <c r="BG158" s="111">
        <f t="shared" si="176"/>
        <v>722.40164812110447</v>
      </c>
      <c r="BH158" s="111">
        <f t="shared" si="177"/>
        <v>350.21124065366308</v>
      </c>
      <c r="BI158" s="111">
        <f t="shared" si="178"/>
        <v>0.43255222174973207</v>
      </c>
      <c r="BJ158" s="111">
        <f t="shared" si="179"/>
        <v>0.46273028373227154</v>
      </c>
      <c r="BK158" s="156">
        <f t="shared" si="180"/>
        <v>0.8783012221852905</v>
      </c>
      <c r="BL158" s="156">
        <f t="shared" si="181"/>
        <v>0.87038547990009485</v>
      </c>
      <c r="BM158" s="156">
        <f t="shared" si="182"/>
        <v>1.0013469664586954</v>
      </c>
      <c r="BN158" s="156">
        <f t="shared" si="183"/>
        <v>2.1582861787835124</v>
      </c>
      <c r="BO158" s="111">
        <f t="shared" si="184"/>
        <v>722.40164799486934</v>
      </c>
      <c r="BP158" s="111">
        <f t="shared" si="185"/>
        <v>350.21124064929029</v>
      </c>
      <c r="BQ158" s="111">
        <f t="shared" si="186"/>
        <v>0.43255222175513297</v>
      </c>
      <c r="BR158" s="111">
        <f t="shared" si="187"/>
        <v>0.46273028373804925</v>
      </c>
      <c r="BS158" s="156">
        <f t="shared" si="188"/>
        <v>0.87830122218386741</v>
      </c>
      <c r="BT158" s="156">
        <f t="shared" si="189"/>
        <v>0.87038547989858628</v>
      </c>
      <c r="BU158" s="156">
        <f t="shared" si="190"/>
        <v>1.0013469664587114</v>
      </c>
      <c r="BV158" s="156">
        <f t="shared" si="191"/>
        <v>2.1582861788028147</v>
      </c>
      <c r="BW158" s="111">
        <f t="shared" si="192"/>
        <v>722.40164799227261</v>
      </c>
      <c r="BX158" s="111">
        <f t="shared" si="193"/>
        <v>350.21124064920031</v>
      </c>
      <c r="BY158" s="111">
        <f t="shared" si="194"/>
        <v>0.43255222175524416</v>
      </c>
      <c r="BZ158" s="111">
        <f t="shared" si="195"/>
        <v>0.46273028373816816</v>
      </c>
      <c r="CA158" s="156">
        <f t="shared" si="196"/>
        <v>0.87830122218383821</v>
      </c>
      <c r="CB158" s="156">
        <f t="shared" si="197"/>
        <v>0.87038547989855519</v>
      </c>
      <c r="CC158" s="156">
        <f t="shared" si="198"/>
        <v>1.0013469664587118</v>
      </c>
      <c r="CD158" s="156">
        <f t="shared" si="199"/>
        <v>2.1582861788032117</v>
      </c>
      <c r="CE158" s="111">
        <f t="shared" si="200"/>
        <v>722.40164799221907</v>
      </c>
      <c r="CF158" s="111">
        <f t="shared" si="201"/>
        <v>350.21124064919849</v>
      </c>
      <c r="CG158" s="111">
        <f t="shared" si="202"/>
        <v>0.43255222175524644</v>
      </c>
      <c r="CH158" s="111">
        <f t="shared" si="203"/>
        <v>0.4627302837381706</v>
      </c>
      <c r="CI158" s="156">
        <f t="shared" si="204"/>
        <v>0.87830122218383755</v>
      </c>
      <c r="CJ158" s="156">
        <f t="shared" si="205"/>
        <v>0.87038547989855453</v>
      </c>
      <c r="CK158" s="156">
        <f t="shared" si="206"/>
        <v>1.0013469664587118</v>
      </c>
      <c r="CL158" s="156">
        <f t="shared" si="207"/>
        <v>2.1582861788032202</v>
      </c>
      <c r="CM158" s="111">
        <f t="shared" si="208"/>
        <v>722.40164799221782</v>
      </c>
      <c r="CN158" s="111">
        <f t="shared" si="209"/>
        <v>350.21124064919843</v>
      </c>
      <c r="CO158" s="111">
        <f t="shared" si="210"/>
        <v>0.43255222175524649</v>
      </c>
      <c r="CP158" s="111">
        <f t="shared" si="211"/>
        <v>0.46273028373817066</v>
      </c>
      <c r="CQ158" s="156">
        <f t="shared" si="212"/>
        <v>0.87830122218383755</v>
      </c>
      <c r="CR158" s="156">
        <f t="shared" si="213"/>
        <v>0.87038547989855453</v>
      </c>
      <c r="CS158" s="156">
        <f t="shared" si="214"/>
        <v>1.0013469664587118</v>
      </c>
      <c r="CT158" s="156">
        <f t="shared" si="215"/>
        <v>2.1582861788032202</v>
      </c>
      <c r="CU158" s="111">
        <f t="shared" si="216"/>
        <v>722.40164799221782</v>
      </c>
      <c r="CV158" s="111">
        <f t="shared" si="217"/>
        <v>350.21124064919843</v>
      </c>
      <c r="CW158" s="111">
        <f t="shared" si="218"/>
        <v>0.43255222175524649</v>
      </c>
      <c r="CX158" s="111">
        <f t="shared" si="219"/>
        <v>0.46273028373817066</v>
      </c>
      <c r="CY158" s="156">
        <f t="shared" si="220"/>
        <v>0.87830122218383755</v>
      </c>
      <c r="CZ158" s="156">
        <f t="shared" si="221"/>
        <v>0.87038547989855453</v>
      </c>
      <c r="DA158" s="156">
        <f t="shared" si="222"/>
        <v>1.0013469664587118</v>
      </c>
      <c r="DB158" s="156">
        <f t="shared" si="223"/>
        <v>2.1582861788032202</v>
      </c>
      <c r="DC158" s="111">
        <f t="shared" si="224"/>
        <v>722.40164799221782</v>
      </c>
      <c r="DD158" s="111">
        <f t="shared" si="225"/>
        <v>350.21124064919843</v>
      </c>
      <c r="DE158" s="111">
        <f t="shared" si="226"/>
        <v>0.43255222175524649</v>
      </c>
      <c r="DF158" s="111">
        <f t="shared" si="227"/>
        <v>0.46273028373817066</v>
      </c>
      <c r="DG158" s="156">
        <f t="shared" si="228"/>
        <v>0.87830122218383755</v>
      </c>
      <c r="DH158" s="156">
        <f t="shared" si="229"/>
        <v>0.87038547989855453</v>
      </c>
      <c r="DI158" s="156">
        <f t="shared" si="230"/>
        <v>1.0013469664587118</v>
      </c>
      <c r="DJ158" s="156">
        <f t="shared" si="231"/>
        <v>2.1582861788032202</v>
      </c>
      <c r="DK158" s="111">
        <f t="shared" si="232"/>
        <v>722.40164799221782</v>
      </c>
      <c r="DL158" s="104">
        <f t="shared" si="233"/>
        <v>350.21124064919843</v>
      </c>
      <c r="DM158" s="104">
        <f t="shared" si="234"/>
        <v>0.43255222175524649</v>
      </c>
      <c r="DN158" s="104">
        <f t="shared" si="235"/>
        <v>0.46273028373817066</v>
      </c>
      <c r="DO158" s="105">
        <f t="shared" si="236"/>
        <v>0.87830122218383755</v>
      </c>
      <c r="DP158" s="105">
        <f t="shared" si="237"/>
        <v>0.87038547989855453</v>
      </c>
      <c r="DQ158" s="105">
        <f t="shared" si="238"/>
        <v>1.0013469664587118</v>
      </c>
      <c r="DR158" s="105">
        <f t="shared" si="239"/>
        <v>2.1582861788032202</v>
      </c>
      <c r="DS158" s="104">
        <f t="shared" si="240"/>
        <v>722.40164799221782</v>
      </c>
      <c r="DT158" s="104">
        <f t="shared" si="241"/>
        <v>350.21124064919843</v>
      </c>
      <c r="DU158" s="104">
        <f t="shared" si="242"/>
        <v>0.43255222175524649</v>
      </c>
      <c r="DV158" s="104">
        <f t="shared" si="243"/>
        <v>0.46273028373817066</v>
      </c>
      <c r="DW158" s="105">
        <f t="shared" si="244"/>
        <v>0.87830122218383755</v>
      </c>
      <c r="DX158" s="105">
        <f t="shared" si="245"/>
        <v>0.87038547989855453</v>
      </c>
      <c r="DY158" s="105">
        <f t="shared" si="246"/>
        <v>1.0013469664587118</v>
      </c>
      <c r="DZ158" s="105">
        <f t="shared" si="247"/>
        <v>2.1582861788032202</v>
      </c>
      <c r="EA158" s="104">
        <f t="shared" si="248"/>
        <v>722.40164799221782</v>
      </c>
      <c r="EB158" s="104">
        <f t="shared" si="249"/>
        <v>350.21124064919843</v>
      </c>
      <c r="EC158" s="104">
        <f t="shared" si="250"/>
        <v>0.43255222175524649</v>
      </c>
      <c r="ED158" s="104">
        <f t="shared" si="251"/>
        <v>0.46273028373817066</v>
      </c>
      <c r="EE158" s="105">
        <f t="shared" si="252"/>
        <v>0.87830122218383755</v>
      </c>
      <c r="EF158" s="105">
        <f t="shared" si="253"/>
        <v>0.87038547989855453</v>
      </c>
      <c r="EG158" s="105">
        <f t="shared" si="254"/>
        <v>1.0013469664587118</v>
      </c>
      <c r="EH158" s="105">
        <f t="shared" si="255"/>
        <v>2.1582861788032202</v>
      </c>
      <c r="EI158" s="104">
        <f t="shared" si="256"/>
        <v>722.40164799221782</v>
      </c>
      <c r="EJ158" s="104">
        <f t="shared" si="257"/>
        <v>350.21124064919843</v>
      </c>
      <c r="EK158" s="104">
        <f t="shared" si="258"/>
        <v>0.43255222175524649</v>
      </c>
      <c r="EL158" s="104">
        <f t="shared" si="259"/>
        <v>0.46273028373817066</v>
      </c>
      <c r="EM158" s="105">
        <f t="shared" si="260"/>
        <v>0.87830122218383755</v>
      </c>
      <c r="EN158" s="105">
        <f t="shared" si="261"/>
        <v>0.87038547989855453</v>
      </c>
      <c r="EO158" s="105">
        <f t="shared" si="262"/>
        <v>1.0013469664587118</v>
      </c>
      <c r="EP158" s="105">
        <f t="shared" si="263"/>
        <v>2.1582861788032202</v>
      </c>
      <c r="EQ158" s="104">
        <f t="shared" si="264"/>
        <v>0.91395943299028382</v>
      </c>
      <c r="ER158" s="65">
        <f t="shared" si="265"/>
        <v>77.061240649198453</v>
      </c>
      <c r="ES158" s="16"/>
      <c r="ET158" s="16"/>
      <c r="EU158" s="16"/>
      <c r="EV158" s="16"/>
      <c r="EW158" s="16"/>
      <c r="EX158" s="16"/>
      <c r="EY158" s="16"/>
      <c r="EZ158" s="16"/>
      <c r="FA158" s="16"/>
      <c r="FB158" s="16"/>
      <c r="FC158" s="16"/>
      <c r="FD158" s="16"/>
    </row>
    <row r="159" spans="2:160" x14ac:dyDescent="0.3"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16"/>
      <c r="M159" s="116"/>
      <c r="N159" s="116"/>
      <c r="O159" s="116"/>
      <c r="P159" s="117"/>
      <c r="Q159" s="117"/>
      <c r="R159" s="116"/>
      <c r="S159" s="111">
        <v>0.97</v>
      </c>
      <c r="T159" s="134">
        <f t="shared" si="137"/>
        <v>351.44504210160358</v>
      </c>
      <c r="U159" s="111">
        <f t="shared" si="138"/>
        <v>0.43103368117134366</v>
      </c>
      <c r="V159" s="111">
        <f t="shared" si="139"/>
        <v>0.46110579846236766</v>
      </c>
      <c r="W159" s="156">
        <f t="shared" si="140"/>
        <v>0.87870143415286683</v>
      </c>
      <c r="X159" s="156">
        <f t="shared" si="141"/>
        <v>0.87080976179502156</v>
      </c>
      <c r="Y159" s="156">
        <f t="shared" si="142"/>
        <v>1.0007552808972402</v>
      </c>
      <c r="Z159" s="156">
        <f t="shared" si="143"/>
        <v>2.1879643342918036</v>
      </c>
      <c r="AA159" s="111">
        <f t="shared" si="144"/>
        <v>731.35814619629093</v>
      </c>
      <c r="AB159" s="111">
        <f t="shared" si="145"/>
        <v>350.51989712974716</v>
      </c>
      <c r="AC159" s="111">
        <f t="shared" si="146"/>
        <v>0.43217133026373977</v>
      </c>
      <c r="AD159" s="111">
        <f t="shared" si="147"/>
        <v>0.46232281842167511</v>
      </c>
      <c r="AE159" s="156">
        <f t="shared" si="148"/>
        <v>0.87840158915682021</v>
      </c>
      <c r="AF159" s="156">
        <f t="shared" si="149"/>
        <v>0.8704918819702071</v>
      </c>
      <c r="AG159" s="156">
        <f t="shared" si="150"/>
        <v>1.000757188671108</v>
      </c>
      <c r="AH159" s="156">
        <f t="shared" si="151"/>
        <v>2.1921805003592079</v>
      </c>
      <c r="AI159" s="111">
        <f t="shared" si="152"/>
        <v>730.93241713696432</v>
      </c>
      <c r="AJ159" s="111">
        <f t="shared" si="153"/>
        <v>350.50529764029585</v>
      </c>
      <c r="AK159" s="111">
        <f t="shared" si="154"/>
        <v>0.43218933136335175</v>
      </c>
      <c r="AL159" s="111">
        <f t="shared" si="155"/>
        <v>0.46234207541195765</v>
      </c>
      <c r="AM159" s="156">
        <f t="shared" si="156"/>
        <v>0.87839684551127706</v>
      </c>
      <c r="AN159" s="156">
        <f t="shared" si="157"/>
        <v>0.87048685306861973</v>
      </c>
      <c r="AO159" s="156">
        <f t="shared" si="158"/>
        <v>1.0007572188559222</v>
      </c>
      <c r="AP159" s="156">
        <f t="shared" si="159"/>
        <v>2.1922472658885881</v>
      </c>
      <c r="AQ159" s="111">
        <f t="shared" si="160"/>
        <v>730.92565673939396</v>
      </c>
      <c r="AR159" s="111">
        <f t="shared" si="161"/>
        <v>350.50506574912777</v>
      </c>
      <c r="AS159" s="111">
        <f t="shared" si="162"/>
        <v>0.43218961729613475</v>
      </c>
      <c r="AT159" s="111">
        <f t="shared" si="163"/>
        <v>0.46234238129353949</v>
      </c>
      <c r="AU159" s="156">
        <f t="shared" si="164"/>
        <v>0.87839677016254392</v>
      </c>
      <c r="AV159" s="156">
        <f t="shared" si="165"/>
        <v>0.8704867731888547</v>
      </c>
      <c r="AW159" s="156">
        <f t="shared" si="166"/>
        <v>1.0007572193353829</v>
      </c>
      <c r="AX159" s="156">
        <f t="shared" si="167"/>
        <v>2.1922483264178458</v>
      </c>
      <c r="AY159" s="111">
        <f t="shared" si="168"/>
        <v>730.92554934993689</v>
      </c>
      <c r="AZ159" s="111">
        <f t="shared" si="169"/>
        <v>350.50506206550347</v>
      </c>
      <c r="BA159" s="111">
        <f t="shared" si="170"/>
        <v>0.43218962183822079</v>
      </c>
      <c r="BB159" s="111">
        <f t="shared" si="171"/>
        <v>0.46234238615251527</v>
      </c>
      <c r="BC159" s="156">
        <f t="shared" si="172"/>
        <v>0.8783967689656178</v>
      </c>
      <c r="BD159" s="156">
        <f t="shared" si="173"/>
        <v>0.8704867719199525</v>
      </c>
      <c r="BE159" s="156">
        <f t="shared" si="174"/>
        <v>1.0007572193429992</v>
      </c>
      <c r="BF159" s="156">
        <f t="shared" si="175"/>
        <v>2.1922483432645188</v>
      </c>
      <c r="BG159" s="111">
        <f t="shared" si="176"/>
        <v>730.92554764403735</v>
      </c>
      <c r="BH159" s="111">
        <f t="shared" si="177"/>
        <v>350.50506200698851</v>
      </c>
      <c r="BI159" s="111">
        <f t="shared" si="178"/>
        <v>0.43218962191037258</v>
      </c>
      <c r="BJ159" s="111">
        <f t="shared" si="179"/>
        <v>0.46234238622970092</v>
      </c>
      <c r="BK159" s="156">
        <f t="shared" si="180"/>
        <v>0.87839676894660446</v>
      </c>
      <c r="BL159" s="156">
        <f t="shared" si="181"/>
        <v>0.87048677189979573</v>
      </c>
      <c r="BM159" s="156">
        <f t="shared" si="182"/>
        <v>1.0007572193431202</v>
      </c>
      <c r="BN159" s="156">
        <f t="shared" si="183"/>
        <v>2.1922483435321314</v>
      </c>
      <c r="BO159" s="111">
        <f t="shared" si="184"/>
        <v>730.92554761693884</v>
      </c>
      <c r="BP159" s="111">
        <f t="shared" si="185"/>
        <v>350.50506200605895</v>
      </c>
      <c r="BQ159" s="111">
        <f t="shared" si="186"/>
        <v>0.43218962191151877</v>
      </c>
      <c r="BR159" s="111">
        <f t="shared" si="187"/>
        <v>0.4623423862309271</v>
      </c>
      <c r="BS159" s="156">
        <f t="shared" si="188"/>
        <v>0.87839676894630248</v>
      </c>
      <c r="BT159" s="156">
        <f t="shared" si="189"/>
        <v>0.87048677189947554</v>
      </c>
      <c r="BU159" s="156">
        <f t="shared" si="190"/>
        <v>1.000757219343122</v>
      </c>
      <c r="BV159" s="156">
        <f t="shared" si="191"/>
        <v>2.1922483435363822</v>
      </c>
      <c r="BW159" s="111">
        <f t="shared" si="192"/>
        <v>730.92554761650842</v>
      </c>
      <c r="BX159" s="111">
        <f t="shared" si="193"/>
        <v>350.50506200604417</v>
      </c>
      <c r="BY159" s="111">
        <f t="shared" si="194"/>
        <v>0.43218962191153698</v>
      </c>
      <c r="BZ159" s="111">
        <f t="shared" si="195"/>
        <v>0.46234238623094653</v>
      </c>
      <c r="CA159" s="156">
        <f t="shared" si="196"/>
        <v>0.87839676894629759</v>
      </c>
      <c r="CB159" s="156">
        <f t="shared" si="197"/>
        <v>0.87048677189947044</v>
      </c>
      <c r="CC159" s="156">
        <f t="shared" si="198"/>
        <v>1.0007572193431222</v>
      </c>
      <c r="CD159" s="156">
        <f t="shared" si="199"/>
        <v>2.1922483435364502</v>
      </c>
      <c r="CE159" s="111">
        <f t="shared" si="200"/>
        <v>730.92554761650138</v>
      </c>
      <c r="CF159" s="111">
        <f t="shared" si="201"/>
        <v>350.50506200604394</v>
      </c>
      <c r="CG159" s="111">
        <f t="shared" si="202"/>
        <v>0.43218962191153726</v>
      </c>
      <c r="CH159" s="111">
        <f t="shared" si="203"/>
        <v>0.46234238623094687</v>
      </c>
      <c r="CI159" s="156">
        <f t="shared" si="204"/>
        <v>0.87839676894629759</v>
      </c>
      <c r="CJ159" s="156">
        <f t="shared" si="205"/>
        <v>0.87048677189947032</v>
      </c>
      <c r="CK159" s="156">
        <f t="shared" si="206"/>
        <v>1.0007572193431222</v>
      </c>
      <c r="CL159" s="156">
        <f t="shared" si="207"/>
        <v>2.1922483435364506</v>
      </c>
      <c r="CM159" s="111">
        <f t="shared" si="208"/>
        <v>730.92554761650138</v>
      </c>
      <c r="CN159" s="111">
        <f t="shared" si="209"/>
        <v>350.50506200604394</v>
      </c>
      <c r="CO159" s="111">
        <f t="shared" si="210"/>
        <v>0.43218962191153726</v>
      </c>
      <c r="CP159" s="111">
        <f t="shared" si="211"/>
        <v>0.46234238623094687</v>
      </c>
      <c r="CQ159" s="156">
        <f t="shared" si="212"/>
        <v>0.87839676894629759</v>
      </c>
      <c r="CR159" s="156">
        <f t="shared" si="213"/>
        <v>0.87048677189947032</v>
      </c>
      <c r="CS159" s="156">
        <f t="shared" si="214"/>
        <v>1.0007572193431222</v>
      </c>
      <c r="CT159" s="156">
        <f t="shared" si="215"/>
        <v>2.1922483435364506</v>
      </c>
      <c r="CU159" s="111">
        <f t="shared" si="216"/>
        <v>730.92554761650138</v>
      </c>
      <c r="CV159" s="111">
        <f t="shared" si="217"/>
        <v>350.50506200604394</v>
      </c>
      <c r="CW159" s="111">
        <f t="shared" si="218"/>
        <v>0.43218962191153726</v>
      </c>
      <c r="CX159" s="111">
        <f t="shared" si="219"/>
        <v>0.46234238623094687</v>
      </c>
      <c r="CY159" s="156">
        <f t="shared" si="220"/>
        <v>0.87839676894629759</v>
      </c>
      <c r="CZ159" s="156">
        <f t="shared" si="221"/>
        <v>0.87048677189947032</v>
      </c>
      <c r="DA159" s="156">
        <f t="shared" si="222"/>
        <v>1.0007572193431222</v>
      </c>
      <c r="DB159" s="156">
        <f t="shared" si="223"/>
        <v>2.1922483435364506</v>
      </c>
      <c r="DC159" s="111">
        <f t="shared" si="224"/>
        <v>730.92554761650138</v>
      </c>
      <c r="DD159" s="111">
        <f t="shared" si="225"/>
        <v>350.50506200604394</v>
      </c>
      <c r="DE159" s="111">
        <f t="shared" si="226"/>
        <v>0.43218962191153726</v>
      </c>
      <c r="DF159" s="111">
        <f t="shared" si="227"/>
        <v>0.46234238623094687</v>
      </c>
      <c r="DG159" s="156">
        <f t="shared" si="228"/>
        <v>0.87839676894629759</v>
      </c>
      <c r="DH159" s="156">
        <f t="shared" si="229"/>
        <v>0.87048677189947032</v>
      </c>
      <c r="DI159" s="156">
        <f t="shared" si="230"/>
        <v>1.0007572193431222</v>
      </c>
      <c r="DJ159" s="156">
        <f t="shared" si="231"/>
        <v>2.1922483435364506</v>
      </c>
      <c r="DK159" s="111">
        <f t="shared" si="232"/>
        <v>730.92554761650138</v>
      </c>
      <c r="DL159" s="104">
        <f t="shared" si="233"/>
        <v>350.50506200604394</v>
      </c>
      <c r="DM159" s="104">
        <f t="shared" si="234"/>
        <v>0.43218962191153726</v>
      </c>
      <c r="DN159" s="104">
        <f t="shared" si="235"/>
        <v>0.46234238623094687</v>
      </c>
      <c r="DO159" s="105">
        <f t="shared" si="236"/>
        <v>0.87839676894629759</v>
      </c>
      <c r="DP159" s="105">
        <f t="shared" si="237"/>
        <v>0.87048677189947032</v>
      </c>
      <c r="DQ159" s="105">
        <f t="shared" si="238"/>
        <v>1.0007572193431222</v>
      </c>
      <c r="DR159" s="105">
        <f t="shared" si="239"/>
        <v>2.1922483435364506</v>
      </c>
      <c r="DS159" s="104">
        <f t="shared" si="240"/>
        <v>730.92554761650138</v>
      </c>
      <c r="DT159" s="104">
        <f t="shared" si="241"/>
        <v>350.50506200604394</v>
      </c>
      <c r="DU159" s="104">
        <f t="shared" si="242"/>
        <v>0.43218962191153726</v>
      </c>
      <c r="DV159" s="104">
        <f t="shared" si="243"/>
        <v>0.46234238623094687</v>
      </c>
      <c r="DW159" s="105">
        <f t="shared" si="244"/>
        <v>0.87839676894629759</v>
      </c>
      <c r="DX159" s="105">
        <f t="shared" si="245"/>
        <v>0.87048677189947032</v>
      </c>
      <c r="DY159" s="105">
        <f t="shared" si="246"/>
        <v>1.0007572193431222</v>
      </c>
      <c r="DZ159" s="105">
        <f t="shared" si="247"/>
        <v>2.1922483435364506</v>
      </c>
      <c r="EA159" s="104">
        <f t="shared" si="248"/>
        <v>730.92554761650138</v>
      </c>
      <c r="EB159" s="104">
        <f t="shared" si="249"/>
        <v>350.50506200604394</v>
      </c>
      <c r="EC159" s="104">
        <f t="shared" si="250"/>
        <v>0.43218962191153726</v>
      </c>
      <c r="ED159" s="104">
        <f t="shared" si="251"/>
        <v>0.46234238623094687</v>
      </c>
      <c r="EE159" s="105">
        <f t="shared" si="252"/>
        <v>0.87839676894629759</v>
      </c>
      <c r="EF159" s="105">
        <f t="shared" si="253"/>
        <v>0.87048677189947032</v>
      </c>
      <c r="EG159" s="105">
        <f t="shared" si="254"/>
        <v>1.0007572193431222</v>
      </c>
      <c r="EH159" s="105">
        <f t="shared" si="255"/>
        <v>2.1922483435364506</v>
      </c>
      <c r="EI159" s="104">
        <f t="shared" si="256"/>
        <v>730.92554761650138</v>
      </c>
      <c r="EJ159" s="104">
        <f t="shared" si="257"/>
        <v>350.50506200604394</v>
      </c>
      <c r="EK159" s="104">
        <f t="shared" si="258"/>
        <v>0.43218962191153726</v>
      </c>
      <c r="EL159" s="104">
        <f t="shared" si="259"/>
        <v>0.46234238623094687</v>
      </c>
      <c r="EM159" s="105">
        <f t="shared" si="260"/>
        <v>0.87839676894629759</v>
      </c>
      <c r="EN159" s="105">
        <f t="shared" si="261"/>
        <v>0.87048677189947032</v>
      </c>
      <c r="EO159" s="105">
        <f t="shared" si="262"/>
        <v>1.0007572193431222</v>
      </c>
      <c r="EP159" s="105">
        <f t="shared" si="263"/>
        <v>2.1922483435364506</v>
      </c>
      <c r="EQ159" s="104">
        <f t="shared" si="264"/>
        <v>0.933826039149944</v>
      </c>
      <c r="ER159" s="65">
        <f t="shared" si="265"/>
        <v>77.355062006043966</v>
      </c>
      <c r="ES159" s="16"/>
      <c r="ET159" s="16"/>
      <c r="EU159" s="16"/>
      <c r="EV159" s="16"/>
      <c r="EW159" s="16"/>
      <c r="EX159" s="16"/>
      <c r="EY159" s="16"/>
      <c r="EZ159" s="16"/>
      <c r="FA159" s="16"/>
      <c r="FB159" s="16"/>
      <c r="FC159" s="16"/>
      <c r="FD159" s="16"/>
    </row>
    <row r="160" spans="2:160" x14ac:dyDescent="0.3"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16"/>
      <c r="M160" s="116"/>
      <c r="N160" s="116"/>
      <c r="O160" s="116"/>
      <c r="P160" s="117"/>
      <c r="Q160" s="117"/>
      <c r="R160" s="116"/>
      <c r="S160" s="111">
        <v>0.98</v>
      </c>
      <c r="T160" s="134">
        <f t="shared" si="137"/>
        <v>351.45669044468451</v>
      </c>
      <c r="U160" s="111">
        <f t="shared" si="138"/>
        <v>0.43101939540489159</v>
      </c>
      <c r="V160" s="111">
        <f t="shared" si="139"/>
        <v>0.46109051601453521</v>
      </c>
      <c r="W160" s="156">
        <f t="shared" si="140"/>
        <v>0.87870520003797747</v>
      </c>
      <c r="X160" s="156">
        <f t="shared" si="141"/>
        <v>0.87081375423560059</v>
      </c>
      <c r="Y160" s="156">
        <f t="shared" si="142"/>
        <v>1.000335770638515</v>
      </c>
      <c r="Z160" s="156">
        <f t="shared" si="143"/>
        <v>2.2239810857726803</v>
      </c>
      <c r="AA160" s="111">
        <f t="shared" si="144"/>
        <v>740.18186700505248</v>
      </c>
      <c r="AB160" s="111">
        <f t="shared" si="145"/>
        <v>350.82089714694769</v>
      </c>
      <c r="AC160" s="111">
        <f t="shared" si="146"/>
        <v>0.43180053257494516</v>
      </c>
      <c r="AD160" s="111">
        <f t="shared" si="147"/>
        <v>0.4619261511266855</v>
      </c>
      <c r="AE160" s="156">
        <f t="shared" si="148"/>
        <v>0.87849930737550075</v>
      </c>
      <c r="AF160" s="156">
        <f t="shared" si="149"/>
        <v>0.87059547683202831</v>
      </c>
      <c r="AG160" s="156">
        <f t="shared" si="150"/>
        <v>1.0003363536191088</v>
      </c>
      <c r="AH160" s="156">
        <f t="shared" si="151"/>
        <v>2.2269860303986055</v>
      </c>
      <c r="AI160" s="111">
        <f t="shared" si="152"/>
        <v>739.97844740709866</v>
      </c>
      <c r="AJ160" s="111">
        <f t="shared" si="153"/>
        <v>350.8139919028672</v>
      </c>
      <c r="AK160" s="111">
        <f t="shared" si="154"/>
        <v>0.43180903191687653</v>
      </c>
      <c r="AL160" s="111">
        <f t="shared" si="155"/>
        <v>0.46193524344596093</v>
      </c>
      <c r="AM160" s="156">
        <f t="shared" si="156"/>
        <v>0.8784970673785566</v>
      </c>
      <c r="AN160" s="156">
        <f t="shared" si="157"/>
        <v>0.87059310211565655</v>
      </c>
      <c r="AO160" s="156">
        <f t="shared" si="158"/>
        <v>1.0003363599620918</v>
      </c>
      <c r="AP160" s="156">
        <f t="shared" si="159"/>
        <v>2.2270187446053522</v>
      </c>
      <c r="AQ160" s="111">
        <f t="shared" si="160"/>
        <v>739.97622833270634</v>
      </c>
      <c r="AR160" s="111">
        <f t="shared" si="161"/>
        <v>350.8139165658128</v>
      </c>
      <c r="AS160" s="111">
        <f t="shared" si="162"/>
        <v>0.43180912464757792</v>
      </c>
      <c r="AT160" s="111">
        <f t="shared" si="163"/>
        <v>0.46193534264624614</v>
      </c>
      <c r="AU160" s="156">
        <f t="shared" si="164"/>
        <v>0.87849704293946207</v>
      </c>
      <c r="AV160" s="156">
        <f t="shared" si="165"/>
        <v>0.87059307620673176</v>
      </c>
      <c r="AW160" s="156">
        <f t="shared" si="166"/>
        <v>1.0003363600312958</v>
      </c>
      <c r="AX160" s="156">
        <f t="shared" si="167"/>
        <v>2.2270191015305998</v>
      </c>
      <c r="AY160" s="111">
        <f t="shared" si="168"/>
        <v>739.97620412117249</v>
      </c>
      <c r="AZ160" s="111">
        <f t="shared" si="169"/>
        <v>350.81391574383588</v>
      </c>
      <c r="BA160" s="111">
        <f t="shared" si="170"/>
        <v>0.43180912565933122</v>
      </c>
      <c r="BB160" s="111">
        <f t="shared" si="171"/>
        <v>0.46193534372858686</v>
      </c>
      <c r="BC160" s="156">
        <f t="shared" si="172"/>
        <v>0.87849704267281548</v>
      </c>
      <c r="BD160" s="156">
        <f t="shared" si="173"/>
        <v>0.87059307592404822</v>
      </c>
      <c r="BE160" s="156">
        <f t="shared" si="174"/>
        <v>1.000336360032051</v>
      </c>
      <c r="BF160" s="156">
        <f t="shared" si="175"/>
        <v>2.22701910542489</v>
      </c>
      <c r="BG160" s="111">
        <f t="shared" si="176"/>
        <v>739.9762038570085</v>
      </c>
      <c r="BH160" s="111">
        <f t="shared" si="177"/>
        <v>350.81391573486758</v>
      </c>
      <c r="BI160" s="111">
        <f t="shared" si="178"/>
        <v>0.43180912567037011</v>
      </c>
      <c r="BJ160" s="111">
        <f t="shared" si="179"/>
        <v>0.46193534374039591</v>
      </c>
      <c r="BK160" s="156">
        <f t="shared" si="180"/>
        <v>0.87849704266990614</v>
      </c>
      <c r="BL160" s="156">
        <f t="shared" si="181"/>
        <v>0.87059307592096402</v>
      </c>
      <c r="BM160" s="156">
        <f t="shared" si="182"/>
        <v>1.0003363600320592</v>
      </c>
      <c r="BN160" s="156">
        <f t="shared" si="183"/>
        <v>2.22701910546738</v>
      </c>
      <c r="BO160" s="111">
        <f t="shared" si="184"/>
        <v>739.97620385412631</v>
      </c>
      <c r="BP160" s="111">
        <f t="shared" si="185"/>
        <v>350.81391573476975</v>
      </c>
      <c r="BQ160" s="111">
        <f t="shared" si="186"/>
        <v>0.43180912567049051</v>
      </c>
      <c r="BR160" s="111">
        <f t="shared" si="187"/>
        <v>0.46193534374052475</v>
      </c>
      <c r="BS160" s="156">
        <f t="shared" si="188"/>
        <v>0.87849704266987438</v>
      </c>
      <c r="BT160" s="156">
        <f t="shared" si="189"/>
        <v>0.87059307592093038</v>
      </c>
      <c r="BU160" s="156">
        <f t="shared" si="190"/>
        <v>1.0003363600320592</v>
      </c>
      <c r="BV160" s="156">
        <f t="shared" si="191"/>
        <v>2.2270191054678432</v>
      </c>
      <c r="BW160" s="111">
        <f t="shared" si="192"/>
        <v>739.97620385409493</v>
      </c>
      <c r="BX160" s="111">
        <f t="shared" si="193"/>
        <v>350.81391573476867</v>
      </c>
      <c r="BY160" s="111">
        <f t="shared" si="194"/>
        <v>0.4318091256704919</v>
      </c>
      <c r="BZ160" s="111">
        <f t="shared" si="195"/>
        <v>0.46193534374052619</v>
      </c>
      <c r="CA160" s="156">
        <f t="shared" si="196"/>
        <v>0.87849704266987405</v>
      </c>
      <c r="CB160" s="156">
        <f t="shared" si="197"/>
        <v>0.87059307592092994</v>
      </c>
      <c r="CC160" s="156">
        <f t="shared" si="198"/>
        <v>1.0003363600320592</v>
      </c>
      <c r="CD160" s="156">
        <f t="shared" si="199"/>
        <v>2.2270191054678481</v>
      </c>
      <c r="CE160" s="111">
        <f t="shared" si="200"/>
        <v>739.97620385409459</v>
      </c>
      <c r="CF160" s="111">
        <f t="shared" si="201"/>
        <v>350.81391573476867</v>
      </c>
      <c r="CG160" s="111">
        <f t="shared" si="202"/>
        <v>0.4318091256704919</v>
      </c>
      <c r="CH160" s="111">
        <f t="shared" si="203"/>
        <v>0.46193534374052619</v>
      </c>
      <c r="CI160" s="156">
        <f t="shared" si="204"/>
        <v>0.87849704266987405</v>
      </c>
      <c r="CJ160" s="156">
        <f t="shared" si="205"/>
        <v>0.87059307592092994</v>
      </c>
      <c r="CK160" s="156">
        <f t="shared" si="206"/>
        <v>1.0003363600320592</v>
      </c>
      <c r="CL160" s="156">
        <f t="shared" si="207"/>
        <v>2.2270191054678481</v>
      </c>
      <c r="CM160" s="111">
        <f t="shared" si="208"/>
        <v>739.97620385409459</v>
      </c>
      <c r="CN160" s="111">
        <f t="shared" si="209"/>
        <v>350.81391573476867</v>
      </c>
      <c r="CO160" s="111">
        <f t="shared" si="210"/>
        <v>0.4318091256704919</v>
      </c>
      <c r="CP160" s="111">
        <f t="shared" si="211"/>
        <v>0.46193534374052619</v>
      </c>
      <c r="CQ160" s="156">
        <f t="shared" si="212"/>
        <v>0.87849704266987405</v>
      </c>
      <c r="CR160" s="156">
        <f t="shared" si="213"/>
        <v>0.87059307592092994</v>
      </c>
      <c r="CS160" s="156">
        <f t="shared" si="214"/>
        <v>1.0003363600320592</v>
      </c>
      <c r="CT160" s="156">
        <f t="shared" si="215"/>
        <v>2.2270191054678481</v>
      </c>
      <c r="CU160" s="111">
        <f t="shared" si="216"/>
        <v>739.97620385409459</v>
      </c>
      <c r="CV160" s="111">
        <f t="shared" si="217"/>
        <v>350.81391573476867</v>
      </c>
      <c r="CW160" s="111">
        <f t="shared" si="218"/>
        <v>0.4318091256704919</v>
      </c>
      <c r="CX160" s="111">
        <f t="shared" si="219"/>
        <v>0.46193534374052619</v>
      </c>
      <c r="CY160" s="156">
        <f t="shared" si="220"/>
        <v>0.87849704266987405</v>
      </c>
      <c r="CZ160" s="156">
        <f t="shared" si="221"/>
        <v>0.87059307592092994</v>
      </c>
      <c r="DA160" s="156">
        <f t="shared" si="222"/>
        <v>1.0003363600320592</v>
      </c>
      <c r="DB160" s="156">
        <f t="shared" si="223"/>
        <v>2.2270191054678481</v>
      </c>
      <c r="DC160" s="111">
        <f t="shared" si="224"/>
        <v>739.97620385409459</v>
      </c>
      <c r="DD160" s="111">
        <f t="shared" si="225"/>
        <v>350.81391573476867</v>
      </c>
      <c r="DE160" s="111">
        <f t="shared" si="226"/>
        <v>0.4318091256704919</v>
      </c>
      <c r="DF160" s="111">
        <f t="shared" si="227"/>
        <v>0.46193534374052619</v>
      </c>
      <c r="DG160" s="156">
        <f t="shared" si="228"/>
        <v>0.87849704266987405</v>
      </c>
      <c r="DH160" s="156">
        <f t="shared" si="229"/>
        <v>0.87059307592092994</v>
      </c>
      <c r="DI160" s="156">
        <f t="shared" si="230"/>
        <v>1.0003363600320592</v>
      </c>
      <c r="DJ160" s="156">
        <f t="shared" si="231"/>
        <v>2.2270191054678481</v>
      </c>
      <c r="DK160" s="111">
        <f t="shared" si="232"/>
        <v>739.97620385409459</v>
      </c>
      <c r="DL160" s="104">
        <f t="shared" si="233"/>
        <v>350.81391573476867</v>
      </c>
      <c r="DM160" s="104">
        <f t="shared" si="234"/>
        <v>0.4318091256704919</v>
      </c>
      <c r="DN160" s="104">
        <f t="shared" si="235"/>
        <v>0.46193534374052619</v>
      </c>
      <c r="DO160" s="105">
        <f t="shared" si="236"/>
        <v>0.87849704266987405</v>
      </c>
      <c r="DP160" s="105">
        <f t="shared" si="237"/>
        <v>0.87059307592092994</v>
      </c>
      <c r="DQ160" s="105">
        <f t="shared" si="238"/>
        <v>1.0003363600320592</v>
      </c>
      <c r="DR160" s="105">
        <f t="shared" si="239"/>
        <v>2.2270191054678481</v>
      </c>
      <c r="DS160" s="104">
        <f t="shared" si="240"/>
        <v>739.97620385409459</v>
      </c>
      <c r="DT160" s="104">
        <f t="shared" si="241"/>
        <v>350.81391573476867</v>
      </c>
      <c r="DU160" s="104">
        <f t="shared" si="242"/>
        <v>0.4318091256704919</v>
      </c>
      <c r="DV160" s="104">
        <f t="shared" si="243"/>
        <v>0.46193534374052619</v>
      </c>
      <c r="DW160" s="105">
        <f t="shared" si="244"/>
        <v>0.87849704266987405</v>
      </c>
      <c r="DX160" s="105">
        <f t="shared" si="245"/>
        <v>0.87059307592092994</v>
      </c>
      <c r="DY160" s="105">
        <f t="shared" si="246"/>
        <v>1.0003363600320592</v>
      </c>
      <c r="DZ160" s="105">
        <f t="shared" si="247"/>
        <v>2.2270191054678481</v>
      </c>
      <c r="EA160" s="104">
        <f t="shared" si="248"/>
        <v>739.97620385409459</v>
      </c>
      <c r="EB160" s="104">
        <f t="shared" si="249"/>
        <v>350.81391573476867</v>
      </c>
      <c r="EC160" s="104">
        <f t="shared" si="250"/>
        <v>0.4318091256704919</v>
      </c>
      <c r="ED160" s="104">
        <f t="shared" si="251"/>
        <v>0.46193534374052619</v>
      </c>
      <c r="EE160" s="105">
        <f t="shared" si="252"/>
        <v>0.87849704266987405</v>
      </c>
      <c r="EF160" s="105">
        <f t="shared" si="253"/>
        <v>0.87059307592092994</v>
      </c>
      <c r="EG160" s="105">
        <f t="shared" si="254"/>
        <v>1.0003363600320592</v>
      </c>
      <c r="EH160" s="105">
        <f t="shared" si="255"/>
        <v>2.2270191054678481</v>
      </c>
      <c r="EI160" s="104">
        <f t="shared" si="256"/>
        <v>739.97620385409459</v>
      </c>
      <c r="EJ160" s="104">
        <f t="shared" si="257"/>
        <v>350.81391573476867</v>
      </c>
      <c r="EK160" s="104">
        <f t="shared" si="258"/>
        <v>0.4318091256704919</v>
      </c>
      <c r="EL160" s="104">
        <f t="shared" si="259"/>
        <v>0.46193534374052619</v>
      </c>
      <c r="EM160" s="105">
        <f t="shared" si="260"/>
        <v>0.87849704266987405</v>
      </c>
      <c r="EN160" s="105">
        <f t="shared" si="261"/>
        <v>0.87059307592092994</v>
      </c>
      <c r="EO160" s="105">
        <f t="shared" si="262"/>
        <v>1.0003363600320592</v>
      </c>
      <c r="EP160" s="105">
        <f t="shared" si="263"/>
        <v>2.2270191054678481</v>
      </c>
      <c r="EQ160" s="104">
        <f t="shared" si="264"/>
        <v>0.95473370851903905</v>
      </c>
      <c r="ER160" s="65">
        <f t="shared" si="265"/>
        <v>77.663915734768693</v>
      </c>
      <c r="ES160" s="16"/>
      <c r="ET160" s="16"/>
      <c r="EU160" s="16"/>
      <c r="EV160" s="16"/>
      <c r="EW160" s="16"/>
      <c r="EX160" s="16"/>
      <c r="EY160" s="16"/>
      <c r="EZ160" s="16"/>
      <c r="FA160" s="16"/>
      <c r="FB160" s="16"/>
      <c r="FC160" s="16"/>
      <c r="FD160" s="16"/>
    </row>
    <row r="161" spans="2:160" x14ac:dyDescent="0.3"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16"/>
      <c r="M161" s="116"/>
      <c r="N161" s="116"/>
      <c r="O161" s="116"/>
      <c r="P161" s="117"/>
      <c r="Q161" s="117"/>
      <c r="R161" s="116"/>
      <c r="S161" s="111">
        <v>0.99</v>
      </c>
      <c r="T161" s="134">
        <f t="shared" si="137"/>
        <v>351.46833878776545</v>
      </c>
      <c r="U161" s="111">
        <f t="shared" si="138"/>
        <v>0.43100511058535557</v>
      </c>
      <c r="V161" s="111">
        <f t="shared" si="139"/>
        <v>0.46107523457968269</v>
      </c>
      <c r="W161" s="156">
        <f t="shared" si="140"/>
        <v>0.87870896568960855</v>
      </c>
      <c r="X161" s="156">
        <f t="shared" si="141"/>
        <v>0.87081774642984777</v>
      </c>
      <c r="Y161" s="156">
        <f t="shared" si="142"/>
        <v>1.0000839731407676</v>
      </c>
      <c r="Z161" s="156">
        <f t="shared" si="143"/>
        <v>2.2609960143022358</v>
      </c>
      <c r="AA161" s="111">
        <f t="shared" si="144"/>
        <v>749.64705545908294</v>
      </c>
      <c r="AB161" s="111">
        <f t="shared" si="145"/>
        <v>351.14045691966874</v>
      </c>
      <c r="AC161" s="111">
        <f t="shared" si="146"/>
        <v>0.43140756708967765</v>
      </c>
      <c r="AD161" s="111">
        <f t="shared" si="147"/>
        <v>0.46150576944477145</v>
      </c>
      <c r="AE161" s="156">
        <f t="shared" si="148"/>
        <v>0.87860287945240745</v>
      </c>
      <c r="AF161" s="156">
        <f t="shared" si="149"/>
        <v>0.87070527847291779</v>
      </c>
      <c r="AG161" s="156">
        <f t="shared" si="150"/>
        <v>1.0000840483483779</v>
      </c>
      <c r="AH161" s="156">
        <f t="shared" si="151"/>
        <v>2.2626030169543827</v>
      </c>
      <c r="AI161" s="111">
        <f t="shared" si="152"/>
        <v>749.59227563750665</v>
      </c>
      <c r="AJ161" s="111">
        <f t="shared" si="153"/>
        <v>351.13861721055258</v>
      </c>
      <c r="AK161" s="111">
        <f t="shared" si="154"/>
        <v>0.43140982734928751</v>
      </c>
      <c r="AL161" s="111">
        <f t="shared" si="155"/>
        <v>0.46150818739691224</v>
      </c>
      <c r="AM161" s="156">
        <f t="shared" si="156"/>
        <v>0.87860228369142901</v>
      </c>
      <c r="AN161" s="156">
        <f t="shared" si="157"/>
        <v>0.87070464687603932</v>
      </c>
      <c r="AO161" s="156">
        <f t="shared" si="158"/>
        <v>1.0000840487707472</v>
      </c>
      <c r="AP161" s="156">
        <f t="shared" si="159"/>
        <v>2.2626120447887721</v>
      </c>
      <c r="AQ161" s="111">
        <f t="shared" si="160"/>
        <v>749.59196755371852</v>
      </c>
      <c r="AR161" s="111">
        <f t="shared" si="161"/>
        <v>351.13860686364058</v>
      </c>
      <c r="AS161" s="111">
        <f t="shared" si="162"/>
        <v>0.43140984006153121</v>
      </c>
      <c r="AT161" s="111">
        <f t="shared" si="163"/>
        <v>0.46150820099605661</v>
      </c>
      <c r="AU161" s="156">
        <f t="shared" si="164"/>
        <v>0.87860228034072707</v>
      </c>
      <c r="AV161" s="156">
        <f t="shared" si="165"/>
        <v>0.87070464332378783</v>
      </c>
      <c r="AW161" s="156">
        <f t="shared" si="166"/>
        <v>1.0000840487731226</v>
      </c>
      <c r="AX161" s="156">
        <f t="shared" si="167"/>
        <v>2.2626120955635676</v>
      </c>
      <c r="AY161" s="111">
        <f t="shared" si="168"/>
        <v>749.59196582096774</v>
      </c>
      <c r="AZ161" s="111">
        <f t="shared" si="169"/>
        <v>351.13860680544667</v>
      </c>
      <c r="BA161" s="111">
        <f t="shared" si="170"/>
        <v>0.43140984013302841</v>
      </c>
      <c r="BB161" s="111">
        <f t="shared" si="171"/>
        <v>0.46150820107254203</v>
      </c>
      <c r="BC161" s="156">
        <f t="shared" si="172"/>
        <v>0.87860228032188181</v>
      </c>
      <c r="BD161" s="156">
        <f t="shared" si="173"/>
        <v>0.87070464330380892</v>
      </c>
      <c r="BE161" s="156">
        <f t="shared" si="174"/>
        <v>1.0000840487731362</v>
      </c>
      <c r="BF161" s="156">
        <f t="shared" si="175"/>
        <v>2.2626120958491391</v>
      </c>
      <c r="BG161" s="111">
        <f t="shared" si="176"/>
        <v>749.59196581122205</v>
      </c>
      <c r="BH161" s="111">
        <f t="shared" si="177"/>
        <v>351.13860680511931</v>
      </c>
      <c r="BI161" s="111">
        <f t="shared" si="178"/>
        <v>0.43140984013343059</v>
      </c>
      <c r="BJ161" s="111">
        <f t="shared" si="179"/>
        <v>0.46150820107297225</v>
      </c>
      <c r="BK161" s="156">
        <f t="shared" si="180"/>
        <v>0.87860228032177579</v>
      </c>
      <c r="BL161" s="156">
        <f t="shared" si="181"/>
        <v>0.87070464330369657</v>
      </c>
      <c r="BM161" s="156">
        <f t="shared" si="182"/>
        <v>1.0000840487731362</v>
      </c>
      <c r="BN161" s="156">
        <f t="shared" si="183"/>
        <v>2.2626120958507459</v>
      </c>
      <c r="BO161" s="111">
        <f t="shared" si="184"/>
        <v>749.59196581116737</v>
      </c>
      <c r="BP161" s="111">
        <f t="shared" si="185"/>
        <v>351.13860680511749</v>
      </c>
      <c r="BQ161" s="111">
        <f t="shared" si="186"/>
        <v>0.43140984013343281</v>
      </c>
      <c r="BR161" s="111">
        <f t="shared" si="187"/>
        <v>0.46150820107297463</v>
      </c>
      <c r="BS161" s="156">
        <f t="shared" si="188"/>
        <v>0.87860228032177523</v>
      </c>
      <c r="BT161" s="156">
        <f t="shared" si="189"/>
        <v>0.87070464330369601</v>
      </c>
      <c r="BU161" s="156">
        <f t="shared" si="190"/>
        <v>1.0000840487731362</v>
      </c>
      <c r="BV161" s="156">
        <f t="shared" si="191"/>
        <v>2.2626120958507543</v>
      </c>
      <c r="BW161" s="111">
        <f t="shared" si="192"/>
        <v>749.59196581116703</v>
      </c>
      <c r="BX161" s="111">
        <f t="shared" si="193"/>
        <v>351.13860680511749</v>
      </c>
      <c r="BY161" s="111">
        <f t="shared" si="194"/>
        <v>0.43140984013343281</v>
      </c>
      <c r="BZ161" s="111">
        <f t="shared" si="195"/>
        <v>0.46150820107297463</v>
      </c>
      <c r="CA161" s="156">
        <f t="shared" si="196"/>
        <v>0.87860228032177523</v>
      </c>
      <c r="CB161" s="156">
        <f t="shared" si="197"/>
        <v>0.87070464330369601</v>
      </c>
      <c r="CC161" s="156">
        <f t="shared" si="198"/>
        <v>1.0000840487731362</v>
      </c>
      <c r="CD161" s="156">
        <f t="shared" si="199"/>
        <v>2.2626120958507543</v>
      </c>
      <c r="CE161" s="111">
        <f t="shared" si="200"/>
        <v>749.59196581116703</v>
      </c>
      <c r="CF161" s="111">
        <f t="shared" si="201"/>
        <v>351.13860680511749</v>
      </c>
      <c r="CG161" s="111">
        <f t="shared" si="202"/>
        <v>0.43140984013343281</v>
      </c>
      <c r="CH161" s="111">
        <f t="shared" si="203"/>
        <v>0.46150820107297463</v>
      </c>
      <c r="CI161" s="156">
        <f t="shared" si="204"/>
        <v>0.87860228032177523</v>
      </c>
      <c r="CJ161" s="156">
        <f t="shared" si="205"/>
        <v>0.87070464330369601</v>
      </c>
      <c r="CK161" s="156">
        <f t="shared" si="206"/>
        <v>1.0000840487731362</v>
      </c>
      <c r="CL161" s="156">
        <f t="shared" si="207"/>
        <v>2.2626120958507543</v>
      </c>
      <c r="CM161" s="111">
        <f t="shared" si="208"/>
        <v>749.59196581116703</v>
      </c>
      <c r="CN161" s="111">
        <f t="shared" si="209"/>
        <v>351.13860680511749</v>
      </c>
      <c r="CO161" s="111">
        <f t="shared" si="210"/>
        <v>0.43140984013343281</v>
      </c>
      <c r="CP161" s="111">
        <f t="shared" si="211"/>
        <v>0.46150820107297463</v>
      </c>
      <c r="CQ161" s="156">
        <f t="shared" si="212"/>
        <v>0.87860228032177523</v>
      </c>
      <c r="CR161" s="156">
        <f t="shared" si="213"/>
        <v>0.87070464330369601</v>
      </c>
      <c r="CS161" s="156">
        <f t="shared" si="214"/>
        <v>1.0000840487731362</v>
      </c>
      <c r="CT161" s="156">
        <f t="shared" si="215"/>
        <v>2.2626120958507543</v>
      </c>
      <c r="CU161" s="111">
        <f t="shared" si="216"/>
        <v>749.59196581116703</v>
      </c>
      <c r="CV161" s="111">
        <f t="shared" si="217"/>
        <v>351.13860680511749</v>
      </c>
      <c r="CW161" s="111">
        <f t="shared" si="218"/>
        <v>0.43140984013343281</v>
      </c>
      <c r="CX161" s="111">
        <f t="shared" si="219"/>
        <v>0.46150820107297463</v>
      </c>
      <c r="CY161" s="156">
        <f t="shared" si="220"/>
        <v>0.87860228032177523</v>
      </c>
      <c r="CZ161" s="156">
        <f t="shared" si="221"/>
        <v>0.87070464330369601</v>
      </c>
      <c r="DA161" s="156">
        <f t="shared" si="222"/>
        <v>1.0000840487731362</v>
      </c>
      <c r="DB161" s="156">
        <f t="shared" si="223"/>
        <v>2.2626120958507543</v>
      </c>
      <c r="DC161" s="111">
        <f t="shared" si="224"/>
        <v>749.59196581116703</v>
      </c>
      <c r="DD161" s="111">
        <f t="shared" si="225"/>
        <v>351.13860680511749</v>
      </c>
      <c r="DE161" s="111">
        <f t="shared" si="226"/>
        <v>0.43140984013343281</v>
      </c>
      <c r="DF161" s="111">
        <f t="shared" si="227"/>
        <v>0.46150820107297463</v>
      </c>
      <c r="DG161" s="156">
        <f t="shared" si="228"/>
        <v>0.87860228032177523</v>
      </c>
      <c r="DH161" s="156">
        <f t="shared" si="229"/>
        <v>0.87070464330369601</v>
      </c>
      <c r="DI161" s="156">
        <f t="shared" si="230"/>
        <v>1.0000840487731362</v>
      </c>
      <c r="DJ161" s="156">
        <f t="shared" si="231"/>
        <v>2.2626120958507543</v>
      </c>
      <c r="DK161" s="111">
        <f t="shared" si="232"/>
        <v>749.59196581116703</v>
      </c>
      <c r="DL161" s="104">
        <f t="shared" si="233"/>
        <v>351.13860680511749</v>
      </c>
      <c r="DM161" s="104">
        <f t="shared" si="234"/>
        <v>0.43140984013343281</v>
      </c>
      <c r="DN161" s="104">
        <f t="shared" si="235"/>
        <v>0.46150820107297463</v>
      </c>
      <c r="DO161" s="105">
        <f t="shared" si="236"/>
        <v>0.87860228032177523</v>
      </c>
      <c r="DP161" s="105">
        <f t="shared" si="237"/>
        <v>0.87070464330369601</v>
      </c>
      <c r="DQ161" s="105">
        <f t="shared" si="238"/>
        <v>1.0000840487731362</v>
      </c>
      <c r="DR161" s="105">
        <f t="shared" si="239"/>
        <v>2.2626120958507543</v>
      </c>
      <c r="DS161" s="104">
        <f t="shared" si="240"/>
        <v>749.59196581116703</v>
      </c>
      <c r="DT161" s="104">
        <f t="shared" si="241"/>
        <v>351.13860680511749</v>
      </c>
      <c r="DU161" s="104">
        <f t="shared" si="242"/>
        <v>0.43140984013343281</v>
      </c>
      <c r="DV161" s="104">
        <f t="shared" si="243"/>
        <v>0.46150820107297463</v>
      </c>
      <c r="DW161" s="105">
        <f t="shared" si="244"/>
        <v>0.87860228032177523</v>
      </c>
      <c r="DX161" s="105">
        <f t="shared" si="245"/>
        <v>0.87070464330369601</v>
      </c>
      <c r="DY161" s="105">
        <f t="shared" si="246"/>
        <v>1.0000840487731362</v>
      </c>
      <c r="DZ161" s="105">
        <f t="shared" si="247"/>
        <v>2.2626120958507543</v>
      </c>
      <c r="EA161" s="104">
        <f t="shared" si="248"/>
        <v>749.59196581116703</v>
      </c>
      <c r="EB161" s="104">
        <f t="shared" si="249"/>
        <v>351.13860680511749</v>
      </c>
      <c r="EC161" s="104">
        <f t="shared" si="250"/>
        <v>0.43140984013343281</v>
      </c>
      <c r="ED161" s="104">
        <f t="shared" si="251"/>
        <v>0.46150820107297463</v>
      </c>
      <c r="EE161" s="105">
        <f t="shared" si="252"/>
        <v>0.87860228032177523</v>
      </c>
      <c r="EF161" s="105">
        <f t="shared" si="253"/>
        <v>0.87070464330369601</v>
      </c>
      <c r="EG161" s="105">
        <f t="shared" si="254"/>
        <v>1.0000840487731362</v>
      </c>
      <c r="EH161" s="105">
        <f t="shared" si="255"/>
        <v>2.2626120958507543</v>
      </c>
      <c r="EI161" s="104">
        <f t="shared" si="256"/>
        <v>749.59196581116703</v>
      </c>
      <c r="EJ161" s="104">
        <f t="shared" si="257"/>
        <v>351.13860680511749</v>
      </c>
      <c r="EK161" s="104">
        <f t="shared" si="258"/>
        <v>0.43140984013343281</v>
      </c>
      <c r="EL161" s="104">
        <f t="shared" si="259"/>
        <v>0.46150820107297463</v>
      </c>
      <c r="EM161" s="105">
        <f t="shared" si="260"/>
        <v>0.87860228032177523</v>
      </c>
      <c r="EN161" s="105">
        <f t="shared" si="261"/>
        <v>0.87070464330369601</v>
      </c>
      <c r="EO161" s="105">
        <f t="shared" si="262"/>
        <v>1.0000840487731362</v>
      </c>
      <c r="EP161" s="105">
        <f t="shared" si="263"/>
        <v>2.2626120958507543</v>
      </c>
      <c r="EQ161" s="104">
        <f t="shared" si="264"/>
        <v>0.97676252769673522</v>
      </c>
      <c r="ER161" s="65">
        <f t="shared" si="265"/>
        <v>77.988606805117513</v>
      </c>
      <c r="ES161" s="16"/>
      <c r="ET161" s="16"/>
      <c r="EU161" s="16"/>
      <c r="EV161" s="16"/>
      <c r="EW161" s="16"/>
      <c r="EX161" s="16"/>
      <c r="EY161" s="16"/>
      <c r="EZ161" s="16"/>
      <c r="FA161" s="16"/>
      <c r="FB161" s="16"/>
      <c r="FC161" s="16"/>
      <c r="FD161" s="16"/>
    </row>
    <row r="162" spans="2:160" x14ac:dyDescent="0.3"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16"/>
      <c r="M162" s="116"/>
      <c r="N162" s="116"/>
      <c r="O162" s="116"/>
      <c r="P162" s="117"/>
      <c r="Q162" s="117"/>
      <c r="R162" s="116"/>
      <c r="S162" s="111">
        <v>1</v>
      </c>
      <c r="T162" s="134">
        <f t="shared" si="137"/>
        <v>351.47998713084638</v>
      </c>
      <c r="U162" s="111">
        <f t="shared" si="138"/>
        <v>0.43099082671264144</v>
      </c>
      <c r="V162" s="111">
        <f t="shared" si="139"/>
        <v>0.46105995415770945</v>
      </c>
      <c r="W162" s="156">
        <f t="shared" si="140"/>
        <v>0.87871273110778192</v>
      </c>
      <c r="X162" s="156">
        <f t="shared" si="141"/>
        <v>0.87082173837778576</v>
      </c>
      <c r="Y162" s="156">
        <f t="shared" si="142"/>
        <v>1</v>
      </c>
      <c r="Z162" s="156">
        <f t="shared" si="143"/>
        <v>2.2990404896723078</v>
      </c>
      <c r="AA162" s="111">
        <f t="shared" si="144"/>
        <v>759.81458887999997</v>
      </c>
      <c r="AB162" s="111">
        <f t="shared" si="145"/>
        <v>351.47998713084638</v>
      </c>
      <c r="AC162" s="111">
        <f t="shared" si="146"/>
        <v>0.43099082671264144</v>
      </c>
      <c r="AD162" s="111">
        <f t="shared" si="147"/>
        <v>0.46105995415770945</v>
      </c>
      <c r="AE162" s="156">
        <f t="shared" si="148"/>
        <v>0.87871273110778192</v>
      </c>
      <c r="AF162" s="156">
        <f t="shared" si="149"/>
        <v>0.87082173837778576</v>
      </c>
      <c r="AG162" s="156">
        <f t="shared" si="150"/>
        <v>1</v>
      </c>
      <c r="AH162" s="156">
        <f t="shared" si="151"/>
        <v>2.2990404896723078</v>
      </c>
      <c r="AI162" s="111">
        <f t="shared" si="152"/>
        <v>759.81458887999997</v>
      </c>
      <c r="AJ162" s="111">
        <f t="shared" si="153"/>
        <v>351.47998713084638</v>
      </c>
      <c r="AK162" s="111">
        <f t="shared" si="154"/>
        <v>0.43099082671264144</v>
      </c>
      <c r="AL162" s="111">
        <f t="shared" si="155"/>
        <v>0.46105995415770945</v>
      </c>
      <c r="AM162" s="156">
        <f t="shared" si="156"/>
        <v>0.87871273110778192</v>
      </c>
      <c r="AN162" s="156">
        <f t="shared" si="157"/>
        <v>0.87082173837778576</v>
      </c>
      <c r="AO162" s="156">
        <f t="shared" si="158"/>
        <v>1</v>
      </c>
      <c r="AP162" s="156">
        <f t="shared" si="159"/>
        <v>2.2990404896723078</v>
      </c>
      <c r="AQ162" s="111">
        <f t="shared" si="160"/>
        <v>759.81458887999997</v>
      </c>
      <c r="AR162" s="111">
        <f t="shared" si="161"/>
        <v>351.47998713084638</v>
      </c>
      <c r="AS162" s="111">
        <f t="shared" si="162"/>
        <v>0.43099082671264144</v>
      </c>
      <c r="AT162" s="111">
        <f t="shared" si="163"/>
        <v>0.46105995415770945</v>
      </c>
      <c r="AU162" s="156">
        <f t="shared" si="164"/>
        <v>0.87871273110778192</v>
      </c>
      <c r="AV162" s="156">
        <f t="shared" si="165"/>
        <v>0.87082173837778576</v>
      </c>
      <c r="AW162" s="156">
        <f t="shared" si="166"/>
        <v>1</v>
      </c>
      <c r="AX162" s="156">
        <f t="shared" si="167"/>
        <v>2.2990404896723078</v>
      </c>
      <c r="AY162" s="111">
        <f t="shared" si="168"/>
        <v>759.81458887999997</v>
      </c>
      <c r="AZ162" s="111">
        <f t="shared" si="169"/>
        <v>351.47998713084638</v>
      </c>
      <c r="BA162" s="111">
        <f t="shared" si="170"/>
        <v>0.43099082671264144</v>
      </c>
      <c r="BB162" s="111">
        <f t="shared" si="171"/>
        <v>0.46105995415770945</v>
      </c>
      <c r="BC162" s="156">
        <f t="shared" si="172"/>
        <v>0.87871273110778192</v>
      </c>
      <c r="BD162" s="156">
        <f t="shared" si="173"/>
        <v>0.87082173837778576</v>
      </c>
      <c r="BE162" s="156">
        <f t="shared" si="174"/>
        <v>1</v>
      </c>
      <c r="BF162" s="156">
        <f t="shared" si="175"/>
        <v>2.2990404896723078</v>
      </c>
      <c r="BG162" s="111">
        <f t="shared" si="176"/>
        <v>759.81458887999997</v>
      </c>
      <c r="BH162" s="111">
        <f t="shared" si="177"/>
        <v>351.47998713084638</v>
      </c>
      <c r="BI162" s="111">
        <f t="shared" si="178"/>
        <v>0.43099082671264144</v>
      </c>
      <c r="BJ162" s="111">
        <f t="shared" si="179"/>
        <v>0.46105995415770945</v>
      </c>
      <c r="BK162" s="156">
        <f t="shared" si="180"/>
        <v>0.87871273110778192</v>
      </c>
      <c r="BL162" s="156">
        <f t="shared" si="181"/>
        <v>0.87082173837778576</v>
      </c>
      <c r="BM162" s="156">
        <f t="shared" si="182"/>
        <v>1</v>
      </c>
      <c r="BN162" s="156">
        <f t="shared" si="183"/>
        <v>2.2990404896723078</v>
      </c>
      <c r="BO162" s="111">
        <f t="shared" si="184"/>
        <v>759.81458887999997</v>
      </c>
      <c r="BP162" s="111">
        <f t="shared" si="185"/>
        <v>351.47998713084638</v>
      </c>
      <c r="BQ162" s="111">
        <f t="shared" si="186"/>
        <v>0.43099082671264144</v>
      </c>
      <c r="BR162" s="111">
        <f t="shared" si="187"/>
        <v>0.46105995415770945</v>
      </c>
      <c r="BS162" s="156">
        <f t="shared" si="188"/>
        <v>0.87871273110778192</v>
      </c>
      <c r="BT162" s="156">
        <f t="shared" si="189"/>
        <v>0.87082173837778576</v>
      </c>
      <c r="BU162" s="156">
        <f t="shared" si="190"/>
        <v>1</v>
      </c>
      <c r="BV162" s="156">
        <f t="shared" si="191"/>
        <v>2.2990404896723078</v>
      </c>
      <c r="BW162" s="111">
        <f t="shared" si="192"/>
        <v>759.81458887999997</v>
      </c>
      <c r="BX162" s="111">
        <f t="shared" si="193"/>
        <v>351.47998713084638</v>
      </c>
      <c r="BY162" s="111">
        <f t="shared" si="194"/>
        <v>0.43099082671264144</v>
      </c>
      <c r="BZ162" s="111">
        <f t="shared" si="195"/>
        <v>0.46105995415770945</v>
      </c>
      <c r="CA162" s="156">
        <f t="shared" si="196"/>
        <v>0.87871273110778192</v>
      </c>
      <c r="CB162" s="156">
        <f t="shared" si="197"/>
        <v>0.87082173837778576</v>
      </c>
      <c r="CC162" s="156">
        <f t="shared" si="198"/>
        <v>1</v>
      </c>
      <c r="CD162" s="156">
        <f t="shared" si="199"/>
        <v>2.2990404896723078</v>
      </c>
      <c r="CE162" s="111">
        <f t="shared" si="200"/>
        <v>759.81458887999997</v>
      </c>
      <c r="CF162" s="111">
        <f t="shared" si="201"/>
        <v>351.47998713084638</v>
      </c>
      <c r="CG162" s="111">
        <f t="shared" si="202"/>
        <v>0.43099082671264144</v>
      </c>
      <c r="CH162" s="111">
        <f t="shared" si="203"/>
        <v>0.46105995415770945</v>
      </c>
      <c r="CI162" s="156">
        <f t="shared" si="204"/>
        <v>0.87871273110778192</v>
      </c>
      <c r="CJ162" s="156">
        <f t="shared" si="205"/>
        <v>0.87082173837778576</v>
      </c>
      <c r="CK162" s="156">
        <f t="shared" si="206"/>
        <v>1</v>
      </c>
      <c r="CL162" s="156">
        <f t="shared" si="207"/>
        <v>2.2990404896723078</v>
      </c>
      <c r="CM162" s="111">
        <f t="shared" si="208"/>
        <v>759.81458887999997</v>
      </c>
      <c r="CN162" s="111">
        <f t="shared" si="209"/>
        <v>351.47998713084638</v>
      </c>
      <c r="CO162" s="111">
        <f t="shared" si="210"/>
        <v>0.43099082671264144</v>
      </c>
      <c r="CP162" s="111">
        <f t="shared" si="211"/>
        <v>0.46105995415770945</v>
      </c>
      <c r="CQ162" s="156">
        <f t="shared" si="212"/>
        <v>0.87871273110778192</v>
      </c>
      <c r="CR162" s="156">
        <f t="shared" si="213"/>
        <v>0.87082173837778576</v>
      </c>
      <c r="CS162" s="156">
        <f t="shared" si="214"/>
        <v>1</v>
      </c>
      <c r="CT162" s="156">
        <f t="shared" si="215"/>
        <v>2.2990404896723078</v>
      </c>
      <c r="CU162" s="111">
        <f t="shared" si="216"/>
        <v>759.81458887999997</v>
      </c>
      <c r="CV162" s="111">
        <f t="shared" si="217"/>
        <v>351.47998713084638</v>
      </c>
      <c r="CW162" s="111">
        <f t="shared" si="218"/>
        <v>0.43099082671264144</v>
      </c>
      <c r="CX162" s="111">
        <f t="shared" si="219"/>
        <v>0.46105995415770945</v>
      </c>
      <c r="CY162" s="156">
        <f t="shared" si="220"/>
        <v>0.87871273110778192</v>
      </c>
      <c r="CZ162" s="156">
        <f t="shared" si="221"/>
        <v>0.87082173837778576</v>
      </c>
      <c r="DA162" s="156">
        <f t="shared" si="222"/>
        <v>1</v>
      </c>
      <c r="DB162" s="156">
        <f t="shared" si="223"/>
        <v>2.2990404896723078</v>
      </c>
      <c r="DC162" s="111">
        <f t="shared" si="224"/>
        <v>759.81458887999997</v>
      </c>
      <c r="DD162" s="111">
        <f t="shared" si="225"/>
        <v>351.47998713084638</v>
      </c>
      <c r="DE162" s="111">
        <f t="shared" si="226"/>
        <v>0.43099082671264144</v>
      </c>
      <c r="DF162" s="111">
        <f t="shared" si="227"/>
        <v>0.46105995415770945</v>
      </c>
      <c r="DG162" s="156">
        <f t="shared" si="228"/>
        <v>0.87871273110778192</v>
      </c>
      <c r="DH162" s="156">
        <f t="shared" si="229"/>
        <v>0.87082173837778576</v>
      </c>
      <c r="DI162" s="156">
        <f t="shared" si="230"/>
        <v>1</v>
      </c>
      <c r="DJ162" s="156">
        <f t="shared" si="231"/>
        <v>2.2990404896723078</v>
      </c>
      <c r="DK162" s="111">
        <f t="shared" si="232"/>
        <v>759.81458887999997</v>
      </c>
      <c r="DL162" s="104">
        <f t="shared" si="233"/>
        <v>351.47998713084638</v>
      </c>
      <c r="DM162" s="104">
        <f t="shared" si="234"/>
        <v>0.43099082671264144</v>
      </c>
      <c r="DN162" s="104">
        <f t="shared" si="235"/>
        <v>0.46105995415770945</v>
      </c>
      <c r="DO162" s="105">
        <f t="shared" si="236"/>
        <v>0.87871273110778192</v>
      </c>
      <c r="DP162" s="105">
        <f t="shared" si="237"/>
        <v>0.87082173837778576</v>
      </c>
      <c r="DQ162" s="105">
        <f t="shared" si="238"/>
        <v>1</v>
      </c>
      <c r="DR162" s="105">
        <f t="shared" si="239"/>
        <v>2.2990404896723078</v>
      </c>
      <c r="DS162" s="104">
        <f t="shared" si="240"/>
        <v>759.81458887999997</v>
      </c>
      <c r="DT162" s="104">
        <f t="shared" si="241"/>
        <v>351.47998713084638</v>
      </c>
      <c r="DU162" s="104">
        <f t="shared" si="242"/>
        <v>0.43099082671264144</v>
      </c>
      <c r="DV162" s="104">
        <f t="shared" si="243"/>
        <v>0.46105995415770945</v>
      </c>
      <c r="DW162" s="105">
        <f t="shared" si="244"/>
        <v>0.87871273110778192</v>
      </c>
      <c r="DX162" s="105">
        <f t="shared" si="245"/>
        <v>0.87082173837778576</v>
      </c>
      <c r="DY162" s="105">
        <f t="shared" si="246"/>
        <v>1</v>
      </c>
      <c r="DZ162" s="105">
        <f t="shared" si="247"/>
        <v>2.2990404896723078</v>
      </c>
      <c r="EA162" s="104">
        <f t="shared" si="248"/>
        <v>759.81458887999997</v>
      </c>
      <c r="EB162" s="104">
        <f t="shared" si="249"/>
        <v>351.47998713084638</v>
      </c>
      <c r="EC162" s="104">
        <f t="shared" si="250"/>
        <v>0.43099082671264144</v>
      </c>
      <c r="ED162" s="104">
        <f t="shared" si="251"/>
        <v>0.46105995415770945</v>
      </c>
      <c r="EE162" s="105">
        <f t="shared" si="252"/>
        <v>0.87871273110778192</v>
      </c>
      <c r="EF162" s="105">
        <f t="shared" si="253"/>
        <v>0.87082173837778576</v>
      </c>
      <c r="EG162" s="105">
        <f t="shared" si="254"/>
        <v>1</v>
      </c>
      <c r="EH162" s="105">
        <f t="shared" si="255"/>
        <v>2.2990404896723078</v>
      </c>
      <c r="EI162" s="104">
        <f t="shared" si="256"/>
        <v>759.81458887999997</v>
      </c>
      <c r="EJ162" s="104">
        <f t="shared" si="257"/>
        <v>351.47998713084638</v>
      </c>
      <c r="EK162" s="104">
        <f t="shared" si="258"/>
        <v>0.43099082671264144</v>
      </c>
      <c r="EL162" s="104">
        <f t="shared" si="259"/>
        <v>0.46105995415770945</v>
      </c>
      <c r="EM162" s="105">
        <f t="shared" si="260"/>
        <v>0.87871273110778192</v>
      </c>
      <c r="EN162" s="105">
        <f t="shared" si="261"/>
        <v>0.87082173837778576</v>
      </c>
      <c r="EO162" s="105">
        <f t="shared" si="262"/>
        <v>1</v>
      </c>
      <c r="EP162" s="105">
        <f t="shared" si="263"/>
        <v>2.2990404896723078</v>
      </c>
      <c r="EQ162" s="104">
        <f t="shared" si="264"/>
        <v>1.0000000000000024</v>
      </c>
      <c r="ER162" s="60">
        <f t="shared" si="265"/>
        <v>78.329987130846405</v>
      </c>
      <c r="ES162" s="16"/>
      <c r="ET162" s="16"/>
      <c r="EU162" s="16"/>
      <c r="EV162" s="16"/>
      <c r="EW162" s="16"/>
      <c r="EX162" s="16"/>
      <c r="EY162" s="16"/>
      <c r="EZ162" s="16"/>
      <c r="FA162" s="16"/>
      <c r="FB162" s="16"/>
      <c r="FC162" s="16"/>
      <c r="FD162" s="16"/>
    </row>
    <row r="163" spans="2:160" x14ac:dyDescent="0.3"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16"/>
      <c r="M163" s="116"/>
      <c r="N163" s="116"/>
      <c r="O163" s="116"/>
      <c r="P163" s="117"/>
      <c r="Q163" s="117"/>
      <c r="R163" s="116"/>
      <c r="S163" s="116"/>
      <c r="T163" s="116"/>
      <c r="U163" s="116"/>
      <c r="V163" s="116"/>
      <c r="W163" s="116"/>
      <c r="X163" s="116"/>
      <c r="Y163" s="116"/>
      <c r="Z163" s="116"/>
      <c r="AA163" s="116"/>
      <c r="AB163" s="134">
        <f>ABS(SUM(AB62:AB162)-SUM(T62:T162))</f>
        <v>373.58464119752171</v>
      </c>
      <c r="AC163" s="116"/>
      <c r="AD163" s="116"/>
      <c r="AE163" s="116"/>
      <c r="AF163" s="116"/>
      <c r="AG163" s="116"/>
      <c r="AH163" s="116"/>
      <c r="AI163" s="116"/>
      <c r="AJ163" s="134">
        <f>ABS(SUM(AJ62:AJ162)-SUM(AB62:AB162))</f>
        <v>39.53490657403745</v>
      </c>
      <c r="AK163" s="116"/>
      <c r="AL163" s="116"/>
      <c r="AM163" s="116"/>
      <c r="AN163" s="116"/>
      <c r="AO163" s="116"/>
      <c r="AP163" s="116"/>
      <c r="AQ163" s="116"/>
      <c r="AR163" s="134">
        <f>ABS(SUM(AR62:AR162)-SUM(AJ62:AJ162))</f>
        <v>4.6457745110747055</v>
      </c>
      <c r="AS163" s="116"/>
      <c r="AT163" s="116"/>
      <c r="AU163" s="116"/>
      <c r="AV163" s="116"/>
      <c r="AW163" s="116"/>
      <c r="AX163" s="116"/>
      <c r="AY163" s="116"/>
      <c r="AZ163" s="134">
        <f>ABS(SUM(AZ62:AZ162)-SUM(AR62:AR162))</f>
        <v>0.58041220019367756</v>
      </c>
      <c r="BA163" s="116"/>
      <c r="BB163" s="116"/>
      <c r="BC163" s="116"/>
      <c r="BD163" s="116"/>
      <c r="BE163" s="116"/>
      <c r="BF163" s="116"/>
      <c r="BG163" s="116"/>
      <c r="BH163" s="159">
        <f>ABS(SUM(BH62:BH162)-SUM(AZ62:AZ162))</f>
        <v>7.5928585734800436E-2</v>
      </c>
      <c r="BI163" s="116"/>
      <c r="BJ163" s="116"/>
      <c r="BK163" s="116"/>
      <c r="BL163" s="116"/>
      <c r="BM163" s="116"/>
      <c r="BN163" s="116"/>
      <c r="BO163" s="116"/>
      <c r="BP163" s="159">
        <f>ABS(SUM(BP62:BP162)-SUM(BH62:BH162))</f>
        <v>1.031147316825809E-2</v>
      </c>
      <c r="BQ163" s="116"/>
      <c r="BR163" s="116"/>
      <c r="BS163" s="116"/>
      <c r="BT163" s="116"/>
      <c r="BU163" s="116"/>
      <c r="BV163" s="116"/>
      <c r="BW163" s="116"/>
      <c r="BX163" s="159">
        <f>ABS(SUM(BX62:BX162)-SUM(BP62:BP162))</f>
        <v>1.4450393136939965E-3</v>
      </c>
      <c r="BY163" s="116"/>
      <c r="BZ163" s="116"/>
      <c r="CA163" s="116"/>
      <c r="CB163" s="116"/>
      <c r="CC163" s="116"/>
      <c r="CD163" s="116"/>
      <c r="CE163" s="116"/>
      <c r="CF163" s="159">
        <f>ABS(SUM(CF62:CF162)-SUM(BX62:BX162))</f>
        <v>2.0801302161999047E-4</v>
      </c>
      <c r="CG163" s="116"/>
      <c r="CH163" s="116"/>
      <c r="CI163" s="116"/>
      <c r="CJ163" s="116"/>
      <c r="CK163" s="116"/>
      <c r="CL163" s="116"/>
      <c r="CM163" s="116"/>
      <c r="CN163" s="159">
        <f>ABS(SUM(CN62:CN162)-SUM(CF62:CF162))</f>
        <v>3.0644339858554304E-5</v>
      </c>
      <c r="CO163" s="116"/>
      <c r="CP163" s="116"/>
      <c r="CQ163" s="116"/>
      <c r="CR163" s="116"/>
      <c r="CS163" s="116"/>
      <c r="CT163" s="116"/>
      <c r="CU163" s="116"/>
      <c r="CV163" s="159">
        <f>ABS(SUM(CV62:CV162)-SUM(CN62:CN162))</f>
        <v>4.6060813474468887E-6</v>
      </c>
      <c r="CW163" s="116"/>
      <c r="CX163" s="116"/>
      <c r="CY163" s="116"/>
      <c r="CZ163" s="116"/>
      <c r="DA163" s="116"/>
      <c r="DB163" s="116"/>
      <c r="DC163" s="116"/>
      <c r="DD163" s="159">
        <f>ABS(SUM(DD62:DD162)-SUM(CV62:CV162))</f>
        <v>7.0456007961183786E-7</v>
      </c>
      <c r="DE163" s="116"/>
      <c r="DF163" s="116"/>
      <c r="DG163" s="116"/>
      <c r="DH163" s="116"/>
      <c r="DI163" s="116"/>
      <c r="DJ163" s="116"/>
      <c r="DK163" s="116"/>
      <c r="DL163" s="109">
        <f>ABS(SUM(DL62:DL162)-SUM(DD62:DD162))</f>
        <v>1.0943767847493291E-7</v>
      </c>
      <c r="DM163" s="102"/>
      <c r="DN163" s="102"/>
      <c r="DO163" s="102"/>
      <c r="DP163" s="102"/>
      <c r="DQ163" s="102"/>
      <c r="DR163" s="102"/>
      <c r="DS163" s="102"/>
      <c r="DT163" s="109">
        <f>ABS(SUM(DT62:DT162)-SUM(DL62:DL162))</f>
        <v>1.7229467630386353E-8</v>
      </c>
      <c r="DU163" s="102"/>
      <c r="DV163" s="102"/>
      <c r="DW163" s="102"/>
      <c r="DX163" s="102"/>
      <c r="DY163" s="102"/>
      <c r="DZ163" s="102"/>
      <c r="EA163" s="102"/>
      <c r="EB163" s="109">
        <f>ABS(SUM(EB62:EB162)-SUM(DT62:DT162))</f>
        <v>2.7430360205471516E-9</v>
      </c>
      <c r="EC163" s="102"/>
      <c r="ED163" s="102"/>
      <c r="EE163" s="102"/>
      <c r="EF163" s="102"/>
      <c r="EG163" s="102"/>
      <c r="EH163" s="102"/>
      <c r="EI163" s="102"/>
      <c r="EJ163" s="109">
        <f>ABS(SUM(EJ62:EJ162)-SUM(EB62:EB162))</f>
        <v>4.4383341446518898E-10</v>
      </c>
      <c r="EK163" s="102"/>
      <c r="EL163" s="102"/>
      <c r="EM163" s="102"/>
      <c r="EN163" s="102"/>
      <c r="EO163" s="102"/>
      <c r="EP163" s="102"/>
      <c r="EQ163" s="102"/>
    </row>
    <row r="164" spans="2:160" x14ac:dyDescent="0.3"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16"/>
      <c r="M164" s="116"/>
      <c r="N164" s="116"/>
      <c r="O164" s="116"/>
      <c r="P164" s="117"/>
      <c r="Q164" s="117"/>
      <c r="R164" s="153" t="s">
        <v>583</v>
      </c>
      <c r="S164" s="136">
        <f>J16+273.15</f>
        <v>393.15</v>
      </c>
      <c r="T164" s="116" t="s">
        <v>10</v>
      </c>
      <c r="U164" s="116"/>
      <c r="V164" s="116"/>
      <c r="W164" s="116"/>
      <c r="X164" s="116"/>
      <c r="Y164" s="116"/>
      <c r="Z164" s="116"/>
      <c r="AA164" s="116"/>
      <c r="AB164" s="116"/>
      <c r="AC164" s="116"/>
      <c r="AD164" s="116"/>
      <c r="AE164" s="116"/>
      <c r="AF164" s="116"/>
      <c r="AG164" s="116"/>
      <c r="AH164" s="116"/>
      <c r="AI164" s="116"/>
      <c r="AJ164" s="116"/>
      <c r="AK164" s="116"/>
      <c r="AL164" s="116"/>
      <c r="AM164" s="116"/>
      <c r="AN164" s="116"/>
      <c r="AO164" s="116"/>
      <c r="AP164" s="116"/>
      <c r="AQ164" s="116"/>
      <c r="AR164" s="116"/>
      <c r="AS164" s="116"/>
      <c r="AT164" s="116"/>
      <c r="AU164" s="116"/>
      <c r="AV164" s="116"/>
      <c r="AW164" s="116"/>
      <c r="AX164" s="116"/>
      <c r="AY164" s="116"/>
      <c r="AZ164" s="116"/>
      <c r="BA164" s="116"/>
      <c r="BB164" s="116"/>
      <c r="BC164" s="116"/>
      <c r="BD164" s="116"/>
      <c r="BE164" s="116"/>
      <c r="BF164" s="116"/>
      <c r="BG164" s="116"/>
      <c r="BH164" s="116"/>
      <c r="BI164" s="116"/>
      <c r="BJ164" s="116"/>
      <c r="BK164" s="116"/>
      <c r="BL164" s="116"/>
      <c r="BM164" s="116"/>
      <c r="BN164" s="116"/>
      <c r="BO164" s="116"/>
      <c r="BP164" s="116"/>
      <c r="BQ164" s="116"/>
      <c r="BR164" s="116"/>
      <c r="BS164" s="116"/>
      <c r="BT164" s="116"/>
      <c r="BU164" s="116"/>
      <c r="BV164" s="116"/>
      <c r="BW164" s="116"/>
      <c r="BX164" s="116"/>
      <c r="BY164" s="116"/>
      <c r="BZ164" s="116"/>
      <c r="CA164" s="116"/>
      <c r="CB164" s="116"/>
      <c r="CC164" s="116"/>
      <c r="CD164" s="116"/>
      <c r="CE164" s="116"/>
      <c r="CF164" s="116"/>
      <c r="CG164" s="116"/>
      <c r="CH164" s="116"/>
      <c r="CI164" s="116"/>
      <c r="CJ164" s="116"/>
      <c r="CK164" s="116"/>
      <c r="CL164" s="116"/>
      <c r="CM164" s="116"/>
      <c r="CN164" s="116"/>
      <c r="CO164" s="116"/>
      <c r="CP164" s="116"/>
      <c r="CQ164" s="116"/>
      <c r="CR164" s="116"/>
      <c r="CS164" s="116"/>
      <c r="CT164" s="116"/>
      <c r="CU164" s="116"/>
      <c r="CV164" s="116"/>
      <c r="CW164" s="116"/>
      <c r="CX164" s="116"/>
      <c r="CY164" s="116"/>
      <c r="CZ164" s="116"/>
      <c r="DA164" s="116"/>
      <c r="DB164" s="116"/>
      <c r="DC164" s="116"/>
      <c r="DD164" s="116"/>
      <c r="DE164" s="116"/>
      <c r="DF164" s="116"/>
      <c r="DG164" s="116"/>
      <c r="DH164" s="116"/>
      <c r="DI164" s="116"/>
      <c r="DJ164" s="116"/>
      <c r="DK164" s="116"/>
      <c r="DL164" s="102"/>
      <c r="DM164" s="102"/>
      <c r="DN164" s="102"/>
      <c r="DO164" s="102"/>
      <c r="DP164" s="102"/>
      <c r="DQ164" s="102"/>
      <c r="DR164" s="102"/>
      <c r="DS164" s="102"/>
      <c r="DT164" s="102"/>
      <c r="DU164" s="102"/>
      <c r="DV164" s="102"/>
      <c r="DW164" s="102"/>
      <c r="DX164" s="102"/>
      <c r="DY164" s="102"/>
      <c r="DZ164" s="102"/>
      <c r="EA164" s="102"/>
      <c r="EB164" s="102"/>
      <c r="EC164" s="102"/>
      <c r="ED164" s="102"/>
      <c r="EE164" s="102"/>
      <c r="EF164" s="102"/>
      <c r="EG164" s="102"/>
      <c r="EH164" s="102"/>
      <c r="EI164" s="102"/>
      <c r="EJ164" s="102"/>
      <c r="EK164" s="102"/>
      <c r="EL164" s="102"/>
      <c r="EM164" s="102"/>
      <c r="EN164" s="102"/>
      <c r="EO164" s="102"/>
      <c r="EP164" s="102"/>
      <c r="EQ164" s="102"/>
    </row>
    <row r="165" spans="2:160" x14ac:dyDescent="0.3"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16"/>
      <c r="M165" s="116"/>
      <c r="N165" s="116"/>
      <c r="O165" s="116"/>
      <c r="P165" s="117"/>
      <c r="Q165" s="117"/>
      <c r="R165" s="116"/>
      <c r="S165" s="116">
        <v>1.9870000000000001</v>
      </c>
      <c r="T165" s="116" t="s">
        <v>552</v>
      </c>
      <c r="U165" s="116"/>
      <c r="V165" s="116"/>
      <c r="W165" s="116"/>
      <c r="X165" s="116"/>
      <c r="Y165" s="116"/>
      <c r="Z165" s="116"/>
      <c r="AA165" s="116"/>
      <c r="AB165" s="116"/>
      <c r="AC165" s="116"/>
      <c r="AD165" s="116"/>
      <c r="AE165" s="116"/>
      <c r="AF165" s="116"/>
      <c r="AG165" s="116"/>
      <c r="AH165" s="116"/>
      <c r="AI165" s="116"/>
      <c r="AJ165" s="116"/>
      <c r="AK165" s="116"/>
      <c r="AL165" s="116"/>
      <c r="AM165" s="116"/>
      <c r="AN165" s="116"/>
      <c r="AO165" s="116"/>
      <c r="AP165" s="116"/>
      <c r="AQ165" s="116"/>
      <c r="AR165" s="116"/>
      <c r="AS165" s="116"/>
      <c r="AT165" s="116"/>
      <c r="AU165" s="116"/>
      <c r="AV165" s="116"/>
      <c r="AW165" s="116"/>
      <c r="AX165" s="116"/>
      <c r="AY165" s="116"/>
      <c r="AZ165" s="116"/>
      <c r="BA165" s="116"/>
      <c r="BB165" s="116"/>
      <c r="BC165" s="116"/>
      <c r="BD165" s="116"/>
      <c r="BE165" s="116"/>
      <c r="BF165" s="116"/>
      <c r="BG165" s="116"/>
      <c r="BH165" s="116"/>
      <c r="BI165" s="116"/>
      <c r="BJ165" s="116"/>
      <c r="BK165" s="116"/>
      <c r="BL165" s="116"/>
      <c r="BM165" s="116"/>
      <c r="BN165" s="116"/>
      <c r="BO165" s="116"/>
      <c r="BP165" s="116"/>
      <c r="BQ165" s="116"/>
      <c r="BR165" s="116"/>
      <c r="BS165" s="116"/>
      <c r="BT165" s="116"/>
      <c r="BU165" s="116"/>
      <c r="BV165" s="116"/>
      <c r="BW165" s="116"/>
      <c r="BX165" s="116"/>
      <c r="BY165" s="116"/>
      <c r="BZ165" s="116"/>
      <c r="CA165" s="116"/>
      <c r="CB165" s="116"/>
      <c r="CC165" s="116"/>
      <c r="CD165" s="116"/>
      <c r="CE165" s="116"/>
      <c r="CF165" s="116"/>
      <c r="CG165" s="116"/>
      <c r="CH165" s="116"/>
      <c r="CI165" s="116"/>
      <c r="CJ165" s="116"/>
      <c r="CK165" s="116"/>
      <c r="CL165" s="116"/>
      <c r="CM165" s="116"/>
      <c r="CN165" s="116"/>
      <c r="CO165" s="116"/>
      <c r="CP165" s="116"/>
      <c r="CQ165" s="116"/>
      <c r="CR165" s="116"/>
      <c r="CS165" s="116"/>
      <c r="CT165" s="116"/>
      <c r="CU165" s="116"/>
      <c r="CV165" s="116"/>
      <c r="CW165" s="116"/>
      <c r="CX165" s="116"/>
      <c r="CY165" s="116"/>
      <c r="CZ165" s="116"/>
      <c r="DA165" s="116"/>
      <c r="DB165" s="116"/>
      <c r="DC165" s="116"/>
      <c r="DD165" s="116"/>
      <c r="DE165" s="116"/>
      <c r="DF165" s="116"/>
      <c r="DG165" s="116"/>
      <c r="DH165" s="116"/>
      <c r="DI165" s="116"/>
      <c r="DJ165" s="116"/>
      <c r="DK165" s="116"/>
      <c r="DL165" s="102"/>
      <c r="DM165" s="102"/>
      <c r="DN165" s="102"/>
      <c r="DO165" s="102"/>
      <c r="DP165" s="102"/>
      <c r="DQ165" s="102"/>
      <c r="DR165" s="102"/>
      <c r="DS165" s="102"/>
      <c r="DT165" s="102"/>
      <c r="DU165" s="102"/>
      <c r="DV165" s="102"/>
      <c r="DW165" s="102"/>
      <c r="DX165" s="102"/>
      <c r="DY165" s="102"/>
      <c r="DZ165" s="102"/>
      <c r="EA165" s="102"/>
      <c r="EB165" s="102"/>
      <c r="EC165" s="102"/>
      <c r="ED165" s="102"/>
      <c r="EE165" s="102"/>
      <c r="EF165" s="102"/>
      <c r="EG165" s="102"/>
      <c r="EH165" s="102"/>
      <c r="EI165" s="102"/>
      <c r="EJ165" s="102"/>
      <c r="EK165" s="102"/>
      <c r="EL165" s="102"/>
      <c r="EM165" s="102"/>
      <c r="EN165" s="102"/>
      <c r="EO165" s="102"/>
      <c r="EP165" s="102"/>
      <c r="EQ165" s="102"/>
    </row>
    <row r="166" spans="2:160" x14ac:dyDescent="0.3"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16"/>
      <c r="M166" s="116"/>
      <c r="N166" s="116"/>
      <c r="O166" s="116"/>
      <c r="P166" s="117"/>
      <c r="Q166" s="117"/>
      <c r="R166" s="116"/>
      <c r="S166" s="116" t="s">
        <v>584</v>
      </c>
      <c r="T166" s="132" t="s">
        <v>606</v>
      </c>
      <c r="U166" s="132" t="s">
        <v>605</v>
      </c>
      <c r="V166" s="132" t="s">
        <v>601</v>
      </c>
      <c r="W166" s="132" t="s">
        <v>602</v>
      </c>
      <c r="X166" s="132" t="s">
        <v>603</v>
      </c>
      <c r="Y166" s="132" t="s">
        <v>604</v>
      </c>
      <c r="Z166" s="116" t="s">
        <v>587</v>
      </c>
      <c r="AA166" s="116" t="s">
        <v>630</v>
      </c>
      <c r="AB166" s="116" t="s">
        <v>585</v>
      </c>
      <c r="AC166" s="116" t="s">
        <v>586</v>
      </c>
      <c r="AD166" s="116" t="s">
        <v>581</v>
      </c>
      <c r="AE166" s="116" t="s">
        <v>582</v>
      </c>
      <c r="AF166" s="116" t="s">
        <v>587</v>
      </c>
      <c r="AG166" s="116"/>
      <c r="AH166" s="116"/>
      <c r="AI166" s="116"/>
      <c r="AJ166" s="116"/>
      <c r="AK166" s="116"/>
      <c r="AL166" s="116"/>
      <c r="AM166" s="116"/>
      <c r="AN166" s="116"/>
      <c r="AO166" s="116"/>
      <c r="AP166" s="116"/>
      <c r="AQ166" s="116"/>
      <c r="AR166" s="116"/>
      <c r="AS166" s="116"/>
      <c r="AT166" s="116"/>
      <c r="AU166" s="116"/>
      <c r="AV166" s="116"/>
      <c r="AW166" s="116"/>
      <c r="AX166" s="116"/>
      <c r="AY166" s="116"/>
      <c r="AZ166" s="116"/>
      <c r="BA166" s="116"/>
      <c r="BB166" s="116"/>
      <c r="BC166" s="116"/>
      <c r="BD166" s="116"/>
      <c r="BE166" s="116"/>
      <c r="BF166" s="116"/>
      <c r="BG166" s="116"/>
      <c r="BH166" s="116"/>
      <c r="BI166" s="116"/>
      <c r="BJ166" s="116"/>
      <c r="BK166" s="116"/>
      <c r="BL166" s="116"/>
      <c r="BM166" s="116"/>
      <c r="BN166" s="116"/>
      <c r="BO166" s="116"/>
      <c r="BP166" s="116"/>
      <c r="BQ166" s="116"/>
      <c r="BR166" s="116"/>
      <c r="BS166" s="116"/>
      <c r="BT166" s="116"/>
      <c r="BU166" s="116"/>
      <c r="BV166" s="116"/>
      <c r="BW166" s="116"/>
      <c r="BX166" s="116"/>
      <c r="BY166" s="116"/>
      <c r="BZ166" s="116"/>
      <c r="CA166" s="116"/>
      <c r="CB166" s="116"/>
      <c r="CC166" s="116"/>
      <c r="CD166" s="116"/>
      <c r="CE166" s="116"/>
      <c r="CF166" s="116"/>
      <c r="CG166" s="116"/>
      <c r="CH166" s="116"/>
      <c r="CI166" s="116"/>
      <c r="CJ166" s="116"/>
      <c r="CK166" s="116"/>
      <c r="CL166" s="116"/>
      <c r="CM166" s="116"/>
      <c r="CN166" s="116"/>
      <c r="CO166" s="116"/>
      <c r="CP166" s="116"/>
      <c r="CQ166" s="116"/>
      <c r="CR166" s="116"/>
      <c r="CS166" s="116"/>
      <c r="CT166" s="116"/>
      <c r="CU166" s="116"/>
      <c r="CV166" s="116"/>
      <c r="CW166" s="116"/>
      <c r="CX166" s="116"/>
      <c r="CY166" s="116"/>
      <c r="CZ166" s="116"/>
      <c r="DA166" s="116"/>
      <c r="DB166" s="116"/>
      <c r="DC166" s="116"/>
      <c r="DD166" s="116"/>
      <c r="DE166" s="116"/>
      <c r="DF166" s="116"/>
      <c r="DG166" s="116"/>
      <c r="DH166" s="116"/>
      <c r="DI166" s="116"/>
      <c r="DJ166" s="116"/>
      <c r="DK166" s="116"/>
      <c r="DL166" s="102"/>
      <c r="DM166" s="102"/>
      <c r="DN166" s="102"/>
      <c r="DO166" s="102"/>
      <c r="DP166" s="102"/>
      <c r="DQ166" s="102"/>
      <c r="DR166" s="102"/>
      <c r="DS166" s="102"/>
      <c r="DT166" s="102"/>
      <c r="DU166" s="102"/>
      <c r="DV166" s="102"/>
      <c r="DW166" s="102"/>
      <c r="DX166" s="102"/>
      <c r="DY166" s="102"/>
      <c r="DZ166" s="102"/>
      <c r="EA166" s="102"/>
      <c r="EB166" s="102"/>
      <c r="EC166" s="102"/>
      <c r="ED166" s="102"/>
      <c r="EE166" s="102"/>
      <c r="EF166" s="102"/>
      <c r="EG166" s="102"/>
      <c r="EH166" s="102"/>
      <c r="EI166" s="102"/>
      <c r="EJ166" s="102"/>
      <c r="EK166" s="102"/>
      <c r="EL166" s="102"/>
      <c r="EM166" s="102"/>
      <c r="EN166" s="102"/>
      <c r="EO166" s="102"/>
      <c r="EP166" s="102"/>
      <c r="EQ166" s="102"/>
    </row>
    <row r="167" spans="2:160" x14ac:dyDescent="0.3"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16"/>
      <c r="M167" s="116"/>
      <c r="N167" s="116"/>
      <c r="O167" s="116"/>
      <c r="P167" s="117"/>
      <c r="Q167" s="117"/>
      <c r="R167" s="116"/>
      <c r="S167" s="111">
        <v>0</v>
      </c>
      <c r="T167" s="111">
        <f>$P$71/($S$59*$S$164)</f>
        <v>0.38531006034966825</v>
      </c>
      <c r="U167" s="111">
        <f>$Q$71/($S$59*$S$164)</f>
        <v>0.41219215758336603</v>
      </c>
      <c r="V167" s="156">
        <f>EXP(-1*$P$70*T167)</f>
        <v>0.89083770434799858</v>
      </c>
      <c r="W167" s="156">
        <f>EXP(-1*$Q$70*U167)</f>
        <v>0.88368232015282533</v>
      </c>
      <c r="X167" s="156">
        <f>IF($P$61,1,EXP((1-S167)^2*(U167*W167^2/(S167+(1-S167)*W167)^2 + T167*V167/(1-S167+S167*V167)^2)))</f>
        <v>2.1285497668729598</v>
      </c>
      <c r="Y167" s="156">
        <f>IF($P$61,1,EXP(S167^2*(T167*V167^2/(1-S167+(S167)*V167)^2+U167*W167/(S167+(1-S167)*W167)^2)))</f>
        <v>1</v>
      </c>
      <c r="Z167" s="134">
        <f>S167*X167*EXP($P$64-$P$65/($P$66+$S$164))</f>
        <v>0</v>
      </c>
      <c r="AA167" s="134">
        <f>(1-S167)*Y167*EXP($Q$64-$Q$65/($Q$66+$S$164))</f>
        <v>2556.8734339319585</v>
      </c>
      <c r="AB167" s="111">
        <f>Z167/(Z167+AA167)</f>
        <v>0</v>
      </c>
      <c r="AC167" s="111">
        <f>(Z167+AA167)/750.06376</f>
        <v>3.4088747787680855</v>
      </c>
      <c r="AD167" s="111">
        <f>IF(P59,S167,"")</f>
        <v>0</v>
      </c>
      <c r="AE167" s="111">
        <f>IF(P59,AB167,"")</f>
        <v>0</v>
      </c>
      <c r="AF167" s="111">
        <f>IF(P59,AC167,"")</f>
        <v>3.4088747787680855</v>
      </c>
      <c r="AG167" s="116"/>
      <c r="AH167" s="116"/>
      <c r="AI167" s="116"/>
      <c r="AJ167" s="116"/>
      <c r="AK167" s="116"/>
      <c r="AL167" s="116"/>
      <c r="AM167" s="116"/>
      <c r="AN167" s="116"/>
      <c r="AO167" s="116"/>
      <c r="AP167" s="116"/>
      <c r="AQ167" s="116"/>
      <c r="AR167" s="116"/>
      <c r="AS167" s="116"/>
      <c r="AT167" s="116"/>
      <c r="AU167" s="116"/>
      <c r="AV167" s="116"/>
      <c r="AW167" s="116"/>
      <c r="AX167" s="116"/>
      <c r="AY167" s="116"/>
      <c r="AZ167" s="116"/>
      <c r="BA167" s="116"/>
      <c r="BB167" s="116"/>
      <c r="BC167" s="116"/>
      <c r="BD167" s="116"/>
      <c r="BE167" s="116"/>
      <c r="BF167" s="116"/>
      <c r="BG167" s="116"/>
      <c r="BH167" s="116"/>
      <c r="BI167" s="116"/>
      <c r="BJ167" s="116"/>
      <c r="BK167" s="116"/>
      <c r="BL167" s="116"/>
      <c r="BM167" s="116"/>
      <c r="BN167" s="116"/>
      <c r="BO167" s="116"/>
      <c r="BP167" s="116"/>
      <c r="BQ167" s="116"/>
      <c r="BR167" s="116"/>
      <c r="BS167" s="116"/>
      <c r="BT167" s="116"/>
      <c r="BU167" s="116"/>
      <c r="BV167" s="116"/>
      <c r="BW167" s="116"/>
      <c r="BX167" s="116"/>
      <c r="BY167" s="116"/>
      <c r="BZ167" s="116"/>
      <c r="CA167" s="116"/>
      <c r="CB167" s="116"/>
      <c r="CC167" s="116"/>
      <c r="CD167" s="116"/>
      <c r="CE167" s="116"/>
      <c r="CF167" s="116"/>
      <c r="CG167" s="116"/>
      <c r="CH167" s="116"/>
      <c r="CI167" s="116"/>
      <c r="CJ167" s="116"/>
      <c r="CK167" s="116"/>
      <c r="CL167" s="116"/>
      <c r="CM167" s="116"/>
      <c r="CN167" s="116"/>
      <c r="CO167" s="116"/>
      <c r="CP167" s="116"/>
      <c r="CQ167" s="116"/>
      <c r="CR167" s="116"/>
      <c r="CS167" s="116"/>
      <c r="CT167" s="116"/>
      <c r="CU167" s="116"/>
      <c r="CV167" s="116"/>
      <c r="CW167" s="116"/>
      <c r="CX167" s="116"/>
      <c r="CY167" s="116"/>
      <c r="CZ167" s="116"/>
      <c r="DA167" s="116"/>
      <c r="DB167" s="116"/>
      <c r="DC167" s="116"/>
      <c r="DD167" s="116"/>
      <c r="DE167" s="116"/>
      <c r="DF167" s="116"/>
      <c r="DG167" s="116"/>
      <c r="DH167" s="116"/>
      <c r="DI167" s="116"/>
      <c r="DJ167" s="116"/>
      <c r="DK167" s="116"/>
      <c r="DL167" s="102"/>
      <c r="DM167" s="102"/>
      <c r="DN167" s="102"/>
      <c r="DO167" s="102"/>
      <c r="DP167" s="102"/>
      <c r="DQ167" s="102"/>
      <c r="DR167" s="102"/>
      <c r="DS167" s="102"/>
      <c r="DT167" s="102"/>
      <c r="DU167" s="102"/>
      <c r="DV167" s="102"/>
      <c r="DW167" s="102"/>
      <c r="DX167" s="102"/>
      <c r="DY167" s="102"/>
      <c r="DZ167" s="102"/>
      <c r="EA167" s="102"/>
      <c r="EB167" s="102"/>
      <c r="EC167" s="102"/>
      <c r="ED167" s="102"/>
      <c r="EE167" s="102"/>
      <c r="EF167" s="102"/>
      <c r="EG167" s="102"/>
      <c r="EH167" s="102"/>
      <c r="EI167" s="102"/>
      <c r="EJ167" s="102"/>
      <c r="EK167" s="102"/>
      <c r="EL167" s="102"/>
      <c r="EM167" s="102"/>
      <c r="EN167" s="102"/>
      <c r="EO167" s="102"/>
      <c r="EP167" s="102"/>
      <c r="EQ167" s="102"/>
    </row>
    <row r="168" spans="2:160" x14ac:dyDescent="0.3"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16"/>
      <c r="M168" s="116"/>
      <c r="N168" s="116"/>
      <c r="O168" s="116"/>
      <c r="P168" s="117"/>
      <c r="Q168" s="117"/>
      <c r="R168" s="116"/>
      <c r="S168" s="111">
        <v>0.01</v>
      </c>
      <c r="T168" s="111">
        <f t="shared" ref="T168:T231" si="266">$P$71/($S$59*$S$164)</f>
        <v>0.38531006034966825</v>
      </c>
      <c r="U168" s="111">
        <f t="shared" ref="U168:U231" si="267">$Q$71/($S$59*$S$164)</f>
        <v>0.41219215758336603</v>
      </c>
      <c r="V168" s="156">
        <f t="shared" ref="V168:V231" si="268">EXP(-1*$P$70*T168)</f>
        <v>0.89083770434799858</v>
      </c>
      <c r="W168" s="156">
        <f t="shared" ref="W168:W231" si="269">EXP(-1*$Q$70*U168)</f>
        <v>0.88368232015282533</v>
      </c>
      <c r="X168" s="156">
        <f t="shared" ref="X168:X231" si="270">IF($P$61,1,EXP((1-S168)^2*(U168*W168^2/(S168+(1-S168)*W168)^2 + T168*V168/(1-S168+S168*V168)^2)))</f>
        <v>2.0961071109931786</v>
      </c>
      <c r="Y168" s="156">
        <f t="shared" ref="Y168:Y231" si="271">IF($P$61,1,EXP(S168^2*(T168*V168^2/(1-S168+(S168)*V168)^2+U168*W168/(S168+(1-S168)*W168)^2)))</f>
        <v>1.0000771700180591</v>
      </c>
      <c r="Z168" s="134">
        <f t="shared" ref="Z168:Z231" si="272">S168*X168*EXP($P$64-$P$65/($P$66+$S$164))</f>
        <v>68.289378175772399</v>
      </c>
      <c r="AA168" s="134">
        <f t="shared" ref="AA168:AA231" si="273">(1-S168)*Y168*EXP($Q$64-$Q$65/($Q$66+$S$164))</f>
        <v>2531.5000404220195</v>
      </c>
      <c r="AB168" s="111">
        <f t="shared" ref="AB168:AB231" si="274">Z168/(Z168+AA168)</f>
        <v>2.6267272913436418E-2</v>
      </c>
      <c r="AC168" s="111">
        <f t="shared" ref="AC168:AC231" si="275">(Z168+AA168)/750.06376</f>
        <v>3.4660912274948359</v>
      </c>
      <c r="AD168" s="111">
        <f>IF(P59,S177,"")</f>
        <v>0.1</v>
      </c>
      <c r="AE168" s="111">
        <f>IF(P59,AB177,"")</f>
        <v>0.2053586215190755</v>
      </c>
      <c r="AF168" s="111">
        <f>IF(P59,AC177,"")</f>
        <v>3.89057061483207</v>
      </c>
      <c r="AG168" s="116"/>
      <c r="AH168" s="116"/>
      <c r="AI168" s="116"/>
      <c r="AJ168" s="116"/>
      <c r="AK168" s="116"/>
      <c r="AL168" s="116"/>
      <c r="AM168" s="116"/>
      <c r="AN168" s="116"/>
      <c r="AO168" s="116"/>
      <c r="AP168" s="116"/>
      <c r="AQ168" s="116"/>
      <c r="AR168" s="116"/>
      <c r="AS168" s="116"/>
      <c r="AT168" s="116"/>
      <c r="AU168" s="116"/>
      <c r="AV168" s="116"/>
      <c r="AW168" s="116"/>
      <c r="AX168" s="116"/>
      <c r="AY168" s="116"/>
      <c r="AZ168" s="116"/>
      <c r="BA168" s="116"/>
      <c r="BB168" s="116"/>
      <c r="BC168" s="116"/>
      <c r="BD168" s="116"/>
      <c r="BE168" s="116"/>
      <c r="BF168" s="116"/>
      <c r="BG168" s="116"/>
      <c r="BH168" s="116"/>
      <c r="BI168" s="116"/>
      <c r="BJ168" s="116"/>
      <c r="BK168" s="116"/>
      <c r="BL168" s="116"/>
      <c r="BM168" s="116"/>
      <c r="BN168" s="116"/>
      <c r="BO168" s="116"/>
      <c r="BP168" s="116"/>
      <c r="BQ168" s="116"/>
      <c r="BR168" s="116"/>
      <c r="BS168" s="116"/>
      <c r="BT168" s="116"/>
      <c r="BU168" s="116"/>
      <c r="BV168" s="116"/>
      <c r="BW168" s="116"/>
      <c r="BX168" s="116"/>
      <c r="BY168" s="116"/>
      <c r="BZ168" s="116"/>
      <c r="CA168" s="116"/>
      <c r="CB168" s="116"/>
      <c r="CC168" s="116"/>
      <c r="CD168" s="116"/>
      <c r="CE168" s="116"/>
      <c r="CF168" s="116"/>
      <c r="CG168" s="116"/>
      <c r="CH168" s="116"/>
      <c r="CI168" s="116"/>
      <c r="CJ168" s="116"/>
      <c r="CK168" s="116"/>
      <c r="CL168" s="116"/>
      <c r="CM168" s="116"/>
      <c r="CN168" s="116"/>
      <c r="CO168" s="116"/>
      <c r="CP168" s="116"/>
      <c r="CQ168" s="116"/>
      <c r="CR168" s="116"/>
      <c r="CS168" s="116"/>
      <c r="CT168" s="116"/>
      <c r="CU168" s="116"/>
      <c r="CV168" s="116"/>
      <c r="CW168" s="116"/>
      <c r="CX168" s="116"/>
      <c r="CY168" s="116"/>
      <c r="CZ168" s="116"/>
      <c r="DA168" s="116"/>
      <c r="DB168" s="116"/>
      <c r="DC168" s="116"/>
      <c r="DD168" s="116"/>
      <c r="DE168" s="116"/>
      <c r="DF168" s="116"/>
      <c r="DG168" s="116"/>
      <c r="DH168" s="116"/>
      <c r="DI168" s="116"/>
      <c r="DJ168" s="116"/>
      <c r="DK168" s="116"/>
      <c r="DL168" s="102"/>
      <c r="DM168" s="102"/>
      <c r="DN168" s="102"/>
      <c r="DO168" s="102"/>
      <c r="DP168" s="102"/>
      <c r="DQ168" s="102"/>
      <c r="DR168" s="102"/>
      <c r="DS168" s="102"/>
      <c r="DT168" s="102"/>
      <c r="DU168" s="102"/>
      <c r="DV168" s="102"/>
      <c r="DW168" s="102"/>
      <c r="DX168" s="102"/>
      <c r="DY168" s="102"/>
      <c r="DZ168" s="102"/>
      <c r="EA168" s="102"/>
      <c r="EB168" s="102"/>
      <c r="EC168" s="102"/>
      <c r="ED168" s="102"/>
      <c r="EE168" s="102"/>
      <c r="EF168" s="102"/>
      <c r="EG168" s="102"/>
      <c r="EH168" s="102"/>
      <c r="EI168" s="102"/>
      <c r="EJ168" s="102"/>
      <c r="EK168" s="102"/>
      <c r="EL168" s="102"/>
      <c r="EM168" s="102"/>
      <c r="EN168" s="102"/>
      <c r="EO168" s="102"/>
      <c r="EP168" s="102"/>
      <c r="EQ168" s="102"/>
    </row>
    <row r="169" spans="2:160" x14ac:dyDescent="0.3"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16"/>
      <c r="M169" s="116"/>
      <c r="N169" s="116"/>
      <c r="O169" s="116"/>
      <c r="P169" s="117"/>
      <c r="Q169" s="117"/>
      <c r="R169" s="116"/>
      <c r="S169" s="111">
        <v>0.02</v>
      </c>
      <c r="T169" s="111">
        <f t="shared" si="266"/>
        <v>0.38531006034966825</v>
      </c>
      <c r="U169" s="111">
        <f t="shared" si="267"/>
        <v>0.41219215758336603</v>
      </c>
      <c r="V169" s="156">
        <f t="shared" si="268"/>
        <v>0.89083770434799858</v>
      </c>
      <c r="W169" s="156">
        <f t="shared" si="269"/>
        <v>0.88368232015282533</v>
      </c>
      <c r="X169" s="156">
        <f t="shared" si="270"/>
        <v>2.0645112021942773</v>
      </c>
      <c r="Y169" s="156">
        <f t="shared" si="271"/>
        <v>1.0003084958047106</v>
      </c>
      <c r="Z169" s="134">
        <f t="shared" si="272"/>
        <v>134.52002094297777</v>
      </c>
      <c r="AA169" s="134">
        <f t="shared" si="273"/>
        <v>2506.5089742863124</v>
      </c>
      <c r="AB169" s="111">
        <f t="shared" si="274"/>
        <v>5.0934700522399581E-2</v>
      </c>
      <c r="AC169" s="111">
        <f t="shared" si="275"/>
        <v>3.5210726555156993</v>
      </c>
      <c r="AD169" s="111">
        <f>IF(P59,S187,"")</f>
        <v>0.2</v>
      </c>
      <c r="AE169" s="111">
        <f>IF(P59,AB187,"")</f>
        <v>0.3330438067595719</v>
      </c>
      <c r="AF169" s="111">
        <f>IF(P59,AC187,"")</f>
        <v>4.2154902939551979</v>
      </c>
      <c r="AG169" s="116"/>
      <c r="AH169" s="116"/>
      <c r="AI169" s="116"/>
      <c r="AJ169" s="116"/>
      <c r="AK169" s="116"/>
      <c r="AL169" s="116"/>
      <c r="AM169" s="116"/>
      <c r="AN169" s="116"/>
      <c r="AO169" s="116"/>
      <c r="AP169" s="116"/>
      <c r="AQ169" s="116"/>
      <c r="AR169" s="116"/>
      <c r="AS169" s="116"/>
      <c r="AT169" s="116"/>
      <c r="AU169" s="116"/>
      <c r="AV169" s="116"/>
      <c r="AW169" s="116"/>
      <c r="AX169" s="116"/>
      <c r="AY169" s="116"/>
      <c r="AZ169" s="116"/>
      <c r="BA169" s="116"/>
      <c r="BB169" s="116"/>
      <c r="BC169" s="116"/>
      <c r="BD169" s="116"/>
      <c r="BE169" s="116"/>
      <c r="BF169" s="116"/>
      <c r="BG169" s="116"/>
      <c r="BH169" s="116"/>
      <c r="BI169" s="116"/>
      <c r="BJ169" s="116"/>
      <c r="BK169" s="116"/>
      <c r="BL169" s="116"/>
      <c r="BM169" s="116"/>
      <c r="BN169" s="116"/>
      <c r="BO169" s="116"/>
      <c r="BP169" s="116"/>
      <c r="BQ169" s="116"/>
      <c r="BR169" s="116"/>
      <c r="BS169" s="116"/>
      <c r="BT169" s="116"/>
      <c r="BU169" s="116"/>
      <c r="BV169" s="116"/>
      <c r="BW169" s="116"/>
      <c r="BX169" s="116"/>
      <c r="BY169" s="116"/>
      <c r="BZ169" s="116"/>
      <c r="CA169" s="116"/>
      <c r="CB169" s="116"/>
      <c r="CC169" s="116"/>
      <c r="CD169" s="116"/>
      <c r="CE169" s="116"/>
      <c r="CF169" s="116"/>
      <c r="CG169" s="116"/>
      <c r="CH169" s="116"/>
      <c r="CI169" s="116"/>
      <c r="CJ169" s="116"/>
      <c r="CK169" s="116"/>
      <c r="CL169" s="116"/>
      <c r="CM169" s="116"/>
      <c r="CN169" s="116"/>
      <c r="CO169" s="116"/>
      <c r="CP169" s="116"/>
      <c r="CQ169" s="116"/>
      <c r="CR169" s="116"/>
      <c r="CS169" s="116"/>
      <c r="CT169" s="116"/>
      <c r="CU169" s="116"/>
      <c r="CV169" s="116"/>
      <c r="CW169" s="116"/>
      <c r="CX169" s="116"/>
      <c r="CY169" s="116"/>
      <c r="CZ169" s="116"/>
      <c r="DA169" s="116"/>
      <c r="DB169" s="116"/>
      <c r="DC169" s="116"/>
      <c r="DD169" s="116"/>
      <c r="DE169" s="116"/>
      <c r="DF169" s="116"/>
      <c r="DG169" s="116"/>
      <c r="DH169" s="116"/>
      <c r="DI169" s="116"/>
      <c r="DJ169" s="116"/>
      <c r="DK169" s="116"/>
      <c r="DL169" s="102"/>
      <c r="DM169" s="102"/>
      <c r="DN169" s="102"/>
      <c r="DO169" s="102"/>
      <c r="DP169" s="102"/>
      <c r="DQ169" s="102"/>
      <c r="DR169" s="102"/>
      <c r="DS169" s="102"/>
      <c r="DT169" s="102"/>
      <c r="DU169" s="102"/>
      <c r="DV169" s="102"/>
      <c r="DW169" s="102"/>
      <c r="DX169" s="102"/>
      <c r="DY169" s="102"/>
      <c r="DZ169" s="102"/>
      <c r="EA169" s="102"/>
      <c r="EB169" s="102"/>
      <c r="EC169" s="102"/>
      <c r="ED169" s="102"/>
      <c r="EE169" s="102"/>
      <c r="EF169" s="102"/>
      <c r="EG169" s="102"/>
      <c r="EH169" s="102"/>
      <c r="EI169" s="102"/>
      <c r="EJ169" s="102"/>
      <c r="EK169" s="102"/>
      <c r="EL169" s="102"/>
      <c r="EM169" s="102"/>
      <c r="EN169" s="102"/>
      <c r="EO169" s="102"/>
      <c r="EP169" s="102"/>
      <c r="EQ169" s="102"/>
    </row>
    <row r="170" spans="2:160" x14ac:dyDescent="0.3"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16"/>
      <c r="M170" s="116"/>
      <c r="N170" s="116"/>
      <c r="O170" s="116"/>
      <c r="P170" s="117"/>
      <c r="Q170" s="117"/>
      <c r="R170" s="116"/>
      <c r="S170" s="111">
        <v>0.03</v>
      </c>
      <c r="T170" s="111">
        <f t="shared" si="266"/>
        <v>0.38531006034966825</v>
      </c>
      <c r="U170" s="111">
        <f t="shared" si="267"/>
        <v>0.41219215758336603</v>
      </c>
      <c r="V170" s="156">
        <f t="shared" si="268"/>
        <v>0.89083770434799858</v>
      </c>
      <c r="W170" s="156">
        <f t="shared" si="269"/>
        <v>0.88368232015282533</v>
      </c>
      <c r="X170" s="156">
        <f t="shared" si="270"/>
        <v>2.0337373459581265</v>
      </c>
      <c r="Y170" s="156">
        <f t="shared" si="271"/>
        <v>1.0006937605120108</v>
      </c>
      <c r="Z170" s="134">
        <f t="shared" si="272"/>
        <v>198.77227361132421</v>
      </c>
      <c r="AA170" s="134">
        <f t="shared" si="273"/>
        <v>2481.8878730019906</v>
      </c>
      <c r="AB170" s="111">
        <f t="shared" si="274"/>
        <v>7.4150493811178789E-2</v>
      </c>
      <c r="AC170" s="111">
        <f t="shared" si="275"/>
        <v>3.5739096988412222</v>
      </c>
      <c r="AD170" s="111">
        <f>IF(P59,S197,"")</f>
        <v>0.3</v>
      </c>
      <c r="AE170" s="111">
        <f>IF(P59,AB197,"")</f>
        <v>0.42395260028485043</v>
      </c>
      <c r="AF170" s="111">
        <f>IF(P59,AC197,"")</f>
        <v>4.4350514570471633</v>
      </c>
      <c r="AG170" s="116"/>
      <c r="AH170" s="116"/>
      <c r="AI170" s="116"/>
      <c r="AJ170" s="116"/>
      <c r="AK170" s="116"/>
      <c r="AL170" s="116"/>
      <c r="AM170" s="116"/>
      <c r="AN170" s="116"/>
      <c r="AO170" s="116"/>
      <c r="AP170" s="116"/>
      <c r="AQ170" s="116"/>
      <c r="AR170" s="116"/>
      <c r="AS170" s="116"/>
      <c r="AT170" s="116"/>
      <c r="AU170" s="116"/>
      <c r="AV170" s="116"/>
      <c r="AW170" s="116"/>
      <c r="AX170" s="116"/>
      <c r="AY170" s="116"/>
      <c r="AZ170" s="116"/>
      <c r="BA170" s="116"/>
      <c r="BB170" s="116"/>
      <c r="BC170" s="116"/>
      <c r="BD170" s="116"/>
      <c r="BE170" s="116"/>
      <c r="BF170" s="116"/>
      <c r="BG170" s="116"/>
      <c r="BH170" s="116"/>
      <c r="BI170" s="116"/>
      <c r="BJ170" s="116"/>
      <c r="BK170" s="116"/>
      <c r="BL170" s="116"/>
      <c r="BM170" s="116"/>
      <c r="BN170" s="116"/>
      <c r="BO170" s="116"/>
      <c r="BP170" s="116"/>
      <c r="BQ170" s="116"/>
      <c r="BR170" s="116"/>
      <c r="BS170" s="116"/>
      <c r="BT170" s="116"/>
      <c r="BU170" s="116"/>
      <c r="BV170" s="116"/>
      <c r="BW170" s="116"/>
      <c r="BX170" s="116"/>
      <c r="BY170" s="116"/>
      <c r="BZ170" s="116"/>
      <c r="CA170" s="116"/>
      <c r="CB170" s="116"/>
      <c r="CC170" s="116"/>
      <c r="CD170" s="116"/>
      <c r="CE170" s="116"/>
      <c r="CF170" s="116"/>
      <c r="CG170" s="116"/>
      <c r="CH170" s="116"/>
      <c r="CI170" s="116"/>
      <c r="CJ170" s="116"/>
      <c r="CK170" s="116"/>
      <c r="CL170" s="116"/>
      <c r="CM170" s="116"/>
      <c r="CN170" s="116"/>
      <c r="CO170" s="116"/>
      <c r="CP170" s="116"/>
      <c r="CQ170" s="116"/>
      <c r="CR170" s="116"/>
      <c r="CS170" s="116"/>
      <c r="CT170" s="116"/>
      <c r="CU170" s="116"/>
      <c r="CV170" s="116"/>
      <c r="CW170" s="116"/>
      <c r="CX170" s="116"/>
      <c r="CY170" s="116"/>
      <c r="CZ170" s="116"/>
      <c r="DA170" s="116"/>
      <c r="DB170" s="116"/>
      <c r="DC170" s="116"/>
      <c r="DD170" s="116"/>
      <c r="DE170" s="116"/>
      <c r="DF170" s="116"/>
      <c r="DG170" s="116"/>
      <c r="DH170" s="116"/>
      <c r="DI170" s="116"/>
      <c r="DJ170" s="116"/>
      <c r="DK170" s="116"/>
      <c r="DL170" s="102"/>
      <c r="DM170" s="102"/>
      <c r="DN170" s="102"/>
      <c r="DO170" s="102"/>
      <c r="DP170" s="102"/>
      <c r="DQ170" s="102"/>
      <c r="DR170" s="102"/>
      <c r="DS170" s="102"/>
      <c r="DT170" s="102"/>
      <c r="DU170" s="102"/>
      <c r="DV170" s="102"/>
      <c r="DW170" s="102"/>
      <c r="DX170" s="102"/>
      <c r="DY170" s="102"/>
      <c r="DZ170" s="102"/>
      <c r="EA170" s="102"/>
      <c r="EB170" s="102"/>
      <c r="EC170" s="102"/>
      <c r="ED170" s="102"/>
      <c r="EE170" s="102"/>
      <c r="EF170" s="102"/>
      <c r="EG170" s="102"/>
      <c r="EH170" s="102"/>
      <c r="EI170" s="102"/>
      <c r="EJ170" s="102"/>
      <c r="EK170" s="102"/>
      <c r="EL170" s="102"/>
      <c r="EM170" s="102"/>
      <c r="EN170" s="102"/>
      <c r="EO170" s="102"/>
      <c r="EP170" s="102"/>
      <c r="EQ170" s="102"/>
    </row>
    <row r="171" spans="2:160" x14ac:dyDescent="0.3"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16"/>
      <c r="M171" s="116"/>
      <c r="N171" s="116"/>
      <c r="O171" s="116"/>
      <c r="P171" s="117"/>
      <c r="Q171" s="117"/>
      <c r="R171" s="116"/>
      <c r="S171" s="111">
        <v>0.04</v>
      </c>
      <c r="T171" s="111">
        <f t="shared" si="266"/>
        <v>0.38531006034966825</v>
      </c>
      <c r="U171" s="111">
        <f t="shared" si="267"/>
        <v>0.41219215758336603</v>
      </c>
      <c r="V171" s="156">
        <f t="shared" si="268"/>
        <v>0.89083770434799858</v>
      </c>
      <c r="W171" s="156">
        <f t="shared" si="269"/>
        <v>0.88368232015282533</v>
      </c>
      <c r="X171" s="156">
        <f t="shared" si="270"/>
        <v>2.0037617086090416</v>
      </c>
      <c r="Y171" s="156">
        <f t="shared" si="271"/>
        <v>1.0012328263564194</v>
      </c>
      <c r="Z171" s="134">
        <f t="shared" si="272"/>
        <v>261.12337556738532</v>
      </c>
      <c r="AA171" s="134">
        <f t="shared" si="273"/>
        <v>2457.6245902956848</v>
      </c>
      <c r="AB171" s="111">
        <f t="shared" si="274"/>
        <v>9.6045451379120891E-2</v>
      </c>
      <c r="AC171" s="111">
        <f t="shared" si="275"/>
        <v>3.6246891409112605</v>
      </c>
      <c r="AD171" s="111">
        <f>IF(P59,S207,"")</f>
        <v>0.4</v>
      </c>
      <c r="AE171" s="111">
        <f>IF(P59,AB207,"")</f>
        <v>0.49625443381224094</v>
      </c>
      <c r="AF171" s="111">
        <f>IF(P59,AC207,"")</f>
        <v>4.5817796511761761</v>
      </c>
      <c r="AG171" s="116"/>
      <c r="AH171" s="116"/>
      <c r="AI171" s="116"/>
      <c r="AJ171" s="116"/>
      <c r="AK171" s="116"/>
      <c r="AL171" s="116"/>
      <c r="AM171" s="116"/>
      <c r="AN171" s="116"/>
      <c r="AO171" s="116"/>
      <c r="AP171" s="116"/>
      <c r="AQ171" s="116"/>
      <c r="AR171" s="116"/>
      <c r="AS171" s="116"/>
      <c r="AT171" s="116"/>
      <c r="AU171" s="116"/>
      <c r="AV171" s="116"/>
      <c r="AW171" s="116"/>
      <c r="AX171" s="116"/>
      <c r="AY171" s="116"/>
      <c r="AZ171" s="116"/>
      <c r="BA171" s="116"/>
      <c r="BB171" s="116"/>
      <c r="BC171" s="116"/>
      <c r="BD171" s="116"/>
      <c r="BE171" s="116"/>
      <c r="BF171" s="116"/>
      <c r="BG171" s="116"/>
      <c r="BH171" s="116"/>
      <c r="BI171" s="116"/>
      <c r="BJ171" s="116"/>
      <c r="BK171" s="116"/>
      <c r="BL171" s="116"/>
      <c r="BM171" s="116"/>
      <c r="BN171" s="116"/>
      <c r="BO171" s="116"/>
      <c r="BP171" s="116"/>
      <c r="BQ171" s="116"/>
      <c r="BR171" s="116"/>
      <c r="BS171" s="116"/>
      <c r="BT171" s="116"/>
      <c r="BU171" s="116"/>
      <c r="BV171" s="116"/>
      <c r="BW171" s="116"/>
      <c r="BX171" s="116"/>
      <c r="BY171" s="116"/>
      <c r="BZ171" s="116"/>
      <c r="CA171" s="116"/>
      <c r="CB171" s="116"/>
      <c r="CC171" s="116"/>
      <c r="CD171" s="116"/>
      <c r="CE171" s="116"/>
      <c r="CF171" s="116"/>
      <c r="CG171" s="116"/>
      <c r="CH171" s="116"/>
      <c r="CI171" s="116"/>
      <c r="CJ171" s="116"/>
      <c r="CK171" s="116"/>
      <c r="CL171" s="116"/>
      <c r="CM171" s="116"/>
      <c r="CN171" s="116"/>
      <c r="CO171" s="116"/>
      <c r="CP171" s="116"/>
      <c r="CQ171" s="116"/>
      <c r="CR171" s="116"/>
      <c r="CS171" s="116"/>
      <c r="CT171" s="116"/>
      <c r="CU171" s="116"/>
      <c r="CV171" s="116"/>
      <c r="CW171" s="116"/>
      <c r="CX171" s="116"/>
      <c r="CY171" s="116"/>
      <c r="CZ171" s="116"/>
      <c r="DA171" s="116"/>
      <c r="DB171" s="116"/>
      <c r="DC171" s="116"/>
      <c r="DD171" s="116"/>
      <c r="DE171" s="116"/>
      <c r="DF171" s="116"/>
      <c r="DG171" s="116"/>
      <c r="DH171" s="116"/>
      <c r="DI171" s="116"/>
      <c r="DJ171" s="116"/>
      <c r="DK171" s="116"/>
      <c r="DL171" s="102"/>
      <c r="DM171" s="102"/>
      <c r="DN171" s="102"/>
      <c r="DO171" s="102"/>
      <c r="DP171" s="102"/>
      <c r="DQ171" s="102"/>
      <c r="DR171" s="102"/>
      <c r="DS171" s="102"/>
      <c r="DT171" s="102"/>
      <c r="DU171" s="102"/>
      <c r="DV171" s="102"/>
      <c r="DW171" s="102"/>
      <c r="DX171" s="102"/>
      <c r="DY171" s="102"/>
      <c r="DZ171" s="102"/>
      <c r="EA171" s="102"/>
      <c r="EB171" s="102"/>
      <c r="EC171" s="102"/>
      <c r="ED171" s="102"/>
      <c r="EE171" s="102"/>
      <c r="EF171" s="102"/>
      <c r="EG171" s="102"/>
      <c r="EH171" s="102"/>
      <c r="EI171" s="102"/>
      <c r="EJ171" s="102"/>
      <c r="EK171" s="102"/>
      <c r="EL171" s="102"/>
      <c r="EM171" s="102"/>
      <c r="EN171" s="102"/>
      <c r="EO171" s="102"/>
      <c r="EP171" s="102"/>
      <c r="EQ171" s="102"/>
    </row>
    <row r="172" spans="2:160" x14ac:dyDescent="0.3"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16"/>
      <c r="M172" s="116"/>
      <c r="N172" s="116"/>
      <c r="O172" s="116"/>
      <c r="P172" s="117"/>
      <c r="Q172" s="117"/>
      <c r="R172" s="116"/>
      <c r="S172" s="111">
        <v>0.05</v>
      </c>
      <c r="T172" s="111">
        <f t="shared" si="266"/>
        <v>0.38531006034966825</v>
      </c>
      <c r="U172" s="111">
        <f t="shared" si="267"/>
        <v>0.41219215758336603</v>
      </c>
      <c r="V172" s="156">
        <f t="shared" si="268"/>
        <v>0.89083770434799858</v>
      </c>
      <c r="W172" s="156">
        <f t="shared" si="269"/>
        <v>0.88368232015282533</v>
      </c>
      <c r="X172" s="156">
        <f t="shared" si="270"/>
        <v>1.9745612843429872</v>
      </c>
      <c r="Y172" s="156">
        <f t="shared" si="271"/>
        <v>1.0019256342559306</v>
      </c>
      <c r="Z172" s="134">
        <f t="shared" si="272"/>
        <v>321.64759513135374</v>
      </c>
      <c r="AA172" s="134">
        <f t="shared" si="273"/>
        <v>2433.7071851541959</v>
      </c>
      <c r="AB172" s="111">
        <f t="shared" si="274"/>
        <v>0.11673545542400894</v>
      </c>
      <c r="AC172" s="111">
        <f t="shared" si="275"/>
        <v>3.6734940777375376</v>
      </c>
      <c r="AD172" s="111">
        <f>IF(P59,S217,"")</f>
        <v>0.5</v>
      </c>
      <c r="AE172" s="111">
        <f>IF(P59,AB217,"")</f>
        <v>0.55992107740767272</v>
      </c>
      <c r="AF172" s="111">
        <f>IF(P59,AC217,"")</f>
        <v>4.6749457397329284</v>
      </c>
      <c r="AG172" s="116"/>
      <c r="AH172" s="116"/>
      <c r="AI172" s="116"/>
      <c r="AJ172" s="116"/>
      <c r="AK172" s="116"/>
      <c r="AL172" s="116"/>
      <c r="AM172" s="116"/>
      <c r="AN172" s="116"/>
      <c r="AO172" s="116"/>
      <c r="AP172" s="116"/>
      <c r="AQ172" s="116"/>
      <c r="AR172" s="116"/>
      <c r="AS172" s="116"/>
      <c r="AT172" s="116"/>
      <c r="AU172" s="116"/>
      <c r="AV172" s="116"/>
      <c r="AW172" s="116"/>
      <c r="AX172" s="116"/>
      <c r="AY172" s="116"/>
      <c r="AZ172" s="116"/>
      <c r="BA172" s="116"/>
      <c r="BB172" s="116"/>
      <c r="BC172" s="116"/>
      <c r="BD172" s="116"/>
      <c r="BE172" s="116"/>
      <c r="BF172" s="116"/>
      <c r="BG172" s="116"/>
      <c r="BH172" s="116"/>
      <c r="BI172" s="116"/>
      <c r="BJ172" s="116"/>
      <c r="BK172" s="116"/>
      <c r="BL172" s="116"/>
      <c r="BM172" s="116"/>
      <c r="BN172" s="116"/>
      <c r="BO172" s="116"/>
      <c r="BP172" s="116"/>
      <c r="BQ172" s="116"/>
      <c r="BR172" s="116"/>
      <c r="BS172" s="116"/>
      <c r="BT172" s="116"/>
      <c r="BU172" s="116"/>
      <c r="BV172" s="116"/>
      <c r="BW172" s="116"/>
      <c r="BX172" s="116"/>
      <c r="BY172" s="116"/>
      <c r="BZ172" s="116"/>
      <c r="CA172" s="116"/>
      <c r="CB172" s="116"/>
      <c r="CC172" s="116"/>
      <c r="CD172" s="116"/>
      <c r="CE172" s="116"/>
      <c r="CF172" s="116"/>
      <c r="CG172" s="116"/>
      <c r="CH172" s="116"/>
      <c r="CI172" s="116"/>
      <c r="CJ172" s="116"/>
      <c r="CK172" s="116"/>
      <c r="CL172" s="116"/>
      <c r="CM172" s="116"/>
      <c r="CN172" s="116"/>
      <c r="CO172" s="116"/>
      <c r="CP172" s="116"/>
      <c r="CQ172" s="116"/>
      <c r="CR172" s="116"/>
      <c r="CS172" s="116"/>
      <c r="CT172" s="116"/>
      <c r="CU172" s="116"/>
      <c r="CV172" s="116"/>
      <c r="CW172" s="116"/>
      <c r="CX172" s="116"/>
      <c r="CY172" s="116"/>
      <c r="CZ172" s="116"/>
      <c r="DA172" s="116"/>
      <c r="DB172" s="116"/>
      <c r="DC172" s="116"/>
      <c r="DD172" s="116"/>
      <c r="DE172" s="116"/>
      <c r="DF172" s="116"/>
      <c r="DG172" s="116"/>
      <c r="DH172" s="116"/>
      <c r="DI172" s="116"/>
      <c r="DJ172" s="116"/>
      <c r="DK172" s="116"/>
      <c r="DL172" s="102"/>
      <c r="DM172" s="102"/>
      <c r="DN172" s="102"/>
      <c r="DO172" s="102"/>
      <c r="DP172" s="102"/>
      <c r="DQ172" s="102"/>
      <c r="DR172" s="102"/>
      <c r="DS172" s="102"/>
      <c r="DT172" s="102"/>
      <c r="DU172" s="102"/>
      <c r="DV172" s="102"/>
      <c r="DW172" s="102"/>
      <c r="DX172" s="102"/>
      <c r="DY172" s="102"/>
      <c r="DZ172" s="102"/>
      <c r="EA172" s="102"/>
      <c r="EB172" s="102"/>
      <c r="EC172" s="102"/>
      <c r="ED172" s="102"/>
      <c r="EE172" s="102"/>
      <c r="EF172" s="102"/>
      <c r="EG172" s="102"/>
      <c r="EH172" s="102"/>
      <c r="EI172" s="102"/>
      <c r="EJ172" s="102"/>
      <c r="EK172" s="102"/>
      <c r="EL172" s="102"/>
      <c r="EM172" s="102"/>
      <c r="EN172" s="102"/>
      <c r="EO172" s="102"/>
      <c r="EP172" s="102"/>
      <c r="EQ172" s="102"/>
    </row>
    <row r="173" spans="2:160" x14ac:dyDescent="0.3"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16"/>
      <c r="M173" s="116"/>
      <c r="N173" s="116"/>
      <c r="O173" s="116"/>
      <c r="P173" s="117"/>
      <c r="Q173" s="117"/>
      <c r="R173" s="116"/>
      <c r="S173" s="111">
        <v>0.06</v>
      </c>
      <c r="T173" s="111">
        <f t="shared" si="266"/>
        <v>0.38531006034966825</v>
      </c>
      <c r="U173" s="111">
        <f t="shared" si="267"/>
        <v>0.41219215758336603</v>
      </c>
      <c r="V173" s="156">
        <f t="shared" si="268"/>
        <v>0.89083770434799858</v>
      </c>
      <c r="W173" s="156">
        <f t="shared" si="269"/>
        <v>0.88368232015282533</v>
      </c>
      <c r="X173" s="156">
        <f t="shared" si="270"/>
        <v>1.9461138636592388</v>
      </c>
      <c r="Y173" s="156">
        <f t="shared" si="271"/>
        <v>1.0027722035411875</v>
      </c>
      <c r="Z173" s="134">
        <f t="shared" si="272"/>
        <v>380.41635824297856</v>
      </c>
      <c r="AA173" s="134">
        <f t="shared" si="273"/>
        <v>2410.1239110686806</v>
      </c>
      <c r="AB173" s="111">
        <f t="shared" si="274"/>
        <v>0.1363235508286772</v>
      </c>
      <c r="AC173" s="111">
        <f t="shared" si="275"/>
        <v>3.7204040751304386</v>
      </c>
      <c r="AD173" s="111">
        <f>IF(P59,S227,"")</f>
        <v>0.6</v>
      </c>
      <c r="AE173" s="111">
        <f>IF(P59,AB227,"")</f>
        <v>0.62175739320501733</v>
      </c>
      <c r="AF173" s="111">
        <f>IF(P59,AC227,"")</f>
        <v>4.7237427115931068</v>
      </c>
      <c r="AG173" s="116"/>
      <c r="AH173" s="116"/>
      <c r="AI173" s="116"/>
      <c r="AJ173" s="116"/>
      <c r="AK173" s="116"/>
      <c r="AL173" s="116"/>
      <c r="AM173" s="116"/>
      <c r="AN173" s="116"/>
      <c r="AO173" s="116"/>
      <c r="AP173" s="116"/>
      <c r="AQ173" s="116"/>
      <c r="AR173" s="116"/>
      <c r="AS173" s="116"/>
      <c r="AT173" s="116"/>
      <c r="AU173" s="116"/>
      <c r="AV173" s="116"/>
      <c r="AW173" s="116"/>
      <c r="AX173" s="116"/>
      <c r="AY173" s="116"/>
      <c r="AZ173" s="116"/>
      <c r="BA173" s="116"/>
      <c r="BB173" s="116"/>
      <c r="BC173" s="116"/>
      <c r="BD173" s="116"/>
      <c r="BE173" s="116"/>
      <c r="BF173" s="116"/>
      <c r="BG173" s="116"/>
      <c r="BH173" s="116"/>
      <c r="BI173" s="116"/>
      <c r="BJ173" s="116"/>
      <c r="BK173" s="116"/>
      <c r="BL173" s="116"/>
      <c r="BM173" s="116"/>
      <c r="BN173" s="116"/>
      <c r="BO173" s="116"/>
      <c r="BP173" s="116"/>
      <c r="BQ173" s="116"/>
      <c r="BR173" s="116"/>
      <c r="BS173" s="116"/>
      <c r="BT173" s="116"/>
      <c r="BU173" s="116"/>
      <c r="BV173" s="116"/>
      <c r="BW173" s="116"/>
      <c r="BX173" s="116"/>
      <c r="BY173" s="116"/>
      <c r="BZ173" s="116"/>
      <c r="CA173" s="116"/>
      <c r="CB173" s="116"/>
      <c r="CC173" s="116"/>
      <c r="CD173" s="116"/>
      <c r="CE173" s="116"/>
      <c r="CF173" s="116"/>
      <c r="CG173" s="116"/>
      <c r="CH173" s="116"/>
      <c r="CI173" s="116"/>
      <c r="CJ173" s="116"/>
      <c r="CK173" s="116"/>
      <c r="CL173" s="116"/>
      <c r="CM173" s="116"/>
      <c r="CN173" s="116"/>
      <c r="CO173" s="116"/>
      <c r="CP173" s="116"/>
      <c r="CQ173" s="116"/>
      <c r="CR173" s="116"/>
      <c r="CS173" s="116"/>
      <c r="CT173" s="116"/>
      <c r="CU173" s="116"/>
      <c r="CV173" s="116"/>
      <c r="CW173" s="116"/>
      <c r="CX173" s="116"/>
      <c r="CY173" s="116"/>
      <c r="CZ173" s="116"/>
      <c r="DA173" s="116"/>
      <c r="DB173" s="116"/>
      <c r="DC173" s="116"/>
      <c r="DD173" s="116"/>
      <c r="DE173" s="116"/>
      <c r="DF173" s="116"/>
      <c r="DG173" s="116"/>
      <c r="DH173" s="116"/>
      <c r="DI173" s="116"/>
      <c r="DJ173" s="116"/>
      <c r="DK173" s="116"/>
      <c r="DL173" s="102"/>
      <c r="DM173" s="102"/>
      <c r="DN173" s="102"/>
      <c r="DO173" s="102"/>
      <c r="DP173" s="102"/>
      <c r="DQ173" s="102"/>
      <c r="DR173" s="102"/>
      <c r="DS173" s="102"/>
      <c r="DT173" s="102"/>
      <c r="DU173" s="102"/>
      <c r="DV173" s="102"/>
      <c r="DW173" s="102"/>
      <c r="DX173" s="102"/>
      <c r="DY173" s="102"/>
      <c r="DZ173" s="102"/>
      <c r="EA173" s="102"/>
      <c r="EB173" s="102"/>
      <c r="EC173" s="102"/>
      <c r="ED173" s="102"/>
      <c r="EE173" s="102"/>
      <c r="EF173" s="102"/>
      <c r="EG173" s="102"/>
      <c r="EH173" s="102"/>
      <c r="EI173" s="102"/>
      <c r="EJ173" s="102"/>
      <c r="EK173" s="102"/>
      <c r="EL173" s="102"/>
      <c r="EM173" s="102"/>
      <c r="EN173" s="102"/>
      <c r="EO173" s="102"/>
      <c r="EP173" s="102"/>
      <c r="EQ173" s="102"/>
    </row>
    <row r="174" spans="2:160" x14ac:dyDescent="0.3"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16"/>
      <c r="M174" s="116"/>
      <c r="N174" s="116"/>
      <c r="O174" s="116"/>
      <c r="P174" s="117"/>
      <c r="Q174" s="117"/>
      <c r="R174" s="116"/>
      <c r="S174" s="111">
        <v>7.0000000000000007E-2</v>
      </c>
      <c r="T174" s="111">
        <f t="shared" si="266"/>
        <v>0.38531006034966825</v>
      </c>
      <c r="U174" s="111">
        <f t="shared" si="267"/>
        <v>0.41219215758336603</v>
      </c>
      <c r="V174" s="156">
        <f t="shared" si="268"/>
        <v>0.89083770434799858</v>
      </c>
      <c r="W174" s="156">
        <f t="shared" si="269"/>
        <v>0.88368232015282533</v>
      </c>
      <c r="X174" s="156">
        <f t="shared" si="270"/>
        <v>1.9183980031301295</v>
      </c>
      <c r="Y174" s="156">
        <f t="shared" si="271"/>
        <v>1.0037726317399176</v>
      </c>
      <c r="Z174" s="134">
        <f t="shared" si="272"/>
        <v>437.49837128184066</v>
      </c>
      <c r="AA174" s="134">
        <f t="shared" si="273"/>
        <v>2386.8632054974987</v>
      </c>
      <c r="AB174" s="111">
        <f t="shared" si="274"/>
        <v>0.15490168641251889</v>
      </c>
      <c r="AC174" s="111">
        <f t="shared" si="275"/>
        <v>3.765495318397118</v>
      </c>
      <c r="AD174" s="111">
        <f>IF(P59,S237,"")</f>
        <v>0.7</v>
      </c>
      <c r="AE174" s="111">
        <f>IF(P59,AB237,"")</f>
        <v>0.6877553673991772</v>
      </c>
      <c r="AF174" s="111">
        <f>IF(P59,AC237,"")</f>
        <v>4.7286934721020977</v>
      </c>
      <c r="AG174" s="116"/>
      <c r="AH174" s="116"/>
      <c r="AI174" s="116"/>
      <c r="AJ174" s="116"/>
      <c r="AK174" s="116"/>
      <c r="AL174" s="116"/>
      <c r="AM174" s="116"/>
      <c r="AN174" s="116"/>
      <c r="AO174" s="116"/>
      <c r="AP174" s="116"/>
      <c r="AQ174" s="116"/>
      <c r="AR174" s="116"/>
      <c r="AS174" s="116"/>
      <c r="AT174" s="116"/>
      <c r="AU174" s="116"/>
      <c r="AV174" s="116"/>
      <c r="AW174" s="116"/>
      <c r="AX174" s="116"/>
      <c r="AY174" s="116"/>
      <c r="AZ174" s="116"/>
      <c r="BA174" s="116"/>
      <c r="BB174" s="116"/>
      <c r="BC174" s="116"/>
      <c r="BD174" s="116"/>
      <c r="BE174" s="116"/>
      <c r="BF174" s="116"/>
      <c r="BG174" s="116"/>
      <c r="BH174" s="116"/>
      <c r="BI174" s="116"/>
      <c r="BJ174" s="116"/>
      <c r="BK174" s="116"/>
      <c r="BL174" s="116"/>
      <c r="BM174" s="116"/>
      <c r="BN174" s="116"/>
      <c r="BO174" s="116"/>
      <c r="BP174" s="116"/>
      <c r="BQ174" s="116"/>
      <c r="BR174" s="116"/>
      <c r="BS174" s="116"/>
      <c r="BT174" s="116"/>
      <c r="BU174" s="116"/>
      <c r="BV174" s="116"/>
      <c r="BW174" s="116"/>
      <c r="BX174" s="116"/>
      <c r="BY174" s="116"/>
      <c r="BZ174" s="116"/>
      <c r="CA174" s="116"/>
      <c r="CB174" s="116"/>
      <c r="CC174" s="116"/>
      <c r="CD174" s="116"/>
      <c r="CE174" s="116"/>
      <c r="CF174" s="116"/>
      <c r="CG174" s="116"/>
      <c r="CH174" s="116"/>
      <c r="CI174" s="116"/>
      <c r="CJ174" s="116"/>
      <c r="CK174" s="116"/>
      <c r="CL174" s="116"/>
      <c r="CM174" s="116"/>
      <c r="CN174" s="116"/>
      <c r="CO174" s="116"/>
      <c r="CP174" s="116"/>
      <c r="CQ174" s="116"/>
      <c r="CR174" s="116"/>
      <c r="CS174" s="116"/>
      <c r="CT174" s="116"/>
      <c r="CU174" s="116"/>
      <c r="CV174" s="116"/>
      <c r="CW174" s="116"/>
      <c r="CX174" s="116"/>
      <c r="CY174" s="116"/>
      <c r="CZ174" s="116"/>
      <c r="DA174" s="116"/>
      <c r="DB174" s="116"/>
      <c r="DC174" s="116"/>
      <c r="DD174" s="116"/>
      <c r="DE174" s="116"/>
      <c r="DF174" s="116"/>
      <c r="DG174" s="116"/>
      <c r="DH174" s="116"/>
      <c r="DI174" s="116"/>
      <c r="DJ174" s="116"/>
      <c r="DK174" s="116"/>
      <c r="DL174" s="102"/>
      <c r="DM174" s="102"/>
      <c r="DN174" s="102"/>
      <c r="DO174" s="102"/>
      <c r="DP174" s="102"/>
      <c r="DQ174" s="102"/>
      <c r="DR174" s="102"/>
      <c r="DS174" s="102"/>
      <c r="DT174" s="102"/>
      <c r="DU174" s="102"/>
      <c r="DV174" s="102"/>
      <c r="DW174" s="102"/>
      <c r="DX174" s="102"/>
      <c r="DY174" s="102"/>
      <c r="DZ174" s="102"/>
      <c r="EA174" s="102"/>
      <c r="EB174" s="102"/>
      <c r="EC174" s="102"/>
      <c r="ED174" s="102"/>
      <c r="EE174" s="102"/>
      <c r="EF174" s="102"/>
      <c r="EG174" s="102"/>
      <c r="EH174" s="102"/>
      <c r="EI174" s="102"/>
      <c r="EJ174" s="102"/>
      <c r="EK174" s="102"/>
      <c r="EL174" s="102"/>
      <c r="EM174" s="102"/>
      <c r="EN174" s="102"/>
      <c r="EO174" s="102"/>
      <c r="EP174" s="102"/>
      <c r="EQ174" s="102"/>
    </row>
    <row r="175" spans="2:160" x14ac:dyDescent="0.3"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16"/>
      <c r="M175" s="116"/>
      <c r="N175" s="116"/>
      <c r="O175" s="116"/>
      <c r="P175" s="117"/>
      <c r="Q175" s="117"/>
      <c r="R175" s="116"/>
      <c r="S175" s="111">
        <v>0.08</v>
      </c>
      <c r="T175" s="111">
        <f t="shared" si="266"/>
        <v>0.38531006034966825</v>
      </c>
      <c r="U175" s="111">
        <f t="shared" si="267"/>
        <v>0.41219215758336603</v>
      </c>
      <c r="V175" s="156">
        <f t="shared" si="268"/>
        <v>0.89083770434799858</v>
      </c>
      <c r="W175" s="156">
        <f t="shared" si="269"/>
        <v>0.88368232015282533</v>
      </c>
      <c r="X175" s="156">
        <f t="shared" si="270"/>
        <v>1.891392996447723</v>
      </c>
      <c r="Y175" s="156">
        <f t="shared" si="271"/>
        <v>1.0049270944341224</v>
      </c>
      <c r="Z175" s="134">
        <f t="shared" si="272"/>
        <v>492.959738311183</v>
      </c>
      <c r="AA175" s="134">
        <f t="shared" si="273"/>
        <v>2363.913679533277</v>
      </c>
      <c r="AB175" s="111">
        <f t="shared" si="274"/>
        <v>0.17255218072739328</v>
      </c>
      <c r="AC175" s="111">
        <f t="shared" si="275"/>
        <v>3.8088407548772389</v>
      </c>
      <c r="AD175" s="111">
        <f>IF(P59,S247,"")</f>
        <v>0.8</v>
      </c>
      <c r="AE175" s="111">
        <f>IF(P59,AB247,"")</f>
        <v>0.76481813196035486</v>
      </c>
      <c r="AF175" s="111">
        <f>IF(P59,AC247,"")</f>
        <v>4.6815860061352126</v>
      </c>
      <c r="AG175" s="116"/>
      <c r="AH175" s="116"/>
      <c r="AI175" s="116"/>
      <c r="AJ175" s="116"/>
      <c r="AK175" s="116"/>
      <c r="AL175" s="116"/>
      <c r="AM175" s="116"/>
      <c r="AN175" s="116"/>
      <c r="AO175" s="116"/>
      <c r="AP175" s="116"/>
      <c r="AQ175" s="116"/>
      <c r="AR175" s="116"/>
      <c r="AS175" s="116"/>
      <c r="AT175" s="116"/>
      <c r="AU175" s="116"/>
      <c r="AV175" s="116"/>
      <c r="AW175" s="116"/>
      <c r="AX175" s="116"/>
      <c r="AY175" s="116"/>
      <c r="AZ175" s="116"/>
      <c r="BA175" s="116"/>
      <c r="BB175" s="116"/>
      <c r="BC175" s="116"/>
      <c r="BD175" s="116"/>
      <c r="BE175" s="116"/>
      <c r="BF175" s="116"/>
      <c r="BG175" s="116"/>
      <c r="BH175" s="116"/>
      <c r="BI175" s="116"/>
      <c r="BJ175" s="116"/>
      <c r="BK175" s="116"/>
      <c r="BL175" s="116"/>
      <c r="BM175" s="116"/>
      <c r="BN175" s="116"/>
      <c r="BO175" s="116"/>
      <c r="BP175" s="116"/>
      <c r="BQ175" s="116"/>
      <c r="BR175" s="116"/>
      <c r="BS175" s="116"/>
      <c r="BT175" s="116"/>
      <c r="BU175" s="116"/>
      <c r="BV175" s="116"/>
      <c r="BW175" s="116"/>
      <c r="BX175" s="116"/>
      <c r="BY175" s="116"/>
      <c r="BZ175" s="116"/>
      <c r="CA175" s="116"/>
      <c r="CB175" s="116"/>
      <c r="CC175" s="116"/>
      <c r="CD175" s="116"/>
      <c r="CE175" s="116"/>
      <c r="CF175" s="116"/>
      <c r="CG175" s="116"/>
      <c r="CH175" s="116"/>
      <c r="CI175" s="116"/>
      <c r="CJ175" s="116"/>
      <c r="CK175" s="116"/>
      <c r="CL175" s="116"/>
      <c r="CM175" s="116"/>
      <c r="CN175" s="116"/>
      <c r="CO175" s="116"/>
      <c r="CP175" s="116"/>
      <c r="CQ175" s="116"/>
      <c r="CR175" s="116"/>
      <c r="CS175" s="116"/>
      <c r="CT175" s="116"/>
      <c r="CU175" s="116"/>
      <c r="CV175" s="116"/>
      <c r="CW175" s="116"/>
      <c r="CX175" s="116"/>
      <c r="CY175" s="116"/>
      <c r="CZ175" s="116"/>
      <c r="DA175" s="116"/>
      <c r="DB175" s="116"/>
      <c r="DC175" s="116"/>
      <c r="DD175" s="116"/>
      <c r="DE175" s="116"/>
      <c r="DF175" s="116"/>
      <c r="DG175" s="116"/>
      <c r="DH175" s="116"/>
      <c r="DI175" s="116"/>
      <c r="DJ175" s="116"/>
      <c r="DK175" s="116"/>
      <c r="DL175" s="102"/>
      <c r="DM175" s="102"/>
      <c r="DN175" s="102"/>
      <c r="DO175" s="102"/>
      <c r="DP175" s="102"/>
      <c r="DQ175" s="102"/>
      <c r="DR175" s="102"/>
      <c r="DS175" s="102"/>
      <c r="DT175" s="102"/>
      <c r="DU175" s="102"/>
      <c r="DV175" s="102"/>
      <c r="DW175" s="102"/>
      <c r="DX175" s="102"/>
      <c r="DY175" s="102"/>
      <c r="DZ175" s="102"/>
      <c r="EA175" s="102"/>
      <c r="EB175" s="102"/>
      <c r="EC175" s="102"/>
      <c r="ED175" s="102"/>
      <c r="EE175" s="102"/>
      <c r="EF175" s="102"/>
      <c r="EG175" s="102"/>
      <c r="EH175" s="102"/>
      <c r="EI175" s="102"/>
      <c r="EJ175" s="102"/>
      <c r="EK175" s="102"/>
      <c r="EL175" s="102"/>
      <c r="EM175" s="102"/>
      <c r="EN175" s="102"/>
      <c r="EO175" s="102"/>
      <c r="EP175" s="102"/>
      <c r="EQ175" s="102"/>
    </row>
    <row r="176" spans="2:160" x14ac:dyDescent="0.3"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16"/>
      <c r="M176" s="116"/>
      <c r="N176" s="116"/>
      <c r="O176" s="116"/>
      <c r="P176" s="117"/>
      <c r="Q176" s="117"/>
      <c r="R176" s="116"/>
      <c r="S176" s="111">
        <v>0.09</v>
      </c>
      <c r="T176" s="111">
        <f t="shared" si="266"/>
        <v>0.38531006034966825</v>
      </c>
      <c r="U176" s="111">
        <f t="shared" si="267"/>
        <v>0.41219215758336603</v>
      </c>
      <c r="V176" s="156">
        <f t="shared" si="268"/>
        <v>0.89083770434799858</v>
      </c>
      <c r="W176" s="156">
        <f t="shared" si="269"/>
        <v>0.88368232015282533</v>
      </c>
      <c r="X176" s="156">
        <f t="shared" si="270"/>
        <v>1.8650788466892412</v>
      </c>
      <c r="Y176" s="156">
        <f t="shared" si="271"/>
        <v>1.0062358451895625</v>
      </c>
      <c r="Z176" s="134">
        <f t="shared" si="272"/>
        <v>546.86407301944678</v>
      </c>
      <c r="AA176" s="134">
        <f t="shared" si="273"/>
        <v>2341.2641077600897</v>
      </c>
      <c r="AB176" s="111">
        <f t="shared" si="274"/>
        <v>0.18934896195356618</v>
      </c>
      <c r="AC176" s="111">
        <f t="shared" si="275"/>
        <v>3.8505102296630578</v>
      </c>
      <c r="AD176" s="111">
        <f>IF(P59,S257,"")</f>
        <v>0.9</v>
      </c>
      <c r="AE176" s="111">
        <f>IF(P59,AB257,"")</f>
        <v>0.86299919155869309</v>
      </c>
      <c r="AF176" s="111">
        <f>IF(P59,AC257,"")</f>
        <v>4.5639182111262171</v>
      </c>
      <c r="AG176" s="116"/>
      <c r="AH176" s="116"/>
      <c r="AI176" s="116"/>
      <c r="AJ176" s="116"/>
      <c r="AK176" s="116"/>
      <c r="AL176" s="116"/>
      <c r="AM176" s="116"/>
      <c r="AN176" s="116"/>
      <c r="AO176" s="116"/>
      <c r="AP176" s="116"/>
      <c r="AQ176" s="116"/>
      <c r="AR176" s="116"/>
      <c r="AS176" s="116"/>
      <c r="AT176" s="116"/>
      <c r="AU176" s="116"/>
      <c r="AV176" s="116"/>
      <c r="AW176" s="116"/>
      <c r="AX176" s="116"/>
      <c r="AY176" s="116"/>
      <c r="AZ176" s="116"/>
      <c r="BA176" s="116"/>
      <c r="BB176" s="116"/>
      <c r="BC176" s="116"/>
      <c r="BD176" s="116"/>
      <c r="BE176" s="116"/>
      <c r="BF176" s="116"/>
      <c r="BG176" s="116"/>
      <c r="BH176" s="116"/>
      <c r="BI176" s="116"/>
      <c r="BJ176" s="116"/>
      <c r="BK176" s="116"/>
      <c r="BL176" s="116"/>
      <c r="BM176" s="116"/>
      <c r="BN176" s="116"/>
      <c r="BO176" s="116"/>
      <c r="BP176" s="116"/>
      <c r="BQ176" s="116"/>
      <c r="BR176" s="116"/>
      <c r="BS176" s="116"/>
      <c r="BT176" s="116"/>
      <c r="BU176" s="116"/>
      <c r="BV176" s="116"/>
      <c r="BW176" s="116"/>
      <c r="BX176" s="116"/>
      <c r="BY176" s="116"/>
      <c r="BZ176" s="116"/>
      <c r="CA176" s="116"/>
      <c r="CB176" s="116"/>
      <c r="CC176" s="116"/>
      <c r="CD176" s="116"/>
      <c r="CE176" s="116"/>
      <c r="CF176" s="116"/>
      <c r="CG176" s="116"/>
      <c r="CH176" s="116"/>
      <c r="CI176" s="116"/>
      <c r="CJ176" s="116"/>
      <c r="CK176" s="116"/>
      <c r="CL176" s="116"/>
      <c r="CM176" s="116"/>
      <c r="CN176" s="116"/>
      <c r="CO176" s="116"/>
      <c r="CP176" s="116"/>
      <c r="CQ176" s="116"/>
      <c r="CR176" s="116"/>
      <c r="CS176" s="116"/>
      <c r="CT176" s="116"/>
      <c r="CU176" s="116"/>
      <c r="CV176" s="116"/>
      <c r="CW176" s="116"/>
      <c r="CX176" s="116"/>
      <c r="CY176" s="116"/>
      <c r="CZ176" s="116"/>
      <c r="DA176" s="116"/>
      <c r="DB176" s="116"/>
      <c r="DC176" s="116"/>
      <c r="DD176" s="116"/>
      <c r="DE176" s="116"/>
      <c r="DF176" s="116"/>
      <c r="DG176" s="116"/>
      <c r="DH176" s="116"/>
      <c r="DI176" s="116"/>
      <c r="DJ176" s="116"/>
      <c r="DK176" s="116"/>
      <c r="DL176" s="102"/>
      <c r="DM176" s="102"/>
      <c r="DN176" s="102"/>
      <c r="DO176" s="102"/>
      <c r="DP176" s="102"/>
      <c r="DQ176" s="102"/>
      <c r="DR176" s="102"/>
      <c r="DS176" s="102"/>
      <c r="DT176" s="102"/>
      <c r="DU176" s="102"/>
      <c r="DV176" s="102"/>
      <c r="DW176" s="102"/>
      <c r="DX176" s="102"/>
      <c r="DY176" s="102"/>
      <c r="DZ176" s="102"/>
      <c r="EA176" s="102"/>
      <c r="EB176" s="102"/>
      <c r="EC176" s="102"/>
      <c r="ED176" s="102"/>
      <c r="EE176" s="102"/>
      <c r="EF176" s="102"/>
      <c r="EG176" s="102"/>
      <c r="EH176" s="102"/>
      <c r="EI176" s="102"/>
      <c r="EJ176" s="102"/>
      <c r="EK176" s="102"/>
      <c r="EL176" s="102"/>
      <c r="EM176" s="102"/>
      <c r="EN176" s="102"/>
      <c r="EO176" s="102"/>
      <c r="EP176" s="102"/>
      <c r="EQ176" s="102"/>
    </row>
    <row r="177" spans="2:147" x14ac:dyDescent="0.3"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16"/>
      <c r="M177" s="116"/>
      <c r="N177" s="116"/>
      <c r="O177" s="116"/>
      <c r="P177" s="117"/>
      <c r="Q177" s="117"/>
      <c r="R177" s="116"/>
      <c r="S177" s="111">
        <v>0.1</v>
      </c>
      <c r="T177" s="111">
        <f t="shared" si="266"/>
        <v>0.38531006034966825</v>
      </c>
      <c r="U177" s="111">
        <f t="shared" si="267"/>
        <v>0.41219215758336603</v>
      </c>
      <c r="V177" s="156">
        <f t="shared" si="268"/>
        <v>0.89083770434799858</v>
      </c>
      <c r="W177" s="156">
        <f t="shared" si="269"/>
        <v>0.88368232015282533</v>
      </c>
      <c r="X177" s="156">
        <f t="shared" si="270"/>
        <v>1.8394362397459685</v>
      </c>
      <c r="Y177" s="156">
        <f t="shared" si="271"/>
        <v>1.0076992155571813</v>
      </c>
      <c r="Z177" s="134">
        <f t="shared" si="272"/>
        <v>599.27260561944615</v>
      </c>
      <c r="AA177" s="134">
        <f t="shared" si="273"/>
        <v>2318.9034182870082</v>
      </c>
      <c r="AB177" s="111">
        <f t="shared" si="274"/>
        <v>0.2053586215190755</v>
      </c>
      <c r="AC177" s="111">
        <f t="shared" si="275"/>
        <v>3.89057061483207</v>
      </c>
      <c r="AD177" s="111">
        <f>IF(P59,S267,"")</f>
        <v>1</v>
      </c>
      <c r="AE177" s="111">
        <f>IF(P59,AB267,"")</f>
        <v>1</v>
      </c>
      <c r="AF177" s="111">
        <f>IF(P59,AC267,"")</f>
        <v>4.3435167858543169</v>
      </c>
      <c r="AG177" s="116"/>
      <c r="AH177" s="116"/>
      <c r="AI177" s="116"/>
      <c r="AJ177" s="116"/>
      <c r="AK177" s="116"/>
      <c r="AL177" s="116"/>
      <c r="AM177" s="116"/>
      <c r="AN177" s="116"/>
      <c r="AO177" s="116"/>
      <c r="AP177" s="116"/>
      <c r="AQ177" s="116"/>
      <c r="AR177" s="116"/>
      <c r="AS177" s="116"/>
      <c r="AT177" s="116"/>
      <c r="AU177" s="116"/>
      <c r="AV177" s="116"/>
      <c r="AW177" s="116"/>
      <c r="AX177" s="116"/>
      <c r="AY177" s="116"/>
      <c r="AZ177" s="116"/>
      <c r="BA177" s="116"/>
      <c r="BB177" s="116"/>
      <c r="BC177" s="116"/>
      <c r="BD177" s="116"/>
      <c r="BE177" s="116"/>
      <c r="BF177" s="116"/>
      <c r="BG177" s="116"/>
      <c r="BH177" s="116"/>
      <c r="BI177" s="116"/>
      <c r="BJ177" s="116"/>
      <c r="BK177" s="116"/>
      <c r="BL177" s="116"/>
      <c r="BM177" s="116"/>
      <c r="BN177" s="116"/>
      <c r="BO177" s="116"/>
      <c r="BP177" s="116"/>
      <c r="BQ177" s="116"/>
      <c r="BR177" s="116"/>
      <c r="BS177" s="116"/>
      <c r="BT177" s="116"/>
      <c r="BU177" s="116"/>
      <c r="BV177" s="116"/>
      <c r="BW177" s="116"/>
      <c r="BX177" s="116"/>
      <c r="BY177" s="116"/>
      <c r="BZ177" s="116"/>
      <c r="CA177" s="116"/>
      <c r="CB177" s="116"/>
      <c r="CC177" s="116"/>
      <c r="CD177" s="116"/>
      <c r="CE177" s="116"/>
      <c r="CF177" s="116"/>
      <c r="CG177" s="116"/>
      <c r="CH177" s="116"/>
      <c r="CI177" s="116"/>
      <c r="CJ177" s="116"/>
      <c r="CK177" s="116"/>
      <c r="CL177" s="116"/>
      <c r="CM177" s="116"/>
      <c r="CN177" s="116"/>
      <c r="CO177" s="116"/>
      <c r="CP177" s="116"/>
      <c r="CQ177" s="116"/>
      <c r="CR177" s="116"/>
      <c r="CS177" s="116"/>
      <c r="CT177" s="116"/>
      <c r="CU177" s="116"/>
      <c r="CV177" s="116"/>
      <c r="CW177" s="116"/>
      <c r="CX177" s="116"/>
      <c r="CY177" s="116"/>
      <c r="CZ177" s="116"/>
      <c r="DA177" s="116"/>
      <c r="DB177" s="116"/>
      <c r="DC177" s="116"/>
      <c r="DD177" s="116"/>
      <c r="DE177" s="116"/>
      <c r="DF177" s="116"/>
      <c r="DG177" s="116"/>
      <c r="DH177" s="116"/>
      <c r="DI177" s="116"/>
      <c r="DJ177" s="116"/>
      <c r="DK177" s="116"/>
      <c r="DL177" s="102"/>
      <c r="DM177" s="102"/>
      <c r="DN177" s="102"/>
      <c r="DO177" s="102"/>
      <c r="DP177" s="102"/>
      <c r="DQ177" s="102"/>
      <c r="DR177" s="102"/>
      <c r="DS177" s="102"/>
      <c r="DT177" s="102"/>
      <c r="DU177" s="102"/>
      <c r="DV177" s="102"/>
      <c r="DW177" s="102"/>
      <c r="DX177" s="102"/>
      <c r="DY177" s="102"/>
      <c r="DZ177" s="102"/>
      <c r="EA177" s="102"/>
      <c r="EB177" s="102"/>
      <c r="EC177" s="102"/>
      <c r="ED177" s="102"/>
      <c r="EE177" s="102"/>
      <c r="EF177" s="102"/>
      <c r="EG177" s="102"/>
      <c r="EH177" s="102"/>
      <c r="EI177" s="102"/>
      <c r="EJ177" s="102"/>
      <c r="EK177" s="102"/>
      <c r="EL177" s="102"/>
      <c r="EM177" s="102"/>
      <c r="EN177" s="102"/>
      <c r="EO177" s="102"/>
      <c r="EP177" s="102"/>
      <c r="EQ177" s="102"/>
    </row>
    <row r="178" spans="2:147" x14ac:dyDescent="0.3"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16"/>
      <c r="M178" s="116"/>
      <c r="N178" s="116"/>
      <c r="O178" s="116"/>
      <c r="P178" s="117"/>
      <c r="Q178" s="117"/>
      <c r="R178" s="116"/>
      <c r="S178" s="111">
        <v>0.11</v>
      </c>
      <c r="T178" s="111">
        <f t="shared" si="266"/>
        <v>0.38531006034966825</v>
      </c>
      <c r="U178" s="111">
        <f t="shared" si="267"/>
        <v>0.41219215758336603</v>
      </c>
      <c r="V178" s="156">
        <f t="shared" si="268"/>
        <v>0.89083770434799858</v>
      </c>
      <c r="W178" s="156">
        <f t="shared" si="269"/>
        <v>0.88368232015282533</v>
      </c>
      <c r="X178" s="156">
        <f t="shared" si="270"/>
        <v>1.8144465188630323</v>
      </c>
      <c r="Y178" s="156">
        <f t="shared" si="271"/>
        <v>1.009317615146208</v>
      </c>
      <c r="Z178" s="134">
        <f t="shared" si="272"/>
        <v>650.24428495166751</v>
      </c>
      <c r="AA178" s="134">
        <f t="shared" si="273"/>
        <v>2296.8206829445407</v>
      </c>
      <c r="AB178" s="111">
        <f t="shared" si="274"/>
        <v>0.22064131331853568</v>
      </c>
      <c r="AC178" s="111">
        <f t="shared" si="275"/>
        <v>3.9290859325028689</v>
      </c>
      <c r="AD178" s="116"/>
      <c r="AE178" s="116"/>
      <c r="AF178" s="116"/>
      <c r="AG178" s="116"/>
      <c r="AH178" s="116"/>
      <c r="AI178" s="116"/>
      <c r="AJ178" s="116"/>
      <c r="AK178" s="116"/>
      <c r="AL178" s="116"/>
      <c r="AM178" s="116"/>
      <c r="AN178" s="116"/>
      <c r="AO178" s="116"/>
      <c r="AP178" s="116"/>
      <c r="AQ178" s="116"/>
      <c r="AR178" s="116"/>
      <c r="AS178" s="116"/>
      <c r="AT178" s="116"/>
      <c r="AU178" s="116"/>
      <c r="AV178" s="116"/>
      <c r="AW178" s="116"/>
      <c r="AX178" s="116"/>
      <c r="AY178" s="116"/>
      <c r="AZ178" s="116"/>
      <c r="BA178" s="116"/>
      <c r="BB178" s="116"/>
      <c r="BC178" s="116"/>
      <c r="BD178" s="116"/>
      <c r="BE178" s="116"/>
      <c r="BF178" s="116"/>
      <c r="BG178" s="116"/>
      <c r="BH178" s="116"/>
      <c r="BI178" s="116"/>
      <c r="BJ178" s="116"/>
      <c r="BK178" s="116"/>
      <c r="BL178" s="116"/>
      <c r="BM178" s="116"/>
      <c r="BN178" s="116"/>
      <c r="BO178" s="116"/>
      <c r="BP178" s="116"/>
      <c r="BQ178" s="116"/>
      <c r="BR178" s="116"/>
      <c r="BS178" s="116"/>
      <c r="BT178" s="116"/>
      <c r="BU178" s="116"/>
      <c r="BV178" s="116"/>
      <c r="BW178" s="116"/>
      <c r="BX178" s="116"/>
      <c r="BY178" s="116"/>
      <c r="BZ178" s="116"/>
      <c r="CA178" s="116"/>
      <c r="CB178" s="116"/>
      <c r="CC178" s="116"/>
      <c r="CD178" s="116"/>
      <c r="CE178" s="116"/>
      <c r="CF178" s="116"/>
      <c r="CG178" s="116"/>
      <c r="CH178" s="116"/>
      <c r="CI178" s="116"/>
      <c r="CJ178" s="116"/>
      <c r="CK178" s="116"/>
      <c r="CL178" s="116"/>
      <c r="CM178" s="116"/>
      <c r="CN178" s="116"/>
      <c r="CO178" s="116"/>
      <c r="CP178" s="116"/>
      <c r="CQ178" s="116"/>
      <c r="CR178" s="116"/>
      <c r="CS178" s="116"/>
      <c r="CT178" s="116"/>
      <c r="CU178" s="116"/>
      <c r="CV178" s="116"/>
      <c r="CW178" s="116"/>
      <c r="CX178" s="116"/>
      <c r="CY178" s="116"/>
      <c r="CZ178" s="116"/>
      <c r="DA178" s="116"/>
      <c r="DB178" s="116"/>
      <c r="DC178" s="116"/>
      <c r="DD178" s="116"/>
      <c r="DE178" s="116"/>
      <c r="DF178" s="116"/>
      <c r="DG178" s="116"/>
      <c r="DH178" s="116"/>
      <c r="DI178" s="116"/>
      <c r="DJ178" s="116"/>
      <c r="DK178" s="116"/>
      <c r="DL178" s="102"/>
      <c r="DM178" s="102"/>
      <c r="DN178" s="102"/>
      <c r="DO178" s="102"/>
      <c r="DP178" s="102"/>
      <c r="DQ178" s="102"/>
      <c r="DR178" s="102"/>
      <c r="DS178" s="102"/>
      <c r="DT178" s="102"/>
      <c r="DU178" s="102"/>
      <c r="DV178" s="102"/>
      <c r="DW178" s="102"/>
      <c r="DX178" s="102"/>
      <c r="DY178" s="102"/>
      <c r="DZ178" s="102"/>
      <c r="EA178" s="102"/>
      <c r="EB178" s="102"/>
      <c r="EC178" s="102"/>
      <c r="ED178" s="102"/>
      <c r="EE178" s="102"/>
      <c r="EF178" s="102"/>
      <c r="EG178" s="102"/>
      <c r="EH178" s="102"/>
      <c r="EI178" s="102"/>
      <c r="EJ178" s="102"/>
      <c r="EK178" s="102"/>
      <c r="EL178" s="102"/>
      <c r="EM178" s="102"/>
      <c r="EN178" s="102"/>
      <c r="EO178" s="102"/>
      <c r="EP178" s="102"/>
      <c r="EQ178" s="102"/>
    </row>
    <row r="179" spans="2:147" x14ac:dyDescent="0.3"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16"/>
      <c r="M179" s="116"/>
      <c r="N179" s="116"/>
      <c r="O179" s="116"/>
      <c r="P179" s="117"/>
      <c r="Q179" s="117"/>
      <c r="R179" s="116"/>
      <c r="S179" s="111">
        <v>0.12</v>
      </c>
      <c r="T179" s="111">
        <f t="shared" si="266"/>
        <v>0.38531006034966825</v>
      </c>
      <c r="U179" s="111">
        <f t="shared" si="267"/>
        <v>0.41219215758336603</v>
      </c>
      <c r="V179" s="156">
        <f t="shared" si="268"/>
        <v>0.89083770434799858</v>
      </c>
      <c r="W179" s="156">
        <f t="shared" si="269"/>
        <v>0.88368232015282533</v>
      </c>
      <c r="X179" s="156">
        <f t="shared" si="270"/>
        <v>1.7900916602400556</v>
      </c>
      <c r="Y179" s="156">
        <f t="shared" si="271"/>
        <v>1.011091531768787</v>
      </c>
      <c r="Z179" s="134">
        <f t="shared" si="272"/>
        <v>699.83587602548187</v>
      </c>
      <c r="AA179" s="134">
        <f t="shared" si="273"/>
        <v>2275.0051076308005</v>
      </c>
      <c r="AB179" s="111">
        <f t="shared" si="274"/>
        <v>0.23525152432360799</v>
      </c>
      <c r="AC179" s="111">
        <f t="shared" si="275"/>
        <v>3.9661174720083561</v>
      </c>
      <c r="AD179" s="116"/>
      <c r="AE179" s="116"/>
      <c r="AF179" s="116"/>
      <c r="AG179" s="116"/>
      <c r="AH179" s="116"/>
      <c r="AI179" s="116"/>
      <c r="AJ179" s="116"/>
      <c r="AK179" s="116"/>
      <c r="AL179" s="116"/>
      <c r="AM179" s="116"/>
      <c r="AN179" s="116"/>
      <c r="AO179" s="116"/>
      <c r="AP179" s="116"/>
      <c r="AQ179" s="116"/>
      <c r="AR179" s="116"/>
      <c r="AS179" s="116"/>
      <c r="AT179" s="116"/>
      <c r="AU179" s="116"/>
      <c r="AV179" s="116"/>
      <c r="AW179" s="116"/>
      <c r="AX179" s="116"/>
      <c r="AY179" s="116"/>
      <c r="AZ179" s="116"/>
      <c r="BA179" s="116"/>
      <c r="BB179" s="116"/>
      <c r="BC179" s="116"/>
      <c r="BD179" s="116"/>
      <c r="BE179" s="116"/>
      <c r="BF179" s="116"/>
      <c r="BG179" s="116"/>
      <c r="BH179" s="116"/>
      <c r="BI179" s="116"/>
      <c r="BJ179" s="116"/>
      <c r="BK179" s="116"/>
      <c r="BL179" s="116"/>
      <c r="BM179" s="116"/>
      <c r="BN179" s="116"/>
      <c r="BO179" s="116"/>
      <c r="BP179" s="116"/>
      <c r="BQ179" s="116"/>
      <c r="BR179" s="116"/>
      <c r="BS179" s="116"/>
      <c r="BT179" s="116"/>
      <c r="BU179" s="116"/>
      <c r="BV179" s="116"/>
      <c r="BW179" s="116"/>
      <c r="BX179" s="116"/>
      <c r="BY179" s="116"/>
      <c r="BZ179" s="116"/>
      <c r="CA179" s="116"/>
      <c r="CB179" s="116"/>
      <c r="CC179" s="116"/>
      <c r="CD179" s="116"/>
      <c r="CE179" s="116"/>
      <c r="CF179" s="116"/>
      <c r="CG179" s="116"/>
      <c r="CH179" s="116"/>
      <c r="CI179" s="116"/>
      <c r="CJ179" s="116"/>
      <c r="CK179" s="116"/>
      <c r="CL179" s="116"/>
      <c r="CM179" s="116"/>
      <c r="CN179" s="116"/>
      <c r="CO179" s="116"/>
      <c r="CP179" s="116"/>
      <c r="CQ179" s="116"/>
      <c r="CR179" s="116"/>
      <c r="CS179" s="116"/>
      <c r="CT179" s="116"/>
      <c r="CU179" s="116"/>
      <c r="CV179" s="116"/>
      <c r="CW179" s="116"/>
      <c r="CX179" s="116"/>
      <c r="CY179" s="116"/>
      <c r="CZ179" s="116"/>
      <c r="DA179" s="116"/>
      <c r="DB179" s="116"/>
      <c r="DC179" s="116"/>
      <c r="DD179" s="116"/>
      <c r="DE179" s="116"/>
      <c r="DF179" s="116"/>
      <c r="DG179" s="116"/>
      <c r="DH179" s="116"/>
      <c r="DI179" s="116"/>
      <c r="DJ179" s="116"/>
      <c r="DK179" s="116"/>
      <c r="DL179" s="102"/>
      <c r="DM179" s="102"/>
      <c r="DN179" s="102"/>
      <c r="DO179" s="102"/>
      <c r="DP179" s="102"/>
      <c r="DQ179" s="102"/>
      <c r="DR179" s="102"/>
      <c r="DS179" s="102"/>
      <c r="DT179" s="102"/>
      <c r="DU179" s="102"/>
      <c r="DV179" s="102"/>
      <c r="DW179" s="102"/>
      <c r="DX179" s="102"/>
      <c r="DY179" s="102"/>
      <c r="DZ179" s="102"/>
      <c r="EA179" s="102"/>
      <c r="EB179" s="102"/>
      <c r="EC179" s="102"/>
      <c r="ED179" s="102"/>
      <c r="EE179" s="102"/>
      <c r="EF179" s="102"/>
      <c r="EG179" s="102"/>
      <c r="EH179" s="102"/>
      <c r="EI179" s="102"/>
      <c r="EJ179" s="102"/>
      <c r="EK179" s="102"/>
      <c r="EL179" s="102"/>
      <c r="EM179" s="102"/>
      <c r="EN179" s="102"/>
      <c r="EO179" s="102"/>
      <c r="EP179" s="102"/>
      <c r="EQ179" s="102"/>
    </row>
    <row r="180" spans="2:147" x14ac:dyDescent="0.3"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16"/>
      <c r="M180" s="116"/>
      <c r="N180" s="116"/>
      <c r="O180" s="116"/>
      <c r="P180" s="117"/>
      <c r="Q180" s="117"/>
      <c r="R180" s="116"/>
      <c r="S180" s="111">
        <v>0.13</v>
      </c>
      <c r="T180" s="111">
        <f t="shared" si="266"/>
        <v>0.38531006034966825</v>
      </c>
      <c r="U180" s="111">
        <f t="shared" si="267"/>
        <v>0.41219215758336603</v>
      </c>
      <c r="V180" s="156">
        <f t="shared" si="268"/>
        <v>0.89083770434799858</v>
      </c>
      <c r="W180" s="156">
        <f t="shared" si="269"/>
        <v>0.88368232015282533</v>
      </c>
      <c r="X180" s="156">
        <f t="shared" si="270"/>
        <v>1.7663542496450817</v>
      </c>
      <c r="Y180" s="156">
        <f t="shared" si="271"/>
        <v>1.0130215316560722</v>
      </c>
      <c r="Z180" s="134">
        <f t="shared" si="272"/>
        <v>748.10205322004981</v>
      </c>
      <c r="AA180" s="134">
        <f t="shared" si="273"/>
        <v>2253.4460227944519</v>
      </c>
      <c r="AB180" s="111">
        <f t="shared" si="274"/>
        <v>0.24923873756951123</v>
      </c>
      <c r="AC180" s="111">
        <f t="shared" si="275"/>
        <v>4.0017239014647261</v>
      </c>
      <c r="AD180" s="116"/>
      <c r="AE180" s="116"/>
      <c r="AF180" s="116"/>
      <c r="AG180" s="116"/>
      <c r="AH180" s="116"/>
      <c r="AI180" s="116"/>
      <c r="AJ180" s="116"/>
      <c r="AK180" s="116"/>
      <c r="AL180" s="116"/>
      <c r="AM180" s="116"/>
      <c r="AN180" s="116"/>
      <c r="AO180" s="116"/>
      <c r="AP180" s="116"/>
      <c r="AQ180" s="116"/>
      <c r="AR180" s="116"/>
      <c r="AS180" s="116"/>
      <c r="AT180" s="116"/>
      <c r="AU180" s="116"/>
      <c r="AV180" s="116"/>
      <c r="AW180" s="116"/>
      <c r="AX180" s="116"/>
      <c r="AY180" s="116"/>
      <c r="AZ180" s="116"/>
      <c r="BA180" s="116"/>
      <c r="BB180" s="116"/>
      <c r="BC180" s="116"/>
      <c r="BD180" s="116"/>
      <c r="BE180" s="116"/>
      <c r="BF180" s="116"/>
      <c r="BG180" s="116"/>
      <c r="BH180" s="116"/>
      <c r="BI180" s="116"/>
      <c r="BJ180" s="116"/>
      <c r="BK180" s="116"/>
      <c r="BL180" s="116"/>
      <c r="BM180" s="116"/>
      <c r="BN180" s="116"/>
      <c r="BO180" s="116"/>
      <c r="BP180" s="116"/>
      <c r="BQ180" s="116"/>
      <c r="BR180" s="116"/>
      <c r="BS180" s="116"/>
      <c r="BT180" s="116"/>
      <c r="BU180" s="116"/>
      <c r="BV180" s="116"/>
      <c r="BW180" s="116"/>
      <c r="BX180" s="116"/>
      <c r="BY180" s="116"/>
      <c r="BZ180" s="116"/>
      <c r="CA180" s="116"/>
      <c r="CB180" s="116"/>
      <c r="CC180" s="116"/>
      <c r="CD180" s="116"/>
      <c r="CE180" s="116"/>
      <c r="CF180" s="116"/>
      <c r="CG180" s="116"/>
      <c r="CH180" s="116"/>
      <c r="CI180" s="116"/>
      <c r="CJ180" s="116"/>
      <c r="CK180" s="116"/>
      <c r="CL180" s="116"/>
      <c r="CM180" s="116"/>
      <c r="CN180" s="116"/>
      <c r="CO180" s="116"/>
      <c r="CP180" s="116"/>
      <c r="CQ180" s="116"/>
      <c r="CR180" s="116"/>
      <c r="CS180" s="116"/>
      <c r="CT180" s="116"/>
      <c r="CU180" s="116"/>
      <c r="CV180" s="116"/>
      <c r="CW180" s="116"/>
      <c r="CX180" s="116"/>
      <c r="CY180" s="116"/>
      <c r="CZ180" s="116"/>
      <c r="DA180" s="116"/>
      <c r="DB180" s="116"/>
      <c r="DC180" s="116"/>
      <c r="DD180" s="116"/>
      <c r="DE180" s="116"/>
      <c r="DF180" s="116"/>
      <c r="DG180" s="116"/>
      <c r="DH180" s="116"/>
      <c r="DI180" s="116"/>
      <c r="DJ180" s="116"/>
      <c r="DK180" s="116"/>
      <c r="DL180" s="102"/>
      <c r="DM180" s="102"/>
      <c r="DN180" s="102"/>
      <c r="DO180" s="102"/>
      <c r="DP180" s="102"/>
      <c r="DQ180" s="102"/>
      <c r="DR180" s="102"/>
      <c r="DS180" s="102"/>
      <c r="DT180" s="102"/>
      <c r="DU180" s="102"/>
      <c r="DV180" s="102"/>
      <c r="DW180" s="102"/>
      <c r="DX180" s="102"/>
      <c r="DY180" s="102"/>
      <c r="DZ180" s="102"/>
      <c r="EA180" s="102"/>
      <c r="EB180" s="102"/>
      <c r="EC180" s="102"/>
      <c r="ED180" s="102"/>
      <c r="EE180" s="102"/>
      <c r="EF180" s="102"/>
      <c r="EG180" s="102"/>
      <c r="EH180" s="102"/>
      <c r="EI180" s="102"/>
      <c r="EJ180" s="102"/>
      <c r="EK180" s="102"/>
      <c r="EL180" s="102"/>
      <c r="EM180" s="102"/>
      <c r="EN180" s="102"/>
      <c r="EO180" s="102"/>
      <c r="EP180" s="102"/>
      <c r="EQ180" s="102"/>
    </row>
    <row r="181" spans="2:147" x14ac:dyDescent="0.3"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16"/>
      <c r="M181" s="116"/>
      <c r="N181" s="116"/>
      <c r="O181" s="116"/>
      <c r="P181" s="117"/>
      <c r="Q181" s="117"/>
      <c r="R181" s="116"/>
      <c r="S181" s="111">
        <v>0.14000000000000001</v>
      </c>
      <c r="T181" s="111">
        <f t="shared" si="266"/>
        <v>0.38531006034966825</v>
      </c>
      <c r="U181" s="111">
        <f t="shared" si="267"/>
        <v>0.41219215758336603</v>
      </c>
      <c r="V181" s="156">
        <f t="shared" si="268"/>
        <v>0.89083770434799858</v>
      </c>
      <c r="W181" s="156">
        <f t="shared" si="269"/>
        <v>0.88368232015282533</v>
      </c>
      <c r="X181" s="156">
        <f t="shared" si="270"/>
        <v>1.7432174599965113</v>
      </c>
      <c r="Y181" s="156">
        <f t="shared" si="271"/>
        <v>1.0151082597458327</v>
      </c>
      <c r="Z181" s="134">
        <f t="shared" si="272"/>
        <v>795.09548935535292</v>
      </c>
      <c r="AA181" s="134">
        <f t="shared" si="273"/>
        <v>2232.1328740417589</v>
      </c>
      <c r="AB181" s="111">
        <f t="shared" si="274"/>
        <v>0.2626480046794713</v>
      </c>
      <c r="AC181" s="111">
        <f t="shared" si="275"/>
        <v>4.0359613739998741</v>
      </c>
      <c r="AD181" s="116"/>
      <c r="AE181" s="116"/>
      <c r="AF181" s="116"/>
      <c r="AG181" s="116"/>
      <c r="AH181" s="116"/>
      <c r="AI181" s="116"/>
      <c r="AJ181" s="116"/>
      <c r="AK181" s="116"/>
      <c r="AL181" s="116"/>
      <c r="AM181" s="116"/>
      <c r="AN181" s="116"/>
      <c r="AO181" s="116"/>
      <c r="AP181" s="116"/>
      <c r="AQ181" s="116"/>
      <c r="AR181" s="116"/>
      <c r="AS181" s="116"/>
      <c r="AT181" s="116"/>
      <c r="AU181" s="116"/>
      <c r="AV181" s="116"/>
      <c r="AW181" s="116"/>
      <c r="AX181" s="116"/>
      <c r="AY181" s="116"/>
      <c r="AZ181" s="116"/>
      <c r="BA181" s="116"/>
      <c r="BB181" s="116"/>
      <c r="BC181" s="116"/>
      <c r="BD181" s="116"/>
      <c r="BE181" s="116"/>
      <c r="BF181" s="116"/>
      <c r="BG181" s="116"/>
      <c r="BH181" s="116"/>
      <c r="BI181" s="116"/>
      <c r="BJ181" s="116"/>
      <c r="BK181" s="116"/>
      <c r="BL181" s="116"/>
      <c r="BM181" s="116"/>
      <c r="BN181" s="116"/>
      <c r="BO181" s="116"/>
      <c r="BP181" s="116"/>
      <c r="BQ181" s="116"/>
      <c r="BR181" s="116"/>
      <c r="BS181" s="116"/>
      <c r="BT181" s="116"/>
      <c r="BU181" s="116"/>
      <c r="BV181" s="116"/>
      <c r="BW181" s="116"/>
      <c r="BX181" s="116"/>
      <c r="BY181" s="116"/>
      <c r="BZ181" s="116"/>
      <c r="CA181" s="116"/>
      <c r="CB181" s="116"/>
      <c r="CC181" s="116"/>
      <c r="CD181" s="116"/>
      <c r="CE181" s="116"/>
      <c r="CF181" s="116"/>
      <c r="CG181" s="116"/>
      <c r="CH181" s="116"/>
      <c r="CI181" s="116"/>
      <c r="CJ181" s="116"/>
      <c r="CK181" s="116"/>
      <c r="CL181" s="116"/>
      <c r="CM181" s="116"/>
      <c r="CN181" s="116"/>
      <c r="CO181" s="116"/>
      <c r="CP181" s="116"/>
      <c r="CQ181" s="116"/>
      <c r="CR181" s="116"/>
      <c r="CS181" s="116"/>
      <c r="CT181" s="116"/>
      <c r="CU181" s="116"/>
      <c r="CV181" s="116"/>
      <c r="CW181" s="116"/>
      <c r="CX181" s="116"/>
      <c r="CY181" s="116"/>
      <c r="CZ181" s="116"/>
      <c r="DA181" s="116"/>
      <c r="DB181" s="116"/>
      <c r="DC181" s="116"/>
      <c r="DD181" s="116"/>
      <c r="DE181" s="116"/>
      <c r="DF181" s="116"/>
      <c r="DG181" s="116"/>
      <c r="DH181" s="116"/>
      <c r="DI181" s="116"/>
      <c r="DJ181" s="116"/>
      <c r="DK181" s="116"/>
      <c r="DL181" s="102"/>
      <c r="DM181" s="102"/>
      <c r="DN181" s="102"/>
      <c r="DO181" s="102"/>
      <c r="DP181" s="102"/>
      <c r="DQ181" s="102"/>
      <c r="DR181" s="102"/>
      <c r="DS181" s="102"/>
      <c r="DT181" s="102"/>
      <c r="DU181" s="102"/>
      <c r="DV181" s="102"/>
      <c r="DW181" s="102"/>
      <c r="DX181" s="102"/>
      <c r="DY181" s="102"/>
      <c r="DZ181" s="102"/>
      <c r="EA181" s="102"/>
      <c r="EB181" s="102"/>
      <c r="EC181" s="102"/>
      <c r="ED181" s="102"/>
      <c r="EE181" s="102"/>
      <c r="EF181" s="102"/>
      <c r="EG181" s="102"/>
      <c r="EH181" s="102"/>
      <c r="EI181" s="102"/>
      <c r="EJ181" s="102"/>
      <c r="EK181" s="102"/>
      <c r="EL181" s="102"/>
      <c r="EM181" s="102"/>
      <c r="EN181" s="102"/>
      <c r="EO181" s="102"/>
      <c r="EP181" s="102"/>
      <c r="EQ181" s="102"/>
    </row>
    <row r="182" spans="2:147" x14ac:dyDescent="0.3"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16"/>
      <c r="M182" s="116"/>
      <c r="N182" s="116"/>
      <c r="O182" s="116"/>
      <c r="P182" s="117"/>
      <c r="Q182" s="117"/>
      <c r="R182" s="116"/>
      <c r="S182" s="111">
        <v>0.15</v>
      </c>
      <c r="T182" s="111">
        <f t="shared" si="266"/>
        <v>0.38531006034966825</v>
      </c>
      <c r="U182" s="111">
        <f t="shared" si="267"/>
        <v>0.41219215758336603</v>
      </c>
      <c r="V182" s="156">
        <f t="shared" si="268"/>
        <v>0.89083770434799858</v>
      </c>
      <c r="W182" s="156">
        <f t="shared" si="269"/>
        <v>0.88368232015282533</v>
      </c>
      <c r="X182" s="156">
        <f t="shared" si="270"/>
        <v>1.7206650298699611</v>
      </c>
      <c r="Y182" s="156">
        <f t="shared" si="271"/>
        <v>1.0173524400417022</v>
      </c>
      <c r="Z182" s="134">
        <f t="shared" si="272"/>
        <v>840.86694083305508</v>
      </c>
      <c r="AA182" s="134">
        <f t="shared" si="273"/>
        <v>2211.0552128552113</v>
      </c>
      <c r="AB182" s="111">
        <f t="shared" si="274"/>
        <v>0.27552044203252768</v>
      </c>
      <c r="AC182" s="111">
        <f t="shared" si="275"/>
        <v>4.0688836288907844</v>
      </c>
      <c r="AD182" s="116"/>
      <c r="AE182" s="116"/>
      <c r="AF182" s="116"/>
      <c r="AG182" s="116"/>
      <c r="AH182" s="116"/>
      <c r="AI182" s="116"/>
      <c r="AJ182" s="116"/>
      <c r="AK182" s="116"/>
      <c r="AL182" s="116"/>
      <c r="AM182" s="116"/>
      <c r="AN182" s="116"/>
      <c r="AO182" s="116"/>
      <c r="AP182" s="116"/>
      <c r="AQ182" s="116"/>
      <c r="AR182" s="116"/>
      <c r="AS182" s="116"/>
      <c r="AT182" s="116"/>
      <c r="AU182" s="116"/>
      <c r="AV182" s="116"/>
      <c r="AW182" s="116"/>
      <c r="AX182" s="116"/>
      <c r="AY182" s="116"/>
      <c r="AZ182" s="116"/>
      <c r="BA182" s="116"/>
      <c r="BB182" s="116"/>
      <c r="BC182" s="116"/>
      <c r="BD182" s="116"/>
      <c r="BE182" s="116"/>
      <c r="BF182" s="116"/>
      <c r="BG182" s="116"/>
      <c r="BH182" s="116"/>
      <c r="BI182" s="116"/>
      <c r="BJ182" s="116"/>
      <c r="BK182" s="116"/>
      <c r="BL182" s="116"/>
      <c r="BM182" s="116"/>
      <c r="BN182" s="116"/>
      <c r="BO182" s="116"/>
      <c r="BP182" s="116"/>
      <c r="BQ182" s="116"/>
      <c r="BR182" s="116"/>
      <c r="BS182" s="116"/>
      <c r="BT182" s="116"/>
      <c r="BU182" s="116"/>
      <c r="BV182" s="116"/>
      <c r="BW182" s="116"/>
      <c r="BX182" s="116"/>
      <c r="BY182" s="116"/>
      <c r="BZ182" s="116"/>
      <c r="CA182" s="116"/>
      <c r="CB182" s="116"/>
      <c r="CC182" s="116"/>
      <c r="CD182" s="116"/>
      <c r="CE182" s="116"/>
      <c r="CF182" s="116"/>
      <c r="CG182" s="116"/>
      <c r="CH182" s="116"/>
      <c r="CI182" s="116"/>
      <c r="CJ182" s="116"/>
      <c r="CK182" s="116"/>
      <c r="CL182" s="116"/>
      <c r="CM182" s="116"/>
      <c r="CN182" s="116"/>
      <c r="CO182" s="116"/>
      <c r="CP182" s="116"/>
      <c r="CQ182" s="116"/>
      <c r="CR182" s="116"/>
      <c r="CS182" s="116"/>
      <c r="CT182" s="116"/>
      <c r="CU182" s="116"/>
      <c r="CV182" s="116"/>
      <c r="CW182" s="116"/>
      <c r="CX182" s="116"/>
      <c r="CY182" s="116"/>
      <c r="CZ182" s="116"/>
      <c r="DA182" s="116"/>
      <c r="DB182" s="116"/>
      <c r="DC182" s="116"/>
      <c r="DD182" s="116"/>
      <c r="DE182" s="116"/>
      <c r="DF182" s="116"/>
      <c r="DG182" s="116"/>
      <c r="DH182" s="116"/>
      <c r="DI182" s="116"/>
      <c r="DJ182" s="116"/>
      <c r="DK182" s="116"/>
      <c r="DL182" s="102"/>
      <c r="DM182" s="102"/>
      <c r="DN182" s="102"/>
      <c r="DO182" s="102"/>
      <c r="DP182" s="102"/>
      <c r="DQ182" s="102"/>
      <c r="DR182" s="102"/>
      <c r="DS182" s="102"/>
      <c r="DT182" s="102"/>
      <c r="DU182" s="102"/>
      <c r="DV182" s="102"/>
      <c r="DW182" s="102"/>
      <c r="DX182" s="102"/>
      <c r="DY182" s="102"/>
      <c r="DZ182" s="102"/>
      <c r="EA182" s="102"/>
      <c r="EB182" s="102"/>
      <c r="EC182" s="102"/>
      <c r="ED182" s="102"/>
      <c r="EE182" s="102"/>
      <c r="EF182" s="102"/>
      <c r="EG182" s="102"/>
      <c r="EH182" s="102"/>
      <c r="EI182" s="102"/>
      <c r="EJ182" s="102"/>
      <c r="EK182" s="102"/>
      <c r="EL182" s="102"/>
      <c r="EM182" s="102"/>
      <c r="EN182" s="102"/>
      <c r="EO182" s="102"/>
      <c r="EP182" s="102"/>
      <c r="EQ182" s="102"/>
    </row>
    <row r="183" spans="2:147" x14ac:dyDescent="0.3"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16"/>
      <c r="M183" s="116"/>
      <c r="N183" s="116"/>
      <c r="O183" s="116"/>
      <c r="P183" s="117"/>
      <c r="Q183" s="117"/>
      <c r="R183" s="116"/>
      <c r="S183" s="111">
        <v>0.16</v>
      </c>
      <c r="T183" s="111">
        <f t="shared" si="266"/>
        <v>0.38531006034966825</v>
      </c>
      <c r="U183" s="111">
        <f t="shared" si="267"/>
        <v>0.41219215758336603</v>
      </c>
      <c r="V183" s="156">
        <f t="shared" si="268"/>
        <v>0.89083770434799858</v>
      </c>
      <c r="W183" s="156">
        <f t="shared" si="269"/>
        <v>0.88368232015282533</v>
      </c>
      <c r="X183" s="156">
        <f t="shared" si="270"/>
        <v>1.6986812428890303</v>
      </c>
      <c r="Y183" s="156">
        <f t="shared" si="271"/>
        <v>1.0197548760443205</v>
      </c>
      <c r="Z183" s="134">
        <f t="shared" si="272"/>
        <v>885.46532903674745</v>
      </c>
      <c r="AA183" s="134">
        <f t="shared" si="273"/>
        <v>2190.2026874114522</v>
      </c>
      <c r="AB183" s="111">
        <f t="shared" si="274"/>
        <v>0.28789366222278057</v>
      </c>
      <c r="AC183" s="111">
        <f t="shared" si="275"/>
        <v>4.1005420878462377</v>
      </c>
      <c r="AD183" s="116"/>
      <c r="AE183" s="116"/>
      <c r="AF183" s="116"/>
      <c r="AG183" s="116"/>
      <c r="AH183" s="116"/>
      <c r="AI183" s="116"/>
      <c r="AJ183" s="116"/>
      <c r="AK183" s="116"/>
      <c r="AL183" s="116"/>
      <c r="AM183" s="116"/>
      <c r="AN183" s="116"/>
      <c r="AO183" s="116"/>
      <c r="AP183" s="116"/>
      <c r="AQ183" s="116"/>
      <c r="AR183" s="116"/>
      <c r="AS183" s="116"/>
      <c r="AT183" s="116"/>
      <c r="AU183" s="116"/>
      <c r="AV183" s="116"/>
      <c r="AW183" s="116"/>
      <c r="AX183" s="116"/>
      <c r="AY183" s="116"/>
      <c r="AZ183" s="116"/>
      <c r="BA183" s="116"/>
      <c r="BB183" s="116"/>
      <c r="BC183" s="116"/>
      <c r="BD183" s="116"/>
      <c r="BE183" s="116"/>
      <c r="BF183" s="116"/>
      <c r="BG183" s="116"/>
      <c r="BH183" s="116"/>
      <c r="BI183" s="116"/>
      <c r="BJ183" s="116"/>
      <c r="BK183" s="116"/>
      <c r="BL183" s="116"/>
      <c r="BM183" s="116"/>
      <c r="BN183" s="116"/>
      <c r="BO183" s="116"/>
      <c r="BP183" s="116"/>
      <c r="BQ183" s="116"/>
      <c r="BR183" s="116"/>
      <c r="BS183" s="116"/>
      <c r="BT183" s="116"/>
      <c r="BU183" s="116"/>
      <c r="BV183" s="116"/>
      <c r="BW183" s="116"/>
      <c r="BX183" s="116"/>
      <c r="BY183" s="116"/>
      <c r="BZ183" s="116"/>
      <c r="CA183" s="116"/>
      <c r="CB183" s="116"/>
      <c r="CC183" s="116"/>
      <c r="CD183" s="116"/>
      <c r="CE183" s="116"/>
      <c r="CF183" s="116"/>
      <c r="CG183" s="116"/>
      <c r="CH183" s="116"/>
      <c r="CI183" s="116"/>
      <c r="CJ183" s="116"/>
      <c r="CK183" s="116"/>
      <c r="CL183" s="116"/>
      <c r="CM183" s="116"/>
      <c r="CN183" s="116"/>
      <c r="CO183" s="116"/>
      <c r="CP183" s="116"/>
      <c r="CQ183" s="116"/>
      <c r="CR183" s="116"/>
      <c r="CS183" s="116"/>
      <c r="CT183" s="116"/>
      <c r="CU183" s="116"/>
      <c r="CV183" s="116"/>
      <c r="CW183" s="116"/>
      <c r="CX183" s="116"/>
      <c r="CY183" s="116"/>
      <c r="CZ183" s="116"/>
      <c r="DA183" s="116"/>
      <c r="DB183" s="116"/>
      <c r="DC183" s="116"/>
      <c r="DD183" s="116"/>
      <c r="DE183" s="116"/>
      <c r="DF183" s="116"/>
      <c r="DG183" s="116"/>
      <c r="DH183" s="116"/>
      <c r="DI183" s="116"/>
      <c r="DJ183" s="116"/>
      <c r="DK183" s="116"/>
      <c r="DL183" s="102"/>
      <c r="DM183" s="102"/>
      <c r="DN183" s="102"/>
      <c r="DO183" s="102"/>
      <c r="DP183" s="102"/>
      <c r="DQ183" s="102"/>
      <c r="DR183" s="102"/>
      <c r="DS183" s="102"/>
      <c r="DT183" s="102"/>
      <c r="DU183" s="102"/>
      <c r="DV183" s="102"/>
      <c r="DW183" s="102"/>
      <c r="DX183" s="102"/>
      <c r="DY183" s="102"/>
      <c r="DZ183" s="102"/>
      <c r="EA183" s="102"/>
      <c r="EB183" s="102"/>
      <c r="EC183" s="102"/>
      <c r="ED183" s="102"/>
      <c r="EE183" s="102"/>
      <c r="EF183" s="102"/>
      <c r="EG183" s="102"/>
      <c r="EH183" s="102"/>
      <c r="EI183" s="102"/>
      <c r="EJ183" s="102"/>
      <c r="EK183" s="102"/>
      <c r="EL183" s="102"/>
      <c r="EM183" s="102"/>
      <c r="EN183" s="102"/>
      <c r="EO183" s="102"/>
      <c r="EP183" s="102"/>
      <c r="EQ183" s="102"/>
    </row>
    <row r="184" spans="2:147" x14ac:dyDescent="0.3"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16"/>
      <c r="M184" s="116"/>
      <c r="N184" s="116"/>
      <c r="O184" s="116"/>
      <c r="P184" s="117"/>
      <c r="Q184" s="117"/>
      <c r="R184" s="116"/>
      <c r="S184" s="111">
        <v>0.17</v>
      </c>
      <c r="T184" s="111">
        <f t="shared" si="266"/>
        <v>0.38531006034966825</v>
      </c>
      <c r="U184" s="111">
        <f t="shared" si="267"/>
        <v>0.41219215758336603</v>
      </c>
      <c r="V184" s="156">
        <f t="shared" si="268"/>
        <v>0.89083770434799858</v>
      </c>
      <c r="W184" s="156">
        <f t="shared" si="269"/>
        <v>0.88368232015282533</v>
      </c>
      <c r="X184" s="156">
        <f t="shared" si="270"/>
        <v>1.6772509079609488</v>
      </c>
      <c r="Y184" s="156">
        <f t="shared" si="271"/>
        <v>1.0223164512546952</v>
      </c>
      <c r="Z184" s="134">
        <f t="shared" si="272"/>
        <v>928.93781817153774</v>
      </c>
      <c r="AA184" s="134">
        <f t="shared" si="273"/>
        <v>2169.5650334863226</v>
      </c>
      <c r="AB184" s="111">
        <f t="shared" si="274"/>
        <v>0.2998021504722862</v>
      </c>
      <c r="AC184" s="111">
        <f t="shared" si="275"/>
        <v>4.1309859466585355</v>
      </c>
      <c r="AD184" s="116"/>
      <c r="AE184" s="116"/>
      <c r="AF184" s="116"/>
      <c r="AG184" s="116"/>
      <c r="AH184" s="116"/>
      <c r="AI184" s="116"/>
      <c r="AJ184" s="116"/>
      <c r="AK184" s="116"/>
      <c r="AL184" s="116"/>
      <c r="AM184" s="116"/>
      <c r="AN184" s="116"/>
      <c r="AO184" s="116"/>
      <c r="AP184" s="116"/>
      <c r="AQ184" s="116"/>
      <c r="AR184" s="116"/>
      <c r="AS184" s="116"/>
      <c r="AT184" s="116"/>
      <c r="AU184" s="116"/>
      <c r="AV184" s="116"/>
      <c r="AW184" s="116"/>
      <c r="AX184" s="116"/>
      <c r="AY184" s="116"/>
      <c r="AZ184" s="116"/>
      <c r="BA184" s="116"/>
      <c r="BB184" s="116"/>
      <c r="BC184" s="116"/>
      <c r="BD184" s="116"/>
      <c r="BE184" s="116"/>
      <c r="BF184" s="116"/>
      <c r="BG184" s="116"/>
      <c r="BH184" s="116"/>
      <c r="BI184" s="116"/>
      <c r="BJ184" s="116"/>
      <c r="BK184" s="116"/>
      <c r="BL184" s="116"/>
      <c r="BM184" s="116"/>
      <c r="BN184" s="116"/>
      <c r="BO184" s="116"/>
      <c r="BP184" s="116"/>
      <c r="BQ184" s="116"/>
      <c r="BR184" s="116"/>
      <c r="BS184" s="116"/>
      <c r="BT184" s="116"/>
      <c r="BU184" s="116"/>
      <c r="BV184" s="116"/>
      <c r="BW184" s="116"/>
      <c r="BX184" s="116"/>
      <c r="BY184" s="116"/>
      <c r="BZ184" s="116"/>
      <c r="CA184" s="116"/>
      <c r="CB184" s="116"/>
      <c r="CC184" s="116"/>
      <c r="CD184" s="116"/>
      <c r="CE184" s="116"/>
      <c r="CF184" s="116"/>
      <c r="CG184" s="116"/>
      <c r="CH184" s="116"/>
      <c r="CI184" s="116"/>
      <c r="CJ184" s="116"/>
      <c r="CK184" s="116"/>
      <c r="CL184" s="116"/>
      <c r="CM184" s="116"/>
      <c r="CN184" s="116"/>
      <c r="CO184" s="116"/>
      <c r="CP184" s="116"/>
      <c r="CQ184" s="116"/>
      <c r="CR184" s="116"/>
      <c r="CS184" s="116"/>
      <c r="CT184" s="116"/>
      <c r="CU184" s="116"/>
      <c r="CV184" s="116"/>
      <c r="CW184" s="116"/>
      <c r="CX184" s="116"/>
      <c r="CY184" s="116"/>
      <c r="CZ184" s="116"/>
      <c r="DA184" s="116"/>
      <c r="DB184" s="116"/>
      <c r="DC184" s="116"/>
      <c r="DD184" s="116"/>
      <c r="DE184" s="116"/>
      <c r="DF184" s="116"/>
      <c r="DG184" s="116"/>
      <c r="DH184" s="116"/>
      <c r="DI184" s="116"/>
      <c r="DJ184" s="116"/>
      <c r="DK184" s="116"/>
      <c r="DL184" s="102"/>
      <c r="DM184" s="102"/>
      <c r="DN184" s="102"/>
      <c r="DO184" s="102"/>
      <c r="DP184" s="102"/>
      <c r="DQ184" s="102"/>
      <c r="DR184" s="102"/>
      <c r="DS184" s="102"/>
      <c r="DT184" s="102"/>
      <c r="DU184" s="102"/>
      <c r="DV184" s="102"/>
      <c r="DW184" s="102"/>
      <c r="DX184" s="102"/>
      <c r="DY184" s="102"/>
      <c r="DZ184" s="102"/>
      <c r="EA184" s="102"/>
      <c r="EB184" s="102"/>
      <c r="EC184" s="102"/>
      <c r="ED184" s="102"/>
      <c r="EE184" s="102"/>
      <c r="EF184" s="102"/>
      <c r="EG184" s="102"/>
      <c r="EH184" s="102"/>
      <c r="EI184" s="102"/>
      <c r="EJ184" s="102"/>
      <c r="EK184" s="102"/>
      <c r="EL184" s="102"/>
      <c r="EM184" s="102"/>
      <c r="EN184" s="102"/>
      <c r="EO184" s="102"/>
      <c r="EP184" s="102"/>
      <c r="EQ184" s="102"/>
    </row>
    <row r="185" spans="2:147" x14ac:dyDescent="0.3"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16"/>
      <c r="M185" s="116"/>
      <c r="N185" s="116"/>
      <c r="O185" s="116"/>
      <c r="P185" s="117"/>
      <c r="Q185" s="117"/>
      <c r="R185" s="116"/>
      <c r="S185" s="111">
        <v>0.18</v>
      </c>
      <c r="T185" s="111">
        <f t="shared" si="266"/>
        <v>0.38531006034966825</v>
      </c>
      <c r="U185" s="111">
        <f t="shared" si="267"/>
        <v>0.41219215758336603</v>
      </c>
      <c r="V185" s="156">
        <f t="shared" si="268"/>
        <v>0.89083770434799858</v>
      </c>
      <c r="W185" s="156">
        <f t="shared" si="269"/>
        <v>0.88368232015282533</v>
      </c>
      <c r="X185" s="156">
        <f t="shared" si="270"/>
        <v>1.6563593403199268</v>
      </c>
      <c r="Y185" s="156">
        <f t="shared" si="271"/>
        <v>1.0250381297502233</v>
      </c>
      <c r="Z185" s="134">
        <f t="shared" si="272"/>
        <v>971.32988971386226</v>
      </c>
      <c r="AA185" s="134">
        <f t="shared" si="273"/>
        <v>2149.1320654350297</v>
      </c>
      <c r="AB185" s="111">
        <f t="shared" si="274"/>
        <v>0.31127759404697353</v>
      </c>
      <c r="AC185" s="111">
        <f t="shared" si="275"/>
        <v>4.1602622624360528</v>
      </c>
      <c r="AD185" s="116"/>
      <c r="AE185" s="116"/>
      <c r="AF185" s="116"/>
      <c r="AG185" s="116"/>
      <c r="AH185" s="116"/>
      <c r="AI185" s="116"/>
      <c r="AJ185" s="116"/>
      <c r="AK185" s="116"/>
      <c r="AL185" s="116"/>
      <c r="AM185" s="116"/>
      <c r="AN185" s="116"/>
      <c r="AO185" s="116"/>
      <c r="AP185" s="116"/>
      <c r="AQ185" s="116"/>
      <c r="AR185" s="116"/>
      <c r="AS185" s="116"/>
      <c r="AT185" s="116"/>
      <c r="AU185" s="116"/>
      <c r="AV185" s="116"/>
      <c r="AW185" s="116"/>
      <c r="AX185" s="116"/>
      <c r="AY185" s="116"/>
      <c r="AZ185" s="116"/>
      <c r="BA185" s="116"/>
      <c r="BB185" s="116"/>
      <c r="BC185" s="116"/>
      <c r="BD185" s="116"/>
      <c r="BE185" s="116"/>
      <c r="BF185" s="116"/>
      <c r="BG185" s="116"/>
      <c r="BH185" s="116"/>
      <c r="BI185" s="116"/>
      <c r="BJ185" s="116"/>
      <c r="BK185" s="116"/>
      <c r="BL185" s="116"/>
      <c r="BM185" s="116"/>
      <c r="BN185" s="116"/>
      <c r="BO185" s="116"/>
      <c r="BP185" s="116"/>
      <c r="BQ185" s="116"/>
      <c r="BR185" s="116"/>
      <c r="BS185" s="116"/>
      <c r="BT185" s="116"/>
      <c r="BU185" s="116"/>
      <c r="BV185" s="116"/>
      <c r="BW185" s="116"/>
      <c r="BX185" s="116"/>
      <c r="BY185" s="116"/>
      <c r="BZ185" s="116"/>
      <c r="CA185" s="116"/>
      <c r="CB185" s="116"/>
      <c r="CC185" s="116"/>
      <c r="CD185" s="116"/>
      <c r="CE185" s="116"/>
      <c r="CF185" s="116"/>
      <c r="CG185" s="116"/>
      <c r="CH185" s="116"/>
      <c r="CI185" s="116"/>
      <c r="CJ185" s="116"/>
      <c r="CK185" s="116"/>
      <c r="CL185" s="116"/>
      <c r="CM185" s="116"/>
      <c r="CN185" s="116"/>
      <c r="CO185" s="116"/>
      <c r="CP185" s="116"/>
      <c r="CQ185" s="116"/>
      <c r="CR185" s="116"/>
      <c r="CS185" s="116"/>
      <c r="CT185" s="116"/>
      <c r="CU185" s="116"/>
      <c r="CV185" s="116"/>
      <c r="CW185" s="116"/>
      <c r="CX185" s="116"/>
      <c r="CY185" s="116"/>
      <c r="CZ185" s="116"/>
      <c r="DA185" s="116"/>
      <c r="DB185" s="116"/>
      <c r="DC185" s="116"/>
      <c r="DD185" s="116"/>
      <c r="DE185" s="116"/>
      <c r="DF185" s="116"/>
      <c r="DG185" s="116"/>
      <c r="DH185" s="116"/>
      <c r="DI185" s="116"/>
      <c r="DJ185" s="116"/>
      <c r="DK185" s="116"/>
      <c r="DL185" s="102"/>
      <c r="DM185" s="102"/>
      <c r="DN185" s="102"/>
      <c r="DO185" s="102"/>
      <c r="DP185" s="102"/>
      <c r="DQ185" s="102"/>
      <c r="DR185" s="102"/>
      <c r="DS185" s="102"/>
      <c r="DT185" s="102"/>
      <c r="DU185" s="102"/>
      <c r="DV185" s="102"/>
      <c r="DW185" s="102"/>
      <c r="DX185" s="102"/>
      <c r="DY185" s="102"/>
      <c r="DZ185" s="102"/>
      <c r="EA185" s="102"/>
      <c r="EB185" s="102"/>
      <c r="EC185" s="102"/>
      <c r="ED185" s="102"/>
      <c r="EE185" s="102"/>
      <c r="EF185" s="102"/>
      <c r="EG185" s="102"/>
      <c r="EH185" s="102"/>
      <c r="EI185" s="102"/>
      <c r="EJ185" s="102"/>
      <c r="EK185" s="102"/>
      <c r="EL185" s="102"/>
      <c r="EM185" s="102"/>
      <c r="EN185" s="102"/>
      <c r="EO185" s="102"/>
      <c r="EP185" s="102"/>
      <c r="EQ185" s="102"/>
    </row>
    <row r="186" spans="2:147" x14ac:dyDescent="0.3"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16"/>
      <c r="M186" s="116"/>
      <c r="N186" s="116"/>
      <c r="O186" s="116"/>
      <c r="P186" s="117"/>
      <c r="Q186" s="117"/>
      <c r="R186" s="116"/>
      <c r="S186" s="111">
        <v>0.19</v>
      </c>
      <c r="T186" s="111">
        <f t="shared" si="266"/>
        <v>0.38531006034966825</v>
      </c>
      <c r="U186" s="111">
        <f t="shared" si="267"/>
        <v>0.41219215758336603</v>
      </c>
      <c r="V186" s="156">
        <f t="shared" si="268"/>
        <v>0.89083770434799858</v>
      </c>
      <c r="W186" s="156">
        <f t="shared" si="269"/>
        <v>0.88368232015282533</v>
      </c>
      <c r="X186" s="156">
        <f t="shared" si="270"/>
        <v>1.6359923433428221</v>
      </c>
      <c r="Y186" s="156">
        <f t="shared" si="271"/>
        <v>1.0279209568339083</v>
      </c>
      <c r="Z186" s="134">
        <f t="shared" si="272"/>
        <v>1012.6854136338184</v>
      </c>
      <c r="AA186" s="134">
        <f t="shared" si="273"/>
        <v>2128.8936672355371</v>
      </c>
      <c r="AB186" s="111">
        <f t="shared" si="274"/>
        <v>0.32234917140891528</v>
      </c>
      <c r="AC186" s="111">
        <f t="shared" si="275"/>
        <v>4.1884160366171477</v>
      </c>
      <c r="AD186" s="116"/>
      <c r="AE186" s="116"/>
      <c r="AF186" s="116"/>
      <c r="AG186" s="116"/>
      <c r="AH186" s="116"/>
      <c r="AI186" s="116"/>
      <c r="AJ186" s="116"/>
      <c r="AK186" s="116"/>
      <c r="AL186" s="116"/>
      <c r="AM186" s="116"/>
      <c r="AN186" s="116"/>
      <c r="AO186" s="116"/>
      <c r="AP186" s="116"/>
      <c r="AQ186" s="116"/>
      <c r="AR186" s="116"/>
      <c r="AS186" s="116"/>
      <c r="AT186" s="116"/>
      <c r="AU186" s="116"/>
      <c r="AV186" s="116"/>
      <c r="AW186" s="116"/>
      <c r="AX186" s="116"/>
      <c r="AY186" s="116"/>
      <c r="AZ186" s="116"/>
      <c r="BA186" s="116"/>
      <c r="BB186" s="116"/>
      <c r="BC186" s="116"/>
      <c r="BD186" s="116"/>
      <c r="BE186" s="116"/>
      <c r="BF186" s="116"/>
      <c r="BG186" s="116"/>
      <c r="BH186" s="116"/>
      <c r="BI186" s="116"/>
      <c r="BJ186" s="116"/>
      <c r="BK186" s="116"/>
      <c r="BL186" s="116"/>
      <c r="BM186" s="116"/>
      <c r="BN186" s="116"/>
      <c r="BO186" s="116"/>
      <c r="BP186" s="116"/>
      <c r="BQ186" s="116"/>
      <c r="BR186" s="116"/>
      <c r="BS186" s="116"/>
      <c r="BT186" s="116"/>
      <c r="BU186" s="116"/>
      <c r="BV186" s="116"/>
      <c r="BW186" s="116"/>
      <c r="BX186" s="116"/>
      <c r="BY186" s="116"/>
      <c r="BZ186" s="116"/>
      <c r="CA186" s="116"/>
      <c r="CB186" s="116"/>
      <c r="CC186" s="116"/>
      <c r="CD186" s="116"/>
      <c r="CE186" s="116"/>
      <c r="CF186" s="116"/>
      <c r="CG186" s="116"/>
      <c r="CH186" s="116"/>
      <c r="CI186" s="116"/>
      <c r="CJ186" s="116"/>
      <c r="CK186" s="116"/>
      <c r="CL186" s="116"/>
      <c r="CM186" s="116"/>
      <c r="CN186" s="116"/>
      <c r="CO186" s="116"/>
      <c r="CP186" s="116"/>
      <c r="CQ186" s="116"/>
      <c r="CR186" s="116"/>
      <c r="CS186" s="116"/>
      <c r="CT186" s="116"/>
      <c r="CU186" s="116"/>
      <c r="CV186" s="116"/>
      <c r="CW186" s="116"/>
      <c r="CX186" s="116"/>
      <c r="CY186" s="116"/>
      <c r="CZ186" s="116"/>
      <c r="DA186" s="116"/>
      <c r="DB186" s="116"/>
      <c r="DC186" s="116"/>
      <c r="DD186" s="116"/>
      <c r="DE186" s="116"/>
      <c r="DF186" s="116"/>
      <c r="DG186" s="116"/>
      <c r="DH186" s="116"/>
      <c r="DI186" s="116"/>
      <c r="DJ186" s="116"/>
      <c r="DK186" s="116"/>
      <c r="DL186" s="102"/>
      <c r="DM186" s="102"/>
      <c r="DN186" s="102"/>
      <c r="DO186" s="102"/>
      <c r="DP186" s="102"/>
      <c r="DQ186" s="102"/>
      <c r="DR186" s="102"/>
      <c r="DS186" s="102"/>
      <c r="DT186" s="102"/>
      <c r="DU186" s="102"/>
      <c r="DV186" s="102"/>
      <c r="DW186" s="102"/>
      <c r="DX186" s="102"/>
      <c r="DY186" s="102"/>
      <c r="DZ186" s="102"/>
      <c r="EA186" s="102"/>
      <c r="EB186" s="102"/>
      <c r="EC186" s="102"/>
      <c r="ED186" s="102"/>
      <c r="EE186" s="102"/>
      <c r="EF186" s="102"/>
      <c r="EG186" s="102"/>
      <c r="EH186" s="102"/>
      <c r="EI186" s="102"/>
      <c r="EJ186" s="102"/>
      <c r="EK186" s="102"/>
      <c r="EL186" s="102"/>
      <c r="EM186" s="102"/>
      <c r="EN186" s="102"/>
      <c r="EO186" s="102"/>
      <c r="EP186" s="102"/>
      <c r="EQ186" s="102"/>
    </row>
    <row r="187" spans="2:147" x14ac:dyDescent="0.3"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16"/>
      <c r="M187" s="116"/>
      <c r="N187" s="116"/>
      <c r="O187" s="116"/>
      <c r="P187" s="117"/>
      <c r="Q187" s="117"/>
      <c r="R187" s="116"/>
      <c r="S187" s="111">
        <v>0.2</v>
      </c>
      <c r="T187" s="111">
        <f t="shared" si="266"/>
        <v>0.38531006034966825</v>
      </c>
      <c r="U187" s="111">
        <f t="shared" si="267"/>
        <v>0.41219215758336603</v>
      </c>
      <c r="V187" s="156">
        <f t="shared" si="268"/>
        <v>0.89083770434799858</v>
      </c>
      <c r="W187" s="156">
        <f t="shared" si="269"/>
        <v>0.88368232015282533</v>
      </c>
      <c r="X187" s="156">
        <f t="shared" si="270"/>
        <v>1.6161361911034118</v>
      </c>
      <c r="Y187" s="156">
        <f t="shared" si="271"/>
        <v>1.0309660597574011</v>
      </c>
      <c r="Z187" s="134">
        <f t="shared" si="272"/>
        <v>1053.046716544176</v>
      </c>
      <c r="AA187" s="134">
        <f t="shared" si="273"/>
        <v>2108.8397835833653</v>
      </c>
      <c r="AB187" s="111">
        <f t="shared" si="274"/>
        <v>0.3330438067595719</v>
      </c>
      <c r="AC187" s="111">
        <f t="shared" si="275"/>
        <v>4.2154902939551979</v>
      </c>
      <c r="AD187" s="116"/>
      <c r="AE187" s="116"/>
      <c r="AF187" s="116"/>
      <c r="AG187" s="116"/>
      <c r="AH187" s="116"/>
      <c r="AI187" s="116"/>
      <c r="AJ187" s="116"/>
      <c r="AK187" s="116"/>
      <c r="AL187" s="116"/>
      <c r="AM187" s="116"/>
      <c r="AN187" s="116"/>
      <c r="AO187" s="116"/>
      <c r="AP187" s="116"/>
      <c r="AQ187" s="116"/>
      <c r="AR187" s="116"/>
      <c r="AS187" s="116"/>
      <c r="AT187" s="116"/>
      <c r="AU187" s="116"/>
      <c r="AV187" s="116"/>
      <c r="AW187" s="116"/>
      <c r="AX187" s="116"/>
      <c r="AY187" s="116"/>
      <c r="AZ187" s="116"/>
      <c r="BA187" s="116"/>
      <c r="BB187" s="116"/>
      <c r="BC187" s="116"/>
      <c r="BD187" s="116"/>
      <c r="BE187" s="116"/>
      <c r="BF187" s="116"/>
      <c r="BG187" s="116"/>
      <c r="BH187" s="116"/>
      <c r="BI187" s="116"/>
      <c r="BJ187" s="116"/>
      <c r="BK187" s="116"/>
      <c r="BL187" s="116"/>
      <c r="BM187" s="116"/>
      <c r="BN187" s="116"/>
      <c r="BO187" s="116"/>
      <c r="BP187" s="116"/>
      <c r="BQ187" s="116"/>
      <c r="BR187" s="116"/>
      <c r="BS187" s="116"/>
      <c r="BT187" s="116"/>
      <c r="BU187" s="116"/>
      <c r="BV187" s="116"/>
      <c r="BW187" s="116"/>
      <c r="BX187" s="116"/>
      <c r="BY187" s="116"/>
      <c r="BZ187" s="116"/>
      <c r="CA187" s="116"/>
      <c r="CB187" s="116"/>
      <c r="CC187" s="116"/>
      <c r="CD187" s="116"/>
      <c r="CE187" s="116"/>
      <c r="CF187" s="116"/>
      <c r="CG187" s="116"/>
      <c r="CH187" s="116"/>
      <c r="CI187" s="116"/>
      <c r="CJ187" s="116"/>
      <c r="CK187" s="116"/>
      <c r="CL187" s="116"/>
      <c r="CM187" s="116"/>
      <c r="CN187" s="116"/>
      <c r="CO187" s="116"/>
      <c r="CP187" s="116"/>
      <c r="CQ187" s="116"/>
      <c r="CR187" s="116"/>
      <c r="CS187" s="116"/>
      <c r="CT187" s="116"/>
      <c r="CU187" s="116"/>
      <c r="CV187" s="116"/>
      <c r="CW187" s="116"/>
      <c r="CX187" s="116"/>
      <c r="CY187" s="116"/>
      <c r="CZ187" s="116"/>
      <c r="DA187" s="116"/>
      <c r="DB187" s="116"/>
      <c r="DC187" s="116"/>
      <c r="DD187" s="116"/>
      <c r="DE187" s="116"/>
      <c r="DF187" s="116"/>
      <c r="DG187" s="116"/>
      <c r="DH187" s="116"/>
      <c r="DI187" s="116"/>
      <c r="DJ187" s="116"/>
      <c r="DK187" s="116"/>
      <c r="DL187" s="102"/>
      <c r="DM187" s="102"/>
      <c r="DN187" s="102"/>
      <c r="DO187" s="102"/>
      <c r="DP187" s="102"/>
      <c r="DQ187" s="102"/>
      <c r="DR187" s="102"/>
      <c r="DS187" s="102"/>
      <c r="DT187" s="102"/>
      <c r="DU187" s="102"/>
      <c r="DV187" s="102"/>
      <c r="DW187" s="102"/>
      <c r="DX187" s="102"/>
      <c r="DY187" s="102"/>
      <c r="DZ187" s="102"/>
      <c r="EA187" s="102"/>
      <c r="EB187" s="102"/>
      <c r="EC187" s="102"/>
      <c r="ED187" s="102"/>
      <c r="EE187" s="102"/>
      <c r="EF187" s="102"/>
      <c r="EG187" s="102"/>
      <c r="EH187" s="102"/>
      <c r="EI187" s="102"/>
      <c r="EJ187" s="102"/>
      <c r="EK187" s="102"/>
      <c r="EL187" s="102"/>
      <c r="EM187" s="102"/>
      <c r="EN187" s="102"/>
      <c r="EO187" s="102"/>
      <c r="EP187" s="102"/>
      <c r="EQ187" s="102"/>
    </row>
    <row r="188" spans="2:147" x14ac:dyDescent="0.3"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16"/>
      <c r="M188" s="116"/>
      <c r="N188" s="116"/>
      <c r="O188" s="116"/>
      <c r="P188" s="117"/>
      <c r="Q188" s="117"/>
      <c r="R188" s="116"/>
      <c r="S188" s="111">
        <v>0.21</v>
      </c>
      <c r="T188" s="111">
        <f t="shared" si="266"/>
        <v>0.38531006034966825</v>
      </c>
      <c r="U188" s="111">
        <f t="shared" si="267"/>
        <v>0.41219215758336603</v>
      </c>
      <c r="V188" s="156">
        <f t="shared" si="268"/>
        <v>0.89083770434799858</v>
      </c>
      <c r="W188" s="156">
        <f t="shared" si="269"/>
        <v>0.88368232015282533</v>
      </c>
      <c r="X188" s="156">
        <f t="shared" si="270"/>
        <v>1.5967776116331582</v>
      </c>
      <c r="Y188" s="156">
        <f t="shared" si="271"/>
        <v>1.0341746485186079</v>
      </c>
      <c r="Z188" s="134">
        <f t="shared" si="272"/>
        <v>1092.4546469225459</v>
      </c>
      <c r="AA188" s="134">
        <f t="shared" si="273"/>
        <v>2088.960411026088</v>
      </c>
      <c r="AB188" s="111">
        <f t="shared" si="274"/>
        <v>0.34338639474063376</v>
      </c>
      <c r="AC188" s="111">
        <f t="shared" si="275"/>
        <v>4.2415261576544294</v>
      </c>
      <c r="AD188" s="116"/>
      <c r="AE188" s="116"/>
      <c r="AF188" s="116"/>
      <c r="AG188" s="116"/>
      <c r="AH188" s="116"/>
      <c r="AI188" s="116"/>
      <c r="AJ188" s="116"/>
      <c r="AK188" s="116"/>
      <c r="AL188" s="116"/>
      <c r="AM188" s="116"/>
      <c r="AN188" s="116"/>
      <c r="AO188" s="116"/>
      <c r="AP188" s="116"/>
      <c r="AQ188" s="116"/>
      <c r="AR188" s="116"/>
      <c r="AS188" s="116"/>
      <c r="AT188" s="116"/>
      <c r="AU188" s="116"/>
      <c r="AV188" s="116"/>
      <c r="AW188" s="116"/>
      <c r="AX188" s="116"/>
      <c r="AY188" s="116"/>
      <c r="AZ188" s="116"/>
      <c r="BA188" s="116"/>
      <c r="BB188" s="116"/>
      <c r="BC188" s="116"/>
      <c r="BD188" s="116"/>
      <c r="BE188" s="116"/>
      <c r="BF188" s="116"/>
      <c r="BG188" s="116"/>
      <c r="BH188" s="116"/>
      <c r="BI188" s="116"/>
      <c r="BJ188" s="116"/>
      <c r="BK188" s="116"/>
      <c r="BL188" s="116"/>
      <c r="BM188" s="116"/>
      <c r="BN188" s="116"/>
      <c r="BO188" s="116"/>
      <c r="BP188" s="116"/>
      <c r="BQ188" s="116"/>
      <c r="BR188" s="116"/>
      <c r="BS188" s="116"/>
      <c r="BT188" s="116"/>
      <c r="BU188" s="116"/>
      <c r="BV188" s="116"/>
      <c r="BW188" s="116"/>
      <c r="BX188" s="116"/>
      <c r="BY188" s="116"/>
      <c r="BZ188" s="116"/>
      <c r="CA188" s="116"/>
      <c r="CB188" s="116"/>
      <c r="CC188" s="116"/>
      <c r="CD188" s="116"/>
      <c r="CE188" s="116"/>
      <c r="CF188" s="116"/>
      <c r="CG188" s="116"/>
      <c r="CH188" s="116"/>
      <c r="CI188" s="116"/>
      <c r="CJ188" s="116"/>
      <c r="CK188" s="116"/>
      <c r="CL188" s="116"/>
      <c r="CM188" s="116"/>
      <c r="CN188" s="116"/>
      <c r="CO188" s="116"/>
      <c r="CP188" s="116"/>
      <c r="CQ188" s="116"/>
      <c r="CR188" s="116"/>
      <c r="CS188" s="116"/>
      <c r="CT188" s="116"/>
      <c r="CU188" s="116"/>
      <c r="CV188" s="116"/>
      <c r="CW188" s="116"/>
      <c r="CX188" s="116"/>
      <c r="CY188" s="116"/>
      <c r="CZ188" s="116"/>
      <c r="DA188" s="116"/>
      <c r="DB188" s="116"/>
      <c r="DC188" s="116"/>
      <c r="DD188" s="116"/>
      <c r="DE188" s="116"/>
      <c r="DF188" s="116"/>
      <c r="DG188" s="116"/>
      <c r="DH188" s="116"/>
      <c r="DI188" s="116"/>
      <c r="DJ188" s="116"/>
      <c r="DK188" s="116"/>
      <c r="DL188" s="102"/>
      <c r="DM188" s="102"/>
      <c r="DN188" s="102"/>
      <c r="DO188" s="102"/>
      <c r="DP188" s="102"/>
      <c r="DQ188" s="102"/>
      <c r="DR188" s="102"/>
      <c r="DS188" s="102"/>
      <c r="DT188" s="102"/>
      <c r="DU188" s="102"/>
      <c r="DV188" s="102"/>
      <c r="DW188" s="102"/>
      <c r="DX188" s="102"/>
      <c r="DY188" s="102"/>
      <c r="DZ188" s="102"/>
      <c r="EA188" s="102"/>
      <c r="EB188" s="102"/>
      <c r="EC188" s="102"/>
      <c r="ED188" s="102"/>
      <c r="EE188" s="102"/>
      <c r="EF188" s="102"/>
      <c r="EG188" s="102"/>
      <c r="EH188" s="102"/>
      <c r="EI188" s="102"/>
      <c r="EJ188" s="102"/>
      <c r="EK188" s="102"/>
      <c r="EL188" s="102"/>
      <c r="EM188" s="102"/>
      <c r="EN188" s="102"/>
      <c r="EO188" s="102"/>
      <c r="EP188" s="102"/>
      <c r="EQ188" s="102"/>
    </row>
    <row r="189" spans="2:147" x14ac:dyDescent="0.3"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16"/>
      <c r="M189" s="116"/>
      <c r="N189" s="116"/>
      <c r="O189" s="116"/>
      <c r="P189" s="117"/>
      <c r="Q189" s="117"/>
      <c r="R189" s="116"/>
      <c r="S189" s="111">
        <v>0.22</v>
      </c>
      <c r="T189" s="111">
        <f t="shared" si="266"/>
        <v>0.38531006034966825</v>
      </c>
      <c r="U189" s="111">
        <f t="shared" si="267"/>
        <v>0.41219215758336603</v>
      </c>
      <c r="V189" s="156">
        <f t="shared" si="268"/>
        <v>0.89083770434799858</v>
      </c>
      <c r="W189" s="156">
        <f t="shared" si="269"/>
        <v>0.88368232015282533</v>
      </c>
      <c r="X189" s="156">
        <f t="shared" si="270"/>
        <v>1.5779037708578834</v>
      </c>
      <c r="Y189" s="156">
        <f t="shared" si="271"/>
        <v>1.037548016734694</v>
      </c>
      <c r="Z189" s="134">
        <f t="shared" si="272"/>
        <v>1130.9486375459003</v>
      </c>
      <c r="AA189" s="134">
        <f t="shared" si="273"/>
        <v>2069.2455891258296</v>
      </c>
      <c r="AB189" s="111">
        <f t="shared" si="274"/>
        <v>0.35339999932507565</v>
      </c>
      <c r="AC189" s="111">
        <f t="shared" si="275"/>
        <v>4.2665629208265301</v>
      </c>
      <c r="AD189" s="116"/>
      <c r="AE189" s="116"/>
      <c r="AF189" s="116"/>
      <c r="AG189" s="116"/>
      <c r="AH189" s="116"/>
      <c r="AI189" s="116"/>
      <c r="AJ189" s="116"/>
      <c r="AK189" s="116"/>
      <c r="AL189" s="116"/>
      <c r="AM189" s="116"/>
      <c r="AN189" s="116"/>
      <c r="AO189" s="116"/>
      <c r="AP189" s="116"/>
      <c r="AQ189" s="116"/>
      <c r="AR189" s="116"/>
      <c r="AS189" s="116"/>
      <c r="AT189" s="116"/>
      <c r="AU189" s="116"/>
      <c r="AV189" s="116"/>
      <c r="AW189" s="116"/>
      <c r="AX189" s="116"/>
      <c r="AY189" s="116"/>
      <c r="AZ189" s="116"/>
      <c r="BA189" s="116"/>
      <c r="BB189" s="116"/>
      <c r="BC189" s="116"/>
      <c r="BD189" s="116"/>
      <c r="BE189" s="116"/>
      <c r="BF189" s="116"/>
      <c r="BG189" s="116"/>
      <c r="BH189" s="116"/>
      <c r="BI189" s="116"/>
      <c r="BJ189" s="116"/>
      <c r="BK189" s="116"/>
      <c r="BL189" s="116"/>
      <c r="BM189" s="116"/>
      <c r="BN189" s="116"/>
      <c r="BO189" s="116"/>
      <c r="BP189" s="116"/>
      <c r="BQ189" s="116"/>
      <c r="BR189" s="116"/>
      <c r="BS189" s="116"/>
      <c r="BT189" s="116"/>
      <c r="BU189" s="116"/>
      <c r="BV189" s="116"/>
      <c r="BW189" s="116"/>
      <c r="BX189" s="116"/>
      <c r="BY189" s="116"/>
      <c r="BZ189" s="116"/>
      <c r="CA189" s="116"/>
      <c r="CB189" s="116"/>
      <c r="CC189" s="116"/>
      <c r="CD189" s="116"/>
      <c r="CE189" s="116"/>
      <c r="CF189" s="116"/>
      <c r="CG189" s="116"/>
      <c r="CH189" s="116"/>
      <c r="CI189" s="116"/>
      <c r="CJ189" s="116"/>
      <c r="CK189" s="116"/>
      <c r="CL189" s="116"/>
      <c r="CM189" s="116"/>
      <c r="CN189" s="116"/>
      <c r="CO189" s="116"/>
      <c r="CP189" s="116"/>
      <c r="CQ189" s="116"/>
      <c r="CR189" s="116"/>
      <c r="CS189" s="116"/>
      <c r="CT189" s="116"/>
      <c r="CU189" s="116"/>
      <c r="CV189" s="116"/>
      <c r="CW189" s="116"/>
      <c r="CX189" s="116"/>
      <c r="CY189" s="116"/>
      <c r="CZ189" s="116"/>
      <c r="DA189" s="116"/>
      <c r="DB189" s="116"/>
      <c r="DC189" s="116"/>
      <c r="DD189" s="116"/>
      <c r="DE189" s="116"/>
      <c r="DF189" s="116"/>
      <c r="DG189" s="116"/>
      <c r="DH189" s="116"/>
      <c r="DI189" s="116"/>
      <c r="DJ189" s="116"/>
      <c r="DK189" s="116"/>
      <c r="DL189" s="102"/>
      <c r="DM189" s="102"/>
      <c r="DN189" s="102"/>
      <c r="DO189" s="102"/>
      <c r="DP189" s="102"/>
      <c r="DQ189" s="102"/>
      <c r="DR189" s="102"/>
      <c r="DS189" s="102"/>
      <c r="DT189" s="102"/>
      <c r="DU189" s="102"/>
      <c r="DV189" s="102"/>
      <c r="DW189" s="102"/>
      <c r="DX189" s="102"/>
      <c r="DY189" s="102"/>
      <c r="DZ189" s="102"/>
      <c r="EA189" s="102"/>
      <c r="EB189" s="102"/>
      <c r="EC189" s="102"/>
      <c r="ED189" s="102"/>
      <c r="EE189" s="102"/>
      <c r="EF189" s="102"/>
      <c r="EG189" s="102"/>
      <c r="EH189" s="102"/>
      <c r="EI189" s="102"/>
      <c r="EJ189" s="102"/>
      <c r="EK189" s="102"/>
      <c r="EL189" s="102"/>
      <c r="EM189" s="102"/>
      <c r="EN189" s="102"/>
      <c r="EO189" s="102"/>
      <c r="EP189" s="102"/>
      <c r="EQ189" s="102"/>
    </row>
    <row r="190" spans="2:147" x14ac:dyDescent="0.3"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16"/>
      <c r="M190" s="116"/>
      <c r="N190" s="116"/>
      <c r="O190" s="116"/>
      <c r="P190" s="117"/>
      <c r="Q190" s="117"/>
      <c r="R190" s="116"/>
      <c r="S190" s="111">
        <v>0.23</v>
      </c>
      <c r="T190" s="111">
        <f t="shared" si="266"/>
        <v>0.38531006034966825</v>
      </c>
      <c r="U190" s="111">
        <f t="shared" si="267"/>
        <v>0.41219215758336603</v>
      </c>
      <c r="V190" s="156">
        <f t="shared" si="268"/>
        <v>0.89083770434799858</v>
      </c>
      <c r="W190" s="156">
        <f t="shared" si="269"/>
        <v>0.88368232015282533</v>
      </c>
      <c r="X190" s="156">
        <f t="shared" si="270"/>
        <v>1.5595022571812005</v>
      </c>
      <c r="Y190" s="156">
        <f t="shared" si="271"/>
        <v>1.0410875425914259</v>
      </c>
      <c r="Z190" s="134">
        <f t="shared" si="272"/>
        <v>1168.5667652697437</v>
      </c>
      <c r="AA190" s="134">
        <f t="shared" si="273"/>
        <v>2049.6853916381328</v>
      </c>
      <c r="AB190" s="111">
        <f t="shared" si="274"/>
        <v>0.36310603032191002</v>
      </c>
      <c r="AC190" s="111">
        <f t="shared" si="275"/>
        <v>4.2906381144289334</v>
      </c>
      <c r="AD190" s="116"/>
      <c r="AE190" s="116"/>
      <c r="AF190" s="116"/>
      <c r="AG190" s="116"/>
      <c r="AH190" s="116"/>
      <c r="AI190" s="116"/>
      <c r="AJ190" s="116"/>
      <c r="AK190" s="116"/>
      <c r="AL190" s="116"/>
      <c r="AM190" s="116"/>
      <c r="AN190" s="116"/>
      <c r="AO190" s="116"/>
      <c r="AP190" s="116"/>
      <c r="AQ190" s="116"/>
      <c r="AR190" s="116"/>
      <c r="AS190" s="116"/>
      <c r="AT190" s="116"/>
      <c r="AU190" s="116"/>
      <c r="AV190" s="116"/>
      <c r="AW190" s="116"/>
      <c r="AX190" s="116"/>
      <c r="AY190" s="116"/>
      <c r="AZ190" s="116"/>
      <c r="BA190" s="116"/>
      <c r="BB190" s="116"/>
      <c r="BC190" s="116"/>
      <c r="BD190" s="116"/>
      <c r="BE190" s="116"/>
      <c r="BF190" s="116"/>
      <c r="BG190" s="116"/>
      <c r="BH190" s="116"/>
      <c r="BI190" s="116"/>
      <c r="BJ190" s="116"/>
      <c r="BK190" s="116"/>
      <c r="BL190" s="116"/>
      <c r="BM190" s="116"/>
      <c r="BN190" s="116"/>
      <c r="BO190" s="116"/>
      <c r="BP190" s="116"/>
      <c r="BQ190" s="116"/>
      <c r="BR190" s="116"/>
      <c r="BS190" s="116"/>
      <c r="BT190" s="116"/>
      <c r="BU190" s="116"/>
      <c r="BV190" s="116"/>
      <c r="BW190" s="116"/>
      <c r="BX190" s="116"/>
      <c r="BY190" s="116"/>
      <c r="BZ190" s="116"/>
      <c r="CA190" s="116"/>
      <c r="CB190" s="116"/>
      <c r="CC190" s="116"/>
      <c r="CD190" s="116"/>
      <c r="CE190" s="116"/>
      <c r="CF190" s="116"/>
      <c r="CG190" s="116"/>
      <c r="CH190" s="116"/>
      <c r="CI190" s="116"/>
      <c r="CJ190" s="116"/>
      <c r="CK190" s="116"/>
      <c r="CL190" s="116"/>
      <c r="CM190" s="116"/>
      <c r="CN190" s="116"/>
      <c r="CO190" s="116"/>
      <c r="CP190" s="116"/>
      <c r="CQ190" s="116"/>
      <c r="CR190" s="116"/>
      <c r="CS190" s="116"/>
      <c r="CT190" s="116"/>
      <c r="CU190" s="116"/>
      <c r="CV190" s="116"/>
      <c r="CW190" s="116"/>
      <c r="CX190" s="116"/>
      <c r="CY190" s="116"/>
      <c r="CZ190" s="116"/>
      <c r="DA190" s="116"/>
      <c r="DB190" s="116"/>
      <c r="DC190" s="116"/>
      <c r="DD190" s="116"/>
      <c r="DE190" s="116"/>
      <c r="DF190" s="116"/>
      <c r="DG190" s="116"/>
      <c r="DH190" s="116"/>
      <c r="DI190" s="116"/>
      <c r="DJ190" s="116"/>
      <c r="DK190" s="116"/>
      <c r="DL190" s="102"/>
      <c r="DM190" s="102"/>
      <c r="DN190" s="102"/>
      <c r="DO190" s="102"/>
      <c r="DP190" s="102"/>
      <c r="DQ190" s="102"/>
      <c r="DR190" s="102"/>
      <c r="DS190" s="102"/>
      <c r="DT190" s="102"/>
      <c r="DU190" s="102"/>
      <c r="DV190" s="102"/>
      <c r="DW190" s="102"/>
      <c r="DX190" s="102"/>
      <c r="DY190" s="102"/>
      <c r="DZ190" s="102"/>
      <c r="EA190" s="102"/>
      <c r="EB190" s="102"/>
      <c r="EC190" s="102"/>
      <c r="ED190" s="102"/>
      <c r="EE190" s="102"/>
      <c r="EF190" s="102"/>
      <c r="EG190" s="102"/>
      <c r="EH190" s="102"/>
      <c r="EI190" s="102"/>
      <c r="EJ190" s="102"/>
      <c r="EK190" s="102"/>
      <c r="EL190" s="102"/>
      <c r="EM190" s="102"/>
      <c r="EN190" s="102"/>
      <c r="EO190" s="102"/>
      <c r="EP190" s="102"/>
      <c r="EQ190" s="102"/>
    </row>
    <row r="191" spans="2:147" x14ac:dyDescent="0.3"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16"/>
      <c r="M191" s="116"/>
      <c r="N191" s="116"/>
      <c r="O191" s="116"/>
      <c r="P191" s="117"/>
      <c r="Q191" s="117"/>
      <c r="R191" s="116"/>
      <c r="S191" s="111">
        <v>0.24</v>
      </c>
      <c r="T191" s="111">
        <f t="shared" si="266"/>
        <v>0.38531006034966825</v>
      </c>
      <c r="U191" s="111">
        <f t="shared" si="267"/>
        <v>0.41219215758336603</v>
      </c>
      <c r="V191" s="156">
        <f t="shared" si="268"/>
        <v>0.89083770434799858</v>
      </c>
      <c r="W191" s="156">
        <f t="shared" si="269"/>
        <v>0.88368232015282533</v>
      </c>
      <c r="X191" s="156">
        <f t="shared" si="270"/>
        <v>1.5415610666869277</v>
      </c>
      <c r="Y191" s="156">
        <f t="shared" si="271"/>
        <v>1.0447946898698921</v>
      </c>
      <c r="Z191" s="134">
        <f t="shared" si="272"/>
        <v>1205.3458082777138</v>
      </c>
      <c r="AA191" s="134">
        <f t="shared" si="273"/>
        <v>2030.269917695545</v>
      </c>
      <c r="AB191" s="111">
        <f t="shared" si="274"/>
        <v>0.37252440041072893</v>
      </c>
      <c r="AC191" s="111">
        <f t="shared" si="275"/>
        <v>4.3137875718369045</v>
      </c>
      <c r="AD191" s="116"/>
      <c r="AE191" s="116"/>
      <c r="AF191" s="116"/>
      <c r="AG191" s="116"/>
      <c r="AH191" s="116"/>
      <c r="AI191" s="116"/>
      <c r="AJ191" s="116"/>
      <c r="AK191" s="116"/>
      <c r="AL191" s="116"/>
      <c r="AM191" s="116"/>
      <c r="AN191" s="116"/>
      <c r="AO191" s="116"/>
      <c r="AP191" s="116"/>
      <c r="AQ191" s="116"/>
      <c r="AR191" s="116"/>
      <c r="AS191" s="116"/>
      <c r="AT191" s="116"/>
      <c r="AU191" s="116"/>
      <c r="AV191" s="116"/>
      <c r="AW191" s="116"/>
      <c r="AX191" s="116"/>
      <c r="AY191" s="116"/>
      <c r="AZ191" s="116"/>
      <c r="BA191" s="116"/>
      <c r="BB191" s="116"/>
      <c r="BC191" s="116"/>
      <c r="BD191" s="116"/>
      <c r="BE191" s="116"/>
      <c r="BF191" s="116"/>
      <c r="BG191" s="116"/>
      <c r="BH191" s="116"/>
      <c r="BI191" s="116"/>
      <c r="BJ191" s="116"/>
      <c r="BK191" s="116"/>
      <c r="BL191" s="116"/>
      <c r="BM191" s="116"/>
      <c r="BN191" s="116"/>
      <c r="BO191" s="116"/>
      <c r="BP191" s="116"/>
      <c r="BQ191" s="116"/>
      <c r="BR191" s="116"/>
      <c r="BS191" s="116"/>
      <c r="BT191" s="116"/>
      <c r="BU191" s="116"/>
      <c r="BV191" s="116"/>
      <c r="BW191" s="116"/>
      <c r="BX191" s="116"/>
      <c r="BY191" s="116"/>
      <c r="BZ191" s="116"/>
      <c r="CA191" s="116"/>
      <c r="CB191" s="116"/>
      <c r="CC191" s="116"/>
      <c r="CD191" s="116"/>
      <c r="CE191" s="116"/>
      <c r="CF191" s="116"/>
      <c r="CG191" s="116"/>
      <c r="CH191" s="116"/>
      <c r="CI191" s="116"/>
      <c r="CJ191" s="116"/>
      <c r="CK191" s="116"/>
      <c r="CL191" s="116"/>
      <c r="CM191" s="116"/>
      <c r="CN191" s="116"/>
      <c r="CO191" s="116"/>
      <c r="CP191" s="116"/>
      <c r="CQ191" s="116"/>
      <c r="CR191" s="116"/>
      <c r="CS191" s="116"/>
      <c r="CT191" s="116"/>
      <c r="CU191" s="116"/>
      <c r="CV191" s="116"/>
      <c r="CW191" s="116"/>
      <c r="CX191" s="116"/>
      <c r="CY191" s="116"/>
      <c r="CZ191" s="116"/>
      <c r="DA191" s="116"/>
      <c r="DB191" s="116"/>
      <c r="DC191" s="116"/>
      <c r="DD191" s="116"/>
      <c r="DE191" s="116"/>
      <c r="DF191" s="116"/>
      <c r="DG191" s="116"/>
      <c r="DH191" s="116"/>
      <c r="DI191" s="116"/>
      <c r="DJ191" s="116"/>
      <c r="DK191" s="116"/>
      <c r="DL191" s="102"/>
      <c r="DM191" s="102"/>
      <c r="DN191" s="102"/>
      <c r="DO191" s="102"/>
      <c r="DP191" s="102"/>
      <c r="DQ191" s="102"/>
      <c r="DR191" s="102"/>
      <c r="DS191" s="102"/>
      <c r="DT191" s="102"/>
      <c r="DU191" s="102"/>
      <c r="DV191" s="102"/>
      <c r="DW191" s="102"/>
      <c r="DX191" s="102"/>
      <c r="DY191" s="102"/>
      <c r="DZ191" s="102"/>
      <c r="EA191" s="102"/>
      <c r="EB191" s="102"/>
      <c r="EC191" s="102"/>
      <c r="ED191" s="102"/>
      <c r="EE191" s="102"/>
      <c r="EF191" s="102"/>
      <c r="EG191" s="102"/>
      <c r="EH191" s="102"/>
      <c r="EI191" s="102"/>
      <c r="EJ191" s="102"/>
      <c r="EK191" s="102"/>
      <c r="EL191" s="102"/>
      <c r="EM191" s="102"/>
      <c r="EN191" s="102"/>
      <c r="EO191" s="102"/>
      <c r="EP191" s="102"/>
      <c r="EQ191" s="102"/>
    </row>
    <row r="192" spans="2:147" x14ac:dyDescent="0.3"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16"/>
      <c r="M192" s="116"/>
      <c r="N192" s="116"/>
      <c r="O192" s="116"/>
      <c r="P192" s="117"/>
      <c r="Q192" s="117"/>
      <c r="R192" s="116"/>
      <c r="S192" s="111">
        <v>0.25</v>
      </c>
      <c r="T192" s="111">
        <f t="shared" si="266"/>
        <v>0.38531006034966825</v>
      </c>
      <c r="U192" s="111">
        <f t="shared" si="267"/>
        <v>0.41219215758336603</v>
      </c>
      <c r="V192" s="156">
        <f t="shared" si="268"/>
        <v>0.89083770434799858</v>
      </c>
      <c r="W192" s="156">
        <f t="shared" si="269"/>
        <v>0.88368232015282533</v>
      </c>
      <c r="X192" s="156">
        <f t="shared" si="270"/>
        <v>1.524068588934008</v>
      </c>
      <c r="Y192" s="156">
        <f t="shared" si="271"/>
        <v>1.0486710090517546</v>
      </c>
      <c r="Z192" s="134">
        <f t="shared" si="272"/>
        <v>1241.3213009212125</v>
      </c>
      <c r="AA192" s="134">
        <f t="shared" si="273"/>
        <v>2010.9892829842888</v>
      </c>
      <c r="AB192" s="111">
        <f t="shared" si="274"/>
        <v>0.38167366519792378</v>
      </c>
      <c r="AC192" s="111">
        <f t="shared" si="275"/>
        <v>4.3360454901933956</v>
      </c>
      <c r="AD192" s="116"/>
      <c r="AE192" s="116"/>
      <c r="AF192" s="116"/>
      <c r="AG192" s="116"/>
      <c r="AH192" s="116"/>
      <c r="AI192" s="116"/>
      <c r="AJ192" s="116"/>
      <c r="AK192" s="116"/>
      <c r="AL192" s="116"/>
      <c r="AM192" s="116"/>
      <c r="AN192" s="116"/>
      <c r="AO192" s="116"/>
      <c r="AP192" s="116"/>
      <c r="AQ192" s="116"/>
      <c r="AR192" s="116"/>
      <c r="AS192" s="116"/>
      <c r="AT192" s="116"/>
      <c r="AU192" s="116"/>
      <c r="AV192" s="116"/>
      <c r="AW192" s="116"/>
      <c r="AX192" s="116"/>
      <c r="AY192" s="116"/>
      <c r="AZ192" s="116"/>
      <c r="BA192" s="116"/>
      <c r="BB192" s="116"/>
      <c r="BC192" s="116"/>
      <c r="BD192" s="116"/>
      <c r="BE192" s="116"/>
      <c r="BF192" s="116"/>
      <c r="BG192" s="116"/>
      <c r="BH192" s="116"/>
      <c r="BI192" s="116"/>
      <c r="BJ192" s="116"/>
      <c r="BK192" s="116"/>
      <c r="BL192" s="116"/>
      <c r="BM192" s="116"/>
      <c r="BN192" s="116"/>
      <c r="BO192" s="116"/>
      <c r="BP192" s="116"/>
      <c r="BQ192" s="116"/>
      <c r="BR192" s="116"/>
      <c r="BS192" s="116"/>
      <c r="BT192" s="116"/>
      <c r="BU192" s="116"/>
      <c r="BV192" s="116"/>
      <c r="BW192" s="116"/>
      <c r="BX192" s="116"/>
      <c r="BY192" s="116"/>
      <c r="BZ192" s="116"/>
      <c r="CA192" s="116"/>
      <c r="CB192" s="116"/>
      <c r="CC192" s="116"/>
      <c r="CD192" s="116"/>
      <c r="CE192" s="116"/>
      <c r="CF192" s="116"/>
      <c r="CG192" s="116"/>
      <c r="CH192" s="116"/>
      <c r="CI192" s="116"/>
      <c r="CJ192" s="116"/>
      <c r="CK192" s="116"/>
      <c r="CL192" s="116"/>
      <c r="CM192" s="116"/>
      <c r="CN192" s="116"/>
      <c r="CO192" s="116"/>
      <c r="CP192" s="116"/>
      <c r="CQ192" s="116"/>
      <c r="CR192" s="116"/>
      <c r="CS192" s="116"/>
      <c r="CT192" s="116"/>
      <c r="CU192" s="116"/>
      <c r="CV192" s="116"/>
      <c r="CW192" s="116"/>
      <c r="CX192" s="116"/>
      <c r="CY192" s="116"/>
      <c r="CZ192" s="116"/>
      <c r="DA192" s="116"/>
      <c r="DB192" s="116"/>
      <c r="DC192" s="116"/>
      <c r="DD192" s="116"/>
      <c r="DE192" s="116"/>
      <c r="DF192" s="116"/>
      <c r="DG192" s="116"/>
      <c r="DH192" s="116"/>
      <c r="DI192" s="116"/>
      <c r="DJ192" s="116"/>
      <c r="DK192" s="116"/>
      <c r="DL192" s="102"/>
      <c r="DM192" s="102"/>
      <c r="DN192" s="102"/>
      <c r="DO192" s="102"/>
      <c r="DP192" s="102"/>
      <c r="DQ192" s="102"/>
      <c r="DR192" s="102"/>
      <c r="DS192" s="102"/>
      <c r="DT192" s="102"/>
      <c r="DU192" s="102"/>
      <c r="DV192" s="102"/>
      <c r="DW192" s="102"/>
      <c r="DX192" s="102"/>
      <c r="DY192" s="102"/>
      <c r="DZ192" s="102"/>
      <c r="EA192" s="102"/>
      <c r="EB192" s="102"/>
      <c r="EC192" s="102"/>
      <c r="ED192" s="102"/>
      <c r="EE192" s="102"/>
      <c r="EF192" s="102"/>
      <c r="EG192" s="102"/>
      <c r="EH192" s="102"/>
      <c r="EI192" s="102"/>
      <c r="EJ192" s="102"/>
      <c r="EK192" s="102"/>
      <c r="EL192" s="102"/>
      <c r="EM192" s="102"/>
      <c r="EN192" s="102"/>
      <c r="EO192" s="102"/>
      <c r="EP192" s="102"/>
      <c r="EQ192" s="102"/>
    </row>
    <row r="193" spans="2:147" x14ac:dyDescent="0.3"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16"/>
      <c r="M193" s="116"/>
      <c r="N193" s="116"/>
      <c r="O193" s="116"/>
      <c r="P193" s="117"/>
      <c r="Q193" s="117"/>
      <c r="R193" s="116"/>
      <c r="S193" s="111">
        <v>0.26</v>
      </c>
      <c r="T193" s="111">
        <f t="shared" si="266"/>
        <v>0.38531006034966825</v>
      </c>
      <c r="U193" s="111">
        <f t="shared" si="267"/>
        <v>0.41219215758336603</v>
      </c>
      <c r="V193" s="156">
        <f t="shared" si="268"/>
        <v>0.89083770434799858</v>
      </c>
      <c r="W193" s="156">
        <f t="shared" si="269"/>
        <v>0.88368232015282533</v>
      </c>
      <c r="X193" s="156">
        <f t="shared" si="270"/>
        <v>1.5070135933187012</v>
      </c>
      <c r="Y193" s="156">
        <f t="shared" si="271"/>
        <v>1.0527181385042808</v>
      </c>
      <c r="Z193" s="134">
        <f t="shared" si="272"/>
        <v>1276.5275862628089</v>
      </c>
      <c r="AA193" s="134">
        <f t="shared" si="273"/>
        <v>1991.8336109023257</v>
      </c>
      <c r="AB193" s="111">
        <f t="shared" si="274"/>
        <v>0.39057114843060359</v>
      </c>
      <c r="AC193" s="111">
        <f t="shared" si="275"/>
        <v>4.3574444886727157</v>
      </c>
      <c r="AD193" s="116"/>
      <c r="AE193" s="116"/>
      <c r="AF193" s="116"/>
      <c r="AG193" s="116"/>
      <c r="AH193" s="116"/>
      <c r="AI193" s="116"/>
      <c r="AJ193" s="116"/>
      <c r="AK193" s="116"/>
      <c r="AL193" s="116"/>
      <c r="AM193" s="116"/>
      <c r="AN193" s="116"/>
      <c r="AO193" s="116"/>
      <c r="AP193" s="116"/>
      <c r="AQ193" s="116"/>
      <c r="AR193" s="116"/>
      <c r="AS193" s="116"/>
      <c r="AT193" s="116"/>
      <c r="AU193" s="116"/>
      <c r="AV193" s="116"/>
      <c r="AW193" s="116"/>
      <c r="AX193" s="116"/>
      <c r="AY193" s="116"/>
      <c r="AZ193" s="116"/>
      <c r="BA193" s="116"/>
      <c r="BB193" s="116"/>
      <c r="BC193" s="116"/>
      <c r="BD193" s="116"/>
      <c r="BE193" s="116"/>
      <c r="BF193" s="116"/>
      <c r="BG193" s="116"/>
      <c r="BH193" s="116"/>
      <c r="BI193" s="116"/>
      <c r="BJ193" s="116"/>
      <c r="BK193" s="116"/>
      <c r="BL193" s="116"/>
      <c r="BM193" s="116"/>
      <c r="BN193" s="116"/>
      <c r="BO193" s="116"/>
      <c r="BP193" s="116"/>
      <c r="BQ193" s="116"/>
      <c r="BR193" s="116"/>
      <c r="BS193" s="116"/>
      <c r="BT193" s="116"/>
      <c r="BU193" s="116"/>
      <c r="BV193" s="116"/>
      <c r="BW193" s="116"/>
      <c r="BX193" s="116"/>
      <c r="BY193" s="116"/>
      <c r="BZ193" s="116"/>
      <c r="CA193" s="116"/>
      <c r="CB193" s="116"/>
      <c r="CC193" s="116"/>
      <c r="CD193" s="116"/>
      <c r="CE193" s="116"/>
      <c r="CF193" s="116"/>
      <c r="CG193" s="116"/>
      <c r="CH193" s="116"/>
      <c r="CI193" s="116"/>
      <c r="CJ193" s="116"/>
      <c r="CK193" s="116"/>
      <c r="CL193" s="116"/>
      <c r="CM193" s="116"/>
      <c r="CN193" s="116"/>
      <c r="CO193" s="116"/>
      <c r="CP193" s="116"/>
      <c r="CQ193" s="116"/>
      <c r="CR193" s="116"/>
      <c r="CS193" s="116"/>
      <c r="CT193" s="116"/>
      <c r="CU193" s="116"/>
      <c r="CV193" s="116"/>
      <c r="CW193" s="116"/>
      <c r="CX193" s="116"/>
      <c r="CY193" s="116"/>
      <c r="CZ193" s="116"/>
      <c r="DA193" s="116"/>
      <c r="DB193" s="116"/>
      <c r="DC193" s="116"/>
      <c r="DD193" s="116"/>
      <c r="DE193" s="116"/>
      <c r="DF193" s="116"/>
      <c r="DG193" s="116"/>
      <c r="DH193" s="116"/>
      <c r="DI193" s="116"/>
      <c r="DJ193" s="116"/>
      <c r="DK193" s="116"/>
      <c r="DL193" s="102"/>
      <c r="DM193" s="102"/>
      <c r="DN193" s="102"/>
      <c r="DO193" s="102"/>
      <c r="DP193" s="102"/>
      <c r="DQ193" s="102"/>
      <c r="DR193" s="102"/>
      <c r="DS193" s="102"/>
      <c r="DT193" s="102"/>
      <c r="DU193" s="102"/>
      <c r="DV193" s="102"/>
      <c r="DW193" s="102"/>
      <c r="DX193" s="102"/>
      <c r="DY193" s="102"/>
      <c r="DZ193" s="102"/>
      <c r="EA193" s="102"/>
      <c r="EB193" s="102"/>
      <c r="EC193" s="102"/>
      <c r="ED193" s="102"/>
      <c r="EE193" s="102"/>
      <c r="EF193" s="102"/>
      <c r="EG193" s="102"/>
      <c r="EH193" s="102"/>
      <c r="EI193" s="102"/>
      <c r="EJ193" s="102"/>
      <c r="EK193" s="102"/>
      <c r="EL193" s="102"/>
      <c r="EM193" s="102"/>
      <c r="EN193" s="102"/>
      <c r="EO193" s="102"/>
      <c r="EP193" s="102"/>
      <c r="EQ193" s="102"/>
    </row>
    <row r="194" spans="2:147" x14ac:dyDescent="0.3"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16"/>
      <c r="M194" s="116"/>
      <c r="N194" s="116"/>
      <c r="O194" s="116"/>
      <c r="P194" s="117"/>
      <c r="Q194" s="117"/>
      <c r="R194" s="116"/>
      <c r="S194" s="111">
        <v>0.27</v>
      </c>
      <c r="T194" s="111">
        <f t="shared" si="266"/>
        <v>0.38531006034966825</v>
      </c>
      <c r="U194" s="111">
        <f t="shared" si="267"/>
        <v>0.41219215758336603</v>
      </c>
      <c r="V194" s="156">
        <f t="shared" si="268"/>
        <v>0.89083770434799858</v>
      </c>
      <c r="W194" s="156">
        <f t="shared" si="269"/>
        <v>0.88368232015282533</v>
      </c>
      <c r="X194" s="156">
        <f t="shared" si="270"/>
        <v>1.4903852159799842</v>
      </c>
      <c r="Y194" s="156">
        <f t="shared" si="271"/>
        <v>1.0569378057465257</v>
      </c>
      <c r="Z194" s="134">
        <f t="shared" si="272"/>
        <v>1310.9978664316222</v>
      </c>
      <c r="AA194" s="134">
        <f t="shared" si="273"/>
        <v>1972.7930236870889</v>
      </c>
      <c r="AB194" s="111">
        <f t="shared" si="274"/>
        <v>0.39923305420468747</v>
      </c>
      <c r="AC194" s="111">
        <f t="shared" si="275"/>
        <v>4.378015663786651</v>
      </c>
      <c r="AD194" s="116"/>
      <c r="AE194" s="116"/>
      <c r="AF194" s="116"/>
      <c r="AG194" s="116"/>
      <c r="AH194" s="116"/>
      <c r="AI194" s="116"/>
      <c r="AJ194" s="116"/>
      <c r="AK194" s="116"/>
      <c r="AL194" s="116"/>
      <c r="AM194" s="116"/>
      <c r="AN194" s="116"/>
      <c r="AO194" s="116"/>
      <c r="AP194" s="116"/>
      <c r="AQ194" s="116"/>
      <c r="AR194" s="116"/>
      <c r="AS194" s="116"/>
      <c r="AT194" s="116"/>
      <c r="AU194" s="116"/>
      <c r="AV194" s="116"/>
      <c r="AW194" s="116"/>
      <c r="AX194" s="116"/>
      <c r="AY194" s="116"/>
      <c r="AZ194" s="116"/>
      <c r="BA194" s="116"/>
      <c r="BB194" s="116"/>
      <c r="BC194" s="116"/>
      <c r="BD194" s="116"/>
      <c r="BE194" s="116"/>
      <c r="BF194" s="116"/>
      <c r="BG194" s="116"/>
      <c r="BH194" s="116"/>
      <c r="BI194" s="116"/>
      <c r="BJ194" s="116"/>
      <c r="BK194" s="116"/>
      <c r="BL194" s="116"/>
      <c r="BM194" s="116"/>
      <c r="BN194" s="116"/>
      <c r="BO194" s="116"/>
      <c r="BP194" s="116"/>
      <c r="BQ194" s="116"/>
      <c r="BR194" s="116"/>
      <c r="BS194" s="116"/>
      <c r="BT194" s="116"/>
      <c r="BU194" s="116"/>
      <c r="BV194" s="116"/>
      <c r="BW194" s="116"/>
      <c r="BX194" s="116"/>
      <c r="BY194" s="116"/>
      <c r="BZ194" s="116"/>
      <c r="CA194" s="116"/>
      <c r="CB194" s="116"/>
      <c r="CC194" s="116"/>
      <c r="CD194" s="116"/>
      <c r="CE194" s="116"/>
      <c r="CF194" s="116"/>
      <c r="CG194" s="116"/>
      <c r="CH194" s="116"/>
      <c r="CI194" s="116"/>
      <c r="CJ194" s="116"/>
      <c r="CK194" s="116"/>
      <c r="CL194" s="116"/>
      <c r="CM194" s="116"/>
      <c r="CN194" s="116"/>
      <c r="CO194" s="116"/>
      <c r="CP194" s="116"/>
      <c r="CQ194" s="116"/>
      <c r="CR194" s="116"/>
      <c r="CS194" s="116"/>
      <c r="CT194" s="116"/>
      <c r="CU194" s="116"/>
      <c r="CV194" s="116"/>
      <c r="CW194" s="116"/>
      <c r="CX194" s="116"/>
      <c r="CY194" s="116"/>
      <c r="CZ194" s="116"/>
      <c r="DA194" s="116"/>
      <c r="DB194" s="116"/>
      <c r="DC194" s="116"/>
      <c r="DD194" s="116"/>
      <c r="DE194" s="116"/>
      <c r="DF194" s="116"/>
      <c r="DG194" s="116"/>
      <c r="DH194" s="116"/>
      <c r="DI194" s="116"/>
      <c r="DJ194" s="116"/>
      <c r="DK194" s="116"/>
      <c r="DL194" s="102"/>
      <c r="DM194" s="102"/>
      <c r="DN194" s="102"/>
      <c r="DO194" s="102"/>
      <c r="DP194" s="102"/>
      <c r="DQ194" s="102"/>
      <c r="DR194" s="102"/>
      <c r="DS194" s="102"/>
      <c r="DT194" s="102"/>
      <c r="DU194" s="102"/>
      <c r="DV194" s="102"/>
      <c r="DW194" s="102"/>
      <c r="DX194" s="102"/>
      <c r="DY194" s="102"/>
      <c r="DZ194" s="102"/>
      <c r="EA194" s="102"/>
      <c r="EB194" s="102"/>
      <c r="EC194" s="102"/>
      <c r="ED194" s="102"/>
      <c r="EE194" s="102"/>
      <c r="EF194" s="102"/>
      <c r="EG194" s="102"/>
      <c r="EH194" s="102"/>
      <c r="EI194" s="102"/>
      <c r="EJ194" s="102"/>
      <c r="EK194" s="102"/>
      <c r="EL194" s="102"/>
      <c r="EM194" s="102"/>
      <c r="EN194" s="102"/>
      <c r="EO194" s="102"/>
      <c r="EP194" s="102"/>
      <c r="EQ194" s="102"/>
    </row>
    <row r="195" spans="2:147" x14ac:dyDescent="0.3"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16"/>
      <c r="M195" s="116"/>
      <c r="N195" s="116"/>
      <c r="O195" s="116"/>
      <c r="P195" s="117"/>
      <c r="Q195" s="117"/>
      <c r="R195" s="116"/>
      <c r="S195" s="111">
        <v>0.28000000000000003</v>
      </c>
      <c r="T195" s="111">
        <f t="shared" si="266"/>
        <v>0.38531006034966825</v>
      </c>
      <c r="U195" s="111">
        <f t="shared" si="267"/>
        <v>0.41219215758336603</v>
      </c>
      <c r="V195" s="156">
        <f t="shared" si="268"/>
        <v>0.89083770434799858</v>
      </c>
      <c r="W195" s="156">
        <f t="shared" si="269"/>
        <v>0.88368232015282533</v>
      </c>
      <c r="X195" s="156">
        <f t="shared" si="270"/>
        <v>1.4741729472252205</v>
      </c>
      <c r="Y195" s="156">
        <f t="shared" si="271"/>
        <v>1.0613318287981381</v>
      </c>
      <c r="Z195" s="134">
        <f t="shared" si="272"/>
        <v>1344.7642508936381</v>
      </c>
      <c r="AA195" s="134">
        <f t="shared" si="273"/>
        <v>1953.8576335010741</v>
      </c>
      <c r="AB195" s="111">
        <f t="shared" si="274"/>
        <v>0.40767456775070737</v>
      </c>
      <c r="AC195" s="111">
        <f t="shared" si="275"/>
        <v>4.3977886418545431</v>
      </c>
      <c r="AD195" s="116"/>
      <c r="AE195" s="116"/>
      <c r="AF195" s="116"/>
      <c r="AG195" s="116"/>
      <c r="AH195" s="116"/>
      <c r="AI195" s="116"/>
      <c r="AJ195" s="116"/>
      <c r="AK195" s="116"/>
      <c r="AL195" s="116"/>
      <c r="AM195" s="116"/>
      <c r="AN195" s="116"/>
      <c r="AO195" s="116"/>
      <c r="AP195" s="116"/>
      <c r="AQ195" s="116"/>
      <c r="AR195" s="116"/>
      <c r="AS195" s="116"/>
      <c r="AT195" s="116"/>
      <c r="AU195" s="116"/>
      <c r="AV195" s="116"/>
      <c r="AW195" s="116"/>
      <c r="AX195" s="116"/>
      <c r="AY195" s="116"/>
      <c r="AZ195" s="116"/>
      <c r="BA195" s="116"/>
      <c r="BB195" s="116"/>
      <c r="BC195" s="116"/>
      <c r="BD195" s="116"/>
      <c r="BE195" s="116"/>
      <c r="BF195" s="116"/>
      <c r="BG195" s="116"/>
      <c r="BH195" s="116"/>
      <c r="BI195" s="116"/>
      <c r="BJ195" s="116"/>
      <c r="BK195" s="116"/>
      <c r="BL195" s="116"/>
      <c r="BM195" s="116"/>
      <c r="BN195" s="116"/>
      <c r="BO195" s="116"/>
      <c r="BP195" s="116"/>
      <c r="BQ195" s="116"/>
      <c r="BR195" s="116"/>
      <c r="BS195" s="116"/>
      <c r="BT195" s="116"/>
      <c r="BU195" s="116"/>
      <c r="BV195" s="116"/>
      <c r="BW195" s="116"/>
      <c r="BX195" s="116"/>
      <c r="BY195" s="116"/>
      <c r="BZ195" s="116"/>
      <c r="CA195" s="116"/>
      <c r="CB195" s="116"/>
      <c r="CC195" s="116"/>
      <c r="CD195" s="116"/>
      <c r="CE195" s="116"/>
      <c r="CF195" s="116"/>
      <c r="CG195" s="116"/>
      <c r="CH195" s="116"/>
      <c r="CI195" s="116"/>
      <c r="CJ195" s="116"/>
      <c r="CK195" s="116"/>
      <c r="CL195" s="116"/>
      <c r="CM195" s="116"/>
      <c r="CN195" s="116"/>
      <c r="CO195" s="116"/>
      <c r="CP195" s="116"/>
      <c r="CQ195" s="116"/>
      <c r="CR195" s="116"/>
      <c r="CS195" s="116"/>
      <c r="CT195" s="116"/>
      <c r="CU195" s="116"/>
      <c r="CV195" s="116"/>
      <c r="CW195" s="116"/>
      <c r="CX195" s="116"/>
      <c r="CY195" s="116"/>
      <c r="CZ195" s="116"/>
      <c r="DA195" s="116"/>
      <c r="DB195" s="116"/>
      <c r="DC195" s="116"/>
      <c r="DD195" s="116"/>
      <c r="DE195" s="116"/>
      <c r="DF195" s="116"/>
      <c r="DG195" s="116"/>
      <c r="DH195" s="116"/>
      <c r="DI195" s="116"/>
      <c r="DJ195" s="116"/>
      <c r="DK195" s="116"/>
      <c r="DL195" s="102"/>
      <c r="DM195" s="102"/>
      <c r="DN195" s="102"/>
      <c r="DO195" s="102"/>
      <c r="DP195" s="102"/>
      <c r="DQ195" s="102"/>
      <c r="DR195" s="102"/>
      <c r="DS195" s="102"/>
      <c r="DT195" s="102"/>
      <c r="DU195" s="102"/>
      <c r="DV195" s="102"/>
      <c r="DW195" s="102"/>
      <c r="DX195" s="102"/>
      <c r="DY195" s="102"/>
      <c r="DZ195" s="102"/>
      <c r="EA195" s="102"/>
      <c r="EB195" s="102"/>
      <c r="EC195" s="102"/>
      <c r="ED195" s="102"/>
      <c r="EE195" s="102"/>
      <c r="EF195" s="102"/>
      <c r="EG195" s="102"/>
      <c r="EH195" s="102"/>
      <c r="EI195" s="102"/>
      <c r="EJ195" s="102"/>
      <c r="EK195" s="102"/>
      <c r="EL195" s="102"/>
      <c r="EM195" s="102"/>
      <c r="EN195" s="102"/>
      <c r="EO195" s="102"/>
      <c r="EP195" s="102"/>
      <c r="EQ195" s="102"/>
    </row>
    <row r="196" spans="2:147" x14ac:dyDescent="0.3"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16"/>
      <c r="M196" s="116"/>
      <c r="N196" s="116"/>
      <c r="O196" s="116"/>
      <c r="P196" s="117"/>
      <c r="Q196" s="117"/>
      <c r="R196" s="116"/>
      <c r="S196" s="111">
        <v>0.28999999999999998</v>
      </c>
      <c r="T196" s="111">
        <f t="shared" si="266"/>
        <v>0.38531006034966825</v>
      </c>
      <c r="U196" s="111">
        <f t="shared" si="267"/>
        <v>0.41219215758336603</v>
      </c>
      <c r="V196" s="156">
        <f t="shared" si="268"/>
        <v>0.89083770434799858</v>
      </c>
      <c r="W196" s="156">
        <f t="shared" si="269"/>
        <v>0.88368232015282533</v>
      </c>
      <c r="X196" s="156">
        <f t="shared" si="270"/>
        <v>1.4583666194542171</v>
      </c>
      <c r="Y196" s="156">
        <f t="shared" si="271"/>
        <v>1.0659021176123784</v>
      </c>
      <c r="Z196" s="134">
        <f t="shared" si="272"/>
        <v>1377.8578027349292</v>
      </c>
      <c r="AA196" s="134">
        <f t="shared" si="273"/>
        <v>1935.0175334633848</v>
      </c>
      <c r="AB196" s="111">
        <f t="shared" si="274"/>
        <v>0.41590994616660953</v>
      </c>
      <c r="AC196" s="111">
        <f t="shared" si="275"/>
        <v>4.4167916287520868</v>
      </c>
      <c r="AD196" s="116"/>
      <c r="AE196" s="116"/>
      <c r="AF196" s="116"/>
      <c r="AG196" s="116"/>
      <c r="AH196" s="116"/>
      <c r="AI196" s="116"/>
      <c r="AJ196" s="116"/>
      <c r="AK196" s="116"/>
      <c r="AL196" s="116"/>
      <c r="AM196" s="116"/>
      <c r="AN196" s="116"/>
      <c r="AO196" s="116"/>
      <c r="AP196" s="116"/>
      <c r="AQ196" s="116"/>
      <c r="AR196" s="116"/>
      <c r="AS196" s="116"/>
      <c r="AT196" s="116"/>
      <c r="AU196" s="116"/>
      <c r="AV196" s="116"/>
      <c r="AW196" s="116"/>
      <c r="AX196" s="116"/>
      <c r="AY196" s="116"/>
      <c r="AZ196" s="116"/>
      <c r="BA196" s="116"/>
      <c r="BB196" s="116"/>
      <c r="BC196" s="116"/>
      <c r="BD196" s="116"/>
      <c r="BE196" s="116"/>
      <c r="BF196" s="116"/>
      <c r="BG196" s="116"/>
      <c r="BH196" s="116"/>
      <c r="BI196" s="116"/>
      <c r="BJ196" s="116"/>
      <c r="BK196" s="116"/>
      <c r="BL196" s="116"/>
      <c r="BM196" s="116"/>
      <c r="BN196" s="116"/>
      <c r="BO196" s="116"/>
      <c r="BP196" s="116"/>
      <c r="BQ196" s="116"/>
      <c r="BR196" s="116"/>
      <c r="BS196" s="116"/>
      <c r="BT196" s="116"/>
      <c r="BU196" s="116"/>
      <c r="BV196" s="116"/>
      <c r="BW196" s="116"/>
      <c r="BX196" s="116"/>
      <c r="BY196" s="116"/>
      <c r="BZ196" s="116"/>
      <c r="CA196" s="116"/>
      <c r="CB196" s="116"/>
      <c r="CC196" s="116"/>
      <c r="CD196" s="116"/>
      <c r="CE196" s="116"/>
      <c r="CF196" s="116"/>
      <c r="CG196" s="116"/>
      <c r="CH196" s="116"/>
      <c r="CI196" s="116"/>
      <c r="CJ196" s="116"/>
      <c r="CK196" s="116"/>
      <c r="CL196" s="116"/>
      <c r="CM196" s="116"/>
      <c r="CN196" s="116"/>
      <c r="CO196" s="116"/>
      <c r="CP196" s="116"/>
      <c r="CQ196" s="116"/>
      <c r="CR196" s="116"/>
      <c r="CS196" s="116"/>
      <c r="CT196" s="116"/>
      <c r="CU196" s="116"/>
      <c r="CV196" s="116"/>
      <c r="CW196" s="116"/>
      <c r="CX196" s="116"/>
      <c r="CY196" s="116"/>
      <c r="CZ196" s="116"/>
      <c r="DA196" s="116"/>
      <c r="DB196" s="116"/>
      <c r="DC196" s="116"/>
      <c r="DD196" s="116"/>
      <c r="DE196" s="116"/>
      <c r="DF196" s="116"/>
      <c r="DG196" s="116"/>
      <c r="DH196" s="116"/>
      <c r="DI196" s="116"/>
      <c r="DJ196" s="116"/>
      <c r="DK196" s="116"/>
      <c r="DL196" s="102"/>
      <c r="DM196" s="102"/>
      <c r="DN196" s="102"/>
      <c r="DO196" s="102"/>
      <c r="DP196" s="102"/>
      <c r="DQ196" s="102"/>
      <c r="DR196" s="102"/>
      <c r="DS196" s="102"/>
      <c r="DT196" s="102"/>
      <c r="DU196" s="102"/>
      <c r="DV196" s="102"/>
      <c r="DW196" s="102"/>
      <c r="DX196" s="102"/>
      <c r="DY196" s="102"/>
      <c r="DZ196" s="102"/>
      <c r="EA196" s="102"/>
      <c r="EB196" s="102"/>
      <c r="EC196" s="102"/>
      <c r="ED196" s="102"/>
      <c r="EE196" s="102"/>
      <c r="EF196" s="102"/>
      <c r="EG196" s="102"/>
      <c r="EH196" s="102"/>
      <c r="EI196" s="102"/>
      <c r="EJ196" s="102"/>
      <c r="EK196" s="102"/>
      <c r="EL196" s="102"/>
      <c r="EM196" s="102"/>
      <c r="EN196" s="102"/>
      <c r="EO196" s="102"/>
      <c r="EP196" s="102"/>
      <c r="EQ196" s="102"/>
    </row>
    <row r="197" spans="2:147" x14ac:dyDescent="0.3"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16"/>
      <c r="M197" s="116"/>
      <c r="N197" s="116"/>
      <c r="O197" s="116"/>
      <c r="P197" s="117"/>
      <c r="Q197" s="117"/>
      <c r="R197" s="116"/>
      <c r="S197" s="111">
        <v>0.3</v>
      </c>
      <c r="T197" s="111">
        <f t="shared" si="266"/>
        <v>0.38531006034966825</v>
      </c>
      <c r="U197" s="111">
        <f t="shared" si="267"/>
        <v>0.41219215758336603</v>
      </c>
      <c r="V197" s="156">
        <f t="shared" si="268"/>
        <v>0.89083770434799858</v>
      </c>
      <c r="W197" s="156">
        <f t="shared" si="269"/>
        <v>0.88368232015282533</v>
      </c>
      <c r="X197" s="156">
        <f t="shared" si="270"/>
        <v>1.4429563955608053</v>
      </c>
      <c r="Y197" s="156">
        <f t="shared" si="271"/>
        <v>1.0706506755950582</v>
      </c>
      <c r="Z197" s="134">
        <f t="shared" si="272"/>
        <v>1410.3085830510586</v>
      </c>
      <c r="AA197" s="134">
        <f t="shared" si="273"/>
        <v>1916.2627886152154</v>
      </c>
      <c r="AB197" s="111">
        <f t="shared" si="274"/>
        <v>0.42395260028485043</v>
      </c>
      <c r="AC197" s="111">
        <f t="shared" si="275"/>
        <v>4.4350514570471633</v>
      </c>
      <c r="AD197" s="116"/>
      <c r="AE197" s="116"/>
      <c r="AF197" s="116"/>
      <c r="AG197" s="116"/>
      <c r="AH197" s="116"/>
      <c r="AI197" s="116"/>
      <c r="AJ197" s="116"/>
      <c r="AK197" s="116"/>
      <c r="AL197" s="116"/>
      <c r="AM197" s="116"/>
      <c r="AN197" s="116"/>
      <c r="AO197" s="116"/>
      <c r="AP197" s="116"/>
      <c r="AQ197" s="116"/>
      <c r="AR197" s="116"/>
      <c r="AS197" s="116"/>
      <c r="AT197" s="116"/>
      <c r="AU197" s="116"/>
      <c r="AV197" s="116"/>
      <c r="AW197" s="116"/>
      <c r="AX197" s="116"/>
      <c r="AY197" s="116"/>
      <c r="AZ197" s="116"/>
      <c r="BA197" s="116"/>
      <c r="BB197" s="116"/>
      <c r="BC197" s="116"/>
      <c r="BD197" s="116"/>
      <c r="BE197" s="116"/>
      <c r="BF197" s="116"/>
      <c r="BG197" s="116"/>
      <c r="BH197" s="116"/>
      <c r="BI197" s="116"/>
      <c r="BJ197" s="116"/>
      <c r="BK197" s="116"/>
      <c r="BL197" s="116"/>
      <c r="BM197" s="116"/>
      <c r="BN197" s="116"/>
      <c r="BO197" s="116"/>
      <c r="BP197" s="116"/>
      <c r="BQ197" s="116"/>
      <c r="BR197" s="116"/>
      <c r="BS197" s="116"/>
      <c r="BT197" s="116"/>
      <c r="BU197" s="116"/>
      <c r="BV197" s="116"/>
      <c r="BW197" s="116"/>
      <c r="BX197" s="116"/>
      <c r="BY197" s="116"/>
      <c r="BZ197" s="116"/>
      <c r="CA197" s="116"/>
      <c r="CB197" s="116"/>
      <c r="CC197" s="116"/>
      <c r="CD197" s="116"/>
      <c r="CE197" s="116"/>
      <c r="CF197" s="116"/>
      <c r="CG197" s="116"/>
      <c r="CH197" s="116"/>
      <c r="CI197" s="116"/>
      <c r="CJ197" s="116"/>
      <c r="CK197" s="116"/>
      <c r="CL197" s="116"/>
      <c r="CM197" s="116"/>
      <c r="CN197" s="116"/>
      <c r="CO197" s="116"/>
      <c r="CP197" s="116"/>
      <c r="CQ197" s="116"/>
      <c r="CR197" s="116"/>
      <c r="CS197" s="116"/>
      <c r="CT197" s="116"/>
      <c r="CU197" s="116"/>
      <c r="CV197" s="116"/>
      <c r="CW197" s="116"/>
      <c r="CX197" s="116"/>
      <c r="CY197" s="116"/>
      <c r="CZ197" s="116"/>
      <c r="DA197" s="116"/>
      <c r="DB197" s="116"/>
      <c r="DC197" s="116"/>
      <c r="DD197" s="116"/>
      <c r="DE197" s="116"/>
      <c r="DF197" s="116"/>
      <c r="DG197" s="116"/>
      <c r="DH197" s="116"/>
      <c r="DI197" s="116"/>
      <c r="DJ197" s="116"/>
      <c r="DK197" s="116"/>
      <c r="DL197" s="102"/>
      <c r="DM197" s="102"/>
      <c r="DN197" s="102"/>
      <c r="DO197" s="102"/>
      <c r="DP197" s="102"/>
      <c r="DQ197" s="102"/>
      <c r="DR197" s="102"/>
      <c r="DS197" s="102"/>
      <c r="DT197" s="102"/>
      <c r="DU197" s="102"/>
      <c r="DV197" s="102"/>
      <c r="DW197" s="102"/>
      <c r="DX197" s="102"/>
      <c r="DY197" s="102"/>
      <c r="DZ197" s="102"/>
      <c r="EA197" s="102"/>
      <c r="EB197" s="102"/>
      <c r="EC197" s="102"/>
      <c r="ED197" s="102"/>
      <c r="EE197" s="102"/>
      <c r="EF197" s="102"/>
      <c r="EG197" s="102"/>
      <c r="EH197" s="102"/>
      <c r="EI197" s="102"/>
      <c r="EJ197" s="102"/>
      <c r="EK197" s="102"/>
      <c r="EL197" s="102"/>
      <c r="EM197" s="102"/>
      <c r="EN197" s="102"/>
      <c r="EO197" s="102"/>
      <c r="EP197" s="102"/>
      <c r="EQ197" s="102"/>
    </row>
    <row r="198" spans="2:147" x14ac:dyDescent="0.3"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16"/>
      <c r="M198" s="116"/>
      <c r="N198" s="116"/>
      <c r="O198" s="116"/>
      <c r="P198" s="117"/>
      <c r="Q198" s="117"/>
      <c r="R198" s="116"/>
      <c r="S198" s="111">
        <v>0.31</v>
      </c>
      <c r="T198" s="111">
        <f t="shared" si="266"/>
        <v>0.38531006034966825</v>
      </c>
      <c r="U198" s="111">
        <f t="shared" si="267"/>
        <v>0.41219215758336603</v>
      </c>
      <c r="V198" s="156">
        <f t="shared" si="268"/>
        <v>0.89083770434799858</v>
      </c>
      <c r="W198" s="156">
        <f t="shared" si="269"/>
        <v>0.88368232015282533</v>
      </c>
      <c r="X198" s="156">
        <f t="shared" si="270"/>
        <v>1.427932757792038</v>
      </c>
      <c r="Y198" s="156">
        <f t="shared" si="271"/>
        <v>1.0755796012112235</v>
      </c>
      <c r="Z198" s="134">
        <f t="shared" si="272"/>
        <v>1442.1456935314477</v>
      </c>
      <c r="AA198" s="134">
        <f t="shared" si="273"/>
        <v>1897.5834268071142</v>
      </c>
      <c r="AB198" s="111">
        <f t="shared" si="274"/>
        <v>0.43181516870603309</v>
      </c>
      <c r="AC198" s="111">
        <f t="shared" si="275"/>
        <v>4.4525936306248983</v>
      </c>
      <c r="AD198" s="116"/>
      <c r="AE198" s="116"/>
      <c r="AF198" s="116"/>
      <c r="AG198" s="116"/>
      <c r="AH198" s="116"/>
      <c r="AI198" s="116"/>
      <c r="AJ198" s="116"/>
      <c r="AK198" s="116"/>
      <c r="AL198" s="116"/>
      <c r="AM198" s="116"/>
      <c r="AN198" s="116"/>
      <c r="AO198" s="116"/>
      <c r="AP198" s="116"/>
      <c r="AQ198" s="116"/>
      <c r="AR198" s="116"/>
      <c r="AS198" s="116"/>
      <c r="AT198" s="116"/>
      <c r="AU198" s="116"/>
      <c r="AV198" s="116"/>
      <c r="AW198" s="116"/>
      <c r="AX198" s="116"/>
      <c r="AY198" s="116"/>
      <c r="AZ198" s="116"/>
      <c r="BA198" s="116"/>
      <c r="BB198" s="116"/>
      <c r="BC198" s="116"/>
      <c r="BD198" s="116"/>
      <c r="BE198" s="116"/>
      <c r="BF198" s="116"/>
      <c r="BG198" s="116"/>
      <c r="BH198" s="116"/>
      <c r="BI198" s="116"/>
      <c r="BJ198" s="116"/>
      <c r="BK198" s="116"/>
      <c r="BL198" s="116"/>
      <c r="BM198" s="116"/>
      <c r="BN198" s="116"/>
      <c r="BO198" s="116"/>
      <c r="BP198" s="116"/>
      <c r="BQ198" s="116"/>
      <c r="BR198" s="116"/>
      <c r="BS198" s="116"/>
      <c r="BT198" s="116"/>
      <c r="BU198" s="116"/>
      <c r="BV198" s="116"/>
      <c r="BW198" s="116"/>
      <c r="BX198" s="116"/>
      <c r="BY198" s="116"/>
      <c r="BZ198" s="116"/>
      <c r="CA198" s="116"/>
      <c r="CB198" s="116"/>
      <c r="CC198" s="116"/>
      <c r="CD198" s="116"/>
      <c r="CE198" s="116"/>
      <c r="CF198" s="116"/>
      <c r="CG198" s="116"/>
      <c r="CH198" s="116"/>
      <c r="CI198" s="116"/>
      <c r="CJ198" s="116"/>
      <c r="CK198" s="116"/>
      <c r="CL198" s="116"/>
      <c r="CM198" s="116"/>
      <c r="CN198" s="116"/>
      <c r="CO198" s="116"/>
      <c r="CP198" s="116"/>
      <c r="CQ198" s="116"/>
      <c r="CR198" s="116"/>
      <c r="CS198" s="116"/>
      <c r="CT198" s="116"/>
      <c r="CU198" s="116"/>
      <c r="CV198" s="116"/>
      <c r="CW198" s="116"/>
      <c r="CX198" s="116"/>
      <c r="CY198" s="116"/>
      <c r="CZ198" s="116"/>
      <c r="DA198" s="116"/>
      <c r="DB198" s="116"/>
      <c r="DC198" s="116"/>
      <c r="DD198" s="116"/>
      <c r="DE198" s="116"/>
      <c r="DF198" s="116"/>
      <c r="DG198" s="116"/>
      <c r="DH198" s="116"/>
      <c r="DI198" s="116"/>
      <c r="DJ198" s="116"/>
      <c r="DK198" s="116"/>
      <c r="DL198" s="102"/>
      <c r="DM198" s="102"/>
      <c r="DN198" s="102"/>
      <c r="DO198" s="102"/>
      <c r="DP198" s="102"/>
      <c r="DQ198" s="102"/>
      <c r="DR198" s="102"/>
      <c r="DS198" s="102"/>
      <c r="DT198" s="102"/>
      <c r="DU198" s="102"/>
      <c r="DV198" s="102"/>
      <c r="DW198" s="102"/>
      <c r="DX198" s="102"/>
      <c r="DY198" s="102"/>
      <c r="DZ198" s="102"/>
      <c r="EA198" s="102"/>
      <c r="EB198" s="102"/>
      <c r="EC198" s="102"/>
      <c r="ED198" s="102"/>
      <c r="EE198" s="102"/>
      <c r="EF198" s="102"/>
      <c r="EG198" s="102"/>
      <c r="EH198" s="102"/>
      <c r="EI198" s="102"/>
      <c r="EJ198" s="102"/>
      <c r="EK198" s="102"/>
      <c r="EL198" s="102"/>
      <c r="EM198" s="102"/>
      <c r="EN198" s="102"/>
      <c r="EO198" s="102"/>
      <c r="EP198" s="102"/>
      <c r="EQ198" s="102"/>
    </row>
    <row r="199" spans="2:147" x14ac:dyDescent="0.3"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16"/>
      <c r="M199" s="116"/>
      <c r="N199" s="116"/>
      <c r="O199" s="116"/>
      <c r="P199" s="117"/>
      <c r="Q199" s="117"/>
      <c r="R199" s="116"/>
      <c r="S199" s="111">
        <v>0.32</v>
      </c>
      <c r="T199" s="111">
        <f t="shared" si="266"/>
        <v>0.38531006034966825</v>
      </c>
      <c r="U199" s="111">
        <f t="shared" si="267"/>
        <v>0.41219215758336603</v>
      </c>
      <c r="V199" s="156">
        <f t="shared" si="268"/>
        <v>0.89083770434799858</v>
      </c>
      <c r="W199" s="156">
        <f t="shared" si="269"/>
        <v>0.88368232015282533</v>
      </c>
      <c r="X199" s="156">
        <f t="shared" si="270"/>
        <v>1.4132864970460153</v>
      </c>
      <c r="Y199" s="156">
        <f t="shared" si="271"/>
        <v>1.0806910896815296</v>
      </c>
      <c r="Z199" s="134">
        <f t="shared" si="272"/>
        <v>1473.3973173232873</v>
      </c>
      <c r="AA199" s="134">
        <f t="shared" si="273"/>
        <v>1878.9694294957042</v>
      </c>
      <c r="AB199" s="111">
        <f t="shared" si="274"/>
        <v>0.43950958489889896</v>
      </c>
      <c r="AC199" s="111">
        <f t="shared" si="275"/>
        <v>4.469442366898237</v>
      </c>
      <c r="AD199" s="116"/>
      <c r="AE199" s="116"/>
      <c r="AF199" s="116"/>
      <c r="AG199" s="116"/>
      <c r="AH199" s="116"/>
      <c r="AI199" s="116"/>
      <c r="AJ199" s="116"/>
      <c r="AK199" s="116"/>
      <c r="AL199" s="116"/>
      <c r="AM199" s="116"/>
      <c r="AN199" s="116"/>
      <c r="AO199" s="116"/>
      <c r="AP199" s="116"/>
      <c r="AQ199" s="116"/>
      <c r="AR199" s="116"/>
      <c r="AS199" s="116"/>
      <c r="AT199" s="116"/>
      <c r="AU199" s="116"/>
      <c r="AV199" s="116"/>
      <c r="AW199" s="116"/>
      <c r="AX199" s="116"/>
      <c r="AY199" s="116"/>
      <c r="AZ199" s="116"/>
      <c r="BA199" s="116"/>
      <c r="BB199" s="116"/>
      <c r="BC199" s="116"/>
      <c r="BD199" s="116"/>
      <c r="BE199" s="116"/>
      <c r="BF199" s="116"/>
      <c r="BG199" s="116"/>
      <c r="BH199" s="116"/>
      <c r="BI199" s="116"/>
      <c r="BJ199" s="116"/>
      <c r="BK199" s="116"/>
      <c r="BL199" s="116"/>
      <c r="BM199" s="116"/>
      <c r="BN199" s="116"/>
      <c r="BO199" s="116"/>
      <c r="BP199" s="116"/>
      <c r="BQ199" s="116"/>
      <c r="BR199" s="116"/>
      <c r="BS199" s="116"/>
      <c r="BT199" s="116"/>
      <c r="BU199" s="116"/>
      <c r="BV199" s="116"/>
      <c r="BW199" s="116"/>
      <c r="BX199" s="116"/>
      <c r="BY199" s="116"/>
      <c r="BZ199" s="116"/>
      <c r="CA199" s="116"/>
      <c r="CB199" s="116"/>
      <c r="CC199" s="116"/>
      <c r="CD199" s="116"/>
      <c r="CE199" s="116"/>
      <c r="CF199" s="116"/>
      <c r="CG199" s="116"/>
      <c r="CH199" s="116"/>
      <c r="CI199" s="116"/>
      <c r="CJ199" s="116"/>
      <c r="CK199" s="116"/>
      <c r="CL199" s="116"/>
      <c r="CM199" s="116"/>
      <c r="CN199" s="116"/>
      <c r="CO199" s="116"/>
      <c r="CP199" s="116"/>
      <c r="CQ199" s="116"/>
      <c r="CR199" s="116"/>
      <c r="CS199" s="116"/>
      <c r="CT199" s="116"/>
      <c r="CU199" s="116"/>
      <c r="CV199" s="116"/>
      <c r="CW199" s="116"/>
      <c r="CX199" s="116"/>
      <c r="CY199" s="116"/>
      <c r="CZ199" s="116"/>
      <c r="DA199" s="116"/>
      <c r="DB199" s="116"/>
      <c r="DC199" s="116"/>
      <c r="DD199" s="116"/>
      <c r="DE199" s="116"/>
      <c r="DF199" s="116"/>
      <c r="DG199" s="116"/>
      <c r="DH199" s="116"/>
      <c r="DI199" s="116"/>
      <c r="DJ199" s="116"/>
      <c r="DK199" s="116"/>
      <c r="DL199" s="102"/>
      <c r="DM199" s="102"/>
      <c r="DN199" s="102"/>
      <c r="DO199" s="102"/>
      <c r="DP199" s="102"/>
      <c r="DQ199" s="102"/>
      <c r="DR199" s="102"/>
      <c r="DS199" s="102"/>
      <c r="DT199" s="102"/>
      <c r="DU199" s="102"/>
      <c r="DV199" s="102"/>
      <c r="DW199" s="102"/>
      <c r="DX199" s="102"/>
      <c r="DY199" s="102"/>
      <c r="DZ199" s="102"/>
      <c r="EA199" s="102"/>
      <c r="EB199" s="102"/>
      <c r="EC199" s="102"/>
      <c r="ED199" s="102"/>
      <c r="EE199" s="102"/>
      <c r="EF199" s="102"/>
      <c r="EG199" s="102"/>
      <c r="EH199" s="102"/>
      <c r="EI199" s="102"/>
      <c r="EJ199" s="102"/>
      <c r="EK199" s="102"/>
      <c r="EL199" s="102"/>
      <c r="EM199" s="102"/>
      <c r="EN199" s="102"/>
      <c r="EO199" s="102"/>
      <c r="EP199" s="102"/>
      <c r="EQ199" s="102"/>
    </row>
    <row r="200" spans="2:147" x14ac:dyDescent="0.3"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16"/>
      <c r="M200" s="116"/>
      <c r="N200" s="116"/>
      <c r="O200" s="116"/>
      <c r="P200" s="117"/>
      <c r="Q200" s="117"/>
      <c r="R200" s="116"/>
      <c r="S200" s="111">
        <v>0.33</v>
      </c>
      <c r="T200" s="111">
        <f t="shared" si="266"/>
        <v>0.38531006034966825</v>
      </c>
      <c r="U200" s="111">
        <f t="shared" si="267"/>
        <v>0.41219215758336603</v>
      </c>
      <c r="V200" s="156">
        <f t="shared" si="268"/>
        <v>0.89083770434799858</v>
      </c>
      <c r="W200" s="156">
        <f t="shared" si="269"/>
        <v>0.88368232015282533</v>
      </c>
      <c r="X200" s="156">
        <f t="shared" si="270"/>
        <v>1.3990087025902169</v>
      </c>
      <c r="Y200" s="156">
        <f t="shared" si="271"/>
        <v>1.0859874347703784</v>
      </c>
      <c r="Z200" s="134">
        <f t="shared" si="272"/>
        <v>1504.090758255531</v>
      </c>
      <c r="AA200" s="134">
        <f t="shared" si="273"/>
        <v>1860.4107224373583</v>
      </c>
      <c r="AB200" s="111">
        <f t="shared" si="274"/>
        <v>0.44704713815307245</v>
      </c>
      <c r="AC200" s="111">
        <f t="shared" si="275"/>
        <v>4.4856206366947919</v>
      </c>
      <c r="AD200" s="116"/>
      <c r="AE200" s="116"/>
      <c r="AF200" s="116"/>
      <c r="AG200" s="116"/>
      <c r="AH200" s="116"/>
      <c r="AI200" s="116"/>
      <c r="AJ200" s="116"/>
      <c r="AK200" s="116"/>
      <c r="AL200" s="116"/>
      <c r="AM200" s="116"/>
      <c r="AN200" s="116"/>
      <c r="AO200" s="116"/>
      <c r="AP200" s="116"/>
      <c r="AQ200" s="116"/>
      <c r="AR200" s="116"/>
      <c r="AS200" s="116"/>
      <c r="AT200" s="116"/>
      <c r="AU200" s="116"/>
      <c r="AV200" s="116"/>
      <c r="AW200" s="116"/>
      <c r="AX200" s="116"/>
      <c r="AY200" s="116"/>
      <c r="AZ200" s="116"/>
      <c r="BA200" s="116"/>
      <c r="BB200" s="116"/>
      <c r="BC200" s="116"/>
      <c r="BD200" s="116"/>
      <c r="BE200" s="116"/>
      <c r="BF200" s="116"/>
      <c r="BG200" s="116"/>
      <c r="BH200" s="116"/>
      <c r="BI200" s="116"/>
      <c r="BJ200" s="116"/>
      <c r="BK200" s="116"/>
      <c r="BL200" s="116"/>
      <c r="BM200" s="116"/>
      <c r="BN200" s="116"/>
      <c r="BO200" s="116"/>
      <c r="BP200" s="116"/>
      <c r="BQ200" s="116"/>
      <c r="BR200" s="116"/>
      <c r="BS200" s="116"/>
      <c r="BT200" s="116"/>
      <c r="BU200" s="116"/>
      <c r="BV200" s="116"/>
      <c r="BW200" s="116"/>
      <c r="BX200" s="116"/>
      <c r="BY200" s="116"/>
      <c r="BZ200" s="116"/>
      <c r="CA200" s="116"/>
      <c r="CB200" s="116"/>
      <c r="CC200" s="116"/>
      <c r="CD200" s="116"/>
      <c r="CE200" s="116"/>
      <c r="CF200" s="116"/>
      <c r="CG200" s="116"/>
      <c r="CH200" s="116"/>
      <c r="CI200" s="116"/>
      <c r="CJ200" s="116"/>
      <c r="CK200" s="116"/>
      <c r="CL200" s="116"/>
      <c r="CM200" s="116"/>
      <c r="CN200" s="116"/>
      <c r="CO200" s="116"/>
      <c r="CP200" s="116"/>
      <c r="CQ200" s="116"/>
      <c r="CR200" s="116"/>
      <c r="CS200" s="116"/>
      <c r="CT200" s="116"/>
      <c r="CU200" s="116"/>
      <c r="CV200" s="116"/>
      <c r="CW200" s="116"/>
      <c r="CX200" s="116"/>
      <c r="CY200" s="116"/>
      <c r="CZ200" s="116"/>
      <c r="DA200" s="116"/>
      <c r="DB200" s="116"/>
      <c r="DC200" s="116"/>
      <c r="DD200" s="116"/>
      <c r="DE200" s="116"/>
      <c r="DF200" s="116"/>
      <c r="DG200" s="116"/>
      <c r="DH200" s="116"/>
      <c r="DI200" s="116"/>
      <c r="DJ200" s="116"/>
      <c r="DK200" s="116"/>
      <c r="DL200" s="102"/>
      <c r="DM200" s="102"/>
      <c r="DN200" s="102"/>
      <c r="DO200" s="102"/>
      <c r="DP200" s="102"/>
      <c r="DQ200" s="102"/>
      <c r="DR200" s="102"/>
      <c r="DS200" s="102"/>
      <c r="DT200" s="102"/>
      <c r="DU200" s="102"/>
      <c r="DV200" s="102"/>
      <c r="DW200" s="102"/>
      <c r="DX200" s="102"/>
      <c r="DY200" s="102"/>
      <c r="DZ200" s="102"/>
      <c r="EA200" s="102"/>
      <c r="EB200" s="102"/>
      <c r="EC200" s="102"/>
      <c r="ED200" s="102"/>
      <c r="EE200" s="102"/>
      <c r="EF200" s="102"/>
      <c r="EG200" s="102"/>
      <c r="EH200" s="102"/>
      <c r="EI200" s="102"/>
      <c r="EJ200" s="102"/>
      <c r="EK200" s="102"/>
      <c r="EL200" s="102"/>
      <c r="EM200" s="102"/>
      <c r="EN200" s="102"/>
      <c r="EO200" s="102"/>
      <c r="EP200" s="102"/>
      <c r="EQ200" s="102"/>
    </row>
    <row r="201" spans="2:147" x14ac:dyDescent="0.3"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16"/>
      <c r="M201" s="116"/>
      <c r="N201" s="116"/>
      <c r="O201" s="116"/>
      <c r="P201" s="117"/>
      <c r="Q201" s="117"/>
      <c r="R201" s="116"/>
      <c r="S201" s="111">
        <v>0.34</v>
      </c>
      <c r="T201" s="111">
        <f t="shared" si="266"/>
        <v>0.38531006034966825</v>
      </c>
      <c r="U201" s="111">
        <f t="shared" si="267"/>
        <v>0.41219215758336603</v>
      </c>
      <c r="V201" s="156">
        <f t="shared" si="268"/>
        <v>0.89083770434799858</v>
      </c>
      <c r="W201" s="156">
        <f t="shared" si="269"/>
        <v>0.88368232015282533</v>
      </c>
      <c r="X201" s="156">
        <f t="shared" si="270"/>
        <v>1.3850907521830587</v>
      </c>
      <c r="Y201" s="156">
        <f t="shared" si="271"/>
        <v>1.091471030668022</v>
      </c>
      <c r="Z201" s="134">
        <f t="shared" si="272"/>
        <v>1534.2524784997306</v>
      </c>
      <c r="AA201" s="134">
        <f t="shared" si="273"/>
        <v>1841.8971662661236</v>
      </c>
      <c r="AB201" s="111">
        <f t="shared" si="274"/>
        <v>0.45443852907359367</v>
      </c>
      <c r="AC201" s="111">
        <f t="shared" si="275"/>
        <v>4.5011502019053076</v>
      </c>
      <c r="AD201" s="116"/>
      <c r="AE201" s="116"/>
      <c r="AF201" s="116"/>
      <c r="AG201" s="116"/>
      <c r="AH201" s="116"/>
      <c r="AI201" s="116"/>
      <c r="AJ201" s="116"/>
      <c r="AK201" s="116"/>
      <c r="AL201" s="116"/>
      <c r="AM201" s="116"/>
      <c r="AN201" s="116"/>
      <c r="AO201" s="116"/>
      <c r="AP201" s="116"/>
      <c r="AQ201" s="116"/>
      <c r="AR201" s="116"/>
      <c r="AS201" s="116"/>
      <c r="AT201" s="116"/>
      <c r="AU201" s="116"/>
      <c r="AV201" s="116"/>
      <c r="AW201" s="116"/>
      <c r="AX201" s="116"/>
      <c r="AY201" s="116"/>
      <c r="AZ201" s="116"/>
      <c r="BA201" s="116"/>
      <c r="BB201" s="116"/>
      <c r="BC201" s="116"/>
      <c r="BD201" s="116"/>
      <c r="BE201" s="116"/>
      <c r="BF201" s="116"/>
      <c r="BG201" s="116"/>
      <c r="BH201" s="116"/>
      <c r="BI201" s="116"/>
      <c r="BJ201" s="116"/>
      <c r="BK201" s="116"/>
      <c r="BL201" s="116"/>
      <c r="BM201" s="116"/>
      <c r="BN201" s="116"/>
      <c r="BO201" s="116"/>
      <c r="BP201" s="116"/>
      <c r="BQ201" s="116"/>
      <c r="BR201" s="116"/>
      <c r="BS201" s="116"/>
      <c r="BT201" s="116"/>
      <c r="BU201" s="116"/>
      <c r="BV201" s="116"/>
      <c r="BW201" s="116"/>
      <c r="BX201" s="116"/>
      <c r="BY201" s="116"/>
      <c r="BZ201" s="116"/>
      <c r="CA201" s="116"/>
      <c r="CB201" s="116"/>
      <c r="CC201" s="116"/>
      <c r="CD201" s="116"/>
      <c r="CE201" s="116"/>
      <c r="CF201" s="116"/>
      <c r="CG201" s="116"/>
      <c r="CH201" s="116"/>
      <c r="CI201" s="116"/>
      <c r="CJ201" s="116"/>
      <c r="CK201" s="116"/>
      <c r="CL201" s="116"/>
      <c r="CM201" s="116"/>
      <c r="CN201" s="116"/>
      <c r="CO201" s="116"/>
      <c r="CP201" s="116"/>
      <c r="CQ201" s="116"/>
      <c r="CR201" s="116"/>
      <c r="CS201" s="116"/>
      <c r="CT201" s="116"/>
      <c r="CU201" s="116"/>
      <c r="CV201" s="116"/>
      <c r="CW201" s="116"/>
      <c r="CX201" s="116"/>
      <c r="CY201" s="116"/>
      <c r="CZ201" s="116"/>
      <c r="DA201" s="116"/>
      <c r="DB201" s="116"/>
      <c r="DC201" s="116"/>
      <c r="DD201" s="116"/>
      <c r="DE201" s="116"/>
      <c r="DF201" s="116"/>
      <c r="DG201" s="116"/>
      <c r="DH201" s="116"/>
      <c r="DI201" s="116"/>
      <c r="DJ201" s="116"/>
      <c r="DK201" s="116"/>
      <c r="DL201" s="102"/>
      <c r="DM201" s="102"/>
      <c r="DN201" s="102"/>
      <c r="DO201" s="102"/>
      <c r="DP201" s="102"/>
      <c r="DQ201" s="102"/>
      <c r="DR201" s="102"/>
      <c r="DS201" s="102"/>
      <c r="DT201" s="102"/>
      <c r="DU201" s="102"/>
      <c r="DV201" s="102"/>
      <c r="DW201" s="102"/>
      <c r="DX201" s="102"/>
      <c r="DY201" s="102"/>
      <c r="DZ201" s="102"/>
      <c r="EA201" s="102"/>
      <c r="EB201" s="102"/>
      <c r="EC201" s="102"/>
      <c r="ED201" s="102"/>
      <c r="EE201" s="102"/>
      <c r="EF201" s="102"/>
      <c r="EG201" s="102"/>
      <c r="EH201" s="102"/>
      <c r="EI201" s="102"/>
      <c r="EJ201" s="102"/>
      <c r="EK201" s="102"/>
      <c r="EL201" s="102"/>
      <c r="EM201" s="102"/>
      <c r="EN201" s="102"/>
      <c r="EO201" s="102"/>
      <c r="EP201" s="102"/>
      <c r="EQ201" s="102"/>
    </row>
    <row r="202" spans="2:147" x14ac:dyDescent="0.3"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16"/>
      <c r="M202" s="116"/>
      <c r="N202" s="116"/>
      <c r="O202" s="116"/>
      <c r="P202" s="117"/>
      <c r="Q202" s="117"/>
      <c r="R202" s="116"/>
      <c r="S202" s="111">
        <v>0.35</v>
      </c>
      <c r="T202" s="111">
        <f t="shared" si="266"/>
        <v>0.38531006034966825</v>
      </c>
      <c r="U202" s="111">
        <f t="shared" si="267"/>
        <v>0.41219215758336603</v>
      </c>
      <c r="V202" s="156">
        <f t="shared" si="268"/>
        <v>0.89083770434799858</v>
      </c>
      <c r="W202" s="156">
        <f t="shared" si="269"/>
        <v>0.88368232015282533</v>
      </c>
      <c r="X202" s="156">
        <f t="shared" si="270"/>
        <v>1.3715243025821662</v>
      </c>
      <c r="Y202" s="156">
        <f t="shared" si="271"/>
        <v>1.0971443739689646</v>
      </c>
      <c r="Z202" s="134">
        <f t="shared" si="272"/>
        <v>1563.9081347408439</v>
      </c>
      <c r="AA202" s="134">
        <f t="shared" si="273"/>
        <v>1823.418546942951</v>
      </c>
      <c r="AB202" s="111">
        <f t="shared" si="274"/>
        <v>0.46169392022249417</v>
      </c>
      <c r="AC202" s="111">
        <f t="shared" si="275"/>
        <v>4.5160516509740383</v>
      </c>
      <c r="AD202" s="116"/>
      <c r="AE202" s="116"/>
      <c r="AF202" s="116"/>
      <c r="AG202" s="116"/>
      <c r="AH202" s="116"/>
      <c r="AI202" s="116"/>
      <c r="AJ202" s="116"/>
      <c r="AK202" s="116"/>
      <c r="AL202" s="116"/>
      <c r="AM202" s="116"/>
      <c r="AN202" s="116"/>
      <c r="AO202" s="116"/>
      <c r="AP202" s="116"/>
      <c r="AQ202" s="116"/>
      <c r="AR202" s="116"/>
      <c r="AS202" s="116"/>
      <c r="AT202" s="116"/>
      <c r="AU202" s="116"/>
      <c r="AV202" s="116"/>
      <c r="AW202" s="116"/>
      <c r="AX202" s="116"/>
      <c r="AY202" s="116"/>
      <c r="AZ202" s="116"/>
      <c r="BA202" s="116"/>
      <c r="BB202" s="116"/>
      <c r="BC202" s="116"/>
      <c r="BD202" s="116"/>
      <c r="BE202" s="116"/>
      <c r="BF202" s="116"/>
      <c r="BG202" s="116"/>
      <c r="BH202" s="116"/>
      <c r="BI202" s="116"/>
      <c r="BJ202" s="116"/>
      <c r="BK202" s="116"/>
      <c r="BL202" s="116"/>
      <c r="BM202" s="116"/>
      <c r="BN202" s="116"/>
      <c r="BO202" s="116"/>
      <c r="BP202" s="116"/>
      <c r="BQ202" s="116"/>
      <c r="BR202" s="116"/>
      <c r="BS202" s="116"/>
      <c r="BT202" s="116"/>
      <c r="BU202" s="116"/>
      <c r="BV202" s="116"/>
      <c r="BW202" s="116"/>
      <c r="BX202" s="116"/>
      <c r="BY202" s="116"/>
      <c r="BZ202" s="116"/>
      <c r="CA202" s="116"/>
      <c r="CB202" s="116"/>
      <c r="CC202" s="116"/>
      <c r="CD202" s="116"/>
      <c r="CE202" s="116"/>
      <c r="CF202" s="116"/>
      <c r="CG202" s="116"/>
      <c r="CH202" s="116"/>
      <c r="CI202" s="116"/>
      <c r="CJ202" s="116"/>
      <c r="CK202" s="116"/>
      <c r="CL202" s="116"/>
      <c r="CM202" s="116"/>
      <c r="CN202" s="116"/>
      <c r="CO202" s="116"/>
      <c r="CP202" s="116"/>
      <c r="CQ202" s="116"/>
      <c r="CR202" s="116"/>
      <c r="CS202" s="116"/>
      <c r="CT202" s="116"/>
      <c r="CU202" s="116"/>
      <c r="CV202" s="116"/>
      <c r="CW202" s="116"/>
      <c r="CX202" s="116"/>
      <c r="CY202" s="116"/>
      <c r="CZ202" s="116"/>
      <c r="DA202" s="116"/>
      <c r="DB202" s="116"/>
      <c r="DC202" s="116"/>
      <c r="DD202" s="116"/>
      <c r="DE202" s="116"/>
      <c r="DF202" s="116"/>
      <c r="DG202" s="116"/>
      <c r="DH202" s="116"/>
      <c r="DI202" s="116"/>
      <c r="DJ202" s="116"/>
      <c r="DK202" s="116"/>
      <c r="DL202" s="102"/>
      <c r="DM202" s="102"/>
      <c r="DN202" s="102"/>
      <c r="DO202" s="102"/>
      <c r="DP202" s="102"/>
      <c r="DQ202" s="102"/>
      <c r="DR202" s="102"/>
      <c r="DS202" s="102"/>
      <c r="DT202" s="102"/>
      <c r="DU202" s="102"/>
      <c r="DV202" s="102"/>
      <c r="DW202" s="102"/>
      <c r="DX202" s="102"/>
      <c r="DY202" s="102"/>
      <c r="DZ202" s="102"/>
      <c r="EA202" s="102"/>
      <c r="EB202" s="102"/>
      <c r="EC202" s="102"/>
      <c r="ED202" s="102"/>
      <c r="EE202" s="102"/>
      <c r="EF202" s="102"/>
      <c r="EG202" s="102"/>
      <c r="EH202" s="102"/>
      <c r="EI202" s="102"/>
      <c r="EJ202" s="102"/>
      <c r="EK202" s="102"/>
      <c r="EL202" s="102"/>
      <c r="EM202" s="102"/>
      <c r="EN202" s="102"/>
      <c r="EO202" s="102"/>
      <c r="EP202" s="102"/>
      <c r="EQ202" s="102"/>
    </row>
    <row r="203" spans="2:147" x14ac:dyDescent="0.3"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16"/>
      <c r="M203" s="116"/>
      <c r="N203" s="116"/>
      <c r="O203" s="116"/>
      <c r="P203" s="117"/>
      <c r="Q203" s="117"/>
      <c r="R203" s="116"/>
      <c r="S203" s="111">
        <v>0.36</v>
      </c>
      <c r="T203" s="111">
        <f t="shared" si="266"/>
        <v>0.38531006034966825</v>
      </c>
      <c r="U203" s="111">
        <f t="shared" si="267"/>
        <v>0.41219215758336603</v>
      </c>
      <c r="V203" s="156">
        <f t="shared" si="268"/>
        <v>0.89083770434799858</v>
      </c>
      <c r="W203" s="156">
        <f t="shared" si="269"/>
        <v>0.88368232015282533</v>
      </c>
      <c r="X203" s="156">
        <f t="shared" si="270"/>
        <v>1.3583012804236207</v>
      </c>
      <c r="Y203" s="156">
        <f t="shared" si="271"/>
        <v>1.1030100657491302</v>
      </c>
      <c r="Z203" s="134">
        <f t="shared" si="272"/>
        <v>1593.0826129277461</v>
      </c>
      <c r="AA203" s="134">
        <f t="shared" si="273"/>
        <v>1804.964566063036</v>
      </c>
      <c r="AB203" s="111">
        <f t="shared" si="274"/>
        <v>0.46882298244042936</v>
      </c>
      <c r="AC203" s="111">
        <f t="shared" si="275"/>
        <v>4.5303444323063715</v>
      </c>
      <c r="AD203" s="116"/>
      <c r="AE203" s="116"/>
      <c r="AF203" s="116"/>
      <c r="AG203" s="116"/>
      <c r="AH203" s="116"/>
      <c r="AI203" s="116"/>
      <c r="AJ203" s="116"/>
      <c r="AK203" s="116"/>
      <c r="AL203" s="116"/>
      <c r="AM203" s="116"/>
      <c r="AN203" s="116"/>
      <c r="AO203" s="116"/>
      <c r="AP203" s="116"/>
      <c r="AQ203" s="116"/>
      <c r="AR203" s="116"/>
      <c r="AS203" s="116"/>
      <c r="AT203" s="116"/>
      <c r="AU203" s="116"/>
      <c r="AV203" s="116"/>
      <c r="AW203" s="116"/>
      <c r="AX203" s="116"/>
      <c r="AY203" s="116"/>
      <c r="AZ203" s="116"/>
      <c r="BA203" s="116"/>
      <c r="BB203" s="116"/>
      <c r="BC203" s="116"/>
      <c r="BD203" s="116"/>
      <c r="BE203" s="116"/>
      <c r="BF203" s="116"/>
      <c r="BG203" s="116"/>
      <c r="BH203" s="116"/>
      <c r="BI203" s="116"/>
      <c r="BJ203" s="116"/>
      <c r="BK203" s="116"/>
      <c r="BL203" s="116"/>
      <c r="BM203" s="116"/>
      <c r="BN203" s="116"/>
      <c r="BO203" s="116"/>
      <c r="BP203" s="116"/>
      <c r="BQ203" s="116"/>
      <c r="BR203" s="116"/>
      <c r="BS203" s="116"/>
      <c r="BT203" s="116"/>
      <c r="BU203" s="116"/>
      <c r="BV203" s="116"/>
      <c r="BW203" s="116"/>
      <c r="BX203" s="116"/>
      <c r="BY203" s="116"/>
      <c r="BZ203" s="116"/>
      <c r="CA203" s="116"/>
      <c r="CB203" s="116"/>
      <c r="CC203" s="116"/>
      <c r="CD203" s="116"/>
      <c r="CE203" s="116"/>
      <c r="CF203" s="116"/>
      <c r="CG203" s="116"/>
      <c r="CH203" s="116"/>
      <c r="CI203" s="116"/>
      <c r="CJ203" s="116"/>
      <c r="CK203" s="116"/>
      <c r="CL203" s="116"/>
      <c r="CM203" s="116"/>
      <c r="CN203" s="116"/>
      <c r="CO203" s="116"/>
      <c r="CP203" s="116"/>
      <c r="CQ203" s="116"/>
      <c r="CR203" s="116"/>
      <c r="CS203" s="116"/>
      <c r="CT203" s="116"/>
      <c r="CU203" s="116"/>
      <c r="CV203" s="116"/>
      <c r="CW203" s="116"/>
      <c r="CX203" s="116"/>
      <c r="CY203" s="116"/>
      <c r="CZ203" s="116"/>
      <c r="DA203" s="116"/>
      <c r="DB203" s="116"/>
      <c r="DC203" s="116"/>
      <c r="DD203" s="116"/>
      <c r="DE203" s="116"/>
      <c r="DF203" s="116"/>
      <c r="DG203" s="116"/>
      <c r="DH203" s="116"/>
      <c r="DI203" s="116"/>
      <c r="DJ203" s="116"/>
      <c r="DK203" s="116"/>
      <c r="DL203" s="102"/>
      <c r="DM203" s="102"/>
      <c r="DN203" s="102"/>
      <c r="DO203" s="102"/>
      <c r="DP203" s="102"/>
      <c r="DQ203" s="102"/>
      <c r="DR203" s="102"/>
      <c r="DS203" s="102"/>
      <c r="DT203" s="102"/>
      <c r="DU203" s="102"/>
      <c r="DV203" s="102"/>
      <c r="DW203" s="102"/>
      <c r="DX203" s="102"/>
      <c r="DY203" s="102"/>
      <c r="DZ203" s="102"/>
      <c r="EA203" s="102"/>
      <c r="EB203" s="102"/>
      <c r="EC203" s="102"/>
      <c r="ED203" s="102"/>
      <c r="EE203" s="102"/>
      <c r="EF203" s="102"/>
      <c r="EG203" s="102"/>
      <c r="EH203" s="102"/>
      <c r="EI203" s="102"/>
      <c r="EJ203" s="102"/>
      <c r="EK203" s="102"/>
      <c r="EL203" s="102"/>
      <c r="EM203" s="102"/>
      <c r="EN203" s="102"/>
      <c r="EO203" s="102"/>
      <c r="EP203" s="102"/>
      <c r="EQ203" s="102"/>
    </row>
    <row r="204" spans="2:147" x14ac:dyDescent="0.3"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16"/>
      <c r="M204" s="116"/>
      <c r="N204" s="116"/>
      <c r="O204" s="116"/>
      <c r="P204" s="117"/>
      <c r="Q204" s="117"/>
      <c r="R204" s="116"/>
      <c r="S204" s="111">
        <v>0.37</v>
      </c>
      <c r="T204" s="111">
        <f t="shared" si="266"/>
        <v>0.38531006034966825</v>
      </c>
      <c r="U204" s="111">
        <f t="shared" si="267"/>
        <v>0.41219215758336603</v>
      </c>
      <c r="V204" s="156">
        <f t="shared" si="268"/>
        <v>0.89083770434799858</v>
      </c>
      <c r="W204" s="156">
        <f t="shared" si="269"/>
        <v>0.88368232015282533</v>
      </c>
      <c r="X204" s="156">
        <f t="shared" si="270"/>
        <v>1.3454138734571464</v>
      </c>
      <c r="Y204" s="156">
        <f t="shared" si="271"/>
        <v>1.1090708137444121</v>
      </c>
      <c r="Z204" s="134">
        <f t="shared" si="272"/>
        <v>1621.8000616699208</v>
      </c>
      <c r="AA204" s="134">
        <f t="shared" si="273"/>
        <v>1786.5248310078034</v>
      </c>
      <c r="AB204" s="111">
        <f t="shared" si="274"/>
        <v>0.47583493731894966</v>
      </c>
      <c r="AC204" s="111">
        <f t="shared" si="275"/>
        <v>4.5440468856643923</v>
      </c>
      <c r="AD204" s="116"/>
      <c r="AE204" s="116"/>
      <c r="AF204" s="116"/>
      <c r="AG204" s="116"/>
      <c r="AH204" s="116"/>
      <c r="AI204" s="116"/>
      <c r="AJ204" s="116"/>
      <c r="AK204" s="116"/>
      <c r="AL204" s="116"/>
      <c r="AM204" s="116"/>
      <c r="AN204" s="116"/>
      <c r="AO204" s="116"/>
      <c r="AP204" s="116"/>
      <c r="AQ204" s="116"/>
      <c r="AR204" s="116"/>
      <c r="AS204" s="116"/>
      <c r="AT204" s="116"/>
      <c r="AU204" s="116"/>
      <c r="AV204" s="116"/>
      <c r="AW204" s="116"/>
      <c r="AX204" s="116"/>
      <c r="AY204" s="116"/>
      <c r="AZ204" s="116"/>
      <c r="BA204" s="116"/>
      <c r="BB204" s="116"/>
      <c r="BC204" s="116"/>
      <c r="BD204" s="116"/>
      <c r="BE204" s="116"/>
      <c r="BF204" s="116"/>
      <c r="BG204" s="116"/>
      <c r="BH204" s="116"/>
      <c r="BI204" s="116"/>
      <c r="BJ204" s="116"/>
      <c r="BK204" s="116"/>
      <c r="BL204" s="116"/>
      <c r="BM204" s="116"/>
      <c r="BN204" s="116"/>
      <c r="BO204" s="116"/>
      <c r="BP204" s="116"/>
      <c r="BQ204" s="116"/>
      <c r="BR204" s="116"/>
      <c r="BS204" s="116"/>
      <c r="BT204" s="116"/>
      <c r="BU204" s="116"/>
      <c r="BV204" s="116"/>
      <c r="BW204" s="116"/>
      <c r="BX204" s="116"/>
      <c r="BY204" s="116"/>
      <c r="BZ204" s="116"/>
      <c r="CA204" s="116"/>
      <c r="CB204" s="116"/>
      <c r="CC204" s="116"/>
      <c r="CD204" s="116"/>
      <c r="CE204" s="116"/>
      <c r="CF204" s="116"/>
      <c r="CG204" s="116"/>
      <c r="CH204" s="116"/>
      <c r="CI204" s="116"/>
      <c r="CJ204" s="116"/>
      <c r="CK204" s="116"/>
      <c r="CL204" s="116"/>
      <c r="CM204" s="116"/>
      <c r="CN204" s="116"/>
      <c r="CO204" s="116"/>
      <c r="CP204" s="116"/>
      <c r="CQ204" s="116"/>
      <c r="CR204" s="116"/>
      <c r="CS204" s="116"/>
      <c r="CT204" s="116"/>
      <c r="CU204" s="116"/>
      <c r="CV204" s="116"/>
      <c r="CW204" s="116"/>
      <c r="CX204" s="116"/>
      <c r="CY204" s="116"/>
      <c r="CZ204" s="116"/>
      <c r="DA204" s="116"/>
      <c r="DB204" s="116"/>
      <c r="DC204" s="116"/>
      <c r="DD204" s="116"/>
      <c r="DE204" s="116"/>
      <c r="DF204" s="116"/>
      <c r="DG204" s="116"/>
      <c r="DH204" s="116"/>
      <c r="DI204" s="116"/>
      <c r="DJ204" s="116"/>
      <c r="DK204" s="116"/>
      <c r="DL204" s="102"/>
      <c r="DM204" s="102"/>
      <c r="DN204" s="102"/>
      <c r="DO204" s="102"/>
      <c r="DP204" s="102"/>
      <c r="DQ204" s="102"/>
      <c r="DR204" s="102"/>
      <c r="DS204" s="102"/>
      <c r="DT204" s="102"/>
      <c r="DU204" s="102"/>
      <c r="DV204" s="102"/>
      <c r="DW204" s="102"/>
      <c r="DX204" s="102"/>
      <c r="DY204" s="102"/>
      <c r="DZ204" s="102"/>
      <c r="EA204" s="102"/>
      <c r="EB204" s="102"/>
      <c r="EC204" s="102"/>
      <c r="ED204" s="102"/>
      <c r="EE204" s="102"/>
      <c r="EF204" s="102"/>
      <c r="EG204" s="102"/>
      <c r="EH204" s="102"/>
      <c r="EI204" s="102"/>
      <c r="EJ204" s="102"/>
      <c r="EK204" s="102"/>
      <c r="EL204" s="102"/>
      <c r="EM204" s="102"/>
      <c r="EN204" s="102"/>
      <c r="EO204" s="102"/>
      <c r="EP204" s="102"/>
      <c r="EQ204" s="102"/>
    </row>
    <row r="205" spans="2:147" x14ac:dyDescent="0.3"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16"/>
      <c r="M205" s="116"/>
      <c r="N205" s="116"/>
      <c r="O205" s="116"/>
      <c r="P205" s="117"/>
      <c r="Q205" s="117"/>
      <c r="R205" s="116"/>
      <c r="S205" s="111">
        <v>0.38</v>
      </c>
      <c r="T205" s="111">
        <f t="shared" si="266"/>
        <v>0.38531006034966825</v>
      </c>
      <c r="U205" s="111">
        <f t="shared" si="267"/>
        <v>0.41219215758336603</v>
      </c>
      <c r="V205" s="156">
        <f t="shared" si="268"/>
        <v>0.89083770434799858</v>
      </c>
      <c r="W205" s="156">
        <f t="shared" si="269"/>
        <v>0.88368232015282533</v>
      </c>
      <c r="X205" s="156">
        <f t="shared" si="270"/>
        <v>1.3328545221228818</v>
      </c>
      <c r="Y205" s="156">
        <f t="shared" si="271"/>
        <v>1.1153294346333544</v>
      </c>
      <c r="Z205" s="134">
        <f t="shared" si="272"/>
        <v>1650.0839243437379</v>
      </c>
      <c r="AA205" s="134">
        <f t="shared" si="273"/>
        <v>1768.0888449277525</v>
      </c>
      <c r="AB205" s="111">
        <f t="shared" si="274"/>
        <v>0.48273859623994886</v>
      </c>
      <c r="AC205" s="111">
        <f t="shared" si="275"/>
        <v>4.5571762716165498</v>
      </c>
      <c r="AD205" s="116"/>
      <c r="AE205" s="116"/>
      <c r="AF205" s="116"/>
      <c r="AG205" s="116"/>
      <c r="AH205" s="116"/>
      <c r="AI205" s="116"/>
      <c r="AJ205" s="116"/>
      <c r="AK205" s="116"/>
      <c r="AL205" s="116"/>
      <c r="AM205" s="116"/>
      <c r="AN205" s="116"/>
      <c r="AO205" s="116"/>
      <c r="AP205" s="116"/>
      <c r="AQ205" s="116"/>
      <c r="AR205" s="116"/>
      <c r="AS205" s="116"/>
      <c r="AT205" s="116"/>
      <c r="AU205" s="116"/>
      <c r="AV205" s="116"/>
      <c r="AW205" s="116"/>
      <c r="AX205" s="116"/>
      <c r="AY205" s="116"/>
      <c r="AZ205" s="116"/>
      <c r="BA205" s="116"/>
      <c r="BB205" s="116"/>
      <c r="BC205" s="116"/>
      <c r="BD205" s="116"/>
      <c r="BE205" s="116"/>
      <c r="BF205" s="116"/>
      <c r="BG205" s="116"/>
      <c r="BH205" s="116"/>
      <c r="BI205" s="116"/>
      <c r="BJ205" s="116"/>
      <c r="BK205" s="116"/>
      <c r="BL205" s="116"/>
      <c r="BM205" s="116"/>
      <c r="BN205" s="116"/>
      <c r="BO205" s="116"/>
      <c r="BP205" s="116"/>
      <c r="BQ205" s="116"/>
      <c r="BR205" s="116"/>
      <c r="BS205" s="116"/>
      <c r="BT205" s="116"/>
      <c r="BU205" s="116"/>
      <c r="BV205" s="116"/>
      <c r="BW205" s="116"/>
      <c r="BX205" s="116"/>
      <c r="BY205" s="116"/>
      <c r="BZ205" s="116"/>
      <c r="CA205" s="116"/>
      <c r="CB205" s="116"/>
      <c r="CC205" s="116"/>
      <c r="CD205" s="116"/>
      <c r="CE205" s="116"/>
      <c r="CF205" s="116"/>
      <c r="CG205" s="116"/>
      <c r="CH205" s="116"/>
      <c r="CI205" s="116"/>
      <c r="CJ205" s="116"/>
      <c r="CK205" s="116"/>
      <c r="CL205" s="116"/>
      <c r="CM205" s="116"/>
      <c r="CN205" s="116"/>
      <c r="CO205" s="116"/>
      <c r="CP205" s="116"/>
      <c r="CQ205" s="116"/>
      <c r="CR205" s="116"/>
      <c r="CS205" s="116"/>
      <c r="CT205" s="116"/>
      <c r="CU205" s="116"/>
      <c r="CV205" s="116"/>
      <c r="CW205" s="116"/>
      <c r="CX205" s="116"/>
      <c r="CY205" s="116"/>
      <c r="CZ205" s="116"/>
      <c r="DA205" s="116"/>
      <c r="DB205" s="116"/>
      <c r="DC205" s="116"/>
      <c r="DD205" s="116"/>
      <c r="DE205" s="116"/>
      <c r="DF205" s="116"/>
      <c r="DG205" s="116"/>
      <c r="DH205" s="116"/>
      <c r="DI205" s="116"/>
      <c r="DJ205" s="116"/>
      <c r="DK205" s="116"/>
      <c r="DL205" s="102"/>
      <c r="DM205" s="102"/>
      <c r="DN205" s="102"/>
      <c r="DO205" s="102"/>
      <c r="DP205" s="102"/>
      <c r="DQ205" s="102"/>
      <c r="DR205" s="102"/>
      <c r="DS205" s="102"/>
      <c r="DT205" s="102"/>
      <c r="DU205" s="102"/>
      <c r="DV205" s="102"/>
      <c r="DW205" s="102"/>
      <c r="DX205" s="102"/>
      <c r="DY205" s="102"/>
      <c r="DZ205" s="102"/>
      <c r="EA205" s="102"/>
      <c r="EB205" s="102"/>
      <c r="EC205" s="102"/>
      <c r="ED205" s="102"/>
      <c r="EE205" s="102"/>
      <c r="EF205" s="102"/>
      <c r="EG205" s="102"/>
      <c r="EH205" s="102"/>
      <c r="EI205" s="102"/>
      <c r="EJ205" s="102"/>
      <c r="EK205" s="102"/>
      <c r="EL205" s="102"/>
      <c r="EM205" s="102"/>
      <c r="EN205" s="102"/>
      <c r="EO205" s="102"/>
      <c r="EP205" s="102"/>
      <c r="EQ205" s="102"/>
    </row>
    <row r="206" spans="2:147" x14ac:dyDescent="0.3"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16"/>
      <c r="M206" s="116"/>
      <c r="N206" s="116"/>
      <c r="O206" s="116"/>
      <c r="P206" s="117"/>
      <c r="Q206" s="117"/>
      <c r="R206" s="116"/>
      <c r="S206" s="111">
        <v>0.39</v>
      </c>
      <c r="T206" s="111">
        <f t="shared" si="266"/>
        <v>0.38531006034966825</v>
      </c>
      <c r="U206" s="111">
        <f t="shared" si="267"/>
        <v>0.41219215758336603</v>
      </c>
      <c r="V206" s="156">
        <f t="shared" si="268"/>
        <v>0.89083770434799858</v>
      </c>
      <c r="W206" s="156">
        <f t="shared" si="269"/>
        <v>0.88368232015282533</v>
      </c>
      <c r="X206" s="156">
        <f t="shared" si="270"/>
        <v>1.320615911456045</v>
      </c>
      <c r="Y206" s="156">
        <f t="shared" si="271"/>
        <v>1.1217888564268763</v>
      </c>
      <c r="Z206" s="134">
        <f t="shared" si="272"/>
        <v>1677.9569699688168</v>
      </c>
      <c r="AA206" s="134">
        <f t="shared" si="273"/>
        <v>1749.6459965420631</v>
      </c>
      <c r="AB206" s="111">
        <f t="shared" si="274"/>
        <v>0.48954239635195818</v>
      </c>
      <c r="AC206" s="111">
        <f t="shared" si="275"/>
        <v>4.569748799103265</v>
      </c>
      <c r="AD206" s="116"/>
      <c r="AE206" s="116"/>
      <c r="AF206" s="116"/>
      <c r="AG206" s="116"/>
      <c r="AH206" s="116"/>
      <c r="AI206" s="116"/>
      <c r="AJ206" s="116"/>
      <c r="AK206" s="116"/>
      <c r="AL206" s="116"/>
      <c r="AM206" s="116"/>
      <c r="AN206" s="116"/>
      <c r="AO206" s="116"/>
      <c r="AP206" s="116"/>
      <c r="AQ206" s="116"/>
      <c r="AR206" s="116"/>
      <c r="AS206" s="116"/>
      <c r="AT206" s="116"/>
      <c r="AU206" s="116"/>
      <c r="AV206" s="116"/>
      <c r="AW206" s="116"/>
      <c r="AX206" s="116"/>
      <c r="AY206" s="116"/>
      <c r="AZ206" s="116"/>
      <c r="BA206" s="116"/>
      <c r="BB206" s="116"/>
      <c r="BC206" s="116"/>
      <c r="BD206" s="116"/>
      <c r="BE206" s="116"/>
      <c r="BF206" s="116"/>
      <c r="BG206" s="116"/>
      <c r="BH206" s="116"/>
      <c r="BI206" s="116"/>
      <c r="BJ206" s="116"/>
      <c r="BK206" s="116"/>
      <c r="BL206" s="116"/>
      <c r="BM206" s="116"/>
      <c r="BN206" s="116"/>
      <c r="BO206" s="116"/>
      <c r="BP206" s="116"/>
      <c r="BQ206" s="116"/>
      <c r="BR206" s="116"/>
      <c r="BS206" s="116"/>
      <c r="BT206" s="116"/>
      <c r="BU206" s="116"/>
      <c r="BV206" s="116"/>
      <c r="BW206" s="116"/>
      <c r="BX206" s="116"/>
      <c r="BY206" s="116"/>
      <c r="BZ206" s="116"/>
      <c r="CA206" s="116"/>
      <c r="CB206" s="116"/>
      <c r="CC206" s="116"/>
      <c r="CD206" s="116"/>
      <c r="CE206" s="116"/>
      <c r="CF206" s="116"/>
      <c r="CG206" s="116"/>
      <c r="CH206" s="116"/>
      <c r="CI206" s="116"/>
      <c r="CJ206" s="116"/>
      <c r="CK206" s="116"/>
      <c r="CL206" s="116"/>
      <c r="CM206" s="116"/>
      <c r="CN206" s="116"/>
      <c r="CO206" s="116"/>
      <c r="CP206" s="116"/>
      <c r="CQ206" s="116"/>
      <c r="CR206" s="116"/>
      <c r="CS206" s="116"/>
      <c r="CT206" s="116"/>
      <c r="CU206" s="116"/>
      <c r="CV206" s="116"/>
      <c r="CW206" s="116"/>
      <c r="CX206" s="116"/>
      <c r="CY206" s="116"/>
      <c r="CZ206" s="116"/>
      <c r="DA206" s="116"/>
      <c r="DB206" s="116"/>
      <c r="DC206" s="116"/>
      <c r="DD206" s="116"/>
      <c r="DE206" s="116"/>
      <c r="DF206" s="116"/>
      <c r="DG206" s="116"/>
      <c r="DH206" s="116"/>
      <c r="DI206" s="116"/>
      <c r="DJ206" s="116"/>
      <c r="DK206" s="116"/>
      <c r="DL206" s="102"/>
      <c r="DM206" s="102"/>
      <c r="DN206" s="102"/>
      <c r="DO206" s="102"/>
      <c r="DP206" s="102"/>
      <c r="DQ206" s="102"/>
      <c r="DR206" s="102"/>
      <c r="DS206" s="102"/>
      <c r="DT206" s="102"/>
      <c r="DU206" s="102"/>
      <c r="DV206" s="102"/>
      <c r="DW206" s="102"/>
      <c r="DX206" s="102"/>
      <c r="DY206" s="102"/>
      <c r="DZ206" s="102"/>
      <c r="EA206" s="102"/>
      <c r="EB206" s="102"/>
      <c r="EC206" s="102"/>
      <c r="ED206" s="102"/>
      <c r="EE206" s="102"/>
      <c r="EF206" s="102"/>
      <c r="EG206" s="102"/>
      <c r="EH206" s="102"/>
      <c r="EI206" s="102"/>
      <c r="EJ206" s="102"/>
      <c r="EK206" s="102"/>
      <c r="EL206" s="102"/>
      <c r="EM206" s="102"/>
      <c r="EN206" s="102"/>
      <c r="EO206" s="102"/>
      <c r="EP206" s="102"/>
      <c r="EQ206" s="102"/>
    </row>
    <row r="207" spans="2:147" x14ac:dyDescent="0.3"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16"/>
      <c r="M207" s="116"/>
      <c r="N207" s="116"/>
      <c r="O207" s="116"/>
      <c r="P207" s="117"/>
      <c r="Q207" s="117"/>
      <c r="R207" s="116"/>
      <c r="S207" s="111">
        <v>0.4</v>
      </c>
      <c r="T207" s="111">
        <f t="shared" si="266"/>
        <v>0.38531006034966825</v>
      </c>
      <c r="U207" s="111">
        <f t="shared" si="267"/>
        <v>0.41219215758336603</v>
      </c>
      <c r="V207" s="156">
        <f t="shared" si="268"/>
        <v>0.89083770434799858</v>
      </c>
      <c r="W207" s="156">
        <f t="shared" si="269"/>
        <v>0.88368232015282533</v>
      </c>
      <c r="X207" s="156">
        <f t="shared" si="270"/>
        <v>1.308690963306399</v>
      </c>
      <c r="Y207" s="156">
        <f t="shared" si="271"/>
        <v>1.1284521209680956</v>
      </c>
      <c r="Z207" s="134">
        <f t="shared" si="272"/>
        <v>1705.4413229121933</v>
      </c>
      <c r="AA207" s="134">
        <f t="shared" si="273"/>
        <v>1731.1855497404977</v>
      </c>
      <c r="AB207" s="111">
        <f t="shared" si="274"/>
        <v>0.49625443381224094</v>
      </c>
      <c r="AC207" s="111">
        <f t="shared" si="275"/>
        <v>4.5817796511761761</v>
      </c>
      <c r="AD207" s="116"/>
      <c r="AE207" s="116"/>
      <c r="AF207" s="116"/>
      <c r="AG207" s="116"/>
      <c r="AH207" s="116"/>
      <c r="AI207" s="116"/>
      <c r="AJ207" s="116"/>
      <c r="AK207" s="116"/>
      <c r="AL207" s="116"/>
      <c r="AM207" s="116"/>
      <c r="AN207" s="116"/>
      <c r="AO207" s="116"/>
      <c r="AP207" s="116"/>
      <c r="AQ207" s="116"/>
      <c r="AR207" s="116"/>
      <c r="AS207" s="116"/>
      <c r="AT207" s="116"/>
      <c r="AU207" s="116"/>
      <c r="AV207" s="116"/>
      <c r="AW207" s="116"/>
      <c r="AX207" s="116"/>
      <c r="AY207" s="116"/>
      <c r="AZ207" s="116"/>
      <c r="BA207" s="116"/>
      <c r="BB207" s="116"/>
      <c r="BC207" s="116"/>
      <c r="BD207" s="116"/>
      <c r="BE207" s="116"/>
      <c r="BF207" s="116"/>
      <c r="BG207" s="116"/>
      <c r="BH207" s="116"/>
      <c r="BI207" s="116"/>
      <c r="BJ207" s="116"/>
      <c r="BK207" s="116"/>
      <c r="BL207" s="116"/>
      <c r="BM207" s="116"/>
      <c r="BN207" s="116"/>
      <c r="BO207" s="116"/>
      <c r="BP207" s="116"/>
      <c r="BQ207" s="116"/>
      <c r="BR207" s="116"/>
      <c r="BS207" s="116"/>
      <c r="BT207" s="116"/>
      <c r="BU207" s="116"/>
      <c r="BV207" s="116"/>
      <c r="BW207" s="116"/>
      <c r="BX207" s="116"/>
      <c r="BY207" s="116"/>
      <c r="BZ207" s="116"/>
      <c r="CA207" s="116"/>
      <c r="CB207" s="116"/>
      <c r="CC207" s="116"/>
      <c r="CD207" s="116"/>
      <c r="CE207" s="116"/>
      <c r="CF207" s="116"/>
      <c r="CG207" s="116"/>
      <c r="CH207" s="116"/>
      <c r="CI207" s="116"/>
      <c r="CJ207" s="116"/>
      <c r="CK207" s="116"/>
      <c r="CL207" s="116"/>
      <c r="CM207" s="116"/>
      <c r="CN207" s="116"/>
      <c r="CO207" s="116"/>
      <c r="CP207" s="116"/>
      <c r="CQ207" s="116"/>
      <c r="CR207" s="116"/>
      <c r="CS207" s="116"/>
      <c r="CT207" s="116"/>
      <c r="CU207" s="116"/>
      <c r="CV207" s="116"/>
      <c r="CW207" s="116"/>
      <c r="CX207" s="116"/>
      <c r="CY207" s="116"/>
      <c r="CZ207" s="116"/>
      <c r="DA207" s="116"/>
      <c r="DB207" s="116"/>
      <c r="DC207" s="116"/>
      <c r="DD207" s="116"/>
      <c r="DE207" s="116"/>
      <c r="DF207" s="116"/>
      <c r="DG207" s="116"/>
      <c r="DH207" s="116"/>
      <c r="DI207" s="116"/>
      <c r="DJ207" s="116"/>
      <c r="DK207" s="116"/>
      <c r="DL207" s="102"/>
      <c r="DM207" s="102"/>
      <c r="DN207" s="102"/>
      <c r="DO207" s="102"/>
      <c r="DP207" s="102"/>
      <c r="DQ207" s="102"/>
      <c r="DR207" s="102"/>
      <c r="DS207" s="102"/>
      <c r="DT207" s="102"/>
      <c r="DU207" s="102"/>
      <c r="DV207" s="102"/>
      <c r="DW207" s="102"/>
      <c r="DX207" s="102"/>
      <c r="DY207" s="102"/>
      <c r="DZ207" s="102"/>
      <c r="EA207" s="102"/>
      <c r="EB207" s="102"/>
      <c r="EC207" s="102"/>
      <c r="ED207" s="102"/>
      <c r="EE207" s="102"/>
      <c r="EF207" s="102"/>
      <c r="EG207" s="102"/>
      <c r="EH207" s="102"/>
      <c r="EI207" s="102"/>
      <c r="EJ207" s="102"/>
      <c r="EK207" s="102"/>
      <c r="EL207" s="102"/>
      <c r="EM207" s="102"/>
      <c r="EN207" s="102"/>
      <c r="EO207" s="102"/>
      <c r="EP207" s="102"/>
      <c r="EQ207" s="102"/>
    </row>
    <row r="208" spans="2:147" x14ac:dyDescent="0.3"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16"/>
      <c r="M208" s="116"/>
      <c r="N208" s="116"/>
      <c r="O208" s="116"/>
      <c r="P208" s="117"/>
      <c r="Q208" s="117"/>
      <c r="R208" s="116"/>
      <c r="S208" s="111">
        <v>0.41</v>
      </c>
      <c r="T208" s="111">
        <f t="shared" si="266"/>
        <v>0.38531006034966825</v>
      </c>
      <c r="U208" s="111">
        <f t="shared" si="267"/>
        <v>0.41219215758336603</v>
      </c>
      <c r="V208" s="156">
        <f t="shared" si="268"/>
        <v>0.89083770434799858</v>
      </c>
      <c r="W208" s="156">
        <f t="shared" si="269"/>
        <v>0.88368232015282533</v>
      </c>
      <c r="X208" s="156">
        <f t="shared" si="270"/>
        <v>1.2970728288600337</v>
      </c>
      <c r="Y208" s="156">
        <f t="shared" si="271"/>
        <v>1.1353223865454753</v>
      </c>
      <c r="Z208" s="134">
        <f t="shared" si="272"/>
        <v>1732.5584914754054</v>
      </c>
      <c r="AA208" s="134">
        <f t="shared" si="273"/>
        <v>1712.6966329727502</v>
      </c>
      <c r="AB208" s="111">
        <f t="shared" si="274"/>
        <v>0.50288249458823986</v>
      </c>
      <c r="AC208" s="111">
        <f t="shared" si="275"/>
        <v>4.5932830089646721</v>
      </c>
      <c r="AD208" s="116"/>
      <c r="AE208" s="116"/>
      <c r="AF208" s="116"/>
      <c r="AG208" s="116"/>
      <c r="AH208" s="116"/>
      <c r="AI208" s="116"/>
      <c r="AJ208" s="116"/>
      <c r="AK208" s="116"/>
      <c r="AL208" s="116"/>
      <c r="AM208" s="116"/>
      <c r="AN208" s="116"/>
      <c r="AO208" s="116"/>
      <c r="AP208" s="116"/>
      <c r="AQ208" s="116"/>
      <c r="AR208" s="116"/>
      <c r="AS208" s="116"/>
      <c r="AT208" s="116"/>
      <c r="AU208" s="116"/>
      <c r="AV208" s="116"/>
      <c r="AW208" s="116"/>
      <c r="AX208" s="116"/>
      <c r="AY208" s="116"/>
      <c r="AZ208" s="116"/>
      <c r="BA208" s="116"/>
      <c r="BB208" s="116"/>
      <c r="BC208" s="116"/>
      <c r="BD208" s="116"/>
      <c r="BE208" s="116"/>
      <c r="BF208" s="116"/>
      <c r="BG208" s="116"/>
      <c r="BH208" s="116"/>
      <c r="BI208" s="116"/>
      <c r="BJ208" s="116"/>
      <c r="BK208" s="116"/>
      <c r="BL208" s="116"/>
      <c r="BM208" s="116"/>
      <c r="BN208" s="116"/>
      <c r="BO208" s="116"/>
      <c r="BP208" s="116"/>
      <c r="BQ208" s="116"/>
      <c r="BR208" s="116"/>
      <c r="BS208" s="116"/>
      <c r="BT208" s="116"/>
      <c r="BU208" s="116"/>
      <c r="BV208" s="116"/>
      <c r="BW208" s="116"/>
      <c r="BX208" s="116"/>
      <c r="BY208" s="116"/>
      <c r="BZ208" s="116"/>
      <c r="CA208" s="116"/>
      <c r="CB208" s="116"/>
      <c r="CC208" s="116"/>
      <c r="CD208" s="116"/>
      <c r="CE208" s="116"/>
      <c r="CF208" s="116"/>
      <c r="CG208" s="116"/>
      <c r="CH208" s="116"/>
      <c r="CI208" s="116"/>
      <c r="CJ208" s="116"/>
      <c r="CK208" s="116"/>
      <c r="CL208" s="116"/>
      <c r="CM208" s="116"/>
      <c r="CN208" s="116"/>
      <c r="CO208" s="116"/>
      <c r="CP208" s="116"/>
      <c r="CQ208" s="116"/>
      <c r="CR208" s="116"/>
      <c r="CS208" s="116"/>
      <c r="CT208" s="116"/>
      <c r="CU208" s="116"/>
      <c r="CV208" s="116"/>
      <c r="CW208" s="116"/>
      <c r="CX208" s="116"/>
      <c r="CY208" s="116"/>
      <c r="CZ208" s="116"/>
      <c r="DA208" s="116"/>
      <c r="DB208" s="116"/>
      <c r="DC208" s="116"/>
      <c r="DD208" s="116"/>
      <c r="DE208" s="116"/>
      <c r="DF208" s="116"/>
      <c r="DG208" s="116"/>
      <c r="DH208" s="116"/>
      <c r="DI208" s="116"/>
      <c r="DJ208" s="116"/>
      <c r="DK208" s="116"/>
      <c r="DL208" s="102"/>
      <c r="DM208" s="102"/>
      <c r="DN208" s="102"/>
      <c r="DO208" s="102"/>
      <c r="DP208" s="102"/>
      <c r="DQ208" s="102"/>
      <c r="DR208" s="102"/>
      <c r="DS208" s="102"/>
      <c r="DT208" s="102"/>
      <c r="DU208" s="102"/>
      <c r="DV208" s="102"/>
      <c r="DW208" s="102"/>
      <c r="DX208" s="102"/>
      <c r="DY208" s="102"/>
      <c r="DZ208" s="102"/>
      <c r="EA208" s="102"/>
      <c r="EB208" s="102"/>
      <c r="EC208" s="102"/>
      <c r="ED208" s="102"/>
      <c r="EE208" s="102"/>
      <c r="EF208" s="102"/>
      <c r="EG208" s="102"/>
      <c r="EH208" s="102"/>
      <c r="EI208" s="102"/>
      <c r="EJ208" s="102"/>
      <c r="EK208" s="102"/>
      <c r="EL208" s="102"/>
      <c r="EM208" s="102"/>
      <c r="EN208" s="102"/>
      <c r="EO208" s="102"/>
      <c r="EP208" s="102"/>
      <c r="EQ208" s="102"/>
    </row>
    <row r="209" spans="2:147" x14ac:dyDescent="0.3"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16"/>
      <c r="M209" s="116"/>
      <c r="N209" s="116"/>
      <c r="O209" s="116"/>
      <c r="P209" s="117"/>
      <c r="Q209" s="117"/>
      <c r="R209" s="116"/>
      <c r="S209" s="111">
        <v>0.42</v>
      </c>
      <c r="T209" s="111">
        <f t="shared" si="266"/>
        <v>0.38531006034966825</v>
      </c>
      <c r="U209" s="111">
        <f t="shared" si="267"/>
        <v>0.41219215758336603</v>
      </c>
      <c r="V209" s="156">
        <f t="shared" si="268"/>
        <v>0.89083770434799858</v>
      </c>
      <c r="W209" s="156">
        <f t="shared" si="269"/>
        <v>0.88368232015282533</v>
      </c>
      <c r="X209" s="156">
        <f t="shared" si="270"/>
        <v>1.2857548814515325</v>
      </c>
      <c r="Y209" s="156">
        <f t="shared" si="271"/>
        <v>1.1424029306226815</v>
      </c>
      <c r="Z209" s="134">
        <f t="shared" si="272"/>
        <v>1759.329395417114</v>
      </c>
      <c r="AA209" s="134">
        <f t="shared" si="273"/>
        <v>1694.1682284099863</v>
      </c>
      <c r="AB209" s="111">
        <f t="shared" si="274"/>
        <v>0.50943408308109928</v>
      </c>
      <c r="AC209" s="111">
        <f t="shared" si="275"/>
        <v>4.6042720739195557</v>
      </c>
      <c r="AD209" s="116"/>
      <c r="AE209" s="116"/>
      <c r="AF209" s="116"/>
      <c r="AG209" s="116"/>
      <c r="AH209" s="116"/>
      <c r="AI209" s="116"/>
      <c r="AJ209" s="116"/>
      <c r="AK209" s="116"/>
      <c r="AL209" s="116"/>
      <c r="AM209" s="116"/>
      <c r="AN209" s="116"/>
      <c r="AO209" s="116"/>
      <c r="AP209" s="116"/>
      <c r="AQ209" s="116"/>
      <c r="AR209" s="116"/>
      <c r="AS209" s="116"/>
      <c r="AT209" s="116"/>
      <c r="AU209" s="116"/>
      <c r="AV209" s="116"/>
      <c r="AW209" s="116"/>
      <c r="AX209" s="116"/>
      <c r="AY209" s="116"/>
      <c r="AZ209" s="116"/>
      <c r="BA209" s="116"/>
      <c r="BB209" s="116"/>
      <c r="BC209" s="116"/>
      <c r="BD209" s="116"/>
      <c r="BE209" s="116"/>
      <c r="BF209" s="116"/>
      <c r="BG209" s="116"/>
      <c r="BH209" s="116"/>
      <c r="BI209" s="116"/>
      <c r="BJ209" s="116"/>
      <c r="BK209" s="116"/>
      <c r="BL209" s="116"/>
      <c r="BM209" s="116"/>
      <c r="BN209" s="116"/>
      <c r="BO209" s="116"/>
      <c r="BP209" s="116"/>
      <c r="BQ209" s="116"/>
      <c r="BR209" s="116"/>
      <c r="BS209" s="116"/>
      <c r="BT209" s="116"/>
      <c r="BU209" s="116"/>
      <c r="BV209" s="116"/>
      <c r="BW209" s="116"/>
      <c r="BX209" s="116"/>
      <c r="BY209" s="116"/>
      <c r="BZ209" s="116"/>
      <c r="CA209" s="116"/>
      <c r="CB209" s="116"/>
      <c r="CC209" s="116"/>
      <c r="CD209" s="116"/>
      <c r="CE209" s="116"/>
      <c r="CF209" s="116"/>
      <c r="CG209" s="116"/>
      <c r="CH209" s="116"/>
      <c r="CI209" s="116"/>
      <c r="CJ209" s="116"/>
      <c r="CK209" s="116"/>
      <c r="CL209" s="116"/>
      <c r="CM209" s="116"/>
      <c r="CN209" s="116"/>
      <c r="CO209" s="116"/>
      <c r="CP209" s="116"/>
      <c r="CQ209" s="116"/>
      <c r="CR209" s="116"/>
      <c r="CS209" s="116"/>
      <c r="CT209" s="116"/>
      <c r="CU209" s="116"/>
      <c r="CV209" s="116"/>
      <c r="CW209" s="116"/>
      <c r="CX209" s="116"/>
      <c r="CY209" s="116"/>
      <c r="CZ209" s="116"/>
      <c r="DA209" s="116"/>
      <c r="DB209" s="116"/>
      <c r="DC209" s="116"/>
      <c r="DD209" s="116"/>
      <c r="DE209" s="116"/>
      <c r="DF209" s="116"/>
      <c r="DG209" s="116"/>
      <c r="DH209" s="116"/>
      <c r="DI209" s="116"/>
      <c r="DJ209" s="116"/>
      <c r="DK209" s="116"/>
      <c r="DL209" s="102"/>
      <c r="DM209" s="102"/>
      <c r="DN209" s="102"/>
      <c r="DO209" s="102"/>
      <c r="DP209" s="102"/>
      <c r="DQ209" s="102"/>
      <c r="DR209" s="102"/>
      <c r="DS209" s="102"/>
      <c r="DT209" s="102"/>
      <c r="DU209" s="102"/>
      <c r="DV209" s="102"/>
      <c r="DW209" s="102"/>
      <c r="DX209" s="102"/>
      <c r="DY209" s="102"/>
      <c r="DZ209" s="102"/>
      <c r="EA209" s="102"/>
      <c r="EB209" s="102"/>
      <c r="EC209" s="102"/>
      <c r="ED209" s="102"/>
      <c r="EE209" s="102"/>
      <c r="EF209" s="102"/>
      <c r="EG209" s="102"/>
      <c r="EH209" s="102"/>
      <c r="EI209" s="102"/>
      <c r="EJ209" s="102"/>
      <c r="EK209" s="102"/>
      <c r="EL209" s="102"/>
      <c r="EM209" s="102"/>
      <c r="EN209" s="102"/>
      <c r="EO209" s="102"/>
      <c r="EP209" s="102"/>
      <c r="EQ209" s="102"/>
    </row>
    <row r="210" spans="2:147" x14ac:dyDescent="0.3"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16"/>
      <c r="M210" s="116"/>
      <c r="N210" s="116"/>
      <c r="O210" s="116"/>
      <c r="P210" s="117"/>
      <c r="Q210" s="117"/>
      <c r="R210" s="116"/>
      <c r="S210" s="111">
        <v>0.43</v>
      </c>
      <c r="T210" s="111">
        <f t="shared" si="266"/>
        <v>0.38531006034966825</v>
      </c>
      <c r="U210" s="111">
        <f t="shared" si="267"/>
        <v>0.41219215758336603</v>
      </c>
      <c r="V210" s="156">
        <f t="shared" si="268"/>
        <v>0.89083770434799858</v>
      </c>
      <c r="W210" s="156">
        <f t="shared" si="269"/>
        <v>0.88368232015282533</v>
      </c>
      <c r="X210" s="156">
        <f t="shared" si="270"/>
        <v>1.2747307096551297</v>
      </c>
      <c r="Y210" s="156">
        <f t="shared" si="271"/>
        <v>1.149697152688709</v>
      </c>
      <c r="Z210" s="134">
        <f t="shared" si="272"/>
        <v>1785.7743924615243</v>
      </c>
      <c r="AA210" s="134">
        <f t="shared" si="273"/>
        <v>1675.5891608628756</v>
      </c>
      <c r="AB210" s="111">
        <f t="shared" si="274"/>
        <v>0.51591644880712162</v>
      </c>
      <c r="AC210" s="111">
        <f t="shared" si="275"/>
        <v>4.6147590883798992</v>
      </c>
      <c r="AD210" s="116"/>
      <c r="AE210" s="116"/>
      <c r="AF210" s="116"/>
      <c r="AG210" s="116"/>
      <c r="AH210" s="116"/>
      <c r="AI210" s="116"/>
      <c r="AJ210" s="116"/>
      <c r="AK210" s="116"/>
      <c r="AL210" s="116"/>
      <c r="AM210" s="116"/>
      <c r="AN210" s="116"/>
      <c r="AO210" s="116"/>
      <c r="AP210" s="116"/>
      <c r="AQ210" s="116"/>
      <c r="AR210" s="116"/>
      <c r="AS210" s="116"/>
      <c r="AT210" s="116"/>
      <c r="AU210" s="116"/>
      <c r="AV210" s="116"/>
      <c r="AW210" s="116"/>
      <c r="AX210" s="116"/>
      <c r="AY210" s="116"/>
      <c r="AZ210" s="116"/>
      <c r="BA210" s="116"/>
      <c r="BB210" s="116"/>
      <c r="BC210" s="116"/>
      <c r="BD210" s="116"/>
      <c r="BE210" s="116"/>
      <c r="BF210" s="116"/>
      <c r="BG210" s="116"/>
      <c r="BH210" s="116"/>
      <c r="BI210" s="116"/>
      <c r="BJ210" s="116"/>
      <c r="BK210" s="116"/>
      <c r="BL210" s="116"/>
      <c r="BM210" s="116"/>
      <c r="BN210" s="116"/>
      <c r="BO210" s="116"/>
      <c r="BP210" s="116"/>
      <c r="BQ210" s="116"/>
      <c r="BR210" s="116"/>
      <c r="BS210" s="116"/>
      <c r="BT210" s="116"/>
      <c r="BU210" s="116"/>
      <c r="BV210" s="116"/>
      <c r="BW210" s="116"/>
      <c r="BX210" s="116"/>
      <c r="BY210" s="116"/>
      <c r="BZ210" s="116"/>
      <c r="CA210" s="116"/>
      <c r="CB210" s="116"/>
      <c r="CC210" s="116"/>
      <c r="CD210" s="116"/>
      <c r="CE210" s="116"/>
      <c r="CF210" s="116"/>
      <c r="CG210" s="116"/>
      <c r="CH210" s="116"/>
      <c r="CI210" s="116"/>
      <c r="CJ210" s="116"/>
      <c r="CK210" s="116"/>
      <c r="CL210" s="116"/>
      <c r="CM210" s="116"/>
      <c r="CN210" s="116"/>
      <c r="CO210" s="116"/>
      <c r="CP210" s="116"/>
      <c r="CQ210" s="116"/>
      <c r="CR210" s="116"/>
      <c r="CS210" s="116"/>
      <c r="CT210" s="116"/>
      <c r="CU210" s="116"/>
      <c r="CV210" s="116"/>
      <c r="CW210" s="116"/>
      <c r="CX210" s="116"/>
      <c r="CY210" s="116"/>
      <c r="CZ210" s="116"/>
      <c r="DA210" s="116"/>
      <c r="DB210" s="116"/>
      <c r="DC210" s="116"/>
      <c r="DD210" s="116"/>
      <c r="DE210" s="116"/>
      <c r="DF210" s="116"/>
      <c r="DG210" s="116"/>
      <c r="DH210" s="116"/>
      <c r="DI210" s="116"/>
      <c r="DJ210" s="116"/>
      <c r="DK210" s="116"/>
      <c r="DL210" s="102"/>
      <c r="DM210" s="102"/>
      <c r="DN210" s="102"/>
      <c r="DO210" s="102"/>
      <c r="DP210" s="102"/>
      <c r="DQ210" s="102"/>
      <c r="DR210" s="102"/>
      <c r="DS210" s="102"/>
      <c r="DT210" s="102"/>
      <c r="DU210" s="102"/>
      <c r="DV210" s="102"/>
      <c r="DW210" s="102"/>
      <c r="DX210" s="102"/>
      <c r="DY210" s="102"/>
      <c r="DZ210" s="102"/>
      <c r="EA210" s="102"/>
      <c r="EB210" s="102"/>
      <c r="EC210" s="102"/>
      <c r="ED210" s="102"/>
      <c r="EE210" s="102"/>
      <c r="EF210" s="102"/>
      <c r="EG210" s="102"/>
      <c r="EH210" s="102"/>
      <c r="EI210" s="102"/>
      <c r="EJ210" s="102"/>
      <c r="EK210" s="102"/>
      <c r="EL210" s="102"/>
      <c r="EM210" s="102"/>
      <c r="EN210" s="102"/>
      <c r="EO210" s="102"/>
      <c r="EP210" s="102"/>
      <c r="EQ210" s="102"/>
    </row>
    <row r="211" spans="2:147" x14ac:dyDescent="0.3"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16"/>
      <c r="M211" s="116"/>
      <c r="N211" s="116"/>
      <c r="O211" s="116"/>
      <c r="P211" s="117"/>
      <c r="Q211" s="117"/>
      <c r="R211" s="116"/>
      <c r="S211" s="111">
        <v>0.44</v>
      </c>
      <c r="T211" s="111">
        <f t="shared" si="266"/>
        <v>0.38531006034966825</v>
      </c>
      <c r="U211" s="111">
        <f t="shared" si="267"/>
        <v>0.41219215758336603</v>
      </c>
      <c r="V211" s="156">
        <f t="shared" si="268"/>
        <v>0.89083770434799858</v>
      </c>
      <c r="W211" s="156">
        <f t="shared" si="269"/>
        <v>0.88368232015282533</v>
      </c>
      <c r="X211" s="156">
        <f t="shared" si="270"/>
        <v>1.2639941106439796</v>
      </c>
      <c r="Y211" s="156">
        <f t="shared" si="271"/>
        <v>1.1572085772320149</v>
      </c>
      <c r="Z211" s="134">
        <f t="shared" si="272"/>
        <v>1811.9133038406337</v>
      </c>
      <c r="AA211" s="134">
        <f t="shared" si="273"/>
        <v>1656.9480864399334</v>
      </c>
      <c r="AB211" s="111">
        <f t="shared" si="274"/>
        <v>0.52233661134960574</v>
      </c>
      <c r="AC211" s="111">
        <f t="shared" si="275"/>
        <v>4.6247553545055524</v>
      </c>
      <c r="AD211" s="116"/>
      <c r="AE211" s="116"/>
      <c r="AF211" s="116"/>
      <c r="AG211" s="116"/>
      <c r="AH211" s="116"/>
      <c r="AI211" s="116"/>
      <c r="AJ211" s="116"/>
      <c r="AK211" s="116"/>
      <c r="AL211" s="116"/>
      <c r="AM211" s="116"/>
      <c r="AN211" s="116"/>
      <c r="AO211" s="116"/>
      <c r="AP211" s="116"/>
      <c r="AQ211" s="116"/>
      <c r="AR211" s="116"/>
      <c r="AS211" s="116"/>
      <c r="AT211" s="116"/>
      <c r="AU211" s="116"/>
      <c r="AV211" s="116"/>
      <c r="AW211" s="116"/>
      <c r="AX211" s="116"/>
      <c r="AY211" s="116"/>
      <c r="AZ211" s="116"/>
      <c r="BA211" s="116"/>
      <c r="BB211" s="116"/>
      <c r="BC211" s="116"/>
      <c r="BD211" s="116"/>
      <c r="BE211" s="116"/>
      <c r="BF211" s="116"/>
      <c r="BG211" s="116"/>
      <c r="BH211" s="116"/>
      <c r="BI211" s="116"/>
      <c r="BJ211" s="116"/>
      <c r="BK211" s="116"/>
      <c r="BL211" s="116"/>
      <c r="BM211" s="116"/>
      <c r="BN211" s="116"/>
      <c r="BO211" s="116"/>
      <c r="BP211" s="116"/>
      <c r="BQ211" s="116"/>
      <c r="BR211" s="116"/>
      <c r="BS211" s="116"/>
      <c r="BT211" s="116"/>
      <c r="BU211" s="116"/>
      <c r="BV211" s="116"/>
      <c r="BW211" s="116"/>
      <c r="BX211" s="116"/>
      <c r="BY211" s="116"/>
      <c r="BZ211" s="116"/>
      <c r="CA211" s="116"/>
      <c r="CB211" s="116"/>
      <c r="CC211" s="116"/>
      <c r="CD211" s="116"/>
      <c r="CE211" s="116"/>
      <c r="CF211" s="116"/>
      <c r="CG211" s="116"/>
      <c r="CH211" s="116"/>
      <c r="CI211" s="116"/>
      <c r="CJ211" s="116"/>
      <c r="CK211" s="116"/>
      <c r="CL211" s="116"/>
      <c r="CM211" s="116"/>
      <c r="CN211" s="116"/>
      <c r="CO211" s="116"/>
      <c r="CP211" s="116"/>
      <c r="CQ211" s="116"/>
      <c r="CR211" s="116"/>
      <c r="CS211" s="116"/>
      <c r="CT211" s="116"/>
      <c r="CU211" s="116"/>
      <c r="CV211" s="116"/>
      <c r="CW211" s="116"/>
      <c r="CX211" s="116"/>
      <c r="CY211" s="116"/>
      <c r="CZ211" s="116"/>
      <c r="DA211" s="116"/>
      <c r="DB211" s="116"/>
      <c r="DC211" s="116"/>
      <c r="DD211" s="116"/>
      <c r="DE211" s="116"/>
      <c r="DF211" s="116"/>
      <c r="DG211" s="116"/>
      <c r="DH211" s="116"/>
      <c r="DI211" s="116"/>
      <c r="DJ211" s="116"/>
      <c r="DK211" s="116"/>
      <c r="DL211" s="102"/>
      <c r="DM211" s="102"/>
      <c r="DN211" s="102"/>
      <c r="DO211" s="102"/>
      <c r="DP211" s="102"/>
      <c r="DQ211" s="102"/>
      <c r="DR211" s="102"/>
      <c r="DS211" s="102"/>
      <c r="DT211" s="102"/>
      <c r="DU211" s="102"/>
      <c r="DV211" s="102"/>
      <c r="DW211" s="102"/>
      <c r="DX211" s="102"/>
      <c r="DY211" s="102"/>
      <c r="DZ211" s="102"/>
      <c r="EA211" s="102"/>
      <c r="EB211" s="102"/>
      <c r="EC211" s="102"/>
      <c r="ED211" s="102"/>
      <c r="EE211" s="102"/>
      <c r="EF211" s="102"/>
      <c r="EG211" s="102"/>
      <c r="EH211" s="102"/>
      <c r="EI211" s="102"/>
      <c r="EJ211" s="102"/>
      <c r="EK211" s="102"/>
      <c r="EL211" s="102"/>
      <c r="EM211" s="102"/>
      <c r="EN211" s="102"/>
      <c r="EO211" s="102"/>
      <c r="EP211" s="102"/>
      <c r="EQ211" s="102"/>
    </row>
    <row r="212" spans="2:147" x14ac:dyDescent="0.3"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16"/>
      <c r="M212" s="116"/>
      <c r="N212" s="116"/>
      <c r="O212" s="116"/>
      <c r="P212" s="117"/>
      <c r="Q212" s="117"/>
      <c r="R212" s="116"/>
      <c r="S212" s="111">
        <v>0.45</v>
      </c>
      <c r="T212" s="111">
        <f t="shared" si="266"/>
        <v>0.38531006034966825</v>
      </c>
      <c r="U212" s="111">
        <f t="shared" si="267"/>
        <v>0.41219215758336603</v>
      </c>
      <c r="V212" s="156">
        <f t="shared" si="268"/>
        <v>0.89083770434799858</v>
      </c>
      <c r="W212" s="156">
        <f t="shared" si="269"/>
        <v>0.88368232015282533</v>
      </c>
      <c r="X212" s="156">
        <f t="shared" si="270"/>
        <v>1.2535390838071432</v>
      </c>
      <c r="Y212" s="156">
        <f t="shared" si="271"/>
        <v>1.1649408568425847</v>
      </c>
      <c r="Z212" s="134">
        <f t="shared" si="272"/>
        <v>1837.765438916214</v>
      </c>
      <c r="AA212" s="134">
        <f t="shared" si="273"/>
        <v>1638.233480929506</v>
      </c>
      <c r="AB212" s="111">
        <f t="shared" si="274"/>
        <v>0.5287013837730945</v>
      </c>
      <c r="AC212" s="111">
        <f t="shared" si="275"/>
        <v>4.6342712516142894</v>
      </c>
      <c r="AD212" s="116"/>
      <c r="AE212" s="116"/>
      <c r="AF212" s="116"/>
      <c r="AG212" s="116"/>
      <c r="AH212" s="116"/>
      <c r="AI212" s="116"/>
      <c r="AJ212" s="116"/>
      <c r="AK212" s="116"/>
      <c r="AL212" s="116"/>
      <c r="AM212" s="116"/>
      <c r="AN212" s="116"/>
      <c r="AO212" s="116"/>
      <c r="AP212" s="116"/>
      <c r="AQ212" s="116"/>
      <c r="AR212" s="116"/>
      <c r="AS212" s="116"/>
      <c r="AT212" s="116"/>
      <c r="AU212" s="116"/>
      <c r="AV212" s="116"/>
      <c r="AW212" s="116"/>
      <c r="AX212" s="116"/>
      <c r="AY212" s="116"/>
      <c r="AZ212" s="116"/>
      <c r="BA212" s="116"/>
      <c r="BB212" s="116"/>
      <c r="BC212" s="116"/>
      <c r="BD212" s="116"/>
      <c r="BE212" s="116"/>
      <c r="BF212" s="116"/>
      <c r="BG212" s="116"/>
      <c r="BH212" s="116"/>
      <c r="BI212" s="116"/>
      <c r="BJ212" s="116"/>
      <c r="BK212" s="116"/>
      <c r="BL212" s="116"/>
      <c r="BM212" s="116"/>
      <c r="BN212" s="116"/>
      <c r="BO212" s="116"/>
      <c r="BP212" s="116"/>
      <c r="BQ212" s="116"/>
      <c r="BR212" s="116"/>
      <c r="BS212" s="116"/>
      <c r="BT212" s="116"/>
      <c r="BU212" s="116"/>
      <c r="BV212" s="116"/>
      <c r="BW212" s="116"/>
      <c r="BX212" s="116"/>
      <c r="BY212" s="116"/>
      <c r="BZ212" s="116"/>
      <c r="CA212" s="116"/>
      <c r="CB212" s="116"/>
      <c r="CC212" s="116"/>
      <c r="CD212" s="116"/>
      <c r="CE212" s="116"/>
      <c r="CF212" s="116"/>
      <c r="CG212" s="116"/>
      <c r="CH212" s="116"/>
      <c r="CI212" s="116"/>
      <c r="CJ212" s="116"/>
      <c r="CK212" s="116"/>
      <c r="CL212" s="116"/>
      <c r="CM212" s="116"/>
      <c r="CN212" s="116"/>
      <c r="CO212" s="116"/>
      <c r="CP212" s="116"/>
      <c r="CQ212" s="116"/>
      <c r="CR212" s="116"/>
      <c r="CS212" s="116"/>
      <c r="CT212" s="116"/>
      <c r="CU212" s="116"/>
      <c r="CV212" s="116"/>
      <c r="CW212" s="116"/>
      <c r="CX212" s="116"/>
      <c r="CY212" s="116"/>
      <c r="CZ212" s="116"/>
      <c r="DA212" s="116"/>
      <c r="DB212" s="116"/>
      <c r="DC212" s="116"/>
      <c r="DD212" s="116"/>
      <c r="DE212" s="116"/>
      <c r="DF212" s="116"/>
      <c r="DG212" s="116"/>
      <c r="DH212" s="116"/>
      <c r="DI212" s="116"/>
      <c r="DJ212" s="116"/>
      <c r="DK212" s="116"/>
      <c r="DL212" s="102"/>
      <c r="DM212" s="102"/>
      <c r="DN212" s="102"/>
      <c r="DO212" s="102"/>
      <c r="DP212" s="102"/>
      <c r="DQ212" s="102"/>
      <c r="DR212" s="102"/>
      <c r="DS212" s="102"/>
      <c r="DT212" s="102"/>
      <c r="DU212" s="102"/>
      <c r="DV212" s="102"/>
      <c r="DW212" s="102"/>
      <c r="DX212" s="102"/>
      <c r="DY212" s="102"/>
      <c r="DZ212" s="102"/>
      <c r="EA212" s="102"/>
      <c r="EB212" s="102"/>
      <c r="EC212" s="102"/>
      <c r="ED212" s="102"/>
      <c r="EE212" s="102"/>
      <c r="EF212" s="102"/>
      <c r="EG212" s="102"/>
      <c r="EH212" s="102"/>
      <c r="EI212" s="102"/>
      <c r="EJ212" s="102"/>
      <c r="EK212" s="102"/>
      <c r="EL212" s="102"/>
      <c r="EM212" s="102"/>
      <c r="EN212" s="102"/>
      <c r="EO212" s="102"/>
      <c r="EP212" s="102"/>
      <c r="EQ212" s="102"/>
    </row>
    <row r="213" spans="2:147" x14ac:dyDescent="0.3"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16"/>
      <c r="M213" s="116"/>
      <c r="N213" s="116"/>
      <c r="O213" s="116"/>
      <c r="P213" s="117"/>
      <c r="Q213" s="117"/>
      <c r="R213" s="116"/>
      <c r="S213" s="111">
        <v>0.46</v>
      </c>
      <c r="T213" s="111">
        <f t="shared" si="266"/>
        <v>0.38531006034966825</v>
      </c>
      <c r="U213" s="111">
        <f t="shared" si="267"/>
        <v>0.41219215758336603</v>
      </c>
      <c r="V213" s="156">
        <f t="shared" si="268"/>
        <v>0.89083770434799858</v>
      </c>
      <c r="W213" s="156">
        <f t="shared" si="269"/>
        <v>0.88368232015282533</v>
      </c>
      <c r="X213" s="156">
        <f t="shared" si="270"/>
        <v>1.2433598246143651</v>
      </c>
      <c r="Y213" s="156">
        <f t="shared" si="271"/>
        <v>1.1728977754460432</v>
      </c>
      <c r="Z213" s="134">
        <f t="shared" si="272"/>
        <v>1863.3496189254242</v>
      </c>
      <c r="AA213" s="134">
        <f t="shared" si="273"/>
        <v>1619.4336278881751</v>
      </c>
      <c r="AB213" s="111">
        <f t="shared" si="274"/>
        <v>0.535017394674275</v>
      </c>
      <c r="AC213" s="111">
        <f t="shared" si="275"/>
        <v>4.643316251959166</v>
      </c>
      <c r="AD213" s="116"/>
      <c r="AE213" s="116"/>
      <c r="AF213" s="116"/>
      <c r="AG213" s="116"/>
      <c r="AH213" s="116"/>
      <c r="AI213" s="116"/>
      <c r="AJ213" s="116"/>
      <c r="AK213" s="116"/>
      <c r="AL213" s="116"/>
      <c r="AM213" s="116"/>
      <c r="AN213" s="116"/>
      <c r="AO213" s="116"/>
      <c r="AP213" s="116"/>
      <c r="AQ213" s="116"/>
      <c r="AR213" s="116"/>
      <c r="AS213" s="116"/>
      <c r="AT213" s="116"/>
      <c r="AU213" s="116"/>
      <c r="AV213" s="116"/>
      <c r="AW213" s="116"/>
      <c r="AX213" s="116"/>
      <c r="AY213" s="116"/>
      <c r="AZ213" s="116"/>
      <c r="BA213" s="116"/>
      <c r="BB213" s="116"/>
      <c r="BC213" s="116"/>
      <c r="BD213" s="116"/>
      <c r="BE213" s="116"/>
      <c r="BF213" s="116"/>
      <c r="BG213" s="116"/>
      <c r="BH213" s="116"/>
      <c r="BI213" s="116"/>
      <c r="BJ213" s="116"/>
      <c r="BK213" s="116"/>
      <c r="BL213" s="116"/>
      <c r="BM213" s="116"/>
      <c r="BN213" s="116"/>
      <c r="BO213" s="116"/>
      <c r="BP213" s="116"/>
      <c r="BQ213" s="116"/>
      <c r="BR213" s="116"/>
      <c r="BS213" s="116"/>
      <c r="BT213" s="116"/>
      <c r="BU213" s="116"/>
      <c r="BV213" s="116"/>
      <c r="BW213" s="116"/>
      <c r="BX213" s="116"/>
      <c r="BY213" s="116"/>
      <c r="BZ213" s="116"/>
      <c r="CA213" s="116"/>
      <c r="CB213" s="116"/>
      <c r="CC213" s="116"/>
      <c r="CD213" s="116"/>
      <c r="CE213" s="116"/>
      <c r="CF213" s="116"/>
      <c r="CG213" s="116"/>
      <c r="CH213" s="116"/>
      <c r="CI213" s="116"/>
      <c r="CJ213" s="116"/>
      <c r="CK213" s="116"/>
      <c r="CL213" s="116"/>
      <c r="CM213" s="116"/>
      <c r="CN213" s="116"/>
      <c r="CO213" s="116"/>
      <c r="CP213" s="116"/>
      <c r="CQ213" s="116"/>
      <c r="CR213" s="116"/>
      <c r="CS213" s="116"/>
      <c r="CT213" s="116"/>
      <c r="CU213" s="116"/>
      <c r="CV213" s="116"/>
      <c r="CW213" s="116"/>
      <c r="CX213" s="116"/>
      <c r="CY213" s="116"/>
      <c r="CZ213" s="116"/>
      <c r="DA213" s="116"/>
      <c r="DB213" s="116"/>
      <c r="DC213" s="116"/>
      <c r="DD213" s="116"/>
      <c r="DE213" s="116"/>
      <c r="DF213" s="116"/>
      <c r="DG213" s="116"/>
      <c r="DH213" s="116"/>
      <c r="DI213" s="116"/>
      <c r="DJ213" s="116"/>
      <c r="DK213" s="116"/>
      <c r="DL213" s="102"/>
      <c r="DM213" s="102"/>
      <c r="DN213" s="102"/>
      <c r="DO213" s="102"/>
      <c r="DP213" s="102"/>
      <c r="DQ213" s="102"/>
      <c r="DR213" s="102"/>
      <c r="DS213" s="102"/>
      <c r="DT213" s="102"/>
      <c r="DU213" s="102"/>
      <c r="DV213" s="102"/>
      <c r="DW213" s="102"/>
      <c r="DX213" s="102"/>
      <c r="DY213" s="102"/>
      <c r="DZ213" s="102"/>
      <c r="EA213" s="102"/>
      <c r="EB213" s="102"/>
      <c r="EC213" s="102"/>
      <c r="ED213" s="102"/>
      <c r="EE213" s="102"/>
      <c r="EF213" s="102"/>
      <c r="EG213" s="102"/>
      <c r="EH213" s="102"/>
      <c r="EI213" s="102"/>
      <c r="EJ213" s="102"/>
      <c r="EK213" s="102"/>
      <c r="EL213" s="102"/>
      <c r="EM213" s="102"/>
      <c r="EN213" s="102"/>
      <c r="EO213" s="102"/>
      <c r="EP213" s="102"/>
      <c r="EQ213" s="102"/>
    </row>
    <row r="214" spans="2:147" x14ac:dyDescent="0.3"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16"/>
      <c r="M214" s="116"/>
      <c r="N214" s="116"/>
      <c r="O214" s="116"/>
      <c r="P214" s="117"/>
      <c r="Q214" s="117"/>
      <c r="R214" s="116"/>
      <c r="S214" s="111">
        <v>0.47</v>
      </c>
      <c r="T214" s="111">
        <f t="shared" si="266"/>
        <v>0.38531006034966825</v>
      </c>
      <c r="U214" s="111">
        <f t="shared" si="267"/>
        <v>0.41219215758336603</v>
      </c>
      <c r="V214" s="156">
        <f t="shared" si="268"/>
        <v>0.89083770434799858</v>
      </c>
      <c r="W214" s="156">
        <f t="shared" si="269"/>
        <v>0.88368232015282533</v>
      </c>
      <c r="X214" s="156">
        <f t="shared" si="270"/>
        <v>1.2334507187191606</v>
      </c>
      <c r="Y214" s="156">
        <f t="shared" si="271"/>
        <v>1.1810832516741279</v>
      </c>
      <c r="Z214" s="134">
        <f t="shared" si="272"/>
        <v>1888.6841998920452</v>
      </c>
      <c r="AA214" s="134">
        <f t="shared" si="273"/>
        <v>1600.536606417802</v>
      </c>
      <c r="AB214" s="111">
        <f t="shared" si="274"/>
        <v>0.54129110902829114</v>
      </c>
      <c r="AC214" s="111">
        <f t="shared" si="275"/>
        <v>4.6518989349783366</v>
      </c>
      <c r="AD214" s="116"/>
      <c r="AE214" s="116"/>
      <c r="AF214" s="116"/>
      <c r="AG214" s="116"/>
      <c r="AH214" s="116"/>
      <c r="AI214" s="116"/>
      <c r="AJ214" s="116"/>
      <c r="AK214" s="116"/>
      <c r="AL214" s="116"/>
      <c r="AM214" s="116"/>
      <c r="AN214" s="116"/>
      <c r="AO214" s="116"/>
      <c r="AP214" s="116"/>
      <c r="AQ214" s="116"/>
      <c r="AR214" s="116"/>
      <c r="AS214" s="116"/>
      <c r="AT214" s="116"/>
      <c r="AU214" s="116"/>
      <c r="AV214" s="116"/>
      <c r="AW214" s="116"/>
      <c r="AX214" s="116"/>
      <c r="AY214" s="116"/>
      <c r="AZ214" s="116"/>
      <c r="BA214" s="116"/>
      <c r="BB214" s="116"/>
      <c r="BC214" s="116"/>
      <c r="BD214" s="116"/>
      <c r="BE214" s="116"/>
      <c r="BF214" s="116"/>
      <c r="BG214" s="116"/>
      <c r="BH214" s="116"/>
      <c r="BI214" s="116"/>
      <c r="BJ214" s="116"/>
      <c r="BK214" s="116"/>
      <c r="BL214" s="116"/>
      <c r="BM214" s="116"/>
      <c r="BN214" s="116"/>
      <c r="BO214" s="116"/>
      <c r="BP214" s="116"/>
      <c r="BQ214" s="116"/>
      <c r="BR214" s="116"/>
      <c r="BS214" s="116"/>
      <c r="BT214" s="116"/>
      <c r="BU214" s="116"/>
      <c r="BV214" s="116"/>
      <c r="BW214" s="116"/>
      <c r="BX214" s="116"/>
      <c r="BY214" s="116"/>
      <c r="BZ214" s="116"/>
      <c r="CA214" s="116"/>
      <c r="CB214" s="116"/>
      <c r="CC214" s="116"/>
      <c r="CD214" s="116"/>
      <c r="CE214" s="116"/>
      <c r="CF214" s="116"/>
      <c r="CG214" s="116"/>
      <c r="CH214" s="116"/>
      <c r="CI214" s="116"/>
      <c r="CJ214" s="116"/>
      <c r="CK214" s="116"/>
      <c r="CL214" s="116"/>
      <c r="CM214" s="116"/>
      <c r="CN214" s="116"/>
      <c r="CO214" s="116"/>
      <c r="CP214" s="116"/>
      <c r="CQ214" s="116"/>
      <c r="CR214" s="116"/>
      <c r="CS214" s="116"/>
      <c r="CT214" s="116"/>
      <c r="CU214" s="116"/>
      <c r="CV214" s="116"/>
      <c r="CW214" s="116"/>
      <c r="CX214" s="116"/>
      <c r="CY214" s="116"/>
      <c r="CZ214" s="116"/>
      <c r="DA214" s="116"/>
      <c r="DB214" s="116"/>
      <c r="DC214" s="116"/>
      <c r="DD214" s="116"/>
      <c r="DE214" s="116"/>
      <c r="DF214" s="116"/>
      <c r="DG214" s="116"/>
      <c r="DH214" s="116"/>
      <c r="DI214" s="116"/>
      <c r="DJ214" s="116"/>
      <c r="DK214" s="116"/>
      <c r="DL214" s="102"/>
      <c r="DM214" s="102"/>
      <c r="DN214" s="102"/>
      <c r="DO214" s="102"/>
      <c r="DP214" s="102"/>
      <c r="DQ214" s="102"/>
      <c r="DR214" s="102"/>
      <c r="DS214" s="102"/>
      <c r="DT214" s="102"/>
      <c r="DU214" s="102"/>
      <c r="DV214" s="102"/>
      <c r="DW214" s="102"/>
      <c r="DX214" s="102"/>
      <c r="DY214" s="102"/>
      <c r="DZ214" s="102"/>
      <c r="EA214" s="102"/>
      <c r="EB214" s="102"/>
      <c r="EC214" s="102"/>
      <c r="ED214" s="102"/>
      <c r="EE214" s="102"/>
      <c r="EF214" s="102"/>
      <c r="EG214" s="102"/>
      <c r="EH214" s="102"/>
      <c r="EI214" s="102"/>
      <c r="EJ214" s="102"/>
      <c r="EK214" s="102"/>
      <c r="EL214" s="102"/>
      <c r="EM214" s="102"/>
      <c r="EN214" s="102"/>
      <c r="EO214" s="102"/>
      <c r="EP214" s="102"/>
      <c r="EQ214" s="102"/>
    </row>
    <row r="215" spans="2:147" x14ac:dyDescent="0.3"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16"/>
      <c r="M215" s="116"/>
      <c r="N215" s="116"/>
      <c r="O215" s="116"/>
      <c r="P215" s="117"/>
      <c r="Q215" s="117"/>
      <c r="R215" s="116"/>
      <c r="S215" s="111">
        <v>0.48</v>
      </c>
      <c r="T215" s="111">
        <f t="shared" si="266"/>
        <v>0.38531006034966825</v>
      </c>
      <c r="U215" s="111">
        <f t="shared" si="267"/>
        <v>0.41219215758336603</v>
      </c>
      <c r="V215" s="156">
        <f t="shared" si="268"/>
        <v>0.89083770434799858</v>
      </c>
      <c r="W215" s="156">
        <f t="shared" si="269"/>
        <v>0.88368232015282533</v>
      </c>
      <c r="X215" s="156">
        <f t="shared" si="270"/>
        <v>1.223806336291152</v>
      </c>
      <c r="Y215" s="156">
        <f t="shared" si="271"/>
        <v>1.1895013423760479</v>
      </c>
      <c r="Z215" s="134">
        <f t="shared" si="272"/>
        <v>1913.7870947435169</v>
      </c>
      <c r="AA215" s="134">
        <f t="shared" si="273"/>
        <v>1581.5302786128143</v>
      </c>
      <c r="AB215" s="111">
        <f t="shared" si="274"/>
        <v>0.54752884797577872</v>
      </c>
      <c r="AC215" s="111">
        <f t="shared" si="275"/>
        <v>4.6600270000464112</v>
      </c>
      <c r="AD215" s="116"/>
      <c r="AE215" s="116"/>
      <c r="AF215" s="116"/>
      <c r="AG215" s="116"/>
      <c r="AH215" s="116"/>
      <c r="AI215" s="116"/>
      <c r="AJ215" s="116"/>
      <c r="AK215" s="116"/>
      <c r="AL215" s="116"/>
      <c r="AM215" s="116"/>
      <c r="AN215" s="116"/>
      <c r="AO215" s="116"/>
      <c r="AP215" s="116"/>
      <c r="AQ215" s="116"/>
      <c r="AR215" s="116"/>
      <c r="AS215" s="116"/>
      <c r="AT215" s="116"/>
      <c r="AU215" s="116"/>
      <c r="AV215" s="116"/>
      <c r="AW215" s="116"/>
      <c r="AX215" s="116"/>
      <c r="AY215" s="116"/>
      <c r="AZ215" s="116"/>
      <c r="BA215" s="116"/>
      <c r="BB215" s="116"/>
      <c r="BC215" s="116"/>
      <c r="BD215" s="116"/>
      <c r="BE215" s="116"/>
      <c r="BF215" s="116"/>
      <c r="BG215" s="116"/>
      <c r="BH215" s="116"/>
      <c r="BI215" s="116"/>
      <c r="BJ215" s="116"/>
      <c r="BK215" s="116"/>
      <c r="BL215" s="116"/>
      <c r="BM215" s="116"/>
      <c r="BN215" s="116"/>
      <c r="BO215" s="116"/>
      <c r="BP215" s="116"/>
      <c r="BQ215" s="116"/>
      <c r="BR215" s="116"/>
      <c r="BS215" s="116"/>
      <c r="BT215" s="116"/>
      <c r="BU215" s="116"/>
      <c r="BV215" s="116"/>
      <c r="BW215" s="116"/>
      <c r="BX215" s="116"/>
      <c r="BY215" s="116"/>
      <c r="BZ215" s="116"/>
      <c r="CA215" s="116"/>
      <c r="CB215" s="116"/>
      <c r="CC215" s="116"/>
      <c r="CD215" s="116"/>
      <c r="CE215" s="116"/>
      <c r="CF215" s="116"/>
      <c r="CG215" s="116"/>
      <c r="CH215" s="116"/>
      <c r="CI215" s="116"/>
      <c r="CJ215" s="116"/>
      <c r="CK215" s="116"/>
      <c r="CL215" s="116"/>
      <c r="CM215" s="116"/>
      <c r="CN215" s="116"/>
      <c r="CO215" s="116"/>
      <c r="CP215" s="116"/>
      <c r="CQ215" s="116"/>
      <c r="CR215" s="116"/>
      <c r="CS215" s="116"/>
      <c r="CT215" s="116"/>
      <c r="CU215" s="116"/>
      <c r="CV215" s="116"/>
      <c r="CW215" s="116"/>
      <c r="CX215" s="116"/>
      <c r="CY215" s="116"/>
      <c r="CZ215" s="116"/>
      <c r="DA215" s="116"/>
      <c r="DB215" s="116"/>
      <c r="DC215" s="116"/>
      <c r="DD215" s="116"/>
      <c r="DE215" s="116"/>
      <c r="DF215" s="116"/>
      <c r="DG215" s="116"/>
      <c r="DH215" s="116"/>
      <c r="DI215" s="116"/>
      <c r="DJ215" s="116"/>
      <c r="DK215" s="116"/>
      <c r="DL215" s="102"/>
      <c r="DM215" s="102"/>
      <c r="DN215" s="102"/>
      <c r="DO215" s="102"/>
      <c r="DP215" s="102"/>
      <c r="DQ215" s="102"/>
      <c r="DR215" s="102"/>
      <c r="DS215" s="102"/>
      <c r="DT215" s="102"/>
      <c r="DU215" s="102"/>
      <c r="DV215" s="102"/>
      <c r="DW215" s="102"/>
      <c r="DX215" s="102"/>
      <c r="DY215" s="102"/>
      <c r="DZ215" s="102"/>
      <c r="EA215" s="102"/>
      <c r="EB215" s="102"/>
      <c r="EC215" s="102"/>
      <c r="ED215" s="102"/>
      <c r="EE215" s="102"/>
      <c r="EF215" s="102"/>
      <c r="EG215" s="102"/>
      <c r="EH215" s="102"/>
      <c r="EI215" s="102"/>
      <c r="EJ215" s="102"/>
      <c r="EK215" s="102"/>
      <c r="EL215" s="102"/>
      <c r="EM215" s="102"/>
      <c r="EN215" s="102"/>
      <c r="EO215" s="102"/>
      <c r="EP215" s="102"/>
      <c r="EQ215" s="102"/>
    </row>
    <row r="216" spans="2:147" x14ac:dyDescent="0.3"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16"/>
      <c r="M216" s="116"/>
      <c r="N216" s="116"/>
      <c r="O216" s="116"/>
      <c r="P216" s="117"/>
      <c r="Q216" s="117"/>
      <c r="R216" s="116"/>
      <c r="S216" s="111">
        <v>0.49</v>
      </c>
      <c r="T216" s="111">
        <f t="shared" si="266"/>
        <v>0.38531006034966825</v>
      </c>
      <c r="U216" s="111">
        <f t="shared" si="267"/>
        <v>0.41219215758336603</v>
      </c>
      <c r="V216" s="156">
        <f t="shared" si="268"/>
        <v>0.89083770434799858</v>
      </c>
      <c r="W216" s="156">
        <f t="shared" si="269"/>
        <v>0.88368232015282533</v>
      </c>
      <c r="X216" s="156">
        <f t="shared" si="270"/>
        <v>1.214421426569003</v>
      </c>
      <c r="Y216" s="156">
        <f t="shared" si="271"/>
        <v>1.1981562462754685</v>
      </c>
      <c r="Z216" s="134">
        <f t="shared" si="272"/>
        <v>1938.6757946722482</v>
      </c>
      <c r="AA216" s="134">
        <f t="shared" si="273"/>
        <v>1562.4022766587052</v>
      </c>
      <c r="AB216" s="111">
        <f t="shared" si="274"/>
        <v>0.55373680768428291</v>
      </c>
      <c r="AC216" s="111">
        <f t="shared" si="275"/>
        <v>4.6677072777532311</v>
      </c>
      <c r="AD216" s="116"/>
      <c r="AE216" s="116"/>
      <c r="AF216" s="116"/>
      <c r="AG216" s="116"/>
      <c r="AH216" s="116"/>
      <c r="AI216" s="116"/>
      <c r="AJ216" s="116"/>
      <c r="AK216" s="116"/>
      <c r="AL216" s="116"/>
      <c r="AM216" s="116"/>
      <c r="AN216" s="116"/>
      <c r="AO216" s="116"/>
      <c r="AP216" s="116"/>
      <c r="AQ216" s="116"/>
      <c r="AR216" s="116"/>
      <c r="AS216" s="116"/>
      <c r="AT216" s="116"/>
      <c r="AU216" s="116"/>
      <c r="AV216" s="116"/>
      <c r="AW216" s="116"/>
      <c r="AX216" s="116"/>
      <c r="AY216" s="116"/>
      <c r="AZ216" s="116"/>
      <c r="BA216" s="116"/>
      <c r="BB216" s="116"/>
      <c r="BC216" s="116"/>
      <c r="BD216" s="116"/>
      <c r="BE216" s="116"/>
      <c r="BF216" s="116"/>
      <c r="BG216" s="116"/>
      <c r="BH216" s="116"/>
      <c r="BI216" s="116"/>
      <c r="BJ216" s="116"/>
      <c r="BK216" s="116"/>
      <c r="BL216" s="116"/>
      <c r="BM216" s="116"/>
      <c r="BN216" s="116"/>
      <c r="BO216" s="116"/>
      <c r="BP216" s="116"/>
      <c r="BQ216" s="116"/>
      <c r="BR216" s="116"/>
      <c r="BS216" s="116"/>
      <c r="BT216" s="116"/>
      <c r="BU216" s="116"/>
      <c r="BV216" s="116"/>
      <c r="BW216" s="116"/>
      <c r="BX216" s="116"/>
      <c r="BY216" s="116"/>
      <c r="BZ216" s="116"/>
      <c r="CA216" s="116"/>
      <c r="CB216" s="116"/>
      <c r="CC216" s="116"/>
      <c r="CD216" s="116"/>
      <c r="CE216" s="116"/>
      <c r="CF216" s="116"/>
      <c r="CG216" s="116"/>
      <c r="CH216" s="116"/>
      <c r="CI216" s="116"/>
      <c r="CJ216" s="116"/>
      <c r="CK216" s="116"/>
      <c r="CL216" s="116"/>
      <c r="CM216" s="116"/>
      <c r="CN216" s="116"/>
      <c r="CO216" s="116"/>
      <c r="CP216" s="116"/>
      <c r="CQ216" s="116"/>
      <c r="CR216" s="116"/>
      <c r="CS216" s="116"/>
      <c r="CT216" s="116"/>
      <c r="CU216" s="116"/>
      <c r="CV216" s="116"/>
      <c r="CW216" s="116"/>
      <c r="CX216" s="116"/>
      <c r="CY216" s="116"/>
      <c r="CZ216" s="116"/>
      <c r="DA216" s="116"/>
      <c r="DB216" s="116"/>
      <c r="DC216" s="116"/>
      <c r="DD216" s="116"/>
      <c r="DE216" s="116"/>
      <c r="DF216" s="116"/>
      <c r="DG216" s="116"/>
      <c r="DH216" s="116"/>
      <c r="DI216" s="116"/>
      <c r="DJ216" s="116"/>
      <c r="DK216" s="116"/>
      <c r="DL216" s="102"/>
      <c r="DM216" s="102"/>
      <c r="DN216" s="102"/>
      <c r="DO216" s="102"/>
      <c r="DP216" s="102"/>
      <c r="DQ216" s="102"/>
      <c r="DR216" s="102"/>
      <c r="DS216" s="102"/>
      <c r="DT216" s="102"/>
      <c r="DU216" s="102"/>
      <c r="DV216" s="102"/>
      <c r="DW216" s="102"/>
      <c r="DX216" s="102"/>
      <c r="DY216" s="102"/>
      <c r="DZ216" s="102"/>
      <c r="EA216" s="102"/>
      <c r="EB216" s="102"/>
      <c r="EC216" s="102"/>
      <c r="ED216" s="102"/>
      <c r="EE216" s="102"/>
      <c r="EF216" s="102"/>
      <c r="EG216" s="102"/>
      <c r="EH216" s="102"/>
      <c r="EI216" s="102"/>
      <c r="EJ216" s="102"/>
      <c r="EK216" s="102"/>
      <c r="EL216" s="102"/>
      <c r="EM216" s="102"/>
      <c r="EN216" s="102"/>
      <c r="EO216" s="102"/>
      <c r="EP216" s="102"/>
      <c r="EQ216" s="102"/>
    </row>
    <row r="217" spans="2:147" x14ac:dyDescent="0.3"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16"/>
      <c r="M217" s="116"/>
      <c r="N217" s="116"/>
      <c r="O217" s="116"/>
      <c r="P217" s="117"/>
      <c r="Q217" s="117"/>
      <c r="R217" s="116"/>
      <c r="S217" s="111">
        <v>0.5</v>
      </c>
      <c r="T217" s="111">
        <f t="shared" si="266"/>
        <v>0.38531006034966825</v>
      </c>
      <c r="U217" s="111">
        <f t="shared" si="267"/>
        <v>0.41219215758336603</v>
      </c>
      <c r="V217" s="156">
        <f t="shared" si="268"/>
        <v>0.89083770434799858</v>
      </c>
      <c r="W217" s="156">
        <f t="shared" si="269"/>
        <v>0.88368232015282533</v>
      </c>
      <c r="X217" s="156">
        <f t="shared" si="270"/>
        <v>1.2052909126256872</v>
      </c>
      <c r="Y217" s="156">
        <f t="shared" si="271"/>
        <v>1.2070523077780817</v>
      </c>
      <c r="Z217" s="134">
        <f t="shared" si="272"/>
        <v>1963.367389778042</v>
      </c>
      <c r="AA217" s="134">
        <f t="shared" si="273"/>
        <v>1543.1399895620195</v>
      </c>
      <c r="AB217" s="111">
        <f t="shared" si="274"/>
        <v>0.55992107740767272</v>
      </c>
      <c r="AC217" s="111">
        <f t="shared" si="275"/>
        <v>4.6749457397329284</v>
      </c>
      <c r="AD217" s="116"/>
      <c r="AE217" s="116"/>
      <c r="AF217" s="116"/>
      <c r="AG217" s="116"/>
      <c r="AH217" s="116"/>
      <c r="AI217" s="116"/>
      <c r="AJ217" s="116"/>
      <c r="AK217" s="116"/>
      <c r="AL217" s="116"/>
      <c r="AM217" s="116"/>
      <c r="AN217" s="116"/>
      <c r="AO217" s="116"/>
      <c r="AP217" s="116"/>
      <c r="AQ217" s="116"/>
      <c r="AR217" s="116"/>
      <c r="AS217" s="116"/>
      <c r="AT217" s="116"/>
      <c r="AU217" s="116"/>
      <c r="AV217" s="116"/>
      <c r="AW217" s="116"/>
      <c r="AX217" s="116"/>
      <c r="AY217" s="116"/>
      <c r="AZ217" s="116"/>
      <c r="BA217" s="116"/>
      <c r="BB217" s="116"/>
      <c r="BC217" s="116"/>
      <c r="BD217" s="116"/>
      <c r="BE217" s="116"/>
      <c r="BF217" s="116"/>
      <c r="BG217" s="116"/>
      <c r="BH217" s="116"/>
      <c r="BI217" s="116"/>
      <c r="BJ217" s="116"/>
      <c r="BK217" s="116"/>
      <c r="BL217" s="116"/>
      <c r="BM217" s="116"/>
      <c r="BN217" s="116"/>
      <c r="BO217" s="116"/>
      <c r="BP217" s="116"/>
      <c r="BQ217" s="116"/>
      <c r="BR217" s="116"/>
      <c r="BS217" s="116"/>
      <c r="BT217" s="116"/>
      <c r="BU217" s="116"/>
      <c r="BV217" s="116"/>
      <c r="BW217" s="116"/>
      <c r="BX217" s="116"/>
      <c r="BY217" s="116"/>
      <c r="BZ217" s="116"/>
      <c r="CA217" s="116"/>
      <c r="CB217" s="116"/>
      <c r="CC217" s="116"/>
      <c r="CD217" s="116"/>
      <c r="CE217" s="116"/>
      <c r="CF217" s="116"/>
      <c r="CG217" s="116"/>
      <c r="CH217" s="116"/>
      <c r="CI217" s="116"/>
      <c r="CJ217" s="116"/>
      <c r="CK217" s="116"/>
      <c r="CL217" s="116"/>
      <c r="CM217" s="116"/>
      <c r="CN217" s="116"/>
      <c r="CO217" s="116"/>
      <c r="CP217" s="116"/>
      <c r="CQ217" s="116"/>
      <c r="CR217" s="116"/>
      <c r="CS217" s="116"/>
      <c r="CT217" s="116"/>
      <c r="CU217" s="116"/>
      <c r="CV217" s="116"/>
      <c r="CW217" s="116"/>
      <c r="CX217" s="116"/>
      <c r="CY217" s="116"/>
      <c r="CZ217" s="116"/>
      <c r="DA217" s="116"/>
      <c r="DB217" s="116"/>
      <c r="DC217" s="116"/>
      <c r="DD217" s="116"/>
      <c r="DE217" s="116"/>
      <c r="DF217" s="116"/>
      <c r="DG217" s="116"/>
      <c r="DH217" s="116"/>
      <c r="DI217" s="116"/>
      <c r="DJ217" s="116"/>
      <c r="DK217" s="116"/>
      <c r="DL217" s="102"/>
      <c r="DM217" s="102"/>
      <c r="DN217" s="102"/>
      <c r="DO217" s="102"/>
      <c r="DP217" s="102"/>
      <c r="DQ217" s="102"/>
      <c r="DR217" s="102"/>
      <c r="DS217" s="102"/>
      <c r="DT217" s="102"/>
      <c r="DU217" s="102"/>
      <c r="DV217" s="102"/>
      <c r="DW217" s="102"/>
      <c r="DX217" s="102"/>
      <c r="DY217" s="102"/>
      <c r="DZ217" s="102"/>
      <c r="EA217" s="102"/>
      <c r="EB217" s="102"/>
      <c r="EC217" s="102"/>
      <c r="ED217" s="102"/>
      <c r="EE217" s="102"/>
      <c r="EF217" s="102"/>
      <c r="EG217" s="102"/>
      <c r="EH217" s="102"/>
      <c r="EI217" s="102"/>
      <c r="EJ217" s="102"/>
      <c r="EK217" s="102"/>
      <c r="EL217" s="102"/>
      <c r="EM217" s="102"/>
      <c r="EN217" s="102"/>
      <c r="EO217" s="102"/>
      <c r="EP217" s="102"/>
      <c r="EQ217" s="102"/>
    </row>
    <row r="218" spans="2:147" x14ac:dyDescent="0.3"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16"/>
      <c r="M218" s="116"/>
      <c r="N218" s="116"/>
      <c r="O218" s="116"/>
      <c r="P218" s="117"/>
      <c r="Q218" s="117"/>
      <c r="R218" s="116"/>
      <c r="S218" s="111">
        <v>0.51</v>
      </c>
      <c r="T218" s="111">
        <f t="shared" si="266"/>
        <v>0.38531006034966825</v>
      </c>
      <c r="U218" s="111">
        <f t="shared" si="267"/>
        <v>0.41219215758336603</v>
      </c>
      <c r="V218" s="156">
        <f t="shared" si="268"/>
        <v>0.89083770434799858</v>
      </c>
      <c r="W218" s="156">
        <f t="shared" si="269"/>
        <v>0.88368232015282533</v>
      </c>
      <c r="X218" s="156">
        <f t="shared" si="270"/>
        <v>1.1964098863381933</v>
      </c>
      <c r="Y218" s="156">
        <f t="shared" si="271"/>
        <v>1.2161940209349662</v>
      </c>
      <c r="Z218" s="134">
        <f t="shared" si="272"/>
        <v>1987.8785890269464</v>
      </c>
      <c r="AA218" s="134">
        <f t="shared" si="273"/>
        <v>1523.7305494913965</v>
      </c>
      <c r="AB218" s="111">
        <f t="shared" si="274"/>
        <v>0.56608765685855755</v>
      </c>
      <c r="AC218" s="111">
        <f t="shared" si="275"/>
        <v>4.6817475070630561</v>
      </c>
      <c r="AD218" s="116"/>
      <c r="AE218" s="116"/>
      <c r="AF218" s="116"/>
      <c r="AG218" s="116"/>
      <c r="AH218" s="116"/>
      <c r="AI218" s="116"/>
      <c r="AJ218" s="116"/>
      <c r="AK218" s="116"/>
      <c r="AL218" s="116"/>
      <c r="AM218" s="116"/>
      <c r="AN218" s="116"/>
      <c r="AO218" s="116"/>
      <c r="AP218" s="116"/>
      <c r="AQ218" s="116"/>
      <c r="AR218" s="116"/>
      <c r="AS218" s="116"/>
      <c r="AT218" s="116"/>
      <c r="AU218" s="116"/>
      <c r="AV218" s="116"/>
      <c r="AW218" s="116"/>
      <c r="AX218" s="116"/>
      <c r="AY218" s="116"/>
      <c r="AZ218" s="116"/>
      <c r="BA218" s="116"/>
      <c r="BB218" s="116"/>
      <c r="BC218" s="116"/>
      <c r="BD218" s="116"/>
      <c r="BE218" s="116"/>
      <c r="BF218" s="116"/>
      <c r="BG218" s="116"/>
      <c r="BH218" s="116"/>
      <c r="BI218" s="116"/>
      <c r="BJ218" s="116"/>
      <c r="BK218" s="116"/>
      <c r="BL218" s="116"/>
      <c r="BM218" s="116"/>
      <c r="BN218" s="116"/>
      <c r="BO218" s="116"/>
      <c r="BP218" s="116"/>
      <c r="BQ218" s="116"/>
      <c r="BR218" s="116"/>
      <c r="BS218" s="116"/>
      <c r="BT218" s="116"/>
      <c r="BU218" s="116"/>
      <c r="BV218" s="116"/>
      <c r="BW218" s="116"/>
      <c r="BX218" s="116"/>
      <c r="BY218" s="116"/>
      <c r="BZ218" s="116"/>
      <c r="CA218" s="116"/>
      <c r="CB218" s="116"/>
      <c r="CC218" s="116"/>
      <c r="CD218" s="116"/>
      <c r="CE218" s="116"/>
      <c r="CF218" s="116"/>
      <c r="CG218" s="116"/>
      <c r="CH218" s="116"/>
      <c r="CI218" s="116"/>
      <c r="CJ218" s="116"/>
      <c r="CK218" s="116"/>
      <c r="CL218" s="116"/>
      <c r="CM218" s="116"/>
      <c r="CN218" s="116"/>
      <c r="CO218" s="116"/>
      <c r="CP218" s="116"/>
      <c r="CQ218" s="116"/>
      <c r="CR218" s="116"/>
      <c r="CS218" s="116"/>
      <c r="CT218" s="116"/>
      <c r="CU218" s="116"/>
      <c r="CV218" s="116"/>
      <c r="CW218" s="116"/>
      <c r="CX218" s="116"/>
      <c r="CY218" s="116"/>
      <c r="CZ218" s="116"/>
      <c r="DA218" s="116"/>
      <c r="DB218" s="116"/>
      <c r="DC218" s="116"/>
      <c r="DD218" s="116"/>
      <c r="DE218" s="116"/>
      <c r="DF218" s="116"/>
      <c r="DG218" s="116"/>
      <c r="DH218" s="116"/>
      <c r="DI218" s="116"/>
      <c r="DJ218" s="116"/>
      <c r="DK218" s="116"/>
      <c r="DL218" s="102"/>
      <c r="DM218" s="102"/>
      <c r="DN218" s="102"/>
      <c r="DO218" s="102"/>
      <c r="DP218" s="102"/>
      <c r="DQ218" s="102"/>
      <c r="DR218" s="102"/>
      <c r="DS218" s="102"/>
      <c r="DT218" s="102"/>
      <c r="DU218" s="102"/>
      <c r="DV218" s="102"/>
      <c r="DW218" s="102"/>
      <c r="DX218" s="102"/>
      <c r="DY218" s="102"/>
      <c r="DZ218" s="102"/>
      <c r="EA218" s="102"/>
      <c r="EB218" s="102"/>
      <c r="EC218" s="102"/>
      <c r="ED218" s="102"/>
      <c r="EE218" s="102"/>
      <c r="EF218" s="102"/>
      <c r="EG218" s="102"/>
      <c r="EH218" s="102"/>
      <c r="EI218" s="102"/>
      <c r="EJ218" s="102"/>
      <c r="EK218" s="102"/>
      <c r="EL218" s="102"/>
      <c r="EM218" s="102"/>
      <c r="EN218" s="102"/>
      <c r="EO218" s="102"/>
      <c r="EP218" s="102"/>
      <c r="EQ218" s="102"/>
    </row>
    <row r="219" spans="2:147" x14ac:dyDescent="0.3"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16"/>
      <c r="M219" s="116"/>
      <c r="N219" s="116"/>
      <c r="O219" s="116"/>
      <c r="P219" s="117"/>
      <c r="Q219" s="117"/>
      <c r="R219" s="116"/>
      <c r="S219" s="111">
        <v>0.52</v>
      </c>
      <c r="T219" s="111">
        <f t="shared" si="266"/>
        <v>0.38531006034966825</v>
      </c>
      <c r="U219" s="111">
        <f t="shared" si="267"/>
        <v>0.41219215758336603</v>
      </c>
      <c r="V219" s="156">
        <f t="shared" si="268"/>
        <v>0.89083770434799858</v>
      </c>
      <c r="W219" s="156">
        <f t="shared" si="269"/>
        <v>0.88368232015282533</v>
      </c>
      <c r="X219" s="156">
        <f t="shared" si="270"/>
        <v>1.1877736035541278</v>
      </c>
      <c r="Y219" s="156">
        <f t="shared" si="271"/>
        <v>1.2255860335671729</v>
      </c>
      <c r="Z219" s="134">
        <f t="shared" si="272"/>
        <v>2012.2257395603724</v>
      </c>
      <c r="AA219" s="134">
        <f t="shared" si="273"/>
        <v>1504.160817708454</v>
      </c>
      <c r="AB219" s="111">
        <f t="shared" si="274"/>
        <v>0.5722424730013943</v>
      </c>
      <c r="AC219" s="111">
        <f t="shared" si="275"/>
        <v>4.6881168572506775</v>
      </c>
      <c r="AD219" s="116"/>
      <c r="AE219" s="116"/>
      <c r="AF219" s="116"/>
      <c r="AG219" s="116"/>
      <c r="AH219" s="116"/>
      <c r="AI219" s="116"/>
      <c r="AJ219" s="116"/>
      <c r="AK219" s="116"/>
      <c r="AL219" s="116"/>
      <c r="AM219" s="116"/>
      <c r="AN219" s="116"/>
      <c r="AO219" s="116"/>
      <c r="AP219" s="116"/>
      <c r="AQ219" s="116"/>
      <c r="AR219" s="116"/>
      <c r="AS219" s="116"/>
      <c r="AT219" s="116"/>
      <c r="AU219" s="116"/>
      <c r="AV219" s="116"/>
      <c r="AW219" s="116"/>
      <c r="AX219" s="116"/>
      <c r="AY219" s="116"/>
      <c r="AZ219" s="116"/>
      <c r="BA219" s="116"/>
      <c r="BB219" s="116"/>
      <c r="BC219" s="116"/>
      <c r="BD219" s="116"/>
      <c r="BE219" s="116"/>
      <c r="BF219" s="116"/>
      <c r="BG219" s="116"/>
      <c r="BH219" s="116"/>
      <c r="BI219" s="116"/>
      <c r="BJ219" s="116"/>
      <c r="BK219" s="116"/>
      <c r="BL219" s="116"/>
      <c r="BM219" s="116"/>
      <c r="BN219" s="116"/>
      <c r="BO219" s="116"/>
      <c r="BP219" s="116"/>
      <c r="BQ219" s="116"/>
      <c r="BR219" s="116"/>
      <c r="BS219" s="116"/>
      <c r="BT219" s="116"/>
      <c r="BU219" s="116"/>
      <c r="BV219" s="116"/>
      <c r="BW219" s="116"/>
      <c r="BX219" s="116"/>
      <c r="BY219" s="116"/>
      <c r="BZ219" s="116"/>
      <c r="CA219" s="116"/>
      <c r="CB219" s="116"/>
      <c r="CC219" s="116"/>
      <c r="CD219" s="116"/>
      <c r="CE219" s="116"/>
      <c r="CF219" s="116"/>
      <c r="CG219" s="116"/>
      <c r="CH219" s="116"/>
      <c r="CI219" s="116"/>
      <c r="CJ219" s="116"/>
      <c r="CK219" s="116"/>
      <c r="CL219" s="116"/>
      <c r="CM219" s="116"/>
      <c r="CN219" s="116"/>
      <c r="CO219" s="116"/>
      <c r="CP219" s="116"/>
      <c r="CQ219" s="116"/>
      <c r="CR219" s="116"/>
      <c r="CS219" s="116"/>
      <c r="CT219" s="116"/>
      <c r="CU219" s="116"/>
      <c r="CV219" s="116"/>
      <c r="CW219" s="116"/>
      <c r="CX219" s="116"/>
      <c r="CY219" s="116"/>
      <c r="CZ219" s="116"/>
      <c r="DA219" s="116"/>
      <c r="DB219" s="116"/>
      <c r="DC219" s="116"/>
      <c r="DD219" s="116"/>
      <c r="DE219" s="116"/>
      <c r="DF219" s="116"/>
      <c r="DG219" s="116"/>
      <c r="DH219" s="116"/>
      <c r="DI219" s="116"/>
      <c r="DJ219" s="116"/>
      <c r="DK219" s="116"/>
      <c r="DL219" s="102"/>
      <c r="DM219" s="102"/>
      <c r="DN219" s="102"/>
      <c r="DO219" s="102"/>
      <c r="DP219" s="102"/>
      <c r="DQ219" s="102"/>
      <c r="DR219" s="102"/>
      <c r="DS219" s="102"/>
      <c r="DT219" s="102"/>
      <c r="DU219" s="102"/>
      <c r="DV219" s="102"/>
      <c r="DW219" s="102"/>
      <c r="DX219" s="102"/>
      <c r="DY219" s="102"/>
      <c r="DZ219" s="102"/>
      <c r="EA219" s="102"/>
      <c r="EB219" s="102"/>
      <c r="EC219" s="102"/>
      <c r="ED219" s="102"/>
      <c r="EE219" s="102"/>
      <c r="EF219" s="102"/>
      <c r="EG219" s="102"/>
      <c r="EH219" s="102"/>
      <c r="EI219" s="102"/>
      <c r="EJ219" s="102"/>
      <c r="EK219" s="102"/>
      <c r="EL219" s="102"/>
      <c r="EM219" s="102"/>
      <c r="EN219" s="102"/>
      <c r="EO219" s="102"/>
      <c r="EP219" s="102"/>
      <c r="EQ219" s="102"/>
    </row>
    <row r="220" spans="2:147" x14ac:dyDescent="0.3"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16"/>
      <c r="M220" s="116"/>
      <c r="N220" s="116"/>
      <c r="O220" s="116"/>
      <c r="P220" s="117"/>
      <c r="Q220" s="117"/>
      <c r="R220" s="116"/>
      <c r="S220" s="111">
        <v>0.53</v>
      </c>
      <c r="T220" s="111">
        <f t="shared" si="266"/>
        <v>0.38531006034966825</v>
      </c>
      <c r="U220" s="111">
        <f t="shared" si="267"/>
        <v>0.41219215758336603</v>
      </c>
      <c r="V220" s="156">
        <f t="shared" si="268"/>
        <v>0.89083770434799858</v>
      </c>
      <c r="W220" s="156">
        <f t="shared" si="269"/>
        <v>0.88368232015282533</v>
      </c>
      <c r="X220" s="156">
        <f t="shared" si="270"/>
        <v>1.1793774794480083</v>
      </c>
      <c r="Y220" s="156">
        <f t="shared" si="271"/>
        <v>1.2352331515572377</v>
      </c>
      <c r="Z220" s="134">
        <f t="shared" si="272"/>
        <v>2036.4248453869436</v>
      </c>
      <c r="AA220" s="134">
        <f t="shared" si="273"/>
        <v>1484.4173700665121</v>
      </c>
      <c r="AB220" s="111">
        <f t="shared" si="274"/>
        <v>0.57839139636783432</v>
      </c>
      <c r="AC220" s="111">
        <f t="shared" si="275"/>
        <v>4.6940572298193093</v>
      </c>
      <c r="AD220" s="116"/>
      <c r="AE220" s="116"/>
      <c r="AF220" s="116"/>
      <c r="AG220" s="116"/>
      <c r="AH220" s="116"/>
      <c r="AI220" s="116"/>
      <c r="AJ220" s="116"/>
      <c r="AK220" s="116"/>
      <c r="AL220" s="116"/>
      <c r="AM220" s="116"/>
      <c r="AN220" s="116"/>
      <c r="AO220" s="116"/>
      <c r="AP220" s="116"/>
      <c r="AQ220" s="116"/>
      <c r="AR220" s="116"/>
      <c r="AS220" s="116"/>
      <c r="AT220" s="116"/>
      <c r="AU220" s="116"/>
      <c r="AV220" s="116"/>
      <c r="AW220" s="116"/>
      <c r="AX220" s="116"/>
      <c r="AY220" s="116"/>
      <c r="AZ220" s="116"/>
      <c r="BA220" s="116"/>
      <c r="BB220" s="116"/>
      <c r="BC220" s="116"/>
      <c r="BD220" s="116"/>
      <c r="BE220" s="116"/>
      <c r="BF220" s="116"/>
      <c r="BG220" s="116"/>
      <c r="BH220" s="116"/>
      <c r="BI220" s="116"/>
      <c r="BJ220" s="116"/>
      <c r="BK220" s="116"/>
      <c r="BL220" s="116"/>
      <c r="BM220" s="116"/>
      <c r="BN220" s="116"/>
      <c r="BO220" s="116"/>
      <c r="BP220" s="116"/>
      <c r="BQ220" s="116"/>
      <c r="BR220" s="116"/>
      <c r="BS220" s="116"/>
      <c r="BT220" s="116"/>
      <c r="BU220" s="116"/>
      <c r="BV220" s="116"/>
      <c r="BW220" s="116"/>
      <c r="BX220" s="116"/>
      <c r="BY220" s="116"/>
      <c r="BZ220" s="116"/>
      <c r="CA220" s="116"/>
      <c r="CB220" s="116"/>
      <c r="CC220" s="116"/>
      <c r="CD220" s="116"/>
      <c r="CE220" s="116"/>
      <c r="CF220" s="116"/>
      <c r="CG220" s="116"/>
      <c r="CH220" s="116"/>
      <c r="CI220" s="116"/>
      <c r="CJ220" s="116"/>
      <c r="CK220" s="116"/>
      <c r="CL220" s="116"/>
      <c r="CM220" s="116"/>
      <c r="CN220" s="116"/>
      <c r="CO220" s="116"/>
      <c r="CP220" s="116"/>
      <c r="CQ220" s="116"/>
      <c r="CR220" s="116"/>
      <c r="CS220" s="116"/>
      <c r="CT220" s="116"/>
      <c r="CU220" s="116"/>
      <c r="CV220" s="116"/>
      <c r="CW220" s="116"/>
      <c r="CX220" s="116"/>
      <c r="CY220" s="116"/>
      <c r="CZ220" s="116"/>
      <c r="DA220" s="116"/>
      <c r="DB220" s="116"/>
      <c r="DC220" s="116"/>
      <c r="DD220" s="116"/>
      <c r="DE220" s="116"/>
      <c r="DF220" s="116"/>
      <c r="DG220" s="116"/>
      <c r="DH220" s="116"/>
      <c r="DI220" s="116"/>
      <c r="DJ220" s="116"/>
      <c r="DK220" s="116"/>
      <c r="DL220" s="102"/>
      <c r="DM220" s="102"/>
      <c r="DN220" s="102"/>
      <c r="DO220" s="102"/>
      <c r="DP220" s="102"/>
      <c r="DQ220" s="102"/>
      <c r="DR220" s="102"/>
      <c r="DS220" s="102"/>
      <c r="DT220" s="102"/>
      <c r="DU220" s="102"/>
      <c r="DV220" s="102"/>
      <c r="DW220" s="102"/>
      <c r="DX220" s="102"/>
      <c r="DY220" s="102"/>
      <c r="DZ220" s="102"/>
      <c r="EA220" s="102"/>
      <c r="EB220" s="102"/>
      <c r="EC220" s="102"/>
      <c r="ED220" s="102"/>
      <c r="EE220" s="102"/>
      <c r="EF220" s="102"/>
      <c r="EG220" s="102"/>
      <c r="EH220" s="102"/>
      <c r="EI220" s="102"/>
      <c r="EJ220" s="102"/>
      <c r="EK220" s="102"/>
      <c r="EL220" s="102"/>
      <c r="EM220" s="102"/>
      <c r="EN220" s="102"/>
      <c r="EO220" s="102"/>
      <c r="EP220" s="102"/>
      <c r="EQ220" s="102"/>
    </row>
    <row r="221" spans="2:147" x14ac:dyDescent="0.3"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16"/>
      <c r="M221" s="116"/>
      <c r="N221" s="116"/>
      <c r="O221" s="116"/>
      <c r="P221" s="117"/>
      <c r="Q221" s="117"/>
      <c r="R221" s="116"/>
      <c r="S221" s="111">
        <v>0.54</v>
      </c>
      <c r="T221" s="111">
        <f t="shared" si="266"/>
        <v>0.38531006034966825</v>
      </c>
      <c r="U221" s="111">
        <f t="shared" si="267"/>
        <v>0.41219215758336603</v>
      </c>
      <c r="V221" s="156">
        <f t="shared" si="268"/>
        <v>0.89083770434799858</v>
      </c>
      <c r="W221" s="156">
        <f t="shared" si="269"/>
        <v>0.88368232015282533</v>
      </c>
      <c r="X221" s="156">
        <f t="shared" si="270"/>
        <v>1.1712170840603728</v>
      </c>
      <c r="Y221" s="156">
        <f t="shared" si="271"/>
        <v>1.2451403433135759</v>
      </c>
      <c r="Z221" s="134">
        <f t="shared" si="272"/>
        <v>2060.4915854882393</v>
      </c>
      <c r="AA221" s="134">
        <f t="shared" si="273"/>
        <v>1464.4864820542841</v>
      </c>
      <c r="AB221" s="111">
        <f t="shared" si="274"/>
        <v>0.5845402569907997</v>
      </c>
      <c r="AC221" s="111">
        <f t="shared" si="275"/>
        <v>4.6995712305078223</v>
      </c>
      <c r="AD221" s="116"/>
      <c r="AE221" s="116"/>
      <c r="AF221" s="116"/>
      <c r="AG221" s="116"/>
      <c r="AH221" s="116"/>
      <c r="AI221" s="116"/>
      <c r="AJ221" s="116"/>
      <c r="AK221" s="116"/>
      <c r="AL221" s="116"/>
      <c r="AM221" s="116"/>
      <c r="AN221" s="116"/>
      <c r="AO221" s="116"/>
      <c r="AP221" s="116"/>
      <c r="AQ221" s="116"/>
      <c r="AR221" s="116"/>
      <c r="AS221" s="116"/>
      <c r="AT221" s="116"/>
      <c r="AU221" s="116"/>
      <c r="AV221" s="116"/>
      <c r="AW221" s="116"/>
      <c r="AX221" s="116"/>
      <c r="AY221" s="116"/>
      <c r="AZ221" s="116"/>
      <c r="BA221" s="116"/>
      <c r="BB221" s="116"/>
      <c r="BC221" s="116"/>
      <c r="BD221" s="116"/>
      <c r="BE221" s="116"/>
      <c r="BF221" s="116"/>
      <c r="BG221" s="116"/>
      <c r="BH221" s="116"/>
      <c r="BI221" s="116"/>
      <c r="BJ221" s="116"/>
      <c r="BK221" s="116"/>
      <c r="BL221" s="116"/>
      <c r="BM221" s="116"/>
      <c r="BN221" s="116"/>
      <c r="BO221" s="116"/>
      <c r="BP221" s="116"/>
      <c r="BQ221" s="116"/>
      <c r="BR221" s="116"/>
      <c r="BS221" s="116"/>
      <c r="BT221" s="116"/>
      <c r="BU221" s="116"/>
      <c r="BV221" s="116"/>
      <c r="BW221" s="116"/>
      <c r="BX221" s="116"/>
      <c r="BY221" s="116"/>
      <c r="BZ221" s="116"/>
      <c r="CA221" s="116"/>
      <c r="CB221" s="116"/>
      <c r="CC221" s="116"/>
      <c r="CD221" s="116"/>
      <c r="CE221" s="116"/>
      <c r="CF221" s="116"/>
      <c r="CG221" s="116"/>
      <c r="CH221" s="116"/>
      <c r="CI221" s="116"/>
      <c r="CJ221" s="116"/>
      <c r="CK221" s="116"/>
      <c r="CL221" s="116"/>
      <c r="CM221" s="116"/>
      <c r="CN221" s="116"/>
      <c r="CO221" s="116"/>
      <c r="CP221" s="116"/>
      <c r="CQ221" s="116"/>
      <c r="CR221" s="116"/>
      <c r="CS221" s="116"/>
      <c r="CT221" s="116"/>
      <c r="CU221" s="116"/>
      <c r="CV221" s="116"/>
      <c r="CW221" s="116"/>
      <c r="CX221" s="116"/>
      <c r="CY221" s="116"/>
      <c r="CZ221" s="116"/>
      <c r="DA221" s="116"/>
      <c r="DB221" s="116"/>
      <c r="DC221" s="116"/>
      <c r="DD221" s="116"/>
      <c r="DE221" s="116"/>
      <c r="DF221" s="116"/>
      <c r="DG221" s="116"/>
      <c r="DH221" s="116"/>
      <c r="DI221" s="116"/>
      <c r="DJ221" s="116"/>
      <c r="DK221" s="116"/>
      <c r="DL221" s="102"/>
      <c r="DM221" s="102"/>
      <c r="DN221" s="102"/>
      <c r="DO221" s="102"/>
      <c r="DP221" s="102"/>
      <c r="DQ221" s="102"/>
      <c r="DR221" s="102"/>
      <c r="DS221" s="102"/>
      <c r="DT221" s="102"/>
      <c r="DU221" s="102"/>
      <c r="DV221" s="102"/>
      <c r="DW221" s="102"/>
      <c r="DX221" s="102"/>
      <c r="DY221" s="102"/>
      <c r="DZ221" s="102"/>
      <c r="EA221" s="102"/>
      <c r="EB221" s="102"/>
      <c r="EC221" s="102"/>
      <c r="ED221" s="102"/>
      <c r="EE221" s="102"/>
      <c r="EF221" s="102"/>
      <c r="EG221" s="102"/>
      <c r="EH221" s="102"/>
      <c r="EI221" s="102"/>
      <c r="EJ221" s="102"/>
      <c r="EK221" s="102"/>
      <c r="EL221" s="102"/>
      <c r="EM221" s="102"/>
      <c r="EN221" s="102"/>
      <c r="EO221" s="102"/>
      <c r="EP221" s="102"/>
      <c r="EQ221" s="102"/>
    </row>
    <row r="222" spans="2:147" x14ac:dyDescent="0.3"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16"/>
      <c r="M222" s="116"/>
      <c r="N222" s="116"/>
      <c r="O222" s="116"/>
      <c r="P222" s="117"/>
      <c r="Q222" s="117"/>
      <c r="R222" s="116"/>
      <c r="S222" s="111">
        <v>0.55000000000000004</v>
      </c>
      <c r="T222" s="111">
        <f t="shared" si="266"/>
        <v>0.38531006034966825</v>
      </c>
      <c r="U222" s="111">
        <f t="shared" si="267"/>
        <v>0.41219215758336603</v>
      </c>
      <c r="V222" s="156">
        <f t="shared" si="268"/>
        <v>0.89083770434799858</v>
      </c>
      <c r="W222" s="156">
        <f t="shared" si="269"/>
        <v>0.88368232015282533</v>
      </c>
      <c r="X222" s="156">
        <f t="shared" si="270"/>
        <v>1.1632881380131286</v>
      </c>
      <c r="Y222" s="156">
        <f t="shared" si="271"/>
        <v>1.2553127444140009</v>
      </c>
      <c r="Z222" s="134">
        <f t="shared" si="272"/>
        <v>2084.4413313683449</v>
      </c>
      <c r="AA222" s="134">
        <f t="shared" si="273"/>
        <v>1444.3541133607698</v>
      </c>
      <c r="AB222" s="111">
        <f t="shared" si="274"/>
        <v>0.59069486004971739</v>
      </c>
      <c r="AC222" s="111">
        <f t="shared" si="275"/>
        <v>4.7046606340894472</v>
      </c>
      <c r="AD222" s="116"/>
      <c r="AE222" s="116"/>
      <c r="AF222" s="116"/>
      <c r="AG222" s="116"/>
      <c r="AH222" s="116"/>
      <c r="AI222" s="116"/>
      <c r="AJ222" s="116"/>
      <c r="AK222" s="116"/>
      <c r="AL222" s="116"/>
      <c r="AM222" s="116"/>
      <c r="AN222" s="116"/>
      <c r="AO222" s="116"/>
      <c r="AP222" s="116"/>
      <c r="AQ222" s="116"/>
      <c r="AR222" s="116"/>
      <c r="AS222" s="116"/>
      <c r="AT222" s="116"/>
      <c r="AU222" s="116"/>
      <c r="AV222" s="116"/>
      <c r="AW222" s="116"/>
      <c r="AX222" s="116"/>
      <c r="AY222" s="116"/>
      <c r="AZ222" s="116"/>
      <c r="BA222" s="116"/>
      <c r="BB222" s="116"/>
      <c r="BC222" s="116"/>
      <c r="BD222" s="116"/>
      <c r="BE222" s="116"/>
      <c r="BF222" s="116"/>
      <c r="BG222" s="116"/>
      <c r="BH222" s="116"/>
      <c r="BI222" s="116"/>
      <c r="BJ222" s="116"/>
      <c r="BK222" s="116"/>
      <c r="BL222" s="116"/>
      <c r="BM222" s="116"/>
      <c r="BN222" s="116"/>
      <c r="BO222" s="116"/>
      <c r="BP222" s="116"/>
      <c r="BQ222" s="116"/>
      <c r="BR222" s="116"/>
      <c r="BS222" s="116"/>
      <c r="BT222" s="116"/>
      <c r="BU222" s="116"/>
      <c r="BV222" s="116"/>
      <c r="BW222" s="116"/>
      <c r="BX222" s="116"/>
      <c r="BY222" s="116"/>
      <c r="BZ222" s="116"/>
      <c r="CA222" s="116"/>
      <c r="CB222" s="116"/>
      <c r="CC222" s="116"/>
      <c r="CD222" s="116"/>
      <c r="CE222" s="116"/>
      <c r="CF222" s="116"/>
      <c r="CG222" s="116"/>
      <c r="CH222" s="116"/>
      <c r="CI222" s="116"/>
      <c r="CJ222" s="116"/>
      <c r="CK222" s="116"/>
      <c r="CL222" s="116"/>
      <c r="CM222" s="116"/>
      <c r="CN222" s="116"/>
      <c r="CO222" s="116"/>
      <c r="CP222" s="116"/>
      <c r="CQ222" s="116"/>
      <c r="CR222" s="116"/>
      <c r="CS222" s="116"/>
      <c r="CT222" s="116"/>
      <c r="CU222" s="116"/>
      <c r="CV222" s="116"/>
      <c r="CW222" s="116"/>
      <c r="CX222" s="116"/>
      <c r="CY222" s="116"/>
      <c r="CZ222" s="116"/>
      <c r="DA222" s="116"/>
      <c r="DB222" s="116"/>
      <c r="DC222" s="116"/>
      <c r="DD222" s="116"/>
      <c r="DE222" s="116"/>
      <c r="DF222" s="116"/>
      <c r="DG222" s="116"/>
      <c r="DH222" s="116"/>
      <c r="DI222" s="116"/>
      <c r="DJ222" s="116"/>
      <c r="DK222" s="116"/>
      <c r="DL222" s="102"/>
      <c r="DM222" s="102"/>
      <c r="DN222" s="102"/>
      <c r="DO222" s="102"/>
      <c r="DP222" s="102"/>
      <c r="DQ222" s="102"/>
      <c r="DR222" s="102"/>
      <c r="DS222" s="102"/>
      <c r="DT222" s="102"/>
      <c r="DU222" s="102"/>
      <c r="DV222" s="102"/>
      <c r="DW222" s="102"/>
      <c r="DX222" s="102"/>
      <c r="DY222" s="102"/>
      <c r="DZ222" s="102"/>
      <c r="EA222" s="102"/>
      <c r="EB222" s="102"/>
      <c r="EC222" s="102"/>
      <c r="ED222" s="102"/>
      <c r="EE222" s="102"/>
      <c r="EF222" s="102"/>
      <c r="EG222" s="102"/>
      <c r="EH222" s="102"/>
      <c r="EI222" s="102"/>
      <c r="EJ222" s="102"/>
      <c r="EK222" s="102"/>
      <c r="EL222" s="102"/>
      <c r="EM222" s="102"/>
      <c r="EN222" s="102"/>
      <c r="EO222" s="102"/>
      <c r="EP222" s="102"/>
      <c r="EQ222" s="102"/>
    </row>
    <row r="223" spans="2:147" x14ac:dyDescent="0.3"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16"/>
      <c r="M223" s="116"/>
      <c r="N223" s="116"/>
      <c r="O223" s="116"/>
      <c r="P223" s="117"/>
      <c r="Q223" s="117"/>
      <c r="R223" s="116"/>
      <c r="S223" s="111">
        <v>0.56000000000000005</v>
      </c>
      <c r="T223" s="111">
        <f t="shared" si="266"/>
        <v>0.38531006034966825</v>
      </c>
      <c r="U223" s="111">
        <f t="shared" si="267"/>
        <v>0.41219215758336603</v>
      </c>
      <c r="V223" s="156">
        <f t="shared" si="268"/>
        <v>0.89083770434799858</v>
      </c>
      <c r="W223" s="156">
        <f t="shared" si="269"/>
        <v>0.88368232015282533</v>
      </c>
      <c r="X223" s="156">
        <f t="shared" si="270"/>
        <v>1.1555865083948693</v>
      </c>
      <c r="Y223" s="156">
        <f t="shared" si="271"/>
        <v>1.2657556624348845</v>
      </c>
      <c r="Z223" s="134">
        <f t="shared" si="272"/>
        <v>2108.2891640759517</v>
      </c>
      <c r="AA223" s="134">
        <f t="shared" si="273"/>
        <v>1424.0058919366295</v>
      </c>
      <c r="AB223" s="111">
        <f t="shared" si="274"/>
        <v>0.59686100131620567</v>
      </c>
      <c r="AC223" s="111">
        <f t="shared" si="275"/>
        <v>4.7093263858162953</v>
      </c>
      <c r="AD223" s="116"/>
      <c r="AE223" s="116"/>
      <c r="AF223" s="116"/>
      <c r="AG223" s="116"/>
      <c r="AH223" s="116"/>
      <c r="AI223" s="116"/>
      <c r="AJ223" s="116"/>
      <c r="AK223" s="116"/>
      <c r="AL223" s="116"/>
      <c r="AM223" s="116"/>
      <c r="AN223" s="116"/>
      <c r="AO223" s="116"/>
      <c r="AP223" s="116"/>
      <c r="AQ223" s="116"/>
      <c r="AR223" s="116"/>
      <c r="AS223" s="116"/>
      <c r="AT223" s="116"/>
      <c r="AU223" s="116"/>
      <c r="AV223" s="116"/>
      <c r="AW223" s="116"/>
      <c r="AX223" s="116"/>
      <c r="AY223" s="116"/>
      <c r="AZ223" s="116"/>
      <c r="BA223" s="116"/>
      <c r="BB223" s="116"/>
      <c r="BC223" s="116"/>
      <c r="BD223" s="116"/>
      <c r="BE223" s="116"/>
      <c r="BF223" s="116"/>
      <c r="BG223" s="116"/>
      <c r="BH223" s="116"/>
      <c r="BI223" s="116"/>
      <c r="BJ223" s="116"/>
      <c r="BK223" s="116"/>
      <c r="BL223" s="116"/>
      <c r="BM223" s="116"/>
      <c r="BN223" s="116"/>
      <c r="BO223" s="116"/>
      <c r="BP223" s="116"/>
      <c r="BQ223" s="116"/>
      <c r="BR223" s="116"/>
      <c r="BS223" s="116"/>
      <c r="BT223" s="116"/>
      <c r="BU223" s="116"/>
      <c r="BV223" s="116"/>
      <c r="BW223" s="116"/>
      <c r="BX223" s="116"/>
      <c r="BY223" s="116"/>
      <c r="BZ223" s="116"/>
      <c r="CA223" s="116"/>
      <c r="CB223" s="116"/>
      <c r="CC223" s="116"/>
      <c r="CD223" s="116"/>
      <c r="CE223" s="116"/>
      <c r="CF223" s="116"/>
      <c r="CG223" s="116"/>
      <c r="CH223" s="116"/>
      <c r="CI223" s="116"/>
      <c r="CJ223" s="116"/>
      <c r="CK223" s="116"/>
      <c r="CL223" s="116"/>
      <c r="CM223" s="116"/>
      <c r="CN223" s="116"/>
      <c r="CO223" s="116"/>
      <c r="CP223" s="116"/>
      <c r="CQ223" s="116"/>
      <c r="CR223" s="116"/>
      <c r="CS223" s="116"/>
      <c r="CT223" s="116"/>
      <c r="CU223" s="116"/>
      <c r="CV223" s="116"/>
      <c r="CW223" s="116"/>
      <c r="CX223" s="116"/>
      <c r="CY223" s="116"/>
      <c r="CZ223" s="116"/>
      <c r="DA223" s="116"/>
      <c r="DB223" s="116"/>
      <c r="DC223" s="116"/>
      <c r="DD223" s="116"/>
      <c r="DE223" s="116"/>
      <c r="DF223" s="116"/>
      <c r="DG223" s="116"/>
      <c r="DH223" s="116"/>
      <c r="DI223" s="116"/>
      <c r="DJ223" s="116"/>
      <c r="DK223" s="116"/>
      <c r="DL223" s="102"/>
      <c r="DM223" s="102"/>
      <c r="DN223" s="102"/>
      <c r="DO223" s="102"/>
      <c r="DP223" s="102"/>
      <c r="DQ223" s="102"/>
      <c r="DR223" s="102"/>
      <c r="DS223" s="102"/>
      <c r="DT223" s="102"/>
      <c r="DU223" s="102"/>
      <c r="DV223" s="102"/>
      <c r="DW223" s="102"/>
      <c r="DX223" s="102"/>
      <c r="DY223" s="102"/>
      <c r="DZ223" s="102"/>
      <c r="EA223" s="102"/>
      <c r="EB223" s="102"/>
      <c r="EC223" s="102"/>
      <c r="ED223" s="102"/>
      <c r="EE223" s="102"/>
      <c r="EF223" s="102"/>
      <c r="EG223" s="102"/>
      <c r="EH223" s="102"/>
      <c r="EI223" s="102"/>
      <c r="EJ223" s="102"/>
      <c r="EK223" s="102"/>
      <c r="EL223" s="102"/>
      <c r="EM223" s="102"/>
      <c r="EN223" s="102"/>
      <c r="EO223" s="102"/>
      <c r="EP223" s="102"/>
      <c r="EQ223" s="102"/>
    </row>
    <row r="224" spans="2:147" x14ac:dyDescent="0.3"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16"/>
      <c r="M224" s="116"/>
      <c r="N224" s="116"/>
      <c r="O224" s="116"/>
      <c r="P224" s="117"/>
      <c r="Q224" s="117"/>
      <c r="R224" s="116"/>
      <c r="S224" s="111">
        <v>0.56999999999999995</v>
      </c>
      <c r="T224" s="111">
        <f t="shared" si="266"/>
        <v>0.38531006034966825</v>
      </c>
      <c r="U224" s="111">
        <f t="shared" si="267"/>
        <v>0.41219215758336603</v>
      </c>
      <c r="V224" s="156">
        <f t="shared" si="268"/>
        <v>0.89083770434799858</v>
      </c>
      <c r="W224" s="156">
        <f t="shared" si="269"/>
        <v>0.88368232015282533</v>
      </c>
      <c r="X224" s="156">
        <f t="shared" si="270"/>
        <v>1.1481082048101687</v>
      </c>
      <c r="Y224" s="156">
        <f t="shared" si="271"/>
        <v>1.2764745819727927</v>
      </c>
      <c r="Z224" s="134">
        <f t="shared" si="272"/>
        <v>2132.0498907266492</v>
      </c>
      <c r="AA224" s="134">
        <f t="shared" si="273"/>
        <v>1403.4270975263237</v>
      </c>
      <c r="AB224" s="111">
        <f t="shared" si="274"/>
        <v>0.60304448248726528</v>
      </c>
      <c r="AC224" s="111">
        <f t="shared" si="275"/>
        <v>4.7135686014919225</v>
      </c>
      <c r="AD224" s="116"/>
      <c r="AE224" s="116"/>
      <c r="AF224" s="116"/>
      <c r="AG224" s="116"/>
      <c r="AH224" s="116"/>
      <c r="AI224" s="116"/>
      <c r="AJ224" s="116"/>
      <c r="AK224" s="116"/>
      <c r="AL224" s="116"/>
      <c r="AM224" s="116"/>
      <c r="AN224" s="116"/>
      <c r="AO224" s="116"/>
      <c r="AP224" s="116"/>
      <c r="AQ224" s="116"/>
      <c r="AR224" s="116"/>
      <c r="AS224" s="116"/>
      <c r="AT224" s="116"/>
      <c r="AU224" s="116"/>
      <c r="AV224" s="116"/>
      <c r="AW224" s="116"/>
      <c r="AX224" s="116"/>
      <c r="AY224" s="116"/>
      <c r="AZ224" s="116"/>
      <c r="BA224" s="116"/>
      <c r="BB224" s="116"/>
      <c r="BC224" s="116"/>
      <c r="BD224" s="116"/>
      <c r="BE224" s="116"/>
      <c r="BF224" s="116"/>
      <c r="BG224" s="116"/>
      <c r="BH224" s="116"/>
      <c r="BI224" s="116"/>
      <c r="BJ224" s="116"/>
      <c r="BK224" s="116"/>
      <c r="BL224" s="116"/>
      <c r="BM224" s="116"/>
      <c r="BN224" s="116"/>
      <c r="BO224" s="116"/>
      <c r="BP224" s="116"/>
      <c r="BQ224" s="116"/>
      <c r="BR224" s="116"/>
      <c r="BS224" s="116"/>
      <c r="BT224" s="116"/>
      <c r="BU224" s="116"/>
      <c r="BV224" s="116"/>
      <c r="BW224" s="116"/>
      <c r="BX224" s="116"/>
      <c r="BY224" s="116"/>
      <c r="BZ224" s="116"/>
      <c r="CA224" s="116"/>
      <c r="CB224" s="116"/>
      <c r="CC224" s="116"/>
      <c r="CD224" s="116"/>
      <c r="CE224" s="116"/>
      <c r="CF224" s="116"/>
      <c r="CG224" s="116"/>
      <c r="CH224" s="116"/>
      <c r="CI224" s="116"/>
      <c r="CJ224" s="116"/>
      <c r="CK224" s="116"/>
      <c r="CL224" s="116"/>
      <c r="CM224" s="116"/>
      <c r="CN224" s="116"/>
      <c r="CO224" s="116"/>
      <c r="CP224" s="116"/>
      <c r="CQ224" s="116"/>
      <c r="CR224" s="116"/>
      <c r="CS224" s="116"/>
      <c r="CT224" s="116"/>
      <c r="CU224" s="116"/>
      <c r="CV224" s="116"/>
      <c r="CW224" s="116"/>
      <c r="CX224" s="116"/>
      <c r="CY224" s="116"/>
      <c r="CZ224" s="116"/>
      <c r="DA224" s="116"/>
      <c r="DB224" s="116"/>
      <c r="DC224" s="116"/>
      <c r="DD224" s="116"/>
      <c r="DE224" s="116"/>
      <c r="DF224" s="116"/>
      <c r="DG224" s="116"/>
      <c r="DH224" s="116"/>
      <c r="DI224" s="116"/>
      <c r="DJ224" s="116"/>
      <c r="DK224" s="116"/>
      <c r="DL224" s="102"/>
      <c r="DM224" s="102"/>
      <c r="DN224" s="102"/>
      <c r="DO224" s="102"/>
      <c r="DP224" s="102"/>
      <c r="DQ224" s="102"/>
      <c r="DR224" s="102"/>
      <c r="DS224" s="102"/>
      <c r="DT224" s="102"/>
      <c r="DU224" s="102"/>
      <c r="DV224" s="102"/>
      <c r="DW224" s="102"/>
      <c r="DX224" s="102"/>
      <c r="DY224" s="102"/>
      <c r="DZ224" s="102"/>
      <c r="EA224" s="102"/>
      <c r="EB224" s="102"/>
      <c r="EC224" s="102"/>
      <c r="ED224" s="102"/>
      <c r="EE224" s="102"/>
      <c r="EF224" s="102"/>
      <c r="EG224" s="102"/>
      <c r="EH224" s="102"/>
      <c r="EI224" s="102"/>
      <c r="EJ224" s="102"/>
      <c r="EK224" s="102"/>
      <c r="EL224" s="102"/>
      <c r="EM224" s="102"/>
      <c r="EN224" s="102"/>
      <c r="EO224" s="102"/>
      <c r="EP224" s="102"/>
      <c r="EQ224" s="102"/>
    </row>
    <row r="225" spans="2:147" x14ac:dyDescent="0.3"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16"/>
      <c r="M225" s="116"/>
      <c r="N225" s="116"/>
      <c r="O225" s="116"/>
      <c r="P225" s="117"/>
      <c r="Q225" s="117"/>
      <c r="R225" s="116"/>
      <c r="S225" s="111">
        <v>0.57999999999999996</v>
      </c>
      <c r="T225" s="111">
        <f t="shared" si="266"/>
        <v>0.38531006034966825</v>
      </c>
      <c r="U225" s="111">
        <f t="shared" si="267"/>
        <v>0.41219215758336603</v>
      </c>
      <c r="V225" s="156">
        <f t="shared" si="268"/>
        <v>0.89083770434799858</v>
      </c>
      <c r="W225" s="156">
        <f t="shared" si="269"/>
        <v>0.88368232015282533</v>
      </c>
      <c r="X225" s="156">
        <f t="shared" si="270"/>
        <v>1.1408493755871307</v>
      </c>
      <c r="Y225" s="156">
        <f t="shared" si="271"/>
        <v>1.2874751698657279</v>
      </c>
      <c r="Z225" s="134">
        <f t="shared" si="272"/>
        <v>2155.7380605519925</v>
      </c>
      <c r="AA225" s="134">
        <f t="shared" si="273"/>
        <v>1382.6026446442204</v>
      </c>
      <c r="AB225" s="111">
        <f t="shared" si="274"/>
        <v>0.60925112649163315</v>
      </c>
      <c r="AC225" s="111">
        <f t="shared" si="275"/>
        <v>4.7173865661716716</v>
      </c>
      <c r="AD225" s="116"/>
      <c r="AE225" s="116"/>
      <c r="AF225" s="116"/>
      <c r="AG225" s="116"/>
      <c r="AH225" s="116"/>
      <c r="AI225" s="116"/>
      <c r="AJ225" s="116"/>
      <c r="AK225" s="116"/>
      <c r="AL225" s="116"/>
      <c r="AM225" s="116"/>
      <c r="AN225" s="116"/>
      <c r="AO225" s="116"/>
      <c r="AP225" s="116"/>
      <c r="AQ225" s="116"/>
      <c r="AR225" s="116"/>
      <c r="AS225" s="116"/>
      <c r="AT225" s="116"/>
      <c r="AU225" s="116"/>
      <c r="AV225" s="116"/>
      <c r="AW225" s="116"/>
      <c r="AX225" s="116"/>
      <c r="AY225" s="116"/>
      <c r="AZ225" s="116"/>
      <c r="BA225" s="116"/>
      <c r="BB225" s="116"/>
      <c r="BC225" s="116"/>
      <c r="BD225" s="116"/>
      <c r="BE225" s="116"/>
      <c r="BF225" s="116"/>
      <c r="BG225" s="116"/>
      <c r="BH225" s="116"/>
      <c r="BI225" s="116"/>
      <c r="BJ225" s="116"/>
      <c r="BK225" s="116"/>
      <c r="BL225" s="116"/>
      <c r="BM225" s="116"/>
      <c r="BN225" s="116"/>
      <c r="BO225" s="116"/>
      <c r="BP225" s="116"/>
      <c r="BQ225" s="116"/>
      <c r="BR225" s="116"/>
      <c r="BS225" s="116"/>
      <c r="BT225" s="116"/>
      <c r="BU225" s="116"/>
      <c r="BV225" s="116"/>
      <c r="BW225" s="116"/>
      <c r="BX225" s="116"/>
      <c r="BY225" s="116"/>
      <c r="BZ225" s="116"/>
      <c r="CA225" s="116"/>
      <c r="CB225" s="116"/>
      <c r="CC225" s="116"/>
      <c r="CD225" s="116"/>
      <c r="CE225" s="116"/>
      <c r="CF225" s="116"/>
      <c r="CG225" s="116"/>
      <c r="CH225" s="116"/>
      <c r="CI225" s="116"/>
      <c r="CJ225" s="116"/>
      <c r="CK225" s="116"/>
      <c r="CL225" s="116"/>
      <c r="CM225" s="116"/>
      <c r="CN225" s="116"/>
      <c r="CO225" s="116"/>
      <c r="CP225" s="116"/>
      <c r="CQ225" s="116"/>
      <c r="CR225" s="116"/>
      <c r="CS225" s="116"/>
      <c r="CT225" s="116"/>
      <c r="CU225" s="116"/>
      <c r="CV225" s="116"/>
      <c r="CW225" s="116"/>
      <c r="CX225" s="116"/>
      <c r="CY225" s="116"/>
      <c r="CZ225" s="116"/>
      <c r="DA225" s="116"/>
      <c r="DB225" s="116"/>
      <c r="DC225" s="116"/>
      <c r="DD225" s="116"/>
      <c r="DE225" s="116"/>
      <c r="DF225" s="116"/>
      <c r="DG225" s="116"/>
      <c r="DH225" s="116"/>
      <c r="DI225" s="116"/>
      <c r="DJ225" s="116"/>
      <c r="DK225" s="116"/>
      <c r="DL225" s="102"/>
      <c r="DM225" s="102"/>
      <c r="DN225" s="102"/>
      <c r="DO225" s="102"/>
      <c r="DP225" s="102"/>
      <c r="DQ225" s="102"/>
      <c r="DR225" s="102"/>
      <c r="DS225" s="102"/>
      <c r="DT225" s="102"/>
      <c r="DU225" s="102"/>
      <c r="DV225" s="102"/>
      <c r="DW225" s="102"/>
      <c r="DX225" s="102"/>
      <c r="DY225" s="102"/>
      <c r="DZ225" s="102"/>
      <c r="EA225" s="102"/>
      <c r="EB225" s="102"/>
      <c r="EC225" s="102"/>
      <c r="ED225" s="102"/>
      <c r="EE225" s="102"/>
      <c r="EF225" s="102"/>
      <c r="EG225" s="102"/>
      <c r="EH225" s="102"/>
      <c r="EI225" s="102"/>
      <c r="EJ225" s="102"/>
      <c r="EK225" s="102"/>
      <c r="EL225" s="102"/>
      <c r="EM225" s="102"/>
      <c r="EN225" s="102"/>
      <c r="EO225" s="102"/>
      <c r="EP225" s="102"/>
      <c r="EQ225" s="102"/>
    </row>
    <row r="226" spans="2:147" x14ac:dyDescent="0.3"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16"/>
      <c r="M226" s="116"/>
      <c r="N226" s="116"/>
      <c r="O226" s="116"/>
      <c r="P226" s="117"/>
      <c r="Q226" s="117"/>
      <c r="R226" s="116"/>
      <c r="S226" s="111">
        <v>0.59</v>
      </c>
      <c r="T226" s="111">
        <f t="shared" si="266"/>
        <v>0.38531006034966825</v>
      </c>
      <c r="U226" s="111">
        <f t="shared" si="267"/>
        <v>0.41219215758336603</v>
      </c>
      <c r="V226" s="156">
        <f t="shared" si="268"/>
        <v>0.89083770434799858</v>
      </c>
      <c r="W226" s="156">
        <f t="shared" si="269"/>
        <v>0.88368232015282533</v>
      </c>
      <c r="X226" s="156">
        <f t="shared" si="270"/>
        <v>1.1338063041377355</v>
      </c>
      <c r="Y226" s="156">
        <f t="shared" si="271"/>
        <v>1.2987632806214477</v>
      </c>
      <c r="Z226" s="134">
        <f t="shared" si="272"/>
        <v>2179.3679805009388</v>
      </c>
      <c r="AA226" s="134">
        <f t="shared" si="273"/>
        <v>1361.5170649667918</v>
      </c>
      <c r="AB226" s="111">
        <f t="shared" si="274"/>
        <v>0.61548679285437147</v>
      </c>
      <c r="AC226" s="111">
        <f t="shared" si="275"/>
        <v>4.7207787314877478</v>
      </c>
      <c r="AD226" s="116"/>
      <c r="AE226" s="116"/>
      <c r="AF226" s="116"/>
      <c r="AG226" s="116"/>
      <c r="AH226" s="116"/>
      <c r="AI226" s="116"/>
      <c r="AJ226" s="116"/>
      <c r="AK226" s="116"/>
      <c r="AL226" s="116"/>
      <c r="AM226" s="116"/>
      <c r="AN226" s="116"/>
      <c r="AO226" s="116"/>
      <c r="AP226" s="116"/>
      <c r="AQ226" s="116"/>
      <c r="AR226" s="116"/>
      <c r="AS226" s="116"/>
      <c r="AT226" s="116"/>
      <c r="AU226" s="116"/>
      <c r="AV226" s="116"/>
      <c r="AW226" s="116"/>
      <c r="AX226" s="116"/>
      <c r="AY226" s="116"/>
      <c r="AZ226" s="116"/>
      <c r="BA226" s="116"/>
      <c r="BB226" s="116"/>
      <c r="BC226" s="116"/>
      <c r="BD226" s="116"/>
      <c r="BE226" s="116"/>
      <c r="BF226" s="116"/>
      <c r="BG226" s="116"/>
      <c r="BH226" s="116"/>
      <c r="BI226" s="116"/>
      <c r="BJ226" s="116"/>
      <c r="BK226" s="116"/>
      <c r="BL226" s="116"/>
      <c r="BM226" s="116"/>
      <c r="BN226" s="116"/>
      <c r="BO226" s="116"/>
      <c r="BP226" s="116"/>
      <c r="BQ226" s="116"/>
      <c r="BR226" s="116"/>
      <c r="BS226" s="116"/>
      <c r="BT226" s="116"/>
      <c r="BU226" s="116"/>
      <c r="BV226" s="116"/>
      <c r="BW226" s="116"/>
      <c r="BX226" s="116"/>
      <c r="BY226" s="116"/>
      <c r="BZ226" s="116"/>
      <c r="CA226" s="116"/>
      <c r="CB226" s="116"/>
      <c r="CC226" s="116"/>
      <c r="CD226" s="116"/>
      <c r="CE226" s="116"/>
      <c r="CF226" s="116"/>
      <c r="CG226" s="116"/>
      <c r="CH226" s="116"/>
      <c r="CI226" s="116"/>
      <c r="CJ226" s="116"/>
      <c r="CK226" s="116"/>
      <c r="CL226" s="116"/>
      <c r="CM226" s="116"/>
      <c r="CN226" s="116"/>
      <c r="CO226" s="116"/>
      <c r="CP226" s="116"/>
      <c r="CQ226" s="116"/>
      <c r="CR226" s="116"/>
      <c r="CS226" s="116"/>
      <c r="CT226" s="116"/>
      <c r="CU226" s="116"/>
      <c r="CV226" s="116"/>
      <c r="CW226" s="116"/>
      <c r="CX226" s="116"/>
      <c r="CY226" s="116"/>
      <c r="CZ226" s="116"/>
      <c r="DA226" s="116"/>
      <c r="DB226" s="116"/>
      <c r="DC226" s="116"/>
      <c r="DD226" s="116"/>
      <c r="DE226" s="116"/>
      <c r="DF226" s="116"/>
      <c r="DG226" s="116"/>
      <c r="DH226" s="116"/>
      <c r="DI226" s="116"/>
      <c r="DJ226" s="116"/>
      <c r="DK226" s="116"/>
      <c r="DL226" s="102"/>
      <c r="DM226" s="102"/>
      <c r="DN226" s="102"/>
      <c r="DO226" s="102"/>
      <c r="DP226" s="102"/>
      <c r="DQ226" s="102"/>
      <c r="DR226" s="102"/>
      <c r="DS226" s="102"/>
      <c r="DT226" s="102"/>
      <c r="DU226" s="102"/>
      <c r="DV226" s="102"/>
      <c r="DW226" s="102"/>
      <c r="DX226" s="102"/>
      <c r="DY226" s="102"/>
      <c r="DZ226" s="102"/>
      <c r="EA226" s="102"/>
      <c r="EB226" s="102"/>
      <c r="EC226" s="102"/>
      <c r="ED226" s="102"/>
      <c r="EE226" s="102"/>
      <c r="EF226" s="102"/>
      <c r="EG226" s="102"/>
      <c r="EH226" s="102"/>
      <c r="EI226" s="102"/>
      <c r="EJ226" s="102"/>
      <c r="EK226" s="102"/>
      <c r="EL226" s="102"/>
      <c r="EM226" s="102"/>
      <c r="EN226" s="102"/>
      <c r="EO226" s="102"/>
      <c r="EP226" s="102"/>
      <c r="EQ226" s="102"/>
    </row>
    <row r="227" spans="2:147" x14ac:dyDescent="0.3"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16"/>
      <c r="M227" s="116"/>
      <c r="N227" s="116"/>
      <c r="O227" s="116"/>
      <c r="P227" s="117"/>
      <c r="Q227" s="117"/>
      <c r="R227" s="116"/>
      <c r="S227" s="111">
        <v>0.6</v>
      </c>
      <c r="T227" s="111">
        <f t="shared" si="266"/>
        <v>0.38531006034966825</v>
      </c>
      <c r="U227" s="111">
        <f t="shared" si="267"/>
        <v>0.41219215758336603</v>
      </c>
      <c r="V227" s="156">
        <f t="shared" si="268"/>
        <v>0.89083770434799858</v>
      </c>
      <c r="W227" s="156">
        <f t="shared" si="269"/>
        <v>0.88368232015282533</v>
      </c>
      <c r="X227" s="156">
        <f t="shared" si="270"/>
        <v>1.1269754054657708</v>
      </c>
      <c r="Y227" s="156">
        <f t="shared" si="271"/>
        <v>1.31034496206067</v>
      </c>
      <c r="Z227" s="134">
        <f t="shared" si="272"/>
        <v>2202.9537304183186</v>
      </c>
      <c r="AA227" s="134">
        <f t="shared" si="273"/>
        <v>1340.1544891118028</v>
      </c>
      <c r="AB227" s="111">
        <f t="shared" si="274"/>
        <v>0.62175739320501733</v>
      </c>
      <c r="AC227" s="111">
        <f t="shared" si="275"/>
        <v>4.7237427115931068</v>
      </c>
      <c r="AD227" s="116"/>
      <c r="AE227" s="116"/>
      <c r="AF227" s="116"/>
      <c r="AG227" s="116"/>
      <c r="AH227" s="116"/>
      <c r="AI227" s="116"/>
      <c r="AJ227" s="116"/>
      <c r="AK227" s="116"/>
      <c r="AL227" s="116"/>
      <c r="AM227" s="116"/>
      <c r="AN227" s="116"/>
      <c r="AO227" s="116"/>
      <c r="AP227" s="116"/>
      <c r="AQ227" s="116"/>
      <c r="AR227" s="116"/>
      <c r="AS227" s="116"/>
      <c r="AT227" s="116"/>
      <c r="AU227" s="116"/>
      <c r="AV227" s="116"/>
      <c r="AW227" s="116"/>
      <c r="AX227" s="116"/>
      <c r="AY227" s="116"/>
      <c r="AZ227" s="116"/>
      <c r="BA227" s="116"/>
      <c r="BB227" s="116"/>
      <c r="BC227" s="116"/>
      <c r="BD227" s="116"/>
      <c r="BE227" s="116"/>
      <c r="BF227" s="116"/>
      <c r="BG227" s="116"/>
      <c r="BH227" s="116"/>
      <c r="BI227" s="116"/>
      <c r="BJ227" s="116"/>
      <c r="BK227" s="116"/>
      <c r="BL227" s="116"/>
      <c r="BM227" s="116"/>
      <c r="BN227" s="116"/>
      <c r="BO227" s="116"/>
      <c r="BP227" s="116"/>
      <c r="BQ227" s="116"/>
      <c r="BR227" s="116"/>
      <c r="BS227" s="116"/>
      <c r="BT227" s="116"/>
      <c r="BU227" s="116"/>
      <c r="BV227" s="116"/>
      <c r="BW227" s="116"/>
      <c r="BX227" s="116"/>
      <c r="BY227" s="116"/>
      <c r="BZ227" s="116"/>
      <c r="CA227" s="116"/>
      <c r="CB227" s="116"/>
      <c r="CC227" s="116"/>
      <c r="CD227" s="116"/>
      <c r="CE227" s="116"/>
      <c r="CF227" s="116"/>
      <c r="CG227" s="116"/>
      <c r="CH227" s="116"/>
      <c r="CI227" s="116"/>
      <c r="CJ227" s="116"/>
      <c r="CK227" s="116"/>
      <c r="CL227" s="116"/>
      <c r="CM227" s="116"/>
      <c r="CN227" s="116"/>
      <c r="CO227" s="116"/>
      <c r="CP227" s="116"/>
      <c r="CQ227" s="116"/>
      <c r="CR227" s="116"/>
      <c r="CS227" s="116"/>
      <c r="CT227" s="116"/>
      <c r="CU227" s="116"/>
      <c r="CV227" s="116"/>
      <c r="CW227" s="116"/>
      <c r="CX227" s="116"/>
      <c r="CY227" s="116"/>
      <c r="CZ227" s="116"/>
      <c r="DA227" s="116"/>
      <c r="DB227" s="116"/>
      <c r="DC227" s="116"/>
      <c r="DD227" s="116"/>
      <c r="DE227" s="116"/>
      <c r="DF227" s="116"/>
      <c r="DG227" s="116"/>
      <c r="DH227" s="116"/>
      <c r="DI227" s="116"/>
      <c r="DJ227" s="116"/>
      <c r="DK227" s="116"/>
      <c r="DL227" s="102"/>
      <c r="DM227" s="102"/>
      <c r="DN227" s="102"/>
      <c r="DO227" s="102"/>
      <c r="DP227" s="102"/>
      <c r="DQ227" s="102"/>
      <c r="DR227" s="102"/>
      <c r="DS227" s="102"/>
      <c r="DT227" s="102"/>
      <c r="DU227" s="102"/>
      <c r="DV227" s="102"/>
      <c r="DW227" s="102"/>
      <c r="DX227" s="102"/>
      <c r="DY227" s="102"/>
      <c r="DZ227" s="102"/>
      <c r="EA227" s="102"/>
      <c r="EB227" s="102"/>
      <c r="EC227" s="102"/>
      <c r="ED227" s="102"/>
      <c r="EE227" s="102"/>
      <c r="EF227" s="102"/>
      <c r="EG227" s="102"/>
      <c r="EH227" s="102"/>
      <c r="EI227" s="102"/>
      <c r="EJ227" s="102"/>
      <c r="EK227" s="102"/>
      <c r="EL227" s="102"/>
      <c r="EM227" s="102"/>
      <c r="EN227" s="102"/>
      <c r="EO227" s="102"/>
      <c r="EP227" s="102"/>
      <c r="EQ227" s="102"/>
    </row>
    <row r="228" spans="2:147" x14ac:dyDescent="0.3"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16"/>
      <c r="M228" s="116"/>
      <c r="N228" s="116"/>
      <c r="O228" s="116"/>
      <c r="P228" s="117"/>
      <c r="Q228" s="117"/>
      <c r="R228" s="116"/>
      <c r="S228" s="111">
        <v>0.61</v>
      </c>
      <c r="T228" s="111">
        <f t="shared" si="266"/>
        <v>0.38531006034966825</v>
      </c>
      <c r="U228" s="111">
        <f t="shared" si="267"/>
        <v>0.41219215758336603</v>
      </c>
      <c r="V228" s="156">
        <f t="shared" si="268"/>
        <v>0.89083770434799858</v>
      </c>
      <c r="W228" s="156">
        <f t="shared" si="269"/>
        <v>0.88368232015282533</v>
      </c>
      <c r="X228" s="156">
        <f t="shared" si="270"/>
        <v>1.1203532228173794</v>
      </c>
      <c r="Y228" s="156">
        <f t="shared" si="271"/>
        <v>1.322226461183325</v>
      </c>
      <c r="Z228" s="134">
        <f t="shared" si="272"/>
        <v>2226.5091778241163</v>
      </c>
      <c r="AA228" s="134">
        <f t="shared" si="273"/>
        <v>1318.4986277741887</v>
      </c>
      <c r="AB228" s="111">
        <f t="shared" si="274"/>
        <v>0.62806890701566154</v>
      </c>
      <c r="AC228" s="111">
        <f t="shared" si="275"/>
        <v>4.7262752777154633</v>
      </c>
      <c r="AD228" s="116"/>
      <c r="AE228" s="116"/>
      <c r="AF228" s="116"/>
      <c r="AG228" s="116"/>
      <c r="AH228" s="116"/>
      <c r="AI228" s="116"/>
      <c r="AJ228" s="116"/>
      <c r="AK228" s="116"/>
      <c r="AL228" s="116"/>
      <c r="AM228" s="116"/>
      <c r="AN228" s="116"/>
      <c r="AO228" s="116"/>
      <c r="AP228" s="116"/>
      <c r="AQ228" s="116"/>
      <c r="AR228" s="116"/>
      <c r="AS228" s="116"/>
      <c r="AT228" s="116"/>
      <c r="AU228" s="116"/>
      <c r="AV228" s="116"/>
      <c r="AW228" s="116"/>
      <c r="AX228" s="116"/>
      <c r="AY228" s="116"/>
      <c r="AZ228" s="116"/>
      <c r="BA228" s="116"/>
      <c r="BB228" s="116"/>
      <c r="BC228" s="116"/>
      <c r="BD228" s="116"/>
      <c r="BE228" s="116"/>
      <c r="BF228" s="116"/>
      <c r="BG228" s="116"/>
      <c r="BH228" s="116"/>
      <c r="BI228" s="116"/>
      <c r="BJ228" s="116"/>
      <c r="BK228" s="116"/>
      <c r="BL228" s="116"/>
      <c r="BM228" s="116"/>
      <c r="BN228" s="116"/>
      <c r="BO228" s="116"/>
      <c r="BP228" s="116"/>
      <c r="BQ228" s="116"/>
      <c r="BR228" s="116"/>
      <c r="BS228" s="116"/>
      <c r="BT228" s="116"/>
      <c r="BU228" s="116"/>
      <c r="BV228" s="116"/>
      <c r="BW228" s="116"/>
      <c r="BX228" s="116"/>
      <c r="BY228" s="116"/>
      <c r="BZ228" s="116"/>
      <c r="CA228" s="116"/>
      <c r="CB228" s="116"/>
      <c r="CC228" s="116"/>
      <c r="CD228" s="116"/>
      <c r="CE228" s="116"/>
      <c r="CF228" s="116"/>
      <c r="CG228" s="116"/>
      <c r="CH228" s="116"/>
      <c r="CI228" s="116"/>
      <c r="CJ228" s="116"/>
      <c r="CK228" s="116"/>
      <c r="CL228" s="116"/>
      <c r="CM228" s="116"/>
      <c r="CN228" s="116"/>
      <c r="CO228" s="116"/>
      <c r="CP228" s="116"/>
      <c r="CQ228" s="116"/>
      <c r="CR228" s="116"/>
      <c r="CS228" s="116"/>
      <c r="CT228" s="116"/>
      <c r="CU228" s="116"/>
      <c r="CV228" s="116"/>
      <c r="CW228" s="116"/>
      <c r="CX228" s="116"/>
      <c r="CY228" s="116"/>
      <c r="CZ228" s="116"/>
      <c r="DA228" s="116"/>
      <c r="DB228" s="116"/>
      <c r="DC228" s="116"/>
      <c r="DD228" s="116"/>
      <c r="DE228" s="116"/>
      <c r="DF228" s="116"/>
      <c r="DG228" s="116"/>
      <c r="DH228" s="116"/>
      <c r="DI228" s="116"/>
      <c r="DJ228" s="116"/>
      <c r="DK228" s="116"/>
      <c r="DL228" s="102"/>
      <c r="DM228" s="102"/>
      <c r="DN228" s="102"/>
      <c r="DO228" s="102"/>
      <c r="DP228" s="102"/>
      <c r="DQ228" s="102"/>
      <c r="DR228" s="102"/>
      <c r="DS228" s="102"/>
      <c r="DT228" s="102"/>
      <c r="DU228" s="102"/>
      <c r="DV228" s="102"/>
      <c r="DW228" s="102"/>
      <c r="DX228" s="102"/>
      <c r="DY228" s="102"/>
      <c r="DZ228" s="102"/>
      <c r="EA228" s="102"/>
      <c r="EB228" s="102"/>
      <c r="EC228" s="102"/>
      <c r="ED228" s="102"/>
      <c r="EE228" s="102"/>
      <c r="EF228" s="102"/>
      <c r="EG228" s="102"/>
      <c r="EH228" s="102"/>
      <c r="EI228" s="102"/>
      <c r="EJ228" s="102"/>
      <c r="EK228" s="102"/>
      <c r="EL228" s="102"/>
      <c r="EM228" s="102"/>
      <c r="EN228" s="102"/>
      <c r="EO228" s="102"/>
      <c r="EP228" s="102"/>
      <c r="EQ228" s="102"/>
    </row>
    <row r="229" spans="2:147" x14ac:dyDescent="0.3"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16"/>
      <c r="M229" s="116"/>
      <c r="N229" s="116"/>
      <c r="O229" s="116"/>
      <c r="P229" s="117"/>
      <c r="Q229" s="117"/>
      <c r="R229" s="116"/>
      <c r="S229" s="111">
        <v>0.62</v>
      </c>
      <c r="T229" s="111">
        <f t="shared" si="266"/>
        <v>0.38531006034966825</v>
      </c>
      <c r="U229" s="111">
        <f t="shared" si="267"/>
        <v>0.41219215758336603</v>
      </c>
      <c r="V229" s="156">
        <f t="shared" si="268"/>
        <v>0.89083770434799858</v>
      </c>
      <c r="W229" s="156">
        <f t="shared" si="269"/>
        <v>0.88368232015282533</v>
      </c>
      <c r="X229" s="156">
        <f t="shared" si="270"/>
        <v>1.1139364244694754</v>
      </c>
      <c r="Y229" s="156">
        <f t="shared" si="271"/>
        <v>1.3344142302664022</v>
      </c>
      <c r="Z229" s="134">
        <f t="shared" si="272"/>
        <v>2250.0479923165049</v>
      </c>
      <c r="AA229" s="134">
        <f t="shared" si="273"/>
        <v>1296.5327521869924</v>
      </c>
      <c r="AB229" s="111">
        <f t="shared" si="274"/>
        <v>0.63442739765720457</v>
      </c>
      <c r="AC229" s="111">
        <f t="shared" si="275"/>
        <v>4.7283723513098366</v>
      </c>
      <c r="AD229" s="116"/>
      <c r="AE229" s="116"/>
      <c r="AF229" s="116"/>
      <c r="AG229" s="116"/>
      <c r="AH229" s="116"/>
      <c r="AI229" s="116"/>
      <c r="AJ229" s="116"/>
      <c r="AK229" s="116"/>
      <c r="AL229" s="116"/>
      <c r="AM229" s="116"/>
      <c r="AN229" s="116"/>
      <c r="AO229" s="116"/>
      <c r="AP229" s="116"/>
      <c r="AQ229" s="116"/>
      <c r="AR229" s="116"/>
      <c r="AS229" s="116"/>
      <c r="AT229" s="116"/>
      <c r="AU229" s="116"/>
      <c r="AV229" s="116"/>
      <c r="AW229" s="116"/>
      <c r="AX229" s="116"/>
      <c r="AY229" s="116"/>
      <c r="AZ229" s="116"/>
      <c r="BA229" s="116"/>
      <c r="BB229" s="116"/>
      <c r="BC229" s="116"/>
      <c r="BD229" s="116"/>
      <c r="BE229" s="116"/>
      <c r="BF229" s="116"/>
      <c r="BG229" s="116"/>
      <c r="BH229" s="116"/>
      <c r="BI229" s="116"/>
      <c r="BJ229" s="116"/>
      <c r="BK229" s="116"/>
      <c r="BL229" s="116"/>
      <c r="BM229" s="116"/>
      <c r="BN229" s="116"/>
      <c r="BO229" s="116"/>
      <c r="BP229" s="116"/>
      <c r="BQ229" s="116"/>
      <c r="BR229" s="116"/>
      <c r="BS229" s="116"/>
      <c r="BT229" s="116"/>
      <c r="BU229" s="116"/>
      <c r="BV229" s="116"/>
      <c r="BW229" s="116"/>
      <c r="BX229" s="116"/>
      <c r="BY229" s="116"/>
      <c r="BZ229" s="116"/>
      <c r="CA229" s="116"/>
      <c r="CB229" s="116"/>
      <c r="CC229" s="116"/>
      <c r="CD229" s="116"/>
      <c r="CE229" s="116"/>
      <c r="CF229" s="116"/>
      <c r="CG229" s="116"/>
      <c r="CH229" s="116"/>
      <c r="CI229" s="116"/>
      <c r="CJ229" s="116"/>
      <c r="CK229" s="116"/>
      <c r="CL229" s="116"/>
      <c r="CM229" s="116"/>
      <c r="CN229" s="116"/>
      <c r="CO229" s="116"/>
      <c r="CP229" s="116"/>
      <c r="CQ229" s="116"/>
      <c r="CR229" s="116"/>
      <c r="CS229" s="116"/>
      <c r="CT229" s="116"/>
      <c r="CU229" s="116"/>
      <c r="CV229" s="116"/>
      <c r="CW229" s="116"/>
      <c r="CX229" s="116"/>
      <c r="CY229" s="116"/>
      <c r="CZ229" s="116"/>
      <c r="DA229" s="116"/>
      <c r="DB229" s="116"/>
      <c r="DC229" s="116"/>
      <c r="DD229" s="116"/>
      <c r="DE229" s="116"/>
      <c r="DF229" s="116"/>
      <c r="DG229" s="116"/>
      <c r="DH229" s="116"/>
      <c r="DI229" s="116"/>
      <c r="DJ229" s="116"/>
      <c r="DK229" s="116"/>
      <c r="DL229" s="102"/>
      <c r="DM229" s="102"/>
      <c r="DN229" s="102"/>
      <c r="DO229" s="102"/>
      <c r="DP229" s="102"/>
      <c r="DQ229" s="102"/>
      <c r="DR229" s="102"/>
      <c r="DS229" s="102"/>
      <c r="DT229" s="102"/>
      <c r="DU229" s="102"/>
      <c r="DV229" s="102"/>
      <c r="DW229" s="102"/>
      <c r="DX229" s="102"/>
      <c r="DY229" s="102"/>
      <c r="DZ229" s="102"/>
      <c r="EA229" s="102"/>
      <c r="EB229" s="102"/>
      <c r="EC229" s="102"/>
      <c r="ED229" s="102"/>
      <c r="EE229" s="102"/>
      <c r="EF229" s="102"/>
      <c r="EG229" s="102"/>
      <c r="EH229" s="102"/>
      <c r="EI229" s="102"/>
      <c r="EJ229" s="102"/>
      <c r="EK229" s="102"/>
      <c r="EL229" s="102"/>
      <c r="EM229" s="102"/>
      <c r="EN229" s="102"/>
      <c r="EO229" s="102"/>
      <c r="EP229" s="102"/>
      <c r="EQ229" s="102"/>
    </row>
    <row r="230" spans="2:147" x14ac:dyDescent="0.3"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16"/>
      <c r="M230" s="116"/>
      <c r="N230" s="116"/>
      <c r="O230" s="116"/>
      <c r="P230" s="117"/>
      <c r="Q230" s="117"/>
      <c r="R230" s="116"/>
      <c r="S230" s="111">
        <v>0.63</v>
      </c>
      <c r="T230" s="111">
        <f t="shared" si="266"/>
        <v>0.38531006034966825</v>
      </c>
      <c r="U230" s="111">
        <f t="shared" si="267"/>
        <v>0.41219215758336603</v>
      </c>
      <c r="V230" s="156">
        <f t="shared" si="268"/>
        <v>0.89083770434799858</v>
      </c>
      <c r="W230" s="156">
        <f t="shared" si="269"/>
        <v>0.88368232015282533</v>
      </c>
      <c r="X230" s="156">
        <f t="shared" si="270"/>
        <v>1.107721800651511</v>
      </c>
      <c r="Y230" s="156">
        <f t="shared" si="271"/>
        <v>1.3469149332023151</v>
      </c>
      <c r="Z230" s="134">
        <f t="shared" si="272"/>
        <v>2273.5836596207896</v>
      </c>
      <c r="AA230" s="134">
        <f t="shared" si="273"/>
        <v>1274.239673874358</v>
      </c>
      <c r="AB230" s="111">
        <f t="shared" si="274"/>
        <v>0.64083902886476674</v>
      </c>
      <c r="AC230" s="111">
        <f t="shared" si="275"/>
        <v>4.7300289957951671</v>
      </c>
      <c r="AD230" s="116"/>
      <c r="AE230" s="116"/>
      <c r="AF230" s="116"/>
      <c r="AG230" s="116"/>
      <c r="AH230" s="116"/>
      <c r="AI230" s="116"/>
      <c r="AJ230" s="116"/>
      <c r="AK230" s="116"/>
      <c r="AL230" s="116"/>
      <c r="AM230" s="116"/>
      <c r="AN230" s="116"/>
      <c r="AO230" s="116"/>
      <c r="AP230" s="116"/>
      <c r="AQ230" s="116"/>
      <c r="AR230" s="116"/>
      <c r="AS230" s="116"/>
      <c r="AT230" s="116"/>
      <c r="AU230" s="116"/>
      <c r="AV230" s="116"/>
      <c r="AW230" s="116"/>
      <c r="AX230" s="116"/>
      <c r="AY230" s="116"/>
      <c r="AZ230" s="116"/>
      <c r="BA230" s="116"/>
      <c r="BB230" s="116"/>
      <c r="BC230" s="116"/>
      <c r="BD230" s="116"/>
      <c r="BE230" s="116"/>
      <c r="BF230" s="116"/>
      <c r="BG230" s="116"/>
      <c r="BH230" s="116"/>
      <c r="BI230" s="116"/>
      <c r="BJ230" s="116"/>
      <c r="BK230" s="116"/>
      <c r="BL230" s="116"/>
      <c r="BM230" s="116"/>
      <c r="BN230" s="116"/>
      <c r="BO230" s="116"/>
      <c r="BP230" s="116"/>
      <c r="BQ230" s="116"/>
      <c r="BR230" s="116"/>
      <c r="BS230" s="116"/>
      <c r="BT230" s="116"/>
      <c r="BU230" s="116"/>
      <c r="BV230" s="116"/>
      <c r="BW230" s="116"/>
      <c r="BX230" s="116"/>
      <c r="BY230" s="116"/>
      <c r="BZ230" s="116"/>
      <c r="CA230" s="116"/>
      <c r="CB230" s="116"/>
      <c r="CC230" s="116"/>
      <c r="CD230" s="116"/>
      <c r="CE230" s="116"/>
      <c r="CF230" s="116"/>
      <c r="CG230" s="116"/>
      <c r="CH230" s="116"/>
      <c r="CI230" s="116"/>
      <c r="CJ230" s="116"/>
      <c r="CK230" s="116"/>
      <c r="CL230" s="116"/>
      <c r="CM230" s="116"/>
      <c r="CN230" s="116"/>
      <c r="CO230" s="116"/>
      <c r="CP230" s="116"/>
      <c r="CQ230" s="116"/>
      <c r="CR230" s="116"/>
      <c r="CS230" s="116"/>
      <c r="CT230" s="116"/>
      <c r="CU230" s="116"/>
      <c r="CV230" s="116"/>
      <c r="CW230" s="116"/>
      <c r="CX230" s="116"/>
      <c r="CY230" s="116"/>
      <c r="CZ230" s="116"/>
      <c r="DA230" s="116"/>
      <c r="DB230" s="116"/>
      <c r="DC230" s="116"/>
      <c r="DD230" s="116"/>
      <c r="DE230" s="116"/>
      <c r="DF230" s="116"/>
      <c r="DG230" s="116"/>
      <c r="DH230" s="116"/>
      <c r="DI230" s="116"/>
      <c r="DJ230" s="116"/>
      <c r="DK230" s="116"/>
      <c r="DL230" s="102"/>
      <c r="DM230" s="102"/>
      <c r="DN230" s="102"/>
      <c r="DO230" s="102"/>
      <c r="DP230" s="102"/>
      <c r="DQ230" s="102"/>
      <c r="DR230" s="102"/>
      <c r="DS230" s="102"/>
      <c r="DT230" s="102"/>
      <c r="DU230" s="102"/>
      <c r="DV230" s="102"/>
      <c r="DW230" s="102"/>
      <c r="DX230" s="102"/>
      <c r="DY230" s="102"/>
      <c r="DZ230" s="102"/>
      <c r="EA230" s="102"/>
      <c r="EB230" s="102"/>
      <c r="EC230" s="102"/>
      <c r="ED230" s="102"/>
      <c r="EE230" s="102"/>
      <c r="EF230" s="102"/>
      <c r="EG230" s="102"/>
      <c r="EH230" s="102"/>
      <c r="EI230" s="102"/>
      <c r="EJ230" s="102"/>
      <c r="EK230" s="102"/>
      <c r="EL230" s="102"/>
      <c r="EM230" s="102"/>
      <c r="EN230" s="102"/>
      <c r="EO230" s="102"/>
      <c r="EP230" s="102"/>
      <c r="EQ230" s="102"/>
    </row>
    <row r="231" spans="2:147" x14ac:dyDescent="0.3"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16"/>
      <c r="M231" s="116"/>
      <c r="N231" s="116"/>
      <c r="O231" s="116"/>
      <c r="P231" s="117"/>
      <c r="Q231" s="117"/>
      <c r="R231" s="116"/>
      <c r="S231" s="111">
        <v>0.64</v>
      </c>
      <c r="T231" s="111">
        <f t="shared" si="266"/>
        <v>0.38531006034966825</v>
      </c>
      <c r="U231" s="111">
        <f t="shared" si="267"/>
        <v>0.41219215758336603</v>
      </c>
      <c r="V231" s="156">
        <f t="shared" si="268"/>
        <v>0.89083770434799858</v>
      </c>
      <c r="W231" s="156">
        <f t="shared" si="269"/>
        <v>0.88368232015282533</v>
      </c>
      <c r="X231" s="156">
        <f t="shared" si="270"/>
        <v>1.1017062605962813</v>
      </c>
      <c r="Y231" s="156">
        <f t="shared" si="271"/>
        <v>1.359735452087127</v>
      </c>
      <c r="Z231" s="134">
        <f t="shared" si="272"/>
        <v>2297.1294953056922</v>
      </c>
      <c r="AA231" s="134">
        <f t="shared" si="273"/>
        <v>1251.6017236621331</v>
      </c>
      <c r="AB231" s="111">
        <f t="shared" si="274"/>
        <v>0.64731008170684434</v>
      </c>
      <c r="AC231" s="111">
        <f t="shared" si="275"/>
        <v>4.7312394068576582</v>
      </c>
      <c r="AD231" s="116"/>
      <c r="AE231" s="116"/>
      <c r="AF231" s="116"/>
      <c r="AG231" s="116"/>
      <c r="AH231" s="116"/>
      <c r="AI231" s="116"/>
      <c r="AJ231" s="116"/>
      <c r="AK231" s="116"/>
      <c r="AL231" s="116"/>
      <c r="AM231" s="116"/>
      <c r="AN231" s="116"/>
      <c r="AO231" s="116"/>
      <c r="AP231" s="116"/>
      <c r="AQ231" s="116"/>
      <c r="AR231" s="116"/>
      <c r="AS231" s="116"/>
      <c r="AT231" s="116"/>
      <c r="AU231" s="116"/>
      <c r="AV231" s="116"/>
      <c r="AW231" s="116"/>
      <c r="AX231" s="116"/>
      <c r="AY231" s="116"/>
      <c r="AZ231" s="116"/>
      <c r="BA231" s="116"/>
      <c r="BB231" s="116"/>
      <c r="BC231" s="116"/>
      <c r="BD231" s="116"/>
      <c r="BE231" s="116"/>
      <c r="BF231" s="116"/>
      <c r="BG231" s="116"/>
      <c r="BH231" s="116"/>
      <c r="BI231" s="116"/>
      <c r="BJ231" s="116"/>
      <c r="BK231" s="116"/>
      <c r="BL231" s="116"/>
      <c r="BM231" s="116"/>
      <c r="BN231" s="116"/>
      <c r="BO231" s="116"/>
      <c r="BP231" s="116"/>
      <c r="BQ231" s="116"/>
      <c r="BR231" s="116"/>
      <c r="BS231" s="116"/>
      <c r="BT231" s="116"/>
      <c r="BU231" s="116"/>
      <c r="BV231" s="116"/>
      <c r="BW231" s="116"/>
      <c r="BX231" s="116"/>
      <c r="BY231" s="116"/>
      <c r="BZ231" s="116"/>
      <c r="CA231" s="116"/>
      <c r="CB231" s="116"/>
      <c r="CC231" s="116"/>
      <c r="CD231" s="116"/>
      <c r="CE231" s="116"/>
      <c r="CF231" s="116"/>
      <c r="CG231" s="116"/>
      <c r="CH231" s="116"/>
      <c r="CI231" s="116"/>
      <c r="CJ231" s="116"/>
      <c r="CK231" s="116"/>
      <c r="CL231" s="116"/>
      <c r="CM231" s="116"/>
      <c r="CN231" s="116"/>
      <c r="CO231" s="116"/>
      <c r="CP231" s="116"/>
      <c r="CQ231" s="116"/>
      <c r="CR231" s="116"/>
      <c r="CS231" s="116"/>
      <c r="CT231" s="116"/>
      <c r="CU231" s="116"/>
      <c r="CV231" s="116"/>
      <c r="CW231" s="116"/>
      <c r="CX231" s="116"/>
      <c r="CY231" s="116"/>
      <c r="CZ231" s="116"/>
      <c r="DA231" s="116"/>
      <c r="DB231" s="116"/>
      <c r="DC231" s="116"/>
      <c r="DD231" s="116"/>
      <c r="DE231" s="116"/>
      <c r="DF231" s="116"/>
      <c r="DG231" s="116"/>
      <c r="DH231" s="116"/>
      <c r="DI231" s="116"/>
      <c r="DJ231" s="116"/>
      <c r="DK231" s="116"/>
      <c r="DL231" s="102"/>
      <c r="DM231" s="102"/>
      <c r="DN231" s="102"/>
      <c r="DO231" s="102"/>
      <c r="DP231" s="102"/>
      <c r="DQ231" s="102"/>
      <c r="DR231" s="102"/>
      <c r="DS231" s="102"/>
      <c r="DT231" s="102"/>
      <c r="DU231" s="102"/>
      <c r="DV231" s="102"/>
      <c r="DW231" s="102"/>
      <c r="DX231" s="102"/>
      <c r="DY231" s="102"/>
      <c r="DZ231" s="102"/>
      <c r="EA231" s="102"/>
      <c r="EB231" s="102"/>
      <c r="EC231" s="102"/>
      <c r="ED231" s="102"/>
      <c r="EE231" s="102"/>
      <c r="EF231" s="102"/>
      <c r="EG231" s="102"/>
      <c r="EH231" s="102"/>
      <c r="EI231" s="102"/>
      <c r="EJ231" s="102"/>
      <c r="EK231" s="102"/>
      <c r="EL231" s="102"/>
      <c r="EM231" s="102"/>
      <c r="EN231" s="102"/>
      <c r="EO231" s="102"/>
      <c r="EP231" s="102"/>
      <c r="EQ231" s="102"/>
    </row>
    <row r="232" spans="2:147" x14ac:dyDescent="0.3"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16"/>
      <c r="M232" s="116"/>
      <c r="N232" s="116"/>
      <c r="O232" s="116"/>
      <c r="P232" s="117"/>
      <c r="Q232" s="117"/>
      <c r="R232" s="116"/>
      <c r="S232" s="111">
        <v>0.65</v>
      </c>
      <c r="T232" s="111">
        <f t="shared" ref="T232:T267" si="276">$P$71/($S$59*$S$164)</f>
        <v>0.38531006034966825</v>
      </c>
      <c r="U232" s="111">
        <f t="shared" ref="U232:U267" si="277">$Q$71/($S$59*$S$164)</f>
        <v>0.41219215758336603</v>
      </c>
      <c r="V232" s="156">
        <f t="shared" ref="V232:V267" si="278">EXP(-1*$P$70*T232)</f>
        <v>0.89083770434799858</v>
      </c>
      <c r="W232" s="156">
        <f t="shared" ref="W232:W267" si="279">EXP(-1*$Q$70*U232)</f>
        <v>0.88368232015282533</v>
      </c>
      <c r="X232" s="156">
        <f t="shared" ref="X232:X267" si="280">IF($P$61,1,EXP((1-S232)^2*(U232*W232^2/(S232+(1-S232)*W232)^2 + T232*V232/(1-S232+S232*V232)^2)))</f>
        <v>1.0958868297156545</v>
      </c>
      <c r="Y232" s="156">
        <f t="shared" ref="Y232:Y267" si="281">IF($P$61,1,EXP(S232^2*(T232*V232^2/(1-S232+(S232)*V232)^2+U232*W232/(S232+(1-S232)*W232)^2)))</f>
        <v>1.3728828940684035</v>
      </c>
      <c r="Z232" s="134">
        <f t="shared" ref="Z232:Z267" si="282">S232*X232*EXP($P$64-$P$65/($P$66+$S$164))</f>
        <v>2320.6986581876877</v>
      </c>
      <c r="AA232" s="134">
        <f t="shared" ref="AA232:AA267" si="283">(1-S232)*Y232*EXP($Q$64-$Q$65/($Q$66+$S$164))</f>
        <v>1228.6007299100934</v>
      </c>
      <c r="AB232" s="111">
        <f t="shared" ref="AB232:AB267" si="284">Z232/(Z232+AA232)</f>
        <v>0.65384697215735521</v>
      </c>
      <c r="AC232" s="111">
        <f t="shared" ref="AC232:AC267" si="285">(Z232+AA232)/750.06376</f>
        <v>4.7319969013004721</v>
      </c>
      <c r="AD232" s="116"/>
      <c r="AE232" s="116"/>
      <c r="AF232" s="116"/>
      <c r="AG232" s="116"/>
      <c r="AH232" s="116"/>
      <c r="AI232" s="116"/>
      <c r="AJ232" s="116"/>
      <c r="AK232" s="116"/>
      <c r="AL232" s="116"/>
      <c r="AM232" s="116"/>
      <c r="AN232" s="116"/>
      <c r="AO232" s="116"/>
      <c r="AP232" s="116"/>
      <c r="AQ232" s="116"/>
      <c r="AR232" s="116"/>
      <c r="AS232" s="116"/>
      <c r="AT232" s="116"/>
      <c r="AU232" s="116"/>
      <c r="AV232" s="116"/>
      <c r="AW232" s="116"/>
      <c r="AX232" s="116"/>
      <c r="AY232" s="116"/>
      <c r="AZ232" s="116"/>
      <c r="BA232" s="116"/>
      <c r="BB232" s="116"/>
      <c r="BC232" s="116"/>
      <c r="BD232" s="116"/>
      <c r="BE232" s="116"/>
      <c r="BF232" s="116"/>
      <c r="BG232" s="116"/>
      <c r="BH232" s="116"/>
      <c r="BI232" s="116"/>
      <c r="BJ232" s="116"/>
      <c r="BK232" s="116"/>
      <c r="BL232" s="116"/>
      <c r="BM232" s="116"/>
      <c r="BN232" s="116"/>
      <c r="BO232" s="116"/>
      <c r="BP232" s="116"/>
      <c r="BQ232" s="116"/>
      <c r="BR232" s="116"/>
      <c r="BS232" s="116"/>
      <c r="BT232" s="116"/>
      <c r="BU232" s="116"/>
      <c r="BV232" s="116"/>
      <c r="BW232" s="116"/>
      <c r="BX232" s="116"/>
      <c r="BY232" s="116"/>
      <c r="BZ232" s="116"/>
      <c r="CA232" s="116"/>
      <c r="CB232" s="116"/>
      <c r="CC232" s="116"/>
      <c r="CD232" s="116"/>
      <c r="CE232" s="116"/>
      <c r="CF232" s="116"/>
      <c r="CG232" s="116"/>
      <c r="CH232" s="116"/>
      <c r="CI232" s="116"/>
      <c r="CJ232" s="116"/>
      <c r="CK232" s="116"/>
      <c r="CL232" s="116"/>
      <c r="CM232" s="116"/>
      <c r="CN232" s="116"/>
      <c r="CO232" s="116"/>
      <c r="CP232" s="116"/>
      <c r="CQ232" s="116"/>
      <c r="CR232" s="116"/>
      <c r="CS232" s="116"/>
      <c r="CT232" s="116"/>
      <c r="CU232" s="116"/>
      <c r="CV232" s="116"/>
      <c r="CW232" s="116"/>
      <c r="CX232" s="116"/>
      <c r="CY232" s="116"/>
      <c r="CZ232" s="116"/>
      <c r="DA232" s="116"/>
      <c r="DB232" s="116"/>
      <c r="DC232" s="116"/>
      <c r="DD232" s="116"/>
      <c r="DE232" s="116"/>
      <c r="DF232" s="116"/>
      <c r="DG232" s="116"/>
      <c r="DH232" s="116"/>
      <c r="DI232" s="116"/>
      <c r="DJ232" s="116"/>
      <c r="DK232" s="116"/>
      <c r="DL232" s="102"/>
      <c r="DM232" s="102"/>
      <c r="DN232" s="102"/>
      <c r="DO232" s="102"/>
      <c r="DP232" s="102"/>
      <c r="DQ232" s="102"/>
      <c r="DR232" s="102"/>
      <c r="DS232" s="102"/>
      <c r="DT232" s="102"/>
      <c r="DU232" s="102"/>
      <c r="DV232" s="102"/>
      <c r="DW232" s="102"/>
      <c r="DX232" s="102"/>
      <c r="DY232" s="102"/>
      <c r="DZ232" s="102"/>
      <c r="EA232" s="102"/>
      <c r="EB232" s="102"/>
      <c r="EC232" s="102"/>
      <c r="ED232" s="102"/>
      <c r="EE232" s="102"/>
      <c r="EF232" s="102"/>
      <c r="EG232" s="102"/>
      <c r="EH232" s="102"/>
      <c r="EI232" s="102"/>
      <c r="EJ232" s="102"/>
      <c r="EK232" s="102"/>
      <c r="EL232" s="102"/>
      <c r="EM232" s="102"/>
      <c r="EN232" s="102"/>
      <c r="EO232" s="102"/>
      <c r="EP232" s="102"/>
      <c r="EQ232" s="102"/>
    </row>
    <row r="233" spans="2:147" x14ac:dyDescent="0.3"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16"/>
      <c r="M233" s="116"/>
      <c r="N233" s="116"/>
      <c r="O233" s="116"/>
      <c r="P233" s="117"/>
      <c r="Q233" s="117"/>
      <c r="R233" s="116"/>
      <c r="S233" s="111">
        <v>0.66</v>
      </c>
      <c r="T233" s="111">
        <f t="shared" si="276"/>
        <v>0.38531006034966825</v>
      </c>
      <c r="U233" s="111">
        <f t="shared" si="277"/>
        <v>0.41219215758336603</v>
      </c>
      <c r="V233" s="156">
        <f t="shared" si="278"/>
        <v>0.89083770434799858</v>
      </c>
      <c r="W233" s="156">
        <f t="shared" si="279"/>
        <v>0.88368232015282533</v>
      </c>
      <c r="X233" s="156">
        <f t="shared" si="280"/>
        <v>1.0902606468973222</v>
      </c>
      <c r="Y233" s="156">
        <f t="shared" si="281"/>
        <v>1.3863645984629025</v>
      </c>
      <c r="Z233" s="134">
        <f t="shared" si="282"/>
        <v>2344.3041634434881</v>
      </c>
      <c r="AA233" s="134">
        <f t="shared" si="283"/>
        <v>1205.2179959282043</v>
      </c>
      <c r="AB233" s="111">
        <f t="shared" si="284"/>
        <v>0.66045626937527213</v>
      </c>
      <c r="AC233" s="111">
        <f t="shared" si="285"/>
        <v>4.732293904416462</v>
      </c>
      <c r="AD233" s="116"/>
      <c r="AE233" s="116"/>
      <c r="AF233" s="116"/>
      <c r="AG233" s="116"/>
      <c r="AH233" s="116"/>
      <c r="AI233" s="116"/>
      <c r="AJ233" s="116"/>
      <c r="AK233" s="116"/>
      <c r="AL233" s="116"/>
      <c r="AM233" s="116"/>
      <c r="AN233" s="116"/>
      <c r="AO233" s="116"/>
      <c r="AP233" s="116"/>
      <c r="AQ233" s="116"/>
      <c r="AR233" s="116"/>
      <c r="AS233" s="116"/>
      <c r="AT233" s="116"/>
      <c r="AU233" s="116"/>
      <c r="AV233" s="116"/>
      <c r="AW233" s="116"/>
      <c r="AX233" s="116"/>
      <c r="AY233" s="116"/>
      <c r="AZ233" s="116"/>
      <c r="BA233" s="116"/>
      <c r="BB233" s="116"/>
      <c r="BC233" s="116"/>
      <c r="BD233" s="116"/>
      <c r="BE233" s="116"/>
      <c r="BF233" s="116"/>
      <c r="BG233" s="116"/>
      <c r="BH233" s="116"/>
      <c r="BI233" s="116"/>
      <c r="BJ233" s="116"/>
      <c r="BK233" s="116"/>
      <c r="BL233" s="116"/>
      <c r="BM233" s="116"/>
      <c r="BN233" s="116"/>
      <c r="BO233" s="116"/>
      <c r="BP233" s="116"/>
      <c r="BQ233" s="116"/>
      <c r="BR233" s="116"/>
      <c r="BS233" s="116"/>
      <c r="BT233" s="116"/>
      <c r="BU233" s="116"/>
      <c r="BV233" s="116"/>
      <c r="BW233" s="116"/>
      <c r="BX233" s="116"/>
      <c r="BY233" s="116"/>
      <c r="BZ233" s="116"/>
      <c r="CA233" s="116"/>
      <c r="CB233" s="116"/>
      <c r="CC233" s="116"/>
      <c r="CD233" s="116"/>
      <c r="CE233" s="116"/>
      <c r="CF233" s="116"/>
      <c r="CG233" s="116"/>
      <c r="CH233" s="116"/>
      <c r="CI233" s="116"/>
      <c r="CJ233" s="116"/>
      <c r="CK233" s="116"/>
      <c r="CL233" s="116"/>
      <c r="CM233" s="116"/>
      <c r="CN233" s="116"/>
      <c r="CO233" s="116"/>
      <c r="CP233" s="116"/>
      <c r="CQ233" s="116"/>
      <c r="CR233" s="116"/>
      <c r="CS233" s="116"/>
      <c r="CT233" s="116"/>
      <c r="CU233" s="116"/>
      <c r="CV233" s="116"/>
      <c r="CW233" s="116"/>
      <c r="CX233" s="116"/>
      <c r="CY233" s="116"/>
      <c r="CZ233" s="116"/>
      <c r="DA233" s="116"/>
      <c r="DB233" s="116"/>
      <c r="DC233" s="116"/>
      <c r="DD233" s="116"/>
      <c r="DE233" s="116"/>
      <c r="DF233" s="116"/>
      <c r="DG233" s="116"/>
      <c r="DH233" s="116"/>
      <c r="DI233" s="116"/>
      <c r="DJ233" s="116"/>
      <c r="DK233" s="116"/>
      <c r="DL233" s="102"/>
      <c r="DM233" s="102"/>
      <c r="DN233" s="102"/>
      <c r="DO233" s="102"/>
      <c r="DP233" s="102"/>
      <c r="DQ233" s="102"/>
      <c r="DR233" s="102"/>
      <c r="DS233" s="102"/>
      <c r="DT233" s="102"/>
      <c r="DU233" s="102"/>
      <c r="DV233" s="102"/>
      <c r="DW233" s="102"/>
      <c r="DX233" s="102"/>
      <c r="DY233" s="102"/>
      <c r="DZ233" s="102"/>
      <c r="EA233" s="102"/>
      <c r="EB233" s="102"/>
      <c r="EC233" s="102"/>
      <c r="ED233" s="102"/>
      <c r="EE233" s="102"/>
      <c r="EF233" s="102"/>
      <c r="EG233" s="102"/>
      <c r="EH233" s="102"/>
      <c r="EI233" s="102"/>
      <c r="EJ233" s="102"/>
      <c r="EK233" s="102"/>
      <c r="EL233" s="102"/>
      <c r="EM233" s="102"/>
      <c r="EN233" s="102"/>
      <c r="EO233" s="102"/>
      <c r="EP233" s="102"/>
      <c r="EQ233" s="102"/>
    </row>
    <row r="234" spans="2:147" x14ac:dyDescent="0.3"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16"/>
      <c r="M234" s="116"/>
      <c r="N234" s="116"/>
      <c r="O234" s="116"/>
      <c r="P234" s="117"/>
      <c r="Q234" s="117"/>
      <c r="R234" s="116"/>
      <c r="S234" s="111">
        <v>0.67</v>
      </c>
      <c r="T234" s="111">
        <f t="shared" si="276"/>
        <v>0.38531006034966825</v>
      </c>
      <c r="U234" s="111">
        <f t="shared" si="277"/>
        <v>0.41219215758336603</v>
      </c>
      <c r="V234" s="156">
        <f t="shared" si="278"/>
        <v>0.89083770434799858</v>
      </c>
      <c r="W234" s="156">
        <f t="shared" si="279"/>
        <v>0.88368232015282533</v>
      </c>
      <c r="X234" s="156">
        <f t="shared" si="280"/>
        <v>1.0848249619188337</v>
      </c>
      <c r="Y234" s="156">
        <f t="shared" si="281"/>
        <v>1.4001881441547899</v>
      </c>
      <c r="Z234" s="134">
        <f t="shared" si="282"/>
        <v>2367.9588954501155</v>
      </c>
      <c r="AA234" s="134">
        <f t="shared" si="283"/>
        <v>1181.4342765376382</v>
      </c>
      <c r="AB234" s="111">
        <f t="shared" si="284"/>
        <v>0.6671447148031775</v>
      </c>
      <c r="AC234" s="111">
        <f t="shared" si="285"/>
        <v>4.7321219358574975</v>
      </c>
      <c r="AD234" s="116"/>
      <c r="AE234" s="116"/>
      <c r="AF234" s="116"/>
      <c r="AG234" s="116"/>
      <c r="AH234" s="116"/>
      <c r="AI234" s="116"/>
      <c r="AJ234" s="116"/>
      <c r="AK234" s="116"/>
      <c r="AL234" s="116"/>
      <c r="AM234" s="116"/>
      <c r="AN234" s="116"/>
      <c r="AO234" s="116"/>
      <c r="AP234" s="116"/>
      <c r="AQ234" s="116"/>
      <c r="AR234" s="116"/>
      <c r="AS234" s="116"/>
      <c r="AT234" s="116"/>
      <c r="AU234" s="116"/>
      <c r="AV234" s="116"/>
      <c r="AW234" s="116"/>
      <c r="AX234" s="116"/>
      <c r="AY234" s="116"/>
      <c r="AZ234" s="116"/>
      <c r="BA234" s="116"/>
      <c r="BB234" s="116"/>
      <c r="BC234" s="116"/>
      <c r="BD234" s="116"/>
      <c r="BE234" s="116"/>
      <c r="BF234" s="116"/>
      <c r="BG234" s="116"/>
      <c r="BH234" s="116"/>
      <c r="BI234" s="116"/>
      <c r="BJ234" s="116"/>
      <c r="BK234" s="116"/>
      <c r="BL234" s="116"/>
      <c r="BM234" s="116"/>
      <c r="BN234" s="116"/>
      <c r="BO234" s="116"/>
      <c r="BP234" s="116"/>
      <c r="BQ234" s="116"/>
      <c r="BR234" s="116"/>
      <c r="BS234" s="116"/>
      <c r="BT234" s="116"/>
      <c r="BU234" s="116"/>
      <c r="BV234" s="116"/>
      <c r="BW234" s="116"/>
      <c r="BX234" s="116"/>
      <c r="BY234" s="116"/>
      <c r="BZ234" s="116"/>
      <c r="CA234" s="116"/>
      <c r="CB234" s="116"/>
      <c r="CC234" s="116"/>
      <c r="CD234" s="116"/>
      <c r="CE234" s="116"/>
      <c r="CF234" s="116"/>
      <c r="CG234" s="116"/>
      <c r="CH234" s="116"/>
      <c r="CI234" s="116"/>
      <c r="CJ234" s="116"/>
      <c r="CK234" s="116"/>
      <c r="CL234" s="116"/>
      <c r="CM234" s="116"/>
      <c r="CN234" s="116"/>
      <c r="CO234" s="116"/>
      <c r="CP234" s="116"/>
      <c r="CQ234" s="116"/>
      <c r="CR234" s="116"/>
      <c r="CS234" s="116"/>
      <c r="CT234" s="116"/>
      <c r="CU234" s="116"/>
      <c r="CV234" s="116"/>
      <c r="CW234" s="116"/>
      <c r="CX234" s="116"/>
      <c r="CY234" s="116"/>
      <c r="CZ234" s="116"/>
      <c r="DA234" s="116"/>
      <c r="DB234" s="116"/>
      <c r="DC234" s="116"/>
      <c r="DD234" s="116"/>
      <c r="DE234" s="116"/>
      <c r="DF234" s="116"/>
      <c r="DG234" s="116"/>
      <c r="DH234" s="116"/>
      <c r="DI234" s="116"/>
      <c r="DJ234" s="116"/>
      <c r="DK234" s="116"/>
      <c r="DL234" s="102"/>
      <c r="DM234" s="102"/>
      <c r="DN234" s="102"/>
      <c r="DO234" s="102"/>
      <c r="DP234" s="102"/>
      <c r="DQ234" s="102"/>
      <c r="DR234" s="102"/>
      <c r="DS234" s="102"/>
      <c r="DT234" s="102"/>
      <c r="DU234" s="102"/>
      <c r="DV234" s="102"/>
      <c r="DW234" s="102"/>
      <c r="DX234" s="102"/>
      <c r="DY234" s="102"/>
      <c r="DZ234" s="102"/>
      <c r="EA234" s="102"/>
      <c r="EB234" s="102"/>
      <c r="EC234" s="102"/>
      <c r="ED234" s="102"/>
      <c r="EE234" s="102"/>
      <c r="EF234" s="102"/>
      <c r="EG234" s="102"/>
      <c r="EH234" s="102"/>
      <c r="EI234" s="102"/>
      <c r="EJ234" s="102"/>
      <c r="EK234" s="102"/>
      <c r="EL234" s="102"/>
      <c r="EM234" s="102"/>
      <c r="EN234" s="102"/>
      <c r="EO234" s="102"/>
      <c r="EP234" s="102"/>
      <c r="EQ234" s="102"/>
    </row>
    <row r="235" spans="2:147" x14ac:dyDescent="0.3"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16"/>
      <c r="M235" s="116"/>
      <c r="N235" s="116"/>
      <c r="O235" s="116"/>
      <c r="P235" s="117"/>
      <c r="Q235" s="117"/>
      <c r="R235" s="116"/>
      <c r="S235" s="111">
        <v>0.68</v>
      </c>
      <c r="T235" s="111">
        <f t="shared" si="276"/>
        <v>0.38531006034966825</v>
      </c>
      <c r="U235" s="111">
        <f t="shared" si="277"/>
        <v>0.41219215758336603</v>
      </c>
      <c r="V235" s="156">
        <f t="shared" si="278"/>
        <v>0.89083770434799858</v>
      </c>
      <c r="W235" s="156">
        <f t="shared" si="279"/>
        <v>0.88368232015282533</v>
      </c>
      <c r="X235" s="156">
        <f t="shared" si="280"/>
        <v>1.0795771329753785</v>
      </c>
      <c r="Y235" s="156">
        <f t="shared" si="281"/>
        <v>1.4143613572855411</v>
      </c>
      <c r="Z235" s="134">
        <f t="shared" si="282"/>
        <v>2391.675620371479</v>
      </c>
      <c r="AA235" s="134">
        <f t="shared" si="283"/>
        <v>1157.2297537354709</v>
      </c>
      <c r="AB235" s="111">
        <f t="shared" si="284"/>
        <v>0.67391924220389299</v>
      </c>
      <c r="AC235" s="111">
        <f t="shared" si="285"/>
        <v>4.7314715939708245</v>
      </c>
      <c r="AD235" s="116"/>
      <c r="AE235" s="116"/>
      <c r="AF235" s="116"/>
      <c r="AG235" s="116"/>
      <c r="AH235" s="116"/>
      <c r="AI235" s="116"/>
      <c r="AJ235" s="116"/>
      <c r="AK235" s="116"/>
      <c r="AL235" s="116"/>
      <c r="AM235" s="116"/>
      <c r="AN235" s="116"/>
      <c r="AO235" s="116"/>
      <c r="AP235" s="116"/>
      <c r="AQ235" s="116"/>
      <c r="AR235" s="116"/>
      <c r="AS235" s="116"/>
      <c r="AT235" s="116"/>
      <c r="AU235" s="116"/>
      <c r="AV235" s="116"/>
      <c r="AW235" s="116"/>
      <c r="AX235" s="116"/>
      <c r="AY235" s="116"/>
      <c r="AZ235" s="116"/>
      <c r="BA235" s="116"/>
      <c r="BB235" s="116"/>
      <c r="BC235" s="116"/>
      <c r="BD235" s="116"/>
      <c r="BE235" s="116"/>
      <c r="BF235" s="116"/>
      <c r="BG235" s="116"/>
      <c r="BH235" s="116"/>
      <c r="BI235" s="116"/>
      <c r="BJ235" s="116"/>
      <c r="BK235" s="116"/>
      <c r="BL235" s="116"/>
      <c r="BM235" s="116"/>
      <c r="BN235" s="116"/>
      <c r="BO235" s="116"/>
      <c r="BP235" s="116"/>
      <c r="BQ235" s="116"/>
      <c r="BR235" s="116"/>
      <c r="BS235" s="116"/>
      <c r="BT235" s="116"/>
      <c r="BU235" s="116"/>
      <c r="BV235" s="116"/>
      <c r="BW235" s="116"/>
      <c r="BX235" s="116"/>
      <c r="BY235" s="116"/>
      <c r="BZ235" s="116"/>
      <c r="CA235" s="116"/>
      <c r="CB235" s="116"/>
      <c r="CC235" s="116"/>
      <c r="CD235" s="116"/>
      <c r="CE235" s="116"/>
      <c r="CF235" s="116"/>
      <c r="CG235" s="116"/>
      <c r="CH235" s="116"/>
      <c r="CI235" s="116"/>
      <c r="CJ235" s="116"/>
      <c r="CK235" s="116"/>
      <c r="CL235" s="116"/>
      <c r="CM235" s="116"/>
      <c r="CN235" s="116"/>
      <c r="CO235" s="116"/>
      <c r="CP235" s="116"/>
      <c r="CQ235" s="116"/>
      <c r="CR235" s="116"/>
      <c r="CS235" s="116"/>
      <c r="CT235" s="116"/>
      <c r="CU235" s="116"/>
      <c r="CV235" s="116"/>
      <c r="CW235" s="116"/>
      <c r="CX235" s="116"/>
      <c r="CY235" s="116"/>
      <c r="CZ235" s="116"/>
      <c r="DA235" s="116"/>
      <c r="DB235" s="116"/>
      <c r="DC235" s="116"/>
      <c r="DD235" s="116"/>
      <c r="DE235" s="116"/>
      <c r="DF235" s="116"/>
      <c r="DG235" s="116"/>
      <c r="DH235" s="116"/>
      <c r="DI235" s="116"/>
      <c r="DJ235" s="116"/>
      <c r="DK235" s="116"/>
      <c r="DL235" s="102"/>
      <c r="DM235" s="102"/>
      <c r="DN235" s="102"/>
      <c r="DO235" s="102"/>
      <c r="DP235" s="102"/>
      <c r="DQ235" s="102"/>
      <c r="DR235" s="102"/>
      <c r="DS235" s="102"/>
      <c r="DT235" s="102"/>
      <c r="DU235" s="102"/>
      <c r="DV235" s="102"/>
      <c r="DW235" s="102"/>
      <c r="DX235" s="102"/>
      <c r="DY235" s="102"/>
      <c r="DZ235" s="102"/>
      <c r="EA235" s="102"/>
      <c r="EB235" s="102"/>
      <c r="EC235" s="102"/>
      <c r="ED235" s="102"/>
      <c r="EE235" s="102"/>
      <c r="EF235" s="102"/>
      <c r="EG235" s="102"/>
      <c r="EH235" s="102"/>
      <c r="EI235" s="102"/>
      <c r="EJ235" s="102"/>
      <c r="EK235" s="102"/>
      <c r="EL235" s="102"/>
      <c r="EM235" s="102"/>
      <c r="EN235" s="102"/>
      <c r="EO235" s="102"/>
      <c r="EP235" s="102"/>
      <c r="EQ235" s="102"/>
    </row>
    <row r="236" spans="2:147" x14ac:dyDescent="0.3"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16"/>
      <c r="M236" s="116"/>
      <c r="N236" s="116"/>
      <c r="O236" s="116"/>
      <c r="P236" s="117"/>
      <c r="Q236" s="117"/>
      <c r="R236" s="116"/>
      <c r="S236" s="111">
        <v>0.69</v>
      </c>
      <c r="T236" s="111">
        <f t="shared" si="276"/>
        <v>0.38531006034966825</v>
      </c>
      <c r="U236" s="111">
        <f t="shared" si="277"/>
        <v>0.41219215758336603</v>
      </c>
      <c r="V236" s="156">
        <f t="shared" si="278"/>
        <v>0.89083770434799858</v>
      </c>
      <c r="W236" s="156">
        <f t="shared" si="279"/>
        <v>0.88368232015282533</v>
      </c>
      <c r="X236" s="156">
        <f t="shared" si="280"/>
        <v>1.0745146243179358</v>
      </c>
      <c r="Y236" s="156">
        <f t="shared" si="281"/>
        <v>1.4288923192472232</v>
      </c>
      <c r="Z236" s="134">
        <f t="shared" si="282"/>
        <v>2415.4669985097994</v>
      </c>
      <c r="AA236" s="134">
        <f t="shared" si="283"/>
        <v>1132.584011420121</v>
      </c>
      <c r="AB236" s="111">
        <f t="shared" si="284"/>
        <v>0.68078699876344473</v>
      </c>
      <c r="AC236" s="111">
        <f t="shared" si="285"/>
        <v>4.7303325385696819</v>
      </c>
      <c r="AD236" s="116"/>
      <c r="AE236" s="116"/>
      <c r="AF236" s="116"/>
      <c r="AG236" s="116"/>
      <c r="AH236" s="116"/>
      <c r="AI236" s="116"/>
      <c r="AJ236" s="116"/>
      <c r="AK236" s="116"/>
      <c r="AL236" s="116"/>
      <c r="AM236" s="116"/>
      <c r="AN236" s="116"/>
      <c r="AO236" s="116"/>
      <c r="AP236" s="116"/>
      <c r="AQ236" s="116"/>
      <c r="AR236" s="116"/>
      <c r="AS236" s="116"/>
      <c r="AT236" s="116"/>
      <c r="AU236" s="116"/>
      <c r="AV236" s="116"/>
      <c r="AW236" s="116"/>
      <c r="AX236" s="116"/>
      <c r="AY236" s="116"/>
      <c r="AZ236" s="116"/>
      <c r="BA236" s="116"/>
      <c r="BB236" s="116"/>
      <c r="BC236" s="116"/>
      <c r="BD236" s="116"/>
      <c r="BE236" s="116"/>
      <c r="BF236" s="116"/>
      <c r="BG236" s="116"/>
      <c r="BH236" s="116"/>
      <c r="BI236" s="116"/>
      <c r="BJ236" s="116"/>
      <c r="BK236" s="116"/>
      <c r="BL236" s="116"/>
      <c r="BM236" s="116"/>
      <c r="BN236" s="116"/>
      <c r="BO236" s="116"/>
      <c r="BP236" s="116"/>
      <c r="BQ236" s="116"/>
      <c r="BR236" s="116"/>
      <c r="BS236" s="116"/>
      <c r="BT236" s="116"/>
      <c r="BU236" s="116"/>
      <c r="BV236" s="116"/>
      <c r="BW236" s="116"/>
      <c r="BX236" s="116"/>
      <c r="BY236" s="116"/>
      <c r="BZ236" s="116"/>
      <c r="CA236" s="116"/>
      <c r="CB236" s="116"/>
      <c r="CC236" s="116"/>
      <c r="CD236" s="116"/>
      <c r="CE236" s="116"/>
      <c r="CF236" s="116"/>
      <c r="CG236" s="116"/>
      <c r="CH236" s="116"/>
      <c r="CI236" s="116"/>
      <c r="CJ236" s="116"/>
      <c r="CK236" s="116"/>
      <c r="CL236" s="116"/>
      <c r="CM236" s="116"/>
      <c r="CN236" s="116"/>
      <c r="CO236" s="116"/>
      <c r="CP236" s="116"/>
      <c r="CQ236" s="116"/>
      <c r="CR236" s="116"/>
      <c r="CS236" s="116"/>
      <c r="CT236" s="116"/>
      <c r="CU236" s="116"/>
      <c r="CV236" s="116"/>
      <c r="CW236" s="116"/>
      <c r="CX236" s="116"/>
      <c r="CY236" s="116"/>
      <c r="CZ236" s="116"/>
      <c r="DA236" s="116"/>
      <c r="DB236" s="116"/>
      <c r="DC236" s="116"/>
      <c r="DD236" s="116"/>
      <c r="DE236" s="116"/>
      <c r="DF236" s="116"/>
      <c r="DG236" s="116"/>
      <c r="DH236" s="116"/>
      <c r="DI236" s="116"/>
      <c r="DJ236" s="116"/>
      <c r="DK236" s="116"/>
      <c r="DL236" s="102"/>
      <c r="DM236" s="102"/>
      <c r="DN236" s="102"/>
      <c r="DO236" s="102"/>
      <c r="DP236" s="102"/>
      <c r="DQ236" s="102"/>
      <c r="DR236" s="102"/>
      <c r="DS236" s="102"/>
      <c r="DT236" s="102"/>
      <c r="DU236" s="102"/>
      <c r="DV236" s="102"/>
      <c r="DW236" s="102"/>
      <c r="DX236" s="102"/>
      <c r="DY236" s="102"/>
      <c r="DZ236" s="102"/>
      <c r="EA236" s="102"/>
      <c r="EB236" s="102"/>
      <c r="EC236" s="102"/>
      <c r="ED236" s="102"/>
      <c r="EE236" s="102"/>
      <c r="EF236" s="102"/>
      <c r="EG236" s="102"/>
      <c r="EH236" s="102"/>
      <c r="EI236" s="102"/>
      <c r="EJ236" s="102"/>
      <c r="EK236" s="102"/>
      <c r="EL236" s="102"/>
      <c r="EM236" s="102"/>
      <c r="EN236" s="102"/>
      <c r="EO236" s="102"/>
      <c r="EP236" s="102"/>
      <c r="EQ236" s="102"/>
    </row>
    <row r="237" spans="2:147" x14ac:dyDescent="0.3"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16"/>
      <c r="M237" s="116"/>
      <c r="N237" s="116"/>
      <c r="O237" s="116"/>
      <c r="P237" s="117"/>
      <c r="Q237" s="117"/>
      <c r="R237" s="116"/>
      <c r="S237" s="111">
        <v>0.7</v>
      </c>
      <c r="T237" s="111">
        <f t="shared" si="276"/>
        <v>0.38531006034966825</v>
      </c>
      <c r="U237" s="111">
        <f t="shared" si="277"/>
        <v>0.41219215758336603</v>
      </c>
      <c r="V237" s="156">
        <f t="shared" si="278"/>
        <v>0.89083770434799858</v>
      </c>
      <c r="W237" s="156">
        <f t="shared" si="279"/>
        <v>0.88368232015282533</v>
      </c>
      <c r="X237" s="156">
        <f t="shared" si="280"/>
        <v>1.0696350039985938</v>
      </c>
      <c r="Y237" s="156">
        <f t="shared" si="281"/>
        <v>1.4437893749913722</v>
      </c>
      <c r="Z237" s="134">
        <f t="shared" si="282"/>
        <v>2439.345596439754</v>
      </c>
      <c r="AA237" s="134">
        <f t="shared" si="283"/>
        <v>1107.4760091326</v>
      </c>
      <c r="AB237" s="111">
        <f t="shared" si="284"/>
        <v>0.6877553673991772</v>
      </c>
      <c r="AC237" s="111">
        <f t="shared" si="285"/>
        <v>4.7286934721020977</v>
      </c>
      <c r="AD237" s="116"/>
      <c r="AE237" s="116"/>
      <c r="AF237" s="116"/>
      <c r="AG237" s="116"/>
      <c r="AH237" s="116"/>
      <c r="AI237" s="116"/>
      <c r="AJ237" s="116"/>
      <c r="AK237" s="116"/>
      <c r="AL237" s="116"/>
      <c r="AM237" s="116"/>
      <c r="AN237" s="116"/>
      <c r="AO237" s="116"/>
      <c r="AP237" s="116"/>
      <c r="AQ237" s="116"/>
      <c r="AR237" s="116"/>
      <c r="AS237" s="116"/>
      <c r="AT237" s="116"/>
      <c r="AU237" s="116"/>
      <c r="AV237" s="116"/>
      <c r="AW237" s="116"/>
      <c r="AX237" s="116"/>
      <c r="AY237" s="116"/>
      <c r="AZ237" s="116"/>
      <c r="BA237" s="116"/>
      <c r="BB237" s="116"/>
      <c r="BC237" s="116"/>
      <c r="BD237" s="116"/>
      <c r="BE237" s="116"/>
      <c r="BF237" s="116"/>
      <c r="BG237" s="116"/>
      <c r="BH237" s="116"/>
      <c r="BI237" s="116"/>
      <c r="BJ237" s="116"/>
      <c r="BK237" s="116"/>
      <c r="BL237" s="116"/>
      <c r="BM237" s="116"/>
      <c r="BN237" s="116"/>
      <c r="BO237" s="116"/>
      <c r="BP237" s="116"/>
      <c r="BQ237" s="116"/>
      <c r="BR237" s="116"/>
      <c r="BS237" s="116"/>
      <c r="BT237" s="116"/>
      <c r="BU237" s="116"/>
      <c r="BV237" s="116"/>
      <c r="BW237" s="116"/>
      <c r="BX237" s="116"/>
      <c r="BY237" s="116"/>
      <c r="BZ237" s="116"/>
      <c r="CA237" s="116"/>
      <c r="CB237" s="116"/>
      <c r="CC237" s="116"/>
      <c r="CD237" s="116"/>
      <c r="CE237" s="116"/>
      <c r="CF237" s="116"/>
      <c r="CG237" s="116"/>
      <c r="CH237" s="116"/>
      <c r="CI237" s="116"/>
      <c r="CJ237" s="116"/>
      <c r="CK237" s="116"/>
      <c r="CL237" s="116"/>
      <c r="CM237" s="116"/>
      <c r="CN237" s="116"/>
      <c r="CO237" s="116"/>
      <c r="CP237" s="116"/>
      <c r="CQ237" s="116"/>
      <c r="CR237" s="116"/>
      <c r="CS237" s="116"/>
      <c r="CT237" s="116"/>
      <c r="CU237" s="116"/>
      <c r="CV237" s="116"/>
      <c r="CW237" s="116"/>
      <c r="CX237" s="116"/>
      <c r="CY237" s="116"/>
      <c r="CZ237" s="116"/>
      <c r="DA237" s="116"/>
      <c r="DB237" s="116"/>
      <c r="DC237" s="116"/>
      <c r="DD237" s="116"/>
      <c r="DE237" s="116"/>
      <c r="DF237" s="116"/>
      <c r="DG237" s="116"/>
      <c r="DH237" s="116"/>
      <c r="DI237" s="116"/>
      <c r="DJ237" s="116"/>
      <c r="DK237" s="116"/>
      <c r="DL237" s="102"/>
      <c r="DM237" s="102"/>
      <c r="DN237" s="102"/>
      <c r="DO237" s="102"/>
      <c r="DP237" s="102"/>
      <c r="DQ237" s="102"/>
      <c r="DR237" s="102"/>
      <c r="DS237" s="102"/>
      <c r="DT237" s="102"/>
      <c r="DU237" s="102"/>
      <c r="DV237" s="102"/>
      <c r="DW237" s="102"/>
      <c r="DX237" s="102"/>
      <c r="DY237" s="102"/>
      <c r="DZ237" s="102"/>
      <c r="EA237" s="102"/>
      <c r="EB237" s="102"/>
      <c r="EC237" s="102"/>
      <c r="ED237" s="102"/>
      <c r="EE237" s="102"/>
      <c r="EF237" s="102"/>
      <c r="EG237" s="102"/>
      <c r="EH237" s="102"/>
      <c r="EI237" s="102"/>
      <c r="EJ237" s="102"/>
      <c r="EK237" s="102"/>
      <c r="EL237" s="102"/>
      <c r="EM237" s="102"/>
      <c r="EN237" s="102"/>
      <c r="EO237" s="102"/>
      <c r="EP237" s="102"/>
      <c r="EQ237" s="102"/>
    </row>
    <row r="238" spans="2:147" x14ac:dyDescent="0.3"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16"/>
      <c r="M238" s="116"/>
      <c r="N238" s="116"/>
      <c r="O238" s="116"/>
      <c r="P238" s="117"/>
      <c r="Q238" s="117"/>
      <c r="R238" s="116"/>
      <c r="S238" s="111">
        <v>0.71</v>
      </c>
      <c r="T238" s="111">
        <f t="shared" si="276"/>
        <v>0.38531006034966825</v>
      </c>
      <c r="U238" s="111">
        <f t="shared" si="277"/>
        <v>0.41219215758336603</v>
      </c>
      <c r="V238" s="156">
        <f t="shared" si="278"/>
        <v>0.89083770434799858</v>
      </c>
      <c r="W238" s="156">
        <f t="shared" si="279"/>
        <v>0.88368232015282533</v>
      </c>
      <c r="X238" s="156">
        <f t="shared" si="280"/>
        <v>1.0649359417199917</v>
      </c>
      <c r="Y238" s="156">
        <f t="shared" si="281"/>
        <v>1.4590611416662496</v>
      </c>
      <c r="Z238" s="134">
        <f t="shared" si="282"/>
        <v>2463.3238989427336</v>
      </c>
      <c r="AA238" s="134">
        <f t="shared" si="283"/>
        <v>1081.8840547665718</v>
      </c>
      <c r="AB238" s="111">
        <f t="shared" si="284"/>
        <v>0.69483199042397203</v>
      </c>
      <c r="AC238" s="111">
        <f t="shared" si="285"/>
        <v>4.7265421191783821</v>
      </c>
      <c r="AD238" s="116"/>
      <c r="AE238" s="116"/>
      <c r="AF238" s="116"/>
      <c r="AG238" s="116"/>
      <c r="AH238" s="116"/>
      <c r="AI238" s="116"/>
      <c r="AJ238" s="116"/>
      <c r="AK238" s="116"/>
      <c r="AL238" s="116"/>
      <c r="AM238" s="116"/>
      <c r="AN238" s="116"/>
      <c r="AO238" s="116"/>
      <c r="AP238" s="116"/>
      <c r="AQ238" s="116"/>
      <c r="AR238" s="116"/>
      <c r="AS238" s="116"/>
      <c r="AT238" s="116"/>
      <c r="AU238" s="116"/>
      <c r="AV238" s="116"/>
      <c r="AW238" s="116"/>
      <c r="AX238" s="116"/>
      <c r="AY238" s="116"/>
      <c r="AZ238" s="116"/>
      <c r="BA238" s="116"/>
      <c r="BB238" s="116"/>
      <c r="BC238" s="116"/>
      <c r="BD238" s="116"/>
      <c r="BE238" s="116"/>
      <c r="BF238" s="116"/>
      <c r="BG238" s="116"/>
      <c r="BH238" s="116"/>
      <c r="BI238" s="116"/>
      <c r="BJ238" s="116"/>
      <c r="BK238" s="116"/>
      <c r="BL238" s="116"/>
      <c r="BM238" s="116"/>
      <c r="BN238" s="116"/>
      <c r="BO238" s="116"/>
      <c r="BP238" s="116"/>
      <c r="BQ238" s="116"/>
      <c r="BR238" s="116"/>
      <c r="BS238" s="116"/>
      <c r="BT238" s="116"/>
      <c r="BU238" s="116"/>
      <c r="BV238" s="116"/>
      <c r="BW238" s="116"/>
      <c r="BX238" s="116"/>
      <c r="BY238" s="116"/>
      <c r="BZ238" s="116"/>
      <c r="CA238" s="116"/>
      <c r="CB238" s="116"/>
      <c r="CC238" s="116"/>
      <c r="CD238" s="116"/>
      <c r="CE238" s="116"/>
      <c r="CF238" s="116"/>
      <c r="CG238" s="116"/>
      <c r="CH238" s="116"/>
      <c r="CI238" s="116"/>
      <c r="CJ238" s="116"/>
      <c r="CK238" s="116"/>
      <c r="CL238" s="116"/>
      <c r="CM238" s="116"/>
      <c r="CN238" s="116"/>
      <c r="CO238" s="116"/>
      <c r="CP238" s="116"/>
      <c r="CQ238" s="116"/>
      <c r="CR238" s="116"/>
      <c r="CS238" s="116"/>
      <c r="CT238" s="116"/>
      <c r="CU238" s="116"/>
      <c r="CV238" s="116"/>
      <c r="CW238" s="116"/>
      <c r="CX238" s="116"/>
      <c r="CY238" s="116"/>
      <c r="CZ238" s="116"/>
      <c r="DA238" s="116"/>
      <c r="DB238" s="116"/>
      <c r="DC238" s="116"/>
      <c r="DD238" s="116"/>
      <c r="DE238" s="116"/>
      <c r="DF238" s="116"/>
      <c r="DG238" s="116"/>
      <c r="DH238" s="116"/>
      <c r="DI238" s="116"/>
      <c r="DJ238" s="116"/>
      <c r="DK238" s="116"/>
      <c r="DL238" s="102"/>
      <c r="DM238" s="102"/>
      <c r="DN238" s="102"/>
      <c r="DO238" s="102"/>
      <c r="DP238" s="102"/>
      <c r="DQ238" s="102"/>
      <c r="DR238" s="102"/>
      <c r="DS238" s="102"/>
      <c r="DT238" s="102"/>
      <c r="DU238" s="102"/>
      <c r="DV238" s="102"/>
      <c r="DW238" s="102"/>
      <c r="DX238" s="102"/>
      <c r="DY238" s="102"/>
      <c r="DZ238" s="102"/>
      <c r="EA238" s="102"/>
      <c r="EB238" s="102"/>
      <c r="EC238" s="102"/>
      <c r="ED238" s="102"/>
      <c r="EE238" s="102"/>
      <c r="EF238" s="102"/>
      <c r="EG238" s="102"/>
      <c r="EH238" s="102"/>
      <c r="EI238" s="102"/>
      <c r="EJ238" s="102"/>
      <c r="EK238" s="102"/>
      <c r="EL238" s="102"/>
      <c r="EM238" s="102"/>
      <c r="EN238" s="102"/>
      <c r="EO238" s="102"/>
      <c r="EP238" s="102"/>
      <c r="EQ238" s="102"/>
    </row>
    <row r="239" spans="2:147" x14ac:dyDescent="0.3"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16"/>
      <c r="M239" s="116"/>
      <c r="N239" s="116"/>
      <c r="O239" s="116"/>
      <c r="P239" s="117"/>
      <c r="Q239" s="117"/>
      <c r="R239" s="116"/>
      <c r="S239" s="111">
        <v>0.72</v>
      </c>
      <c r="T239" s="111">
        <f t="shared" si="276"/>
        <v>0.38531006034966825</v>
      </c>
      <c r="U239" s="111">
        <f t="shared" si="277"/>
        <v>0.41219215758336603</v>
      </c>
      <c r="V239" s="156">
        <f t="shared" si="278"/>
        <v>0.89083770434799858</v>
      </c>
      <c r="W239" s="156">
        <f t="shared" si="279"/>
        <v>0.88368232015282533</v>
      </c>
      <c r="X239" s="156">
        <f t="shared" si="280"/>
        <v>1.0604152067859989</v>
      </c>
      <c r="Y239" s="156">
        <f t="shared" si="281"/>
        <v>1.4747165175958503</v>
      </c>
      <c r="Z239" s="134">
        <f t="shared" si="282"/>
        <v>2487.4143207581974</v>
      </c>
      <c r="AA239" s="134">
        <f t="shared" si="283"/>
        <v>1055.7857761980149</v>
      </c>
      <c r="AB239" s="111">
        <f t="shared" si="284"/>
        <v>0.70202479473146662</v>
      </c>
      <c r="AC239" s="111">
        <f t="shared" si="285"/>
        <v>4.7238652044143716</v>
      </c>
      <c r="AD239" s="116"/>
      <c r="AE239" s="116"/>
      <c r="AF239" s="116"/>
      <c r="AG239" s="116"/>
      <c r="AH239" s="116"/>
      <c r="AI239" s="116"/>
      <c r="AJ239" s="116"/>
      <c r="AK239" s="116"/>
      <c r="AL239" s="116"/>
      <c r="AM239" s="116"/>
      <c r="AN239" s="116"/>
      <c r="AO239" s="116"/>
      <c r="AP239" s="116"/>
      <c r="AQ239" s="116"/>
      <c r="AR239" s="116"/>
      <c r="AS239" s="116"/>
      <c r="AT239" s="116"/>
      <c r="AU239" s="116"/>
      <c r="AV239" s="116"/>
      <c r="AW239" s="116"/>
      <c r="AX239" s="116"/>
      <c r="AY239" s="116"/>
      <c r="AZ239" s="116"/>
      <c r="BA239" s="116"/>
      <c r="BB239" s="116"/>
      <c r="BC239" s="116"/>
      <c r="BD239" s="116"/>
      <c r="BE239" s="116"/>
      <c r="BF239" s="116"/>
      <c r="BG239" s="116"/>
      <c r="BH239" s="116"/>
      <c r="BI239" s="116"/>
      <c r="BJ239" s="116"/>
      <c r="BK239" s="116"/>
      <c r="BL239" s="116"/>
      <c r="BM239" s="116"/>
      <c r="BN239" s="116"/>
      <c r="BO239" s="116"/>
      <c r="BP239" s="116"/>
      <c r="BQ239" s="116"/>
      <c r="BR239" s="116"/>
      <c r="BS239" s="116"/>
      <c r="BT239" s="116"/>
      <c r="BU239" s="116"/>
      <c r="BV239" s="116"/>
      <c r="BW239" s="116"/>
      <c r="BX239" s="116"/>
      <c r="BY239" s="116"/>
      <c r="BZ239" s="116"/>
      <c r="CA239" s="116"/>
      <c r="CB239" s="116"/>
      <c r="CC239" s="116"/>
      <c r="CD239" s="116"/>
      <c r="CE239" s="116"/>
      <c r="CF239" s="116"/>
      <c r="CG239" s="116"/>
      <c r="CH239" s="116"/>
      <c r="CI239" s="116"/>
      <c r="CJ239" s="116"/>
      <c r="CK239" s="116"/>
      <c r="CL239" s="116"/>
      <c r="CM239" s="116"/>
      <c r="CN239" s="116"/>
      <c r="CO239" s="116"/>
      <c r="CP239" s="116"/>
      <c r="CQ239" s="116"/>
      <c r="CR239" s="116"/>
      <c r="CS239" s="116"/>
      <c r="CT239" s="116"/>
      <c r="CU239" s="116"/>
      <c r="CV239" s="116"/>
      <c r="CW239" s="116"/>
      <c r="CX239" s="116"/>
      <c r="CY239" s="116"/>
      <c r="CZ239" s="116"/>
      <c r="DA239" s="116"/>
      <c r="DB239" s="116"/>
      <c r="DC239" s="116"/>
      <c r="DD239" s="116"/>
      <c r="DE239" s="116"/>
      <c r="DF239" s="116"/>
      <c r="DG239" s="116"/>
      <c r="DH239" s="116"/>
      <c r="DI239" s="116"/>
      <c r="DJ239" s="116"/>
      <c r="DK239" s="116"/>
      <c r="DL239" s="102"/>
      <c r="DM239" s="102"/>
      <c r="DN239" s="102"/>
      <c r="DO239" s="102"/>
      <c r="DP239" s="102"/>
      <c r="DQ239" s="102"/>
      <c r="DR239" s="102"/>
      <c r="DS239" s="102"/>
      <c r="DT239" s="102"/>
      <c r="DU239" s="102"/>
      <c r="DV239" s="102"/>
      <c r="DW239" s="102"/>
      <c r="DX239" s="102"/>
      <c r="DY239" s="102"/>
      <c r="DZ239" s="102"/>
      <c r="EA239" s="102"/>
      <c r="EB239" s="102"/>
      <c r="EC239" s="102"/>
      <c r="ED239" s="102"/>
      <c r="EE239" s="102"/>
      <c r="EF239" s="102"/>
      <c r="EG239" s="102"/>
      <c r="EH239" s="102"/>
      <c r="EI239" s="102"/>
      <c r="EJ239" s="102"/>
      <c r="EK239" s="102"/>
      <c r="EL239" s="102"/>
      <c r="EM239" s="102"/>
      <c r="EN239" s="102"/>
      <c r="EO239" s="102"/>
      <c r="EP239" s="102"/>
      <c r="EQ239" s="102"/>
    </row>
    <row r="240" spans="2:147" x14ac:dyDescent="0.3"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16"/>
      <c r="M240" s="116"/>
      <c r="N240" s="116"/>
      <c r="O240" s="116"/>
      <c r="P240" s="117"/>
      <c r="Q240" s="117"/>
      <c r="R240" s="116"/>
      <c r="S240" s="111">
        <v>0.73</v>
      </c>
      <c r="T240" s="111">
        <f t="shared" si="276"/>
        <v>0.38531006034966825</v>
      </c>
      <c r="U240" s="111">
        <f t="shared" si="277"/>
        <v>0.41219215758336603</v>
      </c>
      <c r="V240" s="156">
        <f t="shared" si="278"/>
        <v>0.89083770434799858</v>
      </c>
      <c r="W240" s="156">
        <f t="shared" si="279"/>
        <v>0.88368232015282533</v>
      </c>
      <c r="X240" s="156">
        <f t="shared" si="280"/>
        <v>1.0560706661508927</v>
      </c>
      <c r="Y240" s="156">
        <f t="shared" si="281"/>
        <v>1.490764691614656</v>
      </c>
      <c r="Z240" s="134">
        <f t="shared" si="282"/>
        <v>2511.6292181686895</v>
      </c>
      <c r="AA240" s="134">
        <f t="shared" si="283"/>
        <v>1029.1580917829863</v>
      </c>
      <c r="AB240" s="111">
        <f t="shared" si="284"/>
        <v>0.7093420186831183</v>
      </c>
      <c r="AC240" s="111">
        <f t="shared" si="285"/>
        <v>4.7206484285438286</v>
      </c>
      <c r="AD240" s="116"/>
      <c r="AE240" s="116"/>
      <c r="AF240" s="116"/>
      <c r="AG240" s="116"/>
      <c r="AH240" s="116"/>
      <c r="AI240" s="116"/>
      <c r="AJ240" s="116"/>
      <c r="AK240" s="116"/>
      <c r="AL240" s="116"/>
      <c r="AM240" s="116"/>
      <c r="AN240" s="116"/>
      <c r="AO240" s="116"/>
      <c r="AP240" s="116"/>
      <c r="AQ240" s="116"/>
      <c r="AR240" s="116"/>
      <c r="AS240" s="116"/>
      <c r="AT240" s="116"/>
      <c r="AU240" s="116"/>
      <c r="AV240" s="116"/>
      <c r="AW240" s="116"/>
      <c r="AX240" s="116"/>
      <c r="AY240" s="116"/>
      <c r="AZ240" s="116"/>
      <c r="BA240" s="116"/>
      <c r="BB240" s="116"/>
      <c r="BC240" s="116"/>
      <c r="BD240" s="116"/>
      <c r="BE240" s="116"/>
      <c r="BF240" s="116"/>
      <c r="BG240" s="116"/>
      <c r="BH240" s="116"/>
      <c r="BI240" s="116"/>
      <c r="BJ240" s="116"/>
      <c r="BK240" s="116"/>
      <c r="BL240" s="116"/>
      <c r="BM240" s="116"/>
      <c r="BN240" s="116"/>
      <c r="BO240" s="116"/>
      <c r="BP240" s="116"/>
      <c r="BQ240" s="116"/>
      <c r="BR240" s="116"/>
      <c r="BS240" s="116"/>
      <c r="BT240" s="116"/>
      <c r="BU240" s="116"/>
      <c r="BV240" s="116"/>
      <c r="BW240" s="116"/>
      <c r="BX240" s="116"/>
      <c r="BY240" s="116"/>
      <c r="BZ240" s="116"/>
      <c r="CA240" s="116"/>
      <c r="CB240" s="116"/>
      <c r="CC240" s="116"/>
      <c r="CD240" s="116"/>
      <c r="CE240" s="116"/>
      <c r="CF240" s="116"/>
      <c r="CG240" s="116"/>
      <c r="CH240" s="116"/>
      <c r="CI240" s="116"/>
      <c r="CJ240" s="116"/>
      <c r="CK240" s="116"/>
      <c r="CL240" s="116"/>
      <c r="CM240" s="116"/>
      <c r="CN240" s="116"/>
      <c r="CO240" s="116"/>
      <c r="CP240" s="116"/>
      <c r="CQ240" s="116"/>
      <c r="CR240" s="116"/>
      <c r="CS240" s="116"/>
      <c r="CT240" s="116"/>
      <c r="CU240" s="116"/>
      <c r="CV240" s="116"/>
      <c r="CW240" s="116"/>
      <c r="CX240" s="116"/>
      <c r="CY240" s="116"/>
      <c r="CZ240" s="116"/>
      <c r="DA240" s="116"/>
      <c r="DB240" s="116"/>
      <c r="DC240" s="116"/>
      <c r="DD240" s="116"/>
      <c r="DE240" s="116"/>
      <c r="DF240" s="116"/>
      <c r="DG240" s="116"/>
      <c r="DH240" s="116"/>
      <c r="DI240" s="116"/>
      <c r="DJ240" s="116"/>
      <c r="DK240" s="116"/>
      <c r="DL240" s="102"/>
      <c r="DM240" s="102"/>
      <c r="DN240" s="102"/>
      <c r="DO240" s="102"/>
      <c r="DP240" s="102"/>
      <c r="DQ240" s="102"/>
      <c r="DR240" s="102"/>
      <c r="DS240" s="102"/>
      <c r="DT240" s="102"/>
      <c r="DU240" s="102"/>
      <c r="DV240" s="102"/>
      <c r="DW240" s="102"/>
      <c r="DX240" s="102"/>
      <c r="DY240" s="102"/>
      <c r="DZ240" s="102"/>
      <c r="EA240" s="102"/>
      <c r="EB240" s="102"/>
      <c r="EC240" s="102"/>
      <c r="ED240" s="102"/>
      <c r="EE240" s="102"/>
      <c r="EF240" s="102"/>
      <c r="EG240" s="102"/>
      <c r="EH240" s="102"/>
      <c r="EI240" s="102"/>
      <c r="EJ240" s="102"/>
      <c r="EK240" s="102"/>
      <c r="EL240" s="102"/>
      <c r="EM240" s="102"/>
      <c r="EN240" s="102"/>
      <c r="EO240" s="102"/>
      <c r="EP240" s="102"/>
      <c r="EQ240" s="102"/>
    </row>
    <row r="241" spans="2:147" x14ac:dyDescent="0.3"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16"/>
      <c r="M241" s="116"/>
      <c r="N241" s="116"/>
      <c r="O241" s="116"/>
      <c r="P241" s="117"/>
      <c r="Q241" s="117"/>
      <c r="R241" s="116"/>
      <c r="S241" s="111">
        <v>0.74</v>
      </c>
      <c r="T241" s="111">
        <f t="shared" si="276"/>
        <v>0.38531006034966825</v>
      </c>
      <c r="U241" s="111">
        <f t="shared" si="277"/>
        <v>0.41219215758336603</v>
      </c>
      <c r="V241" s="156">
        <f t="shared" si="278"/>
        <v>0.89083770434799858</v>
      </c>
      <c r="W241" s="156">
        <f t="shared" si="279"/>
        <v>0.88368232015282533</v>
      </c>
      <c r="X241" s="156">
        <f t="shared" si="280"/>
        <v>1.0519002825644443</v>
      </c>
      <c r="Y241" s="156">
        <f t="shared" si="281"/>
        <v>1.5072151527727642</v>
      </c>
      <c r="Z241" s="134">
        <f t="shared" si="282"/>
        <v>2535.9809004347403</v>
      </c>
      <c r="AA241" s="134">
        <f t="shared" si="283"/>
        <v>1001.9771796695386</v>
      </c>
      <c r="AB241" s="111">
        <f t="shared" si="284"/>
        <v>0.71679224089619342</v>
      </c>
      <c r="AC241" s="111">
        <f t="shared" si="285"/>
        <v>4.7168764427497187</v>
      </c>
      <c r="AD241" s="116"/>
      <c r="AE241" s="116"/>
      <c r="AF241" s="116"/>
      <c r="AG241" s="116"/>
      <c r="AH241" s="116"/>
      <c r="AI241" s="116"/>
      <c r="AJ241" s="116"/>
      <c r="AK241" s="116"/>
      <c r="AL241" s="116"/>
      <c r="AM241" s="116"/>
      <c r="AN241" s="116"/>
      <c r="AO241" s="116"/>
      <c r="AP241" s="116"/>
      <c r="AQ241" s="116"/>
      <c r="AR241" s="116"/>
      <c r="AS241" s="116"/>
      <c r="AT241" s="116"/>
      <c r="AU241" s="116"/>
      <c r="AV241" s="116"/>
      <c r="AW241" s="116"/>
      <c r="AX241" s="116"/>
      <c r="AY241" s="116"/>
      <c r="AZ241" s="116"/>
      <c r="BA241" s="116"/>
      <c r="BB241" s="116"/>
      <c r="BC241" s="116"/>
      <c r="BD241" s="116"/>
      <c r="BE241" s="116"/>
      <c r="BF241" s="116"/>
      <c r="BG241" s="116"/>
      <c r="BH241" s="116"/>
      <c r="BI241" s="116"/>
      <c r="BJ241" s="116"/>
      <c r="BK241" s="116"/>
      <c r="BL241" s="116"/>
      <c r="BM241" s="116"/>
      <c r="BN241" s="116"/>
      <c r="BO241" s="116"/>
      <c r="BP241" s="116"/>
      <c r="BQ241" s="116"/>
      <c r="BR241" s="116"/>
      <c r="BS241" s="116"/>
      <c r="BT241" s="116"/>
      <c r="BU241" s="116"/>
      <c r="BV241" s="116"/>
      <c r="BW241" s="116"/>
      <c r="BX241" s="116"/>
      <c r="BY241" s="116"/>
      <c r="BZ241" s="116"/>
      <c r="CA241" s="116"/>
      <c r="CB241" s="116"/>
      <c r="CC241" s="116"/>
      <c r="CD241" s="116"/>
      <c r="CE241" s="116"/>
      <c r="CF241" s="116"/>
      <c r="CG241" s="116"/>
      <c r="CH241" s="116"/>
      <c r="CI241" s="116"/>
      <c r="CJ241" s="116"/>
      <c r="CK241" s="116"/>
      <c r="CL241" s="116"/>
      <c r="CM241" s="116"/>
      <c r="CN241" s="116"/>
      <c r="CO241" s="116"/>
      <c r="CP241" s="116"/>
      <c r="CQ241" s="116"/>
      <c r="CR241" s="116"/>
      <c r="CS241" s="116"/>
      <c r="CT241" s="116"/>
      <c r="CU241" s="116"/>
      <c r="CV241" s="116"/>
      <c r="CW241" s="116"/>
      <c r="CX241" s="116"/>
      <c r="CY241" s="116"/>
      <c r="CZ241" s="116"/>
      <c r="DA241" s="116"/>
      <c r="DB241" s="116"/>
      <c r="DC241" s="116"/>
      <c r="DD241" s="116"/>
      <c r="DE241" s="116"/>
      <c r="DF241" s="116"/>
      <c r="DG241" s="116"/>
      <c r="DH241" s="116"/>
      <c r="DI241" s="116"/>
      <c r="DJ241" s="116"/>
      <c r="DK241" s="116"/>
      <c r="DL241" s="102"/>
      <c r="DM241" s="102"/>
      <c r="DN241" s="102"/>
      <c r="DO241" s="102"/>
      <c r="DP241" s="102"/>
      <c r="DQ241" s="102"/>
      <c r="DR241" s="102"/>
      <c r="DS241" s="102"/>
      <c r="DT241" s="102"/>
      <c r="DU241" s="102"/>
      <c r="DV241" s="102"/>
      <c r="DW241" s="102"/>
      <c r="DX241" s="102"/>
      <c r="DY241" s="102"/>
      <c r="DZ241" s="102"/>
      <c r="EA241" s="102"/>
      <c r="EB241" s="102"/>
      <c r="EC241" s="102"/>
      <c r="ED241" s="102"/>
      <c r="EE241" s="102"/>
      <c r="EF241" s="102"/>
      <c r="EG241" s="102"/>
      <c r="EH241" s="102"/>
      <c r="EI241" s="102"/>
      <c r="EJ241" s="102"/>
      <c r="EK241" s="102"/>
      <c r="EL241" s="102"/>
      <c r="EM241" s="102"/>
      <c r="EN241" s="102"/>
      <c r="EO241" s="102"/>
      <c r="EP241" s="102"/>
      <c r="EQ241" s="102"/>
    </row>
    <row r="242" spans="2:147" x14ac:dyDescent="0.3"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16"/>
      <c r="M242" s="116"/>
      <c r="N242" s="116"/>
      <c r="O242" s="116"/>
      <c r="P242" s="117"/>
      <c r="Q242" s="117"/>
      <c r="R242" s="116"/>
      <c r="S242" s="111">
        <v>0.75</v>
      </c>
      <c r="T242" s="111">
        <f t="shared" si="276"/>
        <v>0.38531006034966825</v>
      </c>
      <c r="U242" s="111">
        <f t="shared" si="277"/>
        <v>0.41219215758336603</v>
      </c>
      <c r="V242" s="156">
        <f t="shared" si="278"/>
        <v>0.89083770434799858</v>
      </c>
      <c r="W242" s="156">
        <f t="shared" si="279"/>
        <v>0.88368232015282533</v>
      </c>
      <c r="X242" s="156">
        <f t="shared" si="280"/>
        <v>1.0479021128104622</v>
      </c>
      <c r="Y242" s="156">
        <f t="shared" si="281"/>
        <v>1.5240777004267128</v>
      </c>
      <c r="Z242" s="134">
        <f t="shared" si="282"/>
        <v>2560.4816410955386</v>
      </c>
      <c r="AA242" s="134">
        <f t="shared" si="283"/>
        <v>974.21844586729298</v>
      </c>
      <c r="AB242" s="111">
        <f t="shared" si="284"/>
        <v>0.72438441115257846</v>
      </c>
      <c r="AC242" s="111">
        <f t="shared" si="285"/>
        <v>4.712532821160206</v>
      </c>
      <c r="AD242" s="116"/>
      <c r="AE242" s="116"/>
      <c r="AF242" s="116"/>
      <c r="AG242" s="116"/>
      <c r="AH242" s="116"/>
      <c r="AI242" s="116"/>
      <c r="AJ242" s="116"/>
      <c r="AK242" s="116"/>
      <c r="AL242" s="116"/>
      <c r="AM242" s="116"/>
      <c r="AN242" s="116"/>
      <c r="AO242" s="116"/>
      <c r="AP242" s="116"/>
      <c r="AQ242" s="116"/>
      <c r="AR242" s="116"/>
      <c r="AS242" s="116"/>
      <c r="AT242" s="116"/>
      <c r="AU242" s="116"/>
      <c r="AV242" s="116"/>
      <c r="AW242" s="116"/>
      <c r="AX242" s="116"/>
      <c r="AY242" s="116"/>
      <c r="AZ242" s="116"/>
      <c r="BA242" s="116"/>
      <c r="BB242" s="116"/>
      <c r="BC242" s="116"/>
      <c r="BD242" s="116"/>
      <c r="BE242" s="116"/>
      <c r="BF242" s="116"/>
      <c r="BG242" s="116"/>
      <c r="BH242" s="116"/>
      <c r="BI242" s="116"/>
      <c r="BJ242" s="116"/>
      <c r="BK242" s="116"/>
      <c r="BL242" s="116"/>
      <c r="BM242" s="116"/>
      <c r="BN242" s="116"/>
      <c r="BO242" s="116"/>
      <c r="BP242" s="116"/>
      <c r="BQ242" s="116"/>
      <c r="BR242" s="116"/>
      <c r="BS242" s="116"/>
      <c r="BT242" s="116"/>
      <c r="BU242" s="116"/>
      <c r="BV242" s="116"/>
      <c r="BW242" s="116"/>
      <c r="BX242" s="116"/>
      <c r="BY242" s="116"/>
      <c r="BZ242" s="116"/>
      <c r="CA242" s="116"/>
      <c r="CB242" s="116"/>
      <c r="CC242" s="116"/>
      <c r="CD242" s="116"/>
      <c r="CE242" s="116"/>
      <c r="CF242" s="116"/>
      <c r="CG242" s="116"/>
      <c r="CH242" s="116"/>
      <c r="CI242" s="116"/>
      <c r="CJ242" s="116"/>
      <c r="CK242" s="116"/>
      <c r="CL242" s="116"/>
      <c r="CM242" s="116"/>
      <c r="CN242" s="116"/>
      <c r="CO242" s="116"/>
      <c r="CP242" s="116"/>
      <c r="CQ242" s="116"/>
      <c r="CR242" s="116"/>
      <c r="CS242" s="116"/>
      <c r="CT242" s="116"/>
      <c r="CU242" s="116"/>
      <c r="CV242" s="116"/>
      <c r="CW242" s="116"/>
      <c r="CX242" s="116"/>
      <c r="CY242" s="116"/>
      <c r="CZ242" s="116"/>
      <c r="DA242" s="116"/>
      <c r="DB242" s="116"/>
      <c r="DC242" s="116"/>
      <c r="DD242" s="116"/>
      <c r="DE242" s="116"/>
      <c r="DF242" s="116"/>
      <c r="DG242" s="116"/>
      <c r="DH242" s="116"/>
      <c r="DI242" s="116"/>
      <c r="DJ242" s="116"/>
      <c r="DK242" s="116"/>
      <c r="DL242" s="102"/>
      <c r="DM242" s="102"/>
      <c r="DN242" s="102"/>
      <c r="DO242" s="102"/>
      <c r="DP242" s="102"/>
      <c r="DQ242" s="102"/>
      <c r="DR242" s="102"/>
      <c r="DS242" s="102"/>
      <c r="DT242" s="102"/>
      <c r="DU242" s="102"/>
      <c r="DV242" s="102"/>
      <c r="DW242" s="102"/>
      <c r="DX242" s="102"/>
      <c r="DY242" s="102"/>
      <c r="DZ242" s="102"/>
      <c r="EA242" s="102"/>
      <c r="EB242" s="102"/>
      <c r="EC242" s="102"/>
      <c r="ED242" s="102"/>
      <c r="EE242" s="102"/>
      <c r="EF242" s="102"/>
      <c r="EG242" s="102"/>
      <c r="EH242" s="102"/>
      <c r="EI242" s="102"/>
      <c r="EJ242" s="102"/>
      <c r="EK242" s="102"/>
      <c r="EL242" s="102"/>
      <c r="EM242" s="102"/>
      <c r="EN242" s="102"/>
      <c r="EO242" s="102"/>
      <c r="EP242" s="102"/>
      <c r="EQ242" s="102"/>
    </row>
    <row r="243" spans="2:147" x14ac:dyDescent="0.3"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16"/>
      <c r="M243" s="116"/>
      <c r="N243" s="116"/>
      <c r="O243" s="116"/>
      <c r="P243" s="117"/>
      <c r="Q243" s="117"/>
      <c r="R243" s="116"/>
      <c r="S243" s="111">
        <v>0.76</v>
      </c>
      <c r="T243" s="111">
        <f t="shared" si="276"/>
        <v>0.38531006034966825</v>
      </c>
      <c r="U243" s="111">
        <f t="shared" si="277"/>
        <v>0.41219215758336603</v>
      </c>
      <c r="V243" s="156">
        <f t="shared" si="278"/>
        <v>0.89083770434799858</v>
      </c>
      <c r="W243" s="156">
        <f t="shared" si="279"/>
        <v>0.88368232015282533</v>
      </c>
      <c r="X243" s="156">
        <f t="shared" si="280"/>
        <v>1.0440743060364781</v>
      </c>
      <c r="Y243" s="156">
        <f t="shared" si="281"/>
        <v>1.5413624547320266</v>
      </c>
      <c r="Z243" s="134">
        <f t="shared" si="282"/>
        <v>2585.1436891509497</v>
      </c>
      <c r="AA243" s="134">
        <f t="shared" si="283"/>
        <v>945.85649101547278</v>
      </c>
      <c r="AB243" s="111">
        <f t="shared" si="284"/>
        <v>0.73212788367207249</v>
      </c>
      <c r="AC243" s="111">
        <f t="shared" si="285"/>
        <v>4.7076000314512232</v>
      </c>
      <c r="AD243" s="116"/>
      <c r="AE243" s="116"/>
      <c r="AF243" s="116"/>
      <c r="AG243" s="116"/>
      <c r="AH243" s="116"/>
      <c r="AI243" s="116"/>
      <c r="AJ243" s="116"/>
      <c r="AK243" s="116"/>
      <c r="AL243" s="116"/>
      <c r="AM243" s="116"/>
      <c r="AN243" s="116"/>
      <c r="AO243" s="116"/>
      <c r="AP243" s="116"/>
      <c r="AQ243" s="116"/>
      <c r="AR243" s="116"/>
      <c r="AS243" s="116"/>
      <c r="AT243" s="116"/>
      <c r="AU243" s="116"/>
      <c r="AV243" s="116"/>
      <c r="AW243" s="116"/>
      <c r="AX243" s="116"/>
      <c r="AY243" s="116"/>
      <c r="AZ243" s="116"/>
      <c r="BA243" s="116"/>
      <c r="BB243" s="116"/>
      <c r="BC243" s="116"/>
      <c r="BD243" s="116"/>
      <c r="BE243" s="116"/>
      <c r="BF243" s="116"/>
      <c r="BG243" s="116"/>
      <c r="BH243" s="116"/>
      <c r="BI243" s="116"/>
      <c r="BJ243" s="116"/>
      <c r="BK243" s="116"/>
      <c r="BL243" s="116"/>
      <c r="BM243" s="116"/>
      <c r="BN243" s="116"/>
      <c r="BO243" s="116"/>
      <c r="BP243" s="116"/>
      <c r="BQ243" s="116"/>
      <c r="BR243" s="116"/>
      <c r="BS243" s="116"/>
      <c r="BT243" s="116"/>
      <c r="BU243" s="116"/>
      <c r="BV243" s="116"/>
      <c r="BW243" s="116"/>
      <c r="BX243" s="116"/>
      <c r="BY243" s="116"/>
      <c r="BZ243" s="116"/>
      <c r="CA243" s="116"/>
      <c r="CB243" s="116"/>
      <c r="CC243" s="116"/>
      <c r="CD243" s="116"/>
      <c r="CE243" s="116"/>
      <c r="CF243" s="116"/>
      <c r="CG243" s="116"/>
      <c r="CH243" s="116"/>
      <c r="CI243" s="116"/>
      <c r="CJ243" s="116"/>
      <c r="CK243" s="116"/>
      <c r="CL243" s="116"/>
      <c r="CM243" s="116"/>
      <c r="CN243" s="116"/>
      <c r="CO243" s="116"/>
      <c r="CP243" s="116"/>
      <c r="CQ243" s="116"/>
      <c r="CR243" s="116"/>
      <c r="CS243" s="116"/>
      <c r="CT243" s="116"/>
      <c r="CU243" s="116"/>
      <c r="CV243" s="116"/>
      <c r="CW243" s="116"/>
      <c r="CX243" s="116"/>
      <c r="CY243" s="116"/>
      <c r="CZ243" s="116"/>
      <c r="DA243" s="116"/>
      <c r="DB243" s="116"/>
      <c r="DC243" s="116"/>
      <c r="DD243" s="116"/>
      <c r="DE243" s="116"/>
      <c r="DF243" s="116"/>
      <c r="DG243" s="116"/>
      <c r="DH243" s="116"/>
      <c r="DI243" s="116"/>
      <c r="DJ243" s="116"/>
      <c r="DK243" s="116"/>
      <c r="DL243" s="102"/>
      <c r="DM243" s="102"/>
      <c r="DN243" s="102"/>
      <c r="DO243" s="102"/>
      <c r="DP243" s="102"/>
      <c r="DQ243" s="102"/>
      <c r="DR243" s="102"/>
      <c r="DS243" s="102"/>
      <c r="DT243" s="102"/>
      <c r="DU243" s="102"/>
      <c r="DV243" s="102"/>
      <c r="DW243" s="102"/>
      <c r="DX243" s="102"/>
      <c r="DY243" s="102"/>
      <c r="DZ243" s="102"/>
      <c r="EA243" s="102"/>
      <c r="EB243" s="102"/>
      <c r="EC243" s="102"/>
      <c r="ED243" s="102"/>
      <c r="EE243" s="102"/>
      <c r="EF243" s="102"/>
      <c r="EG243" s="102"/>
      <c r="EH243" s="102"/>
      <c r="EI243" s="102"/>
      <c r="EJ243" s="102"/>
      <c r="EK243" s="102"/>
      <c r="EL243" s="102"/>
      <c r="EM243" s="102"/>
      <c r="EN243" s="102"/>
      <c r="EO243" s="102"/>
      <c r="EP243" s="102"/>
      <c r="EQ243" s="102"/>
    </row>
    <row r="244" spans="2:147" x14ac:dyDescent="0.3"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16"/>
      <c r="M244" s="116"/>
      <c r="N244" s="116"/>
      <c r="O244" s="116"/>
      <c r="P244" s="117"/>
      <c r="Q244" s="117"/>
      <c r="R244" s="116"/>
      <c r="S244" s="111">
        <v>0.77</v>
      </c>
      <c r="T244" s="111">
        <f t="shared" si="276"/>
        <v>0.38531006034966825</v>
      </c>
      <c r="U244" s="111">
        <f t="shared" si="277"/>
        <v>0.41219215758336603</v>
      </c>
      <c r="V244" s="156">
        <f t="shared" si="278"/>
        <v>0.89083770434799858</v>
      </c>
      <c r="W244" s="156">
        <f t="shared" si="279"/>
        <v>0.88368232015282533</v>
      </c>
      <c r="X244" s="156">
        <f t="shared" si="280"/>
        <v>1.04041510217239</v>
      </c>
      <c r="Y244" s="156">
        <f t="shared" si="281"/>
        <v>1.5590798675542574</v>
      </c>
      <c r="Z244" s="134">
        <f t="shared" si="282"/>
        <v>2609.9792801401909</v>
      </c>
      <c r="AA244" s="134">
        <f t="shared" si="283"/>
        <v>916.86507578735655</v>
      </c>
      <c r="AB244" s="111">
        <f t="shared" si="284"/>
        <v>0.7400324530209601</v>
      </c>
      <c r="AC244" s="111">
        <f t="shared" si="285"/>
        <v>4.7020594034933074</v>
      </c>
      <c r="AD244" s="116"/>
      <c r="AE244" s="116"/>
      <c r="AF244" s="116"/>
      <c r="AG244" s="116"/>
      <c r="AH244" s="116"/>
      <c r="AI244" s="116"/>
      <c r="AJ244" s="116"/>
      <c r="AK244" s="116"/>
      <c r="AL244" s="116"/>
      <c r="AM244" s="116"/>
      <c r="AN244" s="116"/>
      <c r="AO244" s="116"/>
      <c r="AP244" s="116"/>
      <c r="AQ244" s="116"/>
      <c r="AR244" s="116"/>
      <c r="AS244" s="116"/>
      <c r="AT244" s="116"/>
      <c r="AU244" s="116"/>
      <c r="AV244" s="116"/>
      <c r="AW244" s="116"/>
      <c r="AX244" s="116"/>
      <c r="AY244" s="116"/>
      <c r="AZ244" s="116"/>
      <c r="BA244" s="116"/>
      <c r="BB244" s="116"/>
      <c r="BC244" s="116"/>
      <c r="BD244" s="116"/>
      <c r="BE244" s="116"/>
      <c r="BF244" s="116"/>
      <c r="BG244" s="116"/>
      <c r="BH244" s="116"/>
      <c r="BI244" s="116"/>
      <c r="BJ244" s="116"/>
      <c r="BK244" s="116"/>
      <c r="BL244" s="116"/>
      <c r="BM244" s="116"/>
      <c r="BN244" s="116"/>
      <c r="BO244" s="116"/>
      <c r="BP244" s="116"/>
      <c r="BQ244" s="116"/>
      <c r="BR244" s="116"/>
      <c r="BS244" s="116"/>
      <c r="BT244" s="116"/>
      <c r="BU244" s="116"/>
      <c r="BV244" s="116"/>
      <c r="BW244" s="116"/>
      <c r="BX244" s="116"/>
      <c r="BY244" s="116"/>
      <c r="BZ244" s="116"/>
      <c r="CA244" s="116"/>
      <c r="CB244" s="116"/>
      <c r="CC244" s="116"/>
      <c r="CD244" s="116"/>
      <c r="CE244" s="116"/>
      <c r="CF244" s="116"/>
      <c r="CG244" s="116"/>
      <c r="CH244" s="116"/>
      <c r="CI244" s="116"/>
      <c r="CJ244" s="116"/>
      <c r="CK244" s="116"/>
      <c r="CL244" s="116"/>
      <c r="CM244" s="116"/>
      <c r="CN244" s="116"/>
      <c r="CO244" s="116"/>
      <c r="CP244" s="116"/>
      <c r="CQ244" s="116"/>
      <c r="CR244" s="116"/>
      <c r="CS244" s="116"/>
      <c r="CT244" s="116"/>
      <c r="CU244" s="116"/>
      <c r="CV244" s="116"/>
      <c r="CW244" s="116"/>
      <c r="CX244" s="116"/>
      <c r="CY244" s="116"/>
      <c r="CZ244" s="116"/>
      <c r="DA244" s="116"/>
      <c r="DB244" s="116"/>
      <c r="DC244" s="116"/>
      <c r="DD244" s="116"/>
      <c r="DE244" s="116"/>
      <c r="DF244" s="116"/>
      <c r="DG244" s="116"/>
      <c r="DH244" s="116"/>
      <c r="DI244" s="116"/>
      <c r="DJ244" s="116"/>
      <c r="DK244" s="116"/>
      <c r="DL244" s="102"/>
      <c r="DM244" s="102"/>
      <c r="DN244" s="102"/>
      <c r="DO244" s="102"/>
      <c r="DP244" s="102"/>
      <c r="DQ244" s="102"/>
      <c r="DR244" s="102"/>
      <c r="DS244" s="102"/>
      <c r="DT244" s="102"/>
      <c r="DU244" s="102"/>
      <c r="DV244" s="102"/>
      <c r="DW244" s="102"/>
      <c r="DX244" s="102"/>
      <c r="DY244" s="102"/>
      <c r="DZ244" s="102"/>
      <c r="EA244" s="102"/>
      <c r="EB244" s="102"/>
      <c r="EC244" s="102"/>
      <c r="ED244" s="102"/>
      <c r="EE244" s="102"/>
      <c r="EF244" s="102"/>
      <c r="EG244" s="102"/>
      <c r="EH244" s="102"/>
      <c r="EI244" s="102"/>
      <c r="EJ244" s="102"/>
      <c r="EK244" s="102"/>
      <c r="EL244" s="102"/>
      <c r="EM244" s="102"/>
      <c r="EN244" s="102"/>
      <c r="EO244" s="102"/>
      <c r="EP244" s="102"/>
      <c r="EQ244" s="102"/>
    </row>
    <row r="245" spans="2:147" x14ac:dyDescent="0.3"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16"/>
      <c r="M245" s="116"/>
      <c r="N245" s="116"/>
      <c r="O245" s="116"/>
      <c r="P245" s="117"/>
      <c r="Q245" s="117"/>
      <c r="R245" s="116"/>
      <c r="S245" s="111">
        <v>0.78</v>
      </c>
      <c r="T245" s="111">
        <f t="shared" si="276"/>
        <v>0.38531006034966825</v>
      </c>
      <c r="U245" s="111">
        <f t="shared" si="277"/>
        <v>0.41219215758336603</v>
      </c>
      <c r="V245" s="156">
        <f t="shared" si="278"/>
        <v>0.89083770434799858</v>
      </c>
      <c r="W245" s="156">
        <f t="shared" si="279"/>
        <v>0.88368232015282533</v>
      </c>
      <c r="X245" s="156">
        <f t="shared" si="280"/>
        <v>1.0369228304360134</v>
      </c>
      <c r="Y245" s="156">
        <f t="shared" si="281"/>
        <v>1.5772407338160732</v>
      </c>
      <c r="Z245" s="134">
        <f t="shared" si="282"/>
        <v>2635.0006471322349</v>
      </c>
      <c r="AA245" s="134">
        <f t="shared" si="283"/>
        <v>887.21708486612624</v>
      </c>
      <c r="AB245" s="111">
        <f t="shared" si="284"/>
        <v>0.74810839295765064</v>
      </c>
      <c r="AC245" s="111">
        <f t="shared" si="285"/>
        <v>4.6958910959761093</v>
      </c>
      <c r="AD245" s="116"/>
      <c r="AE245" s="116"/>
      <c r="AF245" s="116"/>
      <c r="AG245" s="116"/>
      <c r="AH245" s="116"/>
      <c r="AI245" s="116"/>
      <c r="AJ245" s="116"/>
      <c r="AK245" s="116"/>
      <c r="AL245" s="116"/>
      <c r="AM245" s="116"/>
      <c r="AN245" s="116"/>
      <c r="AO245" s="116"/>
      <c r="AP245" s="116"/>
      <c r="AQ245" s="116"/>
      <c r="AR245" s="116"/>
      <c r="AS245" s="116"/>
      <c r="AT245" s="116"/>
      <c r="AU245" s="116"/>
      <c r="AV245" s="116"/>
      <c r="AW245" s="116"/>
      <c r="AX245" s="116"/>
      <c r="AY245" s="116"/>
      <c r="AZ245" s="116"/>
      <c r="BA245" s="116"/>
      <c r="BB245" s="116"/>
      <c r="BC245" s="116"/>
      <c r="BD245" s="116"/>
      <c r="BE245" s="116"/>
      <c r="BF245" s="116"/>
      <c r="BG245" s="116"/>
      <c r="BH245" s="116"/>
      <c r="BI245" s="116"/>
      <c r="BJ245" s="116"/>
      <c r="BK245" s="116"/>
      <c r="BL245" s="116"/>
      <c r="BM245" s="116"/>
      <c r="BN245" s="116"/>
      <c r="BO245" s="116"/>
      <c r="BP245" s="116"/>
      <c r="BQ245" s="116"/>
      <c r="BR245" s="116"/>
      <c r="BS245" s="116"/>
      <c r="BT245" s="116"/>
      <c r="BU245" s="116"/>
      <c r="BV245" s="116"/>
      <c r="BW245" s="116"/>
      <c r="BX245" s="116"/>
      <c r="BY245" s="116"/>
      <c r="BZ245" s="116"/>
      <c r="CA245" s="116"/>
      <c r="CB245" s="116"/>
      <c r="CC245" s="116"/>
      <c r="CD245" s="116"/>
      <c r="CE245" s="116"/>
      <c r="CF245" s="116"/>
      <c r="CG245" s="116"/>
      <c r="CH245" s="116"/>
      <c r="CI245" s="116"/>
      <c r="CJ245" s="116"/>
      <c r="CK245" s="116"/>
      <c r="CL245" s="116"/>
      <c r="CM245" s="116"/>
      <c r="CN245" s="116"/>
      <c r="CO245" s="116"/>
      <c r="CP245" s="116"/>
      <c r="CQ245" s="116"/>
      <c r="CR245" s="116"/>
      <c r="CS245" s="116"/>
      <c r="CT245" s="116"/>
      <c r="CU245" s="116"/>
      <c r="CV245" s="116"/>
      <c r="CW245" s="116"/>
      <c r="CX245" s="116"/>
      <c r="CY245" s="116"/>
      <c r="CZ245" s="116"/>
      <c r="DA245" s="116"/>
      <c r="DB245" s="116"/>
      <c r="DC245" s="116"/>
      <c r="DD245" s="116"/>
      <c r="DE245" s="116"/>
      <c r="DF245" s="116"/>
      <c r="DG245" s="116"/>
      <c r="DH245" s="116"/>
      <c r="DI245" s="116"/>
      <c r="DJ245" s="116"/>
      <c r="DK245" s="116"/>
      <c r="DL245" s="102"/>
      <c r="DM245" s="102"/>
      <c r="DN245" s="102"/>
      <c r="DO245" s="102"/>
      <c r="DP245" s="102"/>
      <c r="DQ245" s="102"/>
      <c r="DR245" s="102"/>
      <c r="DS245" s="102"/>
      <c r="DT245" s="102"/>
      <c r="DU245" s="102"/>
      <c r="DV245" s="102"/>
      <c r="DW245" s="102"/>
      <c r="DX245" s="102"/>
      <c r="DY245" s="102"/>
      <c r="DZ245" s="102"/>
      <c r="EA245" s="102"/>
      <c r="EB245" s="102"/>
      <c r="EC245" s="102"/>
      <c r="ED245" s="102"/>
      <c r="EE245" s="102"/>
      <c r="EF245" s="102"/>
      <c r="EG245" s="102"/>
      <c r="EH245" s="102"/>
      <c r="EI245" s="102"/>
      <c r="EJ245" s="102"/>
      <c r="EK245" s="102"/>
      <c r="EL245" s="102"/>
      <c r="EM245" s="102"/>
      <c r="EN245" s="102"/>
      <c r="EO245" s="102"/>
      <c r="EP245" s="102"/>
      <c r="EQ245" s="102"/>
    </row>
    <row r="246" spans="2:147" x14ac:dyDescent="0.3"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16"/>
      <c r="M246" s="116"/>
      <c r="N246" s="116"/>
      <c r="O246" s="116"/>
      <c r="P246" s="117"/>
      <c r="Q246" s="117"/>
      <c r="R246" s="116"/>
      <c r="S246" s="111">
        <v>0.79</v>
      </c>
      <c r="T246" s="111">
        <f t="shared" si="276"/>
        <v>0.38531006034966825</v>
      </c>
      <c r="U246" s="111">
        <f t="shared" si="277"/>
        <v>0.41219215758336603</v>
      </c>
      <c r="V246" s="156">
        <f t="shared" si="278"/>
        <v>0.89083770434799858</v>
      </c>
      <c r="W246" s="156">
        <f t="shared" si="279"/>
        <v>0.88368232015282533</v>
      </c>
      <c r="X246" s="156">
        <f t="shared" si="280"/>
        <v>1.0335959079236041</v>
      </c>
      <c r="Y246" s="156">
        <f t="shared" si="281"/>
        <v>1.5958562032987709</v>
      </c>
      <c r="Z246" s="134">
        <f t="shared" si="282"/>
        <v>2660.2200316427852</v>
      </c>
      <c r="AA246" s="134">
        <f t="shared" si="283"/>
        <v>856.88448942393052</v>
      </c>
      <c r="AB246" s="111">
        <f t="shared" si="284"/>
        <v>0.75636649855260973</v>
      </c>
      <c r="AC246" s="111">
        <f t="shared" si="285"/>
        <v>4.6890740609394532</v>
      </c>
      <c r="AD246" s="116"/>
      <c r="AE246" s="116"/>
      <c r="AF246" s="116"/>
      <c r="AG246" s="116"/>
      <c r="AH246" s="116"/>
      <c r="AI246" s="116"/>
      <c r="AJ246" s="116"/>
      <c r="AK246" s="116"/>
      <c r="AL246" s="116"/>
      <c r="AM246" s="116"/>
      <c r="AN246" s="116"/>
      <c r="AO246" s="116"/>
      <c r="AP246" s="116"/>
      <c r="AQ246" s="116"/>
      <c r="AR246" s="116"/>
      <c r="AS246" s="116"/>
      <c r="AT246" s="116"/>
      <c r="AU246" s="116"/>
      <c r="AV246" s="116"/>
      <c r="AW246" s="116"/>
      <c r="AX246" s="116"/>
      <c r="AY246" s="116"/>
      <c r="AZ246" s="116"/>
      <c r="BA246" s="116"/>
      <c r="BB246" s="116"/>
      <c r="BC246" s="116"/>
      <c r="BD246" s="116"/>
      <c r="BE246" s="116"/>
      <c r="BF246" s="116"/>
      <c r="BG246" s="116"/>
      <c r="BH246" s="116"/>
      <c r="BI246" s="116"/>
      <c r="BJ246" s="116"/>
      <c r="BK246" s="116"/>
      <c r="BL246" s="116"/>
      <c r="BM246" s="116"/>
      <c r="BN246" s="116"/>
      <c r="BO246" s="116"/>
      <c r="BP246" s="116"/>
      <c r="BQ246" s="116"/>
      <c r="BR246" s="116"/>
      <c r="BS246" s="116"/>
      <c r="BT246" s="116"/>
      <c r="BU246" s="116"/>
      <c r="BV246" s="116"/>
      <c r="BW246" s="116"/>
      <c r="BX246" s="116"/>
      <c r="BY246" s="116"/>
      <c r="BZ246" s="116"/>
      <c r="CA246" s="116"/>
      <c r="CB246" s="116"/>
      <c r="CC246" s="116"/>
      <c r="CD246" s="116"/>
      <c r="CE246" s="116"/>
      <c r="CF246" s="116"/>
      <c r="CG246" s="116"/>
      <c r="CH246" s="116"/>
      <c r="CI246" s="116"/>
      <c r="CJ246" s="116"/>
      <c r="CK246" s="116"/>
      <c r="CL246" s="116"/>
      <c r="CM246" s="116"/>
      <c r="CN246" s="116"/>
      <c r="CO246" s="116"/>
      <c r="CP246" s="116"/>
      <c r="CQ246" s="116"/>
      <c r="CR246" s="116"/>
      <c r="CS246" s="116"/>
      <c r="CT246" s="116"/>
      <c r="CU246" s="116"/>
      <c r="CV246" s="116"/>
      <c r="CW246" s="116"/>
      <c r="CX246" s="116"/>
      <c r="CY246" s="116"/>
      <c r="CZ246" s="116"/>
      <c r="DA246" s="116"/>
      <c r="DB246" s="116"/>
      <c r="DC246" s="116"/>
      <c r="DD246" s="116"/>
      <c r="DE246" s="116"/>
      <c r="DF246" s="116"/>
      <c r="DG246" s="116"/>
      <c r="DH246" s="116"/>
      <c r="DI246" s="116"/>
      <c r="DJ246" s="116"/>
      <c r="DK246" s="116"/>
      <c r="DL246" s="102"/>
      <c r="DM246" s="102"/>
      <c r="DN246" s="102"/>
      <c r="DO246" s="102"/>
      <c r="DP246" s="102"/>
      <c r="DQ246" s="102"/>
      <c r="DR246" s="102"/>
      <c r="DS246" s="102"/>
      <c r="DT246" s="102"/>
      <c r="DU246" s="102"/>
      <c r="DV246" s="102"/>
      <c r="DW246" s="102"/>
      <c r="DX246" s="102"/>
      <c r="DY246" s="102"/>
      <c r="DZ246" s="102"/>
      <c r="EA246" s="102"/>
      <c r="EB246" s="102"/>
      <c r="EC246" s="102"/>
      <c r="ED246" s="102"/>
      <c r="EE246" s="102"/>
      <c r="EF246" s="102"/>
      <c r="EG246" s="102"/>
      <c r="EH246" s="102"/>
      <c r="EI246" s="102"/>
      <c r="EJ246" s="102"/>
      <c r="EK246" s="102"/>
      <c r="EL246" s="102"/>
      <c r="EM246" s="102"/>
      <c r="EN246" s="102"/>
      <c r="EO246" s="102"/>
      <c r="EP246" s="102"/>
      <c r="EQ246" s="102"/>
    </row>
    <row r="247" spans="2:147" x14ac:dyDescent="0.3"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16"/>
      <c r="M247" s="116"/>
      <c r="N247" s="116"/>
      <c r="O247" s="116"/>
      <c r="P247" s="117"/>
      <c r="Q247" s="117"/>
      <c r="R247" s="116"/>
      <c r="S247" s="111">
        <v>0.8</v>
      </c>
      <c r="T247" s="111">
        <f t="shared" si="276"/>
        <v>0.38531006034966825</v>
      </c>
      <c r="U247" s="111">
        <f t="shared" si="277"/>
        <v>0.41219215758336603</v>
      </c>
      <c r="V247" s="156">
        <f t="shared" si="278"/>
        <v>0.89083770434799858</v>
      </c>
      <c r="W247" s="156">
        <f t="shared" si="279"/>
        <v>0.88368232015282533</v>
      </c>
      <c r="X247" s="156">
        <f t="shared" si="280"/>
        <v>1.0304328382835461</v>
      </c>
      <c r="Y247" s="156">
        <f t="shared" si="281"/>
        <v>1.6149377929174542</v>
      </c>
      <c r="Z247" s="134">
        <f t="shared" si="282"/>
        <v>2685.6496944924911</v>
      </c>
      <c r="AA247" s="134">
        <f t="shared" si="283"/>
        <v>825.8383080326696</v>
      </c>
      <c r="AB247" s="111">
        <f t="shared" si="284"/>
        <v>0.76481813196035486</v>
      </c>
      <c r="AC247" s="111">
        <f t="shared" si="285"/>
        <v>4.6815860061352126</v>
      </c>
      <c r="AD247" s="116"/>
      <c r="AE247" s="116"/>
      <c r="AF247" s="116"/>
      <c r="AG247" s="116"/>
      <c r="AH247" s="116"/>
      <c r="AI247" s="116"/>
      <c r="AJ247" s="116"/>
      <c r="AK247" s="116"/>
      <c r="AL247" s="116"/>
      <c r="AM247" s="116"/>
      <c r="AN247" s="116"/>
      <c r="AO247" s="116"/>
      <c r="AP247" s="116"/>
      <c r="AQ247" s="116"/>
      <c r="AR247" s="116"/>
      <c r="AS247" s="116"/>
      <c r="AT247" s="116"/>
      <c r="AU247" s="116"/>
      <c r="AV247" s="116"/>
      <c r="AW247" s="116"/>
      <c r="AX247" s="116"/>
      <c r="AY247" s="116"/>
      <c r="AZ247" s="116"/>
      <c r="BA247" s="116"/>
      <c r="BB247" s="116"/>
      <c r="BC247" s="116"/>
      <c r="BD247" s="116"/>
      <c r="BE247" s="116"/>
      <c r="BF247" s="116"/>
      <c r="BG247" s="116"/>
      <c r="BH247" s="116"/>
      <c r="BI247" s="116"/>
      <c r="BJ247" s="116"/>
      <c r="BK247" s="116"/>
      <c r="BL247" s="116"/>
      <c r="BM247" s="116"/>
      <c r="BN247" s="116"/>
      <c r="BO247" s="116"/>
      <c r="BP247" s="116"/>
      <c r="BQ247" s="116"/>
      <c r="BR247" s="116"/>
      <c r="BS247" s="116"/>
      <c r="BT247" s="116"/>
      <c r="BU247" s="116"/>
      <c r="BV247" s="116"/>
      <c r="BW247" s="116"/>
      <c r="BX247" s="116"/>
      <c r="BY247" s="116"/>
      <c r="BZ247" s="116"/>
      <c r="CA247" s="116"/>
      <c r="CB247" s="116"/>
      <c r="CC247" s="116"/>
      <c r="CD247" s="116"/>
      <c r="CE247" s="116"/>
      <c r="CF247" s="116"/>
      <c r="CG247" s="116"/>
      <c r="CH247" s="116"/>
      <c r="CI247" s="116"/>
      <c r="CJ247" s="116"/>
      <c r="CK247" s="116"/>
      <c r="CL247" s="116"/>
      <c r="CM247" s="116"/>
      <c r="CN247" s="116"/>
      <c r="CO247" s="116"/>
      <c r="CP247" s="116"/>
      <c r="CQ247" s="116"/>
      <c r="CR247" s="116"/>
      <c r="CS247" s="116"/>
      <c r="CT247" s="116"/>
      <c r="CU247" s="116"/>
      <c r="CV247" s="116"/>
      <c r="CW247" s="116"/>
      <c r="CX247" s="116"/>
      <c r="CY247" s="116"/>
      <c r="CZ247" s="116"/>
      <c r="DA247" s="116"/>
      <c r="DB247" s="116"/>
      <c r="DC247" s="116"/>
      <c r="DD247" s="116"/>
      <c r="DE247" s="116"/>
      <c r="DF247" s="116"/>
      <c r="DG247" s="116"/>
      <c r="DH247" s="116"/>
      <c r="DI247" s="116"/>
      <c r="DJ247" s="116"/>
      <c r="DK247" s="116"/>
      <c r="DL247" s="102"/>
      <c r="DM247" s="102"/>
      <c r="DN247" s="102"/>
      <c r="DO247" s="102"/>
      <c r="DP247" s="102"/>
      <c r="DQ247" s="102"/>
      <c r="DR247" s="102"/>
      <c r="DS247" s="102"/>
      <c r="DT247" s="102"/>
      <c r="DU247" s="102"/>
      <c r="DV247" s="102"/>
      <c r="DW247" s="102"/>
      <c r="DX247" s="102"/>
      <c r="DY247" s="102"/>
      <c r="DZ247" s="102"/>
      <c r="EA247" s="102"/>
      <c r="EB247" s="102"/>
      <c r="EC247" s="102"/>
      <c r="ED247" s="102"/>
      <c r="EE247" s="102"/>
      <c r="EF247" s="102"/>
      <c r="EG247" s="102"/>
      <c r="EH247" s="102"/>
      <c r="EI247" s="102"/>
      <c r="EJ247" s="102"/>
      <c r="EK247" s="102"/>
      <c r="EL247" s="102"/>
      <c r="EM247" s="102"/>
      <c r="EN247" s="102"/>
      <c r="EO247" s="102"/>
      <c r="EP247" s="102"/>
      <c r="EQ247" s="102"/>
    </row>
    <row r="248" spans="2:147" x14ac:dyDescent="0.3"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16"/>
      <c r="M248" s="116"/>
      <c r="N248" s="116"/>
      <c r="O248" s="116"/>
      <c r="P248" s="117"/>
      <c r="Q248" s="117"/>
      <c r="R248" s="116"/>
      <c r="S248" s="111">
        <v>0.81</v>
      </c>
      <c r="T248" s="111">
        <f t="shared" si="276"/>
        <v>0.38531006034966825</v>
      </c>
      <c r="U248" s="111">
        <f t="shared" si="277"/>
        <v>0.41219215758336603</v>
      </c>
      <c r="V248" s="156">
        <f t="shared" si="278"/>
        <v>0.89083770434799858</v>
      </c>
      <c r="W248" s="156">
        <f t="shared" si="279"/>
        <v>0.88368232015282533</v>
      </c>
      <c r="X248" s="156">
        <f t="shared" si="280"/>
        <v>1.0274322104715135</v>
      </c>
      <c r="Y248" s="156">
        <f t="shared" si="281"/>
        <v>1.6344973994900105</v>
      </c>
      <c r="Z248" s="134">
        <f t="shared" si="282"/>
        <v>2711.3019266209008</v>
      </c>
      <c r="AA248" s="134">
        <f t="shared" si="283"/>
        <v>794.0485659315068</v>
      </c>
      <c r="AB248" s="111">
        <f t="shared" si="284"/>
        <v>0.77347527226776025</v>
      </c>
      <c r="AC248" s="111">
        <f t="shared" si="285"/>
        <v>4.6734033551393122</v>
      </c>
      <c r="AD248" s="116"/>
      <c r="AE248" s="116"/>
      <c r="AF248" s="116"/>
      <c r="AG248" s="116"/>
      <c r="AH248" s="116"/>
      <c r="AI248" s="116"/>
      <c r="AJ248" s="116"/>
      <c r="AK248" s="116"/>
      <c r="AL248" s="116"/>
      <c r="AM248" s="116"/>
      <c r="AN248" s="116"/>
      <c r="AO248" s="116"/>
      <c r="AP248" s="116"/>
      <c r="AQ248" s="116"/>
      <c r="AR248" s="116"/>
      <c r="AS248" s="116"/>
      <c r="AT248" s="116"/>
      <c r="AU248" s="116"/>
      <c r="AV248" s="116"/>
      <c r="AW248" s="116"/>
      <c r="AX248" s="116"/>
      <c r="AY248" s="116"/>
      <c r="AZ248" s="116"/>
      <c r="BA248" s="116"/>
      <c r="BB248" s="116"/>
      <c r="BC248" s="116"/>
      <c r="BD248" s="116"/>
      <c r="BE248" s="116"/>
      <c r="BF248" s="116"/>
      <c r="BG248" s="116"/>
      <c r="BH248" s="116"/>
      <c r="BI248" s="116"/>
      <c r="BJ248" s="116"/>
      <c r="BK248" s="116"/>
      <c r="BL248" s="116"/>
      <c r="BM248" s="116"/>
      <c r="BN248" s="116"/>
      <c r="BO248" s="116"/>
      <c r="BP248" s="116"/>
      <c r="BQ248" s="116"/>
      <c r="BR248" s="116"/>
      <c r="BS248" s="116"/>
      <c r="BT248" s="116"/>
      <c r="BU248" s="116"/>
      <c r="BV248" s="116"/>
      <c r="BW248" s="116"/>
      <c r="BX248" s="116"/>
      <c r="BY248" s="116"/>
      <c r="BZ248" s="116"/>
      <c r="CA248" s="116"/>
      <c r="CB248" s="116"/>
      <c r="CC248" s="116"/>
      <c r="CD248" s="116"/>
      <c r="CE248" s="116"/>
      <c r="CF248" s="116"/>
      <c r="CG248" s="116"/>
      <c r="CH248" s="116"/>
      <c r="CI248" s="116"/>
      <c r="CJ248" s="116"/>
      <c r="CK248" s="116"/>
      <c r="CL248" s="116"/>
      <c r="CM248" s="116"/>
      <c r="CN248" s="116"/>
      <c r="CO248" s="116"/>
      <c r="CP248" s="116"/>
      <c r="CQ248" s="116"/>
      <c r="CR248" s="116"/>
      <c r="CS248" s="116"/>
      <c r="CT248" s="116"/>
      <c r="CU248" s="116"/>
      <c r="CV248" s="116"/>
      <c r="CW248" s="116"/>
      <c r="CX248" s="116"/>
      <c r="CY248" s="116"/>
      <c r="CZ248" s="116"/>
      <c r="DA248" s="116"/>
      <c r="DB248" s="116"/>
      <c r="DC248" s="116"/>
      <c r="DD248" s="116"/>
      <c r="DE248" s="116"/>
      <c r="DF248" s="116"/>
      <c r="DG248" s="116"/>
      <c r="DH248" s="116"/>
      <c r="DI248" s="116"/>
      <c r="DJ248" s="116"/>
      <c r="DK248" s="116"/>
      <c r="DL248" s="102"/>
      <c r="DM248" s="102"/>
      <c r="DN248" s="102"/>
      <c r="DO248" s="102"/>
      <c r="DP248" s="102"/>
      <c r="DQ248" s="102"/>
      <c r="DR248" s="102"/>
      <c r="DS248" s="102"/>
      <c r="DT248" s="102"/>
      <c r="DU248" s="102"/>
      <c r="DV248" s="102"/>
      <c r="DW248" s="102"/>
      <c r="DX248" s="102"/>
      <c r="DY248" s="102"/>
      <c r="DZ248" s="102"/>
      <c r="EA248" s="102"/>
      <c r="EB248" s="102"/>
      <c r="EC248" s="102"/>
      <c r="ED248" s="102"/>
      <c r="EE248" s="102"/>
      <c r="EF248" s="102"/>
      <c r="EG248" s="102"/>
      <c r="EH248" s="102"/>
      <c r="EI248" s="102"/>
      <c r="EJ248" s="102"/>
      <c r="EK248" s="102"/>
      <c r="EL248" s="102"/>
      <c r="EM248" s="102"/>
      <c r="EN248" s="102"/>
      <c r="EO248" s="102"/>
      <c r="EP248" s="102"/>
      <c r="EQ248" s="102"/>
    </row>
    <row r="249" spans="2:147" x14ac:dyDescent="0.3"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16"/>
      <c r="M249" s="116"/>
      <c r="N249" s="116"/>
      <c r="O249" s="116"/>
      <c r="P249" s="117"/>
      <c r="Q249" s="117"/>
      <c r="R249" s="116"/>
      <c r="S249" s="111">
        <v>0.82</v>
      </c>
      <c r="T249" s="111">
        <f t="shared" si="276"/>
        <v>0.38531006034966825</v>
      </c>
      <c r="U249" s="111">
        <f t="shared" si="277"/>
        <v>0.41219215758336603</v>
      </c>
      <c r="V249" s="156">
        <f t="shared" si="278"/>
        <v>0.89083770434799858</v>
      </c>
      <c r="W249" s="156">
        <f t="shared" si="279"/>
        <v>0.88368232015282533</v>
      </c>
      <c r="X249" s="156">
        <f t="shared" si="280"/>
        <v>1.0245926975855262</v>
      </c>
      <c r="Y249" s="156">
        <f t="shared" si="281"/>
        <v>1.6545473130209845</v>
      </c>
      <c r="Z249" s="134">
        <f t="shared" si="282"/>
        <v>2737.1890598705195</v>
      </c>
      <c r="AA249" s="134">
        <f t="shared" si="283"/>
        <v>761.48425257243491</v>
      </c>
      <c r="AB249" s="111">
        <f t="shared" si="284"/>
        <v>0.78235056989624241</v>
      </c>
      <c r="AC249" s="111">
        <f t="shared" si="285"/>
        <v>4.664501205128154</v>
      </c>
      <c r="AD249" s="116"/>
      <c r="AE249" s="116"/>
      <c r="AF249" s="116"/>
      <c r="AG249" s="116"/>
      <c r="AH249" s="116"/>
      <c r="AI249" s="116"/>
      <c r="AJ249" s="116"/>
      <c r="AK249" s="116"/>
      <c r="AL249" s="116"/>
      <c r="AM249" s="116"/>
      <c r="AN249" s="116"/>
      <c r="AO249" s="116"/>
      <c r="AP249" s="116"/>
      <c r="AQ249" s="116"/>
      <c r="AR249" s="116"/>
      <c r="AS249" s="116"/>
      <c r="AT249" s="116"/>
      <c r="AU249" s="116"/>
      <c r="AV249" s="116"/>
      <c r="AW249" s="116"/>
      <c r="AX249" s="116"/>
      <c r="AY249" s="116"/>
      <c r="AZ249" s="116"/>
      <c r="BA249" s="116"/>
      <c r="BB249" s="116"/>
      <c r="BC249" s="116"/>
      <c r="BD249" s="116"/>
      <c r="BE249" s="116"/>
      <c r="BF249" s="116"/>
      <c r="BG249" s="116"/>
      <c r="BH249" s="116"/>
      <c r="BI249" s="116"/>
      <c r="BJ249" s="116"/>
      <c r="BK249" s="116"/>
      <c r="BL249" s="116"/>
      <c r="BM249" s="116"/>
      <c r="BN249" s="116"/>
      <c r="BO249" s="116"/>
      <c r="BP249" s="116"/>
      <c r="BQ249" s="116"/>
      <c r="BR249" s="116"/>
      <c r="BS249" s="116"/>
      <c r="BT249" s="116"/>
      <c r="BU249" s="116"/>
      <c r="BV249" s="116"/>
      <c r="BW249" s="116"/>
      <c r="BX249" s="116"/>
      <c r="BY249" s="116"/>
      <c r="BZ249" s="116"/>
      <c r="CA249" s="116"/>
      <c r="CB249" s="116"/>
      <c r="CC249" s="116"/>
      <c r="CD249" s="116"/>
      <c r="CE249" s="116"/>
      <c r="CF249" s="116"/>
      <c r="CG249" s="116"/>
      <c r="CH249" s="116"/>
      <c r="CI249" s="116"/>
      <c r="CJ249" s="116"/>
      <c r="CK249" s="116"/>
      <c r="CL249" s="116"/>
      <c r="CM249" s="116"/>
      <c r="CN249" s="116"/>
      <c r="CO249" s="116"/>
      <c r="CP249" s="116"/>
      <c r="CQ249" s="116"/>
      <c r="CR249" s="116"/>
      <c r="CS249" s="116"/>
      <c r="CT249" s="116"/>
      <c r="CU249" s="116"/>
      <c r="CV249" s="116"/>
      <c r="CW249" s="116"/>
      <c r="CX249" s="116"/>
      <c r="CY249" s="116"/>
      <c r="CZ249" s="116"/>
      <c r="DA249" s="116"/>
      <c r="DB249" s="116"/>
      <c r="DC249" s="116"/>
      <c r="DD249" s="116"/>
      <c r="DE249" s="116"/>
      <c r="DF249" s="116"/>
      <c r="DG249" s="116"/>
      <c r="DH249" s="116"/>
      <c r="DI249" s="116"/>
      <c r="DJ249" s="116"/>
      <c r="DK249" s="116"/>
      <c r="DL249" s="102"/>
      <c r="DM249" s="102"/>
      <c r="DN249" s="102"/>
      <c r="DO249" s="102"/>
      <c r="DP249" s="102"/>
      <c r="DQ249" s="102"/>
      <c r="DR249" s="102"/>
      <c r="DS249" s="102"/>
      <c r="DT249" s="102"/>
      <c r="DU249" s="102"/>
      <c r="DV249" s="102"/>
      <c r="DW249" s="102"/>
      <c r="DX249" s="102"/>
      <c r="DY249" s="102"/>
      <c r="DZ249" s="102"/>
      <c r="EA249" s="102"/>
      <c r="EB249" s="102"/>
      <c r="EC249" s="102"/>
      <c r="ED249" s="102"/>
      <c r="EE249" s="102"/>
      <c r="EF249" s="102"/>
      <c r="EG249" s="102"/>
      <c r="EH249" s="102"/>
      <c r="EI249" s="102"/>
      <c r="EJ249" s="102"/>
      <c r="EK249" s="102"/>
      <c r="EL249" s="102"/>
      <c r="EM249" s="102"/>
      <c r="EN249" s="102"/>
      <c r="EO249" s="102"/>
      <c r="EP249" s="102"/>
      <c r="EQ249" s="102"/>
    </row>
    <row r="250" spans="2:147" x14ac:dyDescent="0.3"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16"/>
      <c r="M250" s="116"/>
      <c r="N250" s="116"/>
      <c r="O250" s="116"/>
      <c r="P250" s="117"/>
      <c r="Q250" s="117"/>
      <c r="R250" s="116"/>
      <c r="S250" s="111">
        <v>0.83</v>
      </c>
      <c r="T250" s="111">
        <f t="shared" si="276"/>
        <v>0.38531006034966825</v>
      </c>
      <c r="U250" s="111">
        <f t="shared" si="277"/>
        <v>0.41219215758336603</v>
      </c>
      <c r="V250" s="156">
        <f t="shared" si="278"/>
        <v>0.89083770434799858</v>
      </c>
      <c r="W250" s="156">
        <f t="shared" si="279"/>
        <v>0.88368232015282533</v>
      </c>
      <c r="X250" s="156">
        <f t="shared" si="280"/>
        <v>1.0219130557794385</v>
      </c>
      <c r="Y250" s="156">
        <f t="shared" si="281"/>
        <v>1.6751002305224305</v>
      </c>
      <c r="Z250" s="134">
        <f t="shared" si="282"/>
        <v>2763.3234777552329</v>
      </c>
      <c r="AA250" s="134">
        <f t="shared" si="283"/>
        <v>728.11327736133751</v>
      </c>
      <c r="AB250" s="111">
        <f t="shared" si="284"/>
        <v>0.7914574060966979</v>
      </c>
      <c r="AC250" s="111">
        <f t="shared" si="285"/>
        <v>4.6548532822283946</v>
      </c>
      <c r="AD250" s="116"/>
      <c r="AE250" s="116"/>
      <c r="AF250" s="116"/>
      <c r="AG250" s="116"/>
      <c r="AH250" s="116"/>
      <c r="AI250" s="116"/>
      <c r="AJ250" s="116"/>
      <c r="AK250" s="116"/>
      <c r="AL250" s="116"/>
      <c r="AM250" s="116"/>
      <c r="AN250" s="116"/>
      <c r="AO250" s="116"/>
      <c r="AP250" s="116"/>
      <c r="AQ250" s="116"/>
      <c r="AR250" s="116"/>
      <c r="AS250" s="116"/>
      <c r="AT250" s="116"/>
      <c r="AU250" s="116"/>
      <c r="AV250" s="116"/>
      <c r="AW250" s="116"/>
      <c r="AX250" s="116"/>
      <c r="AY250" s="116"/>
      <c r="AZ250" s="116"/>
      <c r="BA250" s="116"/>
      <c r="BB250" s="116"/>
      <c r="BC250" s="116"/>
      <c r="BD250" s="116"/>
      <c r="BE250" s="116"/>
      <c r="BF250" s="116"/>
      <c r="BG250" s="116"/>
      <c r="BH250" s="116"/>
      <c r="BI250" s="116"/>
      <c r="BJ250" s="116"/>
      <c r="BK250" s="116"/>
      <c r="BL250" s="116"/>
      <c r="BM250" s="116"/>
      <c r="BN250" s="116"/>
      <c r="BO250" s="116"/>
      <c r="BP250" s="116"/>
      <c r="BQ250" s="116"/>
      <c r="BR250" s="116"/>
      <c r="BS250" s="116"/>
      <c r="BT250" s="116"/>
      <c r="BU250" s="116"/>
      <c r="BV250" s="116"/>
      <c r="BW250" s="116"/>
      <c r="BX250" s="116"/>
      <c r="BY250" s="116"/>
      <c r="BZ250" s="116"/>
      <c r="CA250" s="116"/>
      <c r="CB250" s="116"/>
      <c r="CC250" s="116"/>
      <c r="CD250" s="116"/>
      <c r="CE250" s="116"/>
      <c r="CF250" s="116"/>
      <c r="CG250" s="116"/>
      <c r="CH250" s="116"/>
      <c r="CI250" s="116"/>
      <c r="CJ250" s="116"/>
      <c r="CK250" s="116"/>
      <c r="CL250" s="116"/>
      <c r="CM250" s="116"/>
      <c r="CN250" s="116"/>
      <c r="CO250" s="116"/>
      <c r="CP250" s="116"/>
      <c r="CQ250" s="116"/>
      <c r="CR250" s="116"/>
      <c r="CS250" s="116"/>
      <c r="CT250" s="116"/>
      <c r="CU250" s="116"/>
      <c r="CV250" s="116"/>
      <c r="CW250" s="116"/>
      <c r="CX250" s="116"/>
      <c r="CY250" s="116"/>
      <c r="CZ250" s="116"/>
      <c r="DA250" s="116"/>
      <c r="DB250" s="116"/>
      <c r="DC250" s="116"/>
      <c r="DD250" s="116"/>
      <c r="DE250" s="116"/>
      <c r="DF250" s="116"/>
      <c r="DG250" s="116"/>
      <c r="DH250" s="116"/>
      <c r="DI250" s="116"/>
      <c r="DJ250" s="116"/>
      <c r="DK250" s="116"/>
      <c r="DL250" s="102"/>
      <c r="DM250" s="102"/>
      <c r="DN250" s="102"/>
      <c r="DO250" s="102"/>
      <c r="DP250" s="102"/>
      <c r="DQ250" s="102"/>
      <c r="DR250" s="102"/>
      <c r="DS250" s="102"/>
      <c r="DT250" s="102"/>
      <c r="DU250" s="102"/>
      <c r="DV250" s="102"/>
      <c r="DW250" s="102"/>
      <c r="DX250" s="102"/>
      <c r="DY250" s="102"/>
      <c r="DZ250" s="102"/>
      <c r="EA250" s="102"/>
      <c r="EB250" s="102"/>
      <c r="EC250" s="102"/>
      <c r="ED250" s="102"/>
      <c r="EE250" s="102"/>
      <c r="EF250" s="102"/>
      <c r="EG250" s="102"/>
      <c r="EH250" s="102"/>
      <c r="EI250" s="102"/>
      <c r="EJ250" s="102"/>
      <c r="EK250" s="102"/>
      <c r="EL250" s="102"/>
      <c r="EM250" s="102"/>
      <c r="EN250" s="102"/>
      <c r="EO250" s="102"/>
      <c r="EP250" s="102"/>
      <c r="EQ250" s="102"/>
    </row>
    <row r="251" spans="2:147" x14ac:dyDescent="0.3"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16"/>
      <c r="M251" s="116"/>
      <c r="N251" s="116"/>
      <c r="O251" s="116"/>
      <c r="P251" s="117"/>
      <c r="Q251" s="117"/>
      <c r="R251" s="116"/>
      <c r="S251" s="111">
        <v>0.84</v>
      </c>
      <c r="T251" s="111">
        <f t="shared" si="276"/>
        <v>0.38531006034966825</v>
      </c>
      <c r="U251" s="111">
        <f t="shared" si="277"/>
        <v>0.41219215758336603</v>
      </c>
      <c r="V251" s="156">
        <f t="shared" si="278"/>
        <v>0.89083770434799858</v>
      </c>
      <c r="W251" s="156">
        <f t="shared" si="279"/>
        <v>0.88368232015282533</v>
      </c>
      <c r="X251" s="156">
        <f t="shared" si="280"/>
        <v>1.0193921232535004</v>
      </c>
      <c r="Y251" s="156">
        <f t="shared" si="281"/>
        <v>1.6961692703948728</v>
      </c>
      <c r="Z251" s="134">
        <f t="shared" si="282"/>
        <v>2789.7176262272728</v>
      </c>
      <c r="AA251" s="134">
        <f t="shared" si="283"/>
        <v>693.90242350790459</v>
      </c>
      <c r="AB251" s="111">
        <f t="shared" si="284"/>
        <v>0.80080995814665423</v>
      </c>
      <c r="AC251" s="111">
        <f t="shared" si="285"/>
        <v>4.6444318943434588</v>
      </c>
      <c r="AD251" s="116"/>
      <c r="AE251" s="116"/>
      <c r="AF251" s="116"/>
      <c r="AG251" s="116"/>
      <c r="AH251" s="116"/>
      <c r="AI251" s="116"/>
      <c r="AJ251" s="116"/>
      <c r="AK251" s="116"/>
      <c r="AL251" s="116"/>
      <c r="AM251" s="116"/>
      <c r="AN251" s="116"/>
      <c r="AO251" s="116"/>
      <c r="AP251" s="116"/>
      <c r="AQ251" s="116"/>
      <c r="AR251" s="116"/>
      <c r="AS251" s="116"/>
      <c r="AT251" s="116"/>
      <c r="AU251" s="116"/>
      <c r="AV251" s="116"/>
      <c r="AW251" s="116"/>
      <c r="AX251" s="116"/>
      <c r="AY251" s="116"/>
      <c r="AZ251" s="116"/>
      <c r="BA251" s="116"/>
      <c r="BB251" s="116"/>
      <c r="BC251" s="116"/>
      <c r="BD251" s="116"/>
      <c r="BE251" s="116"/>
      <c r="BF251" s="116"/>
      <c r="BG251" s="116"/>
      <c r="BH251" s="116"/>
      <c r="BI251" s="116"/>
      <c r="BJ251" s="116"/>
      <c r="BK251" s="116"/>
      <c r="BL251" s="116"/>
      <c r="BM251" s="116"/>
      <c r="BN251" s="116"/>
      <c r="BO251" s="116"/>
      <c r="BP251" s="116"/>
      <c r="BQ251" s="116"/>
      <c r="BR251" s="116"/>
      <c r="BS251" s="116"/>
      <c r="BT251" s="116"/>
      <c r="BU251" s="116"/>
      <c r="BV251" s="116"/>
      <c r="BW251" s="116"/>
      <c r="BX251" s="116"/>
      <c r="BY251" s="116"/>
      <c r="BZ251" s="116"/>
      <c r="CA251" s="116"/>
      <c r="CB251" s="116"/>
      <c r="CC251" s="116"/>
      <c r="CD251" s="116"/>
      <c r="CE251" s="116"/>
      <c r="CF251" s="116"/>
      <c r="CG251" s="116"/>
      <c r="CH251" s="116"/>
      <c r="CI251" s="116"/>
      <c r="CJ251" s="116"/>
      <c r="CK251" s="116"/>
      <c r="CL251" s="116"/>
      <c r="CM251" s="116"/>
      <c r="CN251" s="116"/>
      <c r="CO251" s="116"/>
      <c r="CP251" s="116"/>
      <c r="CQ251" s="116"/>
      <c r="CR251" s="116"/>
      <c r="CS251" s="116"/>
      <c r="CT251" s="116"/>
      <c r="CU251" s="116"/>
      <c r="CV251" s="116"/>
      <c r="CW251" s="116"/>
      <c r="CX251" s="116"/>
      <c r="CY251" s="116"/>
      <c r="CZ251" s="116"/>
      <c r="DA251" s="116"/>
      <c r="DB251" s="116"/>
      <c r="DC251" s="116"/>
      <c r="DD251" s="116"/>
      <c r="DE251" s="116"/>
      <c r="DF251" s="116"/>
      <c r="DG251" s="116"/>
      <c r="DH251" s="116"/>
      <c r="DI251" s="116"/>
      <c r="DJ251" s="116"/>
      <c r="DK251" s="116"/>
      <c r="DL251" s="102"/>
      <c r="DM251" s="102"/>
      <c r="DN251" s="102"/>
      <c r="DO251" s="102"/>
      <c r="DP251" s="102"/>
      <c r="DQ251" s="102"/>
      <c r="DR251" s="102"/>
      <c r="DS251" s="102"/>
      <c r="DT251" s="102"/>
      <c r="DU251" s="102"/>
      <c r="DV251" s="102"/>
      <c r="DW251" s="102"/>
      <c r="DX251" s="102"/>
      <c r="DY251" s="102"/>
      <c r="DZ251" s="102"/>
      <c r="EA251" s="102"/>
      <c r="EB251" s="102"/>
      <c r="EC251" s="102"/>
      <c r="ED251" s="102"/>
      <c r="EE251" s="102"/>
      <c r="EF251" s="102"/>
      <c r="EG251" s="102"/>
      <c r="EH251" s="102"/>
      <c r="EI251" s="102"/>
      <c r="EJ251" s="102"/>
      <c r="EK251" s="102"/>
      <c r="EL251" s="102"/>
      <c r="EM251" s="102"/>
      <c r="EN251" s="102"/>
      <c r="EO251" s="102"/>
      <c r="EP251" s="102"/>
      <c r="EQ251" s="102"/>
    </row>
    <row r="252" spans="2:147" x14ac:dyDescent="0.3"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16"/>
      <c r="M252" s="116"/>
      <c r="N252" s="116"/>
      <c r="O252" s="116"/>
      <c r="P252" s="117"/>
      <c r="Q252" s="117"/>
      <c r="R252" s="116"/>
      <c r="S252" s="111">
        <v>0.85</v>
      </c>
      <c r="T252" s="111">
        <f t="shared" si="276"/>
        <v>0.38531006034966825</v>
      </c>
      <c r="U252" s="111">
        <f t="shared" si="277"/>
        <v>0.41219215758336603</v>
      </c>
      <c r="V252" s="156">
        <f t="shared" si="278"/>
        <v>0.89083770434799858</v>
      </c>
      <c r="W252" s="156">
        <f t="shared" si="279"/>
        <v>0.88368232015282533</v>
      </c>
      <c r="X252" s="156">
        <f t="shared" si="280"/>
        <v>1.017028819320746</v>
      </c>
      <c r="Y252" s="156">
        <f t="shared" si="281"/>
        <v>1.7177679873926119</v>
      </c>
      <c r="Z252" s="134">
        <f t="shared" si="282"/>
        <v>2816.3840244568387</v>
      </c>
      <c r="AA252" s="134">
        <f t="shared" si="283"/>
        <v>658.81729989344058</v>
      </c>
      <c r="AB252" s="111">
        <f t="shared" si="284"/>
        <v>0.81042327094053679</v>
      </c>
      <c r="AC252" s="111">
        <f t="shared" si="285"/>
        <v>4.6332078813543518</v>
      </c>
      <c r="AD252" s="116"/>
      <c r="AE252" s="116"/>
      <c r="AF252" s="116"/>
      <c r="AG252" s="116"/>
      <c r="AH252" s="116"/>
      <c r="AI252" s="116"/>
      <c r="AJ252" s="116"/>
      <c r="AK252" s="116"/>
      <c r="AL252" s="116"/>
      <c r="AM252" s="116"/>
      <c r="AN252" s="116"/>
      <c r="AO252" s="116"/>
      <c r="AP252" s="116"/>
      <c r="AQ252" s="116"/>
      <c r="AR252" s="116"/>
      <c r="AS252" s="116"/>
      <c r="AT252" s="116"/>
      <c r="AU252" s="116"/>
      <c r="AV252" s="116"/>
      <c r="AW252" s="116"/>
      <c r="AX252" s="116"/>
      <c r="AY252" s="116"/>
      <c r="AZ252" s="116"/>
      <c r="BA252" s="116"/>
      <c r="BB252" s="116"/>
      <c r="BC252" s="116"/>
      <c r="BD252" s="116"/>
      <c r="BE252" s="116"/>
      <c r="BF252" s="116"/>
      <c r="BG252" s="116"/>
      <c r="BH252" s="116"/>
      <c r="BI252" s="116"/>
      <c r="BJ252" s="116"/>
      <c r="BK252" s="116"/>
      <c r="BL252" s="116"/>
      <c r="BM252" s="116"/>
      <c r="BN252" s="116"/>
      <c r="BO252" s="116"/>
      <c r="BP252" s="116"/>
      <c r="BQ252" s="116"/>
      <c r="BR252" s="116"/>
      <c r="BS252" s="116"/>
      <c r="BT252" s="116"/>
      <c r="BU252" s="116"/>
      <c r="BV252" s="116"/>
      <c r="BW252" s="116"/>
      <c r="BX252" s="116"/>
      <c r="BY252" s="116"/>
      <c r="BZ252" s="116"/>
      <c r="CA252" s="116"/>
      <c r="CB252" s="116"/>
      <c r="CC252" s="116"/>
      <c r="CD252" s="116"/>
      <c r="CE252" s="116"/>
      <c r="CF252" s="116"/>
      <c r="CG252" s="116"/>
      <c r="CH252" s="116"/>
      <c r="CI252" s="116"/>
      <c r="CJ252" s="116"/>
      <c r="CK252" s="116"/>
      <c r="CL252" s="116"/>
      <c r="CM252" s="116"/>
      <c r="CN252" s="116"/>
      <c r="CO252" s="116"/>
      <c r="CP252" s="116"/>
      <c r="CQ252" s="116"/>
      <c r="CR252" s="116"/>
      <c r="CS252" s="116"/>
      <c r="CT252" s="116"/>
      <c r="CU252" s="116"/>
      <c r="CV252" s="116"/>
      <c r="CW252" s="116"/>
      <c r="CX252" s="116"/>
      <c r="CY252" s="116"/>
      <c r="CZ252" s="116"/>
      <c r="DA252" s="116"/>
      <c r="DB252" s="116"/>
      <c r="DC252" s="116"/>
      <c r="DD252" s="116"/>
      <c r="DE252" s="116"/>
      <c r="DF252" s="116"/>
      <c r="DG252" s="116"/>
      <c r="DH252" s="116"/>
      <c r="DI252" s="116"/>
      <c r="DJ252" s="116"/>
      <c r="DK252" s="116"/>
      <c r="DL252" s="102"/>
      <c r="DM252" s="102"/>
      <c r="DN252" s="102"/>
      <c r="DO252" s="102"/>
      <c r="DP252" s="102"/>
      <c r="DQ252" s="102"/>
      <c r="DR252" s="102"/>
      <c r="DS252" s="102"/>
      <c r="DT252" s="102"/>
      <c r="DU252" s="102"/>
      <c r="DV252" s="102"/>
      <c r="DW252" s="102"/>
      <c r="DX252" s="102"/>
      <c r="DY252" s="102"/>
      <c r="DZ252" s="102"/>
      <c r="EA252" s="102"/>
      <c r="EB252" s="102"/>
      <c r="EC252" s="102"/>
      <c r="ED252" s="102"/>
      <c r="EE252" s="102"/>
      <c r="EF252" s="102"/>
      <c r="EG252" s="102"/>
      <c r="EH252" s="102"/>
      <c r="EI252" s="102"/>
      <c r="EJ252" s="102"/>
      <c r="EK252" s="102"/>
      <c r="EL252" s="102"/>
      <c r="EM252" s="102"/>
      <c r="EN252" s="102"/>
      <c r="EO252" s="102"/>
      <c r="EP252" s="102"/>
      <c r="EQ252" s="102"/>
    </row>
    <row r="253" spans="2:147" x14ac:dyDescent="0.3"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16"/>
      <c r="M253" s="116"/>
      <c r="N253" s="116"/>
      <c r="O253" s="116"/>
      <c r="P253" s="117"/>
      <c r="Q253" s="117"/>
      <c r="R253" s="116"/>
      <c r="S253" s="111">
        <v>0.86</v>
      </c>
      <c r="T253" s="111">
        <f t="shared" si="276"/>
        <v>0.38531006034966825</v>
      </c>
      <c r="U253" s="111">
        <f t="shared" si="277"/>
        <v>0.41219215758336603</v>
      </c>
      <c r="V253" s="156">
        <f t="shared" si="278"/>
        <v>0.89083770434799858</v>
      </c>
      <c r="W253" s="156">
        <f t="shared" si="279"/>
        <v>0.88368232015282533</v>
      </c>
      <c r="X253" s="156">
        <f t="shared" si="280"/>
        <v>1.0148221435480647</v>
      </c>
      <c r="Y253" s="156">
        <f t="shared" si="281"/>
        <v>1.7399103881987565</v>
      </c>
      <c r="Z253" s="134">
        <f t="shared" si="282"/>
        <v>2843.3352756384725</v>
      </c>
      <c r="AA253" s="134">
        <f t="shared" si="283"/>
        <v>622.82229086106986</v>
      </c>
      <c r="AB253" s="111">
        <f t="shared" si="284"/>
        <v>0.82031333575811571</v>
      </c>
      <c r="AC253" s="111">
        <f t="shared" si="285"/>
        <v>4.6211505625862292</v>
      </c>
      <c r="AD253" s="116"/>
      <c r="AE253" s="116"/>
      <c r="AF253" s="116"/>
      <c r="AG253" s="116"/>
      <c r="AH253" s="116"/>
      <c r="AI253" s="116"/>
      <c r="AJ253" s="116"/>
      <c r="AK253" s="116"/>
      <c r="AL253" s="116"/>
      <c r="AM253" s="116"/>
      <c r="AN253" s="116"/>
      <c r="AO253" s="116"/>
      <c r="AP253" s="116"/>
      <c r="AQ253" s="116"/>
      <c r="AR253" s="116"/>
      <c r="AS253" s="116"/>
      <c r="AT253" s="116"/>
      <c r="AU253" s="116"/>
      <c r="AV253" s="116"/>
      <c r="AW253" s="116"/>
      <c r="AX253" s="116"/>
      <c r="AY253" s="116"/>
      <c r="AZ253" s="116"/>
      <c r="BA253" s="116"/>
      <c r="BB253" s="116"/>
      <c r="BC253" s="116"/>
      <c r="BD253" s="116"/>
      <c r="BE253" s="116"/>
      <c r="BF253" s="116"/>
      <c r="BG253" s="116"/>
      <c r="BH253" s="116"/>
      <c r="BI253" s="116"/>
      <c r="BJ253" s="116"/>
      <c r="BK253" s="116"/>
      <c r="BL253" s="116"/>
      <c r="BM253" s="116"/>
      <c r="BN253" s="116"/>
      <c r="BO253" s="116"/>
      <c r="BP253" s="116"/>
      <c r="BQ253" s="116"/>
      <c r="BR253" s="116"/>
      <c r="BS253" s="116"/>
      <c r="BT253" s="116"/>
      <c r="BU253" s="116"/>
      <c r="BV253" s="116"/>
      <c r="BW253" s="116"/>
      <c r="BX253" s="116"/>
      <c r="BY253" s="116"/>
      <c r="BZ253" s="116"/>
      <c r="CA253" s="116"/>
      <c r="CB253" s="116"/>
      <c r="CC253" s="116"/>
      <c r="CD253" s="116"/>
      <c r="CE253" s="116"/>
      <c r="CF253" s="116"/>
      <c r="CG253" s="116"/>
      <c r="CH253" s="116"/>
      <c r="CI253" s="116"/>
      <c r="CJ253" s="116"/>
      <c r="CK253" s="116"/>
      <c r="CL253" s="116"/>
      <c r="CM253" s="116"/>
      <c r="CN253" s="116"/>
      <c r="CO253" s="116"/>
      <c r="CP253" s="116"/>
      <c r="CQ253" s="116"/>
      <c r="CR253" s="116"/>
      <c r="CS253" s="116"/>
      <c r="CT253" s="116"/>
      <c r="CU253" s="116"/>
      <c r="CV253" s="116"/>
      <c r="CW253" s="116"/>
      <c r="CX253" s="116"/>
      <c r="CY253" s="116"/>
      <c r="CZ253" s="116"/>
      <c r="DA253" s="116"/>
      <c r="DB253" s="116"/>
      <c r="DC253" s="116"/>
      <c r="DD253" s="116"/>
      <c r="DE253" s="116"/>
      <c r="DF253" s="116"/>
      <c r="DG253" s="116"/>
      <c r="DH253" s="116"/>
      <c r="DI253" s="116"/>
      <c r="DJ253" s="116"/>
      <c r="DK253" s="116"/>
      <c r="DL253" s="102"/>
      <c r="DM253" s="102"/>
      <c r="DN253" s="102"/>
      <c r="DO253" s="102"/>
      <c r="DP253" s="102"/>
      <c r="DQ253" s="102"/>
      <c r="DR253" s="102"/>
      <c r="DS253" s="102"/>
      <c r="DT253" s="102"/>
      <c r="DU253" s="102"/>
      <c r="DV253" s="102"/>
      <c r="DW253" s="102"/>
      <c r="DX253" s="102"/>
      <c r="DY253" s="102"/>
      <c r="DZ253" s="102"/>
      <c r="EA253" s="102"/>
      <c r="EB253" s="102"/>
      <c r="EC253" s="102"/>
      <c r="ED253" s="102"/>
      <c r="EE253" s="102"/>
      <c r="EF253" s="102"/>
      <c r="EG253" s="102"/>
      <c r="EH253" s="102"/>
      <c r="EI253" s="102"/>
      <c r="EJ253" s="102"/>
      <c r="EK253" s="102"/>
      <c r="EL253" s="102"/>
      <c r="EM253" s="102"/>
      <c r="EN253" s="102"/>
      <c r="EO253" s="102"/>
      <c r="EP253" s="102"/>
      <c r="EQ253" s="102"/>
    </row>
    <row r="254" spans="2:147" x14ac:dyDescent="0.3"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16"/>
      <c r="M254" s="116"/>
      <c r="N254" s="116"/>
      <c r="O254" s="116"/>
      <c r="P254" s="117"/>
      <c r="Q254" s="117"/>
      <c r="R254" s="116"/>
      <c r="S254" s="111">
        <v>0.87</v>
      </c>
      <c r="T254" s="111">
        <f t="shared" si="276"/>
        <v>0.38531006034966825</v>
      </c>
      <c r="U254" s="111">
        <f t="shared" si="277"/>
        <v>0.41219215758336603</v>
      </c>
      <c r="V254" s="156">
        <f t="shared" si="278"/>
        <v>0.89083770434799858</v>
      </c>
      <c r="W254" s="156">
        <f t="shared" si="279"/>
        <v>0.88368232015282533</v>
      </c>
      <c r="X254" s="156">
        <f t="shared" si="280"/>
        <v>1.012771174970913</v>
      </c>
      <c r="Y254" s="156">
        <f t="shared" si="281"/>
        <v>1.7626109476365746</v>
      </c>
      <c r="Z254" s="134">
        <f t="shared" si="282"/>
        <v>2870.5840778382594</v>
      </c>
      <c r="AA254" s="134">
        <f t="shared" si="283"/>
        <v>585.88050382804704</v>
      </c>
      <c r="AB254" s="111">
        <f t="shared" si="284"/>
        <v>0.8304971771052827</v>
      </c>
      <c r="AC254" s="111">
        <f t="shared" si="285"/>
        <v>4.6082276814257854</v>
      </c>
      <c r="AD254" s="116"/>
      <c r="AE254" s="116"/>
      <c r="AF254" s="116"/>
      <c r="AG254" s="116"/>
      <c r="AH254" s="116"/>
      <c r="AI254" s="116"/>
      <c r="AJ254" s="116"/>
      <c r="AK254" s="116"/>
      <c r="AL254" s="116"/>
      <c r="AM254" s="116"/>
      <c r="AN254" s="116"/>
      <c r="AO254" s="116"/>
      <c r="AP254" s="116"/>
      <c r="AQ254" s="116"/>
      <c r="AR254" s="116"/>
      <c r="AS254" s="116"/>
      <c r="AT254" s="116"/>
      <c r="AU254" s="116"/>
      <c r="AV254" s="116"/>
      <c r="AW254" s="116"/>
      <c r="AX254" s="116"/>
      <c r="AY254" s="116"/>
      <c r="AZ254" s="116"/>
      <c r="BA254" s="116"/>
      <c r="BB254" s="116"/>
      <c r="BC254" s="116"/>
      <c r="BD254" s="116"/>
      <c r="BE254" s="116"/>
      <c r="BF254" s="116"/>
      <c r="BG254" s="116"/>
      <c r="BH254" s="116"/>
      <c r="BI254" s="116"/>
      <c r="BJ254" s="116"/>
      <c r="BK254" s="116"/>
      <c r="BL254" s="116"/>
      <c r="BM254" s="116"/>
      <c r="BN254" s="116"/>
      <c r="BO254" s="116"/>
      <c r="BP254" s="116"/>
      <c r="BQ254" s="116"/>
      <c r="BR254" s="116"/>
      <c r="BS254" s="116"/>
      <c r="BT254" s="116"/>
      <c r="BU254" s="116"/>
      <c r="BV254" s="116"/>
      <c r="BW254" s="116"/>
      <c r="BX254" s="116"/>
      <c r="BY254" s="116"/>
      <c r="BZ254" s="116"/>
      <c r="CA254" s="116"/>
      <c r="CB254" s="116"/>
      <c r="CC254" s="116"/>
      <c r="CD254" s="116"/>
      <c r="CE254" s="116"/>
      <c r="CF254" s="116"/>
      <c r="CG254" s="116"/>
      <c r="CH254" s="116"/>
      <c r="CI254" s="116"/>
      <c r="CJ254" s="116"/>
      <c r="CK254" s="116"/>
      <c r="CL254" s="116"/>
      <c r="CM254" s="116"/>
      <c r="CN254" s="116"/>
      <c r="CO254" s="116"/>
      <c r="CP254" s="116"/>
      <c r="CQ254" s="116"/>
      <c r="CR254" s="116"/>
      <c r="CS254" s="116"/>
      <c r="CT254" s="116"/>
      <c r="CU254" s="116"/>
      <c r="CV254" s="116"/>
      <c r="CW254" s="116"/>
      <c r="CX254" s="116"/>
      <c r="CY254" s="116"/>
      <c r="CZ254" s="116"/>
      <c r="DA254" s="116"/>
      <c r="DB254" s="116"/>
      <c r="DC254" s="116"/>
      <c r="DD254" s="116"/>
      <c r="DE254" s="116"/>
      <c r="DF254" s="116"/>
      <c r="DG254" s="116"/>
      <c r="DH254" s="116"/>
      <c r="DI254" s="116"/>
      <c r="DJ254" s="116"/>
      <c r="DK254" s="116"/>
      <c r="DL254" s="102"/>
      <c r="DM254" s="102"/>
      <c r="DN254" s="102"/>
      <c r="DO254" s="102"/>
      <c r="DP254" s="102"/>
      <c r="DQ254" s="102"/>
      <c r="DR254" s="102"/>
      <c r="DS254" s="102"/>
      <c r="DT254" s="102"/>
      <c r="DU254" s="102"/>
      <c r="DV254" s="102"/>
      <c r="DW254" s="102"/>
      <c r="DX254" s="102"/>
      <c r="DY254" s="102"/>
      <c r="DZ254" s="102"/>
      <c r="EA254" s="102"/>
      <c r="EB254" s="102"/>
      <c r="EC254" s="102"/>
      <c r="ED254" s="102"/>
      <c r="EE254" s="102"/>
      <c r="EF254" s="102"/>
      <c r="EG254" s="102"/>
      <c r="EH254" s="102"/>
      <c r="EI254" s="102"/>
      <c r="EJ254" s="102"/>
      <c r="EK254" s="102"/>
      <c r="EL254" s="102"/>
      <c r="EM254" s="102"/>
      <c r="EN254" s="102"/>
      <c r="EO254" s="102"/>
      <c r="EP254" s="102"/>
      <c r="EQ254" s="102"/>
    </row>
    <row r="255" spans="2:147" x14ac:dyDescent="0.3"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16"/>
      <c r="M255" s="116"/>
      <c r="N255" s="116"/>
      <c r="O255" s="116"/>
      <c r="P255" s="117"/>
      <c r="Q255" s="117"/>
      <c r="R255" s="116"/>
      <c r="S255" s="111">
        <v>0.88</v>
      </c>
      <c r="T255" s="111">
        <f t="shared" si="276"/>
        <v>0.38531006034966825</v>
      </c>
      <c r="U255" s="111">
        <f t="shared" si="277"/>
        <v>0.41219215758336603</v>
      </c>
      <c r="V255" s="156">
        <f t="shared" si="278"/>
        <v>0.89083770434799858</v>
      </c>
      <c r="W255" s="156">
        <f t="shared" si="279"/>
        <v>0.88368232015282533</v>
      </c>
      <c r="X255" s="156">
        <f t="shared" si="280"/>
        <v>1.0108750713807295</v>
      </c>
      <c r="Y255" s="156">
        <f t="shared" si="281"/>
        <v>1.7858846255450445</v>
      </c>
      <c r="Z255" s="134">
        <f t="shared" si="282"/>
        <v>2898.1432348959625</v>
      </c>
      <c r="AA255" s="134">
        <f t="shared" si="283"/>
        <v>547.95371461483774</v>
      </c>
      <c r="AB255" s="111">
        <f t="shared" si="284"/>
        <v>0.84099294864799901</v>
      </c>
      <c r="AC255" s="111">
        <f t="shared" si="285"/>
        <v>4.5944053469678368</v>
      </c>
      <c r="AD255" s="116"/>
      <c r="AE255" s="116"/>
      <c r="AF255" s="116"/>
      <c r="AG255" s="116"/>
      <c r="AH255" s="116"/>
      <c r="AI255" s="116"/>
      <c r="AJ255" s="116"/>
      <c r="AK255" s="116"/>
      <c r="AL255" s="116"/>
      <c r="AM255" s="116"/>
      <c r="AN255" s="116"/>
      <c r="AO255" s="116"/>
      <c r="AP255" s="116"/>
      <c r="AQ255" s="116"/>
      <c r="AR255" s="116"/>
      <c r="AS255" s="116"/>
      <c r="AT255" s="116"/>
      <c r="AU255" s="116"/>
      <c r="AV255" s="116"/>
      <c r="AW255" s="116"/>
      <c r="AX255" s="116"/>
      <c r="AY255" s="116"/>
      <c r="AZ255" s="116"/>
      <c r="BA255" s="116"/>
      <c r="BB255" s="116"/>
      <c r="BC255" s="116"/>
      <c r="BD255" s="116"/>
      <c r="BE255" s="116"/>
      <c r="BF255" s="116"/>
      <c r="BG255" s="116"/>
      <c r="BH255" s="116"/>
      <c r="BI255" s="116"/>
      <c r="BJ255" s="116"/>
      <c r="BK255" s="116"/>
      <c r="BL255" s="116"/>
      <c r="BM255" s="116"/>
      <c r="BN255" s="116"/>
      <c r="BO255" s="116"/>
      <c r="BP255" s="116"/>
      <c r="BQ255" s="116"/>
      <c r="BR255" s="116"/>
      <c r="BS255" s="116"/>
      <c r="BT255" s="116"/>
      <c r="BU255" s="116"/>
      <c r="BV255" s="116"/>
      <c r="BW255" s="116"/>
      <c r="BX255" s="116"/>
      <c r="BY255" s="116"/>
      <c r="BZ255" s="116"/>
      <c r="CA255" s="116"/>
      <c r="CB255" s="116"/>
      <c r="CC255" s="116"/>
      <c r="CD255" s="116"/>
      <c r="CE255" s="116"/>
      <c r="CF255" s="116"/>
      <c r="CG255" s="116"/>
      <c r="CH255" s="116"/>
      <c r="CI255" s="116"/>
      <c r="CJ255" s="116"/>
      <c r="CK255" s="116"/>
      <c r="CL255" s="116"/>
      <c r="CM255" s="116"/>
      <c r="CN255" s="116"/>
      <c r="CO255" s="116"/>
      <c r="CP255" s="116"/>
      <c r="CQ255" s="116"/>
      <c r="CR255" s="116"/>
      <c r="CS255" s="116"/>
      <c r="CT255" s="116"/>
      <c r="CU255" s="116"/>
      <c r="CV255" s="116"/>
      <c r="CW255" s="116"/>
      <c r="CX255" s="116"/>
      <c r="CY255" s="116"/>
      <c r="CZ255" s="116"/>
      <c r="DA255" s="116"/>
      <c r="DB255" s="116"/>
      <c r="DC255" s="116"/>
      <c r="DD255" s="116"/>
      <c r="DE255" s="116"/>
      <c r="DF255" s="116"/>
      <c r="DG255" s="116"/>
      <c r="DH255" s="116"/>
      <c r="DI255" s="116"/>
      <c r="DJ255" s="116"/>
      <c r="DK255" s="116"/>
      <c r="DL255" s="102"/>
      <c r="DM255" s="102"/>
      <c r="DN255" s="102"/>
      <c r="DO255" s="102"/>
      <c r="DP255" s="102"/>
      <c r="DQ255" s="102"/>
      <c r="DR255" s="102"/>
      <c r="DS255" s="102"/>
      <c r="DT255" s="102"/>
      <c r="DU255" s="102"/>
      <c r="DV255" s="102"/>
      <c r="DW255" s="102"/>
      <c r="DX255" s="102"/>
      <c r="DY255" s="102"/>
      <c r="DZ255" s="102"/>
      <c r="EA255" s="102"/>
      <c r="EB255" s="102"/>
      <c r="EC255" s="102"/>
      <c r="ED255" s="102"/>
      <c r="EE255" s="102"/>
      <c r="EF255" s="102"/>
      <c r="EG255" s="102"/>
      <c r="EH255" s="102"/>
      <c r="EI255" s="102"/>
      <c r="EJ255" s="102"/>
      <c r="EK255" s="102"/>
      <c r="EL255" s="102"/>
      <c r="EM255" s="102"/>
      <c r="EN255" s="102"/>
      <c r="EO255" s="102"/>
      <c r="EP255" s="102"/>
      <c r="EQ255" s="102"/>
    </row>
    <row r="256" spans="2:147" x14ac:dyDescent="0.3"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16"/>
      <c r="M256" s="116"/>
      <c r="N256" s="116"/>
      <c r="O256" s="116"/>
      <c r="P256" s="117"/>
      <c r="Q256" s="117"/>
      <c r="R256" s="116"/>
      <c r="S256" s="111">
        <v>0.89</v>
      </c>
      <c r="T256" s="111">
        <f t="shared" si="276"/>
        <v>0.38531006034966825</v>
      </c>
      <c r="U256" s="111">
        <f t="shared" si="277"/>
        <v>0.41219215758336603</v>
      </c>
      <c r="V256" s="156">
        <f t="shared" si="278"/>
        <v>0.89083770434799858</v>
      </c>
      <c r="W256" s="156">
        <f t="shared" si="279"/>
        <v>0.88368232015282533</v>
      </c>
      <c r="X256" s="156">
        <f t="shared" si="280"/>
        <v>1.0091330686842119</v>
      </c>
      <c r="Y256" s="156">
        <f t="shared" si="281"/>
        <v>1.8097468843478071</v>
      </c>
      <c r="Z256" s="134">
        <f t="shared" si="282"/>
        <v>2926.0256673962267</v>
      </c>
      <c r="AA256" s="134">
        <f t="shared" si="283"/>
        <v>509.00231038030438</v>
      </c>
      <c r="AB256" s="111">
        <f t="shared" si="284"/>
        <v>0.85182003940772044</v>
      </c>
      <c r="AC256" s="111">
        <f t="shared" si="285"/>
        <v>4.5796479725624</v>
      </c>
      <c r="AD256" s="116"/>
      <c r="AE256" s="116"/>
      <c r="AF256" s="116"/>
      <c r="AG256" s="116"/>
      <c r="AH256" s="116"/>
      <c r="AI256" s="116"/>
      <c r="AJ256" s="116"/>
      <c r="AK256" s="116"/>
      <c r="AL256" s="116"/>
      <c r="AM256" s="116"/>
      <c r="AN256" s="116"/>
      <c r="AO256" s="116"/>
      <c r="AP256" s="116"/>
      <c r="AQ256" s="116"/>
      <c r="AR256" s="116"/>
      <c r="AS256" s="116"/>
      <c r="AT256" s="116"/>
      <c r="AU256" s="116"/>
      <c r="AV256" s="116"/>
      <c r="AW256" s="116"/>
      <c r="AX256" s="116"/>
      <c r="AY256" s="116"/>
      <c r="AZ256" s="116"/>
      <c r="BA256" s="116"/>
      <c r="BB256" s="116"/>
      <c r="BC256" s="116"/>
      <c r="BD256" s="116"/>
      <c r="BE256" s="116"/>
      <c r="BF256" s="116"/>
      <c r="BG256" s="116"/>
      <c r="BH256" s="116"/>
      <c r="BI256" s="116"/>
      <c r="BJ256" s="116"/>
      <c r="BK256" s="116"/>
      <c r="BL256" s="116"/>
      <c r="BM256" s="116"/>
      <c r="BN256" s="116"/>
      <c r="BO256" s="116"/>
      <c r="BP256" s="116"/>
      <c r="BQ256" s="116"/>
      <c r="BR256" s="116"/>
      <c r="BS256" s="116"/>
      <c r="BT256" s="116"/>
      <c r="BU256" s="116"/>
      <c r="BV256" s="116"/>
      <c r="BW256" s="116"/>
      <c r="BX256" s="116"/>
      <c r="BY256" s="116"/>
      <c r="BZ256" s="116"/>
      <c r="CA256" s="116"/>
      <c r="CB256" s="116"/>
      <c r="CC256" s="116"/>
      <c r="CD256" s="116"/>
      <c r="CE256" s="116"/>
      <c r="CF256" s="116"/>
      <c r="CG256" s="116"/>
      <c r="CH256" s="116"/>
      <c r="CI256" s="116"/>
      <c r="CJ256" s="116"/>
      <c r="CK256" s="116"/>
      <c r="CL256" s="116"/>
      <c r="CM256" s="116"/>
      <c r="CN256" s="116"/>
      <c r="CO256" s="116"/>
      <c r="CP256" s="116"/>
      <c r="CQ256" s="116"/>
      <c r="CR256" s="116"/>
      <c r="CS256" s="116"/>
      <c r="CT256" s="116"/>
      <c r="CU256" s="116"/>
      <c r="CV256" s="116"/>
      <c r="CW256" s="116"/>
      <c r="CX256" s="116"/>
      <c r="CY256" s="116"/>
      <c r="CZ256" s="116"/>
      <c r="DA256" s="116"/>
      <c r="DB256" s="116"/>
      <c r="DC256" s="116"/>
      <c r="DD256" s="116"/>
      <c r="DE256" s="116"/>
      <c r="DF256" s="116"/>
      <c r="DG256" s="116"/>
      <c r="DH256" s="116"/>
      <c r="DI256" s="116"/>
      <c r="DJ256" s="116"/>
      <c r="DK256" s="116"/>
      <c r="DL256" s="102"/>
      <c r="DM256" s="102"/>
      <c r="DN256" s="102"/>
      <c r="DO256" s="102"/>
      <c r="DP256" s="102"/>
      <c r="DQ256" s="102"/>
      <c r="DR256" s="102"/>
      <c r="DS256" s="102"/>
      <c r="DT256" s="102"/>
      <c r="DU256" s="102"/>
      <c r="DV256" s="102"/>
      <c r="DW256" s="102"/>
      <c r="DX256" s="102"/>
      <c r="DY256" s="102"/>
      <c r="DZ256" s="102"/>
      <c r="EA256" s="102"/>
      <c r="EB256" s="102"/>
      <c r="EC256" s="102"/>
      <c r="ED256" s="102"/>
      <c r="EE256" s="102"/>
      <c r="EF256" s="102"/>
      <c r="EG256" s="102"/>
      <c r="EH256" s="102"/>
      <c r="EI256" s="102"/>
      <c r="EJ256" s="102"/>
      <c r="EK256" s="102"/>
      <c r="EL256" s="102"/>
      <c r="EM256" s="102"/>
      <c r="EN256" s="102"/>
      <c r="EO256" s="102"/>
      <c r="EP256" s="102"/>
      <c r="EQ256" s="102"/>
    </row>
    <row r="257" spans="2:147" x14ac:dyDescent="0.3"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16"/>
      <c r="M257" s="116"/>
      <c r="N257" s="116"/>
      <c r="O257" s="116"/>
      <c r="P257" s="117"/>
      <c r="Q257" s="117"/>
      <c r="R257" s="116"/>
      <c r="S257" s="111">
        <v>0.9</v>
      </c>
      <c r="T257" s="111">
        <f t="shared" si="276"/>
        <v>0.38531006034966825</v>
      </c>
      <c r="U257" s="111">
        <f t="shared" si="277"/>
        <v>0.41219215758336603</v>
      </c>
      <c r="V257" s="156">
        <f t="shared" si="278"/>
        <v>0.89083770434799858</v>
      </c>
      <c r="W257" s="156">
        <f t="shared" si="279"/>
        <v>0.88368232015282533</v>
      </c>
      <c r="X257" s="156">
        <f t="shared" si="280"/>
        <v>1.0075444803337155</v>
      </c>
      <c r="Y257" s="156">
        <f t="shared" si="281"/>
        <v>1.8342137073461364</v>
      </c>
      <c r="Z257" s="134">
        <f t="shared" si="282"/>
        <v>2954.2444237230857</v>
      </c>
      <c r="AA257" s="134">
        <f t="shared" si="283"/>
        <v>468.9852300467183</v>
      </c>
      <c r="AB257" s="111">
        <f t="shared" si="284"/>
        <v>0.86299919155869309</v>
      </c>
      <c r="AC257" s="111">
        <f t="shared" si="285"/>
        <v>4.5639182111262171</v>
      </c>
      <c r="AD257" s="116"/>
      <c r="AE257" s="116"/>
      <c r="AF257" s="116"/>
      <c r="AG257" s="116"/>
      <c r="AH257" s="116"/>
      <c r="AI257" s="116"/>
      <c r="AJ257" s="116"/>
      <c r="AK257" s="116"/>
      <c r="AL257" s="116"/>
      <c r="AM257" s="116"/>
      <c r="AN257" s="116"/>
      <c r="AO257" s="116"/>
      <c r="AP257" s="116"/>
      <c r="AQ257" s="116"/>
      <c r="AR257" s="116"/>
      <c r="AS257" s="116"/>
      <c r="AT257" s="116"/>
      <c r="AU257" s="116"/>
      <c r="AV257" s="116"/>
      <c r="AW257" s="116"/>
      <c r="AX257" s="116"/>
      <c r="AY257" s="116"/>
      <c r="AZ257" s="116"/>
      <c r="BA257" s="116"/>
      <c r="BB257" s="116"/>
      <c r="BC257" s="116"/>
      <c r="BD257" s="116"/>
      <c r="BE257" s="116"/>
      <c r="BF257" s="116"/>
      <c r="BG257" s="116"/>
      <c r="BH257" s="116"/>
      <c r="BI257" s="116"/>
      <c r="BJ257" s="116"/>
      <c r="BK257" s="116"/>
      <c r="BL257" s="116"/>
      <c r="BM257" s="116"/>
      <c r="BN257" s="116"/>
      <c r="BO257" s="116"/>
      <c r="BP257" s="116"/>
      <c r="BQ257" s="116"/>
      <c r="BR257" s="116"/>
      <c r="BS257" s="116"/>
      <c r="BT257" s="116"/>
      <c r="BU257" s="116"/>
      <c r="BV257" s="116"/>
      <c r="BW257" s="116"/>
      <c r="BX257" s="116"/>
      <c r="BY257" s="116"/>
      <c r="BZ257" s="116"/>
      <c r="CA257" s="116"/>
      <c r="CB257" s="116"/>
      <c r="CC257" s="116"/>
      <c r="CD257" s="116"/>
      <c r="CE257" s="116"/>
      <c r="CF257" s="116"/>
      <c r="CG257" s="116"/>
      <c r="CH257" s="116"/>
      <c r="CI257" s="116"/>
      <c r="CJ257" s="116"/>
      <c r="CK257" s="116"/>
      <c r="CL257" s="116"/>
      <c r="CM257" s="116"/>
      <c r="CN257" s="116"/>
      <c r="CO257" s="116"/>
      <c r="CP257" s="116"/>
      <c r="CQ257" s="116"/>
      <c r="CR257" s="116"/>
      <c r="CS257" s="116"/>
      <c r="CT257" s="116"/>
      <c r="CU257" s="116"/>
      <c r="CV257" s="116"/>
      <c r="CW257" s="116"/>
      <c r="CX257" s="116"/>
      <c r="CY257" s="116"/>
      <c r="CZ257" s="116"/>
      <c r="DA257" s="116"/>
      <c r="DB257" s="116"/>
      <c r="DC257" s="116"/>
      <c r="DD257" s="116"/>
      <c r="DE257" s="116"/>
      <c r="DF257" s="116"/>
      <c r="DG257" s="116"/>
      <c r="DH257" s="116"/>
      <c r="DI257" s="116"/>
      <c r="DJ257" s="116"/>
      <c r="DK257" s="116"/>
      <c r="DL257" s="102"/>
      <c r="DM257" s="102"/>
      <c r="DN257" s="102"/>
      <c r="DO257" s="102"/>
      <c r="DP257" s="102"/>
      <c r="DQ257" s="102"/>
      <c r="DR257" s="102"/>
      <c r="DS257" s="102"/>
      <c r="DT257" s="102"/>
      <c r="DU257" s="102"/>
      <c r="DV257" s="102"/>
      <c r="DW257" s="102"/>
      <c r="DX257" s="102"/>
      <c r="DY257" s="102"/>
      <c r="DZ257" s="102"/>
      <c r="EA257" s="102"/>
      <c r="EB257" s="102"/>
      <c r="EC257" s="102"/>
      <c r="ED257" s="102"/>
      <c r="EE257" s="102"/>
      <c r="EF257" s="102"/>
      <c r="EG257" s="102"/>
      <c r="EH257" s="102"/>
      <c r="EI257" s="102"/>
      <c r="EJ257" s="102"/>
      <c r="EK257" s="102"/>
      <c r="EL257" s="102"/>
      <c r="EM257" s="102"/>
      <c r="EN257" s="102"/>
      <c r="EO257" s="102"/>
      <c r="EP257" s="102"/>
      <c r="EQ257" s="102"/>
    </row>
    <row r="258" spans="2:147" x14ac:dyDescent="0.3"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16"/>
      <c r="M258" s="116"/>
      <c r="N258" s="116"/>
      <c r="O258" s="116"/>
      <c r="P258" s="117"/>
      <c r="Q258" s="117"/>
      <c r="R258" s="116"/>
      <c r="S258" s="111">
        <v>0.91</v>
      </c>
      <c r="T258" s="111">
        <f t="shared" si="276"/>
        <v>0.38531006034966825</v>
      </c>
      <c r="U258" s="111">
        <f t="shared" si="277"/>
        <v>0.41219215758336603</v>
      </c>
      <c r="V258" s="156">
        <f t="shared" si="278"/>
        <v>0.89083770434799858</v>
      </c>
      <c r="W258" s="156">
        <f t="shared" si="279"/>
        <v>0.88368232015282533</v>
      </c>
      <c r="X258" s="156">
        <f t="shared" si="280"/>
        <v>1.0061086968281265</v>
      </c>
      <c r="Y258" s="156">
        <f t="shared" si="281"/>
        <v>1.8593016177680326</v>
      </c>
      <c r="Z258" s="134">
        <f t="shared" si="282"/>
        <v>2982.8126912120515</v>
      </c>
      <c r="AA258" s="134">
        <f t="shared" si="283"/>
        <v>427.85990209240146</v>
      </c>
      <c r="AB258" s="111">
        <f t="shared" si="284"/>
        <v>0.87455263136885664</v>
      </c>
      <c r="AC258" s="111">
        <f t="shared" si="285"/>
        <v>4.5471768870748441</v>
      </c>
      <c r="AD258" s="116"/>
      <c r="AE258" s="116"/>
      <c r="AF258" s="116"/>
      <c r="AG258" s="116"/>
      <c r="AH258" s="116"/>
      <c r="AI258" s="116"/>
      <c r="AJ258" s="116"/>
      <c r="AK258" s="116"/>
      <c r="AL258" s="116"/>
      <c r="AM258" s="116"/>
      <c r="AN258" s="116"/>
      <c r="AO258" s="116"/>
      <c r="AP258" s="116"/>
      <c r="AQ258" s="116"/>
      <c r="AR258" s="116"/>
      <c r="AS258" s="116"/>
      <c r="AT258" s="116"/>
      <c r="AU258" s="116"/>
      <c r="AV258" s="116"/>
      <c r="AW258" s="116"/>
      <c r="AX258" s="116"/>
      <c r="AY258" s="116"/>
      <c r="AZ258" s="116"/>
      <c r="BA258" s="116"/>
      <c r="BB258" s="116"/>
      <c r="BC258" s="116"/>
      <c r="BD258" s="116"/>
      <c r="BE258" s="116"/>
      <c r="BF258" s="116"/>
      <c r="BG258" s="116"/>
      <c r="BH258" s="116"/>
      <c r="BI258" s="116"/>
      <c r="BJ258" s="116"/>
      <c r="BK258" s="116"/>
      <c r="BL258" s="116"/>
      <c r="BM258" s="116"/>
      <c r="BN258" s="116"/>
      <c r="BO258" s="116"/>
      <c r="BP258" s="116"/>
      <c r="BQ258" s="116"/>
      <c r="BR258" s="116"/>
      <c r="BS258" s="116"/>
      <c r="BT258" s="116"/>
      <c r="BU258" s="116"/>
      <c r="BV258" s="116"/>
      <c r="BW258" s="116"/>
      <c r="BX258" s="116"/>
      <c r="BY258" s="116"/>
      <c r="BZ258" s="116"/>
      <c r="CA258" s="116"/>
      <c r="CB258" s="116"/>
      <c r="CC258" s="116"/>
      <c r="CD258" s="116"/>
      <c r="CE258" s="116"/>
      <c r="CF258" s="116"/>
      <c r="CG258" s="116"/>
      <c r="CH258" s="116"/>
      <c r="CI258" s="116"/>
      <c r="CJ258" s="116"/>
      <c r="CK258" s="116"/>
      <c r="CL258" s="116"/>
      <c r="CM258" s="116"/>
      <c r="CN258" s="116"/>
      <c r="CO258" s="116"/>
      <c r="CP258" s="116"/>
      <c r="CQ258" s="116"/>
      <c r="CR258" s="116"/>
      <c r="CS258" s="116"/>
      <c r="CT258" s="116"/>
      <c r="CU258" s="116"/>
      <c r="CV258" s="116"/>
      <c r="CW258" s="116"/>
      <c r="CX258" s="116"/>
      <c r="CY258" s="116"/>
      <c r="CZ258" s="116"/>
      <c r="DA258" s="116"/>
      <c r="DB258" s="116"/>
      <c r="DC258" s="116"/>
      <c r="DD258" s="116"/>
      <c r="DE258" s="116"/>
      <c r="DF258" s="116"/>
      <c r="DG258" s="116"/>
      <c r="DH258" s="116"/>
      <c r="DI258" s="116"/>
      <c r="DJ258" s="116"/>
      <c r="DK258" s="116"/>
      <c r="DL258" s="102"/>
      <c r="DM258" s="102"/>
      <c r="DN258" s="102"/>
      <c r="DO258" s="102"/>
      <c r="DP258" s="102"/>
      <c r="DQ258" s="102"/>
      <c r="DR258" s="102"/>
      <c r="DS258" s="102"/>
      <c r="DT258" s="102"/>
      <c r="DU258" s="102"/>
      <c r="DV258" s="102"/>
      <c r="DW258" s="102"/>
      <c r="DX258" s="102"/>
      <c r="DY258" s="102"/>
      <c r="DZ258" s="102"/>
      <c r="EA258" s="102"/>
      <c r="EB258" s="102"/>
      <c r="EC258" s="102"/>
      <c r="ED258" s="102"/>
      <c r="EE258" s="102"/>
      <c r="EF258" s="102"/>
      <c r="EG258" s="102"/>
      <c r="EH258" s="102"/>
      <c r="EI258" s="102"/>
      <c r="EJ258" s="102"/>
      <c r="EK258" s="102"/>
      <c r="EL258" s="102"/>
      <c r="EM258" s="102"/>
      <c r="EN258" s="102"/>
      <c r="EO258" s="102"/>
      <c r="EP258" s="102"/>
      <c r="EQ258" s="102"/>
    </row>
    <row r="259" spans="2:147" x14ac:dyDescent="0.3"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16"/>
      <c r="M259" s="116"/>
      <c r="N259" s="116"/>
      <c r="O259" s="116"/>
      <c r="P259" s="117"/>
      <c r="Q259" s="117"/>
      <c r="R259" s="116"/>
      <c r="S259" s="111">
        <v>0.92</v>
      </c>
      <c r="T259" s="111">
        <f t="shared" si="276"/>
        <v>0.38531006034966825</v>
      </c>
      <c r="U259" s="111">
        <f t="shared" si="277"/>
        <v>0.41219215758336603</v>
      </c>
      <c r="V259" s="156">
        <f t="shared" si="278"/>
        <v>0.89083770434799858</v>
      </c>
      <c r="W259" s="156">
        <f t="shared" si="279"/>
        <v>0.88368232015282533</v>
      </c>
      <c r="X259" s="156">
        <f t="shared" si="280"/>
        <v>1.0048251852836683</v>
      </c>
      <c r="Y259" s="156">
        <f t="shared" si="281"/>
        <v>1.8850276986070806</v>
      </c>
      <c r="Z259" s="134">
        <f t="shared" si="282"/>
        <v>3011.7438074142515</v>
      </c>
      <c r="AA259" s="134">
        <f t="shared" si="283"/>
        <v>385.58217958354726</v>
      </c>
      <c r="AB259" s="111">
        <f t="shared" si="284"/>
        <v>0.88650421506230426</v>
      </c>
      <c r="AC259" s="111">
        <f t="shared" si="285"/>
        <v>4.5293829247233575</v>
      </c>
      <c r="AD259" s="116"/>
      <c r="AE259" s="116"/>
      <c r="AF259" s="116"/>
      <c r="AG259" s="116"/>
      <c r="AH259" s="116"/>
      <c r="AI259" s="116"/>
      <c r="AJ259" s="116"/>
      <c r="AK259" s="116"/>
      <c r="AL259" s="116"/>
      <c r="AM259" s="116"/>
      <c r="AN259" s="116"/>
      <c r="AO259" s="116"/>
      <c r="AP259" s="116"/>
      <c r="AQ259" s="116"/>
      <c r="AR259" s="116"/>
      <c r="AS259" s="116"/>
      <c r="AT259" s="116"/>
      <c r="AU259" s="116"/>
      <c r="AV259" s="116"/>
      <c r="AW259" s="116"/>
      <c r="AX259" s="116"/>
      <c r="AY259" s="116"/>
      <c r="AZ259" s="116"/>
      <c r="BA259" s="116"/>
      <c r="BB259" s="116"/>
      <c r="BC259" s="116"/>
      <c r="BD259" s="116"/>
      <c r="BE259" s="116"/>
      <c r="BF259" s="116"/>
      <c r="BG259" s="116"/>
      <c r="BH259" s="116"/>
      <c r="BI259" s="116"/>
      <c r="BJ259" s="116"/>
      <c r="BK259" s="116"/>
      <c r="BL259" s="116"/>
      <c r="BM259" s="116"/>
      <c r="BN259" s="116"/>
      <c r="BO259" s="116"/>
      <c r="BP259" s="116"/>
      <c r="BQ259" s="116"/>
      <c r="BR259" s="116"/>
      <c r="BS259" s="116"/>
      <c r="BT259" s="116"/>
      <c r="BU259" s="116"/>
      <c r="BV259" s="116"/>
      <c r="BW259" s="11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</row>
    <row r="260" spans="2:147" x14ac:dyDescent="0.3"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16"/>
      <c r="M260" s="116"/>
      <c r="N260" s="116"/>
      <c r="O260" s="116"/>
      <c r="P260" s="117"/>
      <c r="Q260" s="117"/>
      <c r="R260" s="116"/>
      <c r="S260" s="111">
        <v>0.93</v>
      </c>
      <c r="T260" s="111">
        <f t="shared" si="276"/>
        <v>0.38531006034966825</v>
      </c>
      <c r="U260" s="111">
        <f t="shared" si="277"/>
        <v>0.41219215758336603</v>
      </c>
      <c r="V260" s="156">
        <f t="shared" si="278"/>
        <v>0.89083770434799858</v>
      </c>
      <c r="W260" s="156">
        <f t="shared" si="279"/>
        <v>0.88368232015282533</v>
      </c>
      <c r="X260" s="156">
        <f t="shared" si="280"/>
        <v>1.0036934890741782</v>
      </c>
      <c r="Y260" s="156">
        <f t="shared" si="281"/>
        <v>1.9114096132863705</v>
      </c>
      <c r="Z260" s="134">
        <f t="shared" si="282"/>
        <v>3041.0512714871556</v>
      </c>
      <c r="AA260" s="134">
        <f t="shared" si="283"/>
        <v>342.10627231018532</v>
      </c>
      <c r="AB260" s="111">
        <f t="shared" si="284"/>
        <v>0.89887959165915854</v>
      </c>
      <c r="AC260" s="111">
        <f t="shared" si="285"/>
        <v>4.5104932729950065</v>
      </c>
      <c r="AD260" s="116"/>
      <c r="AE260" s="116"/>
      <c r="AF260" s="116"/>
      <c r="AG260" s="116"/>
      <c r="AH260" s="116"/>
      <c r="AI260" s="116"/>
      <c r="AJ260" s="116"/>
      <c r="AK260" s="116"/>
      <c r="AL260" s="116"/>
      <c r="AM260" s="116"/>
      <c r="AN260" s="116"/>
      <c r="AO260" s="116"/>
      <c r="AP260" s="116"/>
      <c r="AQ260" s="116"/>
      <c r="AR260" s="116"/>
      <c r="AS260" s="116"/>
      <c r="AT260" s="116"/>
      <c r="AU260" s="116"/>
      <c r="AV260" s="116"/>
      <c r="AW260" s="116"/>
      <c r="AX260" s="116"/>
      <c r="AY260" s="116"/>
      <c r="AZ260" s="116"/>
      <c r="BA260" s="116"/>
      <c r="BB260" s="116"/>
      <c r="BC260" s="116"/>
      <c r="BD260" s="116"/>
      <c r="BE260" s="116"/>
      <c r="BF260" s="116"/>
      <c r="BG260" s="116"/>
      <c r="BH260" s="116"/>
      <c r="BI260" s="116"/>
      <c r="BJ260" s="116"/>
      <c r="BK260" s="116"/>
      <c r="BL260" s="116"/>
      <c r="BM260" s="116"/>
      <c r="BN260" s="116"/>
      <c r="BO260" s="116"/>
      <c r="BP260" s="116"/>
      <c r="BQ260" s="116"/>
      <c r="BR260" s="116"/>
      <c r="BS260" s="116"/>
      <c r="BT260" s="116"/>
      <c r="BU260" s="116"/>
      <c r="BV260" s="116"/>
      <c r="BW260" s="11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</row>
    <row r="261" spans="2:147" x14ac:dyDescent="0.3"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16"/>
      <c r="M261" s="116"/>
      <c r="N261" s="116"/>
      <c r="O261" s="116"/>
      <c r="P261" s="117"/>
      <c r="Q261" s="117"/>
      <c r="R261" s="116"/>
      <c r="S261" s="111">
        <v>0.94</v>
      </c>
      <c r="T261" s="111">
        <f t="shared" si="276"/>
        <v>0.38531006034966825</v>
      </c>
      <c r="U261" s="111">
        <f t="shared" si="277"/>
        <v>0.41219215758336603</v>
      </c>
      <c r="V261" s="156">
        <f t="shared" si="278"/>
        <v>0.89083770434799858</v>
      </c>
      <c r="W261" s="156">
        <f t="shared" si="279"/>
        <v>0.88368232015282533</v>
      </c>
      <c r="X261" s="156">
        <f t="shared" si="280"/>
        <v>1.0027132275405068</v>
      </c>
      <c r="Y261" s="156">
        <f t="shared" si="281"/>
        <v>1.9384656271844849</v>
      </c>
      <c r="Z261" s="134">
        <f t="shared" si="282"/>
        <v>3070.7487557266663</v>
      </c>
      <c r="AA261" s="134">
        <f t="shared" si="283"/>
        <v>297.38467588429597</v>
      </c>
      <c r="AB261" s="111">
        <f t="shared" si="284"/>
        <v>0.91170638517665303</v>
      </c>
      <c r="AC261" s="111">
        <f t="shared" si="285"/>
        <v>4.4904628262682129</v>
      </c>
      <c r="AD261" s="116"/>
      <c r="AE261" s="116"/>
      <c r="AF261" s="116"/>
      <c r="AG261" s="116"/>
      <c r="AH261" s="116"/>
      <c r="AI261" s="116"/>
      <c r="AJ261" s="116"/>
      <c r="AK261" s="116"/>
      <c r="AL261" s="116"/>
      <c r="AM261" s="116"/>
      <c r="AN261" s="116"/>
      <c r="AO261" s="116"/>
      <c r="AP261" s="116"/>
      <c r="AQ261" s="116"/>
      <c r="AR261" s="116"/>
      <c r="AS261" s="116"/>
      <c r="AT261" s="116"/>
      <c r="AU261" s="116"/>
      <c r="AV261" s="116"/>
      <c r="AW261" s="116"/>
      <c r="AX261" s="116"/>
      <c r="AY261" s="116"/>
      <c r="AZ261" s="116"/>
      <c r="BA261" s="116"/>
      <c r="BB261" s="116"/>
      <c r="BC261" s="116"/>
      <c r="BD261" s="116"/>
      <c r="BE261" s="116"/>
      <c r="BF261" s="116"/>
      <c r="BG261" s="116"/>
      <c r="BH261" s="116"/>
      <c r="BI261" s="116"/>
      <c r="BJ261" s="116"/>
      <c r="BK261" s="116"/>
      <c r="BL261" s="116"/>
      <c r="BM261" s="116"/>
      <c r="BN261" s="116"/>
      <c r="BO261" s="116"/>
      <c r="BP261" s="116"/>
      <c r="BQ261" s="116"/>
      <c r="BR261" s="116"/>
      <c r="BS261" s="116"/>
      <c r="BT261" s="116"/>
      <c r="BU261" s="116"/>
      <c r="BV261" s="116"/>
      <c r="BW261" s="11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</row>
    <row r="262" spans="2:147" x14ac:dyDescent="0.3"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16"/>
      <c r="M262" s="116"/>
      <c r="N262" s="116"/>
      <c r="O262" s="116"/>
      <c r="P262" s="117"/>
      <c r="Q262" s="117"/>
      <c r="R262" s="116"/>
      <c r="S262" s="111">
        <v>0.95</v>
      </c>
      <c r="T262" s="111">
        <f t="shared" si="276"/>
        <v>0.38531006034966825</v>
      </c>
      <c r="U262" s="111">
        <f t="shared" si="277"/>
        <v>0.41219215758336603</v>
      </c>
      <c r="V262" s="156">
        <f t="shared" si="278"/>
        <v>0.89083770434799858</v>
      </c>
      <c r="W262" s="156">
        <f t="shared" si="279"/>
        <v>0.88368232015282533</v>
      </c>
      <c r="X262" s="156">
        <f t="shared" si="280"/>
        <v>1.001884095768768</v>
      </c>
      <c r="Y262" s="156">
        <f t="shared" si="281"/>
        <v>1.9662146300623782</v>
      </c>
      <c r="Z262" s="134">
        <f t="shared" si="282"/>
        <v>3100.8501172555025</v>
      </c>
      <c r="AA262" s="134">
        <f t="shared" si="283"/>
        <v>251.36809765074261</v>
      </c>
      <c r="AB262" s="111">
        <f t="shared" si="284"/>
        <v>0.92501439896335247</v>
      </c>
      <c r="AC262" s="111">
        <f t="shared" si="285"/>
        <v>4.4692443411827352</v>
      </c>
      <c r="AD262" s="116"/>
      <c r="AE262" s="116"/>
      <c r="AF262" s="116"/>
      <c r="AG262" s="116"/>
      <c r="AH262" s="116"/>
      <c r="AI262" s="116"/>
      <c r="AJ262" s="116"/>
      <c r="AK262" s="116"/>
      <c r="AL262" s="116"/>
      <c r="AM262" s="116"/>
      <c r="AN262" s="116"/>
      <c r="AO262" s="116"/>
      <c r="AP262" s="116"/>
      <c r="AQ262" s="116"/>
      <c r="AR262" s="116"/>
      <c r="AS262" s="116"/>
      <c r="AT262" s="116"/>
      <c r="AU262" s="116"/>
      <c r="AV262" s="116"/>
      <c r="AW262" s="116"/>
      <c r="AX262" s="116"/>
      <c r="AY262" s="116"/>
      <c r="AZ262" s="116"/>
      <c r="BA262" s="116"/>
      <c r="BB262" s="116"/>
      <c r="BC262" s="116"/>
      <c r="BD262" s="116"/>
      <c r="BE262" s="116"/>
      <c r="BF262" s="116"/>
      <c r="BG262" s="116"/>
      <c r="BH262" s="116"/>
      <c r="BI262" s="116"/>
      <c r="BJ262" s="116"/>
      <c r="BK262" s="116"/>
      <c r="BL262" s="116"/>
      <c r="BM262" s="116"/>
      <c r="BN262" s="116"/>
      <c r="BO262" s="116"/>
      <c r="BP262" s="116"/>
      <c r="BQ262" s="116"/>
      <c r="BR262" s="116"/>
      <c r="BS262" s="116"/>
      <c r="BT262" s="116"/>
      <c r="BU262" s="116"/>
      <c r="BV262" s="116"/>
      <c r="BW262" s="11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</row>
    <row r="263" spans="2:147" x14ac:dyDescent="0.3"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16"/>
      <c r="M263" s="116"/>
      <c r="N263" s="116"/>
      <c r="O263" s="116"/>
      <c r="P263" s="117"/>
      <c r="Q263" s="117"/>
      <c r="R263" s="116"/>
      <c r="S263" s="111">
        <v>0.96</v>
      </c>
      <c r="T263" s="111">
        <f t="shared" si="276"/>
        <v>0.38531006034966825</v>
      </c>
      <c r="U263" s="111">
        <f t="shared" si="277"/>
        <v>0.41219215758336603</v>
      </c>
      <c r="V263" s="156">
        <f t="shared" si="278"/>
        <v>0.89083770434799858</v>
      </c>
      <c r="W263" s="156">
        <f t="shared" si="279"/>
        <v>0.88368232015282533</v>
      </c>
      <c r="X263" s="156">
        <f t="shared" si="280"/>
        <v>1.0012058644372759</v>
      </c>
      <c r="Y263" s="156">
        <f t="shared" si="281"/>
        <v>1.9946761594318696</v>
      </c>
      <c r="Z263" s="134">
        <f t="shared" si="282"/>
        <v>3131.3694098830579</v>
      </c>
      <c r="AA263" s="134">
        <f t="shared" si="283"/>
        <v>204.00537925395119</v>
      </c>
      <c r="AB263" s="111">
        <f t="shared" si="284"/>
        <v>0.93883584539933063</v>
      </c>
      <c r="AC263" s="111">
        <f t="shared" si="285"/>
        <v>4.4467883492158169</v>
      </c>
      <c r="AD263" s="116"/>
      <c r="AE263" s="116"/>
      <c r="AF263" s="116"/>
      <c r="AG263" s="116"/>
      <c r="AH263" s="116"/>
      <c r="AI263" s="116"/>
      <c r="AJ263" s="116"/>
      <c r="AK263" s="116"/>
      <c r="AL263" s="116"/>
      <c r="AM263" s="116"/>
      <c r="AN263" s="116"/>
      <c r="AO263" s="116"/>
      <c r="AP263" s="116"/>
      <c r="AQ263" s="116"/>
      <c r="AR263" s="116"/>
      <c r="AS263" s="116"/>
      <c r="AT263" s="116"/>
      <c r="AU263" s="116"/>
      <c r="AV263" s="116"/>
      <c r="AW263" s="116"/>
      <c r="AX263" s="116"/>
      <c r="AY263" s="116"/>
      <c r="AZ263" s="116"/>
      <c r="BA263" s="116"/>
      <c r="BB263" s="116"/>
      <c r="BC263" s="116"/>
      <c r="BD263" s="116"/>
      <c r="BE263" s="116"/>
      <c r="BF263" s="116"/>
      <c r="BG263" s="116"/>
      <c r="BH263" s="116"/>
      <c r="BI263" s="116"/>
      <c r="BJ263" s="116"/>
      <c r="BK263" s="116"/>
      <c r="BL263" s="116"/>
      <c r="BM263" s="116"/>
      <c r="BN263" s="116"/>
      <c r="BO263" s="116"/>
      <c r="BP263" s="116"/>
      <c r="BQ263" s="116"/>
      <c r="BR263" s="116"/>
      <c r="BS263" s="116"/>
      <c r="BT263" s="116"/>
      <c r="BU263" s="116"/>
      <c r="BV263" s="116"/>
      <c r="BW263" s="11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</row>
    <row r="264" spans="2:147" x14ac:dyDescent="0.3"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16"/>
      <c r="M264" s="116"/>
      <c r="N264" s="116"/>
      <c r="O264" s="116"/>
      <c r="P264" s="117"/>
      <c r="Q264" s="117"/>
      <c r="R264" s="116"/>
      <c r="S264" s="111">
        <v>0.97</v>
      </c>
      <c r="T264" s="111">
        <f t="shared" si="276"/>
        <v>0.38531006034966825</v>
      </c>
      <c r="U264" s="111">
        <f t="shared" si="277"/>
        <v>0.41219215758336603</v>
      </c>
      <c r="V264" s="156">
        <f t="shared" si="278"/>
        <v>0.89083770434799858</v>
      </c>
      <c r="W264" s="156">
        <f t="shared" si="279"/>
        <v>0.88368232015282533</v>
      </c>
      <c r="X264" s="156">
        <f t="shared" si="280"/>
        <v>1.0006783797320873</v>
      </c>
      <c r="Y264" s="156">
        <f t="shared" si="281"/>
        <v>2.0238704249084885</v>
      </c>
      <c r="Z264" s="134">
        <f t="shared" si="282"/>
        <v>3162.3208961521473</v>
      </c>
      <c r="AA264" s="134">
        <f t="shared" si="283"/>
        <v>155.24341569507311</v>
      </c>
      <c r="AB264" s="111">
        <f t="shared" si="284"/>
        <v>0.95320560474421268</v>
      </c>
      <c r="AC264" s="111">
        <f t="shared" si="285"/>
        <v>4.4230430648285424</v>
      </c>
      <c r="AD264" s="116"/>
      <c r="AE264" s="116"/>
      <c r="AF264" s="116"/>
      <c r="AG264" s="116"/>
      <c r="AH264" s="116"/>
      <c r="AI264" s="116"/>
      <c r="AJ264" s="116"/>
      <c r="AK264" s="116"/>
      <c r="AL264" s="116"/>
      <c r="AM264" s="116"/>
      <c r="AN264" s="116"/>
      <c r="AO264" s="116"/>
      <c r="AP264" s="116"/>
      <c r="AQ264" s="116"/>
      <c r="AR264" s="116"/>
      <c r="AS264" s="116"/>
      <c r="AT264" s="116"/>
      <c r="AU264" s="116"/>
      <c r="AV264" s="116"/>
      <c r="AW264" s="116"/>
      <c r="AX264" s="116"/>
      <c r="AY264" s="116"/>
      <c r="AZ264" s="116"/>
      <c r="BA264" s="116"/>
      <c r="BB264" s="116"/>
      <c r="BC264" s="116"/>
      <c r="BD264" s="116"/>
      <c r="BE264" s="116"/>
      <c r="BF264" s="116"/>
      <c r="BG264" s="116"/>
      <c r="BH264" s="116"/>
      <c r="BI264" s="116"/>
      <c r="BJ264" s="116"/>
      <c r="BK264" s="116"/>
      <c r="BL264" s="116"/>
      <c r="BM264" s="116"/>
      <c r="BN264" s="116"/>
      <c r="BO264" s="116"/>
      <c r="BP264" s="116"/>
      <c r="BQ264" s="116"/>
      <c r="BR264" s="116"/>
      <c r="BS264" s="116"/>
      <c r="BT264" s="116"/>
      <c r="BU264" s="116"/>
      <c r="BV264" s="116"/>
      <c r="BW264" s="11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</row>
    <row r="265" spans="2:147" x14ac:dyDescent="0.3"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16"/>
      <c r="M265" s="116"/>
      <c r="N265" s="116"/>
      <c r="O265" s="116"/>
      <c r="P265" s="117"/>
      <c r="Q265" s="117"/>
      <c r="R265" s="116"/>
      <c r="S265" s="111">
        <v>0.98</v>
      </c>
      <c r="T265" s="111">
        <f t="shared" si="276"/>
        <v>0.38531006034966825</v>
      </c>
      <c r="U265" s="111">
        <f t="shared" si="277"/>
        <v>0.41219215758336603</v>
      </c>
      <c r="V265" s="156">
        <f t="shared" si="278"/>
        <v>0.89083770434799858</v>
      </c>
      <c r="W265" s="156">
        <f t="shared" si="279"/>
        <v>0.88368232015282533</v>
      </c>
      <c r="X265" s="156">
        <f t="shared" si="280"/>
        <v>1.0003015633311727</v>
      </c>
      <c r="Y265" s="156">
        <f t="shared" si="281"/>
        <v>2.0538183335935072</v>
      </c>
      <c r="Z265" s="134">
        <f t="shared" si="282"/>
        <v>3193.7190595883567</v>
      </c>
      <c r="AA265" s="134">
        <f t="shared" si="283"/>
        <v>105.02707070575296</v>
      </c>
      <c r="AB265" s="111">
        <f t="shared" si="284"/>
        <v>0.96816151757140856</v>
      </c>
      <c r="AC265" s="111">
        <f t="shared" si="285"/>
        <v>4.3979542889715262</v>
      </c>
      <c r="AD265" s="116"/>
      <c r="AE265" s="116"/>
      <c r="AF265" s="116"/>
      <c r="AG265" s="116"/>
      <c r="AH265" s="116"/>
      <c r="AI265" s="116"/>
      <c r="AJ265" s="116"/>
      <c r="AK265" s="116"/>
      <c r="AL265" s="116"/>
      <c r="AM265" s="116"/>
      <c r="AN265" s="116"/>
      <c r="AO265" s="116"/>
      <c r="AP265" s="116"/>
      <c r="AQ265" s="116"/>
      <c r="AR265" s="116"/>
      <c r="AS265" s="116"/>
      <c r="AT265" s="116"/>
      <c r="AU265" s="116"/>
      <c r="AV265" s="116"/>
      <c r="AW265" s="116"/>
      <c r="AX265" s="116"/>
      <c r="AY265" s="116"/>
      <c r="AZ265" s="116"/>
      <c r="BA265" s="116"/>
      <c r="BB265" s="116"/>
      <c r="BC265" s="116"/>
      <c r="BD265" s="116"/>
      <c r="BE265" s="116"/>
      <c r="BF265" s="116"/>
      <c r="BG265" s="116"/>
      <c r="BH265" s="116"/>
      <c r="BI265" s="116"/>
      <c r="BJ265" s="116"/>
      <c r="BK265" s="116"/>
      <c r="BL265" s="116"/>
      <c r="BM265" s="116"/>
      <c r="BN265" s="116"/>
      <c r="BO265" s="116"/>
      <c r="BP265" s="116"/>
      <c r="BQ265" s="116"/>
      <c r="BR265" s="116"/>
      <c r="BS265" s="116"/>
      <c r="BT265" s="116"/>
      <c r="BU265" s="116"/>
      <c r="BV265" s="116"/>
      <c r="BW265" s="11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</row>
    <row r="266" spans="2:147" x14ac:dyDescent="0.3"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16"/>
      <c r="M266" s="116"/>
      <c r="N266" s="116"/>
      <c r="O266" s="116"/>
      <c r="P266" s="117"/>
      <c r="Q266" s="117"/>
      <c r="R266" s="116"/>
      <c r="S266" s="111">
        <v>0.99</v>
      </c>
      <c r="T266" s="111">
        <f t="shared" si="276"/>
        <v>0.38531006034966825</v>
      </c>
      <c r="U266" s="111">
        <f t="shared" si="277"/>
        <v>0.41219215758336603</v>
      </c>
      <c r="V266" s="156">
        <f t="shared" si="278"/>
        <v>0.89083770434799858</v>
      </c>
      <c r="W266" s="156">
        <f t="shared" si="279"/>
        <v>0.88368232015282533</v>
      </c>
      <c r="X266" s="156">
        <f t="shared" si="280"/>
        <v>1.0000754124573223</v>
      </c>
      <c r="Y266" s="156">
        <f t="shared" si="281"/>
        <v>2.0845415165322314</v>
      </c>
      <c r="Z266" s="134">
        <f t="shared" si="282"/>
        <v>3225.5786171679933</v>
      </c>
      <c r="AA266" s="134">
        <f t="shared" si="283"/>
        <v>53.299088255495036</v>
      </c>
      <c r="AB266" s="111">
        <f t="shared" si="284"/>
        <v>0.983744716014466</v>
      </c>
      <c r="AC266" s="111">
        <f t="shared" si="285"/>
        <v>4.3714653077272905</v>
      </c>
      <c r="AD266" s="116"/>
      <c r="AE266" s="116"/>
      <c r="AF266" s="116"/>
      <c r="AG266" s="116"/>
      <c r="AH266" s="116"/>
      <c r="AI266" s="116"/>
      <c r="AJ266" s="116"/>
      <c r="AK266" s="116"/>
      <c r="AL266" s="116"/>
      <c r="AM266" s="116"/>
      <c r="AN266" s="116"/>
      <c r="AO266" s="116"/>
      <c r="AP266" s="116"/>
      <c r="AQ266" s="116"/>
      <c r="AR266" s="116"/>
      <c r="AS266" s="116"/>
      <c r="AT266" s="116"/>
      <c r="AU266" s="116"/>
      <c r="AV266" s="116"/>
      <c r="AW266" s="116"/>
      <c r="AX266" s="116"/>
      <c r="AY266" s="116"/>
      <c r="AZ266" s="116"/>
      <c r="BA266" s="116"/>
      <c r="BB266" s="116"/>
      <c r="BC266" s="116"/>
      <c r="BD266" s="116"/>
      <c r="BE266" s="116"/>
      <c r="BF266" s="116"/>
      <c r="BG266" s="116"/>
      <c r="BH266" s="116"/>
      <c r="BI266" s="116"/>
      <c r="BJ266" s="116"/>
      <c r="BK266" s="116"/>
      <c r="BL266" s="116"/>
      <c r="BM266" s="116"/>
      <c r="BN266" s="116"/>
      <c r="BO266" s="116"/>
      <c r="BP266" s="116"/>
      <c r="BQ266" s="116"/>
      <c r="BR266" s="116"/>
      <c r="BS266" s="116"/>
      <c r="BT266" s="116"/>
      <c r="BU266" s="116"/>
      <c r="BV266" s="116"/>
      <c r="BW266" s="11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</row>
    <row r="267" spans="2:147" x14ac:dyDescent="0.3"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14"/>
      <c r="Q267" s="114"/>
      <c r="R267" s="106"/>
      <c r="S267" s="160">
        <v>1</v>
      </c>
      <c r="T267" s="160">
        <f t="shared" si="276"/>
        <v>0.38531006034966825</v>
      </c>
      <c r="U267" s="160">
        <f t="shared" si="277"/>
        <v>0.41219215758336603</v>
      </c>
      <c r="V267" s="161">
        <f t="shared" si="278"/>
        <v>0.89083770434799858</v>
      </c>
      <c r="W267" s="161">
        <f t="shared" si="279"/>
        <v>0.88368232015282533</v>
      </c>
      <c r="X267" s="161">
        <f t="shared" si="280"/>
        <v>1</v>
      </c>
      <c r="Y267" s="161">
        <f t="shared" si="281"/>
        <v>2.1160623562979546</v>
      </c>
      <c r="Z267" s="162">
        <f t="shared" si="282"/>
        <v>3257.9145320210037</v>
      </c>
      <c r="AA267" s="162">
        <f t="shared" si="283"/>
        <v>0</v>
      </c>
      <c r="AB267" s="160">
        <f t="shared" si="284"/>
        <v>1</v>
      </c>
      <c r="AC267" s="160">
        <f t="shared" si="285"/>
        <v>4.3435167858543169</v>
      </c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</row>
    <row r="268" spans="2:147" x14ac:dyDescent="0.3"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14"/>
      <c r="Q268" s="114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</row>
    <row r="269" spans="2:147" x14ac:dyDescent="0.3"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14"/>
      <c r="Q269" s="114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</row>
    <row r="270" spans="2:147" x14ac:dyDescent="0.3"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14"/>
      <c r="Q270" s="114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</row>
    <row r="271" spans="2:147" x14ac:dyDescent="0.3"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14"/>
      <c r="Q271" s="114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</row>
    <row r="272" spans="2:147" x14ac:dyDescent="0.3"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14"/>
      <c r="Q272" s="114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</row>
    <row r="273" spans="2:115" x14ac:dyDescent="0.3"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14"/>
      <c r="Q273" s="114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</row>
    <row r="274" spans="2:115" x14ac:dyDescent="0.3"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14"/>
      <c r="Q274" s="114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</row>
    <row r="275" spans="2:115" x14ac:dyDescent="0.3"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14"/>
      <c r="Q275" s="114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</row>
    <row r="276" spans="2:115" x14ac:dyDescent="0.3"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14"/>
      <c r="Q276" s="114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</row>
    <row r="277" spans="2:115" x14ac:dyDescent="0.3"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14"/>
      <c r="Q277" s="114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</row>
    <row r="278" spans="2:115" x14ac:dyDescent="0.3"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14"/>
      <c r="Q278" s="114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</row>
    <row r="279" spans="2:115" x14ac:dyDescent="0.3"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14"/>
      <c r="Q279" s="114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</row>
    <row r="280" spans="2:115" x14ac:dyDescent="0.3"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14"/>
      <c r="Q280" s="114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</row>
    <row r="281" spans="2:115" x14ac:dyDescent="0.3"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14"/>
      <c r="Q281" s="114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</row>
    <row r="282" spans="2:115" x14ac:dyDescent="0.3"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14"/>
      <c r="Q282" s="114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</row>
    <row r="283" spans="2:115" x14ac:dyDescent="0.3"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14"/>
      <c r="Q283" s="114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</row>
    <row r="284" spans="2:115" x14ac:dyDescent="0.3"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14"/>
      <c r="Q284" s="114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</row>
    <row r="285" spans="2:115" x14ac:dyDescent="0.3"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14"/>
      <c r="Q285" s="114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</row>
    <row r="286" spans="2:115" x14ac:dyDescent="0.3"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14"/>
      <c r="Q286" s="114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</row>
    <row r="287" spans="2:115" x14ac:dyDescent="0.3"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14"/>
      <c r="Q287" s="114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</row>
    <row r="288" spans="2:115" x14ac:dyDescent="0.3"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14"/>
      <c r="Q288" s="114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</row>
    <row r="289" spans="2:115" x14ac:dyDescent="0.3"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14"/>
      <c r="Q289" s="114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</row>
    <row r="290" spans="2:115" x14ac:dyDescent="0.3"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14"/>
      <c r="Q290" s="114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</row>
    <row r="291" spans="2:115" x14ac:dyDescent="0.3"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14"/>
      <c r="Q291" s="114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</row>
    <row r="292" spans="2:115" x14ac:dyDescent="0.3"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14"/>
      <c r="Q292" s="114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</row>
    <row r="293" spans="2:115" x14ac:dyDescent="0.3"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14"/>
      <c r="Q293" s="114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</row>
    <row r="294" spans="2:115" x14ac:dyDescent="0.3"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14"/>
      <c r="Q294" s="114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</row>
    <row r="295" spans="2:115" x14ac:dyDescent="0.3"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14"/>
      <c r="Q295" s="114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</row>
    <row r="296" spans="2:115" x14ac:dyDescent="0.3"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14"/>
      <c r="Q296" s="114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</row>
    <row r="297" spans="2:115" x14ac:dyDescent="0.3"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14"/>
      <c r="Q297" s="114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</row>
    <row r="298" spans="2:115" x14ac:dyDescent="0.3"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14"/>
      <c r="Q298" s="114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</row>
    <row r="299" spans="2:115" x14ac:dyDescent="0.3"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14"/>
      <c r="Q299" s="114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</row>
    <row r="300" spans="2:115" x14ac:dyDescent="0.3"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14"/>
      <c r="Q300" s="114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</row>
    <row r="301" spans="2:115" x14ac:dyDescent="0.3"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14"/>
      <c r="Q301" s="114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</row>
    <row r="302" spans="2:115" x14ac:dyDescent="0.3"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14"/>
      <c r="Q302" s="114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</row>
    <row r="303" spans="2:115" x14ac:dyDescent="0.3"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14"/>
      <c r="Q303" s="114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</row>
    <row r="304" spans="2:115" x14ac:dyDescent="0.3"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14"/>
      <c r="Q304" s="114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</row>
    <row r="305" spans="2:115" x14ac:dyDescent="0.3"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14"/>
      <c r="Q305" s="114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</row>
    <row r="306" spans="2:115" x14ac:dyDescent="0.3"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14"/>
      <c r="Q306" s="114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</row>
    <row r="307" spans="2:115" x14ac:dyDescent="0.3"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14"/>
      <c r="Q307" s="114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</row>
    <row r="308" spans="2:115" x14ac:dyDescent="0.3"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14"/>
      <c r="Q308" s="114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</row>
    <row r="309" spans="2:115" x14ac:dyDescent="0.3"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14"/>
      <c r="Q309" s="114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</row>
    <row r="310" spans="2:115" x14ac:dyDescent="0.3"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14"/>
      <c r="Q310" s="114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</row>
    <row r="311" spans="2:115" x14ac:dyDescent="0.3"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14"/>
      <c r="Q311" s="114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</row>
    <row r="312" spans="2:115" x14ac:dyDescent="0.3"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14"/>
      <c r="Q312" s="114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</row>
    <row r="313" spans="2:115" x14ac:dyDescent="0.3"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14"/>
      <c r="Q313" s="114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</row>
    <row r="314" spans="2:115" x14ac:dyDescent="0.3"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14"/>
      <c r="Q314" s="114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</row>
    <row r="315" spans="2:115" x14ac:dyDescent="0.3"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14"/>
      <c r="Q315" s="114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</row>
    <row r="316" spans="2:115" x14ac:dyDescent="0.3"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14"/>
      <c r="Q316" s="114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</row>
    <row r="317" spans="2:115" x14ac:dyDescent="0.3"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14"/>
      <c r="Q317" s="114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</row>
    <row r="318" spans="2:115" x14ac:dyDescent="0.3"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14"/>
      <c r="Q318" s="114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</row>
    <row r="319" spans="2:115" x14ac:dyDescent="0.3"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14"/>
      <c r="Q319" s="114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</row>
    <row r="320" spans="2:115" x14ac:dyDescent="0.3"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14"/>
      <c r="Q320" s="114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</row>
    <row r="321" spans="2:115" x14ac:dyDescent="0.3"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14"/>
      <c r="Q321" s="114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</row>
    <row r="322" spans="2:115" x14ac:dyDescent="0.3"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14"/>
      <c r="Q322" s="114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</row>
    <row r="323" spans="2:115" x14ac:dyDescent="0.3"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14"/>
      <c r="Q323" s="114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</row>
    <row r="324" spans="2:115" x14ac:dyDescent="0.3"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14"/>
      <c r="Q324" s="114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</row>
    <row r="325" spans="2:115" x14ac:dyDescent="0.3"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14"/>
      <c r="Q325" s="114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</row>
    <row r="326" spans="2:115" x14ac:dyDescent="0.3"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14"/>
      <c r="Q326" s="114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</row>
    <row r="327" spans="2:115" x14ac:dyDescent="0.3"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14"/>
      <c r="Q327" s="114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</row>
    <row r="328" spans="2:115" x14ac:dyDescent="0.3"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14"/>
      <c r="Q328" s="114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</row>
    <row r="329" spans="2:115" x14ac:dyDescent="0.3"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14"/>
      <c r="Q329" s="114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</row>
    <row r="330" spans="2:115" x14ac:dyDescent="0.3"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14"/>
      <c r="Q330" s="114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</row>
    <row r="331" spans="2:115" x14ac:dyDescent="0.3"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14"/>
      <c r="Q331" s="114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</row>
    <row r="332" spans="2:115" x14ac:dyDescent="0.3"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14"/>
      <c r="Q332" s="114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</row>
    <row r="333" spans="2:115" x14ac:dyDescent="0.3"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14"/>
      <c r="Q333" s="114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</row>
    <row r="334" spans="2:115" x14ac:dyDescent="0.3"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14"/>
      <c r="Q334" s="114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</row>
    <row r="335" spans="2:115" x14ac:dyDescent="0.3"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14"/>
      <c r="Q335" s="114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</row>
    <row r="336" spans="2:115" x14ac:dyDescent="0.3"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14"/>
      <c r="Q336" s="114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</row>
    <row r="337" spans="2:115" x14ac:dyDescent="0.3"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14"/>
      <c r="Q337" s="114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</row>
    <row r="338" spans="2:115" x14ac:dyDescent="0.3"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14"/>
      <c r="Q338" s="114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</row>
    <row r="339" spans="2:115" x14ac:dyDescent="0.3"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14"/>
      <c r="Q339" s="114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</row>
    <row r="340" spans="2:115" x14ac:dyDescent="0.3"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14"/>
      <c r="Q340" s="114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</row>
    <row r="341" spans="2:115" x14ac:dyDescent="0.3"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14"/>
      <c r="Q341" s="114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</row>
    <row r="342" spans="2:115" x14ac:dyDescent="0.3"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14"/>
      <c r="Q342" s="114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</row>
    <row r="343" spans="2:115" x14ac:dyDescent="0.3"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14"/>
      <c r="Q343" s="114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</row>
    <row r="344" spans="2:115" x14ac:dyDescent="0.3"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14"/>
      <c r="Q344" s="114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</row>
    <row r="345" spans="2:115" x14ac:dyDescent="0.3"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14"/>
      <c r="Q345" s="114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</row>
    <row r="346" spans="2:115" x14ac:dyDescent="0.3"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14"/>
      <c r="Q346" s="114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</row>
    <row r="347" spans="2:115" x14ac:dyDescent="0.3"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14"/>
      <c r="Q347" s="114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</row>
    <row r="348" spans="2:115" x14ac:dyDescent="0.3"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14"/>
      <c r="Q348" s="114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</row>
    <row r="349" spans="2:115" x14ac:dyDescent="0.3"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14"/>
      <c r="Q349" s="114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</row>
    <row r="350" spans="2:115" x14ac:dyDescent="0.3"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14"/>
      <c r="Q350" s="114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</row>
    <row r="351" spans="2:115" x14ac:dyDescent="0.3"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14"/>
      <c r="Q351" s="114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</row>
    <row r="352" spans="2:115" x14ac:dyDescent="0.3"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14"/>
      <c r="Q352" s="114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</row>
    <row r="353" spans="2:115" x14ac:dyDescent="0.3"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14"/>
      <c r="Q353" s="114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</row>
    <row r="354" spans="2:115" x14ac:dyDescent="0.3"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14"/>
      <c r="Q354" s="114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</row>
    <row r="355" spans="2:115" x14ac:dyDescent="0.3"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14"/>
      <c r="Q355" s="114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</row>
    <row r="356" spans="2:115" x14ac:dyDescent="0.3"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14"/>
      <c r="Q356" s="114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</row>
    <row r="357" spans="2:115" x14ac:dyDescent="0.3"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14"/>
      <c r="Q357" s="114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</row>
    <row r="358" spans="2:115" x14ac:dyDescent="0.3"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14"/>
      <c r="Q358" s="114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</row>
    <row r="359" spans="2:115" x14ac:dyDescent="0.3"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14"/>
      <c r="Q359" s="114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</row>
    <row r="360" spans="2:115" x14ac:dyDescent="0.3"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14"/>
      <c r="Q360" s="114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</row>
    <row r="361" spans="2:115" x14ac:dyDescent="0.3"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14"/>
      <c r="Q361" s="114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</row>
    <row r="362" spans="2:115" x14ac:dyDescent="0.3"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14"/>
      <c r="Q362" s="114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</row>
    <row r="363" spans="2:115" x14ac:dyDescent="0.3"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14"/>
      <c r="Q363" s="114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</row>
    <row r="364" spans="2:115" x14ac:dyDescent="0.3"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14"/>
      <c r="Q364" s="114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</row>
    <row r="365" spans="2:115" x14ac:dyDescent="0.3"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14"/>
      <c r="Q365" s="114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</row>
    <row r="366" spans="2:115" x14ac:dyDescent="0.3"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14"/>
      <c r="Q366" s="114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</row>
    <row r="367" spans="2:115" x14ac:dyDescent="0.3"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14"/>
      <c r="Q367" s="114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</row>
    <row r="368" spans="2:115" x14ac:dyDescent="0.3"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14"/>
      <c r="Q368" s="114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</row>
    <row r="369" spans="2:115" x14ac:dyDescent="0.3"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14"/>
      <c r="Q369" s="114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</row>
    <row r="370" spans="2:115" x14ac:dyDescent="0.3"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14"/>
      <c r="Q370" s="114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</row>
    <row r="371" spans="2:115" x14ac:dyDescent="0.3"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14"/>
      <c r="Q371" s="114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</row>
    <row r="372" spans="2:115" x14ac:dyDescent="0.3"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14"/>
      <c r="Q372" s="114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</row>
    <row r="373" spans="2:115" x14ac:dyDescent="0.3"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14"/>
      <c r="Q373" s="114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</row>
    <row r="374" spans="2:115" x14ac:dyDescent="0.3"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14"/>
      <c r="Q374" s="114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</row>
    <row r="375" spans="2:115" x14ac:dyDescent="0.3"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14"/>
      <c r="Q375" s="114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</row>
    <row r="376" spans="2:115" x14ac:dyDescent="0.3"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14"/>
      <c r="Q376" s="114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</row>
    <row r="377" spans="2:115" x14ac:dyDescent="0.3"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14"/>
      <c r="Q377" s="114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</row>
    <row r="378" spans="2:115" x14ac:dyDescent="0.3"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14"/>
      <c r="Q378" s="114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</row>
    <row r="379" spans="2:115" x14ac:dyDescent="0.3"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14"/>
      <c r="Q379" s="114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</row>
    <row r="380" spans="2:115" x14ac:dyDescent="0.3"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14"/>
      <c r="Q380" s="114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</row>
    <row r="381" spans="2:115" x14ac:dyDescent="0.3"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14"/>
      <c r="Q381" s="114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</row>
    <row r="382" spans="2:115" x14ac:dyDescent="0.3"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14"/>
      <c r="Q382" s="114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</row>
    <row r="383" spans="2:115" x14ac:dyDescent="0.3"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14"/>
      <c r="Q383" s="114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</row>
    <row r="384" spans="2:115" x14ac:dyDescent="0.3"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14"/>
      <c r="Q384" s="114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</row>
    <row r="385" spans="2:115" x14ac:dyDescent="0.3"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14"/>
      <c r="Q385" s="114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</row>
    <row r="386" spans="2:115" x14ac:dyDescent="0.3"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14"/>
      <c r="Q386" s="114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</row>
    <row r="387" spans="2:115" x14ac:dyDescent="0.3"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14"/>
      <c r="Q387" s="114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</row>
    <row r="388" spans="2:115" x14ac:dyDescent="0.3"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14"/>
      <c r="Q388" s="114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</row>
    <row r="389" spans="2:115" x14ac:dyDescent="0.3"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14"/>
      <c r="Q389" s="114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</row>
    <row r="390" spans="2:115" x14ac:dyDescent="0.3"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14"/>
      <c r="Q390" s="114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</row>
    <row r="391" spans="2:115" x14ac:dyDescent="0.3"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14"/>
      <c r="Q391" s="114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</row>
    <row r="392" spans="2:115" x14ac:dyDescent="0.3"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14"/>
      <c r="Q392" s="114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</row>
    <row r="393" spans="2:115" x14ac:dyDescent="0.3"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14"/>
      <c r="Q393" s="114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</row>
    <row r="394" spans="2:115" x14ac:dyDescent="0.3"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14"/>
      <c r="Q394" s="114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</row>
    <row r="395" spans="2:115" x14ac:dyDescent="0.3"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14"/>
      <c r="Q395" s="114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</row>
    <row r="396" spans="2:115" x14ac:dyDescent="0.3"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14"/>
      <c r="Q396" s="114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</row>
    <row r="397" spans="2:115" x14ac:dyDescent="0.3"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14"/>
      <c r="Q397" s="114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</row>
    <row r="398" spans="2:115" x14ac:dyDescent="0.3"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14"/>
      <c r="Q398" s="114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</row>
    <row r="399" spans="2:115" x14ac:dyDescent="0.3"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14"/>
      <c r="Q399" s="114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</row>
    <row r="400" spans="2:115" x14ac:dyDescent="0.3"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14"/>
      <c r="Q400" s="114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</row>
    <row r="401" spans="2:115" x14ac:dyDescent="0.3"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14"/>
      <c r="Q401" s="114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</row>
    <row r="402" spans="2:115" x14ac:dyDescent="0.3"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14"/>
      <c r="Q402" s="114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</row>
    <row r="403" spans="2:115" x14ac:dyDescent="0.3"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14"/>
      <c r="Q403" s="114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</row>
    <row r="404" spans="2:115" x14ac:dyDescent="0.3"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14"/>
      <c r="Q404" s="114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</row>
    <row r="405" spans="2:115" x14ac:dyDescent="0.3"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14"/>
      <c r="Q405" s="114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</row>
    <row r="406" spans="2:115" x14ac:dyDescent="0.3"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14"/>
      <c r="Q406" s="114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</row>
    <row r="407" spans="2:115" x14ac:dyDescent="0.3"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14"/>
      <c r="Q407" s="114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</row>
    <row r="408" spans="2:115" x14ac:dyDescent="0.3"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14"/>
      <c r="Q408" s="114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</row>
    <row r="409" spans="2:115" x14ac:dyDescent="0.3"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14"/>
      <c r="Q409" s="114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</row>
    <row r="410" spans="2:115" x14ac:dyDescent="0.3"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14"/>
      <c r="Q410" s="114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</row>
    <row r="411" spans="2:115" x14ac:dyDescent="0.3"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14"/>
      <c r="Q411" s="114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</row>
    <row r="412" spans="2:115" x14ac:dyDescent="0.3"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14"/>
      <c r="Q412" s="114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</row>
    <row r="413" spans="2:115" x14ac:dyDescent="0.3"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14"/>
      <c r="Q413" s="114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</row>
    <row r="414" spans="2:115" x14ac:dyDescent="0.3"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14"/>
      <c r="Q414" s="114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</row>
    <row r="415" spans="2:115" x14ac:dyDescent="0.3"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14"/>
      <c r="Q415" s="114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</row>
    <row r="416" spans="2:115" x14ac:dyDescent="0.3"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14"/>
      <c r="Q416" s="114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</row>
    <row r="417" spans="2:115" x14ac:dyDescent="0.3"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14"/>
      <c r="Q417" s="114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</row>
    <row r="418" spans="2:115" x14ac:dyDescent="0.3"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14"/>
      <c r="Q418" s="114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</row>
    <row r="419" spans="2:115" x14ac:dyDescent="0.3"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14"/>
      <c r="Q419" s="114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</row>
    <row r="420" spans="2:115" x14ac:dyDescent="0.3"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14"/>
      <c r="Q420" s="114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</row>
    <row r="421" spans="2:115" x14ac:dyDescent="0.3"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14"/>
      <c r="Q421" s="114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</row>
    <row r="422" spans="2:115" x14ac:dyDescent="0.3"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14"/>
      <c r="Q422" s="114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</row>
    <row r="423" spans="2:115" x14ac:dyDescent="0.3"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14"/>
      <c r="Q423" s="114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</row>
    <row r="424" spans="2:115" x14ac:dyDescent="0.3"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14"/>
      <c r="Q424" s="114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</row>
    <row r="425" spans="2:115" x14ac:dyDescent="0.3"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14"/>
      <c r="Q425" s="114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</row>
    <row r="426" spans="2:115" x14ac:dyDescent="0.3"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14"/>
      <c r="Q426" s="114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</row>
    <row r="427" spans="2:115" x14ac:dyDescent="0.3"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14"/>
      <c r="Q427" s="114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</row>
    <row r="428" spans="2:115" x14ac:dyDescent="0.3"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14"/>
      <c r="Q428" s="114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</row>
    <row r="429" spans="2:115" x14ac:dyDescent="0.3"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14"/>
      <c r="Q429" s="114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</row>
    <row r="430" spans="2:115" x14ac:dyDescent="0.3"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14"/>
      <c r="Q430" s="114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</row>
    <row r="431" spans="2:115" x14ac:dyDescent="0.3"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14"/>
      <c r="Q431" s="114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</row>
    <row r="432" spans="2:115" x14ac:dyDescent="0.3"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14"/>
      <c r="Q432" s="114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</row>
    <row r="433" spans="2:115" x14ac:dyDescent="0.3"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14"/>
      <c r="Q433" s="114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</row>
    <row r="434" spans="2:115" x14ac:dyDescent="0.3"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14"/>
      <c r="Q434" s="114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</row>
    <row r="435" spans="2:115" x14ac:dyDescent="0.3"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14"/>
      <c r="Q435" s="114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</row>
    <row r="436" spans="2:115" x14ac:dyDescent="0.3"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14"/>
      <c r="Q436" s="114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</row>
    <row r="437" spans="2:115" x14ac:dyDescent="0.3"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14"/>
      <c r="Q437" s="114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</row>
    <row r="438" spans="2:115" x14ac:dyDescent="0.3"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14"/>
      <c r="Q438" s="114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</row>
    <row r="439" spans="2:115" x14ac:dyDescent="0.3"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14"/>
      <c r="Q439" s="114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</row>
    <row r="440" spans="2:115" x14ac:dyDescent="0.3"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14"/>
      <c r="Q440" s="114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</row>
    <row r="441" spans="2:115" x14ac:dyDescent="0.3"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14"/>
      <c r="Q441" s="114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</row>
    <row r="442" spans="2:115" x14ac:dyDescent="0.3"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14"/>
      <c r="Q442" s="114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</row>
    <row r="443" spans="2:115" x14ac:dyDescent="0.3"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14"/>
      <c r="Q443" s="114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</row>
    <row r="444" spans="2:115" x14ac:dyDescent="0.3"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14"/>
      <c r="Q444" s="114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</row>
    <row r="445" spans="2:115" x14ac:dyDescent="0.3"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14"/>
      <c r="Q445" s="114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</row>
    <row r="446" spans="2:115" x14ac:dyDescent="0.3"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14"/>
      <c r="Q446" s="114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</row>
    <row r="447" spans="2:115" x14ac:dyDescent="0.3"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14"/>
      <c r="Q447" s="114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</row>
    <row r="448" spans="2:115" x14ac:dyDescent="0.3"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14"/>
      <c r="Q448" s="114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</row>
    <row r="449" spans="2:115" x14ac:dyDescent="0.3"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14"/>
      <c r="Q449" s="114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</row>
    <row r="450" spans="2:115" x14ac:dyDescent="0.3"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14"/>
      <c r="Q450" s="114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</row>
    <row r="451" spans="2:115" x14ac:dyDescent="0.3"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14"/>
      <c r="Q451" s="114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</row>
    <row r="452" spans="2:115" x14ac:dyDescent="0.3"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14"/>
      <c r="Q452" s="114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</row>
    <row r="453" spans="2:115" x14ac:dyDescent="0.3"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14"/>
      <c r="Q453" s="114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</row>
    <row r="454" spans="2:115" x14ac:dyDescent="0.3"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14"/>
      <c r="Q454" s="114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</row>
    <row r="455" spans="2:115" x14ac:dyDescent="0.3"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14"/>
      <c r="Q455" s="114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</row>
    <row r="456" spans="2:115" x14ac:dyDescent="0.3"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14"/>
      <c r="Q456" s="114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</row>
    <row r="457" spans="2:115" x14ac:dyDescent="0.3"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14"/>
      <c r="Q457" s="114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</row>
    <row r="458" spans="2:115" x14ac:dyDescent="0.3"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14"/>
      <c r="Q458" s="114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</row>
    <row r="459" spans="2:115" x14ac:dyDescent="0.3"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14"/>
      <c r="Q459" s="114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</row>
    <row r="460" spans="2:115" x14ac:dyDescent="0.3"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14"/>
      <c r="Q460" s="114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</row>
    <row r="461" spans="2:115" x14ac:dyDescent="0.3"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14"/>
      <c r="Q461" s="114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</row>
    <row r="462" spans="2:115" x14ac:dyDescent="0.3"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14"/>
      <c r="Q462" s="114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</row>
    <row r="463" spans="2:115" x14ac:dyDescent="0.3"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14"/>
      <c r="Q463" s="114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</row>
    <row r="464" spans="2:115" x14ac:dyDescent="0.3"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14"/>
      <c r="Q464" s="114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</row>
    <row r="465" spans="2:115" x14ac:dyDescent="0.3"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14"/>
      <c r="Q465" s="114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</row>
    <row r="466" spans="2:115" x14ac:dyDescent="0.3"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14"/>
      <c r="Q466" s="114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</row>
    <row r="467" spans="2:115" x14ac:dyDescent="0.3"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14"/>
      <c r="Q467" s="114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</row>
    <row r="468" spans="2:115" x14ac:dyDescent="0.3"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14"/>
      <c r="Q468" s="114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</row>
    <row r="469" spans="2:115" x14ac:dyDescent="0.3"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14"/>
      <c r="Q469" s="114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</row>
    <row r="470" spans="2:115" x14ac:dyDescent="0.3"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14"/>
      <c r="Q470" s="114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</row>
    <row r="471" spans="2:115" x14ac:dyDescent="0.3"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14"/>
      <c r="Q471" s="114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</row>
    <row r="472" spans="2:115" x14ac:dyDescent="0.3"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14"/>
      <c r="Q472" s="114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</row>
    <row r="473" spans="2:115" x14ac:dyDescent="0.3"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14"/>
      <c r="Q473" s="114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</row>
    <row r="474" spans="2:115" x14ac:dyDescent="0.3"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14"/>
      <c r="Q474" s="114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</row>
    <row r="475" spans="2:115" x14ac:dyDescent="0.3"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14"/>
      <c r="Q475" s="114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</row>
    <row r="476" spans="2:115" x14ac:dyDescent="0.3"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14"/>
      <c r="Q476" s="114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</row>
    <row r="477" spans="2:115" x14ac:dyDescent="0.3"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14"/>
      <c r="Q477" s="114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</row>
    <row r="478" spans="2:115" x14ac:dyDescent="0.3"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14"/>
      <c r="Q478" s="114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</row>
    <row r="479" spans="2:115" x14ac:dyDescent="0.3"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14"/>
      <c r="Q479" s="114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</row>
    <row r="480" spans="2:115" x14ac:dyDescent="0.3"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14"/>
      <c r="Q480" s="114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</row>
    <row r="481" spans="2:115" x14ac:dyDescent="0.3"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14"/>
      <c r="Q481" s="114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</row>
    <row r="482" spans="2:115" x14ac:dyDescent="0.3"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14"/>
      <c r="Q482" s="114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</row>
    <row r="483" spans="2:115" x14ac:dyDescent="0.3"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14"/>
      <c r="Q483" s="114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</row>
    <row r="484" spans="2:115" x14ac:dyDescent="0.3"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14"/>
      <c r="Q484" s="114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</row>
    <row r="485" spans="2:115" x14ac:dyDescent="0.3"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14"/>
      <c r="Q485" s="114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</row>
    <row r="486" spans="2:115" x14ac:dyDescent="0.3"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14"/>
      <c r="Q486" s="114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</row>
    <row r="487" spans="2:115" x14ac:dyDescent="0.3"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14"/>
      <c r="Q487" s="114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</row>
    <row r="488" spans="2:115" x14ac:dyDescent="0.3"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14"/>
      <c r="Q488" s="114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</row>
    <row r="489" spans="2:115" x14ac:dyDescent="0.3"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14"/>
      <c r="Q489" s="114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</row>
    <row r="490" spans="2:115" x14ac:dyDescent="0.3"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14"/>
      <c r="Q490" s="114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</row>
    <row r="491" spans="2:115" x14ac:dyDescent="0.3"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14"/>
      <c r="Q491" s="114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</row>
    <row r="492" spans="2:115" x14ac:dyDescent="0.3"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14"/>
      <c r="Q492" s="114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</row>
    <row r="493" spans="2:115" x14ac:dyDescent="0.3"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14"/>
      <c r="Q493" s="114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</row>
    <row r="494" spans="2:115" x14ac:dyDescent="0.3"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14"/>
      <c r="Q494" s="114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</row>
    <row r="495" spans="2:115" x14ac:dyDescent="0.3"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14"/>
      <c r="Q495" s="114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</row>
    <row r="496" spans="2:115" x14ac:dyDescent="0.3"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14"/>
      <c r="Q496" s="114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</row>
    <row r="497" spans="2:115" x14ac:dyDescent="0.3"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14"/>
      <c r="Q497" s="114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</row>
    <row r="498" spans="2:115" x14ac:dyDescent="0.3"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14"/>
      <c r="Q498" s="114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</row>
    <row r="499" spans="2:115" x14ac:dyDescent="0.3"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14"/>
      <c r="Q499" s="114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</row>
    <row r="500" spans="2:115" x14ac:dyDescent="0.3"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14"/>
      <c r="Q500" s="114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</row>
    <row r="501" spans="2:115" x14ac:dyDescent="0.3"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14"/>
      <c r="Q501" s="114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</row>
    <row r="502" spans="2:115" x14ac:dyDescent="0.3"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14"/>
      <c r="Q502" s="114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</row>
    <row r="503" spans="2:115" x14ac:dyDescent="0.3"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14"/>
      <c r="Q503" s="114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</row>
    <row r="504" spans="2:115" x14ac:dyDescent="0.3"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14"/>
      <c r="Q504" s="114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</row>
    <row r="505" spans="2:115" x14ac:dyDescent="0.3"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14"/>
      <c r="Q505" s="114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</row>
    <row r="506" spans="2:115" x14ac:dyDescent="0.3"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14"/>
      <c r="Q506" s="114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</row>
    <row r="507" spans="2:115" x14ac:dyDescent="0.3"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14"/>
      <c r="Q507" s="114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</row>
    <row r="508" spans="2:115" x14ac:dyDescent="0.3"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14"/>
      <c r="Q508" s="114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</row>
    <row r="509" spans="2:115" x14ac:dyDescent="0.3"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14"/>
      <c r="Q509" s="114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</row>
    <row r="510" spans="2:115" x14ac:dyDescent="0.3"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14"/>
      <c r="Q510" s="114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</row>
    <row r="511" spans="2:115" x14ac:dyDescent="0.3"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14"/>
      <c r="Q511" s="114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</row>
    <row r="512" spans="2:115" x14ac:dyDescent="0.3"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14"/>
      <c r="Q512" s="114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</row>
    <row r="513" spans="2:115" x14ac:dyDescent="0.3"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14"/>
      <c r="Q513" s="114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</row>
    <row r="514" spans="2:115" x14ac:dyDescent="0.3"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14"/>
      <c r="Q514" s="114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</row>
    <row r="515" spans="2:115" x14ac:dyDescent="0.3"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14"/>
      <c r="Q515" s="114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</row>
    <row r="516" spans="2:115" x14ac:dyDescent="0.3"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14"/>
      <c r="Q516" s="114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</row>
    <row r="517" spans="2:115" x14ac:dyDescent="0.3"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14"/>
      <c r="Q517" s="114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</row>
    <row r="518" spans="2:115" x14ac:dyDescent="0.3"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14"/>
      <c r="Q518" s="114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</row>
    <row r="519" spans="2:115" x14ac:dyDescent="0.3"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14"/>
      <c r="Q519" s="114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</row>
    <row r="520" spans="2:115" x14ac:dyDescent="0.3"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14"/>
      <c r="Q520" s="114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</row>
    <row r="521" spans="2:115" x14ac:dyDescent="0.3"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14"/>
      <c r="Q521" s="114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</row>
    <row r="522" spans="2:115" x14ac:dyDescent="0.3"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14"/>
      <c r="Q522" s="114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</row>
    <row r="523" spans="2:115" x14ac:dyDescent="0.3"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14"/>
      <c r="Q523" s="114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</row>
    <row r="524" spans="2:115" x14ac:dyDescent="0.3"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14"/>
      <c r="Q524" s="114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</row>
    <row r="525" spans="2:115" x14ac:dyDescent="0.3"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14"/>
      <c r="Q525" s="114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</row>
    <row r="526" spans="2:115" x14ac:dyDescent="0.3"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14"/>
      <c r="Q526" s="114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</row>
    <row r="527" spans="2:115" x14ac:dyDescent="0.3"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14"/>
      <c r="Q527" s="114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</row>
    <row r="528" spans="2:115" x14ac:dyDescent="0.3"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14"/>
      <c r="Q528" s="114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</row>
    <row r="529" spans="2:115" x14ac:dyDescent="0.3"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14"/>
      <c r="Q529" s="114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</row>
    <row r="530" spans="2:115" x14ac:dyDescent="0.3"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14"/>
      <c r="Q530" s="114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</row>
    <row r="531" spans="2:115" x14ac:dyDescent="0.3"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14"/>
      <c r="Q531" s="114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</row>
    <row r="532" spans="2:115" x14ac:dyDescent="0.3"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14"/>
      <c r="Q532" s="114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</row>
    <row r="533" spans="2:115" x14ac:dyDescent="0.3"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14"/>
      <c r="Q533" s="114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</row>
    <row r="534" spans="2:115" x14ac:dyDescent="0.3"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14"/>
      <c r="Q534" s="114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</row>
    <row r="535" spans="2:115" x14ac:dyDescent="0.3"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14"/>
      <c r="Q535" s="114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</row>
    <row r="536" spans="2:115" x14ac:dyDescent="0.3"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14"/>
      <c r="Q536" s="114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</row>
    <row r="537" spans="2:115" x14ac:dyDescent="0.3"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14"/>
      <c r="Q537" s="114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</row>
    <row r="538" spans="2:115" x14ac:dyDescent="0.3"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14"/>
      <c r="Q538" s="114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</row>
    <row r="539" spans="2:115" x14ac:dyDescent="0.3"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14"/>
      <c r="Q539" s="114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</row>
    <row r="540" spans="2:115" x14ac:dyDescent="0.3"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14"/>
      <c r="Q540" s="114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</row>
    <row r="541" spans="2:115" x14ac:dyDescent="0.3"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14"/>
      <c r="Q541" s="114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</row>
    <row r="542" spans="2:115" x14ac:dyDescent="0.3"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14"/>
      <c r="Q542" s="114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</row>
    <row r="543" spans="2:115" x14ac:dyDescent="0.3"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14"/>
      <c r="Q543" s="114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</row>
    <row r="544" spans="2:115" x14ac:dyDescent="0.3"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14"/>
      <c r="Q544" s="114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</row>
    <row r="545" spans="2:115" x14ac:dyDescent="0.3"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14"/>
      <c r="Q545" s="114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</row>
    <row r="546" spans="2:115" x14ac:dyDescent="0.3"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14"/>
      <c r="Q546" s="114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</row>
    <row r="547" spans="2:115" x14ac:dyDescent="0.3"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14"/>
      <c r="Q547" s="114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</row>
    <row r="548" spans="2:115" x14ac:dyDescent="0.3"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14"/>
      <c r="Q548" s="114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</row>
    <row r="549" spans="2:115" x14ac:dyDescent="0.3"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14"/>
      <c r="Q549" s="114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</row>
    <row r="550" spans="2:115" x14ac:dyDescent="0.3"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14"/>
      <c r="Q550" s="114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</row>
    <row r="551" spans="2:115" x14ac:dyDescent="0.3"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14"/>
      <c r="Q551" s="114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</row>
    <row r="552" spans="2:115" x14ac:dyDescent="0.3"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14"/>
      <c r="Q552" s="114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</row>
    <row r="553" spans="2:115" x14ac:dyDescent="0.3"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14"/>
      <c r="Q553" s="114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</row>
    <row r="554" spans="2:115" x14ac:dyDescent="0.3"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14"/>
      <c r="Q554" s="114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</row>
    <row r="555" spans="2:115" x14ac:dyDescent="0.3"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14"/>
      <c r="Q555" s="114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</row>
    <row r="556" spans="2:115" x14ac:dyDescent="0.3"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14"/>
      <c r="Q556" s="114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</row>
    <row r="557" spans="2:115" x14ac:dyDescent="0.3"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14"/>
      <c r="Q557" s="114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</row>
    <row r="558" spans="2:115" x14ac:dyDescent="0.3"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14"/>
      <c r="Q558" s="114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</row>
    <row r="559" spans="2:115" x14ac:dyDescent="0.3"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14"/>
      <c r="Q559" s="114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</row>
    <row r="560" spans="2:115" x14ac:dyDescent="0.3"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14"/>
      <c r="Q560" s="114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</row>
    <row r="561" spans="2:115" x14ac:dyDescent="0.3"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14"/>
      <c r="Q561" s="114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</row>
    <row r="562" spans="2:115" x14ac:dyDescent="0.3"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14"/>
      <c r="Q562" s="114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</row>
    <row r="563" spans="2:115" x14ac:dyDescent="0.3"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14"/>
      <c r="Q563" s="114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</row>
    <row r="564" spans="2:115" x14ac:dyDescent="0.3"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14"/>
      <c r="Q564" s="114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</row>
    <row r="565" spans="2:115" x14ac:dyDescent="0.3"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14"/>
      <c r="Q565" s="114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</row>
    <row r="566" spans="2:115" x14ac:dyDescent="0.3"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14"/>
      <c r="Q566" s="114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</row>
    <row r="567" spans="2:115" x14ac:dyDescent="0.3"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14"/>
      <c r="Q567" s="114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</row>
    <row r="568" spans="2:115" x14ac:dyDescent="0.3"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14"/>
      <c r="Q568" s="114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</row>
    <row r="569" spans="2:115" x14ac:dyDescent="0.3"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14"/>
      <c r="Q569" s="114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</row>
    <row r="570" spans="2:115" x14ac:dyDescent="0.3"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14"/>
      <c r="Q570" s="114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</row>
    <row r="571" spans="2:115" x14ac:dyDescent="0.3"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14"/>
      <c r="Q571" s="114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</row>
    <row r="572" spans="2:115" x14ac:dyDescent="0.3"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14"/>
      <c r="Q572" s="114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</row>
    <row r="573" spans="2:115" x14ac:dyDescent="0.3"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14"/>
      <c r="Q573" s="114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</row>
    <row r="574" spans="2:115" x14ac:dyDescent="0.3"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14"/>
      <c r="Q574" s="114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</row>
    <row r="575" spans="2:115" x14ac:dyDescent="0.3"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14"/>
      <c r="Q575" s="114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</row>
    <row r="576" spans="2:115" x14ac:dyDescent="0.3"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14"/>
      <c r="Q576" s="114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</row>
    <row r="577" spans="2:115" x14ac:dyDescent="0.3"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14"/>
      <c r="Q577" s="114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</row>
    <row r="578" spans="2:115" x14ac:dyDescent="0.3"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14"/>
      <c r="Q578" s="114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</row>
    <row r="579" spans="2:115" x14ac:dyDescent="0.3"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14"/>
      <c r="Q579" s="114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</row>
    <row r="580" spans="2:115" x14ac:dyDescent="0.3"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14"/>
      <c r="Q580" s="114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</row>
    <row r="581" spans="2:115" x14ac:dyDescent="0.3"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14"/>
      <c r="Q581" s="114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</row>
    <row r="582" spans="2:115" x14ac:dyDescent="0.3"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14"/>
      <c r="Q582" s="114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</row>
    <row r="583" spans="2:115" x14ac:dyDescent="0.3"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14"/>
      <c r="Q583" s="114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</row>
    <row r="584" spans="2:115" x14ac:dyDescent="0.3"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14"/>
      <c r="Q584" s="114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</row>
    <row r="585" spans="2:115" x14ac:dyDescent="0.3"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14"/>
      <c r="Q585" s="114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</row>
    <row r="586" spans="2:115" x14ac:dyDescent="0.3"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14"/>
      <c r="Q586" s="114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</row>
    <row r="587" spans="2:115" x14ac:dyDescent="0.3"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14"/>
      <c r="Q587" s="114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</row>
    <row r="588" spans="2:115" x14ac:dyDescent="0.3"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14"/>
      <c r="Q588" s="114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</row>
    <row r="589" spans="2:115" x14ac:dyDescent="0.3"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14"/>
      <c r="Q589" s="114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</row>
    <row r="590" spans="2:115" x14ac:dyDescent="0.3"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14"/>
      <c r="Q590" s="114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</row>
    <row r="591" spans="2:115" x14ac:dyDescent="0.3"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14"/>
      <c r="Q591" s="114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</row>
    <row r="592" spans="2:115" x14ac:dyDescent="0.3"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14"/>
      <c r="Q592" s="114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</row>
    <row r="593" spans="2:115" x14ac:dyDescent="0.3"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14"/>
      <c r="Q593" s="114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</row>
    <row r="594" spans="2:115" x14ac:dyDescent="0.3"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14"/>
      <c r="Q594" s="114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</row>
    <row r="595" spans="2:115" x14ac:dyDescent="0.3"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14"/>
      <c r="Q595" s="114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</row>
    <row r="596" spans="2:115" x14ac:dyDescent="0.3"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14"/>
      <c r="Q596" s="114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</row>
    <row r="597" spans="2:115" x14ac:dyDescent="0.3"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14"/>
      <c r="Q597" s="114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</row>
    <row r="598" spans="2:115" x14ac:dyDescent="0.3"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14"/>
      <c r="Q598" s="114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</row>
    <row r="599" spans="2:115" x14ac:dyDescent="0.3"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14"/>
      <c r="Q599" s="114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</row>
    <row r="600" spans="2:115" x14ac:dyDescent="0.3"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14"/>
      <c r="Q600" s="114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</row>
    <row r="601" spans="2:115" x14ac:dyDescent="0.3"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14"/>
      <c r="Q601" s="114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</row>
    <row r="602" spans="2:115" x14ac:dyDescent="0.3"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14"/>
      <c r="Q602" s="114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</row>
    <row r="603" spans="2:115" x14ac:dyDescent="0.3"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14"/>
      <c r="Q603" s="114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</row>
    <row r="604" spans="2:115" x14ac:dyDescent="0.3"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14"/>
      <c r="Q604" s="114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</row>
    <row r="605" spans="2:115" x14ac:dyDescent="0.3"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14"/>
      <c r="Q605" s="114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</row>
    <row r="606" spans="2:115" x14ac:dyDescent="0.3"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14"/>
      <c r="Q606" s="114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</row>
    <row r="607" spans="2:115" x14ac:dyDescent="0.3"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14"/>
      <c r="Q607" s="114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</row>
    <row r="608" spans="2:115" x14ac:dyDescent="0.3"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14"/>
      <c r="Q608" s="114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</row>
    <row r="609" spans="2:115" x14ac:dyDescent="0.3"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14"/>
      <c r="Q609" s="114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</row>
    <row r="610" spans="2:115" x14ac:dyDescent="0.3"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14"/>
      <c r="Q610" s="114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</row>
    <row r="611" spans="2:115" x14ac:dyDescent="0.3"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14"/>
      <c r="Q611" s="114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</row>
    <row r="612" spans="2:115" x14ac:dyDescent="0.3"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14"/>
      <c r="Q612" s="114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</row>
    <row r="613" spans="2:115" x14ac:dyDescent="0.3"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14"/>
      <c r="Q613" s="114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</row>
    <row r="614" spans="2:115" x14ac:dyDescent="0.3"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14"/>
      <c r="Q614" s="114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</row>
    <row r="615" spans="2:115" x14ac:dyDescent="0.3"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14"/>
      <c r="Q615" s="114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</row>
    <row r="616" spans="2:115" x14ac:dyDescent="0.3"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14"/>
      <c r="Q616" s="114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</row>
    <row r="617" spans="2:115" x14ac:dyDescent="0.3"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14"/>
      <c r="Q617" s="114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</row>
    <row r="618" spans="2:115" x14ac:dyDescent="0.3"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14"/>
      <c r="Q618" s="114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</row>
    <row r="619" spans="2:115" x14ac:dyDescent="0.3"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14"/>
      <c r="Q619" s="114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</row>
    <row r="620" spans="2:115" x14ac:dyDescent="0.3"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14"/>
      <c r="Q620" s="114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</row>
    <row r="621" spans="2:115" x14ac:dyDescent="0.3"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14"/>
      <c r="Q621" s="114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</row>
    <row r="622" spans="2:115" x14ac:dyDescent="0.3"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14"/>
      <c r="Q622" s="114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</row>
    <row r="623" spans="2:115" x14ac:dyDescent="0.3"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14"/>
      <c r="Q623" s="114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</row>
    <row r="624" spans="2:115" x14ac:dyDescent="0.3"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14"/>
      <c r="Q624" s="114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</row>
    <row r="625" spans="2:115" x14ac:dyDescent="0.3"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14"/>
      <c r="Q625" s="114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</row>
    <row r="626" spans="2:115" x14ac:dyDescent="0.3"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14"/>
      <c r="Q626" s="114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</row>
    <row r="627" spans="2:115" x14ac:dyDescent="0.3"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14"/>
      <c r="Q627" s="114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</row>
    <row r="628" spans="2:115" x14ac:dyDescent="0.3"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14"/>
      <c r="Q628" s="114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</row>
    <row r="629" spans="2:115" x14ac:dyDescent="0.3"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14"/>
      <c r="Q629" s="114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</row>
    <row r="630" spans="2:115" x14ac:dyDescent="0.3"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14"/>
      <c r="Q630" s="114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</row>
    <row r="631" spans="2:115" x14ac:dyDescent="0.3"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14"/>
      <c r="Q631" s="114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</row>
    <row r="632" spans="2:115" x14ac:dyDescent="0.3"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14"/>
      <c r="Q632" s="114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</row>
    <row r="633" spans="2:115" x14ac:dyDescent="0.3"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14"/>
      <c r="Q633" s="114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</row>
    <row r="634" spans="2:115" x14ac:dyDescent="0.3"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14"/>
      <c r="Q634" s="114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</row>
    <row r="635" spans="2:115" x14ac:dyDescent="0.3"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14"/>
      <c r="Q635" s="114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</row>
    <row r="636" spans="2:115" x14ac:dyDescent="0.3"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14"/>
      <c r="Q636" s="114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</row>
    <row r="637" spans="2:115" x14ac:dyDescent="0.3"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14"/>
      <c r="Q637" s="114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</row>
    <row r="638" spans="2:115" x14ac:dyDescent="0.3"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14"/>
      <c r="Q638" s="114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</row>
    <row r="639" spans="2:115" x14ac:dyDescent="0.3"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14"/>
      <c r="Q639" s="114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</row>
    <row r="640" spans="2:115" x14ac:dyDescent="0.3"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14"/>
      <c r="Q640" s="114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</row>
    <row r="641" spans="2:115" x14ac:dyDescent="0.3"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14"/>
      <c r="Q641" s="114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</row>
    <row r="642" spans="2:115" x14ac:dyDescent="0.3"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14"/>
      <c r="Q642" s="114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</row>
    <row r="643" spans="2:115" x14ac:dyDescent="0.3"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14"/>
      <c r="Q643" s="114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</row>
    <row r="644" spans="2:115" x14ac:dyDescent="0.3"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14"/>
      <c r="Q644" s="114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</row>
    <row r="645" spans="2:115" x14ac:dyDescent="0.3"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14"/>
      <c r="Q645" s="114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</row>
    <row r="646" spans="2:115" x14ac:dyDescent="0.3"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14"/>
      <c r="Q646" s="114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</row>
    <row r="647" spans="2:115" x14ac:dyDescent="0.3"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14"/>
      <c r="Q647" s="114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</row>
    <row r="648" spans="2:115" x14ac:dyDescent="0.3"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14"/>
      <c r="Q648" s="114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</row>
    <row r="649" spans="2:115" x14ac:dyDescent="0.3"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14"/>
      <c r="Q649" s="114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</row>
    <row r="650" spans="2:115" x14ac:dyDescent="0.3"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14"/>
      <c r="Q650" s="114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</row>
    <row r="651" spans="2:115" x14ac:dyDescent="0.3"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14"/>
      <c r="Q651" s="114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</row>
    <row r="652" spans="2:115" x14ac:dyDescent="0.3"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14"/>
      <c r="Q652" s="114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</row>
    <row r="653" spans="2:115" x14ac:dyDescent="0.3"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14"/>
      <c r="Q653" s="114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</row>
    <row r="654" spans="2:115" x14ac:dyDescent="0.3"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14"/>
      <c r="Q654" s="114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</row>
    <row r="655" spans="2:115" x14ac:dyDescent="0.3"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14"/>
      <c r="Q655" s="114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</row>
    <row r="656" spans="2:115" x14ac:dyDescent="0.3"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14"/>
      <c r="Q656" s="114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</row>
    <row r="657" spans="2:115" x14ac:dyDescent="0.3"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14"/>
      <c r="Q657" s="114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</row>
    <row r="658" spans="2:115" x14ac:dyDescent="0.3"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14"/>
      <c r="Q658" s="114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</row>
    <row r="659" spans="2:115" x14ac:dyDescent="0.3"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14"/>
      <c r="Q659" s="114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</row>
    <row r="660" spans="2:115" x14ac:dyDescent="0.3"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14"/>
      <c r="Q660" s="114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</row>
    <row r="661" spans="2:115" x14ac:dyDescent="0.3"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14"/>
      <c r="Q661" s="114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</row>
    <row r="662" spans="2:115" x14ac:dyDescent="0.3"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14"/>
      <c r="Q662" s="114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</row>
    <row r="663" spans="2:115" x14ac:dyDescent="0.3"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14"/>
      <c r="Q663" s="114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</row>
    <row r="664" spans="2:115" x14ac:dyDescent="0.3"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14"/>
      <c r="Q664" s="114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</row>
    <row r="665" spans="2:115" x14ac:dyDescent="0.3"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14"/>
      <c r="Q665" s="114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</row>
    <row r="666" spans="2:115" x14ac:dyDescent="0.3"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14"/>
      <c r="Q666" s="114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</row>
    <row r="667" spans="2:115" x14ac:dyDescent="0.3"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14"/>
      <c r="Q667" s="114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</row>
    <row r="668" spans="2:115" x14ac:dyDescent="0.3"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14"/>
      <c r="Q668" s="114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</row>
    <row r="669" spans="2:115" x14ac:dyDescent="0.3"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14"/>
      <c r="Q669" s="114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</row>
    <row r="670" spans="2:115" x14ac:dyDescent="0.3"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14"/>
      <c r="Q670" s="114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</row>
    <row r="671" spans="2:115" x14ac:dyDescent="0.3"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14"/>
      <c r="Q671" s="114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</row>
    <row r="672" spans="2:115" x14ac:dyDescent="0.3"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14"/>
      <c r="Q672" s="114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</row>
    <row r="673" spans="2:115" x14ac:dyDescent="0.3"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14"/>
      <c r="Q673" s="114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</row>
    <row r="674" spans="2:115" x14ac:dyDescent="0.3"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14"/>
      <c r="Q674" s="114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</row>
    <row r="675" spans="2:115" x14ac:dyDescent="0.3"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14"/>
      <c r="Q675" s="114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</row>
    <row r="676" spans="2:115" x14ac:dyDescent="0.3"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14"/>
      <c r="Q676" s="114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</row>
    <row r="677" spans="2:115" x14ac:dyDescent="0.3"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14"/>
      <c r="Q677" s="114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</row>
    <row r="678" spans="2:115" x14ac:dyDescent="0.3"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14"/>
      <c r="Q678" s="114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</row>
    <row r="679" spans="2:115" x14ac:dyDescent="0.3"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14"/>
      <c r="Q679" s="114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</row>
    <row r="680" spans="2:115" x14ac:dyDescent="0.3"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14"/>
      <c r="Q680" s="114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</row>
    <row r="681" spans="2:115" x14ac:dyDescent="0.3"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14"/>
      <c r="Q681" s="114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</row>
    <row r="682" spans="2:115" x14ac:dyDescent="0.3"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14"/>
      <c r="Q682" s="114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</row>
    <row r="683" spans="2:115" x14ac:dyDescent="0.3"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14"/>
      <c r="Q683" s="114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</row>
    <row r="684" spans="2:115" x14ac:dyDescent="0.3"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14"/>
      <c r="Q684" s="114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</row>
    <row r="685" spans="2:115" x14ac:dyDescent="0.3"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14"/>
      <c r="Q685" s="114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</row>
    <row r="686" spans="2:115" x14ac:dyDescent="0.3"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14"/>
      <c r="Q686" s="114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</row>
    <row r="687" spans="2:115" x14ac:dyDescent="0.3"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14"/>
      <c r="Q687" s="114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</row>
    <row r="688" spans="2:115" x14ac:dyDescent="0.3"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14"/>
      <c r="Q688" s="114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</row>
    <row r="689" spans="2:115" x14ac:dyDescent="0.3"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14"/>
      <c r="Q689" s="114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</row>
    <row r="690" spans="2:115" x14ac:dyDescent="0.3"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14"/>
      <c r="Q690" s="114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</row>
    <row r="691" spans="2:115" x14ac:dyDescent="0.3"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14"/>
      <c r="Q691" s="114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</row>
    <row r="692" spans="2:115" x14ac:dyDescent="0.3"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14"/>
      <c r="Q692" s="114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</row>
    <row r="693" spans="2:115" x14ac:dyDescent="0.3"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14"/>
      <c r="Q693" s="114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</row>
    <row r="694" spans="2:115" x14ac:dyDescent="0.3"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14"/>
      <c r="Q694" s="114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</row>
    <row r="695" spans="2:115" x14ac:dyDescent="0.3"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14"/>
      <c r="Q695" s="114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</row>
    <row r="696" spans="2:115" x14ac:dyDescent="0.3"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14"/>
      <c r="Q696" s="114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</row>
    <row r="697" spans="2:115" x14ac:dyDescent="0.3"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14"/>
      <c r="Q697" s="114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</row>
    <row r="698" spans="2:115" x14ac:dyDescent="0.3"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14"/>
      <c r="Q698" s="114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</row>
    <row r="699" spans="2:115" x14ac:dyDescent="0.3"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14"/>
      <c r="Q699" s="114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</row>
    <row r="700" spans="2:115" x14ac:dyDescent="0.3"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14"/>
      <c r="Q700" s="114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</row>
    <row r="701" spans="2:115" x14ac:dyDescent="0.3"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14"/>
      <c r="Q701" s="114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</row>
    <row r="702" spans="2:115" x14ac:dyDescent="0.3"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14"/>
      <c r="Q702" s="114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</row>
    <row r="703" spans="2:115" x14ac:dyDescent="0.3"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14"/>
      <c r="Q703" s="114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</row>
    <row r="704" spans="2:115" x14ac:dyDescent="0.3"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14"/>
      <c r="Q704" s="114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</row>
    <row r="705" spans="2:115" x14ac:dyDescent="0.3"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14"/>
      <c r="Q705" s="114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</row>
    <row r="706" spans="2:115" x14ac:dyDescent="0.3"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14"/>
      <c r="Q706" s="114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</row>
    <row r="707" spans="2:115" x14ac:dyDescent="0.3"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14"/>
      <c r="Q707" s="114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</row>
    <row r="708" spans="2:115" x14ac:dyDescent="0.3"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14"/>
      <c r="Q708" s="114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</row>
    <row r="709" spans="2:115" x14ac:dyDescent="0.3"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14"/>
      <c r="Q709" s="114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</row>
    <row r="710" spans="2:115" x14ac:dyDescent="0.3"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14"/>
      <c r="Q710" s="114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</row>
    <row r="711" spans="2:115" x14ac:dyDescent="0.3"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14"/>
      <c r="Q711" s="114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</row>
    <row r="712" spans="2:115" x14ac:dyDescent="0.3"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14"/>
      <c r="Q712" s="114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</row>
    <row r="713" spans="2:115" x14ac:dyDescent="0.3"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14"/>
      <c r="Q713" s="114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</row>
    <row r="714" spans="2:115" x14ac:dyDescent="0.3"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14"/>
      <c r="Q714" s="114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</row>
    <row r="715" spans="2:115" x14ac:dyDescent="0.3"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14"/>
      <c r="Q715" s="114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</row>
    <row r="716" spans="2:115" x14ac:dyDescent="0.3"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14"/>
      <c r="Q716" s="114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</row>
    <row r="717" spans="2:115" x14ac:dyDescent="0.3"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14"/>
      <c r="Q717" s="114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</row>
    <row r="718" spans="2:115" x14ac:dyDescent="0.3"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14"/>
      <c r="Q718" s="114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</row>
    <row r="719" spans="2:115" x14ac:dyDescent="0.3"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14"/>
      <c r="Q719" s="114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</row>
    <row r="720" spans="2:115" x14ac:dyDescent="0.3"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14"/>
      <c r="Q720" s="114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</row>
    <row r="721" spans="2:115" x14ac:dyDescent="0.3">
      <c r="B721" s="106"/>
      <c r="C721" s="106"/>
      <c r="D721" s="106"/>
      <c r="E721" s="106"/>
      <c r="F721" s="106"/>
      <c r="G721" s="106"/>
      <c r="H721" s="106"/>
      <c r="I721" s="106"/>
      <c r="J721" s="106"/>
      <c r="K721" s="106"/>
      <c r="L721" s="106"/>
      <c r="M721" s="106"/>
      <c r="N721" s="106"/>
      <c r="O721" s="106"/>
      <c r="P721" s="114"/>
      <c r="Q721" s="114"/>
      <c r="R721" s="106"/>
      <c r="S721" s="106"/>
      <c r="T721" s="106"/>
      <c r="U721" s="106"/>
      <c r="V721" s="106"/>
      <c r="W721" s="106"/>
      <c r="X721" s="106"/>
      <c r="Y721" s="106"/>
      <c r="Z721" s="106"/>
      <c r="AA721" s="106"/>
      <c r="AB721" s="106"/>
      <c r="AC721" s="106"/>
      <c r="AD721" s="106"/>
      <c r="AE721" s="106"/>
      <c r="AF721" s="106"/>
      <c r="AG721" s="106"/>
      <c r="AH721" s="106"/>
      <c r="AI721" s="106"/>
      <c r="AJ721" s="106"/>
      <c r="AK721" s="106"/>
      <c r="AL721" s="106"/>
      <c r="AM721" s="106"/>
      <c r="AN721" s="106"/>
      <c r="AO721" s="106"/>
      <c r="AP721" s="106"/>
      <c r="AQ721" s="106"/>
      <c r="AR721" s="106"/>
      <c r="AS721" s="106"/>
      <c r="AT721" s="106"/>
      <c r="AU721" s="106"/>
      <c r="AV721" s="106"/>
      <c r="AW721" s="106"/>
      <c r="AX721" s="106"/>
      <c r="AY721" s="106"/>
      <c r="AZ721" s="106"/>
      <c r="BA721" s="106"/>
      <c r="BB721" s="106"/>
      <c r="BC721" s="106"/>
      <c r="BD721" s="106"/>
      <c r="BE721" s="106"/>
      <c r="BF721" s="106"/>
      <c r="BG721" s="106"/>
      <c r="BH721" s="106"/>
      <c r="BI721" s="106"/>
      <c r="BJ721" s="106"/>
      <c r="BK721" s="106"/>
      <c r="BL721" s="106"/>
      <c r="BM721" s="106"/>
      <c r="BN721" s="106"/>
      <c r="BO721" s="106"/>
      <c r="BP721" s="106"/>
      <c r="BQ721" s="106"/>
      <c r="BR721" s="106"/>
      <c r="BS721" s="106"/>
      <c r="BT721" s="106"/>
      <c r="BU721" s="106"/>
      <c r="BV721" s="106"/>
      <c r="BW721" s="106"/>
      <c r="BX721" s="106"/>
      <c r="BY721" s="106"/>
      <c r="BZ721" s="106"/>
      <c r="CA721" s="106"/>
      <c r="CB721" s="106"/>
      <c r="CC721" s="106"/>
      <c r="CD721" s="106"/>
      <c r="CE721" s="106"/>
      <c r="CF721" s="106"/>
      <c r="CG721" s="106"/>
      <c r="CH721" s="106"/>
      <c r="CI721" s="106"/>
      <c r="CJ721" s="106"/>
      <c r="CK721" s="106"/>
      <c r="CL721" s="106"/>
      <c r="CM721" s="106"/>
      <c r="CN721" s="106"/>
      <c r="CO721" s="106"/>
      <c r="CP721" s="106"/>
      <c r="CQ721" s="106"/>
      <c r="CR721" s="106"/>
      <c r="CS721" s="106"/>
      <c r="CT721" s="106"/>
      <c r="CU721" s="106"/>
      <c r="CV721" s="106"/>
      <c r="CW721" s="106"/>
      <c r="CX721" s="106"/>
      <c r="CY721" s="106"/>
      <c r="CZ721" s="106"/>
      <c r="DA721" s="106"/>
      <c r="DB721" s="106"/>
      <c r="DC721" s="106"/>
      <c r="DD721" s="106"/>
      <c r="DE721" s="106"/>
      <c r="DF721" s="106"/>
      <c r="DG721" s="106"/>
      <c r="DH721" s="106"/>
      <c r="DI721" s="106"/>
      <c r="DJ721" s="106"/>
      <c r="DK721" s="106"/>
    </row>
    <row r="722" spans="2:115" x14ac:dyDescent="0.3">
      <c r="B722" s="106"/>
      <c r="C722" s="106"/>
      <c r="D722" s="106"/>
      <c r="E722" s="106"/>
      <c r="F722" s="106"/>
      <c r="G722" s="106"/>
      <c r="H722" s="106"/>
      <c r="I722" s="106"/>
      <c r="J722" s="106"/>
      <c r="K722" s="106"/>
      <c r="L722" s="106"/>
      <c r="M722" s="106"/>
      <c r="N722" s="106"/>
      <c r="O722" s="106"/>
      <c r="P722" s="114"/>
      <c r="Q722" s="114"/>
      <c r="R722" s="106"/>
      <c r="S722" s="106"/>
      <c r="T722" s="106"/>
      <c r="U722" s="106"/>
      <c r="V722" s="106"/>
      <c r="W722" s="106"/>
      <c r="X722" s="106"/>
      <c r="Y722" s="106"/>
      <c r="Z722" s="106"/>
      <c r="AA722" s="106"/>
      <c r="AB722" s="106"/>
      <c r="AC722" s="106"/>
      <c r="AD722" s="106"/>
      <c r="AE722" s="106"/>
      <c r="AF722" s="106"/>
      <c r="AG722" s="106"/>
      <c r="AH722" s="106"/>
      <c r="AI722" s="106"/>
      <c r="AJ722" s="106"/>
      <c r="AK722" s="106"/>
      <c r="AL722" s="106"/>
      <c r="AM722" s="106"/>
      <c r="AN722" s="106"/>
      <c r="AO722" s="106"/>
      <c r="AP722" s="106"/>
      <c r="AQ722" s="106"/>
      <c r="AR722" s="106"/>
      <c r="AS722" s="106"/>
      <c r="AT722" s="106"/>
      <c r="AU722" s="106"/>
      <c r="AV722" s="106"/>
      <c r="AW722" s="106"/>
      <c r="AX722" s="106"/>
      <c r="AY722" s="106"/>
      <c r="AZ722" s="106"/>
      <c r="BA722" s="106"/>
      <c r="BB722" s="106"/>
      <c r="BC722" s="106"/>
      <c r="BD722" s="106"/>
      <c r="BE722" s="106"/>
      <c r="BF722" s="106"/>
      <c r="BG722" s="106"/>
      <c r="BH722" s="106"/>
      <c r="BI722" s="106"/>
      <c r="BJ722" s="106"/>
      <c r="BK722" s="106"/>
      <c r="BL722" s="106"/>
      <c r="BM722" s="106"/>
      <c r="BN722" s="106"/>
      <c r="BO722" s="106"/>
      <c r="BP722" s="106"/>
      <c r="BQ722" s="106"/>
      <c r="BR722" s="106"/>
      <c r="BS722" s="106"/>
      <c r="BT722" s="106"/>
      <c r="BU722" s="106"/>
      <c r="BV722" s="106"/>
      <c r="BW722" s="106"/>
      <c r="BX722" s="106"/>
      <c r="BY722" s="106"/>
      <c r="BZ722" s="106"/>
      <c r="CA722" s="106"/>
      <c r="CB722" s="106"/>
      <c r="CC722" s="106"/>
      <c r="CD722" s="106"/>
      <c r="CE722" s="106"/>
      <c r="CF722" s="106"/>
      <c r="CG722" s="106"/>
      <c r="CH722" s="106"/>
      <c r="CI722" s="106"/>
      <c r="CJ722" s="106"/>
      <c r="CK722" s="106"/>
      <c r="CL722" s="106"/>
      <c r="CM722" s="106"/>
      <c r="CN722" s="106"/>
      <c r="CO722" s="106"/>
      <c r="CP722" s="106"/>
      <c r="CQ722" s="106"/>
      <c r="CR722" s="106"/>
      <c r="CS722" s="106"/>
      <c r="CT722" s="106"/>
      <c r="CU722" s="106"/>
      <c r="CV722" s="106"/>
      <c r="CW722" s="106"/>
      <c r="CX722" s="106"/>
      <c r="CY722" s="106"/>
      <c r="CZ722" s="106"/>
      <c r="DA722" s="106"/>
      <c r="DB722" s="106"/>
      <c r="DC722" s="106"/>
      <c r="DD722" s="106"/>
      <c r="DE722" s="106"/>
      <c r="DF722" s="106"/>
      <c r="DG722" s="106"/>
      <c r="DH722" s="106"/>
      <c r="DI722" s="106"/>
      <c r="DJ722" s="106"/>
      <c r="DK722" s="106"/>
    </row>
    <row r="723" spans="2:115" x14ac:dyDescent="0.3">
      <c r="B723" s="106"/>
      <c r="C723" s="106"/>
      <c r="D723" s="106"/>
      <c r="E723" s="106"/>
      <c r="F723" s="106"/>
      <c r="G723" s="106"/>
      <c r="H723" s="106"/>
      <c r="I723" s="106"/>
      <c r="J723" s="106"/>
      <c r="K723" s="106"/>
      <c r="L723" s="106"/>
      <c r="M723" s="106"/>
      <c r="N723" s="106"/>
      <c r="O723" s="106"/>
      <c r="P723" s="114"/>
      <c r="Q723" s="114"/>
      <c r="R723" s="106"/>
      <c r="S723" s="106"/>
      <c r="T723" s="106"/>
      <c r="U723" s="106"/>
      <c r="V723" s="106"/>
      <c r="W723" s="106"/>
      <c r="X723" s="106"/>
      <c r="Y723" s="106"/>
      <c r="Z723" s="106"/>
      <c r="AA723" s="106"/>
      <c r="AB723" s="106"/>
      <c r="AC723" s="106"/>
      <c r="AD723" s="106"/>
      <c r="AE723" s="106"/>
      <c r="AF723" s="106"/>
      <c r="AG723" s="106"/>
      <c r="AH723" s="106"/>
      <c r="AI723" s="106"/>
      <c r="AJ723" s="106"/>
      <c r="AK723" s="106"/>
      <c r="AL723" s="106"/>
      <c r="AM723" s="106"/>
      <c r="AN723" s="106"/>
      <c r="AO723" s="106"/>
      <c r="AP723" s="106"/>
      <c r="AQ723" s="106"/>
      <c r="AR723" s="106"/>
      <c r="AS723" s="106"/>
      <c r="AT723" s="106"/>
      <c r="AU723" s="106"/>
      <c r="AV723" s="106"/>
      <c r="AW723" s="106"/>
      <c r="AX723" s="106"/>
      <c r="AY723" s="106"/>
      <c r="AZ723" s="106"/>
      <c r="BA723" s="106"/>
      <c r="BB723" s="106"/>
      <c r="BC723" s="106"/>
      <c r="BD723" s="106"/>
      <c r="BE723" s="106"/>
      <c r="BF723" s="106"/>
      <c r="BG723" s="106"/>
      <c r="BH723" s="106"/>
      <c r="BI723" s="106"/>
      <c r="BJ723" s="106"/>
      <c r="BK723" s="106"/>
      <c r="BL723" s="106"/>
      <c r="BM723" s="106"/>
      <c r="BN723" s="106"/>
      <c r="BO723" s="106"/>
      <c r="BP723" s="106"/>
      <c r="BQ723" s="106"/>
      <c r="BR723" s="106"/>
      <c r="BS723" s="106"/>
      <c r="BT723" s="106"/>
      <c r="BU723" s="106"/>
      <c r="BV723" s="106"/>
      <c r="BW723" s="106"/>
      <c r="BX723" s="106"/>
      <c r="BY723" s="106"/>
      <c r="BZ723" s="106"/>
      <c r="CA723" s="106"/>
      <c r="CB723" s="106"/>
      <c r="CC723" s="106"/>
      <c r="CD723" s="106"/>
      <c r="CE723" s="106"/>
      <c r="CF723" s="106"/>
      <c r="CG723" s="106"/>
      <c r="CH723" s="106"/>
      <c r="CI723" s="106"/>
      <c r="CJ723" s="106"/>
      <c r="CK723" s="106"/>
      <c r="CL723" s="106"/>
      <c r="CM723" s="106"/>
      <c r="CN723" s="106"/>
      <c r="CO723" s="106"/>
      <c r="CP723" s="106"/>
      <c r="CQ723" s="106"/>
      <c r="CR723" s="106"/>
      <c r="CS723" s="106"/>
      <c r="CT723" s="106"/>
      <c r="CU723" s="106"/>
      <c r="CV723" s="106"/>
      <c r="CW723" s="106"/>
      <c r="CX723" s="106"/>
      <c r="CY723" s="106"/>
      <c r="CZ723" s="106"/>
      <c r="DA723" s="106"/>
      <c r="DB723" s="106"/>
      <c r="DC723" s="106"/>
      <c r="DD723" s="106"/>
      <c r="DE723" s="106"/>
      <c r="DF723" s="106"/>
      <c r="DG723" s="106"/>
      <c r="DH723" s="106"/>
      <c r="DI723" s="106"/>
      <c r="DJ723" s="106"/>
      <c r="DK723" s="106"/>
    </row>
    <row r="724" spans="2:115" x14ac:dyDescent="0.3">
      <c r="B724" s="106"/>
      <c r="C724" s="106"/>
      <c r="D724" s="106"/>
      <c r="E724" s="106"/>
      <c r="F724" s="106"/>
      <c r="G724" s="106"/>
      <c r="H724" s="106"/>
      <c r="I724" s="106"/>
      <c r="J724" s="106"/>
      <c r="K724" s="106"/>
      <c r="L724" s="106"/>
      <c r="M724" s="106"/>
      <c r="N724" s="106"/>
      <c r="O724" s="106"/>
      <c r="P724" s="114"/>
      <c r="Q724" s="114"/>
      <c r="R724" s="106"/>
      <c r="S724" s="106"/>
      <c r="T724" s="106"/>
      <c r="U724" s="106"/>
      <c r="V724" s="106"/>
      <c r="W724" s="106"/>
      <c r="X724" s="106"/>
      <c r="Y724" s="106"/>
      <c r="Z724" s="106"/>
      <c r="AA724" s="106"/>
      <c r="AB724" s="106"/>
      <c r="AC724" s="106"/>
      <c r="AD724" s="106"/>
      <c r="AE724" s="106"/>
      <c r="AF724" s="106"/>
      <c r="AG724" s="106"/>
      <c r="AH724" s="106"/>
      <c r="AI724" s="106"/>
      <c r="AJ724" s="106"/>
      <c r="AK724" s="106"/>
      <c r="AL724" s="106"/>
      <c r="AM724" s="106"/>
      <c r="AN724" s="106"/>
      <c r="AO724" s="106"/>
      <c r="AP724" s="106"/>
      <c r="AQ724" s="106"/>
      <c r="AR724" s="106"/>
      <c r="AS724" s="106"/>
      <c r="AT724" s="106"/>
      <c r="AU724" s="106"/>
      <c r="AV724" s="106"/>
      <c r="AW724" s="106"/>
      <c r="AX724" s="106"/>
      <c r="AY724" s="106"/>
      <c r="AZ724" s="106"/>
      <c r="BA724" s="106"/>
      <c r="BB724" s="106"/>
      <c r="BC724" s="106"/>
      <c r="BD724" s="106"/>
      <c r="BE724" s="106"/>
      <c r="BF724" s="106"/>
      <c r="BG724" s="106"/>
      <c r="BH724" s="106"/>
      <c r="BI724" s="106"/>
      <c r="BJ724" s="106"/>
      <c r="BK724" s="106"/>
      <c r="BL724" s="106"/>
      <c r="BM724" s="106"/>
      <c r="BN724" s="106"/>
      <c r="BO724" s="106"/>
      <c r="BP724" s="106"/>
      <c r="BQ724" s="106"/>
      <c r="BR724" s="106"/>
      <c r="BS724" s="106"/>
      <c r="BT724" s="106"/>
      <c r="BU724" s="106"/>
      <c r="BV724" s="106"/>
      <c r="BW724" s="106"/>
      <c r="BX724" s="106"/>
      <c r="BY724" s="106"/>
      <c r="BZ724" s="106"/>
      <c r="CA724" s="106"/>
      <c r="CB724" s="106"/>
      <c r="CC724" s="106"/>
      <c r="CD724" s="106"/>
      <c r="CE724" s="106"/>
      <c r="CF724" s="106"/>
      <c r="CG724" s="106"/>
      <c r="CH724" s="106"/>
      <c r="CI724" s="106"/>
      <c r="CJ724" s="106"/>
      <c r="CK724" s="106"/>
      <c r="CL724" s="106"/>
      <c r="CM724" s="106"/>
      <c r="CN724" s="106"/>
      <c r="CO724" s="106"/>
      <c r="CP724" s="106"/>
      <c r="CQ724" s="106"/>
      <c r="CR724" s="106"/>
      <c r="CS724" s="106"/>
      <c r="CT724" s="106"/>
      <c r="CU724" s="106"/>
      <c r="CV724" s="106"/>
      <c r="CW724" s="106"/>
      <c r="CX724" s="106"/>
      <c r="CY724" s="106"/>
      <c r="CZ724" s="106"/>
      <c r="DA724" s="106"/>
      <c r="DB724" s="106"/>
      <c r="DC724" s="106"/>
      <c r="DD724" s="106"/>
      <c r="DE724" s="106"/>
      <c r="DF724" s="106"/>
      <c r="DG724" s="106"/>
      <c r="DH724" s="106"/>
      <c r="DI724" s="106"/>
      <c r="DJ724" s="106"/>
      <c r="DK724" s="106"/>
    </row>
    <row r="725" spans="2:115" x14ac:dyDescent="0.3"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  <c r="M725" s="106"/>
      <c r="N725" s="106"/>
      <c r="O725" s="106"/>
      <c r="P725" s="114"/>
      <c r="Q725" s="114"/>
      <c r="R725" s="106"/>
      <c r="S725" s="106"/>
      <c r="T725" s="106"/>
      <c r="U725" s="106"/>
      <c r="V725" s="106"/>
      <c r="W725" s="106"/>
      <c r="X725" s="106"/>
      <c r="Y725" s="106"/>
      <c r="Z725" s="106"/>
      <c r="AA725" s="106"/>
      <c r="AB725" s="106"/>
      <c r="AC725" s="106"/>
      <c r="AD725" s="106"/>
      <c r="AE725" s="106"/>
      <c r="AF725" s="106"/>
      <c r="AG725" s="106"/>
      <c r="AH725" s="106"/>
      <c r="AI725" s="106"/>
      <c r="AJ725" s="106"/>
      <c r="AK725" s="106"/>
      <c r="AL725" s="106"/>
      <c r="AM725" s="106"/>
      <c r="AN725" s="106"/>
      <c r="AO725" s="106"/>
      <c r="AP725" s="106"/>
      <c r="AQ725" s="106"/>
      <c r="AR725" s="106"/>
      <c r="AS725" s="106"/>
      <c r="AT725" s="106"/>
      <c r="AU725" s="106"/>
      <c r="AV725" s="106"/>
      <c r="AW725" s="106"/>
      <c r="AX725" s="106"/>
      <c r="AY725" s="106"/>
      <c r="AZ725" s="106"/>
      <c r="BA725" s="106"/>
      <c r="BB725" s="106"/>
      <c r="BC725" s="106"/>
      <c r="BD725" s="106"/>
      <c r="BE725" s="106"/>
      <c r="BF725" s="106"/>
      <c r="BG725" s="106"/>
      <c r="BH725" s="106"/>
      <c r="BI725" s="106"/>
      <c r="BJ725" s="106"/>
      <c r="BK725" s="106"/>
      <c r="BL725" s="106"/>
      <c r="BM725" s="106"/>
      <c r="BN725" s="106"/>
      <c r="BO725" s="106"/>
      <c r="BP725" s="106"/>
      <c r="BQ725" s="106"/>
      <c r="BR725" s="106"/>
      <c r="BS725" s="106"/>
      <c r="BT725" s="106"/>
      <c r="BU725" s="106"/>
      <c r="BV725" s="106"/>
      <c r="BW725" s="106"/>
      <c r="BX725" s="106"/>
      <c r="BY725" s="106"/>
      <c r="BZ725" s="106"/>
      <c r="CA725" s="106"/>
      <c r="CB725" s="106"/>
      <c r="CC725" s="106"/>
      <c r="CD725" s="106"/>
      <c r="CE725" s="106"/>
      <c r="CF725" s="106"/>
      <c r="CG725" s="106"/>
      <c r="CH725" s="106"/>
      <c r="CI725" s="106"/>
      <c r="CJ725" s="106"/>
      <c r="CK725" s="106"/>
      <c r="CL725" s="106"/>
      <c r="CM725" s="106"/>
      <c r="CN725" s="106"/>
      <c r="CO725" s="106"/>
      <c r="CP725" s="106"/>
      <c r="CQ725" s="106"/>
      <c r="CR725" s="106"/>
      <c r="CS725" s="106"/>
      <c r="CT725" s="106"/>
      <c r="CU725" s="106"/>
      <c r="CV725" s="106"/>
      <c r="CW725" s="106"/>
      <c r="CX725" s="106"/>
      <c r="CY725" s="106"/>
      <c r="CZ725" s="106"/>
      <c r="DA725" s="106"/>
      <c r="DB725" s="106"/>
      <c r="DC725" s="106"/>
      <c r="DD725" s="106"/>
      <c r="DE725" s="106"/>
      <c r="DF725" s="106"/>
      <c r="DG725" s="106"/>
      <c r="DH725" s="106"/>
      <c r="DI725" s="106"/>
      <c r="DJ725" s="106"/>
      <c r="DK725" s="106"/>
    </row>
    <row r="726" spans="2:115" x14ac:dyDescent="0.3">
      <c r="B726" s="106"/>
      <c r="C726" s="106"/>
      <c r="D726" s="106"/>
      <c r="E726" s="106"/>
      <c r="F726" s="106"/>
      <c r="G726" s="106"/>
      <c r="H726" s="106"/>
      <c r="I726" s="106"/>
      <c r="J726" s="106"/>
      <c r="K726" s="106"/>
      <c r="L726" s="106"/>
      <c r="M726" s="106"/>
      <c r="N726" s="106"/>
      <c r="O726" s="106"/>
      <c r="P726" s="114"/>
      <c r="Q726" s="114"/>
      <c r="R726" s="106"/>
      <c r="S726" s="106"/>
      <c r="T726" s="106"/>
      <c r="U726" s="106"/>
      <c r="V726" s="106"/>
      <c r="W726" s="106"/>
      <c r="X726" s="106"/>
      <c r="Y726" s="106"/>
      <c r="Z726" s="106"/>
      <c r="AA726" s="106"/>
      <c r="AB726" s="106"/>
      <c r="AC726" s="106"/>
      <c r="AD726" s="106"/>
      <c r="AE726" s="106"/>
      <c r="AF726" s="106"/>
      <c r="AG726" s="106"/>
      <c r="AH726" s="106"/>
      <c r="AI726" s="106"/>
      <c r="AJ726" s="106"/>
      <c r="AK726" s="106"/>
      <c r="AL726" s="106"/>
      <c r="AM726" s="106"/>
      <c r="AN726" s="106"/>
      <c r="AO726" s="106"/>
      <c r="AP726" s="106"/>
      <c r="AQ726" s="106"/>
      <c r="AR726" s="106"/>
      <c r="AS726" s="106"/>
      <c r="AT726" s="106"/>
      <c r="AU726" s="106"/>
      <c r="AV726" s="106"/>
      <c r="AW726" s="106"/>
      <c r="AX726" s="106"/>
      <c r="AY726" s="106"/>
      <c r="AZ726" s="106"/>
      <c r="BA726" s="106"/>
      <c r="BB726" s="106"/>
      <c r="BC726" s="106"/>
      <c r="BD726" s="106"/>
      <c r="BE726" s="106"/>
      <c r="BF726" s="106"/>
      <c r="BG726" s="106"/>
      <c r="BH726" s="106"/>
      <c r="BI726" s="106"/>
      <c r="BJ726" s="106"/>
      <c r="BK726" s="106"/>
      <c r="BL726" s="106"/>
      <c r="BM726" s="106"/>
      <c r="BN726" s="106"/>
      <c r="BO726" s="106"/>
      <c r="BP726" s="106"/>
      <c r="BQ726" s="106"/>
      <c r="BR726" s="106"/>
      <c r="BS726" s="106"/>
      <c r="BT726" s="106"/>
      <c r="BU726" s="106"/>
      <c r="BV726" s="106"/>
      <c r="BW726" s="106"/>
      <c r="BX726" s="106"/>
      <c r="BY726" s="106"/>
      <c r="BZ726" s="106"/>
      <c r="CA726" s="106"/>
      <c r="CB726" s="106"/>
      <c r="CC726" s="106"/>
      <c r="CD726" s="106"/>
      <c r="CE726" s="106"/>
      <c r="CF726" s="106"/>
      <c r="CG726" s="106"/>
      <c r="CH726" s="106"/>
      <c r="CI726" s="106"/>
      <c r="CJ726" s="106"/>
      <c r="CK726" s="106"/>
      <c r="CL726" s="106"/>
      <c r="CM726" s="106"/>
      <c r="CN726" s="106"/>
      <c r="CO726" s="106"/>
      <c r="CP726" s="106"/>
      <c r="CQ726" s="106"/>
      <c r="CR726" s="106"/>
      <c r="CS726" s="106"/>
      <c r="CT726" s="106"/>
      <c r="CU726" s="106"/>
      <c r="CV726" s="106"/>
      <c r="CW726" s="106"/>
      <c r="CX726" s="106"/>
      <c r="CY726" s="106"/>
      <c r="CZ726" s="106"/>
      <c r="DA726" s="106"/>
      <c r="DB726" s="106"/>
      <c r="DC726" s="106"/>
      <c r="DD726" s="106"/>
      <c r="DE726" s="106"/>
      <c r="DF726" s="106"/>
      <c r="DG726" s="106"/>
      <c r="DH726" s="106"/>
      <c r="DI726" s="106"/>
      <c r="DJ726" s="106"/>
      <c r="DK726" s="106"/>
    </row>
    <row r="727" spans="2:115" x14ac:dyDescent="0.3">
      <c r="B727" s="106"/>
      <c r="C727" s="106"/>
      <c r="D727" s="106"/>
      <c r="E727" s="106"/>
      <c r="F727" s="106"/>
      <c r="G727" s="106"/>
      <c r="H727" s="106"/>
      <c r="I727" s="106"/>
      <c r="J727" s="106"/>
      <c r="K727" s="106"/>
      <c r="L727" s="106"/>
      <c r="M727" s="106"/>
      <c r="N727" s="106"/>
      <c r="O727" s="106"/>
      <c r="P727" s="114"/>
      <c r="Q727" s="114"/>
      <c r="R727" s="106"/>
      <c r="S727" s="106"/>
      <c r="T727" s="106"/>
      <c r="U727" s="106"/>
      <c r="V727" s="106"/>
      <c r="W727" s="106"/>
      <c r="X727" s="106"/>
      <c r="Y727" s="106"/>
      <c r="Z727" s="106"/>
      <c r="AA727" s="106"/>
      <c r="AB727" s="106"/>
      <c r="AC727" s="106"/>
      <c r="AD727" s="106"/>
      <c r="AE727" s="106"/>
      <c r="AF727" s="106"/>
      <c r="AG727" s="106"/>
      <c r="AH727" s="106"/>
      <c r="AI727" s="106"/>
      <c r="AJ727" s="106"/>
      <c r="AK727" s="106"/>
      <c r="AL727" s="106"/>
      <c r="AM727" s="106"/>
      <c r="AN727" s="106"/>
      <c r="AO727" s="106"/>
      <c r="AP727" s="106"/>
      <c r="AQ727" s="106"/>
      <c r="AR727" s="106"/>
      <c r="AS727" s="106"/>
      <c r="AT727" s="106"/>
      <c r="AU727" s="106"/>
      <c r="AV727" s="106"/>
      <c r="AW727" s="106"/>
      <c r="AX727" s="106"/>
      <c r="AY727" s="106"/>
      <c r="AZ727" s="106"/>
      <c r="BA727" s="106"/>
      <c r="BB727" s="106"/>
      <c r="BC727" s="106"/>
      <c r="BD727" s="106"/>
      <c r="BE727" s="106"/>
      <c r="BF727" s="106"/>
      <c r="BG727" s="106"/>
      <c r="BH727" s="106"/>
      <c r="BI727" s="106"/>
      <c r="BJ727" s="106"/>
      <c r="BK727" s="106"/>
      <c r="BL727" s="106"/>
      <c r="BM727" s="106"/>
      <c r="BN727" s="106"/>
      <c r="BO727" s="106"/>
      <c r="BP727" s="106"/>
      <c r="BQ727" s="106"/>
      <c r="BR727" s="106"/>
      <c r="BS727" s="106"/>
      <c r="BT727" s="106"/>
      <c r="BU727" s="106"/>
      <c r="BV727" s="106"/>
      <c r="BW727" s="106"/>
      <c r="BX727" s="106"/>
      <c r="BY727" s="106"/>
      <c r="BZ727" s="106"/>
      <c r="CA727" s="106"/>
      <c r="CB727" s="106"/>
      <c r="CC727" s="106"/>
      <c r="CD727" s="106"/>
      <c r="CE727" s="106"/>
      <c r="CF727" s="106"/>
      <c r="CG727" s="106"/>
      <c r="CH727" s="106"/>
      <c r="CI727" s="106"/>
      <c r="CJ727" s="106"/>
      <c r="CK727" s="106"/>
      <c r="CL727" s="106"/>
      <c r="CM727" s="106"/>
      <c r="CN727" s="106"/>
      <c r="CO727" s="106"/>
      <c r="CP727" s="106"/>
      <c r="CQ727" s="106"/>
      <c r="CR727" s="106"/>
      <c r="CS727" s="106"/>
      <c r="CT727" s="106"/>
      <c r="CU727" s="106"/>
      <c r="CV727" s="106"/>
      <c r="CW727" s="106"/>
      <c r="CX727" s="106"/>
      <c r="CY727" s="106"/>
      <c r="CZ727" s="106"/>
      <c r="DA727" s="106"/>
      <c r="DB727" s="106"/>
      <c r="DC727" s="106"/>
      <c r="DD727" s="106"/>
      <c r="DE727" s="106"/>
      <c r="DF727" s="106"/>
      <c r="DG727" s="106"/>
      <c r="DH727" s="106"/>
      <c r="DI727" s="106"/>
      <c r="DJ727" s="106"/>
      <c r="DK727" s="106"/>
    </row>
    <row r="728" spans="2:115" x14ac:dyDescent="0.3">
      <c r="B728" s="106"/>
      <c r="C728" s="106"/>
      <c r="D728" s="106"/>
      <c r="E728" s="106"/>
      <c r="F728" s="106"/>
      <c r="G728" s="106"/>
      <c r="H728" s="106"/>
      <c r="I728" s="106"/>
      <c r="J728" s="106"/>
      <c r="K728" s="106"/>
      <c r="L728" s="106"/>
      <c r="M728" s="106"/>
      <c r="N728" s="106"/>
      <c r="O728" s="106"/>
      <c r="P728" s="114"/>
      <c r="Q728" s="114"/>
      <c r="R728" s="106"/>
      <c r="S728" s="106"/>
      <c r="T728" s="106"/>
      <c r="U728" s="106"/>
      <c r="V728" s="106"/>
      <c r="W728" s="106"/>
      <c r="X728" s="106"/>
      <c r="Y728" s="106"/>
      <c r="Z728" s="106"/>
      <c r="AA728" s="106"/>
      <c r="AB728" s="106"/>
      <c r="AC728" s="106"/>
      <c r="AD728" s="106"/>
      <c r="AE728" s="106"/>
      <c r="AF728" s="106"/>
      <c r="AG728" s="106"/>
      <c r="AH728" s="106"/>
      <c r="AI728" s="106"/>
      <c r="AJ728" s="106"/>
      <c r="AK728" s="106"/>
      <c r="AL728" s="106"/>
      <c r="AM728" s="106"/>
      <c r="AN728" s="106"/>
      <c r="AO728" s="106"/>
      <c r="AP728" s="106"/>
      <c r="AQ728" s="106"/>
      <c r="AR728" s="106"/>
      <c r="AS728" s="106"/>
      <c r="AT728" s="106"/>
      <c r="AU728" s="106"/>
      <c r="AV728" s="106"/>
      <c r="AW728" s="106"/>
      <c r="AX728" s="106"/>
      <c r="AY728" s="106"/>
      <c r="AZ728" s="106"/>
      <c r="BA728" s="106"/>
      <c r="BB728" s="106"/>
      <c r="BC728" s="106"/>
      <c r="BD728" s="106"/>
      <c r="BE728" s="106"/>
      <c r="BF728" s="106"/>
      <c r="BG728" s="106"/>
      <c r="BH728" s="106"/>
      <c r="BI728" s="106"/>
      <c r="BJ728" s="106"/>
      <c r="BK728" s="106"/>
      <c r="BL728" s="106"/>
      <c r="BM728" s="106"/>
      <c r="BN728" s="106"/>
      <c r="BO728" s="106"/>
      <c r="BP728" s="106"/>
      <c r="BQ728" s="106"/>
      <c r="BR728" s="106"/>
      <c r="BS728" s="106"/>
      <c r="BT728" s="106"/>
      <c r="BU728" s="106"/>
      <c r="BV728" s="106"/>
      <c r="BW728" s="106"/>
      <c r="BX728" s="106"/>
      <c r="BY728" s="106"/>
      <c r="BZ728" s="106"/>
      <c r="CA728" s="106"/>
      <c r="CB728" s="106"/>
      <c r="CC728" s="106"/>
      <c r="CD728" s="106"/>
      <c r="CE728" s="106"/>
      <c r="CF728" s="106"/>
      <c r="CG728" s="106"/>
      <c r="CH728" s="106"/>
      <c r="CI728" s="106"/>
      <c r="CJ728" s="106"/>
      <c r="CK728" s="106"/>
      <c r="CL728" s="106"/>
      <c r="CM728" s="106"/>
      <c r="CN728" s="106"/>
      <c r="CO728" s="106"/>
      <c r="CP728" s="106"/>
      <c r="CQ728" s="106"/>
      <c r="CR728" s="106"/>
      <c r="CS728" s="106"/>
      <c r="CT728" s="106"/>
      <c r="CU728" s="106"/>
      <c r="CV728" s="106"/>
      <c r="CW728" s="106"/>
      <c r="CX728" s="106"/>
      <c r="CY728" s="106"/>
      <c r="CZ728" s="106"/>
      <c r="DA728" s="106"/>
      <c r="DB728" s="106"/>
      <c r="DC728" s="106"/>
      <c r="DD728" s="106"/>
      <c r="DE728" s="106"/>
      <c r="DF728" s="106"/>
      <c r="DG728" s="106"/>
      <c r="DH728" s="106"/>
      <c r="DI728" s="106"/>
      <c r="DJ728" s="106"/>
      <c r="DK728" s="106"/>
    </row>
    <row r="729" spans="2:115" x14ac:dyDescent="0.3">
      <c r="B729" s="106"/>
      <c r="C729" s="106"/>
      <c r="D729" s="106"/>
      <c r="E729" s="106"/>
      <c r="F729" s="106"/>
      <c r="G729" s="106"/>
      <c r="H729" s="106"/>
      <c r="I729" s="106"/>
      <c r="J729" s="106"/>
      <c r="K729" s="106"/>
      <c r="L729" s="106"/>
      <c r="M729" s="106"/>
      <c r="N729" s="106"/>
      <c r="O729" s="106"/>
      <c r="P729" s="114"/>
      <c r="Q729" s="114"/>
      <c r="R729" s="106"/>
      <c r="S729" s="106"/>
      <c r="T729" s="106"/>
      <c r="U729" s="106"/>
      <c r="V729" s="106"/>
      <c r="W729" s="106"/>
      <c r="X729" s="106"/>
      <c r="Y729" s="106"/>
      <c r="Z729" s="106"/>
      <c r="AA729" s="106"/>
      <c r="AB729" s="106"/>
      <c r="AC729" s="106"/>
      <c r="AD729" s="106"/>
      <c r="AE729" s="106"/>
      <c r="AF729" s="106"/>
      <c r="AG729" s="106"/>
      <c r="AH729" s="106"/>
      <c r="AI729" s="106"/>
      <c r="AJ729" s="106"/>
      <c r="AK729" s="106"/>
      <c r="AL729" s="106"/>
      <c r="AM729" s="106"/>
      <c r="AN729" s="106"/>
      <c r="AO729" s="106"/>
      <c r="AP729" s="106"/>
      <c r="AQ729" s="106"/>
      <c r="AR729" s="106"/>
      <c r="AS729" s="106"/>
      <c r="AT729" s="106"/>
      <c r="AU729" s="106"/>
      <c r="AV729" s="106"/>
      <c r="AW729" s="106"/>
      <c r="AX729" s="106"/>
      <c r="AY729" s="106"/>
      <c r="AZ729" s="106"/>
      <c r="BA729" s="106"/>
      <c r="BB729" s="106"/>
      <c r="BC729" s="106"/>
      <c r="BD729" s="106"/>
      <c r="BE729" s="106"/>
      <c r="BF729" s="106"/>
      <c r="BG729" s="106"/>
      <c r="BH729" s="106"/>
      <c r="BI729" s="106"/>
      <c r="BJ729" s="106"/>
      <c r="BK729" s="106"/>
      <c r="BL729" s="106"/>
      <c r="BM729" s="106"/>
      <c r="BN729" s="106"/>
      <c r="BO729" s="106"/>
      <c r="BP729" s="106"/>
      <c r="BQ729" s="106"/>
      <c r="BR729" s="106"/>
      <c r="BS729" s="106"/>
      <c r="BT729" s="106"/>
      <c r="BU729" s="106"/>
      <c r="BV729" s="106"/>
      <c r="BW729" s="106"/>
      <c r="BX729" s="106"/>
      <c r="BY729" s="106"/>
      <c r="BZ729" s="106"/>
      <c r="CA729" s="106"/>
      <c r="CB729" s="106"/>
      <c r="CC729" s="106"/>
      <c r="CD729" s="106"/>
      <c r="CE729" s="106"/>
      <c r="CF729" s="106"/>
      <c r="CG729" s="106"/>
      <c r="CH729" s="106"/>
      <c r="CI729" s="106"/>
      <c r="CJ729" s="106"/>
      <c r="CK729" s="106"/>
      <c r="CL729" s="106"/>
      <c r="CM729" s="106"/>
      <c r="CN729" s="106"/>
      <c r="CO729" s="106"/>
      <c r="CP729" s="106"/>
      <c r="CQ729" s="106"/>
      <c r="CR729" s="106"/>
      <c r="CS729" s="106"/>
      <c r="CT729" s="106"/>
      <c r="CU729" s="106"/>
      <c r="CV729" s="106"/>
      <c r="CW729" s="106"/>
      <c r="CX729" s="106"/>
      <c r="CY729" s="106"/>
      <c r="CZ729" s="106"/>
      <c r="DA729" s="106"/>
      <c r="DB729" s="106"/>
      <c r="DC729" s="106"/>
      <c r="DD729" s="106"/>
      <c r="DE729" s="106"/>
      <c r="DF729" s="106"/>
      <c r="DG729" s="106"/>
      <c r="DH729" s="106"/>
      <c r="DI729" s="106"/>
      <c r="DJ729" s="106"/>
      <c r="DK729" s="106"/>
    </row>
    <row r="730" spans="2:115" x14ac:dyDescent="0.3">
      <c r="B730" s="106"/>
      <c r="C730" s="106"/>
      <c r="D730" s="106"/>
      <c r="E730" s="106"/>
      <c r="F730" s="106"/>
      <c r="G730" s="106"/>
      <c r="H730" s="106"/>
      <c r="I730" s="106"/>
      <c r="J730" s="106"/>
      <c r="K730" s="106"/>
      <c r="L730" s="106"/>
      <c r="M730" s="106"/>
      <c r="N730" s="106"/>
      <c r="O730" s="106"/>
      <c r="P730" s="114"/>
      <c r="Q730" s="114"/>
      <c r="R730" s="106"/>
      <c r="S730" s="106"/>
      <c r="T730" s="106"/>
      <c r="U730" s="106"/>
      <c r="V730" s="106"/>
      <c r="W730" s="106"/>
      <c r="X730" s="106"/>
      <c r="Y730" s="106"/>
      <c r="Z730" s="106"/>
      <c r="AA730" s="106"/>
      <c r="AB730" s="106"/>
      <c r="AC730" s="106"/>
      <c r="AD730" s="106"/>
      <c r="AE730" s="106"/>
      <c r="AF730" s="106"/>
      <c r="AG730" s="106"/>
      <c r="AH730" s="106"/>
      <c r="AI730" s="106"/>
      <c r="AJ730" s="106"/>
      <c r="AK730" s="106"/>
      <c r="AL730" s="106"/>
      <c r="AM730" s="106"/>
      <c r="AN730" s="106"/>
      <c r="AO730" s="106"/>
      <c r="AP730" s="106"/>
      <c r="AQ730" s="106"/>
      <c r="AR730" s="106"/>
      <c r="AS730" s="106"/>
      <c r="AT730" s="106"/>
      <c r="AU730" s="106"/>
      <c r="AV730" s="106"/>
      <c r="AW730" s="106"/>
      <c r="AX730" s="106"/>
      <c r="AY730" s="106"/>
      <c r="AZ730" s="106"/>
      <c r="BA730" s="106"/>
      <c r="BB730" s="106"/>
      <c r="BC730" s="106"/>
      <c r="BD730" s="106"/>
      <c r="BE730" s="106"/>
      <c r="BF730" s="106"/>
      <c r="BG730" s="106"/>
      <c r="BH730" s="106"/>
      <c r="BI730" s="106"/>
      <c r="BJ730" s="106"/>
      <c r="BK730" s="106"/>
      <c r="BL730" s="106"/>
      <c r="BM730" s="106"/>
      <c r="BN730" s="106"/>
      <c r="BO730" s="106"/>
      <c r="BP730" s="106"/>
      <c r="BQ730" s="106"/>
      <c r="BR730" s="106"/>
      <c r="BS730" s="106"/>
      <c r="BT730" s="106"/>
      <c r="BU730" s="106"/>
      <c r="BV730" s="106"/>
      <c r="BW730" s="106"/>
      <c r="BX730" s="106"/>
      <c r="BY730" s="106"/>
      <c r="BZ730" s="106"/>
      <c r="CA730" s="106"/>
      <c r="CB730" s="106"/>
      <c r="CC730" s="106"/>
      <c r="CD730" s="106"/>
      <c r="CE730" s="106"/>
      <c r="CF730" s="106"/>
      <c r="CG730" s="106"/>
      <c r="CH730" s="106"/>
      <c r="CI730" s="106"/>
      <c r="CJ730" s="106"/>
      <c r="CK730" s="106"/>
      <c r="CL730" s="106"/>
      <c r="CM730" s="106"/>
      <c r="CN730" s="106"/>
      <c r="CO730" s="106"/>
      <c r="CP730" s="106"/>
      <c r="CQ730" s="106"/>
      <c r="CR730" s="106"/>
      <c r="CS730" s="106"/>
      <c r="CT730" s="106"/>
      <c r="CU730" s="106"/>
      <c r="CV730" s="106"/>
      <c r="CW730" s="106"/>
      <c r="CX730" s="106"/>
      <c r="CY730" s="106"/>
      <c r="CZ730" s="106"/>
      <c r="DA730" s="106"/>
      <c r="DB730" s="106"/>
      <c r="DC730" s="106"/>
      <c r="DD730" s="106"/>
      <c r="DE730" s="106"/>
      <c r="DF730" s="106"/>
      <c r="DG730" s="106"/>
      <c r="DH730" s="106"/>
      <c r="DI730" s="106"/>
      <c r="DJ730" s="106"/>
      <c r="DK730" s="106"/>
    </row>
    <row r="731" spans="2:115" x14ac:dyDescent="0.3">
      <c r="B731" s="106"/>
      <c r="C731" s="106"/>
      <c r="D731" s="106"/>
      <c r="E731" s="106"/>
      <c r="F731" s="106"/>
      <c r="G731" s="106"/>
      <c r="H731" s="106"/>
      <c r="I731" s="106"/>
      <c r="J731" s="106"/>
      <c r="K731" s="106"/>
      <c r="L731" s="106"/>
      <c r="M731" s="106"/>
      <c r="N731" s="106"/>
      <c r="O731" s="106"/>
      <c r="P731" s="114"/>
      <c r="Q731" s="114"/>
      <c r="R731" s="106"/>
      <c r="S731" s="106"/>
      <c r="T731" s="106"/>
      <c r="U731" s="106"/>
      <c r="V731" s="106"/>
      <c r="W731" s="106"/>
      <c r="X731" s="106"/>
      <c r="Y731" s="106"/>
      <c r="Z731" s="106"/>
      <c r="AA731" s="106"/>
      <c r="AB731" s="106"/>
      <c r="AC731" s="106"/>
      <c r="AD731" s="106"/>
      <c r="AE731" s="106"/>
      <c r="AF731" s="106"/>
      <c r="AG731" s="106"/>
      <c r="AH731" s="106"/>
      <c r="AI731" s="106"/>
      <c r="AJ731" s="106"/>
      <c r="AK731" s="106"/>
      <c r="AL731" s="106"/>
      <c r="AM731" s="106"/>
      <c r="AN731" s="106"/>
      <c r="AO731" s="106"/>
      <c r="AP731" s="106"/>
      <c r="AQ731" s="106"/>
      <c r="AR731" s="106"/>
      <c r="AS731" s="106"/>
      <c r="AT731" s="106"/>
      <c r="AU731" s="106"/>
      <c r="AV731" s="106"/>
      <c r="AW731" s="106"/>
      <c r="AX731" s="106"/>
      <c r="AY731" s="106"/>
      <c r="AZ731" s="106"/>
      <c r="BA731" s="106"/>
      <c r="BB731" s="106"/>
      <c r="BC731" s="106"/>
      <c r="BD731" s="106"/>
      <c r="BE731" s="106"/>
      <c r="BF731" s="106"/>
      <c r="BG731" s="106"/>
      <c r="BH731" s="106"/>
      <c r="BI731" s="106"/>
      <c r="BJ731" s="106"/>
      <c r="BK731" s="106"/>
      <c r="BL731" s="106"/>
      <c r="BM731" s="106"/>
      <c r="BN731" s="106"/>
      <c r="BO731" s="106"/>
      <c r="BP731" s="106"/>
      <c r="BQ731" s="106"/>
      <c r="BR731" s="106"/>
      <c r="BS731" s="106"/>
      <c r="BT731" s="106"/>
      <c r="BU731" s="106"/>
      <c r="BV731" s="106"/>
      <c r="BW731" s="106"/>
      <c r="BX731" s="106"/>
      <c r="BY731" s="106"/>
      <c r="BZ731" s="106"/>
      <c r="CA731" s="106"/>
      <c r="CB731" s="106"/>
      <c r="CC731" s="106"/>
      <c r="CD731" s="106"/>
      <c r="CE731" s="106"/>
      <c r="CF731" s="106"/>
      <c r="CG731" s="106"/>
      <c r="CH731" s="106"/>
      <c r="CI731" s="106"/>
      <c r="CJ731" s="106"/>
      <c r="CK731" s="106"/>
      <c r="CL731" s="106"/>
      <c r="CM731" s="106"/>
      <c r="CN731" s="106"/>
      <c r="CO731" s="106"/>
      <c r="CP731" s="106"/>
      <c r="CQ731" s="106"/>
      <c r="CR731" s="106"/>
      <c r="CS731" s="106"/>
      <c r="CT731" s="106"/>
      <c r="CU731" s="106"/>
      <c r="CV731" s="106"/>
      <c r="CW731" s="106"/>
      <c r="CX731" s="106"/>
      <c r="CY731" s="106"/>
      <c r="CZ731" s="106"/>
      <c r="DA731" s="106"/>
      <c r="DB731" s="106"/>
      <c r="DC731" s="106"/>
      <c r="DD731" s="106"/>
      <c r="DE731" s="106"/>
      <c r="DF731" s="106"/>
      <c r="DG731" s="106"/>
      <c r="DH731" s="106"/>
      <c r="DI731" s="106"/>
      <c r="DJ731" s="106"/>
      <c r="DK731" s="106"/>
    </row>
    <row r="732" spans="2:115" x14ac:dyDescent="0.3">
      <c r="B732" s="106"/>
      <c r="C732" s="106"/>
      <c r="D732" s="106"/>
      <c r="E732" s="106"/>
      <c r="F732" s="106"/>
      <c r="G732" s="106"/>
      <c r="H732" s="106"/>
      <c r="I732" s="106"/>
      <c r="J732" s="106"/>
      <c r="K732" s="106"/>
      <c r="L732" s="106"/>
      <c r="M732" s="106"/>
      <c r="N732" s="106"/>
      <c r="O732" s="106"/>
      <c r="P732" s="114"/>
      <c r="Q732" s="114"/>
      <c r="R732" s="106"/>
      <c r="S732" s="106"/>
      <c r="T732" s="106"/>
      <c r="U732" s="106"/>
      <c r="V732" s="106"/>
      <c r="W732" s="106"/>
      <c r="X732" s="106"/>
      <c r="Y732" s="106"/>
      <c r="Z732" s="106"/>
      <c r="AA732" s="106"/>
      <c r="AB732" s="106"/>
      <c r="AC732" s="106"/>
      <c r="AD732" s="106"/>
      <c r="AE732" s="106"/>
      <c r="AF732" s="106"/>
      <c r="AG732" s="106"/>
      <c r="AH732" s="106"/>
      <c r="AI732" s="106"/>
      <c r="AJ732" s="106"/>
      <c r="AK732" s="106"/>
      <c r="AL732" s="106"/>
      <c r="AM732" s="106"/>
      <c r="AN732" s="106"/>
      <c r="AO732" s="106"/>
      <c r="AP732" s="106"/>
      <c r="AQ732" s="106"/>
      <c r="AR732" s="106"/>
      <c r="AS732" s="106"/>
      <c r="AT732" s="106"/>
      <c r="AU732" s="106"/>
      <c r="AV732" s="106"/>
      <c r="AW732" s="106"/>
      <c r="AX732" s="106"/>
      <c r="AY732" s="106"/>
      <c r="AZ732" s="106"/>
      <c r="BA732" s="106"/>
      <c r="BB732" s="106"/>
      <c r="BC732" s="106"/>
      <c r="BD732" s="106"/>
      <c r="BE732" s="106"/>
      <c r="BF732" s="106"/>
      <c r="BG732" s="106"/>
      <c r="BH732" s="106"/>
      <c r="BI732" s="106"/>
      <c r="BJ732" s="106"/>
      <c r="BK732" s="106"/>
      <c r="BL732" s="106"/>
      <c r="BM732" s="106"/>
      <c r="BN732" s="106"/>
      <c r="BO732" s="106"/>
      <c r="BP732" s="106"/>
      <c r="BQ732" s="106"/>
      <c r="BR732" s="106"/>
      <c r="BS732" s="106"/>
      <c r="BT732" s="106"/>
      <c r="BU732" s="106"/>
      <c r="BV732" s="106"/>
      <c r="BW732" s="106"/>
      <c r="BX732" s="106"/>
      <c r="BY732" s="106"/>
      <c r="BZ732" s="106"/>
      <c r="CA732" s="106"/>
      <c r="CB732" s="106"/>
      <c r="CC732" s="106"/>
      <c r="CD732" s="106"/>
      <c r="CE732" s="106"/>
      <c r="CF732" s="106"/>
      <c r="CG732" s="106"/>
      <c r="CH732" s="106"/>
      <c r="CI732" s="106"/>
      <c r="CJ732" s="106"/>
      <c r="CK732" s="106"/>
      <c r="CL732" s="106"/>
      <c r="CM732" s="106"/>
      <c r="CN732" s="106"/>
      <c r="CO732" s="106"/>
      <c r="CP732" s="106"/>
      <c r="CQ732" s="106"/>
      <c r="CR732" s="106"/>
      <c r="CS732" s="106"/>
      <c r="CT732" s="106"/>
      <c r="CU732" s="106"/>
      <c r="CV732" s="106"/>
      <c r="CW732" s="106"/>
      <c r="CX732" s="106"/>
      <c r="CY732" s="106"/>
      <c r="CZ732" s="106"/>
      <c r="DA732" s="106"/>
      <c r="DB732" s="106"/>
      <c r="DC732" s="106"/>
      <c r="DD732" s="106"/>
      <c r="DE732" s="106"/>
      <c r="DF732" s="106"/>
      <c r="DG732" s="106"/>
      <c r="DH732" s="106"/>
      <c r="DI732" s="106"/>
      <c r="DJ732" s="106"/>
      <c r="DK732" s="106"/>
    </row>
    <row r="733" spans="2:115" x14ac:dyDescent="0.3">
      <c r="B733" s="106"/>
      <c r="C733" s="106"/>
      <c r="D733" s="106"/>
      <c r="E733" s="106"/>
      <c r="F733" s="106"/>
      <c r="G733" s="106"/>
      <c r="H733" s="106"/>
      <c r="I733" s="106"/>
      <c r="J733" s="106"/>
      <c r="K733" s="106"/>
      <c r="L733" s="106"/>
      <c r="M733" s="106"/>
      <c r="N733" s="106"/>
      <c r="O733" s="106"/>
      <c r="P733" s="114"/>
      <c r="Q733" s="114"/>
      <c r="R733" s="106"/>
      <c r="S733" s="106"/>
      <c r="T733" s="106"/>
      <c r="U733" s="106"/>
      <c r="V733" s="106"/>
      <c r="W733" s="106"/>
      <c r="X733" s="106"/>
      <c r="Y733" s="106"/>
      <c r="Z733" s="106"/>
      <c r="AA733" s="106"/>
      <c r="AB733" s="106"/>
      <c r="AC733" s="106"/>
      <c r="AD733" s="106"/>
      <c r="AE733" s="106"/>
      <c r="AF733" s="106"/>
      <c r="AG733" s="106"/>
      <c r="AH733" s="106"/>
      <c r="AI733" s="106"/>
      <c r="AJ733" s="106"/>
      <c r="AK733" s="106"/>
      <c r="AL733" s="106"/>
      <c r="AM733" s="106"/>
      <c r="AN733" s="106"/>
      <c r="AO733" s="106"/>
      <c r="AP733" s="106"/>
      <c r="AQ733" s="106"/>
      <c r="AR733" s="106"/>
      <c r="AS733" s="106"/>
      <c r="AT733" s="106"/>
      <c r="AU733" s="106"/>
      <c r="AV733" s="106"/>
      <c r="AW733" s="106"/>
      <c r="AX733" s="106"/>
      <c r="AY733" s="106"/>
      <c r="AZ733" s="106"/>
      <c r="BA733" s="106"/>
      <c r="BB733" s="106"/>
      <c r="BC733" s="106"/>
      <c r="BD733" s="106"/>
      <c r="BE733" s="106"/>
      <c r="BF733" s="106"/>
      <c r="BG733" s="106"/>
      <c r="BH733" s="106"/>
      <c r="BI733" s="106"/>
      <c r="BJ733" s="106"/>
      <c r="BK733" s="106"/>
      <c r="BL733" s="106"/>
      <c r="BM733" s="106"/>
      <c r="BN733" s="106"/>
      <c r="BO733" s="106"/>
      <c r="BP733" s="106"/>
      <c r="BQ733" s="106"/>
      <c r="BR733" s="106"/>
      <c r="BS733" s="106"/>
      <c r="BT733" s="106"/>
      <c r="BU733" s="106"/>
      <c r="BV733" s="106"/>
      <c r="BW733" s="106"/>
      <c r="BX733" s="106"/>
      <c r="BY733" s="106"/>
      <c r="BZ733" s="106"/>
      <c r="CA733" s="106"/>
      <c r="CB733" s="106"/>
      <c r="CC733" s="106"/>
      <c r="CD733" s="106"/>
      <c r="CE733" s="106"/>
      <c r="CF733" s="106"/>
      <c r="CG733" s="106"/>
      <c r="CH733" s="106"/>
      <c r="CI733" s="106"/>
      <c r="CJ733" s="106"/>
      <c r="CK733" s="106"/>
      <c r="CL733" s="106"/>
      <c r="CM733" s="106"/>
      <c r="CN733" s="106"/>
      <c r="CO733" s="106"/>
      <c r="CP733" s="106"/>
      <c r="CQ733" s="106"/>
      <c r="CR733" s="106"/>
      <c r="CS733" s="106"/>
      <c r="CT733" s="106"/>
      <c r="CU733" s="106"/>
      <c r="CV733" s="106"/>
      <c r="CW733" s="106"/>
      <c r="CX733" s="106"/>
      <c r="CY733" s="106"/>
      <c r="CZ733" s="106"/>
      <c r="DA733" s="106"/>
      <c r="DB733" s="106"/>
      <c r="DC733" s="106"/>
      <c r="DD733" s="106"/>
      <c r="DE733" s="106"/>
      <c r="DF733" s="106"/>
      <c r="DG733" s="106"/>
      <c r="DH733" s="106"/>
      <c r="DI733" s="106"/>
      <c r="DJ733" s="106"/>
      <c r="DK733" s="106"/>
    </row>
    <row r="734" spans="2:115" x14ac:dyDescent="0.3">
      <c r="B734" s="106"/>
      <c r="C734" s="106"/>
      <c r="D734" s="106"/>
      <c r="E734" s="106"/>
      <c r="F734" s="106"/>
      <c r="G734" s="106"/>
      <c r="H734" s="106"/>
      <c r="I734" s="106"/>
      <c r="J734" s="106"/>
      <c r="K734" s="106"/>
      <c r="L734" s="106"/>
      <c r="M734" s="106"/>
      <c r="N734" s="106"/>
      <c r="O734" s="106"/>
      <c r="P734" s="114"/>
      <c r="Q734" s="114"/>
      <c r="R734" s="106"/>
      <c r="S734" s="106"/>
      <c r="T734" s="106"/>
      <c r="U734" s="106"/>
      <c r="V734" s="106"/>
      <c r="W734" s="106"/>
      <c r="X734" s="106"/>
      <c r="Y734" s="106"/>
      <c r="Z734" s="106"/>
      <c r="AA734" s="106"/>
      <c r="AB734" s="106"/>
      <c r="AC734" s="106"/>
      <c r="AD734" s="106"/>
      <c r="AE734" s="106"/>
      <c r="AF734" s="106"/>
      <c r="AG734" s="106"/>
      <c r="AH734" s="106"/>
      <c r="AI734" s="106"/>
      <c r="AJ734" s="106"/>
      <c r="AK734" s="106"/>
      <c r="AL734" s="106"/>
      <c r="AM734" s="106"/>
      <c r="AN734" s="106"/>
      <c r="AO734" s="106"/>
      <c r="AP734" s="106"/>
      <c r="AQ734" s="106"/>
      <c r="AR734" s="106"/>
      <c r="AS734" s="106"/>
      <c r="AT734" s="106"/>
      <c r="AU734" s="106"/>
      <c r="AV734" s="106"/>
      <c r="AW734" s="106"/>
      <c r="AX734" s="106"/>
      <c r="AY734" s="106"/>
      <c r="AZ734" s="106"/>
      <c r="BA734" s="106"/>
      <c r="BB734" s="106"/>
      <c r="BC734" s="106"/>
      <c r="BD734" s="106"/>
      <c r="BE734" s="106"/>
      <c r="BF734" s="106"/>
      <c r="BG734" s="106"/>
      <c r="BH734" s="106"/>
      <c r="BI734" s="106"/>
      <c r="BJ734" s="106"/>
      <c r="BK734" s="106"/>
      <c r="BL734" s="106"/>
      <c r="BM734" s="106"/>
      <c r="BN734" s="106"/>
      <c r="BO734" s="106"/>
      <c r="BP734" s="106"/>
      <c r="BQ734" s="106"/>
      <c r="BR734" s="106"/>
      <c r="BS734" s="106"/>
      <c r="BT734" s="106"/>
      <c r="BU734" s="106"/>
      <c r="BV734" s="106"/>
      <c r="BW734" s="106"/>
      <c r="BX734" s="106"/>
      <c r="BY734" s="106"/>
      <c r="BZ734" s="106"/>
      <c r="CA734" s="106"/>
      <c r="CB734" s="106"/>
      <c r="CC734" s="106"/>
      <c r="CD734" s="106"/>
      <c r="CE734" s="106"/>
      <c r="CF734" s="106"/>
      <c r="CG734" s="106"/>
      <c r="CH734" s="106"/>
      <c r="CI734" s="106"/>
      <c r="CJ734" s="106"/>
      <c r="CK734" s="106"/>
      <c r="CL734" s="106"/>
      <c r="CM734" s="106"/>
      <c r="CN734" s="106"/>
      <c r="CO734" s="106"/>
      <c r="CP734" s="106"/>
      <c r="CQ734" s="106"/>
      <c r="CR734" s="106"/>
      <c r="CS734" s="106"/>
      <c r="CT734" s="106"/>
      <c r="CU734" s="106"/>
      <c r="CV734" s="106"/>
      <c r="CW734" s="106"/>
      <c r="CX734" s="106"/>
      <c r="CY734" s="106"/>
      <c r="CZ734" s="106"/>
      <c r="DA734" s="106"/>
      <c r="DB734" s="106"/>
      <c r="DC734" s="106"/>
      <c r="DD734" s="106"/>
      <c r="DE734" s="106"/>
      <c r="DF734" s="106"/>
      <c r="DG734" s="106"/>
      <c r="DH734" s="106"/>
      <c r="DI734" s="106"/>
      <c r="DJ734" s="106"/>
      <c r="DK734" s="106"/>
    </row>
    <row r="735" spans="2:115" x14ac:dyDescent="0.3">
      <c r="B735" s="106"/>
      <c r="C735" s="106"/>
      <c r="D735" s="106"/>
      <c r="E735" s="106"/>
      <c r="F735" s="106"/>
      <c r="G735" s="106"/>
      <c r="H735" s="106"/>
      <c r="I735" s="106"/>
      <c r="J735" s="106"/>
      <c r="K735" s="106"/>
      <c r="L735" s="106"/>
      <c r="M735" s="106"/>
      <c r="N735" s="106"/>
      <c r="O735" s="106"/>
      <c r="P735" s="114"/>
      <c r="Q735" s="114"/>
      <c r="R735" s="106"/>
      <c r="S735" s="106"/>
      <c r="T735" s="106"/>
      <c r="U735" s="106"/>
      <c r="V735" s="106"/>
      <c r="W735" s="106"/>
      <c r="X735" s="106"/>
      <c r="Y735" s="106"/>
      <c r="Z735" s="106"/>
      <c r="AA735" s="106"/>
      <c r="AB735" s="106"/>
      <c r="AC735" s="106"/>
      <c r="AD735" s="106"/>
      <c r="AE735" s="106"/>
      <c r="AF735" s="106"/>
      <c r="AG735" s="106"/>
      <c r="AH735" s="106"/>
      <c r="AI735" s="106"/>
      <c r="AJ735" s="106"/>
      <c r="AK735" s="106"/>
      <c r="AL735" s="106"/>
      <c r="AM735" s="106"/>
      <c r="AN735" s="106"/>
      <c r="AO735" s="106"/>
      <c r="AP735" s="106"/>
      <c r="AQ735" s="106"/>
      <c r="AR735" s="106"/>
      <c r="AS735" s="106"/>
      <c r="AT735" s="106"/>
      <c r="AU735" s="106"/>
      <c r="AV735" s="106"/>
      <c r="AW735" s="106"/>
      <c r="AX735" s="106"/>
      <c r="AY735" s="106"/>
      <c r="AZ735" s="106"/>
      <c r="BA735" s="106"/>
      <c r="BB735" s="106"/>
      <c r="BC735" s="106"/>
      <c r="BD735" s="106"/>
      <c r="BE735" s="106"/>
      <c r="BF735" s="106"/>
      <c r="BG735" s="106"/>
      <c r="BH735" s="106"/>
      <c r="BI735" s="106"/>
      <c r="BJ735" s="106"/>
      <c r="BK735" s="106"/>
      <c r="BL735" s="106"/>
      <c r="BM735" s="106"/>
      <c r="BN735" s="106"/>
      <c r="BO735" s="106"/>
      <c r="BP735" s="106"/>
      <c r="BQ735" s="106"/>
      <c r="BR735" s="106"/>
      <c r="BS735" s="106"/>
      <c r="BT735" s="106"/>
      <c r="BU735" s="106"/>
      <c r="BV735" s="106"/>
      <c r="BW735" s="106"/>
      <c r="BX735" s="106"/>
      <c r="BY735" s="106"/>
      <c r="BZ735" s="106"/>
      <c r="CA735" s="106"/>
      <c r="CB735" s="106"/>
      <c r="CC735" s="106"/>
      <c r="CD735" s="106"/>
      <c r="CE735" s="106"/>
      <c r="CF735" s="106"/>
      <c r="CG735" s="106"/>
      <c r="CH735" s="106"/>
      <c r="CI735" s="106"/>
      <c r="CJ735" s="106"/>
      <c r="CK735" s="106"/>
      <c r="CL735" s="106"/>
      <c r="CM735" s="106"/>
      <c r="CN735" s="106"/>
      <c r="CO735" s="106"/>
      <c r="CP735" s="106"/>
      <c r="CQ735" s="106"/>
      <c r="CR735" s="106"/>
      <c r="CS735" s="106"/>
      <c r="CT735" s="106"/>
      <c r="CU735" s="106"/>
      <c r="CV735" s="106"/>
      <c r="CW735" s="106"/>
      <c r="CX735" s="106"/>
      <c r="CY735" s="106"/>
      <c r="CZ735" s="106"/>
      <c r="DA735" s="106"/>
      <c r="DB735" s="106"/>
      <c r="DC735" s="106"/>
      <c r="DD735" s="106"/>
      <c r="DE735" s="106"/>
      <c r="DF735" s="106"/>
      <c r="DG735" s="106"/>
      <c r="DH735" s="106"/>
      <c r="DI735" s="106"/>
      <c r="DJ735" s="106"/>
      <c r="DK735" s="106"/>
    </row>
    <row r="736" spans="2:115" x14ac:dyDescent="0.3">
      <c r="B736" s="106"/>
      <c r="C736" s="106"/>
      <c r="D736" s="106"/>
      <c r="E736" s="106"/>
      <c r="F736" s="106"/>
      <c r="G736" s="106"/>
      <c r="H736" s="106"/>
      <c r="I736" s="106"/>
      <c r="J736" s="106"/>
      <c r="K736" s="106"/>
      <c r="L736" s="106"/>
      <c r="M736" s="106"/>
      <c r="N736" s="106"/>
      <c r="O736" s="106"/>
      <c r="P736" s="114"/>
      <c r="Q736" s="114"/>
      <c r="R736" s="106"/>
      <c r="S736" s="106"/>
      <c r="T736" s="106"/>
      <c r="U736" s="106"/>
      <c r="V736" s="106"/>
      <c r="W736" s="106"/>
      <c r="X736" s="106"/>
      <c r="Y736" s="106"/>
      <c r="Z736" s="106"/>
      <c r="AA736" s="106"/>
      <c r="AB736" s="106"/>
      <c r="AC736" s="106"/>
      <c r="AD736" s="106"/>
      <c r="AE736" s="106"/>
      <c r="AF736" s="106"/>
      <c r="AG736" s="106"/>
      <c r="AH736" s="106"/>
      <c r="AI736" s="106"/>
      <c r="AJ736" s="106"/>
      <c r="AK736" s="106"/>
      <c r="AL736" s="106"/>
      <c r="AM736" s="106"/>
      <c r="AN736" s="106"/>
      <c r="AO736" s="106"/>
      <c r="AP736" s="106"/>
      <c r="AQ736" s="106"/>
      <c r="AR736" s="106"/>
      <c r="AS736" s="106"/>
      <c r="AT736" s="106"/>
      <c r="AU736" s="106"/>
      <c r="AV736" s="106"/>
      <c r="AW736" s="106"/>
      <c r="AX736" s="106"/>
      <c r="AY736" s="106"/>
      <c r="AZ736" s="106"/>
      <c r="BA736" s="106"/>
      <c r="BB736" s="106"/>
      <c r="BC736" s="106"/>
      <c r="BD736" s="106"/>
      <c r="BE736" s="106"/>
      <c r="BF736" s="106"/>
      <c r="BG736" s="106"/>
      <c r="BH736" s="106"/>
      <c r="BI736" s="106"/>
      <c r="BJ736" s="106"/>
      <c r="BK736" s="106"/>
      <c r="BL736" s="106"/>
      <c r="BM736" s="106"/>
      <c r="BN736" s="106"/>
      <c r="BO736" s="106"/>
      <c r="BP736" s="106"/>
      <c r="BQ736" s="106"/>
      <c r="BR736" s="106"/>
      <c r="BS736" s="106"/>
      <c r="BT736" s="106"/>
      <c r="BU736" s="106"/>
      <c r="BV736" s="106"/>
      <c r="BW736" s="106"/>
      <c r="BX736" s="106"/>
      <c r="BY736" s="106"/>
      <c r="BZ736" s="106"/>
      <c r="CA736" s="106"/>
      <c r="CB736" s="106"/>
      <c r="CC736" s="106"/>
      <c r="CD736" s="106"/>
      <c r="CE736" s="106"/>
      <c r="CF736" s="106"/>
      <c r="CG736" s="106"/>
      <c r="CH736" s="106"/>
      <c r="CI736" s="106"/>
      <c r="CJ736" s="106"/>
      <c r="CK736" s="106"/>
      <c r="CL736" s="106"/>
      <c r="CM736" s="106"/>
      <c r="CN736" s="106"/>
      <c r="CO736" s="106"/>
      <c r="CP736" s="106"/>
      <c r="CQ736" s="106"/>
      <c r="CR736" s="106"/>
      <c r="CS736" s="106"/>
      <c r="CT736" s="106"/>
      <c r="CU736" s="106"/>
      <c r="CV736" s="106"/>
      <c r="CW736" s="106"/>
      <c r="CX736" s="106"/>
      <c r="CY736" s="106"/>
      <c r="CZ736" s="106"/>
      <c r="DA736" s="106"/>
      <c r="DB736" s="106"/>
      <c r="DC736" s="106"/>
      <c r="DD736" s="106"/>
      <c r="DE736" s="106"/>
      <c r="DF736" s="106"/>
      <c r="DG736" s="106"/>
      <c r="DH736" s="106"/>
      <c r="DI736" s="106"/>
      <c r="DJ736" s="106"/>
      <c r="DK736" s="106"/>
    </row>
    <row r="737" spans="2:115" x14ac:dyDescent="0.3">
      <c r="B737" s="106"/>
      <c r="C737" s="106"/>
      <c r="D737" s="106"/>
      <c r="E737" s="106"/>
      <c r="F737" s="106"/>
      <c r="G737" s="106"/>
      <c r="H737" s="106"/>
      <c r="I737" s="106"/>
      <c r="J737" s="106"/>
      <c r="K737" s="106"/>
      <c r="L737" s="106"/>
      <c r="M737" s="106"/>
      <c r="N737" s="106"/>
      <c r="O737" s="106"/>
      <c r="P737" s="114"/>
      <c r="Q737" s="114"/>
      <c r="R737" s="106"/>
      <c r="S737" s="106"/>
      <c r="T737" s="106"/>
      <c r="U737" s="106"/>
      <c r="V737" s="106"/>
      <c r="W737" s="106"/>
      <c r="X737" s="106"/>
      <c r="Y737" s="106"/>
      <c r="Z737" s="106"/>
      <c r="AA737" s="106"/>
      <c r="AB737" s="106"/>
      <c r="AC737" s="106"/>
      <c r="AD737" s="106"/>
      <c r="AE737" s="106"/>
      <c r="AF737" s="106"/>
      <c r="AG737" s="106"/>
      <c r="AH737" s="106"/>
      <c r="AI737" s="106"/>
      <c r="AJ737" s="106"/>
      <c r="AK737" s="106"/>
      <c r="AL737" s="106"/>
      <c r="AM737" s="106"/>
      <c r="AN737" s="106"/>
      <c r="AO737" s="106"/>
      <c r="AP737" s="106"/>
      <c r="AQ737" s="106"/>
      <c r="AR737" s="106"/>
      <c r="AS737" s="106"/>
      <c r="AT737" s="106"/>
      <c r="AU737" s="106"/>
      <c r="AV737" s="106"/>
      <c r="AW737" s="106"/>
      <c r="AX737" s="106"/>
      <c r="AY737" s="106"/>
      <c r="AZ737" s="106"/>
      <c r="BA737" s="106"/>
      <c r="BB737" s="106"/>
      <c r="BC737" s="106"/>
      <c r="BD737" s="106"/>
      <c r="BE737" s="106"/>
      <c r="BF737" s="106"/>
      <c r="BG737" s="106"/>
      <c r="BH737" s="106"/>
      <c r="BI737" s="106"/>
      <c r="BJ737" s="106"/>
      <c r="BK737" s="106"/>
      <c r="BL737" s="106"/>
      <c r="BM737" s="106"/>
      <c r="BN737" s="106"/>
      <c r="BO737" s="106"/>
      <c r="BP737" s="106"/>
      <c r="BQ737" s="106"/>
      <c r="BR737" s="106"/>
      <c r="BS737" s="106"/>
      <c r="BT737" s="106"/>
      <c r="BU737" s="106"/>
      <c r="BV737" s="106"/>
      <c r="BW737" s="106"/>
      <c r="BX737" s="106"/>
      <c r="BY737" s="106"/>
      <c r="BZ737" s="106"/>
      <c r="CA737" s="106"/>
      <c r="CB737" s="106"/>
      <c r="CC737" s="106"/>
      <c r="CD737" s="106"/>
      <c r="CE737" s="106"/>
      <c r="CF737" s="106"/>
      <c r="CG737" s="106"/>
      <c r="CH737" s="106"/>
      <c r="CI737" s="106"/>
      <c r="CJ737" s="106"/>
      <c r="CK737" s="106"/>
      <c r="CL737" s="106"/>
      <c r="CM737" s="106"/>
      <c r="CN737" s="106"/>
      <c r="CO737" s="106"/>
      <c r="CP737" s="106"/>
      <c r="CQ737" s="106"/>
      <c r="CR737" s="106"/>
      <c r="CS737" s="106"/>
      <c r="CT737" s="106"/>
      <c r="CU737" s="106"/>
      <c r="CV737" s="106"/>
      <c r="CW737" s="106"/>
      <c r="CX737" s="106"/>
      <c r="CY737" s="106"/>
      <c r="CZ737" s="106"/>
      <c r="DA737" s="106"/>
      <c r="DB737" s="106"/>
      <c r="DC737" s="106"/>
      <c r="DD737" s="106"/>
      <c r="DE737" s="106"/>
      <c r="DF737" s="106"/>
      <c r="DG737" s="106"/>
      <c r="DH737" s="106"/>
      <c r="DI737" s="106"/>
      <c r="DJ737" s="106"/>
      <c r="DK737" s="106"/>
    </row>
    <row r="738" spans="2:115" x14ac:dyDescent="0.3">
      <c r="B738" s="106"/>
      <c r="C738" s="106"/>
      <c r="D738" s="106"/>
      <c r="E738" s="106"/>
      <c r="F738" s="106"/>
      <c r="G738" s="106"/>
      <c r="H738" s="106"/>
      <c r="I738" s="106"/>
      <c r="J738" s="106"/>
      <c r="K738" s="106"/>
      <c r="L738" s="106"/>
      <c r="M738" s="106"/>
      <c r="N738" s="106"/>
      <c r="O738" s="106"/>
      <c r="P738" s="114"/>
      <c r="Q738" s="114"/>
      <c r="R738" s="106"/>
      <c r="S738" s="106"/>
      <c r="T738" s="106"/>
      <c r="U738" s="106"/>
      <c r="V738" s="106"/>
      <c r="W738" s="106"/>
      <c r="X738" s="106"/>
      <c r="Y738" s="106"/>
      <c r="Z738" s="106"/>
      <c r="AA738" s="106"/>
      <c r="AB738" s="106"/>
      <c r="AC738" s="106"/>
      <c r="AD738" s="106"/>
      <c r="AE738" s="106"/>
      <c r="AF738" s="106"/>
      <c r="AG738" s="106"/>
      <c r="AH738" s="106"/>
      <c r="AI738" s="106"/>
      <c r="AJ738" s="106"/>
      <c r="AK738" s="106"/>
      <c r="AL738" s="106"/>
      <c r="AM738" s="106"/>
      <c r="AN738" s="106"/>
      <c r="AO738" s="106"/>
      <c r="AP738" s="106"/>
      <c r="AQ738" s="106"/>
      <c r="AR738" s="106"/>
      <c r="AS738" s="106"/>
      <c r="AT738" s="106"/>
      <c r="AU738" s="106"/>
      <c r="AV738" s="106"/>
      <c r="AW738" s="106"/>
      <c r="AX738" s="106"/>
      <c r="AY738" s="106"/>
      <c r="AZ738" s="106"/>
      <c r="BA738" s="106"/>
      <c r="BB738" s="106"/>
      <c r="BC738" s="106"/>
      <c r="BD738" s="106"/>
      <c r="BE738" s="106"/>
      <c r="BF738" s="106"/>
      <c r="BG738" s="106"/>
      <c r="BH738" s="106"/>
      <c r="BI738" s="106"/>
      <c r="BJ738" s="106"/>
      <c r="BK738" s="106"/>
      <c r="BL738" s="106"/>
      <c r="BM738" s="106"/>
      <c r="BN738" s="106"/>
      <c r="BO738" s="106"/>
      <c r="BP738" s="106"/>
      <c r="BQ738" s="106"/>
      <c r="BR738" s="106"/>
      <c r="BS738" s="106"/>
      <c r="BT738" s="106"/>
      <c r="BU738" s="106"/>
      <c r="BV738" s="106"/>
      <c r="BW738" s="106"/>
      <c r="BX738" s="106"/>
      <c r="BY738" s="106"/>
      <c r="BZ738" s="106"/>
      <c r="CA738" s="106"/>
      <c r="CB738" s="106"/>
      <c r="CC738" s="106"/>
      <c r="CD738" s="106"/>
      <c r="CE738" s="106"/>
      <c r="CF738" s="106"/>
      <c r="CG738" s="106"/>
      <c r="CH738" s="106"/>
      <c r="CI738" s="106"/>
      <c r="CJ738" s="106"/>
      <c r="CK738" s="106"/>
      <c r="CL738" s="106"/>
      <c r="CM738" s="106"/>
      <c r="CN738" s="106"/>
      <c r="CO738" s="106"/>
      <c r="CP738" s="106"/>
      <c r="CQ738" s="106"/>
      <c r="CR738" s="106"/>
      <c r="CS738" s="106"/>
      <c r="CT738" s="106"/>
      <c r="CU738" s="106"/>
      <c r="CV738" s="106"/>
      <c r="CW738" s="106"/>
      <c r="CX738" s="106"/>
      <c r="CY738" s="106"/>
      <c r="CZ738" s="106"/>
      <c r="DA738" s="106"/>
      <c r="DB738" s="106"/>
      <c r="DC738" s="106"/>
      <c r="DD738" s="106"/>
      <c r="DE738" s="106"/>
      <c r="DF738" s="106"/>
      <c r="DG738" s="106"/>
      <c r="DH738" s="106"/>
      <c r="DI738" s="106"/>
      <c r="DJ738" s="106"/>
      <c r="DK738" s="106"/>
    </row>
    <row r="739" spans="2:115" x14ac:dyDescent="0.3">
      <c r="B739" s="106"/>
      <c r="C739" s="106"/>
      <c r="D739" s="106"/>
      <c r="E739" s="106"/>
      <c r="F739" s="106"/>
      <c r="G739" s="106"/>
      <c r="H739" s="106"/>
      <c r="I739" s="106"/>
      <c r="J739" s="106"/>
      <c r="K739" s="106"/>
      <c r="L739" s="106"/>
      <c r="M739" s="106"/>
      <c r="N739" s="106"/>
      <c r="O739" s="106"/>
      <c r="P739" s="114"/>
      <c r="Q739" s="114"/>
      <c r="R739" s="106"/>
      <c r="S739" s="106"/>
      <c r="T739" s="106"/>
      <c r="U739" s="106"/>
      <c r="V739" s="106"/>
      <c r="W739" s="106"/>
      <c r="X739" s="106"/>
      <c r="Y739" s="106"/>
      <c r="Z739" s="106"/>
      <c r="AA739" s="106"/>
      <c r="AB739" s="106"/>
      <c r="AC739" s="106"/>
      <c r="AD739" s="106"/>
      <c r="AE739" s="106"/>
      <c r="AF739" s="106"/>
      <c r="AG739" s="106"/>
      <c r="AH739" s="106"/>
      <c r="AI739" s="106"/>
      <c r="AJ739" s="106"/>
      <c r="AK739" s="106"/>
      <c r="AL739" s="106"/>
      <c r="AM739" s="106"/>
      <c r="AN739" s="106"/>
      <c r="AO739" s="106"/>
      <c r="AP739" s="106"/>
      <c r="AQ739" s="106"/>
      <c r="AR739" s="106"/>
      <c r="AS739" s="106"/>
      <c r="AT739" s="106"/>
      <c r="AU739" s="106"/>
      <c r="AV739" s="106"/>
      <c r="AW739" s="106"/>
      <c r="AX739" s="106"/>
      <c r="AY739" s="106"/>
      <c r="AZ739" s="106"/>
      <c r="BA739" s="106"/>
      <c r="BB739" s="106"/>
      <c r="BC739" s="106"/>
      <c r="BD739" s="106"/>
      <c r="BE739" s="106"/>
      <c r="BF739" s="106"/>
      <c r="BG739" s="106"/>
      <c r="BH739" s="106"/>
      <c r="BI739" s="106"/>
      <c r="BJ739" s="106"/>
      <c r="BK739" s="106"/>
      <c r="BL739" s="106"/>
      <c r="BM739" s="106"/>
      <c r="BN739" s="106"/>
      <c r="BO739" s="106"/>
      <c r="BP739" s="106"/>
      <c r="BQ739" s="106"/>
      <c r="BR739" s="106"/>
      <c r="BS739" s="106"/>
      <c r="BT739" s="106"/>
      <c r="BU739" s="106"/>
      <c r="BV739" s="106"/>
      <c r="BW739" s="106"/>
      <c r="BX739" s="106"/>
      <c r="BY739" s="106"/>
      <c r="BZ739" s="106"/>
      <c r="CA739" s="106"/>
      <c r="CB739" s="106"/>
      <c r="CC739" s="106"/>
      <c r="CD739" s="106"/>
      <c r="CE739" s="106"/>
      <c r="CF739" s="106"/>
      <c r="CG739" s="106"/>
      <c r="CH739" s="106"/>
      <c r="CI739" s="106"/>
      <c r="CJ739" s="106"/>
      <c r="CK739" s="106"/>
      <c r="CL739" s="106"/>
      <c r="CM739" s="106"/>
      <c r="CN739" s="106"/>
      <c r="CO739" s="106"/>
      <c r="CP739" s="106"/>
      <c r="CQ739" s="106"/>
      <c r="CR739" s="106"/>
      <c r="CS739" s="106"/>
      <c r="CT739" s="106"/>
      <c r="CU739" s="106"/>
      <c r="CV739" s="106"/>
      <c r="CW739" s="106"/>
      <c r="CX739" s="106"/>
      <c r="CY739" s="106"/>
      <c r="CZ739" s="106"/>
      <c r="DA739" s="106"/>
      <c r="DB739" s="106"/>
      <c r="DC739" s="106"/>
      <c r="DD739" s="106"/>
      <c r="DE739" s="106"/>
      <c r="DF739" s="106"/>
      <c r="DG739" s="106"/>
      <c r="DH739" s="106"/>
      <c r="DI739" s="106"/>
      <c r="DJ739" s="106"/>
      <c r="DK739" s="106"/>
    </row>
    <row r="740" spans="2:115" x14ac:dyDescent="0.3">
      <c r="B740" s="106"/>
      <c r="C740" s="106"/>
      <c r="D740" s="106"/>
      <c r="E740" s="106"/>
      <c r="F740" s="106"/>
      <c r="G740" s="106"/>
      <c r="H740" s="106"/>
      <c r="I740" s="106"/>
      <c r="J740" s="106"/>
      <c r="K740" s="106"/>
      <c r="L740" s="106"/>
      <c r="M740" s="106"/>
      <c r="N740" s="106"/>
      <c r="O740" s="106"/>
      <c r="P740" s="114"/>
      <c r="Q740" s="114"/>
      <c r="R740" s="106"/>
      <c r="S740" s="106"/>
      <c r="T740" s="106"/>
      <c r="U740" s="106"/>
      <c r="V740" s="106"/>
      <c r="W740" s="106"/>
      <c r="X740" s="106"/>
      <c r="Y740" s="106"/>
      <c r="Z740" s="106"/>
      <c r="AA740" s="106"/>
      <c r="AB740" s="106"/>
      <c r="AC740" s="106"/>
      <c r="AD740" s="106"/>
      <c r="AE740" s="106"/>
      <c r="AF740" s="106"/>
      <c r="AG740" s="106"/>
      <c r="AH740" s="106"/>
      <c r="AI740" s="106"/>
      <c r="AJ740" s="106"/>
      <c r="AK740" s="106"/>
      <c r="AL740" s="106"/>
      <c r="AM740" s="106"/>
      <c r="AN740" s="106"/>
      <c r="AO740" s="106"/>
      <c r="AP740" s="106"/>
      <c r="AQ740" s="106"/>
      <c r="AR740" s="106"/>
      <c r="AS740" s="106"/>
      <c r="AT740" s="106"/>
      <c r="AU740" s="106"/>
      <c r="AV740" s="106"/>
      <c r="AW740" s="106"/>
      <c r="AX740" s="106"/>
      <c r="AY740" s="106"/>
      <c r="AZ740" s="106"/>
      <c r="BA740" s="106"/>
      <c r="BB740" s="106"/>
      <c r="BC740" s="106"/>
      <c r="BD740" s="106"/>
      <c r="BE740" s="106"/>
      <c r="BF740" s="106"/>
      <c r="BG740" s="106"/>
      <c r="BH740" s="106"/>
      <c r="BI740" s="106"/>
      <c r="BJ740" s="106"/>
      <c r="BK740" s="106"/>
      <c r="BL740" s="106"/>
      <c r="BM740" s="106"/>
      <c r="BN740" s="106"/>
      <c r="BO740" s="106"/>
      <c r="BP740" s="106"/>
      <c r="BQ740" s="106"/>
      <c r="BR740" s="106"/>
      <c r="BS740" s="106"/>
      <c r="BT740" s="106"/>
      <c r="BU740" s="106"/>
      <c r="BV740" s="106"/>
      <c r="BW740" s="106"/>
      <c r="BX740" s="106"/>
      <c r="BY740" s="106"/>
      <c r="BZ740" s="106"/>
      <c r="CA740" s="106"/>
      <c r="CB740" s="106"/>
      <c r="CC740" s="106"/>
      <c r="CD740" s="106"/>
      <c r="CE740" s="106"/>
      <c r="CF740" s="106"/>
      <c r="CG740" s="106"/>
      <c r="CH740" s="106"/>
      <c r="CI740" s="106"/>
      <c r="CJ740" s="106"/>
      <c r="CK740" s="106"/>
      <c r="CL740" s="106"/>
      <c r="CM740" s="106"/>
      <c r="CN740" s="106"/>
      <c r="CO740" s="106"/>
      <c r="CP740" s="106"/>
      <c r="CQ740" s="106"/>
      <c r="CR740" s="106"/>
      <c r="CS740" s="106"/>
      <c r="CT740" s="106"/>
      <c r="CU740" s="106"/>
      <c r="CV740" s="106"/>
      <c r="CW740" s="106"/>
      <c r="CX740" s="106"/>
      <c r="CY740" s="106"/>
      <c r="CZ740" s="106"/>
      <c r="DA740" s="106"/>
      <c r="DB740" s="106"/>
      <c r="DC740" s="106"/>
      <c r="DD740" s="106"/>
      <c r="DE740" s="106"/>
      <c r="DF740" s="106"/>
      <c r="DG740" s="106"/>
      <c r="DH740" s="106"/>
      <c r="DI740" s="106"/>
      <c r="DJ740" s="106"/>
      <c r="DK740" s="106"/>
    </row>
    <row r="741" spans="2:115" x14ac:dyDescent="0.3">
      <c r="B741" s="106"/>
      <c r="C741" s="106"/>
      <c r="D741" s="106"/>
      <c r="E741" s="106"/>
      <c r="F741" s="106"/>
      <c r="G741" s="106"/>
      <c r="H741" s="106"/>
      <c r="I741" s="106"/>
      <c r="J741" s="106"/>
      <c r="K741" s="106"/>
      <c r="L741" s="106"/>
      <c r="M741" s="106"/>
      <c r="N741" s="106"/>
      <c r="O741" s="106"/>
      <c r="P741" s="114"/>
      <c r="Q741" s="114"/>
      <c r="R741" s="106"/>
      <c r="S741" s="106"/>
      <c r="T741" s="106"/>
      <c r="U741" s="106"/>
      <c r="V741" s="106"/>
      <c r="W741" s="106"/>
      <c r="X741" s="106"/>
      <c r="Y741" s="106"/>
      <c r="Z741" s="106"/>
      <c r="AA741" s="106"/>
      <c r="AB741" s="106"/>
      <c r="AC741" s="106"/>
      <c r="AD741" s="106"/>
      <c r="AE741" s="106"/>
      <c r="AF741" s="106"/>
      <c r="AG741" s="106"/>
      <c r="AH741" s="106"/>
      <c r="AI741" s="106"/>
      <c r="AJ741" s="106"/>
      <c r="AK741" s="106"/>
      <c r="AL741" s="106"/>
      <c r="AM741" s="106"/>
      <c r="AN741" s="106"/>
      <c r="AO741" s="106"/>
      <c r="AP741" s="106"/>
      <c r="AQ741" s="106"/>
      <c r="AR741" s="106"/>
      <c r="AS741" s="106"/>
      <c r="AT741" s="106"/>
      <c r="AU741" s="106"/>
      <c r="AV741" s="106"/>
      <c r="AW741" s="106"/>
      <c r="AX741" s="106"/>
      <c r="AY741" s="106"/>
      <c r="AZ741" s="106"/>
      <c r="BA741" s="106"/>
      <c r="BB741" s="106"/>
      <c r="BC741" s="106"/>
      <c r="BD741" s="106"/>
      <c r="BE741" s="106"/>
      <c r="BF741" s="106"/>
      <c r="BG741" s="106"/>
      <c r="BH741" s="106"/>
      <c r="BI741" s="106"/>
      <c r="BJ741" s="106"/>
      <c r="BK741" s="106"/>
      <c r="BL741" s="106"/>
      <c r="BM741" s="106"/>
      <c r="BN741" s="106"/>
      <c r="BO741" s="106"/>
      <c r="BP741" s="106"/>
      <c r="BQ741" s="106"/>
      <c r="BR741" s="106"/>
      <c r="BS741" s="106"/>
      <c r="BT741" s="106"/>
      <c r="BU741" s="106"/>
      <c r="BV741" s="106"/>
      <c r="BW741" s="106"/>
      <c r="BX741" s="106"/>
      <c r="BY741" s="106"/>
      <c r="BZ741" s="106"/>
      <c r="CA741" s="106"/>
      <c r="CB741" s="106"/>
      <c r="CC741" s="106"/>
      <c r="CD741" s="106"/>
      <c r="CE741" s="106"/>
      <c r="CF741" s="106"/>
      <c r="CG741" s="106"/>
      <c r="CH741" s="106"/>
      <c r="CI741" s="106"/>
      <c r="CJ741" s="106"/>
      <c r="CK741" s="106"/>
      <c r="CL741" s="106"/>
      <c r="CM741" s="106"/>
      <c r="CN741" s="106"/>
      <c r="CO741" s="106"/>
      <c r="CP741" s="106"/>
      <c r="CQ741" s="106"/>
      <c r="CR741" s="106"/>
      <c r="CS741" s="106"/>
      <c r="CT741" s="106"/>
      <c r="CU741" s="106"/>
      <c r="CV741" s="106"/>
      <c r="CW741" s="106"/>
      <c r="CX741" s="106"/>
      <c r="CY741" s="106"/>
      <c r="CZ741" s="106"/>
      <c r="DA741" s="106"/>
      <c r="DB741" s="106"/>
      <c r="DC741" s="106"/>
      <c r="DD741" s="106"/>
      <c r="DE741" s="106"/>
      <c r="DF741" s="106"/>
      <c r="DG741" s="106"/>
      <c r="DH741" s="106"/>
      <c r="DI741" s="106"/>
      <c r="DJ741" s="106"/>
      <c r="DK741" s="106"/>
    </row>
    <row r="742" spans="2:115" x14ac:dyDescent="0.3">
      <c r="B742" s="106"/>
      <c r="C742" s="106"/>
      <c r="D742" s="106"/>
      <c r="E742" s="106"/>
      <c r="F742" s="106"/>
      <c r="G742" s="106"/>
      <c r="H742" s="106"/>
      <c r="I742" s="106"/>
      <c r="J742" s="106"/>
      <c r="K742" s="106"/>
      <c r="L742" s="106"/>
      <c r="M742" s="106"/>
      <c r="N742" s="106"/>
      <c r="O742" s="106"/>
      <c r="P742" s="114"/>
      <c r="Q742" s="114"/>
      <c r="R742" s="106"/>
      <c r="S742" s="106"/>
      <c r="T742" s="106"/>
      <c r="U742" s="106"/>
      <c r="V742" s="106"/>
      <c r="W742" s="106"/>
      <c r="X742" s="106"/>
      <c r="Y742" s="106"/>
      <c r="Z742" s="106"/>
      <c r="AA742" s="106"/>
      <c r="AB742" s="106"/>
      <c r="AC742" s="106"/>
      <c r="AD742" s="106"/>
      <c r="AE742" s="106"/>
      <c r="AF742" s="106"/>
      <c r="AG742" s="106"/>
      <c r="AH742" s="106"/>
      <c r="AI742" s="106"/>
      <c r="AJ742" s="106"/>
      <c r="AK742" s="106"/>
      <c r="AL742" s="106"/>
      <c r="AM742" s="106"/>
      <c r="AN742" s="106"/>
      <c r="AO742" s="106"/>
      <c r="AP742" s="106"/>
      <c r="AQ742" s="106"/>
      <c r="AR742" s="106"/>
      <c r="AS742" s="106"/>
      <c r="AT742" s="106"/>
      <c r="AU742" s="106"/>
      <c r="AV742" s="106"/>
      <c r="AW742" s="106"/>
      <c r="AX742" s="106"/>
      <c r="AY742" s="106"/>
      <c r="AZ742" s="106"/>
      <c r="BA742" s="106"/>
      <c r="BB742" s="106"/>
      <c r="BC742" s="106"/>
      <c r="BD742" s="106"/>
      <c r="BE742" s="106"/>
      <c r="BF742" s="106"/>
      <c r="BG742" s="106"/>
      <c r="BH742" s="106"/>
      <c r="BI742" s="106"/>
      <c r="BJ742" s="106"/>
      <c r="BK742" s="106"/>
      <c r="BL742" s="106"/>
      <c r="BM742" s="106"/>
      <c r="BN742" s="106"/>
      <c r="BO742" s="106"/>
      <c r="BP742" s="106"/>
      <c r="BQ742" s="106"/>
      <c r="BR742" s="106"/>
      <c r="BS742" s="106"/>
      <c r="BT742" s="106"/>
      <c r="BU742" s="106"/>
      <c r="BV742" s="106"/>
      <c r="BW742" s="106"/>
      <c r="BX742" s="106"/>
      <c r="BY742" s="106"/>
      <c r="BZ742" s="106"/>
      <c r="CA742" s="106"/>
      <c r="CB742" s="106"/>
      <c r="CC742" s="106"/>
      <c r="CD742" s="106"/>
      <c r="CE742" s="106"/>
      <c r="CF742" s="106"/>
      <c r="CG742" s="106"/>
      <c r="CH742" s="106"/>
      <c r="CI742" s="106"/>
      <c r="CJ742" s="106"/>
      <c r="CK742" s="106"/>
      <c r="CL742" s="106"/>
      <c r="CM742" s="106"/>
      <c r="CN742" s="106"/>
      <c r="CO742" s="106"/>
      <c r="CP742" s="106"/>
      <c r="CQ742" s="106"/>
      <c r="CR742" s="106"/>
      <c r="CS742" s="106"/>
      <c r="CT742" s="106"/>
      <c r="CU742" s="106"/>
      <c r="CV742" s="106"/>
      <c r="CW742" s="106"/>
      <c r="CX742" s="106"/>
      <c r="CY742" s="106"/>
      <c r="CZ742" s="106"/>
      <c r="DA742" s="106"/>
      <c r="DB742" s="106"/>
      <c r="DC742" s="106"/>
      <c r="DD742" s="106"/>
      <c r="DE742" s="106"/>
      <c r="DF742" s="106"/>
      <c r="DG742" s="106"/>
      <c r="DH742" s="106"/>
      <c r="DI742" s="106"/>
      <c r="DJ742" s="106"/>
      <c r="DK742" s="106"/>
    </row>
    <row r="743" spans="2:115" x14ac:dyDescent="0.3">
      <c r="B743" s="106"/>
      <c r="C743" s="106"/>
      <c r="D743" s="106"/>
      <c r="E743" s="106"/>
      <c r="F743" s="106"/>
      <c r="G743" s="106"/>
      <c r="H743" s="106"/>
      <c r="I743" s="106"/>
      <c r="J743" s="106"/>
      <c r="K743" s="106"/>
      <c r="L743" s="106"/>
      <c r="M743" s="106"/>
      <c r="N743" s="106"/>
      <c r="O743" s="106"/>
      <c r="P743" s="114"/>
      <c r="Q743" s="114"/>
      <c r="R743" s="106"/>
      <c r="S743" s="106"/>
      <c r="T743" s="106"/>
      <c r="U743" s="106"/>
      <c r="V743" s="106"/>
      <c r="W743" s="106"/>
      <c r="X743" s="106"/>
      <c r="Y743" s="106"/>
      <c r="Z743" s="106"/>
      <c r="AA743" s="106"/>
      <c r="AB743" s="106"/>
      <c r="AC743" s="106"/>
      <c r="AD743" s="106"/>
      <c r="AE743" s="106"/>
      <c r="AF743" s="106"/>
      <c r="AG743" s="106"/>
      <c r="AH743" s="106"/>
      <c r="AI743" s="106"/>
      <c r="AJ743" s="106"/>
      <c r="AK743" s="106"/>
      <c r="AL743" s="106"/>
      <c r="AM743" s="106"/>
      <c r="AN743" s="106"/>
      <c r="AO743" s="106"/>
      <c r="AP743" s="106"/>
      <c r="AQ743" s="106"/>
      <c r="AR743" s="106"/>
      <c r="AS743" s="106"/>
      <c r="AT743" s="106"/>
      <c r="AU743" s="106"/>
      <c r="AV743" s="106"/>
      <c r="AW743" s="106"/>
      <c r="AX743" s="106"/>
      <c r="AY743" s="106"/>
      <c r="AZ743" s="106"/>
      <c r="BA743" s="106"/>
      <c r="BB743" s="106"/>
      <c r="BC743" s="106"/>
      <c r="BD743" s="106"/>
      <c r="BE743" s="106"/>
      <c r="BF743" s="106"/>
      <c r="BG743" s="106"/>
      <c r="BH743" s="106"/>
      <c r="BI743" s="106"/>
      <c r="BJ743" s="106"/>
      <c r="BK743" s="106"/>
      <c r="BL743" s="106"/>
      <c r="BM743" s="106"/>
      <c r="BN743" s="106"/>
      <c r="BO743" s="106"/>
      <c r="BP743" s="106"/>
      <c r="BQ743" s="106"/>
      <c r="BR743" s="106"/>
      <c r="BS743" s="106"/>
      <c r="BT743" s="106"/>
      <c r="BU743" s="106"/>
      <c r="BV743" s="106"/>
      <c r="BW743" s="106"/>
      <c r="BX743" s="106"/>
      <c r="BY743" s="106"/>
      <c r="BZ743" s="106"/>
      <c r="CA743" s="106"/>
      <c r="CB743" s="106"/>
      <c r="CC743" s="106"/>
      <c r="CD743" s="106"/>
      <c r="CE743" s="106"/>
      <c r="CF743" s="106"/>
      <c r="CG743" s="106"/>
      <c r="CH743" s="106"/>
      <c r="CI743" s="106"/>
      <c r="CJ743" s="106"/>
      <c r="CK743" s="106"/>
      <c r="CL743" s="106"/>
      <c r="CM743" s="106"/>
      <c r="CN743" s="106"/>
      <c r="CO743" s="106"/>
      <c r="CP743" s="106"/>
      <c r="CQ743" s="106"/>
      <c r="CR743" s="106"/>
      <c r="CS743" s="106"/>
      <c r="CT743" s="106"/>
      <c r="CU743" s="106"/>
      <c r="CV743" s="106"/>
      <c r="CW743" s="106"/>
      <c r="CX743" s="106"/>
      <c r="CY743" s="106"/>
      <c r="CZ743" s="106"/>
      <c r="DA743" s="106"/>
      <c r="DB743" s="106"/>
      <c r="DC743" s="106"/>
      <c r="DD743" s="106"/>
      <c r="DE743" s="106"/>
      <c r="DF743" s="106"/>
      <c r="DG743" s="106"/>
      <c r="DH743" s="106"/>
      <c r="DI743" s="106"/>
      <c r="DJ743" s="106"/>
      <c r="DK743" s="106"/>
    </row>
    <row r="744" spans="2:115" x14ac:dyDescent="0.3">
      <c r="B744" s="106"/>
      <c r="C744" s="106"/>
      <c r="D744" s="106"/>
      <c r="E744" s="106"/>
      <c r="F744" s="106"/>
      <c r="G744" s="106"/>
      <c r="H744" s="106"/>
      <c r="I744" s="106"/>
      <c r="J744" s="106"/>
      <c r="K744" s="106"/>
      <c r="L744" s="106"/>
      <c r="M744" s="106"/>
      <c r="N744" s="106"/>
      <c r="O744" s="106"/>
      <c r="P744" s="114"/>
      <c r="Q744" s="114"/>
      <c r="R744" s="106"/>
      <c r="S744" s="106"/>
      <c r="T744" s="106"/>
      <c r="U744" s="106"/>
      <c r="V744" s="106"/>
      <c r="W744" s="106"/>
      <c r="X744" s="106"/>
      <c r="Y744" s="106"/>
      <c r="Z744" s="106"/>
      <c r="AA744" s="106"/>
      <c r="AB744" s="106"/>
      <c r="AC744" s="106"/>
      <c r="AD744" s="106"/>
      <c r="AE744" s="106"/>
      <c r="AF744" s="106"/>
      <c r="AG744" s="106"/>
      <c r="AH744" s="106"/>
      <c r="AI744" s="106"/>
      <c r="AJ744" s="106"/>
      <c r="AK744" s="106"/>
      <c r="AL744" s="106"/>
      <c r="AM744" s="106"/>
      <c r="AN744" s="106"/>
      <c r="AO744" s="106"/>
      <c r="AP744" s="106"/>
      <c r="AQ744" s="106"/>
      <c r="AR744" s="106"/>
      <c r="AS744" s="106"/>
      <c r="AT744" s="106"/>
      <c r="AU744" s="106"/>
      <c r="AV744" s="106"/>
      <c r="AW744" s="106"/>
      <c r="AX744" s="106"/>
      <c r="AY744" s="106"/>
      <c r="AZ744" s="106"/>
      <c r="BA744" s="106"/>
      <c r="BB744" s="106"/>
      <c r="BC744" s="106"/>
      <c r="BD744" s="106"/>
      <c r="BE744" s="106"/>
      <c r="BF744" s="106"/>
      <c r="BG744" s="106"/>
      <c r="BH744" s="106"/>
      <c r="BI744" s="106"/>
      <c r="BJ744" s="106"/>
      <c r="BK744" s="106"/>
      <c r="BL744" s="106"/>
      <c r="BM744" s="106"/>
      <c r="BN744" s="106"/>
      <c r="BO744" s="106"/>
      <c r="BP744" s="106"/>
      <c r="BQ744" s="106"/>
      <c r="BR744" s="106"/>
      <c r="BS744" s="106"/>
      <c r="BT744" s="106"/>
      <c r="BU744" s="106"/>
      <c r="BV744" s="106"/>
      <c r="BW744" s="106"/>
      <c r="BX744" s="106"/>
      <c r="BY744" s="106"/>
      <c r="BZ744" s="106"/>
      <c r="CA744" s="106"/>
      <c r="CB744" s="106"/>
      <c r="CC744" s="106"/>
      <c r="CD744" s="106"/>
      <c r="CE744" s="106"/>
      <c r="CF744" s="106"/>
      <c r="CG744" s="106"/>
      <c r="CH744" s="106"/>
      <c r="CI744" s="106"/>
      <c r="CJ744" s="106"/>
      <c r="CK744" s="106"/>
      <c r="CL744" s="106"/>
      <c r="CM744" s="106"/>
      <c r="CN744" s="106"/>
      <c r="CO744" s="106"/>
      <c r="CP744" s="106"/>
      <c r="CQ744" s="106"/>
      <c r="CR744" s="106"/>
      <c r="CS744" s="106"/>
      <c r="CT744" s="106"/>
      <c r="CU744" s="106"/>
      <c r="CV744" s="106"/>
      <c r="CW744" s="106"/>
      <c r="CX744" s="106"/>
      <c r="CY744" s="106"/>
      <c r="CZ744" s="106"/>
      <c r="DA744" s="106"/>
      <c r="DB744" s="106"/>
      <c r="DC744" s="106"/>
      <c r="DD744" s="106"/>
      <c r="DE744" s="106"/>
      <c r="DF744" s="106"/>
      <c r="DG744" s="106"/>
      <c r="DH744" s="106"/>
      <c r="DI744" s="106"/>
      <c r="DJ744" s="106"/>
      <c r="DK744" s="106"/>
    </row>
    <row r="745" spans="2:115" x14ac:dyDescent="0.3">
      <c r="B745" s="106"/>
      <c r="C745" s="106"/>
      <c r="D745" s="106"/>
      <c r="E745" s="106"/>
      <c r="F745" s="106"/>
      <c r="G745" s="106"/>
      <c r="H745" s="106"/>
      <c r="I745" s="106"/>
      <c r="J745" s="106"/>
      <c r="K745" s="106"/>
      <c r="L745" s="106"/>
      <c r="M745" s="106"/>
      <c r="N745" s="106"/>
      <c r="O745" s="106"/>
      <c r="P745" s="114"/>
      <c r="Q745" s="114"/>
      <c r="R745" s="106"/>
      <c r="S745" s="106"/>
      <c r="T745" s="106"/>
      <c r="U745" s="106"/>
      <c r="V745" s="106"/>
      <c r="W745" s="106"/>
      <c r="X745" s="106"/>
      <c r="Y745" s="106"/>
      <c r="Z745" s="106"/>
      <c r="AA745" s="106"/>
      <c r="AB745" s="106"/>
      <c r="AC745" s="106"/>
      <c r="AD745" s="106"/>
      <c r="AE745" s="106"/>
      <c r="AF745" s="106"/>
      <c r="AG745" s="106"/>
      <c r="AH745" s="106"/>
      <c r="AI745" s="106"/>
      <c r="AJ745" s="106"/>
      <c r="AK745" s="106"/>
      <c r="AL745" s="106"/>
      <c r="AM745" s="106"/>
      <c r="AN745" s="106"/>
      <c r="AO745" s="106"/>
      <c r="AP745" s="106"/>
      <c r="AQ745" s="106"/>
      <c r="AR745" s="106"/>
      <c r="AS745" s="106"/>
      <c r="AT745" s="106"/>
      <c r="AU745" s="106"/>
      <c r="AV745" s="106"/>
      <c r="AW745" s="106"/>
      <c r="AX745" s="106"/>
      <c r="AY745" s="106"/>
      <c r="AZ745" s="106"/>
      <c r="BA745" s="106"/>
      <c r="BB745" s="106"/>
      <c r="BC745" s="106"/>
      <c r="BD745" s="106"/>
      <c r="BE745" s="106"/>
      <c r="BF745" s="106"/>
      <c r="BG745" s="106"/>
      <c r="BH745" s="106"/>
      <c r="BI745" s="106"/>
      <c r="BJ745" s="106"/>
      <c r="BK745" s="106"/>
      <c r="BL745" s="106"/>
      <c r="BM745" s="106"/>
      <c r="BN745" s="106"/>
      <c r="BO745" s="106"/>
      <c r="BP745" s="106"/>
      <c r="BQ745" s="106"/>
      <c r="BR745" s="106"/>
      <c r="BS745" s="106"/>
      <c r="BT745" s="106"/>
      <c r="BU745" s="106"/>
      <c r="BV745" s="106"/>
      <c r="BW745" s="106"/>
      <c r="BX745" s="106"/>
      <c r="BY745" s="106"/>
      <c r="BZ745" s="106"/>
      <c r="CA745" s="106"/>
      <c r="CB745" s="106"/>
      <c r="CC745" s="106"/>
      <c r="CD745" s="106"/>
      <c r="CE745" s="106"/>
      <c r="CF745" s="106"/>
      <c r="CG745" s="106"/>
      <c r="CH745" s="106"/>
      <c r="CI745" s="106"/>
      <c r="CJ745" s="106"/>
      <c r="CK745" s="106"/>
      <c r="CL745" s="106"/>
      <c r="CM745" s="106"/>
      <c r="CN745" s="106"/>
      <c r="CO745" s="106"/>
      <c r="CP745" s="106"/>
      <c r="CQ745" s="106"/>
      <c r="CR745" s="106"/>
      <c r="CS745" s="106"/>
      <c r="CT745" s="106"/>
      <c r="CU745" s="106"/>
      <c r="CV745" s="106"/>
      <c r="CW745" s="106"/>
      <c r="CX745" s="106"/>
      <c r="CY745" s="106"/>
      <c r="CZ745" s="106"/>
      <c r="DA745" s="106"/>
      <c r="DB745" s="106"/>
      <c r="DC745" s="106"/>
      <c r="DD745" s="106"/>
      <c r="DE745" s="106"/>
      <c r="DF745" s="106"/>
      <c r="DG745" s="106"/>
      <c r="DH745" s="106"/>
      <c r="DI745" s="106"/>
      <c r="DJ745" s="106"/>
      <c r="DK745" s="106"/>
    </row>
    <row r="746" spans="2:115" x14ac:dyDescent="0.3">
      <c r="B746" s="106"/>
      <c r="C746" s="106"/>
      <c r="D746" s="106"/>
      <c r="E746" s="106"/>
      <c r="F746" s="106"/>
      <c r="G746" s="106"/>
      <c r="H746" s="106"/>
      <c r="I746" s="106"/>
      <c r="J746" s="106"/>
      <c r="K746" s="106"/>
      <c r="L746" s="106"/>
      <c r="M746" s="106"/>
      <c r="N746" s="106"/>
      <c r="O746" s="106"/>
      <c r="P746" s="114"/>
      <c r="Q746" s="114"/>
      <c r="R746" s="106"/>
      <c r="S746" s="106"/>
      <c r="T746" s="106"/>
      <c r="U746" s="106"/>
      <c r="V746" s="106"/>
      <c r="W746" s="106"/>
      <c r="X746" s="106"/>
      <c r="Y746" s="106"/>
      <c r="Z746" s="106"/>
      <c r="AA746" s="106"/>
      <c r="AB746" s="106"/>
      <c r="AC746" s="106"/>
      <c r="AD746" s="106"/>
      <c r="AE746" s="106"/>
      <c r="AF746" s="106"/>
      <c r="AG746" s="106"/>
      <c r="AH746" s="106"/>
      <c r="AI746" s="106"/>
      <c r="AJ746" s="106"/>
      <c r="AK746" s="106"/>
      <c r="AL746" s="106"/>
      <c r="AM746" s="106"/>
      <c r="AN746" s="106"/>
      <c r="AO746" s="106"/>
      <c r="AP746" s="106"/>
      <c r="AQ746" s="106"/>
      <c r="AR746" s="106"/>
      <c r="AS746" s="106"/>
      <c r="AT746" s="106"/>
      <c r="AU746" s="106"/>
      <c r="AV746" s="106"/>
      <c r="AW746" s="106"/>
      <c r="AX746" s="106"/>
      <c r="AY746" s="106"/>
      <c r="AZ746" s="106"/>
      <c r="BA746" s="106"/>
      <c r="BB746" s="106"/>
      <c r="BC746" s="106"/>
      <c r="BD746" s="106"/>
      <c r="BE746" s="106"/>
      <c r="BF746" s="106"/>
      <c r="BG746" s="106"/>
      <c r="BH746" s="106"/>
      <c r="BI746" s="106"/>
      <c r="BJ746" s="106"/>
      <c r="BK746" s="106"/>
      <c r="BL746" s="106"/>
      <c r="BM746" s="106"/>
      <c r="BN746" s="106"/>
      <c r="BO746" s="106"/>
      <c r="BP746" s="106"/>
      <c r="BQ746" s="106"/>
      <c r="BR746" s="106"/>
      <c r="BS746" s="106"/>
      <c r="BT746" s="106"/>
      <c r="BU746" s="106"/>
      <c r="BV746" s="106"/>
      <c r="BW746" s="106"/>
      <c r="BX746" s="106"/>
      <c r="BY746" s="106"/>
      <c r="BZ746" s="106"/>
      <c r="CA746" s="106"/>
      <c r="CB746" s="106"/>
      <c r="CC746" s="106"/>
      <c r="CD746" s="106"/>
      <c r="CE746" s="106"/>
      <c r="CF746" s="106"/>
      <c r="CG746" s="106"/>
      <c r="CH746" s="106"/>
      <c r="CI746" s="106"/>
      <c r="CJ746" s="106"/>
      <c r="CK746" s="106"/>
      <c r="CL746" s="106"/>
      <c r="CM746" s="106"/>
      <c r="CN746" s="106"/>
      <c r="CO746" s="106"/>
      <c r="CP746" s="106"/>
      <c r="CQ746" s="106"/>
      <c r="CR746" s="106"/>
      <c r="CS746" s="106"/>
      <c r="CT746" s="106"/>
      <c r="CU746" s="106"/>
      <c r="CV746" s="106"/>
      <c r="CW746" s="106"/>
      <c r="CX746" s="106"/>
      <c r="CY746" s="106"/>
      <c r="CZ746" s="106"/>
      <c r="DA746" s="106"/>
      <c r="DB746" s="106"/>
      <c r="DC746" s="106"/>
      <c r="DD746" s="106"/>
      <c r="DE746" s="106"/>
      <c r="DF746" s="106"/>
      <c r="DG746" s="106"/>
      <c r="DH746" s="106"/>
      <c r="DI746" s="106"/>
      <c r="DJ746" s="106"/>
      <c r="DK746" s="106"/>
    </row>
    <row r="747" spans="2:115" x14ac:dyDescent="0.3">
      <c r="B747" s="106"/>
      <c r="C747" s="106"/>
      <c r="D747" s="106"/>
      <c r="E747" s="106"/>
      <c r="F747" s="106"/>
      <c r="G747" s="106"/>
      <c r="H747" s="106"/>
      <c r="I747" s="106"/>
      <c r="J747" s="106"/>
      <c r="K747" s="106"/>
      <c r="L747" s="106"/>
      <c r="M747" s="106"/>
      <c r="N747" s="106"/>
      <c r="O747" s="106"/>
      <c r="P747" s="114"/>
      <c r="Q747" s="114"/>
      <c r="R747" s="106"/>
      <c r="S747" s="106"/>
      <c r="T747" s="106"/>
      <c r="U747" s="106"/>
      <c r="V747" s="106"/>
      <c r="W747" s="106"/>
      <c r="X747" s="106"/>
      <c r="Y747" s="106"/>
      <c r="Z747" s="106"/>
      <c r="AA747" s="106"/>
      <c r="AB747" s="106"/>
      <c r="AC747" s="106"/>
      <c r="AD747" s="106"/>
      <c r="AE747" s="106"/>
      <c r="AF747" s="106"/>
      <c r="AG747" s="106"/>
      <c r="AH747" s="106"/>
      <c r="AI747" s="106"/>
      <c r="AJ747" s="106"/>
      <c r="AK747" s="106"/>
      <c r="AL747" s="106"/>
      <c r="AM747" s="106"/>
      <c r="AN747" s="106"/>
      <c r="AO747" s="106"/>
      <c r="AP747" s="106"/>
      <c r="AQ747" s="106"/>
      <c r="AR747" s="106"/>
      <c r="AS747" s="106"/>
      <c r="AT747" s="106"/>
      <c r="AU747" s="106"/>
      <c r="AV747" s="106"/>
      <c r="AW747" s="106"/>
      <c r="AX747" s="106"/>
      <c r="AY747" s="106"/>
      <c r="AZ747" s="106"/>
      <c r="BA747" s="106"/>
      <c r="BB747" s="106"/>
      <c r="BC747" s="106"/>
      <c r="BD747" s="106"/>
      <c r="BE747" s="106"/>
      <c r="BF747" s="106"/>
      <c r="BG747" s="106"/>
      <c r="BH747" s="106"/>
      <c r="BI747" s="106"/>
      <c r="BJ747" s="106"/>
      <c r="BK747" s="106"/>
      <c r="BL747" s="106"/>
      <c r="BM747" s="106"/>
      <c r="BN747" s="106"/>
      <c r="BO747" s="106"/>
      <c r="BP747" s="106"/>
      <c r="BQ747" s="106"/>
      <c r="BR747" s="106"/>
      <c r="BS747" s="106"/>
      <c r="BT747" s="106"/>
      <c r="BU747" s="106"/>
      <c r="BV747" s="106"/>
      <c r="BW747" s="106"/>
      <c r="BX747" s="106"/>
      <c r="BY747" s="106"/>
      <c r="BZ747" s="106"/>
      <c r="CA747" s="106"/>
      <c r="CB747" s="106"/>
      <c r="CC747" s="106"/>
      <c r="CD747" s="106"/>
      <c r="CE747" s="106"/>
      <c r="CF747" s="106"/>
      <c r="CG747" s="106"/>
      <c r="CH747" s="106"/>
      <c r="CI747" s="106"/>
      <c r="CJ747" s="106"/>
      <c r="CK747" s="106"/>
      <c r="CL747" s="106"/>
      <c r="CM747" s="106"/>
      <c r="CN747" s="106"/>
      <c r="CO747" s="106"/>
      <c r="CP747" s="106"/>
      <c r="CQ747" s="106"/>
      <c r="CR747" s="106"/>
      <c r="CS747" s="106"/>
      <c r="CT747" s="106"/>
      <c r="CU747" s="106"/>
      <c r="CV747" s="106"/>
      <c r="CW747" s="106"/>
      <c r="CX747" s="106"/>
      <c r="CY747" s="106"/>
      <c r="CZ747" s="106"/>
      <c r="DA747" s="106"/>
      <c r="DB747" s="106"/>
      <c r="DC747" s="106"/>
      <c r="DD747" s="106"/>
      <c r="DE747" s="106"/>
      <c r="DF747" s="106"/>
      <c r="DG747" s="106"/>
      <c r="DH747" s="106"/>
      <c r="DI747" s="106"/>
      <c r="DJ747" s="106"/>
      <c r="DK747" s="106"/>
    </row>
    <row r="748" spans="2:115" x14ac:dyDescent="0.3">
      <c r="B748" s="106"/>
      <c r="C748" s="106"/>
      <c r="D748" s="106"/>
      <c r="E748" s="106"/>
      <c r="F748" s="106"/>
      <c r="G748" s="106"/>
      <c r="H748" s="106"/>
      <c r="I748" s="106"/>
      <c r="J748" s="106"/>
      <c r="K748" s="106"/>
      <c r="L748" s="106"/>
      <c r="M748" s="106"/>
      <c r="N748" s="106"/>
      <c r="O748" s="106"/>
      <c r="P748" s="114"/>
      <c r="Q748" s="114"/>
      <c r="R748" s="106"/>
      <c r="S748" s="106"/>
      <c r="T748" s="106"/>
      <c r="U748" s="106"/>
      <c r="V748" s="106"/>
      <c r="W748" s="106"/>
      <c r="X748" s="106"/>
      <c r="Y748" s="106"/>
      <c r="Z748" s="106"/>
      <c r="AA748" s="106"/>
      <c r="AB748" s="106"/>
      <c r="AC748" s="106"/>
      <c r="AD748" s="106"/>
      <c r="AE748" s="106"/>
      <c r="AF748" s="106"/>
      <c r="AG748" s="106"/>
      <c r="AH748" s="106"/>
      <c r="AI748" s="106"/>
      <c r="AJ748" s="106"/>
      <c r="AK748" s="106"/>
      <c r="AL748" s="106"/>
      <c r="AM748" s="106"/>
      <c r="AN748" s="106"/>
      <c r="AO748" s="106"/>
      <c r="AP748" s="106"/>
      <c r="AQ748" s="106"/>
      <c r="AR748" s="106"/>
      <c r="AS748" s="106"/>
      <c r="AT748" s="106"/>
      <c r="AU748" s="106"/>
      <c r="AV748" s="106"/>
      <c r="AW748" s="106"/>
      <c r="AX748" s="106"/>
      <c r="AY748" s="106"/>
      <c r="AZ748" s="106"/>
      <c r="BA748" s="106"/>
      <c r="BB748" s="106"/>
      <c r="BC748" s="106"/>
      <c r="BD748" s="106"/>
      <c r="BE748" s="106"/>
      <c r="BF748" s="106"/>
      <c r="BG748" s="106"/>
      <c r="BH748" s="106"/>
      <c r="BI748" s="106"/>
      <c r="BJ748" s="106"/>
      <c r="BK748" s="106"/>
      <c r="BL748" s="106"/>
      <c r="BM748" s="106"/>
      <c r="BN748" s="106"/>
      <c r="BO748" s="106"/>
      <c r="BP748" s="106"/>
      <c r="BQ748" s="106"/>
      <c r="BR748" s="106"/>
      <c r="BS748" s="106"/>
      <c r="BT748" s="106"/>
      <c r="BU748" s="106"/>
      <c r="BV748" s="106"/>
      <c r="BW748" s="106"/>
      <c r="BX748" s="106"/>
      <c r="BY748" s="106"/>
      <c r="BZ748" s="106"/>
      <c r="CA748" s="106"/>
      <c r="CB748" s="106"/>
      <c r="CC748" s="106"/>
      <c r="CD748" s="106"/>
      <c r="CE748" s="106"/>
      <c r="CF748" s="106"/>
      <c r="CG748" s="106"/>
      <c r="CH748" s="106"/>
      <c r="CI748" s="106"/>
      <c r="CJ748" s="106"/>
      <c r="CK748" s="106"/>
      <c r="CL748" s="106"/>
      <c r="CM748" s="106"/>
      <c r="CN748" s="106"/>
      <c r="CO748" s="106"/>
      <c r="CP748" s="106"/>
      <c r="CQ748" s="106"/>
      <c r="CR748" s="106"/>
      <c r="CS748" s="106"/>
      <c r="CT748" s="106"/>
      <c r="CU748" s="106"/>
      <c r="CV748" s="106"/>
      <c r="CW748" s="106"/>
      <c r="CX748" s="106"/>
      <c r="CY748" s="106"/>
      <c r="CZ748" s="106"/>
      <c r="DA748" s="106"/>
      <c r="DB748" s="106"/>
      <c r="DC748" s="106"/>
      <c r="DD748" s="106"/>
      <c r="DE748" s="106"/>
      <c r="DF748" s="106"/>
      <c r="DG748" s="106"/>
      <c r="DH748" s="106"/>
      <c r="DI748" s="106"/>
      <c r="DJ748" s="106"/>
      <c r="DK748" s="106"/>
    </row>
    <row r="749" spans="2:115" x14ac:dyDescent="0.3">
      <c r="B749" s="106"/>
      <c r="C749" s="106"/>
      <c r="D749" s="106"/>
      <c r="E749" s="106"/>
      <c r="F749" s="106"/>
      <c r="G749" s="106"/>
      <c r="H749" s="106"/>
      <c r="I749" s="106"/>
      <c r="J749" s="106"/>
      <c r="K749" s="106"/>
      <c r="L749" s="106"/>
      <c r="M749" s="106"/>
      <c r="N749" s="106"/>
      <c r="O749" s="106"/>
      <c r="P749" s="114"/>
      <c r="Q749" s="114"/>
      <c r="R749" s="106"/>
      <c r="S749" s="106"/>
      <c r="T749" s="106"/>
      <c r="U749" s="106"/>
      <c r="V749" s="106"/>
      <c r="W749" s="106"/>
      <c r="X749" s="106"/>
      <c r="Y749" s="106"/>
      <c r="Z749" s="106"/>
      <c r="AA749" s="106"/>
      <c r="AB749" s="106"/>
      <c r="AC749" s="106"/>
      <c r="AD749" s="106"/>
      <c r="AE749" s="106"/>
      <c r="AF749" s="106"/>
      <c r="AG749" s="106"/>
      <c r="AH749" s="106"/>
      <c r="AI749" s="106"/>
      <c r="AJ749" s="106"/>
      <c r="AK749" s="106"/>
      <c r="AL749" s="106"/>
      <c r="AM749" s="106"/>
      <c r="AN749" s="106"/>
      <c r="AO749" s="106"/>
      <c r="AP749" s="106"/>
      <c r="AQ749" s="106"/>
      <c r="AR749" s="106"/>
      <c r="AS749" s="106"/>
      <c r="AT749" s="106"/>
      <c r="AU749" s="106"/>
      <c r="AV749" s="106"/>
      <c r="AW749" s="106"/>
      <c r="AX749" s="106"/>
      <c r="AY749" s="106"/>
      <c r="AZ749" s="106"/>
      <c r="BA749" s="106"/>
      <c r="BB749" s="106"/>
      <c r="BC749" s="106"/>
      <c r="BD749" s="106"/>
      <c r="BE749" s="106"/>
      <c r="BF749" s="106"/>
      <c r="BG749" s="106"/>
      <c r="BH749" s="106"/>
      <c r="BI749" s="106"/>
      <c r="BJ749" s="106"/>
      <c r="BK749" s="106"/>
      <c r="BL749" s="106"/>
      <c r="BM749" s="106"/>
      <c r="BN749" s="106"/>
      <c r="BO749" s="106"/>
      <c r="BP749" s="106"/>
      <c r="BQ749" s="106"/>
      <c r="BR749" s="106"/>
      <c r="BS749" s="106"/>
      <c r="BT749" s="106"/>
      <c r="BU749" s="106"/>
      <c r="BV749" s="106"/>
      <c r="BW749" s="106"/>
      <c r="BX749" s="106"/>
      <c r="BY749" s="106"/>
      <c r="BZ749" s="106"/>
      <c r="CA749" s="106"/>
      <c r="CB749" s="106"/>
      <c r="CC749" s="106"/>
      <c r="CD749" s="106"/>
      <c r="CE749" s="106"/>
      <c r="CF749" s="106"/>
      <c r="CG749" s="106"/>
      <c r="CH749" s="106"/>
      <c r="CI749" s="106"/>
      <c r="CJ749" s="106"/>
      <c r="CK749" s="106"/>
      <c r="CL749" s="106"/>
      <c r="CM749" s="106"/>
      <c r="CN749" s="106"/>
      <c r="CO749" s="106"/>
      <c r="CP749" s="106"/>
      <c r="CQ749" s="106"/>
      <c r="CR749" s="106"/>
      <c r="CS749" s="106"/>
      <c r="CT749" s="106"/>
      <c r="CU749" s="106"/>
      <c r="CV749" s="106"/>
      <c r="CW749" s="106"/>
      <c r="CX749" s="106"/>
      <c r="CY749" s="106"/>
      <c r="CZ749" s="106"/>
      <c r="DA749" s="106"/>
      <c r="DB749" s="106"/>
      <c r="DC749" s="106"/>
      <c r="DD749" s="106"/>
      <c r="DE749" s="106"/>
      <c r="DF749" s="106"/>
      <c r="DG749" s="106"/>
      <c r="DH749" s="106"/>
      <c r="DI749" s="106"/>
      <c r="DJ749" s="106"/>
      <c r="DK749" s="106"/>
    </row>
    <row r="750" spans="2:115" x14ac:dyDescent="0.3">
      <c r="B750" s="106"/>
      <c r="C750" s="106"/>
      <c r="D750" s="106"/>
      <c r="E750" s="106"/>
      <c r="F750" s="106"/>
      <c r="G750" s="106"/>
      <c r="H750" s="106"/>
      <c r="I750" s="106"/>
      <c r="J750" s="106"/>
      <c r="K750" s="106"/>
      <c r="L750" s="106"/>
      <c r="M750" s="106"/>
      <c r="N750" s="106"/>
      <c r="O750" s="106"/>
      <c r="P750" s="114"/>
      <c r="Q750" s="114"/>
      <c r="R750" s="106"/>
      <c r="S750" s="106"/>
      <c r="T750" s="106"/>
      <c r="U750" s="106"/>
      <c r="V750" s="106"/>
      <c r="W750" s="106"/>
      <c r="X750" s="106"/>
      <c r="Y750" s="106"/>
      <c r="Z750" s="106"/>
      <c r="AA750" s="106"/>
      <c r="AB750" s="106"/>
      <c r="AC750" s="106"/>
      <c r="AD750" s="106"/>
      <c r="AE750" s="106"/>
      <c r="AF750" s="106"/>
      <c r="AG750" s="106"/>
      <c r="AH750" s="106"/>
      <c r="AI750" s="106"/>
      <c r="AJ750" s="106"/>
      <c r="AK750" s="106"/>
      <c r="AL750" s="106"/>
      <c r="AM750" s="106"/>
      <c r="AN750" s="106"/>
      <c r="AO750" s="106"/>
      <c r="AP750" s="106"/>
      <c r="AQ750" s="106"/>
      <c r="AR750" s="106"/>
      <c r="AS750" s="106"/>
      <c r="AT750" s="106"/>
      <c r="AU750" s="106"/>
      <c r="AV750" s="106"/>
      <c r="AW750" s="106"/>
      <c r="AX750" s="106"/>
      <c r="AY750" s="106"/>
      <c r="AZ750" s="106"/>
      <c r="BA750" s="106"/>
      <c r="BB750" s="106"/>
      <c r="BC750" s="106"/>
      <c r="BD750" s="106"/>
      <c r="BE750" s="106"/>
      <c r="BF750" s="106"/>
      <c r="BG750" s="106"/>
      <c r="BH750" s="106"/>
      <c r="BI750" s="106"/>
      <c r="BJ750" s="106"/>
      <c r="BK750" s="106"/>
      <c r="BL750" s="106"/>
      <c r="BM750" s="106"/>
      <c r="BN750" s="106"/>
      <c r="BO750" s="106"/>
      <c r="BP750" s="106"/>
      <c r="BQ750" s="106"/>
      <c r="BR750" s="106"/>
      <c r="BS750" s="106"/>
      <c r="BT750" s="106"/>
      <c r="BU750" s="106"/>
      <c r="BV750" s="106"/>
      <c r="BW750" s="106"/>
      <c r="BX750" s="106"/>
      <c r="BY750" s="106"/>
      <c r="BZ750" s="106"/>
      <c r="CA750" s="106"/>
      <c r="CB750" s="106"/>
      <c r="CC750" s="106"/>
      <c r="CD750" s="106"/>
      <c r="CE750" s="106"/>
      <c r="CF750" s="106"/>
      <c r="CG750" s="106"/>
      <c r="CH750" s="106"/>
      <c r="CI750" s="106"/>
      <c r="CJ750" s="106"/>
      <c r="CK750" s="106"/>
      <c r="CL750" s="106"/>
      <c r="CM750" s="106"/>
      <c r="CN750" s="106"/>
      <c r="CO750" s="106"/>
      <c r="CP750" s="106"/>
      <c r="CQ750" s="106"/>
      <c r="CR750" s="106"/>
      <c r="CS750" s="106"/>
      <c r="CT750" s="106"/>
      <c r="CU750" s="106"/>
      <c r="CV750" s="106"/>
      <c r="CW750" s="106"/>
      <c r="CX750" s="106"/>
      <c r="CY750" s="106"/>
      <c r="CZ750" s="106"/>
      <c r="DA750" s="106"/>
      <c r="DB750" s="106"/>
      <c r="DC750" s="106"/>
      <c r="DD750" s="106"/>
      <c r="DE750" s="106"/>
      <c r="DF750" s="106"/>
      <c r="DG750" s="106"/>
      <c r="DH750" s="106"/>
      <c r="DI750" s="106"/>
      <c r="DJ750" s="106"/>
      <c r="DK750" s="106"/>
    </row>
    <row r="751" spans="2:115" x14ac:dyDescent="0.3">
      <c r="B751" s="106"/>
      <c r="C751" s="106"/>
      <c r="D751" s="106"/>
      <c r="E751" s="106"/>
      <c r="F751" s="106"/>
      <c r="G751" s="106"/>
      <c r="H751" s="106"/>
      <c r="I751" s="106"/>
      <c r="J751" s="106"/>
      <c r="K751" s="106"/>
      <c r="L751" s="106"/>
      <c r="M751" s="106"/>
      <c r="N751" s="106"/>
      <c r="O751" s="106"/>
      <c r="P751" s="114"/>
      <c r="Q751" s="114"/>
      <c r="R751" s="106"/>
      <c r="S751" s="106"/>
      <c r="T751" s="106"/>
      <c r="U751" s="106"/>
      <c r="V751" s="106"/>
      <c r="W751" s="106"/>
      <c r="X751" s="106"/>
      <c r="Y751" s="106"/>
      <c r="Z751" s="106"/>
      <c r="AA751" s="106"/>
      <c r="AB751" s="106"/>
      <c r="AC751" s="106"/>
      <c r="AD751" s="106"/>
      <c r="AE751" s="106"/>
      <c r="AF751" s="106"/>
      <c r="AG751" s="106"/>
      <c r="AH751" s="106"/>
      <c r="AI751" s="106"/>
      <c r="AJ751" s="106"/>
      <c r="AK751" s="106"/>
      <c r="AL751" s="106"/>
      <c r="AM751" s="106"/>
      <c r="AN751" s="106"/>
      <c r="AO751" s="106"/>
      <c r="AP751" s="106"/>
      <c r="AQ751" s="106"/>
      <c r="AR751" s="106"/>
      <c r="AS751" s="106"/>
      <c r="AT751" s="106"/>
      <c r="AU751" s="106"/>
      <c r="AV751" s="106"/>
      <c r="AW751" s="106"/>
      <c r="AX751" s="106"/>
      <c r="AY751" s="106"/>
      <c r="AZ751" s="106"/>
      <c r="BA751" s="106"/>
      <c r="BB751" s="106"/>
      <c r="BC751" s="106"/>
      <c r="BD751" s="106"/>
      <c r="BE751" s="106"/>
      <c r="BF751" s="106"/>
      <c r="BG751" s="106"/>
      <c r="BH751" s="106"/>
      <c r="BI751" s="106"/>
      <c r="BJ751" s="106"/>
      <c r="BK751" s="106"/>
      <c r="BL751" s="106"/>
      <c r="BM751" s="106"/>
      <c r="BN751" s="106"/>
      <c r="BO751" s="106"/>
      <c r="BP751" s="106"/>
      <c r="BQ751" s="106"/>
      <c r="BR751" s="106"/>
      <c r="BS751" s="106"/>
      <c r="BT751" s="106"/>
      <c r="BU751" s="106"/>
      <c r="BV751" s="106"/>
      <c r="BW751" s="106"/>
      <c r="BX751" s="106"/>
      <c r="BY751" s="106"/>
      <c r="BZ751" s="106"/>
      <c r="CA751" s="106"/>
      <c r="CB751" s="106"/>
      <c r="CC751" s="106"/>
      <c r="CD751" s="106"/>
      <c r="CE751" s="106"/>
      <c r="CF751" s="106"/>
      <c r="CG751" s="106"/>
      <c r="CH751" s="106"/>
      <c r="CI751" s="106"/>
      <c r="CJ751" s="106"/>
      <c r="CK751" s="106"/>
      <c r="CL751" s="106"/>
      <c r="CM751" s="106"/>
      <c r="CN751" s="106"/>
      <c r="CO751" s="106"/>
      <c r="CP751" s="106"/>
      <c r="CQ751" s="106"/>
      <c r="CR751" s="106"/>
      <c r="CS751" s="106"/>
      <c r="CT751" s="106"/>
      <c r="CU751" s="106"/>
      <c r="CV751" s="106"/>
      <c r="CW751" s="106"/>
      <c r="CX751" s="106"/>
      <c r="CY751" s="106"/>
      <c r="CZ751" s="106"/>
      <c r="DA751" s="106"/>
      <c r="DB751" s="106"/>
      <c r="DC751" s="106"/>
      <c r="DD751" s="106"/>
      <c r="DE751" s="106"/>
      <c r="DF751" s="106"/>
      <c r="DG751" s="106"/>
      <c r="DH751" s="106"/>
      <c r="DI751" s="106"/>
      <c r="DJ751" s="106"/>
      <c r="DK751" s="106"/>
    </row>
    <row r="752" spans="2:115" x14ac:dyDescent="0.3">
      <c r="B752" s="106"/>
      <c r="C752" s="106"/>
      <c r="D752" s="106"/>
      <c r="E752" s="106"/>
      <c r="F752" s="106"/>
      <c r="G752" s="106"/>
      <c r="H752" s="106"/>
      <c r="I752" s="106"/>
      <c r="J752" s="106"/>
      <c r="K752" s="106"/>
      <c r="L752" s="106"/>
      <c r="M752" s="106"/>
      <c r="N752" s="106"/>
      <c r="O752" s="106"/>
      <c r="P752" s="114"/>
      <c r="Q752" s="114"/>
      <c r="R752" s="106"/>
      <c r="S752" s="106"/>
      <c r="T752" s="106"/>
      <c r="U752" s="106"/>
      <c r="V752" s="106"/>
      <c r="W752" s="106"/>
      <c r="X752" s="106"/>
      <c r="Y752" s="106"/>
      <c r="Z752" s="106"/>
      <c r="AA752" s="106"/>
      <c r="AB752" s="106"/>
      <c r="AC752" s="106"/>
      <c r="AD752" s="106"/>
      <c r="AE752" s="106"/>
      <c r="AF752" s="106"/>
      <c r="AG752" s="106"/>
      <c r="AH752" s="106"/>
      <c r="AI752" s="106"/>
      <c r="AJ752" s="106"/>
      <c r="AK752" s="106"/>
      <c r="AL752" s="106"/>
      <c r="AM752" s="106"/>
      <c r="AN752" s="106"/>
      <c r="AO752" s="106"/>
      <c r="AP752" s="106"/>
      <c r="AQ752" s="106"/>
      <c r="AR752" s="106"/>
      <c r="AS752" s="106"/>
      <c r="AT752" s="106"/>
      <c r="AU752" s="106"/>
      <c r="AV752" s="106"/>
      <c r="AW752" s="106"/>
      <c r="AX752" s="106"/>
      <c r="AY752" s="106"/>
      <c r="AZ752" s="106"/>
      <c r="BA752" s="106"/>
      <c r="BB752" s="106"/>
      <c r="BC752" s="106"/>
      <c r="BD752" s="106"/>
      <c r="BE752" s="106"/>
      <c r="BF752" s="106"/>
      <c r="BG752" s="106"/>
      <c r="BH752" s="106"/>
      <c r="BI752" s="106"/>
      <c r="BJ752" s="106"/>
      <c r="BK752" s="106"/>
      <c r="BL752" s="106"/>
      <c r="BM752" s="106"/>
      <c r="BN752" s="106"/>
      <c r="BO752" s="106"/>
      <c r="BP752" s="106"/>
      <c r="BQ752" s="106"/>
      <c r="BR752" s="106"/>
      <c r="BS752" s="106"/>
      <c r="BT752" s="106"/>
      <c r="BU752" s="106"/>
      <c r="BV752" s="106"/>
      <c r="BW752" s="106"/>
      <c r="BX752" s="106"/>
      <c r="BY752" s="106"/>
      <c r="BZ752" s="106"/>
      <c r="CA752" s="106"/>
      <c r="CB752" s="106"/>
      <c r="CC752" s="106"/>
      <c r="CD752" s="106"/>
      <c r="CE752" s="106"/>
      <c r="CF752" s="106"/>
      <c r="CG752" s="106"/>
      <c r="CH752" s="106"/>
      <c r="CI752" s="106"/>
      <c r="CJ752" s="106"/>
      <c r="CK752" s="106"/>
      <c r="CL752" s="106"/>
      <c r="CM752" s="106"/>
      <c r="CN752" s="106"/>
      <c r="CO752" s="106"/>
      <c r="CP752" s="106"/>
      <c r="CQ752" s="106"/>
      <c r="CR752" s="106"/>
      <c r="CS752" s="106"/>
      <c r="CT752" s="106"/>
      <c r="CU752" s="106"/>
      <c r="CV752" s="106"/>
      <c r="CW752" s="106"/>
      <c r="CX752" s="106"/>
      <c r="CY752" s="106"/>
      <c r="CZ752" s="106"/>
      <c r="DA752" s="106"/>
      <c r="DB752" s="106"/>
      <c r="DC752" s="106"/>
      <c r="DD752" s="106"/>
      <c r="DE752" s="106"/>
      <c r="DF752" s="106"/>
      <c r="DG752" s="106"/>
      <c r="DH752" s="106"/>
      <c r="DI752" s="106"/>
      <c r="DJ752" s="106"/>
      <c r="DK752" s="106"/>
    </row>
    <row r="753" spans="2:115" x14ac:dyDescent="0.3">
      <c r="B753" s="106"/>
      <c r="C753" s="106"/>
      <c r="D753" s="106"/>
      <c r="E753" s="106"/>
      <c r="F753" s="106"/>
      <c r="G753" s="106"/>
      <c r="H753" s="106"/>
      <c r="I753" s="106"/>
      <c r="J753" s="106"/>
      <c r="K753" s="106"/>
      <c r="L753" s="106"/>
      <c r="M753" s="106"/>
      <c r="N753" s="106"/>
      <c r="O753" s="106"/>
      <c r="P753" s="114"/>
      <c r="Q753" s="114"/>
      <c r="R753" s="106"/>
      <c r="S753" s="106"/>
      <c r="T753" s="106"/>
      <c r="U753" s="106"/>
      <c r="V753" s="106"/>
      <c r="W753" s="106"/>
      <c r="X753" s="106"/>
      <c r="Y753" s="106"/>
      <c r="Z753" s="106"/>
      <c r="AA753" s="106"/>
      <c r="AB753" s="106"/>
      <c r="AC753" s="106"/>
      <c r="AD753" s="106"/>
      <c r="AE753" s="106"/>
      <c r="AF753" s="106"/>
      <c r="AG753" s="106"/>
      <c r="AH753" s="106"/>
      <c r="AI753" s="106"/>
      <c r="AJ753" s="106"/>
      <c r="AK753" s="106"/>
      <c r="AL753" s="106"/>
      <c r="AM753" s="106"/>
      <c r="AN753" s="106"/>
      <c r="AO753" s="106"/>
      <c r="AP753" s="106"/>
      <c r="AQ753" s="106"/>
      <c r="AR753" s="106"/>
      <c r="AS753" s="106"/>
      <c r="AT753" s="106"/>
      <c r="AU753" s="106"/>
      <c r="AV753" s="106"/>
      <c r="AW753" s="106"/>
      <c r="AX753" s="106"/>
      <c r="AY753" s="106"/>
      <c r="AZ753" s="106"/>
      <c r="BA753" s="106"/>
      <c r="BB753" s="106"/>
      <c r="BC753" s="106"/>
      <c r="BD753" s="106"/>
      <c r="BE753" s="106"/>
      <c r="BF753" s="106"/>
      <c r="BG753" s="106"/>
      <c r="BH753" s="106"/>
      <c r="BI753" s="106"/>
      <c r="BJ753" s="106"/>
      <c r="BK753" s="106"/>
      <c r="BL753" s="106"/>
      <c r="BM753" s="106"/>
      <c r="BN753" s="106"/>
      <c r="BO753" s="106"/>
      <c r="BP753" s="106"/>
      <c r="BQ753" s="106"/>
      <c r="BR753" s="106"/>
      <c r="BS753" s="106"/>
      <c r="BT753" s="106"/>
      <c r="BU753" s="106"/>
      <c r="BV753" s="106"/>
      <c r="BW753" s="106"/>
      <c r="BX753" s="106"/>
      <c r="BY753" s="106"/>
      <c r="BZ753" s="106"/>
      <c r="CA753" s="106"/>
      <c r="CB753" s="106"/>
      <c r="CC753" s="106"/>
      <c r="CD753" s="106"/>
      <c r="CE753" s="106"/>
      <c r="CF753" s="106"/>
      <c r="CG753" s="106"/>
      <c r="CH753" s="106"/>
      <c r="CI753" s="106"/>
      <c r="CJ753" s="106"/>
      <c r="CK753" s="106"/>
      <c r="CL753" s="106"/>
      <c r="CM753" s="106"/>
      <c r="CN753" s="106"/>
      <c r="CO753" s="106"/>
      <c r="CP753" s="106"/>
      <c r="CQ753" s="106"/>
      <c r="CR753" s="106"/>
      <c r="CS753" s="106"/>
      <c r="CT753" s="106"/>
      <c r="CU753" s="106"/>
      <c r="CV753" s="106"/>
      <c r="CW753" s="106"/>
      <c r="CX753" s="106"/>
      <c r="CY753" s="106"/>
      <c r="CZ753" s="106"/>
      <c r="DA753" s="106"/>
      <c r="DB753" s="106"/>
      <c r="DC753" s="106"/>
      <c r="DD753" s="106"/>
      <c r="DE753" s="106"/>
      <c r="DF753" s="106"/>
      <c r="DG753" s="106"/>
      <c r="DH753" s="106"/>
      <c r="DI753" s="106"/>
      <c r="DJ753" s="106"/>
      <c r="DK753" s="106"/>
    </row>
    <row r="754" spans="2:115" x14ac:dyDescent="0.3">
      <c r="B754" s="106"/>
      <c r="C754" s="106"/>
      <c r="D754" s="106"/>
      <c r="E754" s="106"/>
      <c r="F754" s="106"/>
      <c r="G754" s="106"/>
      <c r="H754" s="106"/>
      <c r="I754" s="106"/>
      <c r="J754" s="106"/>
      <c r="K754" s="106"/>
      <c r="L754" s="106"/>
      <c r="M754" s="106"/>
      <c r="N754" s="106"/>
      <c r="O754" s="106"/>
      <c r="P754" s="114"/>
      <c r="Q754" s="114"/>
      <c r="R754" s="106"/>
      <c r="S754" s="106"/>
      <c r="T754" s="106"/>
      <c r="U754" s="106"/>
      <c r="V754" s="106"/>
      <c r="W754" s="106"/>
      <c r="X754" s="106"/>
      <c r="Y754" s="106"/>
      <c r="Z754" s="106"/>
      <c r="AA754" s="106"/>
      <c r="AB754" s="106"/>
      <c r="AC754" s="106"/>
      <c r="AD754" s="106"/>
      <c r="AE754" s="106"/>
      <c r="AF754" s="106"/>
      <c r="AG754" s="106"/>
      <c r="AH754" s="106"/>
      <c r="AI754" s="106"/>
      <c r="AJ754" s="106"/>
      <c r="AK754" s="106"/>
      <c r="AL754" s="106"/>
      <c r="AM754" s="106"/>
      <c r="AN754" s="106"/>
      <c r="AO754" s="106"/>
      <c r="AP754" s="106"/>
      <c r="AQ754" s="106"/>
      <c r="AR754" s="106"/>
      <c r="AS754" s="106"/>
      <c r="AT754" s="106"/>
      <c r="AU754" s="106"/>
      <c r="AV754" s="106"/>
      <c r="AW754" s="106"/>
      <c r="AX754" s="106"/>
      <c r="AY754" s="106"/>
      <c r="AZ754" s="106"/>
      <c r="BA754" s="106"/>
      <c r="BB754" s="106"/>
      <c r="BC754" s="106"/>
      <c r="BD754" s="106"/>
      <c r="BE754" s="106"/>
      <c r="BF754" s="106"/>
      <c r="BG754" s="106"/>
      <c r="BH754" s="106"/>
      <c r="BI754" s="106"/>
      <c r="BJ754" s="106"/>
      <c r="BK754" s="106"/>
      <c r="BL754" s="106"/>
      <c r="BM754" s="106"/>
      <c r="BN754" s="106"/>
      <c r="BO754" s="106"/>
      <c r="BP754" s="106"/>
      <c r="BQ754" s="106"/>
      <c r="BR754" s="106"/>
      <c r="BS754" s="106"/>
      <c r="BT754" s="106"/>
      <c r="BU754" s="106"/>
      <c r="BV754" s="106"/>
      <c r="BW754" s="106"/>
      <c r="BX754" s="106"/>
      <c r="BY754" s="106"/>
      <c r="BZ754" s="106"/>
      <c r="CA754" s="106"/>
      <c r="CB754" s="106"/>
      <c r="CC754" s="106"/>
      <c r="CD754" s="106"/>
      <c r="CE754" s="106"/>
      <c r="CF754" s="106"/>
      <c r="CG754" s="106"/>
      <c r="CH754" s="106"/>
      <c r="CI754" s="106"/>
      <c r="CJ754" s="106"/>
      <c r="CK754" s="106"/>
      <c r="CL754" s="106"/>
      <c r="CM754" s="106"/>
      <c r="CN754" s="106"/>
      <c r="CO754" s="106"/>
      <c r="CP754" s="106"/>
      <c r="CQ754" s="106"/>
      <c r="CR754" s="106"/>
      <c r="CS754" s="106"/>
      <c r="CT754" s="106"/>
      <c r="CU754" s="106"/>
      <c r="CV754" s="106"/>
      <c r="CW754" s="106"/>
      <c r="CX754" s="106"/>
      <c r="CY754" s="106"/>
      <c r="CZ754" s="106"/>
      <c r="DA754" s="106"/>
      <c r="DB754" s="106"/>
      <c r="DC754" s="106"/>
      <c r="DD754" s="106"/>
      <c r="DE754" s="106"/>
      <c r="DF754" s="106"/>
      <c r="DG754" s="106"/>
      <c r="DH754" s="106"/>
      <c r="DI754" s="106"/>
      <c r="DJ754" s="106"/>
      <c r="DK754" s="106"/>
    </row>
    <row r="755" spans="2:115" x14ac:dyDescent="0.3">
      <c r="B755" s="106"/>
      <c r="C755" s="106"/>
      <c r="D755" s="106"/>
      <c r="E755" s="106"/>
      <c r="F755" s="106"/>
      <c r="G755" s="106"/>
      <c r="H755" s="106"/>
      <c r="I755" s="106"/>
      <c r="J755" s="106"/>
      <c r="K755" s="106"/>
      <c r="L755" s="106"/>
      <c r="M755" s="106"/>
      <c r="N755" s="106"/>
      <c r="O755" s="106"/>
      <c r="P755" s="114"/>
      <c r="Q755" s="114"/>
      <c r="R755" s="106"/>
      <c r="S755" s="106"/>
      <c r="T755" s="106"/>
      <c r="U755" s="106"/>
      <c r="V755" s="106"/>
      <c r="W755" s="106"/>
      <c r="X755" s="106"/>
      <c r="Y755" s="106"/>
      <c r="Z755" s="106"/>
      <c r="AA755" s="106"/>
      <c r="AB755" s="106"/>
      <c r="AC755" s="106"/>
      <c r="AD755" s="106"/>
      <c r="AE755" s="106"/>
      <c r="AF755" s="106"/>
      <c r="AG755" s="106"/>
      <c r="AH755" s="106"/>
      <c r="AI755" s="106"/>
      <c r="AJ755" s="106"/>
      <c r="AK755" s="106"/>
      <c r="AL755" s="106"/>
      <c r="AM755" s="106"/>
      <c r="AN755" s="106"/>
      <c r="AO755" s="106"/>
      <c r="AP755" s="106"/>
      <c r="AQ755" s="106"/>
      <c r="AR755" s="106"/>
      <c r="AS755" s="106"/>
      <c r="AT755" s="106"/>
      <c r="AU755" s="106"/>
      <c r="AV755" s="106"/>
      <c r="AW755" s="106"/>
      <c r="AX755" s="106"/>
      <c r="AY755" s="106"/>
      <c r="AZ755" s="106"/>
      <c r="BA755" s="106"/>
      <c r="BB755" s="106"/>
      <c r="BC755" s="106"/>
      <c r="BD755" s="106"/>
      <c r="BE755" s="106"/>
      <c r="BF755" s="106"/>
      <c r="BG755" s="106"/>
      <c r="BH755" s="106"/>
      <c r="BI755" s="106"/>
      <c r="BJ755" s="106"/>
      <c r="BK755" s="106"/>
      <c r="BL755" s="106"/>
      <c r="BM755" s="106"/>
      <c r="BN755" s="106"/>
      <c r="BO755" s="106"/>
      <c r="BP755" s="106"/>
      <c r="BQ755" s="106"/>
      <c r="BR755" s="106"/>
      <c r="BS755" s="106"/>
      <c r="BT755" s="106"/>
      <c r="BU755" s="106"/>
      <c r="BV755" s="106"/>
      <c r="BW755" s="106"/>
      <c r="BX755" s="106"/>
      <c r="BY755" s="106"/>
      <c r="BZ755" s="106"/>
      <c r="CA755" s="106"/>
      <c r="CB755" s="106"/>
      <c r="CC755" s="106"/>
      <c r="CD755" s="106"/>
      <c r="CE755" s="106"/>
      <c r="CF755" s="106"/>
      <c r="CG755" s="106"/>
      <c r="CH755" s="106"/>
      <c r="CI755" s="106"/>
      <c r="CJ755" s="106"/>
      <c r="CK755" s="106"/>
      <c r="CL755" s="106"/>
      <c r="CM755" s="106"/>
      <c r="CN755" s="106"/>
      <c r="CO755" s="106"/>
      <c r="CP755" s="106"/>
      <c r="CQ755" s="106"/>
      <c r="CR755" s="106"/>
      <c r="CS755" s="106"/>
      <c r="CT755" s="106"/>
      <c r="CU755" s="106"/>
      <c r="CV755" s="106"/>
      <c r="CW755" s="106"/>
      <c r="CX755" s="106"/>
      <c r="CY755" s="106"/>
      <c r="CZ755" s="106"/>
      <c r="DA755" s="106"/>
      <c r="DB755" s="106"/>
      <c r="DC755" s="106"/>
      <c r="DD755" s="106"/>
      <c r="DE755" s="106"/>
      <c r="DF755" s="106"/>
      <c r="DG755" s="106"/>
      <c r="DH755" s="106"/>
      <c r="DI755" s="106"/>
      <c r="DJ755" s="106"/>
      <c r="DK755" s="106"/>
    </row>
    <row r="756" spans="2:115" x14ac:dyDescent="0.3">
      <c r="B756" s="106"/>
      <c r="C756" s="106"/>
      <c r="D756" s="106"/>
      <c r="E756" s="106"/>
      <c r="F756" s="106"/>
      <c r="G756" s="106"/>
      <c r="H756" s="106"/>
      <c r="I756" s="106"/>
      <c r="J756" s="106"/>
      <c r="K756" s="106"/>
      <c r="L756" s="106"/>
      <c r="M756" s="106"/>
      <c r="N756" s="106"/>
      <c r="O756" s="106"/>
      <c r="P756" s="114"/>
      <c r="Q756" s="114"/>
      <c r="R756" s="106"/>
      <c r="S756" s="106"/>
      <c r="T756" s="106"/>
      <c r="U756" s="106"/>
      <c r="V756" s="106"/>
      <c r="W756" s="106"/>
      <c r="X756" s="106"/>
      <c r="Y756" s="106"/>
      <c r="Z756" s="106"/>
      <c r="AA756" s="106"/>
      <c r="AB756" s="106"/>
      <c r="AC756" s="106"/>
      <c r="AD756" s="106"/>
      <c r="AE756" s="106"/>
      <c r="AF756" s="106"/>
      <c r="AG756" s="106"/>
      <c r="AH756" s="106"/>
      <c r="AI756" s="106"/>
      <c r="AJ756" s="106"/>
      <c r="AK756" s="106"/>
      <c r="AL756" s="106"/>
      <c r="AM756" s="106"/>
      <c r="AN756" s="106"/>
      <c r="AO756" s="106"/>
      <c r="AP756" s="106"/>
      <c r="AQ756" s="106"/>
      <c r="AR756" s="106"/>
      <c r="AS756" s="106"/>
      <c r="AT756" s="106"/>
      <c r="AU756" s="106"/>
      <c r="AV756" s="106"/>
      <c r="AW756" s="106"/>
      <c r="AX756" s="106"/>
      <c r="AY756" s="106"/>
      <c r="AZ756" s="106"/>
      <c r="BA756" s="106"/>
      <c r="BB756" s="106"/>
      <c r="BC756" s="106"/>
      <c r="BD756" s="106"/>
      <c r="BE756" s="106"/>
      <c r="BF756" s="106"/>
      <c r="BG756" s="106"/>
      <c r="BH756" s="106"/>
      <c r="BI756" s="106"/>
      <c r="BJ756" s="106"/>
      <c r="BK756" s="106"/>
      <c r="BL756" s="106"/>
      <c r="BM756" s="106"/>
      <c r="BN756" s="106"/>
      <c r="BO756" s="106"/>
      <c r="BP756" s="106"/>
      <c r="BQ756" s="106"/>
      <c r="BR756" s="106"/>
      <c r="BS756" s="106"/>
      <c r="BT756" s="106"/>
      <c r="BU756" s="106"/>
      <c r="BV756" s="106"/>
      <c r="BW756" s="106"/>
      <c r="BX756" s="106"/>
      <c r="BY756" s="106"/>
      <c r="BZ756" s="106"/>
      <c r="CA756" s="106"/>
      <c r="CB756" s="106"/>
      <c r="CC756" s="106"/>
      <c r="CD756" s="106"/>
      <c r="CE756" s="106"/>
      <c r="CF756" s="106"/>
      <c r="CG756" s="106"/>
      <c r="CH756" s="106"/>
      <c r="CI756" s="106"/>
      <c r="CJ756" s="106"/>
      <c r="CK756" s="106"/>
      <c r="CL756" s="106"/>
      <c r="CM756" s="106"/>
      <c r="CN756" s="106"/>
      <c r="CO756" s="106"/>
      <c r="CP756" s="106"/>
      <c r="CQ756" s="106"/>
      <c r="CR756" s="106"/>
      <c r="CS756" s="106"/>
      <c r="CT756" s="106"/>
      <c r="CU756" s="106"/>
      <c r="CV756" s="106"/>
      <c r="CW756" s="106"/>
      <c r="CX756" s="106"/>
      <c r="CY756" s="106"/>
      <c r="CZ756" s="106"/>
      <c r="DA756" s="106"/>
      <c r="DB756" s="106"/>
      <c r="DC756" s="106"/>
      <c r="DD756" s="106"/>
      <c r="DE756" s="106"/>
      <c r="DF756" s="106"/>
      <c r="DG756" s="106"/>
      <c r="DH756" s="106"/>
      <c r="DI756" s="106"/>
      <c r="DJ756" s="106"/>
      <c r="DK756" s="106"/>
    </row>
    <row r="757" spans="2:115" x14ac:dyDescent="0.3">
      <c r="B757" s="106"/>
      <c r="C757" s="106"/>
      <c r="D757" s="106"/>
      <c r="E757" s="106"/>
      <c r="F757" s="106"/>
      <c r="G757" s="106"/>
      <c r="H757" s="106"/>
      <c r="I757" s="106"/>
      <c r="J757" s="106"/>
      <c r="K757" s="106"/>
      <c r="L757" s="106"/>
      <c r="M757" s="106"/>
      <c r="N757" s="106"/>
      <c r="O757" s="106"/>
      <c r="P757" s="114"/>
      <c r="Q757" s="114"/>
      <c r="R757" s="106"/>
      <c r="S757" s="106"/>
      <c r="T757" s="106"/>
      <c r="U757" s="106"/>
      <c r="V757" s="106"/>
      <c r="W757" s="106"/>
      <c r="X757" s="106"/>
      <c r="Y757" s="106"/>
      <c r="Z757" s="106"/>
      <c r="AA757" s="106"/>
      <c r="AB757" s="106"/>
      <c r="AC757" s="106"/>
      <c r="AD757" s="106"/>
      <c r="AE757" s="106"/>
      <c r="AF757" s="106"/>
      <c r="AG757" s="106"/>
      <c r="AH757" s="106"/>
      <c r="AI757" s="106"/>
      <c r="AJ757" s="106"/>
      <c r="AK757" s="106"/>
      <c r="AL757" s="106"/>
      <c r="AM757" s="106"/>
      <c r="AN757" s="106"/>
      <c r="AO757" s="106"/>
      <c r="AP757" s="106"/>
      <c r="AQ757" s="106"/>
      <c r="AR757" s="106"/>
      <c r="AS757" s="106"/>
      <c r="AT757" s="106"/>
      <c r="AU757" s="106"/>
      <c r="AV757" s="106"/>
      <c r="AW757" s="106"/>
      <c r="AX757" s="106"/>
      <c r="AY757" s="106"/>
      <c r="AZ757" s="106"/>
      <c r="BA757" s="106"/>
      <c r="BB757" s="106"/>
      <c r="BC757" s="106"/>
      <c r="BD757" s="106"/>
      <c r="BE757" s="106"/>
      <c r="BF757" s="106"/>
      <c r="BG757" s="106"/>
      <c r="BH757" s="106"/>
      <c r="BI757" s="106"/>
      <c r="BJ757" s="106"/>
      <c r="BK757" s="106"/>
      <c r="BL757" s="106"/>
      <c r="BM757" s="106"/>
      <c r="BN757" s="106"/>
      <c r="BO757" s="106"/>
      <c r="BP757" s="106"/>
      <c r="BQ757" s="106"/>
      <c r="BR757" s="106"/>
      <c r="BS757" s="106"/>
      <c r="BT757" s="106"/>
      <c r="BU757" s="106"/>
      <c r="BV757" s="106"/>
      <c r="BW757" s="106"/>
      <c r="BX757" s="106"/>
      <c r="BY757" s="106"/>
      <c r="BZ757" s="106"/>
      <c r="CA757" s="106"/>
      <c r="CB757" s="106"/>
      <c r="CC757" s="106"/>
      <c r="CD757" s="106"/>
      <c r="CE757" s="106"/>
      <c r="CF757" s="106"/>
      <c r="CG757" s="106"/>
      <c r="CH757" s="106"/>
      <c r="CI757" s="106"/>
      <c r="CJ757" s="106"/>
      <c r="CK757" s="106"/>
      <c r="CL757" s="106"/>
      <c r="CM757" s="106"/>
      <c r="CN757" s="106"/>
      <c r="CO757" s="106"/>
      <c r="CP757" s="106"/>
      <c r="CQ757" s="106"/>
      <c r="CR757" s="106"/>
      <c r="CS757" s="106"/>
      <c r="CT757" s="106"/>
      <c r="CU757" s="106"/>
      <c r="CV757" s="106"/>
      <c r="CW757" s="106"/>
      <c r="CX757" s="106"/>
      <c r="CY757" s="106"/>
      <c r="CZ757" s="106"/>
      <c r="DA757" s="106"/>
      <c r="DB757" s="106"/>
      <c r="DC757" s="106"/>
      <c r="DD757" s="106"/>
      <c r="DE757" s="106"/>
      <c r="DF757" s="106"/>
      <c r="DG757" s="106"/>
      <c r="DH757" s="106"/>
      <c r="DI757" s="106"/>
      <c r="DJ757" s="106"/>
      <c r="DK757" s="106"/>
    </row>
    <row r="758" spans="2:115" x14ac:dyDescent="0.3">
      <c r="B758" s="106"/>
      <c r="C758" s="106"/>
      <c r="D758" s="106"/>
      <c r="E758" s="106"/>
      <c r="F758" s="106"/>
      <c r="G758" s="106"/>
      <c r="H758" s="106"/>
      <c r="I758" s="106"/>
      <c r="J758" s="106"/>
      <c r="K758" s="106"/>
      <c r="L758" s="106"/>
      <c r="M758" s="106"/>
      <c r="N758" s="106"/>
      <c r="O758" s="106"/>
      <c r="P758" s="114"/>
      <c r="Q758" s="114"/>
      <c r="R758" s="106"/>
      <c r="S758" s="106"/>
      <c r="T758" s="106"/>
      <c r="U758" s="106"/>
      <c r="V758" s="106"/>
      <c r="W758" s="106"/>
      <c r="X758" s="106"/>
      <c r="Y758" s="106"/>
      <c r="Z758" s="106"/>
      <c r="AA758" s="106"/>
      <c r="AB758" s="106"/>
      <c r="AC758" s="106"/>
      <c r="AD758" s="106"/>
      <c r="AE758" s="106"/>
      <c r="AF758" s="106"/>
      <c r="AG758" s="106"/>
      <c r="AH758" s="106"/>
      <c r="AI758" s="106"/>
      <c r="AJ758" s="106"/>
      <c r="AK758" s="106"/>
      <c r="AL758" s="106"/>
      <c r="AM758" s="106"/>
      <c r="AN758" s="106"/>
      <c r="AO758" s="106"/>
      <c r="AP758" s="106"/>
      <c r="AQ758" s="106"/>
      <c r="AR758" s="106"/>
      <c r="AS758" s="106"/>
      <c r="AT758" s="106"/>
      <c r="AU758" s="106"/>
      <c r="AV758" s="106"/>
      <c r="AW758" s="106"/>
      <c r="AX758" s="106"/>
      <c r="AY758" s="106"/>
      <c r="AZ758" s="106"/>
      <c r="BA758" s="106"/>
      <c r="BB758" s="106"/>
      <c r="BC758" s="106"/>
      <c r="BD758" s="106"/>
      <c r="BE758" s="106"/>
      <c r="BF758" s="106"/>
      <c r="BG758" s="106"/>
      <c r="BH758" s="106"/>
      <c r="BI758" s="106"/>
      <c r="BJ758" s="106"/>
      <c r="BK758" s="106"/>
      <c r="BL758" s="106"/>
      <c r="BM758" s="106"/>
      <c r="BN758" s="106"/>
      <c r="BO758" s="106"/>
      <c r="BP758" s="106"/>
      <c r="BQ758" s="106"/>
      <c r="BR758" s="106"/>
      <c r="BS758" s="106"/>
      <c r="BT758" s="106"/>
      <c r="BU758" s="106"/>
      <c r="BV758" s="106"/>
      <c r="BW758" s="106"/>
      <c r="BX758" s="106"/>
      <c r="BY758" s="106"/>
      <c r="BZ758" s="106"/>
      <c r="CA758" s="106"/>
      <c r="CB758" s="106"/>
      <c r="CC758" s="106"/>
      <c r="CD758" s="106"/>
      <c r="CE758" s="106"/>
      <c r="CF758" s="106"/>
      <c r="CG758" s="106"/>
      <c r="CH758" s="106"/>
      <c r="CI758" s="106"/>
      <c r="CJ758" s="106"/>
      <c r="CK758" s="106"/>
      <c r="CL758" s="106"/>
      <c r="CM758" s="106"/>
      <c r="CN758" s="106"/>
      <c r="CO758" s="106"/>
      <c r="CP758" s="106"/>
      <c r="CQ758" s="106"/>
      <c r="CR758" s="106"/>
      <c r="CS758" s="106"/>
      <c r="CT758" s="106"/>
      <c r="CU758" s="106"/>
      <c r="CV758" s="106"/>
      <c r="CW758" s="106"/>
      <c r="CX758" s="106"/>
      <c r="CY758" s="106"/>
      <c r="CZ758" s="106"/>
      <c r="DA758" s="106"/>
      <c r="DB758" s="106"/>
      <c r="DC758" s="106"/>
      <c r="DD758" s="106"/>
      <c r="DE758" s="106"/>
      <c r="DF758" s="106"/>
      <c r="DG758" s="106"/>
      <c r="DH758" s="106"/>
      <c r="DI758" s="106"/>
      <c r="DJ758" s="106"/>
      <c r="DK758" s="106"/>
    </row>
    <row r="759" spans="2:115" x14ac:dyDescent="0.3">
      <c r="B759" s="106"/>
      <c r="C759" s="106"/>
      <c r="D759" s="106"/>
      <c r="E759" s="106"/>
      <c r="F759" s="106"/>
      <c r="G759" s="106"/>
      <c r="H759" s="106"/>
      <c r="I759" s="106"/>
      <c r="J759" s="106"/>
      <c r="K759" s="106"/>
      <c r="L759" s="106"/>
      <c r="M759" s="106"/>
      <c r="N759" s="106"/>
      <c r="O759" s="106"/>
      <c r="P759" s="114"/>
      <c r="Q759" s="114"/>
      <c r="R759" s="106"/>
      <c r="S759" s="106"/>
      <c r="T759" s="106"/>
      <c r="U759" s="106"/>
      <c r="V759" s="106"/>
      <c r="W759" s="106"/>
      <c r="X759" s="106"/>
      <c r="Y759" s="106"/>
      <c r="Z759" s="106"/>
      <c r="AA759" s="106"/>
      <c r="AB759" s="106"/>
      <c r="AC759" s="106"/>
      <c r="AD759" s="106"/>
      <c r="AE759" s="106"/>
      <c r="AF759" s="106"/>
      <c r="AG759" s="106"/>
      <c r="AH759" s="106"/>
      <c r="AI759" s="106"/>
      <c r="AJ759" s="106"/>
      <c r="AK759" s="106"/>
      <c r="AL759" s="106"/>
      <c r="AM759" s="106"/>
      <c r="AN759" s="106"/>
      <c r="AO759" s="106"/>
      <c r="AP759" s="106"/>
      <c r="AQ759" s="106"/>
      <c r="AR759" s="106"/>
      <c r="AS759" s="106"/>
      <c r="AT759" s="106"/>
      <c r="AU759" s="106"/>
      <c r="AV759" s="106"/>
      <c r="AW759" s="106"/>
      <c r="AX759" s="106"/>
      <c r="AY759" s="106"/>
      <c r="AZ759" s="106"/>
      <c r="BA759" s="106"/>
      <c r="BB759" s="106"/>
      <c r="BC759" s="106"/>
      <c r="BD759" s="106"/>
      <c r="BE759" s="106"/>
      <c r="BF759" s="106"/>
      <c r="BG759" s="106"/>
      <c r="BH759" s="106"/>
      <c r="BI759" s="106"/>
      <c r="BJ759" s="106"/>
      <c r="BK759" s="106"/>
      <c r="BL759" s="106"/>
      <c r="BM759" s="106"/>
      <c r="BN759" s="106"/>
      <c r="BO759" s="106"/>
      <c r="BP759" s="106"/>
      <c r="BQ759" s="106"/>
      <c r="BR759" s="106"/>
      <c r="BS759" s="106"/>
      <c r="BT759" s="106"/>
      <c r="BU759" s="106"/>
      <c r="BV759" s="106"/>
      <c r="BW759" s="106"/>
      <c r="BX759" s="106"/>
      <c r="BY759" s="106"/>
      <c r="BZ759" s="106"/>
      <c r="CA759" s="106"/>
      <c r="CB759" s="106"/>
      <c r="CC759" s="106"/>
      <c r="CD759" s="106"/>
      <c r="CE759" s="106"/>
      <c r="CF759" s="106"/>
      <c r="CG759" s="106"/>
      <c r="CH759" s="106"/>
      <c r="CI759" s="106"/>
      <c r="CJ759" s="106"/>
      <c r="CK759" s="106"/>
      <c r="CL759" s="106"/>
      <c r="CM759" s="106"/>
      <c r="CN759" s="106"/>
      <c r="CO759" s="106"/>
      <c r="CP759" s="106"/>
      <c r="CQ759" s="106"/>
      <c r="CR759" s="106"/>
      <c r="CS759" s="106"/>
      <c r="CT759" s="106"/>
      <c r="CU759" s="106"/>
      <c r="CV759" s="106"/>
      <c r="CW759" s="106"/>
      <c r="CX759" s="106"/>
      <c r="CY759" s="106"/>
      <c r="CZ759" s="106"/>
      <c r="DA759" s="106"/>
      <c r="DB759" s="106"/>
      <c r="DC759" s="106"/>
      <c r="DD759" s="106"/>
      <c r="DE759" s="106"/>
      <c r="DF759" s="106"/>
      <c r="DG759" s="106"/>
      <c r="DH759" s="106"/>
      <c r="DI759" s="106"/>
      <c r="DJ759" s="106"/>
      <c r="DK759" s="106"/>
    </row>
    <row r="760" spans="2:115" x14ac:dyDescent="0.3">
      <c r="B760" s="106"/>
      <c r="C760" s="106"/>
      <c r="D760" s="106"/>
      <c r="E760" s="106"/>
      <c r="F760" s="106"/>
      <c r="G760" s="106"/>
      <c r="H760" s="106"/>
      <c r="I760" s="106"/>
      <c r="J760" s="106"/>
      <c r="K760" s="106"/>
      <c r="L760" s="106"/>
      <c r="M760" s="106"/>
      <c r="N760" s="106"/>
      <c r="O760" s="106"/>
      <c r="P760" s="114"/>
      <c r="Q760" s="114"/>
      <c r="R760" s="106"/>
      <c r="S760" s="106"/>
      <c r="T760" s="106"/>
      <c r="U760" s="106"/>
      <c r="V760" s="106"/>
      <c r="W760" s="106"/>
      <c r="X760" s="106"/>
      <c r="Y760" s="106"/>
      <c r="Z760" s="106"/>
      <c r="AA760" s="106"/>
      <c r="AB760" s="106"/>
      <c r="AC760" s="106"/>
      <c r="AD760" s="106"/>
      <c r="AE760" s="106"/>
      <c r="AF760" s="106"/>
      <c r="AG760" s="106"/>
      <c r="AH760" s="106"/>
      <c r="AI760" s="106"/>
      <c r="AJ760" s="106"/>
      <c r="AK760" s="106"/>
      <c r="AL760" s="106"/>
      <c r="AM760" s="106"/>
      <c r="AN760" s="106"/>
      <c r="AO760" s="106"/>
      <c r="AP760" s="106"/>
      <c r="AQ760" s="106"/>
      <c r="AR760" s="106"/>
      <c r="AS760" s="106"/>
      <c r="AT760" s="106"/>
      <c r="AU760" s="106"/>
      <c r="AV760" s="106"/>
      <c r="AW760" s="106"/>
      <c r="AX760" s="106"/>
      <c r="AY760" s="106"/>
      <c r="AZ760" s="106"/>
      <c r="BA760" s="106"/>
      <c r="BB760" s="106"/>
      <c r="BC760" s="106"/>
      <c r="BD760" s="106"/>
      <c r="BE760" s="106"/>
      <c r="BF760" s="106"/>
      <c r="BG760" s="106"/>
      <c r="BH760" s="106"/>
      <c r="BI760" s="106"/>
      <c r="BJ760" s="106"/>
      <c r="BK760" s="106"/>
      <c r="BL760" s="106"/>
      <c r="BM760" s="106"/>
      <c r="BN760" s="106"/>
      <c r="BO760" s="106"/>
      <c r="BP760" s="106"/>
      <c r="BQ760" s="106"/>
      <c r="BR760" s="106"/>
      <c r="BS760" s="106"/>
      <c r="BT760" s="106"/>
      <c r="BU760" s="106"/>
      <c r="BV760" s="106"/>
      <c r="BW760" s="106"/>
      <c r="BX760" s="106"/>
      <c r="BY760" s="106"/>
      <c r="BZ760" s="106"/>
      <c r="CA760" s="106"/>
      <c r="CB760" s="106"/>
      <c r="CC760" s="106"/>
      <c r="CD760" s="106"/>
      <c r="CE760" s="106"/>
      <c r="CF760" s="106"/>
      <c r="CG760" s="106"/>
      <c r="CH760" s="106"/>
      <c r="CI760" s="106"/>
      <c r="CJ760" s="106"/>
      <c r="CK760" s="106"/>
      <c r="CL760" s="106"/>
      <c r="CM760" s="106"/>
      <c r="CN760" s="106"/>
      <c r="CO760" s="106"/>
      <c r="CP760" s="106"/>
      <c r="CQ760" s="106"/>
      <c r="CR760" s="106"/>
      <c r="CS760" s="106"/>
      <c r="CT760" s="106"/>
      <c r="CU760" s="106"/>
      <c r="CV760" s="106"/>
      <c r="CW760" s="106"/>
      <c r="CX760" s="106"/>
      <c r="CY760" s="106"/>
      <c r="CZ760" s="106"/>
      <c r="DA760" s="106"/>
      <c r="DB760" s="106"/>
      <c r="DC760" s="106"/>
      <c r="DD760" s="106"/>
      <c r="DE760" s="106"/>
      <c r="DF760" s="106"/>
      <c r="DG760" s="106"/>
      <c r="DH760" s="106"/>
      <c r="DI760" s="106"/>
      <c r="DJ760" s="106"/>
      <c r="DK760" s="106"/>
    </row>
    <row r="761" spans="2:115" x14ac:dyDescent="0.3"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  <c r="M761" s="106"/>
      <c r="N761" s="106"/>
      <c r="O761" s="106"/>
      <c r="P761" s="114"/>
      <c r="Q761" s="114"/>
      <c r="R761" s="106"/>
      <c r="S761" s="106"/>
      <c r="T761" s="106"/>
      <c r="U761" s="106"/>
      <c r="V761" s="106"/>
      <c r="W761" s="106"/>
      <c r="X761" s="106"/>
      <c r="Y761" s="106"/>
      <c r="Z761" s="106"/>
      <c r="AA761" s="106"/>
      <c r="AB761" s="106"/>
      <c r="AC761" s="106"/>
      <c r="AD761" s="106"/>
      <c r="AE761" s="106"/>
      <c r="AF761" s="106"/>
      <c r="AG761" s="106"/>
      <c r="AH761" s="106"/>
      <c r="AI761" s="106"/>
      <c r="AJ761" s="106"/>
      <c r="AK761" s="106"/>
      <c r="AL761" s="106"/>
      <c r="AM761" s="106"/>
      <c r="AN761" s="106"/>
      <c r="AO761" s="106"/>
      <c r="AP761" s="106"/>
      <c r="AQ761" s="106"/>
      <c r="AR761" s="106"/>
      <c r="AS761" s="106"/>
      <c r="AT761" s="106"/>
      <c r="AU761" s="106"/>
      <c r="AV761" s="106"/>
      <c r="AW761" s="106"/>
      <c r="AX761" s="106"/>
      <c r="AY761" s="106"/>
      <c r="AZ761" s="106"/>
      <c r="BA761" s="106"/>
      <c r="BB761" s="106"/>
      <c r="BC761" s="106"/>
      <c r="BD761" s="106"/>
      <c r="BE761" s="106"/>
      <c r="BF761" s="106"/>
      <c r="BG761" s="106"/>
      <c r="BH761" s="106"/>
      <c r="BI761" s="106"/>
      <c r="BJ761" s="106"/>
      <c r="BK761" s="106"/>
      <c r="BL761" s="106"/>
      <c r="BM761" s="106"/>
      <c r="BN761" s="106"/>
      <c r="BO761" s="106"/>
      <c r="BP761" s="106"/>
      <c r="BQ761" s="106"/>
      <c r="BR761" s="106"/>
      <c r="BS761" s="106"/>
      <c r="BT761" s="106"/>
      <c r="BU761" s="106"/>
      <c r="BV761" s="106"/>
      <c r="BW761" s="106"/>
      <c r="BX761" s="106"/>
      <c r="BY761" s="106"/>
      <c r="BZ761" s="106"/>
      <c r="CA761" s="106"/>
      <c r="CB761" s="106"/>
      <c r="CC761" s="106"/>
      <c r="CD761" s="106"/>
      <c r="CE761" s="106"/>
      <c r="CF761" s="106"/>
      <c r="CG761" s="106"/>
      <c r="CH761" s="106"/>
      <c r="CI761" s="106"/>
      <c r="CJ761" s="106"/>
      <c r="CK761" s="106"/>
      <c r="CL761" s="106"/>
      <c r="CM761" s="106"/>
      <c r="CN761" s="106"/>
      <c r="CO761" s="106"/>
      <c r="CP761" s="106"/>
      <c r="CQ761" s="106"/>
      <c r="CR761" s="106"/>
      <c r="CS761" s="106"/>
      <c r="CT761" s="106"/>
      <c r="CU761" s="106"/>
      <c r="CV761" s="106"/>
      <c r="CW761" s="106"/>
      <c r="CX761" s="106"/>
      <c r="CY761" s="106"/>
      <c r="CZ761" s="106"/>
      <c r="DA761" s="106"/>
      <c r="DB761" s="106"/>
      <c r="DC761" s="106"/>
      <c r="DD761" s="106"/>
      <c r="DE761" s="106"/>
      <c r="DF761" s="106"/>
      <c r="DG761" s="106"/>
      <c r="DH761" s="106"/>
      <c r="DI761" s="106"/>
      <c r="DJ761" s="106"/>
      <c r="DK761" s="106"/>
    </row>
    <row r="762" spans="2:115" x14ac:dyDescent="0.3">
      <c r="B762" s="106"/>
      <c r="C762" s="106"/>
      <c r="D762" s="106"/>
      <c r="E762" s="106"/>
      <c r="F762" s="106"/>
      <c r="G762" s="106"/>
      <c r="H762" s="106"/>
      <c r="I762" s="106"/>
      <c r="J762" s="106"/>
      <c r="K762" s="106"/>
      <c r="L762" s="106"/>
      <c r="M762" s="106"/>
      <c r="N762" s="106"/>
      <c r="O762" s="106"/>
      <c r="P762" s="114"/>
      <c r="Q762" s="114"/>
      <c r="R762" s="106"/>
      <c r="S762" s="106"/>
      <c r="T762" s="106"/>
      <c r="U762" s="106"/>
      <c r="V762" s="106"/>
      <c r="W762" s="106"/>
      <c r="X762" s="106"/>
      <c r="Y762" s="106"/>
      <c r="Z762" s="106"/>
      <c r="AA762" s="106"/>
      <c r="AB762" s="106"/>
      <c r="AC762" s="106"/>
      <c r="AD762" s="106"/>
      <c r="AE762" s="106"/>
      <c r="AF762" s="106"/>
      <c r="AG762" s="106"/>
      <c r="AH762" s="106"/>
      <c r="AI762" s="106"/>
      <c r="AJ762" s="106"/>
      <c r="AK762" s="106"/>
      <c r="AL762" s="106"/>
      <c r="AM762" s="106"/>
      <c r="AN762" s="106"/>
      <c r="AO762" s="106"/>
      <c r="AP762" s="106"/>
      <c r="AQ762" s="106"/>
      <c r="AR762" s="106"/>
      <c r="AS762" s="106"/>
      <c r="AT762" s="106"/>
      <c r="AU762" s="106"/>
      <c r="AV762" s="106"/>
      <c r="AW762" s="106"/>
      <c r="AX762" s="106"/>
      <c r="AY762" s="106"/>
      <c r="AZ762" s="106"/>
      <c r="BA762" s="106"/>
      <c r="BB762" s="106"/>
      <c r="BC762" s="106"/>
      <c r="BD762" s="106"/>
      <c r="BE762" s="106"/>
      <c r="BF762" s="106"/>
      <c r="BG762" s="106"/>
      <c r="BH762" s="106"/>
      <c r="BI762" s="106"/>
      <c r="BJ762" s="106"/>
      <c r="BK762" s="106"/>
      <c r="BL762" s="106"/>
      <c r="BM762" s="106"/>
      <c r="BN762" s="106"/>
      <c r="BO762" s="106"/>
      <c r="BP762" s="106"/>
      <c r="BQ762" s="106"/>
      <c r="BR762" s="106"/>
      <c r="BS762" s="106"/>
      <c r="BT762" s="106"/>
      <c r="BU762" s="106"/>
      <c r="BV762" s="106"/>
      <c r="BW762" s="106"/>
      <c r="BX762" s="106"/>
      <c r="BY762" s="106"/>
      <c r="BZ762" s="106"/>
      <c r="CA762" s="106"/>
      <c r="CB762" s="106"/>
      <c r="CC762" s="106"/>
      <c r="CD762" s="106"/>
      <c r="CE762" s="106"/>
      <c r="CF762" s="106"/>
      <c r="CG762" s="106"/>
      <c r="CH762" s="106"/>
      <c r="CI762" s="106"/>
      <c r="CJ762" s="106"/>
      <c r="CK762" s="106"/>
      <c r="CL762" s="106"/>
      <c r="CM762" s="106"/>
      <c r="CN762" s="106"/>
      <c r="CO762" s="106"/>
      <c r="CP762" s="106"/>
      <c r="CQ762" s="106"/>
      <c r="CR762" s="106"/>
      <c r="CS762" s="106"/>
      <c r="CT762" s="106"/>
      <c r="CU762" s="106"/>
      <c r="CV762" s="106"/>
      <c r="CW762" s="106"/>
      <c r="CX762" s="106"/>
      <c r="CY762" s="106"/>
      <c r="CZ762" s="106"/>
      <c r="DA762" s="106"/>
      <c r="DB762" s="106"/>
      <c r="DC762" s="106"/>
      <c r="DD762" s="106"/>
      <c r="DE762" s="106"/>
      <c r="DF762" s="106"/>
      <c r="DG762" s="106"/>
      <c r="DH762" s="106"/>
      <c r="DI762" s="106"/>
      <c r="DJ762" s="106"/>
      <c r="DK762" s="106"/>
    </row>
    <row r="763" spans="2:115" x14ac:dyDescent="0.3">
      <c r="B763" s="106"/>
      <c r="C763" s="106"/>
      <c r="D763" s="106"/>
      <c r="E763" s="106"/>
      <c r="F763" s="106"/>
      <c r="G763" s="106"/>
      <c r="H763" s="106"/>
      <c r="I763" s="106"/>
      <c r="J763" s="106"/>
      <c r="K763" s="106"/>
      <c r="L763" s="106"/>
      <c r="M763" s="106"/>
      <c r="N763" s="106"/>
      <c r="O763" s="106"/>
      <c r="P763" s="114"/>
      <c r="Q763" s="114"/>
      <c r="R763" s="106"/>
      <c r="S763" s="106"/>
      <c r="T763" s="106"/>
      <c r="U763" s="106"/>
      <c r="V763" s="106"/>
      <c r="W763" s="106"/>
      <c r="X763" s="106"/>
      <c r="Y763" s="106"/>
      <c r="Z763" s="106"/>
      <c r="AA763" s="106"/>
      <c r="AB763" s="106"/>
      <c r="AC763" s="106"/>
      <c r="AD763" s="106"/>
      <c r="AE763" s="106"/>
      <c r="AF763" s="106"/>
      <c r="AG763" s="106"/>
      <c r="AH763" s="106"/>
      <c r="AI763" s="106"/>
      <c r="AJ763" s="106"/>
      <c r="AK763" s="106"/>
      <c r="AL763" s="106"/>
      <c r="AM763" s="106"/>
      <c r="AN763" s="106"/>
      <c r="AO763" s="106"/>
      <c r="AP763" s="106"/>
      <c r="AQ763" s="106"/>
      <c r="AR763" s="106"/>
      <c r="AS763" s="106"/>
      <c r="AT763" s="106"/>
      <c r="AU763" s="106"/>
      <c r="AV763" s="106"/>
      <c r="AW763" s="106"/>
      <c r="AX763" s="106"/>
      <c r="AY763" s="106"/>
      <c r="AZ763" s="106"/>
      <c r="BA763" s="106"/>
      <c r="BB763" s="106"/>
      <c r="BC763" s="106"/>
      <c r="BD763" s="106"/>
      <c r="BE763" s="106"/>
      <c r="BF763" s="106"/>
      <c r="BG763" s="106"/>
      <c r="BH763" s="106"/>
      <c r="BI763" s="106"/>
      <c r="BJ763" s="106"/>
      <c r="BK763" s="106"/>
      <c r="BL763" s="106"/>
      <c r="BM763" s="106"/>
      <c r="BN763" s="106"/>
      <c r="BO763" s="106"/>
      <c r="BP763" s="106"/>
      <c r="BQ763" s="106"/>
      <c r="BR763" s="106"/>
      <c r="BS763" s="106"/>
      <c r="BT763" s="106"/>
      <c r="BU763" s="106"/>
      <c r="BV763" s="106"/>
      <c r="BW763" s="106"/>
      <c r="BX763" s="106"/>
      <c r="BY763" s="106"/>
      <c r="BZ763" s="106"/>
      <c r="CA763" s="106"/>
      <c r="CB763" s="106"/>
      <c r="CC763" s="106"/>
      <c r="CD763" s="106"/>
      <c r="CE763" s="106"/>
      <c r="CF763" s="106"/>
      <c r="CG763" s="106"/>
      <c r="CH763" s="106"/>
      <c r="CI763" s="106"/>
      <c r="CJ763" s="106"/>
      <c r="CK763" s="106"/>
      <c r="CL763" s="106"/>
      <c r="CM763" s="106"/>
      <c r="CN763" s="106"/>
      <c r="CO763" s="106"/>
      <c r="CP763" s="106"/>
      <c r="CQ763" s="106"/>
      <c r="CR763" s="106"/>
      <c r="CS763" s="106"/>
      <c r="CT763" s="106"/>
      <c r="CU763" s="106"/>
      <c r="CV763" s="106"/>
      <c r="CW763" s="106"/>
      <c r="CX763" s="106"/>
      <c r="CY763" s="106"/>
      <c r="CZ763" s="106"/>
      <c r="DA763" s="106"/>
      <c r="DB763" s="106"/>
      <c r="DC763" s="106"/>
      <c r="DD763" s="106"/>
      <c r="DE763" s="106"/>
      <c r="DF763" s="106"/>
      <c r="DG763" s="106"/>
      <c r="DH763" s="106"/>
      <c r="DI763" s="106"/>
      <c r="DJ763" s="106"/>
      <c r="DK763" s="106"/>
    </row>
    <row r="764" spans="2:115" x14ac:dyDescent="0.3">
      <c r="B764" s="106"/>
      <c r="C764" s="106"/>
      <c r="D764" s="106"/>
      <c r="E764" s="106"/>
      <c r="F764" s="106"/>
      <c r="G764" s="106"/>
      <c r="H764" s="106"/>
      <c r="I764" s="106"/>
      <c r="J764" s="106"/>
      <c r="K764" s="106"/>
      <c r="L764" s="106"/>
      <c r="M764" s="106"/>
      <c r="N764" s="106"/>
      <c r="O764" s="106"/>
      <c r="P764" s="114"/>
      <c r="Q764" s="114"/>
      <c r="R764" s="106"/>
      <c r="S764" s="106"/>
      <c r="T764" s="106"/>
      <c r="U764" s="106"/>
      <c r="V764" s="106"/>
      <c r="W764" s="106"/>
      <c r="X764" s="106"/>
      <c r="Y764" s="106"/>
      <c r="Z764" s="106"/>
      <c r="AA764" s="106"/>
      <c r="AB764" s="106"/>
      <c r="AC764" s="106"/>
      <c r="AD764" s="106"/>
      <c r="AE764" s="106"/>
      <c r="AF764" s="106"/>
      <c r="AG764" s="106"/>
      <c r="AH764" s="106"/>
      <c r="AI764" s="106"/>
      <c r="AJ764" s="106"/>
      <c r="AK764" s="106"/>
      <c r="AL764" s="106"/>
      <c r="AM764" s="106"/>
      <c r="AN764" s="106"/>
      <c r="AO764" s="106"/>
      <c r="AP764" s="106"/>
      <c r="AQ764" s="106"/>
      <c r="AR764" s="106"/>
      <c r="AS764" s="106"/>
      <c r="AT764" s="106"/>
      <c r="AU764" s="106"/>
      <c r="AV764" s="106"/>
      <c r="AW764" s="106"/>
      <c r="AX764" s="106"/>
      <c r="AY764" s="106"/>
      <c r="AZ764" s="106"/>
      <c r="BA764" s="106"/>
      <c r="BB764" s="106"/>
      <c r="BC764" s="106"/>
      <c r="BD764" s="106"/>
      <c r="BE764" s="106"/>
      <c r="BF764" s="106"/>
      <c r="BG764" s="106"/>
      <c r="BH764" s="106"/>
      <c r="BI764" s="106"/>
      <c r="BJ764" s="106"/>
      <c r="BK764" s="106"/>
      <c r="BL764" s="106"/>
      <c r="BM764" s="106"/>
      <c r="BN764" s="106"/>
      <c r="BO764" s="106"/>
      <c r="BP764" s="106"/>
      <c r="BQ764" s="106"/>
      <c r="BR764" s="106"/>
      <c r="BS764" s="106"/>
      <c r="BT764" s="106"/>
      <c r="BU764" s="106"/>
      <c r="BV764" s="106"/>
      <c r="BW764" s="106"/>
      <c r="BX764" s="106"/>
      <c r="BY764" s="106"/>
      <c r="BZ764" s="106"/>
      <c r="CA764" s="106"/>
      <c r="CB764" s="106"/>
      <c r="CC764" s="106"/>
      <c r="CD764" s="106"/>
      <c r="CE764" s="106"/>
      <c r="CF764" s="106"/>
      <c r="CG764" s="106"/>
      <c r="CH764" s="106"/>
      <c r="CI764" s="106"/>
      <c r="CJ764" s="106"/>
      <c r="CK764" s="106"/>
      <c r="CL764" s="106"/>
      <c r="CM764" s="106"/>
      <c r="CN764" s="106"/>
      <c r="CO764" s="106"/>
      <c r="CP764" s="106"/>
      <c r="CQ764" s="106"/>
      <c r="CR764" s="106"/>
      <c r="CS764" s="106"/>
      <c r="CT764" s="106"/>
      <c r="CU764" s="106"/>
      <c r="CV764" s="106"/>
      <c r="CW764" s="106"/>
      <c r="CX764" s="106"/>
      <c r="CY764" s="106"/>
      <c r="CZ764" s="106"/>
      <c r="DA764" s="106"/>
      <c r="DB764" s="106"/>
      <c r="DC764" s="106"/>
      <c r="DD764" s="106"/>
      <c r="DE764" s="106"/>
      <c r="DF764" s="106"/>
      <c r="DG764" s="106"/>
      <c r="DH764" s="106"/>
      <c r="DI764" s="106"/>
      <c r="DJ764" s="106"/>
      <c r="DK764" s="106"/>
    </row>
    <row r="765" spans="2:115" x14ac:dyDescent="0.3">
      <c r="B765" s="106"/>
      <c r="C765" s="106"/>
      <c r="D765" s="106"/>
      <c r="E765" s="106"/>
      <c r="F765" s="106"/>
      <c r="G765" s="106"/>
      <c r="H765" s="106"/>
      <c r="I765" s="106"/>
      <c r="J765" s="106"/>
      <c r="K765" s="106"/>
      <c r="L765" s="106"/>
      <c r="M765" s="106"/>
      <c r="N765" s="106"/>
      <c r="O765" s="106"/>
      <c r="P765" s="114"/>
      <c r="Q765" s="114"/>
      <c r="R765" s="106"/>
      <c r="S765" s="106"/>
      <c r="T765" s="106"/>
      <c r="U765" s="106"/>
      <c r="V765" s="106"/>
      <c r="W765" s="106"/>
      <c r="X765" s="106"/>
      <c r="Y765" s="106"/>
      <c r="Z765" s="106"/>
      <c r="AA765" s="106"/>
      <c r="AB765" s="106"/>
      <c r="AC765" s="106"/>
      <c r="AD765" s="106"/>
      <c r="AE765" s="106"/>
      <c r="AF765" s="106"/>
      <c r="AG765" s="106"/>
      <c r="AH765" s="106"/>
      <c r="AI765" s="106"/>
      <c r="AJ765" s="106"/>
      <c r="AK765" s="106"/>
      <c r="AL765" s="106"/>
      <c r="AM765" s="106"/>
      <c r="AN765" s="106"/>
      <c r="AO765" s="106"/>
      <c r="AP765" s="106"/>
      <c r="AQ765" s="106"/>
      <c r="AR765" s="106"/>
      <c r="AS765" s="106"/>
      <c r="AT765" s="106"/>
      <c r="AU765" s="106"/>
      <c r="AV765" s="106"/>
      <c r="AW765" s="106"/>
      <c r="AX765" s="106"/>
      <c r="AY765" s="106"/>
      <c r="AZ765" s="106"/>
      <c r="BA765" s="106"/>
      <c r="BB765" s="106"/>
      <c r="BC765" s="106"/>
      <c r="BD765" s="106"/>
      <c r="BE765" s="106"/>
      <c r="BF765" s="106"/>
      <c r="BG765" s="106"/>
      <c r="BH765" s="106"/>
      <c r="BI765" s="106"/>
      <c r="BJ765" s="106"/>
      <c r="BK765" s="106"/>
      <c r="BL765" s="106"/>
      <c r="BM765" s="106"/>
      <c r="BN765" s="106"/>
      <c r="BO765" s="106"/>
      <c r="BP765" s="106"/>
      <c r="BQ765" s="106"/>
      <c r="BR765" s="106"/>
      <c r="BS765" s="106"/>
      <c r="BT765" s="106"/>
      <c r="BU765" s="106"/>
      <c r="BV765" s="106"/>
      <c r="BW765" s="106"/>
      <c r="BX765" s="106"/>
      <c r="BY765" s="106"/>
      <c r="BZ765" s="106"/>
      <c r="CA765" s="106"/>
      <c r="CB765" s="106"/>
      <c r="CC765" s="106"/>
      <c r="CD765" s="106"/>
      <c r="CE765" s="106"/>
      <c r="CF765" s="106"/>
      <c r="CG765" s="106"/>
      <c r="CH765" s="106"/>
      <c r="CI765" s="106"/>
      <c r="CJ765" s="106"/>
      <c r="CK765" s="106"/>
      <c r="CL765" s="106"/>
      <c r="CM765" s="106"/>
      <c r="CN765" s="106"/>
      <c r="CO765" s="106"/>
      <c r="CP765" s="106"/>
      <c r="CQ765" s="106"/>
      <c r="CR765" s="106"/>
      <c r="CS765" s="106"/>
      <c r="CT765" s="106"/>
      <c r="CU765" s="106"/>
      <c r="CV765" s="106"/>
      <c r="CW765" s="106"/>
      <c r="CX765" s="106"/>
      <c r="CY765" s="106"/>
      <c r="CZ765" s="106"/>
      <c r="DA765" s="106"/>
      <c r="DB765" s="106"/>
      <c r="DC765" s="106"/>
      <c r="DD765" s="106"/>
      <c r="DE765" s="106"/>
      <c r="DF765" s="106"/>
      <c r="DG765" s="106"/>
      <c r="DH765" s="106"/>
      <c r="DI765" s="106"/>
      <c r="DJ765" s="106"/>
      <c r="DK765" s="106"/>
    </row>
    <row r="766" spans="2:115" x14ac:dyDescent="0.3">
      <c r="B766" s="106"/>
      <c r="C766" s="106"/>
      <c r="D766" s="106"/>
      <c r="E766" s="106"/>
      <c r="F766" s="106"/>
      <c r="G766" s="106"/>
      <c r="H766" s="106"/>
      <c r="I766" s="106"/>
      <c r="J766" s="106"/>
      <c r="K766" s="106"/>
      <c r="L766" s="106"/>
      <c r="M766" s="106"/>
      <c r="N766" s="106"/>
      <c r="O766" s="106"/>
      <c r="P766" s="114"/>
      <c r="Q766" s="114"/>
      <c r="R766" s="106"/>
      <c r="S766" s="106"/>
      <c r="T766" s="106"/>
      <c r="U766" s="106"/>
      <c r="V766" s="106"/>
      <c r="W766" s="106"/>
      <c r="X766" s="106"/>
      <c r="Y766" s="106"/>
      <c r="Z766" s="106"/>
      <c r="AA766" s="106"/>
      <c r="AB766" s="106"/>
      <c r="AC766" s="106"/>
      <c r="AD766" s="106"/>
      <c r="AE766" s="106"/>
      <c r="AF766" s="106"/>
      <c r="AG766" s="106"/>
      <c r="AH766" s="106"/>
      <c r="AI766" s="106"/>
      <c r="AJ766" s="106"/>
      <c r="AK766" s="106"/>
      <c r="AL766" s="106"/>
      <c r="AM766" s="106"/>
      <c r="AN766" s="106"/>
      <c r="AO766" s="106"/>
      <c r="AP766" s="106"/>
      <c r="AQ766" s="106"/>
      <c r="AR766" s="106"/>
      <c r="AS766" s="106"/>
      <c r="AT766" s="106"/>
      <c r="AU766" s="106"/>
      <c r="AV766" s="106"/>
      <c r="AW766" s="106"/>
      <c r="AX766" s="106"/>
      <c r="AY766" s="106"/>
      <c r="AZ766" s="106"/>
      <c r="BA766" s="106"/>
      <c r="BB766" s="106"/>
      <c r="BC766" s="106"/>
      <c r="BD766" s="106"/>
      <c r="BE766" s="106"/>
      <c r="BF766" s="106"/>
      <c r="BG766" s="106"/>
      <c r="BH766" s="106"/>
      <c r="BI766" s="106"/>
      <c r="BJ766" s="106"/>
      <c r="BK766" s="106"/>
      <c r="BL766" s="106"/>
      <c r="BM766" s="106"/>
      <c r="BN766" s="106"/>
      <c r="BO766" s="106"/>
      <c r="BP766" s="106"/>
      <c r="BQ766" s="106"/>
      <c r="BR766" s="106"/>
      <c r="BS766" s="106"/>
      <c r="BT766" s="106"/>
      <c r="BU766" s="106"/>
      <c r="BV766" s="106"/>
      <c r="BW766" s="106"/>
      <c r="BX766" s="106"/>
      <c r="BY766" s="106"/>
      <c r="BZ766" s="106"/>
      <c r="CA766" s="106"/>
      <c r="CB766" s="106"/>
      <c r="CC766" s="106"/>
      <c r="CD766" s="106"/>
      <c r="CE766" s="106"/>
      <c r="CF766" s="106"/>
      <c r="CG766" s="106"/>
      <c r="CH766" s="106"/>
      <c r="CI766" s="106"/>
      <c r="CJ766" s="106"/>
      <c r="CK766" s="106"/>
      <c r="CL766" s="106"/>
      <c r="CM766" s="106"/>
      <c r="CN766" s="106"/>
      <c r="CO766" s="106"/>
      <c r="CP766" s="106"/>
      <c r="CQ766" s="106"/>
      <c r="CR766" s="106"/>
      <c r="CS766" s="106"/>
      <c r="CT766" s="106"/>
      <c r="CU766" s="106"/>
      <c r="CV766" s="106"/>
      <c r="CW766" s="106"/>
      <c r="CX766" s="106"/>
      <c r="CY766" s="106"/>
      <c r="CZ766" s="106"/>
      <c r="DA766" s="106"/>
      <c r="DB766" s="106"/>
      <c r="DC766" s="106"/>
      <c r="DD766" s="106"/>
      <c r="DE766" s="106"/>
      <c r="DF766" s="106"/>
      <c r="DG766" s="106"/>
      <c r="DH766" s="106"/>
      <c r="DI766" s="106"/>
      <c r="DJ766" s="106"/>
      <c r="DK766" s="106"/>
    </row>
    <row r="767" spans="2:115" x14ac:dyDescent="0.3">
      <c r="B767" s="106"/>
      <c r="C767" s="106"/>
      <c r="D767" s="106"/>
      <c r="E767" s="106"/>
      <c r="F767" s="106"/>
      <c r="G767" s="106"/>
      <c r="H767" s="106"/>
      <c r="I767" s="106"/>
      <c r="J767" s="106"/>
      <c r="K767" s="106"/>
      <c r="L767" s="106"/>
      <c r="M767" s="106"/>
      <c r="N767" s="106"/>
      <c r="O767" s="106"/>
      <c r="P767" s="114"/>
      <c r="Q767" s="114"/>
      <c r="R767" s="106"/>
      <c r="S767" s="106"/>
      <c r="T767" s="106"/>
      <c r="U767" s="106"/>
      <c r="V767" s="106"/>
      <c r="W767" s="106"/>
      <c r="X767" s="106"/>
      <c r="Y767" s="106"/>
      <c r="Z767" s="106"/>
      <c r="AA767" s="106"/>
      <c r="AB767" s="106"/>
      <c r="AC767" s="106"/>
      <c r="AD767" s="106"/>
      <c r="AE767" s="106"/>
      <c r="AF767" s="106"/>
      <c r="AG767" s="106"/>
      <c r="AH767" s="106"/>
      <c r="AI767" s="106"/>
      <c r="AJ767" s="106"/>
      <c r="AK767" s="106"/>
      <c r="AL767" s="106"/>
      <c r="AM767" s="106"/>
      <c r="AN767" s="106"/>
      <c r="AO767" s="106"/>
      <c r="AP767" s="106"/>
      <c r="AQ767" s="106"/>
      <c r="AR767" s="106"/>
      <c r="AS767" s="106"/>
      <c r="AT767" s="106"/>
      <c r="AU767" s="106"/>
      <c r="AV767" s="106"/>
      <c r="AW767" s="106"/>
      <c r="AX767" s="106"/>
      <c r="AY767" s="106"/>
      <c r="AZ767" s="106"/>
      <c r="BA767" s="106"/>
      <c r="BB767" s="106"/>
      <c r="BC767" s="106"/>
      <c r="BD767" s="106"/>
      <c r="BE767" s="106"/>
      <c r="BF767" s="106"/>
      <c r="BG767" s="106"/>
      <c r="BH767" s="106"/>
      <c r="BI767" s="106"/>
      <c r="BJ767" s="106"/>
      <c r="BK767" s="106"/>
      <c r="BL767" s="106"/>
      <c r="BM767" s="106"/>
      <c r="BN767" s="106"/>
      <c r="BO767" s="106"/>
      <c r="BP767" s="106"/>
      <c r="BQ767" s="106"/>
      <c r="BR767" s="106"/>
      <c r="BS767" s="106"/>
      <c r="BT767" s="106"/>
      <c r="BU767" s="106"/>
      <c r="BV767" s="106"/>
      <c r="BW767" s="106"/>
      <c r="BX767" s="106"/>
      <c r="BY767" s="106"/>
      <c r="BZ767" s="106"/>
      <c r="CA767" s="106"/>
      <c r="CB767" s="106"/>
      <c r="CC767" s="106"/>
      <c r="CD767" s="106"/>
      <c r="CE767" s="106"/>
      <c r="CF767" s="106"/>
      <c r="CG767" s="106"/>
      <c r="CH767" s="106"/>
      <c r="CI767" s="106"/>
      <c r="CJ767" s="106"/>
      <c r="CK767" s="106"/>
      <c r="CL767" s="106"/>
      <c r="CM767" s="106"/>
      <c r="CN767" s="106"/>
      <c r="CO767" s="106"/>
      <c r="CP767" s="106"/>
      <c r="CQ767" s="106"/>
      <c r="CR767" s="106"/>
      <c r="CS767" s="106"/>
      <c r="CT767" s="106"/>
      <c r="CU767" s="106"/>
      <c r="CV767" s="106"/>
      <c r="CW767" s="106"/>
      <c r="CX767" s="106"/>
      <c r="CY767" s="106"/>
      <c r="CZ767" s="106"/>
      <c r="DA767" s="106"/>
      <c r="DB767" s="106"/>
      <c r="DC767" s="106"/>
      <c r="DD767" s="106"/>
      <c r="DE767" s="106"/>
      <c r="DF767" s="106"/>
      <c r="DG767" s="106"/>
      <c r="DH767" s="106"/>
      <c r="DI767" s="106"/>
      <c r="DJ767" s="106"/>
      <c r="DK767" s="106"/>
    </row>
    <row r="768" spans="2:115" x14ac:dyDescent="0.3">
      <c r="B768" s="106"/>
      <c r="C768" s="106"/>
      <c r="D768" s="106"/>
      <c r="E768" s="106"/>
      <c r="F768" s="106"/>
      <c r="G768" s="106"/>
      <c r="H768" s="106"/>
      <c r="I768" s="106"/>
      <c r="J768" s="106"/>
      <c r="K768" s="106"/>
      <c r="L768" s="106"/>
      <c r="M768" s="106"/>
      <c r="N768" s="106"/>
      <c r="O768" s="106"/>
      <c r="P768" s="114"/>
      <c r="Q768" s="114"/>
      <c r="R768" s="106"/>
      <c r="S768" s="106"/>
      <c r="T768" s="106"/>
      <c r="U768" s="106"/>
      <c r="V768" s="106"/>
      <c r="W768" s="106"/>
      <c r="X768" s="106"/>
      <c r="Y768" s="106"/>
      <c r="Z768" s="106"/>
      <c r="AA768" s="106"/>
      <c r="AB768" s="106"/>
      <c r="AC768" s="106"/>
      <c r="AD768" s="106"/>
      <c r="AE768" s="106"/>
      <c r="AF768" s="106"/>
      <c r="AG768" s="106"/>
      <c r="AH768" s="106"/>
      <c r="AI768" s="106"/>
      <c r="AJ768" s="106"/>
      <c r="AK768" s="106"/>
      <c r="AL768" s="106"/>
      <c r="AM768" s="106"/>
      <c r="AN768" s="106"/>
      <c r="AO768" s="106"/>
      <c r="AP768" s="106"/>
      <c r="AQ768" s="106"/>
      <c r="AR768" s="106"/>
      <c r="AS768" s="106"/>
      <c r="AT768" s="106"/>
      <c r="AU768" s="106"/>
      <c r="AV768" s="106"/>
      <c r="AW768" s="106"/>
      <c r="AX768" s="106"/>
      <c r="AY768" s="106"/>
      <c r="AZ768" s="106"/>
      <c r="BA768" s="106"/>
      <c r="BB768" s="106"/>
      <c r="BC768" s="106"/>
      <c r="BD768" s="106"/>
      <c r="BE768" s="106"/>
      <c r="BF768" s="106"/>
      <c r="BG768" s="106"/>
      <c r="BH768" s="106"/>
      <c r="BI768" s="106"/>
      <c r="BJ768" s="106"/>
      <c r="BK768" s="106"/>
      <c r="BL768" s="106"/>
      <c r="BM768" s="106"/>
      <c r="BN768" s="106"/>
      <c r="BO768" s="106"/>
      <c r="BP768" s="106"/>
      <c r="BQ768" s="106"/>
      <c r="BR768" s="106"/>
      <c r="BS768" s="106"/>
      <c r="BT768" s="106"/>
      <c r="BU768" s="106"/>
      <c r="BV768" s="106"/>
      <c r="BW768" s="106"/>
      <c r="BX768" s="106"/>
      <c r="BY768" s="106"/>
      <c r="BZ768" s="106"/>
      <c r="CA768" s="106"/>
      <c r="CB768" s="106"/>
      <c r="CC768" s="106"/>
      <c r="CD768" s="106"/>
      <c r="CE768" s="106"/>
      <c r="CF768" s="106"/>
      <c r="CG768" s="106"/>
      <c r="CH768" s="106"/>
      <c r="CI768" s="106"/>
      <c r="CJ768" s="106"/>
      <c r="CK768" s="106"/>
      <c r="CL768" s="106"/>
      <c r="CM768" s="106"/>
      <c r="CN768" s="106"/>
      <c r="CO768" s="106"/>
      <c r="CP768" s="106"/>
      <c r="CQ768" s="106"/>
      <c r="CR768" s="106"/>
      <c r="CS768" s="106"/>
      <c r="CT768" s="106"/>
      <c r="CU768" s="106"/>
      <c r="CV768" s="106"/>
      <c r="CW768" s="106"/>
      <c r="CX768" s="106"/>
      <c r="CY768" s="106"/>
      <c r="CZ768" s="106"/>
      <c r="DA768" s="106"/>
      <c r="DB768" s="106"/>
      <c r="DC768" s="106"/>
      <c r="DD768" s="106"/>
      <c r="DE768" s="106"/>
      <c r="DF768" s="106"/>
      <c r="DG768" s="106"/>
      <c r="DH768" s="106"/>
      <c r="DI768" s="106"/>
      <c r="DJ768" s="106"/>
      <c r="DK768" s="106"/>
    </row>
    <row r="769" spans="2:115" x14ac:dyDescent="0.3">
      <c r="B769" s="106"/>
      <c r="C769" s="106"/>
      <c r="D769" s="106"/>
      <c r="E769" s="106"/>
      <c r="F769" s="106"/>
      <c r="G769" s="106"/>
      <c r="H769" s="106"/>
      <c r="I769" s="106"/>
      <c r="J769" s="106"/>
      <c r="K769" s="106"/>
      <c r="L769" s="106"/>
      <c r="M769" s="106"/>
      <c r="N769" s="106"/>
      <c r="O769" s="106"/>
      <c r="P769" s="114"/>
      <c r="Q769" s="114"/>
      <c r="R769" s="106"/>
      <c r="S769" s="106"/>
      <c r="T769" s="106"/>
      <c r="U769" s="106"/>
      <c r="V769" s="106"/>
      <c r="W769" s="106"/>
      <c r="X769" s="106"/>
      <c r="Y769" s="106"/>
      <c r="Z769" s="106"/>
      <c r="AA769" s="106"/>
      <c r="AB769" s="106"/>
      <c r="AC769" s="106"/>
      <c r="AD769" s="106"/>
      <c r="AE769" s="106"/>
      <c r="AF769" s="106"/>
      <c r="AG769" s="106"/>
      <c r="AH769" s="106"/>
      <c r="AI769" s="106"/>
      <c r="AJ769" s="106"/>
      <c r="AK769" s="106"/>
      <c r="AL769" s="106"/>
      <c r="AM769" s="106"/>
      <c r="AN769" s="106"/>
      <c r="AO769" s="106"/>
      <c r="AP769" s="106"/>
      <c r="AQ769" s="106"/>
      <c r="AR769" s="106"/>
      <c r="AS769" s="106"/>
      <c r="AT769" s="106"/>
      <c r="AU769" s="106"/>
      <c r="AV769" s="106"/>
      <c r="AW769" s="106"/>
      <c r="AX769" s="106"/>
      <c r="AY769" s="106"/>
      <c r="AZ769" s="106"/>
      <c r="BA769" s="106"/>
      <c r="BB769" s="106"/>
      <c r="BC769" s="106"/>
      <c r="BD769" s="106"/>
      <c r="BE769" s="106"/>
      <c r="BF769" s="106"/>
      <c r="BG769" s="106"/>
      <c r="BH769" s="106"/>
      <c r="BI769" s="106"/>
      <c r="BJ769" s="106"/>
      <c r="BK769" s="106"/>
      <c r="BL769" s="106"/>
      <c r="BM769" s="106"/>
      <c r="BN769" s="106"/>
      <c r="BO769" s="106"/>
      <c r="BP769" s="106"/>
      <c r="BQ769" s="106"/>
      <c r="BR769" s="106"/>
      <c r="BS769" s="106"/>
      <c r="BT769" s="106"/>
      <c r="BU769" s="106"/>
      <c r="BV769" s="106"/>
      <c r="BW769" s="106"/>
      <c r="BX769" s="106"/>
      <c r="BY769" s="106"/>
      <c r="BZ769" s="106"/>
      <c r="CA769" s="106"/>
      <c r="CB769" s="106"/>
      <c r="CC769" s="106"/>
      <c r="CD769" s="106"/>
      <c r="CE769" s="106"/>
      <c r="CF769" s="106"/>
      <c r="CG769" s="106"/>
      <c r="CH769" s="106"/>
      <c r="CI769" s="106"/>
      <c r="CJ769" s="106"/>
      <c r="CK769" s="106"/>
      <c r="CL769" s="106"/>
      <c r="CM769" s="106"/>
      <c r="CN769" s="106"/>
      <c r="CO769" s="106"/>
      <c r="CP769" s="106"/>
      <c r="CQ769" s="106"/>
      <c r="CR769" s="106"/>
      <c r="CS769" s="106"/>
      <c r="CT769" s="106"/>
      <c r="CU769" s="106"/>
      <c r="CV769" s="106"/>
      <c r="CW769" s="106"/>
      <c r="CX769" s="106"/>
      <c r="CY769" s="106"/>
      <c r="CZ769" s="106"/>
      <c r="DA769" s="106"/>
      <c r="DB769" s="106"/>
      <c r="DC769" s="106"/>
      <c r="DD769" s="106"/>
      <c r="DE769" s="106"/>
      <c r="DF769" s="106"/>
      <c r="DG769" s="106"/>
      <c r="DH769" s="106"/>
      <c r="DI769" s="106"/>
      <c r="DJ769" s="106"/>
      <c r="DK769" s="106"/>
    </row>
    <row r="770" spans="2:115" x14ac:dyDescent="0.3">
      <c r="B770" s="106"/>
      <c r="C770" s="106"/>
      <c r="D770" s="106"/>
      <c r="E770" s="106"/>
      <c r="F770" s="106"/>
      <c r="G770" s="106"/>
      <c r="H770" s="106"/>
      <c r="I770" s="106"/>
      <c r="J770" s="106"/>
      <c r="K770" s="106"/>
      <c r="L770" s="106"/>
      <c r="M770" s="106"/>
      <c r="N770" s="106"/>
      <c r="O770" s="106"/>
      <c r="P770" s="114"/>
      <c r="Q770" s="114"/>
      <c r="R770" s="106"/>
      <c r="S770" s="106"/>
      <c r="T770" s="106"/>
      <c r="U770" s="106"/>
      <c r="V770" s="106"/>
      <c r="W770" s="106"/>
      <c r="X770" s="106"/>
      <c r="Y770" s="106"/>
      <c r="Z770" s="106"/>
      <c r="AA770" s="106"/>
      <c r="AB770" s="106"/>
      <c r="AC770" s="106"/>
      <c r="AD770" s="106"/>
      <c r="AE770" s="106"/>
      <c r="AF770" s="106"/>
      <c r="AG770" s="106"/>
      <c r="AH770" s="106"/>
      <c r="AI770" s="106"/>
      <c r="AJ770" s="106"/>
      <c r="AK770" s="106"/>
      <c r="AL770" s="106"/>
      <c r="AM770" s="106"/>
      <c r="AN770" s="106"/>
      <c r="AO770" s="106"/>
      <c r="AP770" s="106"/>
      <c r="AQ770" s="106"/>
      <c r="AR770" s="106"/>
      <c r="AS770" s="106"/>
      <c r="AT770" s="106"/>
      <c r="AU770" s="106"/>
      <c r="AV770" s="106"/>
      <c r="AW770" s="106"/>
      <c r="AX770" s="106"/>
      <c r="AY770" s="106"/>
      <c r="AZ770" s="106"/>
      <c r="BA770" s="106"/>
      <c r="BB770" s="106"/>
      <c r="BC770" s="106"/>
      <c r="BD770" s="106"/>
      <c r="BE770" s="106"/>
      <c r="BF770" s="106"/>
      <c r="BG770" s="106"/>
      <c r="BH770" s="106"/>
      <c r="BI770" s="106"/>
      <c r="BJ770" s="106"/>
      <c r="BK770" s="106"/>
      <c r="BL770" s="106"/>
      <c r="BM770" s="106"/>
      <c r="BN770" s="106"/>
      <c r="BO770" s="106"/>
      <c r="BP770" s="106"/>
      <c r="BQ770" s="106"/>
      <c r="BR770" s="106"/>
      <c r="BS770" s="106"/>
      <c r="BT770" s="106"/>
      <c r="BU770" s="106"/>
      <c r="BV770" s="106"/>
      <c r="BW770" s="106"/>
      <c r="BX770" s="106"/>
      <c r="BY770" s="106"/>
      <c r="BZ770" s="106"/>
      <c r="CA770" s="106"/>
      <c r="CB770" s="106"/>
      <c r="CC770" s="106"/>
      <c r="CD770" s="106"/>
      <c r="CE770" s="106"/>
      <c r="CF770" s="106"/>
      <c r="CG770" s="106"/>
      <c r="CH770" s="106"/>
      <c r="CI770" s="106"/>
      <c r="CJ770" s="106"/>
      <c r="CK770" s="106"/>
      <c r="CL770" s="106"/>
      <c r="CM770" s="106"/>
      <c r="CN770" s="106"/>
      <c r="CO770" s="106"/>
      <c r="CP770" s="106"/>
      <c r="CQ770" s="106"/>
      <c r="CR770" s="106"/>
      <c r="CS770" s="106"/>
      <c r="CT770" s="106"/>
      <c r="CU770" s="106"/>
      <c r="CV770" s="106"/>
      <c r="CW770" s="106"/>
      <c r="CX770" s="106"/>
      <c r="CY770" s="106"/>
      <c r="CZ770" s="106"/>
      <c r="DA770" s="106"/>
      <c r="DB770" s="106"/>
      <c r="DC770" s="106"/>
      <c r="DD770" s="106"/>
      <c r="DE770" s="106"/>
      <c r="DF770" s="106"/>
      <c r="DG770" s="106"/>
      <c r="DH770" s="106"/>
      <c r="DI770" s="106"/>
      <c r="DJ770" s="106"/>
      <c r="DK770" s="106"/>
    </row>
    <row r="771" spans="2:115" x14ac:dyDescent="0.3">
      <c r="B771" s="106"/>
      <c r="C771" s="106"/>
      <c r="D771" s="106"/>
      <c r="E771" s="106"/>
      <c r="F771" s="106"/>
      <c r="G771" s="106"/>
      <c r="H771" s="106"/>
      <c r="I771" s="106"/>
      <c r="J771" s="106"/>
      <c r="K771" s="106"/>
      <c r="L771" s="106"/>
      <c r="M771" s="106"/>
      <c r="N771" s="106"/>
      <c r="O771" s="106"/>
      <c r="P771" s="114"/>
      <c r="Q771" s="114"/>
      <c r="R771" s="106"/>
      <c r="S771" s="106"/>
      <c r="T771" s="106"/>
      <c r="U771" s="106"/>
      <c r="V771" s="106"/>
      <c r="W771" s="106"/>
      <c r="X771" s="106"/>
      <c r="Y771" s="106"/>
      <c r="Z771" s="106"/>
      <c r="AA771" s="106"/>
      <c r="AB771" s="106"/>
      <c r="AC771" s="106"/>
      <c r="AD771" s="106"/>
      <c r="AE771" s="106"/>
      <c r="AF771" s="106"/>
      <c r="AG771" s="106"/>
      <c r="AH771" s="106"/>
      <c r="AI771" s="106"/>
      <c r="AJ771" s="106"/>
      <c r="AK771" s="106"/>
      <c r="AL771" s="106"/>
      <c r="AM771" s="106"/>
      <c r="AN771" s="106"/>
      <c r="AO771" s="106"/>
      <c r="AP771" s="106"/>
      <c r="AQ771" s="106"/>
      <c r="AR771" s="106"/>
      <c r="AS771" s="106"/>
      <c r="AT771" s="106"/>
      <c r="AU771" s="106"/>
      <c r="AV771" s="106"/>
      <c r="AW771" s="106"/>
      <c r="AX771" s="106"/>
      <c r="AY771" s="106"/>
      <c r="AZ771" s="106"/>
      <c r="BA771" s="106"/>
      <c r="BB771" s="106"/>
      <c r="BC771" s="106"/>
      <c r="BD771" s="106"/>
      <c r="BE771" s="106"/>
      <c r="BF771" s="106"/>
      <c r="BG771" s="106"/>
      <c r="BH771" s="106"/>
      <c r="BI771" s="106"/>
      <c r="BJ771" s="106"/>
      <c r="BK771" s="106"/>
      <c r="BL771" s="106"/>
      <c r="BM771" s="106"/>
      <c r="BN771" s="106"/>
      <c r="BO771" s="106"/>
      <c r="BP771" s="106"/>
      <c r="BQ771" s="106"/>
      <c r="BR771" s="106"/>
      <c r="BS771" s="106"/>
      <c r="BT771" s="106"/>
      <c r="BU771" s="106"/>
      <c r="BV771" s="106"/>
      <c r="BW771" s="106"/>
      <c r="BX771" s="106"/>
      <c r="BY771" s="106"/>
      <c r="BZ771" s="106"/>
      <c r="CA771" s="106"/>
      <c r="CB771" s="106"/>
      <c r="CC771" s="106"/>
      <c r="CD771" s="106"/>
      <c r="CE771" s="106"/>
      <c r="CF771" s="106"/>
      <c r="CG771" s="106"/>
      <c r="CH771" s="106"/>
      <c r="CI771" s="106"/>
      <c r="CJ771" s="106"/>
      <c r="CK771" s="106"/>
      <c r="CL771" s="106"/>
      <c r="CM771" s="106"/>
      <c r="CN771" s="106"/>
      <c r="CO771" s="106"/>
      <c r="CP771" s="106"/>
      <c r="CQ771" s="106"/>
      <c r="CR771" s="106"/>
      <c r="CS771" s="106"/>
      <c r="CT771" s="106"/>
      <c r="CU771" s="106"/>
      <c r="CV771" s="106"/>
      <c r="CW771" s="106"/>
      <c r="CX771" s="106"/>
      <c r="CY771" s="106"/>
      <c r="CZ771" s="106"/>
      <c r="DA771" s="106"/>
      <c r="DB771" s="106"/>
      <c r="DC771" s="106"/>
      <c r="DD771" s="106"/>
      <c r="DE771" s="106"/>
      <c r="DF771" s="106"/>
      <c r="DG771" s="106"/>
      <c r="DH771" s="106"/>
      <c r="DI771" s="106"/>
      <c r="DJ771" s="106"/>
      <c r="DK771" s="106"/>
    </row>
    <row r="772" spans="2:115" x14ac:dyDescent="0.3">
      <c r="B772" s="106"/>
      <c r="C772" s="106"/>
      <c r="D772" s="106"/>
      <c r="E772" s="106"/>
      <c r="F772" s="106"/>
      <c r="G772" s="106"/>
      <c r="H772" s="106"/>
      <c r="I772" s="106"/>
      <c r="J772" s="106"/>
      <c r="K772" s="106"/>
      <c r="L772" s="106"/>
      <c r="M772" s="106"/>
      <c r="N772" s="106"/>
      <c r="O772" s="106"/>
      <c r="P772" s="114"/>
      <c r="Q772" s="114"/>
      <c r="R772" s="106"/>
      <c r="S772" s="106"/>
      <c r="T772" s="106"/>
      <c r="U772" s="106"/>
      <c r="V772" s="106"/>
      <c r="W772" s="106"/>
      <c r="X772" s="106"/>
      <c r="Y772" s="106"/>
      <c r="Z772" s="106"/>
      <c r="AA772" s="106"/>
      <c r="AB772" s="106"/>
      <c r="AC772" s="106"/>
      <c r="AD772" s="106"/>
      <c r="AE772" s="106"/>
      <c r="AF772" s="106"/>
      <c r="AG772" s="106"/>
      <c r="AH772" s="106"/>
      <c r="AI772" s="106"/>
      <c r="AJ772" s="106"/>
      <c r="AK772" s="106"/>
      <c r="AL772" s="106"/>
      <c r="AM772" s="106"/>
      <c r="AN772" s="106"/>
      <c r="AO772" s="106"/>
      <c r="AP772" s="106"/>
      <c r="AQ772" s="106"/>
      <c r="AR772" s="106"/>
      <c r="AS772" s="106"/>
      <c r="AT772" s="106"/>
      <c r="AU772" s="106"/>
      <c r="AV772" s="106"/>
      <c r="AW772" s="106"/>
      <c r="AX772" s="106"/>
      <c r="AY772" s="106"/>
      <c r="AZ772" s="106"/>
      <c r="BA772" s="106"/>
      <c r="BB772" s="106"/>
      <c r="BC772" s="106"/>
      <c r="BD772" s="106"/>
      <c r="BE772" s="106"/>
      <c r="BF772" s="106"/>
      <c r="BG772" s="106"/>
      <c r="BH772" s="106"/>
      <c r="BI772" s="106"/>
      <c r="BJ772" s="106"/>
      <c r="BK772" s="106"/>
      <c r="BL772" s="106"/>
      <c r="BM772" s="106"/>
      <c r="BN772" s="106"/>
      <c r="BO772" s="106"/>
      <c r="BP772" s="106"/>
      <c r="BQ772" s="106"/>
      <c r="BR772" s="106"/>
      <c r="BS772" s="106"/>
      <c r="BT772" s="106"/>
      <c r="BU772" s="106"/>
      <c r="BV772" s="106"/>
      <c r="BW772" s="106"/>
      <c r="BX772" s="106"/>
      <c r="BY772" s="106"/>
      <c r="BZ772" s="106"/>
      <c r="CA772" s="106"/>
      <c r="CB772" s="106"/>
      <c r="CC772" s="106"/>
      <c r="CD772" s="106"/>
      <c r="CE772" s="106"/>
      <c r="CF772" s="106"/>
      <c r="CG772" s="106"/>
      <c r="CH772" s="106"/>
      <c r="CI772" s="106"/>
      <c r="CJ772" s="106"/>
      <c r="CK772" s="106"/>
      <c r="CL772" s="106"/>
      <c r="CM772" s="106"/>
      <c r="CN772" s="106"/>
      <c r="CO772" s="106"/>
      <c r="CP772" s="106"/>
      <c r="CQ772" s="106"/>
      <c r="CR772" s="106"/>
      <c r="CS772" s="106"/>
      <c r="CT772" s="106"/>
      <c r="CU772" s="106"/>
      <c r="CV772" s="106"/>
      <c r="CW772" s="106"/>
      <c r="CX772" s="106"/>
      <c r="CY772" s="106"/>
      <c r="CZ772" s="106"/>
      <c r="DA772" s="106"/>
      <c r="DB772" s="106"/>
      <c r="DC772" s="106"/>
      <c r="DD772" s="106"/>
      <c r="DE772" s="106"/>
      <c r="DF772" s="106"/>
      <c r="DG772" s="106"/>
      <c r="DH772" s="106"/>
      <c r="DI772" s="106"/>
      <c r="DJ772" s="106"/>
      <c r="DK772" s="106"/>
    </row>
    <row r="773" spans="2:115" x14ac:dyDescent="0.3">
      <c r="B773" s="106"/>
      <c r="C773" s="106"/>
      <c r="D773" s="106"/>
      <c r="E773" s="106"/>
      <c r="F773" s="106"/>
      <c r="G773" s="106"/>
      <c r="H773" s="106"/>
      <c r="I773" s="106"/>
      <c r="J773" s="106"/>
      <c r="K773" s="106"/>
      <c r="L773" s="106"/>
      <c r="M773" s="106"/>
      <c r="N773" s="106"/>
      <c r="O773" s="106"/>
      <c r="P773" s="114"/>
      <c r="Q773" s="114"/>
      <c r="R773" s="106"/>
      <c r="S773" s="106"/>
      <c r="T773" s="106"/>
      <c r="U773" s="106"/>
      <c r="V773" s="106"/>
      <c r="W773" s="106"/>
      <c r="X773" s="106"/>
      <c r="Y773" s="106"/>
      <c r="Z773" s="106"/>
      <c r="AA773" s="106"/>
      <c r="AB773" s="106"/>
      <c r="AC773" s="106"/>
      <c r="AD773" s="106"/>
      <c r="AE773" s="106"/>
      <c r="AF773" s="106"/>
      <c r="AG773" s="106"/>
      <c r="AH773" s="106"/>
      <c r="AI773" s="106"/>
      <c r="AJ773" s="106"/>
      <c r="AK773" s="106"/>
      <c r="AL773" s="106"/>
      <c r="AM773" s="106"/>
      <c r="AN773" s="106"/>
      <c r="AO773" s="106"/>
      <c r="AP773" s="106"/>
      <c r="AQ773" s="106"/>
      <c r="AR773" s="106"/>
      <c r="AS773" s="106"/>
      <c r="AT773" s="106"/>
      <c r="AU773" s="106"/>
      <c r="AV773" s="106"/>
      <c r="AW773" s="106"/>
      <c r="AX773" s="106"/>
      <c r="AY773" s="106"/>
      <c r="AZ773" s="106"/>
      <c r="BA773" s="106"/>
      <c r="BB773" s="106"/>
      <c r="BC773" s="106"/>
      <c r="BD773" s="106"/>
      <c r="BE773" s="106"/>
      <c r="BF773" s="106"/>
      <c r="BG773" s="106"/>
      <c r="BH773" s="106"/>
      <c r="BI773" s="106"/>
      <c r="BJ773" s="106"/>
      <c r="BK773" s="106"/>
      <c r="BL773" s="106"/>
      <c r="BM773" s="106"/>
      <c r="BN773" s="106"/>
      <c r="BO773" s="106"/>
      <c r="BP773" s="106"/>
      <c r="BQ773" s="106"/>
      <c r="BR773" s="106"/>
      <c r="BS773" s="106"/>
      <c r="BT773" s="106"/>
      <c r="BU773" s="106"/>
      <c r="BV773" s="106"/>
      <c r="BW773" s="106"/>
      <c r="BX773" s="106"/>
      <c r="BY773" s="106"/>
      <c r="BZ773" s="106"/>
      <c r="CA773" s="106"/>
      <c r="CB773" s="106"/>
      <c r="CC773" s="106"/>
      <c r="CD773" s="106"/>
      <c r="CE773" s="106"/>
      <c r="CF773" s="106"/>
      <c r="CG773" s="106"/>
      <c r="CH773" s="106"/>
      <c r="CI773" s="106"/>
      <c r="CJ773" s="106"/>
      <c r="CK773" s="106"/>
      <c r="CL773" s="106"/>
      <c r="CM773" s="106"/>
      <c r="CN773" s="106"/>
      <c r="CO773" s="106"/>
      <c r="CP773" s="106"/>
      <c r="CQ773" s="106"/>
      <c r="CR773" s="106"/>
      <c r="CS773" s="106"/>
      <c r="CT773" s="106"/>
      <c r="CU773" s="106"/>
      <c r="CV773" s="106"/>
      <c r="CW773" s="106"/>
      <c r="CX773" s="106"/>
      <c r="CY773" s="106"/>
      <c r="CZ773" s="106"/>
      <c r="DA773" s="106"/>
      <c r="DB773" s="106"/>
      <c r="DC773" s="106"/>
      <c r="DD773" s="106"/>
      <c r="DE773" s="106"/>
      <c r="DF773" s="106"/>
      <c r="DG773" s="106"/>
      <c r="DH773" s="106"/>
      <c r="DI773" s="106"/>
      <c r="DJ773" s="106"/>
      <c r="DK773" s="106"/>
    </row>
    <row r="774" spans="2:115" x14ac:dyDescent="0.3">
      <c r="B774" s="106"/>
      <c r="C774" s="106"/>
      <c r="D774" s="106"/>
      <c r="E774" s="106"/>
      <c r="F774" s="106"/>
      <c r="G774" s="106"/>
      <c r="H774" s="106"/>
      <c r="I774" s="106"/>
      <c r="J774" s="106"/>
      <c r="K774" s="106"/>
      <c r="L774" s="106"/>
      <c r="M774" s="106"/>
      <c r="N774" s="106"/>
      <c r="O774" s="106"/>
      <c r="P774" s="114"/>
      <c r="Q774" s="114"/>
      <c r="R774" s="106"/>
      <c r="S774" s="106"/>
      <c r="T774" s="106"/>
      <c r="U774" s="106"/>
      <c r="V774" s="106"/>
      <c r="W774" s="106"/>
      <c r="X774" s="106"/>
      <c r="Y774" s="106"/>
      <c r="Z774" s="106"/>
      <c r="AA774" s="106"/>
      <c r="AB774" s="106"/>
      <c r="AC774" s="106"/>
      <c r="AD774" s="106"/>
      <c r="AE774" s="106"/>
      <c r="AF774" s="106"/>
      <c r="AG774" s="106"/>
      <c r="AH774" s="106"/>
      <c r="AI774" s="106"/>
      <c r="AJ774" s="106"/>
      <c r="AK774" s="106"/>
      <c r="AL774" s="106"/>
      <c r="AM774" s="106"/>
      <c r="AN774" s="106"/>
      <c r="AO774" s="106"/>
      <c r="AP774" s="106"/>
      <c r="AQ774" s="106"/>
      <c r="AR774" s="106"/>
      <c r="AS774" s="106"/>
      <c r="AT774" s="106"/>
      <c r="AU774" s="106"/>
      <c r="AV774" s="106"/>
      <c r="AW774" s="106"/>
      <c r="AX774" s="106"/>
      <c r="AY774" s="106"/>
      <c r="AZ774" s="106"/>
      <c r="BA774" s="106"/>
      <c r="BB774" s="106"/>
      <c r="BC774" s="106"/>
      <c r="BD774" s="106"/>
      <c r="BE774" s="106"/>
      <c r="BF774" s="106"/>
      <c r="BG774" s="106"/>
      <c r="BH774" s="106"/>
      <c r="BI774" s="106"/>
      <c r="BJ774" s="106"/>
      <c r="BK774" s="106"/>
      <c r="BL774" s="106"/>
      <c r="BM774" s="106"/>
      <c r="BN774" s="106"/>
      <c r="BO774" s="106"/>
      <c r="BP774" s="106"/>
      <c r="BQ774" s="106"/>
      <c r="BR774" s="106"/>
      <c r="BS774" s="106"/>
      <c r="BT774" s="106"/>
      <c r="BU774" s="106"/>
      <c r="BV774" s="106"/>
      <c r="BW774" s="106"/>
      <c r="BX774" s="106"/>
      <c r="BY774" s="106"/>
      <c r="BZ774" s="106"/>
      <c r="CA774" s="106"/>
      <c r="CB774" s="106"/>
      <c r="CC774" s="106"/>
      <c r="CD774" s="106"/>
      <c r="CE774" s="106"/>
      <c r="CF774" s="106"/>
      <c r="CG774" s="106"/>
      <c r="CH774" s="106"/>
      <c r="CI774" s="106"/>
      <c r="CJ774" s="106"/>
      <c r="CK774" s="106"/>
      <c r="CL774" s="106"/>
      <c r="CM774" s="106"/>
      <c r="CN774" s="106"/>
      <c r="CO774" s="106"/>
      <c r="CP774" s="106"/>
      <c r="CQ774" s="106"/>
      <c r="CR774" s="106"/>
      <c r="CS774" s="106"/>
      <c r="CT774" s="106"/>
      <c r="CU774" s="106"/>
      <c r="CV774" s="106"/>
      <c r="CW774" s="106"/>
      <c r="CX774" s="106"/>
      <c r="CY774" s="106"/>
      <c r="CZ774" s="106"/>
      <c r="DA774" s="106"/>
      <c r="DB774" s="106"/>
      <c r="DC774" s="106"/>
      <c r="DD774" s="106"/>
      <c r="DE774" s="106"/>
      <c r="DF774" s="106"/>
      <c r="DG774" s="106"/>
      <c r="DH774" s="106"/>
      <c r="DI774" s="106"/>
      <c r="DJ774" s="106"/>
      <c r="DK774" s="106"/>
    </row>
    <row r="775" spans="2:115" x14ac:dyDescent="0.3">
      <c r="B775" s="106"/>
      <c r="C775" s="106"/>
      <c r="D775" s="106"/>
      <c r="E775" s="106"/>
      <c r="F775" s="106"/>
      <c r="G775" s="106"/>
      <c r="H775" s="106"/>
      <c r="I775" s="106"/>
      <c r="J775" s="106"/>
      <c r="K775" s="106"/>
      <c r="L775" s="106"/>
      <c r="M775" s="106"/>
      <c r="N775" s="106"/>
      <c r="O775" s="106"/>
      <c r="P775" s="114"/>
      <c r="Q775" s="114"/>
      <c r="R775" s="106"/>
      <c r="S775" s="106"/>
      <c r="T775" s="106"/>
      <c r="U775" s="106"/>
      <c r="V775" s="106"/>
      <c r="W775" s="106"/>
      <c r="X775" s="106"/>
      <c r="Y775" s="106"/>
      <c r="Z775" s="106"/>
      <c r="AA775" s="106"/>
      <c r="AB775" s="106"/>
      <c r="AC775" s="106"/>
      <c r="AD775" s="106"/>
      <c r="AE775" s="106"/>
      <c r="AF775" s="106"/>
      <c r="AG775" s="106"/>
      <c r="AH775" s="106"/>
      <c r="AI775" s="106"/>
      <c r="AJ775" s="106"/>
      <c r="AK775" s="106"/>
      <c r="AL775" s="106"/>
      <c r="AM775" s="106"/>
      <c r="AN775" s="106"/>
      <c r="AO775" s="106"/>
      <c r="AP775" s="106"/>
      <c r="AQ775" s="106"/>
      <c r="AR775" s="106"/>
      <c r="AS775" s="106"/>
      <c r="AT775" s="106"/>
      <c r="AU775" s="106"/>
      <c r="AV775" s="106"/>
      <c r="AW775" s="106"/>
      <c r="AX775" s="106"/>
      <c r="AY775" s="106"/>
      <c r="AZ775" s="106"/>
      <c r="BA775" s="106"/>
      <c r="BB775" s="106"/>
      <c r="BC775" s="106"/>
      <c r="BD775" s="106"/>
      <c r="BE775" s="106"/>
      <c r="BF775" s="106"/>
      <c r="BG775" s="106"/>
      <c r="BH775" s="106"/>
      <c r="BI775" s="106"/>
      <c r="BJ775" s="106"/>
      <c r="BK775" s="106"/>
      <c r="BL775" s="106"/>
      <c r="BM775" s="106"/>
      <c r="BN775" s="106"/>
      <c r="BO775" s="106"/>
      <c r="BP775" s="106"/>
      <c r="BQ775" s="106"/>
      <c r="BR775" s="106"/>
      <c r="BS775" s="106"/>
      <c r="BT775" s="106"/>
      <c r="BU775" s="106"/>
      <c r="BV775" s="106"/>
      <c r="BW775" s="106"/>
      <c r="BX775" s="106"/>
      <c r="BY775" s="106"/>
      <c r="BZ775" s="106"/>
      <c r="CA775" s="106"/>
      <c r="CB775" s="106"/>
      <c r="CC775" s="106"/>
      <c r="CD775" s="106"/>
      <c r="CE775" s="106"/>
      <c r="CF775" s="106"/>
      <c r="CG775" s="106"/>
      <c r="CH775" s="106"/>
      <c r="CI775" s="106"/>
      <c r="CJ775" s="106"/>
      <c r="CK775" s="106"/>
      <c r="CL775" s="106"/>
      <c r="CM775" s="106"/>
      <c r="CN775" s="106"/>
      <c r="CO775" s="106"/>
      <c r="CP775" s="106"/>
      <c r="CQ775" s="106"/>
      <c r="CR775" s="106"/>
      <c r="CS775" s="106"/>
      <c r="CT775" s="106"/>
      <c r="CU775" s="106"/>
      <c r="CV775" s="106"/>
      <c r="CW775" s="106"/>
      <c r="CX775" s="106"/>
      <c r="CY775" s="106"/>
      <c r="CZ775" s="106"/>
      <c r="DA775" s="106"/>
      <c r="DB775" s="106"/>
      <c r="DC775" s="106"/>
      <c r="DD775" s="106"/>
      <c r="DE775" s="106"/>
      <c r="DF775" s="106"/>
      <c r="DG775" s="106"/>
      <c r="DH775" s="106"/>
      <c r="DI775" s="106"/>
      <c r="DJ775" s="106"/>
      <c r="DK775" s="106"/>
    </row>
    <row r="776" spans="2:115" x14ac:dyDescent="0.3">
      <c r="B776" s="106"/>
      <c r="C776" s="106"/>
      <c r="D776" s="106"/>
      <c r="E776" s="106"/>
      <c r="F776" s="106"/>
      <c r="G776" s="106"/>
      <c r="H776" s="106"/>
      <c r="I776" s="106"/>
      <c r="J776" s="106"/>
      <c r="K776" s="106"/>
      <c r="L776" s="106"/>
      <c r="M776" s="106"/>
      <c r="N776" s="106"/>
      <c r="O776" s="106"/>
      <c r="P776" s="114"/>
      <c r="Q776" s="114"/>
      <c r="R776" s="106"/>
      <c r="S776" s="106"/>
      <c r="T776" s="106"/>
      <c r="U776" s="106"/>
      <c r="V776" s="106"/>
      <c r="W776" s="106"/>
      <c r="X776" s="106"/>
      <c r="Y776" s="106"/>
      <c r="Z776" s="106"/>
      <c r="AA776" s="106"/>
      <c r="AB776" s="106"/>
      <c r="AC776" s="106"/>
      <c r="AD776" s="106"/>
      <c r="AE776" s="106"/>
      <c r="AF776" s="106"/>
      <c r="AG776" s="106"/>
      <c r="AH776" s="106"/>
      <c r="AI776" s="106"/>
      <c r="AJ776" s="106"/>
      <c r="AK776" s="106"/>
      <c r="AL776" s="106"/>
      <c r="AM776" s="106"/>
      <c r="AN776" s="106"/>
      <c r="AO776" s="106"/>
      <c r="AP776" s="106"/>
      <c r="AQ776" s="106"/>
      <c r="AR776" s="106"/>
      <c r="AS776" s="106"/>
      <c r="AT776" s="106"/>
      <c r="AU776" s="106"/>
      <c r="AV776" s="106"/>
      <c r="AW776" s="106"/>
      <c r="AX776" s="106"/>
      <c r="AY776" s="106"/>
      <c r="AZ776" s="106"/>
      <c r="BA776" s="106"/>
      <c r="BB776" s="106"/>
      <c r="BC776" s="106"/>
      <c r="BD776" s="106"/>
      <c r="BE776" s="106"/>
      <c r="BF776" s="106"/>
      <c r="BG776" s="106"/>
      <c r="BH776" s="106"/>
      <c r="BI776" s="106"/>
      <c r="BJ776" s="106"/>
      <c r="BK776" s="106"/>
      <c r="BL776" s="106"/>
      <c r="BM776" s="106"/>
      <c r="BN776" s="106"/>
      <c r="BO776" s="106"/>
      <c r="BP776" s="106"/>
      <c r="BQ776" s="106"/>
      <c r="BR776" s="106"/>
      <c r="BS776" s="106"/>
      <c r="BT776" s="106"/>
      <c r="BU776" s="106"/>
      <c r="BV776" s="106"/>
      <c r="BW776" s="106"/>
      <c r="BX776" s="106"/>
      <c r="BY776" s="106"/>
      <c r="BZ776" s="106"/>
      <c r="CA776" s="106"/>
      <c r="CB776" s="106"/>
      <c r="CC776" s="106"/>
      <c r="CD776" s="106"/>
      <c r="CE776" s="106"/>
      <c r="CF776" s="106"/>
      <c r="CG776" s="106"/>
      <c r="CH776" s="106"/>
      <c r="CI776" s="106"/>
      <c r="CJ776" s="106"/>
      <c r="CK776" s="106"/>
      <c r="CL776" s="106"/>
      <c r="CM776" s="106"/>
      <c r="CN776" s="106"/>
      <c r="CO776" s="106"/>
      <c r="CP776" s="106"/>
      <c r="CQ776" s="106"/>
      <c r="CR776" s="106"/>
      <c r="CS776" s="106"/>
      <c r="CT776" s="106"/>
      <c r="CU776" s="106"/>
      <c r="CV776" s="106"/>
      <c r="CW776" s="106"/>
      <c r="CX776" s="106"/>
      <c r="CY776" s="106"/>
      <c r="CZ776" s="106"/>
      <c r="DA776" s="106"/>
      <c r="DB776" s="106"/>
      <c r="DC776" s="106"/>
      <c r="DD776" s="106"/>
      <c r="DE776" s="106"/>
      <c r="DF776" s="106"/>
      <c r="DG776" s="106"/>
      <c r="DH776" s="106"/>
      <c r="DI776" s="106"/>
      <c r="DJ776" s="106"/>
      <c r="DK776" s="106"/>
    </row>
    <row r="777" spans="2:115" x14ac:dyDescent="0.3">
      <c r="B777" s="106"/>
      <c r="C777" s="106"/>
      <c r="D777" s="106"/>
      <c r="E777" s="106"/>
      <c r="F777" s="106"/>
      <c r="G777" s="106"/>
      <c r="H777" s="106"/>
      <c r="I777" s="106"/>
      <c r="J777" s="106"/>
      <c r="K777" s="106"/>
      <c r="L777" s="106"/>
      <c r="M777" s="106"/>
      <c r="N777" s="106"/>
      <c r="O777" s="106"/>
      <c r="P777" s="114"/>
      <c r="Q777" s="114"/>
      <c r="R777" s="106"/>
      <c r="S777" s="106"/>
      <c r="T777" s="106"/>
      <c r="U777" s="106"/>
      <c r="V777" s="106"/>
      <c r="W777" s="106"/>
      <c r="X777" s="106"/>
      <c r="Y777" s="106"/>
      <c r="Z777" s="106"/>
      <c r="AA777" s="106"/>
      <c r="AB777" s="106"/>
      <c r="AC777" s="106"/>
      <c r="AD777" s="106"/>
      <c r="AE777" s="106"/>
      <c r="AF777" s="106"/>
      <c r="AG777" s="106"/>
      <c r="AH777" s="106"/>
      <c r="AI777" s="106"/>
      <c r="AJ777" s="106"/>
      <c r="AK777" s="106"/>
      <c r="AL777" s="106"/>
      <c r="AM777" s="106"/>
      <c r="AN777" s="106"/>
      <c r="AO777" s="106"/>
      <c r="AP777" s="106"/>
      <c r="AQ777" s="106"/>
      <c r="AR777" s="106"/>
      <c r="AS777" s="106"/>
      <c r="AT777" s="106"/>
      <c r="AU777" s="106"/>
      <c r="AV777" s="106"/>
      <c r="AW777" s="106"/>
      <c r="AX777" s="106"/>
      <c r="AY777" s="106"/>
      <c r="AZ777" s="106"/>
      <c r="BA777" s="106"/>
      <c r="BB777" s="106"/>
      <c r="BC777" s="106"/>
      <c r="BD777" s="106"/>
      <c r="BE777" s="106"/>
      <c r="BF777" s="106"/>
      <c r="BG777" s="106"/>
      <c r="BH777" s="106"/>
      <c r="BI777" s="106"/>
      <c r="BJ777" s="106"/>
      <c r="BK777" s="106"/>
      <c r="BL777" s="106"/>
      <c r="BM777" s="106"/>
      <c r="BN777" s="106"/>
      <c r="BO777" s="106"/>
      <c r="BP777" s="106"/>
      <c r="BQ777" s="106"/>
      <c r="BR777" s="106"/>
      <c r="BS777" s="106"/>
      <c r="BT777" s="106"/>
      <c r="BU777" s="106"/>
      <c r="BV777" s="106"/>
      <c r="BW777" s="106"/>
      <c r="BX777" s="106"/>
      <c r="BY777" s="106"/>
      <c r="BZ777" s="106"/>
      <c r="CA777" s="106"/>
      <c r="CB777" s="106"/>
      <c r="CC777" s="106"/>
      <c r="CD777" s="106"/>
      <c r="CE777" s="106"/>
      <c r="CF777" s="106"/>
      <c r="CG777" s="106"/>
      <c r="CH777" s="106"/>
      <c r="CI777" s="106"/>
      <c r="CJ777" s="106"/>
      <c r="CK777" s="106"/>
      <c r="CL777" s="106"/>
      <c r="CM777" s="106"/>
      <c r="CN777" s="106"/>
      <c r="CO777" s="106"/>
      <c r="CP777" s="106"/>
      <c r="CQ777" s="106"/>
      <c r="CR777" s="106"/>
      <c r="CS777" s="106"/>
      <c r="CT777" s="106"/>
      <c r="CU777" s="106"/>
      <c r="CV777" s="106"/>
      <c r="CW777" s="106"/>
      <c r="CX777" s="106"/>
      <c r="CY777" s="106"/>
      <c r="CZ777" s="106"/>
      <c r="DA777" s="106"/>
      <c r="DB777" s="106"/>
      <c r="DC777" s="106"/>
      <c r="DD777" s="106"/>
      <c r="DE777" s="106"/>
      <c r="DF777" s="106"/>
      <c r="DG777" s="106"/>
      <c r="DH777" s="106"/>
      <c r="DI777" s="106"/>
      <c r="DJ777" s="106"/>
      <c r="DK777" s="106"/>
    </row>
    <row r="778" spans="2:115" x14ac:dyDescent="0.3">
      <c r="B778" s="106"/>
      <c r="C778" s="106"/>
      <c r="D778" s="106"/>
      <c r="E778" s="106"/>
      <c r="F778" s="106"/>
      <c r="G778" s="106"/>
      <c r="H778" s="106"/>
      <c r="I778" s="106"/>
      <c r="J778" s="106"/>
      <c r="K778" s="106"/>
      <c r="L778" s="106"/>
      <c r="M778" s="106"/>
      <c r="N778" s="106"/>
      <c r="O778" s="106"/>
      <c r="P778" s="114"/>
      <c r="Q778" s="114"/>
      <c r="R778" s="106"/>
      <c r="S778" s="106"/>
      <c r="T778" s="106"/>
      <c r="U778" s="106"/>
      <c r="V778" s="106"/>
      <c r="W778" s="106"/>
      <c r="X778" s="106"/>
      <c r="Y778" s="106"/>
      <c r="Z778" s="106"/>
      <c r="AA778" s="106"/>
      <c r="AB778" s="106"/>
      <c r="AC778" s="106"/>
      <c r="AD778" s="106"/>
      <c r="AE778" s="106"/>
      <c r="AF778" s="106"/>
      <c r="AG778" s="106"/>
      <c r="AH778" s="106"/>
      <c r="AI778" s="106"/>
      <c r="AJ778" s="106"/>
      <c r="AK778" s="106"/>
      <c r="AL778" s="106"/>
      <c r="AM778" s="106"/>
      <c r="AN778" s="106"/>
      <c r="AO778" s="106"/>
      <c r="AP778" s="106"/>
      <c r="AQ778" s="106"/>
      <c r="AR778" s="106"/>
      <c r="AS778" s="106"/>
      <c r="AT778" s="106"/>
      <c r="AU778" s="106"/>
      <c r="AV778" s="106"/>
      <c r="AW778" s="106"/>
      <c r="AX778" s="106"/>
      <c r="AY778" s="106"/>
      <c r="AZ778" s="106"/>
      <c r="BA778" s="106"/>
      <c r="BB778" s="106"/>
      <c r="BC778" s="106"/>
      <c r="BD778" s="106"/>
      <c r="BE778" s="106"/>
      <c r="BF778" s="106"/>
      <c r="BG778" s="106"/>
      <c r="BH778" s="106"/>
      <c r="BI778" s="106"/>
      <c r="BJ778" s="106"/>
      <c r="BK778" s="106"/>
      <c r="BL778" s="106"/>
      <c r="BM778" s="106"/>
      <c r="BN778" s="106"/>
      <c r="BO778" s="106"/>
      <c r="BP778" s="106"/>
      <c r="BQ778" s="106"/>
      <c r="BR778" s="106"/>
      <c r="BS778" s="106"/>
      <c r="BT778" s="106"/>
      <c r="BU778" s="106"/>
      <c r="BV778" s="106"/>
      <c r="BW778" s="106"/>
      <c r="BX778" s="106"/>
      <c r="BY778" s="106"/>
      <c r="BZ778" s="106"/>
      <c r="CA778" s="106"/>
      <c r="CB778" s="106"/>
      <c r="CC778" s="106"/>
      <c r="CD778" s="106"/>
      <c r="CE778" s="106"/>
      <c r="CF778" s="106"/>
      <c r="CG778" s="106"/>
      <c r="CH778" s="106"/>
      <c r="CI778" s="106"/>
      <c r="CJ778" s="106"/>
      <c r="CK778" s="106"/>
      <c r="CL778" s="106"/>
      <c r="CM778" s="106"/>
      <c r="CN778" s="106"/>
      <c r="CO778" s="106"/>
      <c r="CP778" s="106"/>
      <c r="CQ778" s="106"/>
      <c r="CR778" s="106"/>
      <c r="CS778" s="106"/>
      <c r="CT778" s="106"/>
      <c r="CU778" s="106"/>
      <c r="CV778" s="106"/>
      <c r="CW778" s="106"/>
      <c r="CX778" s="106"/>
      <c r="CY778" s="106"/>
      <c r="CZ778" s="106"/>
      <c r="DA778" s="106"/>
      <c r="DB778" s="106"/>
      <c r="DC778" s="106"/>
      <c r="DD778" s="106"/>
      <c r="DE778" s="106"/>
      <c r="DF778" s="106"/>
      <c r="DG778" s="106"/>
      <c r="DH778" s="106"/>
      <c r="DI778" s="106"/>
      <c r="DJ778" s="106"/>
      <c r="DK778" s="106"/>
    </row>
    <row r="779" spans="2:115" x14ac:dyDescent="0.3">
      <c r="B779" s="106"/>
      <c r="C779" s="106"/>
      <c r="D779" s="106"/>
      <c r="E779" s="106"/>
      <c r="F779" s="106"/>
      <c r="G779" s="106"/>
      <c r="H779" s="106"/>
      <c r="I779" s="106"/>
      <c r="J779" s="106"/>
      <c r="K779" s="106"/>
      <c r="L779" s="106"/>
      <c r="M779" s="106"/>
      <c r="N779" s="106"/>
      <c r="O779" s="106"/>
      <c r="P779" s="114"/>
      <c r="Q779" s="114"/>
      <c r="R779" s="106"/>
      <c r="S779" s="106"/>
      <c r="T779" s="106"/>
      <c r="U779" s="106"/>
      <c r="V779" s="106"/>
      <c r="W779" s="106"/>
      <c r="X779" s="106"/>
      <c r="Y779" s="106"/>
      <c r="Z779" s="106"/>
      <c r="AA779" s="106"/>
      <c r="AB779" s="106"/>
      <c r="AC779" s="106"/>
      <c r="AD779" s="106"/>
      <c r="AE779" s="106"/>
      <c r="AF779" s="106"/>
      <c r="AG779" s="106"/>
      <c r="AH779" s="106"/>
      <c r="AI779" s="106"/>
      <c r="AJ779" s="106"/>
      <c r="AK779" s="106"/>
      <c r="AL779" s="106"/>
      <c r="AM779" s="106"/>
      <c r="AN779" s="106"/>
      <c r="AO779" s="106"/>
      <c r="AP779" s="106"/>
      <c r="AQ779" s="106"/>
      <c r="AR779" s="106"/>
      <c r="AS779" s="106"/>
      <c r="AT779" s="106"/>
      <c r="AU779" s="106"/>
      <c r="AV779" s="106"/>
      <c r="AW779" s="106"/>
      <c r="AX779" s="106"/>
      <c r="AY779" s="106"/>
      <c r="AZ779" s="106"/>
      <c r="BA779" s="106"/>
      <c r="BB779" s="106"/>
      <c r="BC779" s="106"/>
      <c r="BD779" s="106"/>
      <c r="BE779" s="106"/>
      <c r="BF779" s="106"/>
      <c r="BG779" s="106"/>
      <c r="BH779" s="106"/>
      <c r="BI779" s="106"/>
      <c r="BJ779" s="106"/>
      <c r="BK779" s="106"/>
      <c r="BL779" s="106"/>
      <c r="BM779" s="106"/>
      <c r="BN779" s="106"/>
      <c r="BO779" s="106"/>
      <c r="BP779" s="106"/>
      <c r="BQ779" s="106"/>
      <c r="BR779" s="106"/>
      <c r="BS779" s="106"/>
      <c r="BT779" s="106"/>
      <c r="BU779" s="106"/>
      <c r="BV779" s="106"/>
      <c r="BW779" s="106"/>
      <c r="BX779" s="106"/>
      <c r="BY779" s="106"/>
      <c r="BZ779" s="106"/>
      <c r="CA779" s="106"/>
      <c r="CB779" s="106"/>
      <c r="CC779" s="106"/>
      <c r="CD779" s="106"/>
      <c r="CE779" s="106"/>
      <c r="CF779" s="106"/>
      <c r="CG779" s="106"/>
      <c r="CH779" s="106"/>
      <c r="CI779" s="106"/>
      <c r="CJ779" s="106"/>
      <c r="CK779" s="106"/>
      <c r="CL779" s="106"/>
      <c r="CM779" s="106"/>
      <c r="CN779" s="106"/>
      <c r="CO779" s="106"/>
      <c r="CP779" s="106"/>
      <c r="CQ779" s="106"/>
      <c r="CR779" s="106"/>
      <c r="CS779" s="106"/>
      <c r="CT779" s="106"/>
      <c r="CU779" s="106"/>
      <c r="CV779" s="106"/>
      <c r="CW779" s="106"/>
      <c r="CX779" s="106"/>
      <c r="CY779" s="106"/>
      <c r="CZ779" s="106"/>
      <c r="DA779" s="106"/>
      <c r="DB779" s="106"/>
      <c r="DC779" s="106"/>
      <c r="DD779" s="106"/>
      <c r="DE779" s="106"/>
      <c r="DF779" s="106"/>
      <c r="DG779" s="106"/>
      <c r="DH779" s="106"/>
      <c r="DI779" s="106"/>
      <c r="DJ779" s="106"/>
      <c r="DK779" s="106"/>
    </row>
    <row r="780" spans="2:115" x14ac:dyDescent="0.3">
      <c r="B780" s="106"/>
      <c r="C780" s="106"/>
      <c r="D780" s="106"/>
      <c r="E780" s="106"/>
      <c r="F780" s="106"/>
      <c r="G780" s="106"/>
      <c r="H780" s="106"/>
      <c r="I780" s="106"/>
      <c r="J780" s="106"/>
      <c r="K780" s="106"/>
      <c r="L780" s="106"/>
      <c r="M780" s="106"/>
      <c r="N780" s="106"/>
      <c r="O780" s="106"/>
      <c r="P780" s="114"/>
      <c r="Q780" s="114"/>
      <c r="R780" s="106"/>
      <c r="S780" s="106"/>
      <c r="T780" s="106"/>
      <c r="U780" s="106"/>
      <c r="V780" s="106"/>
      <c r="W780" s="106"/>
      <c r="X780" s="106"/>
      <c r="Y780" s="106"/>
      <c r="Z780" s="106"/>
      <c r="AA780" s="106"/>
      <c r="AB780" s="106"/>
      <c r="AC780" s="106"/>
      <c r="AD780" s="106"/>
      <c r="AE780" s="106"/>
      <c r="AF780" s="106"/>
      <c r="AG780" s="106"/>
      <c r="AH780" s="106"/>
      <c r="AI780" s="106"/>
      <c r="AJ780" s="106"/>
      <c r="AK780" s="106"/>
      <c r="AL780" s="106"/>
      <c r="AM780" s="106"/>
      <c r="AN780" s="106"/>
      <c r="AO780" s="106"/>
      <c r="AP780" s="106"/>
      <c r="AQ780" s="106"/>
      <c r="AR780" s="106"/>
      <c r="AS780" s="106"/>
      <c r="AT780" s="106"/>
      <c r="AU780" s="106"/>
      <c r="AV780" s="106"/>
      <c r="AW780" s="106"/>
      <c r="AX780" s="106"/>
      <c r="AY780" s="106"/>
      <c r="AZ780" s="106"/>
      <c r="BA780" s="106"/>
      <c r="BB780" s="106"/>
      <c r="BC780" s="106"/>
      <c r="BD780" s="106"/>
      <c r="BE780" s="106"/>
      <c r="BF780" s="106"/>
      <c r="BG780" s="106"/>
      <c r="BH780" s="106"/>
      <c r="BI780" s="106"/>
      <c r="BJ780" s="106"/>
      <c r="BK780" s="106"/>
      <c r="BL780" s="106"/>
      <c r="BM780" s="106"/>
      <c r="BN780" s="106"/>
      <c r="BO780" s="106"/>
      <c r="BP780" s="106"/>
      <c r="BQ780" s="106"/>
      <c r="BR780" s="106"/>
      <c r="BS780" s="106"/>
      <c r="BT780" s="106"/>
      <c r="BU780" s="106"/>
      <c r="BV780" s="106"/>
      <c r="BW780" s="106"/>
      <c r="BX780" s="106"/>
      <c r="BY780" s="106"/>
      <c r="BZ780" s="106"/>
      <c r="CA780" s="106"/>
      <c r="CB780" s="106"/>
      <c r="CC780" s="106"/>
      <c r="CD780" s="106"/>
      <c r="CE780" s="106"/>
      <c r="CF780" s="106"/>
      <c r="CG780" s="106"/>
      <c r="CH780" s="106"/>
      <c r="CI780" s="106"/>
      <c r="CJ780" s="106"/>
      <c r="CK780" s="106"/>
      <c r="CL780" s="106"/>
      <c r="CM780" s="106"/>
      <c r="CN780" s="106"/>
      <c r="CO780" s="106"/>
      <c r="CP780" s="106"/>
      <c r="CQ780" s="106"/>
      <c r="CR780" s="106"/>
      <c r="CS780" s="106"/>
      <c r="CT780" s="106"/>
      <c r="CU780" s="106"/>
      <c r="CV780" s="106"/>
      <c r="CW780" s="106"/>
      <c r="CX780" s="106"/>
      <c r="CY780" s="106"/>
      <c r="CZ780" s="106"/>
      <c r="DA780" s="106"/>
      <c r="DB780" s="106"/>
      <c r="DC780" s="106"/>
      <c r="DD780" s="106"/>
      <c r="DE780" s="106"/>
      <c r="DF780" s="106"/>
      <c r="DG780" s="106"/>
      <c r="DH780" s="106"/>
      <c r="DI780" s="106"/>
      <c r="DJ780" s="106"/>
      <c r="DK780" s="106"/>
    </row>
    <row r="781" spans="2:115" x14ac:dyDescent="0.3">
      <c r="B781" s="106"/>
      <c r="C781" s="106"/>
      <c r="D781" s="106"/>
      <c r="E781" s="106"/>
      <c r="F781" s="106"/>
      <c r="G781" s="106"/>
      <c r="H781" s="106"/>
      <c r="I781" s="106"/>
      <c r="J781" s="106"/>
      <c r="K781" s="106"/>
      <c r="L781" s="106"/>
      <c r="M781" s="106"/>
      <c r="N781" s="106"/>
      <c r="O781" s="106"/>
      <c r="P781" s="114"/>
      <c r="Q781" s="114"/>
      <c r="R781" s="106"/>
      <c r="S781" s="106"/>
      <c r="T781" s="106"/>
      <c r="U781" s="106"/>
      <c r="V781" s="106"/>
      <c r="W781" s="106"/>
      <c r="X781" s="106"/>
      <c r="Y781" s="106"/>
      <c r="Z781" s="106"/>
      <c r="AA781" s="106"/>
      <c r="AB781" s="106"/>
      <c r="AC781" s="106"/>
      <c r="AD781" s="106"/>
      <c r="AE781" s="106"/>
      <c r="AF781" s="106"/>
      <c r="AG781" s="106"/>
      <c r="AH781" s="106"/>
      <c r="AI781" s="106"/>
      <c r="AJ781" s="106"/>
      <c r="AK781" s="106"/>
      <c r="AL781" s="106"/>
      <c r="AM781" s="106"/>
      <c r="AN781" s="106"/>
      <c r="AO781" s="106"/>
      <c r="AP781" s="106"/>
      <c r="AQ781" s="106"/>
      <c r="AR781" s="106"/>
      <c r="AS781" s="106"/>
      <c r="AT781" s="106"/>
      <c r="AU781" s="106"/>
      <c r="AV781" s="106"/>
      <c r="AW781" s="106"/>
      <c r="AX781" s="106"/>
      <c r="AY781" s="106"/>
      <c r="AZ781" s="106"/>
      <c r="BA781" s="106"/>
      <c r="BB781" s="106"/>
      <c r="BC781" s="106"/>
      <c r="BD781" s="106"/>
      <c r="BE781" s="106"/>
      <c r="BF781" s="106"/>
      <c r="BG781" s="106"/>
      <c r="BH781" s="106"/>
      <c r="BI781" s="106"/>
      <c r="BJ781" s="106"/>
      <c r="BK781" s="106"/>
      <c r="BL781" s="106"/>
      <c r="BM781" s="106"/>
      <c r="BN781" s="106"/>
      <c r="BO781" s="106"/>
      <c r="BP781" s="106"/>
      <c r="BQ781" s="106"/>
      <c r="BR781" s="106"/>
      <c r="BS781" s="106"/>
      <c r="BT781" s="106"/>
      <c r="BU781" s="106"/>
      <c r="BV781" s="106"/>
      <c r="BW781" s="106"/>
      <c r="BX781" s="106"/>
      <c r="BY781" s="106"/>
      <c r="BZ781" s="106"/>
      <c r="CA781" s="106"/>
      <c r="CB781" s="106"/>
      <c r="CC781" s="106"/>
      <c r="CD781" s="106"/>
      <c r="CE781" s="106"/>
      <c r="CF781" s="106"/>
      <c r="CG781" s="106"/>
      <c r="CH781" s="106"/>
      <c r="CI781" s="106"/>
      <c r="CJ781" s="106"/>
      <c r="CK781" s="106"/>
      <c r="CL781" s="106"/>
      <c r="CM781" s="106"/>
      <c r="CN781" s="106"/>
      <c r="CO781" s="106"/>
      <c r="CP781" s="106"/>
      <c r="CQ781" s="106"/>
      <c r="CR781" s="106"/>
      <c r="CS781" s="106"/>
      <c r="CT781" s="106"/>
      <c r="CU781" s="106"/>
      <c r="CV781" s="106"/>
      <c r="CW781" s="106"/>
      <c r="CX781" s="106"/>
      <c r="CY781" s="106"/>
      <c r="CZ781" s="106"/>
      <c r="DA781" s="106"/>
      <c r="DB781" s="106"/>
      <c r="DC781" s="106"/>
      <c r="DD781" s="106"/>
      <c r="DE781" s="106"/>
      <c r="DF781" s="106"/>
      <c r="DG781" s="106"/>
      <c r="DH781" s="106"/>
      <c r="DI781" s="106"/>
      <c r="DJ781" s="106"/>
      <c r="DK781" s="106"/>
    </row>
    <row r="782" spans="2:115" x14ac:dyDescent="0.3">
      <c r="B782" s="106"/>
      <c r="C782" s="106"/>
      <c r="D782" s="106"/>
      <c r="E782" s="106"/>
      <c r="F782" s="106"/>
      <c r="G782" s="106"/>
      <c r="H782" s="106"/>
      <c r="I782" s="106"/>
      <c r="J782" s="106"/>
      <c r="K782" s="106"/>
      <c r="L782" s="106"/>
      <c r="M782" s="106"/>
      <c r="N782" s="106"/>
      <c r="O782" s="106"/>
      <c r="P782" s="114"/>
      <c r="Q782" s="114"/>
      <c r="R782" s="106"/>
      <c r="S782" s="106"/>
      <c r="T782" s="106"/>
      <c r="U782" s="106"/>
      <c r="V782" s="106"/>
      <c r="W782" s="106"/>
      <c r="X782" s="106"/>
      <c r="Y782" s="106"/>
      <c r="Z782" s="106"/>
      <c r="AA782" s="106"/>
      <c r="AB782" s="106"/>
      <c r="AC782" s="106"/>
      <c r="AD782" s="106"/>
      <c r="AE782" s="106"/>
      <c r="AF782" s="106"/>
      <c r="AG782" s="106"/>
      <c r="AH782" s="106"/>
      <c r="AI782" s="106"/>
      <c r="AJ782" s="106"/>
      <c r="AK782" s="106"/>
      <c r="AL782" s="106"/>
      <c r="AM782" s="106"/>
      <c r="AN782" s="106"/>
      <c r="AO782" s="106"/>
      <c r="AP782" s="106"/>
      <c r="AQ782" s="106"/>
      <c r="AR782" s="106"/>
      <c r="AS782" s="106"/>
      <c r="AT782" s="106"/>
      <c r="AU782" s="106"/>
      <c r="AV782" s="106"/>
      <c r="AW782" s="106"/>
      <c r="AX782" s="106"/>
      <c r="AY782" s="106"/>
      <c r="AZ782" s="106"/>
      <c r="BA782" s="106"/>
      <c r="BB782" s="106"/>
      <c r="BC782" s="106"/>
      <c r="BD782" s="106"/>
      <c r="BE782" s="106"/>
      <c r="BF782" s="106"/>
      <c r="BG782" s="106"/>
      <c r="BH782" s="106"/>
      <c r="BI782" s="106"/>
      <c r="BJ782" s="106"/>
      <c r="BK782" s="106"/>
      <c r="BL782" s="106"/>
      <c r="BM782" s="106"/>
      <c r="BN782" s="106"/>
      <c r="BO782" s="106"/>
      <c r="BP782" s="106"/>
      <c r="BQ782" s="106"/>
      <c r="BR782" s="106"/>
      <c r="BS782" s="106"/>
      <c r="BT782" s="106"/>
      <c r="BU782" s="106"/>
      <c r="BV782" s="106"/>
      <c r="BW782" s="106"/>
      <c r="BX782" s="106"/>
      <c r="BY782" s="106"/>
      <c r="BZ782" s="106"/>
      <c r="CA782" s="106"/>
      <c r="CB782" s="106"/>
      <c r="CC782" s="106"/>
      <c r="CD782" s="106"/>
      <c r="CE782" s="106"/>
      <c r="CF782" s="106"/>
      <c r="CG782" s="106"/>
      <c r="CH782" s="106"/>
      <c r="CI782" s="106"/>
      <c r="CJ782" s="106"/>
      <c r="CK782" s="106"/>
      <c r="CL782" s="106"/>
      <c r="CM782" s="106"/>
      <c r="CN782" s="106"/>
      <c r="CO782" s="106"/>
      <c r="CP782" s="106"/>
      <c r="CQ782" s="106"/>
      <c r="CR782" s="106"/>
      <c r="CS782" s="106"/>
      <c r="CT782" s="106"/>
      <c r="CU782" s="106"/>
      <c r="CV782" s="106"/>
      <c r="CW782" s="106"/>
      <c r="CX782" s="106"/>
      <c r="CY782" s="106"/>
      <c r="CZ782" s="106"/>
      <c r="DA782" s="106"/>
      <c r="DB782" s="106"/>
      <c r="DC782" s="106"/>
      <c r="DD782" s="106"/>
      <c r="DE782" s="106"/>
      <c r="DF782" s="106"/>
      <c r="DG782" s="106"/>
      <c r="DH782" s="106"/>
      <c r="DI782" s="106"/>
      <c r="DJ782" s="106"/>
      <c r="DK782" s="106"/>
    </row>
    <row r="783" spans="2:115" x14ac:dyDescent="0.3">
      <c r="B783" s="106"/>
      <c r="C783" s="106"/>
      <c r="D783" s="106"/>
      <c r="E783" s="106"/>
      <c r="F783" s="106"/>
      <c r="G783" s="106"/>
      <c r="H783" s="106"/>
      <c r="I783" s="106"/>
      <c r="J783" s="106"/>
      <c r="K783" s="106"/>
      <c r="L783" s="106"/>
      <c r="M783" s="106"/>
      <c r="N783" s="106"/>
      <c r="O783" s="106"/>
      <c r="P783" s="114"/>
      <c r="Q783" s="114"/>
      <c r="R783" s="106"/>
      <c r="S783" s="106"/>
      <c r="T783" s="106"/>
      <c r="U783" s="106"/>
      <c r="V783" s="106"/>
      <c r="W783" s="106"/>
      <c r="X783" s="106"/>
      <c r="Y783" s="106"/>
      <c r="Z783" s="106"/>
      <c r="AA783" s="106"/>
      <c r="AB783" s="106"/>
      <c r="AC783" s="106"/>
      <c r="AD783" s="106"/>
      <c r="AE783" s="106"/>
      <c r="AF783" s="106"/>
      <c r="AG783" s="106"/>
      <c r="AH783" s="106"/>
      <c r="AI783" s="106"/>
      <c r="AJ783" s="106"/>
      <c r="AK783" s="106"/>
      <c r="AL783" s="106"/>
      <c r="AM783" s="106"/>
      <c r="AN783" s="106"/>
      <c r="AO783" s="106"/>
      <c r="AP783" s="106"/>
      <c r="AQ783" s="106"/>
      <c r="AR783" s="106"/>
      <c r="AS783" s="106"/>
      <c r="AT783" s="106"/>
      <c r="AU783" s="106"/>
      <c r="AV783" s="106"/>
      <c r="AW783" s="106"/>
      <c r="AX783" s="106"/>
      <c r="AY783" s="106"/>
      <c r="AZ783" s="106"/>
      <c r="BA783" s="106"/>
      <c r="BB783" s="106"/>
      <c r="BC783" s="106"/>
      <c r="BD783" s="106"/>
      <c r="BE783" s="106"/>
      <c r="BF783" s="106"/>
      <c r="BG783" s="106"/>
      <c r="BH783" s="106"/>
      <c r="BI783" s="106"/>
      <c r="BJ783" s="106"/>
      <c r="BK783" s="106"/>
      <c r="BL783" s="106"/>
      <c r="BM783" s="106"/>
      <c r="BN783" s="106"/>
      <c r="BO783" s="106"/>
      <c r="BP783" s="106"/>
      <c r="BQ783" s="106"/>
      <c r="BR783" s="106"/>
      <c r="BS783" s="106"/>
      <c r="BT783" s="106"/>
      <c r="BU783" s="106"/>
      <c r="BV783" s="106"/>
      <c r="BW783" s="106"/>
      <c r="BX783" s="106"/>
      <c r="BY783" s="106"/>
      <c r="BZ783" s="106"/>
      <c r="CA783" s="106"/>
      <c r="CB783" s="106"/>
      <c r="CC783" s="106"/>
      <c r="CD783" s="106"/>
      <c r="CE783" s="106"/>
      <c r="CF783" s="106"/>
      <c r="CG783" s="106"/>
      <c r="CH783" s="106"/>
      <c r="CI783" s="106"/>
      <c r="CJ783" s="106"/>
      <c r="CK783" s="106"/>
      <c r="CL783" s="106"/>
      <c r="CM783" s="106"/>
      <c r="CN783" s="106"/>
      <c r="CO783" s="106"/>
      <c r="CP783" s="106"/>
      <c r="CQ783" s="106"/>
      <c r="CR783" s="106"/>
      <c r="CS783" s="106"/>
      <c r="CT783" s="106"/>
      <c r="CU783" s="106"/>
      <c r="CV783" s="106"/>
      <c r="CW783" s="106"/>
      <c r="CX783" s="106"/>
      <c r="CY783" s="106"/>
      <c r="CZ783" s="106"/>
      <c r="DA783" s="106"/>
      <c r="DB783" s="106"/>
      <c r="DC783" s="106"/>
      <c r="DD783" s="106"/>
      <c r="DE783" s="106"/>
      <c r="DF783" s="106"/>
      <c r="DG783" s="106"/>
      <c r="DH783" s="106"/>
      <c r="DI783" s="106"/>
      <c r="DJ783" s="106"/>
      <c r="DK783" s="106"/>
    </row>
    <row r="784" spans="2:115" x14ac:dyDescent="0.3">
      <c r="B784" s="106"/>
      <c r="C784" s="106"/>
      <c r="D784" s="106"/>
      <c r="E784" s="106"/>
      <c r="F784" s="106"/>
      <c r="G784" s="106"/>
      <c r="H784" s="106"/>
      <c r="I784" s="106"/>
      <c r="J784" s="106"/>
      <c r="K784" s="106"/>
      <c r="L784" s="106"/>
      <c r="M784" s="106"/>
      <c r="N784" s="106"/>
      <c r="O784" s="106"/>
      <c r="P784" s="114"/>
      <c r="Q784" s="114"/>
      <c r="R784" s="106"/>
      <c r="S784" s="106"/>
      <c r="T784" s="106"/>
      <c r="U784" s="106"/>
      <c r="V784" s="106"/>
      <c r="W784" s="106"/>
      <c r="X784" s="106"/>
      <c r="Y784" s="106"/>
      <c r="Z784" s="106"/>
      <c r="AA784" s="106"/>
      <c r="AB784" s="106"/>
      <c r="AC784" s="106"/>
      <c r="AD784" s="106"/>
      <c r="AE784" s="106"/>
      <c r="AF784" s="106"/>
      <c r="AG784" s="106"/>
      <c r="AH784" s="106"/>
      <c r="AI784" s="106"/>
      <c r="AJ784" s="106"/>
      <c r="AK784" s="106"/>
      <c r="AL784" s="106"/>
      <c r="AM784" s="106"/>
      <c r="AN784" s="106"/>
      <c r="AO784" s="106"/>
      <c r="AP784" s="106"/>
      <c r="AQ784" s="106"/>
      <c r="AR784" s="106"/>
      <c r="AS784" s="106"/>
      <c r="AT784" s="106"/>
      <c r="AU784" s="106"/>
      <c r="AV784" s="106"/>
      <c r="AW784" s="106"/>
      <c r="AX784" s="106"/>
      <c r="AY784" s="106"/>
      <c r="AZ784" s="106"/>
      <c r="BA784" s="106"/>
      <c r="BB784" s="106"/>
      <c r="BC784" s="106"/>
      <c r="BD784" s="106"/>
      <c r="BE784" s="106"/>
      <c r="BF784" s="106"/>
      <c r="BG784" s="106"/>
      <c r="BH784" s="106"/>
      <c r="BI784" s="106"/>
      <c r="BJ784" s="106"/>
      <c r="BK784" s="106"/>
      <c r="BL784" s="106"/>
      <c r="BM784" s="106"/>
      <c r="BN784" s="106"/>
      <c r="BO784" s="106"/>
      <c r="BP784" s="106"/>
      <c r="BQ784" s="106"/>
      <c r="BR784" s="106"/>
      <c r="BS784" s="106"/>
      <c r="BT784" s="106"/>
      <c r="BU784" s="106"/>
      <c r="BV784" s="106"/>
      <c r="BW784" s="106"/>
      <c r="BX784" s="106"/>
      <c r="BY784" s="106"/>
      <c r="BZ784" s="106"/>
      <c r="CA784" s="106"/>
      <c r="CB784" s="106"/>
      <c r="CC784" s="106"/>
      <c r="CD784" s="106"/>
      <c r="CE784" s="106"/>
      <c r="CF784" s="106"/>
      <c r="CG784" s="106"/>
      <c r="CH784" s="106"/>
      <c r="CI784" s="106"/>
      <c r="CJ784" s="106"/>
      <c r="CK784" s="106"/>
      <c r="CL784" s="106"/>
      <c r="CM784" s="106"/>
      <c r="CN784" s="106"/>
      <c r="CO784" s="106"/>
      <c r="CP784" s="106"/>
      <c r="CQ784" s="106"/>
      <c r="CR784" s="106"/>
      <c r="CS784" s="106"/>
      <c r="CT784" s="106"/>
      <c r="CU784" s="106"/>
      <c r="CV784" s="106"/>
      <c r="CW784" s="106"/>
      <c r="CX784" s="106"/>
      <c r="CY784" s="106"/>
      <c r="CZ784" s="106"/>
      <c r="DA784" s="106"/>
      <c r="DB784" s="106"/>
      <c r="DC784" s="106"/>
      <c r="DD784" s="106"/>
      <c r="DE784" s="106"/>
      <c r="DF784" s="106"/>
      <c r="DG784" s="106"/>
      <c r="DH784" s="106"/>
      <c r="DI784" s="106"/>
      <c r="DJ784" s="106"/>
      <c r="DK784" s="106"/>
    </row>
    <row r="785" spans="2:115" x14ac:dyDescent="0.3">
      <c r="B785" s="106"/>
      <c r="C785" s="106"/>
      <c r="D785" s="106"/>
      <c r="E785" s="106"/>
      <c r="F785" s="106"/>
      <c r="G785" s="106"/>
      <c r="H785" s="106"/>
      <c r="I785" s="106"/>
      <c r="J785" s="106"/>
      <c r="K785" s="106"/>
      <c r="L785" s="106"/>
      <c r="M785" s="106"/>
      <c r="N785" s="106"/>
      <c r="O785" s="106"/>
      <c r="P785" s="114"/>
      <c r="Q785" s="114"/>
      <c r="R785" s="106"/>
      <c r="S785" s="106"/>
      <c r="T785" s="106"/>
      <c r="U785" s="106"/>
      <c r="V785" s="106"/>
      <c r="W785" s="106"/>
      <c r="X785" s="106"/>
      <c r="Y785" s="106"/>
      <c r="Z785" s="106"/>
      <c r="AA785" s="106"/>
      <c r="AB785" s="106"/>
      <c r="AC785" s="106"/>
      <c r="AD785" s="106"/>
      <c r="AE785" s="106"/>
      <c r="AF785" s="106"/>
      <c r="AG785" s="106"/>
      <c r="AH785" s="106"/>
      <c r="AI785" s="106"/>
      <c r="AJ785" s="106"/>
      <c r="AK785" s="106"/>
      <c r="AL785" s="106"/>
      <c r="AM785" s="106"/>
      <c r="AN785" s="106"/>
      <c r="AO785" s="106"/>
      <c r="AP785" s="106"/>
      <c r="AQ785" s="106"/>
      <c r="AR785" s="106"/>
      <c r="AS785" s="106"/>
      <c r="AT785" s="106"/>
      <c r="AU785" s="106"/>
      <c r="AV785" s="106"/>
      <c r="AW785" s="106"/>
      <c r="AX785" s="106"/>
      <c r="AY785" s="106"/>
      <c r="AZ785" s="106"/>
      <c r="BA785" s="106"/>
      <c r="BB785" s="106"/>
      <c r="BC785" s="106"/>
      <c r="BD785" s="106"/>
      <c r="BE785" s="106"/>
      <c r="BF785" s="106"/>
      <c r="BG785" s="106"/>
      <c r="BH785" s="106"/>
      <c r="BI785" s="106"/>
      <c r="BJ785" s="106"/>
      <c r="BK785" s="106"/>
      <c r="BL785" s="106"/>
      <c r="BM785" s="106"/>
      <c r="BN785" s="106"/>
      <c r="BO785" s="106"/>
      <c r="BP785" s="106"/>
      <c r="BQ785" s="106"/>
      <c r="BR785" s="106"/>
      <c r="BS785" s="106"/>
      <c r="BT785" s="106"/>
      <c r="BU785" s="106"/>
      <c r="BV785" s="106"/>
      <c r="BW785" s="106"/>
      <c r="BX785" s="106"/>
      <c r="BY785" s="106"/>
      <c r="BZ785" s="106"/>
      <c r="CA785" s="106"/>
      <c r="CB785" s="106"/>
      <c r="CC785" s="106"/>
      <c r="CD785" s="106"/>
      <c r="CE785" s="106"/>
      <c r="CF785" s="106"/>
      <c r="CG785" s="106"/>
      <c r="CH785" s="106"/>
      <c r="CI785" s="106"/>
      <c r="CJ785" s="106"/>
      <c r="CK785" s="106"/>
      <c r="CL785" s="106"/>
      <c r="CM785" s="106"/>
      <c r="CN785" s="106"/>
      <c r="CO785" s="106"/>
      <c r="CP785" s="106"/>
      <c r="CQ785" s="106"/>
      <c r="CR785" s="106"/>
      <c r="CS785" s="106"/>
      <c r="CT785" s="106"/>
      <c r="CU785" s="106"/>
      <c r="CV785" s="106"/>
      <c r="CW785" s="106"/>
      <c r="CX785" s="106"/>
      <c r="CY785" s="106"/>
      <c r="CZ785" s="106"/>
      <c r="DA785" s="106"/>
      <c r="DB785" s="106"/>
      <c r="DC785" s="106"/>
      <c r="DD785" s="106"/>
      <c r="DE785" s="106"/>
      <c r="DF785" s="106"/>
      <c r="DG785" s="106"/>
      <c r="DH785" s="106"/>
      <c r="DI785" s="106"/>
      <c r="DJ785" s="106"/>
      <c r="DK785" s="106"/>
    </row>
    <row r="786" spans="2:115" x14ac:dyDescent="0.3">
      <c r="B786" s="106"/>
      <c r="C786" s="106"/>
      <c r="D786" s="106"/>
      <c r="E786" s="106"/>
      <c r="F786" s="106"/>
      <c r="G786" s="106"/>
      <c r="H786" s="106"/>
      <c r="I786" s="106"/>
      <c r="J786" s="106"/>
      <c r="K786" s="106"/>
      <c r="L786" s="106"/>
      <c r="M786" s="106"/>
      <c r="N786" s="106"/>
      <c r="O786" s="106"/>
      <c r="P786" s="114"/>
      <c r="Q786" s="114"/>
      <c r="R786" s="106"/>
      <c r="S786" s="106"/>
      <c r="T786" s="106"/>
      <c r="U786" s="106"/>
      <c r="V786" s="106"/>
      <c r="W786" s="106"/>
      <c r="X786" s="106"/>
      <c r="Y786" s="106"/>
      <c r="Z786" s="106"/>
      <c r="AA786" s="106"/>
      <c r="AB786" s="106"/>
      <c r="AC786" s="106"/>
      <c r="AD786" s="106"/>
      <c r="AE786" s="106"/>
      <c r="AF786" s="106"/>
      <c r="AG786" s="106"/>
      <c r="AH786" s="106"/>
      <c r="AI786" s="106"/>
      <c r="AJ786" s="106"/>
      <c r="AK786" s="106"/>
      <c r="AL786" s="106"/>
      <c r="AM786" s="106"/>
      <c r="AN786" s="106"/>
      <c r="AO786" s="106"/>
      <c r="AP786" s="106"/>
      <c r="AQ786" s="106"/>
      <c r="AR786" s="106"/>
      <c r="AS786" s="106"/>
      <c r="AT786" s="106"/>
      <c r="AU786" s="106"/>
      <c r="AV786" s="106"/>
      <c r="AW786" s="106"/>
      <c r="AX786" s="106"/>
      <c r="AY786" s="106"/>
      <c r="AZ786" s="106"/>
      <c r="BA786" s="106"/>
      <c r="BB786" s="106"/>
      <c r="BC786" s="106"/>
      <c r="BD786" s="106"/>
      <c r="BE786" s="106"/>
      <c r="BF786" s="106"/>
      <c r="BG786" s="106"/>
      <c r="BH786" s="106"/>
      <c r="BI786" s="106"/>
      <c r="BJ786" s="106"/>
      <c r="BK786" s="106"/>
      <c r="BL786" s="106"/>
      <c r="BM786" s="106"/>
      <c r="BN786" s="106"/>
      <c r="BO786" s="106"/>
      <c r="BP786" s="106"/>
      <c r="BQ786" s="106"/>
      <c r="BR786" s="106"/>
      <c r="BS786" s="106"/>
      <c r="BT786" s="106"/>
      <c r="BU786" s="106"/>
      <c r="BV786" s="106"/>
      <c r="BW786" s="106"/>
      <c r="BX786" s="106"/>
      <c r="BY786" s="106"/>
      <c r="BZ786" s="106"/>
      <c r="CA786" s="106"/>
      <c r="CB786" s="106"/>
      <c r="CC786" s="106"/>
      <c r="CD786" s="106"/>
      <c r="CE786" s="106"/>
      <c r="CF786" s="106"/>
      <c r="CG786" s="106"/>
      <c r="CH786" s="106"/>
      <c r="CI786" s="106"/>
      <c r="CJ786" s="106"/>
      <c r="CK786" s="106"/>
      <c r="CL786" s="106"/>
      <c r="CM786" s="106"/>
      <c r="CN786" s="106"/>
      <c r="CO786" s="106"/>
      <c r="CP786" s="106"/>
      <c r="CQ786" s="106"/>
      <c r="CR786" s="106"/>
      <c r="CS786" s="106"/>
      <c r="CT786" s="106"/>
      <c r="CU786" s="106"/>
      <c r="CV786" s="106"/>
      <c r="CW786" s="106"/>
      <c r="CX786" s="106"/>
      <c r="CY786" s="106"/>
      <c r="CZ786" s="106"/>
      <c r="DA786" s="106"/>
      <c r="DB786" s="106"/>
      <c r="DC786" s="106"/>
      <c r="DD786" s="106"/>
      <c r="DE786" s="106"/>
      <c r="DF786" s="106"/>
      <c r="DG786" s="106"/>
      <c r="DH786" s="106"/>
      <c r="DI786" s="106"/>
      <c r="DJ786" s="106"/>
      <c r="DK786" s="106"/>
    </row>
    <row r="787" spans="2:115" x14ac:dyDescent="0.3"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  <c r="M787" s="106"/>
      <c r="N787" s="106"/>
      <c r="O787" s="106"/>
      <c r="P787" s="114"/>
      <c r="Q787" s="114"/>
      <c r="R787" s="106"/>
      <c r="S787" s="106"/>
      <c r="T787" s="106"/>
      <c r="U787" s="106"/>
      <c r="V787" s="106"/>
      <c r="W787" s="106"/>
      <c r="X787" s="106"/>
      <c r="Y787" s="106"/>
      <c r="Z787" s="106"/>
      <c r="AA787" s="106"/>
      <c r="AB787" s="106"/>
      <c r="AC787" s="106"/>
      <c r="AD787" s="106"/>
      <c r="AE787" s="106"/>
      <c r="AF787" s="106"/>
      <c r="AG787" s="106"/>
      <c r="AH787" s="106"/>
      <c r="AI787" s="106"/>
      <c r="AJ787" s="106"/>
      <c r="AK787" s="106"/>
      <c r="AL787" s="106"/>
      <c r="AM787" s="106"/>
      <c r="AN787" s="106"/>
      <c r="AO787" s="106"/>
      <c r="AP787" s="106"/>
      <c r="AQ787" s="106"/>
      <c r="AR787" s="106"/>
      <c r="AS787" s="106"/>
      <c r="AT787" s="106"/>
      <c r="AU787" s="106"/>
      <c r="AV787" s="106"/>
      <c r="AW787" s="106"/>
      <c r="AX787" s="106"/>
      <c r="AY787" s="106"/>
      <c r="AZ787" s="106"/>
      <c r="BA787" s="106"/>
      <c r="BB787" s="106"/>
      <c r="BC787" s="106"/>
      <c r="BD787" s="106"/>
      <c r="BE787" s="106"/>
      <c r="BF787" s="106"/>
      <c r="BG787" s="106"/>
      <c r="BH787" s="106"/>
      <c r="BI787" s="106"/>
      <c r="BJ787" s="106"/>
      <c r="BK787" s="106"/>
      <c r="BL787" s="106"/>
      <c r="BM787" s="106"/>
      <c r="BN787" s="106"/>
      <c r="BO787" s="106"/>
      <c r="BP787" s="106"/>
      <c r="BQ787" s="106"/>
      <c r="BR787" s="106"/>
      <c r="BS787" s="106"/>
      <c r="BT787" s="106"/>
      <c r="BU787" s="106"/>
      <c r="BV787" s="106"/>
      <c r="BW787" s="106"/>
      <c r="BX787" s="106"/>
      <c r="BY787" s="106"/>
      <c r="BZ787" s="106"/>
      <c r="CA787" s="106"/>
      <c r="CB787" s="106"/>
      <c r="CC787" s="106"/>
      <c r="CD787" s="106"/>
      <c r="CE787" s="106"/>
      <c r="CF787" s="106"/>
      <c r="CG787" s="106"/>
      <c r="CH787" s="106"/>
      <c r="CI787" s="106"/>
      <c r="CJ787" s="106"/>
      <c r="CK787" s="106"/>
      <c r="CL787" s="106"/>
      <c r="CM787" s="106"/>
      <c r="CN787" s="106"/>
      <c r="CO787" s="106"/>
      <c r="CP787" s="106"/>
      <c r="CQ787" s="106"/>
      <c r="CR787" s="106"/>
      <c r="CS787" s="106"/>
      <c r="CT787" s="106"/>
      <c r="CU787" s="106"/>
      <c r="CV787" s="106"/>
      <c r="CW787" s="106"/>
      <c r="CX787" s="106"/>
      <c r="CY787" s="106"/>
      <c r="CZ787" s="106"/>
      <c r="DA787" s="106"/>
      <c r="DB787" s="106"/>
      <c r="DC787" s="106"/>
      <c r="DD787" s="106"/>
      <c r="DE787" s="106"/>
      <c r="DF787" s="106"/>
      <c r="DG787" s="106"/>
      <c r="DH787" s="106"/>
      <c r="DI787" s="106"/>
      <c r="DJ787" s="106"/>
      <c r="DK787" s="106"/>
    </row>
    <row r="788" spans="2:115" x14ac:dyDescent="0.3">
      <c r="B788" s="106"/>
      <c r="C788" s="106"/>
      <c r="D788" s="106"/>
      <c r="E788" s="106"/>
      <c r="F788" s="106"/>
      <c r="G788" s="106"/>
      <c r="H788" s="106"/>
      <c r="I788" s="106"/>
      <c r="J788" s="106"/>
      <c r="K788" s="106"/>
      <c r="L788" s="106"/>
      <c r="M788" s="106"/>
      <c r="N788" s="106"/>
      <c r="O788" s="106"/>
      <c r="P788" s="114"/>
      <c r="Q788" s="114"/>
      <c r="R788" s="106"/>
      <c r="S788" s="106"/>
      <c r="T788" s="106"/>
      <c r="U788" s="106"/>
      <c r="V788" s="106"/>
      <c r="W788" s="106"/>
      <c r="X788" s="106"/>
      <c r="Y788" s="106"/>
      <c r="Z788" s="106"/>
      <c r="AA788" s="106"/>
      <c r="AB788" s="106"/>
      <c r="AC788" s="106"/>
      <c r="AD788" s="106"/>
      <c r="AE788" s="106"/>
      <c r="AF788" s="106"/>
      <c r="AG788" s="106"/>
      <c r="AH788" s="106"/>
      <c r="AI788" s="106"/>
      <c r="AJ788" s="106"/>
      <c r="AK788" s="106"/>
      <c r="AL788" s="106"/>
      <c r="AM788" s="106"/>
      <c r="AN788" s="106"/>
      <c r="AO788" s="106"/>
      <c r="AP788" s="106"/>
      <c r="AQ788" s="106"/>
      <c r="AR788" s="106"/>
      <c r="AS788" s="106"/>
      <c r="AT788" s="106"/>
      <c r="AU788" s="106"/>
      <c r="AV788" s="106"/>
      <c r="AW788" s="106"/>
      <c r="AX788" s="106"/>
      <c r="AY788" s="106"/>
      <c r="AZ788" s="106"/>
      <c r="BA788" s="106"/>
      <c r="BB788" s="106"/>
      <c r="BC788" s="106"/>
      <c r="BD788" s="106"/>
      <c r="BE788" s="106"/>
      <c r="BF788" s="106"/>
      <c r="BG788" s="106"/>
      <c r="BH788" s="106"/>
      <c r="BI788" s="106"/>
      <c r="BJ788" s="106"/>
      <c r="BK788" s="106"/>
      <c r="BL788" s="106"/>
      <c r="BM788" s="106"/>
      <c r="BN788" s="106"/>
      <c r="BO788" s="106"/>
      <c r="BP788" s="106"/>
      <c r="BQ788" s="106"/>
      <c r="BR788" s="106"/>
      <c r="BS788" s="106"/>
      <c r="BT788" s="106"/>
      <c r="BU788" s="106"/>
      <c r="BV788" s="106"/>
      <c r="BW788" s="106"/>
      <c r="BX788" s="106"/>
      <c r="BY788" s="106"/>
      <c r="BZ788" s="106"/>
      <c r="CA788" s="106"/>
      <c r="CB788" s="106"/>
      <c r="CC788" s="106"/>
      <c r="CD788" s="106"/>
      <c r="CE788" s="106"/>
      <c r="CF788" s="106"/>
      <c r="CG788" s="106"/>
      <c r="CH788" s="106"/>
      <c r="CI788" s="106"/>
      <c r="CJ788" s="106"/>
      <c r="CK788" s="106"/>
      <c r="CL788" s="106"/>
      <c r="CM788" s="106"/>
      <c r="CN788" s="106"/>
      <c r="CO788" s="106"/>
      <c r="CP788" s="106"/>
      <c r="CQ788" s="106"/>
      <c r="CR788" s="106"/>
      <c r="CS788" s="106"/>
      <c r="CT788" s="106"/>
      <c r="CU788" s="106"/>
      <c r="CV788" s="106"/>
      <c r="CW788" s="106"/>
      <c r="CX788" s="106"/>
      <c r="CY788" s="106"/>
      <c r="CZ788" s="106"/>
      <c r="DA788" s="106"/>
      <c r="DB788" s="106"/>
      <c r="DC788" s="106"/>
      <c r="DD788" s="106"/>
      <c r="DE788" s="106"/>
      <c r="DF788" s="106"/>
      <c r="DG788" s="106"/>
      <c r="DH788" s="106"/>
      <c r="DI788" s="106"/>
      <c r="DJ788" s="106"/>
      <c r="DK788" s="106"/>
    </row>
    <row r="789" spans="2:115" x14ac:dyDescent="0.3">
      <c r="B789" s="106"/>
      <c r="C789" s="106"/>
      <c r="D789" s="106"/>
      <c r="E789" s="106"/>
      <c r="F789" s="106"/>
      <c r="G789" s="106"/>
      <c r="H789" s="106"/>
      <c r="I789" s="106"/>
      <c r="J789" s="106"/>
      <c r="K789" s="106"/>
      <c r="L789" s="106"/>
      <c r="M789" s="106"/>
      <c r="N789" s="106"/>
      <c r="O789" s="106"/>
      <c r="P789" s="114"/>
      <c r="Q789" s="114"/>
      <c r="R789" s="106"/>
      <c r="S789" s="106"/>
      <c r="T789" s="106"/>
      <c r="U789" s="106"/>
      <c r="V789" s="106"/>
      <c r="W789" s="106"/>
      <c r="X789" s="106"/>
      <c r="Y789" s="106"/>
      <c r="Z789" s="106"/>
      <c r="AA789" s="106"/>
      <c r="AB789" s="106"/>
      <c r="AC789" s="106"/>
      <c r="AD789" s="106"/>
      <c r="AE789" s="106"/>
      <c r="AF789" s="106"/>
      <c r="AG789" s="106"/>
      <c r="AH789" s="106"/>
      <c r="AI789" s="106"/>
      <c r="AJ789" s="106"/>
      <c r="AK789" s="106"/>
      <c r="AL789" s="106"/>
      <c r="AM789" s="106"/>
      <c r="AN789" s="106"/>
      <c r="AO789" s="106"/>
      <c r="AP789" s="106"/>
      <c r="AQ789" s="106"/>
      <c r="AR789" s="106"/>
      <c r="AS789" s="106"/>
      <c r="AT789" s="106"/>
      <c r="AU789" s="106"/>
      <c r="AV789" s="106"/>
      <c r="AW789" s="106"/>
      <c r="AX789" s="106"/>
      <c r="AY789" s="106"/>
      <c r="AZ789" s="106"/>
      <c r="BA789" s="106"/>
      <c r="BB789" s="106"/>
      <c r="BC789" s="106"/>
      <c r="BD789" s="106"/>
      <c r="BE789" s="106"/>
      <c r="BF789" s="106"/>
      <c r="BG789" s="106"/>
      <c r="BH789" s="106"/>
      <c r="BI789" s="106"/>
      <c r="BJ789" s="106"/>
      <c r="BK789" s="106"/>
      <c r="BL789" s="106"/>
      <c r="BM789" s="106"/>
      <c r="BN789" s="106"/>
      <c r="BO789" s="106"/>
      <c r="BP789" s="106"/>
      <c r="BQ789" s="106"/>
      <c r="BR789" s="106"/>
      <c r="BS789" s="106"/>
      <c r="BT789" s="106"/>
      <c r="BU789" s="106"/>
      <c r="BV789" s="106"/>
      <c r="BW789" s="106"/>
      <c r="BX789" s="106"/>
      <c r="BY789" s="106"/>
      <c r="BZ789" s="106"/>
      <c r="CA789" s="106"/>
      <c r="CB789" s="106"/>
      <c r="CC789" s="106"/>
      <c r="CD789" s="106"/>
      <c r="CE789" s="106"/>
      <c r="CF789" s="106"/>
      <c r="CG789" s="106"/>
      <c r="CH789" s="106"/>
      <c r="CI789" s="106"/>
      <c r="CJ789" s="106"/>
      <c r="CK789" s="106"/>
      <c r="CL789" s="106"/>
      <c r="CM789" s="106"/>
      <c r="CN789" s="106"/>
      <c r="CO789" s="106"/>
      <c r="CP789" s="106"/>
      <c r="CQ789" s="106"/>
      <c r="CR789" s="106"/>
      <c r="CS789" s="106"/>
      <c r="CT789" s="106"/>
      <c r="CU789" s="106"/>
      <c r="CV789" s="106"/>
      <c r="CW789" s="106"/>
      <c r="CX789" s="106"/>
      <c r="CY789" s="106"/>
      <c r="CZ789" s="106"/>
      <c r="DA789" s="106"/>
      <c r="DB789" s="106"/>
      <c r="DC789" s="106"/>
      <c r="DD789" s="106"/>
      <c r="DE789" s="106"/>
      <c r="DF789" s="106"/>
      <c r="DG789" s="106"/>
      <c r="DH789" s="106"/>
      <c r="DI789" s="106"/>
      <c r="DJ789" s="106"/>
      <c r="DK789" s="106"/>
    </row>
    <row r="790" spans="2:115" x14ac:dyDescent="0.3">
      <c r="B790" s="106"/>
      <c r="C790" s="106"/>
      <c r="D790" s="106"/>
      <c r="E790" s="106"/>
      <c r="F790" s="106"/>
      <c r="G790" s="106"/>
      <c r="H790" s="106"/>
      <c r="I790" s="106"/>
      <c r="J790" s="106"/>
      <c r="K790" s="106"/>
      <c r="L790" s="106"/>
      <c r="M790" s="106"/>
      <c r="N790" s="106"/>
      <c r="O790" s="106"/>
      <c r="P790" s="114"/>
      <c r="Q790" s="114"/>
      <c r="R790" s="106"/>
      <c r="S790" s="106"/>
      <c r="T790" s="106"/>
      <c r="U790" s="106"/>
      <c r="V790" s="106"/>
      <c r="W790" s="106"/>
      <c r="X790" s="106"/>
      <c r="Y790" s="106"/>
      <c r="Z790" s="106"/>
      <c r="AA790" s="106"/>
      <c r="AB790" s="106"/>
      <c r="AC790" s="106"/>
      <c r="AD790" s="106"/>
      <c r="AE790" s="106"/>
      <c r="AF790" s="106"/>
      <c r="AG790" s="106"/>
      <c r="AH790" s="106"/>
      <c r="AI790" s="106"/>
      <c r="AJ790" s="106"/>
      <c r="AK790" s="106"/>
      <c r="AL790" s="106"/>
      <c r="AM790" s="106"/>
      <c r="AN790" s="106"/>
      <c r="AO790" s="106"/>
      <c r="AP790" s="106"/>
      <c r="AQ790" s="106"/>
      <c r="AR790" s="106"/>
      <c r="AS790" s="106"/>
      <c r="AT790" s="106"/>
      <c r="AU790" s="106"/>
      <c r="AV790" s="106"/>
      <c r="AW790" s="106"/>
      <c r="AX790" s="106"/>
      <c r="AY790" s="106"/>
      <c r="AZ790" s="106"/>
      <c r="BA790" s="106"/>
      <c r="BB790" s="106"/>
      <c r="BC790" s="106"/>
      <c r="BD790" s="106"/>
      <c r="BE790" s="106"/>
      <c r="BF790" s="106"/>
      <c r="BG790" s="106"/>
      <c r="BH790" s="106"/>
      <c r="BI790" s="106"/>
      <c r="BJ790" s="106"/>
      <c r="BK790" s="106"/>
      <c r="BL790" s="106"/>
      <c r="BM790" s="106"/>
      <c r="BN790" s="106"/>
      <c r="BO790" s="106"/>
      <c r="BP790" s="106"/>
      <c r="BQ790" s="106"/>
      <c r="BR790" s="106"/>
      <c r="BS790" s="106"/>
      <c r="BT790" s="106"/>
      <c r="BU790" s="106"/>
      <c r="BV790" s="106"/>
      <c r="BW790" s="106"/>
      <c r="BX790" s="106"/>
      <c r="BY790" s="106"/>
      <c r="BZ790" s="106"/>
      <c r="CA790" s="106"/>
      <c r="CB790" s="106"/>
      <c r="CC790" s="106"/>
      <c r="CD790" s="106"/>
      <c r="CE790" s="106"/>
      <c r="CF790" s="106"/>
      <c r="CG790" s="106"/>
      <c r="CH790" s="106"/>
      <c r="CI790" s="106"/>
      <c r="CJ790" s="106"/>
      <c r="CK790" s="106"/>
      <c r="CL790" s="106"/>
      <c r="CM790" s="106"/>
      <c r="CN790" s="106"/>
      <c r="CO790" s="106"/>
      <c r="CP790" s="106"/>
      <c r="CQ790" s="106"/>
      <c r="CR790" s="106"/>
      <c r="CS790" s="106"/>
      <c r="CT790" s="106"/>
      <c r="CU790" s="106"/>
      <c r="CV790" s="106"/>
      <c r="CW790" s="106"/>
      <c r="CX790" s="106"/>
      <c r="CY790" s="106"/>
      <c r="CZ790" s="106"/>
      <c r="DA790" s="106"/>
      <c r="DB790" s="106"/>
      <c r="DC790" s="106"/>
      <c r="DD790" s="106"/>
      <c r="DE790" s="106"/>
      <c r="DF790" s="106"/>
      <c r="DG790" s="106"/>
      <c r="DH790" s="106"/>
      <c r="DI790" s="106"/>
      <c r="DJ790" s="106"/>
      <c r="DK790" s="106"/>
    </row>
    <row r="791" spans="2:115" x14ac:dyDescent="0.3">
      <c r="B791" s="106"/>
      <c r="C791" s="106"/>
      <c r="D791" s="106"/>
      <c r="E791" s="106"/>
      <c r="F791" s="106"/>
      <c r="G791" s="106"/>
      <c r="H791" s="106"/>
      <c r="I791" s="106"/>
      <c r="J791" s="106"/>
      <c r="K791" s="106"/>
      <c r="L791" s="106"/>
      <c r="M791" s="106"/>
      <c r="N791" s="106"/>
      <c r="O791" s="106"/>
      <c r="P791" s="114"/>
      <c r="Q791" s="114"/>
      <c r="R791" s="106"/>
      <c r="S791" s="106"/>
      <c r="T791" s="106"/>
      <c r="U791" s="106"/>
      <c r="V791" s="106"/>
      <c r="W791" s="106"/>
      <c r="X791" s="106"/>
      <c r="Y791" s="106"/>
      <c r="Z791" s="106"/>
      <c r="AA791" s="106"/>
      <c r="AB791" s="106"/>
      <c r="AC791" s="106"/>
      <c r="AD791" s="106"/>
      <c r="AE791" s="106"/>
      <c r="AF791" s="106"/>
      <c r="AG791" s="106"/>
      <c r="AH791" s="106"/>
      <c r="AI791" s="106"/>
      <c r="AJ791" s="106"/>
      <c r="AK791" s="106"/>
      <c r="AL791" s="106"/>
      <c r="AM791" s="106"/>
      <c r="AN791" s="106"/>
      <c r="AO791" s="106"/>
      <c r="AP791" s="106"/>
      <c r="AQ791" s="106"/>
      <c r="AR791" s="106"/>
      <c r="AS791" s="106"/>
      <c r="AT791" s="106"/>
      <c r="AU791" s="106"/>
      <c r="AV791" s="106"/>
      <c r="AW791" s="106"/>
      <c r="AX791" s="106"/>
      <c r="AY791" s="106"/>
      <c r="AZ791" s="106"/>
      <c r="BA791" s="106"/>
      <c r="BB791" s="106"/>
      <c r="BC791" s="106"/>
      <c r="BD791" s="106"/>
      <c r="BE791" s="106"/>
      <c r="BF791" s="106"/>
      <c r="BG791" s="106"/>
      <c r="BH791" s="106"/>
      <c r="BI791" s="106"/>
      <c r="BJ791" s="106"/>
      <c r="BK791" s="106"/>
      <c r="BL791" s="106"/>
      <c r="BM791" s="106"/>
      <c r="BN791" s="106"/>
      <c r="BO791" s="106"/>
      <c r="BP791" s="106"/>
      <c r="BQ791" s="106"/>
      <c r="BR791" s="106"/>
      <c r="BS791" s="106"/>
      <c r="BT791" s="106"/>
      <c r="BU791" s="106"/>
      <c r="BV791" s="106"/>
      <c r="BW791" s="106"/>
      <c r="BX791" s="106"/>
      <c r="BY791" s="106"/>
      <c r="BZ791" s="106"/>
      <c r="CA791" s="106"/>
      <c r="CB791" s="106"/>
      <c r="CC791" s="106"/>
      <c r="CD791" s="106"/>
      <c r="CE791" s="106"/>
      <c r="CF791" s="106"/>
      <c r="CG791" s="106"/>
      <c r="CH791" s="106"/>
      <c r="CI791" s="106"/>
      <c r="CJ791" s="106"/>
      <c r="CK791" s="106"/>
      <c r="CL791" s="106"/>
      <c r="CM791" s="106"/>
      <c r="CN791" s="106"/>
      <c r="CO791" s="106"/>
      <c r="CP791" s="106"/>
      <c r="CQ791" s="106"/>
      <c r="CR791" s="106"/>
      <c r="CS791" s="106"/>
      <c r="CT791" s="106"/>
      <c r="CU791" s="106"/>
      <c r="CV791" s="106"/>
      <c r="CW791" s="106"/>
      <c r="CX791" s="106"/>
      <c r="CY791" s="106"/>
      <c r="CZ791" s="106"/>
      <c r="DA791" s="106"/>
      <c r="DB791" s="106"/>
      <c r="DC791" s="106"/>
      <c r="DD791" s="106"/>
      <c r="DE791" s="106"/>
      <c r="DF791" s="106"/>
      <c r="DG791" s="106"/>
      <c r="DH791" s="106"/>
      <c r="DI791" s="106"/>
      <c r="DJ791" s="106"/>
      <c r="DK791" s="106"/>
    </row>
    <row r="792" spans="2:115" x14ac:dyDescent="0.3">
      <c r="B792" s="106"/>
      <c r="C792" s="106"/>
      <c r="D792" s="106"/>
      <c r="E792" s="106"/>
      <c r="F792" s="106"/>
      <c r="G792" s="106"/>
      <c r="H792" s="106"/>
      <c r="I792" s="106"/>
      <c r="J792" s="106"/>
      <c r="K792" s="106"/>
      <c r="L792" s="106"/>
      <c r="M792" s="106"/>
      <c r="N792" s="106"/>
      <c r="O792" s="106"/>
      <c r="P792" s="114"/>
      <c r="Q792" s="114"/>
      <c r="R792" s="106"/>
      <c r="S792" s="106"/>
      <c r="T792" s="106"/>
      <c r="U792" s="106"/>
      <c r="V792" s="106"/>
      <c r="W792" s="106"/>
      <c r="X792" s="106"/>
      <c r="Y792" s="106"/>
      <c r="Z792" s="106"/>
      <c r="AA792" s="106"/>
      <c r="AB792" s="106"/>
      <c r="AC792" s="106"/>
      <c r="AD792" s="106"/>
      <c r="AE792" s="106"/>
      <c r="AF792" s="106"/>
      <c r="AG792" s="106"/>
      <c r="AH792" s="106"/>
      <c r="AI792" s="106"/>
      <c r="AJ792" s="106"/>
      <c r="AK792" s="106"/>
      <c r="AL792" s="106"/>
      <c r="AM792" s="106"/>
      <c r="AN792" s="106"/>
      <c r="AO792" s="106"/>
      <c r="AP792" s="106"/>
      <c r="AQ792" s="106"/>
      <c r="AR792" s="106"/>
      <c r="AS792" s="106"/>
      <c r="AT792" s="106"/>
      <c r="AU792" s="106"/>
      <c r="AV792" s="106"/>
      <c r="AW792" s="106"/>
      <c r="AX792" s="106"/>
      <c r="AY792" s="106"/>
      <c r="AZ792" s="106"/>
      <c r="BA792" s="106"/>
      <c r="BB792" s="106"/>
      <c r="BC792" s="106"/>
      <c r="BD792" s="106"/>
      <c r="BE792" s="106"/>
      <c r="BF792" s="106"/>
      <c r="BG792" s="106"/>
      <c r="BH792" s="106"/>
      <c r="BI792" s="106"/>
      <c r="BJ792" s="106"/>
      <c r="BK792" s="106"/>
      <c r="BL792" s="106"/>
      <c r="BM792" s="106"/>
      <c r="BN792" s="106"/>
      <c r="BO792" s="106"/>
      <c r="BP792" s="106"/>
      <c r="BQ792" s="106"/>
      <c r="BR792" s="106"/>
      <c r="BS792" s="106"/>
      <c r="BT792" s="106"/>
      <c r="BU792" s="106"/>
      <c r="BV792" s="106"/>
      <c r="BW792" s="106"/>
      <c r="BX792" s="106"/>
      <c r="BY792" s="106"/>
      <c r="BZ792" s="106"/>
      <c r="CA792" s="106"/>
      <c r="CB792" s="106"/>
      <c r="CC792" s="106"/>
      <c r="CD792" s="106"/>
      <c r="CE792" s="106"/>
      <c r="CF792" s="106"/>
      <c r="CG792" s="106"/>
      <c r="CH792" s="106"/>
      <c r="CI792" s="106"/>
      <c r="CJ792" s="106"/>
      <c r="CK792" s="106"/>
      <c r="CL792" s="106"/>
      <c r="CM792" s="106"/>
      <c r="CN792" s="106"/>
      <c r="CO792" s="106"/>
      <c r="CP792" s="106"/>
      <c r="CQ792" s="106"/>
      <c r="CR792" s="106"/>
      <c r="CS792" s="106"/>
      <c r="CT792" s="106"/>
      <c r="CU792" s="106"/>
      <c r="CV792" s="106"/>
      <c r="CW792" s="106"/>
      <c r="CX792" s="106"/>
      <c r="CY792" s="106"/>
      <c r="CZ792" s="106"/>
      <c r="DA792" s="106"/>
      <c r="DB792" s="106"/>
      <c r="DC792" s="106"/>
      <c r="DD792" s="106"/>
      <c r="DE792" s="106"/>
      <c r="DF792" s="106"/>
      <c r="DG792" s="106"/>
      <c r="DH792" s="106"/>
      <c r="DI792" s="106"/>
      <c r="DJ792" s="106"/>
      <c r="DK792" s="106"/>
    </row>
    <row r="793" spans="2:115" x14ac:dyDescent="0.3">
      <c r="B793" s="106"/>
      <c r="C793" s="106"/>
      <c r="D793" s="106"/>
      <c r="E793" s="106"/>
      <c r="F793" s="106"/>
      <c r="G793" s="106"/>
      <c r="H793" s="106"/>
      <c r="I793" s="106"/>
      <c r="J793" s="106"/>
      <c r="K793" s="106"/>
      <c r="L793" s="106"/>
      <c r="M793" s="106"/>
      <c r="N793" s="106"/>
      <c r="O793" s="106"/>
      <c r="P793" s="114"/>
      <c r="Q793" s="114"/>
      <c r="R793" s="106"/>
      <c r="S793" s="106"/>
      <c r="T793" s="106"/>
      <c r="U793" s="106"/>
      <c r="V793" s="106"/>
      <c r="W793" s="106"/>
      <c r="X793" s="106"/>
      <c r="Y793" s="106"/>
      <c r="Z793" s="106"/>
      <c r="AA793" s="106"/>
      <c r="AB793" s="106"/>
      <c r="AC793" s="106"/>
      <c r="AD793" s="106"/>
      <c r="AE793" s="106"/>
      <c r="AF793" s="106"/>
      <c r="AG793" s="106"/>
      <c r="AH793" s="106"/>
      <c r="AI793" s="106"/>
      <c r="AJ793" s="106"/>
      <c r="AK793" s="106"/>
      <c r="AL793" s="106"/>
      <c r="AM793" s="106"/>
      <c r="AN793" s="106"/>
      <c r="AO793" s="106"/>
      <c r="AP793" s="106"/>
      <c r="AQ793" s="106"/>
      <c r="AR793" s="106"/>
      <c r="AS793" s="106"/>
      <c r="AT793" s="106"/>
      <c r="AU793" s="106"/>
      <c r="AV793" s="106"/>
      <c r="AW793" s="106"/>
      <c r="AX793" s="106"/>
      <c r="AY793" s="106"/>
      <c r="AZ793" s="106"/>
      <c r="BA793" s="106"/>
      <c r="BB793" s="106"/>
      <c r="BC793" s="106"/>
      <c r="BD793" s="106"/>
      <c r="BE793" s="106"/>
      <c r="BF793" s="106"/>
      <c r="BG793" s="106"/>
      <c r="BH793" s="106"/>
      <c r="BI793" s="106"/>
      <c r="BJ793" s="106"/>
      <c r="BK793" s="106"/>
      <c r="BL793" s="106"/>
      <c r="BM793" s="106"/>
      <c r="BN793" s="106"/>
      <c r="BO793" s="106"/>
      <c r="BP793" s="106"/>
      <c r="BQ793" s="106"/>
      <c r="BR793" s="106"/>
      <c r="BS793" s="106"/>
      <c r="BT793" s="106"/>
      <c r="BU793" s="106"/>
      <c r="BV793" s="106"/>
      <c r="BW793" s="106"/>
      <c r="BX793" s="106"/>
      <c r="BY793" s="106"/>
      <c r="BZ793" s="106"/>
      <c r="CA793" s="106"/>
      <c r="CB793" s="106"/>
      <c r="CC793" s="106"/>
      <c r="CD793" s="106"/>
      <c r="CE793" s="106"/>
      <c r="CF793" s="106"/>
      <c r="CG793" s="106"/>
      <c r="CH793" s="106"/>
      <c r="CI793" s="106"/>
      <c r="CJ793" s="106"/>
      <c r="CK793" s="106"/>
      <c r="CL793" s="106"/>
      <c r="CM793" s="106"/>
      <c r="CN793" s="106"/>
      <c r="CO793" s="106"/>
      <c r="CP793" s="106"/>
      <c r="CQ793" s="106"/>
      <c r="CR793" s="106"/>
      <c r="CS793" s="106"/>
      <c r="CT793" s="106"/>
      <c r="CU793" s="106"/>
      <c r="CV793" s="106"/>
      <c r="CW793" s="106"/>
      <c r="CX793" s="106"/>
      <c r="CY793" s="106"/>
      <c r="CZ793" s="106"/>
      <c r="DA793" s="106"/>
      <c r="DB793" s="106"/>
      <c r="DC793" s="106"/>
      <c r="DD793" s="106"/>
      <c r="DE793" s="106"/>
      <c r="DF793" s="106"/>
      <c r="DG793" s="106"/>
      <c r="DH793" s="106"/>
      <c r="DI793" s="106"/>
      <c r="DJ793" s="106"/>
      <c r="DK793" s="106"/>
    </row>
    <row r="794" spans="2:115" x14ac:dyDescent="0.3">
      <c r="B794" s="106"/>
      <c r="C794" s="106"/>
      <c r="D794" s="106"/>
      <c r="E794" s="106"/>
      <c r="F794" s="106"/>
      <c r="G794" s="106"/>
      <c r="H794" s="106"/>
      <c r="I794" s="106"/>
      <c r="J794" s="106"/>
      <c r="K794" s="106"/>
      <c r="L794" s="106"/>
      <c r="M794" s="106"/>
      <c r="N794" s="106"/>
      <c r="O794" s="106"/>
      <c r="P794" s="114"/>
      <c r="Q794" s="114"/>
      <c r="R794" s="106"/>
      <c r="S794" s="106"/>
      <c r="T794" s="106"/>
      <c r="U794" s="106"/>
      <c r="V794" s="106"/>
      <c r="W794" s="106"/>
      <c r="X794" s="106"/>
      <c r="Y794" s="106"/>
      <c r="Z794" s="106"/>
      <c r="AA794" s="106"/>
      <c r="AB794" s="106"/>
      <c r="AC794" s="106"/>
      <c r="AD794" s="106"/>
      <c r="AE794" s="106"/>
      <c r="AF794" s="106"/>
      <c r="AG794" s="106"/>
      <c r="AH794" s="106"/>
      <c r="AI794" s="106"/>
      <c r="AJ794" s="106"/>
      <c r="AK794" s="106"/>
      <c r="AL794" s="106"/>
      <c r="AM794" s="106"/>
      <c r="AN794" s="106"/>
      <c r="AO794" s="106"/>
      <c r="AP794" s="106"/>
      <c r="AQ794" s="106"/>
      <c r="AR794" s="106"/>
      <c r="AS794" s="106"/>
      <c r="AT794" s="106"/>
      <c r="AU794" s="106"/>
      <c r="AV794" s="106"/>
      <c r="AW794" s="106"/>
      <c r="AX794" s="106"/>
      <c r="AY794" s="106"/>
      <c r="AZ794" s="106"/>
      <c r="BA794" s="106"/>
      <c r="BB794" s="106"/>
      <c r="BC794" s="106"/>
      <c r="BD794" s="106"/>
      <c r="BE794" s="106"/>
      <c r="BF794" s="106"/>
      <c r="BG794" s="106"/>
      <c r="BH794" s="106"/>
      <c r="BI794" s="106"/>
      <c r="BJ794" s="106"/>
      <c r="BK794" s="106"/>
      <c r="BL794" s="106"/>
      <c r="BM794" s="106"/>
      <c r="BN794" s="106"/>
      <c r="BO794" s="106"/>
      <c r="BP794" s="106"/>
      <c r="BQ794" s="106"/>
      <c r="BR794" s="106"/>
      <c r="BS794" s="106"/>
      <c r="BT794" s="106"/>
      <c r="BU794" s="106"/>
      <c r="BV794" s="106"/>
      <c r="BW794" s="106"/>
      <c r="BX794" s="106"/>
      <c r="BY794" s="106"/>
      <c r="BZ794" s="106"/>
      <c r="CA794" s="106"/>
      <c r="CB794" s="106"/>
      <c r="CC794" s="106"/>
      <c r="CD794" s="106"/>
      <c r="CE794" s="106"/>
      <c r="CF794" s="106"/>
      <c r="CG794" s="106"/>
      <c r="CH794" s="106"/>
      <c r="CI794" s="106"/>
      <c r="CJ794" s="106"/>
      <c r="CK794" s="106"/>
      <c r="CL794" s="106"/>
      <c r="CM794" s="106"/>
      <c r="CN794" s="106"/>
      <c r="CO794" s="106"/>
      <c r="CP794" s="106"/>
      <c r="CQ794" s="106"/>
      <c r="CR794" s="106"/>
      <c r="CS794" s="106"/>
      <c r="CT794" s="106"/>
      <c r="CU794" s="106"/>
      <c r="CV794" s="106"/>
      <c r="CW794" s="106"/>
      <c r="CX794" s="106"/>
      <c r="CY794" s="106"/>
      <c r="CZ794" s="106"/>
      <c r="DA794" s="106"/>
      <c r="DB794" s="106"/>
      <c r="DC794" s="106"/>
      <c r="DD794" s="106"/>
      <c r="DE794" s="106"/>
      <c r="DF794" s="106"/>
      <c r="DG794" s="106"/>
      <c r="DH794" s="106"/>
      <c r="DI794" s="106"/>
      <c r="DJ794" s="106"/>
      <c r="DK794" s="106"/>
    </row>
    <row r="795" spans="2:115" x14ac:dyDescent="0.3">
      <c r="B795" s="106"/>
      <c r="C795" s="106"/>
      <c r="D795" s="106"/>
      <c r="E795" s="106"/>
      <c r="F795" s="106"/>
      <c r="G795" s="106"/>
      <c r="H795" s="106"/>
      <c r="I795" s="106"/>
      <c r="J795" s="106"/>
      <c r="K795" s="106"/>
      <c r="L795" s="106"/>
      <c r="M795" s="106"/>
      <c r="N795" s="106"/>
      <c r="O795" s="106"/>
      <c r="P795" s="114"/>
      <c r="Q795" s="114"/>
      <c r="R795" s="106"/>
      <c r="S795" s="106"/>
      <c r="T795" s="106"/>
      <c r="U795" s="106"/>
      <c r="V795" s="106"/>
      <c r="W795" s="106"/>
      <c r="X795" s="106"/>
      <c r="Y795" s="106"/>
      <c r="Z795" s="106"/>
      <c r="AA795" s="106"/>
      <c r="AB795" s="106"/>
      <c r="AC795" s="106"/>
      <c r="AD795" s="106"/>
      <c r="AE795" s="106"/>
      <c r="AF795" s="106"/>
      <c r="AG795" s="106"/>
      <c r="AH795" s="106"/>
      <c r="AI795" s="106"/>
      <c r="AJ795" s="106"/>
      <c r="AK795" s="106"/>
      <c r="AL795" s="106"/>
      <c r="AM795" s="106"/>
      <c r="AN795" s="106"/>
      <c r="AO795" s="106"/>
      <c r="AP795" s="106"/>
      <c r="AQ795" s="106"/>
      <c r="AR795" s="106"/>
      <c r="AS795" s="106"/>
      <c r="AT795" s="106"/>
      <c r="AU795" s="106"/>
      <c r="AV795" s="106"/>
      <c r="AW795" s="106"/>
      <c r="AX795" s="106"/>
      <c r="AY795" s="106"/>
      <c r="AZ795" s="106"/>
      <c r="BA795" s="106"/>
      <c r="BB795" s="106"/>
      <c r="BC795" s="106"/>
      <c r="BD795" s="106"/>
      <c r="BE795" s="106"/>
      <c r="BF795" s="106"/>
      <c r="BG795" s="106"/>
      <c r="BH795" s="106"/>
      <c r="BI795" s="106"/>
      <c r="BJ795" s="106"/>
      <c r="BK795" s="106"/>
      <c r="BL795" s="106"/>
      <c r="BM795" s="106"/>
      <c r="BN795" s="106"/>
      <c r="BO795" s="106"/>
      <c r="BP795" s="106"/>
      <c r="BQ795" s="106"/>
      <c r="BR795" s="106"/>
      <c r="BS795" s="106"/>
      <c r="BT795" s="106"/>
      <c r="BU795" s="106"/>
      <c r="BV795" s="106"/>
      <c r="BW795" s="106"/>
      <c r="BX795" s="106"/>
      <c r="BY795" s="106"/>
      <c r="BZ795" s="106"/>
      <c r="CA795" s="106"/>
      <c r="CB795" s="106"/>
      <c r="CC795" s="106"/>
      <c r="CD795" s="106"/>
      <c r="CE795" s="106"/>
      <c r="CF795" s="106"/>
      <c r="CG795" s="106"/>
      <c r="CH795" s="106"/>
      <c r="CI795" s="106"/>
      <c r="CJ795" s="106"/>
      <c r="CK795" s="106"/>
      <c r="CL795" s="106"/>
      <c r="CM795" s="106"/>
      <c r="CN795" s="106"/>
      <c r="CO795" s="106"/>
      <c r="CP795" s="106"/>
      <c r="CQ795" s="106"/>
      <c r="CR795" s="106"/>
      <c r="CS795" s="106"/>
      <c r="CT795" s="106"/>
      <c r="CU795" s="106"/>
      <c r="CV795" s="106"/>
      <c r="CW795" s="106"/>
      <c r="CX795" s="106"/>
      <c r="CY795" s="106"/>
      <c r="CZ795" s="106"/>
      <c r="DA795" s="106"/>
      <c r="DB795" s="106"/>
      <c r="DC795" s="106"/>
      <c r="DD795" s="106"/>
      <c r="DE795" s="106"/>
      <c r="DF795" s="106"/>
      <c r="DG795" s="106"/>
      <c r="DH795" s="106"/>
      <c r="DI795" s="106"/>
      <c r="DJ795" s="106"/>
      <c r="DK795" s="106"/>
    </row>
    <row r="796" spans="2:115" x14ac:dyDescent="0.3">
      <c r="B796" s="106"/>
      <c r="C796" s="106"/>
      <c r="D796" s="106"/>
      <c r="E796" s="106"/>
      <c r="F796" s="106"/>
      <c r="G796" s="106"/>
      <c r="H796" s="106"/>
      <c r="I796" s="106"/>
      <c r="J796" s="106"/>
      <c r="K796" s="106"/>
      <c r="L796" s="106"/>
      <c r="M796" s="106"/>
      <c r="N796" s="106"/>
      <c r="O796" s="106"/>
      <c r="P796" s="114"/>
      <c r="Q796" s="114"/>
      <c r="R796" s="106"/>
      <c r="S796" s="106"/>
      <c r="T796" s="106"/>
      <c r="U796" s="106"/>
      <c r="V796" s="106"/>
      <c r="W796" s="106"/>
      <c r="X796" s="106"/>
      <c r="Y796" s="106"/>
      <c r="Z796" s="106"/>
      <c r="AA796" s="106"/>
      <c r="AB796" s="106"/>
      <c r="AC796" s="106"/>
      <c r="AD796" s="106"/>
      <c r="AE796" s="106"/>
      <c r="AF796" s="106"/>
      <c r="AG796" s="106"/>
      <c r="AH796" s="106"/>
      <c r="AI796" s="106"/>
      <c r="AJ796" s="106"/>
      <c r="AK796" s="106"/>
      <c r="AL796" s="106"/>
      <c r="AM796" s="106"/>
      <c r="AN796" s="106"/>
      <c r="AO796" s="106"/>
      <c r="AP796" s="106"/>
      <c r="AQ796" s="106"/>
      <c r="AR796" s="106"/>
      <c r="AS796" s="106"/>
      <c r="AT796" s="106"/>
      <c r="AU796" s="106"/>
      <c r="AV796" s="106"/>
      <c r="AW796" s="106"/>
      <c r="AX796" s="106"/>
      <c r="AY796" s="106"/>
      <c r="AZ796" s="106"/>
      <c r="BA796" s="106"/>
      <c r="BB796" s="106"/>
      <c r="BC796" s="106"/>
      <c r="BD796" s="106"/>
      <c r="BE796" s="106"/>
      <c r="BF796" s="106"/>
      <c r="BG796" s="106"/>
      <c r="BH796" s="106"/>
      <c r="BI796" s="106"/>
      <c r="BJ796" s="106"/>
      <c r="BK796" s="106"/>
      <c r="BL796" s="106"/>
      <c r="BM796" s="106"/>
      <c r="BN796" s="106"/>
      <c r="BO796" s="106"/>
      <c r="BP796" s="106"/>
      <c r="BQ796" s="106"/>
      <c r="BR796" s="106"/>
      <c r="BS796" s="106"/>
      <c r="BT796" s="106"/>
      <c r="BU796" s="106"/>
      <c r="BV796" s="106"/>
      <c r="BW796" s="106"/>
      <c r="BX796" s="106"/>
      <c r="BY796" s="106"/>
      <c r="BZ796" s="106"/>
      <c r="CA796" s="106"/>
      <c r="CB796" s="106"/>
      <c r="CC796" s="106"/>
      <c r="CD796" s="106"/>
      <c r="CE796" s="106"/>
      <c r="CF796" s="106"/>
      <c r="CG796" s="106"/>
      <c r="CH796" s="106"/>
      <c r="CI796" s="106"/>
      <c r="CJ796" s="106"/>
      <c r="CK796" s="106"/>
      <c r="CL796" s="106"/>
      <c r="CM796" s="106"/>
      <c r="CN796" s="106"/>
      <c r="CO796" s="106"/>
      <c r="CP796" s="106"/>
      <c r="CQ796" s="106"/>
      <c r="CR796" s="106"/>
      <c r="CS796" s="106"/>
      <c r="CT796" s="106"/>
      <c r="CU796" s="106"/>
      <c r="CV796" s="106"/>
      <c r="CW796" s="106"/>
      <c r="CX796" s="106"/>
      <c r="CY796" s="106"/>
      <c r="CZ796" s="106"/>
      <c r="DA796" s="106"/>
      <c r="DB796" s="106"/>
      <c r="DC796" s="106"/>
      <c r="DD796" s="106"/>
      <c r="DE796" s="106"/>
      <c r="DF796" s="106"/>
      <c r="DG796" s="106"/>
      <c r="DH796" s="106"/>
      <c r="DI796" s="106"/>
      <c r="DJ796" s="106"/>
      <c r="DK796" s="106"/>
    </row>
    <row r="797" spans="2:115" x14ac:dyDescent="0.3">
      <c r="B797" s="106"/>
      <c r="C797" s="106"/>
      <c r="D797" s="106"/>
      <c r="E797" s="106"/>
      <c r="F797" s="106"/>
      <c r="G797" s="106"/>
      <c r="H797" s="106"/>
      <c r="I797" s="106"/>
      <c r="J797" s="106"/>
      <c r="K797" s="106"/>
      <c r="L797" s="106"/>
      <c r="M797" s="106"/>
      <c r="N797" s="106"/>
      <c r="O797" s="106"/>
      <c r="P797" s="114"/>
      <c r="Q797" s="114"/>
      <c r="R797" s="106"/>
      <c r="S797" s="106"/>
      <c r="T797" s="106"/>
      <c r="U797" s="106"/>
      <c r="V797" s="106"/>
      <c r="W797" s="106"/>
      <c r="X797" s="106"/>
      <c r="Y797" s="106"/>
      <c r="Z797" s="106"/>
      <c r="AA797" s="106"/>
      <c r="AB797" s="106"/>
      <c r="AC797" s="106"/>
      <c r="AD797" s="106"/>
      <c r="AE797" s="106"/>
      <c r="AF797" s="106"/>
      <c r="AG797" s="106"/>
      <c r="AH797" s="106"/>
      <c r="AI797" s="106"/>
      <c r="AJ797" s="106"/>
      <c r="AK797" s="106"/>
      <c r="AL797" s="106"/>
      <c r="AM797" s="106"/>
      <c r="AN797" s="106"/>
      <c r="AO797" s="106"/>
      <c r="AP797" s="106"/>
      <c r="AQ797" s="106"/>
      <c r="AR797" s="106"/>
      <c r="AS797" s="106"/>
      <c r="AT797" s="106"/>
      <c r="AU797" s="106"/>
      <c r="AV797" s="106"/>
      <c r="AW797" s="106"/>
      <c r="AX797" s="106"/>
      <c r="AY797" s="106"/>
      <c r="AZ797" s="106"/>
      <c r="BA797" s="106"/>
      <c r="BB797" s="106"/>
      <c r="BC797" s="106"/>
      <c r="BD797" s="106"/>
      <c r="BE797" s="106"/>
      <c r="BF797" s="106"/>
      <c r="BG797" s="106"/>
      <c r="BH797" s="106"/>
      <c r="BI797" s="106"/>
      <c r="BJ797" s="106"/>
      <c r="BK797" s="106"/>
      <c r="BL797" s="106"/>
      <c r="BM797" s="106"/>
      <c r="BN797" s="106"/>
      <c r="BO797" s="106"/>
      <c r="BP797" s="106"/>
      <c r="BQ797" s="106"/>
      <c r="BR797" s="106"/>
      <c r="BS797" s="106"/>
      <c r="BT797" s="106"/>
      <c r="BU797" s="106"/>
      <c r="BV797" s="106"/>
      <c r="BW797" s="106"/>
      <c r="BX797" s="106"/>
      <c r="BY797" s="106"/>
      <c r="BZ797" s="106"/>
      <c r="CA797" s="106"/>
      <c r="CB797" s="106"/>
      <c r="CC797" s="106"/>
      <c r="CD797" s="106"/>
      <c r="CE797" s="106"/>
      <c r="CF797" s="106"/>
      <c r="CG797" s="106"/>
      <c r="CH797" s="106"/>
      <c r="CI797" s="106"/>
      <c r="CJ797" s="106"/>
      <c r="CK797" s="106"/>
      <c r="CL797" s="106"/>
      <c r="CM797" s="106"/>
      <c r="CN797" s="106"/>
      <c r="CO797" s="106"/>
      <c r="CP797" s="106"/>
      <c r="CQ797" s="106"/>
      <c r="CR797" s="106"/>
      <c r="CS797" s="106"/>
      <c r="CT797" s="106"/>
      <c r="CU797" s="106"/>
      <c r="CV797" s="106"/>
      <c r="CW797" s="106"/>
      <c r="CX797" s="106"/>
      <c r="CY797" s="106"/>
      <c r="CZ797" s="106"/>
      <c r="DA797" s="106"/>
      <c r="DB797" s="106"/>
      <c r="DC797" s="106"/>
      <c r="DD797" s="106"/>
      <c r="DE797" s="106"/>
      <c r="DF797" s="106"/>
      <c r="DG797" s="106"/>
      <c r="DH797" s="106"/>
      <c r="DI797" s="106"/>
      <c r="DJ797" s="106"/>
      <c r="DK797" s="106"/>
    </row>
    <row r="798" spans="2:115" x14ac:dyDescent="0.3">
      <c r="B798" s="106"/>
      <c r="C798" s="106"/>
      <c r="D798" s="106"/>
      <c r="E798" s="106"/>
      <c r="F798" s="106"/>
      <c r="G798" s="106"/>
      <c r="H798" s="106"/>
      <c r="I798" s="106"/>
      <c r="J798" s="106"/>
      <c r="K798" s="106"/>
      <c r="L798" s="106"/>
      <c r="M798" s="106"/>
      <c r="N798" s="106"/>
      <c r="O798" s="106"/>
      <c r="P798" s="114"/>
      <c r="Q798" s="114"/>
      <c r="R798" s="106"/>
      <c r="S798" s="106"/>
      <c r="T798" s="106"/>
      <c r="U798" s="106"/>
      <c r="V798" s="106"/>
      <c r="W798" s="106"/>
      <c r="X798" s="106"/>
      <c r="Y798" s="106"/>
      <c r="Z798" s="106"/>
      <c r="AA798" s="106"/>
      <c r="AB798" s="106"/>
      <c r="AC798" s="106"/>
      <c r="AD798" s="106"/>
      <c r="AE798" s="106"/>
      <c r="AF798" s="106"/>
      <c r="AG798" s="106"/>
      <c r="AH798" s="106"/>
      <c r="AI798" s="106"/>
      <c r="AJ798" s="106"/>
      <c r="AK798" s="106"/>
      <c r="AL798" s="106"/>
      <c r="AM798" s="106"/>
      <c r="AN798" s="106"/>
      <c r="AO798" s="106"/>
      <c r="AP798" s="106"/>
      <c r="AQ798" s="106"/>
      <c r="AR798" s="106"/>
      <c r="AS798" s="106"/>
      <c r="AT798" s="106"/>
      <c r="AU798" s="106"/>
      <c r="AV798" s="106"/>
      <c r="AW798" s="106"/>
      <c r="AX798" s="106"/>
      <c r="AY798" s="106"/>
      <c r="AZ798" s="106"/>
      <c r="BA798" s="106"/>
      <c r="BB798" s="106"/>
      <c r="BC798" s="106"/>
      <c r="BD798" s="106"/>
      <c r="BE798" s="106"/>
      <c r="BF798" s="106"/>
      <c r="BG798" s="106"/>
      <c r="BH798" s="106"/>
      <c r="BI798" s="106"/>
      <c r="BJ798" s="106"/>
      <c r="BK798" s="106"/>
      <c r="BL798" s="106"/>
      <c r="BM798" s="106"/>
      <c r="BN798" s="106"/>
      <c r="BO798" s="106"/>
      <c r="BP798" s="106"/>
      <c r="BQ798" s="106"/>
      <c r="BR798" s="106"/>
      <c r="BS798" s="106"/>
      <c r="BT798" s="106"/>
      <c r="BU798" s="106"/>
      <c r="BV798" s="106"/>
      <c r="BW798" s="106"/>
      <c r="BX798" s="106"/>
      <c r="BY798" s="106"/>
      <c r="BZ798" s="106"/>
      <c r="CA798" s="106"/>
      <c r="CB798" s="106"/>
      <c r="CC798" s="106"/>
      <c r="CD798" s="106"/>
      <c r="CE798" s="106"/>
      <c r="CF798" s="106"/>
      <c r="CG798" s="106"/>
      <c r="CH798" s="106"/>
      <c r="CI798" s="106"/>
      <c r="CJ798" s="106"/>
      <c r="CK798" s="106"/>
      <c r="CL798" s="106"/>
      <c r="CM798" s="106"/>
      <c r="CN798" s="106"/>
      <c r="CO798" s="106"/>
      <c r="CP798" s="106"/>
      <c r="CQ798" s="106"/>
      <c r="CR798" s="106"/>
      <c r="CS798" s="106"/>
      <c r="CT798" s="106"/>
      <c r="CU798" s="106"/>
      <c r="CV798" s="106"/>
      <c r="CW798" s="106"/>
      <c r="CX798" s="106"/>
      <c r="CY798" s="106"/>
      <c r="CZ798" s="106"/>
      <c r="DA798" s="106"/>
      <c r="DB798" s="106"/>
      <c r="DC798" s="106"/>
      <c r="DD798" s="106"/>
      <c r="DE798" s="106"/>
      <c r="DF798" s="106"/>
      <c r="DG798" s="106"/>
      <c r="DH798" s="106"/>
      <c r="DI798" s="106"/>
      <c r="DJ798" s="106"/>
      <c r="DK798" s="106"/>
    </row>
    <row r="799" spans="2:115" x14ac:dyDescent="0.3">
      <c r="B799" s="106"/>
      <c r="C799" s="106"/>
      <c r="D799" s="106"/>
      <c r="E799" s="106"/>
      <c r="F799" s="106"/>
      <c r="G799" s="106"/>
      <c r="H799" s="106"/>
      <c r="I799" s="106"/>
      <c r="J799" s="106"/>
      <c r="K799" s="106"/>
      <c r="L799" s="106"/>
      <c r="M799" s="106"/>
      <c r="N799" s="106"/>
      <c r="O799" s="106"/>
      <c r="P799" s="114"/>
      <c r="Q799" s="114"/>
      <c r="R799" s="106"/>
      <c r="S799" s="106"/>
      <c r="T799" s="106"/>
      <c r="U799" s="106"/>
      <c r="V799" s="106"/>
      <c r="W799" s="106"/>
      <c r="X799" s="106"/>
      <c r="Y799" s="106"/>
      <c r="Z799" s="106"/>
      <c r="AA799" s="106"/>
      <c r="AB799" s="106"/>
      <c r="AC799" s="106"/>
      <c r="AD799" s="106"/>
      <c r="AE799" s="106"/>
      <c r="AF799" s="106"/>
      <c r="AG799" s="106"/>
      <c r="AH799" s="106"/>
      <c r="AI799" s="106"/>
      <c r="AJ799" s="106"/>
      <c r="AK799" s="106"/>
      <c r="AL799" s="106"/>
      <c r="AM799" s="106"/>
      <c r="AN799" s="106"/>
      <c r="AO799" s="106"/>
      <c r="AP799" s="106"/>
      <c r="AQ799" s="106"/>
      <c r="AR799" s="106"/>
      <c r="AS799" s="106"/>
      <c r="AT799" s="106"/>
      <c r="AU799" s="106"/>
      <c r="AV799" s="106"/>
      <c r="AW799" s="106"/>
      <c r="AX799" s="106"/>
      <c r="AY799" s="106"/>
      <c r="AZ799" s="106"/>
      <c r="BA799" s="106"/>
      <c r="BB799" s="106"/>
      <c r="BC799" s="106"/>
      <c r="BD799" s="106"/>
      <c r="BE799" s="106"/>
      <c r="BF799" s="106"/>
      <c r="BG799" s="106"/>
      <c r="BH799" s="106"/>
      <c r="BI799" s="106"/>
      <c r="BJ799" s="106"/>
      <c r="BK799" s="106"/>
      <c r="BL799" s="106"/>
      <c r="BM799" s="106"/>
      <c r="BN799" s="106"/>
      <c r="BO799" s="106"/>
      <c r="BP799" s="106"/>
      <c r="BQ799" s="106"/>
      <c r="BR799" s="106"/>
      <c r="BS799" s="106"/>
      <c r="BT799" s="106"/>
      <c r="BU799" s="106"/>
      <c r="BV799" s="106"/>
      <c r="BW799" s="106"/>
      <c r="BX799" s="106"/>
      <c r="BY799" s="106"/>
      <c r="BZ799" s="106"/>
      <c r="CA799" s="106"/>
      <c r="CB799" s="106"/>
      <c r="CC799" s="106"/>
      <c r="CD799" s="106"/>
      <c r="CE799" s="106"/>
      <c r="CF799" s="106"/>
      <c r="CG799" s="106"/>
      <c r="CH799" s="106"/>
      <c r="CI799" s="106"/>
      <c r="CJ799" s="106"/>
      <c r="CK799" s="106"/>
      <c r="CL799" s="106"/>
      <c r="CM799" s="106"/>
      <c r="CN799" s="106"/>
      <c r="CO799" s="106"/>
      <c r="CP799" s="106"/>
      <c r="CQ799" s="106"/>
      <c r="CR799" s="106"/>
      <c r="CS799" s="106"/>
      <c r="CT799" s="106"/>
      <c r="CU799" s="106"/>
      <c r="CV799" s="106"/>
      <c r="CW799" s="106"/>
      <c r="CX799" s="106"/>
      <c r="CY799" s="106"/>
      <c r="CZ799" s="106"/>
      <c r="DA799" s="106"/>
      <c r="DB799" s="106"/>
      <c r="DC799" s="106"/>
      <c r="DD799" s="106"/>
      <c r="DE799" s="106"/>
      <c r="DF799" s="106"/>
      <c r="DG799" s="106"/>
      <c r="DH799" s="106"/>
      <c r="DI799" s="106"/>
      <c r="DJ799" s="106"/>
      <c r="DK799" s="106"/>
    </row>
    <row r="800" spans="2:115" x14ac:dyDescent="0.3">
      <c r="B800" s="106"/>
      <c r="C800" s="106"/>
      <c r="D800" s="106"/>
      <c r="E800" s="106"/>
      <c r="F800" s="106"/>
      <c r="G800" s="106"/>
      <c r="H800" s="106"/>
      <c r="I800" s="106"/>
      <c r="J800" s="106"/>
      <c r="K800" s="106"/>
      <c r="L800" s="106"/>
      <c r="M800" s="106"/>
      <c r="N800" s="106"/>
      <c r="O800" s="106"/>
      <c r="P800" s="114"/>
      <c r="Q800" s="114"/>
      <c r="R800" s="106"/>
      <c r="S800" s="106"/>
      <c r="T800" s="106"/>
      <c r="U800" s="106"/>
      <c r="V800" s="106"/>
      <c r="W800" s="106"/>
      <c r="X800" s="106"/>
      <c r="Y800" s="106"/>
      <c r="Z800" s="106"/>
      <c r="AA800" s="106"/>
      <c r="AB800" s="106"/>
      <c r="AC800" s="106"/>
      <c r="AD800" s="106"/>
      <c r="AE800" s="106"/>
      <c r="AF800" s="106"/>
      <c r="AG800" s="106"/>
      <c r="AH800" s="106"/>
      <c r="AI800" s="106"/>
      <c r="AJ800" s="106"/>
      <c r="AK800" s="106"/>
      <c r="AL800" s="106"/>
      <c r="AM800" s="106"/>
      <c r="AN800" s="106"/>
      <c r="AO800" s="106"/>
      <c r="AP800" s="106"/>
      <c r="AQ800" s="106"/>
      <c r="AR800" s="106"/>
      <c r="AS800" s="106"/>
      <c r="AT800" s="106"/>
      <c r="AU800" s="106"/>
      <c r="AV800" s="106"/>
      <c r="AW800" s="106"/>
      <c r="AX800" s="106"/>
      <c r="AY800" s="106"/>
      <c r="AZ800" s="106"/>
      <c r="BA800" s="106"/>
      <c r="BB800" s="106"/>
      <c r="BC800" s="106"/>
      <c r="BD800" s="106"/>
      <c r="BE800" s="106"/>
      <c r="BF800" s="106"/>
      <c r="BG800" s="106"/>
      <c r="BH800" s="106"/>
      <c r="BI800" s="106"/>
      <c r="BJ800" s="106"/>
      <c r="BK800" s="106"/>
      <c r="BL800" s="106"/>
      <c r="BM800" s="106"/>
      <c r="BN800" s="106"/>
      <c r="BO800" s="106"/>
      <c r="BP800" s="106"/>
      <c r="BQ800" s="106"/>
      <c r="BR800" s="106"/>
      <c r="BS800" s="106"/>
      <c r="BT800" s="106"/>
      <c r="BU800" s="106"/>
      <c r="BV800" s="106"/>
      <c r="BW800" s="106"/>
      <c r="BX800" s="106"/>
      <c r="BY800" s="106"/>
      <c r="BZ800" s="106"/>
      <c r="CA800" s="106"/>
      <c r="CB800" s="106"/>
      <c r="CC800" s="106"/>
      <c r="CD800" s="106"/>
      <c r="CE800" s="106"/>
      <c r="CF800" s="106"/>
      <c r="CG800" s="106"/>
      <c r="CH800" s="106"/>
      <c r="CI800" s="106"/>
      <c r="CJ800" s="106"/>
      <c r="CK800" s="106"/>
      <c r="CL800" s="106"/>
      <c r="CM800" s="106"/>
      <c r="CN800" s="106"/>
      <c r="CO800" s="106"/>
      <c r="CP800" s="106"/>
      <c r="CQ800" s="106"/>
      <c r="CR800" s="106"/>
      <c r="CS800" s="106"/>
      <c r="CT800" s="106"/>
      <c r="CU800" s="106"/>
      <c r="CV800" s="106"/>
      <c r="CW800" s="106"/>
      <c r="CX800" s="106"/>
      <c r="CY800" s="106"/>
      <c r="CZ800" s="106"/>
      <c r="DA800" s="106"/>
      <c r="DB800" s="106"/>
      <c r="DC800" s="106"/>
      <c r="DD800" s="106"/>
      <c r="DE800" s="106"/>
      <c r="DF800" s="106"/>
      <c r="DG800" s="106"/>
      <c r="DH800" s="106"/>
      <c r="DI800" s="106"/>
      <c r="DJ800" s="106"/>
      <c r="DK800" s="106"/>
    </row>
    <row r="801" spans="2:115" x14ac:dyDescent="0.3">
      <c r="B801" s="106"/>
      <c r="C801" s="106"/>
      <c r="D801" s="106"/>
      <c r="E801" s="106"/>
      <c r="F801" s="106"/>
      <c r="G801" s="106"/>
      <c r="H801" s="106"/>
      <c r="I801" s="106"/>
      <c r="J801" s="106"/>
      <c r="K801" s="106"/>
      <c r="L801" s="106"/>
      <c r="M801" s="106"/>
      <c r="N801" s="106"/>
      <c r="O801" s="106"/>
      <c r="P801" s="114"/>
      <c r="Q801" s="114"/>
      <c r="R801" s="106"/>
      <c r="S801" s="106"/>
      <c r="T801" s="106"/>
      <c r="U801" s="106"/>
      <c r="V801" s="106"/>
      <c r="W801" s="106"/>
      <c r="X801" s="106"/>
      <c r="Y801" s="106"/>
      <c r="Z801" s="106"/>
      <c r="AA801" s="106"/>
      <c r="AB801" s="106"/>
      <c r="AC801" s="106"/>
      <c r="AD801" s="106"/>
      <c r="AE801" s="106"/>
      <c r="AF801" s="106"/>
      <c r="AG801" s="106"/>
      <c r="AH801" s="106"/>
      <c r="AI801" s="106"/>
      <c r="AJ801" s="106"/>
      <c r="AK801" s="106"/>
      <c r="AL801" s="106"/>
      <c r="AM801" s="106"/>
      <c r="AN801" s="106"/>
      <c r="AO801" s="106"/>
      <c r="AP801" s="106"/>
      <c r="AQ801" s="106"/>
      <c r="AR801" s="106"/>
      <c r="AS801" s="106"/>
      <c r="AT801" s="106"/>
      <c r="AU801" s="106"/>
      <c r="AV801" s="106"/>
      <c r="AW801" s="106"/>
      <c r="AX801" s="106"/>
      <c r="AY801" s="106"/>
      <c r="AZ801" s="106"/>
      <c r="BA801" s="106"/>
      <c r="BB801" s="106"/>
      <c r="BC801" s="106"/>
      <c r="BD801" s="106"/>
      <c r="BE801" s="106"/>
      <c r="BF801" s="106"/>
      <c r="BG801" s="106"/>
      <c r="BH801" s="106"/>
      <c r="BI801" s="106"/>
      <c r="BJ801" s="106"/>
      <c r="BK801" s="106"/>
      <c r="BL801" s="106"/>
      <c r="BM801" s="106"/>
      <c r="BN801" s="106"/>
      <c r="BO801" s="106"/>
      <c r="BP801" s="106"/>
      <c r="BQ801" s="106"/>
      <c r="BR801" s="106"/>
      <c r="BS801" s="106"/>
      <c r="BT801" s="106"/>
      <c r="BU801" s="106"/>
      <c r="BV801" s="106"/>
      <c r="BW801" s="106"/>
      <c r="BX801" s="106"/>
      <c r="BY801" s="106"/>
      <c r="BZ801" s="106"/>
      <c r="CA801" s="106"/>
      <c r="CB801" s="106"/>
      <c r="CC801" s="106"/>
      <c r="CD801" s="106"/>
      <c r="CE801" s="106"/>
      <c r="CF801" s="106"/>
      <c r="CG801" s="106"/>
      <c r="CH801" s="106"/>
      <c r="CI801" s="106"/>
      <c r="CJ801" s="106"/>
      <c r="CK801" s="106"/>
      <c r="CL801" s="106"/>
      <c r="CM801" s="106"/>
      <c r="CN801" s="106"/>
      <c r="CO801" s="106"/>
      <c r="CP801" s="106"/>
      <c r="CQ801" s="106"/>
      <c r="CR801" s="106"/>
      <c r="CS801" s="106"/>
      <c r="CT801" s="106"/>
      <c r="CU801" s="106"/>
      <c r="CV801" s="106"/>
      <c r="CW801" s="106"/>
      <c r="CX801" s="106"/>
      <c r="CY801" s="106"/>
      <c r="CZ801" s="106"/>
      <c r="DA801" s="106"/>
      <c r="DB801" s="106"/>
      <c r="DC801" s="106"/>
      <c r="DD801" s="106"/>
      <c r="DE801" s="106"/>
      <c r="DF801" s="106"/>
      <c r="DG801" s="106"/>
      <c r="DH801" s="106"/>
      <c r="DI801" s="106"/>
      <c r="DJ801" s="106"/>
      <c r="DK801" s="106"/>
    </row>
    <row r="802" spans="2:115" x14ac:dyDescent="0.3">
      <c r="B802" s="106"/>
      <c r="C802" s="106"/>
      <c r="D802" s="106"/>
      <c r="E802" s="106"/>
      <c r="F802" s="106"/>
      <c r="G802" s="106"/>
      <c r="H802" s="106"/>
      <c r="I802" s="106"/>
      <c r="J802" s="106"/>
      <c r="K802" s="106"/>
      <c r="L802" s="106"/>
      <c r="M802" s="106"/>
      <c r="N802" s="106"/>
      <c r="O802" s="106"/>
      <c r="P802" s="114"/>
      <c r="Q802" s="114"/>
      <c r="R802" s="106"/>
      <c r="S802" s="106"/>
      <c r="T802" s="106"/>
      <c r="U802" s="106"/>
      <c r="V802" s="106"/>
      <c r="W802" s="106"/>
      <c r="X802" s="106"/>
      <c r="Y802" s="106"/>
      <c r="Z802" s="106"/>
      <c r="AA802" s="106"/>
      <c r="AB802" s="106"/>
      <c r="AC802" s="106"/>
      <c r="AD802" s="106"/>
      <c r="AE802" s="106"/>
      <c r="AF802" s="106"/>
      <c r="AG802" s="106"/>
      <c r="AH802" s="106"/>
      <c r="AI802" s="106"/>
      <c r="AJ802" s="106"/>
      <c r="AK802" s="106"/>
      <c r="AL802" s="106"/>
      <c r="AM802" s="106"/>
      <c r="AN802" s="106"/>
      <c r="AO802" s="106"/>
      <c r="AP802" s="106"/>
      <c r="AQ802" s="106"/>
      <c r="AR802" s="106"/>
      <c r="AS802" s="106"/>
      <c r="AT802" s="106"/>
      <c r="AU802" s="106"/>
      <c r="AV802" s="106"/>
      <c r="AW802" s="106"/>
      <c r="AX802" s="106"/>
      <c r="AY802" s="106"/>
      <c r="AZ802" s="106"/>
      <c r="BA802" s="106"/>
      <c r="BB802" s="106"/>
      <c r="BC802" s="106"/>
      <c r="BD802" s="106"/>
      <c r="BE802" s="106"/>
      <c r="BF802" s="106"/>
      <c r="BG802" s="106"/>
      <c r="BH802" s="106"/>
      <c r="BI802" s="106"/>
      <c r="BJ802" s="106"/>
      <c r="BK802" s="106"/>
      <c r="BL802" s="106"/>
      <c r="BM802" s="106"/>
      <c r="BN802" s="106"/>
      <c r="BO802" s="106"/>
      <c r="BP802" s="106"/>
      <c r="BQ802" s="106"/>
      <c r="BR802" s="106"/>
      <c r="BS802" s="106"/>
      <c r="BT802" s="106"/>
      <c r="BU802" s="106"/>
      <c r="BV802" s="106"/>
      <c r="BW802" s="106"/>
      <c r="BX802" s="106"/>
      <c r="BY802" s="106"/>
      <c r="BZ802" s="106"/>
      <c r="CA802" s="106"/>
      <c r="CB802" s="106"/>
      <c r="CC802" s="106"/>
      <c r="CD802" s="106"/>
      <c r="CE802" s="106"/>
      <c r="CF802" s="106"/>
      <c r="CG802" s="106"/>
      <c r="CH802" s="106"/>
      <c r="CI802" s="106"/>
      <c r="CJ802" s="106"/>
      <c r="CK802" s="106"/>
      <c r="CL802" s="106"/>
      <c r="CM802" s="106"/>
      <c r="CN802" s="106"/>
      <c r="CO802" s="106"/>
      <c r="CP802" s="106"/>
      <c r="CQ802" s="106"/>
      <c r="CR802" s="106"/>
      <c r="CS802" s="106"/>
      <c r="CT802" s="106"/>
      <c r="CU802" s="106"/>
      <c r="CV802" s="106"/>
      <c r="CW802" s="106"/>
      <c r="CX802" s="106"/>
      <c r="CY802" s="106"/>
      <c r="CZ802" s="106"/>
      <c r="DA802" s="106"/>
      <c r="DB802" s="106"/>
      <c r="DC802" s="106"/>
      <c r="DD802" s="106"/>
      <c r="DE802" s="106"/>
      <c r="DF802" s="106"/>
      <c r="DG802" s="106"/>
      <c r="DH802" s="106"/>
      <c r="DI802" s="106"/>
      <c r="DJ802" s="106"/>
      <c r="DK802" s="106"/>
    </row>
    <row r="803" spans="2:115" x14ac:dyDescent="0.3">
      <c r="B803" s="106"/>
      <c r="C803" s="106"/>
      <c r="D803" s="106"/>
      <c r="E803" s="106"/>
      <c r="F803" s="106"/>
      <c r="G803" s="106"/>
      <c r="H803" s="106"/>
      <c r="I803" s="106"/>
      <c r="J803" s="106"/>
      <c r="K803" s="106"/>
      <c r="L803" s="106"/>
      <c r="M803" s="106"/>
      <c r="N803" s="106"/>
      <c r="O803" s="106"/>
      <c r="P803" s="114"/>
      <c r="Q803" s="114"/>
      <c r="R803" s="106"/>
      <c r="S803" s="106"/>
      <c r="T803" s="106"/>
      <c r="U803" s="106"/>
      <c r="V803" s="106"/>
      <c r="W803" s="106"/>
      <c r="X803" s="106"/>
      <c r="Y803" s="106"/>
      <c r="Z803" s="106"/>
      <c r="AA803" s="106"/>
      <c r="AB803" s="106"/>
      <c r="AC803" s="106"/>
      <c r="AD803" s="106"/>
      <c r="AE803" s="106"/>
      <c r="AF803" s="106"/>
      <c r="AG803" s="106"/>
      <c r="AH803" s="106"/>
      <c r="AI803" s="106"/>
      <c r="AJ803" s="106"/>
      <c r="AK803" s="106"/>
      <c r="AL803" s="106"/>
      <c r="AM803" s="106"/>
      <c r="AN803" s="106"/>
      <c r="AO803" s="106"/>
      <c r="AP803" s="106"/>
      <c r="AQ803" s="106"/>
      <c r="AR803" s="106"/>
      <c r="AS803" s="106"/>
      <c r="AT803" s="106"/>
      <c r="AU803" s="106"/>
      <c r="AV803" s="106"/>
      <c r="AW803" s="106"/>
      <c r="AX803" s="106"/>
      <c r="AY803" s="106"/>
      <c r="AZ803" s="106"/>
      <c r="BA803" s="106"/>
      <c r="BB803" s="106"/>
      <c r="BC803" s="106"/>
      <c r="BD803" s="106"/>
      <c r="BE803" s="106"/>
      <c r="BF803" s="106"/>
      <c r="BG803" s="106"/>
      <c r="BH803" s="106"/>
      <c r="BI803" s="106"/>
      <c r="BJ803" s="106"/>
      <c r="BK803" s="106"/>
      <c r="BL803" s="106"/>
      <c r="BM803" s="106"/>
      <c r="BN803" s="106"/>
      <c r="BO803" s="106"/>
      <c r="BP803" s="106"/>
      <c r="BQ803" s="106"/>
      <c r="BR803" s="106"/>
      <c r="BS803" s="106"/>
      <c r="BT803" s="106"/>
      <c r="BU803" s="106"/>
      <c r="BV803" s="106"/>
      <c r="BW803" s="106"/>
      <c r="BX803" s="106"/>
      <c r="BY803" s="106"/>
      <c r="BZ803" s="106"/>
      <c r="CA803" s="106"/>
      <c r="CB803" s="106"/>
      <c r="CC803" s="106"/>
      <c r="CD803" s="106"/>
      <c r="CE803" s="106"/>
      <c r="CF803" s="106"/>
      <c r="CG803" s="106"/>
      <c r="CH803" s="106"/>
      <c r="CI803" s="106"/>
      <c r="CJ803" s="106"/>
      <c r="CK803" s="106"/>
      <c r="CL803" s="106"/>
      <c r="CM803" s="106"/>
      <c r="CN803" s="106"/>
      <c r="CO803" s="106"/>
      <c r="CP803" s="106"/>
      <c r="CQ803" s="106"/>
      <c r="CR803" s="106"/>
      <c r="CS803" s="106"/>
      <c r="CT803" s="106"/>
      <c r="CU803" s="106"/>
      <c r="CV803" s="106"/>
      <c r="CW803" s="106"/>
      <c r="CX803" s="106"/>
      <c r="CY803" s="106"/>
      <c r="CZ803" s="106"/>
      <c r="DA803" s="106"/>
      <c r="DB803" s="106"/>
      <c r="DC803" s="106"/>
      <c r="DD803" s="106"/>
      <c r="DE803" s="106"/>
      <c r="DF803" s="106"/>
      <c r="DG803" s="106"/>
      <c r="DH803" s="106"/>
      <c r="DI803" s="106"/>
      <c r="DJ803" s="106"/>
      <c r="DK803" s="106"/>
    </row>
    <row r="804" spans="2:115" x14ac:dyDescent="0.3">
      <c r="B804" s="106"/>
      <c r="C804" s="106"/>
      <c r="D804" s="106"/>
      <c r="E804" s="106"/>
      <c r="F804" s="106"/>
      <c r="G804" s="106"/>
      <c r="H804" s="106"/>
      <c r="I804" s="106"/>
      <c r="J804" s="106"/>
      <c r="K804" s="106"/>
      <c r="L804" s="106"/>
      <c r="M804" s="106"/>
      <c r="N804" s="106"/>
      <c r="O804" s="106"/>
      <c r="P804" s="114"/>
      <c r="Q804" s="114"/>
      <c r="R804" s="106"/>
      <c r="S804" s="106"/>
      <c r="T804" s="106"/>
      <c r="U804" s="106"/>
      <c r="V804" s="106"/>
      <c r="W804" s="106"/>
      <c r="X804" s="106"/>
      <c r="Y804" s="106"/>
      <c r="Z804" s="106"/>
      <c r="AA804" s="106"/>
      <c r="AB804" s="106"/>
      <c r="AC804" s="106"/>
      <c r="AD804" s="106"/>
      <c r="AE804" s="106"/>
      <c r="AF804" s="106"/>
      <c r="AG804" s="106"/>
      <c r="AH804" s="106"/>
      <c r="AI804" s="106"/>
      <c r="AJ804" s="106"/>
      <c r="AK804" s="106"/>
      <c r="AL804" s="106"/>
      <c r="AM804" s="106"/>
      <c r="AN804" s="106"/>
      <c r="AO804" s="106"/>
      <c r="AP804" s="106"/>
      <c r="AQ804" s="106"/>
      <c r="AR804" s="106"/>
      <c r="AS804" s="106"/>
      <c r="AT804" s="106"/>
      <c r="AU804" s="106"/>
      <c r="AV804" s="106"/>
      <c r="AW804" s="106"/>
      <c r="AX804" s="106"/>
      <c r="AY804" s="106"/>
      <c r="AZ804" s="106"/>
      <c r="BA804" s="106"/>
      <c r="BB804" s="106"/>
      <c r="BC804" s="106"/>
      <c r="BD804" s="106"/>
      <c r="BE804" s="106"/>
      <c r="BF804" s="106"/>
      <c r="BG804" s="106"/>
      <c r="BH804" s="106"/>
      <c r="BI804" s="106"/>
      <c r="BJ804" s="106"/>
      <c r="BK804" s="106"/>
      <c r="BL804" s="106"/>
      <c r="BM804" s="106"/>
      <c r="BN804" s="106"/>
      <c r="BO804" s="106"/>
      <c r="BP804" s="106"/>
      <c r="BQ804" s="106"/>
      <c r="BR804" s="106"/>
      <c r="BS804" s="106"/>
      <c r="BT804" s="106"/>
      <c r="BU804" s="106"/>
      <c r="BV804" s="106"/>
      <c r="BW804" s="106"/>
      <c r="BX804" s="106"/>
      <c r="BY804" s="106"/>
      <c r="BZ804" s="106"/>
      <c r="CA804" s="106"/>
      <c r="CB804" s="106"/>
      <c r="CC804" s="106"/>
      <c r="CD804" s="106"/>
      <c r="CE804" s="106"/>
      <c r="CF804" s="106"/>
      <c r="CG804" s="106"/>
      <c r="CH804" s="106"/>
      <c r="CI804" s="106"/>
      <c r="CJ804" s="106"/>
      <c r="CK804" s="106"/>
      <c r="CL804" s="106"/>
      <c r="CM804" s="106"/>
      <c r="CN804" s="106"/>
      <c r="CO804" s="106"/>
      <c r="CP804" s="106"/>
      <c r="CQ804" s="106"/>
      <c r="CR804" s="106"/>
      <c r="CS804" s="106"/>
      <c r="CT804" s="106"/>
      <c r="CU804" s="106"/>
      <c r="CV804" s="106"/>
      <c r="CW804" s="106"/>
      <c r="CX804" s="106"/>
      <c r="CY804" s="106"/>
      <c r="CZ804" s="106"/>
      <c r="DA804" s="106"/>
      <c r="DB804" s="106"/>
      <c r="DC804" s="106"/>
      <c r="DD804" s="106"/>
      <c r="DE804" s="106"/>
      <c r="DF804" s="106"/>
      <c r="DG804" s="106"/>
      <c r="DH804" s="106"/>
      <c r="DI804" s="106"/>
      <c r="DJ804" s="106"/>
      <c r="DK804" s="106"/>
    </row>
    <row r="805" spans="2:115" x14ac:dyDescent="0.3">
      <c r="B805" s="106"/>
      <c r="C805" s="106"/>
      <c r="D805" s="106"/>
      <c r="E805" s="106"/>
      <c r="F805" s="106"/>
      <c r="G805" s="106"/>
      <c r="H805" s="106"/>
      <c r="I805" s="106"/>
      <c r="J805" s="106"/>
      <c r="K805" s="106"/>
      <c r="L805" s="106"/>
      <c r="M805" s="106"/>
      <c r="N805" s="106"/>
      <c r="O805" s="106"/>
      <c r="P805" s="114"/>
      <c r="Q805" s="114"/>
      <c r="R805" s="106"/>
      <c r="S805" s="106"/>
      <c r="T805" s="106"/>
      <c r="U805" s="106"/>
      <c r="V805" s="106"/>
      <c r="W805" s="106"/>
      <c r="X805" s="106"/>
      <c r="Y805" s="106"/>
      <c r="Z805" s="106"/>
      <c r="AA805" s="106"/>
      <c r="AB805" s="106"/>
      <c r="AC805" s="106"/>
      <c r="AD805" s="106"/>
      <c r="AE805" s="106"/>
      <c r="AF805" s="106"/>
      <c r="AG805" s="106"/>
      <c r="AH805" s="106"/>
      <c r="AI805" s="106"/>
      <c r="AJ805" s="106"/>
      <c r="AK805" s="106"/>
      <c r="AL805" s="106"/>
      <c r="AM805" s="106"/>
      <c r="AN805" s="106"/>
      <c r="AO805" s="106"/>
      <c r="AP805" s="106"/>
      <c r="AQ805" s="106"/>
      <c r="AR805" s="106"/>
      <c r="AS805" s="106"/>
      <c r="AT805" s="106"/>
      <c r="AU805" s="106"/>
      <c r="AV805" s="106"/>
      <c r="AW805" s="106"/>
      <c r="AX805" s="106"/>
      <c r="AY805" s="106"/>
      <c r="AZ805" s="106"/>
      <c r="BA805" s="106"/>
      <c r="BB805" s="106"/>
      <c r="BC805" s="106"/>
      <c r="BD805" s="106"/>
      <c r="BE805" s="106"/>
      <c r="BF805" s="106"/>
      <c r="BG805" s="106"/>
      <c r="BH805" s="106"/>
      <c r="BI805" s="106"/>
      <c r="BJ805" s="106"/>
      <c r="BK805" s="106"/>
      <c r="BL805" s="106"/>
      <c r="BM805" s="106"/>
      <c r="BN805" s="106"/>
      <c r="BO805" s="106"/>
      <c r="BP805" s="106"/>
      <c r="BQ805" s="106"/>
      <c r="BR805" s="106"/>
      <c r="BS805" s="106"/>
      <c r="BT805" s="106"/>
      <c r="BU805" s="106"/>
      <c r="BV805" s="106"/>
      <c r="BW805" s="106"/>
      <c r="BX805" s="106"/>
      <c r="BY805" s="106"/>
      <c r="BZ805" s="106"/>
      <c r="CA805" s="106"/>
      <c r="CB805" s="106"/>
      <c r="CC805" s="106"/>
      <c r="CD805" s="106"/>
      <c r="CE805" s="106"/>
      <c r="CF805" s="106"/>
      <c r="CG805" s="106"/>
      <c r="CH805" s="106"/>
      <c r="CI805" s="106"/>
      <c r="CJ805" s="106"/>
      <c r="CK805" s="106"/>
      <c r="CL805" s="106"/>
      <c r="CM805" s="106"/>
      <c r="CN805" s="106"/>
      <c r="CO805" s="106"/>
      <c r="CP805" s="106"/>
      <c r="CQ805" s="106"/>
      <c r="CR805" s="106"/>
      <c r="CS805" s="106"/>
      <c r="CT805" s="106"/>
      <c r="CU805" s="106"/>
      <c r="CV805" s="106"/>
      <c r="CW805" s="106"/>
      <c r="CX805" s="106"/>
      <c r="CY805" s="106"/>
      <c r="CZ805" s="106"/>
      <c r="DA805" s="106"/>
      <c r="DB805" s="106"/>
      <c r="DC805" s="106"/>
      <c r="DD805" s="106"/>
      <c r="DE805" s="106"/>
      <c r="DF805" s="106"/>
      <c r="DG805" s="106"/>
      <c r="DH805" s="106"/>
      <c r="DI805" s="106"/>
      <c r="DJ805" s="106"/>
      <c r="DK805" s="106"/>
    </row>
    <row r="806" spans="2:115" x14ac:dyDescent="0.3">
      <c r="B806" s="106"/>
      <c r="C806" s="106"/>
      <c r="D806" s="106"/>
      <c r="E806" s="106"/>
      <c r="F806" s="106"/>
      <c r="G806" s="106"/>
      <c r="H806" s="106"/>
      <c r="I806" s="106"/>
      <c r="J806" s="106"/>
      <c r="K806" s="106"/>
      <c r="L806" s="106"/>
      <c r="M806" s="106"/>
      <c r="N806" s="106"/>
      <c r="O806" s="106"/>
      <c r="P806" s="114"/>
      <c r="Q806" s="114"/>
      <c r="R806" s="106"/>
      <c r="S806" s="106"/>
      <c r="T806" s="106"/>
      <c r="U806" s="106"/>
      <c r="V806" s="106"/>
      <c r="W806" s="106"/>
      <c r="X806" s="106"/>
      <c r="Y806" s="106"/>
      <c r="Z806" s="106"/>
      <c r="AA806" s="106"/>
      <c r="AB806" s="106"/>
      <c r="AC806" s="106"/>
      <c r="AD806" s="106"/>
      <c r="AE806" s="106"/>
      <c r="AF806" s="106"/>
      <c r="AG806" s="106"/>
      <c r="AH806" s="106"/>
      <c r="AI806" s="106"/>
      <c r="AJ806" s="106"/>
      <c r="AK806" s="106"/>
      <c r="AL806" s="106"/>
      <c r="AM806" s="106"/>
      <c r="AN806" s="106"/>
      <c r="AO806" s="106"/>
      <c r="AP806" s="106"/>
      <c r="AQ806" s="106"/>
      <c r="AR806" s="106"/>
      <c r="AS806" s="106"/>
      <c r="AT806" s="106"/>
      <c r="AU806" s="106"/>
      <c r="AV806" s="106"/>
      <c r="AW806" s="106"/>
      <c r="AX806" s="106"/>
      <c r="AY806" s="106"/>
      <c r="AZ806" s="106"/>
      <c r="BA806" s="106"/>
      <c r="BB806" s="106"/>
      <c r="BC806" s="106"/>
      <c r="BD806" s="106"/>
      <c r="BE806" s="106"/>
      <c r="BF806" s="106"/>
      <c r="BG806" s="106"/>
      <c r="BH806" s="106"/>
      <c r="BI806" s="106"/>
      <c r="BJ806" s="106"/>
      <c r="BK806" s="106"/>
      <c r="BL806" s="106"/>
      <c r="BM806" s="106"/>
      <c r="BN806" s="106"/>
      <c r="BO806" s="106"/>
      <c r="BP806" s="106"/>
      <c r="BQ806" s="106"/>
      <c r="BR806" s="106"/>
      <c r="BS806" s="106"/>
      <c r="BT806" s="106"/>
      <c r="BU806" s="106"/>
      <c r="BV806" s="106"/>
      <c r="BW806" s="106"/>
      <c r="BX806" s="106"/>
      <c r="BY806" s="106"/>
      <c r="BZ806" s="106"/>
      <c r="CA806" s="106"/>
      <c r="CB806" s="106"/>
      <c r="CC806" s="106"/>
      <c r="CD806" s="106"/>
      <c r="CE806" s="106"/>
      <c r="CF806" s="106"/>
      <c r="CG806" s="106"/>
      <c r="CH806" s="106"/>
      <c r="CI806" s="106"/>
      <c r="CJ806" s="106"/>
      <c r="CK806" s="106"/>
      <c r="CL806" s="106"/>
      <c r="CM806" s="106"/>
      <c r="CN806" s="106"/>
      <c r="CO806" s="106"/>
      <c r="CP806" s="106"/>
      <c r="CQ806" s="106"/>
      <c r="CR806" s="106"/>
      <c r="CS806" s="106"/>
      <c r="CT806" s="106"/>
      <c r="CU806" s="106"/>
      <c r="CV806" s="106"/>
      <c r="CW806" s="106"/>
      <c r="CX806" s="106"/>
      <c r="CY806" s="106"/>
      <c r="CZ806" s="106"/>
      <c r="DA806" s="106"/>
      <c r="DB806" s="106"/>
      <c r="DC806" s="106"/>
      <c r="DD806" s="106"/>
      <c r="DE806" s="106"/>
      <c r="DF806" s="106"/>
      <c r="DG806" s="106"/>
      <c r="DH806" s="106"/>
      <c r="DI806" s="106"/>
      <c r="DJ806" s="106"/>
      <c r="DK806" s="106"/>
    </row>
    <row r="807" spans="2:115" x14ac:dyDescent="0.3">
      <c r="B807" s="106"/>
      <c r="C807" s="106"/>
      <c r="D807" s="106"/>
      <c r="E807" s="106"/>
      <c r="F807" s="106"/>
      <c r="G807" s="106"/>
      <c r="H807" s="106"/>
      <c r="I807" s="106"/>
      <c r="J807" s="106"/>
      <c r="K807" s="106"/>
      <c r="L807" s="106"/>
      <c r="M807" s="106"/>
      <c r="N807" s="106"/>
      <c r="O807" s="106"/>
      <c r="P807" s="114"/>
      <c r="Q807" s="114"/>
      <c r="R807" s="106"/>
      <c r="S807" s="106"/>
      <c r="T807" s="106"/>
      <c r="U807" s="106"/>
      <c r="V807" s="106"/>
      <c r="W807" s="106"/>
      <c r="X807" s="106"/>
      <c r="Y807" s="106"/>
      <c r="Z807" s="106"/>
      <c r="AA807" s="106"/>
      <c r="AB807" s="106"/>
      <c r="AC807" s="106"/>
      <c r="AD807" s="106"/>
      <c r="AE807" s="106"/>
      <c r="AF807" s="106"/>
      <c r="AG807" s="106"/>
      <c r="AH807" s="106"/>
      <c r="AI807" s="106"/>
      <c r="AJ807" s="106"/>
      <c r="AK807" s="106"/>
      <c r="AL807" s="106"/>
      <c r="AM807" s="106"/>
      <c r="AN807" s="106"/>
      <c r="AO807" s="106"/>
      <c r="AP807" s="106"/>
      <c r="AQ807" s="106"/>
      <c r="AR807" s="106"/>
      <c r="AS807" s="106"/>
      <c r="AT807" s="106"/>
      <c r="AU807" s="106"/>
      <c r="AV807" s="106"/>
      <c r="AW807" s="106"/>
      <c r="AX807" s="106"/>
      <c r="AY807" s="106"/>
      <c r="AZ807" s="106"/>
      <c r="BA807" s="106"/>
      <c r="BB807" s="106"/>
      <c r="BC807" s="106"/>
      <c r="BD807" s="106"/>
      <c r="BE807" s="106"/>
      <c r="BF807" s="106"/>
      <c r="BG807" s="106"/>
      <c r="BH807" s="106"/>
      <c r="BI807" s="106"/>
      <c r="BJ807" s="106"/>
      <c r="BK807" s="106"/>
      <c r="BL807" s="106"/>
      <c r="BM807" s="106"/>
      <c r="BN807" s="106"/>
      <c r="BO807" s="106"/>
      <c r="BP807" s="106"/>
      <c r="BQ807" s="106"/>
      <c r="BR807" s="106"/>
      <c r="BS807" s="106"/>
      <c r="BT807" s="106"/>
      <c r="BU807" s="106"/>
      <c r="BV807" s="106"/>
      <c r="BW807" s="106"/>
      <c r="BX807" s="106"/>
      <c r="BY807" s="106"/>
      <c r="BZ807" s="106"/>
      <c r="CA807" s="106"/>
      <c r="CB807" s="106"/>
      <c r="CC807" s="106"/>
      <c r="CD807" s="106"/>
      <c r="CE807" s="106"/>
      <c r="CF807" s="106"/>
      <c r="CG807" s="106"/>
      <c r="CH807" s="106"/>
      <c r="CI807" s="106"/>
      <c r="CJ807" s="106"/>
      <c r="CK807" s="106"/>
      <c r="CL807" s="106"/>
      <c r="CM807" s="106"/>
      <c r="CN807" s="106"/>
      <c r="CO807" s="106"/>
      <c r="CP807" s="106"/>
      <c r="CQ807" s="106"/>
      <c r="CR807" s="106"/>
      <c r="CS807" s="106"/>
      <c r="CT807" s="106"/>
      <c r="CU807" s="106"/>
      <c r="CV807" s="106"/>
      <c r="CW807" s="106"/>
      <c r="CX807" s="106"/>
      <c r="CY807" s="106"/>
      <c r="CZ807" s="106"/>
      <c r="DA807" s="106"/>
      <c r="DB807" s="106"/>
      <c r="DC807" s="106"/>
      <c r="DD807" s="106"/>
      <c r="DE807" s="106"/>
      <c r="DF807" s="106"/>
      <c r="DG807" s="106"/>
      <c r="DH807" s="106"/>
      <c r="DI807" s="106"/>
      <c r="DJ807" s="106"/>
      <c r="DK807" s="106"/>
    </row>
    <row r="808" spans="2:115" x14ac:dyDescent="0.3">
      <c r="B808" s="106"/>
      <c r="C808" s="106"/>
      <c r="D808" s="106"/>
      <c r="E808" s="106"/>
      <c r="F808" s="106"/>
      <c r="G808" s="106"/>
      <c r="H808" s="106"/>
      <c r="I808" s="106"/>
      <c r="J808" s="106"/>
      <c r="K808" s="106"/>
      <c r="L808" s="106"/>
      <c r="M808" s="106"/>
      <c r="N808" s="106"/>
      <c r="O808" s="106"/>
      <c r="P808" s="114"/>
      <c r="Q808" s="114"/>
      <c r="R808" s="106"/>
      <c r="S808" s="106"/>
      <c r="T808" s="106"/>
      <c r="U808" s="106"/>
      <c r="V808" s="106"/>
      <c r="W808" s="106"/>
      <c r="X808" s="106"/>
      <c r="Y808" s="106"/>
      <c r="Z808" s="106"/>
      <c r="AA808" s="106"/>
      <c r="AB808" s="106"/>
      <c r="AC808" s="106"/>
      <c r="AD808" s="106"/>
      <c r="AE808" s="106"/>
      <c r="AF808" s="106"/>
      <c r="AG808" s="106"/>
      <c r="AH808" s="106"/>
      <c r="AI808" s="106"/>
      <c r="AJ808" s="106"/>
      <c r="AK808" s="106"/>
      <c r="AL808" s="106"/>
      <c r="AM808" s="106"/>
      <c r="AN808" s="106"/>
      <c r="AO808" s="106"/>
      <c r="AP808" s="106"/>
      <c r="AQ808" s="106"/>
      <c r="AR808" s="106"/>
      <c r="AS808" s="106"/>
      <c r="AT808" s="106"/>
      <c r="AU808" s="106"/>
      <c r="AV808" s="106"/>
      <c r="AW808" s="106"/>
      <c r="AX808" s="106"/>
      <c r="AY808" s="106"/>
      <c r="AZ808" s="106"/>
      <c r="BA808" s="106"/>
      <c r="BB808" s="106"/>
      <c r="BC808" s="106"/>
      <c r="BD808" s="106"/>
      <c r="BE808" s="106"/>
      <c r="BF808" s="106"/>
      <c r="BG808" s="106"/>
      <c r="BH808" s="106"/>
      <c r="BI808" s="106"/>
      <c r="BJ808" s="106"/>
      <c r="BK808" s="106"/>
      <c r="BL808" s="106"/>
      <c r="BM808" s="106"/>
      <c r="BN808" s="106"/>
      <c r="BO808" s="106"/>
      <c r="BP808" s="106"/>
      <c r="BQ808" s="106"/>
      <c r="BR808" s="106"/>
      <c r="BS808" s="106"/>
      <c r="BT808" s="106"/>
      <c r="BU808" s="106"/>
      <c r="BV808" s="106"/>
      <c r="BW808" s="106"/>
      <c r="BX808" s="106"/>
      <c r="BY808" s="106"/>
      <c r="BZ808" s="106"/>
      <c r="CA808" s="106"/>
      <c r="CB808" s="106"/>
      <c r="CC808" s="106"/>
      <c r="CD808" s="106"/>
      <c r="CE808" s="106"/>
      <c r="CF808" s="106"/>
      <c r="CG808" s="106"/>
      <c r="CH808" s="106"/>
      <c r="CI808" s="106"/>
      <c r="CJ808" s="106"/>
      <c r="CK808" s="106"/>
      <c r="CL808" s="106"/>
      <c r="CM808" s="106"/>
      <c r="CN808" s="106"/>
      <c r="CO808" s="106"/>
      <c r="CP808" s="106"/>
      <c r="CQ808" s="106"/>
      <c r="CR808" s="106"/>
      <c r="CS808" s="106"/>
      <c r="CT808" s="106"/>
      <c r="CU808" s="106"/>
      <c r="CV808" s="106"/>
      <c r="CW808" s="106"/>
      <c r="CX808" s="106"/>
      <c r="CY808" s="106"/>
      <c r="CZ808" s="106"/>
      <c r="DA808" s="106"/>
      <c r="DB808" s="106"/>
      <c r="DC808" s="106"/>
      <c r="DD808" s="106"/>
      <c r="DE808" s="106"/>
      <c r="DF808" s="106"/>
      <c r="DG808" s="106"/>
      <c r="DH808" s="106"/>
      <c r="DI808" s="106"/>
      <c r="DJ808" s="106"/>
      <c r="DK808" s="106"/>
    </row>
    <row r="809" spans="2:115" x14ac:dyDescent="0.3">
      <c r="B809" s="106"/>
      <c r="C809" s="106"/>
      <c r="D809" s="106"/>
      <c r="E809" s="106"/>
      <c r="F809" s="106"/>
      <c r="G809" s="106"/>
      <c r="H809" s="106"/>
      <c r="I809" s="106"/>
      <c r="J809" s="106"/>
      <c r="K809" s="106"/>
      <c r="L809" s="106"/>
      <c r="M809" s="106"/>
      <c r="N809" s="106"/>
      <c r="O809" s="106"/>
      <c r="P809" s="114"/>
      <c r="Q809" s="114"/>
      <c r="R809" s="106"/>
      <c r="S809" s="106"/>
      <c r="T809" s="106"/>
      <c r="U809" s="106"/>
      <c r="V809" s="106"/>
      <c r="W809" s="106"/>
      <c r="X809" s="106"/>
      <c r="Y809" s="106"/>
      <c r="Z809" s="106"/>
      <c r="AA809" s="106"/>
      <c r="AB809" s="106"/>
      <c r="AC809" s="106"/>
      <c r="AD809" s="106"/>
      <c r="AE809" s="106"/>
      <c r="AF809" s="106"/>
      <c r="AG809" s="106"/>
      <c r="AH809" s="106"/>
      <c r="AI809" s="106"/>
      <c r="AJ809" s="106"/>
      <c r="AK809" s="106"/>
      <c r="AL809" s="106"/>
      <c r="AM809" s="106"/>
      <c r="AN809" s="106"/>
      <c r="AO809" s="106"/>
      <c r="AP809" s="106"/>
      <c r="AQ809" s="106"/>
      <c r="AR809" s="106"/>
      <c r="AS809" s="106"/>
      <c r="AT809" s="106"/>
      <c r="AU809" s="106"/>
      <c r="AV809" s="106"/>
      <c r="AW809" s="106"/>
      <c r="AX809" s="106"/>
      <c r="AY809" s="106"/>
      <c r="AZ809" s="106"/>
      <c r="BA809" s="106"/>
      <c r="BB809" s="106"/>
      <c r="BC809" s="106"/>
      <c r="BD809" s="106"/>
      <c r="BE809" s="106"/>
      <c r="BF809" s="106"/>
      <c r="BG809" s="106"/>
      <c r="BH809" s="106"/>
      <c r="BI809" s="106"/>
      <c r="BJ809" s="106"/>
      <c r="BK809" s="106"/>
      <c r="BL809" s="106"/>
      <c r="BM809" s="106"/>
      <c r="BN809" s="106"/>
      <c r="BO809" s="106"/>
      <c r="BP809" s="106"/>
      <c r="BQ809" s="106"/>
      <c r="BR809" s="106"/>
      <c r="BS809" s="106"/>
      <c r="BT809" s="106"/>
      <c r="BU809" s="106"/>
      <c r="BV809" s="106"/>
      <c r="BW809" s="106"/>
      <c r="BX809" s="106"/>
      <c r="BY809" s="106"/>
      <c r="BZ809" s="106"/>
      <c r="CA809" s="106"/>
      <c r="CB809" s="106"/>
      <c r="CC809" s="106"/>
      <c r="CD809" s="106"/>
      <c r="CE809" s="106"/>
      <c r="CF809" s="106"/>
      <c r="CG809" s="106"/>
      <c r="CH809" s="106"/>
      <c r="CI809" s="106"/>
      <c r="CJ809" s="106"/>
      <c r="CK809" s="106"/>
      <c r="CL809" s="106"/>
      <c r="CM809" s="106"/>
      <c r="CN809" s="106"/>
      <c r="CO809" s="106"/>
      <c r="CP809" s="106"/>
      <c r="CQ809" s="106"/>
      <c r="CR809" s="106"/>
      <c r="CS809" s="106"/>
      <c r="CT809" s="106"/>
      <c r="CU809" s="106"/>
      <c r="CV809" s="106"/>
      <c r="CW809" s="106"/>
      <c r="CX809" s="106"/>
      <c r="CY809" s="106"/>
      <c r="CZ809" s="106"/>
      <c r="DA809" s="106"/>
      <c r="DB809" s="106"/>
      <c r="DC809" s="106"/>
      <c r="DD809" s="106"/>
      <c r="DE809" s="106"/>
      <c r="DF809" s="106"/>
      <c r="DG809" s="106"/>
      <c r="DH809" s="106"/>
      <c r="DI809" s="106"/>
      <c r="DJ809" s="106"/>
      <c r="DK809" s="106"/>
    </row>
    <row r="810" spans="2:115" x14ac:dyDescent="0.3">
      <c r="B810" s="106"/>
      <c r="C810" s="106"/>
      <c r="D810" s="106"/>
      <c r="E810" s="106"/>
      <c r="F810" s="106"/>
      <c r="G810" s="106"/>
      <c r="H810" s="106"/>
      <c r="I810" s="106"/>
      <c r="J810" s="106"/>
      <c r="K810" s="106"/>
      <c r="L810" s="106"/>
      <c r="M810" s="106"/>
      <c r="N810" s="106"/>
      <c r="O810" s="106"/>
      <c r="P810" s="114"/>
      <c r="Q810" s="114"/>
      <c r="R810" s="106"/>
      <c r="S810" s="106"/>
      <c r="T810" s="106"/>
      <c r="U810" s="106"/>
      <c r="V810" s="106"/>
      <c r="W810" s="106"/>
      <c r="X810" s="106"/>
      <c r="Y810" s="106"/>
      <c r="Z810" s="106"/>
      <c r="AA810" s="106"/>
      <c r="AB810" s="106"/>
      <c r="AC810" s="106"/>
      <c r="AD810" s="106"/>
      <c r="AE810" s="106"/>
      <c r="AF810" s="106"/>
      <c r="AG810" s="106"/>
      <c r="AH810" s="106"/>
      <c r="AI810" s="106"/>
      <c r="AJ810" s="106"/>
      <c r="AK810" s="106"/>
      <c r="AL810" s="106"/>
      <c r="AM810" s="106"/>
      <c r="AN810" s="106"/>
      <c r="AO810" s="106"/>
      <c r="AP810" s="106"/>
      <c r="AQ810" s="106"/>
      <c r="AR810" s="106"/>
      <c r="AS810" s="106"/>
      <c r="AT810" s="106"/>
      <c r="AU810" s="106"/>
      <c r="AV810" s="106"/>
      <c r="AW810" s="106"/>
      <c r="AX810" s="106"/>
      <c r="AY810" s="106"/>
      <c r="AZ810" s="106"/>
      <c r="BA810" s="106"/>
      <c r="BB810" s="106"/>
      <c r="BC810" s="106"/>
      <c r="BD810" s="106"/>
      <c r="BE810" s="106"/>
      <c r="BF810" s="106"/>
      <c r="BG810" s="106"/>
      <c r="BH810" s="106"/>
      <c r="BI810" s="106"/>
      <c r="BJ810" s="106"/>
      <c r="BK810" s="106"/>
      <c r="BL810" s="106"/>
      <c r="BM810" s="106"/>
      <c r="BN810" s="106"/>
      <c r="BO810" s="106"/>
      <c r="BP810" s="106"/>
      <c r="BQ810" s="106"/>
      <c r="BR810" s="106"/>
      <c r="BS810" s="106"/>
      <c r="BT810" s="106"/>
      <c r="BU810" s="106"/>
      <c r="BV810" s="106"/>
      <c r="BW810" s="106"/>
      <c r="BX810" s="106"/>
      <c r="BY810" s="106"/>
      <c r="BZ810" s="106"/>
      <c r="CA810" s="106"/>
      <c r="CB810" s="106"/>
      <c r="CC810" s="106"/>
      <c r="CD810" s="106"/>
      <c r="CE810" s="106"/>
      <c r="CF810" s="106"/>
      <c r="CG810" s="106"/>
      <c r="CH810" s="106"/>
      <c r="CI810" s="106"/>
      <c r="CJ810" s="106"/>
      <c r="CK810" s="106"/>
      <c r="CL810" s="106"/>
      <c r="CM810" s="106"/>
      <c r="CN810" s="106"/>
      <c r="CO810" s="106"/>
      <c r="CP810" s="106"/>
      <c r="CQ810" s="106"/>
      <c r="CR810" s="106"/>
      <c r="CS810" s="106"/>
      <c r="CT810" s="106"/>
      <c r="CU810" s="106"/>
      <c r="CV810" s="106"/>
      <c r="CW810" s="106"/>
      <c r="CX810" s="106"/>
      <c r="CY810" s="106"/>
      <c r="CZ810" s="106"/>
      <c r="DA810" s="106"/>
      <c r="DB810" s="106"/>
      <c r="DC810" s="106"/>
      <c r="DD810" s="106"/>
      <c r="DE810" s="106"/>
      <c r="DF810" s="106"/>
      <c r="DG810" s="106"/>
      <c r="DH810" s="106"/>
      <c r="DI810" s="106"/>
      <c r="DJ810" s="106"/>
      <c r="DK810" s="106"/>
    </row>
    <row r="811" spans="2:115" x14ac:dyDescent="0.3">
      <c r="B811" s="106"/>
      <c r="C811" s="106"/>
      <c r="D811" s="106"/>
      <c r="E811" s="106"/>
      <c r="F811" s="106"/>
      <c r="G811" s="106"/>
      <c r="H811" s="106"/>
      <c r="I811" s="106"/>
      <c r="J811" s="106"/>
      <c r="K811" s="106"/>
      <c r="L811" s="106"/>
      <c r="M811" s="106"/>
      <c r="N811" s="106"/>
      <c r="O811" s="106"/>
      <c r="P811" s="114"/>
      <c r="Q811" s="114"/>
      <c r="R811" s="106"/>
      <c r="S811" s="106"/>
      <c r="T811" s="106"/>
      <c r="U811" s="106"/>
      <c r="V811" s="106"/>
      <c r="W811" s="106"/>
      <c r="X811" s="106"/>
      <c r="Y811" s="106"/>
      <c r="Z811" s="106"/>
      <c r="AA811" s="106"/>
      <c r="AB811" s="106"/>
      <c r="AC811" s="106"/>
      <c r="AD811" s="106"/>
      <c r="AE811" s="106"/>
      <c r="AF811" s="106"/>
      <c r="AG811" s="106"/>
      <c r="AH811" s="106"/>
      <c r="AI811" s="106"/>
      <c r="AJ811" s="106"/>
      <c r="AK811" s="106"/>
      <c r="AL811" s="106"/>
      <c r="AM811" s="106"/>
      <c r="AN811" s="106"/>
      <c r="AO811" s="106"/>
      <c r="AP811" s="106"/>
      <c r="AQ811" s="106"/>
      <c r="AR811" s="106"/>
      <c r="AS811" s="106"/>
      <c r="AT811" s="106"/>
      <c r="AU811" s="106"/>
      <c r="AV811" s="106"/>
      <c r="AW811" s="106"/>
      <c r="AX811" s="106"/>
      <c r="AY811" s="106"/>
      <c r="AZ811" s="106"/>
      <c r="BA811" s="106"/>
      <c r="BB811" s="106"/>
      <c r="BC811" s="106"/>
      <c r="BD811" s="106"/>
      <c r="BE811" s="106"/>
      <c r="BF811" s="106"/>
      <c r="BG811" s="106"/>
      <c r="BH811" s="106"/>
      <c r="BI811" s="106"/>
      <c r="BJ811" s="106"/>
      <c r="BK811" s="106"/>
      <c r="BL811" s="106"/>
      <c r="BM811" s="106"/>
      <c r="BN811" s="106"/>
      <c r="BO811" s="106"/>
      <c r="BP811" s="106"/>
      <c r="BQ811" s="106"/>
      <c r="BR811" s="106"/>
      <c r="BS811" s="106"/>
      <c r="BT811" s="106"/>
      <c r="BU811" s="106"/>
      <c r="BV811" s="106"/>
      <c r="BW811" s="106"/>
      <c r="BX811" s="106"/>
      <c r="BY811" s="106"/>
      <c r="BZ811" s="106"/>
      <c r="CA811" s="106"/>
      <c r="CB811" s="106"/>
      <c r="CC811" s="106"/>
      <c r="CD811" s="106"/>
      <c r="CE811" s="106"/>
      <c r="CF811" s="106"/>
      <c r="CG811" s="106"/>
      <c r="CH811" s="106"/>
      <c r="CI811" s="106"/>
      <c r="CJ811" s="106"/>
      <c r="CK811" s="106"/>
      <c r="CL811" s="106"/>
      <c r="CM811" s="106"/>
      <c r="CN811" s="106"/>
      <c r="CO811" s="106"/>
      <c r="CP811" s="106"/>
      <c r="CQ811" s="106"/>
      <c r="CR811" s="106"/>
      <c r="CS811" s="106"/>
      <c r="CT811" s="106"/>
      <c r="CU811" s="106"/>
      <c r="CV811" s="106"/>
      <c r="CW811" s="106"/>
      <c r="CX811" s="106"/>
      <c r="CY811" s="106"/>
      <c r="CZ811" s="106"/>
      <c r="DA811" s="106"/>
      <c r="DB811" s="106"/>
      <c r="DC811" s="106"/>
      <c r="DD811" s="106"/>
      <c r="DE811" s="106"/>
      <c r="DF811" s="106"/>
      <c r="DG811" s="106"/>
      <c r="DH811" s="106"/>
      <c r="DI811" s="106"/>
      <c r="DJ811" s="106"/>
      <c r="DK811" s="106"/>
    </row>
    <row r="812" spans="2:115" x14ac:dyDescent="0.3">
      <c r="B812" s="106"/>
      <c r="C812" s="106"/>
      <c r="D812" s="106"/>
      <c r="E812" s="106"/>
      <c r="F812" s="106"/>
      <c r="G812" s="106"/>
      <c r="H812" s="106"/>
      <c r="I812" s="106"/>
      <c r="J812" s="106"/>
      <c r="K812" s="106"/>
      <c r="L812" s="106"/>
      <c r="M812" s="106"/>
      <c r="N812" s="106"/>
      <c r="O812" s="106"/>
      <c r="P812" s="114"/>
      <c r="Q812" s="114"/>
      <c r="R812" s="106"/>
      <c r="S812" s="106"/>
      <c r="T812" s="106"/>
      <c r="U812" s="106"/>
      <c r="V812" s="106"/>
      <c r="W812" s="106"/>
      <c r="X812" s="106"/>
      <c r="Y812" s="106"/>
      <c r="Z812" s="106"/>
      <c r="AA812" s="106"/>
      <c r="AB812" s="106"/>
      <c r="AC812" s="106"/>
      <c r="AD812" s="106"/>
      <c r="AE812" s="106"/>
      <c r="AF812" s="106"/>
      <c r="AG812" s="106"/>
      <c r="AH812" s="106"/>
      <c r="AI812" s="106"/>
      <c r="AJ812" s="106"/>
      <c r="AK812" s="106"/>
      <c r="AL812" s="106"/>
      <c r="AM812" s="106"/>
      <c r="AN812" s="106"/>
      <c r="AO812" s="106"/>
      <c r="AP812" s="106"/>
      <c r="AQ812" s="106"/>
      <c r="AR812" s="106"/>
      <c r="AS812" s="106"/>
      <c r="AT812" s="106"/>
      <c r="AU812" s="106"/>
      <c r="AV812" s="106"/>
      <c r="AW812" s="106"/>
      <c r="AX812" s="106"/>
      <c r="AY812" s="106"/>
      <c r="AZ812" s="106"/>
      <c r="BA812" s="106"/>
      <c r="BB812" s="106"/>
      <c r="BC812" s="106"/>
      <c r="BD812" s="106"/>
      <c r="BE812" s="106"/>
      <c r="BF812" s="106"/>
      <c r="BG812" s="106"/>
      <c r="BH812" s="106"/>
      <c r="BI812" s="106"/>
      <c r="BJ812" s="106"/>
      <c r="BK812" s="106"/>
      <c r="BL812" s="106"/>
      <c r="BM812" s="106"/>
      <c r="BN812" s="106"/>
      <c r="BO812" s="106"/>
      <c r="BP812" s="106"/>
      <c r="BQ812" s="106"/>
      <c r="BR812" s="106"/>
      <c r="BS812" s="106"/>
      <c r="BT812" s="106"/>
      <c r="BU812" s="106"/>
      <c r="BV812" s="106"/>
      <c r="BW812" s="106"/>
      <c r="BX812" s="106"/>
      <c r="BY812" s="106"/>
      <c r="BZ812" s="106"/>
      <c r="CA812" s="106"/>
      <c r="CB812" s="106"/>
      <c r="CC812" s="106"/>
      <c r="CD812" s="106"/>
      <c r="CE812" s="106"/>
      <c r="CF812" s="106"/>
      <c r="CG812" s="106"/>
      <c r="CH812" s="106"/>
      <c r="CI812" s="106"/>
      <c r="CJ812" s="106"/>
      <c r="CK812" s="106"/>
      <c r="CL812" s="106"/>
      <c r="CM812" s="106"/>
      <c r="CN812" s="106"/>
      <c r="CO812" s="106"/>
      <c r="CP812" s="106"/>
      <c r="CQ812" s="106"/>
      <c r="CR812" s="106"/>
      <c r="CS812" s="106"/>
      <c r="CT812" s="106"/>
      <c r="CU812" s="106"/>
      <c r="CV812" s="106"/>
      <c r="CW812" s="106"/>
      <c r="CX812" s="106"/>
      <c r="CY812" s="106"/>
      <c r="CZ812" s="106"/>
      <c r="DA812" s="106"/>
      <c r="DB812" s="106"/>
      <c r="DC812" s="106"/>
      <c r="DD812" s="106"/>
      <c r="DE812" s="106"/>
      <c r="DF812" s="106"/>
      <c r="DG812" s="106"/>
      <c r="DH812" s="106"/>
      <c r="DI812" s="106"/>
      <c r="DJ812" s="106"/>
      <c r="DK812" s="106"/>
    </row>
    <row r="813" spans="2:115" x14ac:dyDescent="0.3">
      <c r="B813" s="106"/>
      <c r="C813" s="106"/>
      <c r="D813" s="106"/>
      <c r="E813" s="106"/>
      <c r="F813" s="106"/>
      <c r="G813" s="106"/>
      <c r="H813" s="106"/>
      <c r="I813" s="106"/>
      <c r="J813" s="106"/>
      <c r="K813" s="106"/>
      <c r="L813" s="106"/>
      <c r="M813" s="106"/>
      <c r="N813" s="106"/>
      <c r="O813" s="106"/>
      <c r="P813" s="114"/>
      <c r="Q813" s="114"/>
      <c r="R813" s="106"/>
      <c r="S813" s="106"/>
      <c r="T813" s="106"/>
      <c r="U813" s="106"/>
      <c r="V813" s="106"/>
      <c r="W813" s="106"/>
      <c r="X813" s="106"/>
      <c r="Y813" s="106"/>
      <c r="Z813" s="106"/>
      <c r="AA813" s="106"/>
      <c r="AB813" s="106"/>
      <c r="AC813" s="106"/>
      <c r="AD813" s="106"/>
      <c r="AE813" s="106"/>
      <c r="AF813" s="106"/>
      <c r="AG813" s="106"/>
      <c r="AH813" s="106"/>
      <c r="AI813" s="106"/>
      <c r="AJ813" s="106"/>
      <c r="AK813" s="106"/>
      <c r="AL813" s="106"/>
      <c r="AM813" s="106"/>
      <c r="AN813" s="106"/>
      <c r="AO813" s="106"/>
      <c r="AP813" s="106"/>
      <c r="AQ813" s="106"/>
      <c r="AR813" s="106"/>
      <c r="AS813" s="106"/>
      <c r="AT813" s="106"/>
      <c r="AU813" s="106"/>
      <c r="AV813" s="106"/>
      <c r="AW813" s="106"/>
      <c r="AX813" s="106"/>
      <c r="AY813" s="106"/>
      <c r="AZ813" s="106"/>
      <c r="BA813" s="106"/>
      <c r="BB813" s="106"/>
      <c r="BC813" s="106"/>
      <c r="BD813" s="106"/>
      <c r="BE813" s="106"/>
      <c r="BF813" s="106"/>
      <c r="BG813" s="106"/>
      <c r="BH813" s="106"/>
      <c r="BI813" s="106"/>
      <c r="BJ813" s="106"/>
      <c r="BK813" s="106"/>
      <c r="BL813" s="106"/>
      <c r="BM813" s="106"/>
      <c r="BN813" s="106"/>
      <c r="BO813" s="106"/>
      <c r="BP813" s="106"/>
      <c r="BQ813" s="106"/>
      <c r="BR813" s="106"/>
      <c r="BS813" s="106"/>
      <c r="BT813" s="106"/>
      <c r="BU813" s="106"/>
      <c r="BV813" s="106"/>
      <c r="BW813" s="106"/>
      <c r="BX813" s="106"/>
      <c r="BY813" s="106"/>
      <c r="BZ813" s="106"/>
      <c r="CA813" s="106"/>
      <c r="CB813" s="106"/>
      <c r="CC813" s="106"/>
      <c r="CD813" s="106"/>
      <c r="CE813" s="106"/>
      <c r="CF813" s="106"/>
      <c r="CG813" s="106"/>
      <c r="CH813" s="106"/>
      <c r="CI813" s="106"/>
      <c r="CJ813" s="106"/>
      <c r="CK813" s="106"/>
      <c r="CL813" s="106"/>
      <c r="CM813" s="106"/>
      <c r="CN813" s="106"/>
      <c r="CO813" s="106"/>
      <c r="CP813" s="106"/>
      <c r="CQ813" s="106"/>
      <c r="CR813" s="106"/>
      <c r="CS813" s="106"/>
      <c r="CT813" s="106"/>
      <c r="CU813" s="106"/>
      <c r="CV813" s="106"/>
      <c r="CW813" s="106"/>
      <c r="CX813" s="106"/>
      <c r="CY813" s="106"/>
      <c r="CZ813" s="106"/>
      <c r="DA813" s="106"/>
      <c r="DB813" s="106"/>
      <c r="DC813" s="106"/>
      <c r="DD813" s="106"/>
      <c r="DE813" s="106"/>
      <c r="DF813" s="106"/>
      <c r="DG813" s="106"/>
      <c r="DH813" s="106"/>
      <c r="DI813" s="106"/>
      <c r="DJ813" s="106"/>
      <c r="DK813" s="106"/>
    </row>
    <row r="814" spans="2:115" x14ac:dyDescent="0.3">
      <c r="B814" s="106"/>
      <c r="C814" s="106"/>
      <c r="D814" s="106"/>
      <c r="E814" s="106"/>
      <c r="F814" s="106"/>
      <c r="G814" s="106"/>
      <c r="H814" s="106"/>
      <c r="I814" s="106"/>
      <c r="J814" s="106"/>
      <c r="K814" s="106"/>
      <c r="L814" s="106"/>
      <c r="M814" s="106"/>
      <c r="N814" s="106"/>
      <c r="O814" s="106"/>
      <c r="P814" s="114"/>
      <c r="Q814" s="114"/>
      <c r="R814" s="106"/>
      <c r="S814" s="106"/>
      <c r="T814" s="106"/>
      <c r="U814" s="106"/>
      <c r="V814" s="106"/>
      <c r="W814" s="106"/>
      <c r="X814" s="106"/>
      <c r="Y814" s="106"/>
      <c r="Z814" s="106"/>
      <c r="AA814" s="106"/>
      <c r="AB814" s="106"/>
      <c r="AC814" s="106"/>
      <c r="AD814" s="106"/>
      <c r="AE814" s="106"/>
      <c r="AF814" s="106"/>
      <c r="AG814" s="106"/>
      <c r="AH814" s="106"/>
      <c r="AI814" s="106"/>
      <c r="AJ814" s="106"/>
      <c r="AK814" s="106"/>
      <c r="AL814" s="106"/>
      <c r="AM814" s="106"/>
      <c r="AN814" s="106"/>
      <c r="AO814" s="106"/>
      <c r="AP814" s="106"/>
      <c r="AQ814" s="106"/>
      <c r="AR814" s="106"/>
      <c r="AS814" s="106"/>
      <c r="AT814" s="106"/>
      <c r="AU814" s="106"/>
      <c r="AV814" s="106"/>
      <c r="AW814" s="106"/>
      <c r="AX814" s="106"/>
      <c r="AY814" s="106"/>
      <c r="AZ814" s="106"/>
      <c r="BA814" s="106"/>
      <c r="BB814" s="106"/>
      <c r="BC814" s="106"/>
      <c r="BD814" s="106"/>
      <c r="BE814" s="106"/>
      <c r="BF814" s="106"/>
      <c r="BG814" s="106"/>
      <c r="BH814" s="106"/>
      <c r="BI814" s="106"/>
      <c r="BJ814" s="106"/>
      <c r="BK814" s="106"/>
      <c r="BL814" s="106"/>
      <c r="BM814" s="106"/>
      <c r="BN814" s="106"/>
      <c r="BO814" s="106"/>
      <c r="BP814" s="106"/>
      <c r="BQ814" s="106"/>
      <c r="BR814" s="106"/>
      <c r="BS814" s="106"/>
      <c r="BT814" s="106"/>
      <c r="BU814" s="106"/>
      <c r="BV814" s="106"/>
      <c r="BW814" s="106"/>
      <c r="BX814" s="106"/>
      <c r="BY814" s="106"/>
      <c r="BZ814" s="106"/>
      <c r="CA814" s="106"/>
      <c r="CB814" s="106"/>
      <c r="CC814" s="106"/>
      <c r="CD814" s="106"/>
      <c r="CE814" s="106"/>
      <c r="CF814" s="106"/>
      <c r="CG814" s="106"/>
      <c r="CH814" s="106"/>
      <c r="CI814" s="106"/>
      <c r="CJ814" s="106"/>
      <c r="CK814" s="106"/>
      <c r="CL814" s="106"/>
      <c r="CM814" s="106"/>
      <c r="CN814" s="106"/>
      <c r="CO814" s="106"/>
      <c r="CP814" s="106"/>
      <c r="CQ814" s="106"/>
      <c r="CR814" s="106"/>
      <c r="CS814" s="106"/>
      <c r="CT814" s="106"/>
      <c r="CU814" s="106"/>
      <c r="CV814" s="106"/>
      <c r="CW814" s="106"/>
      <c r="CX814" s="106"/>
      <c r="CY814" s="106"/>
      <c r="CZ814" s="106"/>
      <c r="DA814" s="106"/>
      <c r="DB814" s="106"/>
      <c r="DC814" s="106"/>
      <c r="DD814" s="106"/>
      <c r="DE814" s="106"/>
      <c r="DF814" s="106"/>
      <c r="DG814" s="106"/>
      <c r="DH814" s="106"/>
      <c r="DI814" s="106"/>
      <c r="DJ814" s="106"/>
      <c r="DK814" s="106"/>
    </row>
    <row r="815" spans="2:115" x14ac:dyDescent="0.3">
      <c r="B815" s="106"/>
      <c r="C815" s="106"/>
      <c r="D815" s="106"/>
      <c r="E815" s="106"/>
      <c r="F815" s="106"/>
      <c r="G815" s="106"/>
      <c r="H815" s="106"/>
      <c r="I815" s="106"/>
      <c r="J815" s="106"/>
      <c r="K815" s="106"/>
      <c r="L815" s="106"/>
      <c r="M815" s="106"/>
      <c r="N815" s="106"/>
      <c r="O815" s="106"/>
      <c r="P815" s="114"/>
      <c r="Q815" s="114"/>
      <c r="R815" s="106"/>
      <c r="S815" s="106"/>
      <c r="T815" s="106"/>
      <c r="U815" s="106"/>
      <c r="V815" s="106"/>
      <c r="W815" s="106"/>
      <c r="X815" s="106"/>
      <c r="Y815" s="106"/>
      <c r="Z815" s="106"/>
      <c r="AA815" s="106"/>
      <c r="AB815" s="106"/>
      <c r="AC815" s="106"/>
      <c r="AD815" s="106"/>
      <c r="AE815" s="106"/>
      <c r="AF815" s="106"/>
      <c r="AG815" s="106"/>
      <c r="AH815" s="106"/>
      <c r="AI815" s="106"/>
      <c r="AJ815" s="106"/>
      <c r="AK815" s="106"/>
      <c r="AL815" s="106"/>
      <c r="AM815" s="106"/>
      <c r="AN815" s="106"/>
      <c r="AO815" s="106"/>
      <c r="AP815" s="106"/>
      <c r="AQ815" s="106"/>
      <c r="AR815" s="106"/>
      <c r="AS815" s="106"/>
      <c r="AT815" s="106"/>
      <c r="AU815" s="106"/>
      <c r="AV815" s="106"/>
      <c r="AW815" s="106"/>
      <c r="AX815" s="106"/>
      <c r="AY815" s="106"/>
      <c r="AZ815" s="106"/>
      <c r="BA815" s="106"/>
      <c r="BB815" s="106"/>
      <c r="BC815" s="106"/>
      <c r="BD815" s="106"/>
      <c r="BE815" s="106"/>
      <c r="BF815" s="106"/>
      <c r="BG815" s="106"/>
      <c r="BH815" s="106"/>
      <c r="BI815" s="106"/>
      <c r="BJ815" s="106"/>
      <c r="BK815" s="106"/>
      <c r="BL815" s="106"/>
      <c r="BM815" s="106"/>
      <c r="BN815" s="106"/>
      <c r="BO815" s="106"/>
      <c r="BP815" s="106"/>
      <c r="BQ815" s="106"/>
      <c r="BR815" s="106"/>
      <c r="BS815" s="106"/>
      <c r="BT815" s="106"/>
      <c r="BU815" s="106"/>
      <c r="BV815" s="106"/>
      <c r="BW815" s="106"/>
      <c r="BX815" s="106"/>
      <c r="BY815" s="106"/>
      <c r="BZ815" s="106"/>
      <c r="CA815" s="106"/>
      <c r="CB815" s="106"/>
      <c r="CC815" s="106"/>
      <c r="CD815" s="106"/>
      <c r="CE815" s="106"/>
      <c r="CF815" s="106"/>
      <c r="CG815" s="106"/>
      <c r="CH815" s="106"/>
      <c r="CI815" s="106"/>
      <c r="CJ815" s="106"/>
      <c r="CK815" s="106"/>
      <c r="CL815" s="106"/>
      <c r="CM815" s="106"/>
      <c r="CN815" s="106"/>
      <c r="CO815" s="106"/>
      <c r="CP815" s="106"/>
      <c r="CQ815" s="106"/>
      <c r="CR815" s="106"/>
      <c r="CS815" s="106"/>
      <c r="CT815" s="106"/>
      <c r="CU815" s="106"/>
      <c r="CV815" s="106"/>
      <c r="CW815" s="106"/>
      <c r="CX815" s="106"/>
      <c r="CY815" s="106"/>
      <c r="CZ815" s="106"/>
      <c r="DA815" s="106"/>
      <c r="DB815" s="106"/>
      <c r="DC815" s="106"/>
      <c r="DD815" s="106"/>
      <c r="DE815" s="106"/>
      <c r="DF815" s="106"/>
      <c r="DG815" s="106"/>
      <c r="DH815" s="106"/>
      <c r="DI815" s="106"/>
      <c r="DJ815" s="106"/>
      <c r="DK815" s="106"/>
    </row>
    <row r="816" spans="2:115" x14ac:dyDescent="0.3">
      <c r="B816" s="106"/>
      <c r="C816" s="106"/>
      <c r="D816" s="106"/>
      <c r="E816" s="106"/>
      <c r="F816" s="106"/>
      <c r="G816" s="106"/>
      <c r="H816" s="106"/>
      <c r="I816" s="106"/>
      <c r="J816" s="106"/>
      <c r="K816" s="106"/>
      <c r="L816" s="106"/>
      <c r="M816" s="106"/>
      <c r="N816" s="106"/>
      <c r="O816" s="106"/>
      <c r="P816" s="114"/>
      <c r="Q816" s="114"/>
      <c r="R816" s="106"/>
      <c r="S816" s="106"/>
      <c r="T816" s="106"/>
      <c r="U816" s="106"/>
      <c r="V816" s="106"/>
      <c r="W816" s="106"/>
      <c r="X816" s="106"/>
      <c r="Y816" s="106"/>
      <c r="Z816" s="106"/>
      <c r="AA816" s="106"/>
      <c r="AB816" s="106"/>
      <c r="AC816" s="106"/>
      <c r="AD816" s="106"/>
      <c r="AE816" s="106"/>
      <c r="AF816" s="106"/>
      <c r="AG816" s="106"/>
      <c r="AH816" s="106"/>
      <c r="AI816" s="106"/>
      <c r="AJ816" s="106"/>
      <c r="AK816" s="106"/>
      <c r="AL816" s="106"/>
      <c r="AM816" s="106"/>
      <c r="AN816" s="106"/>
      <c r="AO816" s="106"/>
      <c r="AP816" s="106"/>
      <c r="AQ816" s="106"/>
      <c r="AR816" s="106"/>
      <c r="AS816" s="106"/>
      <c r="AT816" s="106"/>
      <c r="AU816" s="106"/>
      <c r="AV816" s="106"/>
      <c r="AW816" s="106"/>
      <c r="AX816" s="106"/>
      <c r="AY816" s="106"/>
      <c r="AZ816" s="106"/>
      <c r="BA816" s="106"/>
      <c r="BB816" s="106"/>
      <c r="BC816" s="106"/>
      <c r="BD816" s="106"/>
      <c r="BE816" s="106"/>
      <c r="BF816" s="106"/>
      <c r="BG816" s="106"/>
      <c r="BH816" s="106"/>
      <c r="BI816" s="106"/>
      <c r="BJ816" s="106"/>
      <c r="BK816" s="106"/>
      <c r="BL816" s="106"/>
      <c r="BM816" s="106"/>
      <c r="BN816" s="106"/>
      <c r="BO816" s="106"/>
      <c r="BP816" s="106"/>
      <c r="BQ816" s="106"/>
      <c r="BR816" s="106"/>
      <c r="BS816" s="106"/>
      <c r="BT816" s="106"/>
      <c r="BU816" s="106"/>
      <c r="BV816" s="106"/>
      <c r="BW816" s="106"/>
      <c r="BX816" s="106"/>
      <c r="BY816" s="106"/>
      <c r="BZ816" s="106"/>
      <c r="CA816" s="106"/>
      <c r="CB816" s="106"/>
      <c r="CC816" s="106"/>
      <c r="CD816" s="106"/>
      <c r="CE816" s="106"/>
      <c r="CF816" s="106"/>
      <c r="CG816" s="106"/>
      <c r="CH816" s="106"/>
      <c r="CI816" s="106"/>
      <c r="CJ816" s="106"/>
      <c r="CK816" s="106"/>
      <c r="CL816" s="106"/>
      <c r="CM816" s="106"/>
      <c r="CN816" s="106"/>
      <c r="CO816" s="106"/>
      <c r="CP816" s="106"/>
      <c r="CQ816" s="106"/>
      <c r="CR816" s="106"/>
      <c r="CS816" s="106"/>
      <c r="CT816" s="106"/>
      <c r="CU816" s="106"/>
      <c r="CV816" s="106"/>
      <c r="CW816" s="106"/>
      <c r="CX816" s="106"/>
      <c r="CY816" s="106"/>
      <c r="CZ816" s="106"/>
      <c r="DA816" s="106"/>
      <c r="DB816" s="106"/>
      <c r="DC816" s="106"/>
      <c r="DD816" s="106"/>
      <c r="DE816" s="106"/>
      <c r="DF816" s="106"/>
      <c r="DG816" s="106"/>
      <c r="DH816" s="106"/>
      <c r="DI816" s="106"/>
      <c r="DJ816" s="106"/>
      <c r="DK816" s="106"/>
    </row>
    <row r="817" spans="2:115" x14ac:dyDescent="0.3">
      <c r="B817" s="106"/>
      <c r="C817" s="106"/>
      <c r="D817" s="106"/>
      <c r="E817" s="106"/>
      <c r="F817" s="106"/>
      <c r="G817" s="106"/>
      <c r="H817" s="106"/>
      <c r="I817" s="106"/>
      <c r="J817" s="106"/>
      <c r="K817" s="106"/>
      <c r="L817" s="106"/>
      <c r="M817" s="106"/>
      <c r="N817" s="106"/>
      <c r="O817" s="106"/>
      <c r="P817" s="114"/>
      <c r="Q817" s="114"/>
      <c r="R817" s="106"/>
      <c r="S817" s="106"/>
      <c r="T817" s="106"/>
      <c r="U817" s="106"/>
      <c r="V817" s="106"/>
      <c r="W817" s="106"/>
      <c r="X817" s="106"/>
      <c r="Y817" s="106"/>
      <c r="Z817" s="106"/>
      <c r="AA817" s="106"/>
      <c r="AB817" s="106"/>
      <c r="AC817" s="106"/>
      <c r="AD817" s="106"/>
      <c r="AE817" s="106"/>
      <c r="AF817" s="106"/>
      <c r="AG817" s="106"/>
      <c r="AH817" s="106"/>
      <c r="AI817" s="106"/>
      <c r="AJ817" s="106"/>
      <c r="AK817" s="106"/>
      <c r="AL817" s="106"/>
      <c r="AM817" s="106"/>
      <c r="AN817" s="106"/>
      <c r="AO817" s="106"/>
      <c r="AP817" s="106"/>
      <c r="AQ817" s="106"/>
      <c r="AR817" s="106"/>
      <c r="AS817" s="106"/>
      <c r="AT817" s="106"/>
      <c r="AU817" s="106"/>
      <c r="AV817" s="106"/>
      <c r="AW817" s="106"/>
      <c r="AX817" s="106"/>
      <c r="AY817" s="106"/>
      <c r="AZ817" s="106"/>
      <c r="BA817" s="106"/>
      <c r="BB817" s="106"/>
      <c r="BC817" s="106"/>
      <c r="BD817" s="106"/>
      <c r="BE817" s="106"/>
      <c r="BF817" s="106"/>
      <c r="BG817" s="106"/>
      <c r="BH817" s="106"/>
      <c r="BI817" s="106"/>
      <c r="BJ817" s="106"/>
      <c r="BK817" s="106"/>
      <c r="BL817" s="106"/>
      <c r="BM817" s="106"/>
      <c r="BN817" s="106"/>
      <c r="BO817" s="106"/>
      <c r="BP817" s="106"/>
      <c r="BQ817" s="106"/>
      <c r="BR817" s="106"/>
      <c r="BS817" s="106"/>
      <c r="BT817" s="106"/>
      <c r="BU817" s="106"/>
      <c r="BV817" s="106"/>
      <c r="BW817" s="106"/>
      <c r="BX817" s="106"/>
      <c r="BY817" s="106"/>
      <c r="BZ817" s="106"/>
      <c r="CA817" s="106"/>
      <c r="CB817" s="106"/>
      <c r="CC817" s="106"/>
      <c r="CD817" s="106"/>
      <c r="CE817" s="106"/>
      <c r="CF817" s="106"/>
      <c r="CG817" s="106"/>
      <c r="CH817" s="106"/>
      <c r="CI817" s="106"/>
      <c r="CJ817" s="106"/>
      <c r="CK817" s="106"/>
      <c r="CL817" s="106"/>
      <c r="CM817" s="106"/>
      <c r="CN817" s="106"/>
      <c r="CO817" s="106"/>
      <c r="CP817" s="106"/>
      <c r="CQ817" s="106"/>
      <c r="CR817" s="106"/>
      <c r="CS817" s="106"/>
      <c r="CT817" s="106"/>
      <c r="CU817" s="106"/>
      <c r="CV817" s="106"/>
      <c r="CW817" s="106"/>
      <c r="CX817" s="106"/>
      <c r="CY817" s="106"/>
      <c r="CZ817" s="106"/>
      <c r="DA817" s="106"/>
      <c r="DB817" s="106"/>
      <c r="DC817" s="106"/>
      <c r="DD817" s="106"/>
      <c r="DE817" s="106"/>
      <c r="DF817" s="106"/>
      <c r="DG817" s="106"/>
      <c r="DH817" s="106"/>
      <c r="DI817" s="106"/>
      <c r="DJ817" s="106"/>
      <c r="DK817" s="106"/>
    </row>
    <row r="818" spans="2:115" x14ac:dyDescent="0.3">
      <c r="B818" s="106"/>
      <c r="C818" s="106"/>
      <c r="D818" s="106"/>
      <c r="E818" s="106"/>
      <c r="F818" s="106"/>
      <c r="G818" s="106"/>
      <c r="H818" s="106"/>
      <c r="I818" s="106"/>
      <c r="J818" s="106"/>
      <c r="K818" s="106"/>
      <c r="L818" s="106"/>
      <c r="M818" s="106"/>
      <c r="N818" s="106"/>
      <c r="O818" s="106"/>
      <c r="P818" s="114"/>
      <c r="Q818" s="114"/>
      <c r="R818" s="106"/>
      <c r="S818" s="106"/>
      <c r="T818" s="106"/>
      <c r="U818" s="106"/>
      <c r="V818" s="106"/>
      <c r="W818" s="106"/>
      <c r="X818" s="106"/>
      <c r="Y818" s="106"/>
      <c r="Z818" s="106"/>
      <c r="AA818" s="106"/>
      <c r="AB818" s="106"/>
      <c r="AC818" s="106"/>
      <c r="AD818" s="106"/>
      <c r="AE818" s="106"/>
      <c r="AF818" s="106"/>
      <c r="AG818" s="106"/>
      <c r="AH818" s="106"/>
      <c r="AI818" s="106"/>
      <c r="AJ818" s="106"/>
      <c r="AK818" s="106"/>
      <c r="AL818" s="106"/>
      <c r="AM818" s="106"/>
      <c r="AN818" s="106"/>
      <c r="AO818" s="106"/>
      <c r="AP818" s="106"/>
      <c r="AQ818" s="106"/>
      <c r="AR818" s="106"/>
      <c r="AS818" s="106"/>
      <c r="AT818" s="106"/>
      <c r="AU818" s="106"/>
      <c r="AV818" s="106"/>
      <c r="AW818" s="106"/>
      <c r="AX818" s="106"/>
      <c r="AY818" s="106"/>
      <c r="AZ818" s="106"/>
      <c r="BA818" s="106"/>
      <c r="BB818" s="106"/>
      <c r="BC818" s="106"/>
      <c r="BD818" s="106"/>
      <c r="BE818" s="106"/>
      <c r="BF818" s="106"/>
      <c r="BG818" s="106"/>
      <c r="BH818" s="106"/>
      <c r="BI818" s="106"/>
      <c r="BJ818" s="106"/>
      <c r="BK818" s="106"/>
      <c r="BL818" s="106"/>
      <c r="BM818" s="106"/>
      <c r="BN818" s="106"/>
      <c r="BO818" s="106"/>
      <c r="BP818" s="106"/>
      <c r="BQ818" s="106"/>
      <c r="BR818" s="106"/>
      <c r="BS818" s="106"/>
      <c r="BT818" s="106"/>
      <c r="BU818" s="106"/>
      <c r="BV818" s="106"/>
      <c r="BW818" s="106"/>
      <c r="BX818" s="106"/>
      <c r="BY818" s="106"/>
      <c r="BZ818" s="106"/>
      <c r="CA818" s="106"/>
      <c r="CB818" s="106"/>
      <c r="CC818" s="106"/>
      <c r="CD818" s="106"/>
      <c r="CE818" s="106"/>
      <c r="CF818" s="106"/>
      <c r="CG818" s="106"/>
      <c r="CH818" s="106"/>
      <c r="CI818" s="106"/>
      <c r="CJ818" s="106"/>
      <c r="CK818" s="106"/>
      <c r="CL818" s="106"/>
      <c r="CM818" s="106"/>
      <c r="CN818" s="106"/>
      <c r="CO818" s="106"/>
      <c r="CP818" s="106"/>
      <c r="CQ818" s="106"/>
      <c r="CR818" s="106"/>
      <c r="CS818" s="106"/>
      <c r="CT818" s="106"/>
      <c r="CU818" s="106"/>
      <c r="CV818" s="106"/>
      <c r="CW818" s="106"/>
      <c r="CX818" s="106"/>
      <c r="CY818" s="106"/>
      <c r="CZ818" s="106"/>
      <c r="DA818" s="106"/>
      <c r="DB818" s="106"/>
      <c r="DC818" s="106"/>
      <c r="DD818" s="106"/>
      <c r="DE818" s="106"/>
      <c r="DF818" s="106"/>
      <c r="DG818" s="106"/>
      <c r="DH818" s="106"/>
      <c r="DI818" s="106"/>
      <c r="DJ818" s="106"/>
      <c r="DK818" s="106"/>
    </row>
    <row r="819" spans="2:115" x14ac:dyDescent="0.3">
      <c r="B819" s="106"/>
      <c r="C819" s="106"/>
      <c r="D819" s="106"/>
      <c r="E819" s="106"/>
      <c r="F819" s="106"/>
      <c r="G819" s="106"/>
      <c r="H819" s="106"/>
      <c r="I819" s="106"/>
      <c r="J819" s="106"/>
      <c r="K819" s="106"/>
      <c r="L819" s="106"/>
      <c r="M819" s="106"/>
      <c r="N819" s="106"/>
      <c r="O819" s="106"/>
      <c r="P819" s="114"/>
      <c r="Q819" s="114"/>
      <c r="R819" s="106"/>
      <c r="S819" s="106"/>
      <c r="T819" s="106"/>
      <c r="U819" s="106"/>
      <c r="V819" s="106"/>
      <c r="W819" s="106"/>
      <c r="X819" s="106"/>
      <c r="Y819" s="106"/>
      <c r="Z819" s="106"/>
      <c r="AA819" s="106"/>
      <c r="AB819" s="106"/>
      <c r="AC819" s="106"/>
      <c r="AD819" s="106"/>
      <c r="AE819" s="106"/>
      <c r="AF819" s="106"/>
      <c r="AG819" s="106"/>
      <c r="AH819" s="106"/>
      <c r="AI819" s="106"/>
      <c r="AJ819" s="106"/>
      <c r="AK819" s="106"/>
      <c r="AL819" s="106"/>
      <c r="AM819" s="106"/>
      <c r="AN819" s="106"/>
      <c r="AO819" s="106"/>
      <c r="AP819" s="106"/>
      <c r="AQ819" s="106"/>
      <c r="AR819" s="106"/>
      <c r="AS819" s="106"/>
      <c r="AT819" s="106"/>
      <c r="AU819" s="106"/>
      <c r="AV819" s="106"/>
      <c r="AW819" s="106"/>
      <c r="AX819" s="106"/>
      <c r="AY819" s="106"/>
      <c r="AZ819" s="106"/>
      <c r="BA819" s="106"/>
      <c r="BB819" s="106"/>
      <c r="BC819" s="106"/>
      <c r="BD819" s="106"/>
      <c r="BE819" s="106"/>
      <c r="BF819" s="106"/>
      <c r="BG819" s="106"/>
      <c r="BH819" s="106"/>
      <c r="BI819" s="106"/>
      <c r="BJ819" s="106"/>
      <c r="BK819" s="106"/>
      <c r="BL819" s="106"/>
      <c r="BM819" s="106"/>
      <c r="BN819" s="106"/>
      <c r="BO819" s="106"/>
      <c r="BP819" s="106"/>
      <c r="BQ819" s="106"/>
      <c r="BR819" s="106"/>
      <c r="BS819" s="106"/>
      <c r="BT819" s="106"/>
      <c r="BU819" s="106"/>
      <c r="BV819" s="106"/>
      <c r="BW819" s="106"/>
      <c r="BX819" s="106"/>
      <c r="BY819" s="106"/>
      <c r="BZ819" s="106"/>
      <c r="CA819" s="106"/>
      <c r="CB819" s="106"/>
      <c r="CC819" s="106"/>
      <c r="CD819" s="106"/>
      <c r="CE819" s="106"/>
      <c r="CF819" s="106"/>
      <c r="CG819" s="106"/>
      <c r="CH819" s="106"/>
      <c r="CI819" s="106"/>
      <c r="CJ819" s="106"/>
      <c r="CK819" s="106"/>
      <c r="CL819" s="106"/>
      <c r="CM819" s="106"/>
      <c r="CN819" s="106"/>
      <c r="CO819" s="106"/>
      <c r="CP819" s="106"/>
      <c r="CQ819" s="106"/>
      <c r="CR819" s="106"/>
      <c r="CS819" s="106"/>
      <c r="CT819" s="106"/>
      <c r="CU819" s="106"/>
      <c r="CV819" s="106"/>
      <c r="CW819" s="106"/>
      <c r="CX819" s="106"/>
      <c r="CY819" s="106"/>
      <c r="CZ819" s="106"/>
      <c r="DA819" s="106"/>
      <c r="DB819" s="106"/>
      <c r="DC819" s="106"/>
      <c r="DD819" s="106"/>
      <c r="DE819" s="106"/>
      <c r="DF819" s="106"/>
      <c r="DG819" s="106"/>
      <c r="DH819" s="106"/>
      <c r="DI819" s="106"/>
      <c r="DJ819" s="106"/>
      <c r="DK819" s="106"/>
    </row>
    <row r="820" spans="2:115" x14ac:dyDescent="0.3">
      <c r="B820" s="106"/>
      <c r="C820" s="106"/>
      <c r="D820" s="106"/>
      <c r="E820" s="106"/>
      <c r="F820" s="106"/>
      <c r="G820" s="106"/>
      <c r="H820" s="106"/>
      <c r="I820" s="106"/>
      <c r="J820" s="106"/>
      <c r="K820" s="106"/>
      <c r="L820" s="106"/>
      <c r="M820" s="106"/>
      <c r="N820" s="106"/>
      <c r="O820" s="106"/>
      <c r="P820" s="114"/>
      <c r="Q820" s="114"/>
      <c r="R820" s="106"/>
      <c r="S820" s="106"/>
      <c r="T820" s="106"/>
      <c r="U820" s="106"/>
      <c r="V820" s="106"/>
      <c r="W820" s="106"/>
      <c r="X820" s="106"/>
      <c r="Y820" s="106"/>
      <c r="Z820" s="106"/>
      <c r="AA820" s="106"/>
      <c r="AB820" s="106"/>
      <c r="AC820" s="106"/>
      <c r="AD820" s="106"/>
      <c r="AE820" s="106"/>
      <c r="AF820" s="106"/>
      <c r="AG820" s="106"/>
      <c r="AH820" s="106"/>
      <c r="AI820" s="106"/>
      <c r="AJ820" s="106"/>
      <c r="AK820" s="106"/>
      <c r="AL820" s="106"/>
      <c r="AM820" s="106"/>
      <c r="AN820" s="106"/>
      <c r="AO820" s="106"/>
      <c r="AP820" s="106"/>
      <c r="AQ820" s="106"/>
      <c r="AR820" s="106"/>
      <c r="AS820" s="106"/>
      <c r="AT820" s="106"/>
      <c r="AU820" s="106"/>
      <c r="AV820" s="106"/>
      <c r="AW820" s="106"/>
      <c r="AX820" s="106"/>
      <c r="AY820" s="106"/>
      <c r="AZ820" s="106"/>
      <c r="BA820" s="106"/>
      <c r="BB820" s="106"/>
      <c r="BC820" s="106"/>
      <c r="BD820" s="106"/>
      <c r="BE820" s="106"/>
      <c r="BF820" s="106"/>
      <c r="BG820" s="106"/>
      <c r="BH820" s="106"/>
      <c r="BI820" s="106"/>
      <c r="BJ820" s="106"/>
      <c r="BK820" s="106"/>
      <c r="BL820" s="106"/>
      <c r="BM820" s="106"/>
      <c r="BN820" s="106"/>
      <c r="BO820" s="106"/>
      <c r="BP820" s="106"/>
      <c r="BQ820" s="106"/>
      <c r="BR820" s="106"/>
      <c r="BS820" s="106"/>
      <c r="BT820" s="106"/>
      <c r="BU820" s="106"/>
      <c r="BV820" s="106"/>
      <c r="BW820" s="106"/>
      <c r="BX820" s="106"/>
      <c r="BY820" s="106"/>
      <c r="BZ820" s="106"/>
      <c r="CA820" s="106"/>
      <c r="CB820" s="106"/>
      <c r="CC820" s="106"/>
      <c r="CD820" s="106"/>
      <c r="CE820" s="106"/>
      <c r="CF820" s="106"/>
      <c r="CG820" s="106"/>
      <c r="CH820" s="106"/>
      <c r="CI820" s="106"/>
      <c r="CJ820" s="106"/>
      <c r="CK820" s="106"/>
      <c r="CL820" s="106"/>
      <c r="CM820" s="106"/>
      <c r="CN820" s="106"/>
      <c r="CO820" s="106"/>
      <c r="CP820" s="106"/>
      <c r="CQ820" s="106"/>
      <c r="CR820" s="106"/>
      <c r="CS820" s="106"/>
      <c r="CT820" s="106"/>
      <c r="CU820" s="106"/>
      <c r="CV820" s="106"/>
      <c r="CW820" s="106"/>
      <c r="CX820" s="106"/>
      <c r="CY820" s="106"/>
      <c r="CZ820" s="106"/>
      <c r="DA820" s="106"/>
      <c r="DB820" s="106"/>
      <c r="DC820" s="106"/>
      <c r="DD820" s="106"/>
      <c r="DE820" s="106"/>
      <c r="DF820" s="106"/>
      <c r="DG820" s="106"/>
      <c r="DH820" s="106"/>
      <c r="DI820" s="106"/>
      <c r="DJ820" s="106"/>
      <c r="DK820" s="106"/>
    </row>
    <row r="821" spans="2:115" x14ac:dyDescent="0.3">
      <c r="B821" s="106"/>
      <c r="C821" s="106"/>
      <c r="D821" s="106"/>
      <c r="E821" s="106"/>
      <c r="F821" s="106"/>
      <c r="G821" s="106"/>
      <c r="H821" s="106"/>
      <c r="I821" s="106"/>
      <c r="J821" s="106"/>
      <c r="K821" s="106"/>
      <c r="L821" s="106"/>
      <c r="M821" s="106"/>
      <c r="N821" s="106"/>
      <c r="O821" s="106"/>
      <c r="P821" s="114"/>
      <c r="Q821" s="114"/>
      <c r="R821" s="106"/>
      <c r="S821" s="106"/>
      <c r="T821" s="106"/>
      <c r="U821" s="106"/>
      <c r="V821" s="106"/>
      <c r="W821" s="106"/>
      <c r="X821" s="106"/>
      <c r="Y821" s="106"/>
      <c r="Z821" s="106"/>
      <c r="AA821" s="106"/>
      <c r="AB821" s="106"/>
      <c r="AC821" s="106"/>
      <c r="AD821" s="106"/>
      <c r="AE821" s="106"/>
      <c r="AF821" s="106"/>
      <c r="AG821" s="106"/>
      <c r="AH821" s="106"/>
      <c r="AI821" s="106"/>
      <c r="AJ821" s="106"/>
      <c r="AK821" s="106"/>
      <c r="AL821" s="106"/>
      <c r="AM821" s="106"/>
      <c r="AN821" s="106"/>
      <c r="AO821" s="106"/>
      <c r="AP821" s="106"/>
      <c r="AQ821" s="106"/>
      <c r="AR821" s="106"/>
      <c r="AS821" s="106"/>
      <c r="AT821" s="106"/>
      <c r="AU821" s="106"/>
      <c r="AV821" s="106"/>
      <c r="AW821" s="106"/>
      <c r="AX821" s="106"/>
      <c r="AY821" s="106"/>
      <c r="AZ821" s="106"/>
      <c r="BA821" s="106"/>
      <c r="BB821" s="106"/>
      <c r="BC821" s="106"/>
      <c r="BD821" s="106"/>
      <c r="BE821" s="106"/>
      <c r="BF821" s="106"/>
      <c r="BG821" s="106"/>
      <c r="BH821" s="106"/>
      <c r="BI821" s="106"/>
      <c r="BJ821" s="106"/>
      <c r="BK821" s="106"/>
      <c r="BL821" s="106"/>
      <c r="BM821" s="106"/>
      <c r="BN821" s="106"/>
      <c r="BO821" s="106"/>
      <c r="BP821" s="106"/>
      <c r="BQ821" s="106"/>
      <c r="BR821" s="106"/>
      <c r="BS821" s="106"/>
      <c r="BT821" s="106"/>
      <c r="BU821" s="106"/>
      <c r="BV821" s="106"/>
      <c r="BW821" s="106"/>
      <c r="BX821" s="106"/>
      <c r="BY821" s="106"/>
      <c r="BZ821" s="106"/>
      <c r="CA821" s="106"/>
      <c r="CB821" s="106"/>
      <c r="CC821" s="106"/>
      <c r="CD821" s="106"/>
      <c r="CE821" s="106"/>
      <c r="CF821" s="106"/>
      <c r="CG821" s="106"/>
      <c r="CH821" s="106"/>
      <c r="CI821" s="106"/>
      <c r="CJ821" s="106"/>
      <c r="CK821" s="106"/>
      <c r="CL821" s="106"/>
      <c r="CM821" s="106"/>
      <c r="CN821" s="106"/>
      <c r="CO821" s="106"/>
      <c r="CP821" s="106"/>
      <c r="CQ821" s="106"/>
      <c r="CR821" s="106"/>
      <c r="CS821" s="106"/>
      <c r="CT821" s="106"/>
      <c r="CU821" s="106"/>
      <c r="CV821" s="106"/>
      <c r="CW821" s="106"/>
      <c r="CX821" s="106"/>
      <c r="CY821" s="106"/>
      <c r="CZ821" s="106"/>
      <c r="DA821" s="106"/>
      <c r="DB821" s="106"/>
      <c r="DC821" s="106"/>
      <c r="DD821" s="106"/>
      <c r="DE821" s="106"/>
      <c r="DF821" s="106"/>
      <c r="DG821" s="106"/>
      <c r="DH821" s="106"/>
      <c r="DI821" s="106"/>
      <c r="DJ821" s="106"/>
      <c r="DK821" s="106"/>
    </row>
    <row r="822" spans="2:115" x14ac:dyDescent="0.3">
      <c r="B822" s="106"/>
      <c r="C822" s="106"/>
      <c r="D822" s="106"/>
      <c r="E822" s="106"/>
      <c r="F822" s="106"/>
      <c r="G822" s="106"/>
      <c r="H822" s="106"/>
      <c r="I822" s="106"/>
      <c r="J822" s="106"/>
      <c r="K822" s="106"/>
      <c r="L822" s="106"/>
      <c r="M822" s="106"/>
      <c r="N822" s="106"/>
      <c r="O822" s="106"/>
      <c r="P822" s="114"/>
      <c r="Q822" s="114"/>
      <c r="R822" s="106"/>
      <c r="S822" s="106"/>
      <c r="T822" s="106"/>
      <c r="U822" s="106"/>
      <c r="V822" s="106"/>
      <c r="W822" s="106"/>
      <c r="X822" s="106"/>
      <c r="Y822" s="106"/>
      <c r="Z822" s="106"/>
      <c r="AA822" s="106"/>
      <c r="AB822" s="106"/>
      <c r="AC822" s="106"/>
      <c r="AD822" s="106"/>
      <c r="AE822" s="106"/>
      <c r="AF822" s="106"/>
      <c r="AG822" s="106"/>
      <c r="AH822" s="106"/>
      <c r="AI822" s="106"/>
      <c r="AJ822" s="106"/>
      <c r="AK822" s="106"/>
      <c r="AL822" s="106"/>
      <c r="AM822" s="106"/>
      <c r="AN822" s="106"/>
      <c r="AO822" s="106"/>
      <c r="AP822" s="106"/>
      <c r="AQ822" s="106"/>
      <c r="AR822" s="106"/>
      <c r="AS822" s="106"/>
      <c r="AT822" s="106"/>
      <c r="AU822" s="106"/>
      <c r="AV822" s="106"/>
      <c r="AW822" s="106"/>
      <c r="AX822" s="106"/>
      <c r="AY822" s="106"/>
      <c r="AZ822" s="106"/>
      <c r="BA822" s="106"/>
      <c r="BB822" s="106"/>
      <c r="BC822" s="106"/>
      <c r="BD822" s="106"/>
      <c r="BE822" s="106"/>
      <c r="BF822" s="106"/>
      <c r="BG822" s="106"/>
      <c r="BH822" s="106"/>
      <c r="BI822" s="106"/>
      <c r="BJ822" s="106"/>
      <c r="BK822" s="106"/>
      <c r="BL822" s="106"/>
      <c r="BM822" s="106"/>
      <c r="BN822" s="106"/>
      <c r="BO822" s="106"/>
      <c r="BP822" s="106"/>
      <c r="BQ822" s="106"/>
      <c r="BR822" s="106"/>
      <c r="BS822" s="106"/>
      <c r="BT822" s="106"/>
      <c r="BU822" s="106"/>
      <c r="BV822" s="106"/>
      <c r="BW822" s="106"/>
      <c r="BX822" s="106"/>
      <c r="BY822" s="106"/>
      <c r="BZ822" s="106"/>
      <c r="CA822" s="106"/>
      <c r="CB822" s="106"/>
      <c r="CC822" s="106"/>
      <c r="CD822" s="106"/>
      <c r="CE822" s="106"/>
      <c r="CF822" s="106"/>
      <c r="CG822" s="106"/>
      <c r="CH822" s="106"/>
      <c r="CI822" s="106"/>
      <c r="CJ822" s="106"/>
      <c r="CK822" s="106"/>
      <c r="CL822" s="106"/>
      <c r="CM822" s="106"/>
      <c r="CN822" s="106"/>
      <c r="CO822" s="106"/>
      <c r="CP822" s="106"/>
      <c r="CQ822" s="106"/>
      <c r="CR822" s="106"/>
      <c r="CS822" s="106"/>
      <c r="CT822" s="106"/>
      <c r="CU822" s="106"/>
      <c r="CV822" s="106"/>
      <c r="CW822" s="106"/>
      <c r="CX822" s="106"/>
      <c r="CY822" s="106"/>
      <c r="CZ822" s="106"/>
      <c r="DA822" s="106"/>
      <c r="DB822" s="106"/>
      <c r="DC822" s="106"/>
      <c r="DD822" s="106"/>
      <c r="DE822" s="106"/>
      <c r="DF822" s="106"/>
      <c r="DG822" s="106"/>
      <c r="DH822" s="106"/>
      <c r="DI822" s="106"/>
      <c r="DJ822" s="106"/>
      <c r="DK822" s="106"/>
    </row>
    <row r="823" spans="2:115" x14ac:dyDescent="0.3">
      <c r="B823" s="106"/>
      <c r="C823" s="106"/>
      <c r="D823" s="106"/>
      <c r="E823" s="106"/>
      <c r="F823" s="106"/>
      <c r="G823" s="106"/>
      <c r="H823" s="106"/>
      <c r="I823" s="106"/>
      <c r="J823" s="106"/>
      <c r="K823" s="106"/>
      <c r="L823" s="106"/>
      <c r="M823" s="106"/>
      <c r="N823" s="106"/>
      <c r="O823" s="106"/>
      <c r="P823" s="114"/>
      <c r="Q823" s="114"/>
      <c r="R823" s="106"/>
      <c r="S823" s="106"/>
      <c r="T823" s="106"/>
      <c r="U823" s="106"/>
      <c r="V823" s="106"/>
      <c r="W823" s="106"/>
      <c r="X823" s="106"/>
      <c r="Y823" s="106"/>
      <c r="Z823" s="106"/>
      <c r="AA823" s="106"/>
      <c r="AB823" s="106"/>
      <c r="AC823" s="106"/>
      <c r="AD823" s="106"/>
      <c r="AE823" s="106"/>
      <c r="AF823" s="106"/>
      <c r="AG823" s="106"/>
      <c r="AH823" s="106"/>
      <c r="AI823" s="106"/>
      <c r="AJ823" s="106"/>
      <c r="AK823" s="106"/>
      <c r="AL823" s="106"/>
      <c r="AM823" s="106"/>
      <c r="AN823" s="106"/>
      <c r="AO823" s="106"/>
      <c r="AP823" s="106"/>
      <c r="AQ823" s="106"/>
      <c r="AR823" s="106"/>
      <c r="AS823" s="106"/>
      <c r="AT823" s="106"/>
      <c r="AU823" s="106"/>
      <c r="AV823" s="106"/>
      <c r="AW823" s="106"/>
      <c r="AX823" s="106"/>
      <c r="AY823" s="106"/>
      <c r="AZ823" s="106"/>
      <c r="BA823" s="106"/>
      <c r="BB823" s="106"/>
      <c r="BC823" s="106"/>
      <c r="BD823" s="106"/>
      <c r="BE823" s="106"/>
      <c r="BF823" s="106"/>
      <c r="BG823" s="106"/>
      <c r="BH823" s="106"/>
      <c r="BI823" s="106"/>
      <c r="BJ823" s="106"/>
      <c r="BK823" s="106"/>
      <c r="BL823" s="106"/>
      <c r="BM823" s="106"/>
      <c r="BN823" s="106"/>
      <c r="BO823" s="106"/>
      <c r="BP823" s="106"/>
      <c r="BQ823" s="106"/>
      <c r="BR823" s="106"/>
      <c r="BS823" s="106"/>
      <c r="BT823" s="106"/>
      <c r="BU823" s="106"/>
      <c r="BV823" s="106"/>
      <c r="BW823" s="106"/>
      <c r="BX823" s="106"/>
      <c r="BY823" s="106"/>
      <c r="BZ823" s="106"/>
      <c r="CA823" s="106"/>
      <c r="CB823" s="106"/>
      <c r="CC823" s="106"/>
      <c r="CD823" s="106"/>
      <c r="CE823" s="106"/>
      <c r="CF823" s="106"/>
      <c r="CG823" s="106"/>
      <c r="CH823" s="106"/>
      <c r="CI823" s="106"/>
      <c r="CJ823" s="106"/>
      <c r="CK823" s="106"/>
      <c r="CL823" s="106"/>
      <c r="CM823" s="106"/>
      <c r="CN823" s="106"/>
      <c r="CO823" s="106"/>
      <c r="CP823" s="106"/>
      <c r="CQ823" s="106"/>
      <c r="CR823" s="106"/>
      <c r="CS823" s="106"/>
      <c r="CT823" s="106"/>
      <c r="CU823" s="106"/>
      <c r="CV823" s="106"/>
      <c r="CW823" s="106"/>
      <c r="CX823" s="106"/>
      <c r="CY823" s="106"/>
      <c r="CZ823" s="106"/>
      <c r="DA823" s="106"/>
      <c r="DB823" s="106"/>
      <c r="DC823" s="106"/>
      <c r="DD823" s="106"/>
      <c r="DE823" s="106"/>
      <c r="DF823" s="106"/>
      <c r="DG823" s="106"/>
      <c r="DH823" s="106"/>
      <c r="DI823" s="106"/>
      <c r="DJ823" s="106"/>
      <c r="DK823" s="106"/>
    </row>
    <row r="824" spans="2:115" x14ac:dyDescent="0.3">
      <c r="B824" s="106"/>
      <c r="C824" s="106"/>
      <c r="D824" s="106"/>
      <c r="E824" s="106"/>
      <c r="F824" s="106"/>
      <c r="G824" s="106"/>
      <c r="H824" s="106"/>
      <c r="I824" s="106"/>
      <c r="J824" s="106"/>
      <c r="K824" s="106"/>
      <c r="L824" s="106"/>
      <c r="M824" s="106"/>
      <c r="N824" s="106"/>
      <c r="O824" s="106"/>
      <c r="P824" s="114"/>
      <c r="Q824" s="114"/>
      <c r="R824" s="106"/>
      <c r="S824" s="106"/>
      <c r="T824" s="106"/>
      <c r="U824" s="106"/>
      <c r="V824" s="106"/>
      <c r="W824" s="106"/>
      <c r="X824" s="106"/>
      <c r="Y824" s="106"/>
      <c r="Z824" s="106"/>
      <c r="AA824" s="106"/>
      <c r="AB824" s="106"/>
      <c r="AC824" s="106"/>
      <c r="AD824" s="106"/>
      <c r="AE824" s="106"/>
      <c r="AF824" s="106"/>
      <c r="AG824" s="106"/>
      <c r="AH824" s="106"/>
      <c r="AI824" s="106"/>
      <c r="AJ824" s="106"/>
      <c r="AK824" s="106"/>
      <c r="AL824" s="106"/>
      <c r="AM824" s="106"/>
      <c r="AN824" s="106"/>
      <c r="AO824" s="106"/>
      <c r="AP824" s="106"/>
      <c r="AQ824" s="106"/>
      <c r="AR824" s="106"/>
      <c r="AS824" s="106"/>
      <c r="AT824" s="106"/>
      <c r="AU824" s="106"/>
      <c r="AV824" s="106"/>
      <c r="AW824" s="106"/>
      <c r="AX824" s="106"/>
      <c r="AY824" s="106"/>
      <c r="AZ824" s="106"/>
      <c r="BA824" s="106"/>
      <c r="BB824" s="106"/>
      <c r="BC824" s="106"/>
      <c r="BD824" s="106"/>
      <c r="BE824" s="106"/>
      <c r="BF824" s="106"/>
      <c r="BG824" s="106"/>
      <c r="BH824" s="106"/>
      <c r="BI824" s="106"/>
      <c r="BJ824" s="106"/>
      <c r="BK824" s="106"/>
      <c r="BL824" s="106"/>
      <c r="BM824" s="106"/>
      <c r="BN824" s="106"/>
      <c r="BO824" s="106"/>
      <c r="BP824" s="106"/>
      <c r="BQ824" s="106"/>
      <c r="BR824" s="106"/>
      <c r="BS824" s="106"/>
      <c r="BT824" s="106"/>
      <c r="BU824" s="106"/>
      <c r="BV824" s="106"/>
      <c r="BW824" s="106"/>
      <c r="BX824" s="106"/>
      <c r="BY824" s="106"/>
      <c r="BZ824" s="106"/>
      <c r="CA824" s="106"/>
      <c r="CB824" s="106"/>
      <c r="CC824" s="106"/>
      <c r="CD824" s="106"/>
      <c r="CE824" s="106"/>
      <c r="CF824" s="106"/>
      <c r="CG824" s="106"/>
      <c r="CH824" s="106"/>
      <c r="CI824" s="106"/>
      <c r="CJ824" s="106"/>
      <c r="CK824" s="106"/>
      <c r="CL824" s="106"/>
      <c r="CM824" s="106"/>
      <c r="CN824" s="106"/>
      <c r="CO824" s="106"/>
      <c r="CP824" s="106"/>
      <c r="CQ824" s="106"/>
      <c r="CR824" s="106"/>
      <c r="CS824" s="106"/>
      <c r="CT824" s="106"/>
      <c r="CU824" s="106"/>
      <c r="CV824" s="106"/>
      <c r="CW824" s="106"/>
      <c r="CX824" s="106"/>
      <c r="CY824" s="106"/>
      <c r="CZ824" s="106"/>
      <c r="DA824" s="106"/>
      <c r="DB824" s="106"/>
      <c r="DC824" s="106"/>
      <c r="DD824" s="106"/>
      <c r="DE824" s="106"/>
      <c r="DF824" s="106"/>
      <c r="DG824" s="106"/>
      <c r="DH824" s="106"/>
      <c r="DI824" s="106"/>
      <c r="DJ824" s="106"/>
      <c r="DK824" s="106"/>
    </row>
    <row r="825" spans="2:115" x14ac:dyDescent="0.3"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  <c r="M825" s="106"/>
      <c r="N825" s="106"/>
      <c r="O825" s="106"/>
      <c r="P825" s="114"/>
      <c r="Q825" s="114"/>
      <c r="R825" s="106"/>
      <c r="S825" s="106"/>
      <c r="T825" s="106"/>
      <c r="U825" s="106"/>
      <c r="V825" s="106"/>
      <c r="W825" s="106"/>
      <c r="X825" s="106"/>
      <c r="Y825" s="106"/>
      <c r="Z825" s="106"/>
      <c r="AA825" s="106"/>
      <c r="AB825" s="106"/>
      <c r="AC825" s="106"/>
      <c r="AD825" s="106"/>
      <c r="AE825" s="106"/>
      <c r="AF825" s="106"/>
      <c r="AG825" s="106"/>
      <c r="AH825" s="106"/>
      <c r="AI825" s="106"/>
      <c r="AJ825" s="106"/>
      <c r="AK825" s="106"/>
      <c r="AL825" s="106"/>
      <c r="AM825" s="106"/>
      <c r="AN825" s="106"/>
      <c r="AO825" s="106"/>
      <c r="AP825" s="106"/>
      <c r="AQ825" s="106"/>
      <c r="AR825" s="106"/>
      <c r="AS825" s="106"/>
      <c r="AT825" s="106"/>
      <c r="AU825" s="106"/>
      <c r="AV825" s="106"/>
      <c r="AW825" s="106"/>
      <c r="AX825" s="106"/>
      <c r="AY825" s="106"/>
      <c r="AZ825" s="106"/>
      <c r="BA825" s="106"/>
      <c r="BB825" s="106"/>
      <c r="BC825" s="106"/>
      <c r="BD825" s="106"/>
      <c r="BE825" s="106"/>
      <c r="BF825" s="106"/>
      <c r="BG825" s="106"/>
      <c r="BH825" s="106"/>
      <c r="BI825" s="106"/>
      <c r="BJ825" s="106"/>
      <c r="BK825" s="106"/>
      <c r="BL825" s="106"/>
      <c r="BM825" s="106"/>
      <c r="BN825" s="106"/>
      <c r="BO825" s="106"/>
      <c r="BP825" s="106"/>
      <c r="BQ825" s="106"/>
      <c r="BR825" s="106"/>
      <c r="BS825" s="106"/>
      <c r="BT825" s="106"/>
      <c r="BU825" s="106"/>
      <c r="BV825" s="106"/>
      <c r="BW825" s="106"/>
      <c r="BX825" s="106"/>
      <c r="BY825" s="106"/>
      <c r="BZ825" s="106"/>
      <c r="CA825" s="106"/>
      <c r="CB825" s="106"/>
      <c r="CC825" s="106"/>
      <c r="CD825" s="106"/>
      <c r="CE825" s="106"/>
      <c r="CF825" s="106"/>
      <c r="CG825" s="106"/>
      <c r="CH825" s="106"/>
      <c r="CI825" s="106"/>
      <c r="CJ825" s="106"/>
      <c r="CK825" s="106"/>
      <c r="CL825" s="106"/>
      <c r="CM825" s="106"/>
      <c r="CN825" s="106"/>
      <c r="CO825" s="106"/>
      <c r="CP825" s="106"/>
      <c r="CQ825" s="106"/>
      <c r="CR825" s="106"/>
      <c r="CS825" s="106"/>
      <c r="CT825" s="106"/>
      <c r="CU825" s="106"/>
      <c r="CV825" s="106"/>
      <c r="CW825" s="106"/>
      <c r="CX825" s="106"/>
      <c r="CY825" s="106"/>
      <c r="CZ825" s="106"/>
      <c r="DA825" s="106"/>
      <c r="DB825" s="106"/>
      <c r="DC825" s="106"/>
      <c r="DD825" s="106"/>
      <c r="DE825" s="106"/>
      <c r="DF825" s="106"/>
      <c r="DG825" s="106"/>
      <c r="DH825" s="106"/>
      <c r="DI825" s="106"/>
      <c r="DJ825" s="106"/>
      <c r="DK825" s="106"/>
    </row>
    <row r="826" spans="2:115" x14ac:dyDescent="0.3">
      <c r="B826" s="106"/>
      <c r="C826" s="106"/>
      <c r="D826" s="106"/>
      <c r="E826" s="106"/>
      <c r="F826" s="106"/>
      <c r="G826" s="106"/>
      <c r="H826" s="106"/>
      <c r="I826" s="106"/>
      <c r="J826" s="106"/>
      <c r="K826" s="106"/>
      <c r="L826" s="106"/>
      <c r="M826" s="106"/>
      <c r="N826" s="106"/>
      <c r="O826" s="106"/>
      <c r="P826" s="114"/>
      <c r="Q826" s="114"/>
      <c r="R826" s="106"/>
      <c r="S826" s="106"/>
      <c r="T826" s="106"/>
      <c r="U826" s="106"/>
      <c r="V826" s="106"/>
      <c r="W826" s="106"/>
      <c r="X826" s="106"/>
      <c r="Y826" s="106"/>
      <c r="Z826" s="106"/>
      <c r="AA826" s="106"/>
      <c r="AB826" s="106"/>
      <c r="AC826" s="106"/>
      <c r="AD826" s="106"/>
      <c r="AE826" s="106"/>
      <c r="AF826" s="106"/>
      <c r="AG826" s="106"/>
      <c r="AH826" s="106"/>
      <c r="AI826" s="106"/>
      <c r="AJ826" s="106"/>
      <c r="AK826" s="106"/>
      <c r="AL826" s="106"/>
      <c r="AM826" s="106"/>
      <c r="AN826" s="106"/>
      <c r="AO826" s="106"/>
      <c r="AP826" s="106"/>
      <c r="AQ826" s="106"/>
      <c r="AR826" s="106"/>
      <c r="AS826" s="106"/>
      <c r="AT826" s="106"/>
      <c r="AU826" s="106"/>
      <c r="AV826" s="106"/>
      <c r="AW826" s="106"/>
      <c r="AX826" s="106"/>
      <c r="AY826" s="106"/>
      <c r="AZ826" s="106"/>
      <c r="BA826" s="106"/>
      <c r="BB826" s="106"/>
      <c r="BC826" s="106"/>
      <c r="BD826" s="106"/>
      <c r="BE826" s="106"/>
      <c r="BF826" s="106"/>
      <c r="BG826" s="106"/>
      <c r="BH826" s="106"/>
      <c r="BI826" s="106"/>
      <c r="BJ826" s="106"/>
      <c r="BK826" s="106"/>
      <c r="BL826" s="106"/>
      <c r="BM826" s="106"/>
      <c r="BN826" s="106"/>
      <c r="BO826" s="106"/>
      <c r="BP826" s="106"/>
      <c r="BQ826" s="106"/>
      <c r="BR826" s="106"/>
      <c r="BS826" s="106"/>
      <c r="BT826" s="106"/>
      <c r="BU826" s="106"/>
      <c r="BV826" s="106"/>
      <c r="BW826" s="106"/>
      <c r="BX826" s="106"/>
      <c r="BY826" s="106"/>
      <c r="BZ826" s="106"/>
      <c r="CA826" s="106"/>
      <c r="CB826" s="106"/>
      <c r="CC826" s="106"/>
      <c r="CD826" s="106"/>
      <c r="CE826" s="106"/>
      <c r="CF826" s="106"/>
      <c r="CG826" s="106"/>
      <c r="CH826" s="106"/>
      <c r="CI826" s="106"/>
      <c r="CJ826" s="106"/>
      <c r="CK826" s="106"/>
      <c r="CL826" s="106"/>
      <c r="CM826" s="106"/>
      <c r="CN826" s="106"/>
      <c r="CO826" s="106"/>
      <c r="CP826" s="106"/>
      <c r="CQ826" s="106"/>
      <c r="CR826" s="106"/>
      <c r="CS826" s="106"/>
      <c r="CT826" s="106"/>
      <c r="CU826" s="106"/>
      <c r="CV826" s="106"/>
      <c r="CW826" s="106"/>
      <c r="CX826" s="106"/>
      <c r="CY826" s="106"/>
      <c r="CZ826" s="106"/>
      <c r="DA826" s="106"/>
      <c r="DB826" s="106"/>
      <c r="DC826" s="106"/>
      <c r="DD826" s="106"/>
      <c r="DE826" s="106"/>
      <c r="DF826" s="106"/>
      <c r="DG826" s="106"/>
      <c r="DH826" s="106"/>
      <c r="DI826" s="106"/>
      <c r="DJ826" s="106"/>
      <c r="DK826" s="106"/>
    </row>
    <row r="827" spans="2:115" x14ac:dyDescent="0.3">
      <c r="B827" s="106"/>
      <c r="C827" s="106"/>
      <c r="D827" s="106"/>
      <c r="E827" s="106"/>
      <c r="F827" s="106"/>
      <c r="G827" s="106"/>
      <c r="H827" s="106"/>
      <c r="I827" s="106"/>
      <c r="J827" s="106"/>
      <c r="K827" s="106"/>
      <c r="L827" s="106"/>
      <c r="M827" s="106"/>
      <c r="N827" s="106"/>
      <c r="O827" s="106"/>
      <c r="P827" s="114"/>
      <c r="Q827" s="114"/>
      <c r="R827" s="106"/>
      <c r="S827" s="106"/>
      <c r="T827" s="106"/>
      <c r="U827" s="106"/>
      <c r="V827" s="106"/>
      <c r="W827" s="106"/>
      <c r="X827" s="106"/>
      <c r="Y827" s="106"/>
      <c r="Z827" s="106"/>
      <c r="AA827" s="106"/>
      <c r="AB827" s="106"/>
      <c r="AC827" s="106"/>
      <c r="AD827" s="106"/>
      <c r="AE827" s="106"/>
      <c r="AF827" s="106"/>
      <c r="AG827" s="106"/>
      <c r="AH827" s="106"/>
      <c r="AI827" s="106"/>
      <c r="AJ827" s="106"/>
      <c r="AK827" s="106"/>
      <c r="AL827" s="106"/>
      <c r="AM827" s="106"/>
      <c r="AN827" s="106"/>
      <c r="AO827" s="106"/>
      <c r="AP827" s="106"/>
      <c r="AQ827" s="106"/>
      <c r="AR827" s="106"/>
      <c r="AS827" s="106"/>
      <c r="AT827" s="106"/>
      <c r="AU827" s="106"/>
      <c r="AV827" s="106"/>
      <c r="AW827" s="106"/>
      <c r="AX827" s="106"/>
      <c r="AY827" s="106"/>
      <c r="AZ827" s="106"/>
      <c r="BA827" s="106"/>
      <c r="BB827" s="106"/>
      <c r="BC827" s="106"/>
      <c r="BD827" s="106"/>
      <c r="BE827" s="106"/>
      <c r="BF827" s="106"/>
      <c r="BG827" s="106"/>
      <c r="BH827" s="106"/>
      <c r="BI827" s="106"/>
      <c r="BJ827" s="106"/>
      <c r="BK827" s="106"/>
      <c r="BL827" s="106"/>
      <c r="BM827" s="106"/>
      <c r="BN827" s="106"/>
      <c r="BO827" s="106"/>
      <c r="BP827" s="106"/>
      <c r="BQ827" s="106"/>
      <c r="BR827" s="106"/>
      <c r="BS827" s="106"/>
      <c r="BT827" s="106"/>
      <c r="BU827" s="106"/>
      <c r="BV827" s="106"/>
      <c r="BW827" s="106"/>
      <c r="BX827" s="106"/>
      <c r="BY827" s="106"/>
      <c r="BZ827" s="106"/>
      <c r="CA827" s="106"/>
      <c r="CB827" s="106"/>
      <c r="CC827" s="106"/>
      <c r="CD827" s="106"/>
      <c r="CE827" s="106"/>
      <c r="CF827" s="106"/>
      <c r="CG827" s="106"/>
      <c r="CH827" s="106"/>
      <c r="CI827" s="106"/>
      <c r="CJ827" s="106"/>
      <c r="CK827" s="106"/>
      <c r="CL827" s="106"/>
      <c r="CM827" s="106"/>
      <c r="CN827" s="106"/>
      <c r="CO827" s="106"/>
      <c r="CP827" s="106"/>
      <c r="CQ827" s="106"/>
      <c r="CR827" s="106"/>
      <c r="CS827" s="106"/>
      <c r="CT827" s="106"/>
      <c r="CU827" s="106"/>
      <c r="CV827" s="106"/>
      <c r="CW827" s="106"/>
      <c r="CX827" s="106"/>
      <c r="CY827" s="106"/>
      <c r="CZ827" s="106"/>
      <c r="DA827" s="106"/>
      <c r="DB827" s="106"/>
      <c r="DC827" s="106"/>
      <c r="DD827" s="106"/>
      <c r="DE827" s="106"/>
      <c r="DF827" s="106"/>
      <c r="DG827" s="106"/>
      <c r="DH827" s="106"/>
      <c r="DI827" s="106"/>
      <c r="DJ827" s="106"/>
      <c r="DK827" s="106"/>
    </row>
    <row r="828" spans="2:115" x14ac:dyDescent="0.3">
      <c r="B828" s="106"/>
      <c r="C828" s="106"/>
      <c r="D828" s="106"/>
      <c r="E828" s="106"/>
      <c r="F828" s="106"/>
      <c r="G828" s="106"/>
      <c r="H828" s="106"/>
      <c r="I828" s="106"/>
      <c r="J828" s="106"/>
      <c r="K828" s="106"/>
      <c r="L828" s="106"/>
      <c r="M828" s="106"/>
      <c r="N828" s="106"/>
      <c r="O828" s="106"/>
      <c r="P828" s="114"/>
      <c r="Q828" s="114"/>
      <c r="R828" s="106"/>
      <c r="S828" s="106"/>
      <c r="T828" s="106"/>
      <c r="U828" s="106"/>
      <c r="V828" s="106"/>
      <c r="W828" s="106"/>
      <c r="X828" s="106"/>
      <c r="Y828" s="106"/>
      <c r="Z828" s="106"/>
      <c r="AA828" s="106"/>
      <c r="AB828" s="106"/>
      <c r="AC828" s="106"/>
      <c r="AD828" s="106"/>
      <c r="AE828" s="106"/>
      <c r="AF828" s="106"/>
      <c r="AG828" s="106"/>
      <c r="AH828" s="106"/>
      <c r="AI828" s="106"/>
      <c r="AJ828" s="106"/>
      <c r="AK828" s="106"/>
      <c r="AL828" s="106"/>
      <c r="AM828" s="106"/>
      <c r="AN828" s="106"/>
      <c r="AO828" s="106"/>
      <c r="AP828" s="106"/>
      <c r="AQ828" s="106"/>
      <c r="AR828" s="106"/>
      <c r="AS828" s="106"/>
      <c r="AT828" s="106"/>
      <c r="AU828" s="106"/>
      <c r="AV828" s="106"/>
      <c r="AW828" s="106"/>
      <c r="AX828" s="106"/>
      <c r="AY828" s="106"/>
      <c r="AZ828" s="106"/>
      <c r="BA828" s="106"/>
      <c r="BB828" s="106"/>
      <c r="BC828" s="106"/>
      <c r="BD828" s="106"/>
      <c r="BE828" s="106"/>
      <c r="BF828" s="106"/>
      <c r="BG828" s="106"/>
      <c r="BH828" s="106"/>
      <c r="BI828" s="106"/>
      <c r="BJ828" s="106"/>
      <c r="BK828" s="106"/>
      <c r="BL828" s="106"/>
      <c r="BM828" s="106"/>
      <c r="BN828" s="106"/>
      <c r="BO828" s="106"/>
      <c r="BP828" s="106"/>
      <c r="BQ828" s="106"/>
      <c r="BR828" s="106"/>
      <c r="BS828" s="106"/>
      <c r="BT828" s="106"/>
      <c r="BU828" s="106"/>
      <c r="BV828" s="106"/>
      <c r="BW828" s="106"/>
      <c r="BX828" s="106"/>
      <c r="BY828" s="106"/>
      <c r="BZ828" s="106"/>
      <c r="CA828" s="106"/>
      <c r="CB828" s="106"/>
      <c r="CC828" s="106"/>
      <c r="CD828" s="106"/>
      <c r="CE828" s="106"/>
      <c r="CF828" s="106"/>
      <c r="CG828" s="106"/>
      <c r="CH828" s="106"/>
      <c r="CI828" s="106"/>
      <c r="CJ828" s="106"/>
      <c r="CK828" s="106"/>
      <c r="CL828" s="106"/>
      <c r="CM828" s="106"/>
      <c r="CN828" s="106"/>
      <c r="CO828" s="106"/>
      <c r="CP828" s="106"/>
      <c r="CQ828" s="106"/>
      <c r="CR828" s="106"/>
      <c r="CS828" s="106"/>
      <c r="CT828" s="106"/>
      <c r="CU828" s="106"/>
      <c r="CV828" s="106"/>
      <c r="CW828" s="106"/>
      <c r="CX828" s="106"/>
      <c r="CY828" s="106"/>
      <c r="CZ828" s="106"/>
      <c r="DA828" s="106"/>
      <c r="DB828" s="106"/>
      <c r="DC828" s="106"/>
      <c r="DD828" s="106"/>
      <c r="DE828" s="106"/>
      <c r="DF828" s="106"/>
      <c r="DG828" s="106"/>
      <c r="DH828" s="106"/>
      <c r="DI828" s="106"/>
      <c r="DJ828" s="106"/>
      <c r="DK828" s="106"/>
    </row>
    <row r="829" spans="2:115" x14ac:dyDescent="0.3">
      <c r="B829" s="106"/>
      <c r="C829" s="106"/>
      <c r="D829" s="106"/>
      <c r="E829" s="106"/>
      <c r="F829" s="106"/>
      <c r="G829" s="106"/>
      <c r="H829" s="106"/>
      <c r="I829" s="106"/>
      <c r="J829" s="106"/>
      <c r="K829" s="106"/>
      <c r="L829" s="106"/>
      <c r="M829" s="106"/>
      <c r="N829" s="106"/>
      <c r="O829" s="106"/>
      <c r="P829" s="114"/>
      <c r="Q829" s="114"/>
      <c r="R829" s="106"/>
      <c r="S829" s="106"/>
      <c r="T829" s="106"/>
      <c r="U829" s="106"/>
      <c r="V829" s="106"/>
      <c r="W829" s="106"/>
      <c r="X829" s="106"/>
      <c r="Y829" s="106"/>
      <c r="Z829" s="106"/>
      <c r="AA829" s="106"/>
      <c r="AB829" s="106"/>
      <c r="AC829" s="106"/>
      <c r="AD829" s="106"/>
      <c r="AE829" s="106"/>
      <c r="AF829" s="106"/>
      <c r="AG829" s="106"/>
      <c r="AH829" s="106"/>
      <c r="AI829" s="106"/>
      <c r="AJ829" s="106"/>
      <c r="AK829" s="106"/>
      <c r="AL829" s="106"/>
      <c r="AM829" s="106"/>
      <c r="AN829" s="106"/>
      <c r="AO829" s="106"/>
      <c r="AP829" s="106"/>
      <c r="AQ829" s="106"/>
      <c r="AR829" s="106"/>
      <c r="AS829" s="106"/>
      <c r="AT829" s="106"/>
      <c r="AU829" s="106"/>
      <c r="AV829" s="106"/>
      <c r="AW829" s="106"/>
      <c r="AX829" s="106"/>
      <c r="AY829" s="106"/>
      <c r="AZ829" s="106"/>
      <c r="BA829" s="106"/>
      <c r="BB829" s="106"/>
      <c r="BC829" s="106"/>
      <c r="BD829" s="106"/>
      <c r="BE829" s="106"/>
      <c r="BF829" s="106"/>
      <c r="BG829" s="106"/>
      <c r="BH829" s="106"/>
      <c r="BI829" s="106"/>
      <c r="BJ829" s="106"/>
      <c r="BK829" s="106"/>
      <c r="BL829" s="106"/>
      <c r="BM829" s="106"/>
      <c r="BN829" s="106"/>
      <c r="BO829" s="106"/>
      <c r="BP829" s="106"/>
      <c r="BQ829" s="106"/>
      <c r="BR829" s="106"/>
      <c r="BS829" s="106"/>
      <c r="BT829" s="106"/>
      <c r="BU829" s="106"/>
      <c r="BV829" s="106"/>
      <c r="BW829" s="106"/>
      <c r="BX829" s="106"/>
      <c r="BY829" s="106"/>
      <c r="BZ829" s="106"/>
      <c r="CA829" s="106"/>
      <c r="CB829" s="106"/>
      <c r="CC829" s="106"/>
      <c r="CD829" s="106"/>
      <c r="CE829" s="106"/>
      <c r="CF829" s="106"/>
      <c r="CG829" s="106"/>
      <c r="CH829" s="106"/>
      <c r="CI829" s="106"/>
      <c r="CJ829" s="106"/>
      <c r="CK829" s="106"/>
      <c r="CL829" s="106"/>
      <c r="CM829" s="106"/>
      <c r="CN829" s="106"/>
      <c r="CO829" s="106"/>
      <c r="CP829" s="106"/>
      <c r="CQ829" s="106"/>
      <c r="CR829" s="106"/>
      <c r="CS829" s="106"/>
      <c r="CT829" s="106"/>
      <c r="CU829" s="106"/>
      <c r="CV829" s="106"/>
      <c r="CW829" s="106"/>
      <c r="CX829" s="106"/>
      <c r="CY829" s="106"/>
      <c r="CZ829" s="106"/>
      <c r="DA829" s="106"/>
      <c r="DB829" s="106"/>
      <c r="DC829" s="106"/>
      <c r="DD829" s="106"/>
      <c r="DE829" s="106"/>
      <c r="DF829" s="106"/>
      <c r="DG829" s="106"/>
      <c r="DH829" s="106"/>
      <c r="DI829" s="106"/>
      <c r="DJ829" s="106"/>
      <c r="DK829" s="106"/>
    </row>
    <row r="830" spans="2:115" x14ac:dyDescent="0.3">
      <c r="B830" s="106"/>
      <c r="C830" s="106"/>
      <c r="D830" s="106"/>
      <c r="E830" s="106"/>
      <c r="F830" s="106"/>
      <c r="G830" s="106"/>
      <c r="H830" s="106"/>
      <c r="I830" s="106"/>
      <c r="J830" s="106"/>
      <c r="K830" s="106"/>
      <c r="L830" s="106"/>
      <c r="M830" s="106"/>
      <c r="N830" s="106"/>
      <c r="O830" s="106"/>
      <c r="P830" s="114"/>
      <c r="Q830" s="114"/>
      <c r="R830" s="106"/>
      <c r="S830" s="106"/>
      <c r="T830" s="106"/>
      <c r="U830" s="106"/>
      <c r="V830" s="106"/>
      <c r="W830" s="106"/>
      <c r="X830" s="106"/>
      <c r="Y830" s="106"/>
      <c r="Z830" s="106"/>
      <c r="AA830" s="106"/>
      <c r="AB830" s="106"/>
      <c r="AC830" s="106"/>
      <c r="AD830" s="106"/>
      <c r="AE830" s="106"/>
      <c r="AF830" s="106"/>
      <c r="AG830" s="106"/>
      <c r="AH830" s="106"/>
      <c r="AI830" s="106"/>
      <c r="AJ830" s="106"/>
      <c r="AK830" s="106"/>
      <c r="AL830" s="106"/>
      <c r="AM830" s="106"/>
      <c r="AN830" s="106"/>
      <c r="AO830" s="106"/>
      <c r="AP830" s="106"/>
      <c r="AQ830" s="106"/>
      <c r="AR830" s="106"/>
      <c r="AS830" s="106"/>
      <c r="AT830" s="106"/>
      <c r="AU830" s="106"/>
      <c r="AV830" s="106"/>
      <c r="AW830" s="106"/>
      <c r="AX830" s="106"/>
      <c r="AY830" s="106"/>
      <c r="AZ830" s="106"/>
      <c r="BA830" s="106"/>
      <c r="BB830" s="106"/>
      <c r="BC830" s="106"/>
      <c r="BD830" s="106"/>
      <c r="BE830" s="106"/>
      <c r="BF830" s="106"/>
      <c r="BG830" s="106"/>
      <c r="BH830" s="106"/>
      <c r="BI830" s="106"/>
      <c r="BJ830" s="106"/>
      <c r="BK830" s="106"/>
      <c r="BL830" s="106"/>
      <c r="BM830" s="106"/>
      <c r="BN830" s="106"/>
      <c r="BO830" s="106"/>
      <c r="BP830" s="106"/>
      <c r="BQ830" s="106"/>
      <c r="BR830" s="106"/>
      <c r="BS830" s="106"/>
      <c r="BT830" s="106"/>
      <c r="BU830" s="106"/>
      <c r="BV830" s="106"/>
      <c r="BW830" s="106"/>
      <c r="BX830" s="106"/>
      <c r="BY830" s="106"/>
      <c r="BZ830" s="106"/>
      <c r="CA830" s="106"/>
      <c r="CB830" s="106"/>
      <c r="CC830" s="106"/>
      <c r="CD830" s="106"/>
      <c r="CE830" s="106"/>
      <c r="CF830" s="106"/>
      <c r="CG830" s="106"/>
      <c r="CH830" s="106"/>
      <c r="CI830" s="106"/>
      <c r="CJ830" s="106"/>
      <c r="CK830" s="106"/>
      <c r="CL830" s="106"/>
      <c r="CM830" s="106"/>
      <c r="CN830" s="106"/>
      <c r="CO830" s="106"/>
      <c r="CP830" s="106"/>
      <c r="CQ830" s="106"/>
      <c r="CR830" s="106"/>
      <c r="CS830" s="106"/>
      <c r="CT830" s="106"/>
      <c r="CU830" s="106"/>
      <c r="CV830" s="106"/>
      <c r="CW830" s="106"/>
      <c r="CX830" s="106"/>
      <c r="CY830" s="106"/>
      <c r="CZ830" s="106"/>
      <c r="DA830" s="106"/>
      <c r="DB830" s="106"/>
      <c r="DC830" s="106"/>
      <c r="DD830" s="106"/>
      <c r="DE830" s="106"/>
      <c r="DF830" s="106"/>
      <c r="DG830" s="106"/>
      <c r="DH830" s="106"/>
      <c r="DI830" s="106"/>
      <c r="DJ830" s="106"/>
      <c r="DK830" s="106"/>
    </row>
    <row r="831" spans="2:115" x14ac:dyDescent="0.3">
      <c r="B831" s="106"/>
      <c r="C831" s="106"/>
      <c r="D831" s="106"/>
      <c r="E831" s="106"/>
      <c r="F831" s="106"/>
      <c r="G831" s="106"/>
      <c r="H831" s="106"/>
      <c r="I831" s="106"/>
      <c r="J831" s="106"/>
      <c r="K831" s="106"/>
      <c r="L831" s="106"/>
      <c r="M831" s="106"/>
      <c r="N831" s="106"/>
      <c r="O831" s="106"/>
      <c r="P831" s="114"/>
      <c r="Q831" s="114"/>
      <c r="R831" s="106"/>
      <c r="S831" s="106"/>
      <c r="T831" s="106"/>
      <c r="U831" s="106"/>
      <c r="V831" s="106"/>
      <c r="W831" s="106"/>
      <c r="X831" s="106"/>
      <c r="Y831" s="106"/>
      <c r="Z831" s="106"/>
      <c r="AA831" s="106"/>
      <c r="AB831" s="106"/>
      <c r="AC831" s="106"/>
      <c r="AD831" s="106"/>
      <c r="AE831" s="106"/>
      <c r="AF831" s="106"/>
      <c r="AG831" s="106"/>
      <c r="AH831" s="106"/>
      <c r="AI831" s="106"/>
      <c r="AJ831" s="106"/>
      <c r="AK831" s="106"/>
      <c r="AL831" s="106"/>
      <c r="AM831" s="106"/>
      <c r="AN831" s="106"/>
      <c r="AO831" s="106"/>
      <c r="AP831" s="106"/>
      <c r="AQ831" s="106"/>
      <c r="AR831" s="106"/>
      <c r="AS831" s="106"/>
      <c r="AT831" s="106"/>
      <c r="AU831" s="106"/>
      <c r="AV831" s="106"/>
      <c r="AW831" s="106"/>
      <c r="AX831" s="106"/>
      <c r="AY831" s="106"/>
      <c r="AZ831" s="106"/>
      <c r="BA831" s="106"/>
      <c r="BB831" s="106"/>
      <c r="BC831" s="106"/>
      <c r="BD831" s="106"/>
      <c r="BE831" s="106"/>
      <c r="BF831" s="106"/>
      <c r="BG831" s="106"/>
      <c r="BH831" s="106"/>
      <c r="BI831" s="106"/>
      <c r="BJ831" s="106"/>
      <c r="BK831" s="106"/>
      <c r="BL831" s="106"/>
      <c r="BM831" s="106"/>
      <c r="BN831" s="106"/>
      <c r="BO831" s="106"/>
      <c r="BP831" s="106"/>
      <c r="BQ831" s="106"/>
      <c r="BR831" s="106"/>
      <c r="BS831" s="106"/>
      <c r="BT831" s="106"/>
      <c r="BU831" s="106"/>
      <c r="BV831" s="106"/>
      <c r="BW831" s="106"/>
      <c r="BX831" s="106"/>
      <c r="BY831" s="106"/>
      <c r="BZ831" s="106"/>
      <c r="CA831" s="106"/>
      <c r="CB831" s="106"/>
      <c r="CC831" s="106"/>
      <c r="CD831" s="106"/>
      <c r="CE831" s="106"/>
      <c r="CF831" s="106"/>
      <c r="CG831" s="106"/>
      <c r="CH831" s="106"/>
      <c r="CI831" s="106"/>
      <c r="CJ831" s="106"/>
      <c r="CK831" s="106"/>
      <c r="CL831" s="106"/>
      <c r="CM831" s="106"/>
      <c r="CN831" s="106"/>
      <c r="CO831" s="106"/>
      <c r="CP831" s="106"/>
      <c r="CQ831" s="106"/>
      <c r="CR831" s="106"/>
      <c r="CS831" s="106"/>
      <c r="CT831" s="106"/>
      <c r="CU831" s="106"/>
      <c r="CV831" s="106"/>
      <c r="CW831" s="106"/>
      <c r="CX831" s="106"/>
      <c r="CY831" s="106"/>
      <c r="CZ831" s="106"/>
      <c r="DA831" s="106"/>
      <c r="DB831" s="106"/>
      <c r="DC831" s="106"/>
      <c r="DD831" s="106"/>
      <c r="DE831" s="106"/>
      <c r="DF831" s="106"/>
      <c r="DG831" s="106"/>
      <c r="DH831" s="106"/>
      <c r="DI831" s="106"/>
      <c r="DJ831" s="106"/>
      <c r="DK831" s="106"/>
    </row>
    <row r="832" spans="2:115" x14ac:dyDescent="0.3">
      <c r="B832" s="106"/>
      <c r="C832" s="106"/>
      <c r="D832" s="106"/>
      <c r="E832" s="106"/>
      <c r="F832" s="106"/>
      <c r="G832" s="106"/>
      <c r="H832" s="106"/>
      <c r="I832" s="106"/>
      <c r="J832" s="106"/>
      <c r="K832" s="106"/>
      <c r="L832" s="106"/>
      <c r="M832" s="106"/>
      <c r="N832" s="106"/>
      <c r="O832" s="106"/>
      <c r="P832" s="114"/>
      <c r="Q832" s="114"/>
      <c r="R832" s="106"/>
      <c r="S832" s="106"/>
      <c r="T832" s="106"/>
      <c r="U832" s="106"/>
      <c r="V832" s="106"/>
      <c r="W832" s="106"/>
      <c r="X832" s="106"/>
      <c r="Y832" s="106"/>
      <c r="Z832" s="106"/>
      <c r="AA832" s="106"/>
      <c r="AB832" s="106"/>
      <c r="AC832" s="106"/>
      <c r="AD832" s="106"/>
      <c r="AE832" s="106"/>
      <c r="AF832" s="106"/>
      <c r="AG832" s="106"/>
      <c r="AH832" s="106"/>
      <c r="AI832" s="106"/>
      <c r="AJ832" s="106"/>
      <c r="AK832" s="106"/>
      <c r="AL832" s="106"/>
      <c r="AM832" s="106"/>
      <c r="AN832" s="106"/>
      <c r="AO832" s="106"/>
      <c r="AP832" s="106"/>
      <c r="AQ832" s="106"/>
      <c r="AR832" s="106"/>
      <c r="AS832" s="106"/>
      <c r="AT832" s="106"/>
      <c r="AU832" s="106"/>
      <c r="AV832" s="106"/>
      <c r="AW832" s="106"/>
      <c r="AX832" s="106"/>
      <c r="AY832" s="106"/>
      <c r="AZ832" s="106"/>
      <c r="BA832" s="106"/>
      <c r="BB832" s="106"/>
      <c r="BC832" s="106"/>
      <c r="BD832" s="106"/>
      <c r="BE832" s="106"/>
      <c r="BF832" s="106"/>
      <c r="BG832" s="106"/>
      <c r="BH832" s="106"/>
      <c r="BI832" s="106"/>
      <c r="BJ832" s="106"/>
      <c r="BK832" s="106"/>
      <c r="BL832" s="106"/>
      <c r="BM832" s="106"/>
      <c r="BN832" s="106"/>
      <c r="BO832" s="106"/>
      <c r="BP832" s="106"/>
      <c r="BQ832" s="106"/>
      <c r="BR832" s="106"/>
      <c r="BS832" s="106"/>
      <c r="BT832" s="106"/>
      <c r="BU832" s="106"/>
      <c r="BV832" s="106"/>
      <c r="BW832" s="106"/>
      <c r="BX832" s="106"/>
      <c r="BY832" s="106"/>
      <c r="BZ832" s="106"/>
      <c r="CA832" s="106"/>
      <c r="CB832" s="106"/>
      <c r="CC832" s="106"/>
      <c r="CD832" s="106"/>
      <c r="CE832" s="106"/>
      <c r="CF832" s="106"/>
      <c r="CG832" s="106"/>
      <c r="CH832" s="106"/>
      <c r="CI832" s="106"/>
      <c r="CJ832" s="106"/>
      <c r="CK832" s="106"/>
      <c r="CL832" s="106"/>
      <c r="CM832" s="106"/>
      <c r="CN832" s="106"/>
      <c r="CO832" s="106"/>
      <c r="CP832" s="106"/>
      <c r="CQ832" s="106"/>
      <c r="CR832" s="106"/>
      <c r="CS832" s="106"/>
      <c r="CT832" s="106"/>
      <c r="CU832" s="106"/>
      <c r="CV832" s="106"/>
      <c r="CW832" s="106"/>
      <c r="CX832" s="106"/>
      <c r="CY832" s="106"/>
      <c r="CZ832" s="106"/>
      <c r="DA832" s="106"/>
      <c r="DB832" s="106"/>
      <c r="DC832" s="106"/>
      <c r="DD832" s="106"/>
      <c r="DE832" s="106"/>
      <c r="DF832" s="106"/>
      <c r="DG832" s="106"/>
      <c r="DH832" s="106"/>
      <c r="DI832" s="106"/>
      <c r="DJ832" s="106"/>
      <c r="DK832" s="106"/>
    </row>
    <row r="833" spans="2:115" x14ac:dyDescent="0.3">
      <c r="B833" s="106"/>
      <c r="C833" s="106"/>
      <c r="D833" s="106"/>
      <c r="E833" s="106"/>
      <c r="F833" s="106"/>
      <c r="G833" s="106"/>
      <c r="H833" s="106"/>
      <c r="I833" s="106"/>
      <c r="J833" s="106"/>
      <c r="K833" s="106"/>
      <c r="L833" s="106"/>
      <c r="M833" s="106"/>
      <c r="N833" s="106"/>
      <c r="O833" s="106"/>
      <c r="P833" s="114"/>
      <c r="Q833" s="114"/>
      <c r="R833" s="106"/>
      <c r="S833" s="106"/>
      <c r="T833" s="106"/>
      <c r="U833" s="106"/>
      <c r="V833" s="106"/>
      <c r="W833" s="106"/>
      <c r="X833" s="106"/>
      <c r="Y833" s="106"/>
      <c r="Z833" s="106"/>
      <c r="AA833" s="106"/>
      <c r="AB833" s="106"/>
      <c r="AC833" s="106"/>
      <c r="AD833" s="106"/>
      <c r="AE833" s="106"/>
      <c r="AF833" s="106"/>
      <c r="AG833" s="106"/>
      <c r="AH833" s="106"/>
      <c r="AI833" s="106"/>
      <c r="AJ833" s="106"/>
      <c r="AK833" s="106"/>
      <c r="AL833" s="106"/>
      <c r="AM833" s="106"/>
      <c r="AN833" s="106"/>
      <c r="AO833" s="106"/>
      <c r="AP833" s="106"/>
      <c r="AQ833" s="106"/>
      <c r="AR833" s="106"/>
      <c r="AS833" s="106"/>
      <c r="AT833" s="106"/>
      <c r="AU833" s="106"/>
      <c r="AV833" s="106"/>
      <c r="AW833" s="106"/>
      <c r="AX833" s="106"/>
      <c r="AY833" s="106"/>
      <c r="AZ833" s="106"/>
      <c r="BA833" s="106"/>
      <c r="BB833" s="106"/>
      <c r="BC833" s="106"/>
      <c r="BD833" s="106"/>
      <c r="BE833" s="106"/>
      <c r="BF833" s="106"/>
      <c r="BG833" s="106"/>
      <c r="BH833" s="106"/>
      <c r="BI833" s="106"/>
      <c r="BJ833" s="106"/>
      <c r="BK833" s="106"/>
      <c r="BL833" s="106"/>
      <c r="BM833" s="106"/>
      <c r="BN833" s="106"/>
      <c r="BO833" s="106"/>
      <c r="BP833" s="106"/>
      <c r="BQ833" s="106"/>
      <c r="BR833" s="106"/>
      <c r="BS833" s="106"/>
      <c r="BT833" s="106"/>
      <c r="BU833" s="106"/>
      <c r="BV833" s="106"/>
      <c r="BW833" s="106"/>
      <c r="BX833" s="106"/>
      <c r="BY833" s="106"/>
      <c r="BZ833" s="106"/>
      <c r="CA833" s="106"/>
      <c r="CB833" s="106"/>
      <c r="CC833" s="106"/>
      <c r="CD833" s="106"/>
      <c r="CE833" s="106"/>
      <c r="CF833" s="106"/>
      <c r="CG833" s="106"/>
      <c r="CH833" s="106"/>
      <c r="CI833" s="106"/>
      <c r="CJ833" s="106"/>
      <c r="CK833" s="106"/>
      <c r="CL833" s="106"/>
      <c r="CM833" s="106"/>
      <c r="CN833" s="106"/>
      <c r="CO833" s="106"/>
      <c r="CP833" s="106"/>
      <c r="CQ833" s="106"/>
      <c r="CR833" s="106"/>
      <c r="CS833" s="106"/>
      <c r="CT833" s="106"/>
      <c r="CU833" s="106"/>
      <c r="CV833" s="106"/>
      <c r="CW833" s="106"/>
      <c r="CX833" s="106"/>
      <c r="CY833" s="106"/>
      <c r="CZ833" s="106"/>
      <c r="DA833" s="106"/>
      <c r="DB833" s="106"/>
      <c r="DC833" s="106"/>
      <c r="DD833" s="106"/>
      <c r="DE833" s="106"/>
      <c r="DF833" s="106"/>
      <c r="DG833" s="106"/>
      <c r="DH833" s="106"/>
      <c r="DI833" s="106"/>
      <c r="DJ833" s="106"/>
      <c r="DK833" s="106"/>
    </row>
    <row r="834" spans="2:115" x14ac:dyDescent="0.3">
      <c r="B834" s="106"/>
      <c r="C834" s="106"/>
      <c r="D834" s="106"/>
      <c r="E834" s="106"/>
      <c r="F834" s="106"/>
      <c r="G834" s="106"/>
      <c r="H834" s="106"/>
      <c r="I834" s="106"/>
      <c r="J834" s="106"/>
      <c r="K834" s="106"/>
      <c r="L834" s="106"/>
      <c r="M834" s="106"/>
      <c r="N834" s="106"/>
      <c r="O834" s="106"/>
      <c r="P834" s="114"/>
      <c r="Q834" s="114"/>
      <c r="R834" s="106"/>
      <c r="S834" s="106"/>
      <c r="T834" s="106"/>
      <c r="U834" s="106"/>
      <c r="V834" s="106"/>
      <c r="W834" s="106"/>
      <c r="X834" s="106"/>
      <c r="Y834" s="106"/>
      <c r="Z834" s="106"/>
      <c r="AA834" s="106"/>
      <c r="AB834" s="106"/>
      <c r="AC834" s="106"/>
      <c r="AD834" s="106"/>
      <c r="AE834" s="106"/>
      <c r="AF834" s="106"/>
      <c r="AG834" s="106"/>
      <c r="AH834" s="106"/>
      <c r="AI834" s="106"/>
      <c r="AJ834" s="106"/>
      <c r="AK834" s="106"/>
      <c r="AL834" s="106"/>
      <c r="AM834" s="106"/>
      <c r="AN834" s="106"/>
      <c r="AO834" s="106"/>
      <c r="AP834" s="106"/>
      <c r="AQ834" s="106"/>
      <c r="AR834" s="106"/>
      <c r="AS834" s="106"/>
      <c r="AT834" s="106"/>
      <c r="AU834" s="106"/>
      <c r="AV834" s="106"/>
      <c r="AW834" s="106"/>
      <c r="AX834" s="106"/>
      <c r="AY834" s="106"/>
      <c r="AZ834" s="106"/>
      <c r="BA834" s="106"/>
      <c r="BB834" s="106"/>
      <c r="BC834" s="106"/>
      <c r="BD834" s="106"/>
      <c r="BE834" s="106"/>
      <c r="BF834" s="106"/>
      <c r="BG834" s="106"/>
      <c r="BH834" s="106"/>
      <c r="BI834" s="106"/>
      <c r="BJ834" s="106"/>
      <c r="BK834" s="106"/>
      <c r="BL834" s="106"/>
      <c r="BM834" s="106"/>
      <c r="BN834" s="106"/>
      <c r="BO834" s="106"/>
      <c r="BP834" s="106"/>
      <c r="BQ834" s="106"/>
      <c r="BR834" s="106"/>
      <c r="BS834" s="106"/>
      <c r="BT834" s="106"/>
      <c r="BU834" s="106"/>
      <c r="BV834" s="106"/>
      <c r="BW834" s="106"/>
      <c r="BX834" s="106"/>
      <c r="BY834" s="106"/>
      <c r="BZ834" s="106"/>
      <c r="CA834" s="106"/>
      <c r="CB834" s="106"/>
      <c r="CC834" s="106"/>
      <c r="CD834" s="106"/>
      <c r="CE834" s="106"/>
      <c r="CF834" s="106"/>
      <c r="CG834" s="106"/>
      <c r="CH834" s="106"/>
      <c r="CI834" s="106"/>
      <c r="CJ834" s="106"/>
      <c r="CK834" s="106"/>
      <c r="CL834" s="106"/>
      <c r="CM834" s="106"/>
      <c r="CN834" s="106"/>
      <c r="CO834" s="106"/>
      <c r="CP834" s="106"/>
      <c r="CQ834" s="106"/>
      <c r="CR834" s="106"/>
      <c r="CS834" s="106"/>
      <c r="CT834" s="106"/>
      <c r="CU834" s="106"/>
      <c r="CV834" s="106"/>
      <c r="CW834" s="106"/>
      <c r="CX834" s="106"/>
      <c r="CY834" s="106"/>
      <c r="CZ834" s="106"/>
      <c r="DA834" s="106"/>
      <c r="DB834" s="106"/>
      <c r="DC834" s="106"/>
      <c r="DD834" s="106"/>
      <c r="DE834" s="106"/>
      <c r="DF834" s="106"/>
      <c r="DG834" s="106"/>
      <c r="DH834" s="106"/>
      <c r="DI834" s="106"/>
      <c r="DJ834" s="106"/>
      <c r="DK834" s="106"/>
    </row>
    <row r="835" spans="2:115" x14ac:dyDescent="0.3">
      <c r="B835" s="106"/>
      <c r="C835" s="106"/>
      <c r="D835" s="106"/>
      <c r="E835" s="106"/>
      <c r="F835" s="106"/>
      <c r="G835" s="106"/>
      <c r="H835" s="106"/>
      <c r="I835" s="106"/>
      <c r="J835" s="106"/>
      <c r="K835" s="106"/>
      <c r="L835" s="106"/>
      <c r="M835" s="106"/>
      <c r="N835" s="106"/>
      <c r="O835" s="106"/>
      <c r="P835" s="114"/>
      <c r="Q835" s="114"/>
      <c r="R835" s="106"/>
      <c r="S835" s="106"/>
      <c r="T835" s="106"/>
      <c r="U835" s="106"/>
      <c r="V835" s="106"/>
      <c r="W835" s="106"/>
      <c r="X835" s="106"/>
      <c r="Y835" s="106"/>
      <c r="Z835" s="106"/>
      <c r="AA835" s="106"/>
      <c r="AB835" s="106"/>
      <c r="AC835" s="106"/>
      <c r="AD835" s="106"/>
      <c r="AE835" s="106"/>
      <c r="AF835" s="106"/>
      <c r="AG835" s="106"/>
      <c r="AH835" s="106"/>
      <c r="AI835" s="106"/>
      <c r="AJ835" s="106"/>
      <c r="AK835" s="106"/>
      <c r="AL835" s="106"/>
      <c r="AM835" s="106"/>
      <c r="AN835" s="106"/>
      <c r="AO835" s="106"/>
      <c r="AP835" s="106"/>
      <c r="AQ835" s="106"/>
      <c r="AR835" s="106"/>
      <c r="AS835" s="106"/>
      <c r="AT835" s="106"/>
      <c r="AU835" s="106"/>
      <c r="AV835" s="106"/>
      <c r="AW835" s="106"/>
      <c r="AX835" s="106"/>
      <c r="AY835" s="106"/>
      <c r="AZ835" s="106"/>
      <c r="BA835" s="106"/>
      <c r="BB835" s="106"/>
      <c r="BC835" s="106"/>
      <c r="BD835" s="106"/>
      <c r="BE835" s="106"/>
      <c r="BF835" s="106"/>
      <c r="BG835" s="106"/>
      <c r="BH835" s="106"/>
      <c r="BI835" s="106"/>
      <c r="BJ835" s="106"/>
      <c r="BK835" s="106"/>
      <c r="BL835" s="106"/>
      <c r="BM835" s="106"/>
      <c r="BN835" s="106"/>
      <c r="BO835" s="106"/>
      <c r="BP835" s="106"/>
      <c r="BQ835" s="106"/>
      <c r="BR835" s="106"/>
      <c r="BS835" s="106"/>
      <c r="BT835" s="106"/>
      <c r="BU835" s="106"/>
      <c r="BV835" s="106"/>
      <c r="BW835" s="106"/>
      <c r="BX835" s="106"/>
      <c r="BY835" s="106"/>
      <c r="BZ835" s="106"/>
      <c r="CA835" s="106"/>
      <c r="CB835" s="106"/>
      <c r="CC835" s="106"/>
      <c r="CD835" s="106"/>
      <c r="CE835" s="106"/>
      <c r="CF835" s="106"/>
      <c r="CG835" s="106"/>
      <c r="CH835" s="106"/>
      <c r="CI835" s="106"/>
      <c r="CJ835" s="106"/>
      <c r="CK835" s="106"/>
      <c r="CL835" s="106"/>
      <c r="CM835" s="106"/>
      <c r="CN835" s="106"/>
      <c r="CO835" s="106"/>
      <c r="CP835" s="106"/>
      <c r="CQ835" s="106"/>
      <c r="CR835" s="106"/>
      <c r="CS835" s="106"/>
      <c r="CT835" s="106"/>
      <c r="CU835" s="106"/>
      <c r="CV835" s="106"/>
      <c r="CW835" s="106"/>
      <c r="CX835" s="106"/>
      <c r="CY835" s="106"/>
      <c r="CZ835" s="106"/>
      <c r="DA835" s="106"/>
      <c r="DB835" s="106"/>
      <c r="DC835" s="106"/>
      <c r="DD835" s="106"/>
      <c r="DE835" s="106"/>
      <c r="DF835" s="106"/>
      <c r="DG835" s="106"/>
      <c r="DH835" s="106"/>
      <c r="DI835" s="106"/>
      <c r="DJ835" s="106"/>
      <c r="DK835" s="106"/>
    </row>
    <row r="836" spans="2:115" x14ac:dyDescent="0.3">
      <c r="B836" s="106"/>
      <c r="C836" s="106"/>
      <c r="D836" s="106"/>
      <c r="E836" s="106"/>
      <c r="F836" s="106"/>
      <c r="G836" s="106"/>
      <c r="H836" s="106"/>
      <c r="I836" s="106"/>
      <c r="J836" s="106"/>
      <c r="K836" s="106"/>
      <c r="L836" s="106"/>
      <c r="M836" s="106"/>
      <c r="N836" s="106"/>
      <c r="O836" s="106"/>
      <c r="P836" s="114"/>
      <c r="Q836" s="114"/>
      <c r="R836" s="106"/>
      <c r="S836" s="106"/>
      <c r="T836" s="106"/>
      <c r="U836" s="106"/>
      <c r="V836" s="106"/>
      <c r="W836" s="106"/>
      <c r="X836" s="106"/>
      <c r="Y836" s="106"/>
      <c r="Z836" s="106"/>
      <c r="AA836" s="106"/>
      <c r="AB836" s="106"/>
      <c r="AC836" s="106"/>
      <c r="AD836" s="106"/>
      <c r="AE836" s="106"/>
      <c r="AF836" s="106"/>
      <c r="AG836" s="106"/>
      <c r="AH836" s="106"/>
      <c r="AI836" s="106"/>
      <c r="AJ836" s="106"/>
      <c r="AK836" s="106"/>
      <c r="AL836" s="106"/>
      <c r="AM836" s="106"/>
      <c r="AN836" s="106"/>
      <c r="AO836" s="106"/>
      <c r="AP836" s="106"/>
      <c r="AQ836" s="106"/>
      <c r="AR836" s="106"/>
      <c r="AS836" s="106"/>
      <c r="AT836" s="106"/>
      <c r="AU836" s="106"/>
      <c r="AV836" s="106"/>
      <c r="AW836" s="106"/>
      <c r="AX836" s="106"/>
      <c r="AY836" s="106"/>
      <c r="AZ836" s="106"/>
      <c r="BA836" s="106"/>
      <c r="BB836" s="106"/>
      <c r="BC836" s="106"/>
      <c r="BD836" s="106"/>
      <c r="BE836" s="106"/>
      <c r="BF836" s="106"/>
      <c r="BG836" s="106"/>
      <c r="BH836" s="106"/>
      <c r="BI836" s="106"/>
      <c r="BJ836" s="106"/>
      <c r="BK836" s="106"/>
      <c r="BL836" s="106"/>
      <c r="BM836" s="106"/>
      <c r="BN836" s="106"/>
      <c r="BO836" s="106"/>
      <c r="BP836" s="106"/>
      <c r="BQ836" s="106"/>
      <c r="BR836" s="106"/>
      <c r="BS836" s="106"/>
      <c r="BT836" s="106"/>
      <c r="BU836" s="106"/>
      <c r="BV836" s="106"/>
      <c r="BW836" s="106"/>
      <c r="BX836" s="106"/>
      <c r="BY836" s="106"/>
      <c r="BZ836" s="106"/>
      <c r="CA836" s="106"/>
      <c r="CB836" s="106"/>
      <c r="CC836" s="106"/>
      <c r="CD836" s="106"/>
      <c r="CE836" s="106"/>
      <c r="CF836" s="106"/>
      <c r="CG836" s="106"/>
      <c r="CH836" s="106"/>
      <c r="CI836" s="106"/>
      <c r="CJ836" s="106"/>
      <c r="CK836" s="106"/>
      <c r="CL836" s="106"/>
      <c r="CM836" s="106"/>
      <c r="CN836" s="106"/>
      <c r="CO836" s="106"/>
      <c r="CP836" s="106"/>
      <c r="CQ836" s="106"/>
      <c r="CR836" s="106"/>
      <c r="CS836" s="106"/>
      <c r="CT836" s="106"/>
      <c r="CU836" s="106"/>
      <c r="CV836" s="106"/>
      <c r="CW836" s="106"/>
      <c r="CX836" s="106"/>
      <c r="CY836" s="106"/>
      <c r="CZ836" s="106"/>
      <c r="DA836" s="106"/>
      <c r="DB836" s="106"/>
      <c r="DC836" s="106"/>
      <c r="DD836" s="106"/>
      <c r="DE836" s="106"/>
      <c r="DF836" s="106"/>
      <c r="DG836" s="106"/>
      <c r="DH836" s="106"/>
      <c r="DI836" s="106"/>
      <c r="DJ836" s="106"/>
      <c r="DK836" s="106"/>
    </row>
  </sheetData>
  <sheetProtection algorithmName="SHA-512" hashValue="3CCGQXMMgBThehsxz5+0/LGruX04v3AJ3xDmTNcX+Pup6l0PoN/GEudPg+55Pk4rrn3OmxF9/PM6mWntykrKtQ==" saltValue="zuxqzcAA7CC8qGID4e2k0w==" spinCount="100000" sheet="1" objects="1" scenarios="1"/>
  <mergeCells count="59">
    <mergeCell ref="A48:J48"/>
    <mergeCell ref="A49:J49"/>
    <mergeCell ref="D4:H4"/>
    <mergeCell ref="CV60:DC60"/>
    <mergeCell ref="B2:J2"/>
    <mergeCell ref="T60:AA60"/>
    <mergeCell ref="AB60:AI60"/>
    <mergeCell ref="AJ60:AQ60"/>
    <mergeCell ref="AR60:AY60"/>
    <mergeCell ref="AZ60:BG60"/>
    <mergeCell ref="BH60:BO60"/>
    <mergeCell ref="BP60:BW60"/>
    <mergeCell ref="BX60:CE60"/>
    <mergeCell ref="CF60:CM60"/>
    <mergeCell ref="CN60:CU60"/>
    <mergeCell ref="B6:D6"/>
    <mergeCell ref="B32:E32"/>
    <mergeCell ref="B15:E15"/>
    <mergeCell ref="G32:J32"/>
    <mergeCell ref="DD60:DK60"/>
    <mergeCell ref="DL60:DS60"/>
    <mergeCell ref="DT60:EA60"/>
    <mergeCell ref="EB60:EI60"/>
    <mergeCell ref="EJ60:EQ60"/>
    <mergeCell ref="B33:B34"/>
    <mergeCell ref="C33:C34"/>
    <mergeCell ref="D33:E33"/>
    <mergeCell ref="D34:E34"/>
    <mergeCell ref="I33:J33"/>
    <mergeCell ref="I34:J34"/>
    <mergeCell ref="G33:G34"/>
    <mergeCell ref="H33:H34"/>
    <mergeCell ref="D44:E44"/>
    <mergeCell ref="D35:E35"/>
    <mergeCell ref="D36:E36"/>
    <mergeCell ref="D37:E37"/>
    <mergeCell ref="D38:E38"/>
    <mergeCell ref="D39:E39"/>
    <mergeCell ref="D45:E45"/>
    <mergeCell ref="I35:J35"/>
    <mergeCell ref="I36:J36"/>
    <mergeCell ref="I37:J37"/>
    <mergeCell ref="I38:J38"/>
    <mergeCell ref="I39:J39"/>
    <mergeCell ref="I40:J40"/>
    <mergeCell ref="I41:J41"/>
    <mergeCell ref="I42:J42"/>
    <mergeCell ref="I43:J43"/>
    <mergeCell ref="I44:J44"/>
    <mergeCell ref="I45:J45"/>
    <mergeCell ref="D40:E40"/>
    <mergeCell ref="D41:E41"/>
    <mergeCell ref="D42:E42"/>
    <mergeCell ref="D43:E43"/>
    <mergeCell ref="G15:K15"/>
    <mergeCell ref="G16:H16"/>
    <mergeCell ref="B16:C16"/>
    <mergeCell ref="G7:H7"/>
    <mergeCell ref="C9:F9"/>
  </mergeCells>
  <pageMargins left="0.25" right="0.25" top="0.75" bottom="0.75" header="0.3" footer="0.3"/>
  <pageSetup paperSize="9" orientation="portrait" horizontalDpi="4294967293" verticalDpi="4294967293" r:id="rId1"/>
  <customProperties>
    <customPr name="SSC_SHEET_GUID" r:id="rId2"/>
  </customProperties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20CCED-8AA6-42E9-8004-7502579061CE}">
  <dimension ref="A1"/>
  <sheetViews>
    <sheetView showGridLines="0" workbookViewId="0">
      <selection activeCell="M20" sqref="M20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AFBF-23B6-473B-BE62-80103EAABCBA}">
  <dimension ref="A1"/>
  <sheetViews>
    <sheetView showGridLines="0" workbookViewId="0">
      <selection activeCell="M9" sqref="M9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J267"/>
  <sheetViews>
    <sheetView showGridLines="0" zoomScale="85" zoomScaleNormal="85" workbookViewId="0"/>
  </sheetViews>
  <sheetFormatPr baseColWidth="10" defaultColWidth="8.88671875" defaultRowHeight="14.4" x14ac:dyDescent="0.3"/>
  <cols>
    <col min="1" max="1" width="2.6640625" customWidth="1"/>
    <col min="13" max="13" width="6.44140625" customWidth="1"/>
    <col min="16" max="17" width="25.6640625" style="34" customWidth="1"/>
    <col min="18" max="18" width="39.44140625" customWidth="1"/>
    <col min="29" max="29" width="11.44140625" bestFit="1" customWidth="1"/>
  </cols>
  <sheetData>
    <row r="1" spans="1:42" x14ac:dyDescent="0.3">
      <c r="A1" s="1"/>
      <c r="B1" s="2"/>
      <c r="C1" s="2"/>
      <c r="D1" s="2"/>
      <c r="E1" s="2"/>
      <c r="F1" s="2"/>
      <c r="G1" s="2"/>
      <c r="H1" s="2"/>
    </row>
    <row r="2" spans="1:42" ht="18" x14ac:dyDescent="0.3">
      <c r="A2" s="3"/>
      <c r="B2" s="219" t="s">
        <v>627</v>
      </c>
      <c r="C2" s="219"/>
      <c r="D2" s="219"/>
      <c r="E2" s="219"/>
      <c r="F2" s="219"/>
      <c r="G2" s="219"/>
      <c r="H2" s="219"/>
      <c r="I2" s="219"/>
      <c r="J2" s="219"/>
      <c r="K2" s="67"/>
    </row>
    <row r="3" spans="1:42" x14ac:dyDescent="0.3">
      <c r="A3" s="4"/>
      <c r="B3" s="13" t="s">
        <v>3</v>
      </c>
      <c r="C3" s="5"/>
      <c r="D3" s="5"/>
      <c r="E3" s="5"/>
      <c r="I3" s="6" t="s">
        <v>0</v>
      </c>
      <c r="J3" s="101" t="s">
        <v>632</v>
      </c>
      <c r="K3" s="7"/>
      <c r="L3" s="37"/>
    </row>
    <row r="4" spans="1:42" x14ac:dyDescent="0.3">
      <c r="A4" s="4"/>
      <c r="B4" s="8" t="s">
        <v>4</v>
      </c>
      <c r="C4" s="5"/>
      <c r="D4" s="5"/>
      <c r="E4" s="5"/>
      <c r="I4" s="6" t="s">
        <v>1</v>
      </c>
      <c r="J4" s="9" t="s">
        <v>5</v>
      </c>
      <c r="K4" s="10"/>
      <c r="L4" s="38"/>
      <c r="M4" s="14" t="s">
        <v>527</v>
      </c>
      <c r="P4" s="34">
        <f>IF(ISNUMBER(F6),F6,51)</f>
        <v>2</v>
      </c>
      <c r="Z4" s="14" t="s">
        <v>610</v>
      </c>
    </row>
    <row r="5" spans="1:42" ht="15" customHeight="1" x14ac:dyDescent="0.3">
      <c r="A5" s="4"/>
      <c r="D5" s="12"/>
      <c r="E5" s="12"/>
      <c r="X5" t="s">
        <v>533</v>
      </c>
    </row>
    <row r="6" spans="1:42" ht="15" customHeight="1" x14ac:dyDescent="0.3">
      <c r="A6" s="4"/>
      <c r="B6" s="35" t="s">
        <v>528</v>
      </c>
      <c r="C6" s="36"/>
      <c r="D6" s="36"/>
      <c r="E6" s="16"/>
      <c r="F6" s="47">
        <v>2</v>
      </c>
      <c r="H6" s="45"/>
      <c r="I6" s="56" t="s">
        <v>2</v>
      </c>
      <c r="J6" s="11"/>
      <c r="M6" s="19"/>
      <c r="N6" s="18" t="s">
        <v>611</v>
      </c>
      <c r="O6" s="18" t="s">
        <v>612</v>
      </c>
      <c r="P6" s="39" t="s">
        <v>529</v>
      </c>
      <c r="Q6" s="39" t="s">
        <v>530</v>
      </c>
      <c r="R6" s="19"/>
      <c r="S6" s="19" t="s">
        <v>614</v>
      </c>
      <c r="T6" s="86" t="s">
        <v>613</v>
      </c>
      <c r="U6" s="86"/>
      <c r="V6" s="19"/>
      <c r="X6" t="s">
        <v>534</v>
      </c>
      <c r="Z6" s="99"/>
      <c r="AA6" s="93" t="s">
        <v>611</v>
      </c>
      <c r="AB6" s="94"/>
      <c r="AC6" s="94"/>
      <c r="AD6" s="94"/>
      <c r="AE6" s="98" t="s">
        <v>607</v>
      </c>
      <c r="AF6" s="98" t="s">
        <v>608</v>
      </c>
      <c r="AG6" s="98" t="s">
        <v>609</v>
      </c>
    </row>
    <row r="7" spans="1:42" x14ac:dyDescent="0.3">
      <c r="B7" t="s">
        <v>535</v>
      </c>
      <c r="G7" s="48" t="str">
        <f>IF(P59,VLOOKUP(F6,M7:R56,6),P60)</f>
        <v>ACETONA + CLOROFORMO</v>
      </c>
      <c r="M7" s="18">
        <v>1</v>
      </c>
      <c r="N7" s="40">
        <v>146</v>
      </c>
      <c r="O7" s="40">
        <v>162</v>
      </c>
      <c r="P7" s="39" t="str">
        <f>IF(ISNUMBER(N7),VLOOKUP(N7,Dbk!$A$14:$B$481,2),"")</f>
        <v>ACETONA</v>
      </c>
      <c r="Q7" s="39" t="str">
        <f>IF(ISNUMBER(O7),VLOOKUP(O7,Dbk!$A$14:$B$481,2),"")</f>
        <v>BENCENO</v>
      </c>
      <c r="R7" s="19" t="str">
        <f>P7&amp;" + "&amp;Q7</f>
        <v>ACETONA + BENCENO</v>
      </c>
      <c r="S7" s="88">
        <v>331</v>
      </c>
      <c r="T7" s="87">
        <v>-208.9</v>
      </c>
      <c r="U7" s="87"/>
      <c r="V7" s="20"/>
      <c r="W7" s="18">
        <v>1</v>
      </c>
      <c r="X7" t="b">
        <f>IF(AND(ISNUMBER(N7),ISNUMBER(O7)),IF(AND(N7&lt;=468,O7&lt;=468),TRUE,FALSE),FALSE)</f>
        <v>1</v>
      </c>
      <c r="Z7" s="100">
        <v>1</v>
      </c>
      <c r="AA7" s="95">
        <v>146</v>
      </c>
      <c r="AB7" s="97" t="str">
        <f>IF(ISNUMBER(AA7),VLOOKUP(AA7,Dbk!$A$14:$B$481,2),"")</f>
        <v>ACETONA</v>
      </c>
      <c r="AC7" s="94"/>
      <c r="AD7" s="94"/>
      <c r="AE7" s="96">
        <v>2.57</v>
      </c>
      <c r="AF7" s="96">
        <v>2.34</v>
      </c>
      <c r="AG7" s="96"/>
      <c r="AL7" s="90"/>
      <c r="AM7" s="91"/>
      <c r="AN7" s="91"/>
      <c r="AO7" s="91"/>
      <c r="AP7" s="17"/>
    </row>
    <row r="8" spans="1:42" x14ac:dyDescent="0.3">
      <c r="B8" s="49" t="s">
        <v>536</v>
      </c>
      <c r="G8">
        <v>1</v>
      </c>
      <c r="H8">
        <v>2</v>
      </c>
      <c r="M8" s="18">
        <v>2</v>
      </c>
      <c r="N8" s="40">
        <v>146</v>
      </c>
      <c r="O8" s="40">
        <v>185</v>
      </c>
      <c r="P8" s="39" t="str">
        <f>IF(ISNUMBER(N8),VLOOKUP(N8,Dbk!$A$14:$B$481,2),"")</f>
        <v>ACETONA</v>
      </c>
      <c r="Q8" s="39" t="str">
        <f>IF(ISNUMBER(O8),VLOOKUP(O8,Dbk!$A$14:$B$481,2),"")</f>
        <v>CLOROFORMO</v>
      </c>
      <c r="R8" s="19" t="str">
        <f t="shared" ref="R8:R56" si="0">P8&amp;" + "&amp;Q8</f>
        <v>ACETONA + CLOROFORMO</v>
      </c>
      <c r="S8" s="88">
        <v>149.80000000000001</v>
      </c>
      <c r="T8" s="87">
        <v>-315.5</v>
      </c>
      <c r="U8" s="87"/>
      <c r="V8" s="41"/>
      <c r="W8" s="18">
        <v>2</v>
      </c>
      <c r="X8" t="b">
        <f t="shared" ref="X8:X56" si="1">IF(AND(ISNUMBER(N8),ISNUMBER(O8)),IF(AND(N8&lt;=468,O8&lt;=468),TRUE,FALSE),FALSE)</f>
        <v>1</v>
      </c>
      <c r="Z8" s="100">
        <v>2</v>
      </c>
      <c r="AA8" s="95">
        <v>147</v>
      </c>
      <c r="AB8" s="97" t="str">
        <f>IF(ISNUMBER(AA8),VLOOKUP(AA8,Dbk!$A$14:$B$481,2),"")</f>
        <v>ACETONITRILO</v>
      </c>
      <c r="AC8" s="94"/>
      <c r="AD8" s="94"/>
      <c r="AE8" s="96">
        <v>1.87</v>
      </c>
      <c r="AF8" s="96">
        <v>1.72</v>
      </c>
      <c r="AG8" s="96"/>
      <c r="AL8" s="90"/>
      <c r="AM8" s="91"/>
      <c r="AN8" s="91"/>
      <c r="AO8" s="91"/>
      <c r="AP8" s="17"/>
    </row>
    <row r="9" spans="1:42" x14ac:dyDescent="0.3">
      <c r="B9" t="s">
        <v>6</v>
      </c>
      <c r="G9" s="50">
        <f t="shared" ref="G9:H11" si="2">IF($P$59,P64,"")</f>
        <v>16.651299999999999</v>
      </c>
      <c r="H9" s="50">
        <f t="shared" si="2"/>
        <v>15.9732</v>
      </c>
      <c r="M9" s="18">
        <v>3</v>
      </c>
      <c r="N9" s="40">
        <v>179</v>
      </c>
      <c r="O9" s="40">
        <v>147</v>
      </c>
      <c r="P9" s="39" t="str">
        <f>IF(ISNUMBER(N9),VLOOKUP(N9,Dbk!$A$14:$B$481,2),"")</f>
        <v>TETRACLORURO DE CARBONO</v>
      </c>
      <c r="Q9" s="39" t="str">
        <f>IF(ISNUMBER(O9),VLOOKUP(O9,Dbk!$A$14:$B$481,2),"")</f>
        <v>ACETONITRILO</v>
      </c>
      <c r="R9" s="19" t="str">
        <f t="shared" si="0"/>
        <v>TETRACLORURO DE CARBONO + ACETONITRILO</v>
      </c>
      <c r="S9" s="88">
        <v>-100.1</v>
      </c>
      <c r="T9" s="87">
        <v>953.4</v>
      </c>
      <c r="U9" s="87"/>
      <c r="V9" s="20"/>
      <c r="W9" s="18">
        <v>3</v>
      </c>
      <c r="X9" t="b">
        <f t="shared" si="1"/>
        <v>1</v>
      </c>
      <c r="Z9" s="100">
        <v>3</v>
      </c>
      <c r="AA9" s="95">
        <v>162</v>
      </c>
      <c r="AB9" s="97" t="str">
        <f>IF(ISNUMBER(AA9),VLOOKUP(AA9,Dbk!$A$14:$B$481,2),"")</f>
        <v>BENCENO</v>
      </c>
      <c r="AC9" s="94"/>
      <c r="AD9" s="94"/>
      <c r="AE9" s="96">
        <v>3.19</v>
      </c>
      <c r="AF9" s="96">
        <v>2.4</v>
      </c>
      <c r="AG9" s="96"/>
      <c r="AL9" s="90"/>
      <c r="AM9" s="91"/>
      <c r="AN9" s="91"/>
      <c r="AO9" s="91"/>
      <c r="AP9" s="17"/>
    </row>
    <row r="10" spans="1:42" ht="15" customHeight="1" x14ac:dyDescent="0.3">
      <c r="B10" t="s">
        <v>7</v>
      </c>
      <c r="G10" s="50">
        <f t="shared" si="2"/>
        <v>2940.46</v>
      </c>
      <c r="H10" s="50">
        <f t="shared" si="2"/>
        <v>2696.79</v>
      </c>
      <c r="M10" s="18">
        <v>4</v>
      </c>
      <c r="N10" s="40">
        <v>234</v>
      </c>
      <c r="O10" s="40">
        <v>233</v>
      </c>
      <c r="P10" s="39" t="str">
        <f>IF(ISNUMBER(N10),VLOOKUP(N10,Dbk!$A$14:$B$481,2),"")</f>
        <v>ACETATO DE ETILO</v>
      </c>
      <c r="Q10" s="39" t="str">
        <f>IF(ISNUMBER(O10),VLOOKUP(O10,Dbk!$A$14:$B$481,2),"")</f>
        <v>ETANOL</v>
      </c>
      <c r="R10" s="19" t="str">
        <f t="shared" si="0"/>
        <v>ACETATO DE ETILO + ETANOL</v>
      </c>
      <c r="S10" s="88">
        <v>-292.3</v>
      </c>
      <c r="T10" s="87">
        <v>446.5</v>
      </c>
      <c r="U10" s="87"/>
      <c r="V10" s="20"/>
      <c r="W10" s="18">
        <v>4</v>
      </c>
      <c r="X10" t="b">
        <f t="shared" si="1"/>
        <v>1</v>
      </c>
      <c r="Z10" s="100">
        <v>4</v>
      </c>
      <c r="AA10" s="95">
        <v>179</v>
      </c>
      <c r="AB10" s="97" t="str">
        <f>IF(ISNUMBER(AA10),VLOOKUP(AA10,Dbk!$A$14:$B$481,2),"")</f>
        <v>TETRACLORURO DE CARBONO</v>
      </c>
      <c r="AC10" s="94"/>
      <c r="AD10" s="94"/>
      <c r="AE10" s="96">
        <v>3.33</v>
      </c>
      <c r="AF10" s="96">
        <v>2.82</v>
      </c>
      <c r="AG10" s="96"/>
      <c r="AL10" s="90"/>
      <c r="AM10" s="91"/>
      <c r="AN10" s="91"/>
      <c r="AO10" s="91"/>
      <c r="AP10" s="17"/>
    </row>
    <row r="11" spans="1:42" x14ac:dyDescent="0.3">
      <c r="B11" t="s">
        <v>8</v>
      </c>
      <c r="G11" s="50">
        <f t="shared" si="2"/>
        <v>-35.93</v>
      </c>
      <c r="H11" s="50">
        <f t="shared" si="2"/>
        <v>-46.16</v>
      </c>
      <c r="M11" s="18">
        <v>5</v>
      </c>
      <c r="N11" s="40">
        <v>297</v>
      </c>
      <c r="O11" s="40">
        <v>162</v>
      </c>
      <c r="P11" s="39" t="str">
        <f>IF(ISNUMBER(N11),VLOOKUP(N11,Dbk!$A$14:$B$481,2),"")</f>
        <v>METANOL</v>
      </c>
      <c r="Q11" s="39" t="str">
        <f>IF(ISNUMBER(O11),VLOOKUP(O11,Dbk!$A$14:$B$481,2),"")</f>
        <v>BENCENO</v>
      </c>
      <c r="R11" s="19" t="str">
        <f t="shared" si="0"/>
        <v>METANOL + BENCENO</v>
      </c>
      <c r="S11" s="88">
        <v>1355.8</v>
      </c>
      <c r="T11" s="87">
        <v>-417.4</v>
      </c>
      <c r="U11" s="87"/>
      <c r="V11" s="20"/>
      <c r="W11" s="18">
        <v>5</v>
      </c>
      <c r="X11" t="b">
        <f t="shared" si="1"/>
        <v>1</v>
      </c>
      <c r="Z11" s="100">
        <v>5</v>
      </c>
      <c r="AA11" s="95">
        <v>185</v>
      </c>
      <c r="AB11" s="97" t="str">
        <f>IF(ISNUMBER(AA11),VLOOKUP(AA11,Dbk!$A$14:$B$481,2),"")</f>
        <v>CLOROFORMO</v>
      </c>
      <c r="AC11" s="94"/>
      <c r="AD11" s="94"/>
      <c r="AE11" s="96">
        <v>2.87</v>
      </c>
      <c r="AF11" s="96">
        <v>2.41</v>
      </c>
      <c r="AG11" s="96"/>
      <c r="AL11" s="90"/>
      <c r="AM11" s="91"/>
      <c r="AN11" s="91"/>
      <c r="AO11" s="91"/>
      <c r="AP11" s="17"/>
    </row>
    <row r="12" spans="1:42" x14ac:dyDescent="0.3">
      <c r="B12" s="15" t="s">
        <v>615</v>
      </c>
      <c r="E12" s="54" t="s">
        <v>537</v>
      </c>
      <c r="G12" s="50">
        <f>IF($P$59,P70,"")</f>
        <v>-315.5</v>
      </c>
      <c r="H12" s="50">
        <f>IF($P$59,Q70,"")</f>
        <v>149.80000000000001</v>
      </c>
      <c r="M12" s="18">
        <v>6</v>
      </c>
      <c r="N12" s="40">
        <v>299</v>
      </c>
      <c r="O12" s="40">
        <v>233</v>
      </c>
      <c r="P12" s="39" t="str">
        <f>IF(ISNUMBER(N12),VLOOKUP(N12,Dbk!$A$14:$B$481,2),"")</f>
        <v>ACETATO DE METILO</v>
      </c>
      <c r="Q12" s="39" t="str">
        <f>IF(ISNUMBER(O12),VLOOKUP(O12,Dbk!$A$14:$B$481,2),"")</f>
        <v>ETANOL</v>
      </c>
      <c r="R12" s="19" t="str">
        <f t="shared" si="0"/>
        <v>ACETATO DE METILO + ETANOL</v>
      </c>
      <c r="S12" s="20">
        <v>-40.5</v>
      </c>
      <c r="T12" s="20">
        <v>426.5</v>
      </c>
      <c r="U12" s="87"/>
      <c r="V12" s="20"/>
      <c r="W12" s="18">
        <v>6</v>
      </c>
      <c r="X12" t="b">
        <f t="shared" si="1"/>
        <v>1</v>
      </c>
      <c r="Z12" s="100">
        <v>6</v>
      </c>
      <c r="AA12" s="95">
        <v>233</v>
      </c>
      <c r="AB12" s="97" t="str">
        <f>IF(ISNUMBER(AA12),VLOOKUP(AA12,Dbk!$A$14:$B$481,2),"")</f>
        <v>ETANOL</v>
      </c>
      <c r="AC12" s="94"/>
      <c r="AD12" s="94"/>
      <c r="AE12" s="96">
        <v>2.11</v>
      </c>
      <c r="AF12" s="96">
        <v>1.97</v>
      </c>
      <c r="AG12" s="96">
        <v>0.92</v>
      </c>
      <c r="AL12" s="90"/>
      <c r="AM12" s="91"/>
      <c r="AN12" s="91"/>
      <c r="AO12" s="91"/>
      <c r="AP12" s="17"/>
    </row>
    <row r="13" spans="1:42" x14ac:dyDescent="0.3">
      <c r="G13" s="55"/>
      <c r="H13" s="55"/>
      <c r="M13" s="18">
        <v>7</v>
      </c>
      <c r="N13" s="40">
        <v>299</v>
      </c>
      <c r="O13" s="40">
        <v>297</v>
      </c>
      <c r="P13" s="39" t="str">
        <f>IF(ISNUMBER(N13),VLOOKUP(N13,Dbk!$A$14:$B$481,2),"")</f>
        <v>ACETATO DE METILO</v>
      </c>
      <c r="Q13" s="39" t="str">
        <f>IF(ISNUMBER(O13),VLOOKUP(O13,Dbk!$A$14:$B$481,2),"")</f>
        <v>METANOL</v>
      </c>
      <c r="R13" s="19" t="str">
        <f t="shared" si="0"/>
        <v>ACETATO DE METILO + METANOL</v>
      </c>
      <c r="S13" s="20">
        <v>-233.1</v>
      </c>
      <c r="T13" s="20">
        <v>622.1</v>
      </c>
      <c r="U13" s="20"/>
      <c r="V13" s="20"/>
      <c r="W13" s="18">
        <v>7</v>
      </c>
      <c r="X13" t="b">
        <f t="shared" si="1"/>
        <v>1</v>
      </c>
      <c r="Z13" s="100">
        <v>7</v>
      </c>
      <c r="AA13" s="95">
        <v>234</v>
      </c>
      <c r="AB13" s="97" t="str">
        <f>IF(ISNUMBER(AA13),VLOOKUP(AA13,Dbk!$A$14:$B$481,2),"")</f>
        <v>ACETATO DE ETILO</v>
      </c>
      <c r="AC13" s="94"/>
      <c r="AD13" s="94"/>
      <c r="AE13" s="96">
        <v>3.48</v>
      </c>
      <c r="AF13" s="96">
        <v>3.12</v>
      </c>
      <c r="AG13" s="96"/>
      <c r="AL13" s="90"/>
      <c r="AM13" s="91"/>
      <c r="AN13" s="91"/>
      <c r="AO13" s="91"/>
      <c r="AP13" s="17"/>
    </row>
    <row r="14" spans="1:42" x14ac:dyDescent="0.3">
      <c r="B14" s="85" t="str">
        <f>Q61</f>
        <v/>
      </c>
      <c r="M14" s="18">
        <v>8</v>
      </c>
      <c r="N14" s="40">
        <v>298</v>
      </c>
      <c r="O14" s="40">
        <v>162</v>
      </c>
      <c r="P14" s="39" t="str">
        <f>IF(ISNUMBER(N14),VLOOKUP(N14,Dbk!$A$14:$B$481,2),"")</f>
        <v>METHYCYCLOPENTANE</v>
      </c>
      <c r="Q14" s="39" t="str">
        <f>IF(ISNUMBER(O14),VLOOKUP(O14,Dbk!$A$14:$B$481,2),"")</f>
        <v>BENCENO</v>
      </c>
      <c r="R14" s="19" t="str">
        <f t="shared" si="0"/>
        <v>METHYCYCLOPENTANE + BENCENO</v>
      </c>
      <c r="S14" s="20">
        <v>-36.9</v>
      </c>
      <c r="T14" s="20">
        <v>138.1</v>
      </c>
      <c r="U14" s="20"/>
      <c r="V14" s="20"/>
      <c r="W14" s="18">
        <v>8</v>
      </c>
      <c r="X14" t="b">
        <f t="shared" si="1"/>
        <v>1</v>
      </c>
      <c r="Z14" s="100">
        <v>8</v>
      </c>
      <c r="AA14" s="95">
        <v>297</v>
      </c>
      <c r="AB14" s="97" t="str">
        <f>IF(ISNUMBER(AA14),VLOOKUP(AA14,Dbk!$A$14:$B$481,2),"")</f>
        <v>METANOL</v>
      </c>
      <c r="AC14" s="94"/>
      <c r="AD14" s="94"/>
      <c r="AE14" s="96">
        <v>1.43</v>
      </c>
      <c r="AF14" s="96">
        <v>1.43</v>
      </c>
      <c r="AG14" s="96">
        <v>0.96</v>
      </c>
      <c r="AL14" s="90"/>
      <c r="AM14" s="91"/>
      <c r="AN14" s="91"/>
      <c r="AO14" s="91"/>
      <c r="AP14" s="17"/>
    </row>
    <row r="15" spans="1:42" x14ac:dyDescent="0.3">
      <c r="B15" s="35" t="s">
        <v>543</v>
      </c>
      <c r="C15" s="36"/>
      <c r="D15" s="36"/>
      <c r="E15" s="36"/>
      <c r="G15" s="35" t="s">
        <v>546</v>
      </c>
      <c r="H15" s="36"/>
      <c r="I15" s="36"/>
      <c r="J15" s="36"/>
      <c r="M15" s="18">
        <v>9</v>
      </c>
      <c r="N15" s="40">
        <v>361</v>
      </c>
      <c r="O15" s="40">
        <v>162</v>
      </c>
      <c r="P15" s="39" t="str">
        <f>IF(ISNUMBER(N15),VLOOKUP(N15,Dbk!$A$14:$B$481,2),"")</f>
        <v>NITROMETHANE</v>
      </c>
      <c r="Q15" s="39" t="str">
        <f>IF(ISNUMBER(O15),VLOOKUP(O15,Dbk!$A$14:$B$481,2),"")</f>
        <v>BENCENO</v>
      </c>
      <c r="R15" s="19" t="str">
        <f t="shared" si="0"/>
        <v>NITROMETHANE + BENCENO</v>
      </c>
      <c r="S15" s="20">
        <v>309.10000000000002</v>
      </c>
      <c r="T15" s="20">
        <v>35.450000000000003</v>
      </c>
      <c r="U15" s="20"/>
      <c r="V15" s="20"/>
      <c r="W15" s="18">
        <v>9</v>
      </c>
      <c r="X15" t="b">
        <f t="shared" si="1"/>
        <v>1</v>
      </c>
      <c r="Z15" s="100">
        <v>9</v>
      </c>
      <c r="AA15" s="95">
        <v>298</v>
      </c>
      <c r="AB15" s="97" t="str">
        <f>IF(ISNUMBER(AA15),VLOOKUP(AA15,Dbk!$A$14:$B$481,2),"")</f>
        <v>METHYCYCLOPENTANE</v>
      </c>
      <c r="AC15" s="94"/>
      <c r="AD15" s="94"/>
      <c r="AE15" s="96">
        <v>3.97</v>
      </c>
      <c r="AF15" s="96">
        <v>3.01</v>
      </c>
      <c r="AG15" s="96"/>
      <c r="AL15" s="90"/>
      <c r="AM15" s="91"/>
      <c r="AN15" s="91"/>
      <c r="AO15" s="91"/>
      <c r="AP15" s="17"/>
    </row>
    <row r="16" spans="1:42" x14ac:dyDescent="0.3">
      <c r="B16" t="s">
        <v>544</v>
      </c>
      <c r="D16" s="54" t="s">
        <v>545</v>
      </c>
      <c r="E16" s="46">
        <v>1.4</v>
      </c>
      <c r="G16" t="s">
        <v>547</v>
      </c>
      <c r="I16" s="58" t="s">
        <v>548</v>
      </c>
      <c r="J16" s="46">
        <v>120</v>
      </c>
      <c r="M16" s="18">
        <v>10</v>
      </c>
      <c r="N16" s="40">
        <v>467</v>
      </c>
      <c r="O16" s="40">
        <v>233</v>
      </c>
      <c r="P16" s="39" t="str">
        <f>IF(ISNUMBER(N16),VLOOKUP(N16,Dbk!$A$14:$B$481,2),"")</f>
        <v>AGUA</v>
      </c>
      <c r="Q16" s="39" t="str">
        <f>IF(ISNUMBER(O16),VLOOKUP(O16,Dbk!$A$14:$B$481,2),"")</f>
        <v>ETANOL</v>
      </c>
      <c r="R16" s="19" t="str">
        <f t="shared" si="0"/>
        <v>AGUA + ETANOL</v>
      </c>
      <c r="S16" s="20">
        <v>258.39999999999998</v>
      </c>
      <c r="T16" s="20">
        <v>378.1</v>
      </c>
      <c r="U16" s="20"/>
      <c r="V16" s="20"/>
      <c r="W16" s="18">
        <v>10</v>
      </c>
      <c r="X16" t="b">
        <f t="shared" si="1"/>
        <v>1</v>
      </c>
      <c r="Z16" s="100">
        <v>10</v>
      </c>
      <c r="AA16" s="95">
        <v>299</v>
      </c>
      <c r="AB16" s="97" t="str">
        <f>IF(ISNUMBER(AA16),VLOOKUP(AA16,Dbk!$A$14:$B$481,2),"")</f>
        <v>ACETATO DE METILO</v>
      </c>
      <c r="AC16" s="94"/>
      <c r="AD16" s="94"/>
      <c r="AE16" s="96">
        <v>2.8</v>
      </c>
      <c r="AF16" s="96">
        <v>2.58</v>
      </c>
      <c r="AG16" s="96">
        <v>2.58</v>
      </c>
      <c r="AL16" s="90"/>
      <c r="AM16" s="91"/>
      <c r="AN16" s="91"/>
      <c r="AO16" s="91"/>
      <c r="AP16" s="17"/>
    </row>
    <row r="17" spans="2:42" x14ac:dyDescent="0.3">
      <c r="M17" s="18">
        <v>11</v>
      </c>
      <c r="N17" s="40"/>
      <c r="O17" s="40"/>
      <c r="P17" s="39" t="str">
        <f>IF(ISNUMBER(N17),VLOOKUP(N17,Dbk!$A$14:$B$481,2),"")</f>
        <v/>
      </c>
      <c r="Q17" s="39" t="str">
        <f>IF(ISNUMBER(O17),VLOOKUP(O17,Dbk!$A$14:$B$481,2),"")</f>
        <v/>
      </c>
      <c r="R17" s="19" t="str">
        <f t="shared" si="0"/>
        <v xml:space="preserve"> + </v>
      </c>
      <c r="S17" s="20"/>
      <c r="T17" s="20"/>
      <c r="U17" s="41"/>
      <c r="V17" s="20"/>
      <c r="W17" s="18">
        <v>11</v>
      </c>
      <c r="X17" t="b">
        <f t="shared" si="1"/>
        <v>0</v>
      </c>
      <c r="Z17" s="100">
        <v>11</v>
      </c>
      <c r="AA17" s="95">
        <v>308</v>
      </c>
      <c r="AB17" s="97" t="str">
        <f>IF(ISNUMBER(AA17),VLOOKUP(AA17,Dbk!$A$14:$B$481,2),"")</f>
        <v>METLETILCETONA</v>
      </c>
      <c r="AC17" s="94"/>
      <c r="AD17" s="94"/>
      <c r="AE17" s="96">
        <v>3.25</v>
      </c>
      <c r="AF17" s="96">
        <v>2.88</v>
      </c>
      <c r="AG17" s="96"/>
      <c r="AL17" s="90"/>
      <c r="AM17" s="91"/>
      <c r="AN17" s="91"/>
      <c r="AO17" s="91"/>
      <c r="AP17" s="17"/>
    </row>
    <row r="18" spans="2:42" x14ac:dyDescent="0.3">
      <c r="M18" s="18">
        <v>12</v>
      </c>
      <c r="N18" s="40"/>
      <c r="O18" s="40"/>
      <c r="P18" s="39" t="str">
        <f>IF(ISNUMBER(N18),VLOOKUP(N18,Dbk!$A$14:$B$481,2),"")</f>
        <v/>
      </c>
      <c r="Q18" s="39" t="str">
        <f>IF(ISNUMBER(O18),VLOOKUP(O18,Dbk!$A$14:$B$481,2),"")</f>
        <v/>
      </c>
      <c r="R18" s="19" t="str">
        <f t="shared" si="0"/>
        <v xml:space="preserve"> + </v>
      </c>
      <c r="S18" s="20"/>
      <c r="T18" s="20"/>
      <c r="U18" s="20"/>
      <c r="V18" s="20"/>
      <c r="W18" s="18">
        <v>12</v>
      </c>
      <c r="X18" t="b">
        <f t="shared" si="1"/>
        <v>0</v>
      </c>
      <c r="Z18" s="100">
        <v>12</v>
      </c>
      <c r="AA18" s="95">
        <v>355</v>
      </c>
      <c r="AB18" s="97" t="str">
        <f>IF(ISNUMBER(AA18),VLOOKUP(AA18,Dbk!$A$14:$B$481,2),"")</f>
        <v>n-HEXANO</v>
      </c>
      <c r="AC18" s="94"/>
      <c r="AD18" s="94"/>
      <c r="AE18" s="96">
        <v>4.5</v>
      </c>
      <c r="AF18" s="96">
        <v>3.86</v>
      </c>
      <c r="AG18" s="96"/>
      <c r="AL18" s="90"/>
      <c r="AM18" s="91"/>
      <c r="AN18" s="91"/>
      <c r="AO18" s="91"/>
      <c r="AP18" s="17"/>
    </row>
    <row r="19" spans="2:42" x14ac:dyDescent="0.3">
      <c r="M19" s="18">
        <v>13</v>
      </c>
      <c r="N19" s="40"/>
      <c r="O19" s="40"/>
      <c r="P19" s="39" t="str">
        <f>IF(ISNUMBER(N19),VLOOKUP(N19,Dbk!$A$14:$B$481,2),"")</f>
        <v/>
      </c>
      <c r="Q19" s="39" t="str">
        <f>IF(ISNUMBER(O19),VLOOKUP(O19,Dbk!$A$14:$B$481,2),"")</f>
        <v/>
      </c>
      <c r="R19" s="19" t="str">
        <f t="shared" si="0"/>
        <v xml:space="preserve"> + </v>
      </c>
      <c r="S19" s="20"/>
      <c r="T19" s="20"/>
      <c r="U19" s="20"/>
      <c r="V19" s="20"/>
      <c r="W19" s="18">
        <v>13</v>
      </c>
      <c r="X19" t="b">
        <f t="shared" si="1"/>
        <v>0</v>
      </c>
      <c r="Z19" s="100">
        <v>13</v>
      </c>
      <c r="AA19" s="95">
        <v>361</v>
      </c>
      <c r="AB19" s="97" t="str">
        <f>IF(ISNUMBER(AA19),VLOOKUP(AA19,Dbk!$A$14:$B$481,2),"")</f>
        <v>NITROMETHANE</v>
      </c>
      <c r="AC19" s="94"/>
      <c r="AD19" s="94"/>
      <c r="AE19" s="96">
        <v>2.0099999999999998</v>
      </c>
      <c r="AF19" s="96">
        <v>1.87</v>
      </c>
      <c r="AG19" s="96"/>
      <c r="AL19" s="90"/>
      <c r="AM19" s="91"/>
      <c r="AN19" s="91"/>
      <c r="AO19" s="91"/>
      <c r="AP19" s="17"/>
    </row>
    <row r="20" spans="2:42" x14ac:dyDescent="0.3">
      <c r="M20" s="18">
        <v>14</v>
      </c>
      <c r="N20" s="40"/>
      <c r="O20" s="40"/>
      <c r="P20" s="39" t="str">
        <f>IF(ISNUMBER(N20),VLOOKUP(N20,Dbk!$A$14:$B$481,2),"")</f>
        <v/>
      </c>
      <c r="Q20" s="39" t="str">
        <f>IF(ISNUMBER(O20),VLOOKUP(O20,Dbk!$A$14:$B$481,2),"")</f>
        <v/>
      </c>
      <c r="R20" s="19" t="str">
        <f t="shared" si="0"/>
        <v xml:space="preserve"> + </v>
      </c>
      <c r="S20" s="20"/>
      <c r="T20" s="20"/>
      <c r="U20" s="20"/>
      <c r="V20" s="20"/>
      <c r="W20" s="18">
        <v>14</v>
      </c>
      <c r="X20" t="b">
        <f t="shared" si="1"/>
        <v>0</v>
      </c>
      <c r="Z20" s="100">
        <v>14</v>
      </c>
      <c r="AA20" s="95">
        <v>467</v>
      </c>
      <c r="AB20" s="97" t="str">
        <f>IF(ISNUMBER(AA20),VLOOKUP(AA20,Dbk!$A$14:$B$481,2),"")</f>
        <v>AGUA</v>
      </c>
      <c r="AC20" s="94"/>
      <c r="AD20" s="94"/>
      <c r="AE20" s="96">
        <v>0.92</v>
      </c>
      <c r="AF20" s="96">
        <v>1.4</v>
      </c>
      <c r="AG20" s="96">
        <v>1</v>
      </c>
      <c r="AL20" s="90"/>
      <c r="AM20" s="91"/>
      <c r="AN20" s="91"/>
      <c r="AO20" s="91"/>
      <c r="AP20" s="17"/>
    </row>
    <row r="21" spans="2:42" x14ac:dyDescent="0.3">
      <c r="M21" s="18">
        <v>15</v>
      </c>
      <c r="N21" s="40"/>
      <c r="O21" s="40"/>
      <c r="P21" s="39" t="str">
        <f>IF(ISNUMBER(N21),VLOOKUP(N21,Dbk!$A$14:$B$481,2),"")</f>
        <v/>
      </c>
      <c r="Q21" s="39" t="str">
        <f>IF(ISNUMBER(O21),VLOOKUP(O21,Dbk!$A$14:$B$481,2),"")</f>
        <v/>
      </c>
      <c r="R21" s="19" t="str">
        <f t="shared" si="0"/>
        <v xml:space="preserve"> + </v>
      </c>
      <c r="S21" s="20"/>
      <c r="T21" s="20"/>
      <c r="U21" s="20"/>
      <c r="V21" s="20"/>
      <c r="W21" s="18">
        <v>15</v>
      </c>
      <c r="X21" t="b">
        <f t="shared" si="1"/>
        <v>0</v>
      </c>
      <c r="Z21" s="100">
        <v>15</v>
      </c>
      <c r="AA21" s="95"/>
      <c r="AB21" s="97" t="str">
        <f>IF(ISNUMBER(AA21),VLOOKUP(AA21,Dbk!$A$14:$B$481,2),"")</f>
        <v/>
      </c>
      <c r="AC21" s="94"/>
      <c r="AD21" s="94"/>
      <c r="AE21" s="96"/>
      <c r="AF21" s="96"/>
      <c r="AG21" s="96"/>
    </row>
    <row r="22" spans="2:42" x14ac:dyDescent="0.3">
      <c r="M22" s="18">
        <v>16</v>
      </c>
      <c r="N22" s="40"/>
      <c r="O22" s="40"/>
      <c r="P22" s="39" t="str">
        <f>IF(ISNUMBER(N22),VLOOKUP(N22,Dbk!$A$14:$B$481,2),"")</f>
        <v/>
      </c>
      <c r="Q22" s="39" t="str">
        <f>IF(ISNUMBER(O22),VLOOKUP(O22,Dbk!$A$14:$B$481,2),"")</f>
        <v/>
      </c>
      <c r="R22" s="19" t="str">
        <f t="shared" si="0"/>
        <v xml:space="preserve"> + </v>
      </c>
      <c r="S22" s="20"/>
      <c r="T22" s="20"/>
      <c r="U22" s="20"/>
      <c r="V22" s="20"/>
      <c r="W22" s="18">
        <v>16</v>
      </c>
      <c r="X22" t="b">
        <f t="shared" si="1"/>
        <v>0</v>
      </c>
      <c r="Z22" s="100">
        <v>16</v>
      </c>
      <c r="AA22" s="95"/>
      <c r="AB22" s="97" t="str">
        <f>IF(ISNUMBER(AA22),VLOOKUP(AA22,Dbk!$A$14:$B$481,2),"")</f>
        <v/>
      </c>
      <c r="AC22" s="94"/>
      <c r="AD22" s="94"/>
      <c r="AE22" s="96"/>
      <c r="AF22" s="96"/>
      <c r="AG22" s="96"/>
    </row>
    <row r="23" spans="2:42" x14ac:dyDescent="0.3">
      <c r="M23" s="18">
        <v>17</v>
      </c>
      <c r="N23" s="40"/>
      <c r="O23" s="40"/>
      <c r="P23" s="39" t="str">
        <f>IF(ISNUMBER(N23),VLOOKUP(N23,Dbk!$A$14:$B$481,2),"")</f>
        <v/>
      </c>
      <c r="Q23" s="39" t="str">
        <f>IF(ISNUMBER(O23),VLOOKUP(O23,Dbk!$A$14:$B$481,2),"")</f>
        <v/>
      </c>
      <c r="R23" s="19" t="str">
        <f t="shared" si="0"/>
        <v xml:space="preserve"> + </v>
      </c>
      <c r="S23" s="20"/>
      <c r="T23" s="20"/>
      <c r="U23" s="20"/>
      <c r="V23" s="20"/>
      <c r="W23" s="18">
        <v>17</v>
      </c>
      <c r="X23" t="b">
        <f t="shared" si="1"/>
        <v>0</v>
      </c>
      <c r="Z23" s="100">
        <v>17</v>
      </c>
      <c r="AA23" s="95"/>
      <c r="AB23" s="97" t="str">
        <f>IF(ISNUMBER(AA23),VLOOKUP(AA23,Dbk!$A$14:$B$481,2),"")</f>
        <v/>
      </c>
      <c r="AC23" s="94"/>
      <c r="AD23" s="94"/>
      <c r="AE23" s="96"/>
      <c r="AF23" s="96"/>
      <c r="AG23" s="96"/>
    </row>
    <row r="24" spans="2:42" x14ac:dyDescent="0.3">
      <c r="M24" s="18">
        <v>18</v>
      </c>
      <c r="N24" s="40"/>
      <c r="O24" s="40"/>
      <c r="P24" s="39" t="str">
        <f>IF(ISNUMBER(N24),VLOOKUP(N24,Dbk!$A$14:$B$481,2),"")</f>
        <v/>
      </c>
      <c r="Q24" s="39" t="str">
        <f>IF(ISNUMBER(O24),VLOOKUP(O24,Dbk!$A$14:$B$481,2),"")</f>
        <v/>
      </c>
      <c r="R24" s="19" t="str">
        <f t="shared" si="0"/>
        <v xml:space="preserve"> + </v>
      </c>
      <c r="S24" s="20"/>
      <c r="T24" s="20"/>
      <c r="U24" s="20"/>
      <c r="V24" s="20"/>
      <c r="W24" s="18">
        <v>18</v>
      </c>
      <c r="X24" t="b">
        <f t="shared" si="1"/>
        <v>0</v>
      </c>
      <c r="Z24" s="100">
        <v>18</v>
      </c>
      <c r="AA24" s="95"/>
      <c r="AB24" s="97" t="str">
        <f>IF(ISNUMBER(AA24),VLOOKUP(AA24,Dbk!$A$14:$B$481,2),"")</f>
        <v/>
      </c>
      <c r="AC24" s="94"/>
      <c r="AD24" s="94"/>
      <c r="AE24" s="96"/>
      <c r="AF24" s="96"/>
      <c r="AG24" s="96"/>
    </row>
    <row r="25" spans="2:42" x14ac:dyDescent="0.3">
      <c r="M25" s="18">
        <v>19</v>
      </c>
      <c r="N25" s="40"/>
      <c r="O25" s="40"/>
      <c r="P25" s="39" t="str">
        <f>IF(ISNUMBER(N25),VLOOKUP(N25,Dbk!$A$14:$B$481,2),"")</f>
        <v/>
      </c>
      <c r="Q25" s="39" t="str">
        <f>IF(ISNUMBER(O25),VLOOKUP(O25,Dbk!$A$14:$B$481,2),"")</f>
        <v/>
      </c>
      <c r="R25" s="19" t="str">
        <f t="shared" si="0"/>
        <v xml:space="preserve"> + </v>
      </c>
      <c r="S25" s="20"/>
      <c r="T25" s="20"/>
      <c r="U25" s="20"/>
      <c r="V25" s="20"/>
      <c r="W25" s="18">
        <v>19</v>
      </c>
      <c r="X25" t="b">
        <f t="shared" si="1"/>
        <v>0</v>
      </c>
      <c r="Z25" s="100">
        <v>19</v>
      </c>
      <c r="AA25" s="95"/>
      <c r="AB25" s="97" t="str">
        <f>IF(ISNUMBER(AA25),VLOOKUP(AA25,Dbk!$A$14:$B$481,2),"")</f>
        <v/>
      </c>
      <c r="AC25" s="94"/>
      <c r="AD25" s="94"/>
      <c r="AE25" s="96"/>
      <c r="AF25" s="96"/>
      <c r="AG25" s="96"/>
    </row>
    <row r="26" spans="2:42" x14ac:dyDescent="0.3">
      <c r="M26" s="18">
        <v>20</v>
      </c>
      <c r="N26" s="40"/>
      <c r="O26" s="40"/>
      <c r="P26" s="39" t="str">
        <f>IF(ISNUMBER(N26),VLOOKUP(N26,Dbk!$A$14:$B$481,2),"")</f>
        <v/>
      </c>
      <c r="Q26" s="39" t="str">
        <f>IF(ISNUMBER(O26),VLOOKUP(O26,Dbk!$A$14:$B$481,2),"")</f>
        <v/>
      </c>
      <c r="R26" s="19" t="str">
        <f t="shared" si="0"/>
        <v xml:space="preserve"> + </v>
      </c>
      <c r="S26" s="20"/>
      <c r="T26" s="20"/>
      <c r="U26" s="20"/>
      <c r="V26" s="20"/>
      <c r="W26" s="18">
        <v>20</v>
      </c>
      <c r="X26" t="b">
        <f t="shared" si="1"/>
        <v>0</v>
      </c>
      <c r="Z26" s="100">
        <v>20</v>
      </c>
      <c r="AA26" s="95"/>
      <c r="AB26" s="97" t="str">
        <f>IF(ISNUMBER(AA26),VLOOKUP(AA26,Dbk!$A$14:$B$481,2),"")</f>
        <v/>
      </c>
      <c r="AC26" s="94"/>
      <c r="AD26" s="94"/>
      <c r="AE26" s="96"/>
      <c r="AF26" s="96"/>
      <c r="AG26" s="96"/>
    </row>
    <row r="27" spans="2:42" x14ac:dyDescent="0.3">
      <c r="M27" s="18">
        <v>21</v>
      </c>
      <c r="N27" s="40"/>
      <c r="O27" s="40"/>
      <c r="P27" s="39" t="str">
        <f>IF(ISNUMBER(N27),VLOOKUP(N27,Dbk!$A$14:$B$481,2),"")</f>
        <v/>
      </c>
      <c r="Q27" s="39" t="str">
        <f>IF(ISNUMBER(O27),VLOOKUP(O27,Dbk!$A$14:$B$481,2),"")</f>
        <v/>
      </c>
      <c r="R27" s="19" t="str">
        <f t="shared" si="0"/>
        <v xml:space="preserve"> + </v>
      </c>
      <c r="S27" s="20"/>
      <c r="T27" s="20"/>
      <c r="U27" s="20"/>
      <c r="V27" s="20"/>
      <c r="W27" s="18">
        <v>21</v>
      </c>
      <c r="X27" t="b">
        <f t="shared" si="1"/>
        <v>0</v>
      </c>
      <c r="Z27" s="100">
        <v>21</v>
      </c>
      <c r="AA27" s="95"/>
      <c r="AB27" s="97" t="str">
        <f>IF(ISNUMBER(AA27),VLOOKUP(AA27,Dbk!$A$14:$B$481,2),"")</f>
        <v/>
      </c>
      <c r="AC27" s="94"/>
      <c r="AD27" s="94"/>
      <c r="AE27" s="96"/>
      <c r="AF27" s="96"/>
      <c r="AG27" s="96"/>
    </row>
    <row r="28" spans="2:42" x14ac:dyDescent="0.3">
      <c r="M28" s="18">
        <v>22</v>
      </c>
      <c r="N28" s="40"/>
      <c r="O28" s="40"/>
      <c r="P28" s="39" t="str">
        <f>IF(ISNUMBER(N28),VLOOKUP(N28,Dbk!$A$14:$B$481,2),"")</f>
        <v/>
      </c>
      <c r="Q28" s="39" t="str">
        <f>IF(ISNUMBER(O28),VLOOKUP(O28,Dbk!$A$14:$B$481,2),"")</f>
        <v/>
      </c>
      <c r="R28" s="19" t="str">
        <f t="shared" si="0"/>
        <v xml:space="preserve"> + </v>
      </c>
      <c r="S28" s="20"/>
      <c r="T28" s="20"/>
      <c r="U28" s="20"/>
      <c r="V28" s="20"/>
      <c r="W28" s="18">
        <v>22</v>
      </c>
      <c r="X28" t="b">
        <f t="shared" si="1"/>
        <v>0</v>
      </c>
      <c r="Z28" s="100">
        <v>22</v>
      </c>
      <c r="AA28" s="95"/>
      <c r="AB28" s="97" t="str">
        <f>IF(ISNUMBER(AA28),VLOOKUP(AA28,Dbk!$A$14:$B$481,2),"")</f>
        <v/>
      </c>
      <c r="AC28" s="94"/>
      <c r="AD28" s="94"/>
      <c r="AE28" s="96"/>
      <c r="AF28" s="96"/>
      <c r="AG28" s="96"/>
    </row>
    <row r="29" spans="2:42" x14ac:dyDescent="0.3">
      <c r="M29" s="18">
        <v>23</v>
      </c>
      <c r="N29" s="40"/>
      <c r="O29" s="40"/>
      <c r="P29" s="39" t="str">
        <f>IF(ISNUMBER(N29),VLOOKUP(N29,Dbk!$A$14:$B$481,2),"")</f>
        <v/>
      </c>
      <c r="Q29" s="39" t="str">
        <f>IF(ISNUMBER(O29),VLOOKUP(O29,Dbk!$A$14:$B$481,2),"")</f>
        <v/>
      </c>
      <c r="R29" s="19" t="str">
        <f t="shared" si="0"/>
        <v xml:space="preserve"> + </v>
      </c>
      <c r="S29" s="20"/>
      <c r="T29" s="20"/>
      <c r="U29" s="20"/>
      <c r="V29" s="20"/>
      <c r="W29" s="18">
        <v>23</v>
      </c>
      <c r="X29" t="b">
        <f t="shared" si="1"/>
        <v>0</v>
      </c>
      <c r="Z29" s="100">
        <v>23</v>
      </c>
      <c r="AA29" s="95"/>
      <c r="AB29" s="97" t="str">
        <f>IF(ISNUMBER(AA29),VLOOKUP(AA29,Dbk!$A$14:$B$481,2),"")</f>
        <v/>
      </c>
      <c r="AC29" s="94"/>
      <c r="AD29" s="94"/>
      <c r="AE29" s="96"/>
      <c r="AF29" s="96"/>
      <c r="AG29" s="96"/>
    </row>
    <row r="30" spans="2:42" x14ac:dyDescent="0.3">
      <c r="B30" s="48" t="str">
        <f>Q60</f>
        <v>Change the vertical axis manually if graph does not appear properly</v>
      </c>
      <c r="M30" s="18">
        <v>24</v>
      </c>
      <c r="N30" s="40"/>
      <c r="O30" s="40"/>
      <c r="P30" s="39" t="str">
        <f>IF(ISNUMBER(N30),VLOOKUP(N30,Dbk!$A$14:$B$481,2),"")</f>
        <v/>
      </c>
      <c r="Q30" s="39" t="str">
        <f>IF(ISNUMBER(O30),VLOOKUP(O30,Dbk!$A$14:$B$481,2),"")</f>
        <v/>
      </c>
      <c r="R30" s="19" t="str">
        <f t="shared" si="0"/>
        <v xml:space="preserve"> + </v>
      </c>
      <c r="S30" s="20"/>
      <c r="T30" s="20"/>
      <c r="U30" s="20"/>
      <c r="V30" s="20"/>
      <c r="W30" s="18">
        <v>24</v>
      </c>
      <c r="X30" t="b">
        <f t="shared" si="1"/>
        <v>0</v>
      </c>
      <c r="Z30" s="100">
        <v>24</v>
      </c>
      <c r="AA30" s="95"/>
      <c r="AB30" s="97" t="str">
        <f>IF(ISNUMBER(AA30),VLOOKUP(AA30,Dbk!$A$14:$B$481,2),"")</f>
        <v/>
      </c>
      <c r="AC30" s="94"/>
      <c r="AD30" s="94"/>
      <c r="AE30" s="96"/>
      <c r="AF30" s="96"/>
      <c r="AG30" s="96"/>
    </row>
    <row r="31" spans="2:42" x14ac:dyDescent="0.3">
      <c r="M31" s="18">
        <v>25</v>
      </c>
      <c r="N31" s="40"/>
      <c r="O31" s="40"/>
      <c r="P31" s="39" t="str">
        <f>IF(ISNUMBER(N31),VLOOKUP(N31,Dbk!$A$14:$B$481,2),"")</f>
        <v/>
      </c>
      <c r="Q31" s="39" t="str">
        <f>IF(ISNUMBER(O31),VLOOKUP(O31,Dbk!$A$14:$B$481,2),"")</f>
        <v/>
      </c>
      <c r="R31" s="19" t="str">
        <f t="shared" si="0"/>
        <v xml:space="preserve"> + </v>
      </c>
      <c r="S31" s="20"/>
      <c r="T31" s="20"/>
      <c r="U31" s="20"/>
      <c r="V31" s="20"/>
      <c r="W31" s="18">
        <v>25</v>
      </c>
      <c r="X31" t="b">
        <f t="shared" si="1"/>
        <v>0</v>
      </c>
      <c r="Z31" s="100">
        <v>25</v>
      </c>
      <c r="AA31" s="95"/>
      <c r="AB31" s="97" t="str">
        <f>IF(ISNUMBER(AA31),VLOOKUP(AA31,Dbk!$A$14:$B$481,2),"")</f>
        <v/>
      </c>
      <c r="AC31" s="94"/>
      <c r="AD31" s="94"/>
      <c r="AE31" s="96"/>
      <c r="AF31" s="96"/>
      <c r="AG31" s="96"/>
    </row>
    <row r="32" spans="2:42" x14ac:dyDescent="0.3">
      <c r="B32" s="35" t="s">
        <v>588</v>
      </c>
      <c r="C32" s="36"/>
      <c r="D32" s="36"/>
      <c r="E32" s="36"/>
      <c r="G32" s="35" t="s">
        <v>589</v>
      </c>
      <c r="H32" s="36"/>
      <c r="I32" s="36"/>
      <c r="J32" s="36"/>
      <c r="M32" s="18">
        <v>26</v>
      </c>
      <c r="N32" s="40"/>
      <c r="O32" s="40"/>
      <c r="P32" s="39" t="str">
        <f>IF(ISNUMBER(N32),VLOOKUP(N32,Dbk!$A$14:$B$481,2),"")</f>
        <v/>
      </c>
      <c r="Q32" s="39" t="str">
        <f>IF(ISNUMBER(O32),VLOOKUP(O32,Dbk!$A$14:$B$481,2),"")</f>
        <v/>
      </c>
      <c r="R32" s="19" t="str">
        <f t="shared" si="0"/>
        <v xml:space="preserve"> + </v>
      </c>
      <c r="S32" s="20"/>
      <c r="T32" s="20"/>
      <c r="U32" s="20"/>
      <c r="V32" s="20"/>
      <c r="W32" s="18">
        <v>26</v>
      </c>
      <c r="X32" t="b">
        <f t="shared" si="1"/>
        <v>0</v>
      </c>
      <c r="Z32" s="100">
        <v>26</v>
      </c>
      <c r="AA32" s="95"/>
      <c r="AB32" s="97" t="str">
        <f>IF(ISNUMBER(AA32),VLOOKUP(AA32,Dbk!$A$14:$B$481,2),"")</f>
        <v/>
      </c>
      <c r="AC32" s="94"/>
      <c r="AD32" s="94"/>
      <c r="AE32" s="96"/>
      <c r="AF32" s="96"/>
      <c r="AG32" s="96"/>
    </row>
    <row r="33" spans="2:33" x14ac:dyDescent="0.3">
      <c r="B33" s="69" t="s">
        <v>590</v>
      </c>
      <c r="C33" s="70" t="s">
        <v>591</v>
      </c>
      <c r="D33" s="71" t="s">
        <v>547</v>
      </c>
      <c r="G33" s="69" t="s">
        <v>590</v>
      </c>
      <c r="H33" s="70" t="s">
        <v>591</v>
      </c>
      <c r="I33" s="71" t="s">
        <v>544</v>
      </c>
      <c r="M33" s="18">
        <v>27</v>
      </c>
      <c r="N33" s="40"/>
      <c r="O33" s="40"/>
      <c r="P33" s="39" t="str">
        <f>IF(ISNUMBER(N33),VLOOKUP(N33,Dbk!$A$14:$B$481,2),"")</f>
        <v/>
      </c>
      <c r="Q33" s="39" t="str">
        <f>IF(ISNUMBER(O33),VLOOKUP(O33,Dbk!$A$14:$B$481,2),"")</f>
        <v/>
      </c>
      <c r="R33" s="19" t="str">
        <f t="shared" si="0"/>
        <v xml:space="preserve"> + </v>
      </c>
      <c r="S33" s="20"/>
      <c r="T33" s="20"/>
      <c r="U33" s="20"/>
      <c r="V33" s="20"/>
      <c r="W33" s="18">
        <v>27</v>
      </c>
      <c r="X33" t="b">
        <f t="shared" si="1"/>
        <v>0</v>
      </c>
      <c r="Z33" s="100">
        <v>27</v>
      </c>
      <c r="AA33" s="95"/>
      <c r="AB33" s="97" t="str">
        <f>IF(ISNUMBER(AA33),VLOOKUP(AA33,Dbk!$A$14:$B$481,2),"")</f>
        <v/>
      </c>
      <c r="AC33" s="94"/>
      <c r="AD33" s="94"/>
      <c r="AE33" s="96"/>
      <c r="AF33" s="96"/>
      <c r="AG33" s="96"/>
    </row>
    <row r="34" spans="2:33" x14ac:dyDescent="0.3">
      <c r="B34" s="72"/>
      <c r="C34" s="73"/>
      <c r="D34" s="74" t="s">
        <v>548</v>
      </c>
      <c r="G34" s="72"/>
      <c r="H34" s="73"/>
      <c r="I34" s="75" t="s">
        <v>592</v>
      </c>
      <c r="M34" s="18">
        <v>28</v>
      </c>
      <c r="N34" s="40"/>
      <c r="O34" s="40"/>
      <c r="P34" s="39" t="str">
        <f>IF(ISNUMBER(N34),VLOOKUP(N34,Dbk!$A$14:$B$481,2),"")</f>
        <v/>
      </c>
      <c r="Q34" s="39" t="str">
        <f>IF(ISNUMBER(O34),VLOOKUP(O34,Dbk!$A$14:$B$481,2),"")</f>
        <v/>
      </c>
      <c r="R34" s="19" t="str">
        <f t="shared" si="0"/>
        <v xml:space="preserve"> + </v>
      </c>
      <c r="S34" s="20"/>
      <c r="T34" s="20"/>
      <c r="U34" s="20"/>
      <c r="V34" s="20"/>
      <c r="W34" s="18">
        <v>28</v>
      </c>
      <c r="X34" t="b">
        <f t="shared" si="1"/>
        <v>0</v>
      </c>
      <c r="Z34" s="100">
        <v>28</v>
      </c>
      <c r="AA34" s="95"/>
      <c r="AB34" s="97" t="str">
        <f>IF(ISNUMBER(AA34),VLOOKUP(AA34,Dbk!$A$14:$B$481,2),"")</f>
        <v/>
      </c>
      <c r="AC34" s="94"/>
      <c r="AD34" s="94"/>
      <c r="AE34" s="96"/>
      <c r="AF34" s="96"/>
      <c r="AG34" s="96"/>
    </row>
    <row r="35" spans="2:33" x14ac:dyDescent="0.3">
      <c r="B35" s="76">
        <f t="shared" ref="B35:B45" si="3">EY62</f>
        <v>9.9999999999999995E-7</v>
      </c>
      <c r="C35" s="77">
        <f t="shared" ref="C35:C45" si="4">EZ62</f>
        <v>5.2970997407071005E-7</v>
      </c>
      <c r="D35" s="78">
        <f t="shared" ref="D35:D45" si="5">FA62</f>
        <v>72.102701117089168</v>
      </c>
      <c r="E35" s="50"/>
      <c r="F35" s="50"/>
      <c r="G35" s="76">
        <f>AK167</f>
        <v>9.9999999999999995E-7</v>
      </c>
      <c r="H35" s="77">
        <f>AL167</f>
        <v>6.276808620117985E-7</v>
      </c>
      <c r="I35" s="84">
        <f>AM167</f>
        <v>4.8602424777453539</v>
      </c>
      <c r="J35" s="50"/>
      <c r="K35" s="50"/>
      <c r="L35" s="50"/>
      <c r="M35" s="18">
        <v>29</v>
      </c>
      <c r="N35" s="40"/>
      <c r="O35" s="40"/>
      <c r="P35" s="39" t="str">
        <f>IF(ISNUMBER(N35),VLOOKUP(N35,Dbk!$A$14:$B$481,2),"")</f>
        <v/>
      </c>
      <c r="Q35" s="39" t="str">
        <f>IF(ISNUMBER(O35),VLOOKUP(O35,Dbk!$A$14:$B$481,2),"")</f>
        <v/>
      </c>
      <c r="R35" s="19" t="str">
        <f t="shared" si="0"/>
        <v xml:space="preserve"> + </v>
      </c>
      <c r="S35" s="20"/>
      <c r="T35" s="20"/>
      <c r="U35" s="20"/>
      <c r="V35" s="20"/>
      <c r="W35" s="18">
        <v>29</v>
      </c>
      <c r="X35" t="b">
        <f t="shared" si="1"/>
        <v>0</v>
      </c>
      <c r="Z35" s="100">
        <v>29</v>
      </c>
      <c r="AA35" s="95"/>
      <c r="AB35" s="97" t="str">
        <f>IF(ISNUMBER(AA35),VLOOKUP(AA35,Dbk!$A$14:$B$481,2),"")</f>
        <v/>
      </c>
      <c r="AC35" s="94"/>
      <c r="AD35" s="94"/>
      <c r="AE35" s="96"/>
      <c r="AF35" s="96"/>
      <c r="AG35" s="96"/>
    </row>
    <row r="36" spans="2:33" x14ac:dyDescent="0.3">
      <c r="B36" s="76">
        <f t="shared" si="3"/>
        <v>0.1</v>
      </c>
      <c r="C36" s="77">
        <f t="shared" si="4"/>
        <v>6.8232258231308421E-2</v>
      </c>
      <c r="D36" s="78">
        <f t="shared" si="5"/>
        <v>73.606775382973808</v>
      </c>
      <c r="E36" s="50"/>
      <c r="F36" s="50"/>
      <c r="G36" s="76">
        <f t="shared" ref="G36:I45" si="6">AK168</f>
        <v>0.1</v>
      </c>
      <c r="H36" s="77">
        <f t="shared" si="6"/>
        <v>7.6511256944880868E-2</v>
      </c>
      <c r="I36" s="84">
        <f t="shared" si="6"/>
        <v>4.6966481853201403</v>
      </c>
      <c r="J36" s="50"/>
      <c r="K36" s="50"/>
      <c r="L36" s="50"/>
      <c r="M36" s="18">
        <v>30</v>
      </c>
      <c r="N36" s="40"/>
      <c r="O36" s="40"/>
      <c r="P36" s="39" t="str">
        <f>IF(ISNUMBER(N36),VLOOKUP(N36,Dbk!$A$14:$B$481,2),"")</f>
        <v/>
      </c>
      <c r="Q36" s="39" t="str">
        <f>IF(ISNUMBER(O36),VLOOKUP(O36,Dbk!$A$14:$B$481,2),"")</f>
        <v/>
      </c>
      <c r="R36" s="19" t="str">
        <f t="shared" si="0"/>
        <v xml:space="preserve"> + </v>
      </c>
      <c r="S36" s="20"/>
      <c r="T36" s="20"/>
      <c r="U36" s="20"/>
      <c r="V36" s="20"/>
      <c r="W36" s="18">
        <v>30</v>
      </c>
      <c r="X36" t="b">
        <f t="shared" si="1"/>
        <v>0</v>
      </c>
      <c r="Z36" s="100">
        <v>30</v>
      </c>
      <c r="AA36" s="95"/>
      <c r="AB36" s="97" t="str">
        <f>IF(ISNUMBER(AA36),VLOOKUP(AA36,Dbk!$A$14:$B$481,2),"")</f>
        <v/>
      </c>
      <c r="AC36" s="94"/>
      <c r="AD36" s="94"/>
      <c r="AE36" s="96"/>
      <c r="AF36" s="96"/>
      <c r="AG36" s="96"/>
    </row>
    <row r="37" spans="2:33" x14ac:dyDescent="0.3">
      <c r="B37" s="76">
        <f t="shared" si="3"/>
        <v>0.2</v>
      </c>
      <c r="C37" s="77">
        <f t="shared" si="4"/>
        <v>0.16658210585363298</v>
      </c>
      <c r="D37" s="78">
        <f t="shared" si="5"/>
        <v>74.766338155415042</v>
      </c>
      <c r="E37" s="50"/>
      <c r="F37" s="50"/>
      <c r="G37" s="76">
        <f t="shared" si="6"/>
        <v>0.2</v>
      </c>
      <c r="H37" s="77">
        <f t="shared" si="6"/>
        <v>0.17904200338934922</v>
      </c>
      <c r="I37" s="84">
        <f t="shared" si="6"/>
        <v>4.5874823695513722</v>
      </c>
      <c r="J37" s="50"/>
      <c r="K37" s="50"/>
      <c r="L37" s="50"/>
      <c r="M37" s="18">
        <v>31</v>
      </c>
      <c r="N37" s="40"/>
      <c r="O37" s="40"/>
      <c r="P37" s="39" t="str">
        <f>IF(ISNUMBER(N37),VLOOKUP(N37,Dbk!$A$14:$B$481,2),"")</f>
        <v/>
      </c>
      <c r="Q37" s="39" t="str">
        <f>IF(ISNUMBER(O37),VLOOKUP(O37,Dbk!$A$14:$B$481,2),"")</f>
        <v/>
      </c>
      <c r="R37" s="19" t="str">
        <f t="shared" si="0"/>
        <v xml:space="preserve"> + </v>
      </c>
      <c r="S37" s="20"/>
      <c r="T37" s="20"/>
      <c r="U37" s="20"/>
      <c r="V37" s="20"/>
      <c r="W37" s="18">
        <v>31</v>
      </c>
      <c r="X37" t="b">
        <f t="shared" si="1"/>
        <v>0</v>
      </c>
      <c r="Z37" s="100">
        <v>31</v>
      </c>
      <c r="AA37" s="95"/>
      <c r="AB37" s="97" t="str">
        <f>IF(ISNUMBER(AA37),VLOOKUP(AA37,Dbk!$A$14:$B$481,2),"")</f>
        <v/>
      </c>
      <c r="AC37" s="94"/>
      <c r="AD37" s="94"/>
      <c r="AE37" s="96"/>
      <c r="AF37" s="96"/>
      <c r="AG37" s="96"/>
    </row>
    <row r="38" spans="2:33" x14ac:dyDescent="0.3">
      <c r="B38" s="76">
        <f t="shared" si="3"/>
        <v>0.3</v>
      </c>
      <c r="C38" s="77">
        <f t="shared" si="4"/>
        <v>0.28924094126576838</v>
      </c>
      <c r="D38" s="78">
        <f t="shared" si="5"/>
        <v>75.33411047282857</v>
      </c>
      <c r="E38" s="50"/>
      <c r="F38" s="50"/>
      <c r="G38" s="76">
        <f t="shared" si="6"/>
        <v>0.3</v>
      </c>
      <c r="H38" s="77">
        <f t="shared" si="6"/>
        <v>0.30144773471569969</v>
      </c>
      <c r="I38" s="84">
        <f t="shared" si="6"/>
        <v>4.5517295127504145</v>
      </c>
      <c r="J38" s="50"/>
      <c r="K38" s="50"/>
      <c r="L38" s="50"/>
      <c r="M38" s="18">
        <v>32</v>
      </c>
      <c r="N38" s="40"/>
      <c r="O38" s="40"/>
      <c r="P38" s="39" t="str">
        <f>IF(ISNUMBER(N38),VLOOKUP(N38,Dbk!$A$14:$B$481,2),"")</f>
        <v/>
      </c>
      <c r="Q38" s="39" t="str">
        <f>IF(ISNUMBER(O38),VLOOKUP(O38,Dbk!$A$14:$B$481,2),"")</f>
        <v/>
      </c>
      <c r="R38" s="19" t="str">
        <f t="shared" si="0"/>
        <v xml:space="preserve"> + </v>
      </c>
      <c r="S38" s="20"/>
      <c r="T38" s="20"/>
      <c r="U38" s="20"/>
      <c r="V38" s="20"/>
      <c r="W38" s="18">
        <v>32</v>
      </c>
      <c r="X38" t="b">
        <f t="shared" si="1"/>
        <v>0</v>
      </c>
      <c r="Z38" s="100">
        <v>32</v>
      </c>
      <c r="AA38" s="95"/>
      <c r="AB38" s="97" t="str">
        <f>IF(ISNUMBER(AA38),VLOOKUP(AA38,Dbk!$A$14:$B$481,2),"")</f>
        <v/>
      </c>
      <c r="AC38" s="94"/>
      <c r="AD38" s="94"/>
      <c r="AE38" s="96"/>
      <c r="AF38" s="96"/>
      <c r="AG38" s="96"/>
    </row>
    <row r="39" spans="2:33" x14ac:dyDescent="0.3">
      <c r="B39" s="76">
        <f t="shared" si="3"/>
        <v>0.4</v>
      </c>
      <c r="C39" s="77">
        <f t="shared" si="4"/>
        <v>0.42491344605927756</v>
      </c>
      <c r="D39" s="78">
        <f t="shared" si="5"/>
        <v>75.213003987891398</v>
      </c>
      <c r="E39" s="50"/>
      <c r="F39" s="50"/>
      <c r="G39" s="76">
        <f t="shared" si="6"/>
        <v>0.4</v>
      </c>
      <c r="H39" s="77">
        <f t="shared" si="6"/>
        <v>0.43361550662951587</v>
      </c>
      <c r="I39" s="84">
        <f t="shared" si="6"/>
        <v>4.595945651780081</v>
      </c>
      <c r="J39" s="50"/>
      <c r="K39" s="50"/>
      <c r="L39" s="50"/>
      <c r="M39" s="18">
        <v>33</v>
      </c>
      <c r="N39" s="40"/>
      <c r="O39" s="40"/>
      <c r="P39" s="39" t="str">
        <f>IF(ISNUMBER(N39),VLOOKUP(N39,Dbk!$A$14:$B$481,2),"")</f>
        <v/>
      </c>
      <c r="Q39" s="39" t="str">
        <f>IF(ISNUMBER(O39),VLOOKUP(O39,Dbk!$A$14:$B$481,2),"")</f>
        <v/>
      </c>
      <c r="R39" s="19" t="str">
        <f t="shared" si="0"/>
        <v xml:space="preserve"> + </v>
      </c>
      <c r="S39" s="20"/>
      <c r="T39" s="20"/>
      <c r="U39" s="20"/>
      <c r="V39" s="20"/>
      <c r="W39" s="18">
        <v>33</v>
      </c>
      <c r="X39" t="b">
        <f t="shared" si="1"/>
        <v>0</v>
      </c>
      <c r="Z39" s="100">
        <v>33</v>
      </c>
      <c r="AA39" s="95"/>
      <c r="AB39" s="97" t="str">
        <f>IF(ISNUMBER(AA39),VLOOKUP(AA39,Dbk!$A$14:$B$481,2),"")</f>
        <v/>
      </c>
      <c r="AC39" s="94"/>
      <c r="AD39" s="94"/>
      <c r="AE39" s="96"/>
      <c r="AF39" s="96"/>
      <c r="AG39" s="96"/>
    </row>
    <row r="40" spans="2:33" x14ac:dyDescent="0.3">
      <c r="B40" s="76">
        <f t="shared" si="3"/>
        <v>0.5</v>
      </c>
      <c r="C40" s="77">
        <f t="shared" si="4"/>
        <v>0.56052476494697645</v>
      </c>
      <c r="D40" s="78">
        <f t="shared" si="5"/>
        <v>74.442223174902097</v>
      </c>
      <c r="E40" s="50"/>
      <c r="F40" s="50"/>
      <c r="G40" s="76">
        <f t="shared" si="6"/>
        <v>0.5</v>
      </c>
      <c r="H40" s="77">
        <f t="shared" si="6"/>
        <v>0.5644245508786272</v>
      </c>
      <c r="I40" s="84">
        <f t="shared" si="6"/>
        <v>4.7170676579381015</v>
      </c>
      <c r="J40" s="50"/>
      <c r="K40" s="50"/>
      <c r="L40" s="50"/>
      <c r="M40" s="18">
        <v>34</v>
      </c>
      <c r="N40" s="40"/>
      <c r="O40" s="40"/>
      <c r="P40" s="39" t="str">
        <f>IF(ISNUMBER(N40),VLOOKUP(N40,Dbk!$A$14:$B$481,2),"")</f>
        <v/>
      </c>
      <c r="Q40" s="39" t="str">
        <f>IF(ISNUMBER(O40),VLOOKUP(O40,Dbk!$A$14:$B$481,2),"")</f>
        <v/>
      </c>
      <c r="R40" s="19" t="str">
        <f t="shared" si="0"/>
        <v xml:space="preserve"> + </v>
      </c>
      <c r="S40" s="20"/>
      <c r="T40" s="20"/>
      <c r="U40" s="20"/>
      <c r="V40" s="20"/>
      <c r="W40" s="18">
        <v>34</v>
      </c>
      <c r="X40" t="b">
        <f t="shared" si="1"/>
        <v>0</v>
      </c>
      <c r="Z40" s="100">
        <v>34</v>
      </c>
      <c r="AA40" s="95"/>
      <c r="AB40" s="97" t="str">
        <f>IF(ISNUMBER(AA40),VLOOKUP(AA40,Dbk!$A$14:$B$481,2),"")</f>
        <v/>
      </c>
      <c r="AC40" s="94"/>
      <c r="AD40" s="94"/>
      <c r="AE40" s="96"/>
      <c r="AF40" s="96"/>
      <c r="AG40" s="96"/>
    </row>
    <row r="41" spans="2:33" x14ac:dyDescent="0.3">
      <c r="B41" s="76">
        <f t="shared" si="3"/>
        <v>0.6</v>
      </c>
      <c r="C41" s="77">
        <f t="shared" si="4"/>
        <v>0.6851524299640569</v>
      </c>
      <c r="D41" s="78">
        <f t="shared" si="5"/>
        <v>73.15389494335551</v>
      </c>
      <c r="E41" s="50"/>
      <c r="F41" s="50"/>
      <c r="G41" s="76">
        <f t="shared" si="6"/>
        <v>0.6</v>
      </c>
      <c r="H41" s="77">
        <f t="shared" si="6"/>
        <v>0.68478082850253452</v>
      </c>
      <c r="I41" s="84">
        <f t="shared" si="6"/>
        <v>4.9054377422104407</v>
      </c>
      <c r="J41" s="50"/>
      <c r="K41" s="50"/>
      <c r="L41" s="50"/>
      <c r="M41" s="18">
        <v>35</v>
      </c>
      <c r="N41" s="40"/>
      <c r="O41" s="40"/>
      <c r="P41" s="39" t="str">
        <f>IF(ISNUMBER(N41),VLOOKUP(N41,Dbk!$A$14:$B$481,2),"")</f>
        <v/>
      </c>
      <c r="Q41" s="39" t="str">
        <f>IF(ISNUMBER(O41),VLOOKUP(O41,Dbk!$A$14:$B$481,2),"")</f>
        <v/>
      </c>
      <c r="R41" s="19" t="str">
        <f t="shared" si="0"/>
        <v xml:space="preserve"> + </v>
      </c>
      <c r="S41" s="20"/>
      <c r="T41" s="20"/>
      <c r="U41" s="20"/>
      <c r="V41" s="20"/>
      <c r="W41" s="18">
        <v>35</v>
      </c>
      <c r="X41" t="b">
        <f t="shared" si="1"/>
        <v>0</v>
      </c>
      <c r="Z41" s="100">
        <v>35</v>
      </c>
      <c r="AA41" s="95"/>
      <c r="AB41" s="97" t="str">
        <f>IF(ISNUMBER(AA41),VLOOKUP(AA41,Dbk!$A$14:$B$481,2),"")</f>
        <v/>
      </c>
      <c r="AC41" s="94"/>
      <c r="AD41" s="94"/>
      <c r="AE41" s="96"/>
      <c r="AF41" s="96"/>
      <c r="AG41" s="96"/>
    </row>
    <row r="42" spans="2:33" x14ac:dyDescent="0.3">
      <c r="B42" s="76">
        <f t="shared" si="3"/>
        <v>0.7</v>
      </c>
      <c r="C42" s="77">
        <f t="shared" si="4"/>
        <v>0.7922076958732629</v>
      </c>
      <c r="D42" s="78">
        <f t="shared" si="5"/>
        <v>71.520398802794432</v>
      </c>
      <c r="E42" s="50"/>
      <c r="F42" s="50"/>
      <c r="G42" s="76">
        <f t="shared" si="6"/>
        <v>0.7</v>
      </c>
      <c r="H42" s="77">
        <f t="shared" si="6"/>
        <v>0.78923020677761757</v>
      </c>
      <c r="I42" s="84">
        <f t="shared" si="6"/>
        <v>5.1475642299189808</v>
      </c>
      <c r="J42" s="50"/>
      <c r="K42" s="50"/>
      <c r="L42" s="50"/>
      <c r="M42" s="18">
        <v>36</v>
      </c>
      <c r="N42" s="40"/>
      <c r="O42" s="40"/>
      <c r="P42" s="39" t="str">
        <f>IF(ISNUMBER(N42),VLOOKUP(N42,Dbk!$A$14:$B$481,2),"")</f>
        <v/>
      </c>
      <c r="Q42" s="39" t="str">
        <f>IF(ISNUMBER(O42),VLOOKUP(O42,Dbk!$A$14:$B$481,2),"")</f>
        <v/>
      </c>
      <c r="R42" s="19" t="str">
        <f t="shared" si="0"/>
        <v xml:space="preserve"> + </v>
      </c>
      <c r="S42" s="20"/>
      <c r="T42" s="20"/>
      <c r="U42" s="20"/>
      <c r="V42" s="20"/>
      <c r="W42" s="18">
        <v>36</v>
      </c>
      <c r="X42" t="b">
        <f t="shared" si="1"/>
        <v>0</v>
      </c>
      <c r="Z42" s="100">
        <v>36</v>
      </c>
      <c r="AA42" s="95"/>
      <c r="AB42" s="97" t="str">
        <f>IF(ISNUMBER(AA42),VLOOKUP(AA42,Dbk!$A$14:$B$481,2),"")</f>
        <v/>
      </c>
      <c r="AC42" s="94"/>
      <c r="AD42" s="94"/>
      <c r="AE42" s="96"/>
      <c r="AF42" s="96"/>
      <c r="AG42" s="96"/>
    </row>
    <row r="43" spans="2:33" x14ac:dyDescent="0.3">
      <c r="B43" s="76">
        <f t="shared" si="3"/>
        <v>0.8</v>
      </c>
      <c r="C43" s="77">
        <f t="shared" si="4"/>
        <v>0.87947768426859352</v>
      </c>
      <c r="D43" s="78">
        <f t="shared" si="5"/>
        <v>69.710916188247893</v>
      </c>
      <c r="E43" s="50"/>
      <c r="F43" s="50"/>
      <c r="G43" s="76">
        <f t="shared" si="6"/>
        <v>0.8</v>
      </c>
      <c r="H43" s="77">
        <f t="shared" si="6"/>
        <v>0.8758987646613412</v>
      </c>
      <c r="I43" s="84">
        <f t="shared" si="6"/>
        <v>5.4283774591384999</v>
      </c>
      <c r="J43" s="50"/>
      <c r="K43" s="50"/>
      <c r="L43" s="50"/>
      <c r="M43" s="18">
        <v>37</v>
      </c>
      <c r="N43" s="40"/>
      <c r="O43" s="40"/>
      <c r="P43" s="39" t="str">
        <f>IF(ISNUMBER(N43),VLOOKUP(N43,Dbk!$A$14:$B$481,2),"")</f>
        <v/>
      </c>
      <c r="Q43" s="39" t="str">
        <f>IF(ISNUMBER(O43),VLOOKUP(O43,Dbk!$A$14:$B$481,2),"")</f>
        <v/>
      </c>
      <c r="R43" s="19" t="str">
        <f t="shared" si="0"/>
        <v xml:space="preserve"> + </v>
      </c>
      <c r="S43" s="20"/>
      <c r="T43" s="20"/>
      <c r="U43" s="20"/>
      <c r="V43" s="20"/>
      <c r="W43" s="18">
        <v>37</v>
      </c>
      <c r="X43" t="b">
        <f t="shared" si="1"/>
        <v>0</v>
      </c>
      <c r="Z43" s="100">
        <v>37</v>
      </c>
      <c r="AA43" s="95"/>
      <c r="AB43" s="97" t="str">
        <f>IF(ISNUMBER(AA43),VLOOKUP(AA43,Dbk!$A$14:$B$481,2),"")</f>
        <v/>
      </c>
      <c r="AC43" s="94"/>
      <c r="AD43" s="94"/>
      <c r="AE43" s="96"/>
      <c r="AF43" s="96"/>
      <c r="AG43" s="96"/>
    </row>
    <row r="44" spans="2:33" x14ac:dyDescent="0.3">
      <c r="B44" s="76">
        <f t="shared" si="3"/>
        <v>0.9</v>
      </c>
      <c r="C44" s="77">
        <f t="shared" si="4"/>
        <v>0.94788462356647951</v>
      </c>
      <c r="D44" s="78">
        <f t="shared" si="5"/>
        <v>67.865684559971726</v>
      </c>
      <c r="E44" s="50"/>
      <c r="F44" s="50"/>
      <c r="G44" s="76">
        <f t="shared" si="6"/>
        <v>0.9</v>
      </c>
      <c r="H44" s="77">
        <f t="shared" si="6"/>
        <v>0.94546904532662712</v>
      </c>
      <c r="I44" s="84">
        <f t="shared" si="6"/>
        <v>5.7329083159468519</v>
      </c>
      <c r="J44" s="50"/>
      <c r="K44" s="50"/>
      <c r="L44" s="50"/>
      <c r="M44" s="18">
        <v>38</v>
      </c>
      <c r="N44" s="40"/>
      <c r="O44" s="40"/>
      <c r="P44" s="39" t="str">
        <f>IF(ISNUMBER(N44),VLOOKUP(N44,Dbk!$A$14:$B$481,2),"")</f>
        <v/>
      </c>
      <c r="Q44" s="39" t="str">
        <f>IF(ISNUMBER(O44),VLOOKUP(O44,Dbk!$A$14:$B$481,2),"")</f>
        <v/>
      </c>
      <c r="R44" s="19" t="str">
        <f t="shared" si="0"/>
        <v xml:space="preserve"> + </v>
      </c>
      <c r="S44" s="20"/>
      <c r="T44" s="20"/>
      <c r="U44" s="20"/>
      <c r="V44" s="20"/>
      <c r="W44" s="18">
        <v>38</v>
      </c>
      <c r="X44" t="b">
        <f t="shared" si="1"/>
        <v>0</v>
      </c>
      <c r="Z44" s="100">
        <v>38</v>
      </c>
      <c r="AA44" s="95"/>
      <c r="AB44" s="97" t="str">
        <f>IF(ISNUMBER(AA44),VLOOKUP(AA44,Dbk!$A$14:$B$481,2),"")</f>
        <v/>
      </c>
      <c r="AC44" s="94"/>
      <c r="AD44" s="94"/>
      <c r="AE44" s="96"/>
      <c r="AF44" s="96"/>
      <c r="AG44" s="96"/>
    </row>
    <row r="45" spans="2:33" x14ac:dyDescent="0.3">
      <c r="B45" s="76">
        <f t="shared" si="3"/>
        <v>0.99999899999999997</v>
      </c>
      <c r="C45" s="77">
        <f t="shared" si="4"/>
        <v>0.9999995500520712</v>
      </c>
      <c r="D45" s="78">
        <f t="shared" si="5"/>
        <v>66.086899996997147</v>
      </c>
      <c r="E45" s="50"/>
      <c r="F45" s="50"/>
      <c r="G45" s="76">
        <f t="shared" si="6"/>
        <v>0.99999899999999997</v>
      </c>
      <c r="H45" s="77">
        <f t="shared" si="6"/>
        <v>0.99999952150908478</v>
      </c>
      <c r="I45" s="84">
        <f t="shared" si="6"/>
        <v>6.0474171794286908</v>
      </c>
      <c r="J45" s="50"/>
      <c r="K45" s="50"/>
      <c r="L45" s="50"/>
      <c r="M45" s="18">
        <v>39</v>
      </c>
      <c r="N45" s="40"/>
      <c r="O45" s="40"/>
      <c r="P45" s="39" t="str">
        <f>IF(ISNUMBER(N45),VLOOKUP(N45,Dbk!$A$14:$B$481,2),"")</f>
        <v/>
      </c>
      <c r="Q45" s="39" t="str">
        <f>IF(ISNUMBER(O45),VLOOKUP(O45,Dbk!$A$14:$B$481,2),"")</f>
        <v/>
      </c>
      <c r="R45" s="19" t="str">
        <f t="shared" si="0"/>
        <v xml:space="preserve"> + </v>
      </c>
      <c r="S45" s="20"/>
      <c r="T45" s="20"/>
      <c r="U45" s="20"/>
      <c r="V45" s="20"/>
      <c r="W45" s="18">
        <v>39</v>
      </c>
      <c r="X45" t="b">
        <f t="shared" si="1"/>
        <v>0</v>
      </c>
      <c r="Z45" s="100">
        <v>39</v>
      </c>
      <c r="AA45" s="95"/>
      <c r="AB45" s="97" t="str">
        <f>IF(ISNUMBER(AA45),VLOOKUP(AA45,Dbk!$A$14:$B$481,2),"")</f>
        <v/>
      </c>
      <c r="AC45" s="94"/>
      <c r="AD45" s="94"/>
      <c r="AE45" s="96"/>
      <c r="AF45" s="96"/>
      <c r="AG45" s="96"/>
    </row>
    <row r="46" spans="2:33" x14ac:dyDescent="0.3">
      <c r="M46" s="18">
        <v>40</v>
      </c>
      <c r="N46" s="40"/>
      <c r="O46" s="40"/>
      <c r="P46" s="39" t="str">
        <f>IF(ISNUMBER(N46),VLOOKUP(N46,Dbk!$A$14:$B$481,2),"")</f>
        <v/>
      </c>
      <c r="Q46" s="39" t="str">
        <f>IF(ISNUMBER(O46),VLOOKUP(O46,Dbk!$A$14:$B$481,2),"")</f>
        <v/>
      </c>
      <c r="R46" s="19" t="str">
        <f t="shared" si="0"/>
        <v xml:space="preserve"> + </v>
      </c>
      <c r="S46" s="20"/>
      <c r="T46" s="20"/>
      <c r="U46" s="20"/>
      <c r="V46" s="20"/>
      <c r="W46" s="18">
        <v>40</v>
      </c>
      <c r="X46" t="b">
        <f t="shared" si="1"/>
        <v>0</v>
      </c>
      <c r="Z46" s="100">
        <v>40</v>
      </c>
      <c r="AA46" s="95"/>
      <c r="AB46" s="97" t="str">
        <f>IF(ISNUMBER(AA46),VLOOKUP(AA46,Dbk!$A$14:$B$481,2),"")</f>
        <v/>
      </c>
      <c r="AC46" s="94"/>
      <c r="AD46" s="94"/>
      <c r="AE46" s="96"/>
      <c r="AF46" s="96"/>
      <c r="AG46" s="96"/>
    </row>
    <row r="47" spans="2:33" x14ac:dyDescent="0.3">
      <c r="B47" s="35" t="s">
        <v>593</v>
      </c>
      <c r="C47" s="36"/>
      <c r="D47" s="36"/>
      <c r="E47" s="36"/>
      <c r="F47" s="16"/>
      <c r="M47" s="18">
        <v>41</v>
      </c>
      <c r="N47" s="40"/>
      <c r="O47" s="40"/>
      <c r="P47" s="39" t="str">
        <f>IF(ISNUMBER(N47),VLOOKUP(N47,Dbk!$A$14:$B$481,2),"")</f>
        <v/>
      </c>
      <c r="Q47" s="39" t="str">
        <f>IF(ISNUMBER(O47),VLOOKUP(O47,Dbk!$A$14:$B$481,2),"")</f>
        <v/>
      </c>
      <c r="R47" s="19" t="str">
        <f t="shared" si="0"/>
        <v xml:space="preserve"> + </v>
      </c>
      <c r="S47" s="20"/>
      <c r="T47" s="20"/>
      <c r="U47" s="20"/>
      <c r="V47" s="20"/>
      <c r="W47" s="18">
        <v>41</v>
      </c>
      <c r="X47" t="b">
        <f t="shared" si="1"/>
        <v>0</v>
      </c>
      <c r="Z47" s="100">
        <v>41</v>
      </c>
      <c r="AA47" s="95"/>
      <c r="AB47" s="97" t="str">
        <f>IF(ISNUMBER(AA47),VLOOKUP(AA47,Dbk!$A$14:$B$481,2),"")</f>
        <v/>
      </c>
      <c r="AC47" s="94"/>
      <c r="AD47" s="94"/>
      <c r="AE47" s="96"/>
      <c r="AF47" s="96"/>
      <c r="AG47" s="96"/>
    </row>
    <row r="48" spans="2:33" x14ac:dyDescent="0.3">
      <c r="B48" s="17" t="s">
        <v>594</v>
      </c>
      <c r="C48" s="17"/>
      <c r="D48" s="17"/>
      <c r="E48" s="17"/>
      <c r="F48" s="17"/>
      <c r="M48" s="18">
        <v>42</v>
      </c>
      <c r="N48" s="40"/>
      <c r="O48" s="40"/>
      <c r="P48" s="39" t="str">
        <f>IF(ISNUMBER(N48),VLOOKUP(N48,Dbk!$A$14:$B$481,2),"")</f>
        <v/>
      </c>
      <c r="Q48" s="39" t="str">
        <f>IF(ISNUMBER(O48),VLOOKUP(O48,Dbk!$A$14:$B$481,2),"")</f>
        <v/>
      </c>
      <c r="R48" s="19" t="str">
        <f t="shared" si="0"/>
        <v xml:space="preserve"> + </v>
      </c>
      <c r="S48" s="20"/>
      <c r="T48" s="20"/>
      <c r="U48" s="20"/>
      <c r="V48" s="20"/>
      <c r="W48" s="18">
        <v>42</v>
      </c>
      <c r="X48" t="b">
        <f t="shared" si="1"/>
        <v>0</v>
      </c>
      <c r="Z48" s="100">
        <v>42</v>
      </c>
      <c r="AA48" s="95"/>
      <c r="AB48" s="97" t="str">
        <f>IF(ISNUMBER(AA48),VLOOKUP(AA48,Dbk!$A$14:$B$481,2),"")</f>
        <v/>
      </c>
      <c r="AC48" s="94"/>
      <c r="AD48" s="94"/>
      <c r="AE48" s="96"/>
      <c r="AF48" s="96"/>
      <c r="AG48" s="96"/>
    </row>
    <row r="49" spans="2:166" x14ac:dyDescent="0.3">
      <c r="B49" s="79" t="s">
        <v>595</v>
      </c>
      <c r="C49" s="17"/>
      <c r="D49" s="80"/>
      <c r="E49" s="81"/>
      <c r="F49" s="17"/>
      <c r="M49" s="18">
        <v>43</v>
      </c>
      <c r="N49" s="40"/>
      <c r="O49" s="40"/>
      <c r="P49" s="39" t="str">
        <f>IF(ISNUMBER(N49),VLOOKUP(N49,Dbk!$A$14:$B$481,2),"")</f>
        <v/>
      </c>
      <c r="Q49" s="39" t="str">
        <f>IF(ISNUMBER(O49),VLOOKUP(O49,Dbk!$A$14:$B$481,2),"")</f>
        <v/>
      </c>
      <c r="R49" s="19" t="str">
        <f t="shared" si="0"/>
        <v xml:space="preserve"> + </v>
      </c>
      <c r="S49" s="20"/>
      <c r="T49" s="20"/>
      <c r="U49" s="20"/>
      <c r="V49" s="20"/>
      <c r="W49" s="18">
        <v>43</v>
      </c>
      <c r="X49" t="b">
        <f t="shared" si="1"/>
        <v>0</v>
      </c>
      <c r="Z49" s="100">
        <v>43</v>
      </c>
      <c r="AA49" s="95"/>
      <c r="AB49" s="97" t="str">
        <f>IF(ISNUMBER(AA49),VLOOKUP(AA49,Dbk!$A$14:$B$481,2),"")</f>
        <v/>
      </c>
      <c r="AC49" s="94"/>
      <c r="AD49" s="94"/>
      <c r="AE49" s="96"/>
      <c r="AF49" s="96"/>
      <c r="AG49" s="96"/>
    </row>
    <row r="50" spans="2:166" x14ac:dyDescent="0.3">
      <c r="B50" s="17"/>
      <c r="C50" s="17"/>
      <c r="D50" s="82"/>
      <c r="E50" s="83"/>
      <c r="F50" s="17"/>
      <c r="M50" s="18">
        <v>44</v>
      </c>
      <c r="N50" s="40"/>
      <c r="O50" s="40"/>
      <c r="P50" s="39" t="str">
        <f>IF(ISNUMBER(N50),VLOOKUP(N50,Dbk!$A$14:$B$481,2),"")</f>
        <v/>
      </c>
      <c r="Q50" s="39" t="str">
        <f>IF(ISNUMBER(O50),VLOOKUP(O50,Dbk!$A$14:$B$481,2),"")</f>
        <v/>
      </c>
      <c r="R50" s="19" t="str">
        <f t="shared" si="0"/>
        <v xml:space="preserve"> + </v>
      </c>
      <c r="S50" s="20"/>
      <c r="T50" s="20"/>
      <c r="U50" s="20"/>
      <c r="V50" s="20"/>
      <c r="W50" s="18">
        <v>44</v>
      </c>
      <c r="X50" t="b">
        <f t="shared" si="1"/>
        <v>0</v>
      </c>
      <c r="Z50" s="100">
        <v>44</v>
      </c>
      <c r="AA50" s="95"/>
      <c r="AB50" s="97" t="str">
        <f>IF(ISNUMBER(AA50),VLOOKUP(AA50,Dbk!$A$14:$B$481,2),"")</f>
        <v/>
      </c>
      <c r="AC50" s="94"/>
      <c r="AD50" s="94"/>
      <c r="AE50" s="96"/>
      <c r="AF50" s="96"/>
      <c r="AG50" s="96"/>
    </row>
    <row r="51" spans="2:166" x14ac:dyDescent="0.3">
      <c r="M51" s="18">
        <v>45</v>
      </c>
      <c r="N51" s="40"/>
      <c r="O51" s="40"/>
      <c r="P51" s="39" t="str">
        <f>IF(ISNUMBER(N51),VLOOKUP(N51,Dbk!$A$14:$B$481,2),"")</f>
        <v/>
      </c>
      <c r="Q51" s="39" t="str">
        <f>IF(ISNUMBER(O51),VLOOKUP(O51,Dbk!$A$14:$B$481,2),"")</f>
        <v/>
      </c>
      <c r="R51" s="19" t="str">
        <f t="shared" si="0"/>
        <v xml:space="preserve"> + </v>
      </c>
      <c r="S51" s="20"/>
      <c r="T51" s="20"/>
      <c r="U51" s="20"/>
      <c r="V51" s="20"/>
      <c r="W51" s="18">
        <v>45</v>
      </c>
      <c r="X51" t="b">
        <f t="shared" si="1"/>
        <v>0</v>
      </c>
      <c r="Z51" s="100">
        <v>45</v>
      </c>
      <c r="AA51" s="95"/>
      <c r="AB51" s="97" t="str">
        <f>IF(ISNUMBER(AA51),VLOOKUP(AA51,Dbk!$A$14:$B$481,2),"")</f>
        <v/>
      </c>
      <c r="AC51" s="94"/>
      <c r="AD51" s="94"/>
      <c r="AE51" s="96"/>
      <c r="AF51" s="96"/>
      <c r="AG51" s="96"/>
    </row>
    <row r="52" spans="2:166" x14ac:dyDescent="0.3">
      <c r="M52" s="18">
        <v>46</v>
      </c>
      <c r="N52" s="40"/>
      <c r="O52" s="40"/>
      <c r="P52" s="39" t="str">
        <f>IF(ISNUMBER(N52),VLOOKUP(N52,Dbk!$A$14:$B$481,2),"")</f>
        <v/>
      </c>
      <c r="Q52" s="39" t="str">
        <f>IF(ISNUMBER(O52),VLOOKUP(O52,Dbk!$A$14:$B$481,2),"")</f>
        <v/>
      </c>
      <c r="R52" s="19" t="str">
        <f t="shared" si="0"/>
        <v xml:space="preserve"> + </v>
      </c>
      <c r="S52" s="20"/>
      <c r="T52" s="20"/>
      <c r="U52" s="20"/>
      <c r="V52" s="20"/>
      <c r="W52" s="18">
        <v>46</v>
      </c>
      <c r="X52" t="b">
        <f t="shared" si="1"/>
        <v>0</v>
      </c>
      <c r="Z52" s="100">
        <v>46</v>
      </c>
      <c r="AA52" s="95"/>
      <c r="AB52" s="97" t="str">
        <f>IF(ISNUMBER(AA52),VLOOKUP(AA52,Dbk!$A$14:$B$481,2),"")</f>
        <v/>
      </c>
      <c r="AC52" s="94"/>
      <c r="AD52" s="94"/>
      <c r="AE52" s="96"/>
      <c r="AF52" s="96"/>
      <c r="AG52" s="96"/>
    </row>
    <row r="53" spans="2:166" x14ac:dyDescent="0.3">
      <c r="M53" s="18">
        <v>47</v>
      </c>
      <c r="N53" s="40"/>
      <c r="O53" s="40"/>
      <c r="P53" s="39" t="str">
        <f>IF(ISNUMBER(N53),VLOOKUP(N53,Dbk!$A$14:$B$481,2),"")</f>
        <v/>
      </c>
      <c r="Q53" s="39" t="str">
        <f>IF(ISNUMBER(O53),VLOOKUP(O53,Dbk!$A$14:$B$481,2),"")</f>
        <v/>
      </c>
      <c r="R53" s="19" t="str">
        <f t="shared" si="0"/>
        <v xml:space="preserve"> + </v>
      </c>
      <c r="S53" s="20"/>
      <c r="T53" s="20"/>
      <c r="U53" s="20"/>
      <c r="V53" s="20"/>
      <c r="W53" s="18">
        <v>47</v>
      </c>
      <c r="X53" t="b">
        <f t="shared" si="1"/>
        <v>0</v>
      </c>
      <c r="Z53" s="100">
        <v>47</v>
      </c>
      <c r="AA53" s="95"/>
      <c r="AB53" s="97" t="str">
        <f>IF(ISNUMBER(AA53),VLOOKUP(AA53,Dbk!$A$14:$B$481,2),"")</f>
        <v/>
      </c>
      <c r="AC53" s="94"/>
      <c r="AD53" s="94"/>
      <c r="AE53" s="96"/>
      <c r="AF53" s="96"/>
      <c r="AG53" s="96"/>
    </row>
    <row r="54" spans="2:166" x14ac:dyDescent="0.3">
      <c r="M54" s="18">
        <v>48</v>
      </c>
      <c r="N54" s="40"/>
      <c r="O54" s="40"/>
      <c r="P54" s="39" t="str">
        <f>IF(ISNUMBER(N54),VLOOKUP(N54,Dbk!$A$14:$B$481,2),"")</f>
        <v/>
      </c>
      <c r="Q54" s="39" t="str">
        <f>IF(ISNUMBER(O54),VLOOKUP(O54,Dbk!$A$14:$B$481,2),"")</f>
        <v/>
      </c>
      <c r="R54" s="19" t="str">
        <f t="shared" si="0"/>
        <v xml:space="preserve"> + </v>
      </c>
      <c r="S54" s="20"/>
      <c r="T54" s="20"/>
      <c r="U54" s="20"/>
      <c r="V54" s="20"/>
      <c r="W54" s="18">
        <v>48</v>
      </c>
      <c r="X54" t="b">
        <f t="shared" si="1"/>
        <v>0</v>
      </c>
      <c r="Z54" s="100">
        <v>48</v>
      </c>
      <c r="AA54" s="95"/>
      <c r="AB54" s="97" t="str">
        <f>IF(ISNUMBER(AA54),VLOOKUP(AA54,Dbk!$A$14:$B$481,2),"")</f>
        <v/>
      </c>
      <c r="AC54" s="94"/>
      <c r="AD54" s="94"/>
      <c r="AE54" s="96"/>
      <c r="AF54" s="96"/>
      <c r="AG54" s="96"/>
    </row>
    <row r="55" spans="2:166" x14ac:dyDescent="0.3">
      <c r="M55" s="18">
        <v>49</v>
      </c>
      <c r="N55" s="40"/>
      <c r="O55" s="40"/>
      <c r="P55" s="39" t="str">
        <f>IF(ISNUMBER(N55),VLOOKUP(N55,Dbk!$A$14:$B$481,2),"")</f>
        <v/>
      </c>
      <c r="Q55" s="39" t="str">
        <f>IF(ISNUMBER(O55),VLOOKUP(O55,Dbk!$A$14:$B$481,2),"")</f>
        <v/>
      </c>
      <c r="R55" s="19" t="str">
        <f t="shared" si="0"/>
        <v xml:space="preserve"> + </v>
      </c>
      <c r="S55" s="20"/>
      <c r="T55" s="20"/>
      <c r="U55" s="20"/>
      <c r="V55" s="20"/>
      <c r="W55" s="18">
        <v>49</v>
      </c>
      <c r="X55" t="b">
        <f t="shared" si="1"/>
        <v>0</v>
      </c>
      <c r="Z55" s="100">
        <v>49</v>
      </c>
      <c r="AA55" s="95"/>
      <c r="AB55" s="97" t="str">
        <f>IF(ISNUMBER(AA55),VLOOKUP(AA55,Dbk!$A$14:$B$481,2),"")</f>
        <v/>
      </c>
      <c r="AC55" s="94"/>
      <c r="AD55" s="94"/>
      <c r="AE55" s="96"/>
      <c r="AF55" s="96"/>
      <c r="AG55" s="96"/>
    </row>
    <row r="56" spans="2:166" x14ac:dyDescent="0.3">
      <c r="M56" s="18">
        <v>50</v>
      </c>
      <c r="N56" s="40"/>
      <c r="O56" s="40"/>
      <c r="P56" s="39" t="str">
        <f>IF(ISNUMBER(N56),VLOOKUP(N56,Dbk!$A$14:$B$481,2),"")</f>
        <v/>
      </c>
      <c r="Q56" s="39" t="str">
        <f>IF(ISNUMBER(O56),VLOOKUP(O56,Dbk!$A$14:$B$481,2),"")</f>
        <v/>
      </c>
      <c r="R56" s="19" t="str">
        <f t="shared" si="0"/>
        <v xml:space="preserve"> + </v>
      </c>
      <c r="S56" s="20"/>
      <c r="T56" s="20"/>
      <c r="U56" s="20"/>
      <c r="V56" s="20"/>
      <c r="W56" s="18">
        <v>50</v>
      </c>
      <c r="X56" t="b">
        <f t="shared" si="1"/>
        <v>0</v>
      </c>
      <c r="Z56" s="100">
        <v>50</v>
      </c>
      <c r="AA56" s="95"/>
      <c r="AB56" s="97" t="str">
        <f>IF(ISNUMBER(AA56),VLOOKUP(AA56,Dbk!$A$14:$B$481,2),"")</f>
        <v/>
      </c>
      <c r="AC56" s="94"/>
      <c r="AD56" s="94"/>
      <c r="AE56" s="96"/>
      <c r="AF56" s="96"/>
      <c r="AG56" s="96"/>
    </row>
    <row r="58" spans="2:166" x14ac:dyDescent="0.3">
      <c r="R58" s="59" t="s">
        <v>549</v>
      </c>
      <c r="S58" s="43">
        <f>E16*750.06376</f>
        <v>1050.089264</v>
      </c>
      <c r="T58" t="s">
        <v>550</v>
      </c>
      <c r="U58" t="s">
        <v>551</v>
      </c>
      <c r="V58" s="51">
        <f>P65/(P64-LN(S58))-P66</f>
        <v>339.23688278807168</v>
      </c>
      <c r="W58" t="s">
        <v>10</v>
      </c>
    </row>
    <row r="59" spans="2:166" x14ac:dyDescent="0.3">
      <c r="N59" s="42" t="s">
        <v>531</v>
      </c>
      <c r="P59" s="43" t="b">
        <f>IF(P4&lt;=50,VLOOKUP(P4,M7:X56,12),FALSE)</f>
        <v>1</v>
      </c>
      <c r="Q59" s="68">
        <f>EP163</f>
        <v>0</v>
      </c>
      <c r="S59" s="43">
        <v>1.9870000000000001</v>
      </c>
      <c r="T59" t="s">
        <v>552</v>
      </c>
      <c r="U59" t="s">
        <v>553</v>
      </c>
      <c r="V59" s="51">
        <f>Q65/(Q64-LN(S58))-Q66</f>
        <v>345.25268551683678</v>
      </c>
      <c r="W59" t="s">
        <v>10</v>
      </c>
    </row>
    <row r="60" spans="2:166" x14ac:dyDescent="0.3">
      <c r="N60" t="s">
        <v>532</v>
      </c>
      <c r="P60" s="44" t="str">
        <f>IF(P59,"","Binary Pair Data is not available")</f>
        <v/>
      </c>
      <c r="Q60" s="43" t="str">
        <f>IF(Q59&gt;0.001,"Solution Didn't Converged for Txy Diagram","Change the vertical axis manually if graph does not appear properly")</f>
        <v>Change the vertical axis manually if graph does not appear properly</v>
      </c>
      <c r="Z60" s="216" t="s">
        <v>555</v>
      </c>
      <c r="AA60" s="217"/>
      <c r="AB60" s="217"/>
      <c r="AC60" s="217"/>
      <c r="AD60" s="217"/>
      <c r="AE60" s="217"/>
      <c r="AF60" s="217"/>
      <c r="AG60" s="218"/>
      <c r="AH60" s="216" t="s">
        <v>564</v>
      </c>
      <c r="AI60" s="217"/>
      <c r="AJ60" s="217"/>
      <c r="AK60" s="217"/>
      <c r="AL60" s="217"/>
      <c r="AM60" s="217"/>
      <c r="AN60" s="217"/>
      <c r="AO60" s="218"/>
      <c r="AP60" s="216" t="s">
        <v>565</v>
      </c>
      <c r="AQ60" s="217"/>
      <c r="AR60" s="217"/>
      <c r="AS60" s="217"/>
      <c r="AT60" s="217"/>
      <c r="AU60" s="217"/>
      <c r="AV60" s="217"/>
      <c r="AW60" s="218"/>
      <c r="AX60" s="216" t="s">
        <v>566</v>
      </c>
      <c r="AY60" s="217"/>
      <c r="AZ60" s="217"/>
      <c r="BA60" s="217"/>
      <c r="BB60" s="217"/>
      <c r="BC60" s="217"/>
      <c r="BD60" s="217"/>
      <c r="BE60" s="218"/>
      <c r="BF60" s="216" t="s">
        <v>567</v>
      </c>
      <c r="BG60" s="217"/>
      <c r="BH60" s="217"/>
      <c r="BI60" s="217"/>
      <c r="BJ60" s="217"/>
      <c r="BK60" s="217"/>
      <c r="BL60" s="217"/>
      <c r="BM60" s="218"/>
      <c r="BN60" s="216" t="s">
        <v>568</v>
      </c>
      <c r="BO60" s="217"/>
      <c r="BP60" s="217"/>
      <c r="BQ60" s="217"/>
      <c r="BR60" s="217"/>
      <c r="BS60" s="217"/>
      <c r="BT60" s="217"/>
      <c r="BU60" s="218"/>
      <c r="BV60" s="216" t="s">
        <v>569</v>
      </c>
      <c r="BW60" s="217"/>
      <c r="BX60" s="217"/>
      <c r="BY60" s="217"/>
      <c r="BZ60" s="217"/>
      <c r="CA60" s="217"/>
      <c r="CB60" s="217"/>
      <c r="CC60" s="218"/>
      <c r="CD60" s="216" t="s">
        <v>570</v>
      </c>
      <c r="CE60" s="217"/>
      <c r="CF60" s="217"/>
      <c r="CG60" s="217"/>
      <c r="CH60" s="217"/>
      <c r="CI60" s="217"/>
      <c r="CJ60" s="217"/>
      <c r="CK60" s="218"/>
      <c r="CL60" s="216" t="s">
        <v>571</v>
      </c>
      <c r="CM60" s="217"/>
      <c r="CN60" s="217"/>
      <c r="CO60" s="217"/>
      <c r="CP60" s="217"/>
      <c r="CQ60" s="217"/>
      <c r="CR60" s="217"/>
      <c r="CS60" s="218"/>
      <c r="CT60" s="216" t="s">
        <v>572</v>
      </c>
      <c r="CU60" s="217"/>
      <c r="CV60" s="217"/>
      <c r="CW60" s="217"/>
      <c r="CX60" s="217"/>
      <c r="CY60" s="217"/>
      <c r="CZ60" s="217"/>
      <c r="DA60" s="218"/>
      <c r="DB60" s="216" t="s">
        <v>573</v>
      </c>
      <c r="DC60" s="217"/>
      <c r="DD60" s="217"/>
      <c r="DE60" s="217"/>
      <c r="DF60" s="217"/>
      <c r="DG60" s="217"/>
      <c r="DH60" s="217"/>
      <c r="DI60" s="218"/>
      <c r="DJ60" s="216" t="s">
        <v>574</v>
      </c>
      <c r="DK60" s="217"/>
      <c r="DL60" s="217"/>
      <c r="DM60" s="217"/>
      <c r="DN60" s="217"/>
      <c r="DO60" s="217"/>
      <c r="DP60" s="217"/>
      <c r="DQ60" s="218"/>
      <c r="DR60" s="216" t="s">
        <v>575</v>
      </c>
      <c r="DS60" s="217"/>
      <c r="DT60" s="217"/>
      <c r="DU60" s="217"/>
      <c r="DV60" s="217"/>
      <c r="DW60" s="217"/>
      <c r="DX60" s="217"/>
      <c r="DY60" s="218"/>
      <c r="DZ60" s="216" t="s">
        <v>576</v>
      </c>
      <c r="EA60" s="217"/>
      <c r="EB60" s="217"/>
      <c r="EC60" s="217"/>
      <c r="ED60" s="217"/>
      <c r="EE60" s="217"/>
      <c r="EF60" s="217"/>
      <c r="EG60" s="218"/>
      <c r="EH60" s="216" t="s">
        <v>577</v>
      </c>
      <c r="EI60" s="217"/>
      <c r="EJ60" s="217"/>
      <c r="EK60" s="217"/>
      <c r="EL60" s="217"/>
      <c r="EM60" s="217"/>
      <c r="EN60" s="217"/>
      <c r="EO60" s="218"/>
      <c r="EP60" s="216" t="s">
        <v>578</v>
      </c>
      <c r="EQ60" s="217"/>
      <c r="ER60" s="217"/>
      <c r="ES60" s="217"/>
      <c r="ET60" s="217"/>
      <c r="EU60" s="217"/>
      <c r="EV60" s="217"/>
      <c r="EW60" s="218"/>
    </row>
    <row r="61" spans="2:166" x14ac:dyDescent="0.3">
      <c r="N61" t="s">
        <v>542</v>
      </c>
      <c r="P61" s="57" t="b">
        <f>IF(P59,NOT(IF(AND(ISNUMBER(P70),ISNUMBER(Q70),ISNUMBER(P71),ISNUMBER(Q71),ISNUMBER(P72),ISNUMBER(Q72),ISNUMBER(P73),ISNUMBER(Q73)),TRUE,FALSE)),FALSE)</f>
        <v>0</v>
      </c>
      <c r="Q61" s="43" t="str">
        <f>IF(P61,"Data not sufficient for interaction parameter calculation, Considering Ideal Equation","")</f>
        <v/>
      </c>
      <c r="S61" t="s">
        <v>554</v>
      </c>
      <c r="T61" s="15" t="s">
        <v>616</v>
      </c>
      <c r="U61" s="15" t="s">
        <v>617</v>
      </c>
      <c r="V61" s="15" t="s">
        <v>618</v>
      </c>
      <c r="W61" s="15" t="s">
        <v>619</v>
      </c>
      <c r="X61" s="15" t="s">
        <v>620</v>
      </c>
      <c r="Y61" s="15" t="s">
        <v>621</v>
      </c>
      <c r="Z61" t="s">
        <v>556</v>
      </c>
      <c r="AA61" s="15" t="s">
        <v>606</v>
      </c>
      <c r="AB61" s="15" t="s">
        <v>605</v>
      </c>
      <c r="AC61" s="15" t="s">
        <v>624</v>
      </c>
      <c r="AD61" s="15" t="s">
        <v>625</v>
      </c>
      <c r="AE61" s="15" t="s">
        <v>603</v>
      </c>
      <c r="AF61" s="15" t="s">
        <v>604</v>
      </c>
      <c r="AG61" s="15" t="s">
        <v>559</v>
      </c>
      <c r="AH61" s="15" t="s">
        <v>563</v>
      </c>
      <c r="AI61" s="15" t="s">
        <v>606</v>
      </c>
      <c r="AJ61" s="15" t="s">
        <v>605</v>
      </c>
      <c r="AK61" s="15" t="s">
        <v>624</v>
      </c>
      <c r="AL61" s="15" t="s">
        <v>625</v>
      </c>
      <c r="AM61" s="15" t="s">
        <v>603</v>
      </c>
      <c r="AN61" s="15" t="s">
        <v>604</v>
      </c>
      <c r="AO61" s="15" t="s">
        <v>559</v>
      </c>
      <c r="AP61" s="15" t="s">
        <v>563</v>
      </c>
      <c r="AQ61" s="15" t="s">
        <v>606</v>
      </c>
      <c r="AR61" s="15" t="s">
        <v>605</v>
      </c>
      <c r="AS61" s="15" t="s">
        <v>624</v>
      </c>
      <c r="AT61" s="15" t="s">
        <v>625</v>
      </c>
      <c r="AU61" s="15" t="s">
        <v>603</v>
      </c>
      <c r="AV61" s="15" t="s">
        <v>604</v>
      </c>
      <c r="AW61" s="15" t="s">
        <v>559</v>
      </c>
      <c r="AX61" s="15" t="s">
        <v>563</v>
      </c>
      <c r="AY61" s="15" t="s">
        <v>606</v>
      </c>
      <c r="AZ61" s="15" t="s">
        <v>605</v>
      </c>
      <c r="BA61" s="15" t="s">
        <v>624</v>
      </c>
      <c r="BB61" s="15" t="s">
        <v>625</v>
      </c>
      <c r="BC61" s="15" t="s">
        <v>603</v>
      </c>
      <c r="BD61" s="15" t="s">
        <v>604</v>
      </c>
      <c r="BE61" s="15" t="s">
        <v>559</v>
      </c>
      <c r="BF61" s="15" t="s">
        <v>563</v>
      </c>
      <c r="BG61" s="15" t="s">
        <v>606</v>
      </c>
      <c r="BH61" s="15" t="s">
        <v>605</v>
      </c>
      <c r="BI61" s="15" t="s">
        <v>624</v>
      </c>
      <c r="BJ61" s="15" t="s">
        <v>625</v>
      </c>
      <c r="BK61" s="15" t="s">
        <v>603</v>
      </c>
      <c r="BL61" s="15" t="s">
        <v>604</v>
      </c>
      <c r="BM61" s="15" t="s">
        <v>559</v>
      </c>
      <c r="BN61" s="15" t="s">
        <v>563</v>
      </c>
      <c r="BO61" s="15" t="s">
        <v>606</v>
      </c>
      <c r="BP61" s="15" t="s">
        <v>605</v>
      </c>
      <c r="BQ61" s="15" t="s">
        <v>624</v>
      </c>
      <c r="BR61" s="15" t="s">
        <v>625</v>
      </c>
      <c r="BS61" s="15" t="s">
        <v>603</v>
      </c>
      <c r="BT61" s="15" t="s">
        <v>604</v>
      </c>
      <c r="BU61" s="15" t="s">
        <v>559</v>
      </c>
      <c r="BV61" s="15" t="s">
        <v>563</v>
      </c>
      <c r="BW61" s="15" t="s">
        <v>606</v>
      </c>
      <c r="BX61" s="15" t="s">
        <v>605</v>
      </c>
      <c r="BY61" s="15" t="s">
        <v>624</v>
      </c>
      <c r="BZ61" s="15" t="s">
        <v>625</v>
      </c>
      <c r="CA61" s="15" t="s">
        <v>603</v>
      </c>
      <c r="CB61" s="15" t="s">
        <v>604</v>
      </c>
      <c r="CC61" s="15" t="s">
        <v>559</v>
      </c>
      <c r="CD61" s="15" t="s">
        <v>563</v>
      </c>
      <c r="CE61" s="15" t="s">
        <v>606</v>
      </c>
      <c r="CF61" s="15" t="s">
        <v>605</v>
      </c>
      <c r="CG61" s="15" t="s">
        <v>624</v>
      </c>
      <c r="CH61" s="15" t="s">
        <v>625</v>
      </c>
      <c r="CI61" s="15" t="s">
        <v>603</v>
      </c>
      <c r="CJ61" s="15" t="s">
        <v>604</v>
      </c>
      <c r="CK61" s="15" t="s">
        <v>559</v>
      </c>
      <c r="CL61" s="15" t="s">
        <v>563</v>
      </c>
      <c r="CM61" s="15" t="s">
        <v>606</v>
      </c>
      <c r="CN61" s="15" t="s">
        <v>605</v>
      </c>
      <c r="CO61" s="15" t="s">
        <v>624</v>
      </c>
      <c r="CP61" s="15" t="s">
        <v>625</v>
      </c>
      <c r="CQ61" s="15" t="s">
        <v>603</v>
      </c>
      <c r="CR61" s="15" t="s">
        <v>604</v>
      </c>
      <c r="CS61" s="15" t="s">
        <v>559</v>
      </c>
      <c r="CT61" s="15" t="s">
        <v>563</v>
      </c>
      <c r="CU61" s="15" t="s">
        <v>606</v>
      </c>
      <c r="CV61" s="15" t="s">
        <v>605</v>
      </c>
      <c r="CW61" s="15" t="s">
        <v>624</v>
      </c>
      <c r="CX61" s="15" t="s">
        <v>625</v>
      </c>
      <c r="CY61" s="15" t="s">
        <v>603</v>
      </c>
      <c r="CZ61" s="15" t="s">
        <v>604</v>
      </c>
      <c r="DA61" s="15" t="s">
        <v>559</v>
      </c>
      <c r="DB61" s="15" t="s">
        <v>563</v>
      </c>
      <c r="DC61" s="15" t="s">
        <v>606</v>
      </c>
      <c r="DD61" s="15" t="s">
        <v>605</v>
      </c>
      <c r="DE61" s="15" t="s">
        <v>624</v>
      </c>
      <c r="DF61" s="15" t="s">
        <v>625</v>
      </c>
      <c r="DG61" s="15" t="s">
        <v>603</v>
      </c>
      <c r="DH61" s="15" t="s">
        <v>604</v>
      </c>
      <c r="DI61" s="15" t="s">
        <v>559</v>
      </c>
      <c r="DJ61" s="15" t="s">
        <v>563</v>
      </c>
      <c r="DK61" s="15" t="s">
        <v>606</v>
      </c>
      <c r="DL61" s="15" t="s">
        <v>605</v>
      </c>
      <c r="DM61" s="15" t="s">
        <v>624</v>
      </c>
      <c r="DN61" s="15" t="s">
        <v>625</v>
      </c>
      <c r="DO61" s="15" t="s">
        <v>603</v>
      </c>
      <c r="DP61" s="15" t="s">
        <v>604</v>
      </c>
      <c r="DQ61" s="15" t="s">
        <v>559</v>
      </c>
      <c r="DR61" s="15" t="s">
        <v>563</v>
      </c>
      <c r="DS61" s="15" t="s">
        <v>606</v>
      </c>
      <c r="DT61" s="15" t="s">
        <v>605</v>
      </c>
      <c r="DU61" s="15" t="s">
        <v>624</v>
      </c>
      <c r="DV61" s="15" t="s">
        <v>625</v>
      </c>
      <c r="DW61" s="15" t="s">
        <v>603</v>
      </c>
      <c r="DX61" s="15" t="s">
        <v>604</v>
      </c>
      <c r="DY61" s="15" t="s">
        <v>559</v>
      </c>
      <c r="DZ61" s="15" t="s">
        <v>563</v>
      </c>
      <c r="EA61" s="15" t="s">
        <v>606</v>
      </c>
      <c r="EB61" s="15" t="s">
        <v>605</v>
      </c>
      <c r="EC61" s="15" t="s">
        <v>624</v>
      </c>
      <c r="ED61" s="15" t="s">
        <v>625</v>
      </c>
      <c r="EE61" s="15" t="s">
        <v>603</v>
      </c>
      <c r="EF61" s="15" t="s">
        <v>604</v>
      </c>
      <c r="EG61" s="15" t="s">
        <v>559</v>
      </c>
      <c r="EH61" s="15" t="s">
        <v>563</v>
      </c>
      <c r="EI61" s="15" t="s">
        <v>606</v>
      </c>
      <c r="EJ61" s="15" t="s">
        <v>605</v>
      </c>
      <c r="EK61" s="15" t="s">
        <v>624</v>
      </c>
      <c r="EL61" s="15" t="s">
        <v>625</v>
      </c>
      <c r="EM61" s="15" t="s">
        <v>603</v>
      </c>
      <c r="EN61" s="15" t="s">
        <v>604</v>
      </c>
      <c r="EO61" s="15" t="s">
        <v>559</v>
      </c>
      <c r="EP61" s="15" t="s">
        <v>563</v>
      </c>
      <c r="EQ61" s="15" t="s">
        <v>606</v>
      </c>
      <c r="ER61" s="15" t="s">
        <v>605</v>
      </c>
      <c r="ES61" s="15" t="s">
        <v>624</v>
      </c>
      <c r="ET61" s="15" t="s">
        <v>625</v>
      </c>
      <c r="EU61" s="15" t="s">
        <v>603</v>
      </c>
      <c r="EV61" s="15" t="s">
        <v>604</v>
      </c>
      <c r="EW61" t="s">
        <v>579</v>
      </c>
      <c r="EX61" t="s">
        <v>580</v>
      </c>
      <c r="EY61" t="s">
        <v>581</v>
      </c>
      <c r="EZ61" t="s">
        <v>582</v>
      </c>
      <c r="FA61" t="s">
        <v>556</v>
      </c>
    </row>
    <row r="62" spans="2:166" x14ac:dyDescent="0.3">
      <c r="O62" t="s">
        <v>538</v>
      </c>
      <c r="P62" s="16">
        <v>1</v>
      </c>
      <c r="Q62">
        <v>2</v>
      </c>
      <c r="S62" s="60">
        <v>9.9999999999999995E-7</v>
      </c>
      <c r="T62" s="60">
        <f>S62*$P$72/(S62*$P$72+(1-S62)*$Q$72)</f>
        <v>9.7095438504846735E-7</v>
      </c>
      <c r="U62" s="60">
        <f>(1-S62)*$Q$72/(S62*$P$72+(1-S62)*$Q$72)</f>
        <v>0.999999029045615</v>
      </c>
      <c r="V62" s="60">
        <f>S62*$P$73/(S62*$P$73+(1-S62)*$Q$73)</f>
        <v>9.7095438504846735E-7</v>
      </c>
      <c r="W62" s="60">
        <f>(1-S62)*$Q$73/(S62*$P$73+(1-S62)*$Q$73)</f>
        <v>0.999999029045615</v>
      </c>
      <c r="X62" s="60">
        <f>S62*$P$71/(S62*$P$71+(1-S62)*$Q$71)</f>
        <v>8.9547047687844685E-7</v>
      </c>
      <c r="Y62" s="60">
        <f>(1-S62)*$Q$71/(S62*$P$71+(1-S62)*$Q$71)</f>
        <v>0.99999910452952312</v>
      </c>
      <c r="Z62" s="63">
        <f t="shared" ref="Z62:Z93" si="7">S62*$V$58+(1-S62)*$V$59</f>
        <v>345.25267950103404</v>
      </c>
      <c r="AA62" s="60">
        <f>EXP(-1*$P$70/($S$59*Z62))</f>
        <v>1.5839173115954455</v>
      </c>
      <c r="AB62" s="60">
        <f>EXP(-1*$Q$70/($S$59*Z62))</f>
        <v>0.80383447165232913</v>
      </c>
      <c r="AC62" s="60">
        <f>IF($P$61,1,LN(X62/S62)+($P$75/2)*$P$72*LN(T62/X62)+Y62*$P$76-$P$73*LN(V62+W62*AB62)+W62*$P$73*(AB62/(V62+W62*AB62)-AA62/(W62+V62*AA62)))</f>
        <v>-0.82397111032623549</v>
      </c>
      <c r="AD62" s="60">
        <f t="shared" ref="AD62" si="8">IF($P$61,1,LN(Y62/(1-S62))+($P$75/2)*$Q$72*LN(U62/Y62)+X62*$Q$76-$Q$73*LN(W62+V62*AA62)+V62*$Q$73*(AA62/(W62+V62*AA62)-AB62/(V62+W62*AB62))   )</f>
        <v>-1.1303393019925737E-12</v>
      </c>
      <c r="AE62" s="64">
        <f>EXP(AC62)</f>
        <v>0.43868611996379375</v>
      </c>
      <c r="AF62" s="64">
        <f>EXP(AD62)</f>
        <v>0.99999999999886968</v>
      </c>
      <c r="AG62" s="60">
        <f t="shared" ref="AG62:AG93" si="9">$S$58/(S62*AE62+(1-S62)*AF62*EXP($Q$64-$Q$65/(Z62+$Q$66))/EXP($P$64-$P$65/(Z62+$P$66)))</f>
        <v>1267.9742596858782</v>
      </c>
      <c r="AH62" s="60">
        <f>$P$65/($P$64-LN(AG62))-$P$66</f>
        <v>345.25270070515541</v>
      </c>
      <c r="AI62" s="60">
        <f>EXP(-1*$P$70/($S$59*AH62))</f>
        <v>1.5839172668570778</v>
      </c>
      <c r="AJ62" s="60">
        <f>EXP(-1*$Q$70/($S$59*AH62))</f>
        <v>0.80383448243252653</v>
      </c>
      <c r="AK62" s="60">
        <f>IF($P$61,1,LN(X62/S62)+($P$75/2)*$P$72*LN(T62/X62)+Y62*$P$76-$P$73*LN(V62+W62*AJ62)+W62*$P$73*(AJ62/(V62+W62*AJ62)-AI62/(W62+V62*AI62)))</f>
        <v>-0.8239710370203629</v>
      </c>
      <c r="AL62" s="60">
        <f>IF($P$61,1,LN(Y62/(1-S62))+($P$75/2)*$Q$72*LN(U62/Y62)+X62*$Q$76-$Q$73*LN(W62+V62*AI62)+V62*$Q$73*(AI62/(W62+V62*AI62)-AJ62/(V62+W62*AJ62))   )</f>
        <v>-1.1306771006377628E-12</v>
      </c>
      <c r="AM62" s="64">
        <f>EXP(AK62)</f>
        <v>0.43868615212206374</v>
      </c>
      <c r="AN62" s="64">
        <f>EXP(AL62)</f>
        <v>0.99999999999886935</v>
      </c>
      <c r="AO62" s="60">
        <f t="shared" ref="AO62:AO93" si="10">$S$58/(S62*AM62+(1-S62)*AN62*EXP($Q$64-$Q$65/(AH62+$Q$66))/EXP($P$64-$P$65/(AH62+$P$66)))</f>
        <v>1267.9742754319905</v>
      </c>
      <c r="AP62" s="60">
        <f>$P$65/($P$64-LN(AO62))-$P$66</f>
        <v>345.25270110923896</v>
      </c>
      <c r="AQ62" s="60">
        <f>EXP(-1*$P$70/($S$59*AP62))</f>
        <v>1.5839172660045058</v>
      </c>
      <c r="AR62" s="60">
        <f>EXP(-1*$Q$70/($S$59*AP62))</f>
        <v>0.80383448263796309</v>
      </c>
      <c r="AS62" s="60">
        <f>IF($P$61,1,LN(X62/S62)+($P$75/2)*$P$72*LN(T62/X62)+Y62*$P$76-$P$73*LN(V62+W62*AR62)+W62*$P$73*(AR62/(V62+W62*AR62)-AQ62/(W62+V62*AQ62)))</f>
        <v>-0.82397103562338503</v>
      </c>
      <c r="AT62" s="60">
        <f>IF($P$61,1,LN(Y62/(1-S62))+($P$75/2)*$Q$72*LN(U62/Y62)+X62*$Q$76-$Q$73*LN(W62+V62*AQ62)+V62*$Q$73*(AQ62/(W62+V62*AQ62)-AR62/(V62+W62*AR62))   )</f>
        <v>-1.1305316064236877E-12</v>
      </c>
      <c r="AU62" s="64">
        <f>EXP(AS62)</f>
        <v>0.43868615273489858</v>
      </c>
      <c r="AV62" s="64">
        <f>EXP(AT62)</f>
        <v>0.99999999999886946</v>
      </c>
      <c r="AW62" s="60">
        <f t="shared" ref="AW62:AW93" si="11">$S$58/(S62*AU62+(1-S62)*AV62*EXP($Q$64-$Q$65/(AP62+$Q$66))/EXP($P$64-$P$65/(AP62+$P$66)))</f>
        <v>1267.9742757320594</v>
      </c>
      <c r="AX62" s="60">
        <f>$P$65/($P$64-LN(AW62))-$P$66</f>
        <v>345.25270111693948</v>
      </c>
      <c r="AY62" s="60">
        <f>EXP(-1*$P$70/($S$59*AX62))</f>
        <v>1.5839172659882585</v>
      </c>
      <c r="AZ62" s="60">
        <f>EXP(-1*$Q$70/($S$59*AX62))</f>
        <v>0.80383448264187796</v>
      </c>
      <c r="BA62" s="60">
        <f>IF($P$61,1,LN(X62/S62)+($P$75/2)*$P$72*LN(T62/X62)+Y62*$P$76-$P$73*LN(V62+W62*AZ62)+W62*$P$73*(AZ62/(V62+W62*AZ62)-AY62/(W62+V62*AY62)))</f>
        <v>-0.82397103559676288</v>
      </c>
      <c r="BB62" s="60">
        <f>IF($P$61,1,LN(Y62/(1-S62))+($P$75/2)*$Q$72*LN(U62/Y62)+X62*$Q$76-$Q$73*LN(W62+V62*AY62)+V62*$Q$73*(AY62/(W62+V62*AY62)-AZ62/(V62+W62*AZ62))   )</f>
        <v>-1.1305696250740087E-12</v>
      </c>
      <c r="BC62" s="64">
        <f>EXP(BA62)</f>
        <v>0.43868615274657735</v>
      </c>
      <c r="BD62" s="64">
        <f>EXP(BB62)</f>
        <v>0.99999999999886946</v>
      </c>
      <c r="BE62" s="60">
        <f t="shared" ref="BE62:BE93" si="12">$S$58/(S62*BC62+(1-S62)*BD62*EXP($Q$64-$Q$65/(AX62+$Q$66))/EXP($P$64-$P$65/(AX62+$P$66)))</f>
        <v>1267.9742757377803</v>
      </c>
      <c r="BF62" s="60">
        <f>$P$65/($P$64-LN(BE62))-$P$66</f>
        <v>345.2527011170863</v>
      </c>
      <c r="BG62" s="60">
        <f>EXP(-1*$P$70/($S$59*BF62))</f>
        <v>1.5839172659879488</v>
      </c>
      <c r="BH62" s="60">
        <f>EXP(-1*$Q$70/($S$59*BF62))</f>
        <v>0.80383448264195267</v>
      </c>
      <c r="BI62" s="60">
        <f>IF($P$61,1,LN(X62/S62)+($P$75/2)*$P$72*LN(T62/X62)+Y62*$P$76-$P$73*LN(V62+W62*BH62)+W62*$P$73*(BH62/(V62+W62*BH62)-BG62/(W62+V62*BG62)))</f>
        <v>-0.82397103559625562</v>
      </c>
      <c r="BJ62" s="60">
        <f>IF($P$61,1,LN(Y62/(1-S62))+($P$75/2)*$Q$72*LN(U62/Y62)+X62*$Q$76-$Q$73*LN(W62+V62*BG62)+V62*$Q$73*(BG62/(W62+V62*BG62)-BH62/(V62+W62*BH62))   )</f>
        <v>-1.1305703497106951E-12</v>
      </c>
      <c r="BK62" s="64">
        <f>EXP(BI62)</f>
        <v>0.4386861527467999</v>
      </c>
      <c r="BL62" s="64">
        <f>EXP(BJ62)</f>
        <v>0.99999999999886946</v>
      </c>
      <c r="BM62" s="60">
        <f t="shared" ref="BM62:BM93" si="13">$S$58/(S62*BK62+(1-S62)*BL62*EXP($Q$64-$Q$65/(BF62+$Q$66))/EXP($P$64-$P$65/(BF62+$P$66)))</f>
        <v>1267.9742757378863</v>
      </c>
      <c r="BN62" s="60">
        <f>$P$65/($P$64-LN(BM62))-$P$66</f>
        <v>345.25270111708903</v>
      </c>
      <c r="BO62" s="60">
        <f>EXP(-1*$P$70/($S$59*BN62))</f>
        <v>1.583917265987943</v>
      </c>
      <c r="BP62" s="60">
        <f>EXP(-1*$Q$70/($S$59*BN62))</f>
        <v>0.80383448264195401</v>
      </c>
      <c r="BQ62" s="60">
        <f>IF($P$61,1,LN(X62/S62)+($P$75/2)*$P$72*LN(T62/X62)+Y62*$P$76-$P$73*LN(V62+W62*BP62)+W62*$P$73*(BP62/(V62+W62*BP62)-BO62/(W62+V62*BO62)))</f>
        <v>-0.82397103559624596</v>
      </c>
      <c r="BR62" s="60">
        <f>IF($P$61,1,LN(Y62/(1-S62))+($P$75/2)*$Q$72*LN(U62/Y62)+X62*$Q$76-$Q$73*LN(W62+V62*BO62)+V62*$Q$73*(BO62/(W62+V62*BO62)-BP62/(V62+W62*BP62))   )</f>
        <v>-1.1305703632632222E-12</v>
      </c>
      <c r="BS62" s="64">
        <f>EXP(BQ62)</f>
        <v>0.43868615274680411</v>
      </c>
      <c r="BT62" s="64">
        <f>EXP(BR62)</f>
        <v>0.99999999999886946</v>
      </c>
      <c r="BU62" s="60">
        <f t="shared" ref="BU62:BU93" si="14">$S$58/(S62*BS62+(1-S62)*BT62*EXP($Q$64-$Q$65/(BN62+$Q$66))/EXP($P$64-$P$65/(BN62+$P$66)))</f>
        <v>1267.9742757378885</v>
      </c>
      <c r="BV62" s="60">
        <f>$P$65/($P$64-LN(BU62))-$P$66</f>
        <v>345.25270111708909</v>
      </c>
      <c r="BW62" s="60">
        <f>EXP(-1*$P$70/($S$59*BV62))</f>
        <v>1.583917265987943</v>
      </c>
      <c r="BX62" s="60">
        <f>EXP(-1*$Q$70/($S$59*BV62))</f>
        <v>0.80383448264195401</v>
      </c>
      <c r="BY62" s="60">
        <f>IF($P$61,1,LN(X62/S62)+($P$75/2)*$P$72*LN(T62/X62)+Y62*$P$76-$P$73*LN(V62+W62*BX62)+W62*$P$73*(BX62/(V62+W62*BX62)-BW62/(W62+V62*BW62)))</f>
        <v>-0.82397103559624596</v>
      </c>
      <c r="BZ62" s="60">
        <f>IF($P$61,1,LN(Y62/(1-S62))+($P$75/2)*$Q$72*LN(U62/Y62)+X62*$Q$76-$Q$73*LN(W62+V62*BW62)+V62*$Q$73*(BW62/(W62+V62*BW62)-BX62/(V62+W62*BX62))   )</f>
        <v>-1.1305703632632222E-12</v>
      </c>
      <c r="CA62" s="64">
        <f>EXP(BY62)</f>
        <v>0.43868615274680411</v>
      </c>
      <c r="CB62" s="64">
        <f>EXP(BZ62)</f>
        <v>0.99999999999886946</v>
      </c>
      <c r="CC62" s="60">
        <f t="shared" ref="CC62:CC93" si="15">$S$58/(S62*CA62+(1-S62)*CB62*EXP($Q$64-$Q$65/(BV62+$Q$66))/EXP($P$64-$P$65/(BV62+$P$66)))</f>
        <v>1267.974275737891</v>
      </c>
      <c r="CD62" s="60">
        <f>$P$65/($P$64-LN(CC62))-$P$66</f>
        <v>345.25270111708915</v>
      </c>
      <c r="CE62" s="60">
        <f>EXP(-1*$P$70/($S$59*CD62))</f>
        <v>1.5839172659879428</v>
      </c>
      <c r="CF62" s="60">
        <f>EXP(-1*$Q$70/($S$59*CD62))</f>
        <v>0.80383448264195412</v>
      </c>
      <c r="CG62" s="60">
        <f>IF($P$61,1,LN(X62/S62)+($P$75/2)*$P$72*LN(T62/X62)+Y62*$P$76-$P$73*LN(V62+W62*CF62)+W62*$P$73*(CF62/(V62+W62*CF62)-CE62/(W62+V62*CE62)))</f>
        <v>-0.82397103559624585</v>
      </c>
      <c r="CH62" s="60">
        <f>IF($P$61,1,LN(Y62/(1-S62))+($P$75/2)*$Q$72*LN(U62/Y62)+X62*$Q$76-$Q$73*LN(W62+V62*CE62)+V62*$Q$73*(CE62/(W62+V62*CE62)-CF62/(V62+W62*CF62))   )</f>
        <v>-1.130570363898497E-12</v>
      </c>
      <c r="CI62" s="64">
        <f>EXP(CG62)</f>
        <v>0.43868615274680417</v>
      </c>
      <c r="CJ62" s="64">
        <f>EXP(CH62)</f>
        <v>0.99999999999886946</v>
      </c>
      <c r="CK62" s="60">
        <f t="shared" ref="CK62:CK93" si="16">$S$58/(S62*CI62+(1-S62)*CJ62*EXP($Q$64-$Q$65/(CD62+$Q$66))/EXP($P$64-$P$65/(CD62+$P$66)))</f>
        <v>1267.9742757378885</v>
      </c>
      <c r="CL62" s="60">
        <f>$P$65/($P$64-LN(CK62))-$P$66</f>
        <v>345.25270111708909</v>
      </c>
      <c r="CM62" s="60">
        <f>EXP(-1*$P$70/($S$59*CL62))</f>
        <v>1.583917265987943</v>
      </c>
      <c r="CN62" s="60">
        <f>EXP(-1*$Q$70/($S$59*CL62))</f>
        <v>0.80383448264195401</v>
      </c>
      <c r="CO62" s="60">
        <f>IF($P$61,1,LN(X62/S62)+($P$75/2)*$P$72*LN(T62/X62)+Y62*$P$76-$P$73*LN(V62+W62*CN62)+W62*$P$73*(CN62/(V62+W62*CN62)-CM62/(W62+V62*CM62)))</f>
        <v>-0.82397103559624596</v>
      </c>
      <c r="CP62" s="60">
        <f>IF($P$61,1,LN(Y62/(1-S62))+($P$75/2)*$Q$72*LN(U62/Y62)+X62*$Q$76-$Q$73*LN(W62+V62*CM62)+V62*$Q$73*(CM62/(W62+V62*CM62)-CN62/(V62+W62*CN62))   )</f>
        <v>-1.1305703632632222E-12</v>
      </c>
      <c r="CQ62" s="64">
        <f>EXP(CO62)</f>
        <v>0.43868615274680411</v>
      </c>
      <c r="CR62" s="64">
        <f>EXP(CP62)</f>
        <v>0.99999999999886946</v>
      </c>
      <c r="CS62" s="60">
        <f t="shared" ref="CS62:CS93" si="17">$S$58/(S62*CQ62+(1-S62)*CR62*EXP($Q$64-$Q$65/(CL62+$Q$66))/EXP($P$64-$P$65/(CL62+$P$66)))</f>
        <v>1267.974275737891</v>
      </c>
      <c r="CT62" s="60">
        <f>$P$65/($P$64-LN(CS62))-$P$66</f>
        <v>345.25270111708915</v>
      </c>
      <c r="CU62" s="60">
        <f>EXP(-1*$P$70/($S$59*CT62))</f>
        <v>1.5839172659879428</v>
      </c>
      <c r="CV62" s="60">
        <f>EXP(-1*$Q$70/($S$59*CT62))</f>
        <v>0.80383448264195412</v>
      </c>
      <c r="CW62" s="60">
        <f>IF($P$61,1,LN(X62/S62)+($P$75/2)*$P$72*LN(T62/X62)+Y62*$P$76-$P$73*LN(V62+W62*CV62)+W62*$P$73*(CV62/(V62+W62*CV62)-CU62/(W62+V62*CU62)))</f>
        <v>-0.82397103559624585</v>
      </c>
      <c r="CX62" s="60">
        <f>IF($P$61,1,LN(Y62/(1-S62))+($P$75/2)*$Q$72*LN(U62/Y62)+X62*$Q$76-$Q$73*LN(W62+V62*CU62)+V62*$Q$73*(CU62/(W62+V62*CU62)-CV62/(V62+W62*CV62))   )</f>
        <v>-1.130570363898497E-12</v>
      </c>
      <c r="CY62" s="64">
        <f>EXP(CW62)</f>
        <v>0.43868615274680417</v>
      </c>
      <c r="CZ62" s="64">
        <f>EXP(CX62)</f>
        <v>0.99999999999886946</v>
      </c>
      <c r="DA62" s="60">
        <f t="shared" ref="DA62:DA93" si="18">$S$58/(S62*CY62+(1-S62)*CZ62*EXP($Q$64-$Q$65/(CT62+$Q$66))/EXP($P$64-$P$65/(CT62+$P$66)))</f>
        <v>1267.9742757378885</v>
      </c>
      <c r="DB62" s="60">
        <f>$P$65/($P$64-LN(DA62))-$P$66</f>
        <v>345.25270111708909</v>
      </c>
      <c r="DC62" s="60">
        <f>EXP(-1*$P$70/($S$59*DB62))</f>
        <v>1.583917265987943</v>
      </c>
      <c r="DD62" s="60">
        <f>EXP(-1*$Q$70/($S$59*DB62))</f>
        <v>0.80383448264195401</v>
      </c>
      <c r="DE62" s="60">
        <f>IF($P$61,1,LN(X62/S62)+($P$75/2)*$P$72*LN(T62/X62)+Y62*$P$76-$P$73*LN(V62+W62*DD62)+W62*$P$73*(DD62/(V62+W62*DD62)-DC62/(W62+V62*DC62)))</f>
        <v>-0.82397103559624596</v>
      </c>
      <c r="DF62" s="60">
        <f>IF($P$61,1,LN(Y62/(1-S62))+($P$75/2)*$Q$72*LN(U62/Y62)+X62*$Q$76-$Q$73*LN(W62+V62*DC62)+V62*$Q$73*(DC62/(W62+V62*DC62)-DD62/(V62+W62*DD62))   )</f>
        <v>-1.1305703632632222E-12</v>
      </c>
      <c r="DG62" s="64">
        <f>EXP(DE62)</f>
        <v>0.43868615274680411</v>
      </c>
      <c r="DH62" s="64">
        <f>EXP(DF62)</f>
        <v>0.99999999999886946</v>
      </c>
      <c r="DI62" s="60">
        <f t="shared" ref="DI62:DI93" si="19">$S$58/(S62*DG62+(1-S62)*DH62*EXP($Q$64-$Q$65/(DB62+$Q$66))/EXP($P$64-$P$65/(DB62+$P$66)))</f>
        <v>1267.974275737891</v>
      </c>
      <c r="DJ62" s="60">
        <f>$P$65/($P$64-LN(DI62))-$P$66</f>
        <v>345.25270111708915</v>
      </c>
      <c r="DK62" s="60">
        <f>EXP(-1*$P$70/($S$59*DJ62))</f>
        <v>1.5839172659879428</v>
      </c>
      <c r="DL62" s="60">
        <f>EXP(-1*$Q$70/($S$59*DJ62))</f>
        <v>0.80383448264195412</v>
      </c>
      <c r="DM62" s="60">
        <f>IF($P$61,1,LN(X62/S62)+($P$75/2)*$P$72*LN(T62/X62)+Y62*$P$76-$P$73*LN(V62+W62*DL62)+W62*$P$73*(DL62/(V62+W62*DL62)-DK62/(W62+V62*DK62)))</f>
        <v>-0.82397103559624585</v>
      </c>
      <c r="DN62" s="60">
        <f>IF($P$61,1,LN(Y62/(1-S62))+($P$75/2)*$Q$72*LN(U62/Y62)+X62*$Q$76-$Q$73*LN(W62+V62*DK62)+V62*$Q$73*(DK62/(W62+V62*DK62)-DL62/(V62+W62*DL62))   )</f>
        <v>-1.130570363898497E-12</v>
      </c>
      <c r="DO62" s="64">
        <f>EXP(DM62)</f>
        <v>0.43868615274680417</v>
      </c>
      <c r="DP62" s="64">
        <f>EXP(DN62)</f>
        <v>0.99999999999886946</v>
      </c>
      <c r="DQ62" s="60">
        <f t="shared" ref="DQ62:DQ93" si="20">$S$58/(S62*DO62+(1-S62)*DP62*EXP($Q$64-$Q$65/(DJ62+$Q$66))/EXP($P$64-$P$65/(DJ62+$P$66)))</f>
        <v>1267.9742757378885</v>
      </c>
      <c r="DR62" s="60">
        <f>$P$65/($P$64-LN(DQ62))-$P$66</f>
        <v>345.25270111708909</v>
      </c>
      <c r="DS62" s="60">
        <f>EXP(-1*$P$70/($S$59*DR62))</f>
        <v>1.583917265987943</v>
      </c>
      <c r="DT62" s="60">
        <f>EXP(-1*$Q$70/($S$59*DR62))</f>
        <v>0.80383448264195401</v>
      </c>
      <c r="DU62" s="60">
        <f>IF($P$61,1,LN(X62/S62)+($P$75/2)*$P$72*LN(T62/X62)+Y62*$P$76-$P$73*LN(V62+W62*DT62)+W62*$P$73*(DT62/(V62+W62*DT62)-DS62/(W62+V62*DS62)))</f>
        <v>-0.82397103559624596</v>
      </c>
      <c r="DV62" s="60">
        <f>IF($P$61,1,LN(Y62/(1-S62))+($P$75/2)*$Q$72*LN(U62/Y62)+X62*$Q$76-$Q$73*LN(W62+V62*DS62)+V62*$Q$73*(DS62/(W62+V62*DS62)-DT62/(V62+W62*DT62))   )</f>
        <v>-1.1305703632632222E-12</v>
      </c>
      <c r="DW62" s="64">
        <f>EXP(DU62)</f>
        <v>0.43868615274680411</v>
      </c>
      <c r="DX62" s="64">
        <f>EXP(DV62)</f>
        <v>0.99999999999886946</v>
      </c>
      <c r="DY62" s="60">
        <f t="shared" ref="DY62:DY93" si="21">$S$58/(S62*DW62+(1-S62)*DX62*EXP($Q$64-$Q$65/(DR62+$Q$66))/EXP($P$64-$P$65/(DR62+$P$66)))</f>
        <v>1267.974275737891</v>
      </c>
      <c r="DZ62" s="60">
        <f>$P$65/($P$64-LN(DY62))-$P$66</f>
        <v>345.25270111708915</v>
      </c>
      <c r="EA62" s="60">
        <f>EXP(-1*$P$70/($S$59*DZ62))</f>
        <v>1.5839172659879428</v>
      </c>
      <c r="EB62" s="60">
        <f>EXP(-1*$Q$70/($S$59*DZ62))</f>
        <v>0.80383448264195412</v>
      </c>
      <c r="EC62" s="60">
        <f>IF($P$61,1,LN(X62/S62)+($P$75/2)*$P$72*LN(T62/X62)+Y62*$P$76-$P$73*LN(V62+W62*EB62)+W62*$P$73*(EB62/(V62+W62*EB62)-EA62/(W62+V62*EA62)))</f>
        <v>-0.82397103559624585</v>
      </c>
      <c r="ED62" s="60">
        <f>IF($P$61,1,LN(Y62/(1-S62))+($P$75/2)*$Q$72*LN(U62/Y62)+X62*$Q$76-$Q$73*LN(W62+V62*EA62)+V62*$Q$73*(EA62/(W62+V62*EA62)-EB62/(V62+W62*EB62))   )</f>
        <v>-1.130570363898497E-12</v>
      </c>
      <c r="EE62" s="64">
        <f>EXP(EC62)</f>
        <v>0.43868615274680417</v>
      </c>
      <c r="EF62" s="64">
        <f>EXP(ED62)</f>
        <v>0.99999999999886946</v>
      </c>
      <c r="EG62" s="60">
        <f t="shared" ref="EG62:EG93" si="22">$S$58/(S62*EE62+(1-S62)*EF62*EXP($Q$64-$Q$65/(DZ62+$Q$66))/EXP($P$64-$P$65/(DZ62+$P$66)))</f>
        <v>1267.9742757378885</v>
      </c>
      <c r="EH62" s="60">
        <f>$P$65/($P$64-LN(EG62))-$P$66</f>
        <v>345.25270111708909</v>
      </c>
      <c r="EI62" s="60">
        <f>EXP(-1*$P$70/($S$59*EH62))</f>
        <v>1.583917265987943</v>
      </c>
      <c r="EJ62" s="60">
        <f>EXP(-1*$Q$70/($S$59*EH62))</f>
        <v>0.80383448264195401</v>
      </c>
      <c r="EK62" s="60">
        <f>IF($P$61,1,LN(X62/S62)+($P$75/2)*$P$72*LN(T62/X62)+Y62*$P$76-$P$73*LN(V62+W62*EJ62)+W62*$P$73*(EJ62/(V62+W62*EJ62)-EI62/(W62+V62*EI62)))</f>
        <v>-0.82397103559624596</v>
      </c>
      <c r="EL62" s="60">
        <f>IF($P$61,1,LN(Y62/(1-S62))+($P$75/2)*$Q$72*LN(U62/Y62)+X62*$Q$76-$Q$73*LN(W62+V62*EI62)+V62*$Q$73*(EI62/(W62+V62*EI62)-EJ62/(V62+W62*EJ62))   )</f>
        <v>-1.1305703632632222E-12</v>
      </c>
      <c r="EM62" s="64">
        <f>EXP(EK62)</f>
        <v>0.43868615274680411</v>
      </c>
      <c r="EN62" s="64">
        <f>EXP(EL62)</f>
        <v>0.99999999999886946</v>
      </c>
      <c r="EO62" s="60">
        <f t="shared" ref="EO62:EO93" si="23">$S$58/(S62*EM62+(1-S62)*EN62*EXP($Q$64-$Q$65/(EH62+$Q$66))/EXP($P$64-$P$65/(EH62+$P$66)))</f>
        <v>1267.974275737891</v>
      </c>
      <c r="EP62" s="60">
        <f>$P$65/($P$64-LN(EO62))-$P$66</f>
        <v>345.25270111708915</v>
      </c>
      <c r="EQ62" s="60">
        <f>EXP(-1*$P$70/($S$59*EP62))</f>
        <v>1.5839172659879428</v>
      </c>
      <c r="ER62" s="60">
        <f>EXP(-1*$Q$70/($S$59*EP62))</f>
        <v>0.80383448264195412</v>
      </c>
      <c r="ES62" s="60">
        <f>IF($P$61,1,LN(X62/S62)+($P$75/2)*$P$72*LN(T62/X62)+Y62*$P$76-$P$73*LN(V62+W62*ER62)+W62*$P$73*(ER62/(V62+W62*ER62)-EQ62/(W62+V62*EQ62)))</f>
        <v>-0.82397103559624585</v>
      </c>
      <c r="ET62" s="60">
        <f>IF($P$61,1,LN(Y62/(1-S62))+($P$75/2)*$Q$72*LN(U62/Y62)+X62*$Q$76-$Q$73*LN(W62+V62*EQ62)+V62*$Q$73*(EQ62/(W62+V62*EQ62)-ER62/(V62+W62*ER62))   )</f>
        <v>-1.130570363898497E-12</v>
      </c>
      <c r="EU62" s="64">
        <f>EXP(ES62)</f>
        <v>0.43868615274680417</v>
      </c>
      <c r="EV62" s="64">
        <f>EXP(ET62)</f>
        <v>0.99999999999886946</v>
      </c>
      <c r="EW62" s="60">
        <f t="shared" ref="EW62:EW93" si="24">S62*EU62*EXP($P$64-$P$65/(EP62+$P$66))/$S$58</f>
        <v>5.2970997407071005E-7</v>
      </c>
      <c r="EX62" s="60">
        <f>EP62-273.15</f>
        <v>72.102701117089168</v>
      </c>
      <c r="EY62" s="65">
        <f>IF(P59,S62,"")</f>
        <v>9.9999999999999995E-7</v>
      </c>
      <c r="EZ62" s="65">
        <f>IF(P59,EW62,"")</f>
        <v>5.2970997407071005E-7</v>
      </c>
      <c r="FA62" s="65">
        <f>IF(P59,EX62,"")</f>
        <v>72.102701117089168</v>
      </c>
      <c r="FB62" s="16"/>
      <c r="FC62" s="16"/>
      <c r="FD62" s="16"/>
      <c r="FE62" s="16"/>
      <c r="FF62" s="16"/>
      <c r="FG62" s="16"/>
      <c r="FH62" s="16"/>
      <c r="FI62" s="16"/>
      <c r="FJ62" s="16"/>
    </row>
    <row r="63" spans="2:166" x14ac:dyDescent="0.3">
      <c r="O63" t="s">
        <v>539</v>
      </c>
      <c r="P63" s="52">
        <f>IF($P$59,VLOOKUP($P$4,$M$7:$O$56,2),"")</f>
        <v>146</v>
      </c>
      <c r="Q63" s="52">
        <f>IF($P$59,VLOOKUP($P$4,$M$7:$O$56,3),"")</f>
        <v>185</v>
      </c>
      <c r="S63" s="50">
        <v>0.01</v>
      </c>
      <c r="T63" s="65">
        <f t="shared" ref="T63:T126" si="25">S63*$P$72/(S63*$P$72+(1-S63)*$Q$72)</f>
        <v>9.7123645872245045E-3</v>
      </c>
      <c r="U63" s="65">
        <f t="shared" ref="U63:U126" si="26">(1-S63)*$Q$72/(S63*$P$72+(1-S63)*$Q$72)</f>
        <v>0.99028763541277542</v>
      </c>
      <c r="V63" s="65">
        <f t="shared" ref="V63:V126" si="27">S63*$P$73/(S63*$P$73+(1-S63)*$Q$73)</f>
        <v>9.7123645872245045E-3</v>
      </c>
      <c r="W63" s="65">
        <f t="shared" ref="W63:W126" si="28">(1-S63)*$Q$73/(S63*$P$73+(1-S63)*$Q$73)</f>
        <v>0.99028763541277542</v>
      </c>
      <c r="X63" s="65">
        <f t="shared" ref="X63:X126" si="29">S63*$P$71/(S63*$P$71+(1-S63)*$Q$71)</f>
        <v>8.9640739448901292E-3</v>
      </c>
      <c r="Y63" s="65">
        <f t="shared" ref="Y63:Y126" si="30">(1-S63)*$Q$71/(S63*$P$71+(1-S63)*$Q$71)</f>
        <v>0.99103592605510982</v>
      </c>
      <c r="Z63" s="55">
        <f t="shared" si="7"/>
        <v>345.19252748954915</v>
      </c>
      <c r="AA63" s="65">
        <f t="shared" ref="AA63:AA126" si="31">EXP(-1*$P$70/($S$59*Z63))</f>
        <v>1.5840442529462875</v>
      </c>
      <c r="AB63" s="65">
        <f t="shared" ref="AB63:AB126" si="32">EXP(-1*$Q$70/($S$59*Z63))</f>
        <v>0.8038038855581624</v>
      </c>
      <c r="AC63" s="65">
        <f t="shared" ref="AC63:AC69" si="33">IF($P$61,1,LN(X63/S63)+($P$75/2)*$P$72*LN(T63/X63)+Y63*$P$76-$P$73*LN(V63+W63*AB63)+W63*$P$73*(AB63/(V63+W63*AB63)-AA63/(W63+V63*AA63)))</f>
        <v>-0.80179991787724669</v>
      </c>
      <c r="AD63" s="65">
        <f t="shared" ref="AD63:AD69" si="34">IF($P$61,1,LN(Y63/(1-S63))+($P$75/2)*$Q$72*LN(U63/Y63)+X63*$Q$76-$Q$73*LN(W63+V63*AA63)+V63*$Q$73*(AA63/(W63+V63*AA63)-AB63/(V63+W63*AB63))   )</f>
        <v>-1.1225740462996424E-4</v>
      </c>
      <c r="AE63" s="66">
        <f t="shared" ref="AE63:AE126" si="35">EXP(AC63)</f>
        <v>0.44852093629195389</v>
      </c>
      <c r="AF63" s="66">
        <f t="shared" ref="AF63:AF126" si="36">EXP(AD63)</f>
        <v>0.99988774889599674</v>
      </c>
      <c r="AG63" s="65">
        <f t="shared" si="9"/>
        <v>1273.9106084528692</v>
      </c>
      <c r="AH63" s="65">
        <f t="shared" ref="AH63:AH126" si="37">$P$65/($P$64-LN(AG63))-$P$66</f>
        <v>345.40476108517589</v>
      </c>
      <c r="AI63" s="65">
        <f t="shared" ref="AI63:AI126" si="38">EXP(-1*$P$70/($S$59*AH63))</f>
        <v>1.5835966098808305</v>
      </c>
      <c r="AJ63" s="65">
        <f t="shared" ref="AJ63:AJ126" si="39">EXP(-1*$Q$70/($S$59*AH63))</f>
        <v>0.80391175976473772</v>
      </c>
      <c r="AK63" s="65">
        <f>IF($P$61,1,LN(X63/S63)+($P$75/2)*$P$72*LN(T63/X63)+Y63*$P$76-$P$73*LN(V63+W63*AJ63)+W63*$P$73*(AJ63/(V63+W63*AJ63)-AI63/(W63+V63*AI63)))</f>
        <v>-0.80109072578485185</v>
      </c>
      <c r="AL63" s="65">
        <f>IF($P$61,1,LN(Y63/(1-S63))+($P$75/2)*$Q$72*LN(U63/Y63)+X63*$Q$76-$Q$73*LN(W63+V63*AI63)+V63*$Q$73*(AI63/(W63+V63*AI63)-AJ63/(V63+W63*AJ63))   )</f>
        <v>-1.1213581141666408E-4</v>
      </c>
      <c r="AM63" s="66">
        <f>EXP(AK63)</f>
        <v>0.44883913661248453</v>
      </c>
      <c r="AN63" s="66">
        <f>EXP(AL63)</f>
        <v>0.99988787047556849</v>
      </c>
      <c r="AO63" s="65">
        <f t="shared" si="10"/>
        <v>1274.0630616408507</v>
      </c>
      <c r="AP63" s="65">
        <f t="shared" ref="AP63:AP126" si="40">$P$65/($P$64-LN(AO63))-$P$66</f>
        <v>345.40865881953312</v>
      </c>
      <c r="AQ63" s="65">
        <f t="shared" ref="AQ63:AQ126" si="41">EXP(-1*$P$70/($S$59*AP63))</f>
        <v>1.5835883951066272</v>
      </c>
      <c r="AR63" s="65">
        <f t="shared" ref="AR63:AR126" si="42">EXP(-1*$Q$70/($S$59*AP63))</f>
        <v>0.8039137398028966</v>
      </c>
      <c r="AS63" s="65">
        <f>IF($P$61,1,LN(X63/S63)+($P$75/2)*$P$72*LN(T63/X63)+Y63*$P$76-$P$73*LN(V63+W63*AR63)+W63*$P$73*(AR63/(V63+W63*AR63)-AQ63/(W63+V63*AQ63)))</f>
        <v>-0.80107771201658384</v>
      </c>
      <c r="AT63" s="65">
        <f>IF($P$61,1,LN(Y63/(1-S63))+($P$75/2)*$Q$72*LN(U63/Y63)+X63*$Q$76-$Q$73*LN(W63+V63*AQ63)+V63*$Q$73*(AQ63/(W63+V63*AQ63)-AR63/(V63+W63*AR63))   )</f>
        <v>-1.12133580500497E-4</v>
      </c>
      <c r="AU63" s="66">
        <f>EXP(AS63)</f>
        <v>0.4488449777390055</v>
      </c>
      <c r="AV63" s="66">
        <f>EXP(AT63)</f>
        <v>0.99988787270623447</v>
      </c>
      <c r="AW63" s="65">
        <f t="shared" si="11"/>
        <v>1274.0658632261627</v>
      </c>
      <c r="AX63" s="65">
        <f t="shared" ref="AX63:AX126" si="43">$P$65/($P$64-LN(AW63))-$P$66</f>
        <v>345.40873044355214</v>
      </c>
      <c r="AY63" s="65">
        <f t="shared" ref="AY63:AY126" si="44">EXP(-1*$P$70/($S$59*AX63))</f>
        <v>1.5835882441556455</v>
      </c>
      <c r="AZ63" s="65">
        <f t="shared" ref="AZ63:AZ126" si="45">EXP(-1*$Q$70/($S$59*AX63))</f>
        <v>0.80391377618732562</v>
      </c>
      <c r="BA63" s="65">
        <f>IF($P$61,1,LN(X63/S63)+($P$75/2)*$P$72*LN(T63/X63)+Y63*$P$76-$P$73*LN(V63+W63*AZ63)+W63*$P$73*(AZ63/(V63+W63*AZ63)-AY63/(W63+V63*AY63)))</f>
        <v>-0.80107747288170184</v>
      </c>
      <c r="BB63" s="65">
        <f>IF($P$61,1,LN(Y63/(1-S63))+($P$75/2)*$Q$72*LN(U63/Y63)+X63*$Q$76-$Q$73*LN(W63+V63*AY63)+V63*$Q$73*(AY63/(W63+V63*AY63)-AZ63/(V63+W63*AZ63))   )</f>
        <v>-1.1213353950674174E-4</v>
      </c>
      <c r="BC63" s="66">
        <f t="shared" ref="BC63:BC126" si="46">EXP(BA63)</f>
        <v>0.44884508507350912</v>
      </c>
      <c r="BD63" s="66">
        <f t="shared" ref="BD63:BD126" si="47">EXP(BB63)</f>
        <v>0.99988787274722357</v>
      </c>
      <c r="BE63" s="65">
        <f t="shared" si="12"/>
        <v>1274.0659147081403</v>
      </c>
      <c r="BF63" s="65">
        <f t="shared" ref="BF63:BF126" si="48">$P$65/($P$64-LN(BE63))-$P$66</f>
        <v>345.40873175971512</v>
      </c>
      <c r="BG63" s="65">
        <f t="shared" ref="BG63:BG126" si="49">EXP(-1*$P$70/($S$59*BF63))</f>
        <v>1.5835882413817708</v>
      </c>
      <c r="BH63" s="65">
        <f t="shared" ref="BH63:BH126" si="50">EXP(-1*$Q$70/($S$59*BF63))</f>
        <v>0.80391377685592569</v>
      </c>
      <c r="BI63" s="65">
        <f t="shared" ref="BI63:BI126" si="51">IF($P$61,1,LN(X63/S63)+($P$75/2)*$P$72*LN(T63/X63)+Y63*$P$76-$P$73*LN(V63+W63*BH63)+W63*$P$73*(BH63/(V63+W63*BH63)-BG63/(W63+V63*BG63)))</f>
        <v>-0.80107746848735972</v>
      </c>
      <c r="BJ63" s="65">
        <f t="shared" ref="BJ63:BJ126" si="52">IF($P$61,1,LN(Y63/(1-S63))+($P$75/2)*$Q$72*LN(U63/Y63)+X63*$Q$76-$Q$73*LN(W63+V63*BG63)+V63*$Q$73*(BG63/(W63+V63*BG63)-BH63/(V63+W63*BH63))   )</f>
        <v>-1.1213353875340684E-4</v>
      </c>
      <c r="BK63" s="66">
        <f t="shared" ref="BK63:BK126" si="53">EXP(BI63)</f>
        <v>0.44884508704588799</v>
      </c>
      <c r="BL63" s="66">
        <f t="shared" ref="BL63:BL126" si="54">EXP(BJ63)</f>
        <v>0.99988787274797686</v>
      </c>
      <c r="BM63" s="65">
        <f t="shared" si="13"/>
        <v>1274.0659156541731</v>
      </c>
      <c r="BN63" s="65">
        <f t="shared" ref="BN63:BN126" si="55">$P$65/($P$64-LN(BM63))-$P$66</f>
        <v>345.40873178390098</v>
      </c>
      <c r="BO63" s="65">
        <f t="shared" ref="BO63:BO126" si="56">EXP(-1*$P$70/($S$59*BN63))</f>
        <v>1.5835882413307982</v>
      </c>
      <c r="BP63" s="65">
        <f t="shared" ref="BP63:BP126" si="57">EXP(-1*$Q$70/($S$59*BN63))</f>
        <v>0.80391377686821197</v>
      </c>
      <c r="BQ63" s="65">
        <f t="shared" ref="BQ63:BQ126" si="58">IF($P$61,1,LN(X63/S63)+($P$75/2)*$P$72*LN(T63/X63)+Y63*$P$76-$P$73*LN(V63+W63*BP63)+W63*$P$73*(BP63/(V63+W63*BP63)-BO63/(W63+V63*BO63)))</f>
        <v>-0.80107746840661109</v>
      </c>
      <c r="BR63" s="65">
        <f t="shared" ref="BR63:BR126" si="59">IF($P$61,1,LN(Y63/(1-S63))+($P$75/2)*$Q$72*LN(U63/Y63)+X63*$Q$76-$Q$73*LN(W63+V63*BO63)+V63*$Q$73*(BO63/(W63+V63*BO63)-BP63/(V63+W63*BP63))   )</f>
        <v>-1.1213353873932609E-4</v>
      </c>
      <c r="BS63" s="66">
        <f t="shared" ref="BS63:BS126" si="60">EXP(BQ63)</f>
        <v>0.44884508708213161</v>
      </c>
      <c r="BT63" s="66">
        <f t="shared" ref="BT63:BT126" si="61">EXP(BR63)</f>
        <v>0.99988787274799096</v>
      </c>
      <c r="BU63" s="65">
        <f t="shared" si="14"/>
        <v>1274.0659156715569</v>
      </c>
      <c r="BV63" s="65">
        <f t="shared" ref="BV63:BV126" si="62">$P$65/($P$64-LN(BU63))-$P$66</f>
        <v>345.40873178434538</v>
      </c>
      <c r="BW63" s="65">
        <f t="shared" ref="BW63:BW126" si="63">EXP(-1*$P$70/($S$59*BV63))</f>
        <v>1.5835882413298614</v>
      </c>
      <c r="BX63" s="65">
        <f t="shared" ref="BX63:BX126" si="64">EXP(-1*$Q$70/($S$59*BV63))</f>
        <v>0.80391377686843768</v>
      </c>
      <c r="BY63" s="65">
        <f t="shared" ref="BY63:BY126" si="65">IF($P$61,1,LN(X63/S63)+($P$75/2)*$P$72*LN(T63/X63)+Y63*$P$76-$P$73*LN(V63+W63*BX63)+W63*$P$73*(BX63/(V63+W63*BX63)-BW63/(W63+V63*BW63)))</f>
        <v>-0.80107746840512661</v>
      </c>
      <c r="BZ63" s="65">
        <f t="shared" ref="BZ63:BZ126" si="66">IF($P$61,1,LN(Y63/(1-S63))+($P$75/2)*$Q$72*LN(U63/Y63)+X63*$Q$76-$Q$73*LN(W63+V63*BW63)+V63*$Q$73*(BW63/(W63+V63*BW63)-BX63/(V63+W63*BX63))   )</f>
        <v>-1.1213353873906241E-4</v>
      </c>
      <c r="CA63" s="66">
        <f t="shared" ref="CA63:CA126" si="67">EXP(BY63)</f>
        <v>0.44884508708279791</v>
      </c>
      <c r="CB63" s="66">
        <f t="shared" ref="CB63:CB126" si="68">EXP(BZ63)</f>
        <v>0.99988787274799118</v>
      </c>
      <c r="CC63" s="65">
        <f t="shared" si="15"/>
        <v>1274.0659156718773</v>
      </c>
      <c r="CD63" s="65">
        <f t="shared" ref="CD63:CD126" si="69">$P$65/($P$64-LN(CC63))-$P$66</f>
        <v>345.40873178435351</v>
      </c>
      <c r="CE63" s="65">
        <f t="shared" ref="CE63:CE126" si="70">EXP(-1*$P$70/($S$59*CD63))</f>
        <v>1.5835882413298443</v>
      </c>
      <c r="CF63" s="65">
        <f t="shared" ref="CF63:CF126" si="71">EXP(-1*$Q$70/($S$59*CD63))</f>
        <v>0.80391377686844179</v>
      </c>
      <c r="CG63" s="65">
        <f t="shared" ref="CG63:CG126" si="72">IF($P$61,1,LN(X63/S63)+($P$75/2)*$P$72*LN(T63/X63)+Y63*$P$76-$P$73*LN(V63+W63*CF63)+W63*$P$73*(CF63/(V63+W63*CF63)-CE63/(W63+V63*CE63)))</f>
        <v>-0.80107746840509941</v>
      </c>
      <c r="CH63" s="65">
        <f t="shared" ref="CH63:CH126" si="73">IF($P$61,1,LN(Y63/(1-S63))+($P$75/2)*$Q$72*LN(U63/Y63)+X63*$Q$76-$Q$73*LN(W63+V63*CE63)+V63*$Q$73*(CE63/(W63+V63*CE63)-CF63/(V63+W63*CF63))   )</f>
        <v>-1.121335387389219E-4</v>
      </c>
      <c r="CI63" s="66">
        <f t="shared" ref="CI63:CI126" si="74">EXP(CG63)</f>
        <v>0.44884508708281012</v>
      </c>
      <c r="CJ63" s="66">
        <f t="shared" ref="CJ63:CJ126" si="75">EXP(CH63)</f>
        <v>0.9998878727479914</v>
      </c>
      <c r="CK63" s="65">
        <f t="shared" si="16"/>
        <v>1274.0659156718857</v>
      </c>
      <c r="CL63" s="65">
        <f t="shared" ref="CL63:CL126" si="76">$P$65/($P$64-LN(CK63))-$P$66</f>
        <v>345.40873178435373</v>
      </c>
      <c r="CM63" s="65">
        <f t="shared" ref="CM63:CM126" si="77">EXP(-1*$P$70/($S$59*CL63))</f>
        <v>1.5835882413298439</v>
      </c>
      <c r="CN63" s="65">
        <f t="shared" ref="CN63:CN126" si="78">EXP(-1*$Q$70/($S$59*CL63))</f>
        <v>0.8039137768684419</v>
      </c>
      <c r="CO63" s="65">
        <f t="shared" ref="CO63:CO126" si="79">IF($P$61,1,LN(X63/S63)+($P$75/2)*$P$72*LN(T63/X63)+Y63*$P$76-$P$73*LN(V63+W63*CN63)+W63*$P$73*(CN63/(V63+W63*CN63)-CM63/(W63+V63*CM63)))</f>
        <v>-0.80107746840509864</v>
      </c>
      <c r="CP63" s="65">
        <f t="shared" ref="CP63:CP126" si="80">IF($P$61,1,LN(Y63/(1-S63))+($P$75/2)*$Q$72*LN(U63/Y63)+X63*$Q$76-$Q$73*LN(W63+V63*CM63)+V63*$Q$73*(CM63/(W63+V63*CM63)-CN63/(V63+W63*CN63))   )</f>
        <v>-1.1213353873893231E-4</v>
      </c>
      <c r="CQ63" s="66">
        <f t="shared" ref="CQ63:CQ126" si="81">EXP(CO63)</f>
        <v>0.44884508708281046</v>
      </c>
      <c r="CR63" s="66">
        <f t="shared" ref="CR63:CR126" si="82">EXP(CP63)</f>
        <v>0.99988787274799129</v>
      </c>
      <c r="CS63" s="65">
        <f t="shared" si="17"/>
        <v>1274.0659156718884</v>
      </c>
      <c r="CT63" s="65">
        <f t="shared" ref="CT63:CT126" si="83">$P$65/($P$64-LN(CS63))-$P$66</f>
        <v>345.4087317843539</v>
      </c>
      <c r="CU63" s="65">
        <f t="shared" ref="CU63:CU126" si="84">EXP(-1*$P$70/($S$59*CT63))</f>
        <v>1.5835882413298434</v>
      </c>
      <c r="CV63" s="65">
        <f t="shared" ref="CV63:CV126" si="85">EXP(-1*$Q$70/($S$59*CT63))</f>
        <v>0.80391377686844201</v>
      </c>
      <c r="CW63" s="65">
        <f t="shared" ref="CW63:CW126" si="86">IF($P$61,1,LN(X63/S63)+($P$75/2)*$P$72*LN(T63/X63)+Y63*$P$76-$P$73*LN(V63+W63*CV63)+W63*$P$73*(CV63/(V63+W63*CV63)-CU63/(W63+V63*CU63)))</f>
        <v>-0.80107746840509808</v>
      </c>
      <c r="CX63" s="65">
        <f t="shared" ref="CX63:CX126" si="87">IF($P$61,1,LN(Y63/(1-S63))+($P$75/2)*$Q$72*LN(U63/Y63)+X63*$Q$76-$Q$73*LN(W63+V63*CU63)+V63*$Q$73*(CU63/(W63+V63*CU63)-CV63/(V63+W63*CV63))   )</f>
        <v>-1.1213353873894272E-4</v>
      </c>
      <c r="CY63" s="66">
        <f t="shared" ref="CY63:CY126" si="88">EXP(CW63)</f>
        <v>0.44884508708281073</v>
      </c>
      <c r="CZ63" s="66">
        <f t="shared" ref="CZ63:CZ126" si="89">EXP(CX63)</f>
        <v>0.99988787274799129</v>
      </c>
      <c r="DA63" s="65">
        <f t="shared" si="18"/>
        <v>1274.0659156718837</v>
      </c>
      <c r="DB63" s="65">
        <f t="shared" ref="DB63:DB126" si="90">$P$65/($P$64-LN(DA63))-$P$66</f>
        <v>345.40873178435368</v>
      </c>
      <c r="DC63" s="65">
        <f t="shared" ref="DC63:DC126" si="91">EXP(-1*$P$70/($S$59*DB63))</f>
        <v>1.5835882413298441</v>
      </c>
      <c r="DD63" s="65">
        <f t="shared" ref="DD63:DD126" si="92">EXP(-1*$Q$70/($S$59*DB63))</f>
        <v>0.8039137768684419</v>
      </c>
      <c r="DE63" s="65">
        <f t="shared" ref="DE63:DE126" si="93">IF($P$61,1,LN(X63/S63)+($P$75/2)*$P$72*LN(T63/X63)+Y63*$P$76-$P$73*LN(V63+W63*DD63)+W63*$P$73*(DD63/(V63+W63*DD63)-DC63/(W63+V63*DC63)))</f>
        <v>-0.80107746840509908</v>
      </c>
      <c r="DF63" s="65">
        <f t="shared" ref="DF63:DF126" si="94">IF($P$61,1,LN(Y63/(1-S63))+($P$75/2)*$Q$72*LN(U63/Y63)+X63*$Q$76-$Q$73*LN(W63+V63*DC63)+V63*$Q$73*(DC63/(W63+V63*DC63)-DD63/(V63+W63*DD63))   )</f>
        <v>-1.121335387389271E-4</v>
      </c>
      <c r="DG63" s="66">
        <f t="shared" ref="DG63:DG126" si="95">EXP(DE63)</f>
        <v>0.44884508708281023</v>
      </c>
      <c r="DH63" s="66">
        <f t="shared" ref="DH63:DH126" si="96">EXP(DF63)</f>
        <v>0.99988787274799129</v>
      </c>
      <c r="DI63" s="65">
        <f t="shared" si="19"/>
        <v>1274.0659156718862</v>
      </c>
      <c r="DJ63" s="65">
        <f t="shared" ref="DJ63:DJ126" si="97">$P$65/($P$64-LN(DI63))-$P$66</f>
        <v>345.40873178435373</v>
      </c>
      <c r="DK63" s="65">
        <f t="shared" ref="DK63:DK126" si="98">EXP(-1*$P$70/($S$59*DJ63))</f>
        <v>1.5835882413298439</v>
      </c>
      <c r="DL63" s="65">
        <f t="shared" ref="DL63:DL126" si="99">EXP(-1*$Q$70/($S$59*DJ63))</f>
        <v>0.8039137768684419</v>
      </c>
      <c r="DM63" s="65">
        <f t="shared" ref="DM63:DM126" si="100">IF($P$61,1,LN(X63/S63)+($P$75/2)*$P$72*LN(T63/X63)+Y63*$P$76-$P$73*LN(V63+W63*DL63)+W63*$P$73*(DL63/(V63+W63*DL63)-DK63/(W63+V63*DK63)))</f>
        <v>-0.80107746840509864</v>
      </c>
      <c r="DN63" s="65">
        <f t="shared" ref="DN63:DN126" si="101">IF($P$61,1,LN(Y63/(1-S63))+($P$75/2)*$Q$72*LN(U63/Y63)+X63*$Q$76-$Q$73*LN(W63+V63*DK63)+V63*$Q$73*(DK63/(W63+V63*DK63)-DL63/(V63+W63*DL63))   )</f>
        <v>-1.1213353873893231E-4</v>
      </c>
      <c r="DO63" s="66">
        <f t="shared" ref="DO63:DO126" si="102">EXP(DM63)</f>
        <v>0.44884508708281046</v>
      </c>
      <c r="DP63" s="66">
        <f t="shared" ref="DP63:DP126" si="103">EXP(DN63)</f>
        <v>0.99988787274799129</v>
      </c>
      <c r="DQ63" s="65">
        <f t="shared" si="20"/>
        <v>1274.0659156718884</v>
      </c>
      <c r="DR63" s="65">
        <f t="shared" ref="DR63:DR126" si="104">$P$65/($P$64-LN(DQ63))-$P$66</f>
        <v>345.4087317843539</v>
      </c>
      <c r="DS63" s="65">
        <f t="shared" ref="DS63:DS126" si="105">EXP(-1*$P$70/($S$59*DR63))</f>
        <v>1.5835882413298434</v>
      </c>
      <c r="DT63" s="65">
        <f t="shared" ref="DT63:DT126" si="106">EXP(-1*$Q$70/($S$59*DR63))</f>
        <v>0.80391377686844201</v>
      </c>
      <c r="DU63" s="65">
        <f t="shared" ref="DU63:DU126" si="107">IF($P$61,1,LN(X63/S63)+($P$75/2)*$P$72*LN(T63/X63)+Y63*$P$76-$P$73*LN(V63+W63*DT63)+W63*$P$73*(DT63/(V63+W63*DT63)-DS63/(W63+V63*DS63)))</f>
        <v>-0.80107746840509808</v>
      </c>
      <c r="DV63" s="65">
        <f t="shared" ref="DV63:DV126" si="108">IF($P$61,1,LN(Y63/(1-S63))+($P$75/2)*$Q$72*LN(U63/Y63)+X63*$Q$76-$Q$73*LN(W63+V63*DS63)+V63*$Q$73*(DS63/(W63+V63*DS63)-DT63/(V63+W63*DT63))   )</f>
        <v>-1.1213353873894272E-4</v>
      </c>
      <c r="DW63" s="66">
        <f t="shared" ref="DW63:DW126" si="109">EXP(DU63)</f>
        <v>0.44884508708281073</v>
      </c>
      <c r="DX63" s="66">
        <f t="shared" ref="DX63:DX126" si="110">EXP(DV63)</f>
        <v>0.99988787274799129</v>
      </c>
      <c r="DY63" s="65">
        <f t="shared" si="21"/>
        <v>1274.0659156718837</v>
      </c>
      <c r="DZ63" s="65">
        <f t="shared" ref="DZ63:DZ126" si="111">$P$65/($P$64-LN(DY63))-$P$66</f>
        <v>345.40873178435368</v>
      </c>
      <c r="EA63" s="65">
        <f t="shared" ref="EA63:EA126" si="112">EXP(-1*$P$70/($S$59*DZ63))</f>
        <v>1.5835882413298441</v>
      </c>
      <c r="EB63" s="65">
        <f t="shared" ref="EB63:EB126" si="113">EXP(-1*$Q$70/($S$59*DZ63))</f>
        <v>0.8039137768684419</v>
      </c>
      <c r="EC63" s="65">
        <f t="shared" ref="EC63:EC126" si="114">IF($P$61,1,LN(X63/S63)+($P$75/2)*$P$72*LN(T63/X63)+Y63*$P$76-$P$73*LN(V63+W63*EB63)+W63*$P$73*(EB63/(V63+W63*EB63)-EA63/(W63+V63*EA63)))</f>
        <v>-0.80107746840509908</v>
      </c>
      <c r="ED63" s="65">
        <f t="shared" ref="ED63:ED126" si="115">IF($P$61,1,LN(Y63/(1-S63))+($P$75/2)*$Q$72*LN(U63/Y63)+X63*$Q$76-$Q$73*LN(W63+V63*EA63)+V63*$Q$73*(EA63/(W63+V63*EA63)-EB63/(V63+W63*EB63))   )</f>
        <v>-1.121335387389271E-4</v>
      </c>
      <c r="EE63" s="66">
        <f t="shared" ref="EE63:EE126" si="116">EXP(EC63)</f>
        <v>0.44884508708281023</v>
      </c>
      <c r="EF63" s="66">
        <f t="shared" ref="EF63:EF126" si="117">EXP(ED63)</f>
        <v>0.99988787274799129</v>
      </c>
      <c r="EG63" s="65">
        <f t="shared" si="22"/>
        <v>1274.0659156718862</v>
      </c>
      <c r="EH63" s="65">
        <f t="shared" ref="EH63:EH126" si="118">$P$65/($P$64-LN(EG63))-$P$66</f>
        <v>345.40873178435373</v>
      </c>
      <c r="EI63" s="65">
        <f t="shared" ref="EI63:EI126" si="119">EXP(-1*$P$70/($S$59*EH63))</f>
        <v>1.5835882413298439</v>
      </c>
      <c r="EJ63" s="65">
        <f t="shared" ref="EJ63:EJ126" si="120">EXP(-1*$Q$70/($S$59*EH63))</f>
        <v>0.8039137768684419</v>
      </c>
      <c r="EK63" s="65">
        <f t="shared" ref="EK63:EK126" si="121">IF($P$61,1,LN(X63/S63)+($P$75/2)*$P$72*LN(T63/X63)+Y63*$P$76-$P$73*LN(V63+W63*EJ63)+W63*$P$73*(EJ63/(V63+W63*EJ63)-EI63/(W63+V63*EI63)))</f>
        <v>-0.80107746840509864</v>
      </c>
      <c r="EL63" s="65">
        <f t="shared" ref="EL63:EL126" si="122">IF($P$61,1,LN(Y63/(1-S63))+($P$75/2)*$Q$72*LN(U63/Y63)+X63*$Q$76-$Q$73*LN(W63+V63*EI63)+V63*$Q$73*(EI63/(W63+V63*EI63)-EJ63/(V63+W63*EJ63))   )</f>
        <v>-1.1213353873893231E-4</v>
      </c>
      <c r="EM63" s="66">
        <f t="shared" ref="EM63:EM126" si="123">EXP(EK63)</f>
        <v>0.44884508708281046</v>
      </c>
      <c r="EN63" s="66">
        <f t="shared" ref="EN63:EN126" si="124">EXP(EL63)</f>
        <v>0.99988787274799129</v>
      </c>
      <c r="EO63" s="65">
        <f t="shared" si="23"/>
        <v>1274.0659156718884</v>
      </c>
      <c r="EP63" s="65">
        <f t="shared" ref="EP63:EP126" si="125">$P$65/($P$64-LN(EO63))-$P$66</f>
        <v>345.4087317843539</v>
      </c>
      <c r="EQ63" s="65">
        <f t="shared" ref="EQ63:EQ126" si="126">EXP(-1*$P$70/($S$59*EP63))</f>
        <v>1.5835882413298434</v>
      </c>
      <c r="ER63" s="65">
        <f t="shared" ref="ER63:ER126" si="127">EXP(-1*$Q$70/($S$59*EP63))</f>
        <v>0.80391377686844201</v>
      </c>
      <c r="ES63" s="65">
        <f t="shared" ref="ES63:ES126" si="128">IF($P$61,1,LN(X63/S63)+($P$75/2)*$P$72*LN(T63/X63)+Y63*$P$76-$P$73*LN(V63+W63*ER63)+W63*$P$73*(ER63/(V63+W63*ER63)-EQ63/(W63+V63*EQ63)))</f>
        <v>-0.80107746840509808</v>
      </c>
      <c r="ET63" s="65">
        <f t="shared" ref="ET63:ET126" si="129">IF($P$61,1,LN(Y63/(1-S63))+($P$75/2)*$Q$72*LN(U63/Y63)+X63*$Q$76-$Q$73*LN(W63+V63*EQ63)+V63*$Q$73*(EQ63/(W63+V63*EQ63)-ER63/(V63+W63*ER63))   )</f>
        <v>-1.1213353873894272E-4</v>
      </c>
      <c r="EU63" s="66">
        <f t="shared" ref="EU63:EU126" si="130">EXP(ES63)</f>
        <v>0.44884508708281073</v>
      </c>
      <c r="EV63" s="66">
        <f t="shared" ref="EV63:EV126" si="131">EXP(ET63)</f>
        <v>0.99988787274799129</v>
      </c>
      <c r="EW63" s="65">
        <f t="shared" si="24"/>
        <v>5.4458058612147711E-3</v>
      </c>
      <c r="EX63" s="65">
        <f t="shared" ref="EX63:EX126" si="132">EP63-273.15</f>
        <v>72.258731784353927</v>
      </c>
      <c r="EY63" s="65">
        <f>IF(P59,S72,"")</f>
        <v>0.1</v>
      </c>
      <c r="EZ63" s="65">
        <f>IF(P59,EW72,"")</f>
        <v>6.8232258231308421E-2</v>
      </c>
      <c r="FA63" s="65">
        <f>IF(P59,EX72,"")</f>
        <v>73.606775382973808</v>
      </c>
      <c r="FB63" s="16"/>
      <c r="FC63" s="16"/>
      <c r="FD63" s="16"/>
      <c r="FE63" s="16"/>
      <c r="FF63" s="16"/>
      <c r="FG63" s="16"/>
      <c r="FH63" s="16"/>
      <c r="FI63" s="16"/>
      <c r="FJ63" s="16"/>
    </row>
    <row r="64" spans="2:166" x14ac:dyDescent="0.3">
      <c r="O64" t="s">
        <v>6</v>
      </c>
      <c r="P64" s="51">
        <f>IF(P59,VLOOKUP($P$63,Dbk!$A$14:$AE$481,22),"")</f>
        <v>16.651299999999999</v>
      </c>
      <c r="Q64" s="51">
        <f>IF(P59,VLOOKUP($Q$63,Dbk!$A$14:$AE$481,22),"")</f>
        <v>15.9732</v>
      </c>
      <c r="S64" s="50">
        <v>0.02</v>
      </c>
      <c r="T64" s="65">
        <f t="shared" si="25"/>
        <v>1.9430374491405795E-2</v>
      </c>
      <c r="U64" s="65">
        <f t="shared" si="26"/>
        <v>0.98056962550859417</v>
      </c>
      <c r="V64" s="65">
        <f t="shared" si="27"/>
        <v>1.9430374491405795E-2</v>
      </c>
      <c r="W64" s="65">
        <f t="shared" si="28"/>
        <v>0.98056962550859417</v>
      </c>
      <c r="X64" s="65">
        <f t="shared" si="29"/>
        <v>1.7946927374301674E-2</v>
      </c>
      <c r="Y64" s="65">
        <f t="shared" si="30"/>
        <v>0.9820530726256983</v>
      </c>
      <c r="Z64" s="55">
        <f t="shared" si="7"/>
        <v>345.13236946226147</v>
      </c>
      <c r="AA64" s="65">
        <f t="shared" si="31"/>
        <v>1.5841712614279984</v>
      </c>
      <c r="AB64" s="65">
        <f t="shared" si="32"/>
        <v>0.80377328690656824</v>
      </c>
      <c r="AC64" s="65">
        <f t="shared" si="33"/>
        <v>-0.78008558884997947</v>
      </c>
      <c r="AD64" s="65">
        <f t="shared" si="34"/>
        <v>-4.4582026525292681E-4</v>
      </c>
      <c r="AE64" s="66">
        <f t="shared" si="35"/>
        <v>0.45836677854085978</v>
      </c>
      <c r="AF64" s="66">
        <f t="shared" si="36"/>
        <v>0.99955427909783501</v>
      </c>
      <c r="AG64" s="65">
        <f t="shared" si="9"/>
        <v>1279.874352177372</v>
      </c>
      <c r="AH64" s="65">
        <f t="shared" si="37"/>
        <v>345.55696091368628</v>
      </c>
      <c r="AI64" s="65">
        <f t="shared" si="38"/>
        <v>1.5832760063568412</v>
      </c>
      <c r="AJ64" s="65">
        <f t="shared" si="39"/>
        <v>0.80398904728993381</v>
      </c>
      <c r="AK64" s="65">
        <f t="shared" ref="AK64:AK127" si="133">IF($P$61,1,LN(X64/S64)+($P$75/2)*$P$72*LN(T64/X64)+Y64*$P$76-$P$73*LN(V64+W64*AJ64)+W64*$P$73*(AJ64/(V64+W64*AJ64)-AI64/(W64+V64*AI64)))</f>
        <v>-0.77871443428485887</v>
      </c>
      <c r="AL64" s="65">
        <f t="shared" ref="AL64:AL127" si="134">IF($P$61,1,LN(Y64/(1-S64))+($P$75/2)*$Q$72*LN(U64/Y64)+X64*$Q$76-$Q$73*LN(W64+V64*AI64)+V64*$Q$73*(AI64/(W64+V64*AI64)-AJ64/(V64+W64*AJ64))   )</f>
        <v>-4.4485991705837599E-4</v>
      </c>
      <c r="AM64" s="66">
        <f t="shared" ref="AM64:AM127" si="135">EXP(AK64)</f>
        <v>0.45899570131838985</v>
      </c>
      <c r="AN64" s="66">
        <f t="shared" ref="AN64:AN127" si="136">EXP(AL64)</f>
        <v>0.99955523901844312</v>
      </c>
      <c r="AO64" s="65">
        <f t="shared" si="10"/>
        <v>1280.168390039084</v>
      </c>
      <c r="AP64" s="65">
        <f t="shared" si="40"/>
        <v>345.56445051683471</v>
      </c>
      <c r="AQ64" s="65">
        <f t="shared" si="41"/>
        <v>1.5832602387397008</v>
      </c>
      <c r="AR64" s="65">
        <f t="shared" si="42"/>
        <v>0.80399284896686352</v>
      </c>
      <c r="AS64" s="65">
        <f t="shared" ref="AS64:AS127" si="137">IF($P$61,1,LN(X64/S64)+($P$75/2)*$P$72*LN(T64/X64)+Y64*$P$76-$P$73*LN(V64+W64*AR64)+W64*$P$73*(AR64/(V64+W64*AR64)-AQ64/(W64+V64*AQ64)))</f>
        <v>-0.77869028741428803</v>
      </c>
      <c r="AT64" s="65">
        <f t="shared" ref="AT64:AT127" si="138">IF($P$61,1,LN(Y64/(1-S64))+($P$75/2)*$Q$72*LN(U64/Y64)+X64*$Q$76-$Q$73*LN(W64+V64*AQ64)+V64*$Q$73*(AQ64/(W64+V64*AQ64)-AR64/(V64+W64*AR64))   )</f>
        <v>-4.4484300982965824E-4</v>
      </c>
      <c r="AU64" s="66">
        <f t="shared" ref="AU64:AU127" si="139">EXP(AS64)</f>
        <v>0.45900678476199686</v>
      </c>
      <c r="AV64" s="66">
        <f t="shared" ref="AV64:AV127" si="140">EXP(AT64)</f>
        <v>0.99955525591815231</v>
      </c>
      <c r="AW64" s="65">
        <f t="shared" si="11"/>
        <v>1280.1735834858912</v>
      </c>
      <c r="AX64" s="65">
        <f t="shared" si="43"/>
        <v>345.56458278982365</v>
      </c>
      <c r="AY64" s="65">
        <f t="shared" si="44"/>
        <v>1.5832599602772461</v>
      </c>
      <c r="AZ64" s="65">
        <f t="shared" si="45"/>
        <v>0.80399291610650747</v>
      </c>
      <c r="BA64" s="65">
        <f t="shared" ref="BA64:BA126" si="141">IF($P$61,1,LN(X64/S64)+($P$75/2)*$P$72*LN(T64/X64)+Y64*$P$76-$P$73*LN(V64+W64*AZ64)+W64*$P$73*(AZ64/(V64+W64*AZ64)-AY64/(W64+V64*AY64)))</f>
        <v>-0.77868986097162696</v>
      </c>
      <c r="BB64" s="65">
        <f t="shared" ref="BB64:BB126" si="142">IF($P$61,1,LN(Y64/(1-S64))+($P$75/2)*$Q$72*LN(U64/Y64)+X64*$Q$76-$Q$73*LN(W64+V64*AY64)+V64*$Q$73*(AY64/(W64+V64*AY64)-AZ64/(V64+W64*AZ64))   )</f>
        <v>-4.4484271124291264E-4</v>
      </c>
      <c r="BC64" s="66">
        <f t="shared" si="46"/>
        <v>0.45900698050211336</v>
      </c>
      <c r="BD64" s="66">
        <f t="shared" si="47"/>
        <v>0.99955525621660635</v>
      </c>
      <c r="BE64" s="65">
        <f t="shared" si="12"/>
        <v>1280.1736752088318</v>
      </c>
      <c r="BF64" s="65">
        <f t="shared" si="48"/>
        <v>345.56458512593071</v>
      </c>
      <c r="BG64" s="65">
        <f t="shared" si="49"/>
        <v>1.5832599553592519</v>
      </c>
      <c r="BH64" s="65">
        <f t="shared" si="50"/>
        <v>0.80399291729227751</v>
      </c>
      <c r="BI64" s="65">
        <f t="shared" si="51"/>
        <v>-0.77868985344011832</v>
      </c>
      <c r="BJ64" s="65">
        <f t="shared" si="52"/>
        <v>-4.4484270596954756E-4</v>
      </c>
      <c r="BK64" s="66">
        <f t="shared" si="53"/>
        <v>0.45900698395912837</v>
      </c>
      <c r="BL64" s="66">
        <f t="shared" si="54"/>
        <v>0.99955525622187735</v>
      </c>
      <c r="BM64" s="65">
        <f t="shared" si="13"/>
        <v>1280.1736768287751</v>
      </c>
      <c r="BN64" s="65">
        <f t="shared" si="55"/>
        <v>345.56458516718931</v>
      </c>
      <c r="BO64" s="65">
        <f t="shared" si="56"/>
        <v>1.5832599552723938</v>
      </c>
      <c r="BP64" s="65">
        <f t="shared" si="57"/>
        <v>0.80399291731321965</v>
      </c>
      <c r="BQ64" s="65">
        <f t="shared" si="58"/>
        <v>-0.77868985330710105</v>
      </c>
      <c r="BR64" s="65">
        <f t="shared" si="59"/>
        <v>-4.4484270587677455E-4</v>
      </c>
      <c r="BS64" s="66">
        <f t="shared" si="60"/>
        <v>0.45900698402018425</v>
      </c>
      <c r="BT64" s="66">
        <f t="shared" si="61"/>
        <v>0.99955525622197006</v>
      </c>
      <c r="BU64" s="65">
        <f t="shared" si="14"/>
        <v>1280.1736768573821</v>
      </c>
      <c r="BV64" s="65">
        <f t="shared" si="62"/>
        <v>345.56458516791793</v>
      </c>
      <c r="BW64" s="65">
        <f t="shared" si="63"/>
        <v>1.5832599552708599</v>
      </c>
      <c r="BX64" s="65">
        <f t="shared" si="64"/>
        <v>0.80399291731358957</v>
      </c>
      <c r="BY64" s="65">
        <f t="shared" si="65"/>
        <v>-0.77868985330475304</v>
      </c>
      <c r="BZ64" s="65">
        <f t="shared" si="66"/>
        <v>-4.448427058747137E-4</v>
      </c>
      <c r="CA64" s="66">
        <f t="shared" si="67"/>
        <v>0.459006984021262</v>
      </c>
      <c r="CB64" s="66">
        <f t="shared" si="68"/>
        <v>0.99955525622197217</v>
      </c>
      <c r="CC64" s="65">
        <f t="shared" si="15"/>
        <v>1280.173676857888</v>
      </c>
      <c r="CD64" s="65">
        <f t="shared" si="69"/>
        <v>345.56458516793077</v>
      </c>
      <c r="CE64" s="65">
        <f t="shared" si="70"/>
        <v>1.5832599552708329</v>
      </c>
      <c r="CF64" s="65">
        <f t="shared" si="71"/>
        <v>0.80399291731359601</v>
      </c>
      <c r="CG64" s="65">
        <f t="shared" si="72"/>
        <v>-0.77868985330471141</v>
      </c>
      <c r="CH64" s="65">
        <f t="shared" si="73"/>
        <v>-4.4484270587487676E-4</v>
      </c>
      <c r="CI64" s="66">
        <f t="shared" si="74"/>
        <v>0.45900698402128109</v>
      </c>
      <c r="CJ64" s="66">
        <f t="shared" si="75"/>
        <v>0.99955525622197194</v>
      </c>
      <c r="CK64" s="65">
        <f t="shared" si="16"/>
        <v>1280.1736768578967</v>
      </c>
      <c r="CL64" s="65">
        <f t="shared" si="76"/>
        <v>345.564585167931</v>
      </c>
      <c r="CM64" s="65">
        <f t="shared" si="77"/>
        <v>1.5832599552708324</v>
      </c>
      <c r="CN64" s="65">
        <f t="shared" si="78"/>
        <v>0.80399291731359612</v>
      </c>
      <c r="CO64" s="65">
        <f t="shared" si="79"/>
        <v>-0.77868985330471086</v>
      </c>
      <c r="CP64" s="65">
        <f t="shared" si="80"/>
        <v>-4.4484270587489758E-4</v>
      </c>
      <c r="CQ64" s="66">
        <f t="shared" si="81"/>
        <v>0.45900698402128137</v>
      </c>
      <c r="CR64" s="66">
        <f t="shared" si="82"/>
        <v>0.99955525622197194</v>
      </c>
      <c r="CS64" s="65">
        <f t="shared" si="17"/>
        <v>1280.1736768578962</v>
      </c>
      <c r="CT64" s="65">
        <f t="shared" si="83"/>
        <v>345.564585167931</v>
      </c>
      <c r="CU64" s="65">
        <f t="shared" si="84"/>
        <v>1.5832599552708324</v>
      </c>
      <c r="CV64" s="65">
        <f t="shared" si="85"/>
        <v>0.80399291731359612</v>
      </c>
      <c r="CW64" s="65">
        <f t="shared" si="86"/>
        <v>-0.77868985330471086</v>
      </c>
      <c r="CX64" s="65">
        <f t="shared" si="87"/>
        <v>-4.4484270587489758E-4</v>
      </c>
      <c r="CY64" s="66">
        <f t="shared" si="88"/>
        <v>0.45900698402128137</v>
      </c>
      <c r="CZ64" s="66">
        <f t="shared" si="89"/>
        <v>0.99955525622197194</v>
      </c>
      <c r="DA64" s="65">
        <f t="shared" si="18"/>
        <v>1280.1736768578962</v>
      </c>
      <c r="DB64" s="65">
        <f t="shared" si="90"/>
        <v>345.564585167931</v>
      </c>
      <c r="DC64" s="65">
        <f t="shared" si="91"/>
        <v>1.5832599552708324</v>
      </c>
      <c r="DD64" s="65">
        <f t="shared" si="92"/>
        <v>0.80399291731359612</v>
      </c>
      <c r="DE64" s="65">
        <f t="shared" si="93"/>
        <v>-0.77868985330471086</v>
      </c>
      <c r="DF64" s="65">
        <f t="shared" si="94"/>
        <v>-4.4484270587489758E-4</v>
      </c>
      <c r="DG64" s="66">
        <f t="shared" si="95"/>
        <v>0.45900698402128137</v>
      </c>
      <c r="DH64" s="66">
        <f t="shared" si="96"/>
        <v>0.99955525622197194</v>
      </c>
      <c r="DI64" s="65">
        <f t="shared" si="19"/>
        <v>1280.1736768578962</v>
      </c>
      <c r="DJ64" s="65">
        <f t="shared" si="97"/>
        <v>345.564585167931</v>
      </c>
      <c r="DK64" s="65">
        <f t="shared" si="98"/>
        <v>1.5832599552708324</v>
      </c>
      <c r="DL64" s="65">
        <f t="shared" si="99"/>
        <v>0.80399291731359612</v>
      </c>
      <c r="DM64" s="65">
        <f t="shared" si="100"/>
        <v>-0.77868985330471086</v>
      </c>
      <c r="DN64" s="65">
        <f t="shared" si="101"/>
        <v>-4.4484270587489758E-4</v>
      </c>
      <c r="DO64" s="66">
        <f t="shared" si="102"/>
        <v>0.45900698402128137</v>
      </c>
      <c r="DP64" s="66">
        <f t="shared" si="103"/>
        <v>0.99955525622197194</v>
      </c>
      <c r="DQ64" s="65">
        <f t="shared" si="20"/>
        <v>1280.1736768578962</v>
      </c>
      <c r="DR64" s="65">
        <f t="shared" si="104"/>
        <v>345.564585167931</v>
      </c>
      <c r="DS64" s="65">
        <f t="shared" si="105"/>
        <v>1.5832599552708324</v>
      </c>
      <c r="DT64" s="65">
        <f t="shared" si="106"/>
        <v>0.80399291731359612</v>
      </c>
      <c r="DU64" s="65">
        <f t="shared" si="107"/>
        <v>-0.77868985330471086</v>
      </c>
      <c r="DV64" s="65">
        <f t="shared" si="108"/>
        <v>-4.4484270587489758E-4</v>
      </c>
      <c r="DW64" s="66">
        <f t="shared" si="109"/>
        <v>0.45900698402128137</v>
      </c>
      <c r="DX64" s="66">
        <f t="shared" si="110"/>
        <v>0.99955525622197194</v>
      </c>
      <c r="DY64" s="65">
        <f t="shared" si="21"/>
        <v>1280.1736768578962</v>
      </c>
      <c r="DZ64" s="65">
        <f t="shared" si="111"/>
        <v>345.564585167931</v>
      </c>
      <c r="EA64" s="65">
        <f t="shared" si="112"/>
        <v>1.5832599552708324</v>
      </c>
      <c r="EB64" s="65">
        <f t="shared" si="113"/>
        <v>0.80399291731359612</v>
      </c>
      <c r="EC64" s="65">
        <f t="shared" si="114"/>
        <v>-0.77868985330471086</v>
      </c>
      <c r="ED64" s="65">
        <f t="shared" si="115"/>
        <v>-4.4484270587489758E-4</v>
      </c>
      <c r="EE64" s="66">
        <f t="shared" si="116"/>
        <v>0.45900698402128137</v>
      </c>
      <c r="EF64" s="66">
        <f t="shared" si="117"/>
        <v>0.99955525622197194</v>
      </c>
      <c r="EG64" s="65">
        <f t="shared" si="22"/>
        <v>1280.1736768578962</v>
      </c>
      <c r="EH64" s="65">
        <f t="shared" si="118"/>
        <v>345.564585167931</v>
      </c>
      <c r="EI64" s="65">
        <f t="shared" si="119"/>
        <v>1.5832599552708324</v>
      </c>
      <c r="EJ64" s="65">
        <f t="shared" si="120"/>
        <v>0.80399291731359612</v>
      </c>
      <c r="EK64" s="65">
        <f t="shared" si="121"/>
        <v>-0.77868985330471086</v>
      </c>
      <c r="EL64" s="65">
        <f t="shared" si="122"/>
        <v>-4.4484270587489758E-4</v>
      </c>
      <c r="EM64" s="66">
        <f t="shared" si="123"/>
        <v>0.45900698402128137</v>
      </c>
      <c r="EN64" s="66">
        <f t="shared" si="124"/>
        <v>0.99955525622197194</v>
      </c>
      <c r="EO64" s="65">
        <f t="shared" si="23"/>
        <v>1280.1736768578962</v>
      </c>
      <c r="EP64" s="65">
        <f t="shared" si="125"/>
        <v>345.564585167931</v>
      </c>
      <c r="EQ64" s="65">
        <f t="shared" si="126"/>
        <v>1.5832599552708324</v>
      </c>
      <c r="ER64" s="65">
        <f t="shared" si="127"/>
        <v>0.80399291731359612</v>
      </c>
      <c r="ES64" s="65">
        <f t="shared" si="128"/>
        <v>-0.77868985330471086</v>
      </c>
      <c r="ET64" s="65">
        <f t="shared" si="129"/>
        <v>-4.4484270587489758E-4</v>
      </c>
      <c r="EU64" s="66">
        <f t="shared" si="130"/>
        <v>0.45900698402128137</v>
      </c>
      <c r="EV64" s="66">
        <f t="shared" si="131"/>
        <v>0.99955525622197194</v>
      </c>
      <c r="EW64" s="65">
        <f t="shared" si="24"/>
        <v>1.1191594440260412E-2</v>
      </c>
      <c r="EX64" s="65">
        <f t="shared" si="132"/>
        <v>72.414585167931023</v>
      </c>
      <c r="EY64" s="65">
        <f>IF(P59,S82,"")</f>
        <v>0.2</v>
      </c>
      <c r="EZ64" s="65">
        <f>IF(P59,EW82,"")</f>
        <v>0.16658210585363298</v>
      </c>
      <c r="FA64" s="65">
        <f>IF(P59,EX82,"")</f>
        <v>74.766338155415042</v>
      </c>
      <c r="FB64" s="16"/>
      <c r="FC64" s="16"/>
      <c r="FD64" s="16"/>
      <c r="FE64" s="16"/>
      <c r="FF64" s="16"/>
      <c r="FG64" s="16"/>
      <c r="FH64" s="16"/>
      <c r="FI64" s="16"/>
      <c r="FJ64" s="16"/>
    </row>
    <row r="65" spans="15:166" x14ac:dyDescent="0.3">
      <c r="O65" t="s">
        <v>7</v>
      </c>
      <c r="P65" s="51">
        <f>IF(P59,VLOOKUP($P$63,Dbk!$A$14:$AE$481,23),"")</f>
        <v>2940.46</v>
      </c>
      <c r="Q65" s="51">
        <f>IF(P59,VLOOKUP($Q$63,Dbk!$A$14:$AE$481,23),"")</f>
        <v>2696.79</v>
      </c>
      <c r="S65" s="50">
        <v>0.03</v>
      </c>
      <c r="T65" s="65">
        <f t="shared" si="25"/>
        <v>2.9154034635989871E-2</v>
      </c>
      <c r="U65" s="65">
        <f t="shared" si="26"/>
        <v>0.97084596536401024</v>
      </c>
      <c r="V65" s="65">
        <f t="shared" si="27"/>
        <v>2.9154034635989871E-2</v>
      </c>
      <c r="W65" s="65">
        <f t="shared" si="28"/>
        <v>0.97084596536401024</v>
      </c>
      <c r="X65" s="65">
        <f t="shared" si="29"/>
        <v>2.6948619363858783E-2</v>
      </c>
      <c r="Y65" s="65">
        <f t="shared" si="30"/>
        <v>0.97305138063614116</v>
      </c>
      <c r="Z65" s="55">
        <f t="shared" si="7"/>
        <v>345.07221143497384</v>
      </c>
      <c r="AA65" s="65">
        <f t="shared" si="31"/>
        <v>1.5842983243825073</v>
      </c>
      <c r="AB65" s="65">
        <f t="shared" si="32"/>
        <v>0.80374267875158423</v>
      </c>
      <c r="AC65" s="65">
        <f t="shared" si="33"/>
        <v>-0.7588220904958729</v>
      </c>
      <c r="AD65" s="65">
        <f t="shared" si="34"/>
        <v>-9.9595493162450005E-4</v>
      </c>
      <c r="AE65" s="66">
        <f t="shared" si="35"/>
        <v>0.46821762030322439</v>
      </c>
      <c r="AF65" s="66">
        <f t="shared" si="36"/>
        <v>0.99900454086687707</v>
      </c>
      <c r="AG65" s="65">
        <f t="shared" si="9"/>
        <v>1285.8497451534588</v>
      </c>
      <c r="AH65" s="65">
        <f t="shared" si="37"/>
        <v>345.70889759078926</v>
      </c>
      <c r="AI65" s="65">
        <f t="shared" si="38"/>
        <v>1.5829563033678515</v>
      </c>
      <c r="AJ65" s="65">
        <f t="shared" si="39"/>
        <v>0.80406614071145865</v>
      </c>
      <c r="AK65" s="65">
        <f t="shared" si="133"/>
        <v>-0.75683535457367279</v>
      </c>
      <c r="AL65" s="65">
        <f t="shared" si="134"/>
        <v>-9.9275681954837797E-4</v>
      </c>
      <c r="AM65" s="66">
        <f t="shared" si="135"/>
        <v>0.46914876973662217</v>
      </c>
      <c r="AN65" s="66">
        <f t="shared" si="136"/>
        <v>0.9990077358004722</v>
      </c>
      <c r="AO65" s="65">
        <f t="shared" si="10"/>
        <v>1286.2733113578192</v>
      </c>
      <c r="AP65" s="65">
        <f t="shared" si="40"/>
        <v>345.71964646576208</v>
      </c>
      <c r="AQ65" s="65">
        <f t="shared" si="41"/>
        <v>1.5829336988256413</v>
      </c>
      <c r="AR65" s="65">
        <f t="shared" si="42"/>
        <v>0.80407159245712212</v>
      </c>
      <c r="AS65" s="65">
        <f t="shared" si="137"/>
        <v>-0.75680189535749576</v>
      </c>
      <c r="AT65" s="65">
        <f t="shared" si="138"/>
        <v>-9.927029835214915E-4</v>
      </c>
      <c r="AU65" s="66">
        <f t="shared" si="139"/>
        <v>0.46916446734934142</v>
      </c>
      <c r="AV65" s="66">
        <f t="shared" si="140"/>
        <v>0.99900778958308101</v>
      </c>
      <c r="AW65" s="65">
        <f t="shared" si="11"/>
        <v>1286.280476967506</v>
      </c>
      <c r="AX65" s="65">
        <f t="shared" si="43"/>
        <v>345.71982828400519</v>
      </c>
      <c r="AY65" s="65">
        <f t="shared" si="44"/>
        <v>1.5829333164825239</v>
      </c>
      <c r="AZ65" s="65">
        <f t="shared" si="45"/>
        <v>0.80407168467132117</v>
      </c>
      <c r="BA65" s="65">
        <f t="shared" si="141"/>
        <v>-0.75680132941500977</v>
      </c>
      <c r="BB65" s="65">
        <f t="shared" si="142"/>
        <v>-9.9270207292426887E-4</v>
      </c>
      <c r="BC65" s="66">
        <f t="shared" si="46"/>
        <v>0.46916473286952154</v>
      </c>
      <c r="BD65" s="66">
        <f t="shared" si="47"/>
        <v>0.99900779049277466</v>
      </c>
      <c r="BE65" s="65">
        <f t="shared" si="12"/>
        <v>1286.280598178661</v>
      </c>
      <c r="BF65" s="65">
        <f t="shared" si="48"/>
        <v>345.71983135957743</v>
      </c>
      <c r="BG65" s="65">
        <f t="shared" si="49"/>
        <v>1.5829333100149487</v>
      </c>
      <c r="BH65" s="65">
        <f t="shared" si="50"/>
        <v>0.80407168623118275</v>
      </c>
      <c r="BI65" s="65">
        <f t="shared" si="51"/>
        <v>-0.7568013198417356</v>
      </c>
      <c r="BJ65" s="65">
        <f t="shared" si="52"/>
        <v>-9.9270205752113178E-4</v>
      </c>
      <c r="BK65" s="66">
        <f t="shared" si="53"/>
        <v>0.4691647373609642</v>
      </c>
      <c r="BL65" s="66">
        <f t="shared" si="54"/>
        <v>0.99900779050816257</v>
      </c>
      <c r="BM65" s="65">
        <f t="shared" si="13"/>
        <v>1286.280600229026</v>
      </c>
      <c r="BN65" s="65">
        <f t="shared" si="55"/>
        <v>345.71983141160274</v>
      </c>
      <c r="BO65" s="65">
        <f t="shared" si="56"/>
        <v>1.5829333099055458</v>
      </c>
      <c r="BP65" s="65">
        <f t="shared" si="57"/>
        <v>0.80407168625756875</v>
      </c>
      <c r="BQ65" s="65">
        <f t="shared" si="58"/>
        <v>-0.75680131967979825</v>
      </c>
      <c r="BR65" s="65">
        <f t="shared" si="59"/>
        <v>-9.927020572602363E-4</v>
      </c>
      <c r="BS65" s="66">
        <f t="shared" si="60"/>
        <v>0.46916473743693948</v>
      </c>
      <c r="BT65" s="66">
        <f t="shared" si="61"/>
        <v>0.99900779050842325</v>
      </c>
      <c r="BU65" s="65">
        <f t="shared" si="14"/>
        <v>1286.2806002637099</v>
      </c>
      <c r="BV65" s="65">
        <f t="shared" si="62"/>
        <v>345.71983141248279</v>
      </c>
      <c r="BW65" s="65">
        <f t="shared" si="63"/>
        <v>1.5829333099036951</v>
      </c>
      <c r="BX65" s="65">
        <f t="shared" si="64"/>
        <v>0.80407168625801517</v>
      </c>
      <c r="BY65" s="65">
        <f t="shared" si="65"/>
        <v>-0.75680131967705844</v>
      </c>
      <c r="BZ65" s="65">
        <f t="shared" si="66"/>
        <v>-9.9270205725583704E-4</v>
      </c>
      <c r="CA65" s="66">
        <f t="shared" si="67"/>
        <v>0.4691647374382249</v>
      </c>
      <c r="CB65" s="66">
        <f t="shared" si="68"/>
        <v>0.99900779050842758</v>
      </c>
      <c r="CC65" s="65">
        <f t="shared" si="15"/>
        <v>1286.2806002642949</v>
      </c>
      <c r="CD65" s="65">
        <f t="shared" si="69"/>
        <v>345.71983141249768</v>
      </c>
      <c r="CE65" s="65">
        <f t="shared" si="70"/>
        <v>1.5829333099036638</v>
      </c>
      <c r="CF65" s="65">
        <f t="shared" si="71"/>
        <v>0.80407168625802272</v>
      </c>
      <c r="CG65" s="65">
        <f t="shared" si="72"/>
        <v>-0.75680131967701236</v>
      </c>
      <c r="CH65" s="65">
        <f t="shared" si="73"/>
        <v>-9.9270205725581623E-4</v>
      </c>
      <c r="CI65" s="66">
        <f t="shared" si="74"/>
        <v>0.46916473743824649</v>
      </c>
      <c r="CJ65" s="66">
        <f t="shared" si="75"/>
        <v>0.99900779050842758</v>
      </c>
      <c r="CK65" s="65">
        <f t="shared" si="16"/>
        <v>1286.2806002643049</v>
      </c>
      <c r="CL65" s="65">
        <f t="shared" si="76"/>
        <v>345.71983141249791</v>
      </c>
      <c r="CM65" s="65">
        <f t="shared" si="77"/>
        <v>1.5829333099036633</v>
      </c>
      <c r="CN65" s="65">
        <f t="shared" si="78"/>
        <v>0.80407168625802283</v>
      </c>
      <c r="CO65" s="65">
        <f t="shared" si="79"/>
        <v>-0.75680131967701147</v>
      </c>
      <c r="CP65" s="65">
        <f t="shared" si="80"/>
        <v>-9.9270205725584398E-4</v>
      </c>
      <c r="CQ65" s="66">
        <f t="shared" si="81"/>
        <v>0.46916473743824694</v>
      </c>
      <c r="CR65" s="66">
        <f t="shared" si="82"/>
        <v>0.99900779050842758</v>
      </c>
      <c r="CS65" s="65">
        <f t="shared" si="17"/>
        <v>1286.2806002643047</v>
      </c>
      <c r="CT65" s="65">
        <f t="shared" si="83"/>
        <v>345.71983141249791</v>
      </c>
      <c r="CU65" s="65">
        <f t="shared" si="84"/>
        <v>1.5829333099036633</v>
      </c>
      <c r="CV65" s="65">
        <f t="shared" si="85"/>
        <v>0.80407168625802283</v>
      </c>
      <c r="CW65" s="65">
        <f t="shared" si="86"/>
        <v>-0.75680131967701147</v>
      </c>
      <c r="CX65" s="65">
        <f t="shared" si="87"/>
        <v>-9.9270205725584398E-4</v>
      </c>
      <c r="CY65" s="66">
        <f t="shared" si="88"/>
        <v>0.46916473743824694</v>
      </c>
      <c r="CZ65" s="66">
        <f t="shared" si="89"/>
        <v>0.99900779050842758</v>
      </c>
      <c r="DA65" s="65">
        <f t="shared" si="18"/>
        <v>1286.2806002643047</v>
      </c>
      <c r="DB65" s="65">
        <f t="shared" si="90"/>
        <v>345.71983141249791</v>
      </c>
      <c r="DC65" s="65">
        <f t="shared" si="91"/>
        <v>1.5829333099036633</v>
      </c>
      <c r="DD65" s="65">
        <f t="shared" si="92"/>
        <v>0.80407168625802283</v>
      </c>
      <c r="DE65" s="65">
        <f t="shared" si="93"/>
        <v>-0.75680131967701147</v>
      </c>
      <c r="DF65" s="65">
        <f t="shared" si="94"/>
        <v>-9.9270205725584398E-4</v>
      </c>
      <c r="DG65" s="66">
        <f t="shared" si="95"/>
        <v>0.46916473743824694</v>
      </c>
      <c r="DH65" s="66">
        <f t="shared" si="96"/>
        <v>0.99900779050842758</v>
      </c>
      <c r="DI65" s="65">
        <f t="shared" si="19"/>
        <v>1286.2806002643047</v>
      </c>
      <c r="DJ65" s="65">
        <f t="shared" si="97"/>
        <v>345.71983141249791</v>
      </c>
      <c r="DK65" s="65">
        <f t="shared" si="98"/>
        <v>1.5829333099036633</v>
      </c>
      <c r="DL65" s="65">
        <f t="shared" si="99"/>
        <v>0.80407168625802283</v>
      </c>
      <c r="DM65" s="65">
        <f t="shared" si="100"/>
        <v>-0.75680131967701147</v>
      </c>
      <c r="DN65" s="65">
        <f t="shared" si="101"/>
        <v>-9.9270205725584398E-4</v>
      </c>
      <c r="DO65" s="66">
        <f t="shared" si="102"/>
        <v>0.46916473743824694</v>
      </c>
      <c r="DP65" s="66">
        <f t="shared" si="103"/>
        <v>0.99900779050842758</v>
      </c>
      <c r="DQ65" s="65">
        <f t="shared" si="20"/>
        <v>1286.2806002643047</v>
      </c>
      <c r="DR65" s="65">
        <f t="shared" si="104"/>
        <v>345.71983141249791</v>
      </c>
      <c r="DS65" s="65">
        <f t="shared" si="105"/>
        <v>1.5829333099036633</v>
      </c>
      <c r="DT65" s="65">
        <f t="shared" si="106"/>
        <v>0.80407168625802283</v>
      </c>
      <c r="DU65" s="65">
        <f t="shared" si="107"/>
        <v>-0.75680131967701147</v>
      </c>
      <c r="DV65" s="65">
        <f t="shared" si="108"/>
        <v>-9.9270205725584398E-4</v>
      </c>
      <c r="DW65" s="66">
        <f t="shared" si="109"/>
        <v>0.46916473743824694</v>
      </c>
      <c r="DX65" s="66">
        <f t="shared" si="110"/>
        <v>0.99900779050842758</v>
      </c>
      <c r="DY65" s="65">
        <f t="shared" si="21"/>
        <v>1286.2806002643047</v>
      </c>
      <c r="DZ65" s="65">
        <f t="shared" si="111"/>
        <v>345.71983141249791</v>
      </c>
      <c r="EA65" s="65">
        <f t="shared" si="112"/>
        <v>1.5829333099036633</v>
      </c>
      <c r="EB65" s="65">
        <f t="shared" si="113"/>
        <v>0.80407168625802283</v>
      </c>
      <c r="EC65" s="65">
        <f t="shared" si="114"/>
        <v>-0.75680131967701147</v>
      </c>
      <c r="ED65" s="65">
        <f t="shared" si="115"/>
        <v>-9.9270205725584398E-4</v>
      </c>
      <c r="EE65" s="66">
        <f t="shared" si="116"/>
        <v>0.46916473743824694</v>
      </c>
      <c r="EF65" s="66">
        <f t="shared" si="117"/>
        <v>0.99900779050842758</v>
      </c>
      <c r="EG65" s="65">
        <f t="shared" si="22"/>
        <v>1286.2806002643047</v>
      </c>
      <c r="EH65" s="65">
        <f t="shared" si="118"/>
        <v>345.71983141249791</v>
      </c>
      <c r="EI65" s="65">
        <f t="shared" si="119"/>
        <v>1.5829333099036633</v>
      </c>
      <c r="EJ65" s="65">
        <f t="shared" si="120"/>
        <v>0.80407168625802283</v>
      </c>
      <c r="EK65" s="65">
        <f t="shared" si="121"/>
        <v>-0.75680131967701147</v>
      </c>
      <c r="EL65" s="65">
        <f t="shared" si="122"/>
        <v>-9.9270205725584398E-4</v>
      </c>
      <c r="EM65" s="66">
        <f t="shared" si="123"/>
        <v>0.46916473743824694</v>
      </c>
      <c r="EN65" s="66">
        <f t="shared" si="124"/>
        <v>0.99900779050842758</v>
      </c>
      <c r="EO65" s="65">
        <f t="shared" si="23"/>
        <v>1286.2806002643047</v>
      </c>
      <c r="EP65" s="65">
        <f t="shared" si="125"/>
        <v>345.71983141249791</v>
      </c>
      <c r="EQ65" s="65">
        <f t="shared" si="126"/>
        <v>1.5829333099036633</v>
      </c>
      <c r="ER65" s="65">
        <f t="shared" si="127"/>
        <v>0.80407168625802283</v>
      </c>
      <c r="ES65" s="65">
        <f t="shared" si="128"/>
        <v>-0.75680131967701147</v>
      </c>
      <c r="ET65" s="65">
        <f t="shared" si="129"/>
        <v>-9.9270205725584398E-4</v>
      </c>
      <c r="EU65" s="66">
        <f t="shared" si="130"/>
        <v>0.46916473743824694</v>
      </c>
      <c r="EV65" s="66">
        <f t="shared" si="131"/>
        <v>0.99900779050842758</v>
      </c>
      <c r="EW65" s="65">
        <f t="shared" si="24"/>
        <v>1.7240748594918885E-2</v>
      </c>
      <c r="EX65" s="65">
        <f t="shared" si="132"/>
        <v>72.569831412497933</v>
      </c>
      <c r="EY65" s="65">
        <f>IF(P59,S92,"")</f>
        <v>0.3</v>
      </c>
      <c r="EZ65" s="65">
        <f>IF(P59,EW92,"")</f>
        <v>0.28924094126576838</v>
      </c>
      <c r="FA65" s="65">
        <f>IF(P59,EX92,"")</f>
        <v>75.33411047282857</v>
      </c>
      <c r="FB65" s="16"/>
      <c r="FC65" s="16"/>
      <c r="FD65" s="16"/>
      <c r="FE65" s="16"/>
      <c r="FF65" s="16"/>
      <c r="FG65" s="16"/>
      <c r="FH65" s="16"/>
      <c r="FI65" s="16"/>
      <c r="FJ65" s="16"/>
    </row>
    <row r="66" spans="15:166" x14ac:dyDescent="0.3">
      <c r="O66" t="s">
        <v>8</v>
      </c>
      <c r="P66" s="51">
        <f>IF(P59,VLOOKUP($P$63,Dbk!$A$14:$AE$481,24),"")</f>
        <v>-35.93</v>
      </c>
      <c r="Q66" s="51">
        <f>IF(P59,VLOOKUP($Q$63,Dbk!$A$14:$AE$481,24),"")</f>
        <v>-46.16</v>
      </c>
      <c r="S66" s="50">
        <v>0.04</v>
      </c>
      <c r="T66" s="65">
        <f t="shared" si="25"/>
        <v>3.8883349950149554E-2</v>
      </c>
      <c r="U66" s="65">
        <f t="shared" si="26"/>
        <v>0.96111665004985047</v>
      </c>
      <c r="V66" s="65">
        <f t="shared" si="27"/>
        <v>3.8883349950149554E-2</v>
      </c>
      <c r="W66" s="65">
        <f t="shared" si="28"/>
        <v>0.96111665004985047</v>
      </c>
      <c r="X66" s="65">
        <f t="shared" si="29"/>
        <v>3.5969209237228836E-2</v>
      </c>
      <c r="Y66" s="65">
        <f t="shared" si="30"/>
        <v>0.96403079076277121</v>
      </c>
      <c r="Z66" s="55">
        <f t="shared" si="7"/>
        <v>345.01205340768615</v>
      </c>
      <c r="AA66" s="65">
        <f t="shared" si="31"/>
        <v>1.5844254418444583</v>
      </c>
      <c r="AB66" s="65">
        <f t="shared" si="32"/>
        <v>0.80371206108880422</v>
      </c>
      <c r="AC66" s="65">
        <f t="shared" si="33"/>
        <v>-0.7380013244474567</v>
      </c>
      <c r="AD66" s="65">
        <f t="shared" si="34"/>
        <v>-1.7580326692437573E-3</v>
      </c>
      <c r="AE66" s="66">
        <f t="shared" si="35"/>
        <v>0.47806846503939565</v>
      </c>
      <c r="AF66" s="66">
        <f t="shared" si="36"/>
        <v>0.99824351176500148</v>
      </c>
      <c r="AG66" s="65">
        <f t="shared" si="9"/>
        <v>1291.8216055649414</v>
      </c>
      <c r="AH66" s="65">
        <f t="shared" si="37"/>
        <v>345.86018866637551</v>
      </c>
      <c r="AI66" s="65">
        <f t="shared" si="38"/>
        <v>1.5826383020090622</v>
      </c>
      <c r="AJ66" s="65">
        <f t="shared" si="39"/>
        <v>0.8041428465839594</v>
      </c>
      <c r="AK66" s="65">
        <f t="shared" si="133"/>
        <v>-0.73544443448816654</v>
      </c>
      <c r="AL66" s="65">
        <f t="shared" si="134"/>
        <v>-1.7505567331092403E-3</v>
      </c>
      <c r="AM66" s="66">
        <f t="shared" si="135"/>
        <v>0.47929239756108877</v>
      </c>
      <c r="AN66" s="66">
        <f t="shared" si="136"/>
        <v>0.9982509745976379</v>
      </c>
      <c r="AO66" s="65">
        <f t="shared" si="10"/>
        <v>1292.3615820804655</v>
      </c>
      <c r="AP66" s="65">
        <f t="shared" si="40"/>
        <v>345.87384119805887</v>
      </c>
      <c r="AQ66" s="65">
        <f t="shared" si="41"/>
        <v>1.5826096223400181</v>
      </c>
      <c r="AR66" s="65">
        <f t="shared" si="42"/>
        <v>0.80414976559334117</v>
      </c>
      <c r="AS66" s="65">
        <f t="shared" si="137"/>
        <v>-0.73540340886611721</v>
      </c>
      <c r="AT66" s="65">
        <f t="shared" si="138"/>
        <v>-1.7504368530670417E-3</v>
      </c>
      <c r="AU66" s="66">
        <f t="shared" si="139"/>
        <v>0.47931206123319664</v>
      </c>
      <c r="AV66" s="66">
        <f t="shared" si="140"/>
        <v>0.99825109426801406</v>
      </c>
      <c r="AW66" s="65">
        <f t="shared" si="11"/>
        <v>1292.3702995182675</v>
      </c>
      <c r="AX66" s="65">
        <f t="shared" si="43"/>
        <v>345.87406156904166</v>
      </c>
      <c r="AY66" s="65">
        <f t="shared" si="44"/>
        <v>1.5826091594328215</v>
      </c>
      <c r="AZ66" s="65">
        <f t="shared" si="45"/>
        <v>0.80414987727185194</v>
      </c>
      <c r="BA66" s="65">
        <f t="shared" si="141"/>
        <v>-0.73540274668955075</v>
      </c>
      <c r="BB66" s="65">
        <f t="shared" si="142"/>
        <v>-1.7504349181548459E-3</v>
      </c>
      <c r="BC66" s="66">
        <f t="shared" si="46"/>
        <v>0.47931237862251669</v>
      </c>
      <c r="BD66" s="66">
        <f t="shared" si="47"/>
        <v>0.99825109619954222</v>
      </c>
      <c r="BE66" s="65">
        <f t="shared" si="12"/>
        <v>1292.3704402364631</v>
      </c>
      <c r="BF66" s="65">
        <f t="shared" si="48"/>
        <v>345.8740651262936</v>
      </c>
      <c r="BG66" s="65">
        <f t="shared" si="49"/>
        <v>1.5826091519605301</v>
      </c>
      <c r="BH66" s="65">
        <f t="shared" si="50"/>
        <v>0.80414987907457725</v>
      </c>
      <c r="BI66" s="65">
        <f t="shared" si="51"/>
        <v>-0.73540273600063455</v>
      </c>
      <c r="BJ66" s="65">
        <f t="shared" si="52"/>
        <v>-1.7504348869211081E-3</v>
      </c>
      <c r="BK66" s="66">
        <f t="shared" si="53"/>
        <v>0.47931238374584656</v>
      </c>
      <c r="BL66" s="66">
        <f t="shared" si="54"/>
        <v>0.99825109623072139</v>
      </c>
      <c r="BM66" s="65">
        <f t="shared" si="13"/>
        <v>1292.3704425079547</v>
      </c>
      <c r="BN66" s="65">
        <f t="shared" si="55"/>
        <v>345.87406518371523</v>
      </c>
      <c r="BO66" s="65">
        <f t="shared" si="56"/>
        <v>1.5826091518399115</v>
      </c>
      <c r="BP66" s="65">
        <f t="shared" si="57"/>
        <v>0.80414987910367719</v>
      </c>
      <c r="BQ66" s="65">
        <f t="shared" si="58"/>
        <v>-0.73540273582809368</v>
      </c>
      <c r="BR66" s="65">
        <f t="shared" si="59"/>
        <v>-1.7504348864169905E-3</v>
      </c>
      <c r="BS66" s="66">
        <f t="shared" si="60"/>
        <v>0.47931238382854752</v>
      </c>
      <c r="BT66" s="66">
        <f t="shared" si="61"/>
        <v>0.99825109623122454</v>
      </c>
      <c r="BU66" s="65">
        <f t="shared" si="14"/>
        <v>1292.3704425446219</v>
      </c>
      <c r="BV66" s="65">
        <f t="shared" si="62"/>
        <v>345.87406518464218</v>
      </c>
      <c r="BW66" s="65">
        <f t="shared" si="63"/>
        <v>1.5826091518379644</v>
      </c>
      <c r="BX66" s="65">
        <f t="shared" si="64"/>
        <v>0.80414987910414693</v>
      </c>
      <c r="BY66" s="65">
        <f t="shared" si="65"/>
        <v>-0.73540273582530802</v>
      </c>
      <c r="BZ66" s="65">
        <f t="shared" si="66"/>
        <v>-1.7504348864088373E-3</v>
      </c>
      <c r="CA66" s="66">
        <f t="shared" si="67"/>
        <v>0.47931238382988273</v>
      </c>
      <c r="CB66" s="66">
        <f t="shared" si="68"/>
        <v>0.99825109623123276</v>
      </c>
      <c r="CC66" s="65">
        <f t="shared" si="15"/>
        <v>1292.3704425452102</v>
      </c>
      <c r="CD66" s="65">
        <f t="shared" si="69"/>
        <v>345.87406518465701</v>
      </c>
      <c r="CE66" s="65">
        <f t="shared" si="70"/>
        <v>1.5826091518379333</v>
      </c>
      <c r="CF66" s="65">
        <f t="shared" si="71"/>
        <v>0.80414987910415436</v>
      </c>
      <c r="CG66" s="65">
        <f t="shared" si="72"/>
        <v>-0.73540273582526328</v>
      </c>
      <c r="CH66" s="65">
        <f t="shared" si="73"/>
        <v>-1.7504348864089483E-3</v>
      </c>
      <c r="CI66" s="66">
        <f t="shared" si="74"/>
        <v>0.47931238382990421</v>
      </c>
      <c r="CJ66" s="66">
        <f t="shared" si="75"/>
        <v>0.99825109623123265</v>
      </c>
      <c r="CK66" s="65">
        <f t="shared" si="16"/>
        <v>1292.370442545222</v>
      </c>
      <c r="CL66" s="65">
        <f t="shared" si="76"/>
        <v>345.87406518465735</v>
      </c>
      <c r="CM66" s="65">
        <f t="shared" si="77"/>
        <v>1.5826091518379326</v>
      </c>
      <c r="CN66" s="65">
        <f t="shared" si="78"/>
        <v>0.80414987910415459</v>
      </c>
      <c r="CO66" s="65">
        <f t="shared" si="79"/>
        <v>-0.7354027358252625</v>
      </c>
      <c r="CP66" s="65">
        <f t="shared" si="80"/>
        <v>-1.7504348864084765E-3</v>
      </c>
      <c r="CQ66" s="66">
        <f t="shared" si="81"/>
        <v>0.47931238382990454</v>
      </c>
      <c r="CR66" s="66">
        <f t="shared" si="82"/>
        <v>0.99825109623123309</v>
      </c>
      <c r="CS66" s="65">
        <f t="shared" si="17"/>
        <v>1292.3704425452215</v>
      </c>
      <c r="CT66" s="65">
        <f t="shared" si="83"/>
        <v>345.87406518465735</v>
      </c>
      <c r="CU66" s="65">
        <f t="shared" si="84"/>
        <v>1.5826091518379326</v>
      </c>
      <c r="CV66" s="65">
        <f t="shared" si="85"/>
        <v>0.80414987910415459</v>
      </c>
      <c r="CW66" s="65">
        <f t="shared" si="86"/>
        <v>-0.7354027358252625</v>
      </c>
      <c r="CX66" s="65">
        <f t="shared" si="87"/>
        <v>-1.7504348864084765E-3</v>
      </c>
      <c r="CY66" s="66">
        <f t="shared" si="88"/>
        <v>0.47931238382990454</v>
      </c>
      <c r="CZ66" s="66">
        <f t="shared" si="89"/>
        <v>0.99825109623123309</v>
      </c>
      <c r="DA66" s="65">
        <f t="shared" si="18"/>
        <v>1292.3704425452215</v>
      </c>
      <c r="DB66" s="65">
        <f t="shared" si="90"/>
        <v>345.87406518465735</v>
      </c>
      <c r="DC66" s="65">
        <f t="shared" si="91"/>
        <v>1.5826091518379326</v>
      </c>
      <c r="DD66" s="65">
        <f t="shared" si="92"/>
        <v>0.80414987910415459</v>
      </c>
      <c r="DE66" s="65">
        <f t="shared" si="93"/>
        <v>-0.7354027358252625</v>
      </c>
      <c r="DF66" s="65">
        <f t="shared" si="94"/>
        <v>-1.7504348864084765E-3</v>
      </c>
      <c r="DG66" s="66">
        <f t="shared" si="95"/>
        <v>0.47931238382990454</v>
      </c>
      <c r="DH66" s="66">
        <f t="shared" si="96"/>
        <v>0.99825109623123309</v>
      </c>
      <c r="DI66" s="65">
        <f t="shared" si="19"/>
        <v>1292.3704425452215</v>
      </c>
      <c r="DJ66" s="65">
        <f t="shared" si="97"/>
        <v>345.87406518465735</v>
      </c>
      <c r="DK66" s="65">
        <f t="shared" si="98"/>
        <v>1.5826091518379326</v>
      </c>
      <c r="DL66" s="65">
        <f t="shared" si="99"/>
        <v>0.80414987910415459</v>
      </c>
      <c r="DM66" s="65">
        <f t="shared" si="100"/>
        <v>-0.7354027358252625</v>
      </c>
      <c r="DN66" s="65">
        <f t="shared" si="101"/>
        <v>-1.7504348864084765E-3</v>
      </c>
      <c r="DO66" s="66">
        <f t="shared" si="102"/>
        <v>0.47931238382990454</v>
      </c>
      <c r="DP66" s="66">
        <f t="shared" si="103"/>
        <v>0.99825109623123309</v>
      </c>
      <c r="DQ66" s="65">
        <f t="shared" si="20"/>
        <v>1292.3704425452215</v>
      </c>
      <c r="DR66" s="65">
        <f t="shared" si="104"/>
        <v>345.87406518465735</v>
      </c>
      <c r="DS66" s="65">
        <f t="shared" si="105"/>
        <v>1.5826091518379326</v>
      </c>
      <c r="DT66" s="65">
        <f t="shared" si="106"/>
        <v>0.80414987910415459</v>
      </c>
      <c r="DU66" s="65">
        <f t="shared" si="107"/>
        <v>-0.7354027358252625</v>
      </c>
      <c r="DV66" s="65">
        <f t="shared" si="108"/>
        <v>-1.7504348864084765E-3</v>
      </c>
      <c r="DW66" s="66">
        <f t="shared" si="109"/>
        <v>0.47931238382990454</v>
      </c>
      <c r="DX66" s="66">
        <f t="shared" si="110"/>
        <v>0.99825109623123309</v>
      </c>
      <c r="DY66" s="65">
        <f t="shared" si="21"/>
        <v>1292.3704425452215</v>
      </c>
      <c r="DZ66" s="65">
        <f t="shared" si="111"/>
        <v>345.87406518465735</v>
      </c>
      <c r="EA66" s="65">
        <f t="shared" si="112"/>
        <v>1.5826091518379326</v>
      </c>
      <c r="EB66" s="65">
        <f t="shared" si="113"/>
        <v>0.80414987910415459</v>
      </c>
      <c r="EC66" s="65">
        <f t="shared" si="114"/>
        <v>-0.7354027358252625</v>
      </c>
      <c r="ED66" s="65">
        <f t="shared" si="115"/>
        <v>-1.7504348864084765E-3</v>
      </c>
      <c r="EE66" s="66">
        <f t="shared" si="116"/>
        <v>0.47931238382990454</v>
      </c>
      <c r="EF66" s="66">
        <f t="shared" si="117"/>
        <v>0.99825109623123309</v>
      </c>
      <c r="EG66" s="65">
        <f t="shared" si="22"/>
        <v>1292.3704425452215</v>
      </c>
      <c r="EH66" s="65">
        <f t="shared" si="118"/>
        <v>345.87406518465735</v>
      </c>
      <c r="EI66" s="65">
        <f t="shared" si="119"/>
        <v>1.5826091518379326</v>
      </c>
      <c r="EJ66" s="65">
        <f t="shared" si="120"/>
        <v>0.80414987910415459</v>
      </c>
      <c r="EK66" s="65">
        <f t="shared" si="121"/>
        <v>-0.7354027358252625</v>
      </c>
      <c r="EL66" s="65">
        <f t="shared" si="122"/>
        <v>-1.7504348864084765E-3</v>
      </c>
      <c r="EM66" s="66">
        <f t="shared" si="123"/>
        <v>0.47931238382990454</v>
      </c>
      <c r="EN66" s="66">
        <f t="shared" si="124"/>
        <v>0.99825109623123309</v>
      </c>
      <c r="EO66" s="65">
        <f t="shared" si="23"/>
        <v>1292.3704425452215</v>
      </c>
      <c r="EP66" s="65">
        <f t="shared" si="125"/>
        <v>345.87406518465735</v>
      </c>
      <c r="EQ66" s="65">
        <f t="shared" si="126"/>
        <v>1.5826091518379326</v>
      </c>
      <c r="ER66" s="65">
        <f t="shared" si="127"/>
        <v>0.80414987910415459</v>
      </c>
      <c r="ES66" s="65">
        <f t="shared" si="128"/>
        <v>-0.7354027358252625</v>
      </c>
      <c r="ET66" s="65">
        <f t="shared" si="129"/>
        <v>-1.7504348864084765E-3</v>
      </c>
      <c r="EU66" s="66">
        <f t="shared" si="130"/>
        <v>0.47931238382990454</v>
      </c>
      <c r="EV66" s="66">
        <f t="shared" si="131"/>
        <v>0.99825109623123309</v>
      </c>
      <c r="EW66" s="65">
        <f t="shared" si="24"/>
        <v>2.3596057167485113E-2</v>
      </c>
      <c r="EX66" s="65">
        <f t="shared" si="132"/>
        <v>72.724065184657377</v>
      </c>
      <c r="EY66" s="65">
        <f>IF(P59,S102,"")</f>
        <v>0.4</v>
      </c>
      <c r="EZ66" s="65">
        <f>IF(P59,EW102,"")</f>
        <v>0.42491344605927756</v>
      </c>
      <c r="FA66" s="65">
        <f>IF(P59,EX102,"")</f>
        <v>75.213003987891398</v>
      </c>
      <c r="FB66" s="16"/>
      <c r="FC66" s="16"/>
      <c r="FD66" s="16"/>
      <c r="FE66" s="16"/>
      <c r="FF66" s="16"/>
      <c r="FG66" s="16"/>
      <c r="FH66" s="16"/>
      <c r="FI66" s="16"/>
      <c r="FJ66" s="16"/>
    </row>
    <row r="67" spans="15:166" x14ac:dyDescent="0.3">
      <c r="O67" t="s">
        <v>540</v>
      </c>
      <c r="P67" s="51">
        <f>IF(P59,VLOOKUP($P$63,Dbk!$A$14:$AE$481,6),"")</f>
        <v>508.1</v>
      </c>
      <c r="Q67" s="51">
        <f>IF(P59,VLOOKUP($Q$63,Dbk!$A$14:$AE$481,6),"")</f>
        <v>536.4</v>
      </c>
      <c r="S67" s="50">
        <v>0.05</v>
      </c>
      <c r="T67" s="65">
        <f t="shared" si="25"/>
        <v>4.8618325368792854E-2</v>
      </c>
      <c r="U67" s="65">
        <f t="shared" si="26"/>
        <v>0.95138167463120715</v>
      </c>
      <c r="V67" s="65">
        <f t="shared" si="27"/>
        <v>4.8618325368792854E-2</v>
      </c>
      <c r="W67" s="65">
        <f t="shared" si="28"/>
        <v>0.95138167463120715</v>
      </c>
      <c r="X67" s="65">
        <f t="shared" si="29"/>
        <v>4.5008756567425569E-2</v>
      </c>
      <c r="Y67" s="65">
        <f t="shared" si="30"/>
        <v>0.95499124343257447</v>
      </c>
      <c r="Z67" s="55">
        <f t="shared" si="7"/>
        <v>344.95189538039853</v>
      </c>
      <c r="AA67" s="65">
        <f t="shared" si="31"/>
        <v>1.5845526138485224</v>
      </c>
      <c r="AB67" s="65">
        <f t="shared" si="32"/>
        <v>0.80368143391381996</v>
      </c>
      <c r="AC67" s="65">
        <f t="shared" si="33"/>
        <v>-0.71761536282198557</v>
      </c>
      <c r="AD67" s="65">
        <f t="shared" si="34"/>
        <v>-2.7275269101152966E-3</v>
      </c>
      <c r="AE67" s="66">
        <f t="shared" si="35"/>
        <v>0.48791436854375686</v>
      </c>
      <c r="AF67" s="66">
        <f t="shared" si="36"/>
        <v>0.99727618941185014</v>
      </c>
      <c r="AG67" s="65">
        <f t="shared" si="9"/>
        <v>1297.7747480307396</v>
      </c>
      <c r="AH67" s="65">
        <f t="shared" si="37"/>
        <v>346.01045717012875</v>
      </c>
      <c r="AI67" s="65">
        <f t="shared" si="38"/>
        <v>1.5823227884421873</v>
      </c>
      <c r="AJ67" s="65">
        <f t="shared" si="39"/>
        <v>0.80421897483797877</v>
      </c>
      <c r="AK67" s="65">
        <f t="shared" si="133"/>
        <v>-0.71453269800521335</v>
      </c>
      <c r="AL67" s="65">
        <f t="shared" si="134"/>
        <v>-2.7131350047771702E-3</v>
      </c>
      <c r="AM67" s="66">
        <f t="shared" si="135"/>
        <v>0.48942076566705184</v>
      </c>
      <c r="AN67" s="66">
        <f t="shared" si="136"/>
        <v>0.99729054221964608</v>
      </c>
      <c r="AO67" s="65">
        <f t="shared" si="10"/>
        <v>1298.417088571726</v>
      </c>
      <c r="AP67" s="65">
        <f t="shared" si="40"/>
        <v>346.02663851953912</v>
      </c>
      <c r="AQ67" s="65">
        <f t="shared" si="41"/>
        <v>1.5822888331167517</v>
      </c>
      <c r="AR67" s="65">
        <f t="shared" si="42"/>
        <v>0.80422716903594915</v>
      </c>
      <c r="AS67" s="65">
        <f t="shared" si="137"/>
        <v>-0.71448576445533241</v>
      </c>
      <c r="AT67" s="65">
        <f t="shared" si="138"/>
        <v>-2.7129160531555452E-3</v>
      </c>
      <c r="AU67" s="66">
        <f t="shared" si="139"/>
        <v>0.48944373646001627</v>
      </c>
      <c r="AV67" s="66">
        <f t="shared" si="140"/>
        <v>0.99729076057805144</v>
      </c>
      <c r="AW67" s="65">
        <f t="shared" si="11"/>
        <v>1298.4269457791206</v>
      </c>
      <c r="AX67" s="65">
        <f t="shared" si="43"/>
        <v>346.02688678551891</v>
      </c>
      <c r="AY67" s="65">
        <f t="shared" si="44"/>
        <v>1.5822883121799727</v>
      </c>
      <c r="AZ67" s="65">
        <f t="shared" si="45"/>
        <v>0.80422729475194887</v>
      </c>
      <c r="BA67" s="65">
        <f t="shared" si="141"/>
        <v>-0.7144850444108819</v>
      </c>
      <c r="BB67" s="65">
        <f t="shared" si="142"/>
        <v>-2.7129126940854398E-3</v>
      </c>
      <c r="BC67" s="66">
        <f t="shared" si="46"/>
        <v>0.48944408888138941</v>
      </c>
      <c r="BD67" s="66">
        <f t="shared" si="47"/>
        <v>0.99729076392802096</v>
      </c>
      <c r="BE67" s="65">
        <f t="shared" si="12"/>
        <v>1298.4270970244318</v>
      </c>
      <c r="BF67" s="65">
        <f t="shared" si="48"/>
        <v>346.02689059480781</v>
      </c>
      <c r="BG67" s="65">
        <f t="shared" si="49"/>
        <v>1.5822883041869449</v>
      </c>
      <c r="BH67" s="65">
        <f t="shared" si="50"/>
        <v>0.80422729668088111</v>
      </c>
      <c r="BI67" s="65">
        <f t="shared" si="51"/>
        <v>-0.71448503336283276</v>
      </c>
      <c r="BJ67" s="65">
        <f t="shared" si="52"/>
        <v>-2.7129126425454314E-3</v>
      </c>
      <c r="BK67" s="66">
        <f t="shared" si="53"/>
        <v>0.48944409428879182</v>
      </c>
      <c r="BL67" s="66">
        <f t="shared" si="54"/>
        <v>0.9972907639794214</v>
      </c>
      <c r="BM67" s="65">
        <f t="shared" si="13"/>
        <v>1298.4270993450755</v>
      </c>
      <c r="BN67" s="65">
        <f t="shared" si="55"/>
        <v>346.02689065325598</v>
      </c>
      <c r="BO67" s="65">
        <f t="shared" si="56"/>
        <v>1.582288304064303</v>
      </c>
      <c r="BP67" s="65">
        <f t="shared" si="57"/>
        <v>0.80422729671047788</v>
      </c>
      <c r="BQ67" s="65">
        <f t="shared" si="58"/>
        <v>-0.71448503319331591</v>
      </c>
      <c r="BR67" s="65">
        <f t="shared" si="59"/>
        <v>-2.7129126417542726E-3</v>
      </c>
      <c r="BS67" s="66">
        <f t="shared" si="60"/>
        <v>0.48944409437176084</v>
      </c>
      <c r="BT67" s="66">
        <f t="shared" si="61"/>
        <v>0.99729076398021033</v>
      </c>
      <c r="BU67" s="65">
        <f t="shared" si="14"/>
        <v>1298.4270993806851</v>
      </c>
      <c r="BV67" s="65">
        <f t="shared" si="62"/>
        <v>346.02689065415279</v>
      </c>
      <c r="BW67" s="65">
        <f t="shared" si="63"/>
        <v>1.5822883040624212</v>
      </c>
      <c r="BX67" s="65">
        <f t="shared" si="64"/>
        <v>0.80422729671093196</v>
      </c>
      <c r="BY67" s="65">
        <f t="shared" si="65"/>
        <v>-0.71448503319071477</v>
      </c>
      <c r="BZ67" s="65">
        <f t="shared" si="66"/>
        <v>-2.7129126417421434E-3</v>
      </c>
      <c r="CA67" s="66">
        <f t="shared" si="67"/>
        <v>0.48944409437303393</v>
      </c>
      <c r="CB67" s="66">
        <f t="shared" si="68"/>
        <v>0.99729076398022243</v>
      </c>
      <c r="CC67" s="65">
        <f t="shared" si="15"/>
        <v>1298.4270993812274</v>
      </c>
      <c r="CD67" s="65">
        <f t="shared" si="69"/>
        <v>346.02689065416649</v>
      </c>
      <c r="CE67" s="65">
        <f t="shared" si="70"/>
        <v>1.5822883040623925</v>
      </c>
      <c r="CF67" s="65">
        <f t="shared" si="71"/>
        <v>0.80422729671093884</v>
      </c>
      <c r="CG67" s="65">
        <f t="shared" si="72"/>
        <v>-0.71448503319067491</v>
      </c>
      <c r="CH67" s="65">
        <f t="shared" si="73"/>
        <v>-2.7129126417421157E-3</v>
      </c>
      <c r="CI67" s="66">
        <f t="shared" si="74"/>
        <v>0.48944409437305342</v>
      </c>
      <c r="CJ67" s="66">
        <f t="shared" si="75"/>
        <v>0.99729076398022254</v>
      </c>
      <c r="CK67" s="65">
        <f t="shared" si="16"/>
        <v>1298.4270993812395</v>
      </c>
      <c r="CL67" s="65">
        <f t="shared" si="76"/>
        <v>346.02689065416678</v>
      </c>
      <c r="CM67" s="65">
        <f t="shared" si="77"/>
        <v>1.5822883040623918</v>
      </c>
      <c r="CN67" s="65">
        <f t="shared" si="78"/>
        <v>0.80422729671093907</v>
      </c>
      <c r="CO67" s="65">
        <f t="shared" si="79"/>
        <v>-0.71448503319067402</v>
      </c>
      <c r="CP67" s="65">
        <f t="shared" si="80"/>
        <v>-2.7129126417421989E-3</v>
      </c>
      <c r="CQ67" s="66">
        <f t="shared" si="81"/>
        <v>0.48944409437305386</v>
      </c>
      <c r="CR67" s="66">
        <f t="shared" si="82"/>
        <v>0.99729076398022243</v>
      </c>
      <c r="CS67" s="65">
        <f t="shared" si="17"/>
        <v>1298.427099381237</v>
      </c>
      <c r="CT67" s="65">
        <f t="shared" si="83"/>
        <v>346.02689065416672</v>
      </c>
      <c r="CU67" s="65">
        <f t="shared" si="84"/>
        <v>1.5822883040623921</v>
      </c>
      <c r="CV67" s="65">
        <f t="shared" si="85"/>
        <v>0.80422729671093895</v>
      </c>
      <c r="CW67" s="65">
        <f t="shared" si="86"/>
        <v>-0.71448503319067447</v>
      </c>
      <c r="CX67" s="65">
        <f t="shared" si="87"/>
        <v>-2.7129126417421712E-3</v>
      </c>
      <c r="CY67" s="66">
        <f t="shared" si="88"/>
        <v>0.48944409437305364</v>
      </c>
      <c r="CZ67" s="66">
        <f t="shared" si="89"/>
        <v>0.99729076398022243</v>
      </c>
      <c r="DA67" s="65">
        <f t="shared" si="18"/>
        <v>1298.4270993812395</v>
      </c>
      <c r="DB67" s="65">
        <f t="shared" si="90"/>
        <v>346.02689065416678</v>
      </c>
      <c r="DC67" s="65">
        <f t="shared" si="91"/>
        <v>1.5822883040623918</v>
      </c>
      <c r="DD67" s="65">
        <f t="shared" si="92"/>
        <v>0.80422729671093907</v>
      </c>
      <c r="DE67" s="65">
        <f t="shared" si="93"/>
        <v>-0.71448503319067402</v>
      </c>
      <c r="DF67" s="65">
        <f t="shared" si="94"/>
        <v>-2.7129126417421989E-3</v>
      </c>
      <c r="DG67" s="66">
        <f t="shared" si="95"/>
        <v>0.48944409437305386</v>
      </c>
      <c r="DH67" s="66">
        <f t="shared" si="96"/>
        <v>0.99729076398022243</v>
      </c>
      <c r="DI67" s="65">
        <f t="shared" si="19"/>
        <v>1298.427099381237</v>
      </c>
      <c r="DJ67" s="65">
        <f t="shared" si="97"/>
        <v>346.02689065416672</v>
      </c>
      <c r="DK67" s="65">
        <f t="shared" si="98"/>
        <v>1.5822883040623921</v>
      </c>
      <c r="DL67" s="65">
        <f t="shared" si="99"/>
        <v>0.80422729671093895</v>
      </c>
      <c r="DM67" s="65">
        <f t="shared" si="100"/>
        <v>-0.71448503319067447</v>
      </c>
      <c r="DN67" s="65">
        <f t="shared" si="101"/>
        <v>-2.7129126417421712E-3</v>
      </c>
      <c r="DO67" s="66">
        <f t="shared" si="102"/>
        <v>0.48944409437305364</v>
      </c>
      <c r="DP67" s="66">
        <f t="shared" si="103"/>
        <v>0.99729076398022243</v>
      </c>
      <c r="DQ67" s="65">
        <f t="shared" si="20"/>
        <v>1298.4270993812395</v>
      </c>
      <c r="DR67" s="65">
        <f t="shared" si="104"/>
        <v>346.02689065416678</v>
      </c>
      <c r="DS67" s="65">
        <f t="shared" si="105"/>
        <v>1.5822883040623918</v>
      </c>
      <c r="DT67" s="65">
        <f t="shared" si="106"/>
        <v>0.80422729671093907</v>
      </c>
      <c r="DU67" s="65">
        <f t="shared" si="107"/>
        <v>-0.71448503319067402</v>
      </c>
      <c r="DV67" s="65">
        <f t="shared" si="108"/>
        <v>-2.7129126417421989E-3</v>
      </c>
      <c r="DW67" s="66">
        <f t="shared" si="109"/>
        <v>0.48944409437305386</v>
      </c>
      <c r="DX67" s="66">
        <f t="shared" si="110"/>
        <v>0.99729076398022243</v>
      </c>
      <c r="DY67" s="65">
        <f t="shared" si="21"/>
        <v>1298.427099381237</v>
      </c>
      <c r="DZ67" s="65">
        <f t="shared" si="111"/>
        <v>346.02689065416672</v>
      </c>
      <c r="EA67" s="65">
        <f t="shared" si="112"/>
        <v>1.5822883040623921</v>
      </c>
      <c r="EB67" s="65">
        <f t="shared" si="113"/>
        <v>0.80422729671093895</v>
      </c>
      <c r="EC67" s="65">
        <f t="shared" si="114"/>
        <v>-0.71448503319067447</v>
      </c>
      <c r="ED67" s="65">
        <f t="shared" si="115"/>
        <v>-2.7129126417421712E-3</v>
      </c>
      <c r="EE67" s="66">
        <f t="shared" si="116"/>
        <v>0.48944409437305364</v>
      </c>
      <c r="EF67" s="66">
        <f t="shared" si="117"/>
        <v>0.99729076398022243</v>
      </c>
      <c r="EG67" s="65">
        <f t="shared" si="22"/>
        <v>1298.4270993812395</v>
      </c>
      <c r="EH67" s="65">
        <f t="shared" si="118"/>
        <v>346.02689065416678</v>
      </c>
      <c r="EI67" s="65">
        <f t="shared" si="119"/>
        <v>1.5822883040623918</v>
      </c>
      <c r="EJ67" s="65">
        <f t="shared" si="120"/>
        <v>0.80422729671093907</v>
      </c>
      <c r="EK67" s="65">
        <f t="shared" si="121"/>
        <v>-0.71448503319067402</v>
      </c>
      <c r="EL67" s="65">
        <f t="shared" si="122"/>
        <v>-2.7129126417421989E-3</v>
      </c>
      <c r="EM67" s="66">
        <f t="shared" si="123"/>
        <v>0.48944409437305386</v>
      </c>
      <c r="EN67" s="66">
        <f t="shared" si="124"/>
        <v>0.99729076398022243</v>
      </c>
      <c r="EO67" s="65">
        <f t="shared" si="23"/>
        <v>1298.427099381237</v>
      </c>
      <c r="EP67" s="65">
        <f t="shared" si="125"/>
        <v>346.02689065416672</v>
      </c>
      <c r="EQ67" s="65">
        <f t="shared" si="126"/>
        <v>1.5822883040623921</v>
      </c>
      <c r="ER67" s="65">
        <f t="shared" si="127"/>
        <v>0.80422729671093895</v>
      </c>
      <c r="ES67" s="65">
        <f t="shared" si="128"/>
        <v>-0.71448503319067447</v>
      </c>
      <c r="ET67" s="65">
        <f t="shared" si="129"/>
        <v>-2.7129126417421712E-3</v>
      </c>
      <c r="EU67" s="66">
        <f t="shared" si="130"/>
        <v>0.48944409437305364</v>
      </c>
      <c r="EV67" s="66">
        <f t="shared" si="131"/>
        <v>0.99729076398022243</v>
      </c>
      <c r="EW67" s="65">
        <f t="shared" si="24"/>
        <v>3.0259688273799972E-2</v>
      </c>
      <c r="EX67" s="65">
        <f t="shared" si="132"/>
        <v>72.876890654166743</v>
      </c>
      <c r="EY67" s="65">
        <f>IF(P59,S112,"")</f>
        <v>0.5</v>
      </c>
      <c r="EZ67" s="65">
        <f>IF(P59,EW112,"")</f>
        <v>0.56052476494697645</v>
      </c>
      <c r="FA67" s="65">
        <f>IF(P59,EX112,"")</f>
        <v>74.442223174902097</v>
      </c>
      <c r="FB67" s="16"/>
      <c r="FC67" s="16"/>
      <c r="FD67" s="16"/>
      <c r="FE67" s="16"/>
      <c r="FF67" s="16"/>
      <c r="FG67" s="16"/>
      <c r="FH67" s="16"/>
      <c r="FI67" s="16"/>
      <c r="FJ67" s="16"/>
    </row>
    <row r="68" spans="15:166" x14ac:dyDescent="0.3">
      <c r="O68" t="s">
        <v>541</v>
      </c>
      <c r="P68" s="51">
        <f>IF(P59,VLOOKUP($P$63,Dbk!$A$14:$AE$481,7)*1.01325,"")</f>
        <v>47.014800000000001</v>
      </c>
      <c r="Q68" s="51">
        <f>IF(P59,VLOOKUP($Q$63,Dbk!$A$14:$AE$481,7)*1.01325,"")</f>
        <v>54.715499999999999</v>
      </c>
      <c r="S68" s="50">
        <v>0.06</v>
      </c>
      <c r="T68" s="65">
        <f t="shared" si="25"/>
        <v>5.8358965832571282E-2</v>
      </c>
      <c r="U68" s="65">
        <f t="shared" si="26"/>
        <v>0.94164103416742873</v>
      </c>
      <c r="V68" s="65">
        <f t="shared" si="27"/>
        <v>5.8358965832571282E-2</v>
      </c>
      <c r="W68" s="65">
        <f t="shared" si="28"/>
        <v>0.94164103416742873</v>
      </c>
      <c r="X68" s="65">
        <f t="shared" si="29"/>
        <v>5.406732117812061E-2</v>
      </c>
      <c r="Y68" s="65">
        <f t="shared" si="30"/>
        <v>0.94593267882187937</v>
      </c>
      <c r="Z68" s="55">
        <f t="shared" si="7"/>
        <v>344.89173735311084</v>
      </c>
      <c r="AA68" s="65">
        <f t="shared" si="31"/>
        <v>1.5846798404294011</v>
      </c>
      <c r="AB68" s="65">
        <f t="shared" si="32"/>
        <v>0.80365079722221988</v>
      </c>
      <c r="AC68" s="65">
        <f t="shared" si="33"/>
        <v>-0.69765644388360992</v>
      </c>
      <c r="AD68" s="65">
        <f t="shared" si="34"/>
        <v>-3.9000105875541535E-3</v>
      </c>
      <c r="AE68" s="66">
        <f t="shared" si="35"/>
        <v>0.49775044406996183</v>
      </c>
      <c r="AF68" s="66">
        <f t="shared" si="36"/>
        <v>0.99610758457678872</v>
      </c>
      <c r="AG68" s="65">
        <f t="shared" si="9"/>
        <v>1303.6940107832825</v>
      </c>
      <c r="AH68" s="65">
        <f t="shared" si="37"/>
        <v>346.15933215367346</v>
      </c>
      <c r="AI68" s="65">
        <f t="shared" si="38"/>
        <v>1.5820105328809928</v>
      </c>
      <c r="AJ68" s="65">
        <f t="shared" si="39"/>
        <v>0.80429433903358938</v>
      </c>
      <c r="AK68" s="65">
        <f t="shared" si="133"/>
        <v>-0.69409125124323989</v>
      </c>
      <c r="AL68" s="65">
        <f t="shared" si="134"/>
        <v>-3.8755112755003707E-3</v>
      </c>
      <c r="AM68" s="66">
        <f t="shared" si="135"/>
        <v>0.49952818740561455</v>
      </c>
      <c r="AN68" s="66">
        <f t="shared" si="136"/>
        <v>0.99613198882628495</v>
      </c>
      <c r="AO68" s="65">
        <f t="shared" si="10"/>
        <v>1304.4238805721425</v>
      </c>
      <c r="AP68" s="65">
        <f t="shared" si="40"/>
        <v>346.17765210272916</v>
      </c>
      <c r="AQ68" s="65">
        <f t="shared" si="41"/>
        <v>1.5819721307976984</v>
      </c>
      <c r="AR68" s="65">
        <f t="shared" si="42"/>
        <v>0.80430360905314346</v>
      </c>
      <c r="AS68" s="65">
        <f t="shared" si="137"/>
        <v>-0.69403997031363129</v>
      </c>
      <c r="AT68" s="65">
        <f t="shared" si="138"/>
        <v>-3.8751592011201097E-3</v>
      </c>
      <c r="AU68" s="66">
        <f t="shared" si="139"/>
        <v>0.49955380433225471</v>
      </c>
      <c r="AV68" s="66">
        <f t="shared" si="140"/>
        <v>0.99613233953889924</v>
      </c>
      <c r="AW68" s="65">
        <f t="shared" si="11"/>
        <v>1304.4344820912493</v>
      </c>
      <c r="AX68" s="65">
        <f t="shared" si="43"/>
        <v>346.17791814441927</v>
      </c>
      <c r="AY68" s="65">
        <f t="shared" si="44"/>
        <v>1.5819715731607311</v>
      </c>
      <c r="AZ68" s="65">
        <f t="shared" si="45"/>
        <v>0.80430374366561819</v>
      </c>
      <c r="BA68" s="65">
        <f t="shared" si="141"/>
        <v>-0.69403922566489085</v>
      </c>
      <c r="BB68" s="65">
        <f t="shared" si="142"/>
        <v>-3.8751540887259212E-3</v>
      </c>
      <c r="BC68" s="66">
        <f t="shared" si="46"/>
        <v>0.49955417632450438</v>
      </c>
      <c r="BD68" s="66">
        <f t="shared" si="47"/>
        <v>0.99613234463152045</v>
      </c>
      <c r="BE68" s="65">
        <f t="shared" si="12"/>
        <v>1304.4346360571681</v>
      </c>
      <c r="BF68" s="65">
        <f t="shared" si="48"/>
        <v>346.17792200813159</v>
      </c>
      <c r="BG68" s="65">
        <f t="shared" si="49"/>
        <v>1.5819715650622006</v>
      </c>
      <c r="BH68" s="65">
        <f t="shared" si="50"/>
        <v>0.80430374562058815</v>
      </c>
      <c r="BI68" s="65">
        <f t="shared" si="51"/>
        <v>-0.69403921485039932</v>
      </c>
      <c r="BJ68" s="65">
        <f t="shared" si="52"/>
        <v>-3.8751540144787433E-3</v>
      </c>
      <c r="BK68" s="66">
        <f t="shared" si="53"/>
        <v>0.49955418172692884</v>
      </c>
      <c r="BL68" s="66">
        <f t="shared" si="54"/>
        <v>0.99613234470548051</v>
      </c>
      <c r="BM68" s="65">
        <f t="shared" si="13"/>
        <v>1304.434638293211</v>
      </c>
      <c r="BN68" s="65">
        <f t="shared" si="55"/>
        <v>346.17792206424417</v>
      </c>
      <c r="BO68" s="65">
        <f t="shared" si="56"/>
        <v>1.5819715649445858</v>
      </c>
      <c r="BP68" s="65">
        <f t="shared" si="57"/>
        <v>0.80430374564898011</v>
      </c>
      <c r="BQ68" s="65">
        <f t="shared" si="58"/>
        <v>-0.69403921469334073</v>
      </c>
      <c r="BR68" s="65">
        <f t="shared" si="59"/>
        <v>-3.8751540134005502E-3</v>
      </c>
      <c r="BS68" s="66">
        <f t="shared" si="60"/>
        <v>0.49955418180538813</v>
      </c>
      <c r="BT68" s="66">
        <f t="shared" si="61"/>
        <v>0.99613234470655454</v>
      </c>
      <c r="BU68" s="65">
        <f t="shared" si="14"/>
        <v>1304.4346383256825</v>
      </c>
      <c r="BV68" s="65">
        <f t="shared" si="62"/>
        <v>346.17792206505902</v>
      </c>
      <c r="BW68" s="65">
        <f t="shared" si="63"/>
        <v>1.5819715649428778</v>
      </c>
      <c r="BX68" s="65">
        <f t="shared" si="64"/>
        <v>0.80430374564939244</v>
      </c>
      <c r="BY68" s="65">
        <f t="shared" si="65"/>
        <v>-0.69403921469105978</v>
      </c>
      <c r="BZ68" s="65">
        <f t="shared" si="66"/>
        <v>-3.8751540133848267E-3</v>
      </c>
      <c r="CA68" s="66">
        <f t="shared" si="67"/>
        <v>0.49955418180652755</v>
      </c>
      <c r="CB68" s="66">
        <f t="shared" si="68"/>
        <v>0.99613234470657019</v>
      </c>
      <c r="CC68" s="65">
        <f t="shared" si="15"/>
        <v>1304.4346383261566</v>
      </c>
      <c r="CD68" s="65">
        <f t="shared" si="69"/>
        <v>346.17792206507096</v>
      </c>
      <c r="CE68" s="65">
        <f t="shared" si="70"/>
        <v>1.5819715649428527</v>
      </c>
      <c r="CF68" s="65">
        <f t="shared" si="71"/>
        <v>0.80430374564939844</v>
      </c>
      <c r="CG68" s="65">
        <f t="shared" si="72"/>
        <v>-0.69403921469102636</v>
      </c>
      <c r="CH68" s="65">
        <f t="shared" si="73"/>
        <v>-3.8751540133843826E-3</v>
      </c>
      <c r="CI68" s="66">
        <f t="shared" si="74"/>
        <v>0.49955418180654426</v>
      </c>
      <c r="CJ68" s="66">
        <f t="shared" si="75"/>
        <v>0.99613234470657064</v>
      </c>
      <c r="CK68" s="65">
        <f t="shared" si="16"/>
        <v>1304.4346383261613</v>
      </c>
      <c r="CL68" s="65">
        <f t="shared" si="76"/>
        <v>346.17792206507107</v>
      </c>
      <c r="CM68" s="65">
        <f t="shared" si="77"/>
        <v>1.5819715649428525</v>
      </c>
      <c r="CN68" s="65">
        <f t="shared" si="78"/>
        <v>0.80430374564939855</v>
      </c>
      <c r="CO68" s="65">
        <f t="shared" si="79"/>
        <v>-0.69403921469102614</v>
      </c>
      <c r="CP68" s="65">
        <f t="shared" si="80"/>
        <v>-3.8751540133844103E-3</v>
      </c>
      <c r="CQ68" s="66">
        <f t="shared" si="81"/>
        <v>0.49955418180654437</v>
      </c>
      <c r="CR68" s="66">
        <f t="shared" si="82"/>
        <v>0.99613234470657053</v>
      </c>
      <c r="CS68" s="65">
        <f t="shared" si="17"/>
        <v>1304.4346383261632</v>
      </c>
      <c r="CT68" s="65">
        <f t="shared" si="83"/>
        <v>346.17792206507107</v>
      </c>
      <c r="CU68" s="65">
        <f t="shared" si="84"/>
        <v>1.5819715649428525</v>
      </c>
      <c r="CV68" s="65">
        <f t="shared" si="85"/>
        <v>0.80430374564939855</v>
      </c>
      <c r="CW68" s="65">
        <f t="shared" si="86"/>
        <v>-0.69403921469102614</v>
      </c>
      <c r="CX68" s="65">
        <f t="shared" si="87"/>
        <v>-3.8751540133844103E-3</v>
      </c>
      <c r="CY68" s="66">
        <f t="shared" si="88"/>
        <v>0.49955418180654437</v>
      </c>
      <c r="CZ68" s="66">
        <f t="shared" si="89"/>
        <v>0.99613234470657053</v>
      </c>
      <c r="DA68" s="65">
        <f t="shared" si="18"/>
        <v>1304.4346383261632</v>
      </c>
      <c r="DB68" s="65">
        <f t="shared" si="90"/>
        <v>346.17792206507107</v>
      </c>
      <c r="DC68" s="65">
        <f t="shared" si="91"/>
        <v>1.5819715649428525</v>
      </c>
      <c r="DD68" s="65">
        <f t="shared" si="92"/>
        <v>0.80430374564939855</v>
      </c>
      <c r="DE68" s="65">
        <f t="shared" si="93"/>
        <v>-0.69403921469102614</v>
      </c>
      <c r="DF68" s="65">
        <f t="shared" si="94"/>
        <v>-3.8751540133844103E-3</v>
      </c>
      <c r="DG68" s="66">
        <f t="shared" si="95"/>
        <v>0.49955418180654437</v>
      </c>
      <c r="DH68" s="66">
        <f t="shared" si="96"/>
        <v>0.99613234470657053</v>
      </c>
      <c r="DI68" s="65">
        <f t="shared" si="19"/>
        <v>1304.4346383261632</v>
      </c>
      <c r="DJ68" s="65">
        <f t="shared" si="97"/>
        <v>346.17792206507107</v>
      </c>
      <c r="DK68" s="65">
        <f t="shared" si="98"/>
        <v>1.5819715649428525</v>
      </c>
      <c r="DL68" s="65">
        <f t="shared" si="99"/>
        <v>0.80430374564939855</v>
      </c>
      <c r="DM68" s="65">
        <f t="shared" si="100"/>
        <v>-0.69403921469102614</v>
      </c>
      <c r="DN68" s="65">
        <f t="shared" si="101"/>
        <v>-3.8751540133844103E-3</v>
      </c>
      <c r="DO68" s="66">
        <f t="shared" si="102"/>
        <v>0.49955418180654437</v>
      </c>
      <c r="DP68" s="66">
        <f t="shared" si="103"/>
        <v>0.99613234470657053</v>
      </c>
      <c r="DQ68" s="65">
        <f t="shared" si="20"/>
        <v>1304.4346383261632</v>
      </c>
      <c r="DR68" s="65">
        <f t="shared" si="104"/>
        <v>346.17792206507107</v>
      </c>
      <c r="DS68" s="65">
        <f t="shared" si="105"/>
        <v>1.5819715649428525</v>
      </c>
      <c r="DT68" s="65">
        <f t="shared" si="106"/>
        <v>0.80430374564939855</v>
      </c>
      <c r="DU68" s="65">
        <f t="shared" si="107"/>
        <v>-0.69403921469102614</v>
      </c>
      <c r="DV68" s="65">
        <f t="shared" si="108"/>
        <v>-3.8751540133844103E-3</v>
      </c>
      <c r="DW68" s="66">
        <f t="shared" si="109"/>
        <v>0.49955418180654437</v>
      </c>
      <c r="DX68" s="66">
        <f t="shared" si="110"/>
        <v>0.99613234470657053</v>
      </c>
      <c r="DY68" s="65">
        <f t="shared" si="21"/>
        <v>1304.4346383261632</v>
      </c>
      <c r="DZ68" s="65">
        <f t="shared" si="111"/>
        <v>346.17792206507107</v>
      </c>
      <c r="EA68" s="65">
        <f t="shared" si="112"/>
        <v>1.5819715649428525</v>
      </c>
      <c r="EB68" s="65">
        <f t="shared" si="113"/>
        <v>0.80430374564939855</v>
      </c>
      <c r="EC68" s="65">
        <f t="shared" si="114"/>
        <v>-0.69403921469102614</v>
      </c>
      <c r="ED68" s="65">
        <f t="shared" si="115"/>
        <v>-3.8751540133844103E-3</v>
      </c>
      <c r="EE68" s="66">
        <f t="shared" si="116"/>
        <v>0.49955418180654437</v>
      </c>
      <c r="EF68" s="66">
        <f t="shared" si="117"/>
        <v>0.99613234470657053</v>
      </c>
      <c r="EG68" s="65">
        <f t="shared" si="22"/>
        <v>1304.4346383261632</v>
      </c>
      <c r="EH68" s="65">
        <f t="shared" si="118"/>
        <v>346.17792206507107</v>
      </c>
      <c r="EI68" s="65">
        <f t="shared" si="119"/>
        <v>1.5819715649428525</v>
      </c>
      <c r="EJ68" s="65">
        <f t="shared" si="120"/>
        <v>0.80430374564939855</v>
      </c>
      <c r="EK68" s="65">
        <f t="shared" si="121"/>
        <v>-0.69403921469102614</v>
      </c>
      <c r="EL68" s="65">
        <f t="shared" si="122"/>
        <v>-3.8751540133844103E-3</v>
      </c>
      <c r="EM68" s="66">
        <f t="shared" si="123"/>
        <v>0.49955418180654437</v>
      </c>
      <c r="EN68" s="66">
        <f t="shared" si="124"/>
        <v>0.99613234470657053</v>
      </c>
      <c r="EO68" s="65">
        <f t="shared" si="23"/>
        <v>1304.4346383261632</v>
      </c>
      <c r="EP68" s="65">
        <f t="shared" si="125"/>
        <v>346.17792206507107</v>
      </c>
      <c r="EQ68" s="65">
        <f t="shared" si="126"/>
        <v>1.5819715649428525</v>
      </c>
      <c r="ER68" s="65">
        <f t="shared" si="127"/>
        <v>0.80430374564939855</v>
      </c>
      <c r="ES68" s="65">
        <f t="shared" si="128"/>
        <v>-0.69403921469102614</v>
      </c>
      <c r="ET68" s="65">
        <f t="shared" si="129"/>
        <v>-3.8751540133844103E-3</v>
      </c>
      <c r="EU68" s="66">
        <f t="shared" si="130"/>
        <v>0.49955418180654437</v>
      </c>
      <c r="EV68" s="66">
        <f t="shared" si="131"/>
        <v>0.99613234470657053</v>
      </c>
      <c r="EW68" s="65">
        <f t="shared" si="24"/>
        <v>3.7233164882779411E-2</v>
      </c>
      <c r="EX68" s="65">
        <f t="shared" si="132"/>
        <v>73.027922065071095</v>
      </c>
      <c r="EY68" s="65">
        <f>IF(P59,S122,"")</f>
        <v>0.6</v>
      </c>
      <c r="EZ68" s="65">
        <f>IF(P59,EW122,"")</f>
        <v>0.6851524299640569</v>
      </c>
      <c r="FA68" s="65">
        <f>IF(P59,EX122,"")</f>
        <v>73.15389494335551</v>
      </c>
      <c r="FB68" s="16"/>
      <c r="FC68" s="16"/>
      <c r="FD68" s="16"/>
      <c r="FE68" s="16"/>
      <c r="FF68" s="16"/>
      <c r="FG68" s="16"/>
      <c r="FH68" s="16"/>
      <c r="FI68" s="16"/>
      <c r="FJ68" s="16"/>
    </row>
    <row r="69" spans="15:166" x14ac:dyDescent="0.3">
      <c r="O69" s="15" t="s">
        <v>9</v>
      </c>
      <c r="P69" s="51">
        <f>IF(P59,VLOOKUP($P$63,Dbk!$A$14:$AE$481,10),"")</f>
        <v>0.309</v>
      </c>
      <c r="Q69" s="51">
        <f>IF(P59,VLOOKUP($Q$63,Dbk!$A$14:$AE$481,10),"")</f>
        <v>0.216</v>
      </c>
      <c r="S69" s="50">
        <v>7.0000000000000007E-2</v>
      </c>
      <c r="T69" s="65">
        <f t="shared" si="25"/>
        <v>6.8105276287888233E-2</v>
      </c>
      <c r="U69" s="65">
        <f t="shared" si="26"/>
        <v>0.93189472371211168</v>
      </c>
      <c r="V69" s="65">
        <f t="shared" si="27"/>
        <v>6.8105276287888233E-2</v>
      </c>
      <c r="W69" s="65">
        <f t="shared" si="28"/>
        <v>0.93189472371211168</v>
      </c>
      <c r="X69" s="65">
        <f t="shared" si="29"/>
        <v>6.3144963144963151E-2</v>
      </c>
      <c r="Y69" s="65">
        <f t="shared" si="30"/>
        <v>0.9368550368550369</v>
      </c>
      <c r="Z69" s="55">
        <f t="shared" si="7"/>
        <v>344.83157932582321</v>
      </c>
      <c r="AA69" s="65">
        <f t="shared" si="31"/>
        <v>1.5848071216218247</v>
      </c>
      <c r="AB69" s="65">
        <f t="shared" si="32"/>
        <v>0.80362015100959017</v>
      </c>
      <c r="AC69" s="65">
        <f t="shared" si="33"/>
        <v>-0.67811696783564224</v>
      </c>
      <c r="AD69" s="65">
        <f t="shared" si="34"/>
        <v>-5.2711535520557767E-3</v>
      </c>
      <c r="AE69" s="66">
        <f t="shared" si="35"/>
        <v>0.50757186720509162</v>
      </c>
      <c r="AF69" s="66">
        <f t="shared" si="36"/>
        <v>0.99474271460007602</v>
      </c>
      <c r="AG69" s="65">
        <f t="shared" si="9"/>
        <v>1309.5642854758744</v>
      </c>
      <c r="AH69" s="65">
        <f t="shared" si="37"/>
        <v>346.30644925345877</v>
      </c>
      <c r="AI69" s="65">
        <f t="shared" si="38"/>
        <v>1.5817022885593091</v>
      </c>
      <c r="AJ69" s="65">
        <f t="shared" si="39"/>
        <v>0.80436875661993901</v>
      </c>
      <c r="AK69" s="65">
        <f t="shared" si="133"/>
        <v>-0.67411128802273124</v>
      </c>
      <c r="AL69" s="65">
        <f t="shared" si="134"/>
        <v>-5.2328483929087038E-3</v>
      </c>
      <c r="AM69" s="66">
        <f t="shared" si="135"/>
        <v>0.50960911514457974</v>
      </c>
      <c r="AN69" s="66">
        <f t="shared" si="136"/>
        <v>0.99478081910786409</v>
      </c>
      <c r="AO69" s="65">
        <f t="shared" si="10"/>
        <v>1310.3662062063383</v>
      </c>
      <c r="AP69" s="65">
        <f t="shared" si="40"/>
        <v>346.32650606939575</v>
      </c>
      <c r="AQ69" s="65">
        <f t="shared" si="41"/>
        <v>1.5816602898299337</v>
      </c>
      <c r="AR69" s="65">
        <f t="shared" si="42"/>
        <v>0.80437889777808258</v>
      </c>
      <c r="AS69" s="65">
        <f t="shared" si="137"/>
        <v>-0.67405711394185763</v>
      </c>
      <c r="AT69" s="65">
        <f t="shared" si="138"/>
        <v>-5.2323308867888441E-3</v>
      </c>
      <c r="AU69" s="66">
        <f t="shared" si="139"/>
        <v>0.5096367234978193</v>
      </c>
      <c r="AV69" s="66">
        <f t="shared" si="140"/>
        <v>0.99478133391315915</v>
      </c>
      <c r="AW69" s="65">
        <f t="shared" si="11"/>
        <v>1310.3771807705525</v>
      </c>
      <c r="AX69" s="65">
        <f t="shared" si="43"/>
        <v>346.3267804867275</v>
      </c>
      <c r="AY69" s="65">
        <f t="shared" si="44"/>
        <v>1.5816597152448351</v>
      </c>
      <c r="AZ69" s="65">
        <f t="shared" si="45"/>
        <v>0.80437903652213738</v>
      </c>
      <c r="BA69" s="65">
        <f t="shared" si="141"/>
        <v>-0.67405637278754749</v>
      </c>
      <c r="BB69" s="65">
        <f t="shared" si="142"/>
        <v>-5.2323238069012096E-3</v>
      </c>
      <c r="BC69" s="66">
        <f t="shared" si="46"/>
        <v>0.50963710121741357</v>
      </c>
      <c r="BD69" s="66">
        <f t="shared" si="47"/>
        <v>0.99478134095609916</v>
      </c>
      <c r="BE69" s="65">
        <f t="shared" si="12"/>
        <v>1310.3773309372389</v>
      </c>
      <c r="BF69" s="65">
        <f t="shared" si="48"/>
        <v>346.32678424161037</v>
      </c>
      <c r="BG69" s="65">
        <f t="shared" si="49"/>
        <v>1.5816597073827308</v>
      </c>
      <c r="BH69" s="65">
        <f t="shared" si="50"/>
        <v>0.80437903842058633</v>
      </c>
      <c r="BI69" s="65">
        <f t="shared" si="51"/>
        <v>-0.67405636264626123</v>
      </c>
      <c r="BJ69" s="65">
        <f t="shared" si="52"/>
        <v>-5.232323710026382E-3</v>
      </c>
      <c r="BK69" s="66">
        <f t="shared" si="53"/>
        <v>0.5096371063857893</v>
      </c>
      <c r="BL69" s="66">
        <f t="shared" si="54"/>
        <v>0.99478134105246852</v>
      </c>
      <c r="BM69" s="65">
        <f t="shared" si="13"/>
        <v>1310.3773329919902</v>
      </c>
      <c r="BN69" s="65">
        <f t="shared" si="55"/>
        <v>346.32678429298892</v>
      </c>
      <c r="BO69" s="65">
        <f t="shared" si="56"/>
        <v>1.5816597072751528</v>
      </c>
      <c r="BP69" s="65">
        <f t="shared" si="57"/>
        <v>0.80437903844656311</v>
      </c>
      <c r="BQ69" s="65">
        <f t="shared" si="58"/>
        <v>-0.67405636250749656</v>
      </c>
      <c r="BR69" s="65">
        <f t="shared" si="59"/>
        <v>-5.2323237087004149E-3</v>
      </c>
      <c r="BS69" s="66">
        <f t="shared" si="60"/>
        <v>0.50963710645650895</v>
      </c>
      <c r="BT69" s="66">
        <f t="shared" si="61"/>
        <v>0.99478134105378757</v>
      </c>
      <c r="BU69" s="65">
        <f t="shared" si="14"/>
        <v>1310.3773330201045</v>
      </c>
      <c r="BV69" s="65">
        <f t="shared" si="62"/>
        <v>346.3267842936919</v>
      </c>
      <c r="BW69" s="65">
        <f t="shared" si="63"/>
        <v>1.5816597072736809</v>
      </c>
      <c r="BX69" s="65">
        <f t="shared" si="64"/>
        <v>0.80437903844691849</v>
      </c>
      <c r="BY69" s="65">
        <f t="shared" si="65"/>
        <v>-0.67405636250559797</v>
      </c>
      <c r="BZ69" s="65">
        <f t="shared" si="66"/>
        <v>-5.2323237086825264E-3</v>
      </c>
      <c r="CA69" s="66">
        <f t="shared" si="67"/>
        <v>0.50963710645747651</v>
      </c>
      <c r="CB69" s="66">
        <f t="shared" si="68"/>
        <v>0.99478134105380533</v>
      </c>
      <c r="CC69" s="65">
        <f t="shared" si="15"/>
        <v>1310.377333020492</v>
      </c>
      <c r="CD69" s="65">
        <f t="shared" si="69"/>
        <v>346.32678429370156</v>
      </c>
      <c r="CE69" s="65">
        <f t="shared" si="70"/>
        <v>1.5816597072736605</v>
      </c>
      <c r="CF69" s="65">
        <f t="shared" si="71"/>
        <v>0.80437903844692338</v>
      </c>
      <c r="CG69" s="65">
        <f t="shared" si="72"/>
        <v>-0.67405636250557122</v>
      </c>
      <c r="CH69" s="65">
        <f t="shared" si="73"/>
        <v>-5.232323708682457E-3</v>
      </c>
      <c r="CI69" s="66">
        <f t="shared" si="74"/>
        <v>0.50963710645749016</v>
      </c>
      <c r="CJ69" s="66">
        <f t="shared" si="75"/>
        <v>0.99478134105380545</v>
      </c>
      <c r="CK69" s="65">
        <f t="shared" si="16"/>
        <v>1310.377333020497</v>
      </c>
      <c r="CL69" s="65">
        <f t="shared" si="76"/>
        <v>346.32678429370168</v>
      </c>
      <c r="CM69" s="65">
        <f t="shared" si="77"/>
        <v>1.5816597072736602</v>
      </c>
      <c r="CN69" s="65">
        <f t="shared" si="78"/>
        <v>0.80437903844692349</v>
      </c>
      <c r="CO69" s="65">
        <f t="shared" si="79"/>
        <v>-0.67405636250557111</v>
      </c>
      <c r="CP69" s="65">
        <f t="shared" si="80"/>
        <v>-5.2323237086824848E-3</v>
      </c>
      <c r="CQ69" s="66">
        <f t="shared" si="81"/>
        <v>0.50963710645749016</v>
      </c>
      <c r="CR69" s="66">
        <f t="shared" si="82"/>
        <v>0.99478134105380533</v>
      </c>
      <c r="CS69" s="65">
        <f t="shared" si="17"/>
        <v>1310.3773330204972</v>
      </c>
      <c r="CT69" s="65">
        <f t="shared" si="83"/>
        <v>346.32678429370168</v>
      </c>
      <c r="CU69" s="65">
        <f t="shared" si="84"/>
        <v>1.5816597072736602</v>
      </c>
      <c r="CV69" s="65">
        <f t="shared" si="85"/>
        <v>0.80437903844692349</v>
      </c>
      <c r="CW69" s="65">
        <f t="shared" si="86"/>
        <v>-0.67405636250557111</v>
      </c>
      <c r="CX69" s="65">
        <f t="shared" si="87"/>
        <v>-5.2323237086824848E-3</v>
      </c>
      <c r="CY69" s="66">
        <f t="shared" si="88"/>
        <v>0.50963710645749016</v>
      </c>
      <c r="CZ69" s="66">
        <f t="shared" si="89"/>
        <v>0.99478134105380533</v>
      </c>
      <c r="DA69" s="65">
        <f t="shared" si="18"/>
        <v>1310.3773330204972</v>
      </c>
      <c r="DB69" s="65">
        <f t="shared" si="90"/>
        <v>346.32678429370168</v>
      </c>
      <c r="DC69" s="65">
        <f t="shared" si="91"/>
        <v>1.5816597072736602</v>
      </c>
      <c r="DD69" s="65">
        <f t="shared" si="92"/>
        <v>0.80437903844692349</v>
      </c>
      <c r="DE69" s="65">
        <f t="shared" si="93"/>
        <v>-0.67405636250557111</v>
      </c>
      <c r="DF69" s="65">
        <f t="shared" si="94"/>
        <v>-5.2323237086824848E-3</v>
      </c>
      <c r="DG69" s="66">
        <f t="shared" si="95"/>
        <v>0.50963710645749016</v>
      </c>
      <c r="DH69" s="66">
        <f t="shared" si="96"/>
        <v>0.99478134105380533</v>
      </c>
      <c r="DI69" s="65">
        <f t="shared" si="19"/>
        <v>1310.3773330204972</v>
      </c>
      <c r="DJ69" s="65">
        <f t="shared" si="97"/>
        <v>346.32678429370168</v>
      </c>
      <c r="DK69" s="65">
        <f t="shared" si="98"/>
        <v>1.5816597072736602</v>
      </c>
      <c r="DL69" s="65">
        <f t="shared" si="99"/>
        <v>0.80437903844692349</v>
      </c>
      <c r="DM69" s="65">
        <f t="shared" si="100"/>
        <v>-0.67405636250557111</v>
      </c>
      <c r="DN69" s="65">
        <f t="shared" si="101"/>
        <v>-5.2323237086824848E-3</v>
      </c>
      <c r="DO69" s="66">
        <f t="shared" si="102"/>
        <v>0.50963710645749016</v>
      </c>
      <c r="DP69" s="66">
        <f t="shared" si="103"/>
        <v>0.99478134105380533</v>
      </c>
      <c r="DQ69" s="65">
        <f t="shared" si="20"/>
        <v>1310.3773330204972</v>
      </c>
      <c r="DR69" s="65">
        <f t="shared" si="104"/>
        <v>346.32678429370168</v>
      </c>
      <c r="DS69" s="65">
        <f t="shared" si="105"/>
        <v>1.5816597072736602</v>
      </c>
      <c r="DT69" s="65">
        <f t="shared" si="106"/>
        <v>0.80437903844692349</v>
      </c>
      <c r="DU69" s="65">
        <f t="shared" si="107"/>
        <v>-0.67405636250557111</v>
      </c>
      <c r="DV69" s="65">
        <f t="shared" si="108"/>
        <v>-5.2323237086824848E-3</v>
      </c>
      <c r="DW69" s="66">
        <f t="shared" si="109"/>
        <v>0.50963710645749016</v>
      </c>
      <c r="DX69" s="66">
        <f t="shared" si="110"/>
        <v>0.99478134105380533</v>
      </c>
      <c r="DY69" s="65">
        <f t="shared" si="21"/>
        <v>1310.3773330204972</v>
      </c>
      <c r="DZ69" s="65">
        <f t="shared" si="111"/>
        <v>346.32678429370168</v>
      </c>
      <c r="EA69" s="65">
        <f t="shared" si="112"/>
        <v>1.5816597072736602</v>
      </c>
      <c r="EB69" s="65">
        <f t="shared" si="113"/>
        <v>0.80437903844692349</v>
      </c>
      <c r="EC69" s="65">
        <f t="shared" si="114"/>
        <v>-0.67405636250557111</v>
      </c>
      <c r="ED69" s="65">
        <f t="shared" si="115"/>
        <v>-5.2323237086824848E-3</v>
      </c>
      <c r="EE69" s="66">
        <f t="shared" si="116"/>
        <v>0.50963710645749016</v>
      </c>
      <c r="EF69" s="66">
        <f t="shared" si="117"/>
        <v>0.99478134105380533</v>
      </c>
      <c r="EG69" s="65">
        <f t="shared" si="22"/>
        <v>1310.3773330204972</v>
      </c>
      <c r="EH69" s="65">
        <f t="shared" si="118"/>
        <v>346.32678429370168</v>
      </c>
      <c r="EI69" s="65">
        <f t="shared" si="119"/>
        <v>1.5816597072736602</v>
      </c>
      <c r="EJ69" s="65">
        <f t="shared" si="120"/>
        <v>0.80437903844692349</v>
      </c>
      <c r="EK69" s="65">
        <f t="shared" si="121"/>
        <v>-0.67405636250557111</v>
      </c>
      <c r="EL69" s="65">
        <f t="shared" si="122"/>
        <v>-5.2323237086824848E-3</v>
      </c>
      <c r="EM69" s="66">
        <f t="shared" si="123"/>
        <v>0.50963710645749016</v>
      </c>
      <c r="EN69" s="66">
        <f t="shared" si="124"/>
        <v>0.99478134105380533</v>
      </c>
      <c r="EO69" s="65">
        <f t="shared" si="23"/>
        <v>1310.3773330204972</v>
      </c>
      <c r="EP69" s="65">
        <f t="shared" si="125"/>
        <v>346.32678429370168</v>
      </c>
      <c r="EQ69" s="65">
        <f t="shared" si="126"/>
        <v>1.5816597072736602</v>
      </c>
      <c r="ER69" s="65">
        <f t="shared" si="127"/>
        <v>0.80437903844692349</v>
      </c>
      <c r="ES69" s="65">
        <f t="shared" si="128"/>
        <v>-0.67405636250557111</v>
      </c>
      <c r="ET69" s="65">
        <f t="shared" si="129"/>
        <v>-5.2323237086824848E-3</v>
      </c>
      <c r="EU69" s="66">
        <f t="shared" si="130"/>
        <v>0.50963710645749016</v>
      </c>
      <c r="EV69" s="66">
        <f t="shared" si="131"/>
        <v>0.99478134105380533</v>
      </c>
      <c r="EW69" s="65">
        <f t="shared" si="24"/>
        <v>4.4517342923490168E-2</v>
      </c>
      <c r="EX69" s="65">
        <f t="shared" si="132"/>
        <v>73.176784293701701</v>
      </c>
      <c r="EY69" s="65">
        <f>IF(P59,S132,"")</f>
        <v>0.7</v>
      </c>
      <c r="EZ69" s="65">
        <f>IF(P59,EW132,"")</f>
        <v>0.7922076958732629</v>
      </c>
      <c r="FA69" s="65">
        <f>IF(P59,EX132,"")</f>
        <v>71.520398802794432</v>
      </c>
      <c r="FB69" s="16"/>
      <c r="FC69" s="16"/>
      <c r="FD69" s="16"/>
      <c r="FE69" s="16"/>
      <c r="FF69" s="16"/>
      <c r="FG69" s="16"/>
      <c r="FH69" s="16"/>
      <c r="FI69" s="16"/>
      <c r="FJ69" s="16"/>
    </row>
    <row r="70" spans="15:166" x14ac:dyDescent="0.3">
      <c r="O70" s="15" t="s">
        <v>615</v>
      </c>
      <c r="P70" s="51">
        <f>IF(P59,IF(ISNUMBER(VLOOKUP(P4,M7:V56,7)),VLOOKUP(P4,M7:V56,8),""),"")</f>
        <v>-315.5</v>
      </c>
      <c r="Q70" s="51">
        <f>IF(P59,IF(ISNUMBER(VLOOKUP($P$4,$M$7:$V$56,7)),VLOOKUP($P$4,$M$7:$V$56,7),""),"")</f>
        <v>149.80000000000001</v>
      </c>
      <c r="S70" s="50">
        <v>0.08</v>
      </c>
      <c r="T70" s="65">
        <f t="shared" si="25"/>
        <v>7.7857261686907347E-2</v>
      </c>
      <c r="U70" s="65">
        <f t="shared" si="26"/>
        <v>0.92214273831309279</v>
      </c>
      <c r="V70" s="65">
        <f t="shared" si="27"/>
        <v>7.7857261686907347E-2</v>
      </c>
      <c r="W70" s="65">
        <f t="shared" si="28"/>
        <v>0.92214273831309279</v>
      </c>
      <c r="X70" s="65">
        <f t="shared" si="29"/>
        <v>7.224174279690794E-2</v>
      </c>
      <c r="Y70" s="65">
        <f t="shared" si="30"/>
        <v>0.92775825720309202</v>
      </c>
      <c r="Z70" s="55">
        <f t="shared" si="7"/>
        <v>344.77142129853559</v>
      </c>
      <c r="AA70" s="65">
        <f t="shared" si="31"/>
        <v>1.5849344574605526</v>
      </c>
      <c r="AB70" s="65">
        <f t="shared" si="32"/>
        <v>0.80358949527151413</v>
      </c>
      <c r="AC70" s="65">
        <f t="shared" ref="AC70:AC133" si="143">IF($P$61,1,LN(X70/S70)+($P$75/2)*$P$72*LN(T70/X70)+Y70*$P$76-$P$73*LN(V70+W70*AB70)+W70*$P$73*(AB70/(V70+W70*AB70)-AA70/(W70+V70*AA70)))</f>
        <v>-0.65898949273848029</v>
      </c>
      <c r="AD70" s="65">
        <f t="shared" ref="AD70:AD133" si="144">IF($P$61,1,LN(Y70/(1-S70))+($P$75/2)*$Q$72*LN(U70/Y70)+X70*$Q$76-$Q$73*LN(W70+V70*AA70)+V70*$Q$73*(AA70/(W70+V70*AA70)-AB70/(V70+W70*AB70))   )</f>
        <v>-6.8367200653601107E-3</v>
      </c>
      <c r="AE70" s="66">
        <f t="shared" si="35"/>
        <v>0.51737388049212785</v>
      </c>
      <c r="AF70" s="66">
        <f t="shared" si="36"/>
        <v>0.99318659713727675</v>
      </c>
      <c r="AG70" s="65">
        <f t="shared" si="9"/>
        <v>1315.3705494384374</v>
      </c>
      <c r="AH70" s="65">
        <f t="shared" si="37"/>
        <v>346.45145127102649</v>
      </c>
      <c r="AI70" s="65">
        <f t="shared" si="38"/>
        <v>1.5813987906871898</v>
      </c>
      <c r="AJ70" s="65">
        <f t="shared" si="39"/>
        <v>0.80444204919923901</v>
      </c>
      <c r="AK70" s="65">
        <f t="shared" si="133"/>
        <v>-0.654584095014759</v>
      </c>
      <c r="AL70" s="65">
        <f t="shared" si="134"/>
        <v>-6.7804510869195339E-3</v>
      </c>
      <c r="AM70" s="66">
        <f t="shared" si="135"/>
        <v>0.51965814606240446</v>
      </c>
      <c r="AN70" s="66">
        <f t="shared" si="136"/>
        <v>0.99324248430484063</v>
      </c>
      <c r="AO70" s="65">
        <f t="shared" si="10"/>
        <v>1316.228548230861</v>
      </c>
      <c r="AP70" s="65">
        <f t="shared" si="40"/>
        <v>346.47283555949821</v>
      </c>
      <c r="AQ70" s="65">
        <f t="shared" si="41"/>
        <v>1.5813540585152552</v>
      </c>
      <c r="AR70" s="65">
        <f t="shared" si="42"/>
        <v>0.80445285345497608</v>
      </c>
      <c r="AS70" s="65">
        <f t="shared" si="137"/>
        <v>-0.65452836927260138</v>
      </c>
      <c r="AT70" s="65">
        <f t="shared" si="138"/>
        <v>-6.779740170714324E-3</v>
      </c>
      <c r="AU70" s="66">
        <f t="shared" si="139"/>
        <v>0.5196871052051395</v>
      </c>
      <c r="AV70" s="66">
        <f t="shared" si="140"/>
        <v>0.99324319041726949</v>
      </c>
      <c r="AW70" s="65">
        <f t="shared" si="11"/>
        <v>1316.2395554949414</v>
      </c>
      <c r="AX70" s="65">
        <f t="shared" si="43"/>
        <v>346.47310982703112</v>
      </c>
      <c r="AY70" s="65">
        <f t="shared" si="44"/>
        <v>1.5813534848398769</v>
      </c>
      <c r="AZ70" s="65">
        <f t="shared" si="45"/>
        <v>0.80445299201892628</v>
      </c>
      <c r="BA70" s="65">
        <f t="shared" si="141"/>
        <v>-0.65452765460993323</v>
      </c>
      <c r="BB70" s="65">
        <f t="shared" si="142"/>
        <v>-6.7797310536079208E-3</v>
      </c>
      <c r="BC70" s="66">
        <f t="shared" si="46"/>
        <v>0.51968747660624537</v>
      </c>
      <c r="BD70" s="66">
        <f t="shared" si="47"/>
        <v>0.9932431994727734</v>
      </c>
      <c r="BE70" s="65">
        <f t="shared" si="12"/>
        <v>1316.2396966842</v>
      </c>
      <c r="BF70" s="65">
        <f t="shared" si="48"/>
        <v>346.47311334502615</v>
      </c>
      <c r="BG70" s="65">
        <f t="shared" si="49"/>
        <v>1.5813534774814226</v>
      </c>
      <c r="BH70" s="65">
        <f t="shared" si="50"/>
        <v>0.80445299379626733</v>
      </c>
      <c r="BI70" s="65">
        <f t="shared" si="51"/>
        <v>-0.65452764544305642</v>
      </c>
      <c r="BJ70" s="65">
        <f t="shared" si="52"/>
        <v>-6.7797309366635777E-3</v>
      </c>
      <c r="BK70" s="66">
        <f t="shared" si="53"/>
        <v>0.51968748137015652</v>
      </c>
      <c r="BL70" s="66">
        <f t="shared" si="54"/>
        <v>0.99324319958892748</v>
      </c>
      <c r="BM70" s="65">
        <f t="shared" si="13"/>
        <v>1316.2396984952152</v>
      </c>
      <c r="BN70" s="65">
        <f t="shared" si="55"/>
        <v>346.47311339015101</v>
      </c>
      <c r="BO70" s="65">
        <f t="shared" si="56"/>
        <v>1.5813534773870366</v>
      </c>
      <c r="BP70" s="65">
        <f t="shared" si="57"/>
        <v>0.80445299381906499</v>
      </c>
      <c r="BQ70" s="65">
        <f t="shared" si="58"/>
        <v>-0.65452764532547281</v>
      </c>
      <c r="BR70" s="65">
        <f t="shared" si="59"/>
        <v>-6.7797309351637636E-3</v>
      </c>
      <c r="BS70" s="66">
        <f t="shared" si="60"/>
        <v>0.5196874814312632</v>
      </c>
      <c r="BT70" s="66">
        <f t="shared" si="61"/>
        <v>0.99324319959041718</v>
      </c>
      <c r="BU70" s="65">
        <f t="shared" si="14"/>
        <v>1316.2396985184475</v>
      </c>
      <c r="BV70" s="65">
        <f t="shared" si="62"/>
        <v>346.47311339072985</v>
      </c>
      <c r="BW70" s="65">
        <f t="shared" si="63"/>
        <v>1.581353477385826</v>
      </c>
      <c r="BX70" s="65">
        <f t="shared" si="64"/>
        <v>0.80445299381935742</v>
      </c>
      <c r="BY70" s="65">
        <f t="shared" si="65"/>
        <v>-0.65452764532396468</v>
      </c>
      <c r="BZ70" s="65">
        <f t="shared" si="66"/>
        <v>-6.7797309351447926E-3</v>
      </c>
      <c r="CA70" s="66">
        <f t="shared" si="67"/>
        <v>0.5196874814320469</v>
      </c>
      <c r="CB70" s="66">
        <f t="shared" si="68"/>
        <v>0.99324319959043605</v>
      </c>
      <c r="CC70" s="65">
        <f t="shared" si="15"/>
        <v>1316.2396985187459</v>
      </c>
      <c r="CD70" s="65">
        <f t="shared" si="69"/>
        <v>346.4731133907373</v>
      </c>
      <c r="CE70" s="65">
        <f t="shared" si="70"/>
        <v>1.5813534773858102</v>
      </c>
      <c r="CF70" s="65">
        <f t="shared" si="71"/>
        <v>0.8044529938193612</v>
      </c>
      <c r="CG70" s="65">
        <f t="shared" si="72"/>
        <v>-0.65452764532394503</v>
      </c>
      <c r="CH70" s="65">
        <f t="shared" si="73"/>
        <v>-6.7797309351442792E-3</v>
      </c>
      <c r="CI70" s="66">
        <f t="shared" si="74"/>
        <v>0.51968748143205712</v>
      </c>
      <c r="CJ70" s="66">
        <f t="shared" si="75"/>
        <v>0.99324319959043661</v>
      </c>
      <c r="CK70" s="65">
        <f t="shared" si="16"/>
        <v>1316.2396985187504</v>
      </c>
      <c r="CL70" s="65">
        <f t="shared" si="76"/>
        <v>346.47311339073735</v>
      </c>
      <c r="CM70" s="65">
        <f t="shared" si="77"/>
        <v>1.5813534773858102</v>
      </c>
      <c r="CN70" s="65">
        <f t="shared" si="78"/>
        <v>0.8044529938193612</v>
      </c>
      <c r="CO70" s="65">
        <f t="shared" si="79"/>
        <v>-0.65452764532394503</v>
      </c>
      <c r="CP70" s="65">
        <f t="shared" si="80"/>
        <v>-6.7797309351442792E-3</v>
      </c>
      <c r="CQ70" s="66">
        <f t="shared" si="81"/>
        <v>0.51968748143205712</v>
      </c>
      <c r="CR70" s="66">
        <f t="shared" si="82"/>
        <v>0.99324319959043661</v>
      </c>
      <c r="CS70" s="65">
        <f t="shared" si="17"/>
        <v>1316.2396985187484</v>
      </c>
      <c r="CT70" s="65">
        <f t="shared" si="83"/>
        <v>346.4731133907373</v>
      </c>
      <c r="CU70" s="65">
        <f t="shared" si="84"/>
        <v>1.5813534773858102</v>
      </c>
      <c r="CV70" s="65">
        <f t="shared" si="85"/>
        <v>0.8044529938193612</v>
      </c>
      <c r="CW70" s="65">
        <f t="shared" si="86"/>
        <v>-0.65452764532394503</v>
      </c>
      <c r="CX70" s="65">
        <f t="shared" si="87"/>
        <v>-6.7797309351442792E-3</v>
      </c>
      <c r="CY70" s="66">
        <f t="shared" si="88"/>
        <v>0.51968748143205712</v>
      </c>
      <c r="CZ70" s="66">
        <f t="shared" si="89"/>
        <v>0.99324319959043661</v>
      </c>
      <c r="DA70" s="65">
        <f t="shared" si="18"/>
        <v>1316.2396985187504</v>
      </c>
      <c r="DB70" s="65">
        <f t="shared" si="90"/>
        <v>346.47311339073735</v>
      </c>
      <c r="DC70" s="65">
        <f t="shared" si="91"/>
        <v>1.5813534773858102</v>
      </c>
      <c r="DD70" s="65">
        <f t="shared" si="92"/>
        <v>0.8044529938193612</v>
      </c>
      <c r="DE70" s="65">
        <f t="shared" si="93"/>
        <v>-0.65452764532394503</v>
      </c>
      <c r="DF70" s="65">
        <f t="shared" si="94"/>
        <v>-6.7797309351442792E-3</v>
      </c>
      <c r="DG70" s="66">
        <f t="shared" si="95"/>
        <v>0.51968748143205712</v>
      </c>
      <c r="DH70" s="66">
        <f t="shared" si="96"/>
        <v>0.99324319959043661</v>
      </c>
      <c r="DI70" s="65">
        <f t="shared" si="19"/>
        <v>1316.2396985187484</v>
      </c>
      <c r="DJ70" s="65">
        <f t="shared" si="97"/>
        <v>346.4731133907373</v>
      </c>
      <c r="DK70" s="65">
        <f t="shared" si="98"/>
        <v>1.5813534773858102</v>
      </c>
      <c r="DL70" s="65">
        <f t="shared" si="99"/>
        <v>0.8044529938193612</v>
      </c>
      <c r="DM70" s="65">
        <f t="shared" si="100"/>
        <v>-0.65452764532394503</v>
      </c>
      <c r="DN70" s="65">
        <f t="shared" si="101"/>
        <v>-6.7797309351442792E-3</v>
      </c>
      <c r="DO70" s="66">
        <f t="shared" si="102"/>
        <v>0.51968748143205712</v>
      </c>
      <c r="DP70" s="66">
        <f t="shared" si="103"/>
        <v>0.99324319959043661</v>
      </c>
      <c r="DQ70" s="65">
        <f t="shared" si="20"/>
        <v>1316.2396985187504</v>
      </c>
      <c r="DR70" s="65">
        <f t="shared" si="104"/>
        <v>346.47311339073735</v>
      </c>
      <c r="DS70" s="65">
        <f t="shared" si="105"/>
        <v>1.5813534773858102</v>
      </c>
      <c r="DT70" s="65">
        <f t="shared" si="106"/>
        <v>0.8044529938193612</v>
      </c>
      <c r="DU70" s="65">
        <f t="shared" si="107"/>
        <v>-0.65452764532394503</v>
      </c>
      <c r="DV70" s="65">
        <f t="shared" si="108"/>
        <v>-6.7797309351442792E-3</v>
      </c>
      <c r="DW70" s="66">
        <f t="shared" si="109"/>
        <v>0.51968748143205712</v>
      </c>
      <c r="DX70" s="66">
        <f t="shared" si="110"/>
        <v>0.99324319959043661</v>
      </c>
      <c r="DY70" s="65">
        <f t="shared" si="21"/>
        <v>1316.2396985187484</v>
      </c>
      <c r="DZ70" s="65">
        <f t="shared" si="111"/>
        <v>346.4731133907373</v>
      </c>
      <c r="EA70" s="65">
        <f t="shared" si="112"/>
        <v>1.5813534773858102</v>
      </c>
      <c r="EB70" s="65">
        <f t="shared" si="113"/>
        <v>0.8044529938193612</v>
      </c>
      <c r="EC70" s="65">
        <f t="shared" si="114"/>
        <v>-0.65452764532394503</v>
      </c>
      <c r="ED70" s="65">
        <f t="shared" si="115"/>
        <v>-6.7797309351442792E-3</v>
      </c>
      <c r="EE70" s="66">
        <f t="shared" si="116"/>
        <v>0.51968748143205712</v>
      </c>
      <c r="EF70" s="66">
        <f t="shared" si="117"/>
        <v>0.99324319959043661</v>
      </c>
      <c r="EG70" s="65">
        <f t="shared" si="22"/>
        <v>1316.2396985187504</v>
      </c>
      <c r="EH70" s="65">
        <f t="shared" si="118"/>
        <v>346.47311339073735</v>
      </c>
      <c r="EI70" s="65">
        <f t="shared" si="119"/>
        <v>1.5813534773858102</v>
      </c>
      <c r="EJ70" s="65">
        <f t="shared" si="120"/>
        <v>0.8044529938193612</v>
      </c>
      <c r="EK70" s="65">
        <f t="shared" si="121"/>
        <v>-0.65452764532394503</v>
      </c>
      <c r="EL70" s="65">
        <f t="shared" si="122"/>
        <v>-6.7797309351442792E-3</v>
      </c>
      <c r="EM70" s="66">
        <f t="shared" si="123"/>
        <v>0.51968748143205712</v>
      </c>
      <c r="EN70" s="66">
        <f t="shared" si="124"/>
        <v>0.99324319959043661</v>
      </c>
      <c r="EO70" s="65">
        <f t="shared" si="23"/>
        <v>1316.2396985187484</v>
      </c>
      <c r="EP70" s="65">
        <f t="shared" si="125"/>
        <v>346.4731133907373</v>
      </c>
      <c r="EQ70" s="65">
        <f t="shared" si="126"/>
        <v>1.5813534773858102</v>
      </c>
      <c r="ER70" s="65">
        <f t="shared" si="127"/>
        <v>0.8044529938193612</v>
      </c>
      <c r="ES70" s="65">
        <f t="shared" si="128"/>
        <v>-0.65452764532394503</v>
      </c>
      <c r="ET70" s="65">
        <f t="shared" si="129"/>
        <v>-6.7797309351442792E-3</v>
      </c>
      <c r="EU70" s="66">
        <f t="shared" si="130"/>
        <v>0.51968748143205712</v>
      </c>
      <c r="EV70" s="66">
        <f t="shared" si="131"/>
        <v>0.99324319959043661</v>
      </c>
      <c r="EW70" s="65">
        <f t="shared" si="24"/>
        <v>5.211239214300533E-2</v>
      </c>
      <c r="EX70" s="65">
        <f t="shared" si="132"/>
        <v>73.323113390737319</v>
      </c>
      <c r="EY70" s="65">
        <f>IF(P59,S142,"")</f>
        <v>0.8</v>
      </c>
      <c r="EZ70" s="65">
        <f>IF(P59,EW142,"")</f>
        <v>0.87947768426859352</v>
      </c>
      <c r="FA70" s="65">
        <f>IF(P59,EX142,"")</f>
        <v>69.710916188247893</v>
      </c>
      <c r="FB70" s="16"/>
      <c r="FC70" s="16"/>
      <c r="FD70" s="16"/>
      <c r="FE70" s="16"/>
      <c r="FF70" s="16"/>
      <c r="FG70" s="16"/>
      <c r="FH70" s="16"/>
      <c r="FI70" s="16"/>
      <c r="FJ70" s="16"/>
    </row>
    <row r="71" spans="15:166" x14ac:dyDescent="0.3">
      <c r="O71" t="s">
        <v>607</v>
      </c>
      <c r="P71" s="51">
        <f>IF($P$59,IF(ISNUMBER(VLOOKUP($P$63,$AA$7:$AG$56,5)),VLOOKUP($P$63,$AA$7:$AG$56,5),""),"")</f>
        <v>2.57</v>
      </c>
      <c r="Q71" s="51">
        <f>IF($P$59,IF(ISNUMBER(VLOOKUP($Q$63,$AA$7:$AG$56,5)),VLOOKUP($Q$63,$AA$7:$AG$56,5),""),"")</f>
        <v>2.87</v>
      </c>
      <c r="S71" s="50">
        <v>0.09</v>
      </c>
      <c r="T71" s="65">
        <f t="shared" si="25"/>
        <v>8.7614926987560834E-2</v>
      </c>
      <c r="U71" s="65">
        <f t="shared" si="26"/>
        <v>0.91238507301243921</v>
      </c>
      <c r="V71" s="65">
        <f t="shared" si="27"/>
        <v>8.7614926987560834E-2</v>
      </c>
      <c r="W71" s="65">
        <f t="shared" si="28"/>
        <v>0.91238507301243921</v>
      </c>
      <c r="X71" s="65">
        <f t="shared" si="29"/>
        <v>8.135772071755186E-2</v>
      </c>
      <c r="Y71" s="65">
        <f t="shared" si="30"/>
        <v>0.91864227928244813</v>
      </c>
      <c r="Z71" s="55">
        <f t="shared" si="7"/>
        <v>344.7112632712479</v>
      </c>
      <c r="AA71" s="65">
        <f t="shared" si="31"/>
        <v>1.5850618479803735</v>
      </c>
      <c r="AB71" s="65">
        <f t="shared" si="32"/>
        <v>0.8035588300035722</v>
      </c>
      <c r="AC71" s="65">
        <f t="shared" si="143"/>
        <v>-0.64026673054886785</v>
      </c>
      <c r="AD71" s="65">
        <f t="shared" si="144"/>
        <v>-8.5925663700764793E-3</v>
      </c>
      <c r="AE71" s="66">
        <f t="shared" si="35"/>
        <v>0.52715179780086086</v>
      </c>
      <c r="AF71" s="66">
        <f t="shared" si="36"/>
        <v>0.99144424422040367</v>
      </c>
      <c r="AG71" s="65">
        <f t="shared" si="9"/>
        <v>1321.0979001741907</v>
      </c>
      <c r="AH71" s="65">
        <f t="shared" si="37"/>
        <v>346.59398876705899</v>
      </c>
      <c r="AI71" s="65">
        <f t="shared" si="38"/>
        <v>1.5811007554012158</v>
      </c>
      <c r="AJ71" s="65">
        <f t="shared" si="39"/>
        <v>0.80451404279363303</v>
      </c>
      <c r="AK71" s="65">
        <f t="shared" si="133"/>
        <v>-0.63550105650404531</v>
      </c>
      <c r="AL71" s="65">
        <f t="shared" si="134"/>
        <v>-8.5137644189680062E-3</v>
      </c>
      <c r="AM71" s="66">
        <f t="shared" si="135"/>
        <v>0.52967002720548473</v>
      </c>
      <c r="AN71" s="66">
        <f t="shared" si="136"/>
        <v>0.99152237503965357</v>
      </c>
      <c r="AO71" s="65">
        <f t="shared" si="10"/>
        <v>1321.9956612319329</v>
      </c>
      <c r="AP71" s="65">
        <f t="shared" si="40"/>
        <v>346.61628728311126</v>
      </c>
      <c r="AQ71" s="65">
        <f t="shared" si="41"/>
        <v>1.5810541581162614</v>
      </c>
      <c r="AR71" s="65">
        <f t="shared" si="42"/>
        <v>0.80452530067282135</v>
      </c>
      <c r="AS71" s="65">
        <f t="shared" si="137"/>
        <v>-0.63544500328818632</v>
      </c>
      <c r="AT71" s="65">
        <f t="shared" si="138"/>
        <v>-8.5128388086972845E-3</v>
      </c>
      <c r="AU71" s="66">
        <f t="shared" si="139"/>
        <v>0.52969971774597113</v>
      </c>
      <c r="AV71" s="66">
        <f t="shared" si="140"/>
        <v>0.99152329280337226</v>
      </c>
      <c r="AW71" s="65">
        <f t="shared" si="11"/>
        <v>1322.0063975355681</v>
      </c>
      <c r="AX71" s="65">
        <f t="shared" si="43"/>
        <v>346.61655387827051</v>
      </c>
      <c r="AY71" s="65">
        <f t="shared" si="44"/>
        <v>1.5810536010560241</v>
      </c>
      <c r="AZ71" s="65">
        <f t="shared" si="45"/>
        <v>0.80452543526123743</v>
      </c>
      <c r="BA71" s="65">
        <f t="shared" si="141"/>
        <v>-0.63544433318565485</v>
      </c>
      <c r="BB71" s="65">
        <f t="shared" si="142"/>
        <v>-8.5128277434277783E-3</v>
      </c>
      <c r="BC71" s="66">
        <f t="shared" si="46"/>
        <v>0.52970007269921182</v>
      </c>
      <c r="BD71" s="66">
        <f t="shared" si="47"/>
        <v>0.99152330377484477</v>
      </c>
      <c r="BE71" s="65">
        <f t="shared" si="12"/>
        <v>1322.0065259103892</v>
      </c>
      <c r="BF71" s="65">
        <f t="shared" si="48"/>
        <v>346.61655706595934</v>
      </c>
      <c r="BG71" s="65">
        <f t="shared" si="49"/>
        <v>1.5810535943952391</v>
      </c>
      <c r="BH71" s="65">
        <f t="shared" si="50"/>
        <v>0.80452543687051536</v>
      </c>
      <c r="BI71" s="65">
        <f t="shared" si="51"/>
        <v>-0.63544432517322025</v>
      </c>
      <c r="BJ71" s="65">
        <f t="shared" si="52"/>
        <v>-8.512827611119822E-3</v>
      </c>
      <c r="BK71" s="66">
        <f t="shared" si="53"/>
        <v>0.52970007694339905</v>
      </c>
      <c r="BL71" s="66">
        <f t="shared" si="54"/>
        <v>0.99152330390603116</v>
      </c>
      <c r="BM71" s="65">
        <f t="shared" si="13"/>
        <v>1322.0065274453727</v>
      </c>
      <c r="BN71" s="65">
        <f t="shared" si="55"/>
        <v>346.61655710407467</v>
      </c>
      <c r="BO71" s="65">
        <f t="shared" si="56"/>
        <v>1.5810535943155959</v>
      </c>
      <c r="BP71" s="65">
        <f t="shared" si="57"/>
        <v>0.80452543688975753</v>
      </c>
      <c r="BQ71" s="65">
        <f t="shared" si="58"/>
        <v>-0.63544432507741488</v>
      </c>
      <c r="BR71" s="65">
        <f t="shared" si="59"/>
        <v>-8.5128276095377403E-3</v>
      </c>
      <c r="BS71" s="66">
        <f t="shared" si="60"/>
        <v>0.52970007699414712</v>
      </c>
      <c r="BT71" s="66">
        <f t="shared" si="61"/>
        <v>0.99152330390759991</v>
      </c>
      <c r="BU71" s="65">
        <f t="shared" si="14"/>
        <v>1322.0065274637263</v>
      </c>
      <c r="BV71" s="65">
        <f t="shared" si="62"/>
        <v>346.61655710453039</v>
      </c>
      <c r="BW71" s="65">
        <f t="shared" si="63"/>
        <v>1.5810535943146438</v>
      </c>
      <c r="BX71" s="65">
        <f t="shared" si="64"/>
        <v>0.80452543688998757</v>
      </c>
      <c r="BY71" s="65">
        <f t="shared" si="65"/>
        <v>-0.63544432507626936</v>
      </c>
      <c r="BZ71" s="65">
        <f t="shared" si="66"/>
        <v>-8.5128276095192135E-3</v>
      </c>
      <c r="CA71" s="66">
        <f t="shared" si="67"/>
        <v>0.52970007699475397</v>
      </c>
      <c r="CB71" s="66">
        <f t="shared" si="68"/>
        <v>0.99152330390761823</v>
      </c>
      <c r="CC71" s="65">
        <f t="shared" si="15"/>
        <v>1322.0065274639485</v>
      </c>
      <c r="CD71" s="65">
        <f t="shared" si="69"/>
        <v>346.6165571045359</v>
      </c>
      <c r="CE71" s="65">
        <f t="shared" si="70"/>
        <v>1.5810535943146322</v>
      </c>
      <c r="CF71" s="65">
        <f t="shared" si="71"/>
        <v>0.80452543688999034</v>
      </c>
      <c r="CG71" s="65">
        <f t="shared" si="72"/>
        <v>-0.63544432507625581</v>
      </c>
      <c r="CH71" s="65">
        <f t="shared" si="73"/>
        <v>-8.5128276095187E-3</v>
      </c>
      <c r="CI71" s="66">
        <f t="shared" si="74"/>
        <v>0.52970007699476107</v>
      </c>
      <c r="CJ71" s="66">
        <f t="shared" si="75"/>
        <v>0.99152330390761878</v>
      </c>
      <c r="CK71" s="65">
        <f t="shared" si="16"/>
        <v>1322.0065274639489</v>
      </c>
      <c r="CL71" s="65">
        <f t="shared" si="76"/>
        <v>346.6165571045359</v>
      </c>
      <c r="CM71" s="65">
        <f t="shared" si="77"/>
        <v>1.5810535943146322</v>
      </c>
      <c r="CN71" s="65">
        <f t="shared" si="78"/>
        <v>0.80452543688999034</v>
      </c>
      <c r="CO71" s="65">
        <f t="shared" si="79"/>
        <v>-0.63544432507625581</v>
      </c>
      <c r="CP71" s="65">
        <f t="shared" si="80"/>
        <v>-8.5128276095187E-3</v>
      </c>
      <c r="CQ71" s="66">
        <f t="shared" si="81"/>
        <v>0.52970007699476107</v>
      </c>
      <c r="CR71" s="66">
        <f t="shared" si="82"/>
        <v>0.99152330390761878</v>
      </c>
      <c r="CS71" s="65">
        <f t="shared" si="17"/>
        <v>1322.0065274639489</v>
      </c>
      <c r="CT71" s="65">
        <f t="shared" si="83"/>
        <v>346.6165571045359</v>
      </c>
      <c r="CU71" s="65">
        <f t="shared" si="84"/>
        <v>1.5810535943146322</v>
      </c>
      <c r="CV71" s="65">
        <f t="shared" si="85"/>
        <v>0.80452543688999034</v>
      </c>
      <c r="CW71" s="65">
        <f t="shared" si="86"/>
        <v>-0.63544432507625581</v>
      </c>
      <c r="CX71" s="65">
        <f t="shared" si="87"/>
        <v>-8.5128276095187E-3</v>
      </c>
      <c r="CY71" s="66">
        <f t="shared" si="88"/>
        <v>0.52970007699476107</v>
      </c>
      <c r="CZ71" s="66">
        <f t="shared" si="89"/>
        <v>0.99152330390761878</v>
      </c>
      <c r="DA71" s="65">
        <f t="shared" si="18"/>
        <v>1322.0065274639489</v>
      </c>
      <c r="DB71" s="65">
        <f t="shared" si="90"/>
        <v>346.6165571045359</v>
      </c>
      <c r="DC71" s="65">
        <f t="shared" si="91"/>
        <v>1.5810535943146322</v>
      </c>
      <c r="DD71" s="65">
        <f t="shared" si="92"/>
        <v>0.80452543688999034</v>
      </c>
      <c r="DE71" s="65">
        <f t="shared" si="93"/>
        <v>-0.63544432507625581</v>
      </c>
      <c r="DF71" s="65">
        <f t="shared" si="94"/>
        <v>-8.5128276095187E-3</v>
      </c>
      <c r="DG71" s="66">
        <f t="shared" si="95"/>
        <v>0.52970007699476107</v>
      </c>
      <c r="DH71" s="66">
        <f t="shared" si="96"/>
        <v>0.99152330390761878</v>
      </c>
      <c r="DI71" s="65">
        <f t="shared" si="19"/>
        <v>1322.0065274639489</v>
      </c>
      <c r="DJ71" s="65">
        <f t="shared" si="97"/>
        <v>346.6165571045359</v>
      </c>
      <c r="DK71" s="65">
        <f t="shared" si="98"/>
        <v>1.5810535943146322</v>
      </c>
      <c r="DL71" s="65">
        <f t="shared" si="99"/>
        <v>0.80452543688999034</v>
      </c>
      <c r="DM71" s="65">
        <f t="shared" si="100"/>
        <v>-0.63544432507625581</v>
      </c>
      <c r="DN71" s="65">
        <f t="shared" si="101"/>
        <v>-8.5128276095187E-3</v>
      </c>
      <c r="DO71" s="66">
        <f t="shared" si="102"/>
        <v>0.52970007699476107</v>
      </c>
      <c r="DP71" s="66">
        <f t="shared" si="103"/>
        <v>0.99152330390761878</v>
      </c>
      <c r="DQ71" s="65">
        <f t="shared" si="20"/>
        <v>1322.0065274639489</v>
      </c>
      <c r="DR71" s="65">
        <f t="shared" si="104"/>
        <v>346.6165571045359</v>
      </c>
      <c r="DS71" s="65">
        <f t="shared" si="105"/>
        <v>1.5810535943146322</v>
      </c>
      <c r="DT71" s="65">
        <f t="shared" si="106"/>
        <v>0.80452543688999034</v>
      </c>
      <c r="DU71" s="65">
        <f t="shared" si="107"/>
        <v>-0.63544432507625581</v>
      </c>
      <c r="DV71" s="65">
        <f t="shared" si="108"/>
        <v>-8.5128276095187E-3</v>
      </c>
      <c r="DW71" s="66">
        <f t="shared" si="109"/>
        <v>0.52970007699476107</v>
      </c>
      <c r="DX71" s="66">
        <f t="shared" si="110"/>
        <v>0.99152330390761878</v>
      </c>
      <c r="DY71" s="65">
        <f t="shared" si="21"/>
        <v>1322.0065274639489</v>
      </c>
      <c r="DZ71" s="65">
        <f t="shared" si="111"/>
        <v>346.6165571045359</v>
      </c>
      <c r="EA71" s="65">
        <f t="shared" si="112"/>
        <v>1.5810535943146322</v>
      </c>
      <c r="EB71" s="65">
        <f t="shared" si="113"/>
        <v>0.80452543688999034</v>
      </c>
      <c r="EC71" s="65">
        <f t="shared" si="114"/>
        <v>-0.63544432507625581</v>
      </c>
      <c r="ED71" s="65">
        <f t="shared" si="115"/>
        <v>-8.5128276095187E-3</v>
      </c>
      <c r="EE71" s="66">
        <f t="shared" si="116"/>
        <v>0.52970007699476107</v>
      </c>
      <c r="EF71" s="66">
        <f t="shared" si="117"/>
        <v>0.99152330390761878</v>
      </c>
      <c r="EG71" s="65">
        <f t="shared" si="22"/>
        <v>1322.0065274639489</v>
      </c>
      <c r="EH71" s="65">
        <f t="shared" si="118"/>
        <v>346.6165571045359</v>
      </c>
      <c r="EI71" s="65">
        <f t="shared" si="119"/>
        <v>1.5810535943146322</v>
      </c>
      <c r="EJ71" s="65">
        <f t="shared" si="120"/>
        <v>0.80452543688999034</v>
      </c>
      <c r="EK71" s="65">
        <f t="shared" si="121"/>
        <v>-0.63544432507625581</v>
      </c>
      <c r="EL71" s="65">
        <f t="shared" si="122"/>
        <v>-8.5128276095187E-3</v>
      </c>
      <c r="EM71" s="66">
        <f t="shared" si="123"/>
        <v>0.52970007699476107</v>
      </c>
      <c r="EN71" s="66">
        <f t="shared" si="124"/>
        <v>0.99152330390761878</v>
      </c>
      <c r="EO71" s="65">
        <f t="shared" si="23"/>
        <v>1322.0065274639489</v>
      </c>
      <c r="EP71" s="65">
        <f t="shared" si="125"/>
        <v>346.6165571045359</v>
      </c>
      <c r="EQ71" s="65">
        <f t="shared" si="126"/>
        <v>1.5810535943146322</v>
      </c>
      <c r="ER71" s="65">
        <f t="shared" si="127"/>
        <v>0.80452543688999034</v>
      </c>
      <c r="ES71" s="65">
        <f t="shared" si="128"/>
        <v>-0.63544432507625581</v>
      </c>
      <c r="ET71" s="65">
        <f t="shared" si="129"/>
        <v>-8.5128276095187E-3</v>
      </c>
      <c r="EU71" s="66">
        <f t="shared" si="130"/>
        <v>0.52970007699476107</v>
      </c>
      <c r="EV71" s="66">
        <f t="shared" si="131"/>
        <v>0.99152330390761878</v>
      </c>
      <c r="EW71" s="65">
        <f t="shared" si="24"/>
        <v>6.0017779921489378E-2</v>
      </c>
      <c r="EX71" s="65">
        <f t="shared" si="132"/>
        <v>73.466557104535923</v>
      </c>
      <c r="EY71" s="65">
        <f>IF(P59,S152,"")</f>
        <v>0.9</v>
      </c>
      <c r="EZ71" s="65">
        <f>IF(P59,EW152,"")</f>
        <v>0.94788462356647951</v>
      </c>
      <c r="FA71" s="65">
        <f>IF(P59,EX152,"")</f>
        <v>67.865684559971726</v>
      </c>
      <c r="FB71" s="16"/>
      <c r="FC71" s="16"/>
      <c r="FD71" s="16"/>
      <c r="FE71" s="16"/>
      <c r="FF71" s="16"/>
      <c r="FG71" s="16"/>
      <c r="FH71" s="16"/>
      <c r="FI71" s="16"/>
      <c r="FJ71" s="16"/>
    </row>
    <row r="72" spans="15:166" x14ac:dyDescent="0.3">
      <c r="O72" s="15" t="s">
        <v>608</v>
      </c>
      <c r="P72" s="51">
        <f>IF($P$59,IF(ISNUMBER(VLOOKUP($P$63,$AA$7:$AG$56,6)),VLOOKUP($P$63,$AA$7:$AG$56,6),""),"")</f>
        <v>2.34</v>
      </c>
      <c r="Q72" s="51">
        <f>IF($P$59,IF(ISNUMBER(VLOOKUP($Q$63,$AA$7:$AG$56,6)),VLOOKUP($Q$63,$AA$7:$AG$56,6),""),"")</f>
        <v>2.41</v>
      </c>
      <c r="S72" s="60">
        <v>0.1</v>
      </c>
      <c r="T72" s="60">
        <f t="shared" si="25"/>
        <v>9.737827715355804E-2</v>
      </c>
      <c r="U72" s="60">
        <f t="shared" si="26"/>
        <v>0.90262172284644193</v>
      </c>
      <c r="V72" s="60">
        <f t="shared" si="27"/>
        <v>9.737827715355804E-2</v>
      </c>
      <c r="W72" s="60">
        <f t="shared" si="28"/>
        <v>0.90262172284644193</v>
      </c>
      <c r="X72" s="60">
        <f t="shared" si="29"/>
        <v>9.0492957746478864E-2</v>
      </c>
      <c r="Y72" s="60">
        <f t="shared" si="30"/>
        <v>0.90950704225352108</v>
      </c>
      <c r="Z72" s="63">
        <f t="shared" si="7"/>
        <v>344.65110524396027</v>
      </c>
      <c r="AA72" s="60">
        <f t="shared" si="31"/>
        <v>1.5851892932161054</v>
      </c>
      <c r="AB72" s="60">
        <f t="shared" si="32"/>
        <v>0.80352815520134246</v>
      </c>
      <c r="AC72" s="60">
        <f t="shared" si="143"/>
        <v>-0.62194154327622919</v>
      </c>
      <c r="AD72" s="60">
        <f t="shared" si="144"/>
        <v>-1.0534638332115903E-2</v>
      </c>
      <c r="AE72" s="64">
        <f t="shared" si="35"/>
        <v>0.53690100844807453</v>
      </c>
      <c r="AF72" s="64">
        <f t="shared" si="36"/>
        <v>0.98952065662913213</v>
      </c>
      <c r="AG72" s="60">
        <f t="shared" si="9"/>
        <v>1326.7315918630982</v>
      </c>
      <c r="AH72" s="60">
        <f t="shared" si="37"/>
        <v>346.73372066536814</v>
      </c>
      <c r="AI72" s="60">
        <f t="shared" si="38"/>
        <v>1.5808088787152446</v>
      </c>
      <c r="AJ72" s="60">
        <f t="shared" si="39"/>
        <v>0.80458456811330303</v>
      </c>
      <c r="AK72" s="60">
        <f t="shared" si="133"/>
        <v>-0.61685365879053267</v>
      </c>
      <c r="AL72" s="60">
        <f t="shared" si="134"/>
        <v>-1.0428372015039877E-2</v>
      </c>
      <c r="AM72" s="64">
        <f t="shared" si="135"/>
        <v>0.53963965982237716</v>
      </c>
      <c r="AN72" s="64">
        <f t="shared" si="136"/>
        <v>0.98962581493227653</v>
      </c>
      <c r="AO72" s="60">
        <f t="shared" si="10"/>
        <v>1327.6526094698106</v>
      </c>
      <c r="AP72" s="60">
        <f t="shared" si="40"/>
        <v>346.75652005188346</v>
      </c>
      <c r="AQ72" s="60">
        <f t="shared" si="41"/>
        <v>1.5807612820232202</v>
      </c>
      <c r="AR72" s="60">
        <f t="shared" si="42"/>
        <v>0.80459607058556515</v>
      </c>
      <c r="AS72" s="60">
        <f t="shared" si="137"/>
        <v>-0.61679838215441807</v>
      </c>
      <c r="AT72" s="60">
        <f t="shared" si="138"/>
        <v>-1.0427219220131276E-2</v>
      </c>
      <c r="AU72" s="64">
        <f t="shared" si="139"/>
        <v>0.53966949011193766</v>
      </c>
      <c r="AV72" s="64">
        <f t="shared" si="140"/>
        <v>0.98962695576853499</v>
      </c>
      <c r="AW72" s="60">
        <f t="shared" si="11"/>
        <v>1327.6628125516868</v>
      </c>
      <c r="AX72" s="60">
        <f t="shared" si="43"/>
        <v>346.75677255483487</v>
      </c>
      <c r="AY72" s="60">
        <f t="shared" si="44"/>
        <v>1.580760754933453</v>
      </c>
      <c r="AZ72" s="60">
        <f t="shared" si="45"/>
        <v>0.80459619796776916</v>
      </c>
      <c r="BA72" s="60">
        <f t="shared" si="141"/>
        <v>-0.61679777001718894</v>
      </c>
      <c r="BB72" s="60">
        <f t="shared" si="142"/>
        <v>-1.0427206454209123E-2</v>
      </c>
      <c r="BC72" s="64">
        <f t="shared" si="46"/>
        <v>0.53966982046382506</v>
      </c>
      <c r="BD72" s="64">
        <f t="shared" si="47"/>
        <v>0.98962696840203579</v>
      </c>
      <c r="BE72" s="60">
        <f t="shared" si="12"/>
        <v>1327.6629255650334</v>
      </c>
      <c r="BF72" s="60">
        <f t="shared" si="48"/>
        <v>346.75677535164829</v>
      </c>
      <c r="BG72" s="60">
        <f t="shared" si="49"/>
        <v>1.5807607490952227</v>
      </c>
      <c r="BH72" s="60">
        <f t="shared" si="50"/>
        <v>0.80459619937869931</v>
      </c>
      <c r="BI72" s="60">
        <f t="shared" si="51"/>
        <v>-0.61679776323694369</v>
      </c>
      <c r="BJ72" s="60">
        <f t="shared" si="52"/>
        <v>-1.0427206312809356E-2</v>
      </c>
      <c r="BK72" s="64">
        <f t="shared" si="53"/>
        <v>0.53966982412291886</v>
      </c>
      <c r="BL72" s="64">
        <f t="shared" si="54"/>
        <v>0.98962696854196885</v>
      </c>
      <c r="BM72" s="60">
        <f t="shared" si="13"/>
        <v>1327.6629268168106</v>
      </c>
      <c r="BN72" s="60">
        <f t="shared" si="55"/>
        <v>346.75677538262687</v>
      </c>
      <c r="BO72" s="60">
        <f t="shared" si="56"/>
        <v>1.5807607490305562</v>
      </c>
      <c r="BP72" s="60">
        <f t="shared" si="57"/>
        <v>0.80459619939432725</v>
      </c>
      <c r="BQ72" s="60">
        <f t="shared" si="58"/>
        <v>-0.61679776316184298</v>
      </c>
      <c r="BR72" s="60">
        <f t="shared" si="59"/>
        <v>-1.0427206311242943E-2</v>
      </c>
      <c r="BS72" s="64">
        <f t="shared" si="60"/>
        <v>0.53966982416344844</v>
      </c>
      <c r="BT72" s="64">
        <f t="shared" si="61"/>
        <v>0.98962696854351895</v>
      </c>
      <c r="BU72" s="60">
        <f t="shared" si="14"/>
        <v>1327.6629268306729</v>
      </c>
      <c r="BV72" s="60">
        <f t="shared" si="62"/>
        <v>346.75677538296992</v>
      </c>
      <c r="BW72" s="60">
        <f t="shared" si="63"/>
        <v>1.5807607490298401</v>
      </c>
      <c r="BX72" s="60">
        <f t="shared" si="64"/>
        <v>0.80459619939450033</v>
      </c>
      <c r="BY72" s="60">
        <f t="shared" si="65"/>
        <v>-0.61679776316101109</v>
      </c>
      <c r="BZ72" s="60">
        <f t="shared" si="66"/>
        <v>-1.0427206311225637E-2</v>
      </c>
      <c r="CA72" s="64">
        <f t="shared" si="67"/>
        <v>0.53966982416389742</v>
      </c>
      <c r="CB72" s="64">
        <f t="shared" si="68"/>
        <v>0.98962696854353605</v>
      </c>
      <c r="CC72" s="60">
        <f t="shared" si="15"/>
        <v>1327.6629268308307</v>
      </c>
      <c r="CD72" s="60">
        <f t="shared" si="69"/>
        <v>346.75677538297379</v>
      </c>
      <c r="CE72" s="60">
        <f t="shared" si="70"/>
        <v>1.5807607490298319</v>
      </c>
      <c r="CF72" s="60">
        <f t="shared" si="71"/>
        <v>0.80459619939450233</v>
      </c>
      <c r="CG72" s="60">
        <f t="shared" si="72"/>
        <v>-0.61679776316100177</v>
      </c>
      <c r="CH72" s="60">
        <f t="shared" si="73"/>
        <v>-1.042720631122579E-2</v>
      </c>
      <c r="CI72" s="64">
        <f t="shared" si="74"/>
        <v>0.53966982416390241</v>
      </c>
      <c r="CJ72" s="64">
        <f t="shared" si="75"/>
        <v>0.98962696854353593</v>
      </c>
      <c r="CK72" s="60">
        <f t="shared" si="16"/>
        <v>1327.6629268308325</v>
      </c>
      <c r="CL72" s="60">
        <f t="shared" si="76"/>
        <v>346.75677538297384</v>
      </c>
      <c r="CM72" s="60">
        <f t="shared" si="77"/>
        <v>1.5807607490298319</v>
      </c>
      <c r="CN72" s="60">
        <f t="shared" si="78"/>
        <v>0.80459619939450233</v>
      </c>
      <c r="CO72" s="60">
        <f t="shared" si="79"/>
        <v>-0.61679776316100177</v>
      </c>
      <c r="CP72" s="60">
        <f t="shared" si="80"/>
        <v>-1.042720631122579E-2</v>
      </c>
      <c r="CQ72" s="64">
        <f t="shared" si="81"/>
        <v>0.53966982416390241</v>
      </c>
      <c r="CR72" s="64">
        <f t="shared" si="82"/>
        <v>0.98962696854353593</v>
      </c>
      <c r="CS72" s="60">
        <f t="shared" si="17"/>
        <v>1327.6629268308302</v>
      </c>
      <c r="CT72" s="60">
        <f t="shared" si="83"/>
        <v>346.75677538297379</v>
      </c>
      <c r="CU72" s="60">
        <f t="shared" si="84"/>
        <v>1.5807607490298319</v>
      </c>
      <c r="CV72" s="60">
        <f t="shared" si="85"/>
        <v>0.80459619939450233</v>
      </c>
      <c r="CW72" s="60">
        <f t="shared" si="86"/>
        <v>-0.61679776316100177</v>
      </c>
      <c r="CX72" s="60">
        <f t="shared" si="87"/>
        <v>-1.042720631122579E-2</v>
      </c>
      <c r="CY72" s="64">
        <f t="shared" si="88"/>
        <v>0.53966982416390241</v>
      </c>
      <c r="CZ72" s="64">
        <f t="shared" si="89"/>
        <v>0.98962696854353593</v>
      </c>
      <c r="DA72" s="60">
        <f t="shared" si="18"/>
        <v>1327.6629268308325</v>
      </c>
      <c r="DB72" s="60">
        <f t="shared" si="90"/>
        <v>346.75677538297384</v>
      </c>
      <c r="DC72" s="60">
        <f t="shared" si="91"/>
        <v>1.5807607490298319</v>
      </c>
      <c r="DD72" s="60">
        <f t="shared" si="92"/>
        <v>0.80459619939450233</v>
      </c>
      <c r="DE72" s="60">
        <f t="shared" si="93"/>
        <v>-0.61679776316100177</v>
      </c>
      <c r="DF72" s="60">
        <f t="shared" si="94"/>
        <v>-1.042720631122579E-2</v>
      </c>
      <c r="DG72" s="64">
        <f t="shared" si="95"/>
        <v>0.53966982416390241</v>
      </c>
      <c r="DH72" s="64">
        <f t="shared" si="96"/>
        <v>0.98962696854353593</v>
      </c>
      <c r="DI72" s="60">
        <f t="shared" si="19"/>
        <v>1327.6629268308302</v>
      </c>
      <c r="DJ72" s="60">
        <f t="shared" si="97"/>
        <v>346.75677538297379</v>
      </c>
      <c r="DK72" s="60">
        <f t="shared" si="98"/>
        <v>1.5807607490298319</v>
      </c>
      <c r="DL72" s="60">
        <f t="shared" si="99"/>
        <v>0.80459619939450233</v>
      </c>
      <c r="DM72" s="60">
        <f t="shared" si="100"/>
        <v>-0.61679776316100177</v>
      </c>
      <c r="DN72" s="60">
        <f t="shared" si="101"/>
        <v>-1.042720631122579E-2</v>
      </c>
      <c r="DO72" s="64">
        <f t="shared" si="102"/>
        <v>0.53966982416390241</v>
      </c>
      <c r="DP72" s="64">
        <f t="shared" si="103"/>
        <v>0.98962696854353593</v>
      </c>
      <c r="DQ72" s="60">
        <f t="shared" si="20"/>
        <v>1327.6629268308325</v>
      </c>
      <c r="DR72" s="60">
        <f t="shared" si="104"/>
        <v>346.75677538297384</v>
      </c>
      <c r="DS72" s="60">
        <f t="shared" si="105"/>
        <v>1.5807607490298319</v>
      </c>
      <c r="DT72" s="60">
        <f t="shared" si="106"/>
        <v>0.80459619939450233</v>
      </c>
      <c r="DU72" s="60">
        <f t="shared" si="107"/>
        <v>-0.61679776316100177</v>
      </c>
      <c r="DV72" s="60">
        <f t="shared" si="108"/>
        <v>-1.042720631122579E-2</v>
      </c>
      <c r="DW72" s="64">
        <f t="shared" si="109"/>
        <v>0.53966982416390241</v>
      </c>
      <c r="DX72" s="64">
        <f t="shared" si="110"/>
        <v>0.98962696854353593</v>
      </c>
      <c r="DY72" s="60">
        <f t="shared" si="21"/>
        <v>1327.6629268308302</v>
      </c>
      <c r="DZ72" s="60">
        <f t="shared" si="111"/>
        <v>346.75677538297379</v>
      </c>
      <c r="EA72" s="60">
        <f t="shared" si="112"/>
        <v>1.5807607490298319</v>
      </c>
      <c r="EB72" s="60">
        <f t="shared" si="113"/>
        <v>0.80459619939450233</v>
      </c>
      <c r="EC72" s="60">
        <f t="shared" si="114"/>
        <v>-0.61679776316100177</v>
      </c>
      <c r="ED72" s="60">
        <f t="shared" si="115"/>
        <v>-1.042720631122579E-2</v>
      </c>
      <c r="EE72" s="64">
        <f t="shared" si="116"/>
        <v>0.53966982416390241</v>
      </c>
      <c r="EF72" s="64">
        <f t="shared" si="117"/>
        <v>0.98962696854353593</v>
      </c>
      <c r="EG72" s="60">
        <f t="shared" si="22"/>
        <v>1327.6629268308325</v>
      </c>
      <c r="EH72" s="60">
        <f t="shared" si="118"/>
        <v>346.75677538297384</v>
      </c>
      <c r="EI72" s="60">
        <f t="shared" si="119"/>
        <v>1.5807607490298319</v>
      </c>
      <c r="EJ72" s="60">
        <f t="shared" si="120"/>
        <v>0.80459619939450233</v>
      </c>
      <c r="EK72" s="60">
        <f t="shared" si="121"/>
        <v>-0.61679776316100177</v>
      </c>
      <c r="EL72" s="60">
        <f t="shared" si="122"/>
        <v>-1.042720631122579E-2</v>
      </c>
      <c r="EM72" s="64">
        <f t="shared" si="123"/>
        <v>0.53966982416390241</v>
      </c>
      <c r="EN72" s="64">
        <f t="shared" si="124"/>
        <v>0.98962696854353593</v>
      </c>
      <c r="EO72" s="60">
        <f t="shared" si="23"/>
        <v>1327.6629268308302</v>
      </c>
      <c r="EP72" s="60">
        <f t="shared" si="125"/>
        <v>346.75677538297379</v>
      </c>
      <c r="EQ72" s="60">
        <f t="shared" si="126"/>
        <v>1.5807607490298319</v>
      </c>
      <c r="ER72" s="60">
        <f t="shared" si="127"/>
        <v>0.80459619939450233</v>
      </c>
      <c r="ES72" s="60">
        <f t="shared" si="128"/>
        <v>-0.61679776316100177</v>
      </c>
      <c r="ET72" s="60">
        <f t="shared" si="129"/>
        <v>-1.042720631122579E-2</v>
      </c>
      <c r="EU72" s="64">
        <f t="shared" si="130"/>
        <v>0.53966982416390241</v>
      </c>
      <c r="EV72" s="64">
        <f t="shared" si="131"/>
        <v>0.98962696854353593</v>
      </c>
      <c r="EW72" s="60">
        <f t="shared" si="24"/>
        <v>6.8232258231308421E-2</v>
      </c>
      <c r="EX72" s="60">
        <f t="shared" si="132"/>
        <v>73.606775382973808</v>
      </c>
      <c r="EY72" s="65">
        <f>IF(P59,S162,"")</f>
        <v>0.99999899999999997</v>
      </c>
      <c r="EZ72" s="65">
        <f>IF(P59,EW162,"")</f>
        <v>0.9999995500520712</v>
      </c>
      <c r="FA72" s="65">
        <f>IF(P59,EX162,"")</f>
        <v>66.086899996997147</v>
      </c>
      <c r="FB72" s="16"/>
      <c r="FC72" s="16"/>
      <c r="FD72" s="16"/>
      <c r="FE72" s="16"/>
      <c r="FF72" s="16"/>
      <c r="FG72" s="16"/>
      <c r="FH72" s="16"/>
      <c r="FI72" s="16"/>
      <c r="FJ72" s="16"/>
    </row>
    <row r="73" spans="15:166" x14ac:dyDescent="0.3">
      <c r="O73" s="15" t="s">
        <v>609</v>
      </c>
      <c r="P73" s="51">
        <f>IF($P$59,IF(ISNUMBER(VLOOKUP($P$63,$AA$7:$AG$56,7)),VLOOKUP($P$63,$AA$7:$AG$56,7),P72),"")</f>
        <v>2.34</v>
      </c>
      <c r="Q73" s="51">
        <f>IF($P$59,IF(ISNUMBER(VLOOKUP($Q$63,$AA$7:$AG$56,7)),VLOOKUP($Q$63,$AA$7:$AG$56,7),Q72),"")</f>
        <v>2.41</v>
      </c>
      <c r="S73" s="50">
        <v>0.11</v>
      </c>
      <c r="T73" s="65">
        <f t="shared" si="25"/>
        <v>0.10714731715439367</v>
      </c>
      <c r="U73" s="65">
        <f t="shared" si="26"/>
        <v>0.89285268284560626</v>
      </c>
      <c r="V73" s="65">
        <f t="shared" si="27"/>
        <v>0.10714731715439367</v>
      </c>
      <c r="W73" s="65">
        <f t="shared" si="28"/>
        <v>0.89285268284560626</v>
      </c>
      <c r="X73" s="65">
        <f t="shared" si="29"/>
        <v>9.9647514980613319E-2</v>
      </c>
      <c r="Y73" s="65">
        <f t="shared" si="30"/>
        <v>0.90035248501938658</v>
      </c>
      <c r="Z73" s="55">
        <f t="shared" si="7"/>
        <v>344.59094721667259</v>
      </c>
      <c r="AA73" s="65">
        <f t="shared" si="31"/>
        <v>1.5853167932025953</v>
      </c>
      <c r="AB73" s="65">
        <f t="shared" si="32"/>
        <v>0.8034974708603998</v>
      </c>
      <c r="AC73" s="65">
        <f t="shared" si="143"/>
        <v>-0.60400693925219306</v>
      </c>
      <c r="AD73" s="65">
        <f t="shared" si="144"/>
        <v>-1.2658969153558131E-2</v>
      </c>
      <c r="AE73" s="66">
        <f t="shared" si="35"/>
        <v>0.54661698106835221</v>
      </c>
      <c r="AF73" s="66">
        <f t="shared" si="36"/>
        <v>0.98742081856483688</v>
      </c>
      <c r="AG73" s="65">
        <f t="shared" si="9"/>
        <v>1332.2570736120001</v>
      </c>
      <c r="AH73" s="65">
        <f t="shared" si="37"/>
        <v>346.87031486277778</v>
      </c>
      <c r="AI73" s="65">
        <f t="shared" si="38"/>
        <v>1.5805238354781461</v>
      </c>
      <c r="AJ73" s="65">
        <f t="shared" si="39"/>
        <v>0.80465346082409539</v>
      </c>
      <c r="AK73" s="65">
        <f t="shared" si="133"/>
        <v>-0.59863349425132473</v>
      </c>
      <c r="AL73" s="65">
        <f t="shared" si="134"/>
        <v>-1.2519994092709652E-2</v>
      </c>
      <c r="AM73" s="66">
        <f t="shared" si="135"/>
        <v>0.54956210299157238</v>
      </c>
      <c r="AN73" s="66">
        <f t="shared" si="136"/>
        <v>0.98755805496917792</v>
      </c>
      <c r="AO73" s="65">
        <f t="shared" si="10"/>
        <v>1333.1848050567564</v>
      </c>
      <c r="AP73" s="65">
        <f t="shared" si="40"/>
        <v>346.89320528668458</v>
      </c>
      <c r="AQ73" s="65">
        <f t="shared" si="41"/>
        <v>1.5804760949856751</v>
      </c>
      <c r="AR73" s="65">
        <f t="shared" si="42"/>
        <v>0.80466500111752892</v>
      </c>
      <c r="AS73" s="65">
        <f t="shared" si="137"/>
        <v>-0.59857997688655296</v>
      </c>
      <c r="AT73" s="65">
        <f t="shared" si="138"/>
        <v>-1.2518612217839759E-2</v>
      </c>
      <c r="AU73" s="66">
        <f t="shared" si="139"/>
        <v>0.54959151489411961</v>
      </c>
      <c r="AV73" s="66">
        <f t="shared" si="140"/>
        <v>0.98755941965177962</v>
      </c>
      <c r="AW73" s="65">
        <f t="shared" si="11"/>
        <v>1333.1942576604106</v>
      </c>
      <c r="AX73" s="65">
        <f t="shared" si="43"/>
        <v>346.89343845128298</v>
      </c>
      <c r="AY73" s="65">
        <f t="shared" si="44"/>
        <v>1.5804756087351377</v>
      </c>
      <c r="AZ73" s="65">
        <f t="shared" si="45"/>
        <v>0.80466511866135515</v>
      </c>
      <c r="BA73" s="65">
        <f t="shared" si="141"/>
        <v>-0.59857943179744821</v>
      </c>
      <c r="BB73" s="65">
        <f t="shared" si="142"/>
        <v>-1.2518598143293286E-2</v>
      </c>
      <c r="BC73" s="66">
        <f t="shared" si="46"/>
        <v>0.54959181447054817</v>
      </c>
      <c r="BD73" s="66">
        <f t="shared" si="47"/>
        <v>0.98755943355123066</v>
      </c>
      <c r="BE73" s="65">
        <f t="shared" si="12"/>
        <v>1333.194353959407</v>
      </c>
      <c r="BF73" s="65">
        <f t="shared" si="48"/>
        <v>346.89344082665536</v>
      </c>
      <c r="BG73" s="65">
        <f t="shared" si="49"/>
        <v>1.5804756037814478</v>
      </c>
      <c r="BH73" s="65">
        <f t="shared" si="50"/>
        <v>0.80466511985883615</v>
      </c>
      <c r="BI73" s="65">
        <f t="shared" si="51"/>
        <v>-0.59857942624433824</v>
      </c>
      <c r="BJ73" s="65">
        <f t="shared" si="52"/>
        <v>-1.2518597999908676E-2</v>
      </c>
      <c r="BK73" s="66">
        <f t="shared" si="53"/>
        <v>0.54959181752249198</v>
      </c>
      <c r="BL73" s="66">
        <f t="shared" si="54"/>
        <v>0.98755943369283139</v>
      </c>
      <c r="BM73" s="65">
        <f t="shared" si="13"/>
        <v>1333.1943549404562</v>
      </c>
      <c r="BN73" s="65">
        <f t="shared" si="55"/>
        <v>346.89344085085452</v>
      </c>
      <c r="BO73" s="65">
        <f t="shared" si="56"/>
        <v>1.5804756037309819</v>
      </c>
      <c r="BP73" s="65">
        <f t="shared" si="57"/>
        <v>0.80466511987103562</v>
      </c>
      <c r="BQ73" s="65">
        <f t="shared" si="58"/>
        <v>-0.59857942618776638</v>
      </c>
      <c r="BR73" s="65">
        <f t="shared" si="59"/>
        <v>-1.2518597998447512E-2</v>
      </c>
      <c r="BS73" s="66">
        <f t="shared" si="60"/>
        <v>0.54959181755358333</v>
      </c>
      <c r="BT73" s="66">
        <f t="shared" si="61"/>
        <v>0.98755943369427446</v>
      </c>
      <c r="BU73" s="65">
        <f t="shared" si="14"/>
        <v>1333.1943549504499</v>
      </c>
      <c r="BV73" s="65">
        <f t="shared" si="62"/>
        <v>346.89344085110105</v>
      </c>
      <c r="BW73" s="65">
        <f t="shared" si="63"/>
        <v>1.5804756037304677</v>
      </c>
      <c r="BX73" s="65">
        <f t="shared" si="64"/>
        <v>0.80466511987115985</v>
      </c>
      <c r="BY73" s="65">
        <f t="shared" si="65"/>
        <v>-0.59857942618719018</v>
      </c>
      <c r="BZ73" s="65">
        <f t="shared" si="66"/>
        <v>-1.2518597998432662E-2</v>
      </c>
      <c r="CA73" s="66">
        <f t="shared" si="67"/>
        <v>0.54959181755390007</v>
      </c>
      <c r="CB73" s="66">
        <f t="shared" si="68"/>
        <v>0.98755943369428911</v>
      </c>
      <c r="CC73" s="65">
        <f t="shared" si="15"/>
        <v>1333.1943549505543</v>
      </c>
      <c r="CD73" s="65">
        <f t="shared" si="69"/>
        <v>346.89344085110361</v>
      </c>
      <c r="CE73" s="65">
        <f t="shared" si="70"/>
        <v>1.5804756037304624</v>
      </c>
      <c r="CF73" s="65">
        <f t="shared" si="71"/>
        <v>0.80466511987116118</v>
      </c>
      <c r="CG73" s="65">
        <f t="shared" si="72"/>
        <v>-0.5985794261871844</v>
      </c>
      <c r="CH73" s="65">
        <f t="shared" si="73"/>
        <v>-1.2518597998432246E-2</v>
      </c>
      <c r="CI73" s="66">
        <f t="shared" si="74"/>
        <v>0.54959181755390318</v>
      </c>
      <c r="CJ73" s="66">
        <f t="shared" si="75"/>
        <v>0.98755943369428956</v>
      </c>
      <c r="CK73" s="65">
        <f t="shared" si="16"/>
        <v>1333.1943549505529</v>
      </c>
      <c r="CL73" s="65">
        <f t="shared" si="76"/>
        <v>346.89344085110361</v>
      </c>
      <c r="CM73" s="65">
        <f t="shared" si="77"/>
        <v>1.5804756037304624</v>
      </c>
      <c r="CN73" s="65">
        <f t="shared" si="78"/>
        <v>0.80466511987116118</v>
      </c>
      <c r="CO73" s="65">
        <f t="shared" si="79"/>
        <v>-0.5985794261871844</v>
      </c>
      <c r="CP73" s="65">
        <f t="shared" si="80"/>
        <v>-1.2518597998432246E-2</v>
      </c>
      <c r="CQ73" s="66">
        <f t="shared" si="81"/>
        <v>0.54959181755390318</v>
      </c>
      <c r="CR73" s="66">
        <f t="shared" si="82"/>
        <v>0.98755943369428956</v>
      </c>
      <c r="CS73" s="65">
        <f t="shared" si="17"/>
        <v>1333.1943549505529</v>
      </c>
      <c r="CT73" s="65">
        <f t="shared" si="83"/>
        <v>346.89344085110361</v>
      </c>
      <c r="CU73" s="65">
        <f t="shared" si="84"/>
        <v>1.5804756037304624</v>
      </c>
      <c r="CV73" s="65">
        <f t="shared" si="85"/>
        <v>0.80466511987116118</v>
      </c>
      <c r="CW73" s="65">
        <f t="shared" si="86"/>
        <v>-0.5985794261871844</v>
      </c>
      <c r="CX73" s="65">
        <f t="shared" si="87"/>
        <v>-1.2518597998432246E-2</v>
      </c>
      <c r="CY73" s="66">
        <f t="shared" si="88"/>
        <v>0.54959181755390318</v>
      </c>
      <c r="CZ73" s="66">
        <f t="shared" si="89"/>
        <v>0.98755943369428956</v>
      </c>
      <c r="DA73" s="65">
        <f t="shared" si="18"/>
        <v>1333.1943549505529</v>
      </c>
      <c r="DB73" s="65">
        <f t="shared" si="90"/>
        <v>346.89344085110361</v>
      </c>
      <c r="DC73" s="65">
        <f t="shared" si="91"/>
        <v>1.5804756037304624</v>
      </c>
      <c r="DD73" s="65">
        <f t="shared" si="92"/>
        <v>0.80466511987116118</v>
      </c>
      <c r="DE73" s="65">
        <f t="shared" si="93"/>
        <v>-0.5985794261871844</v>
      </c>
      <c r="DF73" s="65">
        <f t="shared" si="94"/>
        <v>-1.2518597998432246E-2</v>
      </c>
      <c r="DG73" s="66">
        <f t="shared" si="95"/>
        <v>0.54959181755390318</v>
      </c>
      <c r="DH73" s="66">
        <f t="shared" si="96"/>
        <v>0.98755943369428956</v>
      </c>
      <c r="DI73" s="65">
        <f t="shared" si="19"/>
        <v>1333.1943549505529</v>
      </c>
      <c r="DJ73" s="65">
        <f t="shared" si="97"/>
        <v>346.89344085110361</v>
      </c>
      <c r="DK73" s="65">
        <f t="shared" si="98"/>
        <v>1.5804756037304624</v>
      </c>
      <c r="DL73" s="65">
        <f t="shared" si="99"/>
        <v>0.80466511987116118</v>
      </c>
      <c r="DM73" s="65">
        <f t="shared" si="100"/>
        <v>-0.5985794261871844</v>
      </c>
      <c r="DN73" s="65">
        <f t="shared" si="101"/>
        <v>-1.2518597998432246E-2</v>
      </c>
      <c r="DO73" s="66">
        <f t="shared" si="102"/>
        <v>0.54959181755390318</v>
      </c>
      <c r="DP73" s="66">
        <f t="shared" si="103"/>
        <v>0.98755943369428956</v>
      </c>
      <c r="DQ73" s="65">
        <f t="shared" si="20"/>
        <v>1333.1943549505529</v>
      </c>
      <c r="DR73" s="65">
        <f t="shared" si="104"/>
        <v>346.89344085110361</v>
      </c>
      <c r="DS73" s="65">
        <f t="shared" si="105"/>
        <v>1.5804756037304624</v>
      </c>
      <c r="DT73" s="65">
        <f t="shared" si="106"/>
        <v>0.80466511987116118</v>
      </c>
      <c r="DU73" s="65">
        <f t="shared" si="107"/>
        <v>-0.5985794261871844</v>
      </c>
      <c r="DV73" s="65">
        <f t="shared" si="108"/>
        <v>-1.2518597998432246E-2</v>
      </c>
      <c r="DW73" s="66">
        <f t="shared" si="109"/>
        <v>0.54959181755390318</v>
      </c>
      <c r="DX73" s="66">
        <f t="shared" si="110"/>
        <v>0.98755943369428956</v>
      </c>
      <c r="DY73" s="65">
        <f t="shared" si="21"/>
        <v>1333.1943549505529</v>
      </c>
      <c r="DZ73" s="65">
        <f t="shared" si="111"/>
        <v>346.89344085110361</v>
      </c>
      <c r="EA73" s="65">
        <f t="shared" si="112"/>
        <v>1.5804756037304624</v>
      </c>
      <c r="EB73" s="65">
        <f t="shared" si="113"/>
        <v>0.80466511987116118</v>
      </c>
      <c r="EC73" s="65">
        <f t="shared" si="114"/>
        <v>-0.5985794261871844</v>
      </c>
      <c r="ED73" s="65">
        <f t="shared" si="115"/>
        <v>-1.2518597998432246E-2</v>
      </c>
      <c r="EE73" s="66">
        <f t="shared" si="116"/>
        <v>0.54959181755390318</v>
      </c>
      <c r="EF73" s="66">
        <f t="shared" si="117"/>
        <v>0.98755943369428956</v>
      </c>
      <c r="EG73" s="65">
        <f t="shared" si="22"/>
        <v>1333.1943549505529</v>
      </c>
      <c r="EH73" s="65">
        <f t="shared" si="118"/>
        <v>346.89344085110361</v>
      </c>
      <c r="EI73" s="65">
        <f t="shared" si="119"/>
        <v>1.5804756037304624</v>
      </c>
      <c r="EJ73" s="65">
        <f t="shared" si="120"/>
        <v>0.80466511987116118</v>
      </c>
      <c r="EK73" s="65">
        <f t="shared" si="121"/>
        <v>-0.5985794261871844</v>
      </c>
      <c r="EL73" s="65">
        <f t="shared" si="122"/>
        <v>-1.2518597998432246E-2</v>
      </c>
      <c r="EM73" s="66">
        <f t="shared" si="123"/>
        <v>0.54959181755390318</v>
      </c>
      <c r="EN73" s="66">
        <f t="shared" si="124"/>
        <v>0.98755943369428956</v>
      </c>
      <c r="EO73" s="65">
        <f t="shared" si="23"/>
        <v>1333.1943549505529</v>
      </c>
      <c r="EP73" s="65">
        <f t="shared" si="125"/>
        <v>346.89344085110361</v>
      </c>
      <c r="EQ73" s="65">
        <f t="shared" si="126"/>
        <v>1.5804756037304624</v>
      </c>
      <c r="ER73" s="65">
        <f t="shared" si="127"/>
        <v>0.80466511987116118</v>
      </c>
      <c r="ES73" s="65">
        <f t="shared" si="128"/>
        <v>-0.5985794261871844</v>
      </c>
      <c r="ET73" s="65">
        <f t="shared" si="129"/>
        <v>-1.2518597998432246E-2</v>
      </c>
      <c r="EU73" s="66">
        <f t="shared" si="130"/>
        <v>0.54959181755390318</v>
      </c>
      <c r="EV73" s="66">
        <f t="shared" si="131"/>
        <v>0.98755943369428956</v>
      </c>
      <c r="EW73" s="65">
        <f t="shared" si="24"/>
        <v>7.6753853904639735E-2</v>
      </c>
      <c r="EX73" s="65">
        <f t="shared" si="132"/>
        <v>73.743440851103628</v>
      </c>
      <c r="EY73" s="16"/>
      <c r="EZ73" s="16"/>
      <c r="FA73" s="16"/>
      <c r="FB73" s="16"/>
      <c r="FC73" s="16"/>
      <c r="FD73" s="16"/>
      <c r="FE73" s="16"/>
      <c r="FF73" s="16"/>
      <c r="FG73" s="16"/>
      <c r="FH73" s="16"/>
      <c r="FI73" s="16"/>
      <c r="FJ73" s="16"/>
    </row>
    <row r="74" spans="15:166" x14ac:dyDescent="0.3">
      <c r="O74" s="15" t="s">
        <v>623</v>
      </c>
      <c r="P74" s="92">
        <f>P75/2*(P71-P72)-P71+1</f>
        <v>-0.41999999999999993</v>
      </c>
      <c r="Q74" s="92">
        <f>P75/2*(Q71-Q72)-Q71+1</f>
        <v>0.42999999999999972</v>
      </c>
      <c r="S74" s="50">
        <v>0.12</v>
      </c>
      <c r="T74" s="65">
        <f t="shared" si="25"/>
        <v>0.11692205196535642</v>
      </c>
      <c r="U74" s="65">
        <f t="shared" si="26"/>
        <v>0.88307794803464357</v>
      </c>
      <c r="V74" s="65">
        <f t="shared" si="27"/>
        <v>0.11692205196535642</v>
      </c>
      <c r="W74" s="65">
        <f t="shared" si="28"/>
        <v>0.88307794803464357</v>
      </c>
      <c r="X74" s="65">
        <f t="shared" si="29"/>
        <v>0.10882145377558219</v>
      </c>
      <c r="Y74" s="65">
        <f t="shared" si="30"/>
        <v>0.89117854622441783</v>
      </c>
      <c r="Z74" s="55">
        <f t="shared" si="7"/>
        <v>344.53078918938496</v>
      </c>
      <c r="AA74" s="65">
        <f t="shared" si="31"/>
        <v>1.58544434797472</v>
      </c>
      <c r="AB74" s="65">
        <f t="shared" si="32"/>
        <v>0.80346677697631685</v>
      </c>
      <c r="AC74" s="65">
        <f t="shared" si="143"/>
        <v>-0.58645606950935392</v>
      </c>
      <c r="AD74" s="65">
        <f t="shared" si="144"/>
        <v>-1.4961677153423253E-2</v>
      </c>
      <c r="AE74" s="66">
        <f t="shared" si="35"/>
        <v>0.55629526723754352</v>
      </c>
      <c r="AF74" s="66">
        <f t="shared" si="36"/>
        <v>0.98514969262018193</v>
      </c>
      <c r="AG74" s="65">
        <f t="shared" si="9"/>
        <v>1337.6600291665011</v>
      </c>
      <c r="AH74" s="65">
        <f t="shared" si="37"/>
        <v>347.00344884066681</v>
      </c>
      <c r="AI74" s="65">
        <f t="shared" si="38"/>
        <v>1.5802462783452844</v>
      </c>
      <c r="AJ74" s="65">
        <f t="shared" si="39"/>
        <v>0.8047205618128922</v>
      </c>
      <c r="AK74" s="65">
        <f t="shared" si="133"/>
        <v>-0.58083226508246488</v>
      </c>
      <c r="AL74" s="65">
        <f t="shared" si="134"/>
        <v>-1.4784485291977428E-2</v>
      </c>
      <c r="AM74" s="66">
        <f t="shared" si="135"/>
        <v>0.55943257656244449</v>
      </c>
      <c r="AN74" s="66">
        <f t="shared" si="136"/>
        <v>0.98532426859428424</v>
      </c>
      <c r="AO74" s="65">
        <f t="shared" si="10"/>
        <v>1338.5780461483971</v>
      </c>
      <c r="AP74" s="65">
        <f t="shared" si="40"/>
        <v>347.02602749819681</v>
      </c>
      <c r="AQ74" s="65">
        <f t="shared" si="41"/>
        <v>1.5801992324124605</v>
      </c>
      <c r="AR74" s="65">
        <f t="shared" si="42"/>
        <v>0.80473193715300129</v>
      </c>
      <c r="AS74" s="65">
        <f t="shared" si="137"/>
        <v>-0.58078136856286489</v>
      </c>
      <c r="AT74" s="65">
        <f t="shared" si="138"/>
        <v>-1.4782884516680167E-2</v>
      </c>
      <c r="AU74" s="66">
        <f t="shared" si="139"/>
        <v>0.55946105045814731</v>
      </c>
      <c r="AV74" s="66">
        <f t="shared" si="140"/>
        <v>0.98532584587829564</v>
      </c>
      <c r="AW74" s="65">
        <f t="shared" si="11"/>
        <v>1338.5865784862674</v>
      </c>
      <c r="AX74" s="65">
        <f t="shared" si="43"/>
        <v>347.02623729405525</v>
      </c>
      <c r="AY74" s="65">
        <f t="shared" si="44"/>
        <v>1.580198795307401</v>
      </c>
      <c r="AZ74" s="65">
        <f t="shared" si="45"/>
        <v>0.80473204284394184</v>
      </c>
      <c r="BA74" s="65">
        <f t="shared" si="141"/>
        <v>-0.58078089568212188</v>
      </c>
      <c r="BB74" s="65">
        <f t="shared" si="142"/>
        <v>-1.4782869644079322E-2</v>
      </c>
      <c r="BC74" s="66">
        <f t="shared" si="46"/>
        <v>0.55946131501656715</v>
      </c>
      <c r="BD74" s="66">
        <f t="shared" si="47"/>
        <v>0.9853258605326537</v>
      </c>
      <c r="BE74" s="65">
        <f t="shared" si="12"/>
        <v>1338.5866577792924</v>
      </c>
      <c r="BF74" s="65">
        <f t="shared" si="48"/>
        <v>347.02623924373256</v>
      </c>
      <c r="BG74" s="65">
        <f t="shared" si="49"/>
        <v>1.5801987912452944</v>
      </c>
      <c r="BH74" s="65">
        <f t="shared" si="50"/>
        <v>0.80473204382614949</v>
      </c>
      <c r="BI74" s="65">
        <f t="shared" si="51"/>
        <v>-0.58078089128754495</v>
      </c>
      <c r="BJ74" s="65">
        <f t="shared" si="52"/>
        <v>-1.4782869505865076E-2</v>
      </c>
      <c r="BK74" s="66">
        <f t="shared" si="53"/>
        <v>0.55946131747516292</v>
      </c>
      <c r="BL74" s="66">
        <f t="shared" si="54"/>
        <v>0.98532586066883976</v>
      </c>
      <c r="BM74" s="65">
        <f t="shared" si="13"/>
        <v>1338.5866585161798</v>
      </c>
      <c r="BN74" s="65">
        <f t="shared" si="55"/>
        <v>347.02623926185134</v>
      </c>
      <c r="BO74" s="65">
        <f t="shared" si="56"/>
        <v>1.5801987912075444</v>
      </c>
      <c r="BP74" s="65">
        <f t="shared" si="57"/>
        <v>0.80473204383527741</v>
      </c>
      <c r="BQ74" s="65">
        <f t="shared" si="58"/>
        <v>-0.58078089124670484</v>
      </c>
      <c r="BR74" s="65">
        <f t="shared" si="59"/>
        <v>-1.4782869504580715E-2</v>
      </c>
      <c r="BS74" s="66">
        <f t="shared" si="60"/>
        <v>0.55946131749801142</v>
      </c>
      <c r="BT74" s="66">
        <f t="shared" si="61"/>
        <v>0.9853258606701053</v>
      </c>
      <c r="BU74" s="65">
        <f t="shared" si="14"/>
        <v>1338.5866585230315</v>
      </c>
      <c r="BV74" s="65">
        <f t="shared" si="62"/>
        <v>347.02623926201983</v>
      </c>
      <c r="BW74" s="65">
        <f t="shared" si="63"/>
        <v>1.5801987912071933</v>
      </c>
      <c r="BX74" s="65">
        <f t="shared" si="64"/>
        <v>0.80473204383536234</v>
      </c>
      <c r="BY74" s="65">
        <f t="shared" si="65"/>
        <v>-0.58078089124632504</v>
      </c>
      <c r="BZ74" s="65">
        <f t="shared" si="66"/>
        <v>-1.4782869504568696E-2</v>
      </c>
      <c r="CA74" s="66">
        <f t="shared" si="67"/>
        <v>0.55946131749822381</v>
      </c>
      <c r="CB74" s="66">
        <f t="shared" si="68"/>
        <v>0.98532586067011718</v>
      </c>
      <c r="CC74" s="65">
        <f t="shared" si="15"/>
        <v>1338.5866585230949</v>
      </c>
      <c r="CD74" s="65">
        <f t="shared" si="69"/>
        <v>347.02623926202142</v>
      </c>
      <c r="CE74" s="65">
        <f t="shared" si="70"/>
        <v>1.58019879120719</v>
      </c>
      <c r="CF74" s="65">
        <f t="shared" si="71"/>
        <v>0.80473204383536312</v>
      </c>
      <c r="CG74" s="65">
        <f t="shared" si="72"/>
        <v>-0.58078089124632237</v>
      </c>
      <c r="CH74" s="65">
        <f t="shared" si="73"/>
        <v>-1.4782869504568391E-2</v>
      </c>
      <c r="CI74" s="66">
        <f t="shared" si="74"/>
        <v>0.55946131749822536</v>
      </c>
      <c r="CJ74" s="66">
        <f t="shared" si="75"/>
        <v>0.9853258606701174</v>
      </c>
      <c r="CK74" s="65">
        <f t="shared" si="16"/>
        <v>1338.5866585230945</v>
      </c>
      <c r="CL74" s="65">
        <f t="shared" si="76"/>
        <v>347.02623926202136</v>
      </c>
      <c r="CM74" s="65">
        <f t="shared" si="77"/>
        <v>1.58019879120719</v>
      </c>
      <c r="CN74" s="65">
        <f t="shared" si="78"/>
        <v>0.80473204383536312</v>
      </c>
      <c r="CO74" s="65">
        <f t="shared" si="79"/>
        <v>-0.58078089124632237</v>
      </c>
      <c r="CP74" s="65">
        <f t="shared" si="80"/>
        <v>-1.4782869504568391E-2</v>
      </c>
      <c r="CQ74" s="66">
        <f t="shared" si="81"/>
        <v>0.55946131749822536</v>
      </c>
      <c r="CR74" s="66">
        <f t="shared" si="82"/>
        <v>0.9853258606701174</v>
      </c>
      <c r="CS74" s="65">
        <f t="shared" si="17"/>
        <v>1338.5866585230922</v>
      </c>
      <c r="CT74" s="65">
        <f t="shared" si="83"/>
        <v>347.02623926202136</v>
      </c>
      <c r="CU74" s="65">
        <f t="shared" si="84"/>
        <v>1.58019879120719</v>
      </c>
      <c r="CV74" s="65">
        <f t="shared" si="85"/>
        <v>0.80473204383536312</v>
      </c>
      <c r="CW74" s="65">
        <f t="shared" si="86"/>
        <v>-0.58078089124632237</v>
      </c>
      <c r="CX74" s="65">
        <f t="shared" si="87"/>
        <v>-1.4782869504568391E-2</v>
      </c>
      <c r="CY74" s="66">
        <f t="shared" si="88"/>
        <v>0.55946131749822536</v>
      </c>
      <c r="CZ74" s="66">
        <f t="shared" si="89"/>
        <v>0.9853258606701174</v>
      </c>
      <c r="DA74" s="65">
        <f t="shared" si="18"/>
        <v>1338.5866585230922</v>
      </c>
      <c r="DB74" s="65">
        <f t="shared" si="90"/>
        <v>347.02623926202136</v>
      </c>
      <c r="DC74" s="65">
        <f t="shared" si="91"/>
        <v>1.58019879120719</v>
      </c>
      <c r="DD74" s="65">
        <f t="shared" si="92"/>
        <v>0.80473204383536312</v>
      </c>
      <c r="DE74" s="65">
        <f t="shared" si="93"/>
        <v>-0.58078089124632237</v>
      </c>
      <c r="DF74" s="65">
        <f t="shared" si="94"/>
        <v>-1.4782869504568391E-2</v>
      </c>
      <c r="DG74" s="66">
        <f t="shared" si="95"/>
        <v>0.55946131749822536</v>
      </c>
      <c r="DH74" s="66">
        <f t="shared" si="96"/>
        <v>0.9853258606701174</v>
      </c>
      <c r="DI74" s="65">
        <f t="shared" si="19"/>
        <v>1338.5866585230922</v>
      </c>
      <c r="DJ74" s="65">
        <f t="shared" si="97"/>
        <v>347.02623926202136</v>
      </c>
      <c r="DK74" s="65">
        <f t="shared" si="98"/>
        <v>1.58019879120719</v>
      </c>
      <c r="DL74" s="65">
        <f t="shared" si="99"/>
        <v>0.80473204383536312</v>
      </c>
      <c r="DM74" s="65">
        <f t="shared" si="100"/>
        <v>-0.58078089124632237</v>
      </c>
      <c r="DN74" s="65">
        <f t="shared" si="101"/>
        <v>-1.4782869504568391E-2</v>
      </c>
      <c r="DO74" s="66">
        <f t="shared" si="102"/>
        <v>0.55946131749822536</v>
      </c>
      <c r="DP74" s="66">
        <f t="shared" si="103"/>
        <v>0.9853258606701174</v>
      </c>
      <c r="DQ74" s="65">
        <f t="shared" si="20"/>
        <v>1338.5866585230922</v>
      </c>
      <c r="DR74" s="65">
        <f t="shared" si="104"/>
        <v>347.02623926202136</v>
      </c>
      <c r="DS74" s="65">
        <f t="shared" si="105"/>
        <v>1.58019879120719</v>
      </c>
      <c r="DT74" s="65">
        <f t="shared" si="106"/>
        <v>0.80473204383536312</v>
      </c>
      <c r="DU74" s="65">
        <f t="shared" si="107"/>
        <v>-0.58078089124632237</v>
      </c>
      <c r="DV74" s="65">
        <f t="shared" si="108"/>
        <v>-1.4782869504568391E-2</v>
      </c>
      <c r="DW74" s="66">
        <f t="shared" si="109"/>
        <v>0.55946131749822536</v>
      </c>
      <c r="DX74" s="66">
        <f t="shared" si="110"/>
        <v>0.9853258606701174</v>
      </c>
      <c r="DY74" s="65">
        <f t="shared" si="21"/>
        <v>1338.5866585230922</v>
      </c>
      <c r="DZ74" s="65">
        <f t="shared" si="111"/>
        <v>347.02623926202136</v>
      </c>
      <c r="EA74" s="65">
        <f t="shared" si="112"/>
        <v>1.58019879120719</v>
      </c>
      <c r="EB74" s="65">
        <f t="shared" si="113"/>
        <v>0.80473204383536312</v>
      </c>
      <c r="EC74" s="65">
        <f t="shared" si="114"/>
        <v>-0.58078089124632237</v>
      </c>
      <c r="ED74" s="65">
        <f t="shared" si="115"/>
        <v>-1.4782869504568391E-2</v>
      </c>
      <c r="EE74" s="66">
        <f t="shared" si="116"/>
        <v>0.55946131749822536</v>
      </c>
      <c r="EF74" s="66">
        <f t="shared" si="117"/>
        <v>0.9853258606701174</v>
      </c>
      <c r="EG74" s="65">
        <f t="shared" si="22"/>
        <v>1338.5866585230922</v>
      </c>
      <c r="EH74" s="65">
        <f t="shared" si="118"/>
        <v>347.02623926202136</v>
      </c>
      <c r="EI74" s="65">
        <f t="shared" si="119"/>
        <v>1.58019879120719</v>
      </c>
      <c r="EJ74" s="65">
        <f t="shared" si="120"/>
        <v>0.80473204383536312</v>
      </c>
      <c r="EK74" s="65">
        <f t="shared" si="121"/>
        <v>-0.58078089124632237</v>
      </c>
      <c r="EL74" s="65">
        <f t="shared" si="122"/>
        <v>-1.4782869504568391E-2</v>
      </c>
      <c r="EM74" s="66">
        <f t="shared" si="123"/>
        <v>0.55946131749822536</v>
      </c>
      <c r="EN74" s="66">
        <f t="shared" si="124"/>
        <v>0.9853258606701174</v>
      </c>
      <c r="EO74" s="65">
        <f t="shared" si="23"/>
        <v>1338.5866585230922</v>
      </c>
      <c r="EP74" s="65">
        <f t="shared" si="125"/>
        <v>347.02623926202136</v>
      </c>
      <c r="EQ74" s="65">
        <f t="shared" si="126"/>
        <v>1.58019879120719</v>
      </c>
      <c r="ER74" s="65">
        <f t="shared" si="127"/>
        <v>0.80473204383536312</v>
      </c>
      <c r="ES74" s="65">
        <f t="shared" si="128"/>
        <v>-0.58078089124632237</v>
      </c>
      <c r="ET74" s="65">
        <f t="shared" si="129"/>
        <v>-1.4782869504568391E-2</v>
      </c>
      <c r="EU74" s="66">
        <f t="shared" si="130"/>
        <v>0.55946131749822536</v>
      </c>
      <c r="EV74" s="66">
        <f t="shared" si="131"/>
        <v>0.9853258606701174</v>
      </c>
      <c r="EW74" s="65">
        <f t="shared" si="24"/>
        <v>8.5579862349249955E-2</v>
      </c>
      <c r="EX74" s="65">
        <f t="shared" si="132"/>
        <v>73.876239262021386</v>
      </c>
      <c r="EY74" s="16"/>
      <c r="EZ74" s="16"/>
      <c r="FA74" s="16"/>
      <c r="FB74" s="16"/>
      <c r="FC74" s="16"/>
      <c r="FD74" s="16"/>
      <c r="FE74" s="16"/>
      <c r="FF74" s="16"/>
      <c r="FG74" s="16"/>
      <c r="FH74" s="16"/>
      <c r="FI74" s="16"/>
      <c r="FJ74" s="16"/>
    </row>
    <row r="75" spans="15:166" x14ac:dyDescent="0.3">
      <c r="O75" s="15" t="s">
        <v>622</v>
      </c>
      <c r="P75" s="92">
        <v>10</v>
      </c>
      <c r="S75" s="50">
        <v>0.13</v>
      </c>
      <c r="T75" s="65">
        <f t="shared" si="25"/>
        <v>0.12670248656753716</v>
      </c>
      <c r="U75" s="65">
        <f t="shared" si="26"/>
        <v>0.87329751343246287</v>
      </c>
      <c r="V75" s="65">
        <f t="shared" si="27"/>
        <v>0.12670248656753716</v>
      </c>
      <c r="W75" s="65">
        <f t="shared" si="28"/>
        <v>0.87329751343246287</v>
      </c>
      <c r="X75" s="65">
        <f t="shared" si="29"/>
        <v>0.11801483574708584</v>
      </c>
      <c r="Y75" s="65">
        <f t="shared" si="30"/>
        <v>0.88198516425291418</v>
      </c>
      <c r="Z75" s="55">
        <f t="shared" si="7"/>
        <v>344.47063116209733</v>
      </c>
      <c r="AA75" s="65">
        <f t="shared" si="31"/>
        <v>1.5855719575673848</v>
      </c>
      <c r="AB75" s="65">
        <f t="shared" si="32"/>
        <v>0.80343607354466329</v>
      </c>
      <c r="AC75" s="65">
        <f t="shared" si="143"/>
        <v>-0.56928222426566533</v>
      </c>
      <c r="AD75" s="65">
        <f t="shared" si="144"/>
        <v>-1.7438963614084452E-2</v>
      </c>
      <c r="AE75" s="66">
        <f t="shared" si="35"/>
        <v>0.5659315048513659</v>
      </c>
      <c r="AF75" s="66">
        <f t="shared" si="36"/>
        <v>0.98271221503659345</v>
      </c>
      <c r="AG75" s="65">
        <f t="shared" si="9"/>
        <v>1342.9264177768855</v>
      </c>
      <c r="AH75" s="65">
        <f t="shared" si="37"/>
        <v>347.13281027379332</v>
      </c>
      <c r="AI75" s="65">
        <f t="shared" si="38"/>
        <v>1.5799768367706379</v>
      </c>
      <c r="AJ75" s="65">
        <f t="shared" si="39"/>
        <v>0.80478571744890792</v>
      </c>
      <c r="AK75" s="65">
        <f t="shared" si="133"/>
        <v>-0.56344178673815026</v>
      </c>
      <c r="AL75" s="65">
        <f t="shared" si="134"/>
        <v>-1.7217832319790849E-2</v>
      </c>
      <c r="AM75" s="66">
        <f t="shared" si="135"/>
        <v>0.56924646343158924</v>
      </c>
      <c r="AN75" s="66">
        <f t="shared" si="136"/>
        <v>0.98292954748924022</v>
      </c>
      <c r="AO75" s="65">
        <f t="shared" si="10"/>
        <v>1343.8185548250715</v>
      </c>
      <c r="AP75" s="65">
        <f t="shared" si="40"/>
        <v>347.15468473736144</v>
      </c>
      <c r="AQ75" s="65">
        <f t="shared" si="41"/>
        <v>1.5799312997434511</v>
      </c>
      <c r="AR75" s="65">
        <f t="shared" si="42"/>
        <v>0.80479673070898583</v>
      </c>
      <c r="AS75" s="65">
        <f t="shared" si="137"/>
        <v>-0.5633942531005609</v>
      </c>
      <c r="AT75" s="65">
        <f t="shared" si="138"/>
        <v>-1.7216036038238541E-2</v>
      </c>
      <c r="AU75" s="66">
        <f t="shared" si="139"/>
        <v>0.56927352242978224</v>
      </c>
      <c r="AV75" s="66">
        <f t="shared" si="140"/>
        <v>0.98293131310903936</v>
      </c>
      <c r="AW75" s="65">
        <f t="shared" si="11"/>
        <v>1343.8260458926741</v>
      </c>
      <c r="AX75" s="65">
        <f t="shared" si="43"/>
        <v>347.15486836367864</v>
      </c>
      <c r="AY75" s="65">
        <f t="shared" si="44"/>
        <v>1.5799309175103617</v>
      </c>
      <c r="AZ75" s="65">
        <f t="shared" si="45"/>
        <v>0.80479682315513135</v>
      </c>
      <c r="BA75" s="65">
        <f t="shared" si="141"/>
        <v>-0.56339385410813292</v>
      </c>
      <c r="BB75" s="65">
        <f t="shared" si="142"/>
        <v>-1.721602096067229E-2</v>
      </c>
      <c r="BC75" s="66">
        <f t="shared" si="46"/>
        <v>0.56927374956565246</v>
      </c>
      <c r="BD75" s="66">
        <f t="shared" si="47"/>
        <v>0.98293132792925153</v>
      </c>
      <c r="BE75" s="65">
        <f t="shared" si="12"/>
        <v>1343.826108787677</v>
      </c>
      <c r="BF75" s="65">
        <f t="shared" si="48"/>
        <v>347.15486990540182</v>
      </c>
      <c r="BG75" s="65">
        <f t="shared" si="49"/>
        <v>1.5799309143011417</v>
      </c>
      <c r="BH75" s="65">
        <f t="shared" si="50"/>
        <v>0.80479682393130714</v>
      </c>
      <c r="BI75" s="65">
        <f t="shared" si="51"/>
        <v>-0.56339385075820192</v>
      </c>
      <c r="BJ75" s="65">
        <f t="shared" si="52"/>
        <v>-1.7216020834081636E-2</v>
      </c>
      <c r="BK75" s="66">
        <f t="shared" si="53"/>
        <v>0.56927375147268022</v>
      </c>
      <c r="BL75" s="66">
        <f t="shared" si="54"/>
        <v>0.98293132805368144</v>
      </c>
      <c r="BM75" s="65">
        <f t="shared" si="13"/>
        <v>1343.8261093157396</v>
      </c>
      <c r="BN75" s="65">
        <f t="shared" si="55"/>
        <v>347.15486991834598</v>
      </c>
      <c r="BO75" s="65">
        <f t="shared" si="56"/>
        <v>1.5799309142741975</v>
      </c>
      <c r="BP75" s="65">
        <f t="shared" si="57"/>
        <v>0.80479682393782381</v>
      </c>
      <c r="BQ75" s="65">
        <f t="shared" si="58"/>
        <v>-0.56339385073007597</v>
      </c>
      <c r="BR75" s="65">
        <f t="shared" si="59"/>
        <v>-1.7216020833018764E-2</v>
      </c>
      <c r="BS75" s="66">
        <f t="shared" si="60"/>
        <v>0.56927375148869164</v>
      </c>
      <c r="BT75" s="66">
        <f t="shared" si="61"/>
        <v>0.98293132805472616</v>
      </c>
      <c r="BU75" s="65">
        <f t="shared" si="14"/>
        <v>1343.8261093201725</v>
      </c>
      <c r="BV75" s="65">
        <f t="shared" si="62"/>
        <v>347.15486991845466</v>
      </c>
      <c r="BW75" s="65">
        <f t="shared" si="63"/>
        <v>1.5799309142739713</v>
      </c>
      <c r="BX75" s="65">
        <f t="shared" si="64"/>
        <v>0.80479682393787855</v>
      </c>
      <c r="BY75" s="65">
        <f t="shared" si="65"/>
        <v>-0.56339385072984005</v>
      </c>
      <c r="BZ75" s="65">
        <f t="shared" si="66"/>
        <v>-1.7216020833009826E-2</v>
      </c>
      <c r="CA75" s="66">
        <f t="shared" si="67"/>
        <v>0.56927375148882597</v>
      </c>
      <c r="CB75" s="66">
        <f t="shared" si="68"/>
        <v>0.98293132805473493</v>
      </c>
      <c r="CC75" s="65">
        <f t="shared" si="15"/>
        <v>1343.8261093202095</v>
      </c>
      <c r="CD75" s="65">
        <f t="shared" si="69"/>
        <v>347.15486991845557</v>
      </c>
      <c r="CE75" s="65">
        <f t="shared" si="70"/>
        <v>1.5799309142739693</v>
      </c>
      <c r="CF75" s="65">
        <f t="shared" si="71"/>
        <v>0.80479682393787899</v>
      </c>
      <c r="CG75" s="65">
        <f t="shared" si="72"/>
        <v>-0.56339385072983772</v>
      </c>
      <c r="CH75" s="65">
        <f t="shared" si="73"/>
        <v>-1.7216020833009882E-2</v>
      </c>
      <c r="CI75" s="66">
        <f t="shared" si="74"/>
        <v>0.56927375148882731</v>
      </c>
      <c r="CJ75" s="66">
        <f t="shared" si="75"/>
        <v>0.98293132805473482</v>
      </c>
      <c r="CK75" s="65">
        <f t="shared" si="16"/>
        <v>1343.8261093202116</v>
      </c>
      <c r="CL75" s="65">
        <f t="shared" si="76"/>
        <v>347.15486991845557</v>
      </c>
      <c r="CM75" s="65">
        <f t="shared" si="77"/>
        <v>1.5799309142739693</v>
      </c>
      <c r="CN75" s="65">
        <f t="shared" si="78"/>
        <v>0.80479682393787899</v>
      </c>
      <c r="CO75" s="65">
        <f t="shared" si="79"/>
        <v>-0.56339385072983772</v>
      </c>
      <c r="CP75" s="65">
        <f t="shared" si="80"/>
        <v>-1.7216020833009882E-2</v>
      </c>
      <c r="CQ75" s="66">
        <f t="shared" si="81"/>
        <v>0.56927375148882731</v>
      </c>
      <c r="CR75" s="66">
        <f t="shared" si="82"/>
        <v>0.98293132805473482</v>
      </c>
      <c r="CS75" s="65">
        <f t="shared" si="17"/>
        <v>1343.8261093202116</v>
      </c>
      <c r="CT75" s="65">
        <f t="shared" si="83"/>
        <v>347.15486991845557</v>
      </c>
      <c r="CU75" s="65">
        <f t="shared" si="84"/>
        <v>1.5799309142739693</v>
      </c>
      <c r="CV75" s="65">
        <f t="shared" si="85"/>
        <v>0.80479682393787899</v>
      </c>
      <c r="CW75" s="65">
        <f t="shared" si="86"/>
        <v>-0.56339385072983772</v>
      </c>
      <c r="CX75" s="65">
        <f t="shared" si="87"/>
        <v>-1.7216020833009882E-2</v>
      </c>
      <c r="CY75" s="66">
        <f t="shared" si="88"/>
        <v>0.56927375148882731</v>
      </c>
      <c r="CZ75" s="66">
        <f t="shared" si="89"/>
        <v>0.98293132805473482</v>
      </c>
      <c r="DA75" s="65">
        <f t="shared" si="18"/>
        <v>1343.8261093202116</v>
      </c>
      <c r="DB75" s="65">
        <f t="shared" si="90"/>
        <v>347.15486991845557</v>
      </c>
      <c r="DC75" s="65">
        <f t="shared" si="91"/>
        <v>1.5799309142739693</v>
      </c>
      <c r="DD75" s="65">
        <f t="shared" si="92"/>
        <v>0.80479682393787899</v>
      </c>
      <c r="DE75" s="65">
        <f t="shared" si="93"/>
        <v>-0.56339385072983772</v>
      </c>
      <c r="DF75" s="65">
        <f t="shared" si="94"/>
        <v>-1.7216020833009882E-2</v>
      </c>
      <c r="DG75" s="66">
        <f t="shared" si="95"/>
        <v>0.56927375148882731</v>
      </c>
      <c r="DH75" s="66">
        <f t="shared" si="96"/>
        <v>0.98293132805473482</v>
      </c>
      <c r="DI75" s="65">
        <f t="shared" si="19"/>
        <v>1343.8261093202116</v>
      </c>
      <c r="DJ75" s="65">
        <f t="shared" si="97"/>
        <v>347.15486991845557</v>
      </c>
      <c r="DK75" s="65">
        <f t="shared" si="98"/>
        <v>1.5799309142739693</v>
      </c>
      <c r="DL75" s="65">
        <f t="shared" si="99"/>
        <v>0.80479682393787899</v>
      </c>
      <c r="DM75" s="65">
        <f t="shared" si="100"/>
        <v>-0.56339385072983772</v>
      </c>
      <c r="DN75" s="65">
        <f t="shared" si="101"/>
        <v>-1.7216020833009882E-2</v>
      </c>
      <c r="DO75" s="66">
        <f t="shared" si="102"/>
        <v>0.56927375148882731</v>
      </c>
      <c r="DP75" s="66">
        <f t="shared" si="103"/>
        <v>0.98293132805473482</v>
      </c>
      <c r="DQ75" s="65">
        <f t="shared" si="20"/>
        <v>1343.8261093202116</v>
      </c>
      <c r="DR75" s="65">
        <f t="shared" si="104"/>
        <v>347.15486991845557</v>
      </c>
      <c r="DS75" s="65">
        <f t="shared" si="105"/>
        <v>1.5799309142739693</v>
      </c>
      <c r="DT75" s="65">
        <f t="shared" si="106"/>
        <v>0.80479682393787899</v>
      </c>
      <c r="DU75" s="65">
        <f t="shared" si="107"/>
        <v>-0.56339385072983772</v>
      </c>
      <c r="DV75" s="65">
        <f t="shared" si="108"/>
        <v>-1.7216020833009882E-2</v>
      </c>
      <c r="DW75" s="66">
        <f t="shared" si="109"/>
        <v>0.56927375148882731</v>
      </c>
      <c r="DX75" s="66">
        <f t="shared" si="110"/>
        <v>0.98293132805473482</v>
      </c>
      <c r="DY75" s="65">
        <f t="shared" si="21"/>
        <v>1343.8261093202116</v>
      </c>
      <c r="DZ75" s="65">
        <f t="shared" si="111"/>
        <v>347.15486991845557</v>
      </c>
      <c r="EA75" s="65">
        <f t="shared" si="112"/>
        <v>1.5799309142739693</v>
      </c>
      <c r="EB75" s="65">
        <f t="shared" si="113"/>
        <v>0.80479682393787899</v>
      </c>
      <c r="EC75" s="65">
        <f t="shared" si="114"/>
        <v>-0.56339385072983772</v>
      </c>
      <c r="ED75" s="65">
        <f t="shared" si="115"/>
        <v>-1.7216020833009882E-2</v>
      </c>
      <c r="EE75" s="66">
        <f t="shared" si="116"/>
        <v>0.56927375148882731</v>
      </c>
      <c r="EF75" s="66">
        <f t="shared" si="117"/>
        <v>0.98293132805473482</v>
      </c>
      <c r="EG75" s="65">
        <f t="shared" si="22"/>
        <v>1343.8261093202116</v>
      </c>
      <c r="EH75" s="65">
        <f t="shared" si="118"/>
        <v>347.15486991845557</v>
      </c>
      <c r="EI75" s="65">
        <f t="shared" si="119"/>
        <v>1.5799309142739693</v>
      </c>
      <c r="EJ75" s="65">
        <f t="shared" si="120"/>
        <v>0.80479682393787899</v>
      </c>
      <c r="EK75" s="65">
        <f t="shared" si="121"/>
        <v>-0.56339385072983772</v>
      </c>
      <c r="EL75" s="65">
        <f t="shared" si="122"/>
        <v>-1.7216020833009882E-2</v>
      </c>
      <c r="EM75" s="66">
        <f t="shared" si="123"/>
        <v>0.56927375148882731</v>
      </c>
      <c r="EN75" s="66">
        <f t="shared" si="124"/>
        <v>0.98293132805473482</v>
      </c>
      <c r="EO75" s="65">
        <f t="shared" si="23"/>
        <v>1343.8261093202116</v>
      </c>
      <c r="EP75" s="65">
        <f t="shared" si="125"/>
        <v>347.15486991845557</v>
      </c>
      <c r="EQ75" s="65">
        <f t="shared" si="126"/>
        <v>1.5799309142739693</v>
      </c>
      <c r="ER75" s="65">
        <f t="shared" si="127"/>
        <v>0.80479682393787899</v>
      </c>
      <c r="ES75" s="65">
        <f t="shared" si="128"/>
        <v>-0.56339385072983772</v>
      </c>
      <c r="ET75" s="65">
        <f t="shared" si="129"/>
        <v>-1.7216020833009882E-2</v>
      </c>
      <c r="EU75" s="66">
        <f t="shared" si="130"/>
        <v>0.56927375148882731</v>
      </c>
      <c r="EV75" s="66">
        <f t="shared" si="131"/>
        <v>0.98293132805473482</v>
      </c>
      <c r="EW75" s="65">
        <f t="shared" si="24"/>
        <v>9.4706844825123038E-2</v>
      </c>
      <c r="EX75" s="65">
        <f t="shared" si="132"/>
        <v>74.004869918455597</v>
      </c>
      <c r="EY75" s="16"/>
      <c r="EZ75" s="16"/>
      <c r="FA75" s="16"/>
      <c r="FB75" s="16"/>
      <c r="FC75" s="16"/>
      <c r="FD75" s="16"/>
      <c r="FE75" s="16"/>
      <c r="FF75" s="16"/>
      <c r="FG75" s="16"/>
      <c r="FH75" s="16"/>
      <c r="FI75" s="16"/>
      <c r="FJ75" s="16"/>
    </row>
    <row r="76" spans="15:166" x14ac:dyDescent="0.3">
      <c r="O76" s="15" t="s">
        <v>626</v>
      </c>
      <c r="P76" s="61">
        <f>P74-(P71/Q71)*Q74</f>
        <v>-0.80505226480836201</v>
      </c>
      <c r="Q76" s="61">
        <f>Q74-Q71/P71*P74</f>
        <v>0.8990272373540853</v>
      </c>
      <c r="S76" s="50">
        <v>0.14000000000000001</v>
      </c>
      <c r="T76" s="65">
        <f t="shared" si="25"/>
        <v>0.1364886259478377</v>
      </c>
      <c r="U76" s="65">
        <f t="shared" si="26"/>
        <v>0.86351137405216238</v>
      </c>
      <c r="V76" s="65">
        <f t="shared" si="27"/>
        <v>0.1364886259478377</v>
      </c>
      <c r="W76" s="65">
        <f t="shared" si="28"/>
        <v>0.86351137405216238</v>
      </c>
      <c r="X76" s="65">
        <f t="shared" si="29"/>
        <v>0.12722772277227723</v>
      </c>
      <c r="Y76" s="65">
        <f t="shared" si="30"/>
        <v>0.87277227722772277</v>
      </c>
      <c r="Z76" s="55">
        <f t="shared" si="7"/>
        <v>344.41047313480965</v>
      </c>
      <c r="AA76" s="65">
        <f t="shared" si="31"/>
        <v>1.5856996220155257</v>
      </c>
      <c r="AB76" s="65">
        <f t="shared" si="32"/>
        <v>0.80340536056100587</v>
      </c>
      <c r="AC76" s="65">
        <f t="shared" si="143"/>
        <v>-0.55247882951075677</v>
      </c>
      <c r="AD76" s="65">
        <f t="shared" si="144"/>
        <v>-2.00871106910821E-2</v>
      </c>
      <c r="AE76" s="66">
        <f t="shared" si="35"/>
        <v>0.5755214212622457</v>
      </c>
      <c r="AF76" s="66">
        <f t="shared" si="36"/>
        <v>0.98011329124182511</v>
      </c>
      <c r="AG76" s="65">
        <f t="shared" si="9"/>
        <v>1348.042515889568</v>
      </c>
      <c r="AH76" s="65">
        <f t="shared" si="37"/>
        <v>347.25809763190517</v>
      </c>
      <c r="AI76" s="65">
        <f t="shared" si="38"/>
        <v>1.5797161160265454</v>
      </c>
      <c r="AJ76" s="65">
        <f t="shared" si="39"/>
        <v>0.80484877983906111</v>
      </c>
      <c r="AK76" s="65">
        <f t="shared" si="133"/>
        <v>-0.54645399108274328</v>
      </c>
      <c r="AL76" s="65">
        <f t="shared" si="134"/>
        <v>-1.9816151418144246E-2</v>
      </c>
      <c r="AM76" s="66">
        <f t="shared" si="135"/>
        <v>0.57899931117939452</v>
      </c>
      <c r="AN76" s="66">
        <f t="shared" si="136"/>
        <v>0.9803788980093</v>
      </c>
      <c r="AO76" s="65">
        <f t="shared" si="10"/>
        <v>1348.89301433992</v>
      </c>
      <c r="AP76" s="65">
        <f t="shared" si="40"/>
        <v>347.27888901277635</v>
      </c>
      <c r="AQ76" s="65">
        <f t="shared" si="41"/>
        <v>1.5796728718959883</v>
      </c>
      <c r="AR76" s="65">
        <f t="shared" si="42"/>
        <v>0.80485924109018814</v>
      </c>
      <c r="AS76" s="65">
        <f t="shared" si="137"/>
        <v>-0.54641044560784557</v>
      </c>
      <c r="AT76" s="65">
        <f t="shared" si="138"/>
        <v>-1.9814197028765218E-2</v>
      </c>
      <c r="AU76" s="66">
        <f t="shared" si="139"/>
        <v>0.57902452452832487</v>
      </c>
      <c r="AV76" s="66">
        <f t="shared" si="140"/>
        <v>0.98038081405327804</v>
      </c>
      <c r="AW76" s="65">
        <f t="shared" si="11"/>
        <v>1348.8993920972694</v>
      </c>
      <c r="AX76" s="65">
        <f t="shared" si="43"/>
        <v>347.27904488511155</v>
      </c>
      <c r="AY76" s="65">
        <f t="shared" si="44"/>
        <v>1.5796725477201135</v>
      </c>
      <c r="AZ76" s="65">
        <f t="shared" si="45"/>
        <v>0.80485931951364498</v>
      </c>
      <c r="BA76" s="65">
        <f t="shared" si="141"/>
        <v>-0.54641011917283133</v>
      </c>
      <c r="BB76" s="65">
        <f t="shared" si="142"/>
        <v>-1.9814182378066036E-2</v>
      </c>
      <c r="BC76" s="66">
        <f t="shared" si="46"/>
        <v>0.57902471354223461</v>
      </c>
      <c r="BD76" s="66">
        <f t="shared" si="47"/>
        <v>0.9803808284165425</v>
      </c>
      <c r="BE76" s="65">
        <f t="shared" si="12"/>
        <v>1348.8994399201131</v>
      </c>
      <c r="BF76" s="65">
        <f t="shared" si="48"/>
        <v>347.27904605389921</v>
      </c>
      <c r="BG76" s="65">
        <f t="shared" si="49"/>
        <v>1.5796725452893257</v>
      </c>
      <c r="BH76" s="65">
        <f t="shared" si="50"/>
        <v>0.80485932010169248</v>
      </c>
      <c r="BI76" s="65">
        <f t="shared" si="51"/>
        <v>-0.54641011672510442</v>
      </c>
      <c r="BJ76" s="65">
        <f t="shared" si="52"/>
        <v>-1.9814182268209329E-2</v>
      </c>
      <c r="BK76" s="66">
        <f t="shared" si="53"/>
        <v>0.57902471495952901</v>
      </c>
      <c r="BL76" s="66">
        <f t="shared" si="54"/>
        <v>0.98038082852424391</v>
      </c>
      <c r="BM76" s="65">
        <f t="shared" si="13"/>
        <v>1348.8994402787046</v>
      </c>
      <c r="BN76" s="65">
        <f t="shared" si="55"/>
        <v>347.27904606266321</v>
      </c>
      <c r="BO76" s="65">
        <f t="shared" si="56"/>
        <v>1.5796725452710987</v>
      </c>
      <c r="BP76" s="65">
        <f t="shared" si="57"/>
        <v>0.80485932010610195</v>
      </c>
      <c r="BQ76" s="65">
        <f t="shared" si="58"/>
        <v>-0.54641011670674999</v>
      </c>
      <c r="BR76" s="65">
        <f t="shared" si="59"/>
        <v>-1.9814182267386155E-2</v>
      </c>
      <c r="BS76" s="66">
        <f t="shared" si="60"/>
        <v>0.57902471497015673</v>
      </c>
      <c r="BT76" s="66">
        <f t="shared" si="61"/>
        <v>0.98038082852505093</v>
      </c>
      <c r="BU76" s="65">
        <f t="shared" si="14"/>
        <v>1348.8994402813955</v>
      </c>
      <c r="BV76" s="65">
        <f t="shared" si="62"/>
        <v>347.27904606272892</v>
      </c>
      <c r="BW76" s="65">
        <f t="shared" si="63"/>
        <v>1.5796725452709619</v>
      </c>
      <c r="BX76" s="65">
        <f t="shared" si="64"/>
        <v>0.80485932010613492</v>
      </c>
      <c r="BY76" s="65">
        <f t="shared" si="65"/>
        <v>-0.54641011670661221</v>
      </c>
      <c r="BZ76" s="65">
        <f t="shared" si="66"/>
        <v>-1.9814182267379465E-2</v>
      </c>
      <c r="CA76" s="66">
        <f t="shared" si="67"/>
        <v>0.57902471497023644</v>
      </c>
      <c r="CB76" s="66">
        <f t="shared" si="68"/>
        <v>0.98038082852505748</v>
      </c>
      <c r="CC76" s="65">
        <f t="shared" si="15"/>
        <v>1348.8994402814155</v>
      </c>
      <c r="CD76" s="65">
        <f t="shared" si="69"/>
        <v>347.27904606272938</v>
      </c>
      <c r="CE76" s="65">
        <f t="shared" si="70"/>
        <v>1.579672545270961</v>
      </c>
      <c r="CF76" s="65">
        <f t="shared" si="71"/>
        <v>0.80485932010613526</v>
      </c>
      <c r="CG76" s="65">
        <f t="shared" si="72"/>
        <v>-0.54641011670661133</v>
      </c>
      <c r="CH76" s="65">
        <f t="shared" si="73"/>
        <v>-1.9814182267379743E-2</v>
      </c>
      <c r="CI76" s="66">
        <f t="shared" si="74"/>
        <v>0.579024714970237</v>
      </c>
      <c r="CJ76" s="66">
        <f t="shared" si="75"/>
        <v>0.98038082852505726</v>
      </c>
      <c r="CK76" s="65">
        <f t="shared" si="16"/>
        <v>1348.8994402814153</v>
      </c>
      <c r="CL76" s="65">
        <f t="shared" si="76"/>
        <v>347.27904606272938</v>
      </c>
      <c r="CM76" s="65">
        <f t="shared" si="77"/>
        <v>1.579672545270961</v>
      </c>
      <c r="CN76" s="65">
        <f t="shared" si="78"/>
        <v>0.80485932010613526</v>
      </c>
      <c r="CO76" s="65">
        <f t="shared" si="79"/>
        <v>-0.54641011670661133</v>
      </c>
      <c r="CP76" s="65">
        <f t="shared" si="80"/>
        <v>-1.9814182267379743E-2</v>
      </c>
      <c r="CQ76" s="66">
        <f t="shared" si="81"/>
        <v>0.579024714970237</v>
      </c>
      <c r="CR76" s="66">
        <f t="shared" si="82"/>
        <v>0.98038082852505726</v>
      </c>
      <c r="CS76" s="65">
        <f t="shared" si="17"/>
        <v>1348.8994402814153</v>
      </c>
      <c r="CT76" s="65">
        <f t="shared" si="83"/>
        <v>347.27904606272938</v>
      </c>
      <c r="CU76" s="65">
        <f t="shared" si="84"/>
        <v>1.579672545270961</v>
      </c>
      <c r="CV76" s="65">
        <f t="shared" si="85"/>
        <v>0.80485932010613526</v>
      </c>
      <c r="CW76" s="65">
        <f t="shared" si="86"/>
        <v>-0.54641011670661133</v>
      </c>
      <c r="CX76" s="65">
        <f t="shared" si="87"/>
        <v>-1.9814182267379743E-2</v>
      </c>
      <c r="CY76" s="66">
        <f t="shared" si="88"/>
        <v>0.579024714970237</v>
      </c>
      <c r="CZ76" s="66">
        <f t="shared" si="89"/>
        <v>0.98038082852505726</v>
      </c>
      <c r="DA76" s="65">
        <f t="shared" si="18"/>
        <v>1348.8994402814153</v>
      </c>
      <c r="DB76" s="65">
        <f t="shared" si="90"/>
        <v>347.27904606272938</v>
      </c>
      <c r="DC76" s="65">
        <f t="shared" si="91"/>
        <v>1.579672545270961</v>
      </c>
      <c r="DD76" s="65">
        <f t="shared" si="92"/>
        <v>0.80485932010613526</v>
      </c>
      <c r="DE76" s="65">
        <f t="shared" si="93"/>
        <v>-0.54641011670661133</v>
      </c>
      <c r="DF76" s="65">
        <f t="shared" si="94"/>
        <v>-1.9814182267379743E-2</v>
      </c>
      <c r="DG76" s="66">
        <f t="shared" si="95"/>
        <v>0.579024714970237</v>
      </c>
      <c r="DH76" s="66">
        <f t="shared" si="96"/>
        <v>0.98038082852505726</v>
      </c>
      <c r="DI76" s="65">
        <f t="shared" si="19"/>
        <v>1348.8994402814153</v>
      </c>
      <c r="DJ76" s="65">
        <f t="shared" si="97"/>
        <v>347.27904606272938</v>
      </c>
      <c r="DK76" s="65">
        <f t="shared" si="98"/>
        <v>1.579672545270961</v>
      </c>
      <c r="DL76" s="65">
        <f t="shared" si="99"/>
        <v>0.80485932010613526</v>
      </c>
      <c r="DM76" s="65">
        <f t="shared" si="100"/>
        <v>-0.54641011670661133</v>
      </c>
      <c r="DN76" s="65">
        <f t="shared" si="101"/>
        <v>-1.9814182267379743E-2</v>
      </c>
      <c r="DO76" s="66">
        <f t="shared" si="102"/>
        <v>0.579024714970237</v>
      </c>
      <c r="DP76" s="66">
        <f t="shared" si="103"/>
        <v>0.98038082852505726</v>
      </c>
      <c r="DQ76" s="65">
        <f t="shared" si="20"/>
        <v>1348.8994402814153</v>
      </c>
      <c r="DR76" s="65">
        <f t="shared" si="104"/>
        <v>347.27904606272938</v>
      </c>
      <c r="DS76" s="65">
        <f t="shared" si="105"/>
        <v>1.579672545270961</v>
      </c>
      <c r="DT76" s="65">
        <f t="shared" si="106"/>
        <v>0.80485932010613526</v>
      </c>
      <c r="DU76" s="65">
        <f t="shared" si="107"/>
        <v>-0.54641011670661133</v>
      </c>
      <c r="DV76" s="65">
        <f t="shared" si="108"/>
        <v>-1.9814182267379743E-2</v>
      </c>
      <c r="DW76" s="66">
        <f t="shared" si="109"/>
        <v>0.579024714970237</v>
      </c>
      <c r="DX76" s="66">
        <f t="shared" si="110"/>
        <v>0.98038082852505726</v>
      </c>
      <c r="DY76" s="65">
        <f t="shared" si="21"/>
        <v>1348.8994402814153</v>
      </c>
      <c r="DZ76" s="65">
        <f t="shared" si="111"/>
        <v>347.27904606272938</v>
      </c>
      <c r="EA76" s="65">
        <f t="shared" si="112"/>
        <v>1.579672545270961</v>
      </c>
      <c r="EB76" s="65">
        <f t="shared" si="113"/>
        <v>0.80485932010613526</v>
      </c>
      <c r="EC76" s="65">
        <f t="shared" si="114"/>
        <v>-0.54641011670661133</v>
      </c>
      <c r="ED76" s="65">
        <f t="shared" si="115"/>
        <v>-1.9814182267379743E-2</v>
      </c>
      <c r="EE76" s="66">
        <f t="shared" si="116"/>
        <v>0.579024714970237</v>
      </c>
      <c r="EF76" s="66">
        <f t="shared" si="117"/>
        <v>0.98038082852505726</v>
      </c>
      <c r="EG76" s="65">
        <f t="shared" si="22"/>
        <v>1348.8994402814153</v>
      </c>
      <c r="EH76" s="65">
        <f t="shared" si="118"/>
        <v>347.27904606272938</v>
      </c>
      <c r="EI76" s="65">
        <f t="shared" si="119"/>
        <v>1.579672545270961</v>
      </c>
      <c r="EJ76" s="65">
        <f t="shared" si="120"/>
        <v>0.80485932010613526</v>
      </c>
      <c r="EK76" s="65">
        <f t="shared" si="121"/>
        <v>-0.54641011670661133</v>
      </c>
      <c r="EL76" s="65">
        <f t="shared" si="122"/>
        <v>-1.9814182267379743E-2</v>
      </c>
      <c r="EM76" s="66">
        <f t="shared" si="123"/>
        <v>0.579024714970237</v>
      </c>
      <c r="EN76" s="66">
        <f t="shared" si="124"/>
        <v>0.98038082852505726</v>
      </c>
      <c r="EO76" s="65">
        <f t="shared" si="23"/>
        <v>1348.8994402814153</v>
      </c>
      <c r="EP76" s="65">
        <f t="shared" si="125"/>
        <v>347.27904606272938</v>
      </c>
      <c r="EQ76" s="65">
        <f t="shared" si="126"/>
        <v>1.579672545270961</v>
      </c>
      <c r="ER76" s="65">
        <f t="shared" si="127"/>
        <v>0.80485932010613526</v>
      </c>
      <c r="ES76" s="65">
        <f t="shared" si="128"/>
        <v>-0.54641011670661133</v>
      </c>
      <c r="ET76" s="65">
        <f t="shared" si="129"/>
        <v>-1.9814182267379743E-2</v>
      </c>
      <c r="EU76" s="66">
        <f t="shared" si="130"/>
        <v>0.579024714970237</v>
      </c>
      <c r="EV76" s="66">
        <f t="shared" si="131"/>
        <v>0.98038082852505726</v>
      </c>
      <c r="EW76" s="65">
        <f t="shared" si="24"/>
        <v>0.10413062936575659</v>
      </c>
      <c r="EX76" s="65">
        <f t="shared" si="132"/>
        <v>74.129046062729401</v>
      </c>
      <c r="EY76" s="16"/>
      <c r="EZ76" s="16"/>
      <c r="FA76" s="16"/>
      <c r="FB76" s="16"/>
      <c r="FC76" s="16"/>
      <c r="FD76" s="16"/>
      <c r="FE76" s="16"/>
      <c r="FF76" s="16"/>
      <c r="FG76" s="16"/>
      <c r="FH76" s="16"/>
      <c r="FI76" s="16"/>
      <c r="FJ76" s="16"/>
    </row>
    <row r="77" spans="15:166" x14ac:dyDescent="0.3">
      <c r="S77" s="50">
        <v>0.15</v>
      </c>
      <c r="T77" s="65">
        <f t="shared" si="25"/>
        <v>0.14628047509897893</v>
      </c>
      <c r="U77" s="65">
        <f t="shared" si="26"/>
        <v>0.8537195249010211</v>
      </c>
      <c r="V77" s="65">
        <f t="shared" si="27"/>
        <v>0.14628047509897893</v>
      </c>
      <c r="W77" s="65">
        <f t="shared" si="28"/>
        <v>0.8537195249010211</v>
      </c>
      <c r="X77" s="65">
        <f t="shared" si="29"/>
        <v>0.13646017699115043</v>
      </c>
      <c r="Y77" s="65">
        <f t="shared" si="30"/>
        <v>0.86353982300884957</v>
      </c>
      <c r="Z77" s="55">
        <f t="shared" si="7"/>
        <v>344.35031510752202</v>
      </c>
      <c r="AA77" s="65">
        <f t="shared" si="31"/>
        <v>1.5858273413541066</v>
      </c>
      <c r="AB77" s="65">
        <f t="shared" si="32"/>
        <v>0.80337463802090903</v>
      </c>
      <c r="AC77" s="65">
        <f t="shared" si="143"/>
        <v>-0.53603944369096301</v>
      </c>
      <c r="AD77" s="65">
        <f t="shared" si="144"/>
        <v>-2.2902479384168867E-2</v>
      </c>
      <c r="AE77" s="66">
        <f t="shared" si="35"/>
        <v>0.58506083617776394</v>
      </c>
      <c r="AF77" s="66">
        <f t="shared" si="36"/>
        <v>0.97735779165968961</v>
      </c>
      <c r="AG77" s="65">
        <f t="shared" si="9"/>
        <v>1352.9949593175979</v>
      </c>
      <c r="AH77" s="65">
        <f t="shared" si="37"/>
        <v>347.37902076956635</v>
      </c>
      <c r="AI77" s="65">
        <f t="shared" si="38"/>
        <v>1.5794646962580963</v>
      </c>
      <c r="AJ77" s="65">
        <f t="shared" si="39"/>
        <v>0.8049096070755587</v>
      </c>
      <c r="AK77" s="65">
        <f t="shared" si="133"/>
        <v>-0.52986092926954864</v>
      </c>
      <c r="AL77" s="65">
        <f t="shared" si="134"/>
        <v>-2.2575685665717632E-2</v>
      </c>
      <c r="AM77" s="66">
        <f t="shared" si="135"/>
        <v>0.58868683309370617</v>
      </c>
      <c r="AN77" s="66">
        <f t="shared" si="136"/>
        <v>0.97767723824040853</v>
      </c>
      <c r="AO77" s="65">
        <f t="shared" si="10"/>
        <v>1353.7886054144592</v>
      </c>
      <c r="AP77" s="65">
        <f t="shared" si="40"/>
        <v>347.39836667236023</v>
      </c>
      <c r="AQ77" s="65">
        <f t="shared" si="41"/>
        <v>1.5794244927884977</v>
      </c>
      <c r="AR77" s="65">
        <f t="shared" si="42"/>
        <v>0.80491933502543145</v>
      </c>
      <c r="AS77" s="65">
        <f t="shared" si="137"/>
        <v>-0.52982188432564881</v>
      </c>
      <c r="AT77" s="65">
        <f t="shared" si="138"/>
        <v>-2.2573625007333536E-2</v>
      </c>
      <c r="AU77" s="66">
        <f t="shared" si="139"/>
        <v>0.5887098187868135</v>
      </c>
      <c r="AV77" s="66">
        <f t="shared" si="140"/>
        <v>0.97767925290128221</v>
      </c>
      <c r="AW77" s="65">
        <f t="shared" si="11"/>
        <v>1353.7938458760809</v>
      </c>
      <c r="AX77" s="65">
        <f t="shared" si="43"/>
        <v>347.39849438404758</v>
      </c>
      <c r="AY77" s="65">
        <f t="shared" si="44"/>
        <v>1.579424227404173</v>
      </c>
      <c r="AZ77" s="65">
        <f t="shared" si="45"/>
        <v>0.80491939924113753</v>
      </c>
      <c r="BA77" s="65">
        <f t="shared" si="141"/>
        <v>-0.52982162658858489</v>
      </c>
      <c r="BB77" s="65">
        <f t="shared" si="142"/>
        <v>-2.2573611405042493E-2</v>
      </c>
      <c r="BC77" s="66">
        <f t="shared" si="46"/>
        <v>0.58870997051917329</v>
      </c>
      <c r="BD77" s="66">
        <f t="shared" si="47"/>
        <v>0.97767926619996004</v>
      </c>
      <c r="BE77" s="65">
        <f t="shared" si="12"/>
        <v>1353.7938804779542</v>
      </c>
      <c r="BF77" s="65">
        <f t="shared" si="48"/>
        <v>347.39849522730475</v>
      </c>
      <c r="BG77" s="65">
        <f t="shared" si="49"/>
        <v>1.5794242256518889</v>
      </c>
      <c r="BH77" s="65">
        <f t="shared" si="50"/>
        <v>0.80491939966514203</v>
      </c>
      <c r="BI77" s="65">
        <f t="shared" si="51"/>
        <v>-0.52982162488679385</v>
      </c>
      <c r="BJ77" s="65">
        <f t="shared" si="52"/>
        <v>-2.2573611315229086E-2</v>
      </c>
      <c r="BK77" s="66">
        <f t="shared" si="53"/>
        <v>0.58870997152103466</v>
      </c>
      <c r="BL77" s="66">
        <f t="shared" si="54"/>
        <v>0.97767926628776869</v>
      </c>
      <c r="BM77" s="65">
        <f t="shared" si="13"/>
        <v>1353.7938807064274</v>
      </c>
      <c r="BN77" s="65">
        <f t="shared" si="55"/>
        <v>347.39849523287273</v>
      </c>
      <c r="BO77" s="65">
        <f t="shared" si="56"/>
        <v>1.5794242256403186</v>
      </c>
      <c r="BP77" s="65">
        <f t="shared" si="57"/>
        <v>0.80491939966794179</v>
      </c>
      <c r="BQ77" s="65">
        <f t="shared" si="58"/>
        <v>-0.52982162487555784</v>
      </c>
      <c r="BR77" s="65">
        <f t="shared" si="59"/>
        <v>-2.2573611314635672E-2</v>
      </c>
      <c r="BS77" s="66">
        <f t="shared" si="60"/>
        <v>0.58870997152764937</v>
      </c>
      <c r="BT77" s="66">
        <f t="shared" si="61"/>
        <v>0.97767926628834889</v>
      </c>
      <c r="BU77" s="65">
        <f t="shared" si="14"/>
        <v>1353.7938807079324</v>
      </c>
      <c r="BV77" s="65">
        <f t="shared" si="62"/>
        <v>347.3984952329094</v>
      </c>
      <c r="BW77" s="65">
        <f t="shared" si="63"/>
        <v>1.5794242256402424</v>
      </c>
      <c r="BX77" s="65">
        <f t="shared" si="64"/>
        <v>0.80491939966796022</v>
      </c>
      <c r="BY77" s="65">
        <f t="shared" si="65"/>
        <v>-0.52982162487548345</v>
      </c>
      <c r="BZ77" s="65">
        <f t="shared" si="66"/>
        <v>-2.257361131463187E-2</v>
      </c>
      <c r="CA77" s="66">
        <f t="shared" si="67"/>
        <v>0.58870997152769322</v>
      </c>
      <c r="CB77" s="66">
        <f t="shared" si="68"/>
        <v>0.97767926628835256</v>
      </c>
      <c r="CC77" s="65">
        <f t="shared" si="15"/>
        <v>1353.7938807079468</v>
      </c>
      <c r="CD77" s="65">
        <f t="shared" si="69"/>
        <v>347.3984952329098</v>
      </c>
      <c r="CE77" s="65">
        <f t="shared" si="70"/>
        <v>1.5794242256402418</v>
      </c>
      <c r="CF77" s="65">
        <f t="shared" si="71"/>
        <v>0.80491939966796033</v>
      </c>
      <c r="CG77" s="65">
        <f t="shared" si="72"/>
        <v>-0.52982162487548279</v>
      </c>
      <c r="CH77" s="65">
        <f t="shared" si="73"/>
        <v>-2.2573611314632036E-2</v>
      </c>
      <c r="CI77" s="66">
        <f t="shared" si="74"/>
        <v>0.58870997152769355</v>
      </c>
      <c r="CJ77" s="66">
        <f t="shared" si="75"/>
        <v>0.97767926628835244</v>
      </c>
      <c r="CK77" s="65">
        <f t="shared" si="16"/>
        <v>1353.7938807079422</v>
      </c>
      <c r="CL77" s="65">
        <f t="shared" si="76"/>
        <v>347.39849523290968</v>
      </c>
      <c r="CM77" s="65">
        <f t="shared" si="77"/>
        <v>1.579424225640242</v>
      </c>
      <c r="CN77" s="65">
        <f t="shared" si="78"/>
        <v>0.80491939966796033</v>
      </c>
      <c r="CO77" s="65">
        <f t="shared" si="79"/>
        <v>-0.52982162487548323</v>
      </c>
      <c r="CP77" s="65">
        <f t="shared" si="80"/>
        <v>-2.2573611314631953E-2</v>
      </c>
      <c r="CQ77" s="66">
        <f t="shared" si="81"/>
        <v>0.58870997152769333</v>
      </c>
      <c r="CR77" s="66">
        <f t="shared" si="82"/>
        <v>0.97767926628835256</v>
      </c>
      <c r="CS77" s="65">
        <f t="shared" si="17"/>
        <v>1353.7938807079422</v>
      </c>
      <c r="CT77" s="65">
        <f t="shared" si="83"/>
        <v>347.39849523290968</v>
      </c>
      <c r="CU77" s="65">
        <f t="shared" si="84"/>
        <v>1.579424225640242</v>
      </c>
      <c r="CV77" s="65">
        <f t="shared" si="85"/>
        <v>0.80491939966796033</v>
      </c>
      <c r="CW77" s="65">
        <f t="shared" si="86"/>
        <v>-0.52982162487548323</v>
      </c>
      <c r="CX77" s="65">
        <f t="shared" si="87"/>
        <v>-2.2573611314631953E-2</v>
      </c>
      <c r="CY77" s="66">
        <f t="shared" si="88"/>
        <v>0.58870997152769333</v>
      </c>
      <c r="CZ77" s="66">
        <f t="shared" si="89"/>
        <v>0.97767926628835256</v>
      </c>
      <c r="DA77" s="65">
        <f t="shared" si="18"/>
        <v>1353.7938807079422</v>
      </c>
      <c r="DB77" s="65">
        <f t="shared" si="90"/>
        <v>347.39849523290968</v>
      </c>
      <c r="DC77" s="65">
        <f t="shared" si="91"/>
        <v>1.579424225640242</v>
      </c>
      <c r="DD77" s="65">
        <f t="shared" si="92"/>
        <v>0.80491939966796033</v>
      </c>
      <c r="DE77" s="65">
        <f t="shared" si="93"/>
        <v>-0.52982162487548323</v>
      </c>
      <c r="DF77" s="65">
        <f t="shared" si="94"/>
        <v>-2.2573611314631953E-2</v>
      </c>
      <c r="DG77" s="66">
        <f t="shared" si="95"/>
        <v>0.58870997152769333</v>
      </c>
      <c r="DH77" s="66">
        <f t="shared" si="96"/>
        <v>0.97767926628835256</v>
      </c>
      <c r="DI77" s="65">
        <f t="shared" si="19"/>
        <v>1353.7938807079422</v>
      </c>
      <c r="DJ77" s="65">
        <f t="shared" si="97"/>
        <v>347.39849523290968</v>
      </c>
      <c r="DK77" s="65">
        <f t="shared" si="98"/>
        <v>1.579424225640242</v>
      </c>
      <c r="DL77" s="65">
        <f t="shared" si="99"/>
        <v>0.80491939966796033</v>
      </c>
      <c r="DM77" s="65">
        <f t="shared" si="100"/>
        <v>-0.52982162487548323</v>
      </c>
      <c r="DN77" s="65">
        <f t="shared" si="101"/>
        <v>-2.2573611314631953E-2</v>
      </c>
      <c r="DO77" s="66">
        <f t="shared" si="102"/>
        <v>0.58870997152769333</v>
      </c>
      <c r="DP77" s="66">
        <f t="shared" si="103"/>
        <v>0.97767926628835256</v>
      </c>
      <c r="DQ77" s="65">
        <f t="shared" si="20"/>
        <v>1353.7938807079422</v>
      </c>
      <c r="DR77" s="65">
        <f t="shared" si="104"/>
        <v>347.39849523290968</v>
      </c>
      <c r="DS77" s="65">
        <f t="shared" si="105"/>
        <v>1.579424225640242</v>
      </c>
      <c r="DT77" s="65">
        <f t="shared" si="106"/>
        <v>0.80491939966796033</v>
      </c>
      <c r="DU77" s="65">
        <f t="shared" si="107"/>
        <v>-0.52982162487548323</v>
      </c>
      <c r="DV77" s="65">
        <f t="shared" si="108"/>
        <v>-2.2573611314631953E-2</v>
      </c>
      <c r="DW77" s="66">
        <f t="shared" si="109"/>
        <v>0.58870997152769333</v>
      </c>
      <c r="DX77" s="66">
        <f t="shared" si="110"/>
        <v>0.97767926628835256</v>
      </c>
      <c r="DY77" s="65">
        <f t="shared" si="21"/>
        <v>1353.7938807079422</v>
      </c>
      <c r="DZ77" s="65">
        <f t="shared" si="111"/>
        <v>347.39849523290968</v>
      </c>
      <c r="EA77" s="65">
        <f t="shared" si="112"/>
        <v>1.579424225640242</v>
      </c>
      <c r="EB77" s="65">
        <f t="shared" si="113"/>
        <v>0.80491939966796033</v>
      </c>
      <c r="EC77" s="65">
        <f t="shared" si="114"/>
        <v>-0.52982162487548323</v>
      </c>
      <c r="ED77" s="65">
        <f t="shared" si="115"/>
        <v>-2.2573611314631953E-2</v>
      </c>
      <c r="EE77" s="66">
        <f t="shared" si="116"/>
        <v>0.58870997152769333</v>
      </c>
      <c r="EF77" s="66">
        <f t="shared" si="117"/>
        <v>0.97767926628835256</v>
      </c>
      <c r="EG77" s="65">
        <f t="shared" si="22"/>
        <v>1353.7938807079422</v>
      </c>
      <c r="EH77" s="65">
        <f t="shared" si="118"/>
        <v>347.39849523290968</v>
      </c>
      <c r="EI77" s="65">
        <f t="shared" si="119"/>
        <v>1.579424225640242</v>
      </c>
      <c r="EJ77" s="65">
        <f t="shared" si="120"/>
        <v>0.80491939966796033</v>
      </c>
      <c r="EK77" s="65">
        <f t="shared" si="121"/>
        <v>-0.52982162487548323</v>
      </c>
      <c r="EL77" s="65">
        <f t="shared" si="122"/>
        <v>-2.2573611314631953E-2</v>
      </c>
      <c r="EM77" s="66">
        <f t="shared" si="123"/>
        <v>0.58870997152769333</v>
      </c>
      <c r="EN77" s="66">
        <f t="shared" si="124"/>
        <v>0.97767926628835256</v>
      </c>
      <c r="EO77" s="65">
        <f t="shared" si="23"/>
        <v>1353.7938807079422</v>
      </c>
      <c r="EP77" s="65">
        <f t="shared" si="125"/>
        <v>347.39849523290968</v>
      </c>
      <c r="EQ77" s="65">
        <f t="shared" si="126"/>
        <v>1.579424225640242</v>
      </c>
      <c r="ER77" s="65">
        <f t="shared" si="127"/>
        <v>0.80491939966796033</v>
      </c>
      <c r="ES77" s="65">
        <f t="shared" si="128"/>
        <v>-0.52982162487548323</v>
      </c>
      <c r="ET77" s="65">
        <f t="shared" si="129"/>
        <v>-2.2573611314631953E-2</v>
      </c>
      <c r="EU77" s="66">
        <f t="shared" si="130"/>
        <v>0.58870997152769333</v>
      </c>
      <c r="EV77" s="66">
        <f t="shared" si="131"/>
        <v>0.97767926628835256</v>
      </c>
      <c r="EW77" s="65">
        <f t="shared" si="24"/>
        <v>0.11384631539751722</v>
      </c>
      <c r="EX77" s="65">
        <f t="shared" si="132"/>
        <v>74.248495232909704</v>
      </c>
      <c r="EY77" s="16"/>
      <c r="EZ77" s="16"/>
      <c r="FA77" s="16"/>
      <c r="FB77" s="16"/>
      <c r="FC77" s="16"/>
      <c r="FD77" s="16"/>
      <c r="FE77" s="16"/>
      <c r="FF77" s="16"/>
      <c r="FG77" s="16"/>
      <c r="FH77" s="16"/>
      <c r="FI77" s="16"/>
      <c r="FJ77" s="16"/>
    </row>
    <row r="78" spans="15:166" x14ac:dyDescent="0.3">
      <c r="S78" s="50">
        <v>0.16</v>
      </c>
      <c r="T78" s="65">
        <f t="shared" si="25"/>
        <v>0.15607803901950976</v>
      </c>
      <c r="U78" s="65">
        <f t="shared" si="26"/>
        <v>0.84392196098049022</v>
      </c>
      <c r="V78" s="65">
        <f t="shared" si="27"/>
        <v>0.15607803901950976</v>
      </c>
      <c r="W78" s="65">
        <f t="shared" si="28"/>
        <v>0.84392196098049022</v>
      </c>
      <c r="X78" s="65">
        <f t="shared" si="29"/>
        <v>0.14571226080793764</v>
      </c>
      <c r="Y78" s="65">
        <f t="shared" si="30"/>
        <v>0.85428773919206236</v>
      </c>
      <c r="Z78" s="55">
        <f t="shared" si="7"/>
        <v>344.29015708023434</v>
      </c>
      <c r="AA78" s="65">
        <f t="shared" si="31"/>
        <v>1.585955115618122</v>
      </c>
      <c r="AB78" s="65">
        <f t="shared" si="32"/>
        <v>0.80334390591993421</v>
      </c>
      <c r="AC78" s="65">
        <f t="shared" si="143"/>
        <v>-0.51995775448956083</v>
      </c>
      <c r="AD78" s="65">
        <f t="shared" si="144"/>
        <v>-2.5881507567542483E-2</v>
      </c>
      <c r="AE78" s="66">
        <f t="shared" si="35"/>
        <v>0.59454566432473277</v>
      </c>
      <c r="AF78" s="66">
        <f t="shared" si="36"/>
        <v>0.97445054778387075</v>
      </c>
      <c r="AG78" s="65">
        <f t="shared" si="9"/>
        <v>1357.7707855292801</v>
      </c>
      <c r="AH78" s="65">
        <f t="shared" si="37"/>
        <v>347.49530149960452</v>
      </c>
      <c r="AI78" s="65">
        <f t="shared" si="38"/>
        <v>1.5792231315791228</v>
      </c>
      <c r="AJ78" s="65">
        <f t="shared" si="39"/>
        <v>0.80496806347383665</v>
      </c>
      <c r="AK78" s="65">
        <f t="shared" si="133"/>
        <v>-0.51365477435813578</v>
      </c>
      <c r="AL78" s="65">
        <f t="shared" si="134"/>
        <v>-2.54928021232462E-2</v>
      </c>
      <c r="AM78" s="66">
        <f t="shared" si="135"/>
        <v>0.59830490860975716</v>
      </c>
      <c r="AN78" s="66">
        <f t="shared" si="136"/>
        <v>0.97482939564233428</v>
      </c>
      <c r="AO78" s="65">
        <f t="shared" si="10"/>
        <v>1358.4930412698372</v>
      </c>
      <c r="AP78" s="65">
        <f t="shared" si="40"/>
        <v>347.51285874684584</v>
      </c>
      <c r="AQ78" s="65">
        <f t="shared" si="41"/>
        <v>1.5791866749433641</v>
      </c>
      <c r="AR78" s="65">
        <f t="shared" si="42"/>
        <v>0.80497688678480572</v>
      </c>
      <c r="AS78" s="65">
        <f t="shared" si="137"/>
        <v>-0.51362063417155834</v>
      </c>
      <c r="AT78" s="65">
        <f t="shared" si="138"/>
        <v>-2.5490701561099061E-2</v>
      </c>
      <c r="AU78" s="66">
        <f t="shared" si="139"/>
        <v>0.59832533519964903</v>
      </c>
      <c r="AV78" s="66">
        <f t="shared" si="140"/>
        <v>0.97483144333421334</v>
      </c>
      <c r="AW78" s="65">
        <f t="shared" si="11"/>
        <v>1358.4971665676676</v>
      </c>
      <c r="AX78" s="65">
        <f t="shared" si="43"/>
        <v>347.51295900719435</v>
      </c>
      <c r="AY78" s="65">
        <f t="shared" si="44"/>
        <v>1.5791864667713877</v>
      </c>
      <c r="AZ78" s="65">
        <f t="shared" si="45"/>
        <v>0.80497693716788388</v>
      </c>
      <c r="BA78" s="65">
        <f t="shared" si="141"/>
        <v>-0.5136204392265904</v>
      </c>
      <c r="BB78" s="65">
        <f t="shared" si="142"/>
        <v>-2.5490689566762814E-2</v>
      </c>
      <c r="BC78" s="66">
        <f t="shared" si="46"/>
        <v>0.59832545184017372</v>
      </c>
      <c r="BD78" s="66">
        <f t="shared" si="47"/>
        <v>0.97483145502666957</v>
      </c>
      <c r="BE78" s="65">
        <f t="shared" si="12"/>
        <v>1358.4971901302636</v>
      </c>
      <c r="BF78" s="65">
        <f t="shared" si="48"/>
        <v>347.51295957985388</v>
      </c>
      <c r="BG78" s="65">
        <f t="shared" si="49"/>
        <v>1.5791864655823671</v>
      </c>
      <c r="BH78" s="65">
        <f t="shared" si="50"/>
        <v>0.80497693745565801</v>
      </c>
      <c r="BI78" s="65">
        <f t="shared" si="51"/>
        <v>-0.51362043811311875</v>
      </c>
      <c r="BJ78" s="65">
        <f t="shared" si="52"/>
        <v>-2.5490689498254504E-2</v>
      </c>
      <c r="BK78" s="66">
        <f t="shared" si="53"/>
        <v>0.59832545250639213</v>
      </c>
      <c r="BL78" s="66">
        <f t="shared" si="54"/>
        <v>0.97483145509345359</v>
      </c>
      <c r="BM78" s="65">
        <f t="shared" si="13"/>
        <v>1358.4971902648497</v>
      </c>
      <c r="BN78" s="65">
        <f t="shared" si="55"/>
        <v>347.51295958312488</v>
      </c>
      <c r="BO78" s="65">
        <f t="shared" si="56"/>
        <v>1.5791864655755756</v>
      </c>
      <c r="BP78" s="65">
        <f t="shared" si="57"/>
        <v>0.80497693745730181</v>
      </c>
      <c r="BQ78" s="65">
        <f t="shared" si="58"/>
        <v>-0.51362043810675906</v>
      </c>
      <c r="BR78" s="65">
        <f t="shared" si="59"/>
        <v>-2.5490689497863095E-2</v>
      </c>
      <c r="BS78" s="66">
        <f t="shared" si="60"/>
        <v>0.59832545251019731</v>
      </c>
      <c r="BT78" s="66">
        <f t="shared" si="61"/>
        <v>0.97483145509383518</v>
      </c>
      <c r="BU78" s="65">
        <f t="shared" si="14"/>
        <v>1358.4971902656184</v>
      </c>
      <c r="BV78" s="65">
        <f t="shared" si="62"/>
        <v>347.51295958314353</v>
      </c>
      <c r="BW78" s="65">
        <f t="shared" si="63"/>
        <v>1.579186465575537</v>
      </c>
      <c r="BX78" s="65">
        <f t="shared" si="64"/>
        <v>0.80497693745731114</v>
      </c>
      <c r="BY78" s="65">
        <f t="shared" si="65"/>
        <v>-0.51362043810672287</v>
      </c>
      <c r="BZ78" s="65">
        <f t="shared" si="66"/>
        <v>-2.5490689497860958E-2</v>
      </c>
      <c r="CA78" s="66">
        <f t="shared" si="67"/>
        <v>0.59832545251021896</v>
      </c>
      <c r="CB78" s="66">
        <f t="shared" si="68"/>
        <v>0.97483145509383717</v>
      </c>
      <c r="CC78" s="65">
        <f t="shared" si="15"/>
        <v>1358.4971902656227</v>
      </c>
      <c r="CD78" s="65">
        <f t="shared" si="69"/>
        <v>347.51295958314364</v>
      </c>
      <c r="CE78" s="65">
        <f t="shared" si="70"/>
        <v>1.5791864655755368</v>
      </c>
      <c r="CF78" s="65">
        <f t="shared" si="71"/>
        <v>0.80497693745731125</v>
      </c>
      <c r="CG78" s="65">
        <f t="shared" si="72"/>
        <v>-0.51362043810672275</v>
      </c>
      <c r="CH78" s="65">
        <f t="shared" si="73"/>
        <v>-2.5490689497861041E-2</v>
      </c>
      <c r="CI78" s="66">
        <f t="shared" si="74"/>
        <v>0.59832545251021907</v>
      </c>
      <c r="CJ78" s="66">
        <f t="shared" si="75"/>
        <v>0.97483145509383717</v>
      </c>
      <c r="CK78" s="65">
        <f t="shared" si="16"/>
        <v>1358.4971902656227</v>
      </c>
      <c r="CL78" s="65">
        <f t="shared" si="76"/>
        <v>347.51295958314364</v>
      </c>
      <c r="CM78" s="65">
        <f t="shared" si="77"/>
        <v>1.5791864655755368</v>
      </c>
      <c r="CN78" s="65">
        <f t="shared" si="78"/>
        <v>0.80497693745731125</v>
      </c>
      <c r="CO78" s="65">
        <f t="shared" si="79"/>
        <v>-0.51362043810672275</v>
      </c>
      <c r="CP78" s="65">
        <f t="shared" si="80"/>
        <v>-2.5490689497861041E-2</v>
      </c>
      <c r="CQ78" s="66">
        <f t="shared" si="81"/>
        <v>0.59832545251021907</v>
      </c>
      <c r="CR78" s="66">
        <f t="shared" si="82"/>
        <v>0.97483145509383717</v>
      </c>
      <c r="CS78" s="65">
        <f t="shared" si="17"/>
        <v>1358.4971902656227</v>
      </c>
      <c r="CT78" s="65">
        <f t="shared" si="83"/>
        <v>347.51295958314364</v>
      </c>
      <c r="CU78" s="65">
        <f t="shared" si="84"/>
        <v>1.5791864655755368</v>
      </c>
      <c r="CV78" s="65">
        <f t="shared" si="85"/>
        <v>0.80497693745731125</v>
      </c>
      <c r="CW78" s="65">
        <f t="shared" si="86"/>
        <v>-0.51362043810672275</v>
      </c>
      <c r="CX78" s="65">
        <f t="shared" si="87"/>
        <v>-2.5490689497861041E-2</v>
      </c>
      <c r="CY78" s="66">
        <f t="shared" si="88"/>
        <v>0.59832545251021907</v>
      </c>
      <c r="CZ78" s="66">
        <f t="shared" si="89"/>
        <v>0.97483145509383717</v>
      </c>
      <c r="DA78" s="65">
        <f t="shared" si="18"/>
        <v>1358.4971902656227</v>
      </c>
      <c r="DB78" s="65">
        <f t="shared" si="90"/>
        <v>347.51295958314364</v>
      </c>
      <c r="DC78" s="65">
        <f t="shared" si="91"/>
        <v>1.5791864655755368</v>
      </c>
      <c r="DD78" s="65">
        <f t="shared" si="92"/>
        <v>0.80497693745731125</v>
      </c>
      <c r="DE78" s="65">
        <f t="shared" si="93"/>
        <v>-0.51362043810672275</v>
      </c>
      <c r="DF78" s="65">
        <f t="shared" si="94"/>
        <v>-2.5490689497861041E-2</v>
      </c>
      <c r="DG78" s="66">
        <f t="shared" si="95"/>
        <v>0.59832545251021907</v>
      </c>
      <c r="DH78" s="66">
        <f t="shared" si="96"/>
        <v>0.97483145509383717</v>
      </c>
      <c r="DI78" s="65">
        <f t="shared" si="19"/>
        <v>1358.4971902656227</v>
      </c>
      <c r="DJ78" s="65">
        <f t="shared" si="97"/>
        <v>347.51295958314364</v>
      </c>
      <c r="DK78" s="65">
        <f t="shared" si="98"/>
        <v>1.5791864655755368</v>
      </c>
      <c r="DL78" s="65">
        <f t="shared" si="99"/>
        <v>0.80497693745731125</v>
      </c>
      <c r="DM78" s="65">
        <f t="shared" si="100"/>
        <v>-0.51362043810672275</v>
      </c>
      <c r="DN78" s="65">
        <f t="shared" si="101"/>
        <v>-2.5490689497861041E-2</v>
      </c>
      <c r="DO78" s="66">
        <f t="shared" si="102"/>
        <v>0.59832545251021907</v>
      </c>
      <c r="DP78" s="66">
        <f t="shared" si="103"/>
        <v>0.97483145509383717</v>
      </c>
      <c r="DQ78" s="65">
        <f t="shared" si="20"/>
        <v>1358.4971902656227</v>
      </c>
      <c r="DR78" s="65">
        <f t="shared" si="104"/>
        <v>347.51295958314364</v>
      </c>
      <c r="DS78" s="65">
        <f t="shared" si="105"/>
        <v>1.5791864655755368</v>
      </c>
      <c r="DT78" s="65">
        <f t="shared" si="106"/>
        <v>0.80497693745731125</v>
      </c>
      <c r="DU78" s="65">
        <f t="shared" si="107"/>
        <v>-0.51362043810672275</v>
      </c>
      <c r="DV78" s="65">
        <f t="shared" si="108"/>
        <v>-2.5490689497861041E-2</v>
      </c>
      <c r="DW78" s="66">
        <f t="shared" si="109"/>
        <v>0.59832545251021907</v>
      </c>
      <c r="DX78" s="66">
        <f t="shared" si="110"/>
        <v>0.97483145509383717</v>
      </c>
      <c r="DY78" s="65">
        <f t="shared" si="21"/>
        <v>1358.4971902656227</v>
      </c>
      <c r="DZ78" s="65">
        <f t="shared" si="111"/>
        <v>347.51295958314364</v>
      </c>
      <c r="EA78" s="65">
        <f t="shared" si="112"/>
        <v>1.5791864655755368</v>
      </c>
      <c r="EB78" s="65">
        <f t="shared" si="113"/>
        <v>0.80497693745731125</v>
      </c>
      <c r="EC78" s="65">
        <f t="shared" si="114"/>
        <v>-0.51362043810672275</v>
      </c>
      <c r="ED78" s="65">
        <f t="shared" si="115"/>
        <v>-2.5490689497861041E-2</v>
      </c>
      <c r="EE78" s="66">
        <f t="shared" si="116"/>
        <v>0.59832545251021907</v>
      </c>
      <c r="EF78" s="66">
        <f t="shared" si="117"/>
        <v>0.97483145509383717</v>
      </c>
      <c r="EG78" s="65">
        <f t="shared" si="22"/>
        <v>1358.4971902656227</v>
      </c>
      <c r="EH78" s="65">
        <f t="shared" si="118"/>
        <v>347.51295958314364</v>
      </c>
      <c r="EI78" s="65">
        <f t="shared" si="119"/>
        <v>1.5791864655755368</v>
      </c>
      <c r="EJ78" s="65">
        <f t="shared" si="120"/>
        <v>0.80497693745731125</v>
      </c>
      <c r="EK78" s="65">
        <f t="shared" si="121"/>
        <v>-0.51362043810672275</v>
      </c>
      <c r="EL78" s="65">
        <f t="shared" si="122"/>
        <v>-2.5490689497861041E-2</v>
      </c>
      <c r="EM78" s="66">
        <f t="shared" si="123"/>
        <v>0.59832545251021907</v>
      </c>
      <c r="EN78" s="66">
        <f t="shared" si="124"/>
        <v>0.97483145509383717</v>
      </c>
      <c r="EO78" s="65">
        <f t="shared" si="23"/>
        <v>1358.4971902656227</v>
      </c>
      <c r="EP78" s="65">
        <f t="shared" si="125"/>
        <v>347.51295958314364</v>
      </c>
      <c r="EQ78" s="65">
        <f t="shared" si="126"/>
        <v>1.5791864655755368</v>
      </c>
      <c r="ER78" s="65">
        <f t="shared" si="127"/>
        <v>0.80497693745731125</v>
      </c>
      <c r="ES78" s="65">
        <f t="shared" si="128"/>
        <v>-0.51362043810672275</v>
      </c>
      <c r="ET78" s="65">
        <f t="shared" si="129"/>
        <v>-2.5490689497861041E-2</v>
      </c>
      <c r="EU78" s="66">
        <f t="shared" si="130"/>
        <v>0.59832545251021907</v>
      </c>
      <c r="EV78" s="66">
        <f t="shared" si="131"/>
        <v>0.97483145509383717</v>
      </c>
      <c r="EW78" s="65">
        <f t="shared" si="24"/>
        <v>0.12384828207892848</v>
      </c>
      <c r="EX78" s="65">
        <f t="shared" si="132"/>
        <v>74.362959583143663</v>
      </c>
      <c r="EY78" s="16"/>
      <c r="EZ78" s="16"/>
      <c r="FA78" s="16"/>
      <c r="FB78" s="16"/>
      <c r="FC78" s="16"/>
      <c r="FD78" s="16"/>
      <c r="FE78" s="16"/>
      <c r="FF78" s="16"/>
      <c r="FG78" s="16"/>
      <c r="FH78" s="16"/>
      <c r="FI78" s="16"/>
      <c r="FJ78" s="16"/>
    </row>
    <row r="79" spans="15:166" x14ac:dyDescent="0.3">
      <c r="S79" s="50">
        <v>0.17</v>
      </c>
      <c r="T79" s="65">
        <f t="shared" si="25"/>
        <v>0.16588132271381509</v>
      </c>
      <c r="U79" s="65">
        <f t="shared" si="26"/>
        <v>0.83411867728618483</v>
      </c>
      <c r="V79" s="65">
        <f t="shared" si="27"/>
        <v>0.16588132271381509</v>
      </c>
      <c r="W79" s="65">
        <f t="shared" si="28"/>
        <v>0.83411867728618483</v>
      </c>
      <c r="X79" s="65">
        <f t="shared" si="29"/>
        <v>0.15498403689251508</v>
      </c>
      <c r="Y79" s="65">
        <f t="shared" si="30"/>
        <v>0.84501596310748495</v>
      </c>
      <c r="Z79" s="55">
        <f t="shared" si="7"/>
        <v>344.22999905294671</v>
      </c>
      <c r="AA79" s="65">
        <f t="shared" si="31"/>
        <v>1.5860829448425948</v>
      </c>
      <c r="AB79" s="65">
        <f t="shared" si="32"/>
        <v>0.8033131642536403</v>
      </c>
      <c r="AC79" s="65">
        <f t="shared" si="143"/>
        <v>-0.5042275756991913</v>
      </c>
      <c r="AD79" s="65">
        <f t="shared" si="144"/>
        <v>-2.9020708077270752E-2</v>
      </c>
      <c r="AE79" s="66">
        <f t="shared" si="35"/>
        <v>0.60397191788311022</v>
      </c>
      <c r="AF79" s="66">
        <f t="shared" si="36"/>
        <v>0.97139634850767875</v>
      </c>
      <c r="AG79" s="65">
        <f t="shared" si="9"/>
        <v>1362.3574756828868</v>
      </c>
      <c r="AH79" s="65">
        <f t="shared" si="37"/>
        <v>347.60667414559344</v>
      </c>
      <c r="AI79" s="65">
        <f t="shared" si="38"/>
        <v>1.578991949216658</v>
      </c>
      <c r="AJ79" s="65">
        <f t="shared" si="39"/>
        <v>0.80502401979902272</v>
      </c>
      <c r="AK79" s="65">
        <f t="shared" si="133"/>
        <v>-0.49782782368088796</v>
      </c>
      <c r="AL79" s="65">
        <f t="shared" si="134"/>
        <v>-2.8563988833030685E-2</v>
      </c>
      <c r="AM79" s="66">
        <f t="shared" si="135"/>
        <v>0.60784958319706128</v>
      </c>
      <c r="AN79" s="66">
        <f t="shared" si="136"/>
        <v>0.97184010524223319</v>
      </c>
      <c r="AO79" s="65">
        <f t="shared" si="10"/>
        <v>1362.9946010933591</v>
      </c>
      <c r="AP79" s="65">
        <f t="shared" si="40"/>
        <v>347.62212125294218</v>
      </c>
      <c r="AQ79" s="65">
        <f t="shared" si="41"/>
        <v>1.5789598991706455</v>
      </c>
      <c r="AR79" s="65">
        <f t="shared" si="42"/>
        <v>0.80503177827698058</v>
      </c>
      <c r="AS79" s="65">
        <f t="shared" si="137"/>
        <v>-0.49779888989842785</v>
      </c>
      <c r="AT79" s="65">
        <f t="shared" si="138"/>
        <v>-2.8561929004346509E-2</v>
      </c>
      <c r="AU79" s="66">
        <f t="shared" si="139"/>
        <v>0.60786717083910724</v>
      </c>
      <c r="AV79" s="66">
        <f t="shared" si="140"/>
        <v>0.97184210706842011</v>
      </c>
      <c r="AW79" s="65">
        <f t="shared" si="11"/>
        <v>1362.9976765975371</v>
      </c>
      <c r="AX79" s="65">
        <f t="shared" si="43"/>
        <v>347.62219580474891</v>
      </c>
      <c r="AY79" s="65">
        <f t="shared" si="44"/>
        <v>1.5789597444971699</v>
      </c>
      <c r="AZ79" s="65">
        <f t="shared" si="45"/>
        <v>0.8050318157199472</v>
      </c>
      <c r="BA79" s="65">
        <f t="shared" si="141"/>
        <v>-0.49779875026386317</v>
      </c>
      <c r="BB79" s="65">
        <f t="shared" si="142"/>
        <v>-2.8561919063713359E-2</v>
      </c>
      <c r="BC79" s="66">
        <f t="shared" si="46"/>
        <v>0.60786725571838096</v>
      </c>
      <c r="BD79" s="66">
        <f t="shared" si="47"/>
        <v>0.971842116729146</v>
      </c>
      <c r="BE79" s="65">
        <f t="shared" si="12"/>
        <v>1362.9976914441952</v>
      </c>
      <c r="BF79" s="65">
        <f t="shared" si="48"/>
        <v>347.62219616463926</v>
      </c>
      <c r="BG79" s="65">
        <f t="shared" si="49"/>
        <v>1.5789597437505014</v>
      </c>
      <c r="BH79" s="65">
        <f t="shared" si="50"/>
        <v>0.80503181590069883</v>
      </c>
      <c r="BI79" s="65">
        <f t="shared" si="51"/>
        <v>-0.49779874958979325</v>
      </c>
      <c r="BJ79" s="65">
        <f t="shared" si="52"/>
        <v>-2.8561919015725828E-2</v>
      </c>
      <c r="BK79" s="66">
        <f t="shared" si="53"/>
        <v>0.60786725612812598</v>
      </c>
      <c r="BL79" s="66">
        <f t="shared" si="54"/>
        <v>0.97184211677578236</v>
      </c>
      <c r="BM79" s="65">
        <f t="shared" si="13"/>
        <v>1362.9976915158652</v>
      </c>
      <c r="BN79" s="65">
        <f t="shared" si="55"/>
        <v>347.62219616637657</v>
      </c>
      <c r="BO79" s="65">
        <f t="shared" si="56"/>
        <v>1.5789597437468972</v>
      </c>
      <c r="BP79" s="65">
        <f t="shared" si="57"/>
        <v>0.80503181590157136</v>
      </c>
      <c r="BQ79" s="65">
        <f t="shared" si="58"/>
        <v>-0.4977987495865388</v>
      </c>
      <c r="BR79" s="65">
        <f t="shared" si="59"/>
        <v>-2.8561919015494569E-2</v>
      </c>
      <c r="BS79" s="66">
        <f t="shared" si="60"/>
        <v>0.60786725613010417</v>
      </c>
      <c r="BT79" s="66">
        <f t="shared" si="61"/>
        <v>0.97184211677600707</v>
      </c>
      <c r="BU79" s="65">
        <f t="shared" si="14"/>
        <v>1362.9976915162131</v>
      </c>
      <c r="BV79" s="65">
        <f t="shared" si="62"/>
        <v>347.62219616638498</v>
      </c>
      <c r="BW79" s="65">
        <f t="shared" si="63"/>
        <v>1.5789597437468796</v>
      </c>
      <c r="BX79" s="65">
        <f t="shared" si="64"/>
        <v>0.80503181590157558</v>
      </c>
      <c r="BY79" s="65">
        <f t="shared" si="65"/>
        <v>-0.49779874958652298</v>
      </c>
      <c r="BZ79" s="65">
        <f t="shared" si="66"/>
        <v>-2.856191901549357E-2</v>
      </c>
      <c r="CA79" s="66">
        <f t="shared" si="67"/>
        <v>0.60786725613011383</v>
      </c>
      <c r="CB79" s="66">
        <f t="shared" si="68"/>
        <v>0.97184211677600807</v>
      </c>
      <c r="CC79" s="65">
        <f t="shared" si="15"/>
        <v>1362.9976915162133</v>
      </c>
      <c r="CD79" s="65">
        <f t="shared" si="69"/>
        <v>347.62219616638504</v>
      </c>
      <c r="CE79" s="65">
        <f t="shared" si="70"/>
        <v>1.5789597437468794</v>
      </c>
      <c r="CF79" s="65">
        <f t="shared" si="71"/>
        <v>0.80503181590157558</v>
      </c>
      <c r="CG79" s="65">
        <f t="shared" si="72"/>
        <v>-0.49779874958652343</v>
      </c>
      <c r="CH79" s="65">
        <f t="shared" si="73"/>
        <v>-2.8561919015492931E-2</v>
      </c>
      <c r="CI79" s="66">
        <f t="shared" si="74"/>
        <v>0.60786725613011361</v>
      </c>
      <c r="CJ79" s="66">
        <f t="shared" si="75"/>
        <v>0.97184211677600874</v>
      </c>
      <c r="CK79" s="65">
        <f t="shared" si="16"/>
        <v>1362.9976915162106</v>
      </c>
      <c r="CL79" s="65">
        <f t="shared" si="76"/>
        <v>347.62219616638498</v>
      </c>
      <c r="CM79" s="65">
        <f t="shared" si="77"/>
        <v>1.5789597437468796</v>
      </c>
      <c r="CN79" s="65">
        <f t="shared" si="78"/>
        <v>0.80503181590157558</v>
      </c>
      <c r="CO79" s="65">
        <f t="shared" si="79"/>
        <v>-0.49779874958652298</v>
      </c>
      <c r="CP79" s="65">
        <f t="shared" si="80"/>
        <v>-2.856191901549357E-2</v>
      </c>
      <c r="CQ79" s="66">
        <f t="shared" si="81"/>
        <v>0.60786725613011383</v>
      </c>
      <c r="CR79" s="66">
        <f t="shared" si="82"/>
        <v>0.97184211677600807</v>
      </c>
      <c r="CS79" s="65">
        <f t="shared" si="17"/>
        <v>1362.9976915162133</v>
      </c>
      <c r="CT79" s="65">
        <f t="shared" si="83"/>
        <v>347.62219616638504</v>
      </c>
      <c r="CU79" s="65">
        <f t="shared" si="84"/>
        <v>1.5789597437468794</v>
      </c>
      <c r="CV79" s="65">
        <f t="shared" si="85"/>
        <v>0.80503181590157558</v>
      </c>
      <c r="CW79" s="65">
        <f t="shared" si="86"/>
        <v>-0.49779874958652343</v>
      </c>
      <c r="CX79" s="65">
        <f t="shared" si="87"/>
        <v>-2.8561919015492931E-2</v>
      </c>
      <c r="CY79" s="66">
        <f t="shared" si="88"/>
        <v>0.60786725613011361</v>
      </c>
      <c r="CZ79" s="66">
        <f t="shared" si="89"/>
        <v>0.97184211677600874</v>
      </c>
      <c r="DA79" s="65">
        <f t="shared" si="18"/>
        <v>1362.9976915162106</v>
      </c>
      <c r="DB79" s="65">
        <f t="shared" si="90"/>
        <v>347.62219616638498</v>
      </c>
      <c r="DC79" s="65">
        <f t="shared" si="91"/>
        <v>1.5789597437468796</v>
      </c>
      <c r="DD79" s="65">
        <f t="shared" si="92"/>
        <v>0.80503181590157558</v>
      </c>
      <c r="DE79" s="65">
        <f t="shared" si="93"/>
        <v>-0.49779874958652298</v>
      </c>
      <c r="DF79" s="65">
        <f t="shared" si="94"/>
        <v>-2.856191901549357E-2</v>
      </c>
      <c r="DG79" s="66">
        <f t="shared" si="95"/>
        <v>0.60786725613011383</v>
      </c>
      <c r="DH79" s="66">
        <f t="shared" si="96"/>
        <v>0.97184211677600807</v>
      </c>
      <c r="DI79" s="65">
        <f t="shared" si="19"/>
        <v>1362.9976915162133</v>
      </c>
      <c r="DJ79" s="65">
        <f t="shared" si="97"/>
        <v>347.62219616638504</v>
      </c>
      <c r="DK79" s="65">
        <f t="shared" si="98"/>
        <v>1.5789597437468794</v>
      </c>
      <c r="DL79" s="65">
        <f t="shared" si="99"/>
        <v>0.80503181590157558</v>
      </c>
      <c r="DM79" s="65">
        <f t="shared" si="100"/>
        <v>-0.49779874958652343</v>
      </c>
      <c r="DN79" s="65">
        <f t="shared" si="101"/>
        <v>-2.8561919015492931E-2</v>
      </c>
      <c r="DO79" s="66">
        <f t="shared" si="102"/>
        <v>0.60786725613011361</v>
      </c>
      <c r="DP79" s="66">
        <f t="shared" si="103"/>
        <v>0.97184211677600874</v>
      </c>
      <c r="DQ79" s="65">
        <f t="shared" si="20"/>
        <v>1362.9976915162106</v>
      </c>
      <c r="DR79" s="65">
        <f t="shared" si="104"/>
        <v>347.62219616638498</v>
      </c>
      <c r="DS79" s="65">
        <f t="shared" si="105"/>
        <v>1.5789597437468796</v>
      </c>
      <c r="DT79" s="65">
        <f t="shared" si="106"/>
        <v>0.80503181590157558</v>
      </c>
      <c r="DU79" s="65">
        <f t="shared" si="107"/>
        <v>-0.49779874958652298</v>
      </c>
      <c r="DV79" s="65">
        <f t="shared" si="108"/>
        <v>-2.856191901549357E-2</v>
      </c>
      <c r="DW79" s="66">
        <f t="shared" si="109"/>
        <v>0.60786725613011383</v>
      </c>
      <c r="DX79" s="66">
        <f t="shared" si="110"/>
        <v>0.97184211677600807</v>
      </c>
      <c r="DY79" s="65">
        <f t="shared" si="21"/>
        <v>1362.9976915162133</v>
      </c>
      <c r="DZ79" s="65">
        <f t="shared" si="111"/>
        <v>347.62219616638504</v>
      </c>
      <c r="EA79" s="65">
        <f t="shared" si="112"/>
        <v>1.5789597437468794</v>
      </c>
      <c r="EB79" s="65">
        <f t="shared" si="113"/>
        <v>0.80503181590157558</v>
      </c>
      <c r="EC79" s="65">
        <f t="shared" si="114"/>
        <v>-0.49779874958652343</v>
      </c>
      <c r="ED79" s="65">
        <f t="shared" si="115"/>
        <v>-2.8561919015492931E-2</v>
      </c>
      <c r="EE79" s="66">
        <f t="shared" si="116"/>
        <v>0.60786725613011361</v>
      </c>
      <c r="EF79" s="66">
        <f t="shared" si="117"/>
        <v>0.97184211677600874</v>
      </c>
      <c r="EG79" s="65">
        <f t="shared" si="22"/>
        <v>1362.9976915162106</v>
      </c>
      <c r="EH79" s="65">
        <f t="shared" si="118"/>
        <v>347.62219616638498</v>
      </c>
      <c r="EI79" s="65">
        <f t="shared" si="119"/>
        <v>1.5789597437468796</v>
      </c>
      <c r="EJ79" s="65">
        <f t="shared" si="120"/>
        <v>0.80503181590157558</v>
      </c>
      <c r="EK79" s="65">
        <f t="shared" si="121"/>
        <v>-0.49779874958652298</v>
      </c>
      <c r="EL79" s="65">
        <f t="shared" si="122"/>
        <v>-2.856191901549357E-2</v>
      </c>
      <c r="EM79" s="66">
        <f t="shared" si="123"/>
        <v>0.60786725613011383</v>
      </c>
      <c r="EN79" s="66">
        <f t="shared" si="124"/>
        <v>0.97184211677600807</v>
      </c>
      <c r="EO79" s="65">
        <f t="shared" si="23"/>
        <v>1362.9976915162133</v>
      </c>
      <c r="EP79" s="65">
        <f t="shared" si="125"/>
        <v>347.62219616638504</v>
      </c>
      <c r="EQ79" s="65">
        <f t="shared" si="126"/>
        <v>1.5789597437468794</v>
      </c>
      <c r="ER79" s="65">
        <f t="shared" si="127"/>
        <v>0.80503181590157558</v>
      </c>
      <c r="ES79" s="65">
        <f t="shared" si="128"/>
        <v>-0.49779874958652343</v>
      </c>
      <c r="ET79" s="65">
        <f t="shared" si="129"/>
        <v>-2.8561919015492931E-2</v>
      </c>
      <c r="EU79" s="66">
        <f t="shared" si="130"/>
        <v>0.60786725613011361</v>
      </c>
      <c r="EV79" s="66">
        <f t="shared" si="131"/>
        <v>0.97184211677600874</v>
      </c>
      <c r="EW79" s="65">
        <f t="shared" si="24"/>
        <v>0.13413020034944265</v>
      </c>
      <c r="EX79" s="65">
        <f t="shared" si="132"/>
        <v>74.472196166385061</v>
      </c>
      <c r="EY79" s="16"/>
      <c r="EZ79" s="16"/>
      <c r="FA79" s="16"/>
      <c r="FB79" s="16"/>
      <c r="FC79" s="16"/>
      <c r="FD79" s="16"/>
      <c r="FE79" s="16"/>
      <c r="FF79" s="16"/>
      <c r="FG79" s="16"/>
      <c r="FH79" s="16"/>
      <c r="FI79" s="16"/>
      <c r="FJ79" s="16"/>
    </row>
    <row r="80" spans="15:166" x14ac:dyDescent="0.3">
      <c r="S80" s="50">
        <v>0.18</v>
      </c>
      <c r="T80" s="65">
        <f t="shared" si="25"/>
        <v>0.17569033119212477</v>
      </c>
      <c r="U80" s="65">
        <f t="shared" si="26"/>
        <v>0.82430966880787515</v>
      </c>
      <c r="V80" s="65">
        <f t="shared" si="27"/>
        <v>0.17569033119212477</v>
      </c>
      <c r="W80" s="65">
        <f t="shared" si="28"/>
        <v>0.82430966880787515</v>
      </c>
      <c r="X80" s="65">
        <f t="shared" si="29"/>
        <v>0.16427556818181815</v>
      </c>
      <c r="Y80" s="65">
        <f t="shared" si="30"/>
        <v>0.83572443181818179</v>
      </c>
      <c r="Z80" s="55">
        <f t="shared" si="7"/>
        <v>344.16984102565908</v>
      </c>
      <c r="AA80" s="65">
        <f t="shared" si="31"/>
        <v>1.5862108290625787</v>
      </c>
      <c r="AB80" s="65">
        <f t="shared" si="32"/>
        <v>0.80328241301758319</v>
      </c>
      <c r="AC80" s="65">
        <f t="shared" si="143"/>
        <v>-0.48884284418335566</v>
      </c>
      <c r="AD80" s="65">
        <f t="shared" si="144"/>
        <v>-3.2316666854002279E-2</v>
      </c>
      <c r="AE80" s="66">
        <f t="shared" si="35"/>
        <v>0.61333570869443377</v>
      </c>
      <c r="AF80" s="66">
        <f t="shared" si="36"/>
        <v>0.96819993670154603</v>
      </c>
      <c r="AG80" s="65">
        <f t="shared" si="9"/>
        <v>1366.7429960286918</v>
      </c>
      <c r="AH80" s="65">
        <f t="shared" si="37"/>
        <v>347.71288606885469</v>
      </c>
      <c r="AI80" s="65">
        <f t="shared" si="38"/>
        <v>1.5787716487105232</v>
      </c>
      <c r="AJ80" s="65">
        <f t="shared" si="39"/>
        <v>0.80507735347913001</v>
      </c>
      <c r="AK80" s="65">
        <f t="shared" si="133"/>
        <v>-0.48237250096775669</v>
      </c>
      <c r="AL80" s="65">
        <f t="shared" si="134"/>
        <v>-3.1785851683287514E-2</v>
      </c>
      <c r="AM80" s="66">
        <f t="shared" si="135"/>
        <v>0.61731706772569783</v>
      </c>
      <c r="AN80" s="66">
        <f t="shared" si="136"/>
        <v>0.96871400834267474</v>
      </c>
      <c r="AO80" s="65">
        <f t="shared" si="10"/>
        <v>1367.282161654377</v>
      </c>
      <c r="AP80" s="65">
        <f t="shared" si="40"/>
        <v>347.725925454302</v>
      </c>
      <c r="AQ80" s="65">
        <f t="shared" si="41"/>
        <v>1.5787446143337061</v>
      </c>
      <c r="AR80" s="65">
        <f t="shared" si="42"/>
        <v>0.80508389912624256</v>
      </c>
      <c r="AS80" s="65">
        <f t="shared" si="137"/>
        <v>-0.4823489788795165</v>
      </c>
      <c r="AT80" s="65">
        <f t="shared" si="138"/>
        <v>-3.1783926917820227E-2</v>
      </c>
      <c r="AU80" s="66">
        <f t="shared" si="139"/>
        <v>0.61733158848301573</v>
      </c>
      <c r="AV80" s="66">
        <f t="shared" si="140"/>
        <v>0.96871587289173999</v>
      </c>
      <c r="AW80" s="65">
        <f t="shared" si="11"/>
        <v>1367.2842922553177</v>
      </c>
      <c r="AX80" s="65">
        <f t="shared" si="43"/>
        <v>347.72597697352387</v>
      </c>
      <c r="AY80" s="65">
        <f t="shared" si="44"/>
        <v>1.5787445075245581</v>
      </c>
      <c r="AZ80" s="65">
        <f t="shared" si="45"/>
        <v>0.80508392498753245</v>
      </c>
      <c r="BA80" s="65">
        <f t="shared" si="141"/>
        <v>-0.48234888594682251</v>
      </c>
      <c r="BB80" s="65">
        <f t="shared" si="142"/>
        <v>-3.1783919313394415E-2</v>
      </c>
      <c r="BC80" s="66">
        <f t="shared" si="46"/>
        <v>0.61733164585330591</v>
      </c>
      <c r="BD80" s="66">
        <f t="shared" si="47"/>
        <v>0.96871588025826805</v>
      </c>
      <c r="BE80" s="65">
        <f t="shared" si="12"/>
        <v>1367.2843006754947</v>
      </c>
      <c r="BF80" s="65">
        <f t="shared" si="48"/>
        <v>347.72597717712875</v>
      </c>
      <c r="BG80" s="65">
        <f t="shared" si="49"/>
        <v>1.5787445071024464</v>
      </c>
      <c r="BH80" s="65">
        <f t="shared" si="50"/>
        <v>0.8050839250897367</v>
      </c>
      <c r="BI80" s="65">
        <f t="shared" si="51"/>
        <v>-0.48234888557955097</v>
      </c>
      <c r="BJ80" s="65">
        <f t="shared" si="52"/>
        <v>-3.178391928334115E-2</v>
      </c>
      <c r="BK80" s="66">
        <f t="shared" si="53"/>
        <v>0.61733164608003432</v>
      </c>
      <c r="BL80" s="66">
        <f t="shared" si="54"/>
        <v>0.96871588028738109</v>
      </c>
      <c r="BM80" s="65">
        <f t="shared" si="13"/>
        <v>1367.2843007087738</v>
      </c>
      <c r="BN80" s="65">
        <f t="shared" si="55"/>
        <v>347.72597717793349</v>
      </c>
      <c r="BO80" s="65">
        <f t="shared" si="56"/>
        <v>1.578744507100778</v>
      </c>
      <c r="BP80" s="65">
        <f t="shared" si="57"/>
        <v>0.80508392509014071</v>
      </c>
      <c r="BQ80" s="65">
        <f t="shared" si="58"/>
        <v>-0.48234888557809918</v>
      </c>
      <c r="BR80" s="65">
        <f t="shared" si="59"/>
        <v>-3.1783919283222412E-2</v>
      </c>
      <c r="BS80" s="66">
        <f t="shared" si="60"/>
        <v>0.6173316460809305</v>
      </c>
      <c r="BT80" s="66">
        <f t="shared" si="61"/>
        <v>0.96871588028749611</v>
      </c>
      <c r="BU80" s="65">
        <f t="shared" si="14"/>
        <v>1367.2843007089023</v>
      </c>
      <c r="BV80" s="65">
        <f t="shared" si="62"/>
        <v>347.72597717793656</v>
      </c>
      <c r="BW80" s="65">
        <f t="shared" si="63"/>
        <v>1.5787445071007717</v>
      </c>
      <c r="BX80" s="65">
        <f t="shared" si="64"/>
        <v>0.80508392509014226</v>
      </c>
      <c r="BY80" s="65">
        <f t="shared" si="65"/>
        <v>-0.48234888557809324</v>
      </c>
      <c r="BZ80" s="65">
        <f t="shared" si="66"/>
        <v>-3.1783919283222606E-2</v>
      </c>
      <c r="CA80" s="66">
        <f t="shared" si="67"/>
        <v>0.61733164608093416</v>
      </c>
      <c r="CB80" s="66">
        <f t="shared" si="68"/>
        <v>0.968715880287496</v>
      </c>
      <c r="CC80" s="65">
        <f t="shared" si="15"/>
        <v>1367.2843007089034</v>
      </c>
      <c r="CD80" s="65">
        <f t="shared" si="69"/>
        <v>347.72597717793661</v>
      </c>
      <c r="CE80" s="65">
        <f t="shared" si="70"/>
        <v>1.5787445071007717</v>
      </c>
      <c r="CF80" s="65">
        <f t="shared" si="71"/>
        <v>0.80508392509014226</v>
      </c>
      <c r="CG80" s="65">
        <f t="shared" si="72"/>
        <v>-0.48234888557809324</v>
      </c>
      <c r="CH80" s="65">
        <f t="shared" si="73"/>
        <v>-3.1783919283222606E-2</v>
      </c>
      <c r="CI80" s="66">
        <f t="shared" si="74"/>
        <v>0.61733164608093416</v>
      </c>
      <c r="CJ80" s="66">
        <f t="shared" si="75"/>
        <v>0.968715880287496</v>
      </c>
      <c r="CK80" s="65">
        <f t="shared" si="16"/>
        <v>1367.2843007089054</v>
      </c>
      <c r="CL80" s="65">
        <f t="shared" si="76"/>
        <v>347.72597717793667</v>
      </c>
      <c r="CM80" s="65">
        <f t="shared" si="77"/>
        <v>1.5787445071007715</v>
      </c>
      <c r="CN80" s="65">
        <f t="shared" si="78"/>
        <v>0.80508392509014226</v>
      </c>
      <c r="CO80" s="65">
        <f t="shared" si="79"/>
        <v>-0.48234888557809369</v>
      </c>
      <c r="CP80" s="65">
        <f t="shared" si="80"/>
        <v>-3.1783919283222051E-2</v>
      </c>
      <c r="CQ80" s="66">
        <f t="shared" si="81"/>
        <v>0.61733164608093394</v>
      </c>
      <c r="CR80" s="66">
        <f t="shared" si="82"/>
        <v>0.96871588028749644</v>
      </c>
      <c r="CS80" s="65">
        <f t="shared" si="17"/>
        <v>1367.2843007089032</v>
      </c>
      <c r="CT80" s="65">
        <f t="shared" si="83"/>
        <v>347.72597717793656</v>
      </c>
      <c r="CU80" s="65">
        <f t="shared" si="84"/>
        <v>1.5787445071007717</v>
      </c>
      <c r="CV80" s="65">
        <f t="shared" si="85"/>
        <v>0.80508392509014226</v>
      </c>
      <c r="CW80" s="65">
        <f t="shared" si="86"/>
        <v>-0.48234888557809324</v>
      </c>
      <c r="CX80" s="65">
        <f t="shared" si="87"/>
        <v>-3.1783919283222606E-2</v>
      </c>
      <c r="CY80" s="66">
        <f t="shared" si="88"/>
        <v>0.61733164608093416</v>
      </c>
      <c r="CZ80" s="66">
        <f t="shared" si="89"/>
        <v>0.968715880287496</v>
      </c>
      <c r="DA80" s="65">
        <f t="shared" si="18"/>
        <v>1367.2843007089034</v>
      </c>
      <c r="DB80" s="65">
        <f t="shared" si="90"/>
        <v>347.72597717793661</v>
      </c>
      <c r="DC80" s="65">
        <f t="shared" si="91"/>
        <v>1.5787445071007717</v>
      </c>
      <c r="DD80" s="65">
        <f t="shared" si="92"/>
        <v>0.80508392509014226</v>
      </c>
      <c r="DE80" s="65">
        <f t="shared" si="93"/>
        <v>-0.48234888557809324</v>
      </c>
      <c r="DF80" s="65">
        <f t="shared" si="94"/>
        <v>-3.1783919283222606E-2</v>
      </c>
      <c r="DG80" s="66">
        <f t="shared" si="95"/>
        <v>0.61733164608093416</v>
      </c>
      <c r="DH80" s="66">
        <f t="shared" si="96"/>
        <v>0.968715880287496</v>
      </c>
      <c r="DI80" s="65">
        <f t="shared" si="19"/>
        <v>1367.2843007089054</v>
      </c>
      <c r="DJ80" s="65">
        <f t="shared" si="97"/>
        <v>347.72597717793667</v>
      </c>
      <c r="DK80" s="65">
        <f t="shared" si="98"/>
        <v>1.5787445071007715</v>
      </c>
      <c r="DL80" s="65">
        <f t="shared" si="99"/>
        <v>0.80508392509014226</v>
      </c>
      <c r="DM80" s="65">
        <f t="shared" si="100"/>
        <v>-0.48234888557809369</v>
      </c>
      <c r="DN80" s="65">
        <f t="shared" si="101"/>
        <v>-3.1783919283222051E-2</v>
      </c>
      <c r="DO80" s="66">
        <f t="shared" si="102"/>
        <v>0.61733164608093394</v>
      </c>
      <c r="DP80" s="66">
        <f t="shared" si="103"/>
        <v>0.96871588028749644</v>
      </c>
      <c r="DQ80" s="65">
        <f t="shared" si="20"/>
        <v>1367.2843007089032</v>
      </c>
      <c r="DR80" s="65">
        <f t="shared" si="104"/>
        <v>347.72597717793656</v>
      </c>
      <c r="DS80" s="65">
        <f t="shared" si="105"/>
        <v>1.5787445071007717</v>
      </c>
      <c r="DT80" s="65">
        <f t="shared" si="106"/>
        <v>0.80508392509014226</v>
      </c>
      <c r="DU80" s="65">
        <f t="shared" si="107"/>
        <v>-0.48234888557809324</v>
      </c>
      <c r="DV80" s="65">
        <f t="shared" si="108"/>
        <v>-3.1783919283222606E-2</v>
      </c>
      <c r="DW80" s="66">
        <f t="shared" si="109"/>
        <v>0.61733164608093416</v>
      </c>
      <c r="DX80" s="66">
        <f t="shared" si="110"/>
        <v>0.968715880287496</v>
      </c>
      <c r="DY80" s="65">
        <f t="shared" si="21"/>
        <v>1367.2843007089034</v>
      </c>
      <c r="DZ80" s="65">
        <f t="shared" si="111"/>
        <v>347.72597717793661</v>
      </c>
      <c r="EA80" s="65">
        <f t="shared" si="112"/>
        <v>1.5787445071007717</v>
      </c>
      <c r="EB80" s="65">
        <f t="shared" si="113"/>
        <v>0.80508392509014226</v>
      </c>
      <c r="EC80" s="65">
        <f t="shared" si="114"/>
        <v>-0.48234888557809324</v>
      </c>
      <c r="ED80" s="65">
        <f t="shared" si="115"/>
        <v>-3.1783919283222606E-2</v>
      </c>
      <c r="EE80" s="66">
        <f t="shared" si="116"/>
        <v>0.61733164608093416</v>
      </c>
      <c r="EF80" s="66">
        <f t="shared" si="117"/>
        <v>0.968715880287496</v>
      </c>
      <c r="EG80" s="65">
        <f t="shared" si="22"/>
        <v>1367.2843007089054</v>
      </c>
      <c r="EH80" s="65">
        <f t="shared" si="118"/>
        <v>347.72597717793667</v>
      </c>
      <c r="EI80" s="65">
        <f t="shared" si="119"/>
        <v>1.5787445071007715</v>
      </c>
      <c r="EJ80" s="65">
        <f t="shared" si="120"/>
        <v>0.80508392509014226</v>
      </c>
      <c r="EK80" s="65">
        <f t="shared" si="121"/>
        <v>-0.48234888557809369</v>
      </c>
      <c r="EL80" s="65">
        <f t="shared" si="122"/>
        <v>-3.1783919283222051E-2</v>
      </c>
      <c r="EM80" s="66">
        <f t="shared" si="123"/>
        <v>0.61733164608093394</v>
      </c>
      <c r="EN80" s="66">
        <f t="shared" si="124"/>
        <v>0.96871588028749644</v>
      </c>
      <c r="EO80" s="65">
        <f t="shared" si="23"/>
        <v>1367.2843007089032</v>
      </c>
      <c r="EP80" s="65">
        <f t="shared" si="125"/>
        <v>347.72597717793656</v>
      </c>
      <c r="EQ80" s="65">
        <f t="shared" si="126"/>
        <v>1.5787445071007717</v>
      </c>
      <c r="ER80" s="65">
        <f t="shared" si="127"/>
        <v>0.80508392509014226</v>
      </c>
      <c r="ES80" s="65">
        <f t="shared" si="128"/>
        <v>-0.48234888557809324</v>
      </c>
      <c r="ET80" s="65">
        <f t="shared" si="129"/>
        <v>-3.1783919283222606E-2</v>
      </c>
      <c r="EU80" s="66">
        <f t="shared" si="130"/>
        <v>0.61733164608093416</v>
      </c>
      <c r="EV80" s="66">
        <f t="shared" si="131"/>
        <v>0.968715880287496</v>
      </c>
      <c r="EW80" s="65">
        <f t="shared" si="24"/>
        <v>0.14468504864468754</v>
      </c>
      <c r="EX80" s="65">
        <f t="shared" si="132"/>
        <v>74.575977177936579</v>
      </c>
      <c r="EY80" s="16"/>
      <c r="EZ80" s="16"/>
      <c r="FA80" s="16"/>
      <c r="FB80" s="16"/>
      <c r="FC80" s="16"/>
      <c r="FD80" s="16"/>
      <c r="FE80" s="16"/>
      <c r="FF80" s="16"/>
      <c r="FG80" s="16"/>
      <c r="FH80" s="16"/>
      <c r="FI80" s="16"/>
      <c r="FJ80" s="16"/>
    </row>
    <row r="81" spans="19:166" x14ac:dyDescent="0.3">
      <c r="S81" s="50">
        <v>0.19</v>
      </c>
      <c r="T81" s="65">
        <f t="shared" si="25"/>
        <v>0.18550506947052195</v>
      </c>
      <c r="U81" s="65">
        <f t="shared" si="26"/>
        <v>0.81449493052947808</v>
      </c>
      <c r="V81" s="65">
        <f t="shared" si="27"/>
        <v>0.18550506947052195</v>
      </c>
      <c r="W81" s="65">
        <f t="shared" si="28"/>
        <v>0.81449493052947808</v>
      </c>
      <c r="X81" s="65">
        <f t="shared" si="29"/>
        <v>0.17358691788126551</v>
      </c>
      <c r="Y81" s="65">
        <f t="shared" si="30"/>
        <v>0.82641308211873443</v>
      </c>
      <c r="Z81" s="55">
        <f t="shared" si="7"/>
        <v>344.1096829983714</v>
      </c>
      <c r="AA81" s="65">
        <f t="shared" si="31"/>
        <v>1.5863387683131558</v>
      </c>
      <c r="AB81" s="65">
        <f t="shared" si="32"/>
        <v>0.80325165220731609</v>
      </c>
      <c r="AC81" s="65">
        <f t="shared" si="143"/>
        <v>-0.47379761692406713</v>
      </c>
      <c r="AD81" s="65">
        <f t="shared" si="144"/>
        <v>-3.5766041139133509E-2</v>
      </c>
      <c r="AE81" s="66">
        <f t="shared" si="35"/>
        <v>0.62263325024972105</v>
      </c>
      <c r="AF81" s="66">
        <f t="shared" si="36"/>
        <v>0.96486600603002792</v>
      </c>
      <c r="AG81" s="65">
        <f t="shared" si="9"/>
        <v>1370.915838297024</v>
      </c>
      <c r="AH81" s="65">
        <f t="shared" si="37"/>
        <v>347.81369816557157</v>
      </c>
      <c r="AI81" s="65">
        <f t="shared" si="38"/>
        <v>1.5785627011744612</v>
      </c>
      <c r="AJ81" s="65">
        <f t="shared" si="39"/>
        <v>0.80512794880325533</v>
      </c>
      <c r="AK81" s="65">
        <f t="shared" si="133"/>
        <v>-0.46728135823707762</v>
      </c>
      <c r="AL81" s="65">
        <f t="shared" si="134"/>
        <v>-3.515511114836245E-2</v>
      </c>
      <c r="AM81" s="66">
        <f t="shared" si="135"/>
        <v>0.62670373734563689</v>
      </c>
      <c r="AN81" s="66">
        <f t="shared" si="136"/>
        <v>0.96545565170796166</v>
      </c>
      <c r="AO81" s="65">
        <f t="shared" si="10"/>
        <v>1371.3452268017381</v>
      </c>
      <c r="AP81" s="65">
        <f t="shared" si="40"/>
        <v>347.82405807874625</v>
      </c>
      <c r="AQ81" s="65">
        <f t="shared" si="41"/>
        <v>1.5785412371973455</v>
      </c>
      <c r="AR81" s="65">
        <f t="shared" si="42"/>
        <v>0.80513314672894865</v>
      </c>
      <c r="AS81" s="65">
        <f t="shared" si="137"/>
        <v>-0.46726336353185211</v>
      </c>
      <c r="AT81" s="65">
        <f t="shared" si="138"/>
        <v>-3.5153428584599411E-2</v>
      </c>
      <c r="AU81" s="66">
        <f t="shared" si="139"/>
        <v>0.62671501479612102</v>
      </c>
      <c r="AV81" s="66">
        <f t="shared" si="140"/>
        <v>0.96545727615002264</v>
      </c>
      <c r="AW81" s="65">
        <f t="shared" si="11"/>
        <v>1371.3465524721405</v>
      </c>
      <c r="AX81" s="65">
        <f t="shared" si="43"/>
        <v>347.82409005941349</v>
      </c>
      <c r="AY81" s="65">
        <f t="shared" si="44"/>
        <v>1.5785411709412767</v>
      </c>
      <c r="AZ81" s="65">
        <f t="shared" si="45"/>
        <v>0.80513316277432478</v>
      </c>
      <c r="BA81" s="65">
        <f t="shared" si="141"/>
        <v>-0.46726330798483512</v>
      </c>
      <c r="BB81" s="65">
        <f t="shared" si="142"/>
        <v>-3.5153423390809929E-2</v>
      </c>
      <c r="BC81" s="66">
        <f t="shared" si="46"/>
        <v>0.62671504960827162</v>
      </c>
      <c r="BD81" s="66">
        <f t="shared" si="47"/>
        <v>0.96545728116440455</v>
      </c>
      <c r="BE81" s="65">
        <f t="shared" si="12"/>
        <v>1371.3465565654847</v>
      </c>
      <c r="BF81" s="65">
        <f t="shared" si="48"/>
        <v>347.82409015816188</v>
      </c>
      <c r="BG81" s="65">
        <f t="shared" si="49"/>
        <v>1.5785411707366941</v>
      </c>
      <c r="BH81" s="65">
        <f t="shared" si="50"/>
        <v>0.80513316282386893</v>
      </c>
      <c r="BI81" s="65">
        <f t="shared" si="51"/>
        <v>-0.46726330781331937</v>
      </c>
      <c r="BJ81" s="65">
        <f t="shared" si="52"/>
        <v>-3.5153423374773091E-2</v>
      </c>
      <c r="BK81" s="66">
        <f t="shared" si="53"/>
        <v>0.62671504971576308</v>
      </c>
      <c r="BL81" s="66">
        <f t="shared" si="54"/>
        <v>0.96545728117988738</v>
      </c>
      <c r="BM81" s="65">
        <f t="shared" si="13"/>
        <v>1371.3465565781232</v>
      </c>
      <c r="BN81" s="65">
        <f t="shared" si="55"/>
        <v>347.82409015846679</v>
      </c>
      <c r="BO81" s="65">
        <f t="shared" si="56"/>
        <v>1.5785411707360624</v>
      </c>
      <c r="BP81" s="65">
        <f t="shared" si="57"/>
        <v>0.80513316282402192</v>
      </c>
      <c r="BQ81" s="65">
        <f t="shared" si="58"/>
        <v>-0.4672633078127898</v>
      </c>
      <c r="BR81" s="65">
        <f t="shared" si="59"/>
        <v>-3.5153423374723408E-2</v>
      </c>
      <c r="BS81" s="66">
        <f t="shared" si="60"/>
        <v>0.62671504971609504</v>
      </c>
      <c r="BT81" s="66">
        <f t="shared" si="61"/>
        <v>0.96545728117993534</v>
      </c>
      <c r="BU81" s="65">
        <f t="shared" si="14"/>
        <v>1371.3465565781626</v>
      </c>
      <c r="BV81" s="65">
        <f t="shared" si="62"/>
        <v>347.8240901584677</v>
      </c>
      <c r="BW81" s="65">
        <f t="shared" si="63"/>
        <v>1.5785411707360606</v>
      </c>
      <c r="BX81" s="65">
        <f t="shared" si="64"/>
        <v>0.80513316282402236</v>
      </c>
      <c r="BY81" s="65">
        <f t="shared" si="65"/>
        <v>-0.46726330781278835</v>
      </c>
      <c r="BZ81" s="65">
        <f t="shared" si="66"/>
        <v>-3.5153423374722992E-2</v>
      </c>
      <c r="CA81" s="66">
        <f t="shared" si="67"/>
        <v>0.62671504971609593</v>
      </c>
      <c r="CB81" s="66">
        <f t="shared" si="68"/>
        <v>0.96545728117993579</v>
      </c>
      <c r="CC81" s="65">
        <f t="shared" si="15"/>
        <v>1371.3465565781617</v>
      </c>
      <c r="CD81" s="65">
        <f t="shared" si="69"/>
        <v>347.8240901584677</v>
      </c>
      <c r="CE81" s="65">
        <f t="shared" si="70"/>
        <v>1.5785411707360606</v>
      </c>
      <c r="CF81" s="65">
        <f t="shared" si="71"/>
        <v>0.80513316282402236</v>
      </c>
      <c r="CG81" s="65">
        <f t="shared" si="72"/>
        <v>-0.46726330781278835</v>
      </c>
      <c r="CH81" s="65">
        <f t="shared" si="73"/>
        <v>-3.5153423374722992E-2</v>
      </c>
      <c r="CI81" s="66">
        <f t="shared" si="74"/>
        <v>0.62671504971609593</v>
      </c>
      <c r="CJ81" s="66">
        <f t="shared" si="75"/>
        <v>0.96545728117993579</v>
      </c>
      <c r="CK81" s="65">
        <f t="shared" si="16"/>
        <v>1371.3465565781617</v>
      </c>
      <c r="CL81" s="65">
        <f t="shared" si="76"/>
        <v>347.8240901584677</v>
      </c>
      <c r="CM81" s="65">
        <f t="shared" si="77"/>
        <v>1.5785411707360606</v>
      </c>
      <c r="CN81" s="65">
        <f t="shared" si="78"/>
        <v>0.80513316282402236</v>
      </c>
      <c r="CO81" s="65">
        <f t="shared" si="79"/>
        <v>-0.46726330781278835</v>
      </c>
      <c r="CP81" s="65">
        <f t="shared" si="80"/>
        <v>-3.5153423374722992E-2</v>
      </c>
      <c r="CQ81" s="66">
        <f t="shared" si="81"/>
        <v>0.62671504971609593</v>
      </c>
      <c r="CR81" s="66">
        <f t="shared" si="82"/>
        <v>0.96545728117993579</v>
      </c>
      <c r="CS81" s="65">
        <f t="shared" si="17"/>
        <v>1371.3465565781617</v>
      </c>
      <c r="CT81" s="65">
        <f t="shared" si="83"/>
        <v>347.8240901584677</v>
      </c>
      <c r="CU81" s="65">
        <f t="shared" si="84"/>
        <v>1.5785411707360606</v>
      </c>
      <c r="CV81" s="65">
        <f t="shared" si="85"/>
        <v>0.80513316282402236</v>
      </c>
      <c r="CW81" s="65">
        <f t="shared" si="86"/>
        <v>-0.46726330781278835</v>
      </c>
      <c r="CX81" s="65">
        <f t="shared" si="87"/>
        <v>-3.5153423374722992E-2</v>
      </c>
      <c r="CY81" s="66">
        <f t="shared" si="88"/>
        <v>0.62671504971609593</v>
      </c>
      <c r="CZ81" s="66">
        <f t="shared" si="89"/>
        <v>0.96545728117993579</v>
      </c>
      <c r="DA81" s="65">
        <f t="shared" si="18"/>
        <v>1371.3465565781617</v>
      </c>
      <c r="DB81" s="65">
        <f t="shared" si="90"/>
        <v>347.8240901584677</v>
      </c>
      <c r="DC81" s="65">
        <f t="shared" si="91"/>
        <v>1.5785411707360606</v>
      </c>
      <c r="DD81" s="65">
        <f t="shared" si="92"/>
        <v>0.80513316282402236</v>
      </c>
      <c r="DE81" s="65">
        <f t="shared" si="93"/>
        <v>-0.46726330781278835</v>
      </c>
      <c r="DF81" s="65">
        <f t="shared" si="94"/>
        <v>-3.5153423374722992E-2</v>
      </c>
      <c r="DG81" s="66">
        <f t="shared" si="95"/>
        <v>0.62671504971609593</v>
      </c>
      <c r="DH81" s="66">
        <f t="shared" si="96"/>
        <v>0.96545728117993579</v>
      </c>
      <c r="DI81" s="65">
        <f t="shared" si="19"/>
        <v>1371.3465565781617</v>
      </c>
      <c r="DJ81" s="65">
        <f t="shared" si="97"/>
        <v>347.8240901584677</v>
      </c>
      <c r="DK81" s="65">
        <f t="shared" si="98"/>
        <v>1.5785411707360606</v>
      </c>
      <c r="DL81" s="65">
        <f t="shared" si="99"/>
        <v>0.80513316282402236</v>
      </c>
      <c r="DM81" s="65">
        <f t="shared" si="100"/>
        <v>-0.46726330781278835</v>
      </c>
      <c r="DN81" s="65">
        <f t="shared" si="101"/>
        <v>-3.5153423374722992E-2</v>
      </c>
      <c r="DO81" s="66">
        <f t="shared" si="102"/>
        <v>0.62671504971609593</v>
      </c>
      <c r="DP81" s="66">
        <f t="shared" si="103"/>
        <v>0.96545728117993579</v>
      </c>
      <c r="DQ81" s="65">
        <f t="shared" si="20"/>
        <v>1371.3465565781617</v>
      </c>
      <c r="DR81" s="65">
        <f t="shared" si="104"/>
        <v>347.8240901584677</v>
      </c>
      <c r="DS81" s="65">
        <f t="shared" si="105"/>
        <v>1.5785411707360606</v>
      </c>
      <c r="DT81" s="65">
        <f t="shared" si="106"/>
        <v>0.80513316282402236</v>
      </c>
      <c r="DU81" s="65">
        <f t="shared" si="107"/>
        <v>-0.46726330781278835</v>
      </c>
      <c r="DV81" s="65">
        <f t="shared" si="108"/>
        <v>-3.5153423374722992E-2</v>
      </c>
      <c r="DW81" s="66">
        <f t="shared" si="109"/>
        <v>0.62671504971609593</v>
      </c>
      <c r="DX81" s="66">
        <f t="shared" si="110"/>
        <v>0.96545728117993579</v>
      </c>
      <c r="DY81" s="65">
        <f t="shared" si="21"/>
        <v>1371.3465565781617</v>
      </c>
      <c r="DZ81" s="65">
        <f t="shared" si="111"/>
        <v>347.8240901584677</v>
      </c>
      <c r="EA81" s="65">
        <f t="shared" si="112"/>
        <v>1.5785411707360606</v>
      </c>
      <c r="EB81" s="65">
        <f t="shared" si="113"/>
        <v>0.80513316282402236</v>
      </c>
      <c r="EC81" s="65">
        <f t="shared" si="114"/>
        <v>-0.46726330781278835</v>
      </c>
      <c r="ED81" s="65">
        <f t="shared" si="115"/>
        <v>-3.5153423374722992E-2</v>
      </c>
      <c r="EE81" s="66">
        <f t="shared" si="116"/>
        <v>0.62671504971609593</v>
      </c>
      <c r="EF81" s="66">
        <f t="shared" si="117"/>
        <v>0.96545728117993579</v>
      </c>
      <c r="EG81" s="65">
        <f t="shared" si="22"/>
        <v>1371.3465565781617</v>
      </c>
      <c r="EH81" s="65">
        <f t="shared" si="118"/>
        <v>347.8240901584677</v>
      </c>
      <c r="EI81" s="65">
        <f t="shared" si="119"/>
        <v>1.5785411707360606</v>
      </c>
      <c r="EJ81" s="65">
        <f t="shared" si="120"/>
        <v>0.80513316282402236</v>
      </c>
      <c r="EK81" s="65">
        <f t="shared" si="121"/>
        <v>-0.46726330781278835</v>
      </c>
      <c r="EL81" s="65">
        <f t="shared" si="122"/>
        <v>-3.5153423374722992E-2</v>
      </c>
      <c r="EM81" s="66">
        <f t="shared" si="123"/>
        <v>0.62671504971609593</v>
      </c>
      <c r="EN81" s="66">
        <f t="shared" si="124"/>
        <v>0.96545728117993579</v>
      </c>
      <c r="EO81" s="65">
        <f t="shared" si="23"/>
        <v>1371.3465565781617</v>
      </c>
      <c r="EP81" s="65">
        <f t="shared" si="125"/>
        <v>347.8240901584677</v>
      </c>
      <c r="EQ81" s="65">
        <f t="shared" si="126"/>
        <v>1.5785411707360606</v>
      </c>
      <c r="ER81" s="65">
        <f t="shared" si="127"/>
        <v>0.80513316282402236</v>
      </c>
      <c r="ES81" s="65">
        <f t="shared" si="128"/>
        <v>-0.46726330781278835</v>
      </c>
      <c r="ET81" s="65">
        <f t="shared" si="129"/>
        <v>-3.5153423374722992E-2</v>
      </c>
      <c r="EU81" s="66">
        <f t="shared" si="130"/>
        <v>0.62671504971609593</v>
      </c>
      <c r="EV81" s="66">
        <f t="shared" si="131"/>
        <v>0.96545728117993579</v>
      </c>
      <c r="EW81" s="65">
        <f t="shared" si="24"/>
        <v>0.15550513220268197</v>
      </c>
      <c r="EX81" s="65">
        <f t="shared" si="132"/>
        <v>74.67409015846772</v>
      </c>
      <c r="EY81" s="16"/>
      <c r="EZ81" s="16"/>
      <c r="FA81" s="16"/>
      <c r="FB81" s="16"/>
      <c r="FC81" s="16"/>
      <c r="FD81" s="16"/>
      <c r="FE81" s="16"/>
      <c r="FF81" s="16"/>
      <c r="FG81" s="16"/>
      <c r="FH81" s="16"/>
      <c r="FI81" s="16"/>
      <c r="FJ81" s="16"/>
    </row>
    <row r="82" spans="19:166" x14ac:dyDescent="0.3">
      <c r="S82" s="60">
        <v>0.2</v>
      </c>
      <c r="T82" s="60">
        <f t="shared" si="25"/>
        <v>0.19532554257095158</v>
      </c>
      <c r="U82" s="60">
        <f t="shared" si="26"/>
        <v>0.80467445742904853</v>
      </c>
      <c r="V82" s="60">
        <f t="shared" si="27"/>
        <v>0.19532554257095158</v>
      </c>
      <c r="W82" s="60">
        <f t="shared" si="28"/>
        <v>0.80467445742904853</v>
      </c>
      <c r="X82" s="60">
        <f t="shared" si="29"/>
        <v>0.18291814946619214</v>
      </c>
      <c r="Y82" s="60">
        <f t="shared" si="30"/>
        <v>0.81708185053380777</v>
      </c>
      <c r="Z82" s="63">
        <f t="shared" si="7"/>
        <v>344.04952497108377</v>
      </c>
      <c r="AA82" s="60">
        <f t="shared" si="31"/>
        <v>1.5864667626294382</v>
      </c>
      <c r="AB82" s="60">
        <f t="shared" si="32"/>
        <v>0.80322088181838991</v>
      </c>
      <c r="AC82" s="60">
        <f t="shared" si="143"/>
        <v>-0.45908606815283137</v>
      </c>
      <c r="AD82" s="60">
        <f t="shared" si="144"/>
        <v>-3.9365557722625094E-2</v>
      </c>
      <c r="AE82" s="64">
        <f t="shared" si="35"/>
        <v>0.63186085946208204</v>
      </c>
      <c r="AF82" s="64">
        <f t="shared" si="36"/>
        <v>0.96139919800011964</v>
      </c>
      <c r="AG82" s="60">
        <f t="shared" si="9"/>
        <v>1374.8650586933575</v>
      </c>
      <c r="AH82" s="60">
        <f t="shared" si="37"/>
        <v>347.90888532977328</v>
      </c>
      <c r="AI82" s="60">
        <f t="shared" si="38"/>
        <v>1.5783655486248944</v>
      </c>
      <c r="AJ82" s="60">
        <f t="shared" si="39"/>
        <v>0.80517569710313308</v>
      </c>
      <c r="AK82" s="60">
        <f t="shared" si="133"/>
        <v>-0.45254707745916395</v>
      </c>
      <c r="AL82" s="60">
        <f t="shared" si="134"/>
        <v>-3.8668598916110852E-2</v>
      </c>
      <c r="AM82" s="64">
        <f t="shared" si="135"/>
        <v>0.63600612991383376</v>
      </c>
      <c r="AN82" s="64">
        <f t="shared" si="136"/>
        <v>0.96206948719258645</v>
      </c>
      <c r="AO82" s="60">
        <f t="shared" si="10"/>
        <v>1375.1739545958078</v>
      </c>
      <c r="AP82" s="60">
        <f t="shared" si="40"/>
        <v>347.91632149052384</v>
      </c>
      <c r="AQ82" s="60">
        <f t="shared" si="41"/>
        <v>1.5783501523584831</v>
      </c>
      <c r="AR82" s="60">
        <f t="shared" si="42"/>
        <v>0.80517942628922734</v>
      </c>
      <c r="AS82" s="60">
        <f t="shared" si="137"/>
        <v>-0.45253464338930105</v>
      </c>
      <c r="AT82" s="60">
        <f t="shared" si="138"/>
        <v>-3.8667277338471084E-2</v>
      </c>
      <c r="AU82" s="64">
        <f t="shared" si="139"/>
        <v>0.63601403810765178</v>
      </c>
      <c r="AV82" s="64">
        <f t="shared" si="140"/>
        <v>0.96207075864294878</v>
      </c>
      <c r="AW82" s="60">
        <f t="shared" si="11"/>
        <v>1375.174645363365</v>
      </c>
      <c r="AX82" s="60">
        <f t="shared" si="43"/>
        <v>347.91633811814188</v>
      </c>
      <c r="AY82" s="60">
        <f t="shared" si="44"/>
        <v>1.5783501179325863</v>
      </c>
      <c r="AZ82" s="60">
        <f t="shared" si="45"/>
        <v>0.80517943462771002</v>
      </c>
      <c r="BA82" s="60">
        <f t="shared" si="141"/>
        <v>-0.45253461558681668</v>
      </c>
      <c r="BB82" s="60">
        <f t="shared" si="142"/>
        <v>-3.8667274383449662E-2</v>
      </c>
      <c r="BC82" s="64">
        <f t="shared" si="46"/>
        <v>0.63601405579042236</v>
      </c>
      <c r="BD82" s="64">
        <f t="shared" si="47"/>
        <v>0.96207076148588855</v>
      </c>
      <c r="BE82" s="60">
        <f t="shared" si="12"/>
        <v>1375.1746469083548</v>
      </c>
      <c r="BF82" s="60">
        <f t="shared" si="48"/>
        <v>347.91633815533163</v>
      </c>
      <c r="BG82" s="60">
        <f t="shared" si="49"/>
        <v>1.5783501178555885</v>
      </c>
      <c r="BH82" s="60">
        <f t="shared" si="50"/>
        <v>0.8051794346463601</v>
      </c>
      <c r="BI82" s="60">
        <f t="shared" si="51"/>
        <v>-0.45253461552463303</v>
      </c>
      <c r="BJ82" s="60">
        <f t="shared" si="52"/>
        <v>-3.8667274376840699E-2</v>
      </c>
      <c r="BK82" s="64">
        <f t="shared" si="53"/>
        <v>0.63601405582997206</v>
      </c>
      <c r="BL82" s="64">
        <f t="shared" si="54"/>
        <v>0.9620707614922468</v>
      </c>
      <c r="BM82" s="60">
        <f t="shared" si="13"/>
        <v>1375.1746469118132</v>
      </c>
      <c r="BN82" s="60">
        <f t="shared" si="55"/>
        <v>347.91633815541491</v>
      </c>
      <c r="BO82" s="60">
        <f t="shared" si="56"/>
        <v>1.578350117855416</v>
      </c>
      <c r="BP82" s="60">
        <f t="shared" si="57"/>
        <v>0.80517943464640185</v>
      </c>
      <c r="BQ82" s="60">
        <f t="shared" si="58"/>
        <v>-0.4525346155244937</v>
      </c>
      <c r="BR82" s="60">
        <f t="shared" si="59"/>
        <v>-3.8667274376825683E-2</v>
      </c>
      <c r="BS82" s="64">
        <f t="shared" si="60"/>
        <v>0.63601405583006065</v>
      </c>
      <c r="BT82" s="64">
        <f t="shared" si="61"/>
        <v>0.96207076149226123</v>
      </c>
      <c r="BU82" s="60">
        <f t="shared" si="14"/>
        <v>1375.1746469118186</v>
      </c>
      <c r="BV82" s="60">
        <f t="shared" si="62"/>
        <v>347.91633815541502</v>
      </c>
      <c r="BW82" s="60">
        <f t="shared" si="63"/>
        <v>1.5783501178554158</v>
      </c>
      <c r="BX82" s="60">
        <f t="shared" si="64"/>
        <v>0.80517943464640185</v>
      </c>
      <c r="BY82" s="60">
        <f t="shared" si="65"/>
        <v>-0.45253461552449326</v>
      </c>
      <c r="BZ82" s="60">
        <f t="shared" si="66"/>
        <v>-3.8667274376825794E-2</v>
      </c>
      <c r="CA82" s="64">
        <f t="shared" si="67"/>
        <v>0.63601405583006099</v>
      </c>
      <c r="CB82" s="64">
        <f t="shared" si="68"/>
        <v>0.96207076149226112</v>
      </c>
      <c r="CC82" s="60">
        <f t="shared" si="15"/>
        <v>1375.1746469118189</v>
      </c>
      <c r="CD82" s="60">
        <f t="shared" si="69"/>
        <v>347.91633815541502</v>
      </c>
      <c r="CE82" s="60">
        <f t="shared" si="70"/>
        <v>1.5783501178554158</v>
      </c>
      <c r="CF82" s="60">
        <f t="shared" si="71"/>
        <v>0.80517943464640185</v>
      </c>
      <c r="CG82" s="60">
        <f t="shared" si="72"/>
        <v>-0.45253461552449326</v>
      </c>
      <c r="CH82" s="60">
        <f t="shared" si="73"/>
        <v>-3.8667274376825794E-2</v>
      </c>
      <c r="CI82" s="64">
        <f t="shared" si="74"/>
        <v>0.63601405583006099</v>
      </c>
      <c r="CJ82" s="64">
        <f t="shared" si="75"/>
        <v>0.96207076149226112</v>
      </c>
      <c r="CK82" s="60">
        <f t="shared" si="16"/>
        <v>1375.1746469118189</v>
      </c>
      <c r="CL82" s="60">
        <f t="shared" si="76"/>
        <v>347.91633815541502</v>
      </c>
      <c r="CM82" s="60">
        <f t="shared" si="77"/>
        <v>1.5783501178554158</v>
      </c>
      <c r="CN82" s="60">
        <f t="shared" si="78"/>
        <v>0.80517943464640185</v>
      </c>
      <c r="CO82" s="60">
        <f t="shared" si="79"/>
        <v>-0.45253461552449326</v>
      </c>
      <c r="CP82" s="60">
        <f t="shared" si="80"/>
        <v>-3.8667274376825794E-2</v>
      </c>
      <c r="CQ82" s="64">
        <f t="shared" si="81"/>
        <v>0.63601405583006099</v>
      </c>
      <c r="CR82" s="64">
        <f t="shared" si="82"/>
        <v>0.96207076149226112</v>
      </c>
      <c r="CS82" s="60">
        <f t="shared" si="17"/>
        <v>1375.1746469118189</v>
      </c>
      <c r="CT82" s="60">
        <f t="shared" si="83"/>
        <v>347.91633815541502</v>
      </c>
      <c r="CU82" s="60">
        <f t="shared" si="84"/>
        <v>1.5783501178554158</v>
      </c>
      <c r="CV82" s="60">
        <f t="shared" si="85"/>
        <v>0.80517943464640185</v>
      </c>
      <c r="CW82" s="60">
        <f t="shared" si="86"/>
        <v>-0.45253461552449326</v>
      </c>
      <c r="CX82" s="60">
        <f t="shared" si="87"/>
        <v>-3.8667274376825794E-2</v>
      </c>
      <c r="CY82" s="64">
        <f t="shared" si="88"/>
        <v>0.63601405583006099</v>
      </c>
      <c r="CZ82" s="64">
        <f t="shared" si="89"/>
        <v>0.96207076149226112</v>
      </c>
      <c r="DA82" s="60">
        <f t="shared" si="18"/>
        <v>1375.1746469118189</v>
      </c>
      <c r="DB82" s="60">
        <f t="shared" si="90"/>
        <v>347.91633815541502</v>
      </c>
      <c r="DC82" s="60">
        <f t="shared" si="91"/>
        <v>1.5783501178554158</v>
      </c>
      <c r="DD82" s="60">
        <f t="shared" si="92"/>
        <v>0.80517943464640185</v>
      </c>
      <c r="DE82" s="60">
        <f t="shared" si="93"/>
        <v>-0.45253461552449326</v>
      </c>
      <c r="DF82" s="60">
        <f t="shared" si="94"/>
        <v>-3.8667274376825794E-2</v>
      </c>
      <c r="DG82" s="64">
        <f t="shared" si="95"/>
        <v>0.63601405583006099</v>
      </c>
      <c r="DH82" s="64">
        <f t="shared" si="96"/>
        <v>0.96207076149226112</v>
      </c>
      <c r="DI82" s="60">
        <f t="shared" si="19"/>
        <v>1375.1746469118189</v>
      </c>
      <c r="DJ82" s="60">
        <f t="shared" si="97"/>
        <v>347.91633815541502</v>
      </c>
      <c r="DK82" s="60">
        <f t="shared" si="98"/>
        <v>1.5783501178554158</v>
      </c>
      <c r="DL82" s="60">
        <f t="shared" si="99"/>
        <v>0.80517943464640185</v>
      </c>
      <c r="DM82" s="60">
        <f t="shared" si="100"/>
        <v>-0.45253461552449326</v>
      </c>
      <c r="DN82" s="60">
        <f t="shared" si="101"/>
        <v>-3.8667274376825794E-2</v>
      </c>
      <c r="DO82" s="64">
        <f t="shared" si="102"/>
        <v>0.63601405583006099</v>
      </c>
      <c r="DP82" s="64">
        <f t="shared" si="103"/>
        <v>0.96207076149226112</v>
      </c>
      <c r="DQ82" s="60">
        <f t="shared" si="20"/>
        <v>1375.1746469118189</v>
      </c>
      <c r="DR82" s="60">
        <f t="shared" si="104"/>
        <v>347.91633815541502</v>
      </c>
      <c r="DS82" s="60">
        <f t="shared" si="105"/>
        <v>1.5783501178554158</v>
      </c>
      <c r="DT82" s="60">
        <f t="shared" si="106"/>
        <v>0.80517943464640185</v>
      </c>
      <c r="DU82" s="60">
        <f t="shared" si="107"/>
        <v>-0.45253461552449326</v>
      </c>
      <c r="DV82" s="60">
        <f t="shared" si="108"/>
        <v>-3.8667274376825794E-2</v>
      </c>
      <c r="DW82" s="64">
        <f t="shared" si="109"/>
        <v>0.63601405583006099</v>
      </c>
      <c r="DX82" s="64">
        <f t="shared" si="110"/>
        <v>0.96207076149226112</v>
      </c>
      <c r="DY82" s="60">
        <f t="shared" si="21"/>
        <v>1375.1746469118189</v>
      </c>
      <c r="DZ82" s="60">
        <f t="shared" si="111"/>
        <v>347.91633815541502</v>
      </c>
      <c r="EA82" s="60">
        <f t="shared" si="112"/>
        <v>1.5783501178554158</v>
      </c>
      <c r="EB82" s="60">
        <f t="shared" si="113"/>
        <v>0.80517943464640185</v>
      </c>
      <c r="EC82" s="60">
        <f t="shared" si="114"/>
        <v>-0.45253461552449326</v>
      </c>
      <c r="ED82" s="60">
        <f t="shared" si="115"/>
        <v>-3.8667274376825794E-2</v>
      </c>
      <c r="EE82" s="64">
        <f t="shared" si="116"/>
        <v>0.63601405583006099</v>
      </c>
      <c r="EF82" s="64">
        <f t="shared" si="117"/>
        <v>0.96207076149226112</v>
      </c>
      <c r="EG82" s="60">
        <f t="shared" si="22"/>
        <v>1375.1746469118189</v>
      </c>
      <c r="EH82" s="60">
        <f t="shared" si="118"/>
        <v>347.91633815541502</v>
      </c>
      <c r="EI82" s="60">
        <f t="shared" si="119"/>
        <v>1.5783501178554158</v>
      </c>
      <c r="EJ82" s="60">
        <f t="shared" si="120"/>
        <v>0.80517943464640185</v>
      </c>
      <c r="EK82" s="60">
        <f t="shared" si="121"/>
        <v>-0.45253461552449326</v>
      </c>
      <c r="EL82" s="60">
        <f t="shared" si="122"/>
        <v>-3.8667274376825794E-2</v>
      </c>
      <c r="EM82" s="64">
        <f t="shared" si="123"/>
        <v>0.63601405583006099</v>
      </c>
      <c r="EN82" s="64">
        <f t="shared" si="124"/>
        <v>0.96207076149226112</v>
      </c>
      <c r="EO82" s="60">
        <f t="shared" si="23"/>
        <v>1375.1746469118189</v>
      </c>
      <c r="EP82" s="60">
        <f t="shared" si="125"/>
        <v>347.91633815541502</v>
      </c>
      <c r="EQ82" s="60">
        <f t="shared" si="126"/>
        <v>1.5783501178554158</v>
      </c>
      <c r="ER82" s="60">
        <f t="shared" si="127"/>
        <v>0.80517943464640185</v>
      </c>
      <c r="ES82" s="60">
        <f t="shared" si="128"/>
        <v>-0.45253461552449326</v>
      </c>
      <c r="ET82" s="60">
        <f t="shared" si="129"/>
        <v>-3.8667274376825794E-2</v>
      </c>
      <c r="EU82" s="64">
        <f t="shared" si="130"/>
        <v>0.63601405583006099</v>
      </c>
      <c r="EV82" s="64">
        <f t="shared" si="131"/>
        <v>0.96207076149226112</v>
      </c>
      <c r="EW82" s="60">
        <f t="shared" si="24"/>
        <v>0.16658210585363298</v>
      </c>
      <c r="EX82" s="60">
        <f t="shared" si="132"/>
        <v>74.766338155415042</v>
      </c>
      <c r="EY82" s="16"/>
      <c r="EZ82" s="16"/>
      <c r="FA82" s="16"/>
      <c r="FB82" s="16"/>
      <c r="FC82" s="16"/>
      <c r="FD82" s="16"/>
      <c r="FE82" s="16"/>
      <c r="FF82" s="16"/>
      <c r="FG82" s="16"/>
      <c r="FH82" s="16"/>
      <c r="FI82" s="16"/>
      <c r="FJ82" s="16"/>
    </row>
    <row r="83" spans="19:166" x14ac:dyDescent="0.3">
      <c r="S83" s="50">
        <v>0.21</v>
      </c>
      <c r="T83" s="65">
        <f t="shared" si="25"/>
        <v>0.20515175552122902</v>
      </c>
      <c r="U83" s="65">
        <f t="shared" si="26"/>
        <v>0.79484824447877089</v>
      </c>
      <c r="V83" s="65">
        <f t="shared" si="27"/>
        <v>0.20515175552122902</v>
      </c>
      <c r="W83" s="65">
        <f t="shared" si="28"/>
        <v>0.79484824447877089</v>
      </c>
      <c r="X83" s="65">
        <f t="shared" si="29"/>
        <v>0.19226932668329175</v>
      </c>
      <c r="Y83" s="65">
        <f t="shared" si="30"/>
        <v>0.80773067331670823</v>
      </c>
      <c r="Z83" s="55">
        <f t="shared" si="7"/>
        <v>343.98936694379609</v>
      </c>
      <c r="AA83" s="65">
        <f t="shared" si="31"/>
        <v>1.5865948120465674</v>
      </c>
      <c r="AB83" s="65">
        <f t="shared" si="32"/>
        <v>0.80319010184635209</v>
      </c>
      <c r="AC83" s="65">
        <f t="shared" si="143"/>
        <v>-0.44470248656223116</v>
      </c>
      <c r="AD83" s="65">
        <f t="shared" si="144"/>
        <v>-4.31120112408305E-2</v>
      </c>
      <c r="AE83" s="66">
        <f t="shared" si="35"/>
        <v>0.64101495822953836</v>
      </c>
      <c r="AF83" s="66">
        <f t="shared" si="36"/>
        <v>0.95780409923262555</v>
      </c>
      <c r="AG83" s="65">
        <f t="shared" si="9"/>
        <v>1378.5803151284285</v>
      </c>
      <c r="AH83" s="65">
        <f t="shared" si="37"/>
        <v>347.99823687816018</v>
      </c>
      <c r="AI83" s="65">
        <f t="shared" si="38"/>
        <v>1.5781806033829948</v>
      </c>
      <c r="AJ83" s="65">
        <f t="shared" si="39"/>
        <v>0.80522049691650055</v>
      </c>
      <c r="AK83" s="65">
        <f t="shared" si="133"/>
        <v>-0.43816247199839692</v>
      </c>
      <c r="AL83" s="65">
        <f t="shared" si="134"/>
        <v>-4.2323254414197986E-2</v>
      </c>
      <c r="AM83" s="66">
        <f t="shared" si="135"/>
        <v>0.64522094400465624</v>
      </c>
      <c r="AN83" s="66">
        <f t="shared" si="136"/>
        <v>0.95855987177566537</v>
      </c>
      <c r="AO83" s="65">
        <f t="shared" si="10"/>
        <v>1378.7591818519431</v>
      </c>
      <c r="AP83" s="65">
        <f t="shared" si="40"/>
        <v>348.0025338167265</v>
      </c>
      <c r="AQ83" s="65">
        <f t="shared" si="41"/>
        <v>1.5781717122589494</v>
      </c>
      <c r="AR83" s="65">
        <f t="shared" si="42"/>
        <v>0.8052226508338941</v>
      </c>
      <c r="AS83" s="65">
        <f t="shared" si="137"/>
        <v>-0.43815555683668744</v>
      </c>
      <c r="AT83" s="65">
        <f t="shared" si="138"/>
        <v>-4.2322422840542467E-2</v>
      </c>
      <c r="AU83" s="66">
        <f t="shared" si="139"/>
        <v>0.64522540582724952</v>
      </c>
      <c r="AV83" s="66">
        <f t="shared" si="140"/>
        <v>0.95856066888913338</v>
      </c>
      <c r="AW83" s="65">
        <f t="shared" si="11"/>
        <v>1378.7594323219507</v>
      </c>
      <c r="AX83" s="65">
        <f t="shared" si="43"/>
        <v>348.00253983349222</v>
      </c>
      <c r="AY83" s="65">
        <f t="shared" si="44"/>
        <v>1.5781716998093887</v>
      </c>
      <c r="AZ83" s="65">
        <f t="shared" si="45"/>
        <v>0.80522265384987246</v>
      </c>
      <c r="BA83" s="65">
        <f t="shared" si="141"/>
        <v>-0.43815554715390898</v>
      </c>
      <c r="BB83" s="65">
        <f t="shared" si="142"/>
        <v>-4.232242167615638E-2</v>
      </c>
      <c r="BC83" s="66">
        <f t="shared" si="46"/>
        <v>0.6452254120748242</v>
      </c>
      <c r="BD83" s="66">
        <f t="shared" si="47"/>
        <v>0.95856067000526812</v>
      </c>
      <c r="BE83" s="65">
        <f t="shared" si="12"/>
        <v>1378.7594326727544</v>
      </c>
      <c r="BF83" s="65">
        <f t="shared" si="48"/>
        <v>348.0025398419192</v>
      </c>
      <c r="BG83" s="65">
        <f t="shared" si="49"/>
        <v>1.5781716997919519</v>
      </c>
      <c r="BH83" s="65">
        <f t="shared" si="50"/>
        <v>0.80522265385409653</v>
      </c>
      <c r="BI83" s="65">
        <f t="shared" si="51"/>
        <v>-0.43815554714034743</v>
      </c>
      <c r="BJ83" s="65">
        <f t="shared" si="52"/>
        <v>-4.2322421674525601E-2</v>
      </c>
      <c r="BK83" s="66">
        <f t="shared" si="53"/>
        <v>0.64522541208357442</v>
      </c>
      <c r="BL83" s="66">
        <f t="shared" si="54"/>
        <v>0.95856067000683132</v>
      </c>
      <c r="BM83" s="65">
        <f t="shared" si="13"/>
        <v>1378.7594326732458</v>
      </c>
      <c r="BN83" s="65">
        <f t="shared" si="55"/>
        <v>348.00253984193097</v>
      </c>
      <c r="BO83" s="65">
        <f t="shared" si="56"/>
        <v>1.5781716997919275</v>
      </c>
      <c r="BP83" s="65">
        <f t="shared" si="57"/>
        <v>0.80522265385410252</v>
      </c>
      <c r="BQ83" s="65">
        <f t="shared" si="58"/>
        <v>-0.43815554714032906</v>
      </c>
      <c r="BR83" s="65">
        <f t="shared" si="59"/>
        <v>-4.232242167452302E-2</v>
      </c>
      <c r="BS83" s="66">
        <f t="shared" si="60"/>
        <v>0.6452254120835863</v>
      </c>
      <c r="BT83" s="66">
        <f t="shared" si="61"/>
        <v>0.95856067000683376</v>
      </c>
      <c r="BU83" s="65">
        <f t="shared" si="14"/>
        <v>1378.759432673246</v>
      </c>
      <c r="BV83" s="65">
        <f t="shared" si="62"/>
        <v>348.00253984193097</v>
      </c>
      <c r="BW83" s="65">
        <f t="shared" si="63"/>
        <v>1.5781716997919275</v>
      </c>
      <c r="BX83" s="65">
        <f t="shared" si="64"/>
        <v>0.80522265385410252</v>
      </c>
      <c r="BY83" s="65">
        <f t="shared" si="65"/>
        <v>-0.43815554714032906</v>
      </c>
      <c r="BZ83" s="65">
        <f t="shared" si="66"/>
        <v>-4.232242167452302E-2</v>
      </c>
      <c r="CA83" s="66">
        <f t="shared" si="67"/>
        <v>0.6452254120835863</v>
      </c>
      <c r="CB83" s="66">
        <f t="shared" si="68"/>
        <v>0.95856067000683376</v>
      </c>
      <c r="CC83" s="65">
        <f t="shared" si="15"/>
        <v>1378.759432673246</v>
      </c>
      <c r="CD83" s="65">
        <f t="shared" si="69"/>
        <v>348.00253984193097</v>
      </c>
      <c r="CE83" s="65">
        <f t="shared" si="70"/>
        <v>1.5781716997919275</v>
      </c>
      <c r="CF83" s="65">
        <f t="shared" si="71"/>
        <v>0.80522265385410252</v>
      </c>
      <c r="CG83" s="65">
        <f t="shared" si="72"/>
        <v>-0.43815554714032906</v>
      </c>
      <c r="CH83" s="65">
        <f t="shared" si="73"/>
        <v>-4.232242167452302E-2</v>
      </c>
      <c r="CI83" s="66">
        <f t="shared" si="74"/>
        <v>0.6452254120835863</v>
      </c>
      <c r="CJ83" s="66">
        <f t="shared" si="75"/>
        <v>0.95856067000683376</v>
      </c>
      <c r="CK83" s="65">
        <f t="shared" si="16"/>
        <v>1378.759432673246</v>
      </c>
      <c r="CL83" s="65">
        <f t="shared" si="76"/>
        <v>348.00253984193097</v>
      </c>
      <c r="CM83" s="65">
        <f t="shared" si="77"/>
        <v>1.5781716997919275</v>
      </c>
      <c r="CN83" s="65">
        <f t="shared" si="78"/>
        <v>0.80522265385410252</v>
      </c>
      <c r="CO83" s="65">
        <f t="shared" si="79"/>
        <v>-0.43815554714032906</v>
      </c>
      <c r="CP83" s="65">
        <f t="shared" si="80"/>
        <v>-4.232242167452302E-2</v>
      </c>
      <c r="CQ83" s="66">
        <f t="shared" si="81"/>
        <v>0.6452254120835863</v>
      </c>
      <c r="CR83" s="66">
        <f t="shared" si="82"/>
        <v>0.95856067000683376</v>
      </c>
      <c r="CS83" s="65">
        <f t="shared" si="17"/>
        <v>1378.759432673246</v>
      </c>
      <c r="CT83" s="65">
        <f t="shared" si="83"/>
        <v>348.00253984193097</v>
      </c>
      <c r="CU83" s="65">
        <f t="shared" si="84"/>
        <v>1.5781716997919275</v>
      </c>
      <c r="CV83" s="65">
        <f t="shared" si="85"/>
        <v>0.80522265385410252</v>
      </c>
      <c r="CW83" s="65">
        <f t="shared" si="86"/>
        <v>-0.43815554714032906</v>
      </c>
      <c r="CX83" s="65">
        <f t="shared" si="87"/>
        <v>-4.232242167452302E-2</v>
      </c>
      <c r="CY83" s="66">
        <f t="shared" si="88"/>
        <v>0.6452254120835863</v>
      </c>
      <c r="CZ83" s="66">
        <f t="shared" si="89"/>
        <v>0.95856067000683376</v>
      </c>
      <c r="DA83" s="65">
        <f t="shared" si="18"/>
        <v>1378.759432673246</v>
      </c>
      <c r="DB83" s="65">
        <f t="shared" si="90"/>
        <v>348.00253984193097</v>
      </c>
      <c r="DC83" s="65">
        <f t="shared" si="91"/>
        <v>1.5781716997919275</v>
      </c>
      <c r="DD83" s="65">
        <f t="shared" si="92"/>
        <v>0.80522265385410252</v>
      </c>
      <c r="DE83" s="65">
        <f t="shared" si="93"/>
        <v>-0.43815554714032906</v>
      </c>
      <c r="DF83" s="65">
        <f t="shared" si="94"/>
        <v>-4.232242167452302E-2</v>
      </c>
      <c r="DG83" s="66">
        <f t="shared" si="95"/>
        <v>0.6452254120835863</v>
      </c>
      <c r="DH83" s="66">
        <f t="shared" si="96"/>
        <v>0.95856067000683376</v>
      </c>
      <c r="DI83" s="65">
        <f t="shared" si="19"/>
        <v>1378.759432673246</v>
      </c>
      <c r="DJ83" s="65">
        <f t="shared" si="97"/>
        <v>348.00253984193097</v>
      </c>
      <c r="DK83" s="65">
        <f t="shared" si="98"/>
        <v>1.5781716997919275</v>
      </c>
      <c r="DL83" s="65">
        <f t="shared" si="99"/>
        <v>0.80522265385410252</v>
      </c>
      <c r="DM83" s="65">
        <f t="shared" si="100"/>
        <v>-0.43815554714032906</v>
      </c>
      <c r="DN83" s="65">
        <f t="shared" si="101"/>
        <v>-4.232242167452302E-2</v>
      </c>
      <c r="DO83" s="66">
        <f t="shared" si="102"/>
        <v>0.6452254120835863</v>
      </c>
      <c r="DP83" s="66">
        <f t="shared" si="103"/>
        <v>0.95856067000683376</v>
      </c>
      <c r="DQ83" s="65">
        <f t="shared" si="20"/>
        <v>1378.759432673246</v>
      </c>
      <c r="DR83" s="65">
        <f t="shared" si="104"/>
        <v>348.00253984193097</v>
      </c>
      <c r="DS83" s="65">
        <f t="shared" si="105"/>
        <v>1.5781716997919275</v>
      </c>
      <c r="DT83" s="65">
        <f t="shared" si="106"/>
        <v>0.80522265385410252</v>
      </c>
      <c r="DU83" s="65">
        <f t="shared" si="107"/>
        <v>-0.43815554714032906</v>
      </c>
      <c r="DV83" s="65">
        <f t="shared" si="108"/>
        <v>-4.232242167452302E-2</v>
      </c>
      <c r="DW83" s="66">
        <f t="shared" si="109"/>
        <v>0.6452254120835863</v>
      </c>
      <c r="DX83" s="66">
        <f t="shared" si="110"/>
        <v>0.95856067000683376</v>
      </c>
      <c r="DY83" s="65">
        <f t="shared" si="21"/>
        <v>1378.759432673246</v>
      </c>
      <c r="DZ83" s="65">
        <f t="shared" si="111"/>
        <v>348.00253984193097</v>
      </c>
      <c r="EA83" s="65">
        <f t="shared" si="112"/>
        <v>1.5781716997919275</v>
      </c>
      <c r="EB83" s="65">
        <f t="shared" si="113"/>
        <v>0.80522265385410252</v>
      </c>
      <c r="EC83" s="65">
        <f t="shared" si="114"/>
        <v>-0.43815554714032906</v>
      </c>
      <c r="ED83" s="65">
        <f t="shared" si="115"/>
        <v>-4.232242167452302E-2</v>
      </c>
      <c r="EE83" s="66">
        <f t="shared" si="116"/>
        <v>0.6452254120835863</v>
      </c>
      <c r="EF83" s="66">
        <f t="shared" si="117"/>
        <v>0.95856067000683376</v>
      </c>
      <c r="EG83" s="65">
        <f t="shared" si="22"/>
        <v>1378.759432673246</v>
      </c>
      <c r="EH83" s="65">
        <f t="shared" si="118"/>
        <v>348.00253984193097</v>
      </c>
      <c r="EI83" s="65">
        <f t="shared" si="119"/>
        <v>1.5781716997919275</v>
      </c>
      <c r="EJ83" s="65">
        <f t="shared" si="120"/>
        <v>0.80522265385410252</v>
      </c>
      <c r="EK83" s="65">
        <f t="shared" si="121"/>
        <v>-0.43815554714032906</v>
      </c>
      <c r="EL83" s="65">
        <f t="shared" si="122"/>
        <v>-4.232242167452302E-2</v>
      </c>
      <c r="EM83" s="66">
        <f t="shared" si="123"/>
        <v>0.6452254120835863</v>
      </c>
      <c r="EN83" s="66">
        <f t="shared" si="124"/>
        <v>0.95856067000683376</v>
      </c>
      <c r="EO83" s="65">
        <f t="shared" si="23"/>
        <v>1378.759432673246</v>
      </c>
      <c r="EP83" s="65">
        <f t="shared" si="125"/>
        <v>348.00253984193097</v>
      </c>
      <c r="EQ83" s="65">
        <f t="shared" si="126"/>
        <v>1.5781716997919275</v>
      </c>
      <c r="ER83" s="65">
        <f t="shared" si="127"/>
        <v>0.80522265385410252</v>
      </c>
      <c r="ES83" s="65">
        <f t="shared" si="128"/>
        <v>-0.43815554714032906</v>
      </c>
      <c r="ET83" s="65">
        <f t="shared" si="129"/>
        <v>-4.232242167452302E-2</v>
      </c>
      <c r="EU83" s="66">
        <f t="shared" si="130"/>
        <v>0.6452254120835863</v>
      </c>
      <c r="EV83" s="66">
        <f t="shared" si="131"/>
        <v>0.95856067000683376</v>
      </c>
      <c r="EW83" s="65">
        <f t="shared" si="24"/>
        <v>0.17790700015503874</v>
      </c>
      <c r="EX83" s="65">
        <f t="shared" si="132"/>
        <v>74.852539841930991</v>
      </c>
      <c r="EY83" s="16"/>
      <c r="EZ83" s="16"/>
      <c r="FA83" s="16"/>
      <c r="FB83" s="16"/>
      <c r="FC83" s="16"/>
      <c r="FD83" s="16"/>
      <c r="FE83" s="16"/>
      <c r="FF83" s="16"/>
      <c r="FG83" s="16"/>
      <c r="FH83" s="16"/>
      <c r="FI83" s="16"/>
      <c r="FJ83" s="16"/>
    </row>
    <row r="84" spans="19:166" x14ac:dyDescent="0.3">
      <c r="S84" s="50">
        <v>0.22</v>
      </c>
      <c r="T84" s="65">
        <f t="shared" si="25"/>
        <v>0.21498371335504882</v>
      </c>
      <c r="U84" s="65">
        <f t="shared" si="26"/>
        <v>0.78501628664495116</v>
      </c>
      <c r="V84" s="65">
        <f t="shared" si="27"/>
        <v>0.21498371335504882</v>
      </c>
      <c r="W84" s="65">
        <f t="shared" si="28"/>
        <v>0.78501628664495116</v>
      </c>
      <c r="X84" s="65">
        <f t="shared" si="29"/>
        <v>0.20164051355206847</v>
      </c>
      <c r="Y84" s="65">
        <f t="shared" si="30"/>
        <v>0.79835948644793153</v>
      </c>
      <c r="Z84" s="55">
        <f t="shared" si="7"/>
        <v>343.92920891650846</v>
      </c>
      <c r="AA84" s="65">
        <f t="shared" si="31"/>
        <v>1.5867229165997148</v>
      </c>
      <c r="AB84" s="65">
        <f t="shared" si="32"/>
        <v>0.80315931228674797</v>
      </c>
      <c r="AC84" s="65">
        <f t="shared" si="143"/>
        <v>-0.43064127259550444</v>
      </c>
      <c r="AD84" s="65">
        <f t="shared" si="144"/>
        <v>-4.7002262522610305E-2</v>
      </c>
      <c r="AE84" s="66">
        <f t="shared" si="35"/>
        <v>0.6500920747937613</v>
      </c>
      <c r="AF84" s="66">
        <f t="shared" si="36"/>
        <v>0.95408523894850383</v>
      </c>
      <c r="AG84" s="65">
        <f t="shared" si="9"/>
        <v>1382.0519023232584</v>
      </c>
      <c r="AH84" s="65">
        <f t="shared" si="37"/>
        <v>348.08155693299847</v>
      </c>
      <c r="AI84" s="65">
        <f t="shared" si="38"/>
        <v>1.5780082475552795</v>
      </c>
      <c r="AJ84" s="65">
        <f t="shared" si="39"/>
        <v>0.80526225413084562</v>
      </c>
      <c r="AK84" s="65">
        <f t="shared" si="133"/>
        <v>-0.42412048783877604</v>
      </c>
      <c r="AL84" s="65">
        <f t="shared" si="134"/>
        <v>-4.6116121247254505E-2</v>
      </c>
      <c r="AM84" s="66">
        <f t="shared" si="135"/>
        <v>0.65434503653973342</v>
      </c>
      <c r="AN84" s="66">
        <f t="shared" si="136"/>
        <v>0.95493106796559712</v>
      </c>
      <c r="AO84" s="65">
        <f t="shared" si="10"/>
        <v>1382.0924458980153</v>
      </c>
      <c r="AP84" s="65">
        <f t="shared" si="40"/>
        <v>348.08252902731135</v>
      </c>
      <c r="AQ84" s="65">
        <f t="shared" si="41"/>
        <v>1.5780062372794434</v>
      </c>
      <c r="AR84" s="65">
        <f t="shared" si="42"/>
        <v>0.80526274120668073</v>
      </c>
      <c r="AS84" s="65">
        <f t="shared" si="137"/>
        <v>-0.42411898251631941</v>
      </c>
      <c r="AT84" s="65">
        <f t="shared" si="138"/>
        <v>-4.6115917299323128E-2</v>
      </c>
      <c r="AU84" s="66">
        <f t="shared" si="139"/>
        <v>0.65434602154075261</v>
      </c>
      <c r="AV84" s="66">
        <f t="shared" si="140"/>
        <v>0.95493126272183293</v>
      </c>
      <c r="AW84" s="65">
        <f t="shared" si="11"/>
        <v>1382.0924694699386</v>
      </c>
      <c r="AX84" s="65">
        <f t="shared" si="43"/>
        <v>348.08252959247778</v>
      </c>
      <c r="AY84" s="65">
        <f t="shared" si="44"/>
        <v>1.5780062361106919</v>
      </c>
      <c r="AZ84" s="65">
        <f t="shared" si="45"/>
        <v>0.80526274148986132</v>
      </c>
      <c r="BA84" s="65">
        <f t="shared" si="141"/>
        <v>-0.4241189816411422</v>
      </c>
      <c r="BB84" s="65">
        <f t="shared" si="142"/>
        <v>-4.611591718075006E-2</v>
      </c>
      <c r="BC84" s="66">
        <f t="shared" si="46"/>
        <v>0.65434602211342141</v>
      </c>
      <c r="BD84" s="66">
        <f t="shared" si="47"/>
        <v>0.95493126283506202</v>
      </c>
      <c r="BE84" s="65">
        <f t="shared" si="12"/>
        <v>1382.0924694836467</v>
      </c>
      <c r="BF84" s="65">
        <f t="shared" si="48"/>
        <v>348.08252959280645</v>
      </c>
      <c r="BG84" s="65">
        <f t="shared" si="49"/>
        <v>1.5780062361100125</v>
      </c>
      <c r="BH84" s="65">
        <f t="shared" si="50"/>
        <v>0.80526274149002597</v>
      </c>
      <c r="BI84" s="65">
        <f t="shared" si="51"/>
        <v>-0.42411898164063261</v>
      </c>
      <c r="BJ84" s="65">
        <f t="shared" si="52"/>
        <v>-4.6115917180681726E-2</v>
      </c>
      <c r="BK84" s="66">
        <f t="shared" si="53"/>
        <v>0.65434602211375481</v>
      </c>
      <c r="BL84" s="66">
        <f t="shared" si="54"/>
        <v>0.9549312628351273</v>
      </c>
      <c r="BM84" s="65">
        <f t="shared" si="13"/>
        <v>1382.0924694836553</v>
      </c>
      <c r="BN84" s="65">
        <f t="shared" si="55"/>
        <v>348.08252959280662</v>
      </c>
      <c r="BO84" s="65">
        <f t="shared" si="56"/>
        <v>1.578006236110012</v>
      </c>
      <c r="BP84" s="65">
        <f t="shared" si="57"/>
        <v>0.80526274149002608</v>
      </c>
      <c r="BQ84" s="65">
        <f t="shared" si="58"/>
        <v>-0.42411898164063294</v>
      </c>
      <c r="BR84" s="65">
        <f t="shared" si="59"/>
        <v>-4.6115917180681282E-2</v>
      </c>
      <c r="BS84" s="66">
        <f t="shared" si="60"/>
        <v>0.65434602211375459</v>
      </c>
      <c r="BT84" s="66">
        <f t="shared" si="61"/>
        <v>0.95493126283512775</v>
      </c>
      <c r="BU84" s="65">
        <f t="shared" si="14"/>
        <v>1382.0924694836531</v>
      </c>
      <c r="BV84" s="65">
        <f t="shared" si="62"/>
        <v>348.08252959280657</v>
      </c>
      <c r="BW84" s="65">
        <f t="shared" si="63"/>
        <v>1.5780062361100122</v>
      </c>
      <c r="BX84" s="65">
        <f t="shared" si="64"/>
        <v>0.80526274149002608</v>
      </c>
      <c r="BY84" s="65">
        <f t="shared" si="65"/>
        <v>-0.42411898164063339</v>
      </c>
      <c r="BZ84" s="65">
        <f t="shared" si="66"/>
        <v>-4.6115917180681171E-2</v>
      </c>
      <c r="CA84" s="66">
        <f t="shared" si="67"/>
        <v>0.65434602211375426</v>
      </c>
      <c r="CB84" s="66">
        <f t="shared" si="68"/>
        <v>0.95493126283512786</v>
      </c>
      <c r="CC84" s="65">
        <f t="shared" si="15"/>
        <v>1382.0924694836549</v>
      </c>
      <c r="CD84" s="65">
        <f t="shared" si="69"/>
        <v>348.08252959280662</v>
      </c>
      <c r="CE84" s="65">
        <f t="shared" si="70"/>
        <v>1.578006236110012</v>
      </c>
      <c r="CF84" s="65">
        <f t="shared" si="71"/>
        <v>0.80526274149002608</v>
      </c>
      <c r="CG84" s="65">
        <f t="shared" si="72"/>
        <v>-0.42411898164063294</v>
      </c>
      <c r="CH84" s="65">
        <f t="shared" si="73"/>
        <v>-4.6115917180681282E-2</v>
      </c>
      <c r="CI84" s="66">
        <f t="shared" si="74"/>
        <v>0.65434602211375459</v>
      </c>
      <c r="CJ84" s="66">
        <f t="shared" si="75"/>
        <v>0.95493126283512775</v>
      </c>
      <c r="CK84" s="65">
        <f t="shared" si="16"/>
        <v>1382.0924694836531</v>
      </c>
      <c r="CL84" s="65">
        <f t="shared" si="76"/>
        <v>348.08252959280657</v>
      </c>
      <c r="CM84" s="65">
        <f t="shared" si="77"/>
        <v>1.5780062361100122</v>
      </c>
      <c r="CN84" s="65">
        <f t="shared" si="78"/>
        <v>0.80526274149002608</v>
      </c>
      <c r="CO84" s="65">
        <f t="shared" si="79"/>
        <v>-0.42411898164063339</v>
      </c>
      <c r="CP84" s="65">
        <f t="shared" si="80"/>
        <v>-4.6115917180681171E-2</v>
      </c>
      <c r="CQ84" s="66">
        <f t="shared" si="81"/>
        <v>0.65434602211375426</v>
      </c>
      <c r="CR84" s="66">
        <f t="shared" si="82"/>
        <v>0.95493126283512786</v>
      </c>
      <c r="CS84" s="65">
        <f t="shared" si="17"/>
        <v>1382.0924694836549</v>
      </c>
      <c r="CT84" s="65">
        <f t="shared" si="83"/>
        <v>348.08252959280662</v>
      </c>
      <c r="CU84" s="65">
        <f t="shared" si="84"/>
        <v>1.578006236110012</v>
      </c>
      <c r="CV84" s="65">
        <f t="shared" si="85"/>
        <v>0.80526274149002608</v>
      </c>
      <c r="CW84" s="65">
        <f t="shared" si="86"/>
        <v>-0.42411898164063294</v>
      </c>
      <c r="CX84" s="65">
        <f t="shared" si="87"/>
        <v>-4.6115917180681282E-2</v>
      </c>
      <c r="CY84" s="66">
        <f t="shared" si="88"/>
        <v>0.65434602211375459</v>
      </c>
      <c r="CZ84" s="66">
        <f t="shared" si="89"/>
        <v>0.95493126283512775</v>
      </c>
      <c r="DA84" s="65">
        <f t="shared" si="18"/>
        <v>1382.0924694836531</v>
      </c>
      <c r="DB84" s="65">
        <f t="shared" si="90"/>
        <v>348.08252959280657</v>
      </c>
      <c r="DC84" s="65">
        <f t="shared" si="91"/>
        <v>1.5780062361100122</v>
      </c>
      <c r="DD84" s="65">
        <f t="shared" si="92"/>
        <v>0.80526274149002608</v>
      </c>
      <c r="DE84" s="65">
        <f t="shared" si="93"/>
        <v>-0.42411898164063339</v>
      </c>
      <c r="DF84" s="65">
        <f t="shared" si="94"/>
        <v>-4.6115917180681171E-2</v>
      </c>
      <c r="DG84" s="66">
        <f t="shared" si="95"/>
        <v>0.65434602211375426</v>
      </c>
      <c r="DH84" s="66">
        <f t="shared" si="96"/>
        <v>0.95493126283512786</v>
      </c>
      <c r="DI84" s="65">
        <f t="shared" si="19"/>
        <v>1382.0924694836549</v>
      </c>
      <c r="DJ84" s="65">
        <f t="shared" si="97"/>
        <v>348.08252959280662</v>
      </c>
      <c r="DK84" s="65">
        <f t="shared" si="98"/>
        <v>1.578006236110012</v>
      </c>
      <c r="DL84" s="65">
        <f t="shared" si="99"/>
        <v>0.80526274149002608</v>
      </c>
      <c r="DM84" s="65">
        <f t="shared" si="100"/>
        <v>-0.42411898164063294</v>
      </c>
      <c r="DN84" s="65">
        <f t="shared" si="101"/>
        <v>-4.6115917180681282E-2</v>
      </c>
      <c r="DO84" s="66">
        <f t="shared" si="102"/>
        <v>0.65434602211375459</v>
      </c>
      <c r="DP84" s="66">
        <f t="shared" si="103"/>
        <v>0.95493126283512775</v>
      </c>
      <c r="DQ84" s="65">
        <f t="shared" si="20"/>
        <v>1382.0924694836531</v>
      </c>
      <c r="DR84" s="65">
        <f t="shared" si="104"/>
        <v>348.08252959280657</v>
      </c>
      <c r="DS84" s="65">
        <f t="shared" si="105"/>
        <v>1.5780062361100122</v>
      </c>
      <c r="DT84" s="65">
        <f t="shared" si="106"/>
        <v>0.80526274149002608</v>
      </c>
      <c r="DU84" s="65">
        <f t="shared" si="107"/>
        <v>-0.42411898164063339</v>
      </c>
      <c r="DV84" s="65">
        <f t="shared" si="108"/>
        <v>-4.6115917180681171E-2</v>
      </c>
      <c r="DW84" s="66">
        <f t="shared" si="109"/>
        <v>0.65434602211375426</v>
      </c>
      <c r="DX84" s="66">
        <f t="shared" si="110"/>
        <v>0.95493126283512786</v>
      </c>
      <c r="DY84" s="65">
        <f t="shared" si="21"/>
        <v>1382.0924694836549</v>
      </c>
      <c r="DZ84" s="65">
        <f t="shared" si="111"/>
        <v>348.08252959280662</v>
      </c>
      <c r="EA84" s="65">
        <f t="shared" si="112"/>
        <v>1.578006236110012</v>
      </c>
      <c r="EB84" s="65">
        <f t="shared" si="113"/>
        <v>0.80526274149002608</v>
      </c>
      <c r="EC84" s="65">
        <f t="shared" si="114"/>
        <v>-0.42411898164063294</v>
      </c>
      <c r="ED84" s="65">
        <f t="shared" si="115"/>
        <v>-4.6115917180681282E-2</v>
      </c>
      <c r="EE84" s="66">
        <f t="shared" si="116"/>
        <v>0.65434602211375459</v>
      </c>
      <c r="EF84" s="66">
        <f t="shared" si="117"/>
        <v>0.95493126283512775</v>
      </c>
      <c r="EG84" s="65">
        <f t="shared" si="22"/>
        <v>1382.0924694836531</v>
      </c>
      <c r="EH84" s="65">
        <f t="shared" si="118"/>
        <v>348.08252959280657</v>
      </c>
      <c r="EI84" s="65">
        <f t="shared" si="119"/>
        <v>1.5780062361100122</v>
      </c>
      <c r="EJ84" s="65">
        <f t="shared" si="120"/>
        <v>0.80526274149002608</v>
      </c>
      <c r="EK84" s="65">
        <f t="shared" si="121"/>
        <v>-0.42411898164063339</v>
      </c>
      <c r="EL84" s="65">
        <f t="shared" si="122"/>
        <v>-4.6115917180681171E-2</v>
      </c>
      <c r="EM84" s="66">
        <f t="shared" si="123"/>
        <v>0.65434602211375426</v>
      </c>
      <c r="EN84" s="66">
        <f t="shared" si="124"/>
        <v>0.95493126283512786</v>
      </c>
      <c r="EO84" s="65">
        <f t="shared" si="23"/>
        <v>1382.0924694836549</v>
      </c>
      <c r="EP84" s="65">
        <f t="shared" si="125"/>
        <v>348.08252959280662</v>
      </c>
      <c r="EQ84" s="65">
        <f t="shared" si="126"/>
        <v>1.578006236110012</v>
      </c>
      <c r="ER84" s="65">
        <f t="shared" si="127"/>
        <v>0.80526274149002608</v>
      </c>
      <c r="ES84" s="65">
        <f t="shared" si="128"/>
        <v>-0.42411898164063294</v>
      </c>
      <c r="ET84" s="65">
        <f t="shared" si="129"/>
        <v>-4.6115917180681282E-2</v>
      </c>
      <c r="EU84" s="66">
        <f t="shared" si="130"/>
        <v>0.65434602211375459</v>
      </c>
      <c r="EV84" s="66">
        <f t="shared" si="131"/>
        <v>0.95493126283512775</v>
      </c>
      <c r="EW84" s="65">
        <f t="shared" si="24"/>
        <v>0.18947025070432608</v>
      </c>
      <c r="EX84" s="65">
        <f t="shared" si="132"/>
        <v>74.932529592806645</v>
      </c>
      <c r="EY84" s="16"/>
      <c r="EZ84" s="16"/>
      <c r="FA84" s="16"/>
      <c r="FB84" s="16"/>
      <c r="FC84" s="16"/>
      <c r="FD84" s="16"/>
      <c r="FE84" s="16"/>
      <c r="FF84" s="16"/>
      <c r="FG84" s="16"/>
      <c r="FH84" s="16"/>
      <c r="FI84" s="16"/>
      <c r="FJ84" s="16"/>
    </row>
    <row r="85" spans="19:166" x14ac:dyDescent="0.3">
      <c r="S85" s="50">
        <v>0.23</v>
      </c>
      <c r="T85" s="65">
        <f t="shared" si="25"/>
        <v>0.22482142111199296</v>
      </c>
      <c r="U85" s="65">
        <f t="shared" si="26"/>
        <v>0.77517857888800701</v>
      </c>
      <c r="V85" s="65">
        <f t="shared" si="27"/>
        <v>0.22482142111199296</v>
      </c>
      <c r="W85" s="65">
        <f t="shared" si="28"/>
        <v>0.77517857888800701</v>
      </c>
      <c r="X85" s="65">
        <f t="shared" si="29"/>
        <v>0.21103177436629772</v>
      </c>
      <c r="Y85" s="65">
        <f t="shared" si="30"/>
        <v>0.78896822563370228</v>
      </c>
      <c r="Z85" s="55">
        <f t="shared" si="7"/>
        <v>343.86905088922077</v>
      </c>
      <c r="AA85" s="65">
        <f t="shared" si="31"/>
        <v>1.5868510763240813</v>
      </c>
      <c r="AB85" s="65">
        <f t="shared" si="32"/>
        <v>0.80312851313511979</v>
      </c>
      <c r="AC85" s="65">
        <f t="shared" si="143"/>
        <v>-0.41689693581160991</v>
      </c>
      <c r="AD85" s="65">
        <f t="shared" si="144"/>
        <v>-5.1033236982257424E-2</v>
      </c>
      <c r="AE85" s="66">
        <f t="shared" si="35"/>
        <v>0.65908884490062192</v>
      </c>
      <c r="AF85" s="66">
        <f t="shared" si="36"/>
        <v>0.95024708666199398</v>
      </c>
      <c r="AG85" s="65">
        <f t="shared" si="9"/>
        <v>1385.2707844458641</v>
      </c>
      <c r="AH85" s="65">
        <f t="shared" si="37"/>
        <v>348.1586647596219</v>
      </c>
      <c r="AI85" s="65">
        <f t="shared" si="38"/>
        <v>1.577848832597422</v>
      </c>
      <c r="AJ85" s="65">
        <f t="shared" si="39"/>
        <v>0.8053008821062464</v>
      </c>
      <c r="AK85" s="65">
        <f t="shared" si="133"/>
        <v>-0.41041420459719435</v>
      </c>
      <c r="AL85" s="65">
        <f t="shared" si="134"/>
        <v>-5.0044343557308829E-2</v>
      </c>
      <c r="AM85" s="66">
        <f t="shared" si="135"/>
        <v>0.66337542007365069</v>
      </c>
      <c r="AN85" s="66">
        <f t="shared" si="136"/>
        <v>0.95118724453942649</v>
      </c>
      <c r="AO85" s="65">
        <f t="shared" si="10"/>
        <v>1385.1660033768824</v>
      </c>
      <c r="AP85" s="65">
        <f t="shared" si="40"/>
        <v>348.15615696853376</v>
      </c>
      <c r="AQ85" s="65">
        <f t="shared" si="41"/>
        <v>1.5778540159132199</v>
      </c>
      <c r="AR85" s="65">
        <f t="shared" si="42"/>
        <v>0.80529962604201322</v>
      </c>
      <c r="AS85" s="65">
        <f t="shared" si="137"/>
        <v>-0.4104179404182407</v>
      </c>
      <c r="AT85" s="65">
        <f t="shared" si="138"/>
        <v>-5.0044911649309964E-2</v>
      </c>
      <c r="AU85" s="66">
        <f t="shared" si="139"/>
        <v>0.66337294182642392</v>
      </c>
      <c r="AV85" s="66">
        <f t="shared" si="140"/>
        <v>0.95118670417771478</v>
      </c>
      <c r="AW85" s="65">
        <f t="shared" si="11"/>
        <v>1385.1660262999835</v>
      </c>
      <c r="AX85" s="65">
        <f t="shared" si="43"/>
        <v>348.15615751718315</v>
      </c>
      <c r="AY85" s="65">
        <f t="shared" si="44"/>
        <v>1.5778540147792148</v>
      </c>
      <c r="AZ85" s="65">
        <f t="shared" si="45"/>
        <v>0.80529962631681418</v>
      </c>
      <c r="BA85" s="65">
        <f t="shared" si="141"/>
        <v>-0.41041793960091866</v>
      </c>
      <c r="BB85" s="65">
        <f t="shared" si="142"/>
        <v>-5.0044911525022551E-2</v>
      </c>
      <c r="BC85" s="66">
        <f t="shared" si="46"/>
        <v>0.66337294236861322</v>
      </c>
      <c r="BD85" s="66">
        <f t="shared" si="47"/>
        <v>0.95118670429593533</v>
      </c>
      <c r="BE85" s="65">
        <f t="shared" si="12"/>
        <v>1385.166026294962</v>
      </c>
      <c r="BF85" s="65">
        <f t="shared" si="48"/>
        <v>348.15615751706287</v>
      </c>
      <c r="BG85" s="65">
        <f t="shared" si="49"/>
        <v>1.5778540147794633</v>
      </c>
      <c r="BH85" s="65">
        <f t="shared" si="50"/>
        <v>0.80529962631675389</v>
      </c>
      <c r="BI85" s="65">
        <f t="shared" si="51"/>
        <v>-0.41041793960109757</v>
      </c>
      <c r="BJ85" s="65">
        <f t="shared" si="52"/>
        <v>-5.0044911525049973E-2</v>
      </c>
      <c r="BK85" s="66">
        <f t="shared" si="53"/>
        <v>0.66337294236849453</v>
      </c>
      <c r="BL85" s="66">
        <f t="shared" si="54"/>
        <v>0.95118670429590924</v>
      </c>
      <c r="BM85" s="65">
        <f t="shared" si="13"/>
        <v>1385.1660262949638</v>
      </c>
      <c r="BN85" s="65">
        <f t="shared" si="55"/>
        <v>348.15615751706292</v>
      </c>
      <c r="BO85" s="65">
        <f t="shared" si="56"/>
        <v>1.5778540147794633</v>
      </c>
      <c r="BP85" s="65">
        <f t="shared" si="57"/>
        <v>0.80529962631675389</v>
      </c>
      <c r="BQ85" s="65">
        <f t="shared" si="58"/>
        <v>-0.41041793960109757</v>
      </c>
      <c r="BR85" s="65">
        <f t="shared" si="59"/>
        <v>-5.0044911525049973E-2</v>
      </c>
      <c r="BS85" s="66">
        <f t="shared" si="60"/>
        <v>0.66337294236849453</v>
      </c>
      <c r="BT85" s="66">
        <f t="shared" si="61"/>
        <v>0.95118670429590924</v>
      </c>
      <c r="BU85" s="65">
        <f t="shared" si="14"/>
        <v>1385.1660262949656</v>
      </c>
      <c r="BV85" s="65">
        <f t="shared" si="62"/>
        <v>348.15615751706298</v>
      </c>
      <c r="BW85" s="65">
        <f t="shared" si="63"/>
        <v>1.5778540147794631</v>
      </c>
      <c r="BX85" s="65">
        <f t="shared" si="64"/>
        <v>0.805299626316754</v>
      </c>
      <c r="BY85" s="65">
        <f t="shared" si="65"/>
        <v>-0.41041793960109801</v>
      </c>
      <c r="BZ85" s="65">
        <f t="shared" si="66"/>
        <v>-5.0044911525049418E-2</v>
      </c>
      <c r="CA85" s="66">
        <f t="shared" si="67"/>
        <v>0.6633729423684942</v>
      </c>
      <c r="CB85" s="66">
        <f t="shared" si="68"/>
        <v>0.95118670429590979</v>
      </c>
      <c r="CC85" s="65">
        <f t="shared" si="15"/>
        <v>1385.1660262949633</v>
      </c>
      <c r="CD85" s="65">
        <f t="shared" si="69"/>
        <v>348.15615751706292</v>
      </c>
      <c r="CE85" s="65">
        <f t="shared" si="70"/>
        <v>1.5778540147794633</v>
      </c>
      <c r="CF85" s="65">
        <f t="shared" si="71"/>
        <v>0.80529962631675389</v>
      </c>
      <c r="CG85" s="65">
        <f t="shared" si="72"/>
        <v>-0.41041793960109757</v>
      </c>
      <c r="CH85" s="65">
        <f t="shared" si="73"/>
        <v>-5.0044911525049973E-2</v>
      </c>
      <c r="CI85" s="66">
        <f t="shared" si="74"/>
        <v>0.66337294236849453</v>
      </c>
      <c r="CJ85" s="66">
        <f t="shared" si="75"/>
        <v>0.95118670429590924</v>
      </c>
      <c r="CK85" s="65">
        <f t="shared" si="16"/>
        <v>1385.1660262949656</v>
      </c>
      <c r="CL85" s="65">
        <f t="shared" si="76"/>
        <v>348.15615751706298</v>
      </c>
      <c r="CM85" s="65">
        <f t="shared" si="77"/>
        <v>1.5778540147794631</v>
      </c>
      <c r="CN85" s="65">
        <f t="shared" si="78"/>
        <v>0.805299626316754</v>
      </c>
      <c r="CO85" s="65">
        <f t="shared" si="79"/>
        <v>-0.41041793960109801</v>
      </c>
      <c r="CP85" s="65">
        <f t="shared" si="80"/>
        <v>-5.0044911525049418E-2</v>
      </c>
      <c r="CQ85" s="66">
        <f t="shared" si="81"/>
        <v>0.6633729423684942</v>
      </c>
      <c r="CR85" s="66">
        <f t="shared" si="82"/>
        <v>0.95118670429590979</v>
      </c>
      <c r="CS85" s="65">
        <f t="shared" si="17"/>
        <v>1385.1660262949633</v>
      </c>
      <c r="CT85" s="65">
        <f t="shared" si="83"/>
        <v>348.15615751706292</v>
      </c>
      <c r="CU85" s="65">
        <f t="shared" si="84"/>
        <v>1.5778540147794633</v>
      </c>
      <c r="CV85" s="65">
        <f t="shared" si="85"/>
        <v>0.80529962631675389</v>
      </c>
      <c r="CW85" s="65">
        <f t="shared" si="86"/>
        <v>-0.41041793960109757</v>
      </c>
      <c r="CX85" s="65">
        <f t="shared" si="87"/>
        <v>-5.0044911525049973E-2</v>
      </c>
      <c r="CY85" s="66">
        <f t="shared" si="88"/>
        <v>0.66337294236849453</v>
      </c>
      <c r="CZ85" s="66">
        <f t="shared" si="89"/>
        <v>0.95118670429590924</v>
      </c>
      <c r="DA85" s="65">
        <f t="shared" si="18"/>
        <v>1385.1660262949656</v>
      </c>
      <c r="DB85" s="65">
        <f t="shared" si="90"/>
        <v>348.15615751706298</v>
      </c>
      <c r="DC85" s="65">
        <f t="shared" si="91"/>
        <v>1.5778540147794631</v>
      </c>
      <c r="DD85" s="65">
        <f t="shared" si="92"/>
        <v>0.805299626316754</v>
      </c>
      <c r="DE85" s="65">
        <f t="shared" si="93"/>
        <v>-0.41041793960109801</v>
      </c>
      <c r="DF85" s="65">
        <f t="shared" si="94"/>
        <v>-5.0044911525049418E-2</v>
      </c>
      <c r="DG85" s="66">
        <f t="shared" si="95"/>
        <v>0.6633729423684942</v>
      </c>
      <c r="DH85" s="66">
        <f t="shared" si="96"/>
        <v>0.95118670429590979</v>
      </c>
      <c r="DI85" s="65">
        <f t="shared" si="19"/>
        <v>1385.1660262949633</v>
      </c>
      <c r="DJ85" s="65">
        <f t="shared" si="97"/>
        <v>348.15615751706292</v>
      </c>
      <c r="DK85" s="65">
        <f t="shared" si="98"/>
        <v>1.5778540147794633</v>
      </c>
      <c r="DL85" s="65">
        <f t="shared" si="99"/>
        <v>0.80529962631675389</v>
      </c>
      <c r="DM85" s="65">
        <f t="shared" si="100"/>
        <v>-0.41041793960109757</v>
      </c>
      <c r="DN85" s="65">
        <f t="shared" si="101"/>
        <v>-5.0044911525049973E-2</v>
      </c>
      <c r="DO85" s="66">
        <f t="shared" si="102"/>
        <v>0.66337294236849453</v>
      </c>
      <c r="DP85" s="66">
        <f t="shared" si="103"/>
        <v>0.95118670429590924</v>
      </c>
      <c r="DQ85" s="65">
        <f t="shared" si="20"/>
        <v>1385.1660262949656</v>
      </c>
      <c r="DR85" s="65">
        <f t="shared" si="104"/>
        <v>348.15615751706298</v>
      </c>
      <c r="DS85" s="65">
        <f t="shared" si="105"/>
        <v>1.5778540147794631</v>
      </c>
      <c r="DT85" s="65">
        <f t="shared" si="106"/>
        <v>0.805299626316754</v>
      </c>
      <c r="DU85" s="65">
        <f t="shared" si="107"/>
        <v>-0.41041793960109801</v>
      </c>
      <c r="DV85" s="65">
        <f t="shared" si="108"/>
        <v>-5.0044911525049418E-2</v>
      </c>
      <c r="DW85" s="66">
        <f t="shared" si="109"/>
        <v>0.6633729423684942</v>
      </c>
      <c r="DX85" s="66">
        <f t="shared" si="110"/>
        <v>0.95118670429590979</v>
      </c>
      <c r="DY85" s="65">
        <f t="shared" si="21"/>
        <v>1385.1660262949633</v>
      </c>
      <c r="DZ85" s="65">
        <f t="shared" si="111"/>
        <v>348.15615751706292</v>
      </c>
      <c r="EA85" s="65">
        <f t="shared" si="112"/>
        <v>1.5778540147794633</v>
      </c>
      <c r="EB85" s="65">
        <f t="shared" si="113"/>
        <v>0.80529962631675389</v>
      </c>
      <c r="EC85" s="65">
        <f t="shared" si="114"/>
        <v>-0.41041793960109757</v>
      </c>
      <c r="ED85" s="65">
        <f t="shared" si="115"/>
        <v>-5.0044911525049973E-2</v>
      </c>
      <c r="EE85" s="66">
        <f t="shared" si="116"/>
        <v>0.66337294236849453</v>
      </c>
      <c r="EF85" s="66">
        <f t="shared" si="117"/>
        <v>0.95118670429590924</v>
      </c>
      <c r="EG85" s="65">
        <f t="shared" si="22"/>
        <v>1385.1660262949656</v>
      </c>
      <c r="EH85" s="65">
        <f t="shared" si="118"/>
        <v>348.15615751706298</v>
      </c>
      <c r="EI85" s="65">
        <f t="shared" si="119"/>
        <v>1.5778540147794631</v>
      </c>
      <c r="EJ85" s="65">
        <f t="shared" si="120"/>
        <v>0.805299626316754</v>
      </c>
      <c r="EK85" s="65">
        <f t="shared" si="121"/>
        <v>-0.41041793960109801</v>
      </c>
      <c r="EL85" s="65">
        <f t="shared" si="122"/>
        <v>-5.0044911525049418E-2</v>
      </c>
      <c r="EM85" s="66">
        <f t="shared" si="123"/>
        <v>0.6633729423684942</v>
      </c>
      <c r="EN85" s="66">
        <f t="shared" si="124"/>
        <v>0.95118670429590979</v>
      </c>
      <c r="EO85" s="65">
        <f t="shared" si="23"/>
        <v>1385.1660262949633</v>
      </c>
      <c r="EP85" s="65">
        <f t="shared" si="125"/>
        <v>348.15615751706292</v>
      </c>
      <c r="EQ85" s="65">
        <f t="shared" si="126"/>
        <v>1.5778540147794633</v>
      </c>
      <c r="ER85" s="65">
        <f t="shared" si="127"/>
        <v>0.80529962631675389</v>
      </c>
      <c r="ES85" s="65">
        <f t="shared" si="128"/>
        <v>-0.41041793960109757</v>
      </c>
      <c r="ET85" s="65">
        <f t="shared" si="129"/>
        <v>-5.0044911525049973E-2</v>
      </c>
      <c r="EU85" s="66">
        <f t="shared" si="130"/>
        <v>0.66337294236849453</v>
      </c>
      <c r="EV85" s="66">
        <f t="shared" si="131"/>
        <v>0.95118670429590924</v>
      </c>
      <c r="EW85" s="65">
        <f t="shared" si="24"/>
        <v>0.20126173043361201</v>
      </c>
      <c r="EX85" s="65">
        <f t="shared" si="132"/>
        <v>75.006157517062945</v>
      </c>
      <c r="EY85" s="16"/>
      <c r="EZ85" s="16"/>
      <c r="FA85" s="16"/>
      <c r="FB85" s="16"/>
      <c r="FC85" s="16"/>
      <c r="FD85" s="16"/>
      <c r="FE85" s="16"/>
      <c r="FF85" s="16"/>
      <c r="FG85" s="16"/>
      <c r="FH85" s="16"/>
      <c r="FI85" s="16"/>
      <c r="FJ85" s="16"/>
    </row>
    <row r="86" spans="19:166" x14ac:dyDescent="0.3">
      <c r="S86" s="50">
        <v>0.24</v>
      </c>
      <c r="T86" s="65">
        <f t="shared" si="25"/>
        <v>0.23466488383753967</v>
      </c>
      <c r="U86" s="65">
        <f t="shared" si="26"/>
        <v>0.7653351161624603</v>
      </c>
      <c r="V86" s="65">
        <f t="shared" si="27"/>
        <v>0.23466488383753967</v>
      </c>
      <c r="W86" s="65">
        <f t="shared" si="28"/>
        <v>0.7653351161624603</v>
      </c>
      <c r="X86" s="65">
        <f t="shared" si="29"/>
        <v>0.22044317369549674</v>
      </c>
      <c r="Y86" s="65">
        <f t="shared" si="30"/>
        <v>0.77955682630450318</v>
      </c>
      <c r="Z86" s="55">
        <f t="shared" si="7"/>
        <v>343.80889286193315</v>
      </c>
      <c r="AA86" s="65">
        <f t="shared" si="31"/>
        <v>1.5869792912548972</v>
      </c>
      <c r="AB86" s="65">
        <f t="shared" si="32"/>
        <v>0.80309770438700712</v>
      </c>
      <c r="AC86" s="65">
        <f t="shared" si="143"/>
        <v>-0.40346409232332525</v>
      </c>
      <c r="AD86" s="65">
        <f t="shared" si="144"/>
        <v>-5.5201923057618785E-2</v>
      </c>
      <c r="AE86" s="66">
        <f t="shared" si="35"/>
        <v>0.66800201276863924</v>
      </c>
      <c r="AF86" s="66">
        <f t="shared" si="36"/>
        <v>0.94629405007260181</v>
      </c>
      <c r="AG86" s="65">
        <f t="shared" si="9"/>
        <v>1388.2286249577467</v>
      </c>
      <c r="AH86" s="65">
        <f t="shared" si="37"/>
        <v>348.22939505542439</v>
      </c>
      <c r="AI86" s="65">
        <f t="shared" si="38"/>
        <v>1.5777026789653843</v>
      </c>
      <c r="AJ86" s="65">
        <f t="shared" si="39"/>
        <v>0.80533630177616167</v>
      </c>
      <c r="AK86" s="65">
        <f t="shared" si="133"/>
        <v>-0.39703683632817988</v>
      </c>
      <c r="AL86" s="65">
        <f t="shared" si="134"/>
        <v>-5.4105162320013611E-2</v>
      </c>
      <c r="AM86" s="66">
        <f t="shared" si="135"/>
        <v>0.67230925977198708</v>
      </c>
      <c r="AN86" s="66">
        <f t="shared" si="136"/>
        <v>0.94733247758211914</v>
      </c>
      <c r="AO86" s="65">
        <f t="shared" si="10"/>
        <v>1387.9728459537771</v>
      </c>
      <c r="AP86" s="65">
        <f t="shared" si="40"/>
        <v>348.22328334991772</v>
      </c>
      <c r="AQ86" s="65">
        <f t="shared" si="41"/>
        <v>1.5777153050176358</v>
      </c>
      <c r="AR86" s="65">
        <f t="shared" si="42"/>
        <v>0.80533324171869647</v>
      </c>
      <c r="AS86" s="65">
        <f t="shared" si="137"/>
        <v>-0.39704559266564871</v>
      </c>
      <c r="AT86" s="65">
        <f t="shared" si="138"/>
        <v>-5.4106651702442055E-2</v>
      </c>
      <c r="AU86" s="66">
        <f t="shared" si="139"/>
        <v>0.67230337283099917</v>
      </c>
      <c r="AV86" s="66">
        <f t="shared" si="140"/>
        <v>0.94733106664282385</v>
      </c>
      <c r="AW86" s="65">
        <f t="shared" si="11"/>
        <v>1387.9731013643191</v>
      </c>
      <c r="AX86" s="65">
        <f t="shared" si="43"/>
        <v>348.22328945326149</v>
      </c>
      <c r="AY86" s="65">
        <f t="shared" si="44"/>
        <v>1.5777152924085864</v>
      </c>
      <c r="AZ86" s="65">
        <f t="shared" si="45"/>
        <v>0.8053332447746151</v>
      </c>
      <c r="BA86" s="65">
        <f t="shared" si="141"/>
        <v>-0.39704558392111478</v>
      </c>
      <c r="BB86" s="65">
        <f t="shared" si="142"/>
        <v>-5.4106650215060559E-2</v>
      </c>
      <c r="BC86" s="66">
        <f t="shared" si="46"/>
        <v>0.67230337870997881</v>
      </c>
      <c r="BD86" s="66">
        <f t="shared" si="47"/>
        <v>0.94733106805186662</v>
      </c>
      <c r="BE86" s="65">
        <f t="shared" si="12"/>
        <v>1387.9731011091233</v>
      </c>
      <c r="BF86" s="65">
        <f t="shared" si="48"/>
        <v>348.22328944716327</v>
      </c>
      <c r="BG86" s="65">
        <f t="shared" si="49"/>
        <v>1.5777152924211848</v>
      </c>
      <c r="BH86" s="65">
        <f t="shared" si="50"/>
        <v>0.80533324477156176</v>
      </c>
      <c r="BI86" s="65">
        <f t="shared" si="51"/>
        <v>-0.39704558392985173</v>
      </c>
      <c r="BJ86" s="65">
        <f t="shared" si="52"/>
        <v>-5.4106650216546537E-2</v>
      </c>
      <c r="BK86" s="66">
        <f t="shared" si="53"/>
        <v>0.67230337870410495</v>
      </c>
      <c r="BL86" s="66">
        <f t="shared" si="54"/>
        <v>0.94733106805045886</v>
      </c>
      <c r="BM86" s="65">
        <f t="shared" si="13"/>
        <v>1387.9731011093811</v>
      </c>
      <c r="BN86" s="65">
        <f t="shared" si="55"/>
        <v>348.22328944716941</v>
      </c>
      <c r="BO86" s="65">
        <f t="shared" si="56"/>
        <v>1.5777152924211721</v>
      </c>
      <c r="BP86" s="65">
        <f t="shared" si="57"/>
        <v>0.80533324477156487</v>
      </c>
      <c r="BQ86" s="65">
        <f t="shared" si="58"/>
        <v>-0.39704558392984335</v>
      </c>
      <c r="BR86" s="65">
        <f t="shared" si="59"/>
        <v>-5.4106650216545149E-2</v>
      </c>
      <c r="BS86" s="66">
        <f t="shared" si="60"/>
        <v>0.67230337870411061</v>
      </c>
      <c r="BT86" s="66">
        <f t="shared" si="61"/>
        <v>0.94733106805046019</v>
      </c>
      <c r="BU86" s="65">
        <f t="shared" si="14"/>
        <v>1387.9731011093811</v>
      </c>
      <c r="BV86" s="65">
        <f t="shared" si="62"/>
        <v>348.22328944716941</v>
      </c>
      <c r="BW86" s="65">
        <f t="shared" si="63"/>
        <v>1.5777152924211721</v>
      </c>
      <c r="BX86" s="65">
        <f t="shared" si="64"/>
        <v>0.80533324477156487</v>
      </c>
      <c r="BY86" s="65">
        <f t="shared" si="65"/>
        <v>-0.39704558392984335</v>
      </c>
      <c r="BZ86" s="65">
        <f t="shared" si="66"/>
        <v>-5.4106650216545149E-2</v>
      </c>
      <c r="CA86" s="66">
        <f t="shared" si="67"/>
        <v>0.67230337870411061</v>
      </c>
      <c r="CB86" s="66">
        <f t="shared" si="68"/>
        <v>0.94733106805046019</v>
      </c>
      <c r="CC86" s="65">
        <f t="shared" si="15"/>
        <v>1387.9731011093811</v>
      </c>
      <c r="CD86" s="65">
        <f t="shared" si="69"/>
        <v>348.22328944716941</v>
      </c>
      <c r="CE86" s="65">
        <f t="shared" si="70"/>
        <v>1.5777152924211721</v>
      </c>
      <c r="CF86" s="65">
        <f t="shared" si="71"/>
        <v>0.80533324477156487</v>
      </c>
      <c r="CG86" s="65">
        <f t="shared" si="72"/>
        <v>-0.39704558392984335</v>
      </c>
      <c r="CH86" s="65">
        <f t="shared" si="73"/>
        <v>-5.4106650216545149E-2</v>
      </c>
      <c r="CI86" s="66">
        <f t="shared" si="74"/>
        <v>0.67230337870411061</v>
      </c>
      <c r="CJ86" s="66">
        <f t="shared" si="75"/>
        <v>0.94733106805046019</v>
      </c>
      <c r="CK86" s="65">
        <f t="shared" si="16"/>
        <v>1387.9731011093811</v>
      </c>
      <c r="CL86" s="65">
        <f t="shared" si="76"/>
        <v>348.22328944716941</v>
      </c>
      <c r="CM86" s="65">
        <f t="shared" si="77"/>
        <v>1.5777152924211721</v>
      </c>
      <c r="CN86" s="65">
        <f t="shared" si="78"/>
        <v>0.80533324477156487</v>
      </c>
      <c r="CO86" s="65">
        <f t="shared" si="79"/>
        <v>-0.39704558392984335</v>
      </c>
      <c r="CP86" s="65">
        <f t="shared" si="80"/>
        <v>-5.4106650216545149E-2</v>
      </c>
      <c r="CQ86" s="66">
        <f t="shared" si="81"/>
        <v>0.67230337870411061</v>
      </c>
      <c r="CR86" s="66">
        <f t="shared" si="82"/>
        <v>0.94733106805046019</v>
      </c>
      <c r="CS86" s="65">
        <f t="shared" si="17"/>
        <v>1387.9731011093811</v>
      </c>
      <c r="CT86" s="65">
        <f t="shared" si="83"/>
        <v>348.22328944716941</v>
      </c>
      <c r="CU86" s="65">
        <f t="shared" si="84"/>
        <v>1.5777152924211721</v>
      </c>
      <c r="CV86" s="65">
        <f t="shared" si="85"/>
        <v>0.80533324477156487</v>
      </c>
      <c r="CW86" s="65">
        <f t="shared" si="86"/>
        <v>-0.39704558392984335</v>
      </c>
      <c r="CX86" s="65">
        <f t="shared" si="87"/>
        <v>-5.4106650216545149E-2</v>
      </c>
      <c r="CY86" s="66">
        <f t="shared" si="88"/>
        <v>0.67230337870411061</v>
      </c>
      <c r="CZ86" s="66">
        <f t="shared" si="89"/>
        <v>0.94733106805046019</v>
      </c>
      <c r="DA86" s="65">
        <f t="shared" si="18"/>
        <v>1387.9731011093811</v>
      </c>
      <c r="DB86" s="65">
        <f t="shared" si="90"/>
        <v>348.22328944716941</v>
      </c>
      <c r="DC86" s="65">
        <f t="shared" si="91"/>
        <v>1.5777152924211721</v>
      </c>
      <c r="DD86" s="65">
        <f t="shared" si="92"/>
        <v>0.80533324477156487</v>
      </c>
      <c r="DE86" s="65">
        <f t="shared" si="93"/>
        <v>-0.39704558392984335</v>
      </c>
      <c r="DF86" s="65">
        <f t="shared" si="94"/>
        <v>-5.4106650216545149E-2</v>
      </c>
      <c r="DG86" s="66">
        <f t="shared" si="95"/>
        <v>0.67230337870411061</v>
      </c>
      <c r="DH86" s="66">
        <f t="shared" si="96"/>
        <v>0.94733106805046019</v>
      </c>
      <c r="DI86" s="65">
        <f t="shared" si="19"/>
        <v>1387.9731011093811</v>
      </c>
      <c r="DJ86" s="65">
        <f t="shared" si="97"/>
        <v>348.22328944716941</v>
      </c>
      <c r="DK86" s="65">
        <f t="shared" si="98"/>
        <v>1.5777152924211721</v>
      </c>
      <c r="DL86" s="65">
        <f t="shared" si="99"/>
        <v>0.80533324477156487</v>
      </c>
      <c r="DM86" s="65">
        <f t="shared" si="100"/>
        <v>-0.39704558392984335</v>
      </c>
      <c r="DN86" s="65">
        <f t="shared" si="101"/>
        <v>-5.4106650216545149E-2</v>
      </c>
      <c r="DO86" s="66">
        <f t="shared" si="102"/>
        <v>0.67230337870411061</v>
      </c>
      <c r="DP86" s="66">
        <f t="shared" si="103"/>
        <v>0.94733106805046019</v>
      </c>
      <c r="DQ86" s="65">
        <f t="shared" si="20"/>
        <v>1387.9731011093811</v>
      </c>
      <c r="DR86" s="65">
        <f t="shared" si="104"/>
        <v>348.22328944716941</v>
      </c>
      <c r="DS86" s="65">
        <f t="shared" si="105"/>
        <v>1.5777152924211721</v>
      </c>
      <c r="DT86" s="65">
        <f t="shared" si="106"/>
        <v>0.80533324477156487</v>
      </c>
      <c r="DU86" s="65">
        <f t="shared" si="107"/>
        <v>-0.39704558392984335</v>
      </c>
      <c r="DV86" s="65">
        <f t="shared" si="108"/>
        <v>-5.4106650216545149E-2</v>
      </c>
      <c r="DW86" s="66">
        <f t="shared" si="109"/>
        <v>0.67230337870411061</v>
      </c>
      <c r="DX86" s="66">
        <f t="shared" si="110"/>
        <v>0.94733106805046019</v>
      </c>
      <c r="DY86" s="65">
        <f t="shared" si="21"/>
        <v>1387.9731011093811</v>
      </c>
      <c r="DZ86" s="65">
        <f t="shared" si="111"/>
        <v>348.22328944716941</v>
      </c>
      <c r="EA86" s="65">
        <f t="shared" si="112"/>
        <v>1.5777152924211721</v>
      </c>
      <c r="EB86" s="65">
        <f t="shared" si="113"/>
        <v>0.80533324477156487</v>
      </c>
      <c r="EC86" s="65">
        <f t="shared" si="114"/>
        <v>-0.39704558392984335</v>
      </c>
      <c r="ED86" s="65">
        <f t="shared" si="115"/>
        <v>-5.4106650216545149E-2</v>
      </c>
      <c r="EE86" s="66">
        <f t="shared" si="116"/>
        <v>0.67230337870411061</v>
      </c>
      <c r="EF86" s="66">
        <f t="shared" si="117"/>
        <v>0.94733106805046019</v>
      </c>
      <c r="EG86" s="65">
        <f t="shared" si="22"/>
        <v>1387.9731011093811</v>
      </c>
      <c r="EH86" s="65">
        <f t="shared" si="118"/>
        <v>348.22328944716941</v>
      </c>
      <c r="EI86" s="65">
        <f t="shared" si="119"/>
        <v>1.5777152924211721</v>
      </c>
      <c r="EJ86" s="65">
        <f t="shared" si="120"/>
        <v>0.80533324477156487</v>
      </c>
      <c r="EK86" s="65">
        <f t="shared" si="121"/>
        <v>-0.39704558392984335</v>
      </c>
      <c r="EL86" s="65">
        <f t="shared" si="122"/>
        <v>-5.4106650216545149E-2</v>
      </c>
      <c r="EM86" s="66">
        <f t="shared" si="123"/>
        <v>0.67230337870411061</v>
      </c>
      <c r="EN86" s="66">
        <f t="shared" si="124"/>
        <v>0.94733106805046019</v>
      </c>
      <c r="EO86" s="65">
        <f t="shared" si="23"/>
        <v>1387.9731011093811</v>
      </c>
      <c r="EP86" s="65">
        <f t="shared" si="125"/>
        <v>348.22328944716941</v>
      </c>
      <c r="EQ86" s="65">
        <f t="shared" si="126"/>
        <v>1.5777152924211721</v>
      </c>
      <c r="ER86" s="65">
        <f t="shared" si="127"/>
        <v>0.80533324477156487</v>
      </c>
      <c r="ES86" s="65">
        <f t="shared" si="128"/>
        <v>-0.39704558392984335</v>
      </c>
      <c r="ET86" s="65">
        <f t="shared" si="129"/>
        <v>-5.4106650216545149E-2</v>
      </c>
      <c r="EU86" s="66">
        <f t="shared" si="130"/>
        <v>0.67230337870411061</v>
      </c>
      <c r="EV86" s="66">
        <f t="shared" si="131"/>
        <v>0.94733106805046019</v>
      </c>
      <c r="EW86" s="65">
        <f t="shared" si="24"/>
        <v>0.21327078466569493</v>
      </c>
      <c r="EX86" s="65">
        <f t="shared" si="132"/>
        <v>75.073289447169429</v>
      </c>
      <c r="EY86" s="16"/>
      <c r="EZ86" s="16"/>
      <c r="FA86" s="16"/>
      <c r="FB86" s="16"/>
      <c r="FC86" s="16"/>
      <c r="FD86" s="16"/>
      <c r="FE86" s="16"/>
      <c r="FF86" s="16"/>
      <c r="FG86" s="16"/>
      <c r="FH86" s="16"/>
      <c r="FI86" s="16"/>
      <c r="FJ86" s="16"/>
    </row>
    <row r="87" spans="19:166" x14ac:dyDescent="0.3">
      <c r="S87" s="50">
        <v>0.25</v>
      </c>
      <c r="T87" s="65">
        <f t="shared" si="25"/>
        <v>0.24451410658307207</v>
      </c>
      <c r="U87" s="65">
        <f t="shared" si="26"/>
        <v>0.75548589341692796</v>
      </c>
      <c r="V87" s="65">
        <f t="shared" si="27"/>
        <v>0.24451410658307207</v>
      </c>
      <c r="W87" s="65">
        <f t="shared" si="28"/>
        <v>0.75548589341692796</v>
      </c>
      <c r="X87" s="65">
        <f t="shared" si="29"/>
        <v>0.22987477638640427</v>
      </c>
      <c r="Y87" s="65">
        <f t="shared" si="30"/>
        <v>0.7701252236135957</v>
      </c>
      <c r="Z87" s="55">
        <f t="shared" si="7"/>
        <v>343.74873483464552</v>
      </c>
      <c r="AA87" s="65">
        <f t="shared" si="31"/>
        <v>1.5871075614274233</v>
      </c>
      <c r="AB87" s="65">
        <f t="shared" si="32"/>
        <v>0.80306688603794685</v>
      </c>
      <c r="AC87" s="65">
        <f t="shared" si="143"/>
        <v>-0.39033746230602406</v>
      </c>
      <c r="AD87" s="65">
        <f t="shared" si="144"/>
        <v>-5.9505370692005732E-2</v>
      </c>
      <c r="AE87" s="66">
        <f t="shared" si="35"/>
        <v>0.67682843187154285</v>
      </c>
      <c r="AF87" s="66">
        <f t="shared" si="36"/>
        <v>0.94223047314797137</v>
      </c>
      <c r="AG87" s="65">
        <f t="shared" si="9"/>
        <v>1390.9178133743706</v>
      </c>
      <c r="AH87" s="65">
        <f t="shared" si="37"/>
        <v>348.29359818761662</v>
      </c>
      <c r="AI87" s="65">
        <f t="shared" si="38"/>
        <v>1.5775700758573279</v>
      </c>
      <c r="AJ87" s="65">
        <f t="shared" si="39"/>
        <v>0.80536844172519739</v>
      </c>
      <c r="AK87" s="65">
        <f t="shared" si="133"/>
        <v>-0.38398173212343167</v>
      </c>
      <c r="AL87" s="65">
        <f t="shared" si="134"/>
        <v>-5.8295911589575033E-2</v>
      </c>
      <c r="AM87" s="66">
        <f t="shared" si="135"/>
        <v>0.68114387011803834</v>
      </c>
      <c r="AN87" s="66">
        <f t="shared" si="136"/>
        <v>0.94337075179150098</v>
      </c>
      <c r="AO87" s="65">
        <f t="shared" si="10"/>
        <v>1390.5067128193357</v>
      </c>
      <c r="AP87" s="65">
        <f t="shared" si="40"/>
        <v>348.28378968522009</v>
      </c>
      <c r="AQ87" s="65">
        <f t="shared" si="41"/>
        <v>1.5775903301412382</v>
      </c>
      <c r="AR87" s="65">
        <f t="shared" si="42"/>
        <v>0.80536353229398316</v>
      </c>
      <c r="AS87" s="65">
        <f t="shared" si="137"/>
        <v>-0.38399524400695478</v>
      </c>
      <c r="AT87" s="65">
        <f t="shared" si="138"/>
        <v>-5.8298474286487878E-2</v>
      </c>
      <c r="AU87" s="66">
        <f t="shared" si="139"/>
        <v>0.68113466664358113</v>
      </c>
      <c r="AV87" s="66">
        <f t="shared" si="140"/>
        <v>0.94336833422128541</v>
      </c>
      <c r="AW87" s="65">
        <f t="shared" si="11"/>
        <v>1390.5074348959165</v>
      </c>
      <c r="AX87" s="65">
        <f t="shared" si="43"/>
        <v>348.28380691534255</v>
      </c>
      <c r="AY87" s="65">
        <f t="shared" si="44"/>
        <v>1.5775902945602875</v>
      </c>
      <c r="AZ87" s="65">
        <f t="shared" si="45"/>
        <v>0.80536354091836004</v>
      </c>
      <c r="BA87" s="65">
        <f t="shared" si="141"/>
        <v>-0.38399522027051652</v>
      </c>
      <c r="BB87" s="65">
        <f t="shared" si="142"/>
        <v>-5.829846978454456E-2</v>
      </c>
      <c r="BC87" s="66">
        <f t="shared" si="46"/>
        <v>0.6811346828112923</v>
      </c>
      <c r="BD87" s="66">
        <f t="shared" si="47"/>
        <v>0.94336833846827628</v>
      </c>
      <c r="BE87" s="65">
        <f t="shared" si="12"/>
        <v>1390.5074336268701</v>
      </c>
      <c r="BF87" s="65">
        <f t="shared" si="48"/>
        <v>348.2838068850607</v>
      </c>
      <c r="BG87" s="65">
        <f t="shared" si="49"/>
        <v>1.5775902946228206</v>
      </c>
      <c r="BH87" s="65">
        <f t="shared" si="50"/>
        <v>0.80536354090320272</v>
      </c>
      <c r="BI87" s="65">
        <f t="shared" si="51"/>
        <v>-0.38399522031223204</v>
      </c>
      <c r="BJ87" s="65">
        <f t="shared" si="52"/>
        <v>-5.8298469792457286E-2</v>
      </c>
      <c r="BK87" s="66">
        <f t="shared" si="53"/>
        <v>0.68113468278287836</v>
      </c>
      <c r="BL87" s="66">
        <f t="shared" si="54"/>
        <v>0.94336833846081158</v>
      </c>
      <c r="BM87" s="65">
        <f t="shared" si="13"/>
        <v>1390.507433629102</v>
      </c>
      <c r="BN87" s="65">
        <f t="shared" si="55"/>
        <v>348.2838068851139</v>
      </c>
      <c r="BO87" s="65">
        <f t="shared" si="56"/>
        <v>1.5775902946227109</v>
      </c>
      <c r="BP87" s="65">
        <f t="shared" si="57"/>
        <v>0.80536354090322937</v>
      </c>
      <c r="BQ87" s="65">
        <f t="shared" si="58"/>
        <v>-0.3839952203121596</v>
      </c>
      <c r="BR87" s="65">
        <f t="shared" si="59"/>
        <v>-5.8298469792443186E-2</v>
      </c>
      <c r="BS87" s="66">
        <f t="shared" si="60"/>
        <v>0.68113468278292766</v>
      </c>
      <c r="BT87" s="66">
        <f t="shared" si="61"/>
        <v>0.94336833846082491</v>
      </c>
      <c r="BU87" s="65">
        <f t="shared" si="14"/>
        <v>1390.5074336290988</v>
      </c>
      <c r="BV87" s="65">
        <f t="shared" si="62"/>
        <v>348.28380688511385</v>
      </c>
      <c r="BW87" s="65">
        <f t="shared" si="63"/>
        <v>1.5775902946227109</v>
      </c>
      <c r="BX87" s="65">
        <f t="shared" si="64"/>
        <v>0.80536354090322937</v>
      </c>
      <c r="BY87" s="65">
        <f t="shared" si="65"/>
        <v>-0.3839952203121596</v>
      </c>
      <c r="BZ87" s="65">
        <f t="shared" si="66"/>
        <v>-5.8298469792443186E-2</v>
      </c>
      <c r="CA87" s="66">
        <f t="shared" si="67"/>
        <v>0.68113468278292766</v>
      </c>
      <c r="CB87" s="66">
        <f t="shared" si="68"/>
        <v>0.94336833846082491</v>
      </c>
      <c r="CC87" s="65">
        <f t="shared" si="15"/>
        <v>1390.5074336291007</v>
      </c>
      <c r="CD87" s="65">
        <f t="shared" si="69"/>
        <v>348.2838068851139</v>
      </c>
      <c r="CE87" s="65">
        <f t="shared" si="70"/>
        <v>1.5775902946227109</v>
      </c>
      <c r="CF87" s="65">
        <f t="shared" si="71"/>
        <v>0.80536354090322937</v>
      </c>
      <c r="CG87" s="65">
        <f t="shared" si="72"/>
        <v>-0.3839952203121596</v>
      </c>
      <c r="CH87" s="65">
        <f t="shared" si="73"/>
        <v>-5.8298469792443186E-2</v>
      </c>
      <c r="CI87" s="66">
        <f t="shared" si="74"/>
        <v>0.68113468278292766</v>
      </c>
      <c r="CJ87" s="66">
        <f t="shared" si="75"/>
        <v>0.94336833846082491</v>
      </c>
      <c r="CK87" s="65">
        <f t="shared" si="16"/>
        <v>1390.5074336290988</v>
      </c>
      <c r="CL87" s="65">
        <f t="shared" si="76"/>
        <v>348.28380688511385</v>
      </c>
      <c r="CM87" s="65">
        <f t="shared" si="77"/>
        <v>1.5775902946227109</v>
      </c>
      <c r="CN87" s="65">
        <f t="shared" si="78"/>
        <v>0.80536354090322937</v>
      </c>
      <c r="CO87" s="65">
        <f t="shared" si="79"/>
        <v>-0.3839952203121596</v>
      </c>
      <c r="CP87" s="65">
        <f t="shared" si="80"/>
        <v>-5.8298469792443186E-2</v>
      </c>
      <c r="CQ87" s="66">
        <f t="shared" si="81"/>
        <v>0.68113468278292766</v>
      </c>
      <c r="CR87" s="66">
        <f t="shared" si="82"/>
        <v>0.94336833846082491</v>
      </c>
      <c r="CS87" s="65">
        <f t="shared" si="17"/>
        <v>1390.5074336291007</v>
      </c>
      <c r="CT87" s="65">
        <f t="shared" si="83"/>
        <v>348.2838068851139</v>
      </c>
      <c r="CU87" s="65">
        <f t="shared" si="84"/>
        <v>1.5775902946227109</v>
      </c>
      <c r="CV87" s="65">
        <f t="shared" si="85"/>
        <v>0.80536354090322937</v>
      </c>
      <c r="CW87" s="65">
        <f t="shared" si="86"/>
        <v>-0.3839952203121596</v>
      </c>
      <c r="CX87" s="65">
        <f t="shared" si="87"/>
        <v>-5.8298469792443186E-2</v>
      </c>
      <c r="CY87" s="66">
        <f t="shared" si="88"/>
        <v>0.68113468278292766</v>
      </c>
      <c r="CZ87" s="66">
        <f t="shared" si="89"/>
        <v>0.94336833846082491</v>
      </c>
      <c r="DA87" s="65">
        <f t="shared" si="18"/>
        <v>1390.5074336290988</v>
      </c>
      <c r="DB87" s="65">
        <f t="shared" si="90"/>
        <v>348.28380688511385</v>
      </c>
      <c r="DC87" s="65">
        <f t="shared" si="91"/>
        <v>1.5775902946227109</v>
      </c>
      <c r="DD87" s="65">
        <f t="shared" si="92"/>
        <v>0.80536354090322937</v>
      </c>
      <c r="DE87" s="65">
        <f t="shared" si="93"/>
        <v>-0.3839952203121596</v>
      </c>
      <c r="DF87" s="65">
        <f t="shared" si="94"/>
        <v>-5.8298469792443186E-2</v>
      </c>
      <c r="DG87" s="66">
        <f t="shared" si="95"/>
        <v>0.68113468278292766</v>
      </c>
      <c r="DH87" s="66">
        <f t="shared" si="96"/>
        <v>0.94336833846082491</v>
      </c>
      <c r="DI87" s="65">
        <f t="shared" si="19"/>
        <v>1390.5074336291007</v>
      </c>
      <c r="DJ87" s="65">
        <f t="shared" si="97"/>
        <v>348.2838068851139</v>
      </c>
      <c r="DK87" s="65">
        <f t="shared" si="98"/>
        <v>1.5775902946227109</v>
      </c>
      <c r="DL87" s="65">
        <f t="shared" si="99"/>
        <v>0.80536354090322937</v>
      </c>
      <c r="DM87" s="65">
        <f t="shared" si="100"/>
        <v>-0.3839952203121596</v>
      </c>
      <c r="DN87" s="65">
        <f t="shared" si="101"/>
        <v>-5.8298469792443186E-2</v>
      </c>
      <c r="DO87" s="66">
        <f t="shared" si="102"/>
        <v>0.68113468278292766</v>
      </c>
      <c r="DP87" s="66">
        <f t="shared" si="103"/>
        <v>0.94336833846082491</v>
      </c>
      <c r="DQ87" s="65">
        <f t="shared" si="20"/>
        <v>1390.5074336290988</v>
      </c>
      <c r="DR87" s="65">
        <f t="shared" si="104"/>
        <v>348.28380688511385</v>
      </c>
      <c r="DS87" s="65">
        <f t="shared" si="105"/>
        <v>1.5775902946227109</v>
      </c>
      <c r="DT87" s="65">
        <f t="shared" si="106"/>
        <v>0.80536354090322937</v>
      </c>
      <c r="DU87" s="65">
        <f t="shared" si="107"/>
        <v>-0.3839952203121596</v>
      </c>
      <c r="DV87" s="65">
        <f t="shared" si="108"/>
        <v>-5.8298469792443186E-2</v>
      </c>
      <c r="DW87" s="66">
        <f t="shared" si="109"/>
        <v>0.68113468278292766</v>
      </c>
      <c r="DX87" s="66">
        <f t="shared" si="110"/>
        <v>0.94336833846082491</v>
      </c>
      <c r="DY87" s="65">
        <f t="shared" si="21"/>
        <v>1390.5074336291007</v>
      </c>
      <c r="DZ87" s="65">
        <f t="shared" si="111"/>
        <v>348.2838068851139</v>
      </c>
      <c r="EA87" s="65">
        <f t="shared" si="112"/>
        <v>1.5775902946227109</v>
      </c>
      <c r="EB87" s="65">
        <f t="shared" si="113"/>
        <v>0.80536354090322937</v>
      </c>
      <c r="EC87" s="65">
        <f t="shared" si="114"/>
        <v>-0.3839952203121596</v>
      </c>
      <c r="ED87" s="65">
        <f t="shared" si="115"/>
        <v>-5.8298469792443186E-2</v>
      </c>
      <c r="EE87" s="66">
        <f t="shared" si="116"/>
        <v>0.68113468278292766</v>
      </c>
      <c r="EF87" s="66">
        <f t="shared" si="117"/>
        <v>0.94336833846082491</v>
      </c>
      <c r="EG87" s="65">
        <f t="shared" si="22"/>
        <v>1390.5074336290988</v>
      </c>
      <c r="EH87" s="65">
        <f t="shared" si="118"/>
        <v>348.28380688511385</v>
      </c>
      <c r="EI87" s="65">
        <f t="shared" si="119"/>
        <v>1.5775902946227109</v>
      </c>
      <c r="EJ87" s="65">
        <f t="shared" si="120"/>
        <v>0.80536354090322937</v>
      </c>
      <c r="EK87" s="65">
        <f t="shared" si="121"/>
        <v>-0.3839952203121596</v>
      </c>
      <c r="EL87" s="65">
        <f t="shared" si="122"/>
        <v>-5.8298469792443186E-2</v>
      </c>
      <c r="EM87" s="66">
        <f t="shared" si="123"/>
        <v>0.68113468278292766</v>
      </c>
      <c r="EN87" s="66">
        <f t="shared" si="124"/>
        <v>0.94336833846082491</v>
      </c>
      <c r="EO87" s="65">
        <f t="shared" si="23"/>
        <v>1390.5074336291007</v>
      </c>
      <c r="EP87" s="65">
        <f t="shared" si="125"/>
        <v>348.2838068851139</v>
      </c>
      <c r="EQ87" s="65">
        <f t="shared" si="126"/>
        <v>1.5775902946227109</v>
      </c>
      <c r="ER87" s="65">
        <f t="shared" si="127"/>
        <v>0.80536354090322937</v>
      </c>
      <c r="ES87" s="65">
        <f t="shared" si="128"/>
        <v>-0.3839952203121596</v>
      </c>
      <c r="ET87" s="65">
        <f t="shared" si="129"/>
        <v>-5.8298469792443186E-2</v>
      </c>
      <c r="EU87" s="66">
        <f t="shared" si="130"/>
        <v>0.68113468278292766</v>
      </c>
      <c r="EV87" s="66">
        <f t="shared" si="131"/>
        <v>0.94336833846082491</v>
      </c>
      <c r="EW87" s="65">
        <f t="shared" si="24"/>
        <v>0.22548626868740668</v>
      </c>
      <c r="EX87" s="65">
        <f t="shared" si="132"/>
        <v>75.133806885113927</v>
      </c>
      <c r="EY87" s="16"/>
      <c r="EZ87" s="16"/>
      <c r="FA87" s="16"/>
      <c r="FB87" s="16"/>
      <c r="FC87" s="16"/>
      <c r="FD87" s="16"/>
      <c r="FE87" s="16"/>
      <c r="FF87" s="16"/>
      <c r="FG87" s="16"/>
      <c r="FH87" s="16"/>
      <c r="FI87" s="16"/>
      <c r="FJ87" s="16"/>
    </row>
    <row r="88" spans="19:166" x14ac:dyDescent="0.3">
      <c r="S88" s="50">
        <v>0.26</v>
      </c>
      <c r="T88" s="65">
        <f t="shared" si="25"/>
        <v>0.25436909440588679</v>
      </c>
      <c r="U88" s="65">
        <f t="shared" si="26"/>
        <v>0.74563090559411327</v>
      </c>
      <c r="V88" s="65">
        <f t="shared" si="27"/>
        <v>0.25436909440588679</v>
      </c>
      <c r="W88" s="65">
        <f t="shared" si="28"/>
        <v>0.74563090559411327</v>
      </c>
      <c r="X88" s="65">
        <f t="shared" si="29"/>
        <v>0.23932664756446989</v>
      </c>
      <c r="Y88" s="65">
        <f t="shared" si="30"/>
        <v>0.76067335243553003</v>
      </c>
      <c r="Z88" s="55">
        <f t="shared" si="7"/>
        <v>343.68857680735783</v>
      </c>
      <c r="AA88" s="65">
        <f t="shared" si="31"/>
        <v>1.5872358868769489</v>
      </c>
      <c r="AB88" s="65">
        <f t="shared" si="32"/>
        <v>0.80303605808347289</v>
      </c>
      <c r="AC88" s="65">
        <f t="shared" si="143"/>
        <v>-0.37751186757492405</v>
      </c>
      <c r="AD88" s="65">
        <f t="shared" si="144"/>
        <v>-6.394068985845669E-2</v>
      </c>
      <c r="AE88" s="66">
        <f t="shared" si="35"/>
        <v>0.6855650655412352</v>
      </c>
      <c r="AF88" s="66">
        <f t="shared" si="36"/>
        <v>0.93806063438985932</v>
      </c>
      <c r="AG88" s="65">
        <f t="shared" si="9"/>
        <v>1393.3314886738858</v>
      </c>
      <c r="AH88" s="65">
        <f t="shared" si="37"/>
        <v>348.35114037743887</v>
      </c>
      <c r="AI88" s="65">
        <f t="shared" si="38"/>
        <v>1.5774512810491002</v>
      </c>
      <c r="AJ88" s="65">
        <f t="shared" si="39"/>
        <v>0.80539723824305254</v>
      </c>
      <c r="AK88" s="65">
        <f t="shared" si="133"/>
        <v>-0.37124237650935399</v>
      </c>
      <c r="AL88" s="65">
        <f t="shared" si="134"/>
        <v>-6.2614014705354881E-2</v>
      </c>
      <c r="AM88" s="66">
        <f t="shared" si="135"/>
        <v>0.6898767113840848</v>
      </c>
      <c r="AN88" s="66">
        <f t="shared" si="136"/>
        <v>0.9393059620155616</v>
      </c>
      <c r="AO88" s="65">
        <f t="shared" si="10"/>
        <v>1392.7620999100695</v>
      </c>
      <c r="AP88" s="65">
        <f t="shared" si="40"/>
        <v>348.33757318815736</v>
      </c>
      <c r="AQ88" s="65">
        <f t="shared" si="41"/>
        <v>1.5774792859236941</v>
      </c>
      <c r="AR88" s="65">
        <f t="shared" si="42"/>
        <v>0.80539044941861815</v>
      </c>
      <c r="AS88" s="65">
        <f t="shared" si="137"/>
        <v>-0.37126034202623559</v>
      </c>
      <c r="AT88" s="65">
        <f t="shared" si="138"/>
        <v>-6.2617803383769433E-2</v>
      </c>
      <c r="AU88" s="66">
        <f t="shared" si="139"/>
        <v>0.6898643175037118</v>
      </c>
      <c r="AV88" s="66">
        <f t="shared" si="140"/>
        <v>0.93930240329407999</v>
      </c>
      <c r="AW88" s="65">
        <f t="shared" si="11"/>
        <v>1392.7635182743561</v>
      </c>
      <c r="AX88" s="65">
        <f t="shared" si="43"/>
        <v>348.33760698985429</v>
      </c>
      <c r="AY88" s="65">
        <f t="shared" si="44"/>
        <v>1.5774792161481923</v>
      </c>
      <c r="AZ88" s="65">
        <f t="shared" si="45"/>
        <v>0.80539046633308231</v>
      </c>
      <c r="BA88" s="65">
        <f t="shared" si="141"/>
        <v>-0.37126029726443238</v>
      </c>
      <c r="BB88" s="65">
        <f t="shared" si="142"/>
        <v>-6.2617793944033162E-2</v>
      </c>
      <c r="BC88" s="66">
        <f t="shared" si="46"/>
        <v>0.68986434838328325</v>
      </c>
      <c r="BD88" s="66">
        <f t="shared" si="47"/>
        <v>0.93930241216084709</v>
      </c>
      <c r="BE88" s="65">
        <f t="shared" si="12"/>
        <v>1392.7635147389244</v>
      </c>
      <c r="BF88" s="65">
        <f t="shared" si="48"/>
        <v>348.33760690559978</v>
      </c>
      <c r="BG88" s="65">
        <f t="shared" si="49"/>
        <v>1.5774792163221152</v>
      </c>
      <c r="BH88" s="65">
        <f t="shared" si="50"/>
        <v>0.80539046629092115</v>
      </c>
      <c r="BI88" s="65">
        <f t="shared" si="51"/>
        <v>-0.37126029737600624</v>
      </c>
      <c r="BJ88" s="65">
        <f t="shared" si="52"/>
        <v>-6.2617793967562729E-2</v>
      </c>
      <c r="BK88" s="66">
        <f t="shared" si="53"/>
        <v>0.68986434830631249</v>
      </c>
      <c r="BL88" s="66">
        <f t="shared" si="54"/>
        <v>0.93930241213874566</v>
      </c>
      <c r="BM88" s="65">
        <f t="shared" si="13"/>
        <v>1392.7635147477383</v>
      </c>
      <c r="BN88" s="65">
        <f t="shared" si="55"/>
        <v>348.33760690580988</v>
      </c>
      <c r="BO88" s="65">
        <f t="shared" si="56"/>
        <v>1.5774792163216818</v>
      </c>
      <c r="BP88" s="65">
        <f t="shared" si="57"/>
        <v>0.80539046629102629</v>
      </c>
      <c r="BQ88" s="65">
        <f t="shared" si="58"/>
        <v>-0.3712602973757283</v>
      </c>
      <c r="BR88" s="65">
        <f t="shared" si="59"/>
        <v>-6.2617793967503832E-2</v>
      </c>
      <c r="BS88" s="66">
        <f t="shared" si="60"/>
        <v>0.68986434830650423</v>
      </c>
      <c r="BT88" s="66">
        <f t="shared" si="61"/>
        <v>0.93930241213880095</v>
      </c>
      <c r="BU88" s="65">
        <f t="shared" si="14"/>
        <v>1392.7635147477158</v>
      </c>
      <c r="BV88" s="65">
        <f t="shared" si="62"/>
        <v>348.33760690580937</v>
      </c>
      <c r="BW88" s="65">
        <f t="shared" si="63"/>
        <v>1.5774792163216826</v>
      </c>
      <c r="BX88" s="65">
        <f t="shared" si="64"/>
        <v>0.80539046629102595</v>
      </c>
      <c r="BY88" s="65">
        <f t="shared" si="65"/>
        <v>-0.37126029737572869</v>
      </c>
      <c r="BZ88" s="65">
        <f t="shared" si="66"/>
        <v>-6.2617793967503943E-2</v>
      </c>
      <c r="CA88" s="66">
        <f t="shared" si="67"/>
        <v>0.68986434830650389</v>
      </c>
      <c r="CB88" s="66">
        <f t="shared" si="68"/>
        <v>0.93930241213880084</v>
      </c>
      <c r="CC88" s="65">
        <f t="shared" si="15"/>
        <v>1392.7635147477142</v>
      </c>
      <c r="CD88" s="65">
        <f t="shared" si="69"/>
        <v>348.33760690580931</v>
      </c>
      <c r="CE88" s="65">
        <f t="shared" si="70"/>
        <v>1.5774792163216829</v>
      </c>
      <c r="CF88" s="65">
        <f t="shared" si="71"/>
        <v>0.80539046629102595</v>
      </c>
      <c r="CG88" s="65">
        <f t="shared" si="72"/>
        <v>-0.37126029737572869</v>
      </c>
      <c r="CH88" s="65">
        <f t="shared" si="73"/>
        <v>-6.2617793967504498E-2</v>
      </c>
      <c r="CI88" s="66">
        <f t="shared" si="74"/>
        <v>0.68986434830650389</v>
      </c>
      <c r="CJ88" s="66">
        <f t="shared" si="75"/>
        <v>0.93930241213880039</v>
      </c>
      <c r="CK88" s="65">
        <f t="shared" si="16"/>
        <v>1392.7635147477165</v>
      </c>
      <c r="CL88" s="65">
        <f t="shared" si="76"/>
        <v>348.33760690580937</v>
      </c>
      <c r="CM88" s="65">
        <f t="shared" si="77"/>
        <v>1.5774792163216826</v>
      </c>
      <c r="CN88" s="65">
        <f t="shared" si="78"/>
        <v>0.80539046629102595</v>
      </c>
      <c r="CO88" s="65">
        <f t="shared" si="79"/>
        <v>-0.37126029737572869</v>
      </c>
      <c r="CP88" s="65">
        <f t="shared" si="80"/>
        <v>-6.2617793967503943E-2</v>
      </c>
      <c r="CQ88" s="66">
        <f t="shared" si="81"/>
        <v>0.68986434830650389</v>
      </c>
      <c r="CR88" s="66">
        <f t="shared" si="82"/>
        <v>0.93930241213880084</v>
      </c>
      <c r="CS88" s="65">
        <f t="shared" si="17"/>
        <v>1392.7635147477142</v>
      </c>
      <c r="CT88" s="65">
        <f t="shared" si="83"/>
        <v>348.33760690580931</v>
      </c>
      <c r="CU88" s="65">
        <f t="shared" si="84"/>
        <v>1.5774792163216829</v>
      </c>
      <c r="CV88" s="65">
        <f t="shared" si="85"/>
        <v>0.80539046629102595</v>
      </c>
      <c r="CW88" s="65">
        <f t="shared" si="86"/>
        <v>-0.37126029737572869</v>
      </c>
      <c r="CX88" s="65">
        <f t="shared" si="87"/>
        <v>-6.2617793967504498E-2</v>
      </c>
      <c r="CY88" s="66">
        <f t="shared" si="88"/>
        <v>0.68986434830650389</v>
      </c>
      <c r="CZ88" s="66">
        <f t="shared" si="89"/>
        <v>0.93930241213880039</v>
      </c>
      <c r="DA88" s="65">
        <f t="shared" si="18"/>
        <v>1392.7635147477165</v>
      </c>
      <c r="DB88" s="65">
        <f t="shared" si="90"/>
        <v>348.33760690580937</v>
      </c>
      <c r="DC88" s="65">
        <f t="shared" si="91"/>
        <v>1.5774792163216826</v>
      </c>
      <c r="DD88" s="65">
        <f t="shared" si="92"/>
        <v>0.80539046629102595</v>
      </c>
      <c r="DE88" s="65">
        <f t="shared" si="93"/>
        <v>-0.37126029737572869</v>
      </c>
      <c r="DF88" s="65">
        <f t="shared" si="94"/>
        <v>-6.2617793967503943E-2</v>
      </c>
      <c r="DG88" s="66">
        <f t="shared" si="95"/>
        <v>0.68986434830650389</v>
      </c>
      <c r="DH88" s="66">
        <f t="shared" si="96"/>
        <v>0.93930241213880084</v>
      </c>
      <c r="DI88" s="65">
        <f t="shared" si="19"/>
        <v>1392.7635147477142</v>
      </c>
      <c r="DJ88" s="65">
        <f t="shared" si="97"/>
        <v>348.33760690580931</v>
      </c>
      <c r="DK88" s="65">
        <f t="shared" si="98"/>
        <v>1.5774792163216829</v>
      </c>
      <c r="DL88" s="65">
        <f t="shared" si="99"/>
        <v>0.80539046629102595</v>
      </c>
      <c r="DM88" s="65">
        <f t="shared" si="100"/>
        <v>-0.37126029737572869</v>
      </c>
      <c r="DN88" s="65">
        <f t="shared" si="101"/>
        <v>-6.2617793967504498E-2</v>
      </c>
      <c r="DO88" s="66">
        <f t="shared" si="102"/>
        <v>0.68986434830650389</v>
      </c>
      <c r="DP88" s="66">
        <f t="shared" si="103"/>
        <v>0.93930241213880039</v>
      </c>
      <c r="DQ88" s="65">
        <f t="shared" si="20"/>
        <v>1392.7635147477165</v>
      </c>
      <c r="DR88" s="65">
        <f t="shared" si="104"/>
        <v>348.33760690580937</v>
      </c>
      <c r="DS88" s="65">
        <f t="shared" si="105"/>
        <v>1.5774792163216826</v>
      </c>
      <c r="DT88" s="65">
        <f t="shared" si="106"/>
        <v>0.80539046629102595</v>
      </c>
      <c r="DU88" s="65">
        <f t="shared" si="107"/>
        <v>-0.37126029737572869</v>
      </c>
      <c r="DV88" s="65">
        <f t="shared" si="108"/>
        <v>-6.2617793967503943E-2</v>
      </c>
      <c r="DW88" s="66">
        <f t="shared" si="109"/>
        <v>0.68986434830650389</v>
      </c>
      <c r="DX88" s="66">
        <f t="shared" si="110"/>
        <v>0.93930241213880084</v>
      </c>
      <c r="DY88" s="65">
        <f t="shared" si="21"/>
        <v>1392.7635147477142</v>
      </c>
      <c r="DZ88" s="65">
        <f t="shared" si="111"/>
        <v>348.33760690580931</v>
      </c>
      <c r="EA88" s="65">
        <f t="shared" si="112"/>
        <v>1.5774792163216829</v>
      </c>
      <c r="EB88" s="65">
        <f t="shared" si="113"/>
        <v>0.80539046629102595</v>
      </c>
      <c r="EC88" s="65">
        <f t="shared" si="114"/>
        <v>-0.37126029737572869</v>
      </c>
      <c r="ED88" s="65">
        <f t="shared" si="115"/>
        <v>-6.2617793967504498E-2</v>
      </c>
      <c r="EE88" s="66">
        <f t="shared" si="116"/>
        <v>0.68986434830650389</v>
      </c>
      <c r="EF88" s="66">
        <f t="shared" si="117"/>
        <v>0.93930241213880039</v>
      </c>
      <c r="EG88" s="65">
        <f t="shared" si="22"/>
        <v>1392.7635147477165</v>
      </c>
      <c r="EH88" s="65">
        <f t="shared" si="118"/>
        <v>348.33760690580937</v>
      </c>
      <c r="EI88" s="65">
        <f t="shared" si="119"/>
        <v>1.5774792163216826</v>
      </c>
      <c r="EJ88" s="65">
        <f t="shared" si="120"/>
        <v>0.80539046629102595</v>
      </c>
      <c r="EK88" s="65">
        <f t="shared" si="121"/>
        <v>-0.37126029737572869</v>
      </c>
      <c r="EL88" s="65">
        <f t="shared" si="122"/>
        <v>-6.2617793967503943E-2</v>
      </c>
      <c r="EM88" s="66">
        <f t="shared" si="123"/>
        <v>0.68986434830650389</v>
      </c>
      <c r="EN88" s="66">
        <f t="shared" si="124"/>
        <v>0.93930241213880084</v>
      </c>
      <c r="EO88" s="65">
        <f t="shared" si="23"/>
        <v>1392.7635147477142</v>
      </c>
      <c r="EP88" s="65">
        <f t="shared" si="125"/>
        <v>348.33760690580931</v>
      </c>
      <c r="EQ88" s="65">
        <f t="shared" si="126"/>
        <v>1.5774792163216829</v>
      </c>
      <c r="ER88" s="65">
        <f t="shared" si="127"/>
        <v>0.80539046629102595</v>
      </c>
      <c r="ES88" s="65">
        <f t="shared" si="128"/>
        <v>-0.37126029737572869</v>
      </c>
      <c r="ET88" s="65">
        <f t="shared" si="129"/>
        <v>-6.2617793967504498E-2</v>
      </c>
      <c r="EU88" s="66">
        <f t="shared" si="130"/>
        <v>0.68986434830650389</v>
      </c>
      <c r="EV88" s="66">
        <f t="shared" si="131"/>
        <v>0.93930241213880039</v>
      </c>
      <c r="EW88" s="65">
        <f t="shared" si="24"/>
        <v>0.23789658757628426</v>
      </c>
      <c r="EX88" s="65">
        <f t="shared" si="132"/>
        <v>75.187606905809332</v>
      </c>
      <c r="EY88" s="16"/>
      <c r="EZ88" s="16"/>
      <c r="FA88" s="16"/>
      <c r="FB88" s="16"/>
      <c r="FC88" s="16"/>
      <c r="FD88" s="16"/>
      <c r="FE88" s="16"/>
      <c r="FF88" s="16"/>
      <c r="FG88" s="16"/>
      <c r="FH88" s="16"/>
      <c r="FI88" s="16"/>
      <c r="FJ88" s="16"/>
    </row>
    <row r="89" spans="19:166" x14ac:dyDescent="0.3">
      <c r="S89" s="50">
        <v>0.27</v>
      </c>
      <c r="T89" s="65">
        <f t="shared" si="25"/>
        <v>0.26422985236920243</v>
      </c>
      <c r="U89" s="65">
        <f t="shared" si="26"/>
        <v>0.73577014763079751</v>
      </c>
      <c r="V89" s="65">
        <f t="shared" si="27"/>
        <v>0.26422985236920243</v>
      </c>
      <c r="W89" s="65">
        <f t="shared" si="28"/>
        <v>0.73577014763079751</v>
      </c>
      <c r="X89" s="65">
        <f t="shared" si="29"/>
        <v>0.24879885263535317</v>
      </c>
      <c r="Y89" s="65">
        <f t="shared" si="30"/>
        <v>0.75120114736464694</v>
      </c>
      <c r="Z89" s="55">
        <f t="shared" si="7"/>
        <v>343.62841878007021</v>
      </c>
      <c r="AA89" s="65">
        <f t="shared" si="31"/>
        <v>1.5873642676387945</v>
      </c>
      <c r="AB89" s="65">
        <f t="shared" si="32"/>
        <v>0.80300522051911682</v>
      </c>
      <c r="AC89" s="65">
        <f t="shared" si="143"/>
        <v>-0.36498222922862722</v>
      </c>
      <c r="AD89" s="65">
        <f t="shared" si="144"/>
        <v>-6.8505049125016648E-2</v>
      </c>
      <c r="AE89" s="66">
        <f t="shared" si="35"/>
        <v>0.69420898739756376</v>
      </c>
      <c r="AF89" s="66">
        <f t="shared" si="36"/>
        <v>0.93378874527550593</v>
      </c>
      <c r="AG89" s="65">
        <f t="shared" si="9"/>
        <v>1395.4635591223819</v>
      </c>
      <c r="AH89" s="65">
        <f t="shared" si="37"/>
        <v>348.40190382897703</v>
      </c>
      <c r="AI89" s="65">
        <f t="shared" si="38"/>
        <v>1.5773465208253565</v>
      </c>
      <c r="AJ89" s="65">
        <f t="shared" si="39"/>
        <v>0.80542263535403358</v>
      </c>
      <c r="AK89" s="65">
        <f t="shared" si="133"/>
        <v>-0.35881238964556078</v>
      </c>
      <c r="AL89" s="65">
        <f t="shared" si="134"/>
        <v>-6.7056980473337802E-2</v>
      </c>
      <c r="AM89" s="66">
        <f t="shared" si="135"/>
        <v>0.69850538590249689</v>
      </c>
      <c r="AN89" s="66">
        <f t="shared" si="136"/>
        <v>0.93514191498969623</v>
      </c>
      <c r="AO89" s="65">
        <f t="shared" si="10"/>
        <v>1394.7342657993433</v>
      </c>
      <c r="AP89" s="65">
        <f t="shared" si="40"/>
        <v>348.38454662395577</v>
      </c>
      <c r="AQ89" s="65">
        <f t="shared" si="41"/>
        <v>1.5773823365654966</v>
      </c>
      <c r="AR89" s="65">
        <f t="shared" si="42"/>
        <v>0.80541395223355161</v>
      </c>
      <c r="AS89" s="65">
        <f t="shared" si="137"/>
        <v>-0.35883447708389743</v>
      </c>
      <c r="AT89" s="65">
        <f t="shared" si="138"/>
        <v>-6.7062146283147661E-2</v>
      </c>
      <c r="AU89" s="66">
        <f t="shared" si="139"/>
        <v>0.69848995787824131</v>
      </c>
      <c r="AV89" s="66">
        <f t="shared" si="140"/>
        <v>0.93513708423689557</v>
      </c>
      <c r="AW89" s="65">
        <f t="shared" si="11"/>
        <v>1394.7366002774552</v>
      </c>
      <c r="AX89" s="65">
        <f t="shared" si="43"/>
        <v>348.38460219601257</v>
      </c>
      <c r="AY89" s="65">
        <f t="shared" si="44"/>
        <v>1.5773822218882938</v>
      </c>
      <c r="AZ89" s="65">
        <f t="shared" si="45"/>
        <v>0.80541398003527631</v>
      </c>
      <c r="BA89" s="65">
        <f t="shared" si="141"/>
        <v>-0.35883440636320818</v>
      </c>
      <c r="BB89" s="65">
        <f t="shared" si="142"/>
        <v>-6.7062129742785526E-2</v>
      </c>
      <c r="BC89" s="66">
        <f t="shared" si="46"/>
        <v>0.69849000727593435</v>
      </c>
      <c r="BD89" s="66">
        <f t="shared" si="47"/>
        <v>0.93513709970440162</v>
      </c>
      <c r="BE89" s="65">
        <f t="shared" si="12"/>
        <v>1394.7365927996445</v>
      </c>
      <c r="BF89" s="65">
        <f t="shared" si="48"/>
        <v>348.38460201800405</v>
      </c>
      <c r="BG89" s="65">
        <f t="shared" si="49"/>
        <v>1.577382222255628</v>
      </c>
      <c r="BH89" s="65">
        <f t="shared" si="50"/>
        <v>0.80541397994622177</v>
      </c>
      <c r="BI89" s="65">
        <f t="shared" si="51"/>
        <v>-0.35883440658973997</v>
      </c>
      <c r="BJ89" s="65">
        <f t="shared" si="52"/>
        <v>-6.7062129795768144E-2</v>
      </c>
      <c r="BK89" s="66">
        <f t="shared" si="53"/>
        <v>0.69849000711770415</v>
      </c>
      <c r="BL89" s="66">
        <f t="shared" si="54"/>
        <v>0.9351370996548557</v>
      </c>
      <c r="BM89" s="65">
        <f t="shared" si="13"/>
        <v>1394.7365928235981</v>
      </c>
      <c r="BN89" s="65">
        <f t="shared" si="55"/>
        <v>348.38460201857424</v>
      </c>
      <c r="BO89" s="65">
        <f t="shared" si="56"/>
        <v>1.5773822222544513</v>
      </c>
      <c r="BP89" s="65">
        <f t="shared" si="57"/>
        <v>0.8054139799465071</v>
      </c>
      <c r="BQ89" s="65">
        <f t="shared" si="58"/>
        <v>-0.35883440658901511</v>
      </c>
      <c r="BR89" s="65">
        <f t="shared" si="59"/>
        <v>-6.7062129795598391E-2</v>
      </c>
      <c r="BS89" s="66">
        <f t="shared" si="60"/>
        <v>0.69849000711821041</v>
      </c>
      <c r="BT89" s="66">
        <f t="shared" si="61"/>
        <v>0.93513709965501446</v>
      </c>
      <c r="BU89" s="65">
        <f t="shared" si="14"/>
        <v>1394.7365928235201</v>
      </c>
      <c r="BV89" s="65">
        <f t="shared" si="62"/>
        <v>348.38460201857237</v>
      </c>
      <c r="BW89" s="65">
        <f t="shared" si="63"/>
        <v>1.5773822222544553</v>
      </c>
      <c r="BX89" s="65">
        <f t="shared" si="64"/>
        <v>0.8054139799465061</v>
      </c>
      <c r="BY89" s="65">
        <f t="shared" si="65"/>
        <v>-0.35883440658901639</v>
      </c>
      <c r="BZ89" s="65">
        <f t="shared" si="66"/>
        <v>-6.706212979559939E-2</v>
      </c>
      <c r="CA89" s="66">
        <f t="shared" si="67"/>
        <v>0.69849000711820952</v>
      </c>
      <c r="CB89" s="66">
        <f t="shared" si="68"/>
        <v>0.93513709965501346</v>
      </c>
      <c r="CC89" s="65">
        <f t="shared" si="15"/>
        <v>1394.7365928235213</v>
      </c>
      <c r="CD89" s="65">
        <f t="shared" si="69"/>
        <v>348.38460201857237</v>
      </c>
      <c r="CE89" s="65">
        <f t="shared" si="70"/>
        <v>1.5773822222544553</v>
      </c>
      <c r="CF89" s="65">
        <f t="shared" si="71"/>
        <v>0.8054139799465061</v>
      </c>
      <c r="CG89" s="65">
        <f t="shared" si="72"/>
        <v>-0.35883440658901639</v>
      </c>
      <c r="CH89" s="65">
        <f t="shared" si="73"/>
        <v>-6.706212979559939E-2</v>
      </c>
      <c r="CI89" s="66">
        <f t="shared" si="74"/>
        <v>0.69849000711820952</v>
      </c>
      <c r="CJ89" s="66">
        <f t="shared" si="75"/>
        <v>0.93513709965501346</v>
      </c>
      <c r="CK89" s="65">
        <f t="shared" si="16"/>
        <v>1394.7365928235213</v>
      </c>
      <c r="CL89" s="65">
        <f t="shared" si="76"/>
        <v>348.38460201857237</v>
      </c>
      <c r="CM89" s="65">
        <f t="shared" si="77"/>
        <v>1.5773822222544553</v>
      </c>
      <c r="CN89" s="65">
        <f t="shared" si="78"/>
        <v>0.8054139799465061</v>
      </c>
      <c r="CO89" s="65">
        <f t="shared" si="79"/>
        <v>-0.35883440658901639</v>
      </c>
      <c r="CP89" s="65">
        <f t="shared" si="80"/>
        <v>-6.706212979559939E-2</v>
      </c>
      <c r="CQ89" s="66">
        <f t="shared" si="81"/>
        <v>0.69849000711820952</v>
      </c>
      <c r="CR89" s="66">
        <f t="shared" si="82"/>
        <v>0.93513709965501346</v>
      </c>
      <c r="CS89" s="65">
        <f t="shared" si="17"/>
        <v>1394.7365928235213</v>
      </c>
      <c r="CT89" s="65">
        <f t="shared" si="83"/>
        <v>348.38460201857237</v>
      </c>
      <c r="CU89" s="65">
        <f t="shared" si="84"/>
        <v>1.5773822222544553</v>
      </c>
      <c r="CV89" s="65">
        <f t="shared" si="85"/>
        <v>0.8054139799465061</v>
      </c>
      <c r="CW89" s="65">
        <f t="shared" si="86"/>
        <v>-0.35883440658901639</v>
      </c>
      <c r="CX89" s="65">
        <f t="shared" si="87"/>
        <v>-6.706212979559939E-2</v>
      </c>
      <c r="CY89" s="66">
        <f t="shared" si="88"/>
        <v>0.69849000711820952</v>
      </c>
      <c r="CZ89" s="66">
        <f t="shared" si="89"/>
        <v>0.93513709965501346</v>
      </c>
      <c r="DA89" s="65">
        <f t="shared" si="18"/>
        <v>1394.7365928235213</v>
      </c>
      <c r="DB89" s="65">
        <f t="shared" si="90"/>
        <v>348.38460201857237</v>
      </c>
      <c r="DC89" s="65">
        <f t="shared" si="91"/>
        <v>1.5773822222544553</v>
      </c>
      <c r="DD89" s="65">
        <f t="shared" si="92"/>
        <v>0.8054139799465061</v>
      </c>
      <c r="DE89" s="65">
        <f t="shared" si="93"/>
        <v>-0.35883440658901639</v>
      </c>
      <c r="DF89" s="65">
        <f t="shared" si="94"/>
        <v>-6.706212979559939E-2</v>
      </c>
      <c r="DG89" s="66">
        <f t="shared" si="95"/>
        <v>0.69849000711820952</v>
      </c>
      <c r="DH89" s="66">
        <f t="shared" si="96"/>
        <v>0.93513709965501346</v>
      </c>
      <c r="DI89" s="65">
        <f t="shared" si="19"/>
        <v>1394.7365928235213</v>
      </c>
      <c r="DJ89" s="65">
        <f t="shared" si="97"/>
        <v>348.38460201857237</v>
      </c>
      <c r="DK89" s="65">
        <f t="shared" si="98"/>
        <v>1.5773822222544553</v>
      </c>
      <c r="DL89" s="65">
        <f t="shared" si="99"/>
        <v>0.8054139799465061</v>
      </c>
      <c r="DM89" s="65">
        <f t="shared" si="100"/>
        <v>-0.35883440658901639</v>
      </c>
      <c r="DN89" s="65">
        <f t="shared" si="101"/>
        <v>-6.706212979559939E-2</v>
      </c>
      <c r="DO89" s="66">
        <f t="shared" si="102"/>
        <v>0.69849000711820952</v>
      </c>
      <c r="DP89" s="66">
        <f t="shared" si="103"/>
        <v>0.93513709965501346</v>
      </c>
      <c r="DQ89" s="65">
        <f t="shared" si="20"/>
        <v>1394.7365928235213</v>
      </c>
      <c r="DR89" s="65">
        <f t="shared" si="104"/>
        <v>348.38460201857237</v>
      </c>
      <c r="DS89" s="65">
        <f t="shared" si="105"/>
        <v>1.5773822222544553</v>
      </c>
      <c r="DT89" s="65">
        <f t="shared" si="106"/>
        <v>0.8054139799465061</v>
      </c>
      <c r="DU89" s="65">
        <f t="shared" si="107"/>
        <v>-0.35883440658901639</v>
      </c>
      <c r="DV89" s="65">
        <f t="shared" si="108"/>
        <v>-6.706212979559939E-2</v>
      </c>
      <c r="DW89" s="66">
        <f t="shared" si="109"/>
        <v>0.69849000711820952</v>
      </c>
      <c r="DX89" s="66">
        <f t="shared" si="110"/>
        <v>0.93513709965501346</v>
      </c>
      <c r="DY89" s="65">
        <f t="shared" si="21"/>
        <v>1394.7365928235213</v>
      </c>
      <c r="DZ89" s="65">
        <f t="shared" si="111"/>
        <v>348.38460201857237</v>
      </c>
      <c r="EA89" s="65">
        <f t="shared" si="112"/>
        <v>1.5773822222544553</v>
      </c>
      <c r="EB89" s="65">
        <f t="shared" si="113"/>
        <v>0.8054139799465061</v>
      </c>
      <c r="EC89" s="65">
        <f t="shared" si="114"/>
        <v>-0.35883440658901639</v>
      </c>
      <c r="ED89" s="65">
        <f t="shared" si="115"/>
        <v>-6.706212979559939E-2</v>
      </c>
      <c r="EE89" s="66">
        <f t="shared" si="116"/>
        <v>0.69849000711820952</v>
      </c>
      <c r="EF89" s="66">
        <f t="shared" si="117"/>
        <v>0.93513709965501346</v>
      </c>
      <c r="EG89" s="65">
        <f t="shared" si="22"/>
        <v>1394.7365928235213</v>
      </c>
      <c r="EH89" s="65">
        <f t="shared" si="118"/>
        <v>348.38460201857237</v>
      </c>
      <c r="EI89" s="65">
        <f t="shared" si="119"/>
        <v>1.5773822222544553</v>
      </c>
      <c r="EJ89" s="65">
        <f t="shared" si="120"/>
        <v>0.8054139799465061</v>
      </c>
      <c r="EK89" s="65">
        <f t="shared" si="121"/>
        <v>-0.35883440658901639</v>
      </c>
      <c r="EL89" s="65">
        <f t="shared" si="122"/>
        <v>-6.706212979559939E-2</v>
      </c>
      <c r="EM89" s="66">
        <f t="shared" si="123"/>
        <v>0.69849000711820952</v>
      </c>
      <c r="EN89" s="66">
        <f t="shared" si="124"/>
        <v>0.93513709965501346</v>
      </c>
      <c r="EO89" s="65">
        <f t="shared" si="23"/>
        <v>1394.7365928235213</v>
      </c>
      <c r="EP89" s="65">
        <f t="shared" si="125"/>
        <v>348.38460201857237</v>
      </c>
      <c r="EQ89" s="65">
        <f t="shared" si="126"/>
        <v>1.5773822222544553</v>
      </c>
      <c r="ER89" s="65">
        <f t="shared" si="127"/>
        <v>0.8054139799465061</v>
      </c>
      <c r="ES89" s="65">
        <f t="shared" si="128"/>
        <v>-0.35883440658901639</v>
      </c>
      <c r="ET89" s="65">
        <f t="shared" si="129"/>
        <v>-6.706212979559939E-2</v>
      </c>
      <c r="EU89" s="66">
        <f t="shared" si="130"/>
        <v>0.69849000711820952</v>
      </c>
      <c r="EV89" s="66">
        <f t="shared" si="131"/>
        <v>0.93513709965501346</v>
      </c>
      <c r="EW89" s="65">
        <f t="shared" si="24"/>
        <v>0.25048973799937685</v>
      </c>
      <c r="EX89" s="65">
        <f t="shared" si="132"/>
        <v>75.234602018572389</v>
      </c>
      <c r="EY89" s="16"/>
      <c r="EZ89" s="16"/>
      <c r="FA89" s="16"/>
      <c r="FB89" s="16"/>
      <c r="FC89" s="16"/>
      <c r="FD89" s="16"/>
      <c r="FE89" s="16"/>
      <c r="FF89" s="16"/>
      <c r="FG89" s="16"/>
      <c r="FH89" s="16"/>
      <c r="FI89" s="16"/>
      <c r="FJ89" s="16"/>
    </row>
    <row r="90" spans="19:166" x14ac:dyDescent="0.3">
      <c r="S90" s="50">
        <v>0.28000000000000003</v>
      </c>
      <c r="T90" s="65">
        <f t="shared" si="25"/>
        <v>0.27409638554216864</v>
      </c>
      <c r="U90" s="65">
        <f t="shared" si="26"/>
        <v>0.72590361445783136</v>
      </c>
      <c r="V90" s="65">
        <f t="shared" si="27"/>
        <v>0.27409638554216864</v>
      </c>
      <c r="W90" s="65">
        <f t="shared" si="28"/>
        <v>0.72590361445783136</v>
      </c>
      <c r="X90" s="65">
        <f t="shared" si="29"/>
        <v>0.25829145728643221</v>
      </c>
      <c r="Y90" s="65">
        <f t="shared" si="30"/>
        <v>0.7417085427135679</v>
      </c>
      <c r="Z90" s="55">
        <f t="shared" si="7"/>
        <v>343.56826075278252</v>
      </c>
      <c r="AA90" s="65">
        <f t="shared" si="31"/>
        <v>1.5874927037483091</v>
      </c>
      <c r="AB90" s="65">
        <f t="shared" si="32"/>
        <v>0.802974373340407</v>
      </c>
      <c r="AC90" s="65">
        <f t="shared" si="143"/>
        <v>-0.35274356535677048</v>
      </c>
      <c r="AD90" s="65">
        <f t="shared" si="144"/>
        <v>-7.3195674259685539E-2</v>
      </c>
      <c r="AE90" s="66">
        <f t="shared" si="35"/>
        <v>0.70275738161143175</v>
      </c>
      <c r="AF90" s="66">
        <f t="shared" si="36"/>
        <v>0.92941894886688525</v>
      </c>
      <c r="AG90" s="65">
        <f t="shared" si="9"/>
        <v>1397.3087183208377</v>
      </c>
      <c r="AH90" s="65">
        <f t="shared" si="37"/>
        <v>348.44578680119758</v>
      </c>
      <c r="AI90" s="65">
        <f t="shared" si="38"/>
        <v>1.5772559900076519</v>
      </c>
      <c r="AJ90" s="65">
        <f t="shared" si="39"/>
        <v>0.8054445848217241</v>
      </c>
      <c r="AK90" s="65">
        <f t="shared" si="133"/>
        <v>-0.34668552732733215</v>
      </c>
      <c r="AL90" s="65">
        <f t="shared" si="134"/>
        <v>-7.1622399335580789E-2</v>
      </c>
      <c r="AM90" s="66">
        <f t="shared" si="135"/>
        <v>0.70702763417111791</v>
      </c>
      <c r="AN90" s="66">
        <f t="shared" si="136"/>
        <v>0.93088233124267716</v>
      </c>
      <c r="AO90" s="65">
        <f t="shared" si="10"/>
        <v>1396.4192342428962</v>
      </c>
      <c r="AP90" s="65">
        <f t="shared" si="40"/>
        <v>348.42463811805806</v>
      </c>
      <c r="AQ90" s="65">
        <f t="shared" si="41"/>
        <v>1.5772996163640731</v>
      </c>
      <c r="AR90" s="65">
        <f t="shared" si="42"/>
        <v>0.80543400724910374</v>
      </c>
      <c r="AS90" s="65">
        <f t="shared" si="137"/>
        <v>-0.34671138199950213</v>
      </c>
      <c r="AT90" s="65">
        <f t="shared" si="138"/>
        <v>-7.1629089757485886E-2</v>
      </c>
      <c r="AU90" s="66">
        <f t="shared" si="139"/>
        <v>0.70700935443973056</v>
      </c>
      <c r="AV90" s="66">
        <f t="shared" si="140"/>
        <v>0.9308761032679711</v>
      </c>
      <c r="AW90" s="65">
        <f t="shared" si="11"/>
        <v>1396.4226900883721</v>
      </c>
      <c r="AX90" s="65">
        <f t="shared" si="43"/>
        <v>348.42472030596753</v>
      </c>
      <c r="AY90" s="65">
        <f t="shared" si="44"/>
        <v>1.5772994468109527</v>
      </c>
      <c r="AZ90" s="65">
        <f t="shared" si="45"/>
        <v>0.80543404835783139</v>
      </c>
      <c r="BA90" s="65">
        <f t="shared" si="141"/>
        <v>-0.34671128151635078</v>
      </c>
      <c r="BB90" s="65">
        <f t="shared" si="142"/>
        <v>-7.1629063755029476E-2</v>
      </c>
      <c r="BC90" s="66">
        <f t="shared" si="46"/>
        <v>0.70700942548226209</v>
      </c>
      <c r="BD90" s="66">
        <f t="shared" si="47"/>
        <v>0.93087612747303672</v>
      </c>
      <c r="BE90" s="65">
        <f t="shared" si="12"/>
        <v>1396.4226766517343</v>
      </c>
      <c r="BF90" s="65">
        <f t="shared" si="48"/>
        <v>348.42471998641389</v>
      </c>
      <c r="BG90" s="65">
        <f t="shared" si="49"/>
        <v>1.5772994474701896</v>
      </c>
      <c r="BH90" s="65">
        <f t="shared" si="50"/>
        <v>0.80543404819799724</v>
      </c>
      <c r="BI90" s="65">
        <f t="shared" si="51"/>
        <v>-0.34671128190703815</v>
      </c>
      <c r="BJ90" s="65">
        <f t="shared" si="52"/>
        <v>-7.1629063856128994E-2</v>
      </c>
      <c r="BK90" s="66">
        <f t="shared" si="53"/>
        <v>0.70700942520604237</v>
      </c>
      <c r="BL90" s="66">
        <f t="shared" si="54"/>
        <v>0.93087612737892556</v>
      </c>
      <c r="BM90" s="65">
        <f t="shared" si="13"/>
        <v>1396.4226767039793</v>
      </c>
      <c r="BN90" s="65">
        <f t="shared" si="55"/>
        <v>348.42471998765637</v>
      </c>
      <c r="BO90" s="65">
        <f t="shared" si="56"/>
        <v>1.5772994474676263</v>
      </c>
      <c r="BP90" s="65">
        <f t="shared" si="57"/>
        <v>0.80543404819861875</v>
      </c>
      <c r="BQ90" s="65">
        <f t="shared" si="58"/>
        <v>-0.34671128190551914</v>
      </c>
      <c r="BR90" s="65">
        <f t="shared" si="59"/>
        <v>-7.162906385573603E-2</v>
      </c>
      <c r="BS90" s="66">
        <f t="shared" si="60"/>
        <v>0.7070094252071164</v>
      </c>
      <c r="BT90" s="66">
        <f t="shared" si="61"/>
        <v>0.93087612737929137</v>
      </c>
      <c r="BU90" s="65">
        <f t="shared" si="14"/>
        <v>1396.4226767037767</v>
      </c>
      <c r="BV90" s="65">
        <f t="shared" si="62"/>
        <v>348.42471998765154</v>
      </c>
      <c r="BW90" s="65">
        <f t="shared" si="63"/>
        <v>1.5772994474676363</v>
      </c>
      <c r="BX90" s="65">
        <f t="shared" si="64"/>
        <v>0.8054340481986163</v>
      </c>
      <c r="BY90" s="65">
        <f t="shared" si="65"/>
        <v>-0.34671128190552525</v>
      </c>
      <c r="BZ90" s="65">
        <f t="shared" si="66"/>
        <v>-7.1629063855737307E-2</v>
      </c>
      <c r="CA90" s="66">
        <f t="shared" si="67"/>
        <v>0.70700942520711207</v>
      </c>
      <c r="CB90" s="66">
        <f t="shared" si="68"/>
        <v>0.93087612737929015</v>
      </c>
      <c r="CC90" s="65">
        <f t="shared" si="15"/>
        <v>1396.4226767037767</v>
      </c>
      <c r="CD90" s="65">
        <f t="shared" si="69"/>
        <v>348.42471998765154</v>
      </c>
      <c r="CE90" s="65">
        <f t="shared" si="70"/>
        <v>1.5772994474676363</v>
      </c>
      <c r="CF90" s="65">
        <f t="shared" si="71"/>
        <v>0.8054340481986163</v>
      </c>
      <c r="CG90" s="65">
        <f t="shared" si="72"/>
        <v>-0.34671128190552525</v>
      </c>
      <c r="CH90" s="65">
        <f t="shared" si="73"/>
        <v>-7.1629063855737307E-2</v>
      </c>
      <c r="CI90" s="66">
        <f t="shared" si="74"/>
        <v>0.70700942520711207</v>
      </c>
      <c r="CJ90" s="66">
        <f t="shared" si="75"/>
        <v>0.93087612737929015</v>
      </c>
      <c r="CK90" s="65">
        <f t="shared" si="16"/>
        <v>1396.4226767037767</v>
      </c>
      <c r="CL90" s="65">
        <f t="shared" si="76"/>
        <v>348.42471998765154</v>
      </c>
      <c r="CM90" s="65">
        <f t="shared" si="77"/>
        <v>1.5772994474676363</v>
      </c>
      <c r="CN90" s="65">
        <f t="shared" si="78"/>
        <v>0.8054340481986163</v>
      </c>
      <c r="CO90" s="65">
        <f t="shared" si="79"/>
        <v>-0.34671128190552525</v>
      </c>
      <c r="CP90" s="65">
        <f t="shared" si="80"/>
        <v>-7.1629063855737307E-2</v>
      </c>
      <c r="CQ90" s="66">
        <f t="shared" si="81"/>
        <v>0.70700942520711207</v>
      </c>
      <c r="CR90" s="66">
        <f t="shared" si="82"/>
        <v>0.93087612737929015</v>
      </c>
      <c r="CS90" s="65">
        <f t="shared" si="17"/>
        <v>1396.4226767037767</v>
      </c>
      <c r="CT90" s="65">
        <f t="shared" si="83"/>
        <v>348.42471998765154</v>
      </c>
      <c r="CU90" s="65">
        <f t="shared" si="84"/>
        <v>1.5772994474676363</v>
      </c>
      <c r="CV90" s="65">
        <f t="shared" si="85"/>
        <v>0.8054340481986163</v>
      </c>
      <c r="CW90" s="65">
        <f t="shared" si="86"/>
        <v>-0.34671128190552525</v>
      </c>
      <c r="CX90" s="65">
        <f t="shared" si="87"/>
        <v>-7.1629063855737307E-2</v>
      </c>
      <c r="CY90" s="66">
        <f t="shared" si="88"/>
        <v>0.70700942520711207</v>
      </c>
      <c r="CZ90" s="66">
        <f t="shared" si="89"/>
        <v>0.93087612737929015</v>
      </c>
      <c r="DA90" s="65">
        <f t="shared" si="18"/>
        <v>1396.4226767037767</v>
      </c>
      <c r="DB90" s="65">
        <f t="shared" si="90"/>
        <v>348.42471998765154</v>
      </c>
      <c r="DC90" s="65">
        <f t="shared" si="91"/>
        <v>1.5772994474676363</v>
      </c>
      <c r="DD90" s="65">
        <f t="shared" si="92"/>
        <v>0.8054340481986163</v>
      </c>
      <c r="DE90" s="65">
        <f t="shared" si="93"/>
        <v>-0.34671128190552525</v>
      </c>
      <c r="DF90" s="65">
        <f t="shared" si="94"/>
        <v>-7.1629063855737307E-2</v>
      </c>
      <c r="DG90" s="66">
        <f t="shared" si="95"/>
        <v>0.70700942520711207</v>
      </c>
      <c r="DH90" s="66">
        <f t="shared" si="96"/>
        <v>0.93087612737929015</v>
      </c>
      <c r="DI90" s="65">
        <f t="shared" si="19"/>
        <v>1396.4226767037767</v>
      </c>
      <c r="DJ90" s="65">
        <f t="shared" si="97"/>
        <v>348.42471998765154</v>
      </c>
      <c r="DK90" s="65">
        <f t="shared" si="98"/>
        <v>1.5772994474676363</v>
      </c>
      <c r="DL90" s="65">
        <f t="shared" si="99"/>
        <v>0.8054340481986163</v>
      </c>
      <c r="DM90" s="65">
        <f t="shared" si="100"/>
        <v>-0.34671128190552525</v>
      </c>
      <c r="DN90" s="65">
        <f t="shared" si="101"/>
        <v>-7.1629063855737307E-2</v>
      </c>
      <c r="DO90" s="66">
        <f t="shared" si="102"/>
        <v>0.70700942520711207</v>
      </c>
      <c r="DP90" s="66">
        <f t="shared" si="103"/>
        <v>0.93087612737929015</v>
      </c>
      <c r="DQ90" s="65">
        <f t="shared" si="20"/>
        <v>1396.4226767037767</v>
      </c>
      <c r="DR90" s="65">
        <f t="shared" si="104"/>
        <v>348.42471998765154</v>
      </c>
      <c r="DS90" s="65">
        <f t="shared" si="105"/>
        <v>1.5772994474676363</v>
      </c>
      <c r="DT90" s="65">
        <f t="shared" si="106"/>
        <v>0.8054340481986163</v>
      </c>
      <c r="DU90" s="65">
        <f t="shared" si="107"/>
        <v>-0.34671128190552525</v>
      </c>
      <c r="DV90" s="65">
        <f t="shared" si="108"/>
        <v>-7.1629063855737307E-2</v>
      </c>
      <c r="DW90" s="66">
        <f t="shared" si="109"/>
        <v>0.70700942520711207</v>
      </c>
      <c r="DX90" s="66">
        <f t="shared" si="110"/>
        <v>0.93087612737929015</v>
      </c>
      <c r="DY90" s="65">
        <f t="shared" si="21"/>
        <v>1396.4226767037767</v>
      </c>
      <c r="DZ90" s="65">
        <f t="shared" si="111"/>
        <v>348.42471998765154</v>
      </c>
      <c r="EA90" s="65">
        <f t="shared" si="112"/>
        <v>1.5772994474676363</v>
      </c>
      <c r="EB90" s="65">
        <f t="shared" si="113"/>
        <v>0.8054340481986163</v>
      </c>
      <c r="EC90" s="65">
        <f t="shared" si="114"/>
        <v>-0.34671128190552525</v>
      </c>
      <c r="ED90" s="65">
        <f t="shared" si="115"/>
        <v>-7.1629063855737307E-2</v>
      </c>
      <c r="EE90" s="66">
        <f t="shared" si="116"/>
        <v>0.70700942520711207</v>
      </c>
      <c r="EF90" s="66">
        <f t="shared" si="117"/>
        <v>0.93087612737929015</v>
      </c>
      <c r="EG90" s="65">
        <f t="shared" si="22"/>
        <v>1396.4226767037767</v>
      </c>
      <c r="EH90" s="65">
        <f t="shared" si="118"/>
        <v>348.42471998765154</v>
      </c>
      <c r="EI90" s="65">
        <f t="shared" si="119"/>
        <v>1.5772994474676363</v>
      </c>
      <c r="EJ90" s="65">
        <f t="shared" si="120"/>
        <v>0.8054340481986163</v>
      </c>
      <c r="EK90" s="65">
        <f t="shared" si="121"/>
        <v>-0.34671128190552525</v>
      </c>
      <c r="EL90" s="65">
        <f t="shared" si="122"/>
        <v>-7.1629063855737307E-2</v>
      </c>
      <c r="EM90" s="66">
        <f t="shared" si="123"/>
        <v>0.70700942520711207</v>
      </c>
      <c r="EN90" s="66">
        <f t="shared" si="124"/>
        <v>0.93087612737929015</v>
      </c>
      <c r="EO90" s="65">
        <f t="shared" si="23"/>
        <v>1396.4226767037767</v>
      </c>
      <c r="EP90" s="65">
        <f t="shared" si="125"/>
        <v>348.42471998765154</v>
      </c>
      <c r="EQ90" s="65">
        <f t="shared" si="126"/>
        <v>1.5772994474676363</v>
      </c>
      <c r="ER90" s="65">
        <f t="shared" si="127"/>
        <v>0.8054340481986163</v>
      </c>
      <c r="ES90" s="65">
        <f t="shared" si="128"/>
        <v>-0.34671128190552525</v>
      </c>
      <c r="ET90" s="65">
        <f t="shared" si="129"/>
        <v>-7.1629063855737307E-2</v>
      </c>
      <c r="EU90" s="66">
        <f t="shared" si="130"/>
        <v>0.70700942520711207</v>
      </c>
      <c r="EV90" s="66">
        <f t="shared" si="131"/>
        <v>0.93087612737929015</v>
      </c>
      <c r="EW90" s="65">
        <f t="shared" si="24"/>
        <v>0.26325335168906561</v>
      </c>
      <c r="EX90" s="65">
        <f t="shared" si="132"/>
        <v>75.274719987651565</v>
      </c>
      <c r="EY90" s="16"/>
      <c r="EZ90" s="16"/>
      <c r="FA90" s="16"/>
      <c r="FB90" s="16"/>
      <c r="FC90" s="16"/>
      <c r="FD90" s="16"/>
      <c r="FE90" s="16"/>
      <c r="FF90" s="16"/>
      <c r="FG90" s="16"/>
      <c r="FH90" s="16"/>
      <c r="FI90" s="16"/>
      <c r="FJ90" s="16"/>
    </row>
    <row r="91" spans="19:166" x14ac:dyDescent="0.3">
      <c r="S91" s="50">
        <v>0.28999999999999998</v>
      </c>
      <c r="T91" s="65">
        <f t="shared" si="25"/>
        <v>0.28396869899987442</v>
      </c>
      <c r="U91" s="65">
        <f t="shared" si="26"/>
        <v>0.71603130100012558</v>
      </c>
      <c r="V91" s="65">
        <f t="shared" si="27"/>
        <v>0.28396869899987442</v>
      </c>
      <c r="W91" s="65">
        <f t="shared" si="28"/>
        <v>0.71603130100012558</v>
      </c>
      <c r="X91" s="65">
        <f t="shared" si="29"/>
        <v>0.2678045274883219</v>
      </c>
      <c r="Y91" s="65">
        <f t="shared" si="30"/>
        <v>0.73219547251167805</v>
      </c>
      <c r="Z91" s="55">
        <f t="shared" si="7"/>
        <v>343.50810272549489</v>
      </c>
      <c r="AA91" s="65">
        <f t="shared" si="31"/>
        <v>1.5876211952408723</v>
      </c>
      <c r="AB91" s="65">
        <f t="shared" si="32"/>
        <v>0.80294351654286933</v>
      </c>
      <c r="AC91" s="65">
        <f t="shared" si="143"/>
        <v>-0.34079098880990222</v>
      </c>
      <c r="AD91" s="65">
        <f t="shared" si="144"/>
        <v>-7.8009846873828448E-2</v>
      </c>
      <c r="AE91" s="66">
        <f t="shared" si="35"/>
        <v>0.71120754300767086</v>
      </c>
      <c r="AF91" s="66">
        <f t="shared" si="36"/>
        <v>0.92495531858037783</v>
      </c>
      <c r="AG91" s="65">
        <f t="shared" si="9"/>
        <v>1398.8624573189757</v>
      </c>
      <c r="AH91" s="65">
        <f t="shared" si="37"/>
        <v>348.48270362230977</v>
      </c>
      <c r="AI91" s="65">
        <f t="shared" si="38"/>
        <v>1.5771798520800748</v>
      </c>
      <c r="AJ91" s="65">
        <f t="shared" si="39"/>
        <v>0.80546304612859398</v>
      </c>
      <c r="AK91" s="65">
        <f t="shared" si="133"/>
        <v>-0.33485568079524231</v>
      </c>
      <c r="AL91" s="65">
        <f t="shared" si="134"/>
        <v>-7.6307939540865233E-2</v>
      </c>
      <c r="AM91" s="66">
        <f t="shared" si="135"/>
        <v>0.71544133082621619</v>
      </c>
      <c r="AN91" s="66">
        <f t="shared" si="136"/>
        <v>0.926530847141247</v>
      </c>
      <c r="AO91" s="65">
        <f t="shared" si="10"/>
        <v>1397.8137933934663</v>
      </c>
      <c r="AP91" s="65">
        <f t="shared" si="40"/>
        <v>348.45779092357708</v>
      </c>
      <c r="AQ91" s="65">
        <f t="shared" si="41"/>
        <v>1.5772312303126439</v>
      </c>
      <c r="AR91" s="65">
        <f t="shared" si="42"/>
        <v>0.8054505882074513</v>
      </c>
      <c r="AS91" s="65">
        <f t="shared" si="137"/>
        <v>-0.33488493148908427</v>
      </c>
      <c r="AT91" s="65">
        <f t="shared" si="138"/>
        <v>-7.6316296278279128E-2</v>
      </c>
      <c r="AU91" s="66">
        <f t="shared" si="139"/>
        <v>0.71542040397695017</v>
      </c>
      <c r="AV91" s="66">
        <f t="shared" si="140"/>
        <v>0.92652310439860364</v>
      </c>
      <c r="AW91" s="65">
        <f t="shared" si="11"/>
        <v>1397.8185570563915</v>
      </c>
      <c r="AX91" s="65">
        <f t="shared" si="43"/>
        <v>348.45790412532364</v>
      </c>
      <c r="AY91" s="65">
        <f t="shared" si="44"/>
        <v>1.5772309968327642</v>
      </c>
      <c r="AZ91" s="65">
        <f t="shared" si="45"/>
        <v>0.80545064481905959</v>
      </c>
      <c r="BA91" s="65">
        <f t="shared" si="141"/>
        <v>-0.33488479856515246</v>
      </c>
      <c r="BB91" s="65">
        <f t="shared" si="142"/>
        <v>-7.6316258302068507E-2</v>
      </c>
      <c r="BC91" s="66">
        <f t="shared" si="46"/>
        <v>0.71542049907344951</v>
      </c>
      <c r="BD91" s="66">
        <f t="shared" si="47"/>
        <v>0.92652313958444088</v>
      </c>
      <c r="BE91" s="65">
        <f t="shared" si="12"/>
        <v>1397.8185353998454</v>
      </c>
      <c r="BF91" s="65">
        <f t="shared" si="48"/>
        <v>348.45790361068697</v>
      </c>
      <c r="BG91" s="65">
        <f t="shared" si="49"/>
        <v>1.5772309978942078</v>
      </c>
      <c r="BH91" s="65">
        <f t="shared" si="50"/>
        <v>0.80545064456169246</v>
      </c>
      <c r="BI91" s="65">
        <f t="shared" si="51"/>
        <v>-0.33488479916944935</v>
      </c>
      <c r="BJ91" s="65">
        <f t="shared" si="52"/>
        <v>-7.6316258474715959E-2</v>
      </c>
      <c r="BK91" s="66">
        <f t="shared" si="53"/>
        <v>0.71542049864112311</v>
      </c>
      <c r="BL91" s="66">
        <f t="shared" si="54"/>
        <v>0.92652313942447895</v>
      </c>
      <c r="BM91" s="65">
        <f t="shared" si="13"/>
        <v>1397.8185354982998</v>
      </c>
      <c r="BN91" s="65">
        <f t="shared" si="55"/>
        <v>348.45790361302659</v>
      </c>
      <c r="BO91" s="65">
        <f t="shared" si="56"/>
        <v>1.5772309978893826</v>
      </c>
      <c r="BP91" s="65">
        <f t="shared" si="57"/>
        <v>0.80545064456286253</v>
      </c>
      <c r="BQ91" s="65">
        <f t="shared" si="58"/>
        <v>-0.33488479916670227</v>
      </c>
      <c r="BR91" s="65">
        <f t="shared" si="59"/>
        <v>-7.6316258473931087E-2</v>
      </c>
      <c r="BS91" s="66">
        <f t="shared" si="60"/>
        <v>0.71542049864308843</v>
      </c>
      <c r="BT91" s="66">
        <f t="shared" si="61"/>
        <v>0.92652313942520614</v>
      </c>
      <c r="BU91" s="65">
        <f t="shared" si="14"/>
        <v>1397.8185354978505</v>
      </c>
      <c r="BV91" s="65">
        <f t="shared" si="62"/>
        <v>348.4579036130159</v>
      </c>
      <c r="BW91" s="65">
        <f t="shared" si="63"/>
        <v>1.5772309978894044</v>
      </c>
      <c r="BX91" s="65">
        <f t="shared" si="64"/>
        <v>0.8054506445628572</v>
      </c>
      <c r="BY91" s="65">
        <f t="shared" si="65"/>
        <v>-0.33488479916671432</v>
      </c>
      <c r="BZ91" s="65">
        <f t="shared" si="66"/>
        <v>-7.6316258473934695E-2</v>
      </c>
      <c r="CA91" s="66">
        <f t="shared" si="67"/>
        <v>0.71542049864307988</v>
      </c>
      <c r="CB91" s="66">
        <f t="shared" si="68"/>
        <v>0.92652313942520281</v>
      </c>
      <c r="CC91" s="65">
        <f t="shared" si="15"/>
        <v>1397.8185354978516</v>
      </c>
      <c r="CD91" s="65">
        <f t="shared" si="69"/>
        <v>348.4579036130159</v>
      </c>
      <c r="CE91" s="65">
        <f t="shared" si="70"/>
        <v>1.5772309978894044</v>
      </c>
      <c r="CF91" s="65">
        <f t="shared" si="71"/>
        <v>0.8054506445628572</v>
      </c>
      <c r="CG91" s="65">
        <f t="shared" si="72"/>
        <v>-0.33488479916671432</v>
      </c>
      <c r="CH91" s="65">
        <f t="shared" si="73"/>
        <v>-7.6316258473934695E-2</v>
      </c>
      <c r="CI91" s="66">
        <f t="shared" si="74"/>
        <v>0.71542049864307988</v>
      </c>
      <c r="CJ91" s="66">
        <f t="shared" si="75"/>
        <v>0.92652313942520281</v>
      </c>
      <c r="CK91" s="65">
        <f t="shared" si="16"/>
        <v>1397.8185354978516</v>
      </c>
      <c r="CL91" s="65">
        <f t="shared" si="76"/>
        <v>348.4579036130159</v>
      </c>
      <c r="CM91" s="65">
        <f t="shared" si="77"/>
        <v>1.5772309978894044</v>
      </c>
      <c r="CN91" s="65">
        <f t="shared" si="78"/>
        <v>0.8054506445628572</v>
      </c>
      <c r="CO91" s="65">
        <f t="shared" si="79"/>
        <v>-0.33488479916671432</v>
      </c>
      <c r="CP91" s="65">
        <f t="shared" si="80"/>
        <v>-7.6316258473934695E-2</v>
      </c>
      <c r="CQ91" s="66">
        <f t="shared" si="81"/>
        <v>0.71542049864307988</v>
      </c>
      <c r="CR91" s="66">
        <f t="shared" si="82"/>
        <v>0.92652313942520281</v>
      </c>
      <c r="CS91" s="65">
        <f t="shared" si="17"/>
        <v>1397.8185354978516</v>
      </c>
      <c r="CT91" s="65">
        <f t="shared" si="83"/>
        <v>348.4579036130159</v>
      </c>
      <c r="CU91" s="65">
        <f t="shared" si="84"/>
        <v>1.5772309978894044</v>
      </c>
      <c r="CV91" s="65">
        <f t="shared" si="85"/>
        <v>0.8054506445628572</v>
      </c>
      <c r="CW91" s="65">
        <f t="shared" si="86"/>
        <v>-0.33488479916671432</v>
      </c>
      <c r="CX91" s="65">
        <f t="shared" si="87"/>
        <v>-7.6316258473934695E-2</v>
      </c>
      <c r="CY91" s="66">
        <f t="shared" si="88"/>
        <v>0.71542049864307988</v>
      </c>
      <c r="CZ91" s="66">
        <f t="shared" si="89"/>
        <v>0.92652313942520281</v>
      </c>
      <c r="DA91" s="65">
        <f t="shared" si="18"/>
        <v>1397.8185354978516</v>
      </c>
      <c r="DB91" s="65">
        <f t="shared" si="90"/>
        <v>348.4579036130159</v>
      </c>
      <c r="DC91" s="65">
        <f t="shared" si="91"/>
        <v>1.5772309978894044</v>
      </c>
      <c r="DD91" s="65">
        <f t="shared" si="92"/>
        <v>0.8054506445628572</v>
      </c>
      <c r="DE91" s="65">
        <f t="shared" si="93"/>
        <v>-0.33488479916671432</v>
      </c>
      <c r="DF91" s="65">
        <f t="shared" si="94"/>
        <v>-7.6316258473934695E-2</v>
      </c>
      <c r="DG91" s="66">
        <f t="shared" si="95"/>
        <v>0.71542049864307988</v>
      </c>
      <c r="DH91" s="66">
        <f t="shared" si="96"/>
        <v>0.92652313942520281</v>
      </c>
      <c r="DI91" s="65">
        <f t="shared" si="19"/>
        <v>1397.8185354978516</v>
      </c>
      <c r="DJ91" s="65">
        <f t="shared" si="97"/>
        <v>348.4579036130159</v>
      </c>
      <c r="DK91" s="65">
        <f t="shared" si="98"/>
        <v>1.5772309978894044</v>
      </c>
      <c r="DL91" s="65">
        <f t="shared" si="99"/>
        <v>0.8054506445628572</v>
      </c>
      <c r="DM91" s="65">
        <f t="shared" si="100"/>
        <v>-0.33488479916671432</v>
      </c>
      <c r="DN91" s="65">
        <f t="shared" si="101"/>
        <v>-7.6316258473934695E-2</v>
      </c>
      <c r="DO91" s="66">
        <f t="shared" si="102"/>
        <v>0.71542049864307988</v>
      </c>
      <c r="DP91" s="66">
        <f t="shared" si="103"/>
        <v>0.92652313942520281</v>
      </c>
      <c r="DQ91" s="65">
        <f t="shared" si="20"/>
        <v>1397.8185354978516</v>
      </c>
      <c r="DR91" s="65">
        <f t="shared" si="104"/>
        <v>348.4579036130159</v>
      </c>
      <c r="DS91" s="65">
        <f t="shared" si="105"/>
        <v>1.5772309978894044</v>
      </c>
      <c r="DT91" s="65">
        <f t="shared" si="106"/>
        <v>0.8054506445628572</v>
      </c>
      <c r="DU91" s="65">
        <f t="shared" si="107"/>
        <v>-0.33488479916671432</v>
      </c>
      <c r="DV91" s="65">
        <f t="shared" si="108"/>
        <v>-7.6316258473934695E-2</v>
      </c>
      <c r="DW91" s="66">
        <f t="shared" si="109"/>
        <v>0.71542049864307988</v>
      </c>
      <c r="DX91" s="66">
        <f t="shared" si="110"/>
        <v>0.92652313942520281</v>
      </c>
      <c r="DY91" s="65">
        <f t="shared" si="21"/>
        <v>1397.8185354978516</v>
      </c>
      <c r="DZ91" s="65">
        <f t="shared" si="111"/>
        <v>348.4579036130159</v>
      </c>
      <c r="EA91" s="65">
        <f t="shared" si="112"/>
        <v>1.5772309978894044</v>
      </c>
      <c r="EB91" s="65">
        <f t="shared" si="113"/>
        <v>0.8054506445628572</v>
      </c>
      <c r="EC91" s="65">
        <f t="shared" si="114"/>
        <v>-0.33488479916671432</v>
      </c>
      <c r="ED91" s="65">
        <f t="shared" si="115"/>
        <v>-7.6316258473934695E-2</v>
      </c>
      <c r="EE91" s="66">
        <f t="shared" si="116"/>
        <v>0.71542049864307988</v>
      </c>
      <c r="EF91" s="66">
        <f t="shared" si="117"/>
        <v>0.92652313942520281</v>
      </c>
      <c r="EG91" s="65">
        <f t="shared" si="22"/>
        <v>1397.8185354978516</v>
      </c>
      <c r="EH91" s="65">
        <f t="shared" si="118"/>
        <v>348.4579036130159</v>
      </c>
      <c r="EI91" s="65">
        <f t="shared" si="119"/>
        <v>1.5772309978894044</v>
      </c>
      <c r="EJ91" s="65">
        <f t="shared" si="120"/>
        <v>0.8054506445628572</v>
      </c>
      <c r="EK91" s="65">
        <f t="shared" si="121"/>
        <v>-0.33488479916671432</v>
      </c>
      <c r="EL91" s="65">
        <f t="shared" si="122"/>
        <v>-7.6316258473934695E-2</v>
      </c>
      <c r="EM91" s="66">
        <f t="shared" si="123"/>
        <v>0.71542049864307988</v>
      </c>
      <c r="EN91" s="66">
        <f t="shared" si="124"/>
        <v>0.92652313942520281</v>
      </c>
      <c r="EO91" s="65">
        <f t="shared" si="23"/>
        <v>1397.8185354978516</v>
      </c>
      <c r="EP91" s="65">
        <f t="shared" si="125"/>
        <v>348.4579036130159</v>
      </c>
      <c r="EQ91" s="65">
        <f t="shared" si="126"/>
        <v>1.5772309978894044</v>
      </c>
      <c r="ER91" s="65">
        <f t="shared" si="127"/>
        <v>0.8054506445628572</v>
      </c>
      <c r="ES91" s="65">
        <f t="shared" si="128"/>
        <v>-0.33488479916671432</v>
      </c>
      <c r="ET91" s="65">
        <f t="shared" si="129"/>
        <v>-7.6316258473934695E-2</v>
      </c>
      <c r="EU91" s="66">
        <f t="shared" si="130"/>
        <v>0.71542049864307988</v>
      </c>
      <c r="EV91" s="66">
        <f t="shared" si="131"/>
        <v>0.92652313942520281</v>
      </c>
      <c r="EW91" s="65">
        <f t="shared" si="24"/>
        <v>0.27617474029021155</v>
      </c>
      <c r="EX91" s="65">
        <f t="shared" si="132"/>
        <v>75.307903613015924</v>
      </c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</row>
    <row r="92" spans="19:166" x14ac:dyDescent="0.3">
      <c r="S92" s="60">
        <v>0.3</v>
      </c>
      <c r="T92" s="60">
        <f t="shared" si="25"/>
        <v>0.29384679782335699</v>
      </c>
      <c r="U92" s="60">
        <f t="shared" si="26"/>
        <v>0.7061532021766429</v>
      </c>
      <c r="V92" s="60">
        <f t="shared" si="27"/>
        <v>0.29384679782335699</v>
      </c>
      <c r="W92" s="60">
        <f t="shared" si="28"/>
        <v>0.7061532021766429</v>
      </c>
      <c r="X92" s="60">
        <f t="shared" si="29"/>
        <v>0.27733812949640285</v>
      </c>
      <c r="Y92" s="60">
        <f t="shared" si="30"/>
        <v>0.72266187050359709</v>
      </c>
      <c r="Z92" s="63">
        <f t="shared" si="7"/>
        <v>343.44794469820721</v>
      </c>
      <c r="AA92" s="60">
        <f t="shared" si="31"/>
        <v>1.5877497421518934</v>
      </c>
      <c r="AB92" s="60">
        <f t="shared" si="32"/>
        <v>0.80291265012202684</v>
      </c>
      <c r="AC92" s="60">
        <f t="shared" si="143"/>
        <v>-0.32911970502955007</v>
      </c>
      <c r="AD92" s="60">
        <f t="shared" si="144"/>
        <v>-8.2944903102777301E-2</v>
      </c>
      <c r="AE92" s="64">
        <f t="shared" si="35"/>
        <v>0.71955687701427262</v>
      </c>
      <c r="AF92" s="64">
        <f t="shared" si="36"/>
        <v>0.92040185710965783</v>
      </c>
      <c r="AG92" s="60">
        <f t="shared" si="9"/>
        <v>1400.1210726828417</v>
      </c>
      <c r="AH92" s="60">
        <f t="shared" si="37"/>
        <v>348.51258464606298</v>
      </c>
      <c r="AI92" s="60">
        <f t="shared" si="38"/>
        <v>1.5771182394122234</v>
      </c>
      <c r="AJ92" s="60">
        <f t="shared" si="39"/>
        <v>0.80547798643053548</v>
      </c>
      <c r="AK92" s="60">
        <f t="shared" si="133"/>
        <v>-0.32331687635528983</v>
      </c>
      <c r="AL92" s="60">
        <f t="shared" si="134"/>
        <v>-8.1111343329512531E-2</v>
      </c>
      <c r="AM92" s="64">
        <f t="shared" si="135"/>
        <v>0.72374448051511264</v>
      </c>
      <c r="AN92" s="64">
        <f t="shared" si="136"/>
        <v>0.92209101704470797</v>
      </c>
      <c r="AO92" s="60">
        <f t="shared" si="10"/>
        <v>1398.9154917281437</v>
      </c>
      <c r="AP92" s="60">
        <f t="shared" si="40"/>
        <v>348.48396314931006</v>
      </c>
      <c r="AQ92" s="60">
        <f t="shared" si="41"/>
        <v>1.5771772547579404</v>
      </c>
      <c r="AR92" s="60">
        <f t="shared" si="42"/>
        <v>0.80546367592937296</v>
      </c>
      <c r="AS92" s="60">
        <f t="shared" si="137"/>
        <v>-0.32334914136923965</v>
      </c>
      <c r="AT92" s="60">
        <f t="shared" si="138"/>
        <v>-8.1121500278338976E-2</v>
      </c>
      <c r="AU92" s="64">
        <f t="shared" si="139"/>
        <v>0.72372112926606891</v>
      </c>
      <c r="AV92" s="64">
        <f t="shared" si="140"/>
        <v>0.92208165146099752</v>
      </c>
      <c r="AW92" s="60">
        <f t="shared" si="11"/>
        <v>1398.9217272374783</v>
      </c>
      <c r="AX92" s="60">
        <f t="shared" si="43"/>
        <v>348.48411123545793</v>
      </c>
      <c r="AY92" s="60">
        <f t="shared" si="44"/>
        <v>1.5771769493849535</v>
      </c>
      <c r="AZ92" s="60">
        <f t="shared" si="45"/>
        <v>0.80546374997656323</v>
      </c>
      <c r="BA92" s="60">
        <f t="shared" si="141"/>
        <v>-0.32334897441651261</v>
      </c>
      <c r="BB92" s="60">
        <f t="shared" si="142"/>
        <v>-8.1121447720927831E-2</v>
      </c>
      <c r="BC92" s="64">
        <f t="shared" si="46"/>
        <v>0.72372125009329513</v>
      </c>
      <c r="BD92" s="64">
        <f t="shared" si="47"/>
        <v>0.92208169992322331</v>
      </c>
      <c r="BE92" s="60">
        <f t="shared" si="12"/>
        <v>1398.9216949589168</v>
      </c>
      <c r="BF92" s="60">
        <f t="shared" si="48"/>
        <v>348.48411046888066</v>
      </c>
      <c r="BG92" s="60">
        <f t="shared" si="49"/>
        <v>1.5771769509657352</v>
      </c>
      <c r="BH92" s="60">
        <f t="shared" si="50"/>
        <v>0.8054637495932534</v>
      </c>
      <c r="BI92" s="60">
        <f t="shared" si="51"/>
        <v>-0.32334897528075401</v>
      </c>
      <c r="BJ92" s="60">
        <f t="shared" si="52"/>
        <v>-8.1121447992993978E-2</v>
      </c>
      <c r="BK92" s="64">
        <f t="shared" si="53"/>
        <v>0.72372124946782523</v>
      </c>
      <c r="BL92" s="64">
        <f t="shared" si="54"/>
        <v>0.92208169967235609</v>
      </c>
      <c r="BM92" s="60">
        <f t="shared" si="13"/>
        <v>1398.9216951260091</v>
      </c>
      <c r="BN92" s="60">
        <f t="shared" si="55"/>
        <v>348.48411047284901</v>
      </c>
      <c r="BO92" s="60">
        <f t="shared" si="56"/>
        <v>1.5771769509575519</v>
      </c>
      <c r="BP92" s="60">
        <f t="shared" si="57"/>
        <v>0.8054637495952377</v>
      </c>
      <c r="BQ92" s="60">
        <f t="shared" si="58"/>
        <v>-0.3233489752762802</v>
      </c>
      <c r="BR92" s="60">
        <f t="shared" si="59"/>
        <v>-8.1121447991585938E-2</v>
      </c>
      <c r="BS92" s="64">
        <f t="shared" si="60"/>
        <v>0.72372124947106309</v>
      </c>
      <c r="BT92" s="64">
        <f t="shared" si="61"/>
        <v>0.92208169967365439</v>
      </c>
      <c r="BU92" s="60">
        <f t="shared" si="14"/>
        <v>1398.9216951251442</v>
      </c>
      <c r="BV92" s="60">
        <f t="shared" si="62"/>
        <v>348.48411047282843</v>
      </c>
      <c r="BW92" s="60">
        <f t="shared" si="63"/>
        <v>1.5771769509575944</v>
      </c>
      <c r="BX92" s="60">
        <f t="shared" si="64"/>
        <v>0.80546374959522737</v>
      </c>
      <c r="BY92" s="60">
        <f t="shared" si="65"/>
        <v>-0.32334897527630285</v>
      </c>
      <c r="BZ92" s="60">
        <f t="shared" si="66"/>
        <v>-8.1121447991593376E-2</v>
      </c>
      <c r="CA92" s="64">
        <f t="shared" si="67"/>
        <v>0.72372124947104666</v>
      </c>
      <c r="CB92" s="64">
        <f t="shared" si="68"/>
        <v>0.9220816996736475</v>
      </c>
      <c r="CC92" s="60">
        <f t="shared" si="15"/>
        <v>1398.9216951251485</v>
      </c>
      <c r="CD92" s="60">
        <f t="shared" si="69"/>
        <v>348.48411047282855</v>
      </c>
      <c r="CE92" s="60">
        <f t="shared" si="70"/>
        <v>1.5771769509575941</v>
      </c>
      <c r="CF92" s="60">
        <f t="shared" si="71"/>
        <v>0.80546374959522749</v>
      </c>
      <c r="CG92" s="60">
        <f t="shared" si="72"/>
        <v>-0.32334897527630313</v>
      </c>
      <c r="CH92" s="60">
        <f t="shared" si="73"/>
        <v>-8.1121447991593376E-2</v>
      </c>
      <c r="CI92" s="64">
        <f t="shared" si="74"/>
        <v>0.72372124947104643</v>
      </c>
      <c r="CJ92" s="64">
        <f t="shared" si="75"/>
        <v>0.9220816996736475</v>
      </c>
      <c r="CK92" s="60">
        <f t="shared" si="16"/>
        <v>1398.9216951251485</v>
      </c>
      <c r="CL92" s="60">
        <f t="shared" si="76"/>
        <v>348.48411047282855</v>
      </c>
      <c r="CM92" s="60">
        <f t="shared" si="77"/>
        <v>1.5771769509575941</v>
      </c>
      <c r="CN92" s="60">
        <f t="shared" si="78"/>
        <v>0.80546374959522749</v>
      </c>
      <c r="CO92" s="60">
        <f t="shared" si="79"/>
        <v>-0.32334897527630313</v>
      </c>
      <c r="CP92" s="60">
        <f t="shared" si="80"/>
        <v>-8.1121447991593376E-2</v>
      </c>
      <c r="CQ92" s="64">
        <f t="shared" si="81"/>
        <v>0.72372124947104643</v>
      </c>
      <c r="CR92" s="64">
        <f t="shared" si="82"/>
        <v>0.9220816996736475</v>
      </c>
      <c r="CS92" s="60">
        <f t="shared" si="17"/>
        <v>1398.9216951251485</v>
      </c>
      <c r="CT92" s="60">
        <f t="shared" si="83"/>
        <v>348.48411047282855</v>
      </c>
      <c r="CU92" s="60">
        <f t="shared" si="84"/>
        <v>1.5771769509575941</v>
      </c>
      <c r="CV92" s="60">
        <f t="shared" si="85"/>
        <v>0.80546374959522749</v>
      </c>
      <c r="CW92" s="60">
        <f t="shared" si="86"/>
        <v>-0.32334897527630313</v>
      </c>
      <c r="CX92" s="60">
        <f t="shared" si="87"/>
        <v>-8.1121447991593376E-2</v>
      </c>
      <c r="CY92" s="64">
        <f t="shared" si="88"/>
        <v>0.72372124947104643</v>
      </c>
      <c r="CZ92" s="64">
        <f t="shared" si="89"/>
        <v>0.9220816996736475</v>
      </c>
      <c r="DA92" s="60">
        <f t="shared" si="18"/>
        <v>1398.9216951251485</v>
      </c>
      <c r="DB92" s="60">
        <f t="shared" si="90"/>
        <v>348.48411047282855</v>
      </c>
      <c r="DC92" s="60">
        <f t="shared" si="91"/>
        <v>1.5771769509575941</v>
      </c>
      <c r="DD92" s="60">
        <f t="shared" si="92"/>
        <v>0.80546374959522749</v>
      </c>
      <c r="DE92" s="60">
        <f t="shared" si="93"/>
        <v>-0.32334897527630313</v>
      </c>
      <c r="DF92" s="60">
        <f t="shared" si="94"/>
        <v>-8.1121447991593376E-2</v>
      </c>
      <c r="DG92" s="64">
        <f t="shared" si="95"/>
        <v>0.72372124947104643</v>
      </c>
      <c r="DH92" s="64">
        <f t="shared" si="96"/>
        <v>0.9220816996736475</v>
      </c>
      <c r="DI92" s="60">
        <f t="shared" si="19"/>
        <v>1398.9216951251485</v>
      </c>
      <c r="DJ92" s="60">
        <f t="shared" si="97"/>
        <v>348.48411047282855</v>
      </c>
      <c r="DK92" s="60">
        <f t="shared" si="98"/>
        <v>1.5771769509575941</v>
      </c>
      <c r="DL92" s="60">
        <f t="shared" si="99"/>
        <v>0.80546374959522749</v>
      </c>
      <c r="DM92" s="60">
        <f t="shared" si="100"/>
        <v>-0.32334897527630313</v>
      </c>
      <c r="DN92" s="60">
        <f t="shared" si="101"/>
        <v>-8.1121447991593376E-2</v>
      </c>
      <c r="DO92" s="64">
        <f t="shared" si="102"/>
        <v>0.72372124947104643</v>
      </c>
      <c r="DP92" s="64">
        <f t="shared" si="103"/>
        <v>0.9220816996736475</v>
      </c>
      <c r="DQ92" s="60">
        <f t="shared" si="20"/>
        <v>1398.9216951251485</v>
      </c>
      <c r="DR92" s="60">
        <f t="shared" si="104"/>
        <v>348.48411047282855</v>
      </c>
      <c r="DS92" s="60">
        <f t="shared" si="105"/>
        <v>1.5771769509575941</v>
      </c>
      <c r="DT92" s="60">
        <f t="shared" si="106"/>
        <v>0.80546374959522749</v>
      </c>
      <c r="DU92" s="60">
        <f t="shared" si="107"/>
        <v>-0.32334897527630313</v>
      </c>
      <c r="DV92" s="60">
        <f t="shared" si="108"/>
        <v>-8.1121447991593376E-2</v>
      </c>
      <c r="DW92" s="64">
        <f t="shared" si="109"/>
        <v>0.72372124947104643</v>
      </c>
      <c r="DX92" s="64">
        <f t="shared" si="110"/>
        <v>0.9220816996736475</v>
      </c>
      <c r="DY92" s="60">
        <f t="shared" si="21"/>
        <v>1398.9216951251485</v>
      </c>
      <c r="DZ92" s="60">
        <f t="shared" si="111"/>
        <v>348.48411047282855</v>
      </c>
      <c r="EA92" s="60">
        <f t="shared" si="112"/>
        <v>1.5771769509575941</v>
      </c>
      <c r="EB92" s="60">
        <f t="shared" si="113"/>
        <v>0.80546374959522749</v>
      </c>
      <c r="EC92" s="60">
        <f t="shared" si="114"/>
        <v>-0.32334897527630313</v>
      </c>
      <c r="ED92" s="60">
        <f t="shared" si="115"/>
        <v>-8.1121447991593376E-2</v>
      </c>
      <c r="EE92" s="64">
        <f t="shared" si="116"/>
        <v>0.72372124947104643</v>
      </c>
      <c r="EF92" s="64">
        <f t="shared" si="117"/>
        <v>0.9220816996736475</v>
      </c>
      <c r="EG92" s="60">
        <f t="shared" si="22"/>
        <v>1398.9216951251485</v>
      </c>
      <c r="EH92" s="60">
        <f t="shared" si="118"/>
        <v>348.48411047282855</v>
      </c>
      <c r="EI92" s="60">
        <f t="shared" si="119"/>
        <v>1.5771769509575941</v>
      </c>
      <c r="EJ92" s="60">
        <f t="shared" si="120"/>
        <v>0.80546374959522749</v>
      </c>
      <c r="EK92" s="60">
        <f t="shared" si="121"/>
        <v>-0.32334897527630313</v>
      </c>
      <c r="EL92" s="60">
        <f t="shared" si="122"/>
        <v>-8.1121447991593376E-2</v>
      </c>
      <c r="EM92" s="64">
        <f t="shared" si="123"/>
        <v>0.72372124947104643</v>
      </c>
      <c r="EN92" s="64">
        <f t="shared" si="124"/>
        <v>0.9220816996736475</v>
      </c>
      <c r="EO92" s="60">
        <f t="shared" si="23"/>
        <v>1398.9216951251485</v>
      </c>
      <c r="EP92" s="60">
        <f t="shared" si="125"/>
        <v>348.48411047282855</v>
      </c>
      <c r="EQ92" s="60">
        <f t="shared" si="126"/>
        <v>1.5771769509575941</v>
      </c>
      <c r="ER92" s="60">
        <f t="shared" si="127"/>
        <v>0.80546374959522749</v>
      </c>
      <c r="ES92" s="60">
        <f t="shared" si="128"/>
        <v>-0.32334897527630313</v>
      </c>
      <c r="ET92" s="60">
        <f t="shared" si="129"/>
        <v>-8.1121447991593376E-2</v>
      </c>
      <c r="EU92" s="64">
        <f t="shared" si="130"/>
        <v>0.72372124947104643</v>
      </c>
      <c r="EV92" s="64">
        <f t="shared" si="131"/>
        <v>0.9220816996736475</v>
      </c>
      <c r="EW92" s="60">
        <f t="shared" si="24"/>
        <v>0.28924094126576838</v>
      </c>
      <c r="EX92" s="60">
        <f t="shared" si="132"/>
        <v>75.33411047282857</v>
      </c>
      <c r="EY92" s="16"/>
      <c r="EZ92" s="16"/>
      <c r="FA92" s="16"/>
      <c r="FB92" s="16"/>
      <c r="FC92" s="16"/>
      <c r="FD92" s="16"/>
      <c r="FE92" s="16"/>
      <c r="FF92" s="16"/>
      <c r="FG92" s="16"/>
      <c r="FH92" s="16"/>
      <c r="FI92" s="16"/>
      <c r="FJ92" s="16"/>
    </row>
    <row r="93" spans="19:166" x14ac:dyDescent="0.3">
      <c r="S93" s="50">
        <v>0.31</v>
      </c>
      <c r="T93" s="65">
        <f t="shared" si="25"/>
        <v>0.30373068709961054</v>
      </c>
      <c r="U93" s="65">
        <f t="shared" si="26"/>
        <v>0.6962693129003894</v>
      </c>
      <c r="V93" s="65">
        <f t="shared" si="27"/>
        <v>0.30373068709961054</v>
      </c>
      <c r="W93" s="65">
        <f t="shared" si="28"/>
        <v>0.6962693129003894</v>
      </c>
      <c r="X93" s="65">
        <f t="shared" si="29"/>
        <v>0.28689232985235863</v>
      </c>
      <c r="Y93" s="65">
        <f t="shared" si="30"/>
        <v>0.71310767014764131</v>
      </c>
      <c r="Z93" s="55">
        <f t="shared" si="7"/>
        <v>343.38778667091958</v>
      </c>
      <c r="AA93" s="65">
        <f t="shared" si="31"/>
        <v>1.5878783445168112</v>
      </c>
      <c r="AB93" s="65">
        <f t="shared" si="32"/>
        <v>0.80288177407339989</v>
      </c>
      <c r="AC93" s="65">
        <f t="shared" si="143"/>
        <v>-0.31772500993658109</v>
      </c>
      <c r="AD93" s="65">
        <f t="shared" si="144"/>
        <v>-8.7998232322465675E-2</v>
      </c>
      <c r="AE93" s="66">
        <f t="shared" si="35"/>
        <v>0.72780289946453947</v>
      </c>
      <c r="AF93" s="66">
        <f t="shared" si="36"/>
        <v>0.91576249549468491</v>
      </c>
      <c r="AG93" s="65">
        <f t="shared" si="9"/>
        <v>1401.0816704461556</v>
      </c>
      <c r="AH93" s="65">
        <f t="shared" si="37"/>
        <v>348.53537615008668</v>
      </c>
      <c r="AI93" s="65">
        <f t="shared" si="38"/>
        <v>1.5770712535785798</v>
      </c>
      <c r="AJ93" s="65">
        <f t="shared" si="39"/>
        <v>0.8054893804865163</v>
      </c>
      <c r="AK93" s="65">
        <f t="shared" si="133"/>
        <v>-0.31206327481313839</v>
      </c>
      <c r="AL93" s="65">
        <f t="shared" si="134"/>
        <v>-8.6030423145220636E-2</v>
      </c>
      <c r="AM93" s="66">
        <f t="shared" si="135"/>
        <v>0.73193521369918024</v>
      </c>
      <c r="AN93" s="66">
        <f t="shared" si="136"/>
        <v>0.91756631554224444</v>
      </c>
      <c r="AO93" s="65">
        <f t="shared" si="10"/>
        <v>1399.7226307600013</v>
      </c>
      <c r="AP93" s="65">
        <f t="shared" si="40"/>
        <v>348.50312745032795</v>
      </c>
      <c r="AQ93" s="65">
        <f t="shared" si="41"/>
        <v>1.5771377381127223</v>
      </c>
      <c r="AR93" s="65">
        <f t="shared" si="42"/>
        <v>0.80547325814625104</v>
      </c>
      <c r="AS93" s="65">
        <f t="shared" si="137"/>
        <v>-0.31209816754049596</v>
      </c>
      <c r="AT93" s="65">
        <f t="shared" si="138"/>
        <v>-8.6042504472820969E-2</v>
      </c>
      <c r="AU93" s="66">
        <f t="shared" si="139"/>
        <v>0.73190967492888648</v>
      </c>
      <c r="AV93" s="66">
        <f t="shared" si="140"/>
        <v>0.91755523018995444</v>
      </c>
      <c r="AW93" s="65">
        <f t="shared" si="11"/>
        <v>1399.7304767678049</v>
      </c>
      <c r="AX93" s="65">
        <f t="shared" si="43"/>
        <v>348.5033136992609</v>
      </c>
      <c r="AY93" s="65">
        <f t="shared" si="44"/>
        <v>1.5771373540949987</v>
      </c>
      <c r="AZ93" s="65">
        <f t="shared" si="45"/>
        <v>0.80547335126675101</v>
      </c>
      <c r="BA93" s="65">
        <f t="shared" si="141"/>
        <v>-0.31209796600070538</v>
      </c>
      <c r="BB93" s="65">
        <f t="shared" si="142"/>
        <v>-8.6042434689641623E-2</v>
      </c>
      <c r="BC93" s="66">
        <f t="shared" si="46"/>
        <v>0.73190982243782399</v>
      </c>
      <c r="BD93" s="66">
        <f t="shared" si="47"/>
        <v>0.9175552942198778</v>
      </c>
      <c r="BE93" s="65">
        <f t="shared" si="12"/>
        <v>1399.7304314306091</v>
      </c>
      <c r="BF93" s="65">
        <f t="shared" si="48"/>
        <v>348.50331262304655</v>
      </c>
      <c r="BG93" s="65">
        <f t="shared" si="49"/>
        <v>1.5771373563139919</v>
      </c>
      <c r="BH93" s="65">
        <f t="shared" si="50"/>
        <v>0.8054733507286671</v>
      </c>
      <c r="BI93" s="65">
        <f t="shared" si="51"/>
        <v>-0.31209796716527588</v>
      </c>
      <c r="BJ93" s="65">
        <f t="shared" si="52"/>
        <v>-8.6042435092874126E-2</v>
      </c>
      <c r="BK93" s="66">
        <f t="shared" si="53"/>
        <v>0.73190982158546336</v>
      </c>
      <c r="BL93" s="66">
        <f t="shared" si="54"/>
        <v>0.91755529384988965</v>
      </c>
      <c r="BM93" s="65">
        <f t="shared" si="13"/>
        <v>1399.7304316925838</v>
      </c>
      <c r="BN93" s="65">
        <f t="shared" si="55"/>
        <v>348.50331262926528</v>
      </c>
      <c r="BO93" s="65">
        <f t="shared" si="56"/>
        <v>1.5771373563011697</v>
      </c>
      <c r="BP93" s="65">
        <f t="shared" si="57"/>
        <v>0.80547335073177628</v>
      </c>
      <c r="BQ93" s="65">
        <f t="shared" si="58"/>
        <v>-0.3120979671585461</v>
      </c>
      <c r="BR93" s="65">
        <f t="shared" si="59"/>
        <v>-8.6042435090543712E-2</v>
      </c>
      <c r="BS93" s="66">
        <f t="shared" si="60"/>
        <v>0.73190982159038898</v>
      </c>
      <c r="BT93" s="66">
        <f t="shared" si="61"/>
        <v>0.91755529385202794</v>
      </c>
      <c r="BU93" s="65">
        <f t="shared" si="14"/>
        <v>1399.7304316910702</v>
      </c>
      <c r="BV93" s="65">
        <f t="shared" si="62"/>
        <v>348.50331262922941</v>
      </c>
      <c r="BW93" s="65">
        <f t="shared" si="63"/>
        <v>1.5771373563012436</v>
      </c>
      <c r="BX93" s="65">
        <f t="shared" si="64"/>
        <v>0.8054733507317583</v>
      </c>
      <c r="BY93" s="65">
        <f t="shared" si="65"/>
        <v>-0.31209796715858495</v>
      </c>
      <c r="BZ93" s="65">
        <f t="shared" si="66"/>
        <v>-8.604243509055759E-2</v>
      </c>
      <c r="CA93" s="66">
        <f t="shared" si="67"/>
        <v>0.73190982159036055</v>
      </c>
      <c r="CB93" s="66">
        <f t="shared" si="68"/>
        <v>0.91755529385201529</v>
      </c>
      <c r="CC93" s="65">
        <f t="shared" si="15"/>
        <v>1399.7304316910777</v>
      </c>
      <c r="CD93" s="65">
        <f t="shared" si="69"/>
        <v>348.50331262922953</v>
      </c>
      <c r="CE93" s="65">
        <f t="shared" si="70"/>
        <v>1.5771373563012434</v>
      </c>
      <c r="CF93" s="65">
        <f t="shared" si="71"/>
        <v>0.80547335073175841</v>
      </c>
      <c r="CG93" s="65">
        <f t="shared" si="72"/>
        <v>-0.31209796715858462</v>
      </c>
      <c r="CH93" s="65">
        <f t="shared" si="73"/>
        <v>-8.6042435090557257E-2</v>
      </c>
      <c r="CI93" s="66">
        <f t="shared" si="74"/>
        <v>0.73190982159036078</v>
      </c>
      <c r="CJ93" s="66">
        <f t="shared" si="75"/>
        <v>0.91755529385201551</v>
      </c>
      <c r="CK93" s="65">
        <f t="shared" si="16"/>
        <v>1399.7304316910772</v>
      </c>
      <c r="CL93" s="65">
        <f t="shared" si="76"/>
        <v>348.50331262922953</v>
      </c>
      <c r="CM93" s="65">
        <f t="shared" si="77"/>
        <v>1.5771373563012434</v>
      </c>
      <c r="CN93" s="65">
        <f t="shared" si="78"/>
        <v>0.80547335073175841</v>
      </c>
      <c r="CO93" s="65">
        <f t="shared" si="79"/>
        <v>-0.31209796715858462</v>
      </c>
      <c r="CP93" s="65">
        <f t="shared" si="80"/>
        <v>-8.6042435090557257E-2</v>
      </c>
      <c r="CQ93" s="66">
        <f t="shared" si="81"/>
        <v>0.73190982159036078</v>
      </c>
      <c r="CR93" s="66">
        <f t="shared" si="82"/>
        <v>0.91755529385201551</v>
      </c>
      <c r="CS93" s="65">
        <f t="shared" si="17"/>
        <v>1399.7304316910772</v>
      </c>
      <c r="CT93" s="65">
        <f t="shared" si="83"/>
        <v>348.50331262922953</v>
      </c>
      <c r="CU93" s="65">
        <f t="shared" si="84"/>
        <v>1.5771373563012434</v>
      </c>
      <c r="CV93" s="65">
        <f t="shared" si="85"/>
        <v>0.80547335073175841</v>
      </c>
      <c r="CW93" s="65">
        <f t="shared" si="86"/>
        <v>-0.31209796715858462</v>
      </c>
      <c r="CX93" s="65">
        <f t="shared" si="87"/>
        <v>-8.6042435090557257E-2</v>
      </c>
      <c r="CY93" s="66">
        <f t="shared" si="88"/>
        <v>0.73190982159036078</v>
      </c>
      <c r="CZ93" s="66">
        <f t="shared" si="89"/>
        <v>0.91755529385201551</v>
      </c>
      <c r="DA93" s="65">
        <f t="shared" si="18"/>
        <v>1399.7304316910772</v>
      </c>
      <c r="DB93" s="65">
        <f t="shared" si="90"/>
        <v>348.50331262922953</v>
      </c>
      <c r="DC93" s="65">
        <f t="shared" si="91"/>
        <v>1.5771373563012434</v>
      </c>
      <c r="DD93" s="65">
        <f t="shared" si="92"/>
        <v>0.80547335073175841</v>
      </c>
      <c r="DE93" s="65">
        <f t="shared" si="93"/>
        <v>-0.31209796715858462</v>
      </c>
      <c r="DF93" s="65">
        <f t="shared" si="94"/>
        <v>-8.6042435090557257E-2</v>
      </c>
      <c r="DG93" s="66">
        <f t="shared" si="95"/>
        <v>0.73190982159036078</v>
      </c>
      <c r="DH93" s="66">
        <f t="shared" si="96"/>
        <v>0.91755529385201551</v>
      </c>
      <c r="DI93" s="65">
        <f t="shared" si="19"/>
        <v>1399.7304316910772</v>
      </c>
      <c r="DJ93" s="65">
        <f t="shared" si="97"/>
        <v>348.50331262922953</v>
      </c>
      <c r="DK93" s="65">
        <f t="shared" si="98"/>
        <v>1.5771373563012434</v>
      </c>
      <c r="DL93" s="65">
        <f t="shared" si="99"/>
        <v>0.80547335073175841</v>
      </c>
      <c r="DM93" s="65">
        <f t="shared" si="100"/>
        <v>-0.31209796715858462</v>
      </c>
      <c r="DN93" s="65">
        <f t="shared" si="101"/>
        <v>-8.6042435090557257E-2</v>
      </c>
      <c r="DO93" s="66">
        <f t="shared" si="102"/>
        <v>0.73190982159036078</v>
      </c>
      <c r="DP93" s="66">
        <f t="shared" si="103"/>
        <v>0.91755529385201551</v>
      </c>
      <c r="DQ93" s="65">
        <f t="shared" si="20"/>
        <v>1399.7304316910772</v>
      </c>
      <c r="DR93" s="65">
        <f t="shared" si="104"/>
        <v>348.50331262922953</v>
      </c>
      <c r="DS93" s="65">
        <f t="shared" si="105"/>
        <v>1.5771373563012434</v>
      </c>
      <c r="DT93" s="65">
        <f t="shared" si="106"/>
        <v>0.80547335073175841</v>
      </c>
      <c r="DU93" s="65">
        <f t="shared" si="107"/>
        <v>-0.31209796715858462</v>
      </c>
      <c r="DV93" s="65">
        <f t="shared" si="108"/>
        <v>-8.6042435090557257E-2</v>
      </c>
      <c r="DW93" s="66">
        <f t="shared" si="109"/>
        <v>0.73190982159036078</v>
      </c>
      <c r="DX93" s="66">
        <f t="shared" si="110"/>
        <v>0.91755529385201551</v>
      </c>
      <c r="DY93" s="65">
        <f t="shared" si="21"/>
        <v>1399.7304316910772</v>
      </c>
      <c r="DZ93" s="65">
        <f t="shared" si="111"/>
        <v>348.50331262922953</v>
      </c>
      <c r="EA93" s="65">
        <f t="shared" si="112"/>
        <v>1.5771373563012434</v>
      </c>
      <c r="EB93" s="65">
        <f t="shared" si="113"/>
        <v>0.80547335073175841</v>
      </c>
      <c r="EC93" s="65">
        <f t="shared" si="114"/>
        <v>-0.31209796715858462</v>
      </c>
      <c r="ED93" s="65">
        <f t="shared" si="115"/>
        <v>-8.6042435090557257E-2</v>
      </c>
      <c r="EE93" s="66">
        <f t="shared" si="116"/>
        <v>0.73190982159036078</v>
      </c>
      <c r="EF93" s="66">
        <f t="shared" si="117"/>
        <v>0.91755529385201551</v>
      </c>
      <c r="EG93" s="65">
        <f t="shared" si="22"/>
        <v>1399.7304316910772</v>
      </c>
      <c r="EH93" s="65">
        <f t="shared" si="118"/>
        <v>348.50331262922953</v>
      </c>
      <c r="EI93" s="65">
        <f t="shared" si="119"/>
        <v>1.5771373563012434</v>
      </c>
      <c r="EJ93" s="65">
        <f t="shared" si="120"/>
        <v>0.80547335073175841</v>
      </c>
      <c r="EK93" s="65">
        <f t="shared" si="121"/>
        <v>-0.31209796715858462</v>
      </c>
      <c r="EL93" s="65">
        <f t="shared" si="122"/>
        <v>-8.6042435090557257E-2</v>
      </c>
      <c r="EM93" s="66">
        <f t="shared" si="123"/>
        <v>0.73190982159036078</v>
      </c>
      <c r="EN93" s="66">
        <f t="shared" si="124"/>
        <v>0.91755529385201551</v>
      </c>
      <c r="EO93" s="65">
        <f t="shared" si="23"/>
        <v>1399.7304316910772</v>
      </c>
      <c r="EP93" s="65">
        <f t="shared" si="125"/>
        <v>348.50331262922953</v>
      </c>
      <c r="EQ93" s="65">
        <f t="shared" si="126"/>
        <v>1.5771373563012434</v>
      </c>
      <c r="ER93" s="65">
        <f t="shared" si="127"/>
        <v>0.80547335073175841</v>
      </c>
      <c r="ES93" s="65">
        <f t="shared" si="128"/>
        <v>-0.31209796715858462</v>
      </c>
      <c r="ET93" s="65">
        <f t="shared" si="129"/>
        <v>-8.6042435090557257E-2</v>
      </c>
      <c r="EU93" s="66">
        <f t="shared" si="130"/>
        <v>0.73190982159036078</v>
      </c>
      <c r="EV93" s="66">
        <f t="shared" si="131"/>
        <v>0.91755529385201551</v>
      </c>
      <c r="EW93" s="65">
        <f t="shared" si="24"/>
        <v>0.30243876454432578</v>
      </c>
      <c r="EX93" s="65">
        <f t="shared" si="132"/>
        <v>75.353312629229549</v>
      </c>
      <c r="EY93" s="16"/>
      <c r="EZ93" s="16"/>
      <c r="FA93" s="16"/>
      <c r="FB93" s="16"/>
      <c r="FC93" s="16"/>
      <c r="FD93" s="16"/>
      <c r="FE93" s="16"/>
      <c r="FF93" s="16"/>
      <c r="FG93" s="16"/>
      <c r="FH93" s="16"/>
      <c r="FI93" s="16"/>
      <c r="FJ93" s="16"/>
    </row>
    <row r="94" spans="19:166" x14ac:dyDescent="0.3">
      <c r="S94" s="50">
        <v>0.32</v>
      </c>
      <c r="T94" s="65">
        <f t="shared" si="25"/>
        <v>0.31362037192159492</v>
      </c>
      <c r="U94" s="65">
        <f t="shared" si="26"/>
        <v>0.68637962807840514</v>
      </c>
      <c r="V94" s="65">
        <f t="shared" si="27"/>
        <v>0.31362037192159492</v>
      </c>
      <c r="W94" s="65">
        <f t="shared" si="28"/>
        <v>0.68637962807840514</v>
      </c>
      <c r="X94" s="65">
        <f t="shared" si="29"/>
        <v>0.29646719538572458</v>
      </c>
      <c r="Y94" s="65">
        <f t="shared" si="30"/>
        <v>0.70353280461427536</v>
      </c>
      <c r="Z94" s="55">
        <f t="shared" ref="Z94:Z125" si="145">S94*$V$58+(1-S94)*$V$59</f>
        <v>343.3276286436319</v>
      </c>
      <c r="AA94" s="65">
        <f t="shared" si="31"/>
        <v>1.5880070023710955</v>
      </c>
      <c r="AB94" s="65">
        <f t="shared" si="32"/>
        <v>0.80285088839250596</v>
      </c>
      <c r="AC94" s="65">
        <f t="shared" si="143"/>
        <v>-0.30660228787613591</v>
      </c>
      <c r="AD94" s="65">
        <f t="shared" si="144"/>
        <v>-9.3167275900998103E-2</v>
      </c>
      <c r="AE94" s="66">
        <f t="shared" si="35"/>
        <v>0.73594323625861824</v>
      </c>
      <c r="AF94" s="66">
        <f t="shared" si="36"/>
        <v>0.91104109232984021</v>
      </c>
      <c r="AG94" s="65">
        <f t="shared" ref="AG94:AG125" si="146">$S$58/(S94*AE94+(1-S94)*AF94*EXP($Q$64-$Q$65/(Z94+$Q$66))/EXP($P$64-$P$65/(Z94+$P$66)))</f>
        <v>1401.7421659193567</v>
      </c>
      <c r="AH94" s="65">
        <f t="shared" si="37"/>
        <v>348.55104017688421</v>
      </c>
      <c r="AI94" s="65">
        <f t="shared" si="38"/>
        <v>1.5770389657725661</v>
      </c>
      <c r="AJ94" s="65">
        <f t="shared" si="39"/>
        <v>0.80549721056373802</v>
      </c>
      <c r="AK94" s="65">
        <f t="shared" si="133"/>
        <v>-0.30108917072664332</v>
      </c>
      <c r="AL94" s="65">
        <f t="shared" si="134"/>
        <v>-9.1063057886464127E-2</v>
      </c>
      <c r="AM94" s="66">
        <f t="shared" si="135"/>
        <v>0.74001178241618581</v>
      </c>
      <c r="AN94" s="66">
        <f t="shared" si="136"/>
        <v>0.91296013974728885</v>
      </c>
      <c r="AO94" s="65">
        <f t="shared" ref="AO94:AO125" si="147">$S$58/(S94*AM94+(1-S94)*AN94*EXP($Q$64-$Q$65/(AH94+$Q$66))/EXP($P$64-$P$65/(AH94+$P$66)))</f>
        <v>1400.2342546317823</v>
      </c>
      <c r="AP94" s="65">
        <f t="shared" si="40"/>
        <v>348.51527068333485</v>
      </c>
      <c r="AQ94" s="65">
        <f t="shared" si="41"/>
        <v>1.5771127016188649</v>
      </c>
      <c r="AR94" s="65">
        <f t="shared" si="42"/>
        <v>0.80547932931837696</v>
      </c>
      <c r="AS94" s="65">
        <f t="shared" si="137"/>
        <v>-0.30112630476271729</v>
      </c>
      <c r="AT94" s="65">
        <f t="shared" si="138"/>
        <v>-9.1077176248132663E-2</v>
      </c>
      <c r="AU94" s="66">
        <f t="shared" si="139"/>
        <v>0.7399843033021708</v>
      </c>
      <c r="AV94" s="66">
        <f t="shared" si="140"/>
        <v>0.91294725033683577</v>
      </c>
      <c r="AW94" s="65">
        <f t="shared" ref="AW94:AW125" si="148">$S$58/(S94*AU94+(1-S94)*AV94*EXP($Q$64-$Q$65/(AP94+$Q$66))/EXP($P$64-$P$65/(AP94+$P$66)))</f>
        <v>1400.2438221493526</v>
      </c>
      <c r="AX94" s="65">
        <f t="shared" si="43"/>
        <v>348.51549773210087</v>
      </c>
      <c r="AY94" s="65">
        <f t="shared" si="44"/>
        <v>1.5771122335180465</v>
      </c>
      <c r="AZ94" s="65">
        <f t="shared" si="45"/>
        <v>0.80547944283085782</v>
      </c>
      <c r="BA94" s="65">
        <f t="shared" si="141"/>
        <v>-0.30112606902593897</v>
      </c>
      <c r="BB94" s="65">
        <f t="shared" si="142"/>
        <v>-9.1077086618661873E-2</v>
      </c>
      <c r="BC94" s="66">
        <f t="shared" si="46"/>
        <v>0.73998447774370701</v>
      </c>
      <c r="BD94" s="66">
        <f t="shared" si="47"/>
        <v>0.9129473321638184</v>
      </c>
      <c r="BE94" s="65">
        <f t="shared" ref="BE94:BE125" si="149">$S$58/(S94*BC94+(1-S94)*BD94*EXP($Q$64-$Q$65/(AX94+$Q$66))/EXP($P$64-$P$65/(AX94+$P$66)))</f>
        <v>1400.2437613870986</v>
      </c>
      <c r="BF94" s="65">
        <f t="shared" si="48"/>
        <v>348.51549629014301</v>
      </c>
      <c r="BG94" s="65">
        <f t="shared" si="49"/>
        <v>1.5771122364908929</v>
      </c>
      <c r="BH94" s="65">
        <f t="shared" si="50"/>
        <v>0.80547944210995492</v>
      </c>
      <c r="BI94" s="65">
        <f t="shared" si="51"/>
        <v>-0.30112607052307178</v>
      </c>
      <c r="BJ94" s="65">
        <f t="shared" si="52"/>
        <v>-9.1077087187887207E-2</v>
      </c>
      <c r="BK94" s="66">
        <f t="shared" si="53"/>
        <v>0.73998447663585198</v>
      </c>
      <c r="BL94" s="66">
        <f t="shared" si="54"/>
        <v>0.91294733164414565</v>
      </c>
      <c r="BM94" s="65">
        <f t="shared" ref="BM94:BM125" si="150">$S$58/(S94*BK94+(1-S94)*BL94*EXP($Q$64-$Q$65/(BF94+$Q$66))/EXP($P$64-$P$65/(BF94+$P$66)))</f>
        <v>1400.2437617729881</v>
      </c>
      <c r="BN94" s="65">
        <f t="shared" si="55"/>
        <v>348.51549629930059</v>
      </c>
      <c r="BO94" s="65">
        <f t="shared" si="56"/>
        <v>1.5771122364720132</v>
      </c>
      <c r="BP94" s="65">
        <f t="shared" si="57"/>
        <v>0.80547944211453326</v>
      </c>
      <c r="BQ94" s="65">
        <f t="shared" si="58"/>
        <v>-0.3011260705135646</v>
      </c>
      <c r="BR94" s="65">
        <f t="shared" si="59"/>
        <v>-9.1077087184272154E-2</v>
      </c>
      <c r="BS94" s="66">
        <f t="shared" si="60"/>
        <v>0.73998447664288713</v>
      </c>
      <c r="BT94" s="66">
        <f t="shared" si="61"/>
        <v>0.91294733164744601</v>
      </c>
      <c r="BU94" s="65">
        <f t="shared" ref="BU94:BU125" si="151">$S$58/(S94*BS94+(1-S94)*BT94*EXP($Q$64-$Q$65/(BN94+$Q$66))/EXP($P$64-$P$65/(BN94+$P$66)))</f>
        <v>1400.2437617705377</v>
      </c>
      <c r="BV94" s="65">
        <f t="shared" si="62"/>
        <v>348.51549629924244</v>
      </c>
      <c r="BW94" s="65">
        <f t="shared" si="63"/>
        <v>1.5771122364721328</v>
      </c>
      <c r="BX94" s="65">
        <f t="shared" si="64"/>
        <v>0.80547944211450417</v>
      </c>
      <c r="BY94" s="65">
        <f t="shared" si="65"/>
        <v>-0.30112607051362494</v>
      </c>
      <c r="BZ94" s="65">
        <f t="shared" si="66"/>
        <v>-9.107708718429447E-2</v>
      </c>
      <c r="CA94" s="66">
        <f t="shared" si="67"/>
        <v>0.7399844766428425</v>
      </c>
      <c r="CB94" s="66">
        <f t="shared" si="68"/>
        <v>0.91294733164742559</v>
      </c>
      <c r="CC94" s="65">
        <f t="shared" ref="CC94:CC125" si="152">$S$58/(S94*CA94+(1-S94)*CB94*EXP($Q$64-$Q$65/(BV94+$Q$66))/EXP($P$64-$P$65/(BV94+$P$66)))</f>
        <v>1400.243761770555</v>
      </c>
      <c r="CD94" s="65">
        <f t="shared" si="69"/>
        <v>348.51549629924284</v>
      </c>
      <c r="CE94" s="65">
        <f t="shared" si="70"/>
        <v>1.5771122364721322</v>
      </c>
      <c r="CF94" s="65">
        <f t="shared" si="71"/>
        <v>0.8054794421145044</v>
      </c>
      <c r="CG94" s="65">
        <f t="shared" si="72"/>
        <v>-0.30112607051362383</v>
      </c>
      <c r="CH94" s="65">
        <f t="shared" si="73"/>
        <v>-9.1077087184294969E-2</v>
      </c>
      <c r="CI94" s="66">
        <f t="shared" si="74"/>
        <v>0.73998447664284328</v>
      </c>
      <c r="CJ94" s="66">
        <f t="shared" si="75"/>
        <v>0.91294733164742514</v>
      </c>
      <c r="CK94" s="65">
        <f t="shared" ref="CK94:CK125" si="153">$S$58/(S94*CI94+(1-S94)*CJ94*EXP($Q$64-$Q$65/(CD94+$Q$66))/EXP($P$64-$P$65/(CD94+$P$66)))</f>
        <v>1400.2437617705534</v>
      </c>
      <c r="CL94" s="65">
        <f t="shared" si="76"/>
        <v>348.51549629924284</v>
      </c>
      <c r="CM94" s="65">
        <f t="shared" si="77"/>
        <v>1.5771122364721322</v>
      </c>
      <c r="CN94" s="65">
        <f t="shared" si="78"/>
        <v>0.8054794421145044</v>
      </c>
      <c r="CO94" s="65">
        <f t="shared" si="79"/>
        <v>-0.30112607051362383</v>
      </c>
      <c r="CP94" s="65">
        <f t="shared" si="80"/>
        <v>-9.1077087184294969E-2</v>
      </c>
      <c r="CQ94" s="66">
        <f t="shared" si="81"/>
        <v>0.73998447664284328</v>
      </c>
      <c r="CR94" s="66">
        <f t="shared" si="82"/>
        <v>0.91294733164742514</v>
      </c>
      <c r="CS94" s="65">
        <f t="shared" ref="CS94:CS125" si="154">$S$58/(S94*CQ94+(1-S94)*CR94*EXP($Q$64-$Q$65/(CL94+$Q$66))/EXP($P$64-$P$65/(CL94+$P$66)))</f>
        <v>1400.2437617705534</v>
      </c>
      <c r="CT94" s="65">
        <f t="shared" si="83"/>
        <v>348.51549629924284</v>
      </c>
      <c r="CU94" s="65">
        <f t="shared" si="84"/>
        <v>1.5771122364721322</v>
      </c>
      <c r="CV94" s="65">
        <f t="shared" si="85"/>
        <v>0.8054794421145044</v>
      </c>
      <c r="CW94" s="65">
        <f t="shared" si="86"/>
        <v>-0.30112607051362383</v>
      </c>
      <c r="CX94" s="65">
        <f t="shared" si="87"/>
        <v>-9.1077087184294969E-2</v>
      </c>
      <c r="CY94" s="66">
        <f t="shared" si="88"/>
        <v>0.73998447664284328</v>
      </c>
      <c r="CZ94" s="66">
        <f t="shared" si="89"/>
        <v>0.91294733164742514</v>
      </c>
      <c r="DA94" s="65">
        <f t="shared" ref="DA94:DA125" si="155">$S$58/(S94*CY94+(1-S94)*CZ94*EXP($Q$64-$Q$65/(CT94+$Q$66))/EXP($P$64-$P$65/(CT94+$P$66)))</f>
        <v>1400.2437617705534</v>
      </c>
      <c r="DB94" s="65">
        <f t="shared" si="90"/>
        <v>348.51549629924284</v>
      </c>
      <c r="DC94" s="65">
        <f t="shared" si="91"/>
        <v>1.5771122364721322</v>
      </c>
      <c r="DD94" s="65">
        <f t="shared" si="92"/>
        <v>0.8054794421145044</v>
      </c>
      <c r="DE94" s="65">
        <f t="shared" si="93"/>
        <v>-0.30112607051362383</v>
      </c>
      <c r="DF94" s="65">
        <f t="shared" si="94"/>
        <v>-9.1077087184294969E-2</v>
      </c>
      <c r="DG94" s="66">
        <f t="shared" si="95"/>
        <v>0.73998447664284328</v>
      </c>
      <c r="DH94" s="66">
        <f t="shared" si="96"/>
        <v>0.91294733164742514</v>
      </c>
      <c r="DI94" s="65">
        <f t="shared" ref="DI94:DI125" si="156">$S$58/(S94*DG94+(1-S94)*DH94*EXP($Q$64-$Q$65/(DB94+$Q$66))/EXP($P$64-$P$65/(DB94+$P$66)))</f>
        <v>1400.2437617705534</v>
      </c>
      <c r="DJ94" s="65">
        <f t="shared" si="97"/>
        <v>348.51549629924284</v>
      </c>
      <c r="DK94" s="65">
        <f t="shared" si="98"/>
        <v>1.5771122364721322</v>
      </c>
      <c r="DL94" s="65">
        <f t="shared" si="99"/>
        <v>0.8054794421145044</v>
      </c>
      <c r="DM94" s="65">
        <f t="shared" si="100"/>
        <v>-0.30112607051362383</v>
      </c>
      <c r="DN94" s="65">
        <f t="shared" si="101"/>
        <v>-9.1077087184294969E-2</v>
      </c>
      <c r="DO94" s="66">
        <f t="shared" si="102"/>
        <v>0.73998447664284328</v>
      </c>
      <c r="DP94" s="66">
        <f t="shared" si="103"/>
        <v>0.91294733164742514</v>
      </c>
      <c r="DQ94" s="65">
        <f t="shared" ref="DQ94:DQ125" si="157">$S$58/(S94*DO94+(1-S94)*DP94*EXP($Q$64-$Q$65/(DJ94+$Q$66))/EXP($P$64-$P$65/(DJ94+$P$66)))</f>
        <v>1400.2437617705534</v>
      </c>
      <c r="DR94" s="65">
        <f t="shared" si="104"/>
        <v>348.51549629924284</v>
      </c>
      <c r="DS94" s="65">
        <f t="shared" si="105"/>
        <v>1.5771122364721322</v>
      </c>
      <c r="DT94" s="65">
        <f t="shared" si="106"/>
        <v>0.8054794421145044</v>
      </c>
      <c r="DU94" s="65">
        <f t="shared" si="107"/>
        <v>-0.30112607051362383</v>
      </c>
      <c r="DV94" s="65">
        <f t="shared" si="108"/>
        <v>-9.1077087184294969E-2</v>
      </c>
      <c r="DW94" s="66">
        <f t="shared" si="109"/>
        <v>0.73998447664284328</v>
      </c>
      <c r="DX94" s="66">
        <f t="shared" si="110"/>
        <v>0.91294733164742514</v>
      </c>
      <c r="DY94" s="65">
        <f t="shared" ref="DY94:DY125" si="158">$S$58/(S94*DW94+(1-S94)*DX94*EXP($Q$64-$Q$65/(DR94+$Q$66))/EXP($P$64-$P$65/(DR94+$P$66)))</f>
        <v>1400.2437617705534</v>
      </c>
      <c r="DZ94" s="65">
        <f t="shared" si="111"/>
        <v>348.51549629924284</v>
      </c>
      <c r="EA94" s="65">
        <f t="shared" si="112"/>
        <v>1.5771122364721322</v>
      </c>
      <c r="EB94" s="65">
        <f t="shared" si="113"/>
        <v>0.8054794421145044</v>
      </c>
      <c r="EC94" s="65">
        <f t="shared" si="114"/>
        <v>-0.30112607051362383</v>
      </c>
      <c r="ED94" s="65">
        <f t="shared" si="115"/>
        <v>-9.1077087184294969E-2</v>
      </c>
      <c r="EE94" s="66">
        <f t="shared" si="116"/>
        <v>0.73998447664284328</v>
      </c>
      <c r="EF94" s="66">
        <f t="shared" si="117"/>
        <v>0.91294733164742514</v>
      </c>
      <c r="EG94" s="65">
        <f t="shared" ref="EG94:EG125" si="159">$S$58/(S94*EE94+(1-S94)*EF94*EXP($Q$64-$Q$65/(DZ94+$Q$66))/EXP($P$64-$P$65/(DZ94+$P$66)))</f>
        <v>1400.2437617705534</v>
      </c>
      <c r="EH94" s="65">
        <f t="shared" si="118"/>
        <v>348.51549629924284</v>
      </c>
      <c r="EI94" s="65">
        <f t="shared" si="119"/>
        <v>1.5771122364721322</v>
      </c>
      <c r="EJ94" s="65">
        <f t="shared" si="120"/>
        <v>0.8054794421145044</v>
      </c>
      <c r="EK94" s="65">
        <f t="shared" si="121"/>
        <v>-0.30112607051362383</v>
      </c>
      <c r="EL94" s="65">
        <f t="shared" si="122"/>
        <v>-9.1077087184294969E-2</v>
      </c>
      <c r="EM94" s="66">
        <f t="shared" si="123"/>
        <v>0.73998447664284328</v>
      </c>
      <c r="EN94" s="66">
        <f t="shared" si="124"/>
        <v>0.91294733164742514</v>
      </c>
      <c r="EO94" s="65">
        <f t="shared" ref="EO94:EO125" si="160">$S$58/(S94*EM94+(1-S94)*EN94*EXP($Q$64-$Q$65/(EH94+$Q$66))/EXP($P$64-$P$65/(EH94+$P$66)))</f>
        <v>1400.2437617705534</v>
      </c>
      <c r="EP94" s="65">
        <f t="shared" si="125"/>
        <v>348.51549629924284</v>
      </c>
      <c r="EQ94" s="65">
        <f t="shared" si="126"/>
        <v>1.5771122364721322</v>
      </c>
      <c r="ER94" s="65">
        <f t="shared" si="127"/>
        <v>0.8054794421145044</v>
      </c>
      <c r="ES94" s="65">
        <f t="shared" si="128"/>
        <v>-0.30112607051362383</v>
      </c>
      <c r="ET94" s="65">
        <f t="shared" si="129"/>
        <v>-9.1077087184294969E-2</v>
      </c>
      <c r="EU94" s="66">
        <f t="shared" si="130"/>
        <v>0.73998447664284328</v>
      </c>
      <c r="EV94" s="66">
        <f t="shared" si="131"/>
        <v>0.91294733164742514</v>
      </c>
      <c r="EW94" s="65">
        <f t="shared" ref="EW94:EW125" si="161">S94*EU94*EXP($P$64-$P$65/(EP94+$P$66))/$S$58</f>
        <v>0.31575483959274242</v>
      </c>
      <c r="EX94" s="65">
        <f t="shared" si="132"/>
        <v>75.365496299242864</v>
      </c>
      <c r="EY94" s="16"/>
      <c r="EZ94" s="16"/>
      <c r="FA94" s="16"/>
      <c r="FB94" s="16"/>
      <c r="FC94" s="16"/>
      <c r="FD94" s="16"/>
      <c r="FE94" s="16"/>
      <c r="FF94" s="16"/>
      <c r="FG94" s="16"/>
      <c r="FH94" s="16"/>
      <c r="FI94" s="16"/>
      <c r="FJ94" s="16"/>
    </row>
    <row r="95" spans="19:166" x14ac:dyDescent="0.3">
      <c r="S95" s="50">
        <v>0.33</v>
      </c>
      <c r="T95" s="65">
        <f t="shared" si="25"/>
        <v>0.32351585738824418</v>
      </c>
      <c r="U95" s="65">
        <f t="shared" si="26"/>
        <v>0.67648414261175593</v>
      </c>
      <c r="V95" s="65">
        <f t="shared" si="27"/>
        <v>0.32351585738824418</v>
      </c>
      <c r="W95" s="65">
        <f t="shared" si="28"/>
        <v>0.67648414261175593</v>
      </c>
      <c r="X95" s="65">
        <f t="shared" si="29"/>
        <v>0.30606279321544566</v>
      </c>
      <c r="Y95" s="65">
        <f t="shared" si="30"/>
        <v>0.69393720678455428</v>
      </c>
      <c r="Z95" s="55">
        <f t="shared" si="145"/>
        <v>343.26747061634427</v>
      </c>
      <c r="AA95" s="65">
        <f t="shared" si="31"/>
        <v>1.5881357157502445</v>
      </c>
      <c r="AB95" s="65">
        <f t="shared" si="32"/>
        <v>0.80281999307485974</v>
      </c>
      <c r="AC95" s="65">
        <f t="shared" si="143"/>
        <v>-0.29574700961730599</v>
      </c>
      <c r="AD95" s="65">
        <f t="shared" si="144"/>
        <v>-9.8449525984018127E-2</v>
      </c>
      <c r="AE95" s="66">
        <f t="shared" si="35"/>
        <v>0.74397562289097985</v>
      </c>
      <c r="AF95" s="66">
        <f t="shared" si="36"/>
        <v>0.90624143310448591</v>
      </c>
      <c r="AG95" s="65">
        <f t="shared" si="146"/>
        <v>1402.1012793738032</v>
      </c>
      <c r="AH95" s="65">
        <f t="shared" si="37"/>
        <v>348.55955431857092</v>
      </c>
      <c r="AI95" s="65">
        <f t="shared" si="38"/>
        <v>1.5770214173128676</v>
      </c>
      <c r="AJ95" s="65">
        <f t="shared" si="39"/>
        <v>0.80550146631888153</v>
      </c>
      <c r="AK95" s="65">
        <f t="shared" si="133"/>
        <v>-0.29038899148108904</v>
      </c>
      <c r="AL95" s="65">
        <f t="shared" si="134"/>
        <v>-9.6207189209575494E-2</v>
      </c>
      <c r="AM95" s="66">
        <f t="shared" si="135"/>
        <v>0.7479725560293442</v>
      </c>
      <c r="AN95" s="66">
        <f t="shared" si="136"/>
        <v>0.90827581162492732</v>
      </c>
      <c r="AO95" s="65">
        <f t="shared" si="147"/>
        <v>1400.4501367133325</v>
      </c>
      <c r="AP95" s="65">
        <f t="shared" si="40"/>
        <v>348.52039352913374</v>
      </c>
      <c r="AQ95" s="65">
        <f t="shared" si="41"/>
        <v>1.5771021401567031</v>
      </c>
      <c r="AR95" s="65">
        <f t="shared" si="42"/>
        <v>0.805481890440645</v>
      </c>
      <c r="AS95" s="65">
        <f t="shared" si="137"/>
        <v>-0.29042798523521163</v>
      </c>
      <c r="AT95" s="65">
        <f t="shared" si="138"/>
        <v>-9.6223444127516267E-2</v>
      </c>
      <c r="AU95" s="66">
        <f t="shared" si="139"/>
        <v>0.74794339034004742</v>
      </c>
      <c r="AV95" s="66">
        <f t="shared" si="140"/>
        <v>0.90826104779613448</v>
      </c>
      <c r="AW95" s="65">
        <f t="shared" si="148"/>
        <v>1400.4615075511008</v>
      </c>
      <c r="AX95" s="65">
        <f t="shared" si="43"/>
        <v>348.52066333997948</v>
      </c>
      <c r="AY95" s="65">
        <f t="shared" si="44"/>
        <v>1.5771015839145257</v>
      </c>
      <c r="AZ95" s="65">
        <f t="shared" si="45"/>
        <v>0.80548202532837276</v>
      </c>
      <c r="BA95" s="65">
        <f t="shared" si="141"/>
        <v>-0.29042771654233651</v>
      </c>
      <c r="BB95" s="65">
        <f t="shared" si="142"/>
        <v>-9.6223332117123472E-2</v>
      </c>
      <c r="BC95" s="66">
        <f t="shared" si="46"/>
        <v>0.74794359130713439</v>
      </c>
      <c r="BD95" s="66">
        <f t="shared" si="47"/>
        <v>0.90826114953081694</v>
      </c>
      <c r="BE95" s="65">
        <f t="shared" si="149"/>
        <v>1400.4614291662235</v>
      </c>
      <c r="BF95" s="65">
        <f t="shared" si="48"/>
        <v>348.52066148004417</v>
      </c>
      <c r="BG95" s="65">
        <f t="shared" si="49"/>
        <v>1.5771015877489658</v>
      </c>
      <c r="BH95" s="65">
        <f t="shared" si="50"/>
        <v>0.80548202439852767</v>
      </c>
      <c r="BI95" s="65">
        <f t="shared" si="51"/>
        <v>-0.29042771839456349</v>
      </c>
      <c r="BJ95" s="65">
        <f t="shared" si="52"/>
        <v>-9.6223332889263824E-2</v>
      </c>
      <c r="BK95" s="66">
        <f t="shared" si="53"/>
        <v>0.74794358992177312</v>
      </c>
      <c r="BL95" s="66">
        <f t="shared" si="54"/>
        <v>0.90826114882951181</v>
      </c>
      <c r="BM95" s="65">
        <f t="shared" si="150"/>
        <v>1400.4614297065666</v>
      </c>
      <c r="BN95" s="65">
        <f t="shared" si="55"/>
        <v>348.52066149286554</v>
      </c>
      <c r="BO95" s="65">
        <f t="shared" si="56"/>
        <v>1.5771015877225332</v>
      </c>
      <c r="BP95" s="65">
        <f t="shared" si="57"/>
        <v>0.80548202440493755</v>
      </c>
      <c r="BQ95" s="65">
        <f t="shared" si="58"/>
        <v>-0.29042771838179537</v>
      </c>
      <c r="BR95" s="65">
        <f t="shared" si="59"/>
        <v>-9.6223332883941082E-2</v>
      </c>
      <c r="BS95" s="66">
        <f t="shared" si="60"/>
        <v>0.74794358993132293</v>
      </c>
      <c r="BT95" s="66">
        <f t="shared" si="61"/>
        <v>0.90826114883434628</v>
      </c>
      <c r="BU95" s="65">
        <f t="shared" si="151"/>
        <v>1400.4614297028411</v>
      </c>
      <c r="BV95" s="65">
        <f t="shared" si="62"/>
        <v>348.52066149277715</v>
      </c>
      <c r="BW95" s="65">
        <f t="shared" si="63"/>
        <v>1.5771015877227152</v>
      </c>
      <c r="BX95" s="65">
        <f t="shared" si="64"/>
        <v>0.80548202440489336</v>
      </c>
      <c r="BY95" s="65">
        <f t="shared" si="65"/>
        <v>-0.29042771838188342</v>
      </c>
      <c r="BZ95" s="65">
        <f t="shared" si="66"/>
        <v>-9.6223332883977497E-2</v>
      </c>
      <c r="CA95" s="66">
        <f t="shared" si="67"/>
        <v>0.74794358993125709</v>
      </c>
      <c r="CB95" s="66">
        <f t="shared" si="68"/>
        <v>0.90826114883431319</v>
      </c>
      <c r="CC95" s="65">
        <f t="shared" si="152"/>
        <v>1400.4614297028675</v>
      </c>
      <c r="CD95" s="65">
        <f t="shared" si="69"/>
        <v>348.52066149277778</v>
      </c>
      <c r="CE95" s="65">
        <f t="shared" si="70"/>
        <v>1.5771015877227141</v>
      </c>
      <c r="CF95" s="65">
        <f t="shared" si="71"/>
        <v>0.80548202440489369</v>
      </c>
      <c r="CG95" s="65">
        <f t="shared" si="72"/>
        <v>-0.29042771838188303</v>
      </c>
      <c r="CH95" s="65">
        <f t="shared" si="73"/>
        <v>-9.6223332883977164E-2</v>
      </c>
      <c r="CI95" s="66">
        <f t="shared" si="74"/>
        <v>0.74794358993125742</v>
      </c>
      <c r="CJ95" s="66">
        <f t="shared" si="75"/>
        <v>0.90826114883431353</v>
      </c>
      <c r="CK95" s="65">
        <f t="shared" si="153"/>
        <v>1400.4614297028668</v>
      </c>
      <c r="CL95" s="65">
        <f t="shared" si="76"/>
        <v>348.52066149277778</v>
      </c>
      <c r="CM95" s="65">
        <f t="shared" si="77"/>
        <v>1.5771015877227141</v>
      </c>
      <c r="CN95" s="65">
        <f t="shared" si="78"/>
        <v>0.80548202440489369</v>
      </c>
      <c r="CO95" s="65">
        <f t="shared" si="79"/>
        <v>-0.29042771838188303</v>
      </c>
      <c r="CP95" s="65">
        <f t="shared" si="80"/>
        <v>-9.6223332883977164E-2</v>
      </c>
      <c r="CQ95" s="66">
        <f t="shared" si="81"/>
        <v>0.74794358993125742</v>
      </c>
      <c r="CR95" s="66">
        <f t="shared" si="82"/>
        <v>0.90826114883431353</v>
      </c>
      <c r="CS95" s="65">
        <f t="shared" si="154"/>
        <v>1400.4614297028668</v>
      </c>
      <c r="CT95" s="65">
        <f t="shared" si="83"/>
        <v>348.52066149277778</v>
      </c>
      <c r="CU95" s="65">
        <f t="shared" si="84"/>
        <v>1.5771015877227141</v>
      </c>
      <c r="CV95" s="65">
        <f t="shared" si="85"/>
        <v>0.80548202440489369</v>
      </c>
      <c r="CW95" s="65">
        <f t="shared" si="86"/>
        <v>-0.29042771838188303</v>
      </c>
      <c r="CX95" s="65">
        <f t="shared" si="87"/>
        <v>-9.6223332883977164E-2</v>
      </c>
      <c r="CY95" s="66">
        <f t="shared" si="88"/>
        <v>0.74794358993125742</v>
      </c>
      <c r="CZ95" s="66">
        <f t="shared" si="89"/>
        <v>0.90826114883431353</v>
      </c>
      <c r="DA95" s="65">
        <f t="shared" si="155"/>
        <v>1400.4614297028668</v>
      </c>
      <c r="DB95" s="65">
        <f t="shared" si="90"/>
        <v>348.52066149277778</v>
      </c>
      <c r="DC95" s="65">
        <f t="shared" si="91"/>
        <v>1.5771015877227141</v>
      </c>
      <c r="DD95" s="65">
        <f t="shared" si="92"/>
        <v>0.80548202440489369</v>
      </c>
      <c r="DE95" s="65">
        <f t="shared" si="93"/>
        <v>-0.29042771838188303</v>
      </c>
      <c r="DF95" s="65">
        <f t="shared" si="94"/>
        <v>-9.6223332883977164E-2</v>
      </c>
      <c r="DG95" s="66">
        <f t="shared" si="95"/>
        <v>0.74794358993125742</v>
      </c>
      <c r="DH95" s="66">
        <f t="shared" si="96"/>
        <v>0.90826114883431353</v>
      </c>
      <c r="DI95" s="65">
        <f t="shared" si="156"/>
        <v>1400.4614297028668</v>
      </c>
      <c r="DJ95" s="65">
        <f t="shared" si="97"/>
        <v>348.52066149277778</v>
      </c>
      <c r="DK95" s="65">
        <f t="shared" si="98"/>
        <v>1.5771015877227141</v>
      </c>
      <c r="DL95" s="65">
        <f t="shared" si="99"/>
        <v>0.80548202440489369</v>
      </c>
      <c r="DM95" s="65">
        <f t="shared" si="100"/>
        <v>-0.29042771838188303</v>
      </c>
      <c r="DN95" s="65">
        <f t="shared" si="101"/>
        <v>-9.6223332883977164E-2</v>
      </c>
      <c r="DO95" s="66">
        <f t="shared" si="102"/>
        <v>0.74794358993125742</v>
      </c>
      <c r="DP95" s="66">
        <f t="shared" si="103"/>
        <v>0.90826114883431353</v>
      </c>
      <c r="DQ95" s="65">
        <f t="shared" si="157"/>
        <v>1400.4614297028668</v>
      </c>
      <c r="DR95" s="65">
        <f t="shared" si="104"/>
        <v>348.52066149277778</v>
      </c>
      <c r="DS95" s="65">
        <f t="shared" si="105"/>
        <v>1.5771015877227141</v>
      </c>
      <c r="DT95" s="65">
        <f t="shared" si="106"/>
        <v>0.80548202440489369</v>
      </c>
      <c r="DU95" s="65">
        <f t="shared" si="107"/>
        <v>-0.29042771838188303</v>
      </c>
      <c r="DV95" s="65">
        <f t="shared" si="108"/>
        <v>-9.6223332883977164E-2</v>
      </c>
      <c r="DW95" s="66">
        <f t="shared" si="109"/>
        <v>0.74794358993125742</v>
      </c>
      <c r="DX95" s="66">
        <f t="shared" si="110"/>
        <v>0.90826114883431353</v>
      </c>
      <c r="DY95" s="65">
        <f t="shared" si="158"/>
        <v>1400.4614297028668</v>
      </c>
      <c r="DZ95" s="65">
        <f t="shared" si="111"/>
        <v>348.52066149277778</v>
      </c>
      <c r="EA95" s="65">
        <f t="shared" si="112"/>
        <v>1.5771015877227141</v>
      </c>
      <c r="EB95" s="65">
        <f t="shared" si="113"/>
        <v>0.80548202440489369</v>
      </c>
      <c r="EC95" s="65">
        <f t="shared" si="114"/>
        <v>-0.29042771838188303</v>
      </c>
      <c r="ED95" s="65">
        <f t="shared" si="115"/>
        <v>-9.6223332883977164E-2</v>
      </c>
      <c r="EE95" s="66">
        <f t="shared" si="116"/>
        <v>0.74794358993125742</v>
      </c>
      <c r="EF95" s="66">
        <f t="shared" si="117"/>
        <v>0.90826114883431353</v>
      </c>
      <c r="EG95" s="65">
        <f t="shared" si="159"/>
        <v>1400.4614297028668</v>
      </c>
      <c r="EH95" s="65">
        <f t="shared" si="118"/>
        <v>348.52066149277778</v>
      </c>
      <c r="EI95" s="65">
        <f t="shared" si="119"/>
        <v>1.5771015877227141</v>
      </c>
      <c r="EJ95" s="65">
        <f t="shared" si="120"/>
        <v>0.80548202440489369</v>
      </c>
      <c r="EK95" s="65">
        <f t="shared" si="121"/>
        <v>-0.29042771838188303</v>
      </c>
      <c r="EL95" s="65">
        <f t="shared" si="122"/>
        <v>-9.6223332883977164E-2</v>
      </c>
      <c r="EM95" s="66">
        <f t="shared" si="123"/>
        <v>0.74794358993125742</v>
      </c>
      <c r="EN95" s="66">
        <f t="shared" si="124"/>
        <v>0.90826114883431353</v>
      </c>
      <c r="EO95" s="65">
        <f t="shared" si="160"/>
        <v>1400.4614297028668</v>
      </c>
      <c r="EP95" s="65">
        <f t="shared" si="125"/>
        <v>348.52066149277778</v>
      </c>
      <c r="EQ95" s="65">
        <f t="shared" si="126"/>
        <v>1.5771015877227141</v>
      </c>
      <c r="ER95" s="65">
        <f t="shared" si="127"/>
        <v>0.80548202440489369</v>
      </c>
      <c r="ES95" s="65">
        <f t="shared" si="128"/>
        <v>-0.29042771838188303</v>
      </c>
      <c r="ET95" s="65">
        <f t="shared" si="129"/>
        <v>-9.6223332883977164E-2</v>
      </c>
      <c r="EU95" s="66">
        <f t="shared" si="130"/>
        <v>0.74794358993125742</v>
      </c>
      <c r="EV95" s="66">
        <f t="shared" si="131"/>
        <v>0.90826114883431353</v>
      </c>
      <c r="EW95" s="65">
        <f t="shared" si="161"/>
        <v>0.32917566260008335</v>
      </c>
      <c r="EX95" s="65">
        <f t="shared" si="132"/>
        <v>75.370661492777799</v>
      </c>
      <c r="EY95" s="16"/>
      <c r="EZ95" s="16"/>
      <c r="FA95" s="16"/>
      <c r="FB95" s="16"/>
      <c r="FC95" s="16"/>
      <c r="FD95" s="16"/>
      <c r="FE95" s="16"/>
      <c r="FF95" s="16"/>
      <c r="FG95" s="16"/>
      <c r="FH95" s="16"/>
      <c r="FI95" s="16"/>
      <c r="FJ95" s="16"/>
    </row>
    <row r="96" spans="19:166" x14ac:dyDescent="0.3">
      <c r="S96" s="50">
        <v>0.34</v>
      </c>
      <c r="T96" s="65">
        <f t="shared" si="25"/>
        <v>0.3334171486044758</v>
      </c>
      <c r="U96" s="65">
        <f t="shared" si="26"/>
        <v>0.66658285139552431</v>
      </c>
      <c r="V96" s="65">
        <f t="shared" si="27"/>
        <v>0.3334171486044758</v>
      </c>
      <c r="W96" s="65">
        <f t="shared" si="28"/>
        <v>0.66658285139552431</v>
      </c>
      <c r="X96" s="65">
        <f t="shared" si="29"/>
        <v>0.31567919075144513</v>
      </c>
      <c r="Y96" s="65">
        <f t="shared" si="30"/>
        <v>0.68432080924855487</v>
      </c>
      <c r="Z96" s="55">
        <f t="shared" si="145"/>
        <v>343.20731258905664</v>
      </c>
      <c r="AA96" s="65">
        <f t="shared" si="31"/>
        <v>1.5882644846897878</v>
      </c>
      <c r="AB96" s="65">
        <f t="shared" si="32"/>
        <v>0.80278908811597327</v>
      </c>
      <c r="AC96" s="65">
        <f t="shared" si="143"/>
        <v>-0.28515473040589168</v>
      </c>
      <c r="AD96" s="65">
        <f t="shared" si="144"/>
        <v>-0.10384252431284219</v>
      </c>
      <c r="AE96" s="66">
        <f t="shared" si="35"/>
        <v>0.75189790385028521</v>
      </c>
      <c r="AF96" s="66">
        <f t="shared" si="36"/>
        <v>0.90136722966934602</v>
      </c>
      <c r="AG96" s="65">
        <f t="shared" si="146"/>
        <v>1402.1585276617252</v>
      </c>
      <c r="AH96" s="65">
        <f t="shared" si="37"/>
        <v>348.5609114469238</v>
      </c>
      <c r="AI96" s="65">
        <f t="shared" si="38"/>
        <v>1.5770186202388927</v>
      </c>
      <c r="AJ96" s="65">
        <f t="shared" si="39"/>
        <v>0.80550214465620595</v>
      </c>
      <c r="AK96" s="65">
        <f t="shared" si="133"/>
        <v>-0.27995729619214438</v>
      </c>
      <c r="AL96" s="65">
        <f t="shared" si="134"/>
        <v>-0.10146081789520606</v>
      </c>
      <c r="AM96" s="66">
        <f t="shared" si="135"/>
        <v>0.75581601698854017</v>
      </c>
      <c r="AN96" s="66">
        <f t="shared" si="136"/>
        <v>0.90351658033000715</v>
      </c>
      <c r="AO96" s="65">
        <f t="shared" si="147"/>
        <v>1400.3707633465792</v>
      </c>
      <c r="AP96" s="65">
        <f t="shared" si="40"/>
        <v>348.51851008466065</v>
      </c>
      <c r="AQ96" s="65">
        <f t="shared" si="41"/>
        <v>1.5771060230962468</v>
      </c>
      <c r="AR96" s="65">
        <f t="shared" si="42"/>
        <v>0.80548094883674282</v>
      </c>
      <c r="AS96" s="65">
        <f t="shared" si="137"/>
        <v>-0.27999777699439471</v>
      </c>
      <c r="AT96" s="65">
        <f t="shared" si="138"/>
        <v>-0.10147929432135822</v>
      </c>
      <c r="AU96" s="66">
        <f t="shared" si="139"/>
        <v>0.75578542156908657</v>
      </c>
      <c r="AV96" s="66">
        <f t="shared" si="140"/>
        <v>0.90349988672685289</v>
      </c>
      <c r="AW96" s="65">
        <f t="shared" si="148"/>
        <v>1400.3839892519541</v>
      </c>
      <c r="AX96" s="65">
        <f t="shared" si="43"/>
        <v>348.51882392698121</v>
      </c>
      <c r="AY96" s="65">
        <f t="shared" si="44"/>
        <v>1.5771053760702722</v>
      </c>
      <c r="AZ96" s="65">
        <f t="shared" si="45"/>
        <v>0.80548110573881493</v>
      </c>
      <c r="BA96" s="65">
        <f t="shared" si="141"/>
        <v>-0.27999747732803504</v>
      </c>
      <c r="BB96" s="65">
        <f t="shared" si="142"/>
        <v>-0.10147915754206766</v>
      </c>
      <c r="BC96" s="66">
        <f t="shared" si="46"/>
        <v>0.75578564805258652</v>
      </c>
      <c r="BD96" s="66">
        <f t="shared" si="47"/>
        <v>0.90350001030693494</v>
      </c>
      <c r="BE96" s="65">
        <f t="shared" si="149"/>
        <v>1400.3838913047375</v>
      </c>
      <c r="BF96" s="65">
        <f t="shared" si="48"/>
        <v>348.51882160276466</v>
      </c>
      <c r="BG96" s="65">
        <f t="shared" si="49"/>
        <v>1.577105380861936</v>
      </c>
      <c r="BH96" s="65">
        <f t="shared" si="50"/>
        <v>0.80548110457684896</v>
      </c>
      <c r="BI96" s="65">
        <f t="shared" si="51"/>
        <v>-0.27999747954726695</v>
      </c>
      <c r="BJ96" s="65">
        <f t="shared" si="52"/>
        <v>-0.10147915855501011</v>
      </c>
      <c r="BK96" s="66">
        <f t="shared" si="53"/>
        <v>0.75578564637532286</v>
      </c>
      <c r="BL96" s="66">
        <f t="shared" si="54"/>
        <v>0.90350000939174135</v>
      </c>
      <c r="BM96" s="65">
        <f t="shared" si="150"/>
        <v>1400.3838920301002</v>
      </c>
      <c r="BN96" s="65">
        <f t="shared" si="55"/>
        <v>348.51882161997696</v>
      </c>
      <c r="BO96" s="65">
        <f t="shared" si="56"/>
        <v>1.5771053808264506</v>
      </c>
      <c r="BP96" s="65">
        <f t="shared" si="57"/>
        <v>0.80548110458545408</v>
      </c>
      <c r="BQ96" s="65">
        <f t="shared" si="58"/>
        <v>-0.27999747953083232</v>
      </c>
      <c r="BR96" s="65">
        <f t="shared" si="59"/>
        <v>-0.1014791585475085</v>
      </c>
      <c r="BS96" s="66">
        <f t="shared" si="60"/>
        <v>0.75578564638774393</v>
      </c>
      <c r="BT96" s="66">
        <f t="shared" si="61"/>
        <v>0.90350000939851904</v>
      </c>
      <c r="BU96" s="65">
        <f t="shared" si="151"/>
        <v>1400.3838920247281</v>
      </c>
      <c r="BV96" s="65">
        <f t="shared" si="62"/>
        <v>348.51882161984952</v>
      </c>
      <c r="BW96" s="65">
        <f t="shared" si="63"/>
        <v>1.5771053808267133</v>
      </c>
      <c r="BX96" s="65">
        <f t="shared" si="64"/>
        <v>0.80548110458539035</v>
      </c>
      <c r="BY96" s="65">
        <f t="shared" si="65"/>
        <v>-0.27999747953095394</v>
      </c>
      <c r="BZ96" s="65">
        <f t="shared" si="66"/>
        <v>-0.10147915854756434</v>
      </c>
      <c r="CA96" s="66">
        <f t="shared" si="67"/>
        <v>0.755785646387652</v>
      </c>
      <c r="CB96" s="66">
        <f t="shared" si="68"/>
        <v>0.90350000939846864</v>
      </c>
      <c r="CC96" s="65">
        <f t="shared" si="152"/>
        <v>1400.3838920247676</v>
      </c>
      <c r="CD96" s="65">
        <f t="shared" si="69"/>
        <v>348.51882161985048</v>
      </c>
      <c r="CE96" s="65">
        <f t="shared" si="70"/>
        <v>1.5771053808267113</v>
      </c>
      <c r="CF96" s="65">
        <f t="shared" si="71"/>
        <v>0.80548110458539091</v>
      </c>
      <c r="CG96" s="65">
        <f t="shared" si="72"/>
        <v>-0.27999747953095333</v>
      </c>
      <c r="CH96" s="65">
        <f t="shared" si="73"/>
        <v>-0.10147915854756329</v>
      </c>
      <c r="CI96" s="66">
        <f t="shared" si="74"/>
        <v>0.75578564638765244</v>
      </c>
      <c r="CJ96" s="66">
        <f t="shared" si="75"/>
        <v>0.90350000939846964</v>
      </c>
      <c r="CK96" s="65">
        <f t="shared" si="153"/>
        <v>1400.3838920247679</v>
      </c>
      <c r="CL96" s="65">
        <f t="shared" si="76"/>
        <v>348.51882161985048</v>
      </c>
      <c r="CM96" s="65">
        <f t="shared" si="77"/>
        <v>1.5771053808267113</v>
      </c>
      <c r="CN96" s="65">
        <f t="shared" si="78"/>
        <v>0.80548110458539091</v>
      </c>
      <c r="CO96" s="65">
        <f t="shared" si="79"/>
        <v>-0.27999747953095333</v>
      </c>
      <c r="CP96" s="65">
        <f t="shared" si="80"/>
        <v>-0.10147915854756329</v>
      </c>
      <c r="CQ96" s="66">
        <f t="shared" si="81"/>
        <v>0.75578564638765244</v>
      </c>
      <c r="CR96" s="66">
        <f t="shared" si="82"/>
        <v>0.90350000939846964</v>
      </c>
      <c r="CS96" s="65">
        <f t="shared" si="154"/>
        <v>1400.3838920247679</v>
      </c>
      <c r="CT96" s="65">
        <f t="shared" si="83"/>
        <v>348.51882161985048</v>
      </c>
      <c r="CU96" s="65">
        <f t="shared" si="84"/>
        <v>1.5771053808267113</v>
      </c>
      <c r="CV96" s="65">
        <f t="shared" si="85"/>
        <v>0.80548110458539091</v>
      </c>
      <c r="CW96" s="65">
        <f t="shared" si="86"/>
        <v>-0.27999747953095333</v>
      </c>
      <c r="CX96" s="65">
        <f t="shared" si="87"/>
        <v>-0.10147915854756329</v>
      </c>
      <c r="CY96" s="66">
        <f t="shared" si="88"/>
        <v>0.75578564638765244</v>
      </c>
      <c r="CZ96" s="66">
        <f t="shared" si="89"/>
        <v>0.90350000939846964</v>
      </c>
      <c r="DA96" s="65">
        <f t="shared" si="155"/>
        <v>1400.3838920247679</v>
      </c>
      <c r="DB96" s="65">
        <f t="shared" si="90"/>
        <v>348.51882161985048</v>
      </c>
      <c r="DC96" s="65">
        <f t="shared" si="91"/>
        <v>1.5771053808267113</v>
      </c>
      <c r="DD96" s="65">
        <f t="shared" si="92"/>
        <v>0.80548110458539091</v>
      </c>
      <c r="DE96" s="65">
        <f t="shared" si="93"/>
        <v>-0.27999747953095333</v>
      </c>
      <c r="DF96" s="65">
        <f t="shared" si="94"/>
        <v>-0.10147915854756329</v>
      </c>
      <c r="DG96" s="66">
        <f t="shared" si="95"/>
        <v>0.75578564638765244</v>
      </c>
      <c r="DH96" s="66">
        <f t="shared" si="96"/>
        <v>0.90350000939846964</v>
      </c>
      <c r="DI96" s="65">
        <f t="shared" si="156"/>
        <v>1400.3838920247679</v>
      </c>
      <c r="DJ96" s="65">
        <f t="shared" si="97"/>
        <v>348.51882161985048</v>
      </c>
      <c r="DK96" s="65">
        <f t="shared" si="98"/>
        <v>1.5771053808267113</v>
      </c>
      <c r="DL96" s="65">
        <f t="shared" si="99"/>
        <v>0.80548110458539091</v>
      </c>
      <c r="DM96" s="65">
        <f t="shared" si="100"/>
        <v>-0.27999747953095333</v>
      </c>
      <c r="DN96" s="65">
        <f t="shared" si="101"/>
        <v>-0.10147915854756329</v>
      </c>
      <c r="DO96" s="66">
        <f t="shared" si="102"/>
        <v>0.75578564638765244</v>
      </c>
      <c r="DP96" s="66">
        <f t="shared" si="103"/>
        <v>0.90350000939846964</v>
      </c>
      <c r="DQ96" s="65">
        <f t="shared" si="157"/>
        <v>1400.3838920247679</v>
      </c>
      <c r="DR96" s="65">
        <f t="shared" si="104"/>
        <v>348.51882161985048</v>
      </c>
      <c r="DS96" s="65">
        <f t="shared" si="105"/>
        <v>1.5771053808267113</v>
      </c>
      <c r="DT96" s="65">
        <f t="shared" si="106"/>
        <v>0.80548110458539091</v>
      </c>
      <c r="DU96" s="65">
        <f t="shared" si="107"/>
        <v>-0.27999747953095333</v>
      </c>
      <c r="DV96" s="65">
        <f t="shared" si="108"/>
        <v>-0.10147915854756329</v>
      </c>
      <c r="DW96" s="66">
        <f t="shared" si="109"/>
        <v>0.75578564638765244</v>
      </c>
      <c r="DX96" s="66">
        <f t="shared" si="110"/>
        <v>0.90350000939846964</v>
      </c>
      <c r="DY96" s="65">
        <f t="shared" si="158"/>
        <v>1400.3838920247679</v>
      </c>
      <c r="DZ96" s="65">
        <f t="shared" si="111"/>
        <v>348.51882161985048</v>
      </c>
      <c r="EA96" s="65">
        <f t="shared" si="112"/>
        <v>1.5771053808267113</v>
      </c>
      <c r="EB96" s="65">
        <f t="shared" si="113"/>
        <v>0.80548110458539091</v>
      </c>
      <c r="EC96" s="65">
        <f t="shared" si="114"/>
        <v>-0.27999747953095333</v>
      </c>
      <c r="ED96" s="65">
        <f t="shared" si="115"/>
        <v>-0.10147915854756329</v>
      </c>
      <c r="EE96" s="66">
        <f t="shared" si="116"/>
        <v>0.75578564638765244</v>
      </c>
      <c r="EF96" s="66">
        <f t="shared" si="117"/>
        <v>0.90350000939846964</v>
      </c>
      <c r="EG96" s="65">
        <f t="shared" si="159"/>
        <v>1400.3838920247679</v>
      </c>
      <c r="EH96" s="65">
        <f t="shared" si="118"/>
        <v>348.51882161985048</v>
      </c>
      <c r="EI96" s="65">
        <f t="shared" si="119"/>
        <v>1.5771053808267113</v>
      </c>
      <c r="EJ96" s="65">
        <f t="shared" si="120"/>
        <v>0.80548110458539091</v>
      </c>
      <c r="EK96" s="65">
        <f t="shared" si="121"/>
        <v>-0.27999747953095333</v>
      </c>
      <c r="EL96" s="65">
        <f t="shared" si="122"/>
        <v>-0.10147915854756329</v>
      </c>
      <c r="EM96" s="66">
        <f t="shared" si="123"/>
        <v>0.75578564638765244</v>
      </c>
      <c r="EN96" s="66">
        <f t="shared" si="124"/>
        <v>0.90350000939846964</v>
      </c>
      <c r="EO96" s="65">
        <f t="shared" si="160"/>
        <v>1400.3838920247679</v>
      </c>
      <c r="EP96" s="65">
        <f t="shared" si="125"/>
        <v>348.51882161985048</v>
      </c>
      <c r="EQ96" s="65">
        <f t="shared" si="126"/>
        <v>1.5771053808267113</v>
      </c>
      <c r="ER96" s="65">
        <f t="shared" si="127"/>
        <v>0.80548110458539091</v>
      </c>
      <c r="ES96" s="65">
        <f t="shared" si="128"/>
        <v>-0.27999747953095333</v>
      </c>
      <c r="ET96" s="65">
        <f t="shared" si="129"/>
        <v>-0.10147915854756329</v>
      </c>
      <c r="EU96" s="66">
        <f t="shared" si="130"/>
        <v>0.75578564638765244</v>
      </c>
      <c r="EV96" s="66">
        <f t="shared" si="131"/>
        <v>0.90350000939846964</v>
      </c>
      <c r="EW96" s="65">
        <f t="shared" si="161"/>
        <v>0.34268764346535679</v>
      </c>
      <c r="EX96" s="65">
        <f t="shared" si="132"/>
        <v>75.368821619850507</v>
      </c>
      <c r="EY96" s="16"/>
      <c r="EZ96" s="16"/>
      <c r="FA96" s="16"/>
      <c r="FB96" s="16"/>
      <c r="FC96" s="16"/>
      <c r="FD96" s="16"/>
      <c r="FE96" s="16"/>
      <c r="FF96" s="16"/>
      <c r="FG96" s="16"/>
      <c r="FH96" s="16"/>
      <c r="FI96" s="16"/>
      <c r="FJ96" s="16"/>
    </row>
    <row r="97" spans="19:166" x14ac:dyDescent="0.3">
      <c r="S97" s="50">
        <v>0.35</v>
      </c>
      <c r="T97" s="65">
        <f t="shared" si="25"/>
        <v>0.34332425068119882</v>
      </c>
      <c r="U97" s="65">
        <f t="shared" si="26"/>
        <v>0.65667574931880113</v>
      </c>
      <c r="V97" s="65">
        <f t="shared" si="27"/>
        <v>0.34332425068119882</v>
      </c>
      <c r="W97" s="65">
        <f t="shared" si="28"/>
        <v>0.65667574931880113</v>
      </c>
      <c r="X97" s="65">
        <f t="shared" si="29"/>
        <v>0.32531645569620249</v>
      </c>
      <c r="Y97" s="65">
        <f t="shared" si="30"/>
        <v>0.67468354430379751</v>
      </c>
      <c r="Z97" s="55">
        <f t="shared" si="145"/>
        <v>343.14715456176901</v>
      </c>
      <c r="AA97" s="65">
        <f t="shared" si="31"/>
        <v>1.5883933092252842</v>
      </c>
      <c r="AB97" s="65">
        <f t="shared" si="32"/>
        <v>0.8027581735113557</v>
      </c>
      <c r="AC97" s="65">
        <f t="shared" si="143"/>
        <v>-0.27482108806863248</v>
      </c>
      <c r="AD97" s="65">
        <f t="shared" si="144"/>
        <v>-0.10934386107434546</v>
      </c>
      <c r="AE97" s="66">
        <f t="shared" si="35"/>
        <v>0.7597080318980266</v>
      </c>
      <c r="AF97" s="66">
        <f t="shared" si="36"/>
        <v>0.89642211982229902</v>
      </c>
      <c r="AG97" s="65">
        <f t="shared" si="146"/>
        <v>1401.9142118739537</v>
      </c>
      <c r="AH97" s="65">
        <f t="shared" si="37"/>
        <v>348.55511939075245</v>
      </c>
      <c r="AI97" s="65">
        <f t="shared" si="38"/>
        <v>1.5770305579915969</v>
      </c>
      <c r="AJ97" s="65">
        <f t="shared" si="39"/>
        <v>0.80549924956344443</v>
      </c>
      <c r="AK97" s="65">
        <f t="shared" si="133"/>
        <v>-0.2697887744421163</v>
      </c>
      <c r="AL97" s="65">
        <f t="shared" si="134"/>
        <v>-0.10682200028929156</v>
      </c>
      <c r="AM97" s="66">
        <f t="shared" si="135"/>
        <v>0.76354075662718046</v>
      </c>
      <c r="AN97" s="66">
        <f t="shared" si="136"/>
        <v>0.89868562453540402</v>
      </c>
      <c r="AO97" s="65">
        <f t="shared" si="147"/>
        <v>1399.9973149012037</v>
      </c>
      <c r="AP97" s="65">
        <f t="shared" si="40"/>
        <v>348.50964742714035</v>
      </c>
      <c r="AQ97" s="65">
        <f t="shared" si="41"/>
        <v>1.5771242951858528</v>
      </c>
      <c r="AR97" s="65">
        <f t="shared" si="42"/>
        <v>0.8054765179429686</v>
      </c>
      <c r="AS97" s="65">
        <f t="shared" si="137"/>
        <v>-0.26983038214187333</v>
      </c>
      <c r="AT97" s="65">
        <f t="shared" si="138"/>
        <v>-0.10684276736956499</v>
      </c>
      <c r="AU97" s="66">
        <f t="shared" si="139"/>
        <v>0.76350898811353851</v>
      </c>
      <c r="AV97" s="66">
        <f t="shared" si="140"/>
        <v>0.89866696165268611</v>
      </c>
      <c r="AW97" s="65">
        <f t="shared" si="148"/>
        <v>1400.0124173724871</v>
      </c>
      <c r="AX97" s="65">
        <f t="shared" si="43"/>
        <v>348.51000587425546</v>
      </c>
      <c r="AY97" s="65">
        <f t="shared" si="44"/>
        <v>1.5771235561553736</v>
      </c>
      <c r="AZ97" s="65">
        <f t="shared" si="45"/>
        <v>0.80547669715283321</v>
      </c>
      <c r="BA97" s="65">
        <f t="shared" si="141"/>
        <v>-0.26983005410999972</v>
      </c>
      <c r="BB97" s="65">
        <f t="shared" si="142"/>
        <v>-0.10684260363804959</v>
      </c>
      <c r="BC97" s="66">
        <f t="shared" si="46"/>
        <v>0.76350923856886344</v>
      </c>
      <c r="BD97" s="66">
        <f t="shared" si="47"/>
        <v>0.89866710879280165</v>
      </c>
      <c r="BE97" s="65">
        <f t="shared" si="149"/>
        <v>1400.0122982573207</v>
      </c>
      <c r="BF97" s="65">
        <f t="shared" si="48"/>
        <v>348.51000304714807</v>
      </c>
      <c r="BG97" s="65">
        <f t="shared" si="49"/>
        <v>1.5771235619841719</v>
      </c>
      <c r="BH97" s="65">
        <f t="shared" si="50"/>
        <v>0.80547669573938885</v>
      </c>
      <c r="BI97" s="65">
        <f t="shared" si="51"/>
        <v>-0.26983005669721644</v>
      </c>
      <c r="BJ97" s="65">
        <f t="shared" si="52"/>
        <v>-0.106842604929414</v>
      </c>
      <c r="BK97" s="66">
        <f t="shared" si="53"/>
        <v>0.76350923659349956</v>
      </c>
      <c r="BL97" s="66">
        <f t="shared" si="54"/>
        <v>0.89866710763229496</v>
      </c>
      <c r="BM97" s="65">
        <f t="shared" si="150"/>
        <v>1400.0122991967885</v>
      </c>
      <c r="BN97" s="65">
        <f t="shared" si="55"/>
        <v>348.51000306944564</v>
      </c>
      <c r="BO97" s="65">
        <f t="shared" si="56"/>
        <v>1.5771235619381998</v>
      </c>
      <c r="BP97" s="65">
        <f t="shared" si="57"/>
        <v>0.80547669575053671</v>
      </c>
      <c r="BQ97" s="65">
        <f t="shared" si="58"/>
        <v>-0.26983005667681093</v>
      </c>
      <c r="BR97" s="65">
        <f t="shared" si="59"/>
        <v>-0.10684260491922887</v>
      </c>
      <c r="BS97" s="66">
        <f t="shared" si="60"/>
        <v>0.76350923660907943</v>
      </c>
      <c r="BT97" s="66">
        <f t="shared" si="61"/>
        <v>0.89866710764144797</v>
      </c>
      <c r="BU97" s="65">
        <f t="shared" si="151"/>
        <v>1400.0122991893802</v>
      </c>
      <c r="BV97" s="65">
        <f t="shared" si="62"/>
        <v>348.51000306926983</v>
      </c>
      <c r="BW97" s="65">
        <f t="shared" si="63"/>
        <v>1.5771235619385622</v>
      </c>
      <c r="BX97" s="65">
        <f t="shared" si="64"/>
        <v>0.80547669575044878</v>
      </c>
      <c r="BY97" s="65">
        <f t="shared" si="65"/>
        <v>-0.26983005667697157</v>
      </c>
      <c r="BZ97" s="65">
        <f t="shared" si="66"/>
        <v>-0.10684260491930958</v>
      </c>
      <c r="CA97" s="66">
        <f t="shared" si="67"/>
        <v>0.76350923660895675</v>
      </c>
      <c r="CB97" s="66">
        <f t="shared" si="68"/>
        <v>0.89866710764137547</v>
      </c>
      <c r="CC97" s="65">
        <f t="shared" si="152"/>
        <v>1400.012299189437</v>
      </c>
      <c r="CD97" s="65">
        <f t="shared" si="69"/>
        <v>348.51000306927119</v>
      </c>
      <c r="CE97" s="65">
        <f t="shared" si="70"/>
        <v>1.5771235619385595</v>
      </c>
      <c r="CF97" s="65">
        <f t="shared" si="71"/>
        <v>0.80547669575044945</v>
      </c>
      <c r="CG97" s="65">
        <f t="shared" si="72"/>
        <v>-0.26983005667697102</v>
      </c>
      <c r="CH97" s="65">
        <f t="shared" si="73"/>
        <v>-0.10684260491930819</v>
      </c>
      <c r="CI97" s="66">
        <f t="shared" si="74"/>
        <v>0.7635092366089572</v>
      </c>
      <c r="CJ97" s="66">
        <f t="shared" si="75"/>
        <v>0.89866710764137669</v>
      </c>
      <c r="CK97" s="65">
        <f t="shared" si="153"/>
        <v>1400.0122991894355</v>
      </c>
      <c r="CL97" s="65">
        <f t="shared" si="76"/>
        <v>348.51000306927114</v>
      </c>
      <c r="CM97" s="65">
        <f t="shared" si="77"/>
        <v>1.5771235619385595</v>
      </c>
      <c r="CN97" s="65">
        <f t="shared" si="78"/>
        <v>0.80547669575044945</v>
      </c>
      <c r="CO97" s="65">
        <f t="shared" si="79"/>
        <v>-0.26983005667697102</v>
      </c>
      <c r="CP97" s="65">
        <f t="shared" si="80"/>
        <v>-0.10684260491930819</v>
      </c>
      <c r="CQ97" s="66">
        <f t="shared" si="81"/>
        <v>0.7635092366089572</v>
      </c>
      <c r="CR97" s="66">
        <f t="shared" si="82"/>
        <v>0.89866710764137669</v>
      </c>
      <c r="CS97" s="65">
        <f t="shared" si="154"/>
        <v>1400.012299189437</v>
      </c>
      <c r="CT97" s="65">
        <f t="shared" si="83"/>
        <v>348.51000306927119</v>
      </c>
      <c r="CU97" s="65">
        <f t="shared" si="84"/>
        <v>1.5771235619385595</v>
      </c>
      <c r="CV97" s="65">
        <f t="shared" si="85"/>
        <v>0.80547669575044945</v>
      </c>
      <c r="CW97" s="65">
        <f t="shared" si="86"/>
        <v>-0.26983005667697102</v>
      </c>
      <c r="CX97" s="65">
        <f t="shared" si="87"/>
        <v>-0.10684260491930819</v>
      </c>
      <c r="CY97" s="66">
        <f t="shared" si="88"/>
        <v>0.7635092366089572</v>
      </c>
      <c r="CZ97" s="66">
        <f t="shared" si="89"/>
        <v>0.89866710764137669</v>
      </c>
      <c r="DA97" s="65">
        <f t="shared" si="155"/>
        <v>1400.0122991894355</v>
      </c>
      <c r="DB97" s="65">
        <f t="shared" si="90"/>
        <v>348.51000306927114</v>
      </c>
      <c r="DC97" s="65">
        <f t="shared" si="91"/>
        <v>1.5771235619385595</v>
      </c>
      <c r="DD97" s="65">
        <f t="shared" si="92"/>
        <v>0.80547669575044945</v>
      </c>
      <c r="DE97" s="65">
        <f t="shared" si="93"/>
        <v>-0.26983005667697102</v>
      </c>
      <c r="DF97" s="65">
        <f t="shared" si="94"/>
        <v>-0.10684260491930819</v>
      </c>
      <c r="DG97" s="66">
        <f t="shared" si="95"/>
        <v>0.7635092366089572</v>
      </c>
      <c r="DH97" s="66">
        <f t="shared" si="96"/>
        <v>0.89866710764137669</v>
      </c>
      <c r="DI97" s="65">
        <f t="shared" si="156"/>
        <v>1400.012299189437</v>
      </c>
      <c r="DJ97" s="65">
        <f t="shared" si="97"/>
        <v>348.51000306927119</v>
      </c>
      <c r="DK97" s="65">
        <f t="shared" si="98"/>
        <v>1.5771235619385595</v>
      </c>
      <c r="DL97" s="65">
        <f t="shared" si="99"/>
        <v>0.80547669575044945</v>
      </c>
      <c r="DM97" s="65">
        <f t="shared" si="100"/>
        <v>-0.26983005667697102</v>
      </c>
      <c r="DN97" s="65">
        <f t="shared" si="101"/>
        <v>-0.10684260491930819</v>
      </c>
      <c r="DO97" s="66">
        <f t="shared" si="102"/>
        <v>0.7635092366089572</v>
      </c>
      <c r="DP97" s="66">
        <f t="shared" si="103"/>
        <v>0.89866710764137669</v>
      </c>
      <c r="DQ97" s="65">
        <f t="shared" si="157"/>
        <v>1400.0122991894355</v>
      </c>
      <c r="DR97" s="65">
        <f t="shared" si="104"/>
        <v>348.51000306927114</v>
      </c>
      <c r="DS97" s="65">
        <f t="shared" si="105"/>
        <v>1.5771235619385595</v>
      </c>
      <c r="DT97" s="65">
        <f t="shared" si="106"/>
        <v>0.80547669575044945</v>
      </c>
      <c r="DU97" s="65">
        <f t="shared" si="107"/>
        <v>-0.26983005667697102</v>
      </c>
      <c r="DV97" s="65">
        <f t="shared" si="108"/>
        <v>-0.10684260491930819</v>
      </c>
      <c r="DW97" s="66">
        <f t="shared" si="109"/>
        <v>0.7635092366089572</v>
      </c>
      <c r="DX97" s="66">
        <f t="shared" si="110"/>
        <v>0.89866710764137669</v>
      </c>
      <c r="DY97" s="65">
        <f t="shared" si="158"/>
        <v>1400.012299189437</v>
      </c>
      <c r="DZ97" s="65">
        <f t="shared" si="111"/>
        <v>348.51000306927119</v>
      </c>
      <c r="EA97" s="65">
        <f t="shared" si="112"/>
        <v>1.5771235619385595</v>
      </c>
      <c r="EB97" s="65">
        <f t="shared" si="113"/>
        <v>0.80547669575044945</v>
      </c>
      <c r="EC97" s="65">
        <f t="shared" si="114"/>
        <v>-0.26983005667697102</v>
      </c>
      <c r="ED97" s="65">
        <f t="shared" si="115"/>
        <v>-0.10684260491930819</v>
      </c>
      <c r="EE97" s="66">
        <f t="shared" si="116"/>
        <v>0.7635092366089572</v>
      </c>
      <c r="EF97" s="66">
        <f t="shared" si="117"/>
        <v>0.89866710764137669</v>
      </c>
      <c r="EG97" s="65">
        <f t="shared" si="159"/>
        <v>1400.0122991894355</v>
      </c>
      <c r="EH97" s="65">
        <f t="shared" si="118"/>
        <v>348.51000306927114</v>
      </c>
      <c r="EI97" s="65">
        <f t="shared" si="119"/>
        <v>1.5771235619385595</v>
      </c>
      <c r="EJ97" s="65">
        <f t="shared" si="120"/>
        <v>0.80547669575044945</v>
      </c>
      <c r="EK97" s="65">
        <f t="shared" si="121"/>
        <v>-0.26983005667697102</v>
      </c>
      <c r="EL97" s="65">
        <f t="shared" si="122"/>
        <v>-0.10684260491930819</v>
      </c>
      <c r="EM97" s="66">
        <f t="shared" si="123"/>
        <v>0.7635092366089572</v>
      </c>
      <c r="EN97" s="66">
        <f t="shared" si="124"/>
        <v>0.89866710764137669</v>
      </c>
      <c r="EO97" s="65">
        <f t="shared" si="160"/>
        <v>1400.012299189437</v>
      </c>
      <c r="EP97" s="65">
        <f t="shared" si="125"/>
        <v>348.51000306927119</v>
      </c>
      <c r="EQ97" s="65">
        <f t="shared" si="126"/>
        <v>1.5771235619385595</v>
      </c>
      <c r="ER97" s="65">
        <f t="shared" si="127"/>
        <v>0.80547669575044945</v>
      </c>
      <c r="ES97" s="65">
        <f t="shared" si="128"/>
        <v>-0.26983005667697102</v>
      </c>
      <c r="ET97" s="65">
        <f t="shared" si="129"/>
        <v>-0.10684260491930819</v>
      </c>
      <c r="EU97" s="66">
        <f t="shared" si="130"/>
        <v>0.7635092366089572</v>
      </c>
      <c r="EV97" s="66">
        <f t="shared" si="131"/>
        <v>0.89866710764137669</v>
      </c>
      <c r="EW97" s="65">
        <f t="shared" si="161"/>
        <v>0.3562771522907861</v>
      </c>
      <c r="EX97" s="65">
        <f t="shared" si="132"/>
        <v>75.360003069271215</v>
      </c>
      <c r="EY97" s="16"/>
      <c r="EZ97" s="16"/>
      <c r="FA97" s="16"/>
      <c r="FB97" s="16"/>
      <c r="FC97" s="16"/>
      <c r="FD97" s="16"/>
      <c r="FE97" s="16"/>
      <c r="FF97" s="16"/>
      <c r="FG97" s="16"/>
      <c r="FH97" s="16"/>
      <c r="FI97" s="16"/>
      <c r="FJ97" s="16"/>
    </row>
    <row r="98" spans="19:166" x14ac:dyDescent="0.3">
      <c r="S98" s="50">
        <v>0.36</v>
      </c>
      <c r="T98" s="65">
        <f t="shared" si="25"/>
        <v>0.35323716873532363</v>
      </c>
      <c r="U98" s="65">
        <f t="shared" si="26"/>
        <v>0.64676283126467626</v>
      </c>
      <c r="V98" s="65">
        <f t="shared" si="27"/>
        <v>0.35323716873532363</v>
      </c>
      <c r="W98" s="65">
        <f t="shared" si="28"/>
        <v>0.64676283126467626</v>
      </c>
      <c r="X98" s="65">
        <f t="shared" si="29"/>
        <v>0.33497465604634319</v>
      </c>
      <c r="Y98" s="65">
        <f t="shared" si="30"/>
        <v>0.66502534395365687</v>
      </c>
      <c r="Z98" s="55">
        <f t="shared" si="145"/>
        <v>343.08699653448133</v>
      </c>
      <c r="AA98" s="65">
        <f t="shared" si="31"/>
        <v>1.5885221893923229</v>
      </c>
      <c r="AB98" s="65">
        <f t="shared" si="32"/>
        <v>0.80272724925651362</v>
      </c>
      <c r="AC98" s="65">
        <f t="shared" si="143"/>
        <v>-0.26474180116730378</v>
      </c>
      <c r="AD98" s="65">
        <f t="shared" si="144"/>
        <v>-0.11495117378161834</v>
      </c>
      <c r="AE98" s="66">
        <f t="shared" si="35"/>
        <v>0.76740406723229859</v>
      </c>
      <c r="AF98" s="66">
        <f t="shared" si="36"/>
        <v>0.89140966700735735</v>
      </c>
      <c r="AG98" s="65">
        <f t="shared" si="146"/>
        <v>1401.369401176737</v>
      </c>
      <c r="AH98" s="65">
        <f t="shared" si="37"/>
        <v>348.54220056301477</v>
      </c>
      <c r="AI98" s="65">
        <f t="shared" si="38"/>
        <v>1.5770571861752953</v>
      </c>
      <c r="AJ98" s="65">
        <f t="shared" si="39"/>
        <v>0.80549279192659884</v>
      </c>
      <c r="AK98" s="65">
        <f t="shared" si="133"/>
        <v>-0.25987824485555039</v>
      </c>
      <c r="AL98" s="65">
        <f t="shared" si="134"/>
        <v>-0.11228884482902107</v>
      </c>
      <c r="AM98" s="66">
        <f t="shared" si="135"/>
        <v>0.77114547101616171</v>
      </c>
      <c r="AN98" s="66">
        <f t="shared" si="136"/>
        <v>0.89378605473172479</v>
      </c>
      <c r="AO98" s="65">
        <f t="shared" si="147"/>
        <v>1399.3316443213105</v>
      </c>
      <c r="AP98" s="65">
        <f t="shared" si="40"/>
        <v>348.49384515298794</v>
      </c>
      <c r="AQ98" s="65">
        <f t="shared" si="41"/>
        <v>1.5771568774739584</v>
      </c>
      <c r="AR98" s="65">
        <f t="shared" si="42"/>
        <v>0.80546861708280637</v>
      </c>
      <c r="AS98" s="65">
        <f t="shared" si="137"/>
        <v>-0.25992063491575562</v>
      </c>
      <c r="AT98" s="65">
        <f t="shared" si="138"/>
        <v>-0.11231195488256673</v>
      </c>
      <c r="AU98" s="66">
        <f t="shared" si="139"/>
        <v>0.77111278280605089</v>
      </c>
      <c r="AV98" s="66">
        <f t="shared" si="140"/>
        <v>0.89376539952681389</v>
      </c>
      <c r="AW98" s="65">
        <f t="shared" si="148"/>
        <v>1399.3486150609588</v>
      </c>
      <c r="AX98" s="65">
        <f t="shared" si="43"/>
        <v>348.49424809286342</v>
      </c>
      <c r="AY98" s="65">
        <f t="shared" si="44"/>
        <v>1.5771560466178878</v>
      </c>
      <c r="AZ98" s="65">
        <f t="shared" si="45"/>
        <v>0.80546881855362251</v>
      </c>
      <c r="BA98" s="65">
        <f t="shared" si="141"/>
        <v>-0.25992028163201569</v>
      </c>
      <c r="BB98" s="65">
        <f t="shared" si="142"/>
        <v>-0.11231176227381467</v>
      </c>
      <c r="BC98" s="66">
        <f t="shared" si="46"/>
        <v>0.77111305522770679</v>
      </c>
      <c r="BD98" s="66">
        <f t="shared" si="47"/>
        <v>0.89376557167386872</v>
      </c>
      <c r="BE98" s="65">
        <f t="shared" si="149"/>
        <v>1399.3484735677005</v>
      </c>
      <c r="BF98" s="65">
        <f t="shared" si="48"/>
        <v>348.4942447333749</v>
      </c>
      <c r="BG98" s="65">
        <f t="shared" si="49"/>
        <v>1.5771560535450937</v>
      </c>
      <c r="BH98" s="65">
        <f t="shared" si="50"/>
        <v>0.80546881687387262</v>
      </c>
      <c r="BI98" s="65">
        <f t="shared" si="51"/>
        <v>-0.25992028457749494</v>
      </c>
      <c r="BJ98" s="65">
        <f t="shared" si="52"/>
        <v>-0.11231176387967695</v>
      </c>
      <c r="BK98" s="66">
        <f t="shared" si="53"/>
        <v>0.77111305295640931</v>
      </c>
      <c r="BL98" s="66">
        <f t="shared" si="54"/>
        <v>0.89376557023860426</v>
      </c>
      <c r="BM98" s="65">
        <f t="shared" si="150"/>
        <v>1399.348474747384</v>
      </c>
      <c r="BN98" s="65">
        <f t="shared" si="55"/>
        <v>348.49424476138421</v>
      </c>
      <c r="BO98" s="65">
        <f t="shared" si="56"/>
        <v>1.5771560534873392</v>
      </c>
      <c r="BP98" s="65">
        <f t="shared" si="57"/>
        <v>0.8054688168878773</v>
      </c>
      <c r="BQ98" s="65">
        <f t="shared" si="58"/>
        <v>-0.25992028455293786</v>
      </c>
      <c r="BR98" s="65">
        <f t="shared" si="59"/>
        <v>-0.11231176386628827</v>
      </c>
      <c r="BS98" s="66">
        <f t="shared" si="60"/>
        <v>0.7711130529753456</v>
      </c>
      <c r="BT98" s="66">
        <f t="shared" si="61"/>
        <v>0.89376557025057068</v>
      </c>
      <c r="BU98" s="65">
        <f t="shared" si="151"/>
        <v>1399.3484747375514</v>
      </c>
      <c r="BV98" s="65">
        <f t="shared" si="62"/>
        <v>348.49424476115081</v>
      </c>
      <c r="BW98" s="65">
        <f t="shared" si="63"/>
        <v>1.5771560534878204</v>
      </c>
      <c r="BX98" s="65">
        <f t="shared" si="64"/>
        <v>0.80546881688776073</v>
      </c>
      <c r="BY98" s="65">
        <f t="shared" si="65"/>
        <v>-0.25992028455314287</v>
      </c>
      <c r="BZ98" s="65">
        <f t="shared" si="66"/>
        <v>-0.11231176386639907</v>
      </c>
      <c r="CA98" s="66">
        <f t="shared" si="67"/>
        <v>0.77111305297518751</v>
      </c>
      <c r="CB98" s="66">
        <f t="shared" si="68"/>
        <v>0.89376557025047165</v>
      </c>
      <c r="CC98" s="65">
        <f t="shared" si="152"/>
        <v>1399.3484747376315</v>
      </c>
      <c r="CD98" s="65">
        <f t="shared" si="69"/>
        <v>348.49424476115269</v>
      </c>
      <c r="CE98" s="65">
        <f t="shared" si="70"/>
        <v>1.5771560534878166</v>
      </c>
      <c r="CF98" s="65">
        <f t="shared" si="71"/>
        <v>0.80546881688776162</v>
      </c>
      <c r="CG98" s="65">
        <f t="shared" si="72"/>
        <v>-0.25992028455314131</v>
      </c>
      <c r="CH98" s="65">
        <f t="shared" si="73"/>
        <v>-0.11231176386639807</v>
      </c>
      <c r="CI98" s="66">
        <f t="shared" si="74"/>
        <v>0.77111305297518873</v>
      </c>
      <c r="CJ98" s="66">
        <f t="shared" si="75"/>
        <v>0.89376557025047254</v>
      </c>
      <c r="CK98" s="65">
        <f t="shared" si="153"/>
        <v>1399.3484747376299</v>
      </c>
      <c r="CL98" s="65">
        <f t="shared" si="76"/>
        <v>348.49424476115263</v>
      </c>
      <c r="CM98" s="65">
        <f t="shared" si="77"/>
        <v>1.5771560534878166</v>
      </c>
      <c r="CN98" s="65">
        <f t="shared" si="78"/>
        <v>0.80546881688776151</v>
      </c>
      <c r="CO98" s="65">
        <f t="shared" si="79"/>
        <v>-0.25992028455314131</v>
      </c>
      <c r="CP98" s="65">
        <f t="shared" si="80"/>
        <v>-0.11231176386639796</v>
      </c>
      <c r="CQ98" s="66">
        <f t="shared" si="81"/>
        <v>0.77111305297518873</v>
      </c>
      <c r="CR98" s="66">
        <f t="shared" si="82"/>
        <v>0.89376557025047265</v>
      </c>
      <c r="CS98" s="65">
        <f t="shared" si="154"/>
        <v>1399.348474737631</v>
      </c>
      <c r="CT98" s="65">
        <f t="shared" si="83"/>
        <v>348.49424476115269</v>
      </c>
      <c r="CU98" s="65">
        <f t="shared" si="84"/>
        <v>1.5771560534878166</v>
      </c>
      <c r="CV98" s="65">
        <f t="shared" si="85"/>
        <v>0.80546881688776162</v>
      </c>
      <c r="CW98" s="65">
        <f t="shared" si="86"/>
        <v>-0.25992028455314131</v>
      </c>
      <c r="CX98" s="65">
        <f t="shared" si="87"/>
        <v>-0.11231176386639807</v>
      </c>
      <c r="CY98" s="66">
        <f t="shared" si="88"/>
        <v>0.77111305297518873</v>
      </c>
      <c r="CZ98" s="66">
        <f t="shared" si="89"/>
        <v>0.89376557025047254</v>
      </c>
      <c r="DA98" s="65">
        <f t="shared" si="155"/>
        <v>1399.3484747376299</v>
      </c>
      <c r="DB98" s="65">
        <f t="shared" si="90"/>
        <v>348.49424476115263</v>
      </c>
      <c r="DC98" s="65">
        <f t="shared" si="91"/>
        <v>1.5771560534878166</v>
      </c>
      <c r="DD98" s="65">
        <f t="shared" si="92"/>
        <v>0.80546881688776151</v>
      </c>
      <c r="DE98" s="65">
        <f t="shared" si="93"/>
        <v>-0.25992028455314131</v>
      </c>
      <c r="DF98" s="65">
        <f t="shared" si="94"/>
        <v>-0.11231176386639796</v>
      </c>
      <c r="DG98" s="66">
        <f t="shared" si="95"/>
        <v>0.77111305297518873</v>
      </c>
      <c r="DH98" s="66">
        <f t="shared" si="96"/>
        <v>0.89376557025047265</v>
      </c>
      <c r="DI98" s="65">
        <f t="shared" si="156"/>
        <v>1399.348474737631</v>
      </c>
      <c r="DJ98" s="65">
        <f t="shared" si="97"/>
        <v>348.49424476115269</v>
      </c>
      <c r="DK98" s="65">
        <f t="shared" si="98"/>
        <v>1.5771560534878166</v>
      </c>
      <c r="DL98" s="65">
        <f t="shared" si="99"/>
        <v>0.80546881688776162</v>
      </c>
      <c r="DM98" s="65">
        <f t="shared" si="100"/>
        <v>-0.25992028455314131</v>
      </c>
      <c r="DN98" s="65">
        <f t="shared" si="101"/>
        <v>-0.11231176386639807</v>
      </c>
      <c r="DO98" s="66">
        <f t="shared" si="102"/>
        <v>0.77111305297518873</v>
      </c>
      <c r="DP98" s="66">
        <f t="shared" si="103"/>
        <v>0.89376557025047254</v>
      </c>
      <c r="DQ98" s="65">
        <f t="shared" si="157"/>
        <v>1399.3484747376299</v>
      </c>
      <c r="DR98" s="65">
        <f t="shared" si="104"/>
        <v>348.49424476115263</v>
      </c>
      <c r="DS98" s="65">
        <f t="shared" si="105"/>
        <v>1.5771560534878166</v>
      </c>
      <c r="DT98" s="65">
        <f t="shared" si="106"/>
        <v>0.80546881688776151</v>
      </c>
      <c r="DU98" s="65">
        <f t="shared" si="107"/>
        <v>-0.25992028455314131</v>
      </c>
      <c r="DV98" s="65">
        <f t="shared" si="108"/>
        <v>-0.11231176386639796</v>
      </c>
      <c r="DW98" s="66">
        <f t="shared" si="109"/>
        <v>0.77111305297518873</v>
      </c>
      <c r="DX98" s="66">
        <f t="shared" si="110"/>
        <v>0.89376557025047265</v>
      </c>
      <c r="DY98" s="65">
        <f t="shared" si="158"/>
        <v>1399.348474737631</v>
      </c>
      <c r="DZ98" s="65">
        <f t="shared" si="111"/>
        <v>348.49424476115269</v>
      </c>
      <c r="EA98" s="65">
        <f t="shared" si="112"/>
        <v>1.5771560534878166</v>
      </c>
      <c r="EB98" s="65">
        <f t="shared" si="113"/>
        <v>0.80546881688776162</v>
      </c>
      <c r="EC98" s="65">
        <f t="shared" si="114"/>
        <v>-0.25992028455314131</v>
      </c>
      <c r="ED98" s="65">
        <f t="shared" si="115"/>
        <v>-0.11231176386639807</v>
      </c>
      <c r="EE98" s="66">
        <f t="shared" si="116"/>
        <v>0.77111305297518873</v>
      </c>
      <c r="EF98" s="66">
        <f t="shared" si="117"/>
        <v>0.89376557025047254</v>
      </c>
      <c r="EG98" s="65">
        <f t="shared" si="159"/>
        <v>1399.3484747376299</v>
      </c>
      <c r="EH98" s="65">
        <f t="shared" si="118"/>
        <v>348.49424476115263</v>
      </c>
      <c r="EI98" s="65">
        <f t="shared" si="119"/>
        <v>1.5771560534878166</v>
      </c>
      <c r="EJ98" s="65">
        <f t="shared" si="120"/>
        <v>0.80546881688776151</v>
      </c>
      <c r="EK98" s="65">
        <f t="shared" si="121"/>
        <v>-0.25992028455314131</v>
      </c>
      <c r="EL98" s="65">
        <f t="shared" si="122"/>
        <v>-0.11231176386639796</v>
      </c>
      <c r="EM98" s="66">
        <f t="shared" si="123"/>
        <v>0.77111305297518873</v>
      </c>
      <c r="EN98" s="66">
        <f t="shared" si="124"/>
        <v>0.89376557025047265</v>
      </c>
      <c r="EO98" s="65">
        <f t="shared" si="160"/>
        <v>1399.348474737631</v>
      </c>
      <c r="EP98" s="65">
        <f t="shared" si="125"/>
        <v>348.49424476115269</v>
      </c>
      <c r="EQ98" s="65">
        <f t="shared" si="126"/>
        <v>1.5771560534878166</v>
      </c>
      <c r="ER98" s="65">
        <f t="shared" si="127"/>
        <v>0.80546881688776162</v>
      </c>
      <c r="ES98" s="65">
        <f t="shared" si="128"/>
        <v>-0.25992028455314131</v>
      </c>
      <c r="ET98" s="65">
        <f t="shared" si="129"/>
        <v>-0.11231176386639807</v>
      </c>
      <c r="EU98" s="66">
        <f t="shared" si="130"/>
        <v>0.77111305297518873</v>
      </c>
      <c r="EV98" s="66">
        <f t="shared" si="131"/>
        <v>0.89376557025047254</v>
      </c>
      <c r="EW98" s="65">
        <f t="shared" si="161"/>
        <v>0.36993056509451133</v>
      </c>
      <c r="EX98" s="65">
        <f t="shared" si="132"/>
        <v>75.344244761152709</v>
      </c>
      <c r="EY98" s="16"/>
      <c r="EZ98" s="16"/>
      <c r="FA98" s="16"/>
      <c r="FB98" s="16"/>
      <c r="FC98" s="16"/>
      <c r="FD98" s="16"/>
      <c r="FE98" s="16"/>
      <c r="FF98" s="16"/>
      <c r="FG98" s="16"/>
      <c r="FH98" s="16"/>
      <c r="FI98" s="16"/>
      <c r="FJ98" s="16"/>
    </row>
    <row r="99" spans="19:166" x14ac:dyDescent="0.3">
      <c r="S99" s="50">
        <v>0.37</v>
      </c>
      <c r="T99" s="65">
        <f t="shared" si="25"/>
        <v>0.36315590788976965</v>
      </c>
      <c r="U99" s="65">
        <f t="shared" si="26"/>
        <v>0.6368440921102303</v>
      </c>
      <c r="V99" s="65">
        <f t="shared" si="27"/>
        <v>0.36315590788976965</v>
      </c>
      <c r="W99" s="65">
        <f t="shared" si="28"/>
        <v>0.6368440921102303</v>
      </c>
      <c r="X99" s="65">
        <f t="shared" si="29"/>
        <v>0.34465386009423704</v>
      </c>
      <c r="Y99" s="65">
        <f t="shared" si="30"/>
        <v>0.65534613990576296</v>
      </c>
      <c r="Z99" s="55">
        <f t="shared" si="145"/>
        <v>343.0268385071937</v>
      </c>
      <c r="AA99" s="65">
        <f t="shared" si="31"/>
        <v>1.5886511252265227</v>
      </c>
      <c r="AB99" s="65">
        <f t="shared" si="32"/>
        <v>0.80269631534695063</v>
      </c>
      <c r="AC99" s="65">
        <f t="shared" si="143"/>
        <v>-0.25491266720121031</v>
      </c>
      <c r="AD99" s="65">
        <f t="shared" si="144"/>
        <v>-0.1206621461844386</v>
      </c>
      <c r="AE99" s="66">
        <f t="shared" si="35"/>
        <v>0.77498417654291318</v>
      </c>
      <c r="AF99" s="66">
        <f t="shared" si="36"/>
        <v>0.88633336012079844</v>
      </c>
      <c r="AG99" s="65">
        <f t="shared" si="146"/>
        <v>1400.52591300581</v>
      </c>
      <c r="AH99" s="65">
        <f t="shared" si="37"/>
        <v>348.52219154048686</v>
      </c>
      <c r="AI99" s="65">
        <f t="shared" si="38"/>
        <v>1.5770984333955342</v>
      </c>
      <c r="AJ99" s="65">
        <f t="shared" si="39"/>
        <v>0.80548278932488671</v>
      </c>
      <c r="AK99" s="65">
        <f t="shared" si="133"/>
        <v>-0.2502206535208642</v>
      </c>
      <c r="AL99" s="65">
        <f t="shared" si="134"/>
        <v>-0.11785950866360584</v>
      </c>
      <c r="AM99" s="66">
        <f t="shared" si="135"/>
        <v>0.77862895689429101</v>
      </c>
      <c r="AN99" s="66">
        <f t="shared" si="136"/>
        <v>0.88882091548156761</v>
      </c>
      <c r="AO99" s="65">
        <f t="shared" si="147"/>
        <v>1398.3762533576739</v>
      </c>
      <c r="AP99" s="65">
        <f t="shared" si="40"/>
        <v>348.4711548941234</v>
      </c>
      <c r="AQ99" s="65">
        <f t="shared" si="41"/>
        <v>1.577203668259505</v>
      </c>
      <c r="AR99" s="65">
        <f t="shared" si="42"/>
        <v>0.8054572712333945</v>
      </c>
      <c r="AS99" s="65">
        <f t="shared" si="137"/>
        <v>-0.2502634996179966</v>
      </c>
      <c r="AT99" s="65">
        <f t="shared" si="138"/>
        <v>-0.11788499638677219</v>
      </c>
      <c r="AU99" s="66">
        <f t="shared" si="139"/>
        <v>0.77859559639706244</v>
      </c>
      <c r="AV99" s="66">
        <f t="shared" si="140"/>
        <v>0.88879826174882659</v>
      </c>
      <c r="AW99" s="65">
        <f t="shared" si="148"/>
        <v>1398.3950553156224</v>
      </c>
      <c r="AX99" s="65">
        <f t="shared" si="43"/>
        <v>348.47160155291527</v>
      </c>
      <c r="AY99" s="65">
        <f t="shared" si="44"/>
        <v>1.577202747108545</v>
      </c>
      <c r="AZ99" s="65">
        <f t="shared" si="45"/>
        <v>0.80545749458967753</v>
      </c>
      <c r="BA99" s="65">
        <f t="shared" si="141"/>
        <v>-0.2502631245822739</v>
      </c>
      <c r="BB99" s="65">
        <f t="shared" si="142"/>
        <v>-0.11788477328205532</v>
      </c>
      <c r="BC99" s="66">
        <f t="shared" si="46"/>
        <v>0.77859588839827942</v>
      </c>
      <c r="BD99" s="66">
        <f t="shared" si="47"/>
        <v>0.88879846004393326</v>
      </c>
      <c r="BE99" s="65">
        <f t="shared" si="149"/>
        <v>1398.3948906745352</v>
      </c>
      <c r="BF99" s="65">
        <f t="shared" si="48"/>
        <v>348.4715976417267</v>
      </c>
      <c r="BG99" s="65">
        <f t="shared" si="49"/>
        <v>1.5772027551746339</v>
      </c>
      <c r="BH99" s="65">
        <f t="shared" si="50"/>
        <v>0.80545749263385003</v>
      </c>
      <c r="BI99" s="65">
        <f t="shared" si="51"/>
        <v>-0.25026312786628746</v>
      </c>
      <c r="BJ99" s="65">
        <f t="shared" si="52"/>
        <v>-0.11788477523567853</v>
      </c>
      <c r="BK99" s="66">
        <f t="shared" si="53"/>
        <v>0.77859588584135997</v>
      </c>
      <c r="BL99" s="66">
        <f t="shared" si="54"/>
        <v>0.88879845830755588</v>
      </c>
      <c r="BM99" s="65">
        <f t="shared" si="150"/>
        <v>1398.3948921162128</v>
      </c>
      <c r="BN99" s="65">
        <f t="shared" si="55"/>
        <v>348.47159767597498</v>
      </c>
      <c r="BO99" s="65">
        <f t="shared" si="56"/>
        <v>1.5772027551040033</v>
      </c>
      <c r="BP99" s="65">
        <f t="shared" si="57"/>
        <v>0.80545749265097621</v>
      </c>
      <c r="BQ99" s="65">
        <f t="shared" si="58"/>
        <v>-0.25026312783753102</v>
      </c>
      <c r="BR99" s="65">
        <f t="shared" si="59"/>
        <v>-0.11788477521857232</v>
      </c>
      <c r="BS99" s="66">
        <f t="shared" si="60"/>
        <v>0.77859588586374961</v>
      </c>
      <c r="BT99" s="66">
        <f t="shared" si="61"/>
        <v>0.88879845832275994</v>
      </c>
      <c r="BU99" s="65">
        <f t="shared" si="151"/>
        <v>1398.3948921035892</v>
      </c>
      <c r="BV99" s="65">
        <f t="shared" si="62"/>
        <v>348.47159767567507</v>
      </c>
      <c r="BW99" s="65">
        <f t="shared" si="63"/>
        <v>1.5772027551046219</v>
      </c>
      <c r="BX99" s="65">
        <f t="shared" si="64"/>
        <v>0.80545749265082622</v>
      </c>
      <c r="BY99" s="65">
        <f t="shared" si="65"/>
        <v>-0.25026312783778243</v>
      </c>
      <c r="BZ99" s="65">
        <f t="shared" si="66"/>
        <v>-0.11788477521872232</v>
      </c>
      <c r="CA99" s="66">
        <f t="shared" si="67"/>
        <v>0.77859588586355388</v>
      </c>
      <c r="CB99" s="66">
        <f t="shared" si="68"/>
        <v>0.88879845832262661</v>
      </c>
      <c r="CC99" s="65">
        <f t="shared" si="152"/>
        <v>1398.3948921037002</v>
      </c>
      <c r="CD99" s="65">
        <f t="shared" si="69"/>
        <v>348.4715976756778</v>
      </c>
      <c r="CE99" s="65">
        <f t="shared" si="70"/>
        <v>1.5772027551046162</v>
      </c>
      <c r="CF99" s="65">
        <f t="shared" si="71"/>
        <v>0.80545749265082767</v>
      </c>
      <c r="CG99" s="65">
        <f t="shared" si="72"/>
        <v>-0.2502631278377801</v>
      </c>
      <c r="CH99" s="65">
        <f t="shared" si="73"/>
        <v>-0.11788477521872065</v>
      </c>
      <c r="CI99" s="66">
        <f t="shared" si="74"/>
        <v>0.77859588586355566</v>
      </c>
      <c r="CJ99" s="66">
        <f t="shared" si="75"/>
        <v>0.88879845832262805</v>
      </c>
      <c r="CK99" s="65">
        <f t="shared" si="153"/>
        <v>1398.3948921036992</v>
      </c>
      <c r="CL99" s="65">
        <f t="shared" si="76"/>
        <v>348.47159767567774</v>
      </c>
      <c r="CM99" s="65">
        <f t="shared" si="77"/>
        <v>1.5772027551046164</v>
      </c>
      <c r="CN99" s="65">
        <f t="shared" si="78"/>
        <v>0.80545749265082756</v>
      </c>
      <c r="CO99" s="65">
        <f t="shared" si="79"/>
        <v>-0.25026312783778065</v>
      </c>
      <c r="CP99" s="65">
        <f t="shared" si="80"/>
        <v>-0.11788477521872037</v>
      </c>
      <c r="CQ99" s="66">
        <f t="shared" si="81"/>
        <v>0.77859588586355521</v>
      </c>
      <c r="CR99" s="66">
        <f t="shared" si="82"/>
        <v>0.88879845832262827</v>
      </c>
      <c r="CS99" s="65">
        <f t="shared" si="154"/>
        <v>1398.3948921037006</v>
      </c>
      <c r="CT99" s="65">
        <f t="shared" si="83"/>
        <v>348.4715976756778</v>
      </c>
      <c r="CU99" s="65">
        <f t="shared" si="84"/>
        <v>1.5772027551046162</v>
      </c>
      <c r="CV99" s="65">
        <f t="shared" si="85"/>
        <v>0.80545749265082767</v>
      </c>
      <c r="CW99" s="65">
        <f t="shared" si="86"/>
        <v>-0.2502631278377801</v>
      </c>
      <c r="CX99" s="65">
        <f t="shared" si="87"/>
        <v>-0.11788477521872065</v>
      </c>
      <c r="CY99" s="66">
        <f t="shared" si="88"/>
        <v>0.77859588586355566</v>
      </c>
      <c r="CZ99" s="66">
        <f t="shared" si="89"/>
        <v>0.88879845832262805</v>
      </c>
      <c r="DA99" s="65">
        <f t="shared" si="155"/>
        <v>1398.3948921036992</v>
      </c>
      <c r="DB99" s="65">
        <f t="shared" si="90"/>
        <v>348.47159767567774</v>
      </c>
      <c r="DC99" s="65">
        <f t="shared" si="91"/>
        <v>1.5772027551046164</v>
      </c>
      <c r="DD99" s="65">
        <f t="shared" si="92"/>
        <v>0.80545749265082756</v>
      </c>
      <c r="DE99" s="65">
        <f t="shared" si="93"/>
        <v>-0.25026312783778065</v>
      </c>
      <c r="DF99" s="65">
        <f t="shared" si="94"/>
        <v>-0.11788477521872037</v>
      </c>
      <c r="DG99" s="66">
        <f t="shared" si="95"/>
        <v>0.77859588586355521</v>
      </c>
      <c r="DH99" s="66">
        <f t="shared" si="96"/>
        <v>0.88879845832262827</v>
      </c>
      <c r="DI99" s="65">
        <f t="shared" si="156"/>
        <v>1398.3948921037006</v>
      </c>
      <c r="DJ99" s="65">
        <f t="shared" si="97"/>
        <v>348.4715976756778</v>
      </c>
      <c r="DK99" s="65">
        <f t="shared" si="98"/>
        <v>1.5772027551046162</v>
      </c>
      <c r="DL99" s="65">
        <f t="shared" si="99"/>
        <v>0.80545749265082767</v>
      </c>
      <c r="DM99" s="65">
        <f t="shared" si="100"/>
        <v>-0.2502631278377801</v>
      </c>
      <c r="DN99" s="65">
        <f t="shared" si="101"/>
        <v>-0.11788477521872065</v>
      </c>
      <c r="DO99" s="66">
        <f t="shared" si="102"/>
        <v>0.77859588586355566</v>
      </c>
      <c r="DP99" s="66">
        <f t="shared" si="103"/>
        <v>0.88879845832262805</v>
      </c>
      <c r="DQ99" s="65">
        <f t="shared" si="157"/>
        <v>1398.3948921036992</v>
      </c>
      <c r="DR99" s="65">
        <f t="shared" si="104"/>
        <v>348.47159767567774</v>
      </c>
      <c r="DS99" s="65">
        <f t="shared" si="105"/>
        <v>1.5772027551046164</v>
      </c>
      <c r="DT99" s="65">
        <f t="shared" si="106"/>
        <v>0.80545749265082756</v>
      </c>
      <c r="DU99" s="65">
        <f t="shared" si="107"/>
        <v>-0.25026312783778065</v>
      </c>
      <c r="DV99" s="65">
        <f t="shared" si="108"/>
        <v>-0.11788477521872037</v>
      </c>
      <c r="DW99" s="66">
        <f t="shared" si="109"/>
        <v>0.77859588586355521</v>
      </c>
      <c r="DX99" s="66">
        <f t="shared" si="110"/>
        <v>0.88879845832262827</v>
      </c>
      <c r="DY99" s="65">
        <f t="shared" si="158"/>
        <v>1398.3948921037006</v>
      </c>
      <c r="DZ99" s="65">
        <f t="shared" si="111"/>
        <v>348.4715976756778</v>
      </c>
      <c r="EA99" s="65">
        <f t="shared" si="112"/>
        <v>1.5772027551046162</v>
      </c>
      <c r="EB99" s="65">
        <f t="shared" si="113"/>
        <v>0.80545749265082767</v>
      </c>
      <c r="EC99" s="65">
        <f t="shared" si="114"/>
        <v>-0.2502631278377801</v>
      </c>
      <c r="ED99" s="65">
        <f t="shared" si="115"/>
        <v>-0.11788477521872065</v>
      </c>
      <c r="EE99" s="66">
        <f t="shared" si="116"/>
        <v>0.77859588586355566</v>
      </c>
      <c r="EF99" s="66">
        <f t="shared" si="117"/>
        <v>0.88879845832262805</v>
      </c>
      <c r="EG99" s="65">
        <f t="shared" si="159"/>
        <v>1398.3948921036992</v>
      </c>
      <c r="EH99" s="65">
        <f t="shared" si="118"/>
        <v>348.47159767567774</v>
      </c>
      <c r="EI99" s="65">
        <f t="shared" si="119"/>
        <v>1.5772027551046164</v>
      </c>
      <c r="EJ99" s="65">
        <f t="shared" si="120"/>
        <v>0.80545749265082756</v>
      </c>
      <c r="EK99" s="65">
        <f t="shared" si="121"/>
        <v>-0.25026312783778065</v>
      </c>
      <c r="EL99" s="65">
        <f t="shared" si="122"/>
        <v>-0.11788477521872037</v>
      </c>
      <c r="EM99" s="66">
        <f t="shared" si="123"/>
        <v>0.77859588586355521</v>
      </c>
      <c r="EN99" s="66">
        <f t="shared" si="124"/>
        <v>0.88879845832262827</v>
      </c>
      <c r="EO99" s="65">
        <f t="shared" si="160"/>
        <v>1398.3948921037006</v>
      </c>
      <c r="EP99" s="65">
        <f t="shared" si="125"/>
        <v>348.4715976756778</v>
      </c>
      <c r="EQ99" s="65">
        <f t="shared" si="126"/>
        <v>1.5772027551046162</v>
      </c>
      <c r="ER99" s="65">
        <f t="shared" si="127"/>
        <v>0.80545749265082767</v>
      </c>
      <c r="ES99" s="65">
        <f t="shared" si="128"/>
        <v>-0.2502631278377801</v>
      </c>
      <c r="ET99" s="65">
        <f t="shared" si="129"/>
        <v>-0.11788477521872065</v>
      </c>
      <c r="EU99" s="66">
        <f t="shared" si="130"/>
        <v>0.77859588586355566</v>
      </c>
      <c r="EV99" s="66">
        <f t="shared" si="131"/>
        <v>0.88879845832262805</v>
      </c>
      <c r="EW99" s="65">
        <f t="shared" si="161"/>
        <v>0.38363430847121255</v>
      </c>
      <c r="EX99" s="65">
        <f t="shared" si="132"/>
        <v>75.321597675677822</v>
      </c>
      <c r="EY99" s="16"/>
      <c r="EZ99" s="16"/>
      <c r="FA99" s="16"/>
      <c r="FB99" s="16"/>
      <c r="FC99" s="16"/>
      <c r="FD99" s="16"/>
      <c r="FE99" s="16"/>
      <c r="FF99" s="16"/>
      <c r="FG99" s="16"/>
      <c r="FH99" s="16"/>
      <c r="FI99" s="16"/>
      <c r="FJ99" s="16"/>
    </row>
    <row r="100" spans="19:166" x14ac:dyDescent="0.3">
      <c r="S100" s="50">
        <v>0.38</v>
      </c>
      <c r="T100" s="65">
        <f t="shared" si="25"/>
        <v>0.37308047327347488</v>
      </c>
      <c r="U100" s="65">
        <f t="shared" si="26"/>
        <v>0.62691952672652518</v>
      </c>
      <c r="V100" s="65">
        <f t="shared" si="27"/>
        <v>0.37308047327347488</v>
      </c>
      <c r="W100" s="65">
        <f t="shared" si="28"/>
        <v>0.62691952672652518</v>
      </c>
      <c r="X100" s="65">
        <f t="shared" si="29"/>
        <v>0.35435413642960806</v>
      </c>
      <c r="Y100" s="65">
        <f t="shared" si="30"/>
        <v>0.64564586357039189</v>
      </c>
      <c r="Z100" s="55">
        <f t="shared" si="145"/>
        <v>342.96668047990602</v>
      </c>
      <c r="AA100" s="65">
        <f t="shared" si="31"/>
        <v>1.5887801167635336</v>
      </c>
      <c r="AB100" s="65">
        <f t="shared" si="32"/>
        <v>0.80266537177816744</v>
      </c>
      <c r="AC100" s="65">
        <f t="shared" si="143"/>
        <v>-0.24532956085654045</v>
      </c>
      <c r="AD100" s="65">
        <f t="shared" si="144"/>
        <v>-0.12647450720867176</v>
      </c>
      <c r="AE100" s="66">
        <f t="shared" si="35"/>
        <v>0.78244663196406827</v>
      </c>
      <c r="AF100" s="66">
        <f t="shared" si="36"/>
        <v>0.88119661341856592</v>
      </c>
      <c r="AG100" s="65">
        <f t="shared" si="146"/>
        <v>1399.3862898291713</v>
      </c>
      <c r="AH100" s="65">
        <f t="shared" si="37"/>
        <v>348.49514259913349</v>
      </c>
      <c r="AI100" s="65">
        <f t="shared" si="38"/>
        <v>1.577154202167605</v>
      </c>
      <c r="AJ100" s="65">
        <f t="shared" si="39"/>
        <v>0.80546926580722245</v>
      </c>
      <c r="AK100" s="65">
        <f t="shared" si="133"/>
        <v>-0.24081107226516874</v>
      </c>
      <c r="AL100" s="65">
        <f t="shared" si="134"/>
        <v>-0.12353219437888796</v>
      </c>
      <c r="AM100" s="66">
        <f t="shared" si="135"/>
        <v>0.78599010769243172</v>
      </c>
      <c r="AN100" s="66">
        <f t="shared" si="136"/>
        <v>0.88379318761331682</v>
      </c>
      <c r="AO100" s="65">
        <f t="shared" si="147"/>
        <v>1397.1342666920523</v>
      </c>
      <c r="AP100" s="65">
        <f t="shared" si="40"/>
        <v>348.44163981438578</v>
      </c>
      <c r="AQ100" s="65">
        <f t="shared" si="41"/>
        <v>1.5772645440667663</v>
      </c>
      <c r="AR100" s="65">
        <f t="shared" si="42"/>
        <v>0.80544251078500595</v>
      </c>
      <c r="AS100" s="65">
        <f t="shared" si="137"/>
        <v>-0.24085406841039275</v>
      </c>
      <c r="AT100" s="65">
        <f t="shared" si="138"/>
        <v>-0.12356007627959992</v>
      </c>
      <c r="AU100" s="66">
        <f t="shared" si="139"/>
        <v>0.7859563138741239</v>
      </c>
      <c r="AV100" s="66">
        <f t="shared" si="140"/>
        <v>0.8837685461229372</v>
      </c>
      <c r="AW100" s="65">
        <f t="shared" si="148"/>
        <v>1397.1548356390992</v>
      </c>
      <c r="AX100" s="65">
        <f t="shared" si="43"/>
        <v>348.44212879148273</v>
      </c>
      <c r="AY100" s="65">
        <f t="shared" si="44"/>
        <v>1.5772635354325222</v>
      </c>
      <c r="AZ100" s="65">
        <f t="shared" si="45"/>
        <v>0.80544275533990672</v>
      </c>
      <c r="BA100" s="65">
        <f t="shared" si="141"/>
        <v>-0.24085367539268671</v>
      </c>
      <c r="BB100" s="65">
        <f t="shared" si="142"/>
        <v>-0.12355982140759142</v>
      </c>
      <c r="BC100" s="66">
        <f t="shared" si="46"/>
        <v>0.78595662276893219</v>
      </c>
      <c r="BD100" s="66">
        <f t="shared" si="47"/>
        <v>0.88376877137083032</v>
      </c>
      <c r="BE100" s="65">
        <f t="shared" si="149"/>
        <v>1397.1546475487064</v>
      </c>
      <c r="BF100" s="65">
        <f t="shared" si="48"/>
        <v>348.44212432011301</v>
      </c>
      <c r="BG100" s="65">
        <f t="shared" si="49"/>
        <v>1.5772635446557945</v>
      </c>
      <c r="BH100" s="65">
        <f t="shared" si="50"/>
        <v>0.8054427531036179</v>
      </c>
      <c r="BI100" s="65">
        <f t="shared" si="51"/>
        <v>-0.24085367898656662</v>
      </c>
      <c r="BJ100" s="65">
        <f t="shared" si="52"/>
        <v>-0.12355982373822111</v>
      </c>
      <c r="BK100" s="66">
        <f t="shared" si="53"/>
        <v>0.78595661994429844</v>
      </c>
      <c r="BL100" s="66">
        <f t="shared" si="54"/>
        <v>0.88376876931109261</v>
      </c>
      <c r="BM100" s="65">
        <f t="shared" si="150"/>
        <v>1397.1546492686591</v>
      </c>
      <c r="BN100" s="65">
        <f t="shared" si="55"/>
        <v>348.44212436100054</v>
      </c>
      <c r="BO100" s="65">
        <f t="shared" si="56"/>
        <v>1.577263544571454</v>
      </c>
      <c r="BP100" s="65">
        <f t="shared" si="57"/>
        <v>0.80544275312406721</v>
      </c>
      <c r="BQ100" s="65">
        <f t="shared" si="58"/>
        <v>-0.24085367895370358</v>
      </c>
      <c r="BR100" s="65">
        <f t="shared" si="59"/>
        <v>-0.12355982371690916</v>
      </c>
      <c r="BS100" s="66">
        <f t="shared" si="60"/>
        <v>0.78595661997012733</v>
      </c>
      <c r="BT100" s="66">
        <f t="shared" si="61"/>
        <v>0.88376876932992743</v>
      </c>
      <c r="BU100" s="65">
        <f t="shared" si="151"/>
        <v>1397.1546492529303</v>
      </c>
      <c r="BV100" s="65">
        <f t="shared" si="62"/>
        <v>348.44212436062662</v>
      </c>
      <c r="BW100" s="65">
        <f t="shared" si="63"/>
        <v>1.5772635445722254</v>
      </c>
      <c r="BX100" s="65">
        <f t="shared" si="64"/>
        <v>0.80544275312388025</v>
      </c>
      <c r="BY100" s="65">
        <f t="shared" si="65"/>
        <v>-0.24085367895400395</v>
      </c>
      <c r="BZ100" s="65">
        <f t="shared" si="66"/>
        <v>-0.12355982371710411</v>
      </c>
      <c r="CA100" s="66">
        <f t="shared" si="67"/>
        <v>0.7859566199698913</v>
      </c>
      <c r="CB100" s="66">
        <f t="shared" si="68"/>
        <v>0.88376876932975512</v>
      </c>
      <c r="CC100" s="65">
        <f t="shared" si="152"/>
        <v>1397.1546492530738</v>
      </c>
      <c r="CD100" s="65">
        <f t="shared" si="69"/>
        <v>348.44212436062998</v>
      </c>
      <c r="CE100" s="65">
        <f t="shared" si="70"/>
        <v>1.5772635445722185</v>
      </c>
      <c r="CF100" s="65">
        <f t="shared" si="71"/>
        <v>0.80544275312388192</v>
      </c>
      <c r="CG100" s="65">
        <f t="shared" si="72"/>
        <v>-0.2408536789540015</v>
      </c>
      <c r="CH100" s="65">
        <f t="shared" si="73"/>
        <v>-0.12355982371710267</v>
      </c>
      <c r="CI100" s="66">
        <f t="shared" si="74"/>
        <v>0.78595661996989319</v>
      </c>
      <c r="CJ100" s="66">
        <f t="shared" si="75"/>
        <v>0.88376876932975645</v>
      </c>
      <c r="CK100" s="65">
        <f t="shared" si="153"/>
        <v>1397.1546492530761</v>
      </c>
      <c r="CL100" s="65">
        <f t="shared" si="76"/>
        <v>348.44212436063009</v>
      </c>
      <c r="CM100" s="65">
        <f t="shared" si="77"/>
        <v>1.5772635445722183</v>
      </c>
      <c r="CN100" s="65">
        <f t="shared" si="78"/>
        <v>0.80544275312388192</v>
      </c>
      <c r="CO100" s="65">
        <f t="shared" si="79"/>
        <v>-0.2408536789540015</v>
      </c>
      <c r="CP100" s="65">
        <f t="shared" si="80"/>
        <v>-0.12355982371710217</v>
      </c>
      <c r="CQ100" s="66">
        <f t="shared" si="81"/>
        <v>0.78595661996989319</v>
      </c>
      <c r="CR100" s="66">
        <f t="shared" si="82"/>
        <v>0.8837687693297569</v>
      </c>
      <c r="CS100" s="65">
        <f t="shared" si="154"/>
        <v>1397.1546492530756</v>
      </c>
      <c r="CT100" s="65">
        <f t="shared" si="83"/>
        <v>348.44212436063009</v>
      </c>
      <c r="CU100" s="65">
        <f t="shared" si="84"/>
        <v>1.5772635445722183</v>
      </c>
      <c r="CV100" s="65">
        <f t="shared" si="85"/>
        <v>0.80544275312388192</v>
      </c>
      <c r="CW100" s="65">
        <f t="shared" si="86"/>
        <v>-0.2408536789540015</v>
      </c>
      <c r="CX100" s="65">
        <f t="shared" si="87"/>
        <v>-0.12355982371710217</v>
      </c>
      <c r="CY100" s="66">
        <f t="shared" si="88"/>
        <v>0.78595661996989319</v>
      </c>
      <c r="CZ100" s="66">
        <f t="shared" si="89"/>
        <v>0.8837687693297569</v>
      </c>
      <c r="DA100" s="65">
        <f t="shared" si="155"/>
        <v>1397.1546492530756</v>
      </c>
      <c r="DB100" s="65">
        <f t="shared" si="90"/>
        <v>348.44212436063009</v>
      </c>
      <c r="DC100" s="65">
        <f t="shared" si="91"/>
        <v>1.5772635445722183</v>
      </c>
      <c r="DD100" s="65">
        <f t="shared" si="92"/>
        <v>0.80544275312388192</v>
      </c>
      <c r="DE100" s="65">
        <f t="shared" si="93"/>
        <v>-0.2408536789540015</v>
      </c>
      <c r="DF100" s="65">
        <f t="shared" si="94"/>
        <v>-0.12355982371710217</v>
      </c>
      <c r="DG100" s="66">
        <f t="shared" si="95"/>
        <v>0.78595661996989319</v>
      </c>
      <c r="DH100" s="66">
        <f t="shared" si="96"/>
        <v>0.8837687693297569</v>
      </c>
      <c r="DI100" s="65">
        <f t="shared" si="156"/>
        <v>1397.1546492530756</v>
      </c>
      <c r="DJ100" s="65">
        <f t="shared" si="97"/>
        <v>348.44212436063009</v>
      </c>
      <c r="DK100" s="65">
        <f t="shared" si="98"/>
        <v>1.5772635445722183</v>
      </c>
      <c r="DL100" s="65">
        <f t="shared" si="99"/>
        <v>0.80544275312388192</v>
      </c>
      <c r="DM100" s="65">
        <f t="shared" si="100"/>
        <v>-0.2408536789540015</v>
      </c>
      <c r="DN100" s="65">
        <f t="shared" si="101"/>
        <v>-0.12355982371710217</v>
      </c>
      <c r="DO100" s="66">
        <f t="shared" si="102"/>
        <v>0.78595661996989319</v>
      </c>
      <c r="DP100" s="66">
        <f t="shared" si="103"/>
        <v>0.8837687693297569</v>
      </c>
      <c r="DQ100" s="65">
        <f t="shared" si="157"/>
        <v>1397.1546492530756</v>
      </c>
      <c r="DR100" s="65">
        <f t="shared" si="104"/>
        <v>348.44212436063009</v>
      </c>
      <c r="DS100" s="65">
        <f t="shared" si="105"/>
        <v>1.5772635445722183</v>
      </c>
      <c r="DT100" s="65">
        <f t="shared" si="106"/>
        <v>0.80544275312388192</v>
      </c>
      <c r="DU100" s="65">
        <f t="shared" si="107"/>
        <v>-0.2408536789540015</v>
      </c>
      <c r="DV100" s="65">
        <f t="shared" si="108"/>
        <v>-0.12355982371710217</v>
      </c>
      <c r="DW100" s="66">
        <f t="shared" si="109"/>
        <v>0.78595661996989319</v>
      </c>
      <c r="DX100" s="66">
        <f t="shared" si="110"/>
        <v>0.8837687693297569</v>
      </c>
      <c r="DY100" s="65">
        <f t="shared" si="158"/>
        <v>1397.1546492530756</v>
      </c>
      <c r="DZ100" s="65">
        <f t="shared" si="111"/>
        <v>348.44212436063009</v>
      </c>
      <c r="EA100" s="65">
        <f t="shared" si="112"/>
        <v>1.5772635445722183</v>
      </c>
      <c r="EB100" s="65">
        <f t="shared" si="113"/>
        <v>0.80544275312388192</v>
      </c>
      <c r="EC100" s="65">
        <f t="shared" si="114"/>
        <v>-0.2408536789540015</v>
      </c>
      <c r="ED100" s="65">
        <f t="shared" si="115"/>
        <v>-0.12355982371710217</v>
      </c>
      <c r="EE100" s="66">
        <f t="shared" si="116"/>
        <v>0.78595661996989319</v>
      </c>
      <c r="EF100" s="66">
        <f t="shared" si="117"/>
        <v>0.8837687693297569</v>
      </c>
      <c r="EG100" s="65">
        <f t="shared" si="159"/>
        <v>1397.1546492530756</v>
      </c>
      <c r="EH100" s="65">
        <f t="shared" si="118"/>
        <v>348.44212436063009</v>
      </c>
      <c r="EI100" s="65">
        <f t="shared" si="119"/>
        <v>1.5772635445722183</v>
      </c>
      <c r="EJ100" s="65">
        <f t="shared" si="120"/>
        <v>0.80544275312388192</v>
      </c>
      <c r="EK100" s="65">
        <f t="shared" si="121"/>
        <v>-0.2408536789540015</v>
      </c>
      <c r="EL100" s="65">
        <f t="shared" si="122"/>
        <v>-0.12355982371710217</v>
      </c>
      <c r="EM100" s="66">
        <f t="shared" si="123"/>
        <v>0.78595661996989319</v>
      </c>
      <c r="EN100" s="66">
        <f t="shared" si="124"/>
        <v>0.8837687693297569</v>
      </c>
      <c r="EO100" s="65">
        <f t="shared" si="160"/>
        <v>1397.1546492530756</v>
      </c>
      <c r="EP100" s="65">
        <f t="shared" si="125"/>
        <v>348.44212436063009</v>
      </c>
      <c r="EQ100" s="65">
        <f t="shared" si="126"/>
        <v>1.5772635445722183</v>
      </c>
      <c r="ER100" s="65">
        <f t="shared" si="127"/>
        <v>0.80544275312388192</v>
      </c>
      <c r="ES100" s="65">
        <f t="shared" si="128"/>
        <v>-0.2408536789540015</v>
      </c>
      <c r="ET100" s="65">
        <f t="shared" si="129"/>
        <v>-0.12355982371710217</v>
      </c>
      <c r="EU100" s="66">
        <f t="shared" si="130"/>
        <v>0.78595661996989319</v>
      </c>
      <c r="EV100" s="66">
        <f t="shared" si="131"/>
        <v>0.8837687693297569</v>
      </c>
      <c r="EW100" s="65">
        <f t="shared" si="161"/>
        <v>0.39737490294617911</v>
      </c>
      <c r="EX100" s="65">
        <f t="shared" si="132"/>
        <v>75.292124360630112</v>
      </c>
      <c r="EY100" s="16"/>
      <c r="EZ100" s="16"/>
      <c r="FA100" s="16"/>
      <c r="FB100" s="16"/>
      <c r="FC100" s="16"/>
      <c r="FD100" s="16"/>
      <c r="FE100" s="16"/>
      <c r="FF100" s="16"/>
      <c r="FG100" s="16"/>
      <c r="FH100" s="16"/>
      <c r="FI100" s="16"/>
      <c r="FJ100" s="16"/>
    </row>
    <row r="101" spans="19:166" x14ac:dyDescent="0.3">
      <c r="S101" s="50">
        <v>0.39</v>
      </c>
      <c r="T101" s="65">
        <f t="shared" si="25"/>
        <v>0.38301087002140433</v>
      </c>
      <c r="U101" s="65">
        <f t="shared" si="26"/>
        <v>0.61698912997859578</v>
      </c>
      <c r="V101" s="65">
        <f t="shared" si="27"/>
        <v>0.38301087002140433</v>
      </c>
      <c r="W101" s="65">
        <f t="shared" si="28"/>
        <v>0.61698912997859578</v>
      </c>
      <c r="X101" s="65">
        <f t="shared" si="29"/>
        <v>0.36407555394115509</v>
      </c>
      <c r="Y101" s="65">
        <f t="shared" si="30"/>
        <v>0.63592444605884479</v>
      </c>
      <c r="Z101" s="55">
        <f t="shared" si="145"/>
        <v>342.90652245261839</v>
      </c>
      <c r="AA101" s="65">
        <f t="shared" si="31"/>
        <v>1.5889091640390343</v>
      </c>
      <c r="AB101" s="65">
        <f t="shared" si="32"/>
        <v>0.80263441854566253</v>
      </c>
      <c r="AC101" s="65">
        <f t="shared" si="143"/>
        <v>-0.23598843230127925</v>
      </c>
      <c r="AD101" s="65">
        <f t="shared" si="144"/>
        <v>-0.13238602992366866</v>
      </c>
      <c r="AE101" s="66">
        <f t="shared" si="35"/>
        <v>0.78978980993053538</v>
      </c>
      <c r="AF101" s="66">
        <f t="shared" si="36"/>
        <v>0.87600276651930786</v>
      </c>
      <c r="AG101" s="65">
        <f t="shared" si="146"/>
        <v>1397.9537727199772</v>
      </c>
      <c r="AH101" s="65">
        <f t="shared" si="37"/>
        <v>348.46111720862842</v>
      </c>
      <c r="AI101" s="65">
        <f t="shared" si="38"/>
        <v>1.577224369889868</v>
      </c>
      <c r="AJ101" s="65">
        <f t="shared" si="39"/>
        <v>0.8054522516517314</v>
      </c>
      <c r="AK101" s="65">
        <f t="shared" si="133"/>
        <v>-0.23164469679012256</v>
      </c>
      <c r="AL101" s="65">
        <f t="shared" si="134"/>
        <v>-0.12930514683396749</v>
      </c>
      <c r="AM101" s="66">
        <f t="shared" si="135"/>
        <v>0.79322790966638912</v>
      </c>
      <c r="AN101" s="66">
        <f t="shared" si="136"/>
        <v>0.87870579034134533</v>
      </c>
      <c r="AO101" s="65">
        <f t="shared" si="147"/>
        <v>1395.6094041691381</v>
      </c>
      <c r="AP101" s="65">
        <f t="shared" si="40"/>
        <v>348.40537408873831</v>
      </c>
      <c r="AQ101" s="65">
        <f t="shared" si="41"/>
        <v>1.5773393606403705</v>
      </c>
      <c r="AR101" s="65">
        <f t="shared" si="42"/>
        <v>0.80542437129465017</v>
      </c>
      <c r="AS101" s="65">
        <f t="shared" si="137"/>
        <v>-0.23168755899183829</v>
      </c>
      <c r="AT101" s="65">
        <f t="shared" si="138"/>
        <v>-0.12933542089842764</v>
      </c>
      <c r="AU101" s="66">
        <f t="shared" si="139"/>
        <v>0.79319391090035463</v>
      </c>
      <c r="AV101" s="66">
        <f t="shared" si="140"/>
        <v>0.87867918874827822</v>
      </c>
      <c r="AW101" s="65">
        <f t="shared" si="148"/>
        <v>1395.6316507321258</v>
      </c>
      <c r="AX101" s="65">
        <f t="shared" si="43"/>
        <v>348.40590340182069</v>
      </c>
      <c r="AY101" s="65">
        <f t="shared" si="44"/>
        <v>1.5773382685243835</v>
      </c>
      <c r="AZ101" s="65">
        <f t="shared" si="45"/>
        <v>0.80542463607214088</v>
      </c>
      <c r="BA101" s="65">
        <f t="shared" si="141"/>
        <v>-0.23168715192209588</v>
      </c>
      <c r="BB101" s="65">
        <f t="shared" si="142"/>
        <v>-0.1293351333685292</v>
      </c>
      <c r="BC101" s="66">
        <f t="shared" si="46"/>
        <v>0.79319423378566134</v>
      </c>
      <c r="BD101" s="66">
        <f t="shared" si="47"/>
        <v>0.87867944139485243</v>
      </c>
      <c r="BE101" s="65">
        <f t="shared" si="149"/>
        <v>1395.6314393700086</v>
      </c>
      <c r="BF101" s="65">
        <f t="shared" si="48"/>
        <v>348.4058983729073</v>
      </c>
      <c r="BG101" s="65">
        <f t="shared" si="49"/>
        <v>1.5773382789003723</v>
      </c>
      <c r="BH101" s="65">
        <f t="shared" si="50"/>
        <v>0.80542463355653848</v>
      </c>
      <c r="BI101" s="65">
        <f t="shared" si="51"/>
        <v>-0.23168715578958965</v>
      </c>
      <c r="BJ101" s="65">
        <f t="shared" si="52"/>
        <v>-0.12933513610029679</v>
      </c>
      <c r="BK101" s="66">
        <f t="shared" si="53"/>
        <v>0.79319423071798756</v>
      </c>
      <c r="BL101" s="66">
        <f t="shared" si="54"/>
        <v>0.8786794389945044</v>
      </c>
      <c r="BM101" s="65">
        <f t="shared" si="150"/>
        <v>1395.6314413781124</v>
      </c>
      <c r="BN101" s="65">
        <f t="shared" si="55"/>
        <v>348.40589842068584</v>
      </c>
      <c r="BO101" s="65">
        <f t="shared" si="56"/>
        <v>1.5773382788017924</v>
      </c>
      <c r="BP101" s="65">
        <f t="shared" si="57"/>
        <v>0.80542463358043859</v>
      </c>
      <c r="BQ101" s="65">
        <f t="shared" si="58"/>
        <v>-0.23168715575284543</v>
      </c>
      <c r="BR101" s="65">
        <f t="shared" si="59"/>
        <v>-0.12933513607434294</v>
      </c>
      <c r="BS101" s="66">
        <f t="shared" si="60"/>
        <v>0.79319423074713291</v>
      </c>
      <c r="BT101" s="66">
        <f t="shared" si="61"/>
        <v>0.87867943901730949</v>
      </c>
      <c r="BU101" s="65">
        <f t="shared" si="151"/>
        <v>1395.6314413590333</v>
      </c>
      <c r="BV101" s="65">
        <f t="shared" si="62"/>
        <v>348.40589842023189</v>
      </c>
      <c r="BW101" s="65">
        <f t="shared" si="63"/>
        <v>1.577338278802729</v>
      </c>
      <c r="BX101" s="65">
        <f t="shared" si="64"/>
        <v>0.80542463358021155</v>
      </c>
      <c r="BY101" s="65">
        <f t="shared" si="65"/>
        <v>-0.2316871557531946</v>
      </c>
      <c r="BZ101" s="65">
        <f t="shared" si="66"/>
        <v>-0.12933513607458919</v>
      </c>
      <c r="CA101" s="66">
        <f t="shared" si="67"/>
        <v>0.79319423074685591</v>
      </c>
      <c r="CB101" s="66">
        <f t="shared" si="68"/>
        <v>0.87867943901709311</v>
      </c>
      <c r="CC101" s="65">
        <f t="shared" si="152"/>
        <v>1395.6314413592145</v>
      </c>
      <c r="CD101" s="65">
        <f t="shared" si="69"/>
        <v>348.40589842023627</v>
      </c>
      <c r="CE101" s="65">
        <f t="shared" si="70"/>
        <v>1.5773382788027199</v>
      </c>
      <c r="CF101" s="65">
        <f t="shared" si="71"/>
        <v>0.80542463358021366</v>
      </c>
      <c r="CG101" s="65">
        <f t="shared" si="72"/>
        <v>-0.2316871557531916</v>
      </c>
      <c r="CH101" s="65">
        <f t="shared" si="73"/>
        <v>-0.12933513607458647</v>
      </c>
      <c r="CI101" s="66">
        <f t="shared" si="74"/>
        <v>0.79319423074685824</v>
      </c>
      <c r="CJ101" s="66">
        <f t="shared" si="75"/>
        <v>0.87867943901709555</v>
      </c>
      <c r="CK101" s="65">
        <f t="shared" si="153"/>
        <v>1395.6314413592131</v>
      </c>
      <c r="CL101" s="65">
        <f t="shared" si="76"/>
        <v>348.40589842023621</v>
      </c>
      <c r="CM101" s="65">
        <f t="shared" si="77"/>
        <v>1.5773382788027202</v>
      </c>
      <c r="CN101" s="65">
        <f t="shared" si="78"/>
        <v>0.80542463358021366</v>
      </c>
      <c r="CO101" s="65">
        <f t="shared" si="79"/>
        <v>-0.23168715575319127</v>
      </c>
      <c r="CP101" s="65">
        <f t="shared" si="80"/>
        <v>-0.12933513607458708</v>
      </c>
      <c r="CQ101" s="66">
        <f t="shared" si="81"/>
        <v>0.79319423074685858</v>
      </c>
      <c r="CR101" s="66">
        <f t="shared" si="82"/>
        <v>0.878679439017095</v>
      </c>
      <c r="CS101" s="65">
        <f t="shared" si="154"/>
        <v>1395.631441359212</v>
      </c>
      <c r="CT101" s="65">
        <f t="shared" si="83"/>
        <v>348.4058984202361</v>
      </c>
      <c r="CU101" s="65">
        <f t="shared" si="84"/>
        <v>1.5773382788027204</v>
      </c>
      <c r="CV101" s="65">
        <f t="shared" si="85"/>
        <v>0.80542463358021366</v>
      </c>
      <c r="CW101" s="65">
        <f t="shared" si="86"/>
        <v>-0.23168715575319127</v>
      </c>
      <c r="CX101" s="65">
        <f t="shared" si="87"/>
        <v>-0.12933513607458752</v>
      </c>
      <c r="CY101" s="66">
        <f t="shared" si="88"/>
        <v>0.79319423074685858</v>
      </c>
      <c r="CZ101" s="66">
        <f t="shared" si="89"/>
        <v>0.87867943901709455</v>
      </c>
      <c r="DA101" s="65">
        <f t="shared" si="155"/>
        <v>1395.631441359214</v>
      </c>
      <c r="DB101" s="65">
        <f t="shared" si="90"/>
        <v>348.40589842023627</v>
      </c>
      <c r="DC101" s="65">
        <f t="shared" si="91"/>
        <v>1.5773382788027199</v>
      </c>
      <c r="DD101" s="65">
        <f t="shared" si="92"/>
        <v>0.80542463358021366</v>
      </c>
      <c r="DE101" s="65">
        <f t="shared" si="93"/>
        <v>-0.2316871557531916</v>
      </c>
      <c r="DF101" s="65">
        <f t="shared" si="94"/>
        <v>-0.12933513607458647</v>
      </c>
      <c r="DG101" s="66">
        <f t="shared" si="95"/>
        <v>0.79319423074685824</v>
      </c>
      <c r="DH101" s="66">
        <f t="shared" si="96"/>
        <v>0.87867943901709555</v>
      </c>
      <c r="DI101" s="65">
        <f t="shared" si="156"/>
        <v>1395.6314413592131</v>
      </c>
      <c r="DJ101" s="65">
        <f t="shared" si="97"/>
        <v>348.40589842023621</v>
      </c>
      <c r="DK101" s="65">
        <f t="shared" si="98"/>
        <v>1.5773382788027202</v>
      </c>
      <c r="DL101" s="65">
        <f t="shared" si="99"/>
        <v>0.80542463358021366</v>
      </c>
      <c r="DM101" s="65">
        <f t="shared" si="100"/>
        <v>-0.23168715575319127</v>
      </c>
      <c r="DN101" s="65">
        <f t="shared" si="101"/>
        <v>-0.12933513607458708</v>
      </c>
      <c r="DO101" s="66">
        <f t="shared" si="102"/>
        <v>0.79319423074685858</v>
      </c>
      <c r="DP101" s="66">
        <f t="shared" si="103"/>
        <v>0.878679439017095</v>
      </c>
      <c r="DQ101" s="65">
        <f t="shared" si="157"/>
        <v>1395.631441359212</v>
      </c>
      <c r="DR101" s="65">
        <f t="shared" si="104"/>
        <v>348.4058984202361</v>
      </c>
      <c r="DS101" s="65">
        <f t="shared" si="105"/>
        <v>1.5773382788027204</v>
      </c>
      <c r="DT101" s="65">
        <f t="shared" si="106"/>
        <v>0.80542463358021366</v>
      </c>
      <c r="DU101" s="65">
        <f t="shared" si="107"/>
        <v>-0.23168715575319127</v>
      </c>
      <c r="DV101" s="65">
        <f t="shared" si="108"/>
        <v>-0.12933513607458752</v>
      </c>
      <c r="DW101" s="66">
        <f t="shared" si="109"/>
        <v>0.79319423074685858</v>
      </c>
      <c r="DX101" s="66">
        <f t="shared" si="110"/>
        <v>0.87867943901709455</v>
      </c>
      <c r="DY101" s="65">
        <f t="shared" si="158"/>
        <v>1395.631441359214</v>
      </c>
      <c r="DZ101" s="65">
        <f t="shared" si="111"/>
        <v>348.40589842023627</v>
      </c>
      <c r="EA101" s="65">
        <f t="shared" si="112"/>
        <v>1.5773382788027199</v>
      </c>
      <c r="EB101" s="65">
        <f t="shared" si="113"/>
        <v>0.80542463358021366</v>
      </c>
      <c r="EC101" s="65">
        <f t="shared" si="114"/>
        <v>-0.2316871557531916</v>
      </c>
      <c r="ED101" s="65">
        <f t="shared" si="115"/>
        <v>-0.12933513607458647</v>
      </c>
      <c r="EE101" s="66">
        <f t="shared" si="116"/>
        <v>0.79319423074685824</v>
      </c>
      <c r="EF101" s="66">
        <f t="shared" si="117"/>
        <v>0.87867943901709555</v>
      </c>
      <c r="EG101" s="65">
        <f t="shared" si="159"/>
        <v>1395.6314413592131</v>
      </c>
      <c r="EH101" s="65">
        <f t="shared" si="118"/>
        <v>348.40589842023621</v>
      </c>
      <c r="EI101" s="65">
        <f t="shared" si="119"/>
        <v>1.5773382788027202</v>
      </c>
      <c r="EJ101" s="65">
        <f t="shared" si="120"/>
        <v>0.80542463358021366</v>
      </c>
      <c r="EK101" s="65">
        <f t="shared" si="121"/>
        <v>-0.23168715575319127</v>
      </c>
      <c r="EL101" s="65">
        <f t="shared" si="122"/>
        <v>-0.12933513607458708</v>
      </c>
      <c r="EM101" s="66">
        <f t="shared" si="123"/>
        <v>0.79319423074685858</v>
      </c>
      <c r="EN101" s="66">
        <f t="shared" si="124"/>
        <v>0.878679439017095</v>
      </c>
      <c r="EO101" s="65">
        <f t="shared" si="160"/>
        <v>1395.631441359212</v>
      </c>
      <c r="EP101" s="65">
        <f t="shared" si="125"/>
        <v>348.4058984202361</v>
      </c>
      <c r="EQ101" s="65">
        <f t="shared" si="126"/>
        <v>1.5773382788027204</v>
      </c>
      <c r="ER101" s="65">
        <f t="shared" si="127"/>
        <v>0.80542463358021366</v>
      </c>
      <c r="ES101" s="65">
        <f t="shared" si="128"/>
        <v>-0.23168715575319127</v>
      </c>
      <c r="ET101" s="65">
        <f t="shared" si="129"/>
        <v>-0.12933513607458752</v>
      </c>
      <c r="EU101" s="66">
        <f t="shared" si="130"/>
        <v>0.79319423074685858</v>
      </c>
      <c r="EV101" s="66">
        <f t="shared" si="131"/>
        <v>0.87867943901709455</v>
      </c>
      <c r="EW101" s="65">
        <f t="shared" si="161"/>
        <v>0.41113900478718624</v>
      </c>
      <c r="EX101" s="65">
        <f t="shared" si="132"/>
        <v>75.255898420236122</v>
      </c>
      <c r="EY101" s="16"/>
      <c r="EZ101" s="16"/>
      <c r="FA101" s="16"/>
      <c r="FB101" s="16"/>
      <c r="FC101" s="16"/>
      <c r="FD101" s="16"/>
      <c r="FE101" s="16"/>
      <c r="FF101" s="16"/>
      <c r="FG101" s="16"/>
      <c r="FH101" s="16"/>
      <c r="FI101" s="16"/>
      <c r="FJ101" s="16"/>
    </row>
    <row r="102" spans="19:166" x14ac:dyDescent="0.3">
      <c r="S102" s="60">
        <v>0.4</v>
      </c>
      <c r="T102" s="60">
        <f t="shared" si="25"/>
        <v>0.39294710327455923</v>
      </c>
      <c r="U102" s="60">
        <f t="shared" si="26"/>
        <v>0.60705289672544083</v>
      </c>
      <c r="V102" s="60">
        <f t="shared" si="27"/>
        <v>0.39294710327455923</v>
      </c>
      <c r="W102" s="60">
        <f t="shared" si="28"/>
        <v>0.60705289672544083</v>
      </c>
      <c r="X102" s="60">
        <f t="shared" si="29"/>
        <v>0.37381818181818183</v>
      </c>
      <c r="Y102" s="60">
        <f t="shared" si="30"/>
        <v>0.62618181818181817</v>
      </c>
      <c r="Z102" s="63">
        <f t="shared" si="145"/>
        <v>342.84636442533076</v>
      </c>
      <c r="AA102" s="60">
        <f t="shared" si="31"/>
        <v>1.5890382670887346</v>
      </c>
      <c r="AB102" s="60">
        <f t="shared" si="32"/>
        <v>0.80260345564493096</v>
      </c>
      <c r="AC102" s="60">
        <f t="shared" si="143"/>
        <v>-0.22688530552415925</v>
      </c>
      <c r="AD102" s="60">
        <f t="shared" si="144"/>
        <v>-0.13839453053688189</v>
      </c>
      <c r="AE102" s="64">
        <f t="shared" si="35"/>
        <v>0.79701218994342726</v>
      </c>
      <c r="AF102" s="64">
        <f t="shared" si="36"/>
        <v>0.87075508449749983</v>
      </c>
      <c r="AG102" s="60">
        <f t="shared" si="146"/>
        <v>1396.2322720066149</v>
      </c>
      <c r="AH102" s="60">
        <f t="shared" si="37"/>
        <v>348.42019148972463</v>
      </c>
      <c r="AI102" s="60">
        <f t="shared" si="38"/>
        <v>1.5773087898756901</v>
      </c>
      <c r="AJ102" s="60">
        <f t="shared" si="39"/>
        <v>0.80543178310988917</v>
      </c>
      <c r="AK102" s="60">
        <f t="shared" si="133"/>
        <v>-0.22271684467690028</v>
      </c>
      <c r="AL102" s="60">
        <f t="shared" si="134"/>
        <v>-0.13517665011724894</v>
      </c>
      <c r="AM102" s="64">
        <f t="shared" si="135"/>
        <v>0.80034143815162961</v>
      </c>
      <c r="AN102" s="64">
        <f t="shared" si="136"/>
        <v>0.87356158330125766</v>
      </c>
      <c r="AO102" s="60">
        <f t="shared" si="147"/>
        <v>1393.8059513583439</v>
      </c>
      <c r="AP102" s="60">
        <f t="shared" si="40"/>
        <v>348.36244236792754</v>
      </c>
      <c r="AQ102" s="60">
        <f t="shared" si="41"/>
        <v>1.5774279539564346</v>
      </c>
      <c r="AR102" s="60">
        <f t="shared" si="42"/>
        <v>0.80540289323487346</v>
      </c>
      <c r="AS102" s="60">
        <f t="shared" si="137"/>
        <v>-0.22275931216902528</v>
      </c>
      <c r="AT102" s="60">
        <f t="shared" si="138"/>
        <v>-0.13520929570720031</v>
      </c>
      <c r="AU102" s="64">
        <f t="shared" si="139"/>
        <v>0.80030745037960049</v>
      </c>
      <c r="AV102" s="64">
        <f t="shared" si="140"/>
        <v>0.87353306583349921</v>
      </c>
      <c r="AW102" s="60">
        <f t="shared" si="148"/>
        <v>1393.8297634429316</v>
      </c>
      <c r="AX102" s="60">
        <f t="shared" si="43"/>
        <v>348.36300950645648</v>
      </c>
      <c r="AY102" s="60">
        <f t="shared" si="44"/>
        <v>1.5774267834423066</v>
      </c>
      <c r="AZ102" s="60">
        <f t="shared" si="45"/>
        <v>0.80540317699606567</v>
      </c>
      <c r="BA102" s="60">
        <f t="shared" si="141"/>
        <v>-0.22275889503504703</v>
      </c>
      <c r="BB102" s="60">
        <f t="shared" si="142"/>
        <v>-0.13520897503442025</v>
      </c>
      <c r="BC102" s="64">
        <f t="shared" si="46"/>
        <v>0.80030778421510063</v>
      </c>
      <c r="BD102" s="64">
        <f t="shared" si="47"/>
        <v>0.87353334595182075</v>
      </c>
      <c r="BE102" s="60">
        <f t="shared" si="149"/>
        <v>1393.829529460136</v>
      </c>
      <c r="BF102" s="60">
        <f t="shared" si="48"/>
        <v>348.36300393366531</v>
      </c>
      <c r="BG102" s="60">
        <f t="shared" si="49"/>
        <v>1.5774267949439371</v>
      </c>
      <c r="BH102" s="60">
        <f t="shared" si="50"/>
        <v>0.80540317420778818</v>
      </c>
      <c r="BI102" s="60">
        <f t="shared" si="51"/>
        <v>-0.22275889913386265</v>
      </c>
      <c r="BJ102" s="60">
        <f t="shared" si="52"/>
        <v>-0.13520897818539435</v>
      </c>
      <c r="BK102" s="64">
        <f t="shared" si="53"/>
        <v>0.80030778093478661</v>
      </c>
      <c r="BL102" s="64">
        <f t="shared" si="54"/>
        <v>0.87353334319933984</v>
      </c>
      <c r="BM102" s="60">
        <f t="shared" si="150"/>
        <v>1393.8295317592761</v>
      </c>
      <c r="BN102" s="60">
        <f t="shared" si="55"/>
        <v>348.36300398842417</v>
      </c>
      <c r="BO102" s="60">
        <f t="shared" si="56"/>
        <v>1.5774267948309209</v>
      </c>
      <c r="BP102" s="60">
        <f t="shared" si="57"/>
        <v>0.80540317423518604</v>
      </c>
      <c r="BQ102" s="60">
        <f t="shared" si="58"/>
        <v>-0.22275889909358776</v>
      </c>
      <c r="BR102" s="60">
        <f t="shared" si="59"/>
        <v>-0.13520897815443195</v>
      </c>
      <c r="BS102" s="64">
        <f t="shared" si="60"/>
        <v>0.80030778096701893</v>
      </c>
      <c r="BT102" s="64">
        <f t="shared" si="61"/>
        <v>0.87353334322638654</v>
      </c>
      <c r="BU102" s="60">
        <f t="shared" si="151"/>
        <v>1393.8295317366858</v>
      </c>
      <c r="BV102" s="60">
        <f t="shared" si="62"/>
        <v>348.36300398788615</v>
      </c>
      <c r="BW102" s="60">
        <f t="shared" si="63"/>
        <v>1.5774267948320313</v>
      </c>
      <c r="BX102" s="60">
        <f t="shared" si="64"/>
        <v>0.80540317423491692</v>
      </c>
      <c r="BY102" s="60">
        <f t="shared" si="65"/>
        <v>-0.22275889909398311</v>
      </c>
      <c r="BZ102" s="60">
        <f t="shared" si="66"/>
        <v>-0.13520897815473687</v>
      </c>
      <c r="CA102" s="64">
        <f t="shared" si="67"/>
        <v>0.80030778096670252</v>
      </c>
      <c r="CB102" s="64">
        <f t="shared" si="68"/>
        <v>0.8735333432261202</v>
      </c>
      <c r="CC102" s="60">
        <f t="shared" si="152"/>
        <v>1393.8295317369068</v>
      </c>
      <c r="CD102" s="60">
        <f t="shared" si="69"/>
        <v>348.36300398789137</v>
      </c>
      <c r="CE102" s="60">
        <f t="shared" si="70"/>
        <v>1.5774267948320206</v>
      </c>
      <c r="CF102" s="60">
        <f t="shared" si="71"/>
        <v>0.80540317423491947</v>
      </c>
      <c r="CG102" s="60">
        <f t="shared" si="72"/>
        <v>-0.22275889909397939</v>
      </c>
      <c r="CH102" s="60">
        <f t="shared" si="73"/>
        <v>-0.13520897815473376</v>
      </c>
      <c r="CI102" s="64">
        <f t="shared" si="74"/>
        <v>0.80030778096670552</v>
      </c>
      <c r="CJ102" s="64">
        <f t="shared" si="75"/>
        <v>0.87353334322612286</v>
      </c>
      <c r="CK102" s="60">
        <f t="shared" si="153"/>
        <v>1393.8295317369048</v>
      </c>
      <c r="CL102" s="60">
        <f t="shared" si="76"/>
        <v>348.36300398789132</v>
      </c>
      <c r="CM102" s="60">
        <f t="shared" si="77"/>
        <v>1.5774267948320209</v>
      </c>
      <c r="CN102" s="60">
        <f t="shared" si="78"/>
        <v>0.80540317423491947</v>
      </c>
      <c r="CO102" s="60">
        <f t="shared" si="79"/>
        <v>-0.22275889909397917</v>
      </c>
      <c r="CP102" s="60">
        <f t="shared" si="80"/>
        <v>-0.13520897815473437</v>
      </c>
      <c r="CQ102" s="64">
        <f t="shared" si="81"/>
        <v>0.80030778096670574</v>
      </c>
      <c r="CR102" s="64">
        <f t="shared" si="82"/>
        <v>0.87353334322612242</v>
      </c>
      <c r="CS102" s="60">
        <f t="shared" si="154"/>
        <v>1393.8295317369063</v>
      </c>
      <c r="CT102" s="60">
        <f t="shared" si="83"/>
        <v>348.36300398789137</v>
      </c>
      <c r="CU102" s="60">
        <f t="shared" si="84"/>
        <v>1.5774267948320206</v>
      </c>
      <c r="CV102" s="60">
        <f t="shared" si="85"/>
        <v>0.80540317423491947</v>
      </c>
      <c r="CW102" s="60">
        <f t="shared" si="86"/>
        <v>-0.22275889909397939</v>
      </c>
      <c r="CX102" s="60">
        <f t="shared" si="87"/>
        <v>-0.13520897815473376</v>
      </c>
      <c r="CY102" s="64">
        <f t="shared" si="88"/>
        <v>0.80030778096670552</v>
      </c>
      <c r="CZ102" s="64">
        <f t="shared" si="89"/>
        <v>0.87353334322612286</v>
      </c>
      <c r="DA102" s="60">
        <f t="shared" si="155"/>
        <v>1393.8295317369048</v>
      </c>
      <c r="DB102" s="60">
        <f t="shared" si="90"/>
        <v>348.36300398789132</v>
      </c>
      <c r="DC102" s="60">
        <f t="shared" si="91"/>
        <v>1.5774267948320209</v>
      </c>
      <c r="DD102" s="60">
        <f t="shared" si="92"/>
        <v>0.80540317423491947</v>
      </c>
      <c r="DE102" s="60">
        <f t="shared" si="93"/>
        <v>-0.22275889909397917</v>
      </c>
      <c r="DF102" s="60">
        <f t="shared" si="94"/>
        <v>-0.13520897815473437</v>
      </c>
      <c r="DG102" s="64">
        <f t="shared" si="95"/>
        <v>0.80030778096670574</v>
      </c>
      <c r="DH102" s="64">
        <f t="shared" si="96"/>
        <v>0.87353334322612242</v>
      </c>
      <c r="DI102" s="60">
        <f t="shared" si="156"/>
        <v>1393.8295317369063</v>
      </c>
      <c r="DJ102" s="60">
        <f t="shared" si="97"/>
        <v>348.36300398789137</v>
      </c>
      <c r="DK102" s="60">
        <f t="shared" si="98"/>
        <v>1.5774267948320206</v>
      </c>
      <c r="DL102" s="60">
        <f t="shared" si="99"/>
        <v>0.80540317423491947</v>
      </c>
      <c r="DM102" s="60">
        <f t="shared" si="100"/>
        <v>-0.22275889909397939</v>
      </c>
      <c r="DN102" s="60">
        <f t="shared" si="101"/>
        <v>-0.13520897815473376</v>
      </c>
      <c r="DO102" s="64">
        <f t="shared" si="102"/>
        <v>0.80030778096670552</v>
      </c>
      <c r="DP102" s="64">
        <f t="shared" si="103"/>
        <v>0.87353334322612286</v>
      </c>
      <c r="DQ102" s="60">
        <f t="shared" si="157"/>
        <v>1393.8295317369048</v>
      </c>
      <c r="DR102" s="60">
        <f t="shared" si="104"/>
        <v>348.36300398789132</v>
      </c>
      <c r="DS102" s="60">
        <f t="shared" si="105"/>
        <v>1.5774267948320209</v>
      </c>
      <c r="DT102" s="60">
        <f t="shared" si="106"/>
        <v>0.80540317423491947</v>
      </c>
      <c r="DU102" s="60">
        <f t="shared" si="107"/>
        <v>-0.22275889909397917</v>
      </c>
      <c r="DV102" s="60">
        <f t="shared" si="108"/>
        <v>-0.13520897815473437</v>
      </c>
      <c r="DW102" s="64">
        <f t="shared" si="109"/>
        <v>0.80030778096670574</v>
      </c>
      <c r="DX102" s="64">
        <f t="shared" si="110"/>
        <v>0.87353334322612242</v>
      </c>
      <c r="DY102" s="60">
        <f t="shared" si="158"/>
        <v>1393.8295317369063</v>
      </c>
      <c r="DZ102" s="60">
        <f t="shared" si="111"/>
        <v>348.36300398789137</v>
      </c>
      <c r="EA102" s="60">
        <f t="shared" si="112"/>
        <v>1.5774267948320206</v>
      </c>
      <c r="EB102" s="60">
        <f t="shared" si="113"/>
        <v>0.80540317423491947</v>
      </c>
      <c r="EC102" s="60">
        <f t="shared" si="114"/>
        <v>-0.22275889909397939</v>
      </c>
      <c r="ED102" s="60">
        <f t="shared" si="115"/>
        <v>-0.13520897815473376</v>
      </c>
      <c r="EE102" s="64">
        <f t="shared" si="116"/>
        <v>0.80030778096670552</v>
      </c>
      <c r="EF102" s="64">
        <f t="shared" si="117"/>
        <v>0.87353334322612286</v>
      </c>
      <c r="EG102" s="60">
        <f t="shared" si="159"/>
        <v>1393.8295317369048</v>
      </c>
      <c r="EH102" s="60">
        <f t="shared" si="118"/>
        <v>348.36300398789132</v>
      </c>
      <c r="EI102" s="60">
        <f t="shared" si="119"/>
        <v>1.5774267948320209</v>
      </c>
      <c r="EJ102" s="60">
        <f t="shared" si="120"/>
        <v>0.80540317423491947</v>
      </c>
      <c r="EK102" s="60">
        <f t="shared" si="121"/>
        <v>-0.22275889909397917</v>
      </c>
      <c r="EL102" s="60">
        <f t="shared" si="122"/>
        <v>-0.13520897815473437</v>
      </c>
      <c r="EM102" s="64">
        <f t="shared" si="123"/>
        <v>0.80030778096670574</v>
      </c>
      <c r="EN102" s="64">
        <f t="shared" si="124"/>
        <v>0.87353334322612242</v>
      </c>
      <c r="EO102" s="60">
        <f t="shared" si="160"/>
        <v>1393.8295317369063</v>
      </c>
      <c r="EP102" s="60">
        <f t="shared" si="125"/>
        <v>348.36300398789137</v>
      </c>
      <c r="EQ102" s="60">
        <f t="shared" si="126"/>
        <v>1.5774267948320206</v>
      </c>
      <c r="ER102" s="60">
        <f t="shared" si="127"/>
        <v>0.80540317423491947</v>
      </c>
      <c r="ES102" s="60">
        <f t="shared" si="128"/>
        <v>-0.22275889909397939</v>
      </c>
      <c r="ET102" s="60">
        <f t="shared" si="129"/>
        <v>-0.13520897815473376</v>
      </c>
      <c r="EU102" s="64">
        <f t="shared" si="130"/>
        <v>0.80030778096670552</v>
      </c>
      <c r="EV102" s="64">
        <f t="shared" si="131"/>
        <v>0.87353334322612286</v>
      </c>
      <c r="EW102" s="60">
        <f t="shared" si="161"/>
        <v>0.42491344605927756</v>
      </c>
      <c r="EX102" s="60">
        <f t="shared" si="132"/>
        <v>75.213003987891398</v>
      </c>
      <c r="EY102" s="16"/>
      <c r="EZ102" s="16"/>
      <c r="FA102" s="16"/>
      <c r="FB102" s="16"/>
      <c r="FC102" s="16"/>
      <c r="FD102" s="16"/>
      <c r="FE102" s="16"/>
      <c r="FF102" s="16"/>
      <c r="FG102" s="16"/>
      <c r="FH102" s="16"/>
      <c r="FI102" s="16"/>
      <c r="FJ102" s="16"/>
    </row>
    <row r="103" spans="19:166" x14ac:dyDescent="0.3">
      <c r="S103" s="50">
        <v>0.41</v>
      </c>
      <c r="T103" s="65">
        <f t="shared" si="25"/>
        <v>0.4028891781799856</v>
      </c>
      <c r="U103" s="65">
        <f t="shared" si="26"/>
        <v>0.59711082182001429</v>
      </c>
      <c r="V103" s="65">
        <f t="shared" si="27"/>
        <v>0.4028891781799856</v>
      </c>
      <c r="W103" s="65">
        <f t="shared" si="28"/>
        <v>0.59711082182001429</v>
      </c>
      <c r="X103" s="65">
        <f t="shared" si="29"/>
        <v>0.38358208955223877</v>
      </c>
      <c r="Y103" s="65">
        <f t="shared" si="30"/>
        <v>0.61641791044776129</v>
      </c>
      <c r="Z103" s="55">
        <f t="shared" si="145"/>
        <v>342.78620639804313</v>
      </c>
      <c r="AA103" s="65">
        <f t="shared" si="31"/>
        <v>1.5891674259483743</v>
      </c>
      <c r="AB103" s="65">
        <f t="shared" si="32"/>
        <v>0.80257248307146534</v>
      </c>
      <c r="AC103" s="65">
        <f t="shared" si="143"/>
        <v>-0.21801627671648949</v>
      </c>
      <c r="AD103" s="65">
        <f t="shared" si="144"/>
        <v>-0.14449786741478682</v>
      </c>
      <c r="AE103" s="66">
        <f t="shared" si="35"/>
        <v>0.8041123532512422</v>
      </c>
      <c r="AF103" s="66">
        <f t="shared" si="36"/>
        <v>0.86545675806142375</v>
      </c>
      <c r="AG103" s="65">
        <f t="shared" si="146"/>
        <v>1394.2263352886387</v>
      </c>
      <c r="AH103" s="65">
        <f t="shared" si="37"/>
        <v>348.3724536383819</v>
      </c>
      <c r="AI103" s="65">
        <f t="shared" si="38"/>
        <v>1.5774072924375313</v>
      </c>
      <c r="AJ103" s="65">
        <f t="shared" si="39"/>
        <v>0.80540790213695768</v>
      </c>
      <c r="AK103" s="65">
        <f t="shared" si="133"/>
        <v>-0.21402295326917875</v>
      </c>
      <c r="AL103" s="65">
        <f t="shared" si="134"/>
        <v>-0.14114502462825496</v>
      </c>
      <c r="AM103" s="66">
        <f t="shared" si="135"/>
        <v>0.80732985395055423</v>
      </c>
      <c r="AN103" s="66">
        <f t="shared" si="136"/>
        <v>0.86836336849074969</v>
      </c>
      <c r="AO103" s="65">
        <f t="shared" si="147"/>
        <v>1391.7287286717919</v>
      </c>
      <c r="AP103" s="65">
        <f t="shared" si="40"/>
        <v>348.31293923123008</v>
      </c>
      <c r="AQ103" s="65">
        <f t="shared" si="41"/>
        <v>1.5775301412458531</v>
      </c>
      <c r="AR103" s="65">
        <f t="shared" si="42"/>
        <v>0.80537812173881473</v>
      </c>
      <c r="AS103" s="65">
        <f t="shared" si="137"/>
        <v>-0.21406478933283024</v>
      </c>
      <c r="AT103" s="65">
        <f t="shared" si="138"/>
        <v>-0.14118000260362296</v>
      </c>
      <c r="AU103" s="66">
        <f t="shared" si="139"/>
        <v>0.80729607915390378</v>
      </c>
      <c r="AV103" s="66">
        <f t="shared" si="140"/>
        <v>0.86833299542943332</v>
      </c>
      <c r="AW103" s="65">
        <f t="shared" si="148"/>
        <v>1391.7539741948999</v>
      </c>
      <c r="AX103" s="65">
        <f t="shared" si="43"/>
        <v>348.31354121671222</v>
      </c>
      <c r="AY103" s="65">
        <f t="shared" si="44"/>
        <v>1.5775288983777507</v>
      </c>
      <c r="AZ103" s="65">
        <f t="shared" si="45"/>
        <v>0.80537842301160256</v>
      </c>
      <c r="BA103" s="65">
        <f t="shared" si="141"/>
        <v>-0.2140643660878993</v>
      </c>
      <c r="BB103" s="65">
        <f t="shared" si="142"/>
        <v>-0.14117964872457062</v>
      </c>
      <c r="BC103" s="66">
        <f t="shared" si="46"/>
        <v>0.80729642083794928</v>
      </c>
      <c r="BD103" s="66">
        <f t="shared" si="47"/>
        <v>0.86833330271434517</v>
      </c>
      <c r="BE103" s="65">
        <f t="shared" si="149"/>
        <v>1391.7537186952547</v>
      </c>
      <c r="BF103" s="65">
        <f t="shared" si="48"/>
        <v>348.31353512430564</v>
      </c>
      <c r="BG103" s="65">
        <f t="shared" si="49"/>
        <v>1.5775289109561965</v>
      </c>
      <c r="BH103" s="65">
        <f t="shared" si="50"/>
        <v>0.80537841996256976</v>
      </c>
      <c r="BI103" s="65">
        <f t="shared" si="51"/>
        <v>-0.21406437037135012</v>
      </c>
      <c r="BJ103" s="65">
        <f t="shared" si="52"/>
        <v>-0.14117965230600332</v>
      </c>
      <c r="BK103" s="66">
        <f t="shared" si="53"/>
        <v>0.80729641737993485</v>
      </c>
      <c r="BL103" s="66">
        <f t="shared" si="54"/>
        <v>0.86833329960446792</v>
      </c>
      <c r="BM103" s="65">
        <f t="shared" si="150"/>
        <v>1391.7537212810284</v>
      </c>
      <c r="BN103" s="65">
        <f t="shared" si="55"/>
        <v>348.31353518596364</v>
      </c>
      <c r="BO103" s="65">
        <f t="shared" si="56"/>
        <v>1.577528910828897</v>
      </c>
      <c r="BP103" s="65">
        <f t="shared" si="57"/>
        <v>0.8053784199934273</v>
      </c>
      <c r="BQ103" s="65">
        <f t="shared" si="58"/>
        <v>-0.21406437032800035</v>
      </c>
      <c r="BR103" s="65">
        <f t="shared" si="59"/>
        <v>-0.14117965226975732</v>
      </c>
      <c r="BS103" s="66">
        <f t="shared" si="60"/>
        <v>0.80729641741493097</v>
      </c>
      <c r="BT103" s="66">
        <f t="shared" si="61"/>
        <v>0.86833329963594152</v>
      </c>
      <c r="BU103" s="65">
        <f t="shared" si="151"/>
        <v>1391.7537212548618</v>
      </c>
      <c r="BV103" s="65">
        <f t="shared" si="62"/>
        <v>348.31353518533967</v>
      </c>
      <c r="BW103" s="65">
        <f t="shared" si="63"/>
        <v>1.5775289108301851</v>
      </c>
      <c r="BX103" s="65">
        <f t="shared" si="64"/>
        <v>0.8053784199931151</v>
      </c>
      <c r="BY103" s="65">
        <f t="shared" si="65"/>
        <v>-0.21406437032843861</v>
      </c>
      <c r="BZ103" s="65">
        <f t="shared" si="66"/>
        <v>-0.14117965227012408</v>
      </c>
      <c r="CA103" s="66">
        <f t="shared" si="67"/>
        <v>0.80729641741457714</v>
      </c>
      <c r="CB103" s="66">
        <f t="shared" si="68"/>
        <v>0.86833329963562311</v>
      </c>
      <c r="CC103" s="65">
        <f t="shared" si="152"/>
        <v>1391.7537212551242</v>
      </c>
      <c r="CD103" s="65">
        <f t="shared" si="69"/>
        <v>348.31353518534598</v>
      </c>
      <c r="CE103" s="65">
        <f t="shared" si="70"/>
        <v>1.5775289108301722</v>
      </c>
      <c r="CF103" s="65">
        <f t="shared" si="71"/>
        <v>0.80537841999311821</v>
      </c>
      <c r="CG103" s="65">
        <f t="shared" si="72"/>
        <v>-0.21406437032843428</v>
      </c>
      <c r="CH103" s="65">
        <f t="shared" si="73"/>
        <v>-0.14117965227012053</v>
      </c>
      <c r="CI103" s="66">
        <f t="shared" si="74"/>
        <v>0.80729641741458058</v>
      </c>
      <c r="CJ103" s="66">
        <f t="shared" si="75"/>
        <v>0.86833329963562611</v>
      </c>
      <c r="CK103" s="65">
        <f t="shared" si="153"/>
        <v>1391.7537212551233</v>
      </c>
      <c r="CL103" s="65">
        <f t="shared" si="76"/>
        <v>348.31353518534593</v>
      </c>
      <c r="CM103" s="65">
        <f t="shared" si="77"/>
        <v>1.5775289108301722</v>
      </c>
      <c r="CN103" s="65">
        <f t="shared" si="78"/>
        <v>0.80537841999311821</v>
      </c>
      <c r="CO103" s="65">
        <f t="shared" si="79"/>
        <v>-0.21406437032843428</v>
      </c>
      <c r="CP103" s="65">
        <f t="shared" si="80"/>
        <v>-0.14117965227012053</v>
      </c>
      <c r="CQ103" s="66">
        <f t="shared" si="81"/>
        <v>0.80729641741458058</v>
      </c>
      <c r="CR103" s="66">
        <f t="shared" si="82"/>
        <v>0.86833329963562611</v>
      </c>
      <c r="CS103" s="65">
        <f t="shared" si="154"/>
        <v>1391.7537212551219</v>
      </c>
      <c r="CT103" s="65">
        <f t="shared" si="83"/>
        <v>348.31353518534587</v>
      </c>
      <c r="CU103" s="65">
        <f t="shared" si="84"/>
        <v>1.5775289108301724</v>
      </c>
      <c r="CV103" s="65">
        <f t="shared" si="85"/>
        <v>0.80537841999311821</v>
      </c>
      <c r="CW103" s="65">
        <f t="shared" si="86"/>
        <v>-0.21406437032843428</v>
      </c>
      <c r="CX103" s="65">
        <f t="shared" si="87"/>
        <v>-0.14117965227012053</v>
      </c>
      <c r="CY103" s="66">
        <f t="shared" si="88"/>
        <v>0.80729641741458058</v>
      </c>
      <c r="CZ103" s="66">
        <f t="shared" si="89"/>
        <v>0.86833329963562611</v>
      </c>
      <c r="DA103" s="65">
        <f t="shared" si="155"/>
        <v>1391.7537212551231</v>
      </c>
      <c r="DB103" s="65">
        <f t="shared" si="90"/>
        <v>348.31353518534593</v>
      </c>
      <c r="DC103" s="65">
        <f t="shared" si="91"/>
        <v>1.5775289108301722</v>
      </c>
      <c r="DD103" s="65">
        <f t="shared" si="92"/>
        <v>0.80537841999311821</v>
      </c>
      <c r="DE103" s="65">
        <f t="shared" si="93"/>
        <v>-0.21406437032843428</v>
      </c>
      <c r="DF103" s="65">
        <f t="shared" si="94"/>
        <v>-0.14117965227012053</v>
      </c>
      <c r="DG103" s="66">
        <f t="shared" si="95"/>
        <v>0.80729641741458058</v>
      </c>
      <c r="DH103" s="66">
        <f t="shared" si="96"/>
        <v>0.86833329963562611</v>
      </c>
      <c r="DI103" s="65">
        <f t="shared" si="156"/>
        <v>1391.7537212551219</v>
      </c>
      <c r="DJ103" s="65">
        <f t="shared" si="97"/>
        <v>348.31353518534587</v>
      </c>
      <c r="DK103" s="65">
        <f t="shared" si="98"/>
        <v>1.5775289108301724</v>
      </c>
      <c r="DL103" s="65">
        <f t="shared" si="99"/>
        <v>0.80537841999311821</v>
      </c>
      <c r="DM103" s="65">
        <f t="shared" si="100"/>
        <v>-0.21406437032843428</v>
      </c>
      <c r="DN103" s="65">
        <f t="shared" si="101"/>
        <v>-0.14117965227012053</v>
      </c>
      <c r="DO103" s="66">
        <f t="shared" si="102"/>
        <v>0.80729641741458058</v>
      </c>
      <c r="DP103" s="66">
        <f t="shared" si="103"/>
        <v>0.86833329963562611</v>
      </c>
      <c r="DQ103" s="65">
        <f t="shared" si="157"/>
        <v>1391.7537212551231</v>
      </c>
      <c r="DR103" s="65">
        <f t="shared" si="104"/>
        <v>348.31353518534593</v>
      </c>
      <c r="DS103" s="65">
        <f t="shared" si="105"/>
        <v>1.5775289108301722</v>
      </c>
      <c r="DT103" s="65">
        <f t="shared" si="106"/>
        <v>0.80537841999311821</v>
      </c>
      <c r="DU103" s="65">
        <f t="shared" si="107"/>
        <v>-0.21406437032843428</v>
      </c>
      <c r="DV103" s="65">
        <f t="shared" si="108"/>
        <v>-0.14117965227012053</v>
      </c>
      <c r="DW103" s="66">
        <f t="shared" si="109"/>
        <v>0.80729641741458058</v>
      </c>
      <c r="DX103" s="66">
        <f t="shared" si="110"/>
        <v>0.86833329963562611</v>
      </c>
      <c r="DY103" s="65">
        <f t="shared" si="158"/>
        <v>1391.7537212551219</v>
      </c>
      <c r="DZ103" s="65">
        <f t="shared" si="111"/>
        <v>348.31353518534587</v>
      </c>
      <c r="EA103" s="65">
        <f t="shared" si="112"/>
        <v>1.5775289108301724</v>
      </c>
      <c r="EB103" s="65">
        <f t="shared" si="113"/>
        <v>0.80537841999311821</v>
      </c>
      <c r="EC103" s="65">
        <f t="shared" si="114"/>
        <v>-0.21406437032843428</v>
      </c>
      <c r="ED103" s="65">
        <f t="shared" si="115"/>
        <v>-0.14117965227012053</v>
      </c>
      <c r="EE103" s="66">
        <f t="shared" si="116"/>
        <v>0.80729641741458058</v>
      </c>
      <c r="EF103" s="66">
        <f t="shared" si="117"/>
        <v>0.86833329963562611</v>
      </c>
      <c r="EG103" s="65">
        <f t="shared" si="159"/>
        <v>1391.7537212551231</v>
      </c>
      <c r="EH103" s="65">
        <f t="shared" si="118"/>
        <v>348.31353518534593</v>
      </c>
      <c r="EI103" s="65">
        <f t="shared" si="119"/>
        <v>1.5775289108301722</v>
      </c>
      <c r="EJ103" s="65">
        <f t="shared" si="120"/>
        <v>0.80537841999311821</v>
      </c>
      <c r="EK103" s="65">
        <f t="shared" si="121"/>
        <v>-0.21406437032843428</v>
      </c>
      <c r="EL103" s="65">
        <f t="shared" si="122"/>
        <v>-0.14117965227012053</v>
      </c>
      <c r="EM103" s="66">
        <f t="shared" si="123"/>
        <v>0.80729641741458058</v>
      </c>
      <c r="EN103" s="66">
        <f t="shared" si="124"/>
        <v>0.86833329963562611</v>
      </c>
      <c r="EO103" s="65">
        <f t="shared" si="160"/>
        <v>1391.7537212551219</v>
      </c>
      <c r="EP103" s="65">
        <f t="shared" si="125"/>
        <v>348.31353518534587</v>
      </c>
      <c r="EQ103" s="65">
        <f t="shared" si="126"/>
        <v>1.5775289108301724</v>
      </c>
      <c r="ER103" s="65">
        <f t="shared" si="127"/>
        <v>0.80537841999311821</v>
      </c>
      <c r="ES103" s="65">
        <f t="shared" si="128"/>
        <v>-0.21406437032843428</v>
      </c>
      <c r="ET103" s="65">
        <f t="shared" si="129"/>
        <v>-0.14117965227012053</v>
      </c>
      <c r="EU103" s="66">
        <f t="shared" si="130"/>
        <v>0.80729641741458058</v>
      </c>
      <c r="EV103" s="66">
        <f t="shared" si="131"/>
        <v>0.86833329963562611</v>
      </c>
      <c r="EW103" s="65">
        <f t="shared" si="161"/>
        <v>0.43868527272934271</v>
      </c>
      <c r="EX103" s="65">
        <f t="shared" si="132"/>
        <v>75.163535185345893</v>
      </c>
      <c r="EY103" s="16"/>
      <c r="EZ103" s="16"/>
      <c r="FA103" s="16"/>
      <c r="FB103" s="16"/>
      <c r="FC103" s="16"/>
      <c r="FD103" s="16"/>
      <c r="FE103" s="16"/>
      <c r="FF103" s="16"/>
      <c r="FG103" s="16"/>
      <c r="FH103" s="16"/>
      <c r="FI103" s="16"/>
      <c r="FJ103" s="16"/>
    </row>
    <row r="104" spans="19:166" x14ac:dyDescent="0.3">
      <c r="S104" s="50">
        <v>0.42</v>
      </c>
      <c r="T104" s="65">
        <f t="shared" si="25"/>
        <v>0.41283709989078377</v>
      </c>
      <c r="U104" s="65">
        <f t="shared" si="26"/>
        <v>0.58716290010921612</v>
      </c>
      <c r="V104" s="65">
        <f t="shared" si="27"/>
        <v>0.41283709989078377</v>
      </c>
      <c r="W104" s="65">
        <f t="shared" si="28"/>
        <v>0.58716290010921612</v>
      </c>
      <c r="X104" s="65">
        <f t="shared" si="29"/>
        <v>0.39336734693877545</v>
      </c>
      <c r="Y104" s="65">
        <f t="shared" si="30"/>
        <v>0.6066326530612246</v>
      </c>
      <c r="Z104" s="55">
        <f t="shared" si="145"/>
        <v>342.72604837075551</v>
      </c>
      <c r="AA104" s="65">
        <f t="shared" si="31"/>
        <v>1.5892966406537237</v>
      </c>
      <c r="AB104" s="65">
        <f t="shared" si="32"/>
        <v>0.80254150082075526</v>
      </c>
      <c r="AC104" s="65">
        <f t="shared" si="143"/>
        <v>-0.20937751269547844</v>
      </c>
      <c r="AD104" s="65">
        <f t="shared" si="144"/>
        <v>-0.15069394012941961</v>
      </c>
      <c r="AE104" s="66">
        <f t="shared" si="35"/>
        <v>0.81108898145196517</v>
      </c>
      <c r="AF104" s="66">
        <f t="shared" si="36"/>
        <v>0.8601109038107887</v>
      </c>
      <c r="AG104" s="65">
        <f t="shared" si="146"/>
        <v>1391.9411131241604</v>
      </c>
      <c r="AH104" s="65">
        <f t="shared" si="37"/>
        <v>348.31800332071623</v>
      </c>
      <c r="AI104" s="65">
        <f t="shared" si="38"/>
        <v>1.5775196860164979</v>
      </c>
      <c r="AJ104" s="65">
        <f t="shared" si="39"/>
        <v>0.80538065611044496</v>
      </c>
      <c r="AK104" s="65">
        <f t="shared" si="133"/>
        <v>-0.20555857744312833</v>
      </c>
      <c r="AL104" s="65">
        <f t="shared" si="134"/>
        <v>-0.14720862429083464</v>
      </c>
      <c r="AM104" s="66">
        <f t="shared" si="135"/>
        <v>0.81419239986125203</v>
      </c>
      <c r="AN104" s="66">
        <f t="shared" si="136"/>
        <v>0.86311389210823719</v>
      </c>
      <c r="AO104" s="65">
        <f t="shared" si="147"/>
        <v>1389.3830592664617</v>
      </c>
      <c r="AP104" s="65">
        <f t="shared" si="40"/>
        <v>348.25696862985899</v>
      </c>
      <c r="AQ104" s="65">
        <f t="shared" si="41"/>
        <v>1.5776457220259286</v>
      </c>
      <c r="AR104" s="65">
        <f t="shared" si="42"/>
        <v>0.80535010634253246</v>
      </c>
      <c r="AS104" s="65">
        <f t="shared" si="137"/>
        <v>-0.20559956985207667</v>
      </c>
      <c r="AT104" s="65">
        <f t="shared" si="138"/>
        <v>-0.14724587734937855</v>
      </c>
      <c r="AU104" s="66">
        <f t="shared" si="139"/>
        <v>0.81415902483750024</v>
      </c>
      <c r="AV104" s="66">
        <f t="shared" si="140"/>
        <v>0.86308173907478747</v>
      </c>
      <c r="AW104" s="65">
        <f t="shared" si="148"/>
        <v>1389.4095891191866</v>
      </c>
      <c r="AX104" s="65">
        <f t="shared" si="43"/>
        <v>348.25760208121557</v>
      </c>
      <c r="AY104" s="65">
        <f t="shared" si="44"/>
        <v>1.5776444136767975</v>
      </c>
      <c r="AZ104" s="65">
        <f t="shared" si="45"/>
        <v>0.80535042345374763</v>
      </c>
      <c r="BA104" s="65">
        <f t="shared" si="141"/>
        <v>-0.20559914433349363</v>
      </c>
      <c r="BB104" s="65">
        <f t="shared" si="142"/>
        <v>-0.14724549062922532</v>
      </c>
      <c r="BC104" s="66">
        <f t="shared" si="46"/>
        <v>0.81415937127736859</v>
      </c>
      <c r="BD104" s="66">
        <f t="shared" si="47"/>
        <v>0.8630820728459544</v>
      </c>
      <c r="BE104" s="65">
        <f t="shared" si="149"/>
        <v>1389.4093136252227</v>
      </c>
      <c r="BF104" s="65">
        <f t="shared" si="48"/>
        <v>348.2575955033152</v>
      </c>
      <c r="BG104" s="65">
        <f t="shared" si="49"/>
        <v>1.5776444272629571</v>
      </c>
      <c r="BH104" s="65">
        <f t="shared" si="50"/>
        <v>0.80535042016079927</v>
      </c>
      <c r="BI104" s="65">
        <f t="shared" si="51"/>
        <v>-0.20559914875216551</v>
      </c>
      <c r="BJ104" s="65">
        <f t="shared" si="52"/>
        <v>-0.14724549464500425</v>
      </c>
      <c r="BK104" s="66">
        <f t="shared" si="53"/>
        <v>0.81415936767986541</v>
      </c>
      <c r="BL104" s="66">
        <f t="shared" si="54"/>
        <v>0.86308206938000764</v>
      </c>
      <c r="BM104" s="65">
        <f t="shared" si="150"/>
        <v>1389.4093164859964</v>
      </c>
      <c r="BN104" s="65">
        <f t="shared" si="55"/>
        <v>348.25759557162121</v>
      </c>
      <c r="BO104" s="65">
        <f t="shared" si="56"/>
        <v>1.5776444271218761</v>
      </c>
      <c r="BP104" s="65">
        <f t="shared" si="57"/>
        <v>0.80535042019499381</v>
      </c>
      <c r="BQ104" s="65">
        <f t="shared" si="58"/>
        <v>-0.20559914870628132</v>
      </c>
      <c r="BR104" s="65">
        <f t="shared" si="59"/>
        <v>-0.14724549460330433</v>
      </c>
      <c r="BS104" s="66">
        <f t="shared" si="60"/>
        <v>0.81415936771722253</v>
      </c>
      <c r="BT104" s="66">
        <f t="shared" si="61"/>
        <v>0.86308206941599808</v>
      </c>
      <c r="BU104" s="65">
        <f t="shared" si="151"/>
        <v>1389.4093164562898</v>
      </c>
      <c r="BV104" s="65">
        <f t="shared" si="62"/>
        <v>348.25759557091192</v>
      </c>
      <c r="BW104" s="65">
        <f t="shared" si="63"/>
        <v>1.5776444271233412</v>
      </c>
      <c r="BX104" s="65">
        <f t="shared" si="64"/>
        <v>0.80535042019463865</v>
      </c>
      <c r="BY104" s="65">
        <f t="shared" si="65"/>
        <v>-0.20559914870675733</v>
      </c>
      <c r="BZ104" s="65">
        <f t="shared" si="66"/>
        <v>-0.14724549460373754</v>
      </c>
      <c r="CA104" s="66">
        <f t="shared" si="67"/>
        <v>0.81415936771683495</v>
      </c>
      <c r="CB104" s="66">
        <f t="shared" si="68"/>
        <v>0.86308206941562415</v>
      </c>
      <c r="CC104" s="65">
        <f t="shared" si="152"/>
        <v>1389.4093164565986</v>
      </c>
      <c r="CD104" s="65">
        <f t="shared" si="69"/>
        <v>348.25759557091925</v>
      </c>
      <c r="CE104" s="65">
        <f t="shared" si="70"/>
        <v>1.5776444271233261</v>
      </c>
      <c r="CF104" s="65">
        <f t="shared" si="71"/>
        <v>0.80535042019464231</v>
      </c>
      <c r="CG104" s="65">
        <f t="shared" si="72"/>
        <v>-0.20559914870675272</v>
      </c>
      <c r="CH104" s="65">
        <f t="shared" si="73"/>
        <v>-0.14724549460373237</v>
      </c>
      <c r="CI104" s="66">
        <f t="shared" si="74"/>
        <v>0.81415936771683872</v>
      </c>
      <c r="CJ104" s="66">
        <f t="shared" si="75"/>
        <v>0.86308206941562871</v>
      </c>
      <c r="CK104" s="65">
        <f t="shared" si="153"/>
        <v>1389.4093164565957</v>
      </c>
      <c r="CL104" s="65">
        <f t="shared" si="76"/>
        <v>348.25759557091919</v>
      </c>
      <c r="CM104" s="65">
        <f t="shared" si="77"/>
        <v>1.5776444271233261</v>
      </c>
      <c r="CN104" s="65">
        <f t="shared" si="78"/>
        <v>0.80535042019464231</v>
      </c>
      <c r="CO104" s="65">
        <f t="shared" si="79"/>
        <v>-0.20559914870675272</v>
      </c>
      <c r="CP104" s="65">
        <f t="shared" si="80"/>
        <v>-0.14724549460373237</v>
      </c>
      <c r="CQ104" s="66">
        <f t="shared" si="81"/>
        <v>0.81415936771683872</v>
      </c>
      <c r="CR104" s="66">
        <f t="shared" si="82"/>
        <v>0.86308206941562871</v>
      </c>
      <c r="CS104" s="65">
        <f t="shared" si="154"/>
        <v>1389.4093164565945</v>
      </c>
      <c r="CT104" s="65">
        <f t="shared" si="83"/>
        <v>348.25759557091919</v>
      </c>
      <c r="CU104" s="65">
        <f t="shared" si="84"/>
        <v>1.5776444271233261</v>
      </c>
      <c r="CV104" s="65">
        <f t="shared" si="85"/>
        <v>0.80535042019464231</v>
      </c>
      <c r="CW104" s="65">
        <f t="shared" si="86"/>
        <v>-0.20559914870675272</v>
      </c>
      <c r="CX104" s="65">
        <f t="shared" si="87"/>
        <v>-0.14724549460373237</v>
      </c>
      <c r="CY104" s="66">
        <f t="shared" si="88"/>
        <v>0.81415936771683872</v>
      </c>
      <c r="CZ104" s="66">
        <f t="shared" si="89"/>
        <v>0.86308206941562871</v>
      </c>
      <c r="DA104" s="65">
        <f t="shared" si="155"/>
        <v>1389.4093164565945</v>
      </c>
      <c r="DB104" s="65">
        <f t="shared" si="90"/>
        <v>348.25759557091919</v>
      </c>
      <c r="DC104" s="65">
        <f t="shared" si="91"/>
        <v>1.5776444271233261</v>
      </c>
      <c r="DD104" s="65">
        <f t="shared" si="92"/>
        <v>0.80535042019464231</v>
      </c>
      <c r="DE104" s="65">
        <f t="shared" si="93"/>
        <v>-0.20559914870675272</v>
      </c>
      <c r="DF104" s="65">
        <f t="shared" si="94"/>
        <v>-0.14724549460373237</v>
      </c>
      <c r="DG104" s="66">
        <f t="shared" si="95"/>
        <v>0.81415936771683872</v>
      </c>
      <c r="DH104" s="66">
        <f t="shared" si="96"/>
        <v>0.86308206941562871</v>
      </c>
      <c r="DI104" s="65">
        <f t="shared" si="156"/>
        <v>1389.4093164565945</v>
      </c>
      <c r="DJ104" s="65">
        <f t="shared" si="97"/>
        <v>348.25759557091919</v>
      </c>
      <c r="DK104" s="65">
        <f t="shared" si="98"/>
        <v>1.5776444271233261</v>
      </c>
      <c r="DL104" s="65">
        <f t="shared" si="99"/>
        <v>0.80535042019464231</v>
      </c>
      <c r="DM104" s="65">
        <f t="shared" si="100"/>
        <v>-0.20559914870675272</v>
      </c>
      <c r="DN104" s="65">
        <f t="shared" si="101"/>
        <v>-0.14724549460373237</v>
      </c>
      <c r="DO104" s="66">
        <f t="shared" si="102"/>
        <v>0.81415936771683872</v>
      </c>
      <c r="DP104" s="66">
        <f t="shared" si="103"/>
        <v>0.86308206941562871</v>
      </c>
      <c r="DQ104" s="65">
        <f t="shared" si="157"/>
        <v>1389.4093164565945</v>
      </c>
      <c r="DR104" s="65">
        <f t="shared" si="104"/>
        <v>348.25759557091919</v>
      </c>
      <c r="DS104" s="65">
        <f t="shared" si="105"/>
        <v>1.5776444271233261</v>
      </c>
      <c r="DT104" s="65">
        <f t="shared" si="106"/>
        <v>0.80535042019464231</v>
      </c>
      <c r="DU104" s="65">
        <f t="shared" si="107"/>
        <v>-0.20559914870675272</v>
      </c>
      <c r="DV104" s="65">
        <f t="shared" si="108"/>
        <v>-0.14724549460373237</v>
      </c>
      <c r="DW104" s="66">
        <f t="shared" si="109"/>
        <v>0.81415936771683872</v>
      </c>
      <c r="DX104" s="66">
        <f t="shared" si="110"/>
        <v>0.86308206941562871</v>
      </c>
      <c r="DY104" s="65">
        <f t="shared" si="158"/>
        <v>1389.4093164565945</v>
      </c>
      <c r="DZ104" s="65">
        <f t="shared" si="111"/>
        <v>348.25759557091919</v>
      </c>
      <c r="EA104" s="65">
        <f t="shared" si="112"/>
        <v>1.5776444271233261</v>
      </c>
      <c r="EB104" s="65">
        <f t="shared" si="113"/>
        <v>0.80535042019464231</v>
      </c>
      <c r="EC104" s="65">
        <f t="shared" si="114"/>
        <v>-0.20559914870675272</v>
      </c>
      <c r="ED104" s="65">
        <f t="shared" si="115"/>
        <v>-0.14724549460373237</v>
      </c>
      <c r="EE104" s="66">
        <f t="shared" si="116"/>
        <v>0.81415936771683872</v>
      </c>
      <c r="EF104" s="66">
        <f t="shared" si="117"/>
        <v>0.86308206941562871</v>
      </c>
      <c r="EG104" s="65">
        <f t="shared" si="159"/>
        <v>1389.4093164565945</v>
      </c>
      <c r="EH104" s="65">
        <f t="shared" si="118"/>
        <v>348.25759557091919</v>
      </c>
      <c r="EI104" s="65">
        <f t="shared" si="119"/>
        <v>1.5776444271233261</v>
      </c>
      <c r="EJ104" s="65">
        <f t="shared" si="120"/>
        <v>0.80535042019464231</v>
      </c>
      <c r="EK104" s="65">
        <f t="shared" si="121"/>
        <v>-0.20559914870675272</v>
      </c>
      <c r="EL104" s="65">
        <f t="shared" si="122"/>
        <v>-0.14724549460373237</v>
      </c>
      <c r="EM104" s="66">
        <f t="shared" si="123"/>
        <v>0.81415936771683872</v>
      </c>
      <c r="EN104" s="66">
        <f t="shared" si="124"/>
        <v>0.86308206941562871</v>
      </c>
      <c r="EO104" s="65">
        <f t="shared" si="160"/>
        <v>1389.4093164565945</v>
      </c>
      <c r="EP104" s="65">
        <f t="shared" si="125"/>
        <v>348.25759557091919</v>
      </c>
      <c r="EQ104" s="65">
        <f t="shared" si="126"/>
        <v>1.5776444271233261</v>
      </c>
      <c r="ER104" s="65">
        <f t="shared" si="127"/>
        <v>0.80535042019464231</v>
      </c>
      <c r="ES104" s="65">
        <f t="shared" si="128"/>
        <v>-0.20559914870675272</v>
      </c>
      <c r="ET104" s="65">
        <f t="shared" si="129"/>
        <v>-0.14724549460373237</v>
      </c>
      <c r="EU104" s="66">
        <f t="shared" si="130"/>
        <v>0.81415936771683872</v>
      </c>
      <c r="EV104" s="66">
        <f t="shared" si="131"/>
        <v>0.86308206941562871</v>
      </c>
      <c r="EW104" s="65">
        <f t="shared" si="161"/>
        <v>0.45244178065056234</v>
      </c>
      <c r="EX104" s="65">
        <f t="shared" si="132"/>
        <v>75.107595570919216</v>
      </c>
      <c r="EY104" s="16"/>
      <c r="EZ104" s="16"/>
      <c r="FA104" s="16"/>
      <c r="FB104" s="16"/>
      <c r="FC104" s="16"/>
      <c r="FD104" s="16"/>
      <c r="FE104" s="16"/>
      <c r="FF104" s="16"/>
      <c r="FG104" s="16"/>
      <c r="FH104" s="16"/>
      <c r="FI104" s="16"/>
      <c r="FJ104" s="16"/>
    </row>
    <row r="105" spans="19:166" x14ac:dyDescent="0.3">
      <c r="S105" s="50">
        <v>0.43</v>
      </c>
      <c r="T105" s="65">
        <f t="shared" si="25"/>
        <v>0.42279087356611622</v>
      </c>
      <c r="U105" s="65">
        <f t="shared" si="26"/>
        <v>0.57720912643388378</v>
      </c>
      <c r="V105" s="65">
        <f t="shared" si="27"/>
        <v>0.42279087356611622</v>
      </c>
      <c r="W105" s="65">
        <f t="shared" si="28"/>
        <v>0.57720912643388378</v>
      </c>
      <c r="X105" s="65">
        <f t="shared" si="29"/>
        <v>0.40317402407880332</v>
      </c>
      <c r="Y105" s="65">
        <f t="shared" si="30"/>
        <v>0.59682597592119668</v>
      </c>
      <c r="Z105" s="55">
        <f t="shared" si="145"/>
        <v>342.66589034346782</v>
      </c>
      <c r="AA105" s="65">
        <f t="shared" si="31"/>
        <v>1.5894259112405829</v>
      </c>
      <c r="AB105" s="65">
        <f t="shared" si="32"/>
        <v>0.80251050888828801</v>
      </c>
      <c r="AC105" s="65">
        <f t="shared" si="143"/>
        <v>-0.20096524936788146</v>
      </c>
      <c r="AD105" s="65">
        <f t="shared" si="144"/>
        <v>-0.15698068852967062</v>
      </c>
      <c r="AE105" s="66">
        <f t="shared" si="35"/>
        <v>0.81794085502173741</v>
      </c>
      <c r="AF105" s="66">
        <f t="shared" si="36"/>
        <v>0.85472056456913204</v>
      </c>
      <c r="AG105" s="65">
        <f t="shared" si="146"/>
        <v>1389.3823227068997</v>
      </c>
      <c r="AH105" s="65">
        <f t="shared" si="37"/>
        <v>348.25695104294414</v>
      </c>
      <c r="AI105" s="65">
        <f t="shared" si="38"/>
        <v>1.577645758350545</v>
      </c>
      <c r="AJ105" s="65">
        <f t="shared" si="39"/>
        <v>0.8053500975383564</v>
      </c>
      <c r="AK105" s="65">
        <f t="shared" si="133"/>
        <v>-0.19731938727399001</v>
      </c>
      <c r="AL105" s="65">
        <f t="shared" si="134"/>
        <v>-0.15336583390220504</v>
      </c>
      <c r="AM105" s="66">
        <f t="shared" si="135"/>
        <v>0.82092839735450118</v>
      </c>
      <c r="AN105" s="66">
        <f t="shared" si="136"/>
        <v>0.85781584628332064</v>
      </c>
      <c r="AO105" s="65">
        <f t="shared" si="147"/>
        <v>1386.7747359580453</v>
      </c>
      <c r="AP105" s="65">
        <f t="shared" si="40"/>
        <v>348.19464332353931</v>
      </c>
      <c r="AQ105" s="65">
        <f t="shared" si="41"/>
        <v>1.5777744791366952</v>
      </c>
      <c r="AR105" s="65">
        <f t="shared" si="42"/>
        <v>0.80531890072558687</v>
      </c>
      <c r="AS105" s="65">
        <f t="shared" si="137"/>
        <v>-0.19735934839625718</v>
      </c>
      <c r="AT105" s="65">
        <f t="shared" si="138"/>
        <v>-0.15340528712496598</v>
      </c>
      <c r="AU105" s="66">
        <f t="shared" si="139"/>
        <v>0.82089559278989988</v>
      </c>
      <c r="AV105" s="66">
        <f t="shared" si="140"/>
        <v>0.85778200335126009</v>
      </c>
      <c r="AW105" s="65">
        <f t="shared" si="148"/>
        <v>1386.8023871204553</v>
      </c>
      <c r="AX105" s="65">
        <f t="shared" si="43"/>
        <v>348.19530452592591</v>
      </c>
      <c r="AY105" s="65">
        <f t="shared" si="44"/>
        <v>1.5777731128694648</v>
      </c>
      <c r="AZ105" s="65">
        <f t="shared" si="45"/>
        <v>0.80531923183486021</v>
      </c>
      <c r="BA105" s="65">
        <f t="shared" si="141"/>
        <v>-0.19735892425551127</v>
      </c>
      <c r="BB105" s="65">
        <f t="shared" si="142"/>
        <v>-0.15340486835546135</v>
      </c>
      <c r="BC105" s="66">
        <f t="shared" si="46"/>
        <v>0.82089594096524277</v>
      </c>
      <c r="BD105" s="66">
        <f t="shared" si="47"/>
        <v>0.85778236256427998</v>
      </c>
      <c r="BE105" s="65">
        <f t="shared" si="149"/>
        <v>1386.8020935280465</v>
      </c>
      <c r="BF105" s="65">
        <f t="shared" si="48"/>
        <v>348.19529750551607</v>
      </c>
      <c r="BG105" s="65">
        <f t="shared" si="49"/>
        <v>1.577773127375967</v>
      </c>
      <c r="BH105" s="65">
        <f t="shared" si="50"/>
        <v>0.8053192283192665</v>
      </c>
      <c r="BI105" s="65">
        <f t="shared" si="51"/>
        <v>-0.19735892875887739</v>
      </c>
      <c r="BJ105" s="65">
        <f t="shared" si="52"/>
        <v>-0.15340487280179493</v>
      </c>
      <c r="BK105" s="66">
        <f t="shared" si="53"/>
        <v>0.82089593726844778</v>
      </c>
      <c r="BL105" s="66">
        <f t="shared" si="54"/>
        <v>0.85778235875029341</v>
      </c>
      <c r="BM105" s="65">
        <f t="shared" si="150"/>
        <v>1386.8020966452884</v>
      </c>
      <c r="BN105" s="65">
        <f t="shared" si="55"/>
        <v>348.19529758005586</v>
      </c>
      <c r="BO105" s="65">
        <f t="shared" si="56"/>
        <v>1.5777731272219429</v>
      </c>
      <c r="BP105" s="65">
        <f t="shared" si="57"/>
        <v>0.80531922835659364</v>
      </c>
      <c r="BQ105" s="65">
        <f t="shared" si="58"/>
        <v>-0.19735892871106236</v>
      </c>
      <c r="BR105" s="65">
        <f t="shared" si="59"/>
        <v>-0.15340487275458542</v>
      </c>
      <c r="BS105" s="66">
        <f t="shared" si="60"/>
        <v>0.82089593730769894</v>
      </c>
      <c r="BT105" s="66">
        <f t="shared" si="61"/>
        <v>0.8577823587907889</v>
      </c>
      <c r="BU105" s="65">
        <f t="shared" si="151"/>
        <v>1386.8020966121903</v>
      </c>
      <c r="BV105" s="65">
        <f t="shared" si="62"/>
        <v>348.19529757926438</v>
      </c>
      <c r="BW105" s="65">
        <f t="shared" si="63"/>
        <v>1.5777731272235784</v>
      </c>
      <c r="BX105" s="65">
        <f t="shared" si="64"/>
        <v>0.80531922835619729</v>
      </c>
      <c r="BY105" s="65">
        <f t="shared" si="65"/>
        <v>-0.19735892871157018</v>
      </c>
      <c r="BZ105" s="65">
        <f t="shared" si="66"/>
        <v>-0.15340487275508713</v>
      </c>
      <c r="CA105" s="66">
        <f t="shared" si="67"/>
        <v>0.82089593730728205</v>
      </c>
      <c r="CB105" s="66">
        <f t="shared" si="68"/>
        <v>0.85778235879035858</v>
      </c>
      <c r="CC105" s="65">
        <f t="shared" si="152"/>
        <v>1386.8020966125414</v>
      </c>
      <c r="CD105" s="65">
        <f t="shared" si="69"/>
        <v>348.19529757927273</v>
      </c>
      <c r="CE105" s="65">
        <f t="shared" si="70"/>
        <v>1.5777731272235611</v>
      </c>
      <c r="CF105" s="65">
        <f t="shared" si="71"/>
        <v>0.80531922835620151</v>
      </c>
      <c r="CG105" s="65">
        <f t="shared" si="72"/>
        <v>-0.1973589287115648</v>
      </c>
      <c r="CH105" s="65">
        <f t="shared" si="73"/>
        <v>-0.15340487275508186</v>
      </c>
      <c r="CI105" s="66">
        <f t="shared" si="74"/>
        <v>0.82089593730728649</v>
      </c>
      <c r="CJ105" s="66">
        <f t="shared" si="75"/>
        <v>0.85778235879036313</v>
      </c>
      <c r="CK105" s="65">
        <f t="shared" si="153"/>
        <v>1386.8020966125368</v>
      </c>
      <c r="CL105" s="65">
        <f t="shared" si="76"/>
        <v>348.19529757927262</v>
      </c>
      <c r="CM105" s="65">
        <f t="shared" si="77"/>
        <v>1.5777731272235613</v>
      </c>
      <c r="CN105" s="65">
        <f t="shared" si="78"/>
        <v>0.8053192283562014</v>
      </c>
      <c r="CO105" s="65">
        <f t="shared" si="79"/>
        <v>-0.1973589287115648</v>
      </c>
      <c r="CP105" s="65">
        <f t="shared" si="80"/>
        <v>-0.15340487275508163</v>
      </c>
      <c r="CQ105" s="66">
        <f t="shared" si="81"/>
        <v>0.82089593730728649</v>
      </c>
      <c r="CR105" s="66">
        <f t="shared" si="82"/>
        <v>0.85778235879036324</v>
      </c>
      <c r="CS105" s="65">
        <f t="shared" si="154"/>
        <v>1386.8020966125366</v>
      </c>
      <c r="CT105" s="65">
        <f t="shared" si="83"/>
        <v>348.19529757927262</v>
      </c>
      <c r="CU105" s="65">
        <f t="shared" si="84"/>
        <v>1.5777731272235613</v>
      </c>
      <c r="CV105" s="65">
        <f t="shared" si="85"/>
        <v>0.8053192283562014</v>
      </c>
      <c r="CW105" s="65">
        <f t="shared" si="86"/>
        <v>-0.1973589287115648</v>
      </c>
      <c r="CX105" s="65">
        <f t="shared" si="87"/>
        <v>-0.15340487275508163</v>
      </c>
      <c r="CY105" s="66">
        <f t="shared" si="88"/>
        <v>0.82089593730728649</v>
      </c>
      <c r="CZ105" s="66">
        <f t="shared" si="89"/>
        <v>0.85778235879036324</v>
      </c>
      <c r="DA105" s="65">
        <f t="shared" si="155"/>
        <v>1386.8020966125366</v>
      </c>
      <c r="DB105" s="65">
        <f t="shared" si="90"/>
        <v>348.19529757927262</v>
      </c>
      <c r="DC105" s="65">
        <f t="shared" si="91"/>
        <v>1.5777731272235613</v>
      </c>
      <c r="DD105" s="65">
        <f t="shared" si="92"/>
        <v>0.8053192283562014</v>
      </c>
      <c r="DE105" s="65">
        <f t="shared" si="93"/>
        <v>-0.1973589287115648</v>
      </c>
      <c r="DF105" s="65">
        <f t="shared" si="94"/>
        <v>-0.15340487275508163</v>
      </c>
      <c r="DG105" s="66">
        <f t="shared" si="95"/>
        <v>0.82089593730728649</v>
      </c>
      <c r="DH105" s="66">
        <f t="shared" si="96"/>
        <v>0.85778235879036324</v>
      </c>
      <c r="DI105" s="65">
        <f t="shared" si="156"/>
        <v>1386.8020966125366</v>
      </c>
      <c r="DJ105" s="65">
        <f t="shared" si="97"/>
        <v>348.19529757927262</v>
      </c>
      <c r="DK105" s="65">
        <f t="shared" si="98"/>
        <v>1.5777731272235613</v>
      </c>
      <c r="DL105" s="65">
        <f t="shared" si="99"/>
        <v>0.8053192283562014</v>
      </c>
      <c r="DM105" s="65">
        <f t="shared" si="100"/>
        <v>-0.1973589287115648</v>
      </c>
      <c r="DN105" s="65">
        <f t="shared" si="101"/>
        <v>-0.15340487275508163</v>
      </c>
      <c r="DO105" s="66">
        <f t="shared" si="102"/>
        <v>0.82089593730728649</v>
      </c>
      <c r="DP105" s="66">
        <f t="shared" si="103"/>
        <v>0.85778235879036324</v>
      </c>
      <c r="DQ105" s="65">
        <f t="shared" si="157"/>
        <v>1386.8020966125366</v>
      </c>
      <c r="DR105" s="65">
        <f t="shared" si="104"/>
        <v>348.19529757927262</v>
      </c>
      <c r="DS105" s="65">
        <f t="shared" si="105"/>
        <v>1.5777731272235613</v>
      </c>
      <c r="DT105" s="65">
        <f t="shared" si="106"/>
        <v>0.8053192283562014</v>
      </c>
      <c r="DU105" s="65">
        <f t="shared" si="107"/>
        <v>-0.1973589287115648</v>
      </c>
      <c r="DV105" s="65">
        <f t="shared" si="108"/>
        <v>-0.15340487275508163</v>
      </c>
      <c r="DW105" s="66">
        <f t="shared" si="109"/>
        <v>0.82089593730728649</v>
      </c>
      <c r="DX105" s="66">
        <f t="shared" si="110"/>
        <v>0.85778235879036324</v>
      </c>
      <c r="DY105" s="65">
        <f t="shared" si="158"/>
        <v>1386.8020966125366</v>
      </c>
      <c r="DZ105" s="65">
        <f t="shared" si="111"/>
        <v>348.19529757927262</v>
      </c>
      <c r="EA105" s="65">
        <f t="shared" si="112"/>
        <v>1.5777731272235613</v>
      </c>
      <c r="EB105" s="65">
        <f t="shared" si="113"/>
        <v>0.8053192283562014</v>
      </c>
      <c r="EC105" s="65">
        <f t="shared" si="114"/>
        <v>-0.1973589287115648</v>
      </c>
      <c r="ED105" s="65">
        <f t="shared" si="115"/>
        <v>-0.15340487275508163</v>
      </c>
      <c r="EE105" s="66">
        <f t="shared" si="116"/>
        <v>0.82089593730728649</v>
      </c>
      <c r="EF105" s="66">
        <f t="shared" si="117"/>
        <v>0.85778235879036324</v>
      </c>
      <c r="EG105" s="65">
        <f t="shared" si="159"/>
        <v>1386.8020966125366</v>
      </c>
      <c r="EH105" s="65">
        <f t="shared" si="118"/>
        <v>348.19529757927262</v>
      </c>
      <c r="EI105" s="65">
        <f t="shared" si="119"/>
        <v>1.5777731272235613</v>
      </c>
      <c r="EJ105" s="65">
        <f t="shared" si="120"/>
        <v>0.8053192283562014</v>
      </c>
      <c r="EK105" s="65">
        <f t="shared" si="121"/>
        <v>-0.1973589287115648</v>
      </c>
      <c r="EL105" s="65">
        <f t="shared" si="122"/>
        <v>-0.15340487275508163</v>
      </c>
      <c r="EM105" s="66">
        <f t="shared" si="123"/>
        <v>0.82089593730728649</v>
      </c>
      <c r="EN105" s="66">
        <f t="shared" si="124"/>
        <v>0.85778235879036324</v>
      </c>
      <c r="EO105" s="65">
        <f t="shared" si="160"/>
        <v>1386.8020966125366</v>
      </c>
      <c r="EP105" s="65">
        <f t="shared" si="125"/>
        <v>348.19529757927262</v>
      </c>
      <c r="EQ105" s="65">
        <f t="shared" si="126"/>
        <v>1.5777731272235613</v>
      </c>
      <c r="ER105" s="65">
        <f t="shared" si="127"/>
        <v>0.8053192283562014</v>
      </c>
      <c r="ES105" s="65">
        <f t="shared" si="128"/>
        <v>-0.1973589287115648</v>
      </c>
      <c r="ET105" s="65">
        <f t="shared" si="129"/>
        <v>-0.15340487275508163</v>
      </c>
      <c r="EU105" s="66">
        <f t="shared" si="130"/>
        <v>0.82089593730728649</v>
      </c>
      <c r="EV105" s="66">
        <f t="shared" si="131"/>
        <v>0.85778235879036324</v>
      </c>
      <c r="EW105" s="65">
        <f t="shared" si="161"/>
        <v>0.4661705492802149</v>
      </c>
      <c r="EX105" s="65">
        <f t="shared" si="132"/>
        <v>75.045297579272642</v>
      </c>
      <c r="EY105" s="16"/>
      <c r="EZ105" s="16"/>
      <c r="FA105" s="16"/>
      <c r="FB105" s="16"/>
      <c r="FC105" s="16"/>
      <c r="FD105" s="16"/>
      <c r="FE105" s="16"/>
      <c r="FF105" s="16"/>
      <c r="FG105" s="16"/>
      <c r="FH105" s="16"/>
      <c r="FI105" s="16"/>
      <c r="FJ105" s="16"/>
    </row>
    <row r="106" spans="19:166" x14ac:dyDescent="0.3">
      <c r="S106" s="50">
        <v>0.44</v>
      </c>
      <c r="T106" s="65">
        <f t="shared" si="25"/>
        <v>0.43275050437121715</v>
      </c>
      <c r="U106" s="65">
        <f t="shared" si="26"/>
        <v>0.5672494956287828</v>
      </c>
      <c r="V106" s="65">
        <f t="shared" si="27"/>
        <v>0.43275050437121715</v>
      </c>
      <c r="W106" s="65">
        <f t="shared" si="28"/>
        <v>0.5672494956287828</v>
      </c>
      <c r="X106" s="65">
        <f t="shared" si="29"/>
        <v>0.41300219138056971</v>
      </c>
      <c r="Y106" s="65">
        <f t="shared" si="30"/>
        <v>0.58699780861943018</v>
      </c>
      <c r="Z106" s="55">
        <f t="shared" si="145"/>
        <v>342.60573231618014</v>
      </c>
      <c r="AA106" s="65">
        <f t="shared" si="31"/>
        <v>1.5895552377447824</v>
      </c>
      <c r="AB106" s="65">
        <f t="shared" si="32"/>
        <v>0.80247950726954764</v>
      </c>
      <c r="AC106" s="65">
        <f t="shared" si="143"/>
        <v>-0.19277579023272662</v>
      </c>
      <c r="AD106" s="65">
        <f t="shared" si="144"/>
        <v>-0.16335609183666217</v>
      </c>
      <c r="AE106" s="66">
        <f t="shared" si="35"/>
        <v>0.82466685177556243</v>
      </c>
      <c r="AF106" s="66">
        <f t="shared" si="36"/>
        <v>0.8492887097861771</v>
      </c>
      <c r="AG106" s="65">
        <f t="shared" si="146"/>
        <v>1386.5562098589198</v>
      </c>
      <c r="AH106" s="65">
        <f t="shared" si="37"/>
        <v>348.18941750055387</v>
      </c>
      <c r="AI106" s="65">
        <f t="shared" si="38"/>
        <v>1.5777852776744565</v>
      </c>
      <c r="AJ106" s="65">
        <f t="shared" si="39"/>
        <v>0.80531628375901998</v>
      </c>
      <c r="AK106" s="65">
        <f t="shared" si="133"/>
        <v>-0.18930116560894716</v>
      </c>
      <c r="AL106" s="65">
        <f t="shared" si="134"/>
        <v>-0.15961506662154556</v>
      </c>
      <c r="AM106" s="66">
        <f t="shared" si="135"/>
        <v>0.82753724340401602</v>
      </c>
      <c r="AN106" s="66">
        <f t="shared" si="136"/>
        <v>0.85247187069458008</v>
      </c>
      <c r="AO106" s="65">
        <f t="shared" si="147"/>
        <v>1383.9099873712944</v>
      </c>
      <c r="AP106" s="65">
        <f t="shared" si="40"/>
        <v>348.12608431267648</v>
      </c>
      <c r="AQ106" s="65">
        <f t="shared" si="41"/>
        <v>1.5779161797784533</v>
      </c>
      <c r="AR106" s="65">
        <f t="shared" si="42"/>
        <v>0.80528456245081637</v>
      </c>
      <c r="AS106" s="65">
        <f t="shared" si="137"/>
        <v>-0.18933993219827555</v>
      </c>
      <c r="AT106" s="65">
        <f t="shared" si="138"/>
        <v>-0.15965662821037019</v>
      </c>
      <c r="AU106" s="66">
        <f t="shared" si="139"/>
        <v>0.82750516322937062</v>
      </c>
      <c r="AV106" s="66">
        <f t="shared" si="140"/>
        <v>0.85243644134546082</v>
      </c>
      <c r="AW106" s="65">
        <f t="shared" si="148"/>
        <v>1383.9385861032129</v>
      </c>
      <c r="AX106" s="65">
        <f t="shared" si="43"/>
        <v>348.12676928815762</v>
      </c>
      <c r="AY106" s="65">
        <f t="shared" si="44"/>
        <v>1.5779147637033994</v>
      </c>
      <c r="AZ106" s="65">
        <f t="shared" si="45"/>
        <v>0.80528490558536991</v>
      </c>
      <c r="BA106" s="65">
        <f t="shared" si="141"/>
        <v>-0.18933951284320416</v>
      </c>
      <c r="BB106" s="65">
        <f t="shared" si="142"/>
        <v>-0.15965617859921311</v>
      </c>
      <c r="BC106" s="66">
        <f t="shared" si="46"/>
        <v>0.82750551024793018</v>
      </c>
      <c r="BD106" s="66">
        <f t="shared" si="47"/>
        <v>0.85243682461048165</v>
      </c>
      <c r="BE106" s="65">
        <f t="shared" si="149"/>
        <v>1383.9382766272545</v>
      </c>
      <c r="BF106" s="65">
        <f t="shared" si="48"/>
        <v>348.12676187588011</v>
      </c>
      <c r="BG106" s="65">
        <f t="shared" si="49"/>
        <v>1.5779147790270374</v>
      </c>
      <c r="BH106" s="65">
        <f t="shared" si="50"/>
        <v>0.80528490187223822</v>
      </c>
      <c r="BI106" s="65">
        <f t="shared" si="51"/>
        <v>-0.18933951738113264</v>
      </c>
      <c r="BJ106" s="65">
        <f t="shared" si="52"/>
        <v>-0.15965618346454663</v>
      </c>
      <c r="BK106" s="66">
        <f t="shared" si="53"/>
        <v>0.82750550649276933</v>
      </c>
      <c r="BL106" s="66">
        <f t="shared" si="54"/>
        <v>0.85243682046309222</v>
      </c>
      <c r="BM106" s="65">
        <f t="shared" si="150"/>
        <v>1383.9382799761452</v>
      </c>
      <c r="BN106" s="65">
        <f t="shared" si="55"/>
        <v>348.12676195608964</v>
      </c>
      <c r="BO106" s="65">
        <f t="shared" si="56"/>
        <v>1.5779147788612176</v>
      </c>
      <c r="BP106" s="65">
        <f t="shared" si="57"/>
        <v>0.80528490191241875</v>
      </c>
      <c r="BQ106" s="65">
        <f t="shared" si="58"/>
        <v>-0.1893395173320267</v>
      </c>
      <c r="BR106" s="65">
        <f t="shared" si="59"/>
        <v>-0.15965618341189797</v>
      </c>
      <c r="BS106" s="66">
        <f t="shared" si="60"/>
        <v>0.82750550653340482</v>
      </c>
      <c r="BT106" s="66">
        <f t="shared" si="61"/>
        <v>0.85243682050797187</v>
      </c>
      <c r="BU106" s="65">
        <f t="shared" si="151"/>
        <v>1383.9382799399068</v>
      </c>
      <c r="BV106" s="65">
        <f t="shared" si="62"/>
        <v>348.12676195522164</v>
      </c>
      <c r="BW106" s="65">
        <f t="shared" si="63"/>
        <v>1.5779147788630119</v>
      </c>
      <c r="BX106" s="65">
        <f t="shared" si="64"/>
        <v>0.80528490191198387</v>
      </c>
      <c r="BY106" s="65">
        <f t="shared" si="65"/>
        <v>-0.18933951733255755</v>
      </c>
      <c r="BZ106" s="65">
        <f t="shared" si="66"/>
        <v>-0.15965618341246846</v>
      </c>
      <c r="CA106" s="66">
        <f t="shared" si="67"/>
        <v>0.82750550653296551</v>
      </c>
      <c r="CB106" s="66">
        <f t="shared" si="68"/>
        <v>0.85243682050748559</v>
      </c>
      <c r="CC106" s="65">
        <f t="shared" si="152"/>
        <v>1383.9382799402993</v>
      </c>
      <c r="CD106" s="65">
        <f t="shared" si="69"/>
        <v>348.12676195523107</v>
      </c>
      <c r="CE106" s="65">
        <f t="shared" si="70"/>
        <v>1.5779147788629924</v>
      </c>
      <c r="CF106" s="65">
        <f t="shared" si="71"/>
        <v>0.80528490191198865</v>
      </c>
      <c r="CG106" s="65">
        <f t="shared" si="72"/>
        <v>-0.18933951733255233</v>
      </c>
      <c r="CH106" s="65">
        <f t="shared" si="73"/>
        <v>-0.15965618341246163</v>
      </c>
      <c r="CI106" s="66">
        <f t="shared" si="74"/>
        <v>0.82750550653296984</v>
      </c>
      <c r="CJ106" s="66">
        <f t="shared" si="75"/>
        <v>0.85243682050749137</v>
      </c>
      <c r="CK106" s="65">
        <f t="shared" si="153"/>
        <v>1383.9382799402933</v>
      </c>
      <c r="CL106" s="65">
        <f t="shared" si="76"/>
        <v>348.12676195523096</v>
      </c>
      <c r="CM106" s="65">
        <f t="shared" si="77"/>
        <v>1.5779147788629926</v>
      </c>
      <c r="CN106" s="65">
        <f t="shared" si="78"/>
        <v>0.80528490191198854</v>
      </c>
      <c r="CO106" s="65">
        <f t="shared" si="79"/>
        <v>-0.18933951733255217</v>
      </c>
      <c r="CP106" s="65">
        <f t="shared" si="80"/>
        <v>-0.15965618341246196</v>
      </c>
      <c r="CQ106" s="66">
        <f t="shared" si="81"/>
        <v>0.82750550653296995</v>
      </c>
      <c r="CR106" s="66">
        <f t="shared" si="82"/>
        <v>0.85243682050749114</v>
      </c>
      <c r="CS106" s="65">
        <f t="shared" si="154"/>
        <v>1383.9382799402933</v>
      </c>
      <c r="CT106" s="65">
        <f t="shared" si="83"/>
        <v>348.12676195523096</v>
      </c>
      <c r="CU106" s="65">
        <f t="shared" si="84"/>
        <v>1.5779147788629926</v>
      </c>
      <c r="CV106" s="65">
        <f t="shared" si="85"/>
        <v>0.80528490191198854</v>
      </c>
      <c r="CW106" s="65">
        <f t="shared" si="86"/>
        <v>-0.18933951733255217</v>
      </c>
      <c r="CX106" s="65">
        <f t="shared" si="87"/>
        <v>-0.15965618341246196</v>
      </c>
      <c r="CY106" s="66">
        <f t="shared" si="88"/>
        <v>0.82750550653296995</v>
      </c>
      <c r="CZ106" s="66">
        <f t="shared" si="89"/>
        <v>0.85243682050749114</v>
      </c>
      <c r="DA106" s="65">
        <f t="shared" si="155"/>
        <v>1383.9382799402933</v>
      </c>
      <c r="DB106" s="65">
        <f t="shared" si="90"/>
        <v>348.12676195523096</v>
      </c>
      <c r="DC106" s="65">
        <f t="shared" si="91"/>
        <v>1.5779147788629926</v>
      </c>
      <c r="DD106" s="65">
        <f t="shared" si="92"/>
        <v>0.80528490191198854</v>
      </c>
      <c r="DE106" s="65">
        <f t="shared" si="93"/>
        <v>-0.18933951733255217</v>
      </c>
      <c r="DF106" s="65">
        <f t="shared" si="94"/>
        <v>-0.15965618341246196</v>
      </c>
      <c r="DG106" s="66">
        <f t="shared" si="95"/>
        <v>0.82750550653296995</v>
      </c>
      <c r="DH106" s="66">
        <f t="shared" si="96"/>
        <v>0.85243682050749114</v>
      </c>
      <c r="DI106" s="65">
        <f t="shared" si="156"/>
        <v>1383.9382799402933</v>
      </c>
      <c r="DJ106" s="65">
        <f t="shared" si="97"/>
        <v>348.12676195523096</v>
      </c>
      <c r="DK106" s="65">
        <f t="shared" si="98"/>
        <v>1.5779147788629926</v>
      </c>
      <c r="DL106" s="65">
        <f t="shared" si="99"/>
        <v>0.80528490191198854</v>
      </c>
      <c r="DM106" s="65">
        <f t="shared" si="100"/>
        <v>-0.18933951733255217</v>
      </c>
      <c r="DN106" s="65">
        <f t="shared" si="101"/>
        <v>-0.15965618341246196</v>
      </c>
      <c r="DO106" s="66">
        <f t="shared" si="102"/>
        <v>0.82750550653296995</v>
      </c>
      <c r="DP106" s="66">
        <f t="shared" si="103"/>
        <v>0.85243682050749114</v>
      </c>
      <c r="DQ106" s="65">
        <f t="shared" si="157"/>
        <v>1383.9382799402933</v>
      </c>
      <c r="DR106" s="65">
        <f t="shared" si="104"/>
        <v>348.12676195523096</v>
      </c>
      <c r="DS106" s="65">
        <f t="shared" si="105"/>
        <v>1.5779147788629926</v>
      </c>
      <c r="DT106" s="65">
        <f t="shared" si="106"/>
        <v>0.80528490191198854</v>
      </c>
      <c r="DU106" s="65">
        <f t="shared" si="107"/>
        <v>-0.18933951733255217</v>
      </c>
      <c r="DV106" s="65">
        <f t="shared" si="108"/>
        <v>-0.15965618341246196</v>
      </c>
      <c r="DW106" s="66">
        <f t="shared" si="109"/>
        <v>0.82750550653296995</v>
      </c>
      <c r="DX106" s="66">
        <f t="shared" si="110"/>
        <v>0.85243682050749114</v>
      </c>
      <c r="DY106" s="65">
        <f t="shared" si="158"/>
        <v>1383.9382799402933</v>
      </c>
      <c r="DZ106" s="65">
        <f t="shared" si="111"/>
        <v>348.12676195523096</v>
      </c>
      <c r="EA106" s="65">
        <f t="shared" si="112"/>
        <v>1.5779147788629926</v>
      </c>
      <c r="EB106" s="65">
        <f t="shared" si="113"/>
        <v>0.80528490191198854</v>
      </c>
      <c r="EC106" s="65">
        <f t="shared" si="114"/>
        <v>-0.18933951733255217</v>
      </c>
      <c r="ED106" s="65">
        <f t="shared" si="115"/>
        <v>-0.15965618341246196</v>
      </c>
      <c r="EE106" s="66">
        <f t="shared" si="116"/>
        <v>0.82750550653296995</v>
      </c>
      <c r="EF106" s="66">
        <f t="shared" si="117"/>
        <v>0.85243682050749114</v>
      </c>
      <c r="EG106" s="65">
        <f t="shared" si="159"/>
        <v>1383.9382799402933</v>
      </c>
      <c r="EH106" s="65">
        <f t="shared" si="118"/>
        <v>348.12676195523096</v>
      </c>
      <c r="EI106" s="65">
        <f t="shared" si="119"/>
        <v>1.5779147788629926</v>
      </c>
      <c r="EJ106" s="65">
        <f t="shared" si="120"/>
        <v>0.80528490191198854</v>
      </c>
      <c r="EK106" s="65">
        <f t="shared" si="121"/>
        <v>-0.18933951733255217</v>
      </c>
      <c r="EL106" s="65">
        <f t="shared" si="122"/>
        <v>-0.15965618341246196</v>
      </c>
      <c r="EM106" s="66">
        <f t="shared" si="123"/>
        <v>0.82750550653296995</v>
      </c>
      <c r="EN106" s="66">
        <f t="shared" si="124"/>
        <v>0.85243682050749114</v>
      </c>
      <c r="EO106" s="65">
        <f t="shared" si="160"/>
        <v>1383.9382799402933</v>
      </c>
      <c r="EP106" s="65">
        <f t="shared" si="125"/>
        <v>348.12676195523096</v>
      </c>
      <c r="EQ106" s="65">
        <f t="shared" si="126"/>
        <v>1.5779147788629926</v>
      </c>
      <c r="ER106" s="65">
        <f t="shared" si="127"/>
        <v>0.80528490191198854</v>
      </c>
      <c r="ES106" s="65">
        <f t="shared" si="128"/>
        <v>-0.18933951733255217</v>
      </c>
      <c r="ET106" s="65">
        <f t="shared" si="129"/>
        <v>-0.15965618341246196</v>
      </c>
      <c r="EU106" s="66">
        <f t="shared" si="130"/>
        <v>0.82750550653296995</v>
      </c>
      <c r="EV106" s="66">
        <f t="shared" si="131"/>
        <v>0.85243682050749114</v>
      </c>
      <c r="EW106" s="65">
        <f t="shared" si="161"/>
        <v>0.47985947300860921</v>
      </c>
      <c r="EX106" s="65">
        <f t="shared" si="132"/>
        <v>74.976761955230984</v>
      </c>
      <c r="EY106" s="16"/>
      <c r="EZ106" s="16"/>
      <c r="FA106" s="16"/>
      <c r="FB106" s="16"/>
      <c r="FC106" s="16"/>
      <c r="FD106" s="16"/>
      <c r="FE106" s="16"/>
      <c r="FF106" s="16"/>
      <c r="FG106" s="16"/>
      <c r="FH106" s="16"/>
      <c r="FI106" s="16"/>
      <c r="FJ106" s="16"/>
    </row>
    <row r="107" spans="19:166" x14ac:dyDescent="0.3">
      <c r="S107" s="50">
        <v>0.45</v>
      </c>
      <c r="T107" s="65">
        <f t="shared" si="25"/>
        <v>0.4427159974774017</v>
      </c>
      <c r="U107" s="65">
        <f t="shared" si="26"/>
        <v>0.55728400252259835</v>
      </c>
      <c r="V107" s="65">
        <f t="shared" si="27"/>
        <v>0.4427159974774017</v>
      </c>
      <c r="W107" s="65">
        <f t="shared" si="28"/>
        <v>0.55728400252259835</v>
      </c>
      <c r="X107" s="65">
        <f t="shared" si="29"/>
        <v>0.42285191956124302</v>
      </c>
      <c r="Y107" s="65">
        <f t="shared" si="30"/>
        <v>0.57714808043875687</v>
      </c>
      <c r="Z107" s="55">
        <f t="shared" si="145"/>
        <v>342.54557428889251</v>
      </c>
      <c r="AA107" s="65">
        <f t="shared" si="31"/>
        <v>1.5896846202021833</v>
      </c>
      <c r="AB107" s="65">
        <f t="shared" si="32"/>
        <v>0.80244849596001544</v>
      </c>
      <c r="AC107" s="65">
        <f t="shared" si="143"/>
        <v>-0.18480550492202469</v>
      </c>
      <c r="AD107" s="65">
        <f t="shared" si="144"/>
        <v>-0.16981816776244124</v>
      </c>
      <c r="AE107" s="66">
        <f t="shared" si="35"/>
        <v>0.83126594526528408</v>
      </c>
      <c r="AF107" s="66">
        <f t="shared" si="36"/>
        <v>0.84381823600560957</v>
      </c>
      <c r="AG107" s="65">
        <f t="shared" si="146"/>
        <v>1383.4695096686728</v>
      </c>
      <c r="AH107" s="65">
        <f t="shared" si="37"/>
        <v>348.11553291094941</v>
      </c>
      <c r="AI107" s="65">
        <f t="shared" si="38"/>
        <v>1.5779379939447247</v>
      </c>
      <c r="AJ107" s="65">
        <f t="shared" si="39"/>
        <v>0.80527927663427401</v>
      </c>
      <c r="AK107" s="65">
        <f t="shared" si="133"/>
        <v>-0.18149980555637496</v>
      </c>
      <c r="AL107" s="65">
        <f t="shared" si="134"/>
        <v>-0.1659547616007313</v>
      </c>
      <c r="AM107" s="66">
        <f t="shared" si="135"/>
        <v>0.83401840747302636</v>
      </c>
      <c r="AN107" s="66">
        <f t="shared" si="136"/>
        <v>0.84708455407189953</v>
      </c>
      <c r="AO107" s="65">
        <f t="shared" si="147"/>
        <v>1380.7954435471331</v>
      </c>
      <c r="AP107" s="65">
        <f t="shared" si="40"/>
        <v>348.0514202684534</v>
      </c>
      <c r="AQ107" s="65">
        <f t="shared" si="41"/>
        <v>1.5780705765472007</v>
      </c>
      <c r="AR107" s="65">
        <f t="shared" si="42"/>
        <v>0.8052471527042071</v>
      </c>
      <c r="AS107" s="65">
        <f t="shared" si="137"/>
        <v>-0.18153723826804941</v>
      </c>
      <c r="AT107" s="65">
        <f t="shared" si="138"/>
        <v>-0.16599832379198787</v>
      </c>
      <c r="AU107" s="66">
        <f t="shared" si="139"/>
        <v>0.83398718848675746</v>
      </c>
      <c r="AV107" s="66">
        <f t="shared" si="140"/>
        <v>0.84704765401627402</v>
      </c>
      <c r="AW107" s="65">
        <f t="shared" si="148"/>
        <v>1380.8248085832954</v>
      </c>
      <c r="AX107" s="65">
        <f t="shared" si="43"/>
        <v>348.05212484702383</v>
      </c>
      <c r="AY107" s="65">
        <f t="shared" si="44"/>
        <v>1.5780691191784646</v>
      </c>
      <c r="AZ107" s="65">
        <f t="shared" si="45"/>
        <v>0.80524750579384263</v>
      </c>
      <c r="BA107" s="65">
        <f t="shared" si="141"/>
        <v>-0.18153682681695882</v>
      </c>
      <c r="BB107" s="65">
        <f t="shared" si="142"/>
        <v>-0.16599784494408582</v>
      </c>
      <c r="BC107" s="66">
        <f t="shared" si="46"/>
        <v>0.83398753163176631</v>
      </c>
      <c r="BD107" s="66">
        <f t="shared" si="47"/>
        <v>0.84704805962336316</v>
      </c>
      <c r="BE107" s="65">
        <f t="shared" si="149"/>
        <v>1380.8244856968493</v>
      </c>
      <c r="BF107" s="65">
        <f t="shared" si="48"/>
        <v>348.05211709981774</v>
      </c>
      <c r="BG107" s="65">
        <f t="shared" si="49"/>
        <v>1.5780691352029488</v>
      </c>
      <c r="BH107" s="65">
        <f t="shared" si="50"/>
        <v>0.80524750191144623</v>
      </c>
      <c r="BI107" s="65">
        <f t="shared" si="51"/>
        <v>-0.18153683134106685</v>
      </c>
      <c r="BJ107" s="65">
        <f t="shared" si="52"/>
        <v>-0.16599785020925245</v>
      </c>
      <c r="BK107" s="66">
        <f t="shared" si="53"/>
        <v>0.83398752785871666</v>
      </c>
      <c r="BL107" s="66">
        <f t="shared" si="54"/>
        <v>0.847048055163514</v>
      </c>
      <c r="BM107" s="65">
        <f t="shared" si="150"/>
        <v>1380.8244892471316</v>
      </c>
      <c r="BN107" s="65">
        <f t="shared" si="55"/>
        <v>348.05211718500186</v>
      </c>
      <c r="BO107" s="65">
        <f t="shared" si="56"/>
        <v>1.5780691350267522</v>
      </c>
      <c r="BP107" s="65">
        <f t="shared" si="57"/>
        <v>0.80524750195413497</v>
      </c>
      <c r="BQ107" s="65">
        <f t="shared" si="58"/>
        <v>-0.18153683129132259</v>
      </c>
      <c r="BR107" s="65">
        <f t="shared" si="59"/>
        <v>-0.16599785015135976</v>
      </c>
      <c r="BS107" s="66">
        <f t="shared" si="60"/>
        <v>0.83398752790020281</v>
      </c>
      <c r="BT107" s="66">
        <f t="shared" si="61"/>
        <v>0.84704805521255189</v>
      </c>
      <c r="BU107" s="65">
        <f t="shared" si="151"/>
        <v>1380.8244892080938</v>
      </c>
      <c r="BV107" s="65">
        <f t="shared" si="62"/>
        <v>348.0521171840652</v>
      </c>
      <c r="BW107" s="65">
        <f t="shared" si="63"/>
        <v>1.5780691350286897</v>
      </c>
      <c r="BX107" s="65">
        <f t="shared" si="64"/>
        <v>0.80524750195366557</v>
      </c>
      <c r="BY107" s="65">
        <f t="shared" si="65"/>
        <v>-0.18153683129186976</v>
      </c>
      <c r="BZ107" s="65">
        <f t="shared" si="66"/>
        <v>-0.1659978501519962</v>
      </c>
      <c r="CA107" s="66">
        <f t="shared" si="67"/>
        <v>0.83398752789974639</v>
      </c>
      <c r="CB107" s="66">
        <f t="shared" si="68"/>
        <v>0.84704805521201287</v>
      </c>
      <c r="CC107" s="65">
        <f t="shared" si="152"/>
        <v>1380.8244892085229</v>
      </c>
      <c r="CD107" s="65">
        <f t="shared" si="69"/>
        <v>348.05211718407548</v>
      </c>
      <c r="CE107" s="65">
        <f t="shared" si="70"/>
        <v>1.5780691350286684</v>
      </c>
      <c r="CF107" s="65">
        <f t="shared" si="71"/>
        <v>0.80524750195367079</v>
      </c>
      <c r="CG107" s="65">
        <f t="shared" si="72"/>
        <v>-0.18153683129186332</v>
      </c>
      <c r="CH107" s="65">
        <f t="shared" si="73"/>
        <v>-0.16599785015198981</v>
      </c>
      <c r="CI107" s="66">
        <f t="shared" si="74"/>
        <v>0.83398752789975183</v>
      </c>
      <c r="CJ107" s="66">
        <f t="shared" si="75"/>
        <v>0.8470480552120182</v>
      </c>
      <c r="CK107" s="65">
        <f t="shared" si="153"/>
        <v>1380.824489208519</v>
      </c>
      <c r="CL107" s="65">
        <f t="shared" si="76"/>
        <v>348.05211718407543</v>
      </c>
      <c r="CM107" s="65">
        <f t="shared" si="77"/>
        <v>1.5780691350286684</v>
      </c>
      <c r="CN107" s="65">
        <f t="shared" si="78"/>
        <v>0.80524750195367079</v>
      </c>
      <c r="CO107" s="65">
        <f t="shared" si="79"/>
        <v>-0.18153683129186332</v>
      </c>
      <c r="CP107" s="65">
        <f t="shared" si="80"/>
        <v>-0.16599785015198981</v>
      </c>
      <c r="CQ107" s="66">
        <f t="shared" si="81"/>
        <v>0.83398752789975183</v>
      </c>
      <c r="CR107" s="66">
        <f t="shared" si="82"/>
        <v>0.8470480552120182</v>
      </c>
      <c r="CS107" s="65">
        <f t="shared" si="154"/>
        <v>1380.8244892085179</v>
      </c>
      <c r="CT107" s="65">
        <f t="shared" si="83"/>
        <v>348.05211718407537</v>
      </c>
      <c r="CU107" s="65">
        <f t="shared" si="84"/>
        <v>1.5780691350286686</v>
      </c>
      <c r="CV107" s="65">
        <f t="shared" si="85"/>
        <v>0.80524750195367067</v>
      </c>
      <c r="CW107" s="65">
        <f t="shared" si="86"/>
        <v>-0.18153683129186332</v>
      </c>
      <c r="CX107" s="65">
        <f t="shared" si="87"/>
        <v>-0.16599785015198959</v>
      </c>
      <c r="CY107" s="66">
        <f t="shared" si="88"/>
        <v>0.83398752789975183</v>
      </c>
      <c r="CZ107" s="66">
        <f t="shared" si="89"/>
        <v>0.84704805521201842</v>
      </c>
      <c r="DA107" s="65">
        <f t="shared" si="155"/>
        <v>1380.824489208519</v>
      </c>
      <c r="DB107" s="65">
        <f t="shared" si="90"/>
        <v>348.05211718407543</v>
      </c>
      <c r="DC107" s="65">
        <f t="shared" si="91"/>
        <v>1.5780691350286684</v>
      </c>
      <c r="DD107" s="65">
        <f t="shared" si="92"/>
        <v>0.80524750195367079</v>
      </c>
      <c r="DE107" s="65">
        <f t="shared" si="93"/>
        <v>-0.18153683129186332</v>
      </c>
      <c r="DF107" s="65">
        <f t="shared" si="94"/>
        <v>-0.16599785015198981</v>
      </c>
      <c r="DG107" s="66">
        <f t="shared" si="95"/>
        <v>0.83398752789975183</v>
      </c>
      <c r="DH107" s="66">
        <f t="shared" si="96"/>
        <v>0.8470480552120182</v>
      </c>
      <c r="DI107" s="65">
        <f t="shared" si="156"/>
        <v>1380.8244892085179</v>
      </c>
      <c r="DJ107" s="65">
        <f t="shared" si="97"/>
        <v>348.05211718407537</v>
      </c>
      <c r="DK107" s="65">
        <f t="shared" si="98"/>
        <v>1.5780691350286686</v>
      </c>
      <c r="DL107" s="65">
        <f t="shared" si="99"/>
        <v>0.80524750195367067</v>
      </c>
      <c r="DM107" s="65">
        <f t="shared" si="100"/>
        <v>-0.18153683129186332</v>
      </c>
      <c r="DN107" s="65">
        <f t="shared" si="101"/>
        <v>-0.16599785015198959</v>
      </c>
      <c r="DO107" s="66">
        <f t="shared" si="102"/>
        <v>0.83398752789975183</v>
      </c>
      <c r="DP107" s="66">
        <f t="shared" si="103"/>
        <v>0.84704805521201842</v>
      </c>
      <c r="DQ107" s="65">
        <f t="shared" si="157"/>
        <v>1380.824489208519</v>
      </c>
      <c r="DR107" s="65">
        <f t="shared" si="104"/>
        <v>348.05211718407543</v>
      </c>
      <c r="DS107" s="65">
        <f t="shared" si="105"/>
        <v>1.5780691350286684</v>
      </c>
      <c r="DT107" s="65">
        <f t="shared" si="106"/>
        <v>0.80524750195367079</v>
      </c>
      <c r="DU107" s="65">
        <f t="shared" si="107"/>
        <v>-0.18153683129186332</v>
      </c>
      <c r="DV107" s="65">
        <f t="shared" si="108"/>
        <v>-0.16599785015198981</v>
      </c>
      <c r="DW107" s="66">
        <f t="shared" si="109"/>
        <v>0.83398752789975183</v>
      </c>
      <c r="DX107" s="66">
        <f t="shared" si="110"/>
        <v>0.8470480552120182</v>
      </c>
      <c r="DY107" s="65">
        <f t="shared" si="158"/>
        <v>1380.8244892085179</v>
      </c>
      <c r="DZ107" s="65">
        <f t="shared" si="111"/>
        <v>348.05211718407537</v>
      </c>
      <c r="EA107" s="65">
        <f t="shared" si="112"/>
        <v>1.5780691350286686</v>
      </c>
      <c r="EB107" s="65">
        <f t="shared" si="113"/>
        <v>0.80524750195367067</v>
      </c>
      <c r="EC107" s="65">
        <f t="shared" si="114"/>
        <v>-0.18153683129186332</v>
      </c>
      <c r="ED107" s="65">
        <f t="shared" si="115"/>
        <v>-0.16599785015198959</v>
      </c>
      <c r="EE107" s="66">
        <f t="shared" si="116"/>
        <v>0.83398752789975183</v>
      </c>
      <c r="EF107" s="66">
        <f t="shared" si="117"/>
        <v>0.84704805521201842</v>
      </c>
      <c r="EG107" s="65">
        <f t="shared" si="159"/>
        <v>1380.824489208519</v>
      </c>
      <c r="EH107" s="65">
        <f t="shared" si="118"/>
        <v>348.05211718407543</v>
      </c>
      <c r="EI107" s="65">
        <f t="shared" si="119"/>
        <v>1.5780691350286684</v>
      </c>
      <c r="EJ107" s="65">
        <f t="shared" si="120"/>
        <v>0.80524750195367079</v>
      </c>
      <c r="EK107" s="65">
        <f t="shared" si="121"/>
        <v>-0.18153683129186332</v>
      </c>
      <c r="EL107" s="65">
        <f t="shared" si="122"/>
        <v>-0.16599785015198981</v>
      </c>
      <c r="EM107" s="66">
        <f t="shared" si="123"/>
        <v>0.83398752789975183</v>
      </c>
      <c r="EN107" s="66">
        <f t="shared" si="124"/>
        <v>0.8470480552120182</v>
      </c>
      <c r="EO107" s="65">
        <f t="shared" si="160"/>
        <v>1380.8244892085179</v>
      </c>
      <c r="EP107" s="65">
        <f t="shared" si="125"/>
        <v>348.05211718407537</v>
      </c>
      <c r="EQ107" s="65">
        <f t="shared" si="126"/>
        <v>1.5780691350286686</v>
      </c>
      <c r="ER107" s="65">
        <f t="shared" si="127"/>
        <v>0.80524750195367067</v>
      </c>
      <c r="ES107" s="65">
        <f t="shared" si="128"/>
        <v>-0.18153683129186332</v>
      </c>
      <c r="ET107" s="65">
        <f t="shared" si="129"/>
        <v>-0.16599785015198959</v>
      </c>
      <c r="EU107" s="66">
        <f t="shared" si="130"/>
        <v>0.83398752789975183</v>
      </c>
      <c r="EV107" s="66">
        <f t="shared" si="131"/>
        <v>0.84704805521201842</v>
      </c>
      <c r="EW107" s="65">
        <f t="shared" si="161"/>
        <v>0.49349679000079971</v>
      </c>
      <c r="EX107" s="65">
        <f t="shared" si="132"/>
        <v>74.902117184075394</v>
      </c>
      <c r="EY107" s="16"/>
      <c r="EZ107" s="16"/>
      <c r="FA107" s="16"/>
      <c r="FB107" s="16"/>
      <c r="FC107" s="16"/>
      <c r="FD107" s="16"/>
      <c r="FE107" s="16"/>
      <c r="FF107" s="16"/>
      <c r="FG107" s="16"/>
      <c r="FH107" s="16"/>
      <c r="FI107" s="16"/>
      <c r="FJ107" s="16"/>
    </row>
    <row r="108" spans="19:166" x14ac:dyDescent="0.3">
      <c r="S108" s="50">
        <v>0.46</v>
      </c>
      <c r="T108" s="65">
        <f t="shared" si="25"/>
        <v>0.45268735806207416</v>
      </c>
      <c r="U108" s="65">
        <f t="shared" si="26"/>
        <v>0.54731264193792584</v>
      </c>
      <c r="V108" s="65">
        <f t="shared" si="27"/>
        <v>0.45268735806207416</v>
      </c>
      <c r="W108" s="65">
        <f t="shared" si="28"/>
        <v>0.54731264193792584</v>
      </c>
      <c r="X108" s="65">
        <f t="shared" si="29"/>
        <v>0.43272327964860902</v>
      </c>
      <c r="Y108" s="65">
        <f t="shared" si="30"/>
        <v>0.56727672035139087</v>
      </c>
      <c r="Z108" s="55">
        <f t="shared" si="145"/>
        <v>342.48541626160488</v>
      </c>
      <c r="AA108" s="65">
        <f t="shared" si="31"/>
        <v>1.5898140586486766</v>
      </c>
      <c r="AB108" s="65">
        <f t="shared" si="32"/>
        <v>0.80241747495517002</v>
      </c>
      <c r="AC108" s="65">
        <f t="shared" si="143"/>
        <v>-0.17705082777833131</v>
      </c>
      <c r="AD108" s="65">
        <f t="shared" si="144"/>
        <v>-0.17636497165133214</v>
      </c>
      <c r="AE108" s="66">
        <f t="shared" si="35"/>
        <v>0.8377372031199839</v>
      </c>
      <c r="AF108" s="66">
        <f t="shared" si="36"/>
        <v>0.83831196739382763</v>
      </c>
      <c r="AG108" s="65">
        <f t="shared" si="146"/>
        <v>1380.1294061032238</v>
      </c>
      <c r="AH108" s="65">
        <f t="shared" si="37"/>
        <v>348.03543633378456</v>
      </c>
      <c r="AI108" s="65">
        <f t="shared" si="38"/>
        <v>1.5781036400825224</v>
      </c>
      <c r="AJ108" s="65">
        <f t="shared" si="39"/>
        <v>0.80523914223778714</v>
      </c>
      <c r="AK108" s="65">
        <f t="shared" si="133"/>
        <v>-0.17391130790160497</v>
      </c>
      <c r="AL108" s="65">
        <f t="shared" si="134"/>
        <v>-0.17238338175899004</v>
      </c>
      <c r="AM108" s="66">
        <f t="shared" si="135"/>
        <v>0.8403714286586661</v>
      </c>
      <c r="AN108" s="66">
        <f t="shared" si="136"/>
        <v>0.84165643558186243</v>
      </c>
      <c r="AO108" s="65">
        <f t="shared" si="147"/>
        <v>1377.4381012204028</v>
      </c>
      <c r="AP108" s="65">
        <f t="shared" si="40"/>
        <v>347.97078696308967</v>
      </c>
      <c r="AQ108" s="65">
        <f t="shared" si="41"/>
        <v>1.5782374084648354</v>
      </c>
      <c r="AR108" s="65">
        <f t="shared" si="42"/>
        <v>0.80520673603570569</v>
      </c>
      <c r="AS108" s="65">
        <f t="shared" si="137"/>
        <v>-0.17394729056731095</v>
      </c>
      <c r="AT108" s="65">
        <f t="shared" si="138"/>
        <v>-0.17242882189583802</v>
      </c>
      <c r="AU108" s="66">
        <f t="shared" si="139"/>
        <v>0.84034119039850974</v>
      </c>
      <c r="AV108" s="66">
        <f t="shared" si="140"/>
        <v>0.8416181914671661</v>
      </c>
      <c r="AW108" s="65">
        <f t="shared" si="148"/>
        <v>1377.4680469040907</v>
      </c>
      <c r="AX108" s="65">
        <f t="shared" si="43"/>
        <v>347.97150685264967</v>
      </c>
      <c r="AY108" s="65">
        <f t="shared" si="44"/>
        <v>1.5782359185788641</v>
      </c>
      <c r="AZ108" s="65">
        <f t="shared" si="45"/>
        <v>0.80520709694731263</v>
      </c>
      <c r="BA108" s="65">
        <f t="shared" si="141"/>
        <v>-0.17394688981473677</v>
      </c>
      <c r="BB108" s="65">
        <f t="shared" si="142"/>
        <v>-0.17242831578714785</v>
      </c>
      <c r="BC108" s="66">
        <f t="shared" si="46"/>
        <v>0.84034152716747246</v>
      </c>
      <c r="BD108" s="66">
        <f t="shared" si="47"/>
        <v>0.84161861741755439</v>
      </c>
      <c r="BE108" s="65">
        <f t="shared" si="149"/>
        <v>1377.4677132734848</v>
      </c>
      <c r="BF108" s="65">
        <f t="shared" si="48"/>
        <v>347.97149883228991</v>
      </c>
      <c r="BG108" s="65">
        <f t="shared" si="49"/>
        <v>1.5782359351777873</v>
      </c>
      <c r="BH108" s="65">
        <f t="shared" si="50"/>
        <v>0.80520709292636861</v>
      </c>
      <c r="BI108" s="65">
        <f t="shared" si="51"/>
        <v>-0.17394689427955073</v>
      </c>
      <c r="BJ108" s="65">
        <f t="shared" si="52"/>
        <v>-0.17242832142573944</v>
      </c>
      <c r="BK108" s="66">
        <f t="shared" si="53"/>
        <v>0.84034152341550383</v>
      </c>
      <c r="BL108" s="66">
        <f t="shared" si="54"/>
        <v>0.84161861267201077</v>
      </c>
      <c r="BM108" s="65">
        <f t="shared" si="150"/>
        <v>1377.4677169904739</v>
      </c>
      <c r="BN108" s="65">
        <f t="shared" si="55"/>
        <v>347.97149892164498</v>
      </c>
      <c r="BO108" s="65">
        <f t="shared" si="56"/>
        <v>1.5782359349928583</v>
      </c>
      <c r="BP108" s="65">
        <f t="shared" si="57"/>
        <v>0.80520709297116599</v>
      </c>
      <c r="BQ108" s="65">
        <f t="shared" si="58"/>
        <v>-0.17394689422980791</v>
      </c>
      <c r="BR108" s="65">
        <f t="shared" si="59"/>
        <v>-0.17242832136292047</v>
      </c>
      <c r="BS108" s="66">
        <f t="shared" si="60"/>
        <v>0.84034152345730484</v>
      </c>
      <c r="BT108" s="66">
        <f t="shared" si="61"/>
        <v>0.84161861272488037</v>
      </c>
      <c r="BU108" s="65">
        <f t="shared" si="151"/>
        <v>1377.4677169490633</v>
      </c>
      <c r="BV108" s="65">
        <f t="shared" si="62"/>
        <v>347.97149892064948</v>
      </c>
      <c r="BW108" s="65">
        <f t="shared" si="63"/>
        <v>1.5782359349949187</v>
      </c>
      <c r="BX108" s="65">
        <f t="shared" si="64"/>
        <v>0.80520709297066695</v>
      </c>
      <c r="BY108" s="65">
        <f t="shared" si="65"/>
        <v>-0.17394689423036225</v>
      </c>
      <c r="BZ108" s="65">
        <f t="shared" si="66"/>
        <v>-0.17242832136362007</v>
      </c>
      <c r="CA108" s="66">
        <f t="shared" si="67"/>
        <v>0.84034152345683899</v>
      </c>
      <c r="CB108" s="66">
        <f t="shared" si="68"/>
        <v>0.84161861272429161</v>
      </c>
      <c r="CC108" s="65">
        <f t="shared" si="152"/>
        <v>1377.4677169495255</v>
      </c>
      <c r="CD108" s="65">
        <f t="shared" si="69"/>
        <v>347.97149892066062</v>
      </c>
      <c r="CE108" s="65">
        <f t="shared" si="70"/>
        <v>1.5782359349948956</v>
      </c>
      <c r="CF108" s="65">
        <f t="shared" si="71"/>
        <v>0.80520709297067261</v>
      </c>
      <c r="CG108" s="65">
        <f t="shared" si="72"/>
        <v>-0.17394689423035603</v>
      </c>
      <c r="CH108" s="65">
        <f t="shared" si="73"/>
        <v>-0.17242832136361236</v>
      </c>
      <c r="CI108" s="66">
        <f t="shared" si="74"/>
        <v>0.84034152345684421</v>
      </c>
      <c r="CJ108" s="66">
        <f t="shared" si="75"/>
        <v>0.84161861272429805</v>
      </c>
      <c r="CK108" s="65">
        <f t="shared" si="153"/>
        <v>1377.4677169495194</v>
      </c>
      <c r="CL108" s="65">
        <f t="shared" si="76"/>
        <v>347.97149892066051</v>
      </c>
      <c r="CM108" s="65">
        <f t="shared" si="77"/>
        <v>1.5782359349948958</v>
      </c>
      <c r="CN108" s="65">
        <f t="shared" si="78"/>
        <v>0.8052070929706725</v>
      </c>
      <c r="CO108" s="65">
        <f t="shared" si="79"/>
        <v>-0.17394689423035642</v>
      </c>
      <c r="CP108" s="65">
        <f t="shared" si="80"/>
        <v>-0.17242832136361197</v>
      </c>
      <c r="CQ108" s="66">
        <f t="shared" si="81"/>
        <v>0.84034152345684388</v>
      </c>
      <c r="CR108" s="66">
        <f t="shared" si="82"/>
        <v>0.84161861272429839</v>
      </c>
      <c r="CS108" s="65">
        <f t="shared" si="154"/>
        <v>1377.4677169495192</v>
      </c>
      <c r="CT108" s="65">
        <f t="shared" si="83"/>
        <v>347.97149892066051</v>
      </c>
      <c r="CU108" s="65">
        <f t="shared" si="84"/>
        <v>1.5782359349948958</v>
      </c>
      <c r="CV108" s="65">
        <f t="shared" si="85"/>
        <v>0.8052070929706725</v>
      </c>
      <c r="CW108" s="65">
        <f t="shared" si="86"/>
        <v>-0.17394689423035642</v>
      </c>
      <c r="CX108" s="65">
        <f t="shared" si="87"/>
        <v>-0.17242832136361197</v>
      </c>
      <c r="CY108" s="66">
        <f t="shared" si="88"/>
        <v>0.84034152345684388</v>
      </c>
      <c r="CZ108" s="66">
        <f t="shared" si="89"/>
        <v>0.84161861272429839</v>
      </c>
      <c r="DA108" s="65">
        <f t="shared" si="155"/>
        <v>1377.4677169495192</v>
      </c>
      <c r="DB108" s="65">
        <f t="shared" si="90"/>
        <v>347.97149892066051</v>
      </c>
      <c r="DC108" s="65">
        <f t="shared" si="91"/>
        <v>1.5782359349948958</v>
      </c>
      <c r="DD108" s="65">
        <f t="shared" si="92"/>
        <v>0.8052070929706725</v>
      </c>
      <c r="DE108" s="65">
        <f t="shared" si="93"/>
        <v>-0.17394689423035642</v>
      </c>
      <c r="DF108" s="65">
        <f t="shared" si="94"/>
        <v>-0.17242832136361197</v>
      </c>
      <c r="DG108" s="66">
        <f t="shared" si="95"/>
        <v>0.84034152345684388</v>
      </c>
      <c r="DH108" s="66">
        <f t="shared" si="96"/>
        <v>0.84161861272429839</v>
      </c>
      <c r="DI108" s="65">
        <f t="shared" si="156"/>
        <v>1377.4677169495192</v>
      </c>
      <c r="DJ108" s="65">
        <f t="shared" si="97"/>
        <v>347.97149892066051</v>
      </c>
      <c r="DK108" s="65">
        <f t="shared" si="98"/>
        <v>1.5782359349948958</v>
      </c>
      <c r="DL108" s="65">
        <f t="shared" si="99"/>
        <v>0.8052070929706725</v>
      </c>
      <c r="DM108" s="65">
        <f t="shared" si="100"/>
        <v>-0.17394689423035642</v>
      </c>
      <c r="DN108" s="65">
        <f t="shared" si="101"/>
        <v>-0.17242832136361197</v>
      </c>
      <c r="DO108" s="66">
        <f t="shared" si="102"/>
        <v>0.84034152345684388</v>
      </c>
      <c r="DP108" s="66">
        <f t="shared" si="103"/>
        <v>0.84161861272429839</v>
      </c>
      <c r="DQ108" s="65">
        <f t="shared" si="157"/>
        <v>1377.4677169495192</v>
      </c>
      <c r="DR108" s="65">
        <f t="shared" si="104"/>
        <v>347.97149892066051</v>
      </c>
      <c r="DS108" s="65">
        <f t="shared" si="105"/>
        <v>1.5782359349948958</v>
      </c>
      <c r="DT108" s="65">
        <f t="shared" si="106"/>
        <v>0.8052070929706725</v>
      </c>
      <c r="DU108" s="65">
        <f t="shared" si="107"/>
        <v>-0.17394689423035642</v>
      </c>
      <c r="DV108" s="65">
        <f t="shared" si="108"/>
        <v>-0.17242832136361197</v>
      </c>
      <c r="DW108" s="66">
        <f t="shared" si="109"/>
        <v>0.84034152345684388</v>
      </c>
      <c r="DX108" s="66">
        <f t="shared" si="110"/>
        <v>0.84161861272429839</v>
      </c>
      <c r="DY108" s="65">
        <f t="shared" si="158"/>
        <v>1377.4677169495192</v>
      </c>
      <c r="DZ108" s="65">
        <f t="shared" si="111"/>
        <v>347.97149892066051</v>
      </c>
      <c r="EA108" s="65">
        <f t="shared" si="112"/>
        <v>1.5782359349948958</v>
      </c>
      <c r="EB108" s="65">
        <f t="shared" si="113"/>
        <v>0.8052070929706725</v>
      </c>
      <c r="EC108" s="65">
        <f t="shared" si="114"/>
        <v>-0.17394689423035642</v>
      </c>
      <c r="ED108" s="65">
        <f t="shared" si="115"/>
        <v>-0.17242832136361197</v>
      </c>
      <c r="EE108" s="66">
        <f t="shared" si="116"/>
        <v>0.84034152345684388</v>
      </c>
      <c r="EF108" s="66">
        <f t="shared" si="117"/>
        <v>0.84161861272429839</v>
      </c>
      <c r="EG108" s="65">
        <f t="shared" si="159"/>
        <v>1377.4677169495192</v>
      </c>
      <c r="EH108" s="65">
        <f t="shared" si="118"/>
        <v>347.97149892066051</v>
      </c>
      <c r="EI108" s="65">
        <f t="shared" si="119"/>
        <v>1.5782359349948958</v>
      </c>
      <c r="EJ108" s="65">
        <f t="shared" si="120"/>
        <v>0.8052070929706725</v>
      </c>
      <c r="EK108" s="65">
        <f t="shared" si="121"/>
        <v>-0.17394689423035642</v>
      </c>
      <c r="EL108" s="65">
        <f t="shared" si="122"/>
        <v>-0.17242832136361197</v>
      </c>
      <c r="EM108" s="66">
        <f t="shared" si="123"/>
        <v>0.84034152345684388</v>
      </c>
      <c r="EN108" s="66">
        <f t="shared" si="124"/>
        <v>0.84161861272429839</v>
      </c>
      <c r="EO108" s="65">
        <f t="shared" si="160"/>
        <v>1377.4677169495192</v>
      </c>
      <c r="EP108" s="65">
        <f t="shared" si="125"/>
        <v>347.97149892066051</v>
      </c>
      <c r="EQ108" s="65">
        <f t="shared" si="126"/>
        <v>1.5782359349948958</v>
      </c>
      <c r="ER108" s="65">
        <f t="shared" si="127"/>
        <v>0.8052070929706725</v>
      </c>
      <c r="ES108" s="65">
        <f t="shared" si="128"/>
        <v>-0.17394689423035642</v>
      </c>
      <c r="ET108" s="65">
        <f t="shared" si="129"/>
        <v>-0.17242832136361197</v>
      </c>
      <c r="EU108" s="66">
        <f t="shared" si="130"/>
        <v>0.84034152345684388</v>
      </c>
      <c r="EV108" s="66">
        <f t="shared" si="131"/>
        <v>0.84161861272429839</v>
      </c>
      <c r="EW108" s="65">
        <f t="shared" si="161"/>
        <v>0.50707110847676595</v>
      </c>
      <c r="EX108" s="65">
        <f t="shared" si="132"/>
        <v>74.821498920660531</v>
      </c>
      <c r="EY108" s="16"/>
      <c r="EZ108" s="16"/>
      <c r="FA108" s="16"/>
      <c r="FB108" s="16"/>
      <c r="FC108" s="16"/>
      <c r="FD108" s="16"/>
      <c r="FE108" s="16"/>
      <c r="FF108" s="16"/>
      <c r="FG108" s="16"/>
      <c r="FH108" s="16"/>
      <c r="FI108" s="16"/>
      <c r="FJ108" s="16"/>
    </row>
    <row r="109" spans="19:166" x14ac:dyDescent="0.3">
      <c r="S109" s="50">
        <v>0.47</v>
      </c>
      <c r="T109" s="65">
        <f t="shared" si="25"/>
        <v>0.46266459130873749</v>
      </c>
      <c r="U109" s="65">
        <f t="shared" si="26"/>
        <v>0.53733540869126251</v>
      </c>
      <c r="V109" s="65">
        <f t="shared" si="27"/>
        <v>0.46266459130873749</v>
      </c>
      <c r="W109" s="65">
        <f t="shared" si="28"/>
        <v>0.53733540869126251</v>
      </c>
      <c r="X109" s="65">
        <f t="shared" si="29"/>
        <v>0.44261634298277747</v>
      </c>
      <c r="Y109" s="65">
        <f t="shared" si="30"/>
        <v>0.55738365701722248</v>
      </c>
      <c r="Z109" s="55">
        <f t="shared" si="145"/>
        <v>342.4252582343172</v>
      </c>
      <c r="AA109" s="65">
        <f t="shared" si="31"/>
        <v>1.5899435531201846</v>
      </c>
      <c r="AB109" s="65">
        <f t="shared" si="32"/>
        <v>0.80238644425048733</v>
      </c>
      <c r="AC109" s="65">
        <f t="shared" si="143"/>
        <v>-0.16950825646806111</v>
      </c>
      <c r="AD109" s="65">
        <f t="shared" si="144"/>
        <v>-0.18299459564327342</v>
      </c>
      <c r="AE109" s="66">
        <f t="shared" si="35"/>
        <v>0.84407978533380368</v>
      </c>
      <c r="AF109" s="66">
        <f t="shared" si="36"/>
        <v>0.83277265632543651</v>
      </c>
      <c r="AG109" s="65">
        <f t="shared" si="146"/>
        <v>1376.5434909186872</v>
      </c>
      <c r="AH109" s="65">
        <f t="shared" si="37"/>
        <v>347.94927498312495</v>
      </c>
      <c r="AI109" s="65">
        <f t="shared" si="38"/>
        <v>1.5782819332281071</v>
      </c>
      <c r="AJ109" s="65">
        <f t="shared" si="39"/>
        <v>0.80519595054024284</v>
      </c>
      <c r="AK109" s="65">
        <f t="shared" si="133"/>
        <v>-0.16653177845943135</v>
      </c>
      <c r="AL109" s="65">
        <f t="shared" si="134"/>
        <v>-0.17889941170233226</v>
      </c>
      <c r="AM109" s="66">
        <f t="shared" si="135"/>
        <v>0.84659591299408321</v>
      </c>
      <c r="AN109" s="66">
        <f t="shared" si="136"/>
        <v>0.8361900060961297</v>
      </c>
      <c r="AO109" s="65">
        <f t="shared" si="147"/>
        <v>1373.8452889742623</v>
      </c>
      <c r="AP109" s="65">
        <f t="shared" si="40"/>
        <v>347.88432670239052</v>
      </c>
      <c r="AQ109" s="65">
        <f t="shared" si="41"/>
        <v>1.5784164020011711</v>
      </c>
      <c r="AR109" s="65">
        <f t="shared" si="42"/>
        <v>0.80516338010178545</v>
      </c>
      <c r="AS109" s="65">
        <f t="shared" si="137"/>
        <v>-0.16656621715550174</v>
      </c>
      <c r="AT109" s="65">
        <f t="shared" si="138"/>
        <v>-0.17894659344650005</v>
      </c>
      <c r="AU109" s="66">
        <f t="shared" si="139"/>
        <v>0.84656675783677682</v>
      </c>
      <c r="AV109" s="66">
        <f t="shared" si="140"/>
        <v>0.83615055412390016</v>
      </c>
      <c r="AW109" s="65">
        <f t="shared" si="148"/>
        <v>1373.8756282702932</v>
      </c>
      <c r="AX109" s="65">
        <f t="shared" si="43"/>
        <v>347.88505755641694</v>
      </c>
      <c r="AY109" s="65">
        <f t="shared" si="44"/>
        <v>1.578414888499589</v>
      </c>
      <c r="AZ109" s="65">
        <f t="shared" si="45"/>
        <v>0.80516374667275259</v>
      </c>
      <c r="BA109" s="65">
        <f t="shared" si="141"/>
        <v>-0.16656582954901566</v>
      </c>
      <c r="BB109" s="65">
        <f t="shared" si="142"/>
        <v>-0.17894606239130317</v>
      </c>
      <c r="BC109" s="66">
        <f t="shared" si="46"/>
        <v>0.84656708597160668</v>
      </c>
      <c r="BD109" s="66">
        <f t="shared" si="47"/>
        <v>0.83615099816611527</v>
      </c>
      <c r="BE109" s="65">
        <f t="shared" si="149"/>
        <v>1373.8752866885645</v>
      </c>
      <c r="BF109" s="65">
        <f t="shared" si="48"/>
        <v>347.88504932800475</v>
      </c>
      <c r="BG109" s="65">
        <f t="shared" si="49"/>
        <v>1.5784149055394938</v>
      </c>
      <c r="BH109" s="65">
        <f t="shared" si="50"/>
        <v>0.8051637425456748</v>
      </c>
      <c r="BI109" s="65">
        <f t="shared" si="51"/>
        <v>-0.16656583391292273</v>
      </c>
      <c r="BJ109" s="65">
        <f t="shared" si="52"/>
        <v>-0.17894606837023913</v>
      </c>
      <c r="BK109" s="66">
        <f t="shared" si="53"/>
        <v>0.84656708227726651</v>
      </c>
      <c r="BL109" s="66">
        <f t="shared" si="54"/>
        <v>0.83615099316682195</v>
      </c>
      <c r="BM109" s="65">
        <f t="shared" si="150"/>
        <v>1373.8752905342822</v>
      </c>
      <c r="BN109" s="65">
        <f t="shared" si="55"/>
        <v>347.8850494206448</v>
      </c>
      <c r="BO109" s="65">
        <f t="shared" si="56"/>
        <v>1.5784149053476491</v>
      </c>
      <c r="BP109" s="65">
        <f t="shared" si="57"/>
        <v>0.80516374259213974</v>
      </c>
      <c r="BQ109" s="65">
        <f t="shared" si="58"/>
        <v>-0.16656583386379187</v>
      </c>
      <c r="BR109" s="65">
        <f t="shared" si="59"/>
        <v>-0.17894606830292437</v>
      </c>
      <c r="BS109" s="66">
        <f t="shared" si="60"/>
        <v>0.84656708231885913</v>
      </c>
      <c r="BT109" s="66">
        <f t="shared" si="61"/>
        <v>0.83615099322310726</v>
      </c>
      <c r="BU109" s="65">
        <f t="shared" si="151"/>
        <v>1373.8752904909852</v>
      </c>
      <c r="BV109" s="65">
        <f t="shared" si="62"/>
        <v>347.88504941960184</v>
      </c>
      <c r="BW109" s="65">
        <f t="shared" si="63"/>
        <v>1.5784149053498089</v>
      </c>
      <c r="BX109" s="65">
        <f t="shared" si="64"/>
        <v>0.8051637425916166</v>
      </c>
      <c r="BY109" s="65">
        <f t="shared" si="65"/>
        <v>-0.16656583386434459</v>
      </c>
      <c r="BZ109" s="65">
        <f t="shared" si="66"/>
        <v>-0.1789460683036827</v>
      </c>
      <c r="CA109" s="66">
        <f t="shared" si="67"/>
        <v>0.84656708231839117</v>
      </c>
      <c r="CB109" s="66">
        <f t="shared" si="68"/>
        <v>0.83615099322247322</v>
      </c>
      <c r="CC109" s="65">
        <f t="shared" si="152"/>
        <v>1373.8752904914716</v>
      </c>
      <c r="CD109" s="65">
        <f t="shared" si="69"/>
        <v>347.88504941961355</v>
      </c>
      <c r="CE109" s="65">
        <f t="shared" si="70"/>
        <v>1.5784149053497847</v>
      </c>
      <c r="CF109" s="65">
        <f t="shared" si="71"/>
        <v>0.80516374259162249</v>
      </c>
      <c r="CG109" s="65">
        <f t="shared" si="72"/>
        <v>-0.16656583386433876</v>
      </c>
      <c r="CH109" s="65">
        <f t="shared" si="73"/>
        <v>-0.17894606830367377</v>
      </c>
      <c r="CI109" s="66">
        <f t="shared" si="74"/>
        <v>0.84656708231839617</v>
      </c>
      <c r="CJ109" s="66">
        <f t="shared" si="75"/>
        <v>0.83615099322248065</v>
      </c>
      <c r="CK109" s="65">
        <f t="shared" si="153"/>
        <v>1373.8752904914663</v>
      </c>
      <c r="CL109" s="65">
        <f t="shared" si="76"/>
        <v>347.88504941961344</v>
      </c>
      <c r="CM109" s="65">
        <f t="shared" si="77"/>
        <v>1.5784149053497849</v>
      </c>
      <c r="CN109" s="65">
        <f t="shared" si="78"/>
        <v>0.80516374259162238</v>
      </c>
      <c r="CO109" s="65">
        <f t="shared" si="79"/>
        <v>-0.16656583386433849</v>
      </c>
      <c r="CP109" s="65">
        <f t="shared" si="80"/>
        <v>-0.17894606830367421</v>
      </c>
      <c r="CQ109" s="66">
        <f t="shared" si="81"/>
        <v>0.84656708231839639</v>
      </c>
      <c r="CR109" s="66">
        <f t="shared" si="82"/>
        <v>0.83615099322248032</v>
      </c>
      <c r="CS109" s="65">
        <f t="shared" si="154"/>
        <v>1373.8752904914663</v>
      </c>
      <c r="CT109" s="65">
        <f t="shared" si="83"/>
        <v>347.88504941961344</v>
      </c>
      <c r="CU109" s="65">
        <f t="shared" si="84"/>
        <v>1.5784149053497849</v>
      </c>
      <c r="CV109" s="65">
        <f t="shared" si="85"/>
        <v>0.80516374259162238</v>
      </c>
      <c r="CW109" s="65">
        <f t="shared" si="86"/>
        <v>-0.16656583386433849</v>
      </c>
      <c r="CX109" s="65">
        <f t="shared" si="87"/>
        <v>-0.17894606830367421</v>
      </c>
      <c r="CY109" s="66">
        <f t="shared" si="88"/>
        <v>0.84656708231839639</v>
      </c>
      <c r="CZ109" s="66">
        <f t="shared" si="89"/>
        <v>0.83615099322248032</v>
      </c>
      <c r="DA109" s="65">
        <f t="shared" si="155"/>
        <v>1373.8752904914663</v>
      </c>
      <c r="DB109" s="65">
        <f t="shared" si="90"/>
        <v>347.88504941961344</v>
      </c>
      <c r="DC109" s="65">
        <f t="shared" si="91"/>
        <v>1.5784149053497849</v>
      </c>
      <c r="DD109" s="65">
        <f t="shared" si="92"/>
        <v>0.80516374259162238</v>
      </c>
      <c r="DE109" s="65">
        <f t="shared" si="93"/>
        <v>-0.16656583386433849</v>
      </c>
      <c r="DF109" s="65">
        <f t="shared" si="94"/>
        <v>-0.17894606830367421</v>
      </c>
      <c r="DG109" s="66">
        <f t="shared" si="95"/>
        <v>0.84656708231839639</v>
      </c>
      <c r="DH109" s="66">
        <f t="shared" si="96"/>
        <v>0.83615099322248032</v>
      </c>
      <c r="DI109" s="65">
        <f t="shared" si="156"/>
        <v>1373.8752904914663</v>
      </c>
      <c r="DJ109" s="65">
        <f t="shared" si="97"/>
        <v>347.88504941961344</v>
      </c>
      <c r="DK109" s="65">
        <f t="shared" si="98"/>
        <v>1.5784149053497849</v>
      </c>
      <c r="DL109" s="65">
        <f t="shared" si="99"/>
        <v>0.80516374259162238</v>
      </c>
      <c r="DM109" s="65">
        <f t="shared" si="100"/>
        <v>-0.16656583386433849</v>
      </c>
      <c r="DN109" s="65">
        <f t="shared" si="101"/>
        <v>-0.17894606830367421</v>
      </c>
      <c r="DO109" s="66">
        <f t="shared" si="102"/>
        <v>0.84656708231839639</v>
      </c>
      <c r="DP109" s="66">
        <f t="shared" si="103"/>
        <v>0.83615099322248032</v>
      </c>
      <c r="DQ109" s="65">
        <f t="shared" si="157"/>
        <v>1373.8752904914663</v>
      </c>
      <c r="DR109" s="65">
        <f t="shared" si="104"/>
        <v>347.88504941961344</v>
      </c>
      <c r="DS109" s="65">
        <f t="shared" si="105"/>
        <v>1.5784149053497849</v>
      </c>
      <c r="DT109" s="65">
        <f t="shared" si="106"/>
        <v>0.80516374259162238</v>
      </c>
      <c r="DU109" s="65">
        <f t="shared" si="107"/>
        <v>-0.16656583386433849</v>
      </c>
      <c r="DV109" s="65">
        <f t="shared" si="108"/>
        <v>-0.17894606830367421</v>
      </c>
      <c r="DW109" s="66">
        <f t="shared" si="109"/>
        <v>0.84656708231839639</v>
      </c>
      <c r="DX109" s="66">
        <f t="shared" si="110"/>
        <v>0.83615099322248032</v>
      </c>
      <c r="DY109" s="65">
        <f t="shared" si="158"/>
        <v>1373.8752904914663</v>
      </c>
      <c r="DZ109" s="65">
        <f t="shared" si="111"/>
        <v>347.88504941961344</v>
      </c>
      <c r="EA109" s="65">
        <f t="shared" si="112"/>
        <v>1.5784149053497849</v>
      </c>
      <c r="EB109" s="65">
        <f t="shared" si="113"/>
        <v>0.80516374259162238</v>
      </c>
      <c r="EC109" s="65">
        <f t="shared" si="114"/>
        <v>-0.16656583386433849</v>
      </c>
      <c r="ED109" s="65">
        <f t="shared" si="115"/>
        <v>-0.17894606830367421</v>
      </c>
      <c r="EE109" s="66">
        <f t="shared" si="116"/>
        <v>0.84656708231839639</v>
      </c>
      <c r="EF109" s="66">
        <f t="shared" si="117"/>
        <v>0.83615099322248032</v>
      </c>
      <c r="EG109" s="65">
        <f t="shared" si="159"/>
        <v>1373.8752904914663</v>
      </c>
      <c r="EH109" s="65">
        <f t="shared" si="118"/>
        <v>347.88504941961344</v>
      </c>
      <c r="EI109" s="65">
        <f t="shared" si="119"/>
        <v>1.5784149053497849</v>
      </c>
      <c r="EJ109" s="65">
        <f t="shared" si="120"/>
        <v>0.80516374259162238</v>
      </c>
      <c r="EK109" s="65">
        <f t="shared" si="121"/>
        <v>-0.16656583386433849</v>
      </c>
      <c r="EL109" s="65">
        <f t="shared" si="122"/>
        <v>-0.17894606830367421</v>
      </c>
      <c r="EM109" s="66">
        <f t="shared" si="123"/>
        <v>0.84656708231839639</v>
      </c>
      <c r="EN109" s="66">
        <f t="shared" si="124"/>
        <v>0.83615099322248032</v>
      </c>
      <c r="EO109" s="65">
        <f t="shared" si="160"/>
        <v>1373.8752904914663</v>
      </c>
      <c r="EP109" s="65">
        <f t="shared" si="125"/>
        <v>347.88504941961344</v>
      </c>
      <c r="EQ109" s="65">
        <f t="shared" si="126"/>
        <v>1.5784149053497849</v>
      </c>
      <c r="ER109" s="65">
        <f t="shared" si="127"/>
        <v>0.80516374259162238</v>
      </c>
      <c r="ES109" s="65">
        <f t="shared" si="128"/>
        <v>-0.16656583386433849</v>
      </c>
      <c r="ET109" s="65">
        <f t="shared" si="129"/>
        <v>-0.17894606830367421</v>
      </c>
      <c r="EU109" s="66">
        <f t="shared" si="130"/>
        <v>0.84656708231839639</v>
      </c>
      <c r="EV109" s="66">
        <f t="shared" si="131"/>
        <v>0.83615099322248032</v>
      </c>
      <c r="EW109" s="65">
        <f t="shared" si="161"/>
        <v>0.52057143037901676</v>
      </c>
      <c r="EX109" s="65">
        <f t="shared" si="132"/>
        <v>74.73504941961346</v>
      </c>
      <c r="EY109" s="16"/>
      <c r="EZ109" s="16"/>
      <c r="FA109" s="16"/>
      <c r="FB109" s="16"/>
      <c r="FC109" s="16"/>
      <c r="FD109" s="16"/>
      <c r="FE109" s="16"/>
      <c r="FF109" s="16"/>
      <c r="FG109" s="16"/>
      <c r="FH109" s="16"/>
      <c r="FI109" s="16"/>
      <c r="FJ109" s="16"/>
    </row>
    <row r="110" spans="19:166" x14ac:dyDescent="0.3">
      <c r="S110" s="50">
        <v>0.48</v>
      </c>
      <c r="T110" s="65">
        <f t="shared" si="25"/>
        <v>0.4726477024070021</v>
      </c>
      <c r="U110" s="65">
        <f t="shared" si="26"/>
        <v>0.52735229759299773</v>
      </c>
      <c r="V110" s="65">
        <f t="shared" si="27"/>
        <v>0.4726477024070021</v>
      </c>
      <c r="W110" s="65">
        <f t="shared" si="28"/>
        <v>0.52735229759299773</v>
      </c>
      <c r="X110" s="65">
        <f t="shared" si="29"/>
        <v>0.45253118121790165</v>
      </c>
      <c r="Y110" s="65">
        <f t="shared" si="30"/>
        <v>0.54746881878209841</v>
      </c>
      <c r="Z110" s="55">
        <f t="shared" si="145"/>
        <v>342.36510020702951</v>
      </c>
      <c r="AA110" s="65">
        <f t="shared" si="31"/>
        <v>1.590073103652659</v>
      </c>
      <c r="AB110" s="65">
        <f t="shared" si="32"/>
        <v>0.80235540384144022</v>
      </c>
      <c r="AC110" s="65">
        <f t="shared" si="143"/>
        <v>-0.1621743506295536</v>
      </c>
      <c r="AD110" s="65">
        <f t="shared" si="144"/>
        <v>-0.18970516785847752</v>
      </c>
      <c r="AE110" s="66">
        <f t="shared" si="35"/>
        <v>0.85029294250598819</v>
      </c>
      <c r="AF110" s="66">
        <f t="shared" si="36"/>
        <v>0.82720298402142833</v>
      </c>
      <c r="AG110" s="65">
        <f t="shared" si="146"/>
        <v>1372.7197221844046</v>
      </c>
      <c r="AH110" s="65">
        <f t="shared" si="37"/>
        <v>347.85720353546782</v>
      </c>
      <c r="AI110" s="65">
        <f t="shared" si="38"/>
        <v>1.5784725760001692</v>
      </c>
      <c r="AJ110" s="65">
        <f t="shared" si="39"/>
        <v>0.80514977509307961</v>
      </c>
      <c r="AK110" s="65">
        <f t="shared" si="133"/>
        <v>-0.15935742537366465</v>
      </c>
      <c r="AL110" s="65">
        <f t="shared" si="134"/>
        <v>-0.18550135578766463</v>
      </c>
      <c r="AM110" s="66">
        <f t="shared" si="135"/>
        <v>0.85269153090667971</v>
      </c>
      <c r="AN110" s="66">
        <f t="shared" si="136"/>
        <v>0.83068770934400959</v>
      </c>
      <c r="AO110" s="65">
        <f t="shared" si="147"/>
        <v>1370.0246324678042</v>
      </c>
      <c r="AP110" s="65">
        <f t="shared" si="40"/>
        <v>347.79218776259449</v>
      </c>
      <c r="AQ110" s="65">
        <f t="shared" si="41"/>
        <v>1.5786072720850106</v>
      </c>
      <c r="AR110" s="65">
        <f t="shared" si="42"/>
        <v>0.80511715541051776</v>
      </c>
      <c r="AS110" s="65">
        <f t="shared" si="137"/>
        <v>-0.15939024731628471</v>
      </c>
      <c r="AT110" s="65">
        <f t="shared" si="138"/>
        <v>-0.18555013045071328</v>
      </c>
      <c r="AU110" s="66">
        <f t="shared" si="139"/>
        <v>0.85266354437346836</v>
      </c>
      <c r="AV110" s="66">
        <f t="shared" si="140"/>
        <v>0.83064719381896124</v>
      </c>
      <c r="AW110" s="65">
        <f t="shared" si="148"/>
        <v>1370.0551798035401</v>
      </c>
      <c r="AX110" s="65">
        <f t="shared" si="43"/>
        <v>347.79292524440689</v>
      </c>
      <c r="AY110" s="65">
        <f t="shared" si="44"/>
        <v>1.5786057438641141</v>
      </c>
      <c r="AZ110" s="65">
        <f t="shared" si="45"/>
        <v>0.80511752548051352</v>
      </c>
      <c r="BA110" s="65">
        <f t="shared" si="141"/>
        <v>-0.15938987494355367</v>
      </c>
      <c r="BB110" s="65">
        <f t="shared" si="142"/>
        <v>-0.18554957706328834</v>
      </c>
      <c r="BC110" s="66">
        <f t="shared" si="46"/>
        <v>0.85266386188218013</v>
      </c>
      <c r="BD110" s="66">
        <f t="shared" si="47"/>
        <v>0.8306476534888001</v>
      </c>
      <c r="BE110" s="65">
        <f t="shared" si="149"/>
        <v>1370.0548331244181</v>
      </c>
      <c r="BF110" s="65">
        <f t="shared" si="48"/>
        <v>347.79291687486102</v>
      </c>
      <c r="BG110" s="65">
        <f t="shared" si="49"/>
        <v>1.5786057612075683</v>
      </c>
      <c r="BH110" s="65">
        <f t="shared" si="50"/>
        <v>0.80511752128066483</v>
      </c>
      <c r="BI110" s="65">
        <f t="shared" si="51"/>
        <v>-0.1593898791695349</v>
      </c>
      <c r="BJ110" s="65">
        <f t="shared" si="52"/>
        <v>-0.18554958334356358</v>
      </c>
      <c r="BK110" s="66">
        <f t="shared" si="53"/>
        <v>0.85266385827883862</v>
      </c>
      <c r="BL110" s="66">
        <f t="shared" si="54"/>
        <v>0.83064764827210424</v>
      </c>
      <c r="BM110" s="65">
        <f t="shared" si="150"/>
        <v>1370.0548370587935</v>
      </c>
      <c r="BN110" s="65">
        <f t="shared" si="55"/>
        <v>347.7929169698449</v>
      </c>
      <c r="BO110" s="65">
        <f t="shared" si="56"/>
        <v>1.5786057610107418</v>
      </c>
      <c r="BP110" s="65">
        <f t="shared" si="57"/>
        <v>0.80511752132832792</v>
      </c>
      <c r="BQ110" s="65">
        <f t="shared" si="58"/>
        <v>-0.15938987912157515</v>
      </c>
      <c r="BR110" s="65">
        <f t="shared" si="59"/>
        <v>-0.18554958327229037</v>
      </c>
      <c r="BS110" s="66">
        <f t="shared" si="60"/>
        <v>0.85266385831973224</v>
      </c>
      <c r="BT110" s="66">
        <f t="shared" si="61"/>
        <v>0.83064764833130711</v>
      </c>
      <c r="BU110" s="65">
        <f t="shared" si="151"/>
        <v>1370.0548370141419</v>
      </c>
      <c r="BV110" s="65">
        <f t="shared" si="62"/>
        <v>347.79291696876692</v>
      </c>
      <c r="BW110" s="65">
        <f t="shared" si="63"/>
        <v>1.5786057610129756</v>
      </c>
      <c r="BX110" s="65">
        <f t="shared" si="64"/>
        <v>0.80511752132778691</v>
      </c>
      <c r="BY110" s="65">
        <f t="shared" si="65"/>
        <v>-0.15938987912211938</v>
      </c>
      <c r="BZ110" s="65">
        <f t="shared" si="66"/>
        <v>-0.18554958327309884</v>
      </c>
      <c r="CA110" s="66">
        <f t="shared" si="67"/>
        <v>0.85266385831926816</v>
      </c>
      <c r="CB110" s="66">
        <f t="shared" si="68"/>
        <v>0.83064764833063554</v>
      </c>
      <c r="CC110" s="65">
        <f t="shared" si="152"/>
        <v>1370.0548370146489</v>
      </c>
      <c r="CD110" s="65">
        <f t="shared" si="69"/>
        <v>347.7929169687792</v>
      </c>
      <c r="CE110" s="65">
        <f t="shared" si="70"/>
        <v>1.57860576101295</v>
      </c>
      <c r="CF110" s="65">
        <f t="shared" si="71"/>
        <v>0.80511752132779313</v>
      </c>
      <c r="CG110" s="65">
        <f t="shared" si="72"/>
        <v>-0.1593898791221135</v>
      </c>
      <c r="CH110" s="65">
        <f t="shared" si="73"/>
        <v>-0.18554958327308957</v>
      </c>
      <c r="CI110" s="66">
        <f t="shared" si="74"/>
        <v>0.85266385831927316</v>
      </c>
      <c r="CJ110" s="66">
        <f t="shared" si="75"/>
        <v>0.83064764833064331</v>
      </c>
      <c r="CK110" s="65">
        <f t="shared" si="153"/>
        <v>1370.0548370146435</v>
      </c>
      <c r="CL110" s="65">
        <f t="shared" si="76"/>
        <v>347.79291696877902</v>
      </c>
      <c r="CM110" s="65">
        <f t="shared" si="77"/>
        <v>1.5786057610129505</v>
      </c>
      <c r="CN110" s="65">
        <f t="shared" si="78"/>
        <v>0.80511752132779302</v>
      </c>
      <c r="CO110" s="65">
        <f t="shared" si="79"/>
        <v>-0.15938987912211339</v>
      </c>
      <c r="CP110" s="65">
        <f t="shared" si="80"/>
        <v>-0.18554958327309062</v>
      </c>
      <c r="CQ110" s="66">
        <f t="shared" si="81"/>
        <v>0.85266385831927327</v>
      </c>
      <c r="CR110" s="66">
        <f t="shared" si="82"/>
        <v>0.83064764833064242</v>
      </c>
      <c r="CS110" s="65">
        <f t="shared" si="154"/>
        <v>1370.054837014645</v>
      </c>
      <c r="CT110" s="65">
        <f t="shared" si="83"/>
        <v>347.79291696877908</v>
      </c>
      <c r="CU110" s="65">
        <f t="shared" si="84"/>
        <v>1.5786057610129502</v>
      </c>
      <c r="CV110" s="65">
        <f t="shared" si="85"/>
        <v>0.80511752132779313</v>
      </c>
      <c r="CW110" s="65">
        <f t="shared" si="86"/>
        <v>-0.15938987912211322</v>
      </c>
      <c r="CX110" s="65">
        <f t="shared" si="87"/>
        <v>-0.18554958327309029</v>
      </c>
      <c r="CY110" s="66">
        <f t="shared" si="88"/>
        <v>0.85266385831927338</v>
      </c>
      <c r="CZ110" s="66">
        <f t="shared" si="89"/>
        <v>0.83064764833064264</v>
      </c>
      <c r="DA110" s="65">
        <f t="shared" si="155"/>
        <v>1370.0548370146437</v>
      </c>
      <c r="DB110" s="65">
        <f t="shared" si="90"/>
        <v>347.79291696877908</v>
      </c>
      <c r="DC110" s="65">
        <f t="shared" si="91"/>
        <v>1.5786057610129502</v>
      </c>
      <c r="DD110" s="65">
        <f t="shared" si="92"/>
        <v>0.80511752132779313</v>
      </c>
      <c r="DE110" s="65">
        <f t="shared" si="93"/>
        <v>-0.15938987912211322</v>
      </c>
      <c r="DF110" s="65">
        <f t="shared" si="94"/>
        <v>-0.18554958327309029</v>
      </c>
      <c r="DG110" s="66">
        <f t="shared" si="95"/>
        <v>0.85266385831927338</v>
      </c>
      <c r="DH110" s="66">
        <f t="shared" si="96"/>
        <v>0.83064764833064264</v>
      </c>
      <c r="DI110" s="65">
        <f t="shared" si="156"/>
        <v>1370.0548370146437</v>
      </c>
      <c r="DJ110" s="65">
        <f t="shared" si="97"/>
        <v>347.79291696877908</v>
      </c>
      <c r="DK110" s="65">
        <f t="shared" si="98"/>
        <v>1.5786057610129502</v>
      </c>
      <c r="DL110" s="65">
        <f t="shared" si="99"/>
        <v>0.80511752132779313</v>
      </c>
      <c r="DM110" s="65">
        <f t="shared" si="100"/>
        <v>-0.15938987912211322</v>
      </c>
      <c r="DN110" s="65">
        <f t="shared" si="101"/>
        <v>-0.18554958327309029</v>
      </c>
      <c r="DO110" s="66">
        <f t="shared" si="102"/>
        <v>0.85266385831927338</v>
      </c>
      <c r="DP110" s="66">
        <f t="shared" si="103"/>
        <v>0.83064764833064264</v>
      </c>
      <c r="DQ110" s="65">
        <f t="shared" si="157"/>
        <v>1370.0548370146437</v>
      </c>
      <c r="DR110" s="65">
        <f t="shared" si="104"/>
        <v>347.79291696877908</v>
      </c>
      <c r="DS110" s="65">
        <f t="shared" si="105"/>
        <v>1.5786057610129502</v>
      </c>
      <c r="DT110" s="65">
        <f t="shared" si="106"/>
        <v>0.80511752132779313</v>
      </c>
      <c r="DU110" s="65">
        <f t="shared" si="107"/>
        <v>-0.15938987912211322</v>
      </c>
      <c r="DV110" s="65">
        <f t="shared" si="108"/>
        <v>-0.18554958327309029</v>
      </c>
      <c r="DW110" s="66">
        <f t="shared" si="109"/>
        <v>0.85266385831927338</v>
      </c>
      <c r="DX110" s="66">
        <f t="shared" si="110"/>
        <v>0.83064764833064264</v>
      </c>
      <c r="DY110" s="65">
        <f t="shared" si="158"/>
        <v>1370.0548370146437</v>
      </c>
      <c r="DZ110" s="65">
        <f t="shared" si="111"/>
        <v>347.79291696877908</v>
      </c>
      <c r="EA110" s="65">
        <f t="shared" si="112"/>
        <v>1.5786057610129502</v>
      </c>
      <c r="EB110" s="65">
        <f t="shared" si="113"/>
        <v>0.80511752132779313</v>
      </c>
      <c r="EC110" s="65">
        <f t="shared" si="114"/>
        <v>-0.15938987912211322</v>
      </c>
      <c r="ED110" s="65">
        <f t="shared" si="115"/>
        <v>-0.18554958327309029</v>
      </c>
      <c r="EE110" s="66">
        <f t="shared" si="116"/>
        <v>0.85266385831927338</v>
      </c>
      <c r="EF110" s="66">
        <f t="shared" si="117"/>
        <v>0.83064764833064264</v>
      </c>
      <c r="EG110" s="65">
        <f t="shared" si="159"/>
        <v>1370.0548370146437</v>
      </c>
      <c r="EH110" s="65">
        <f t="shared" si="118"/>
        <v>347.79291696877908</v>
      </c>
      <c r="EI110" s="65">
        <f t="shared" si="119"/>
        <v>1.5786057610129502</v>
      </c>
      <c r="EJ110" s="65">
        <f t="shared" si="120"/>
        <v>0.80511752132779313</v>
      </c>
      <c r="EK110" s="65">
        <f t="shared" si="121"/>
        <v>-0.15938987912211322</v>
      </c>
      <c r="EL110" s="65">
        <f t="shared" si="122"/>
        <v>-0.18554958327309029</v>
      </c>
      <c r="EM110" s="66">
        <f t="shared" si="123"/>
        <v>0.85266385831927338</v>
      </c>
      <c r="EN110" s="66">
        <f t="shared" si="124"/>
        <v>0.83064764833064264</v>
      </c>
      <c r="EO110" s="65">
        <f t="shared" si="160"/>
        <v>1370.0548370146437</v>
      </c>
      <c r="EP110" s="65">
        <f t="shared" si="125"/>
        <v>347.79291696877908</v>
      </c>
      <c r="EQ110" s="65">
        <f t="shared" si="126"/>
        <v>1.5786057610129502</v>
      </c>
      <c r="ER110" s="65">
        <f t="shared" si="127"/>
        <v>0.80511752132779313</v>
      </c>
      <c r="ES110" s="65">
        <f t="shared" si="128"/>
        <v>-0.15938987912211322</v>
      </c>
      <c r="ET110" s="65">
        <f t="shared" si="129"/>
        <v>-0.18554958327309029</v>
      </c>
      <c r="EU110" s="66">
        <f t="shared" si="130"/>
        <v>0.85266385831927338</v>
      </c>
      <c r="EV110" s="66">
        <f t="shared" si="131"/>
        <v>0.83064764833064264</v>
      </c>
      <c r="EW110" s="65">
        <f t="shared" si="161"/>
        <v>0.53398717239926718</v>
      </c>
      <c r="EX110" s="65">
        <f t="shared" si="132"/>
        <v>74.642916968779105</v>
      </c>
      <c r="EY110" s="16"/>
      <c r="EZ110" s="16"/>
      <c r="FA110" s="16"/>
      <c r="FB110" s="16"/>
      <c r="FC110" s="16"/>
      <c r="FD110" s="16"/>
      <c r="FE110" s="16"/>
      <c r="FF110" s="16"/>
      <c r="FG110" s="16"/>
      <c r="FH110" s="16"/>
      <c r="FI110" s="16"/>
      <c r="FJ110" s="16"/>
    </row>
    <row r="111" spans="19:166" x14ac:dyDescent="0.3">
      <c r="S111" s="50">
        <v>0.49</v>
      </c>
      <c r="T111" s="65">
        <f t="shared" si="25"/>
        <v>0.48263669655259495</v>
      </c>
      <c r="U111" s="65">
        <f t="shared" si="26"/>
        <v>0.517363303447405</v>
      </c>
      <c r="V111" s="65">
        <f t="shared" si="27"/>
        <v>0.48263669655259495</v>
      </c>
      <c r="W111" s="65">
        <f t="shared" si="28"/>
        <v>0.517363303447405</v>
      </c>
      <c r="X111" s="65">
        <f t="shared" si="29"/>
        <v>0.46246786632390741</v>
      </c>
      <c r="Y111" s="65">
        <f t="shared" si="30"/>
        <v>0.53753213367609254</v>
      </c>
      <c r="Z111" s="55">
        <f t="shared" si="145"/>
        <v>342.30494217974189</v>
      </c>
      <c r="AA111" s="65">
        <f t="shared" si="31"/>
        <v>1.5902027102820824</v>
      </c>
      <c r="AB111" s="65">
        <f t="shared" si="32"/>
        <v>0.80232435372349897</v>
      </c>
      <c r="AC111" s="65">
        <f t="shared" si="143"/>
        <v>-0.15504573055485998</v>
      </c>
      <c r="AD111" s="65">
        <f t="shared" si="144"/>
        <v>-0.19649485160280006</v>
      </c>
      <c r="AE111" s="66">
        <f t="shared" si="35"/>
        <v>0.85637601403784658</v>
      </c>
      <c r="AF111" s="66">
        <f t="shared" si="36"/>
        <v>0.82160556123613593</v>
      </c>
      <c r="AG111" s="65">
        <f t="shared" si="146"/>
        <v>1368.6663827245934</v>
      </c>
      <c r="AH111" s="65">
        <f t="shared" si="37"/>
        <v>347.7593834375009</v>
      </c>
      <c r="AI111" s="65">
        <f t="shared" si="38"/>
        <v>1.5786752577538885</v>
      </c>
      <c r="AJ111" s="65">
        <f t="shared" si="39"/>
        <v>0.80510069271240936</v>
      </c>
      <c r="AK111" s="65">
        <f t="shared" si="133"/>
        <v>-0.15238455637388332</v>
      </c>
      <c r="AL111" s="65">
        <f t="shared" si="134"/>
        <v>-0.19218773633078112</v>
      </c>
      <c r="AM111" s="66">
        <f t="shared" si="135"/>
        <v>0.85865801482967419</v>
      </c>
      <c r="AN111" s="66">
        <f t="shared" si="136"/>
        <v>0.82515194295145455</v>
      </c>
      <c r="AO111" s="65">
        <f t="shared" si="147"/>
        <v>1365.9840199231253</v>
      </c>
      <c r="AP111" s="65">
        <f t="shared" si="40"/>
        <v>347.69452383341746</v>
      </c>
      <c r="AQ111" s="65">
        <f t="shared" si="41"/>
        <v>1.5788097231016742</v>
      </c>
      <c r="AR111" s="65">
        <f t="shared" si="42"/>
        <v>0.80506813506986652</v>
      </c>
      <c r="AS111" s="65">
        <f t="shared" si="137"/>
        <v>-0.15241570867365639</v>
      </c>
      <c r="AT111" s="65">
        <f t="shared" si="138"/>
        <v>-0.1922379443041719</v>
      </c>
      <c r="AU111" s="66">
        <f t="shared" si="139"/>
        <v>0.8586312660744384</v>
      </c>
      <c r="AV111" s="66">
        <f t="shared" si="140"/>
        <v>0.82511051478468034</v>
      </c>
      <c r="AW111" s="65">
        <f t="shared" si="148"/>
        <v>1366.0145938142732</v>
      </c>
      <c r="AX111" s="65">
        <f t="shared" si="43"/>
        <v>347.69526367609535</v>
      </c>
      <c r="AY111" s="65">
        <f t="shared" si="44"/>
        <v>1.5788081889304506</v>
      </c>
      <c r="AZ111" s="65">
        <f t="shared" si="45"/>
        <v>0.8050685065105232</v>
      </c>
      <c r="BA111" s="65">
        <f t="shared" si="141"/>
        <v>-0.15241535325879596</v>
      </c>
      <c r="BB111" s="65">
        <f t="shared" si="142"/>
        <v>-0.19223737145591613</v>
      </c>
      <c r="BC111" s="66">
        <f t="shared" si="46"/>
        <v>0.85863157124480427</v>
      </c>
      <c r="BD111" s="66">
        <f t="shared" si="47"/>
        <v>0.82511098744793498</v>
      </c>
      <c r="BE111" s="65">
        <f t="shared" si="149"/>
        <v>1366.0142448887291</v>
      </c>
      <c r="BF111" s="65">
        <f t="shared" si="48"/>
        <v>347.69525523268987</v>
      </c>
      <c r="BG111" s="65">
        <f t="shared" si="49"/>
        <v>1.5788082064390327</v>
      </c>
      <c r="BH111" s="65">
        <f t="shared" si="50"/>
        <v>0.80506850227148929</v>
      </c>
      <c r="BI111" s="65">
        <f t="shared" si="51"/>
        <v>-0.15241535731493588</v>
      </c>
      <c r="BJ111" s="65">
        <f t="shared" si="52"/>
        <v>-0.19223737799349183</v>
      </c>
      <c r="BK111" s="66">
        <f t="shared" si="53"/>
        <v>0.85863156776207439</v>
      </c>
      <c r="BL111" s="66">
        <f t="shared" si="54"/>
        <v>0.82511098205370947</v>
      </c>
      <c r="BM111" s="65">
        <f t="shared" si="150"/>
        <v>1366.0142488707963</v>
      </c>
      <c r="BN111" s="65">
        <f t="shared" si="55"/>
        <v>347.69525532904919</v>
      </c>
      <c r="BO111" s="65">
        <f t="shared" si="56"/>
        <v>1.5788082062392181</v>
      </c>
      <c r="BP111" s="65">
        <f t="shared" si="57"/>
        <v>0.80506850231986682</v>
      </c>
      <c r="BQ111" s="65">
        <f t="shared" si="58"/>
        <v>-0.1524153572686458</v>
      </c>
      <c r="BR111" s="65">
        <f t="shared" si="59"/>
        <v>-0.19223737791888224</v>
      </c>
      <c r="BS111" s="66">
        <f t="shared" si="60"/>
        <v>0.85863156780182059</v>
      </c>
      <c r="BT111" s="66">
        <f t="shared" si="61"/>
        <v>0.82511098211527067</v>
      </c>
      <c r="BU111" s="65">
        <f t="shared" si="151"/>
        <v>1366.0142488253525</v>
      </c>
      <c r="BV111" s="65">
        <f t="shared" si="62"/>
        <v>347.6952553279495</v>
      </c>
      <c r="BW111" s="65">
        <f t="shared" si="63"/>
        <v>1.5788082062414985</v>
      </c>
      <c r="BX111" s="65">
        <f t="shared" si="64"/>
        <v>0.8050685023193147</v>
      </c>
      <c r="BY111" s="65">
        <f t="shared" si="65"/>
        <v>-0.15241535726917405</v>
      </c>
      <c r="BZ111" s="65">
        <f t="shared" si="66"/>
        <v>-0.1922373779197335</v>
      </c>
      <c r="CA111" s="66">
        <f t="shared" si="67"/>
        <v>0.85863156780136696</v>
      </c>
      <c r="CB111" s="66">
        <f t="shared" si="68"/>
        <v>0.82511098211456824</v>
      </c>
      <c r="CC111" s="65">
        <f t="shared" si="152"/>
        <v>1366.0142488258718</v>
      </c>
      <c r="CD111" s="65">
        <f t="shared" si="69"/>
        <v>347.69525532796206</v>
      </c>
      <c r="CE111" s="65">
        <f t="shared" si="70"/>
        <v>1.5788082062414723</v>
      </c>
      <c r="CF111" s="65">
        <f t="shared" si="71"/>
        <v>0.80506850231932103</v>
      </c>
      <c r="CG111" s="65">
        <f t="shared" si="72"/>
        <v>-0.15241535726916794</v>
      </c>
      <c r="CH111" s="65">
        <f t="shared" si="73"/>
        <v>-0.19223737791972439</v>
      </c>
      <c r="CI111" s="66">
        <f t="shared" si="74"/>
        <v>0.85863156780137229</v>
      </c>
      <c r="CJ111" s="66">
        <f t="shared" si="75"/>
        <v>0.82511098211457579</v>
      </c>
      <c r="CK111" s="65">
        <f t="shared" si="153"/>
        <v>1366.014248825865</v>
      </c>
      <c r="CL111" s="65">
        <f t="shared" si="76"/>
        <v>347.69525532796189</v>
      </c>
      <c r="CM111" s="65">
        <f t="shared" si="77"/>
        <v>1.5788082062414728</v>
      </c>
      <c r="CN111" s="65">
        <f t="shared" si="78"/>
        <v>0.80506850231932092</v>
      </c>
      <c r="CO111" s="65">
        <f t="shared" si="79"/>
        <v>-0.15241535726916816</v>
      </c>
      <c r="CP111" s="65">
        <f t="shared" si="80"/>
        <v>-0.1922373779197239</v>
      </c>
      <c r="CQ111" s="66">
        <f t="shared" si="81"/>
        <v>0.85863156780137206</v>
      </c>
      <c r="CR111" s="66">
        <f t="shared" si="82"/>
        <v>0.82511098211457612</v>
      </c>
      <c r="CS111" s="65">
        <f t="shared" si="154"/>
        <v>1366.0142488258659</v>
      </c>
      <c r="CT111" s="65">
        <f t="shared" si="83"/>
        <v>347.69525532796195</v>
      </c>
      <c r="CU111" s="65">
        <f t="shared" si="84"/>
        <v>1.5788082062414728</v>
      </c>
      <c r="CV111" s="65">
        <f t="shared" si="85"/>
        <v>0.80506850231932092</v>
      </c>
      <c r="CW111" s="65">
        <f t="shared" si="86"/>
        <v>-0.15241535726916816</v>
      </c>
      <c r="CX111" s="65">
        <f t="shared" si="87"/>
        <v>-0.1922373779197239</v>
      </c>
      <c r="CY111" s="66">
        <f t="shared" si="88"/>
        <v>0.85863156780137206</v>
      </c>
      <c r="CZ111" s="66">
        <f t="shared" si="89"/>
        <v>0.82511098211457612</v>
      </c>
      <c r="DA111" s="65">
        <f t="shared" si="155"/>
        <v>1366.0142488258648</v>
      </c>
      <c r="DB111" s="65">
        <f t="shared" si="90"/>
        <v>347.69525532796189</v>
      </c>
      <c r="DC111" s="65">
        <f t="shared" si="91"/>
        <v>1.5788082062414728</v>
      </c>
      <c r="DD111" s="65">
        <f t="shared" si="92"/>
        <v>0.80506850231932092</v>
      </c>
      <c r="DE111" s="65">
        <f t="shared" si="93"/>
        <v>-0.15241535726916816</v>
      </c>
      <c r="DF111" s="65">
        <f t="shared" si="94"/>
        <v>-0.1922373779197239</v>
      </c>
      <c r="DG111" s="66">
        <f t="shared" si="95"/>
        <v>0.85863156780137206</v>
      </c>
      <c r="DH111" s="66">
        <f t="shared" si="96"/>
        <v>0.82511098211457612</v>
      </c>
      <c r="DI111" s="65">
        <f t="shared" si="156"/>
        <v>1366.0142488258659</v>
      </c>
      <c r="DJ111" s="65">
        <f t="shared" si="97"/>
        <v>347.69525532796195</v>
      </c>
      <c r="DK111" s="65">
        <f t="shared" si="98"/>
        <v>1.5788082062414728</v>
      </c>
      <c r="DL111" s="65">
        <f t="shared" si="99"/>
        <v>0.80506850231932092</v>
      </c>
      <c r="DM111" s="65">
        <f t="shared" si="100"/>
        <v>-0.15241535726916816</v>
      </c>
      <c r="DN111" s="65">
        <f t="shared" si="101"/>
        <v>-0.1922373779197239</v>
      </c>
      <c r="DO111" s="66">
        <f t="shared" si="102"/>
        <v>0.85863156780137206</v>
      </c>
      <c r="DP111" s="66">
        <f t="shared" si="103"/>
        <v>0.82511098211457612</v>
      </c>
      <c r="DQ111" s="65">
        <f t="shared" si="157"/>
        <v>1366.0142488258648</v>
      </c>
      <c r="DR111" s="65">
        <f t="shared" si="104"/>
        <v>347.69525532796189</v>
      </c>
      <c r="DS111" s="65">
        <f t="shared" si="105"/>
        <v>1.5788082062414728</v>
      </c>
      <c r="DT111" s="65">
        <f t="shared" si="106"/>
        <v>0.80506850231932092</v>
      </c>
      <c r="DU111" s="65">
        <f t="shared" si="107"/>
        <v>-0.15241535726916816</v>
      </c>
      <c r="DV111" s="65">
        <f t="shared" si="108"/>
        <v>-0.1922373779197239</v>
      </c>
      <c r="DW111" s="66">
        <f t="shared" si="109"/>
        <v>0.85863156780137206</v>
      </c>
      <c r="DX111" s="66">
        <f t="shared" si="110"/>
        <v>0.82511098211457612</v>
      </c>
      <c r="DY111" s="65">
        <f t="shared" si="158"/>
        <v>1366.0142488258659</v>
      </c>
      <c r="DZ111" s="65">
        <f t="shared" si="111"/>
        <v>347.69525532796195</v>
      </c>
      <c r="EA111" s="65">
        <f t="shared" si="112"/>
        <v>1.5788082062414728</v>
      </c>
      <c r="EB111" s="65">
        <f t="shared" si="113"/>
        <v>0.80506850231932092</v>
      </c>
      <c r="EC111" s="65">
        <f t="shared" si="114"/>
        <v>-0.15241535726916816</v>
      </c>
      <c r="ED111" s="65">
        <f t="shared" si="115"/>
        <v>-0.1922373779197239</v>
      </c>
      <c r="EE111" s="66">
        <f t="shared" si="116"/>
        <v>0.85863156780137206</v>
      </c>
      <c r="EF111" s="66">
        <f t="shared" si="117"/>
        <v>0.82511098211457612</v>
      </c>
      <c r="EG111" s="65">
        <f t="shared" si="159"/>
        <v>1366.0142488258648</v>
      </c>
      <c r="EH111" s="65">
        <f t="shared" si="118"/>
        <v>347.69525532796189</v>
      </c>
      <c r="EI111" s="65">
        <f t="shared" si="119"/>
        <v>1.5788082062414728</v>
      </c>
      <c r="EJ111" s="65">
        <f t="shared" si="120"/>
        <v>0.80506850231932092</v>
      </c>
      <c r="EK111" s="65">
        <f t="shared" si="121"/>
        <v>-0.15241535726916816</v>
      </c>
      <c r="EL111" s="65">
        <f t="shared" si="122"/>
        <v>-0.1922373779197239</v>
      </c>
      <c r="EM111" s="66">
        <f t="shared" si="123"/>
        <v>0.85863156780137206</v>
      </c>
      <c r="EN111" s="66">
        <f t="shared" si="124"/>
        <v>0.82511098211457612</v>
      </c>
      <c r="EO111" s="65">
        <f t="shared" si="160"/>
        <v>1366.0142488258659</v>
      </c>
      <c r="EP111" s="65">
        <f t="shared" si="125"/>
        <v>347.69525532796195</v>
      </c>
      <c r="EQ111" s="65">
        <f t="shared" si="126"/>
        <v>1.5788082062414728</v>
      </c>
      <c r="ER111" s="65">
        <f t="shared" si="127"/>
        <v>0.80506850231932092</v>
      </c>
      <c r="ES111" s="65">
        <f t="shared" si="128"/>
        <v>-0.15241535726916816</v>
      </c>
      <c r="ET111" s="65">
        <f t="shared" si="129"/>
        <v>-0.1922373779197239</v>
      </c>
      <c r="EU111" s="66">
        <f t="shared" si="130"/>
        <v>0.85863156780137206</v>
      </c>
      <c r="EV111" s="66">
        <f t="shared" si="131"/>
        <v>0.82511098211457612</v>
      </c>
      <c r="EW111" s="65">
        <f t="shared" si="161"/>
        <v>0.54730818435745898</v>
      </c>
      <c r="EX111" s="65">
        <f t="shared" si="132"/>
        <v>74.545255327961968</v>
      </c>
      <c r="EY111" s="16"/>
      <c r="EZ111" s="16"/>
      <c r="FA111" s="16"/>
      <c r="FB111" s="16"/>
      <c r="FC111" s="16"/>
      <c r="FD111" s="16"/>
      <c r="FE111" s="16"/>
      <c r="FF111" s="16"/>
      <c r="FG111" s="16"/>
      <c r="FH111" s="16"/>
      <c r="FI111" s="16"/>
      <c r="FJ111" s="16"/>
    </row>
    <row r="112" spans="19:166" x14ac:dyDescent="0.3">
      <c r="S112" s="60">
        <v>0.5</v>
      </c>
      <c r="T112" s="60">
        <f t="shared" si="25"/>
        <v>0.49263157894736836</v>
      </c>
      <c r="U112" s="60">
        <f t="shared" si="26"/>
        <v>0.50736842105263158</v>
      </c>
      <c r="V112" s="60">
        <f t="shared" si="27"/>
        <v>0.49263157894736836</v>
      </c>
      <c r="W112" s="60">
        <f t="shared" si="28"/>
        <v>0.50736842105263158</v>
      </c>
      <c r="X112" s="60">
        <f t="shared" si="29"/>
        <v>0.47242647058823528</v>
      </c>
      <c r="Y112" s="60">
        <f t="shared" si="30"/>
        <v>0.52757352941176472</v>
      </c>
      <c r="Z112" s="63">
        <f t="shared" si="145"/>
        <v>342.24478415245426</v>
      </c>
      <c r="AA112" s="60">
        <f t="shared" si="31"/>
        <v>1.5903323730444678</v>
      </c>
      <c r="AB112" s="60">
        <f t="shared" si="32"/>
        <v>0.80229329389213089</v>
      </c>
      <c r="AC112" s="60">
        <f t="shared" si="143"/>
        <v>-0.14811907590430257</v>
      </c>
      <c r="AD112" s="60">
        <f t="shared" si="144"/>
        <v>-0.2033618445932468</v>
      </c>
      <c r="AE112" s="64">
        <f t="shared" si="35"/>
        <v>0.86232842629112838</v>
      </c>
      <c r="AF112" s="64">
        <f t="shared" si="36"/>
        <v>0.81598292898919145</v>
      </c>
      <c r="AG112" s="60">
        <f t="shared" si="146"/>
        <v>1364.3920387662579</v>
      </c>
      <c r="AH112" s="60">
        <f t="shared" si="37"/>
        <v>347.65598221730028</v>
      </c>
      <c r="AI112" s="60">
        <f t="shared" si="38"/>
        <v>1.5788896558317469</v>
      </c>
      <c r="AJ112" s="60">
        <f t="shared" si="39"/>
        <v>0.80504878316466422</v>
      </c>
      <c r="AK112" s="60">
        <f t="shared" si="133"/>
        <v>-0.14560957599947483</v>
      </c>
      <c r="AL112" s="60">
        <f t="shared" si="134"/>
        <v>-0.19895709195657879</v>
      </c>
      <c r="AM112" s="64">
        <f t="shared" si="135"/>
        <v>0.86449515696294532</v>
      </c>
      <c r="AN112" s="64">
        <f t="shared" si="136"/>
        <v>0.8195850593697821</v>
      </c>
      <c r="AO112" s="60">
        <f t="shared" si="147"/>
        <v>1361.7315680464822</v>
      </c>
      <c r="AP112" s="60">
        <f t="shared" si="40"/>
        <v>347.59149346906094</v>
      </c>
      <c r="AQ112" s="60">
        <f t="shared" si="41"/>
        <v>1.5790234498745921</v>
      </c>
      <c r="AR112" s="60">
        <f t="shared" si="42"/>
        <v>0.80501639453986162</v>
      </c>
      <c r="AS112" s="60">
        <f t="shared" si="137"/>
        <v>-0.14563902430621428</v>
      </c>
      <c r="AT112" s="60">
        <f t="shared" si="138"/>
        <v>-0.19900856421960356</v>
      </c>
      <c r="AU112" s="64">
        <f t="shared" si="139"/>
        <v>0.86446969941923091</v>
      </c>
      <c r="AV112" s="64">
        <f t="shared" si="140"/>
        <v>0.81954287455771824</v>
      </c>
      <c r="AW112" s="60">
        <f t="shared" si="148"/>
        <v>1361.7619934730037</v>
      </c>
      <c r="AX112" s="60">
        <f t="shared" si="43"/>
        <v>347.59223153024453</v>
      </c>
      <c r="AY112" s="60">
        <f t="shared" si="44"/>
        <v>1.579021918282802</v>
      </c>
      <c r="AZ112" s="60">
        <f t="shared" si="45"/>
        <v>0.80501676528198718</v>
      </c>
      <c r="BA112" s="60">
        <f t="shared" si="141"/>
        <v>-0.14563868721436485</v>
      </c>
      <c r="BB112" s="60">
        <f t="shared" si="142"/>
        <v>-0.19900797499270723</v>
      </c>
      <c r="BC112" s="64">
        <f t="shared" si="46"/>
        <v>0.86446999082496978</v>
      </c>
      <c r="BD112" s="64">
        <f t="shared" si="47"/>
        <v>0.81954335745456486</v>
      </c>
      <c r="BE112" s="60">
        <f t="shared" si="149"/>
        <v>1361.7616450900796</v>
      </c>
      <c r="BF112" s="60">
        <f t="shared" si="48"/>
        <v>347.59222307923153</v>
      </c>
      <c r="BG112" s="60">
        <f t="shared" si="49"/>
        <v>1.5790219358199236</v>
      </c>
      <c r="BH112" s="60">
        <f t="shared" si="50"/>
        <v>0.80501676103689102</v>
      </c>
      <c r="BI112" s="60">
        <f t="shared" si="51"/>
        <v>-0.14563869107415589</v>
      </c>
      <c r="BJ112" s="60">
        <f t="shared" si="52"/>
        <v>-0.19900798173950657</v>
      </c>
      <c r="BK112" s="64">
        <f t="shared" si="53"/>
        <v>0.86446998748829618</v>
      </c>
      <c r="BL112" s="64">
        <f t="shared" si="54"/>
        <v>0.81954335192527039</v>
      </c>
      <c r="BM112" s="60">
        <f t="shared" si="150"/>
        <v>1361.7616490791415</v>
      </c>
      <c r="BN112" s="60">
        <f t="shared" si="55"/>
        <v>347.59222317599745</v>
      </c>
      <c r="BO112" s="60">
        <f t="shared" si="56"/>
        <v>1.57902193561912</v>
      </c>
      <c r="BP112" s="60">
        <f t="shared" si="57"/>
        <v>0.80501676108549824</v>
      </c>
      <c r="BQ112" s="60">
        <f t="shared" si="58"/>
        <v>-0.14563869102996019</v>
      </c>
      <c r="BR112" s="60">
        <f t="shared" si="59"/>
        <v>-0.19900798166225442</v>
      </c>
      <c r="BS112" s="64">
        <f t="shared" si="60"/>
        <v>0.86446998752650206</v>
      </c>
      <c r="BT112" s="64">
        <f t="shared" si="61"/>
        <v>0.81954335198858186</v>
      </c>
      <c r="BU112" s="60">
        <f t="shared" si="151"/>
        <v>1361.7616490334665</v>
      </c>
      <c r="BV112" s="60">
        <f t="shared" si="62"/>
        <v>347.59222317488951</v>
      </c>
      <c r="BW112" s="60">
        <f t="shared" si="63"/>
        <v>1.579021935621419</v>
      </c>
      <c r="BX112" s="60">
        <f t="shared" si="64"/>
        <v>0.8050167610849418</v>
      </c>
      <c r="BY112" s="60">
        <f t="shared" si="65"/>
        <v>-0.14563869103046623</v>
      </c>
      <c r="BZ112" s="60">
        <f t="shared" si="66"/>
        <v>-0.19900798166313921</v>
      </c>
      <c r="CA112" s="64">
        <f t="shared" si="67"/>
        <v>0.86446998752606463</v>
      </c>
      <c r="CB112" s="64">
        <f t="shared" si="68"/>
        <v>0.81954335198785666</v>
      </c>
      <c r="CC112" s="60">
        <f t="shared" si="152"/>
        <v>1361.7616490339901</v>
      </c>
      <c r="CD112" s="60">
        <f t="shared" si="69"/>
        <v>347.59222317490224</v>
      </c>
      <c r="CE112" s="60">
        <f t="shared" si="70"/>
        <v>1.5790219356213926</v>
      </c>
      <c r="CF112" s="60">
        <f t="shared" si="71"/>
        <v>0.80501676108494813</v>
      </c>
      <c r="CG112" s="60">
        <f t="shared" si="72"/>
        <v>-0.14563869103046045</v>
      </c>
      <c r="CH112" s="60">
        <f t="shared" si="73"/>
        <v>-0.19900798166312866</v>
      </c>
      <c r="CI112" s="64">
        <f t="shared" si="74"/>
        <v>0.86446998752606963</v>
      </c>
      <c r="CJ112" s="64">
        <f t="shared" si="75"/>
        <v>0.81954335198786532</v>
      </c>
      <c r="CK112" s="60">
        <f t="shared" si="153"/>
        <v>1361.7616490339833</v>
      </c>
      <c r="CL112" s="60">
        <f t="shared" si="76"/>
        <v>347.59222317490207</v>
      </c>
      <c r="CM112" s="60">
        <f t="shared" si="77"/>
        <v>1.5790219356213928</v>
      </c>
      <c r="CN112" s="60">
        <f t="shared" si="78"/>
        <v>0.80501676108494813</v>
      </c>
      <c r="CO112" s="60">
        <f t="shared" si="79"/>
        <v>-0.14563869103046045</v>
      </c>
      <c r="CP112" s="60">
        <f t="shared" si="80"/>
        <v>-0.19900798166312911</v>
      </c>
      <c r="CQ112" s="64">
        <f t="shared" si="81"/>
        <v>0.86446998752606963</v>
      </c>
      <c r="CR112" s="64">
        <f t="shared" si="82"/>
        <v>0.81954335198786499</v>
      </c>
      <c r="CS112" s="60">
        <f t="shared" si="154"/>
        <v>1361.7616490339826</v>
      </c>
      <c r="CT112" s="60">
        <f t="shared" si="83"/>
        <v>347.59222317490207</v>
      </c>
      <c r="CU112" s="60">
        <f t="shared" si="84"/>
        <v>1.5790219356213928</v>
      </c>
      <c r="CV112" s="60">
        <f t="shared" si="85"/>
        <v>0.80501676108494813</v>
      </c>
      <c r="CW112" s="60">
        <f t="shared" si="86"/>
        <v>-0.14563869103046045</v>
      </c>
      <c r="CX112" s="60">
        <f t="shared" si="87"/>
        <v>-0.19900798166312911</v>
      </c>
      <c r="CY112" s="64">
        <f t="shared" si="88"/>
        <v>0.86446998752606963</v>
      </c>
      <c r="CZ112" s="64">
        <f t="shared" si="89"/>
        <v>0.81954335198786499</v>
      </c>
      <c r="DA112" s="60">
        <f t="shared" si="155"/>
        <v>1361.7616490339826</v>
      </c>
      <c r="DB112" s="60">
        <f t="shared" si="90"/>
        <v>347.59222317490207</v>
      </c>
      <c r="DC112" s="60">
        <f t="shared" si="91"/>
        <v>1.5790219356213928</v>
      </c>
      <c r="DD112" s="60">
        <f t="shared" si="92"/>
        <v>0.80501676108494813</v>
      </c>
      <c r="DE112" s="60">
        <f t="shared" si="93"/>
        <v>-0.14563869103046045</v>
      </c>
      <c r="DF112" s="60">
        <f t="shared" si="94"/>
        <v>-0.19900798166312911</v>
      </c>
      <c r="DG112" s="64">
        <f t="shared" si="95"/>
        <v>0.86446998752606963</v>
      </c>
      <c r="DH112" s="64">
        <f t="shared" si="96"/>
        <v>0.81954335198786499</v>
      </c>
      <c r="DI112" s="60">
        <f t="shared" si="156"/>
        <v>1361.7616490339826</v>
      </c>
      <c r="DJ112" s="60">
        <f t="shared" si="97"/>
        <v>347.59222317490207</v>
      </c>
      <c r="DK112" s="60">
        <f t="shared" si="98"/>
        <v>1.5790219356213928</v>
      </c>
      <c r="DL112" s="60">
        <f t="shared" si="99"/>
        <v>0.80501676108494813</v>
      </c>
      <c r="DM112" s="60">
        <f t="shared" si="100"/>
        <v>-0.14563869103046045</v>
      </c>
      <c r="DN112" s="60">
        <f t="shared" si="101"/>
        <v>-0.19900798166312911</v>
      </c>
      <c r="DO112" s="64">
        <f t="shared" si="102"/>
        <v>0.86446998752606963</v>
      </c>
      <c r="DP112" s="64">
        <f t="shared" si="103"/>
        <v>0.81954335198786499</v>
      </c>
      <c r="DQ112" s="60">
        <f t="shared" si="157"/>
        <v>1361.7616490339826</v>
      </c>
      <c r="DR112" s="60">
        <f t="shared" si="104"/>
        <v>347.59222317490207</v>
      </c>
      <c r="DS112" s="60">
        <f t="shared" si="105"/>
        <v>1.5790219356213928</v>
      </c>
      <c r="DT112" s="60">
        <f t="shared" si="106"/>
        <v>0.80501676108494813</v>
      </c>
      <c r="DU112" s="60">
        <f t="shared" si="107"/>
        <v>-0.14563869103046045</v>
      </c>
      <c r="DV112" s="60">
        <f t="shared" si="108"/>
        <v>-0.19900798166312911</v>
      </c>
      <c r="DW112" s="64">
        <f t="shared" si="109"/>
        <v>0.86446998752606963</v>
      </c>
      <c r="DX112" s="64">
        <f t="shared" si="110"/>
        <v>0.81954335198786499</v>
      </c>
      <c r="DY112" s="60">
        <f t="shared" si="158"/>
        <v>1361.7616490339826</v>
      </c>
      <c r="DZ112" s="60">
        <f t="shared" si="111"/>
        <v>347.59222317490207</v>
      </c>
      <c r="EA112" s="60">
        <f t="shared" si="112"/>
        <v>1.5790219356213928</v>
      </c>
      <c r="EB112" s="60">
        <f t="shared" si="113"/>
        <v>0.80501676108494813</v>
      </c>
      <c r="EC112" s="60">
        <f t="shared" si="114"/>
        <v>-0.14563869103046045</v>
      </c>
      <c r="ED112" s="60">
        <f t="shared" si="115"/>
        <v>-0.19900798166312911</v>
      </c>
      <c r="EE112" s="64">
        <f t="shared" si="116"/>
        <v>0.86446998752606963</v>
      </c>
      <c r="EF112" s="64">
        <f t="shared" si="117"/>
        <v>0.81954335198786499</v>
      </c>
      <c r="EG112" s="60">
        <f t="shared" si="159"/>
        <v>1361.7616490339826</v>
      </c>
      <c r="EH112" s="60">
        <f t="shared" si="118"/>
        <v>347.59222317490207</v>
      </c>
      <c r="EI112" s="60">
        <f t="shared" si="119"/>
        <v>1.5790219356213928</v>
      </c>
      <c r="EJ112" s="60">
        <f t="shared" si="120"/>
        <v>0.80501676108494813</v>
      </c>
      <c r="EK112" s="60">
        <f t="shared" si="121"/>
        <v>-0.14563869103046045</v>
      </c>
      <c r="EL112" s="60">
        <f t="shared" si="122"/>
        <v>-0.19900798166312911</v>
      </c>
      <c r="EM112" s="64">
        <f t="shared" si="123"/>
        <v>0.86446998752606963</v>
      </c>
      <c r="EN112" s="64">
        <f t="shared" si="124"/>
        <v>0.81954335198786499</v>
      </c>
      <c r="EO112" s="60">
        <f t="shared" si="160"/>
        <v>1361.7616490339826</v>
      </c>
      <c r="EP112" s="60">
        <f t="shared" si="125"/>
        <v>347.59222317490207</v>
      </c>
      <c r="EQ112" s="60">
        <f t="shared" si="126"/>
        <v>1.5790219356213928</v>
      </c>
      <c r="ER112" s="60">
        <f t="shared" si="127"/>
        <v>0.80501676108494813</v>
      </c>
      <c r="ES112" s="60">
        <f t="shared" si="128"/>
        <v>-0.14563869103046045</v>
      </c>
      <c r="ET112" s="60">
        <f t="shared" si="129"/>
        <v>-0.19900798166312911</v>
      </c>
      <c r="EU112" s="64">
        <f t="shared" si="130"/>
        <v>0.86446998752606963</v>
      </c>
      <c r="EV112" s="64">
        <f t="shared" si="131"/>
        <v>0.81954335198786499</v>
      </c>
      <c r="EW112" s="60">
        <f t="shared" si="161"/>
        <v>0.56052476494697645</v>
      </c>
      <c r="EX112" s="60">
        <f t="shared" si="132"/>
        <v>74.442223174902097</v>
      </c>
      <c r="EY112" s="16"/>
      <c r="EZ112" s="16"/>
      <c r="FA112" s="16"/>
      <c r="FB112" s="16"/>
      <c r="FC112" s="16"/>
      <c r="FD112" s="16"/>
      <c r="FE112" s="16"/>
      <c r="FF112" s="16"/>
      <c r="FG112" s="16"/>
      <c r="FH112" s="16"/>
      <c r="FI112" s="16"/>
      <c r="FJ112" s="16"/>
    </row>
    <row r="113" spans="19:166" x14ac:dyDescent="0.3">
      <c r="S113" s="50">
        <v>0.51</v>
      </c>
      <c r="T113" s="65">
        <f t="shared" si="25"/>
        <v>0.50263235479930934</v>
      </c>
      <c r="U113" s="65">
        <f t="shared" si="26"/>
        <v>0.49736764520069077</v>
      </c>
      <c r="V113" s="65">
        <f t="shared" si="27"/>
        <v>0.50263235479930934</v>
      </c>
      <c r="W113" s="65">
        <f t="shared" si="28"/>
        <v>0.49736764520069077</v>
      </c>
      <c r="X113" s="65">
        <f t="shared" si="29"/>
        <v>0.48240706661759292</v>
      </c>
      <c r="Y113" s="65">
        <f t="shared" si="30"/>
        <v>0.51759293338240708</v>
      </c>
      <c r="Z113" s="55">
        <f t="shared" si="145"/>
        <v>342.18462612516657</v>
      </c>
      <c r="AA113" s="65">
        <f t="shared" si="31"/>
        <v>1.5904620919758594</v>
      </c>
      <c r="AB113" s="65">
        <f t="shared" si="32"/>
        <v>0.80226222434280059</v>
      </c>
      <c r="AC113" s="65">
        <f t="shared" si="143"/>
        <v>-0.14139112445282909</v>
      </c>
      <c r="AD113" s="65">
        <f t="shared" si="144"/>
        <v>-0.21030437820294001</v>
      </c>
      <c r="AE113" s="66">
        <f t="shared" si="35"/>
        <v>0.86814969071220782</v>
      </c>
      <c r="AF113" s="66">
        <f t="shared" si="36"/>
        <v>0.81033755933898854</v>
      </c>
      <c r="AG113" s="65">
        <f t="shared" si="146"/>
        <v>1359.9054990647242</v>
      </c>
      <c r="AH113" s="65">
        <f t="shared" si="37"/>
        <v>347.5471728024624</v>
      </c>
      <c r="AI113" s="65">
        <f t="shared" si="38"/>
        <v>1.5791154368014764</v>
      </c>
      <c r="AJ113" s="65">
        <f t="shared" si="39"/>
        <v>0.80499412885543664</v>
      </c>
      <c r="AK113" s="65">
        <f t="shared" si="133"/>
        <v>-0.1390289828007733</v>
      </c>
      <c r="AL113" s="65">
        <f t="shared" si="134"/>
        <v>-0.20580797608905532</v>
      </c>
      <c r="AM113" s="66">
        <f t="shared" si="135"/>
        <v>0.87020280717816889</v>
      </c>
      <c r="AN113" s="66">
        <f t="shared" si="136"/>
        <v>0.81398936669835287</v>
      </c>
      <c r="AO113" s="65">
        <f t="shared" si="147"/>
        <v>1357.2755885457625</v>
      </c>
      <c r="AP113" s="65">
        <f t="shared" si="40"/>
        <v>347.4832595488308</v>
      </c>
      <c r="AQ113" s="65">
        <f t="shared" si="41"/>
        <v>1.579248138628728</v>
      </c>
      <c r="AR113" s="65">
        <f t="shared" si="42"/>
        <v>0.80496201138926837</v>
      </c>
      <c r="AS113" s="65">
        <f t="shared" si="137"/>
        <v>-0.13905670986757759</v>
      </c>
      <c r="AT113" s="65">
        <f t="shared" si="138"/>
        <v>-0.20586053577374669</v>
      </c>
      <c r="AU113" s="66">
        <f t="shared" si="139"/>
        <v>0.87017867934129955</v>
      </c>
      <c r="AV113" s="66">
        <f t="shared" si="140"/>
        <v>0.81394658479820847</v>
      </c>
      <c r="AW113" s="65">
        <f t="shared" si="148"/>
        <v>1357.3056990517712</v>
      </c>
      <c r="AX113" s="65">
        <f t="shared" si="43"/>
        <v>347.48399185980446</v>
      </c>
      <c r="AY113" s="65">
        <f t="shared" si="44"/>
        <v>1.5792466178062796</v>
      </c>
      <c r="AZ113" s="65">
        <f t="shared" si="45"/>
        <v>0.80496237944728721</v>
      </c>
      <c r="BA113" s="65">
        <f t="shared" si="141"/>
        <v>-0.13905639211657347</v>
      </c>
      <c r="BB113" s="65">
        <f t="shared" si="142"/>
        <v>-0.2058599334125254</v>
      </c>
      <c r="BC113" s="66">
        <f t="shared" si="46"/>
        <v>0.87017895584149263</v>
      </c>
      <c r="BD113" s="66">
        <f t="shared" si="47"/>
        <v>0.81394707508821507</v>
      </c>
      <c r="BE113" s="65">
        <f t="shared" si="149"/>
        <v>1357.305353885077</v>
      </c>
      <c r="BF113" s="65">
        <f t="shared" si="48"/>
        <v>347.48398346515393</v>
      </c>
      <c r="BG113" s="65">
        <f t="shared" si="49"/>
        <v>1.5792466352397754</v>
      </c>
      <c r="BH113" s="65">
        <f t="shared" si="50"/>
        <v>0.80496237522816061</v>
      </c>
      <c r="BI113" s="65">
        <f t="shared" si="51"/>
        <v>-0.13905639575901974</v>
      </c>
      <c r="BJ113" s="65">
        <f t="shared" si="52"/>
        <v>-0.20585994031751348</v>
      </c>
      <c r="BK113" s="66">
        <f t="shared" si="53"/>
        <v>0.87017895267191259</v>
      </c>
      <c r="BL113" s="66">
        <f t="shared" si="54"/>
        <v>0.81394706946792028</v>
      </c>
      <c r="BM113" s="65">
        <f t="shared" si="150"/>
        <v>1357.3053578417819</v>
      </c>
      <c r="BN113" s="65">
        <f t="shared" si="55"/>
        <v>347.48398356138324</v>
      </c>
      <c r="BO113" s="65">
        <f t="shared" si="56"/>
        <v>1.5792466350399323</v>
      </c>
      <c r="BP113" s="65">
        <f t="shared" si="57"/>
        <v>0.80496237527652514</v>
      </c>
      <c r="BQ113" s="65">
        <f t="shared" si="58"/>
        <v>-0.13905639571726558</v>
      </c>
      <c r="BR113" s="65">
        <f t="shared" si="59"/>
        <v>-0.20585994023836029</v>
      </c>
      <c r="BS113" s="66">
        <f t="shared" si="60"/>
        <v>0.87017895270824619</v>
      </c>
      <c r="BT113" s="66">
        <f t="shared" si="61"/>
        <v>0.81394706953234675</v>
      </c>
      <c r="BU113" s="65">
        <f t="shared" si="151"/>
        <v>1357.3053577964251</v>
      </c>
      <c r="BV113" s="65">
        <f t="shared" si="62"/>
        <v>347.48398356028014</v>
      </c>
      <c r="BW113" s="65">
        <f t="shared" si="63"/>
        <v>1.5792466350422232</v>
      </c>
      <c r="BX113" s="65">
        <f t="shared" si="64"/>
        <v>0.8049623752759707</v>
      </c>
      <c r="BY113" s="65">
        <f t="shared" si="65"/>
        <v>-0.1390563957177445</v>
      </c>
      <c r="BZ113" s="65">
        <f t="shared" si="66"/>
        <v>-0.20585994023926768</v>
      </c>
      <c r="CA113" s="66">
        <f t="shared" si="67"/>
        <v>0.87017895270782941</v>
      </c>
      <c r="CB113" s="66">
        <f t="shared" si="68"/>
        <v>0.81394706953160822</v>
      </c>
      <c r="CC113" s="65">
        <f t="shared" si="152"/>
        <v>1357.3053577969447</v>
      </c>
      <c r="CD113" s="65">
        <f t="shared" si="69"/>
        <v>347.48398356029281</v>
      </c>
      <c r="CE113" s="65">
        <f t="shared" si="70"/>
        <v>1.5792466350421968</v>
      </c>
      <c r="CF113" s="65">
        <f t="shared" si="71"/>
        <v>0.80496237527597714</v>
      </c>
      <c r="CG113" s="65">
        <f t="shared" si="72"/>
        <v>-0.1390563957177389</v>
      </c>
      <c r="CH113" s="65">
        <f t="shared" si="73"/>
        <v>-0.20585994023925708</v>
      </c>
      <c r="CI113" s="66">
        <f t="shared" si="74"/>
        <v>0.8701789527078343</v>
      </c>
      <c r="CJ113" s="66">
        <f t="shared" si="75"/>
        <v>0.81394706953161677</v>
      </c>
      <c r="CK113" s="65">
        <f t="shared" si="153"/>
        <v>1357.3053577969374</v>
      </c>
      <c r="CL113" s="65">
        <f t="shared" si="76"/>
        <v>347.48398356029259</v>
      </c>
      <c r="CM113" s="65">
        <f t="shared" si="77"/>
        <v>1.5792466350421974</v>
      </c>
      <c r="CN113" s="65">
        <f t="shared" si="78"/>
        <v>0.80496237527597703</v>
      </c>
      <c r="CO113" s="65">
        <f t="shared" si="79"/>
        <v>-0.13905639571773928</v>
      </c>
      <c r="CP113" s="65">
        <f t="shared" si="80"/>
        <v>-0.20585994023925702</v>
      </c>
      <c r="CQ113" s="66">
        <f t="shared" si="81"/>
        <v>0.87017895270783396</v>
      </c>
      <c r="CR113" s="66">
        <f t="shared" si="82"/>
        <v>0.81394706953161688</v>
      </c>
      <c r="CS113" s="65">
        <f t="shared" si="154"/>
        <v>1357.3053577969388</v>
      </c>
      <c r="CT113" s="65">
        <f t="shared" si="83"/>
        <v>347.48398356029264</v>
      </c>
      <c r="CU113" s="65">
        <f t="shared" si="84"/>
        <v>1.5792466350421972</v>
      </c>
      <c r="CV113" s="65">
        <f t="shared" si="85"/>
        <v>0.80496237527597703</v>
      </c>
      <c r="CW113" s="65">
        <f t="shared" si="86"/>
        <v>-0.13905639571773901</v>
      </c>
      <c r="CX113" s="65">
        <f t="shared" si="87"/>
        <v>-0.2058599402392573</v>
      </c>
      <c r="CY113" s="66">
        <f t="shared" si="88"/>
        <v>0.87017895270783419</v>
      </c>
      <c r="CZ113" s="66">
        <f t="shared" si="89"/>
        <v>0.81394706953161666</v>
      </c>
      <c r="DA113" s="65">
        <f t="shared" si="155"/>
        <v>1357.3053577969397</v>
      </c>
      <c r="DB113" s="65">
        <f t="shared" si="90"/>
        <v>347.48398356029264</v>
      </c>
      <c r="DC113" s="65">
        <f t="shared" si="91"/>
        <v>1.5792466350421972</v>
      </c>
      <c r="DD113" s="65">
        <f t="shared" si="92"/>
        <v>0.80496237527597703</v>
      </c>
      <c r="DE113" s="65">
        <f t="shared" si="93"/>
        <v>-0.13905639571773901</v>
      </c>
      <c r="DF113" s="65">
        <f t="shared" si="94"/>
        <v>-0.2058599402392573</v>
      </c>
      <c r="DG113" s="66">
        <f t="shared" si="95"/>
        <v>0.87017895270783419</v>
      </c>
      <c r="DH113" s="66">
        <f t="shared" si="96"/>
        <v>0.81394706953161666</v>
      </c>
      <c r="DI113" s="65">
        <f t="shared" si="156"/>
        <v>1357.3053577969397</v>
      </c>
      <c r="DJ113" s="65">
        <f t="shared" si="97"/>
        <v>347.48398356029264</v>
      </c>
      <c r="DK113" s="65">
        <f t="shared" si="98"/>
        <v>1.5792466350421972</v>
      </c>
      <c r="DL113" s="65">
        <f t="shared" si="99"/>
        <v>0.80496237527597703</v>
      </c>
      <c r="DM113" s="65">
        <f t="shared" si="100"/>
        <v>-0.13905639571773901</v>
      </c>
      <c r="DN113" s="65">
        <f t="shared" si="101"/>
        <v>-0.2058599402392573</v>
      </c>
      <c r="DO113" s="66">
        <f t="shared" si="102"/>
        <v>0.87017895270783419</v>
      </c>
      <c r="DP113" s="66">
        <f t="shared" si="103"/>
        <v>0.81394706953161666</v>
      </c>
      <c r="DQ113" s="65">
        <f t="shared" si="157"/>
        <v>1357.3053577969397</v>
      </c>
      <c r="DR113" s="65">
        <f t="shared" si="104"/>
        <v>347.48398356029264</v>
      </c>
      <c r="DS113" s="65">
        <f t="shared" si="105"/>
        <v>1.5792466350421972</v>
      </c>
      <c r="DT113" s="65">
        <f t="shared" si="106"/>
        <v>0.80496237527597703</v>
      </c>
      <c r="DU113" s="65">
        <f t="shared" si="107"/>
        <v>-0.13905639571773901</v>
      </c>
      <c r="DV113" s="65">
        <f t="shared" si="108"/>
        <v>-0.2058599402392573</v>
      </c>
      <c r="DW113" s="66">
        <f t="shared" si="109"/>
        <v>0.87017895270783419</v>
      </c>
      <c r="DX113" s="66">
        <f t="shared" si="110"/>
        <v>0.81394706953161666</v>
      </c>
      <c r="DY113" s="65">
        <f t="shared" si="158"/>
        <v>1357.3053577969397</v>
      </c>
      <c r="DZ113" s="65">
        <f t="shared" si="111"/>
        <v>347.48398356029264</v>
      </c>
      <c r="EA113" s="65">
        <f t="shared" si="112"/>
        <v>1.5792466350421972</v>
      </c>
      <c r="EB113" s="65">
        <f t="shared" si="113"/>
        <v>0.80496237527597703</v>
      </c>
      <c r="EC113" s="65">
        <f t="shared" si="114"/>
        <v>-0.13905639571773901</v>
      </c>
      <c r="ED113" s="65">
        <f t="shared" si="115"/>
        <v>-0.2058599402392573</v>
      </c>
      <c r="EE113" s="66">
        <f t="shared" si="116"/>
        <v>0.87017895270783419</v>
      </c>
      <c r="EF113" s="66">
        <f t="shared" si="117"/>
        <v>0.81394706953161666</v>
      </c>
      <c r="EG113" s="65">
        <f t="shared" si="159"/>
        <v>1357.3053577969397</v>
      </c>
      <c r="EH113" s="65">
        <f t="shared" si="118"/>
        <v>347.48398356029264</v>
      </c>
      <c r="EI113" s="65">
        <f t="shared" si="119"/>
        <v>1.5792466350421972</v>
      </c>
      <c r="EJ113" s="65">
        <f t="shared" si="120"/>
        <v>0.80496237527597703</v>
      </c>
      <c r="EK113" s="65">
        <f t="shared" si="121"/>
        <v>-0.13905639571773901</v>
      </c>
      <c r="EL113" s="65">
        <f t="shared" si="122"/>
        <v>-0.2058599402392573</v>
      </c>
      <c r="EM113" s="66">
        <f t="shared" si="123"/>
        <v>0.87017895270783419</v>
      </c>
      <c r="EN113" s="66">
        <f t="shared" si="124"/>
        <v>0.81394706953161666</v>
      </c>
      <c r="EO113" s="65">
        <f t="shared" si="160"/>
        <v>1357.3053577969397</v>
      </c>
      <c r="EP113" s="65">
        <f t="shared" si="125"/>
        <v>347.48398356029264</v>
      </c>
      <c r="EQ113" s="65">
        <f t="shared" si="126"/>
        <v>1.5792466350421972</v>
      </c>
      <c r="ER113" s="65">
        <f t="shared" si="127"/>
        <v>0.80496237527597703</v>
      </c>
      <c r="ES113" s="65">
        <f t="shared" si="128"/>
        <v>-0.13905639571773901</v>
      </c>
      <c r="ET113" s="65">
        <f t="shared" si="129"/>
        <v>-0.2058599402392573</v>
      </c>
      <c r="EU113" s="66">
        <f t="shared" si="130"/>
        <v>0.87017895270783419</v>
      </c>
      <c r="EV113" s="66">
        <f t="shared" si="131"/>
        <v>0.81394706953161666</v>
      </c>
      <c r="EW113" s="65">
        <f t="shared" si="161"/>
        <v>0.57362767487903898</v>
      </c>
      <c r="EX113" s="65">
        <f t="shared" si="132"/>
        <v>74.333983560292666</v>
      </c>
      <c r="EY113" s="16"/>
      <c r="EZ113" s="16"/>
      <c r="FA113" s="16"/>
      <c r="FB113" s="16"/>
      <c r="FC113" s="16"/>
      <c r="FD113" s="16"/>
      <c r="FE113" s="16"/>
      <c r="FF113" s="16"/>
      <c r="FG113" s="16"/>
      <c r="FH113" s="16"/>
      <c r="FI113" s="16"/>
      <c r="FJ113" s="16"/>
    </row>
    <row r="114" spans="19:166" x14ac:dyDescent="0.3">
      <c r="S114" s="50">
        <v>0.52</v>
      </c>
      <c r="T114" s="65">
        <f t="shared" si="25"/>
        <v>0.51263902932254801</v>
      </c>
      <c r="U114" s="65">
        <f t="shared" si="26"/>
        <v>0.48736097067745204</v>
      </c>
      <c r="V114" s="65">
        <f t="shared" si="27"/>
        <v>0.51263902932254801</v>
      </c>
      <c r="W114" s="65">
        <f t="shared" si="28"/>
        <v>0.48736097067745204</v>
      </c>
      <c r="X114" s="65">
        <f t="shared" si="29"/>
        <v>0.49240972733971999</v>
      </c>
      <c r="Y114" s="65">
        <f t="shared" si="30"/>
        <v>0.50759027266028001</v>
      </c>
      <c r="Z114" s="55">
        <f t="shared" si="145"/>
        <v>342.12446809787889</v>
      </c>
      <c r="AA114" s="65">
        <f t="shared" si="31"/>
        <v>1.5905918671123309</v>
      </c>
      <c r="AB114" s="65">
        <f t="shared" si="32"/>
        <v>0.80223114507096993</v>
      </c>
      <c r="AC114" s="65">
        <f t="shared" si="143"/>
        <v>-0.13485867086730047</v>
      </c>
      <c r="AD114" s="65">
        <f t="shared" si="144"/>
        <v>-0.21732071672509568</v>
      </c>
      <c r="AE114" s="66">
        <f t="shared" si="35"/>
        <v>0.87383940192623766</v>
      </c>
      <c r="AF114" s="66">
        <f t="shared" si="36"/>
        <v>0.80467185619412285</v>
      </c>
      <c r="AG114" s="65">
        <f t="shared" si="146"/>
        <v>1355.2157747587078</v>
      </c>
      <c r="AH114" s="65">
        <f t="shared" si="37"/>
        <v>347.43313284843657</v>
      </c>
      <c r="AI114" s="65">
        <f t="shared" si="38"/>
        <v>1.5793522576758761</v>
      </c>
      <c r="AJ114" s="65">
        <f t="shared" si="39"/>
        <v>0.8049368145228819</v>
      </c>
      <c r="AK114" s="65">
        <f t="shared" si="133"/>
        <v>-0.13263936652693145</v>
      </c>
      <c r="AL114" s="65">
        <f t="shared" si="134"/>
        <v>-0.21273895557815081</v>
      </c>
      <c r="AM114" s="66">
        <f t="shared" si="135"/>
        <v>0.87578087106229652</v>
      </c>
      <c r="AN114" s="66">
        <f t="shared" si="136"/>
        <v>0.80836712940606081</v>
      </c>
      <c r="AO114" s="65">
        <f t="shared" si="147"/>
        <v>1352.6245553937995</v>
      </c>
      <c r="AP114" s="65">
        <f t="shared" si="40"/>
        <v>347.369988748889</v>
      </c>
      <c r="AQ114" s="65">
        <f t="shared" si="41"/>
        <v>1.5794834679337793</v>
      </c>
      <c r="AR114" s="65">
        <f t="shared" si="42"/>
        <v>0.80490506505731929</v>
      </c>
      <c r="AS114" s="65">
        <f t="shared" si="137"/>
        <v>-0.13266537072057563</v>
      </c>
      <c r="AT114" s="65">
        <f t="shared" si="138"/>
        <v>-0.21279241957064976</v>
      </c>
      <c r="AU114" s="66">
        <f t="shared" si="139"/>
        <v>0.87575809738304244</v>
      </c>
      <c r="AV114" s="66">
        <f t="shared" si="140"/>
        <v>0.80832391202721499</v>
      </c>
      <c r="AW114" s="65">
        <f t="shared" si="148"/>
        <v>1352.6541948935865</v>
      </c>
      <c r="AX114" s="65">
        <f t="shared" si="43"/>
        <v>347.37071155751443</v>
      </c>
      <c r="AY114" s="65">
        <f t="shared" si="44"/>
        <v>1.5794819656422856</v>
      </c>
      <c r="AZ114" s="65">
        <f t="shared" si="45"/>
        <v>0.80490542855072644</v>
      </c>
      <c r="BA114" s="65">
        <f t="shared" si="141"/>
        <v>-0.13266507299853411</v>
      </c>
      <c r="BB114" s="65">
        <f t="shared" si="142"/>
        <v>-0.21279180743165332</v>
      </c>
      <c r="BC114" s="66">
        <f t="shared" si="46"/>
        <v>0.8757583581155699</v>
      </c>
      <c r="BD114" s="66">
        <f t="shared" si="47"/>
        <v>0.80832440683395479</v>
      </c>
      <c r="BE114" s="65">
        <f t="shared" si="149"/>
        <v>1352.6538554545684</v>
      </c>
      <c r="BF114" s="65">
        <f t="shared" si="48"/>
        <v>347.37070327979865</v>
      </c>
      <c r="BG114" s="65">
        <f t="shared" si="49"/>
        <v>1.5794819828467159</v>
      </c>
      <c r="BH114" s="65">
        <f t="shared" si="50"/>
        <v>0.80490542438795154</v>
      </c>
      <c r="BI114" s="65">
        <f t="shared" si="51"/>
        <v>-0.13266507640808567</v>
      </c>
      <c r="BJ114" s="65">
        <f t="shared" si="52"/>
        <v>-0.21279181444194567</v>
      </c>
      <c r="BK114" s="66">
        <f t="shared" si="53"/>
        <v>0.87575835512962663</v>
      </c>
      <c r="BL114" s="66">
        <f t="shared" si="54"/>
        <v>0.80832440116736437</v>
      </c>
      <c r="BM114" s="65">
        <f t="shared" si="150"/>
        <v>1352.6538593418561</v>
      </c>
      <c r="BN114" s="65">
        <f t="shared" si="55"/>
        <v>347.37070337459591</v>
      </c>
      <c r="BO114" s="65">
        <f t="shared" si="56"/>
        <v>1.5794819826496891</v>
      </c>
      <c r="BP114" s="65">
        <f t="shared" si="57"/>
        <v>0.80490542443562407</v>
      </c>
      <c r="BQ114" s="65">
        <f t="shared" si="58"/>
        <v>-0.13266507636903868</v>
      </c>
      <c r="BR114" s="65">
        <f t="shared" si="59"/>
        <v>-0.21279181436166339</v>
      </c>
      <c r="BS114" s="66">
        <f t="shared" si="60"/>
        <v>0.87575835516382239</v>
      </c>
      <c r="BT114" s="66">
        <f t="shared" si="61"/>
        <v>0.80832440123225846</v>
      </c>
      <c r="BU114" s="65">
        <f t="shared" si="151"/>
        <v>1352.6538592973368</v>
      </c>
      <c r="BV114" s="65">
        <f t="shared" si="62"/>
        <v>347.3707033735102</v>
      </c>
      <c r="BW114" s="65">
        <f t="shared" si="63"/>
        <v>1.5794819826519455</v>
      </c>
      <c r="BX114" s="65">
        <f t="shared" si="64"/>
        <v>0.80490542443507807</v>
      </c>
      <c r="BY114" s="65">
        <f t="shared" si="65"/>
        <v>-0.13266507636948624</v>
      </c>
      <c r="BZ114" s="65">
        <f t="shared" si="66"/>
        <v>-0.21279181436258238</v>
      </c>
      <c r="CA114" s="66">
        <f t="shared" si="67"/>
        <v>0.87575835516343037</v>
      </c>
      <c r="CB114" s="66">
        <f t="shared" si="68"/>
        <v>0.80832440123151561</v>
      </c>
      <c r="CC114" s="65">
        <f t="shared" si="152"/>
        <v>1352.653859297847</v>
      </c>
      <c r="CD114" s="65">
        <f t="shared" si="69"/>
        <v>347.37070337352264</v>
      </c>
      <c r="CE114" s="65">
        <f t="shared" si="70"/>
        <v>1.5794819826519195</v>
      </c>
      <c r="CF114" s="65">
        <f t="shared" si="71"/>
        <v>0.80490542443508428</v>
      </c>
      <c r="CG114" s="65">
        <f t="shared" si="72"/>
        <v>-0.13266507636948099</v>
      </c>
      <c r="CH114" s="65">
        <f t="shared" si="73"/>
        <v>-0.21279181436257177</v>
      </c>
      <c r="CI114" s="66">
        <f t="shared" si="74"/>
        <v>0.87575835516343492</v>
      </c>
      <c r="CJ114" s="66">
        <f t="shared" si="75"/>
        <v>0.80832440123152416</v>
      </c>
      <c r="CK114" s="65">
        <f t="shared" si="153"/>
        <v>1352.653859297842</v>
      </c>
      <c r="CL114" s="65">
        <f t="shared" si="76"/>
        <v>347.37070337352253</v>
      </c>
      <c r="CM114" s="65">
        <f t="shared" si="77"/>
        <v>1.57948198265192</v>
      </c>
      <c r="CN114" s="65">
        <f t="shared" si="78"/>
        <v>0.80490542443508428</v>
      </c>
      <c r="CO114" s="65">
        <f t="shared" si="79"/>
        <v>-0.13266507636948099</v>
      </c>
      <c r="CP114" s="65">
        <f t="shared" si="80"/>
        <v>-0.21279181436257255</v>
      </c>
      <c r="CQ114" s="66">
        <f t="shared" si="81"/>
        <v>0.87575835516343492</v>
      </c>
      <c r="CR114" s="66">
        <f t="shared" si="82"/>
        <v>0.8083244012315236</v>
      </c>
      <c r="CS114" s="65">
        <f t="shared" si="154"/>
        <v>1352.6538592978425</v>
      </c>
      <c r="CT114" s="65">
        <f t="shared" si="83"/>
        <v>347.37070337352253</v>
      </c>
      <c r="CU114" s="65">
        <f t="shared" si="84"/>
        <v>1.57948198265192</v>
      </c>
      <c r="CV114" s="65">
        <f t="shared" si="85"/>
        <v>0.80490542443508428</v>
      </c>
      <c r="CW114" s="65">
        <f t="shared" si="86"/>
        <v>-0.13266507636948099</v>
      </c>
      <c r="CX114" s="65">
        <f t="shared" si="87"/>
        <v>-0.21279181436257255</v>
      </c>
      <c r="CY114" s="66">
        <f t="shared" si="88"/>
        <v>0.87575835516343492</v>
      </c>
      <c r="CZ114" s="66">
        <f t="shared" si="89"/>
        <v>0.8083244012315236</v>
      </c>
      <c r="DA114" s="65">
        <f t="shared" si="155"/>
        <v>1352.6538592978425</v>
      </c>
      <c r="DB114" s="65">
        <f t="shared" si="90"/>
        <v>347.37070337352253</v>
      </c>
      <c r="DC114" s="65">
        <f t="shared" si="91"/>
        <v>1.57948198265192</v>
      </c>
      <c r="DD114" s="65">
        <f t="shared" si="92"/>
        <v>0.80490542443508428</v>
      </c>
      <c r="DE114" s="65">
        <f t="shared" si="93"/>
        <v>-0.13266507636948099</v>
      </c>
      <c r="DF114" s="65">
        <f t="shared" si="94"/>
        <v>-0.21279181436257255</v>
      </c>
      <c r="DG114" s="66">
        <f t="shared" si="95"/>
        <v>0.87575835516343492</v>
      </c>
      <c r="DH114" s="66">
        <f t="shared" si="96"/>
        <v>0.8083244012315236</v>
      </c>
      <c r="DI114" s="65">
        <f t="shared" si="156"/>
        <v>1352.6538592978425</v>
      </c>
      <c r="DJ114" s="65">
        <f t="shared" si="97"/>
        <v>347.37070337352253</v>
      </c>
      <c r="DK114" s="65">
        <f t="shared" si="98"/>
        <v>1.57948198265192</v>
      </c>
      <c r="DL114" s="65">
        <f t="shared" si="99"/>
        <v>0.80490542443508428</v>
      </c>
      <c r="DM114" s="65">
        <f t="shared" si="100"/>
        <v>-0.13266507636948099</v>
      </c>
      <c r="DN114" s="65">
        <f t="shared" si="101"/>
        <v>-0.21279181436257255</v>
      </c>
      <c r="DO114" s="66">
        <f t="shared" si="102"/>
        <v>0.87575835516343492</v>
      </c>
      <c r="DP114" s="66">
        <f t="shared" si="103"/>
        <v>0.8083244012315236</v>
      </c>
      <c r="DQ114" s="65">
        <f t="shared" si="157"/>
        <v>1352.6538592978425</v>
      </c>
      <c r="DR114" s="65">
        <f t="shared" si="104"/>
        <v>347.37070337352253</v>
      </c>
      <c r="DS114" s="65">
        <f t="shared" si="105"/>
        <v>1.57948198265192</v>
      </c>
      <c r="DT114" s="65">
        <f t="shared" si="106"/>
        <v>0.80490542443508428</v>
      </c>
      <c r="DU114" s="65">
        <f t="shared" si="107"/>
        <v>-0.13266507636948099</v>
      </c>
      <c r="DV114" s="65">
        <f t="shared" si="108"/>
        <v>-0.21279181436257255</v>
      </c>
      <c r="DW114" s="66">
        <f t="shared" si="109"/>
        <v>0.87575835516343492</v>
      </c>
      <c r="DX114" s="66">
        <f t="shared" si="110"/>
        <v>0.8083244012315236</v>
      </c>
      <c r="DY114" s="65">
        <f t="shared" si="158"/>
        <v>1352.6538592978425</v>
      </c>
      <c r="DZ114" s="65">
        <f t="shared" si="111"/>
        <v>347.37070337352253</v>
      </c>
      <c r="EA114" s="65">
        <f t="shared" si="112"/>
        <v>1.57948198265192</v>
      </c>
      <c r="EB114" s="65">
        <f t="shared" si="113"/>
        <v>0.80490542443508428</v>
      </c>
      <c r="EC114" s="65">
        <f t="shared" si="114"/>
        <v>-0.13266507636948099</v>
      </c>
      <c r="ED114" s="65">
        <f t="shared" si="115"/>
        <v>-0.21279181436257255</v>
      </c>
      <c r="EE114" s="66">
        <f t="shared" si="116"/>
        <v>0.87575835516343492</v>
      </c>
      <c r="EF114" s="66">
        <f t="shared" si="117"/>
        <v>0.8083244012315236</v>
      </c>
      <c r="EG114" s="65">
        <f t="shared" si="159"/>
        <v>1352.6538592978425</v>
      </c>
      <c r="EH114" s="65">
        <f t="shared" si="118"/>
        <v>347.37070337352253</v>
      </c>
      <c r="EI114" s="65">
        <f t="shared" si="119"/>
        <v>1.57948198265192</v>
      </c>
      <c r="EJ114" s="65">
        <f t="shared" si="120"/>
        <v>0.80490542443508428</v>
      </c>
      <c r="EK114" s="65">
        <f t="shared" si="121"/>
        <v>-0.13266507636948099</v>
      </c>
      <c r="EL114" s="65">
        <f t="shared" si="122"/>
        <v>-0.21279181436257255</v>
      </c>
      <c r="EM114" s="66">
        <f t="shared" si="123"/>
        <v>0.87575835516343492</v>
      </c>
      <c r="EN114" s="66">
        <f t="shared" si="124"/>
        <v>0.8083244012315236</v>
      </c>
      <c r="EO114" s="65">
        <f t="shared" si="160"/>
        <v>1352.6538592978425</v>
      </c>
      <c r="EP114" s="65">
        <f t="shared" si="125"/>
        <v>347.37070337352253</v>
      </c>
      <c r="EQ114" s="65">
        <f t="shared" si="126"/>
        <v>1.57948198265192</v>
      </c>
      <c r="ER114" s="65">
        <f t="shared" si="127"/>
        <v>0.80490542443508428</v>
      </c>
      <c r="ES114" s="65">
        <f t="shared" si="128"/>
        <v>-0.13266507636948099</v>
      </c>
      <c r="ET114" s="65">
        <f t="shared" si="129"/>
        <v>-0.21279181436257255</v>
      </c>
      <c r="EU114" s="66">
        <f t="shared" si="130"/>
        <v>0.87575835516343492</v>
      </c>
      <c r="EV114" s="66">
        <f t="shared" si="131"/>
        <v>0.8083244012315236</v>
      </c>
      <c r="EW114" s="65">
        <f t="shared" si="161"/>
        <v>0.58660814747703061</v>
      </c>
      <c r="EX114" s="65">
        <f t="shared" si="132"/>
        <v>74.220703373522554</v>
      </c>
      <c r="EY114" s="16"/>
      <c r="EZ114" s="16"/>
      <c r="FA114" s="16"/>
      <c r="FB114" s="16"/>
      <c r="FC114" s="16"/>
      <c r="FD114" s="16"/>
      <c r="FE114" s="16"/>
      <c r="FF114" s="16"/>
      <c r="FG114" s="16"/>
      <c r="FH114" s="16"/>
      <c r="FI114" s="16"/>
      <c r="FJ114" s="16"/>
    </row>
    <row r="115" spans="19:166" x14ac:dyDescent="0.3">
      <c r="S115" s="50">
        <v>0.53</v>
      </c>
      <c r="T115" s="65">
        <f t="shared" si="25"/>
        <v>0.52265160773736774</v>
      </c>
      <c r="U115" s="65">
        <f t="shared" si="26"/>
        <v>0.47734839226263226</v>
      </c>
      <c r="V115" s="65">
        <f t="shared" si="27"/>
        <v>0.52265160773736774</v>
      </c>
      <c r="W115" s="65">
        <f t="shared" si="28"/>
        <v>0.47734839226263226</v>
      </c>
      <c r="X115" s="65">
        <f t="shared" si="29"/>
        <v>0.50243452600516414</v>
      </c>
      <c r="Y115" s="65">
        <f t="shared" si="30"/>
        <v>0.49756547399483581</v>
      </c>
      <c r="Z115" s="55">
        <f t="shared" si="145"/>
        <v>342.06431007059126</v>
      </c>
      <c r="AA115" s="65">
        <f t="shared" si="31"/>
        <v>1.5907216984899868</v>
      </c>
      <c r="AB115" s="65">
        <f t="shared" si="32"/>
        <v>0.80220005607209777</v>
      </c>
      <c r="AC115" s="65">
        <f t="shared" si="143"/>
        <v>-0.12851856551377711</v>
      </c>
      <c r="AD115" s="65">
        <f t="shared" si="144"/>
        <v>-0.22440915665538874</v>
      </c>
      <c r="AE115" s="66">
        <f t="shared" si="35"/>
        <v>0.87939723580536355</v>
      </c>
      <c r="AF115" s="66">
        <f t="shared" si="36"/>
        <v>0.79898815615960184</v>
      </c>
      <c r="AG115" s="65">
        <f t="shared" si="146"/>
        <v>1350.3320401854594</v>
      </c>
      <c r="AH115" s="65">
        <f t="shared" si="37"/>
        <v>347.31404408007398</v>
      </c>
      <c r="AI115" s="65">
        <f t="shared" si="38"/>
        <v>1.5795997671096285</v>
      </c>
      <c r="AJ115" s="65">
        <f t="shared" si="39"/>
        <v>0.80487692693695334</v>
      </c>
      <c r="AK115" s="65">
        <f t="shared" si="133"/>
        <v>-0.12643740530971748</v>
      </c>
      <c r="AL115" s="65">
        <f t="shared" si="134"/>
        <v>-0.2197486094597062</v>
      </c>
      <c r="AM115" s="66">
        <f t="shared" si="135"/>
        <v>0.88122930809278932</v>
      </c>
      <c r="AN115" s="66">
        <f t="shared" si="136"/>
        <v>0.80272056895729127</v>
      </c>
      <c r="AO115" s="65">
        <f t="shared" si="147"/>
        <v>1347.7870729733547</v>
      </c>
      <c r="AP115" s="65">
        <f t="shared" si="40"/>
        <v>347.25185102652699</v>
      </c>
      <c r="AQ115" s="65">
        <f t="shared" si="41"/>
        <v>1.5797291096252828</v>
      </c>
      <c r="AR115" s="65">
        <f t="shared" si="42"/>
        <v>0.80484563662102515</v>
      </c>
      <c r="AS115" s="65">
        <f t="shared" si="137"/>
        <v>-0.12646169909216665</v>
      </c>
      <c r="AT115" s="65">
        <f t="shared" si="138"/>
        <v>-0.21980279001822434</v>
      </c>
      <c r="AU115" s="66">
        <f t="shared" si="139"/>
        <v>0.88120789995973392</v>
      </c>
      <c r="AV115" s="66">
        <f t="shared" si="140"/>
        <v>0.80267707828671619</v>
      </c>
      <c r="AW115" s="65">
        <f t="shared" si="148"/>
        <v>1347.8160972536471</v>
      </c>
      <c r="AX115" s="65">
        <f t="shared" si="43"/>
        <v>347.25256083375729</v>
      </c>
      <c r="AY115" s="65">
        <f t="shared" si="44"/>
        <v>1.5797276331223744</v>
      </c>
      <c r="AZ115" s="65">
        <f t="shared" si="45"/>
        <v>0.80484599379271526</v>
      </c>
      <c r="BA115" s="65">
        <f t="shared" si="141"/>
        <v>-0.12646142177984043</v>
      </c>
      <c r="BB115" s="65">
        <f t="shared" si="142"/>
        <v>-0.21980217152018761</v>
      </c>
      <c r="BC115" s="66">
        <f t="shared" si="46"/>
        <v>0.8812081443295805</v>
      </c>
      <c r="BD115" s="66">
        <f t="shared" si="47"/>
        <v>0.80267757474106682</v>
      </c>
      <c r="BE115" s="65">
        <f t="shared" si="149"/>
        <v>1347.8157658523655</v>
      </c>
      <c r="BF115" s="65">
        <f t="shared" si="48"/>
        <v>347.25255272919622</v>
      </c>
      <c r="BG115" s="65">
        <f t="shared" si="49"/>
        <v>1.5797276499810056</v>
      </c>
      <c r="BH115" s="65">
        <f t="shared" si="50"/>
        <v>0.80484598971454524</v>
      </c>
      <c r="BI115" s="65">
        <f t="shared" si="51"/>
        <v>-0.12646142494617935</v>
      </c>
      <c r="BJ115" s="65">
        <f t="shared" si="52"/>
        <v>-0.2198021785821645</v>
      </c>
      <c r="BK115" s="66">
        <f t="shared" si="53"/>
        <v>0.88120814153937688</v>
      </c>
      <c r="BL115" s="66">
        <f t="shared" si="54"/>
        <v>0.80267756907257637</v>
      </c>
      <c r="BM115" s="65">
        <f t="shared" si="150"/>
        <v>1347.8157696362773</v>
      </c>
      <c r="BN115" s="65">
        <f t="shared" si="55"/>
        <v>347.25255282173345</v>
      </c>
      <c r="BO115" s="65">
        <f t="shared" si="56"/>
        <v>1.5797276497885151</v>
      </c>
      <c r="BP115" s="65">
        <f t="shared" si="57"/>
        <v>0.80484598976110944</v>
      </c>
      <c r="BQ115" s="65">
        <f t="shared" si="58"/>
        <v>-0.1264614249100261</v>
      </c>
      <c r="BR115" s="65">
        <f t="shared" si="59"/>
        <v>-0.21980217850153183</v>
      </c>
      <c r="BS115" s="66">
        <f t="shared" si="60"/>
        <v>0.88120814157123539</v>
      </c>
      <c r="BT115" s="66">
        <f t="shared" si="61"/>
        <v>0.80267756913729837</v>
      </c>
      <c r="BU115" s="65">
        <f t="shared" si="151"/>
        <v>1347.8157695930724</v>
      </c>
      <c r="BV115" s="65">
        <f t="shared" si="62"/>
        <v>347.25255282067678</v>
      </c>
      <c r="BW115" s="65">
        <f t="shared" si="63"/>
        <v>1.5797276497907131</v>
      </c>
      <c r="BX115" s="65">
        <f t="shared" si="64"/>
        <v>0.80484598976057775</v>
      </c>
      <c r="BY115" s="65">
        <f t="shared" si="65"/>
        <v>-0.12646142491043888</v>
      </c>
      <c r="BZ115" s="65">
        <f t="shared" si="66"/>
        <v>-0.21980217850245287</v>
      </c>
      <c r="CA115" s="66">
        <f t="shared" si="67"/>
        <v>0.88120814157087157</v>
      </c>
      <c r="CB115" s="66">
        <f t="shared" si="68"/>
        <v>0.80267756913655908</v>
      </c>
      <c r="CC115" s="65">
        <f t="shared" si="152"/>
        <v>1347.8157695935658</v>
      </c>
      <c r="CD115" s="65">
        <f t="shared" si="69"/>
        <v>347.25255282068889</v>
      </c>
      <c r="CE115" s="65">
        <f t="shared" si="70"/>
        <v>1.5797276497906878</v>
      </c>
      <c r="CF115" s="65">
        <f t="shared" si="71"/>
        <v>0.80484598976058386</v>
      </c>
      <c r="CG115" s="65">
        <f t="shared" si="72"/>
        <v>-0.12646142491043405</v>
      </c>
      <c r="CH115" s="65">
        <f t="shared" si="73"/>
        <v>-0.2198021785024421</v>
      </c>
      <c r="CI115" s="66">
        <f t="shared" si="74"/>
        <v>0.8812081415708759</v>
      </c>
      <c r="CJ115" s="66">
        <f t="shared" si="75"/>
        <v>0.80267756913656774</v>
      </c>
      <c r="CK115" s="65">
        <f t="shared" si="153"/>
        <v>1347.8157695935608</v>
      </c>
      <c r="CL115" s="65">
        <f t="shared" si="76"/>
        <v>347.25255282068878</v>
      </c>
      <c r="CM115" s="65">
        <f t="shared" si="77"/>
        <v>1.5797276497906882</v>
      </c>
      <c r="CN115" s="65">
        <f t="shared" si="78"/>
        <v>0.80484598976058375</v>
      </c>
      <c r="CO115" s="65">
        <f t="shared" si="79"/>
        <v>-0.12646142491043466</v>
      </c>
      <c r="CP115" s="65">
        <f t="shared" si="80"/>
        <v>-0.21980217850244138</v>
      </c>
      <c r="CQ115" s="66">
        <f t="shared" si="81"/>
        <v>0.88120814157087535</v>
      </c>
      <c r="CR115" s="66">
        <f t="shared" si="82"/>
        <v>0.80267756913656829</v>
      </c>
      <c r="CS115" s="65">
        <f t="shared" si="154"/>
        <v>1347.8157695935608</v>
      </c>
      <c r="CT115" s="65">
        <f t="shared" si="83"/>
        <v>347.25255282068878</v>
      </c>
      <c r="CU115" s="65">
        <f t="shared" si="84"/>
        <v>1.5797276497906882</v>
      </c>
      <c r="CV115" s="65">
        <f t="shared" si="85"/>
        <v>0.80484598976058375</v>
      </c>
      <c r="CW115" s="65">
        <f t="shared" si="86"/>
        <v>-0.12646142491043466</v>
      </c>
      <c r="CX115" s="65">
        <f t="shared" si="87"/>
        <v>-0.21980217850244138</v>
      </c>
      <c r="CY115" s="66">
        <f t="shared" si="88"/>
        <v>0.88120814157087535</v>
      </c>
      <c r="CZ115" s="66">
        <f t="shared" si="89"/>
        <v>0.80267756913656829</v>
      </c>
      <c r="DA115" s="65">
        <f t="shared" si="155"/>
        <v>1347.8157695935608</v>
      </c>
      <c r="DB115" s="65">
        <f t="shared" si="90"/>
        <v>347.25255282068878</v>
      </c>
      <c r="DC115" s="65">
        <f t="shared" si="91"/>
        <v>1.5797276497906882</v>
      </c>
      <c r="DD115" s="65">
        <f t="shared" si="92"/>
        <v>0.80484598976058375</v>
      </c>
      <c r="DE115" s="65">
        <f t="shared" si="93"/>
        <v>-0.12646142491043466</v>
      </c>
      <c r="DF115" s="65">
        <f t="shared" si="94"/>
        <v>-0.21980217850244138</v>
      </c>
      <c r="DG115" s="66">
        <f t="shared" si="95"/>
        <v>0.88120814157087535</v>
      </c>
      <c r="DH115" s="66">
        <f t="shared" si="96"/>
        <v>0.80267756913656829</v>
      </c>
      <c r="DI115" s="65">
        <f t="shared" si="156"/>
        <v>1347.8157695935608</v>
      </c>
      <c r="DJ115" s="65">
        <f t="shared" si="97"/>
        <v>347.25255282068878</v>
      </c>
      <c r="DK115" s="65">
        <f t="shared" si="98"/>
        <v>1.5797276497906882</v>
      </c>
      <c r="DL115" s="65">
        <f t="shared" si="99"/>
        <v>0.80484598976058375</v>
      </c>
      <c r="DM115" s="65">
        <f t="shared" si="100"/>
        <v>-0.12646142491043466</v>
      </c>
      <c r="DN115" s="65">
        <f t="shared" si="101"/>
        <v>-0.21980217850244138</v>
      </c>
      <c r="DO115" s="66">
        <f t="shared" si="102"/>
        <v>0.88120814157087535</v>
      </c>
      <c r="DP115" s="66">
        <f t="shared" si="103"/>
        <v>0.80267756913656829</v>
      </c>
      <c r="DQ115" s="65">
        <f t="shared" si="157"/>
        <v>1347.8157695935608</v>
      </c>
      <c r="DR115" s="65">
        <f t="shared" si="104"/>
        <v>347.25255282068878</v>
      </c>
      <c r="DS115" s="65">
        <f t="shared" si="105"/>
        <v>1.5797276497906882</v>
      </c>
      <c r="DT115" s="65">
        <f t="shared" si="106"/>
        <v>0.80484598976058375</v>
      </c>
      <c r="DU115" s="65">
        <f t="shared" si="107"/>
        <v>-0.12646142491043466</v>
      </c>
      <c r="DV115" s="65">
        <f t="shared" si="108"/>
        <v>-0.21980217850244138</v>
      </c>
      <c r="DW115" s="66">
        <f t="shared" si="109"/>
        <v>0.88120814157087535</v>
      </c>
      <c r="DX115" s="66">
        <f t="shared" si="110"/>
        <v>0.80267756913656829</v>
      </c>
      <c r="DY115" s="65">
        <f t="shared" si="158"/>
        <v>1347.8157695935608</v>
      </c>
      <c r="DZ115" s="65">
        <f t="shared" si="111"/>
        <v>347.25255282068878</v>
      </c>
      <c r="EA115" s="65">
        <f t="shared" si="112"/>
        <v>1.5797276497906882</v>
      </c>
      <c r="EB115" s="65">
        <f t="shared" si="113"/>
        <v>0.80484598976058375</v>
      </c>
      <c r="EC115" s="65">
        <f t="shared" si="114"/>
        <v>-0.12646142491043466</v>
      </c>
      <c r="ED115" s="65">
        <f t="shared" si="115"/>
        <v>-0.21980217850244138</v>
      </c>
      <c r="EE115" s="66">
        <f t="shared" si="116"/>
        <v>0.88120814157087535</v>
      </c>
      <c r="EF115" s="66">
        <f t="shared" si="117"/>
        <v>0.80267756913656829</v>
      </c>
      <c r="EG115" s="65">
        <f t="shared" si="159"/>
        <v>1347.8157695935608</v>
      </c>
      <c r="EH115" s="65">
        <f t="shared" si="118"/>
        <v>347.25255282068878</v>
      </c>
      <c r="EI115" s="65">
        <f t="shared" si="119"/>
        <v>1.5797276497906882</v>
      </c>
      <c r="EJ115" s="65">
        <f t="shared" si="120"/>
        <v>0.80484598976058375</v>
      </c>
      <c r="EK115" s="65">
        <f t="shared" si="121"/>
        <v>-0.12646142491043466</v>
      </c>
      <c r="EL115" s="65">
        <f t="shared" si="122"/>
        <v>-0.21980217850244138</v>
      </c>
      <c r="EM115" s="66">
        <f t="shared" si="123"/>
        <v>0.88120814157087535</v>
      </c>
      <c r="EN115" s="66">
        <f t="shared" si="124"/>
        <v>0.80267756913656829</v>
      </c>
      <c r="EO115" s="65">
        <f t="shared" si="160"/>
        <v>1347.8157695935608</v>
      </c>
      <c r="EP115" s="65">
        <f t="shared" si="125"/>
        <v>347.25255282068878</v>
      </c>
      <c r="EQ115" s="65">
        <f t="shared" si="126"/>
        <v>1.5797276497906882</v>
      </c>
      <c r="ER115" s="65">
        <f t="shared" si="127"/>
        <v>0.80484598976058375</v>
      </c>
      <c r="ES115" s="65">
        <f t="shared" si="128"/>
        <v>-0.12646142491043466</v>
      </c>
      <c r="ET115" s="65">
        <f t="shared" si="129"/>
        <v>-0.21980217850244138</v>
      </c>
      <c r="EU115" s="66">
        <f t="shared" si="130"/>
        <v>0.88120814157087535</v>
      </c>
      <c r="EV115" s="66">
        <f t="shared" si="131"/>
        <v>0.80267756913656829</v>
      </c>
      <c r="EW115" s="65">
        <f t="shared" si="161"/>
        <v>0.59945789678774763</v>
      </c>
      <c r="EX115" s="65">
        <f t="shared" si="132"/>
        <v>74.1025528206888</v>
      </c>
      <c r="EY115" s="16"/>
      <c r="EZ115" s="16"/>
      <c r="FA115" s="16"/>
      <c r="FB115" s="16"/>
      <c r="FC115" s="16"/>
      <c r="FD115" s="16"/>
      <c r="FE115" s="16"/>
      <c r="FF115" s="16"/>
      <c r="FG115" s="16"/>
      <c r="FH115" s="16"/>
      <c r="FI115" s="16"/>
      <c r="FJ115" s="16"/>
    </row>
    <row r="116" spans="19:166" x14ac:dyDescent="0.3">
      <c r="S116" s="50">
        <v>0.54</v>
      </c>
      <c r="T116" s="65">
        <f t="shared" si="25"/>
        <v>0.53267009527021325</v>
      </c>
      <c r="U116" s="65">
        <f t="shared" si="26"/>
        <v>0.46732990472978664</v>
      </c>
      <c r="V116" s="65">
        <f t="shared" si="27"/>
        <v>0.53267009527021325</v>
      </c>
      <c r="W116" s="65">
        <f t="shared" si="28"/>
        <v>0.46732990472978664</v>
      </c>
      <c r="X116" s="65">
        <f t="shared" si="29"/>
        <v>0.51248153618906933</v>
      </c>
      <c r="Y116" s="65">
        <f t="shared" si="30"/>
        <v>0.48751846381093056</v>
      </c>
      <c r="Z116" s="55">
        <f t="shared" si="145"/>
        <v>342.00415204330363</v>
      </c>
      <c r="AA116" s="65">
        <f t="shared" si="31"/>
        <v>1.5908515861449628</v>
      </c>
      <c r="AB116" s="65">
        <f t="shared" si="32"/>
        <v>0.8021689573416404</v>
      </c>
      <c r="AC116" s="65">
        <f t="shared" si="143"/>
        <v>-0.12236771329400994</v>
      </c>
      <c r="AD116" s="65">
        <f t="shared" si="144"/>
        <v>-0.23156802599219989</v>
      </c>
      <c r="AE116" s="66">
        <f t="shared" si="35"/>
        <v>0.88482294751483592</v>
      </c>
      <c r="AF116" s="66">
        <f t="shared" si="36"/>
        <v>0.79328872941467721</v>
      </c>
      <c r="AG116" s="65">
        <f t="shared" si="146"/>
        <v>1345.2635948641232</v>
      </c>
      <c r="AH116" s="65">
        <f t="shared" si="37"/>
        <v>347.19009164915281</v>
      </c>
      <c r="AI116" s="65">
        <f t="shared" si="38"/>
        <v>1.5798576065686403</v>
      </c>
      <c r="AJ116" s="65">
        <f t="shared" si="39"/>
        <v>0.80481455460562945</v>
      </c>
      <c r="AK116" s="65">
        <f t="shared" si="133"/>
        <v>-0.12041986285218784</v>
      </c>
      <c r="AL116" s="65">
        <f t="shared" si="134"/>
        <v>-0.22683552784435829</v>
      </c>
      <c r="AM116" s="66">
        <f t="shared" si="135"/>
        <v>0.88654812993729637</v>
      </c>
      <c r="AN116" s="66">
        <f t="shared" si="136"/>
        <v>0.79705186434845743</v>
      </c>
      <c r="AO116" s="65">
        <f t="shared" si="147"/>
        <v>1342.771845226107</v>
      </c>
      <c r="AP116" s="65">
        <f t="shared" si="40"/>
        <v>347.12901911822985</v>
      </c>
      <c r="AQ116" s="65">
        <f t="shared" si="41"/>
        <v>1.579984729701911</v>
      </c>
      <c r="AR116" s="65">
        <f t="shared" si="42"/>
        <v>0.8047838085685397</v>
      </c>
      <c r="AS116" s="65">
        <f t="shared" si="137"/>
        <v>-0.12044247125573646</v>
      </c>
      <c r="AT116" s="65">
        <f t="shared" si="138"/>
        <v>-0.22689023421476262</v>
      </c>
      <c r="AU116" s="66">
        <f t="shared" si="139"/>
        <v>0.88652808672598282</v>
      </c>
      <c r="AV116" s="66">
        <f t="shared" si="140"/>
        <v>0.79700826172661643</v>
      </c>
      <c r="AW116" s="65">
        <f t="shared" si="148"/>
        <v>1342.8001231420308</v>
      </c>
      <c r="AX116" s="65">
        <f t="shared" si="43"/>
        <v>347.12971270808185</v>
      </c>
      <c r="AY116" s="65">
        <f t="shared" si="44"/>
        <v>1.5799832856785876</v>
      </c>
      <c r="AZ116" s="65">
        <f t="shared" si="45"/>
        <v>0.80478415779994461</v>
      </c>
      <c r="BA116" s="65">
        <f t="shared" si="141"/>
        <v>-0.1204422144525136</v>
      </c>
      <c r="BB116" s="65">
        <f t="shared" si="142"/>
        <v>-0.22688961278939329</v>
      </c>
      <c r="BC116" s="66">
        <f t="shared" si="46"/>
        <v>0.88652831438928181</v>
      </c>
      <c r="BD116" s="66">
        <f t="shared" si="47"/>
        <v>0.79700875700792373</v>
      </c>
      <c r="BE116" s="65">
        <f t="shared" si="149"/>
        <v>1342.7998018558903</v>
      </c>
      <c r="BF116" s="65">
        <f t="shared" si="48"/>
        <v>347.12970482776359</v>
      </c>
      <c r="BG116" s="65">
        <f t="shared" si="49"/>
        <v>1.5799833020850209</v>
      </c>
      <c r="BH116" s="65">
        <f t="shared" si="50"/>
        <v>0.80478415383210999</v>
      </c>
      <c r="BI116" s="65">
        <f t="shared" si="51"/>
        <v>-0.12044221737021388</v>
      </c>
      <c r="BJ116" s="65">
        <f t="shared" si="52"/>
        <v>-0.22688961984978695</v>
      </c>
      <c r="BK116" s="66">
        <f t="shared" si="53"/>
        <v>0.88652831180265801</v>
      </c>
      <c r="BL116" s="66">
        <f t="shared" si="54"/>
        <v>0.79700875138072813</v>
      </c>
      <c r="BM116" s="65">
        <f t="shared" si="150"/>
        <v>1342.7998055062087</v>
      </c>
      <c r="BN116" s="65">
        <f t="shared" si="55"/>
        <v>347.12970491729646</v>
      </c>
      <c r="BO116" s="65">
        <f t="shared" si="56"/>
        <v>1.579983301898618</v>
      </c>
      <c r="BP116" s="65">
        <f t="shared" si="57"/>
        <v>0.80478415387719093</v>
      </c>
      <c r="BQ116" s="65">
        <f t="shared" si="58"/>
        <v>-0.12044221733706434</v>
      </c>
      <c r="BR116" s="65">
        <f t="shared" si="59"/>
        <v>-0.22688961976957012</v>
      </c>
      <c r="BS116" s="66">
        <f t="shared" si="60"/>
        <v>0.88652831183204595</v>
      </c>
      <c r="BT116" s="66">
        <f t="shared" si="61"/>
        <v>0.79700875144466166</v>
      </c>
      <c r="BU116" s="65">
        <f t="shared" si="151"/>
        <v>1342.7998054647376</v>
      </c>
      <c r="BV116" s="65">
        <f t="shared" si="62"/>
        <v>347.12970491627931</v>
      </c>
      <c r="BW116" s="65">
        <f t="shared" si="63"/>
        <v>1.5799833019007354</v>
      </c>
      <c r="BX116" s="65">
        <f t="shared" si="64"/>
        <v>0.80478415387667879</v>
      </c>
      <c r="BY116" s="65">
        <f t="shared" si="65"/>
        <v>-0.12044221733744079</v>
      </c>
      <c r="BZ116" s="65">
        <f t="shared" si="66"/>
        <v>-0.2268896197704815</v>
      </c>
      <c r="CA116" s="66">
        <f t="shared" si="67"/>
        <v>0.88652831183171221</v>
      </c>
      <c r="CB116" s="66">
        <f t="shared" si="68"/>
        <v>0.79700875144393524</v>
      </c>
      <c r="CC116" s="65">
        <f t="shared" si="152"/>
        <v>1342.799805465208</v>
      </c>
      <c r="CD116" s="65">
        <f t="shared" si="69"/>
        <v>347.12970491629085</v>
      </c>
      <c r="CE116" s="65">
        <f t="shared" si="70"/>
        <v>1.5799833019007117</v>
      </c>
      <c r="CF116" s="65">
        <f t="shared" si="71"/>
        <v>0.80478415387668456</v>
      </c>
      <c r="CG116" s="65">
        <f t="shared" si="72"/>
        <v>-0.12044221733743618</v>
      </c>
      <c r="CH116" s="65">
        <f t="shared" si="73"/>
        <v>-0.22688961977047156</v>
      </c>
      <c r="CI116" s="66">
        <f t="shared" si="74"/>
        <v>0.88652831183171632</v>
      </c>
      <c r="CJ116" s="66">
        <f t="shared" si="75"/>
        <v>0.79700875144394323</v>
      </c>
      <c r="CK116" s="65">
        <f t="shared" si="153"/>
        <v>1342.7998054652019</v>
      </c>
      <c r="CL116" s="65">
        <f t="shared" si="76"/>
        <v>347.12970491629068</v>
      </c>
      <c r="CM116" s="65">
        <f t="shared" si="77"/>
        <v>1.5799833019007119</v>
      </c>
      <c r="CN116" s="65">
        <f t="shared" si="78"/>
        <v>0.80478415387668445</v>
      </c>
      <c r="CO116" s="65">
        <f t="shared" si="79"/>
        <v>-0.12044221733743629</v>
      </c>
      <c r="CP116" s="65">
        <f t="shared" si="80"/>
        <v>-0.2268896197704719</v>
      </c>
      <c r="CQ116" s="66">
        <f t="shared" si="81"/>
        <v>0.88652831183171621</v>
      </c>
      <c r="CR116" s="66">
        <f t="shared" si="82"/>
        <v>0.7970087514439429</v>
      </c>
      <c r="CS116" s="65">
        <f t="shared" si="154"/>
        <v>1342.799805465203</v>
      </c>
      <c r="CT116" s="65">
        <f t="shared" si="83"/>
        <v>347.12970491629068</v>
      </c>
      <c r="CU116" s="65">
        <f t="shared" si="84"/>
        <v>1.5799833019007119</v>
      </c>
      <c r="CV116" s="65">
        <f t="shared" si="85"/>
        <v>0.80478415387668445</v>
      </c>
      <c r="CW116" s="65">
        <f t="shared" si="86"/>
        <v>-0.12044221733743629</v>
      </c>
      <c r="CX116" s="65">
        <f t="shared" si="87"/>
        <v>-0.2268896197704719</v>
      </c>
      <c r="CY116" s="66">
        <f t="shared" si="88"/>
        <v>0.88652831183171621</v>
      </c>
      <c r="CZ116" s="66">
        <f t="shared" si="89"/>
        <v>0.7970087514439429</v>
      </c>
      <c r="DA116" s="65">
        <f t="shared" si="155"/>
        <v>1342.799805465203</v>
      </c>
      <c r="DB116" s="65">
        <f t="shared" si="90"/>
        <v>347.12970491629068</v>
      </c>
      <c r="DC116" s="65">
        <f t="shared" si="91"/>
        <v>1.5799833019007119</v>
      </c>
      <c r="DD116" s="65">
        <f t="shared" si="92"/>
        <v>0.80478415387668445</v>
      </c>
      <c r="DE116" s="65">
        <f t="shared" si="93"/>
        <v>-0.12044221733743629</v>
      </c>
      <c r="DF116" s="65">
        <f t="shared" si="94"/>
        <v>-0.2268896197704719</v>
      </c>
      <c r="DG116" s="66">
        <f t="shared" si="95"/>
        <v>0.88652831183171621</v>
      </c>
      <c r="DH116" s="66">
        <f t="shared" si="96"/>
        <v>0.7970087514439429</v>
      </c>
      <c r="DI116" s="65">
        <f t="shared" si="156"/>
        <v>1342.799805465203</v>
      </c>
      <c r="DJ116" s="65">
        <f t="shared" si="97"/>
        <v>347.12970491629068</v>
      </c>
      <c r="DK116" s="65">
        <f t="shared" si="98"/>
        <v>1.5799833019007119</v>
      </c>
      <c r="DL116" s="65">
        <f t="shared" si="99"/>
        <v>0.80478415387668445</v>
      </c>
      <c r="DM116" s="65">
        <f t="shared" si="100"/>
        <v>-0.12044221733743629</v>
      </c>
      <c r="DN116" s="65">
        <f t="shared" si="101"/>
        <v>-0.2268896197704719</v>
      </c>
      <c r="DO116" s="66">
        <f t="shared" si="102"/>
        <v>0.88652831183171621</v>
      </c>
      <c r="DP116" s="66">
        <f t="shared" si="103"/>
        <v>0.7970087514439429</v>
      </c>
      <c r="DQ116" s="65">
        <f t="shared" si="157"/>
        <v>1342.799805465203</v>
      </c>
      <c r="DR116" s="65">
        <f t="shared" si="104"/>
        <v>347.12970491629068</v>
      </c>
      <c r="DS116" s="65">
        <f t="shared" si="105"/>
        <v>1.5799833019007119</v>
      </c>
      <c r="DT116" s="65">
        <f t="shared" si="106"/>
        <v>0.80478415387668445</v>
      </c>
      <c r="DU116" s="65">
        <f t="shared" si="107"/>
        <v>-0.12044221733743629</v>
      </c>
      <c r="DV116" s="65">
        <f t="shared" si="108"/>
        <v>-0.2268896197704719</v>
      </c>
      <c r="DW116" s="66">
        <f t="shared" si="109"/>
        <v>0.88652831183171621</v>
      </c>
      <c r="DX116" s="66">
        <f t="shared" si="110"/>
        <v>0.7970087514439429</v>
      </c>
      <c r="DY116" s="65">
        <f t="shared" si="158"/>
        <v>1342.799805465203</v>
      </c>
      <c r="DZ116" s="65">
        <f t="shared" si="111"/>
        <v>347.12970491629068</v>
      </c>
      <c r="EA116" s="65">
        <f t="shared" si="112"/>
        <v>1.5799833019007119</v>
      </c>
      <c r="EB116" s="65">
        <f t="shared" si="113"/>
        <v>0.80478415387668445</v>
      </c>
      <c r="EC116" s="65">
        <f t="shared" si="114"/>
        <v>-0.12044221733743629</v>
      </c>
      <c r="ED116" s="65">
        <f t="shared" si="115"/>
        <v>-0.2268896197704719</v>
      </c>
      <c r="EE116" s="66">
        <f t="shared" si="116"/>
        <v>0.88652831183171621</v>
      </c>
      <c r="EF116" s="66">
        <f t="shared" si="117"/>
        <v>0.7970087514439429</v>
      </c>
      <c r="EG116" s="65">
        <f t="shared" si="159"/>
        <v>1342.799805465203</v>
      </c>
      <c r="EH116" s="65">
        <f t="shared" si="118"/>
        <v>347.12970491629068</v>
      </c>
      <c r="EI116" s="65">
        <f t="shared" si="119"/>
        <v>1.5799833019007119</v>
      </c>
      <c r="EJ116" s="65">
        <f t="shared" si="120"/>
        <v>0.80478415387668445</v>
      </c>
      <c r="EK116" s="65">
        <f t="shared" si="121"/>
        <v>-0.12044221733743629</v>
      </c>
      <c r="EL116" s="65">
        <f t="shared" si="122"/>
        <v>-0.2268896197704719</v>
      </c>
      <c r="EM116" s="66">
        <f t="shared" si="123"/>
        <v>0.88652831183171621</v>
      </c>
      <c r="EN116" s="66">
        <f t="shared" si="124"/>
        <v>0.7970087514439429</v>
      </c>
      <c r="EO116" s="65">
        <f t="shared" si="160"/>
        <v>1342.799805465203</v>
      </c>
      <c r="EP116" s="65">
        <f t="shared" si="125"/>
        <v>347.12970491629068</v>
      </c>
      <c r="EQ116" s="65">
        <f t="shared" si="126"/>
        <v>1.5799833019007119</v>
      </c>
      <c r="ER116" s="65">
        <f t="shared" si="127"/>
        <v>0.80478415387668445</v>
      </c>
      <c r="ES116" s="65">
        <f t="shared" si="128"/>
        <v>-0.12044221733743629</v>
      </c>
      <c r="ET116" s="65">
        <f t="shared" si="129"/>
        <v>-0.2268896197704719</v>
      </c>
      <c r="EU116" s="66">
        <f t="shared" si="130"/>
        <v>0.88652831183171621</v>
      </c>
      <c r="EV116" s="66">
        <f t="shared" si="131"/>
        <v>0.7970087514439429</v>
      </c>
      <c r="EW116" s="65">
        <f t="shared" si="161"/>
        <v>0.61216912329101936</v>
      </c>
      <c r="EX116" s="65">
        <f t="shared" si="132"/>
        <v>73.9797049162907</v>
      </c>
      <c r="EY116" s="16"/>
      <c r="EZ116" s="16"/>
      <c r="FA116" s="16"/>
      <c r="FB116" s="16"/>
      <c r="FC116" s="16"/>
      <c r="FD116" s="16"/>
      <c r="FE116" s="16"/>
      <c r="FF116" s="16"/>
      <c r="FG116" s="16"/>
      <c r="FH116" s="16"/>
      <c r="FI116" s="16"/>
      <c r="FJ116" s="16"/>
    </row>
    <row r="117" spans="19:166" x14ac:dyDescent="0.3">
      <c r="S117" s="50">
        <v>0.55000000000000004</v>
      </c>
      <c r="T117" s="65">
        <f t="shared" si="25"/>
        <v>0.54269449715370011</v>
      </c>
      <c r="U117" s="65">
        <f t="shared" si="26"/>
        <v>0.45730550284629978</v>
      </c>
      <c r="V117" s="65">
        <f t="shared" si="27"/>
        <v>0.54269449715370011</v>
      </c>
      <c r="W117" s="65">
        <f t="shared" si="28"/>
        <v>0.45730550284629978</v>
      </c>
      <c r="X117" s="65">
        <f t="shared" si="29"/>
        <v>0.5225508317929759</v>
      </c>
      <c r="Y117" s="65">
        <f t="shared" si="30"/>
        <v>0.47744916820702399</v>
      </c>
      <c r="Z117" s="55">
        <f t="shared" si="145"/>
        <v>341.94399401601595</v>
      </c>
      <c r="AA117" s="65">
        <f t="shared" si="31"/>
        <v>1.5909815301134254</v>
      </c>
      <c r="AB117" s="65">
        <f t="shared" si="32"/>
        <v>0.80213784887505102</v>
      </c>
      <c r="AC117" s="65">
        <f t="shared" si="143"/>
        <v>-0.1164030725102807</v>
      </c>
      <c r="AD117" s="65">
        <f t="shared" si="144"/>
        <v>-0.23879568355422026</v>
      </c>
      <c r="AE117" s="66">
        <f t="shared" si="35"/>
        <v>0.89011636954077611</v>
      </c>
      <c r="AF117" s="66">
        <f t="shared" si="36"/>
        <v>0.78757578061932765</v>
      </c>
      <c r="AG117" s="65">
        <f t="shared" si="146"/>
        <v>1340.0198268320423</v>
      </c>
      <c r="AH117" s="65">
        <f t="shared" si="37"/>
        <v>347.06146351036017</v>
      </c>
      <c r="AI117" s="65">
        <f t="shared" si="38"/>
        <v>1.5801254114678753</v>
      </c>
      <c r="AJ117" s="65">
        <f t="shared" si="39"/>
        <v>0.80474978748918446</v>
      </c>
      <c r="AK117" s="65">
        <f t="shared" si="133"/>
        <v>-0.11458358563063789</v>
      </c>
      <c r="AL117" s="65">
        <f t="shared" si="134"/>
        <v>-0.23399831093068763</v>
      </c>
      <c r="AM117" s="66">
        <f t="shared" si="135"/>
        <v>0.89173739887010306</v>
      </c>
      <c r="AN117" s="66">
        <f t="shared" si="136"/>
        <v>0.79136315256167089</v>
      </c>
      <c r="AO117" s="65">
        <f t="shared" si="147"/>
        <v>1337.5876459140381</v>
      </c>
      <c r="AP117" s="65">
        <f t="shared" si="40"/>
        <v>347.00166805266673</v>
      </c>
      <c r="AQ117" s="65">
        <f t="shared" si="41"/>
        <v>1.5802499891974182</v>
      </c>
      <c r="AR117" s="65">
        <f t="shared" si="42"/>
        <v>0.80471966457900213</v>
      </c>
      <c r="AS117" s="65">
        <f t="shared" si="137"/>
        <v>-0.11460454474675391</v>
      </c>
      <c r="AT117" s="65">
        <f t="shared" si="138"/>
        <v>-0.2340533509418537</v>
      </c>
      <c r="AU117" s="66">
        <f t="shared" si="139"/>
        <v>0.8917187090382771</v>
      </c>
      <c r="AV117" s="66">
        <f t="shared" si="140"/>
        <v>0.79131959712357436</v>
      </c>
      <c r="AW117" s="65">
        <f t="shared" si="148"/>
        <v>1337.6150602829148</v>
      </c>
      <c r="AX117" s="65">
        <f t="shared" si="43"/>
        <v>347.00234251567377</v>
      </c>
      <c r="AY117" s="65">
        <f t="shared" si="44"/>
        <v>1.5802485837284383</v>
      </c>
      <c r="AZ117" s="65">
        <f t="shared" si="45"/>
        <v>0.80472000440203961</v>
      </c>
      <c r="BA117" s="65">
        <f t="shared" si="141"/>
        <v>-0.1146043082992364</v>
      </c>
      <c r="BB117" s="65">
        <f t="shared" si="142"/>
        <v>-0.23405272998639315</v>
      </c>
      <c r="BC117" s="66">
        <f t="shared" si="46"/>
        <v>0.89171891988297702</v>
      </c>
      <c r="BD117" s="66">
        <f t="shared" si="47"/>
        <v>0.79132008849795188</v>
      </c>
      <c r="BE117" s="65">
        <f t="shared" si="149"/>
        <v>1337.6147509334594</v>
      </c>
      <c r="BF117" s="65">
        <f t="shared" si="48"/>
        <v>347.00233490495333</v>
      </c>
      <c r="BG117" s="65">
        <f t="shared" si="49"/>
        <v>1.5802485995878792</v>
      </c>
      <c r="BH117" s="65">
        <f t="shared" si="50"/>
        <v>0.80472000056744275</v>
      </c>
      <c r="BI117" s="65">
        <f t="shared" si="51"/>
        <v>-0.11460431096733339</v>
      </c>
      <c r="BJ117" s="65">
        <f t="shared" si="52"/>
        <v>-0.23405273699331142</v>
      </c>
      <c r="BK117" s="66">
        <f t="shared" si="53"/>
        <v>0.89171891750378451</v>
      </c>
      <c r="BL117" s="66">
        <f t="shared" si="54"/>
        <v>0.79132008295323664</v>
      </c>
      <c r="BM117" s="65">
        <f t="shared" si="150"/>
        <v>1337.6147544241787</v>
      </c>
      <c r="BN117" s="65">
        <f t="shared" si="55"/>
        <v>347.00233499083322</v>
      </c>
      <c r="BO117" s="65">
        <f t="shared" si="56"/>
        <v>1.5802485994089202</v>
      </c>
      <c r="BP117" s="65">
        <f t="shared" si="57"/>
        <v>0.80472000061071269</v>
      </c>
      <c r="BQ117" s="65">
        <f t="shared" si="58"/>
        <v>-0.11460431093722612</v>
      </c>
      <c r="BR117" s="65">
        <f t="shared" si="59"/>
        <v>-0.23405273691424477</v>
      </c>
      <c r="BS117" s="66">
        <f t="shared" si="60"/>
        <v>0.89171891753063171</v>
      </c>
      <c r="BT117" s="66">
        <f t="shared" si="61"/>
        <v>0.7913200830158037</v>
      </c>
      <c r="BU117" s="65">
        <f t="shared" si="151"/>
        <v>1337.6147543847883</v>
      </c>
      <c r="BV117" s="65">
        <f t="shared" si="62"/>
        <v>347.0023349898641</v>
      </c>
      <c r="BW117" s="65">
        <f t="shared" si="63"/>
        <v>1.5802485994109396</v>
      </c>
      <c r="BX117" s="65">
        <f t="shared" si="64"/>
        <v>0.80472000061022431</v>
      </c>
      <c r="BY117" s="65">
        <f t="shared" si="65"/>
        <v>-0.11460431093756573</v>
      </c>
      <c r="BZ117" s="65">
        <f t="shared" si="66"/>
        <v>-0.23405273691513723</v>
      </c>
      <c r="CA117" s="66">
        <f t="shared" si="67"/>
        <v>0.89171891753032884</v>
      </c>
      <c r="CB117" s="66">
        <f t="shared" si="68"/>
        <v>0.79132008301509749</v>
      </c>
      <c r="CC117" s="65">
        <f t="shared" si="152"/>
        <v>1337.6147543852337</v>
      </c>
      <c r="CD117" s="65">
        <f t="shared" si="69"/>
        <v>347.00233498987507</v>
      </c>
      <c r="CE117" s="65">
        <f t="shared" si="70"/>
        <v>1.5802485994109168</v>
      </c>
      <c r="CF117" s="65">
        <f t="shared" si="71"/>
        <v>0.80472000061022986</v>
      </c>
      <c r="CG117" s="65">
        <f t="shared" si="72"/>
        <v>-0.11460431093756238</v>
      </c>
      <c r="CH117" s="65">
        <f t="shared" si="73"/>
        <v>-0.23405273691512685</v>
      </c>
      <c r="CI117" s="66">
        <f t="shared" si="74"/>
        <v>0.89171891753033183</v>
      </c>
      <c r="CJ117" s="66">
        <f t="shared" si="75"/>
        <v>0.7913200830151057</v>
      </c>
      <c r="CK117" s="65">
        <f t="shared" si="153"/>
        <v>1337.6147543852276</v>
      </c>
      <c r="CL117" s="65">
        <f t="shared" si="76"/>
        <v>347.0023349898749</v>
      </c>
      <c r="CM117" s="65">
        <f t="shared" si="77"/>
        <v>1.5802485994109172</v>
      </c>
      <c r="CN117" s="65">
        <f t="shared" si="78"/>
        <v>0.80472000061022986</v>
      </c>
      <c r="CO117" s="65">
        <f t="shared" si="79"/>
        <v>-0.11460431093756238</v>
      </c>
      <c r="CP117" s="65">
        <f t="shared" si="80"/>
        <v>-0.23405273691512729</v>
      </c>
      <c r="CQ117" s="66">
        <f t="shared" si="81"/>
        <v>0.89171891753033183</v>
      </c>
      <c r="CR117" s="66">
        <f t="shared" si="82"/>
        <v>0.79132008301510537</v>
      </c>
      <c r="CS117" s="65">
        <f t="shared" si="154"/>
        <v>1337.6147543852294</v>
      </c>
      <c r="CT117" s="65">
        <f t="shared" si="83"/>
        <v>347.0023349898749</v>
      </c>
      <c r="CU117" s="65">
        <f t="shared" si="84"/>
        <v>1.5802485994109172</v>
      </c>
      <c r="CV117" s="65">
        <f t="shared" si="85"/>
        <v>0.80472000061022986</v>
      </c>
      <c r="CW117" s="65">
        <f t="shared" si="86"/>
        <v>-0.11460431093756238</v>
      </c>
      <c r="CX117" s="65">
        <f t="shared" si="87"/>
        <v>-0.23405273691512729</v>
      </c>
      <c r="CY117" s="66">
        <f t="shared" si="88"/>
        <v>0.89171891753033183</v>
      </c>
      <c r="CZ117" s="66">
        <f t="shared" si="89"/>
        <v>0.79132008301510537</v>
      </c>
      <c r="DA117" s="65">
        <f t="shared" si="155"/>
        <v>1337.6147543852294</v>
      </c>
      <c r="DB117" s="65">
        <f t="shared" si="90"/>
        <v>347.0023349898749</v>
      </c>
      <c r="DC117" s="65">
        <f t="shared" si="91"/>
        <v>1.5802485994109172</v>
      </c>
      <c r="DD117" s="65">
        <f t="shared" si="92"/>
        <v>0.80472000061022986</v>
      </c>
      <c r="DE117" s="65">
        <f t="shared" si="93"/>
        <v>-0.11460431093756238</v>
      </c>
      <c r="DF117" s="65">
        <f t="shared" si="94"/>
        <v>-0.23405273691512729</v>
      </c>
      <c r="DG117" s="66">
        <f t="shared" si="95"/>
        <v>0.89171891753033183</v>
      </c>
      <c r="DH117" s="66">
        <f t="shared" si="96"/>
        <v>0.79132008301510537</v>
      </c>
      <c r="DI117" s="65">
        <f t="shared" si="156"/>
        <v>1337.6147543852294</v>
      </c>
      <c r="DJ117" s="65">
        <f t="shared" si="97"/>
        <v>347.0023349898749</v>
      </c>
      <c r="DK117" s="65">
        <f t="shared" si="98"/>
        <v>1.5802485994109172</v>
      </c>
      <c r="DL117" s="65">
        <f t="shared" si="99"/>
        <v>0.80472000061022986</v>
      </c>
      <c r="DM117" s="65">
        <f t="shared" si="100"/>
        <v>-0.11460431093756238</v>
      </c>
      <c r="DN117" s="65">
        <f t="shared" si="101"/>
        <v>-0.23405273691512729</v>
      </c>
      <c r="DO117" s="66">
        <f t="shared" si="102"/>
        <v>0.89171891753033183</v>
      </c>
      <c r="DP117" s="66">
        <f t="shared" si="103"/>
        <v>0.79132008301510537</v>
      </c>
      <c r="DQ117" s="65">
        <f t="shared" si="157"/>
        <v>1337.6147543852294</v>
      </c>
      <c r="DR117" s="65">
        <f t="shared" si="104"/>
        <v>347.0023349898749</v>
      </c>
      <c r="DS117" s="65">
        <f t="shared" si="105"/>
        <v>1.5802485994109172</v>
      </c>
      <c r="DT117" s="65">
        <f t="shared" si="106"/>
        <v>0.80472000061022986</v>
      </c>
      <c r="DU117" s="65">
        <f t="shared" si="107"/>
        <v>-0.11460431093756238</v>
      </c>
      <c r="DV117" s="65">
        <f t="shared" si="108"/>
        <v>-0.23405273691512729</v>
      </c>
      <c r="DW117" s="66">
        <f t="shared" si="109"/>
        <v>0.89171891753033183</v>
      </c>
      <c r="DX117" s="66">
        <f t="shared" si="110"/>
        <v>0.79132008301510537</v>
      </c>
      <c r="DY117" s="65">
        <f t="shared" si="158"/>
        <v>1337.6147543852294</v>
      </c>
      <c r="DZ117" s="65">
        <f t="shared" si="111"/>
        <v>347.0023349898749</v>
      </c>
      <c r="EA117" s="65">
        <f t="shared" si="112"/>
        <v>1.5802485994109172</v>
      </c>
      <c r="EB117" s="65">
        <f t="shared" si="113"/>
        <v>0.80472000061022986</v>
      </c>
      <c r="EC117" s="65">
        <f t="shared" si="114"/>
        <v>-0.11460431093756238</v>
      </c>
      <c r="ED117" s="65">
        <f t="shared" si="115"/>
        <v>-0.23405273691512729</v>
      </c>
      <c r="EE117" s="66">
        <f t="shared" si="116"/>
        <v>0.89171891753033183</v>
      </c>
      <c r="EF117" s="66">
        <f t="shared" si="117"/>
        <v>0.79132008301510537</v>
      </c>
      <c r="EG117" s="65">
        <f t="shared" si="159"/>
        <v>1337.6147543852294</v>
      </c>
      <c r="EH117" s="65">
        <f t="shared" si="118"/>
        <v>347.0023349898749</v>
      </c>
      <c r="EI117" s="65">
        <f t="shared" si="119"/>
        <v>1.5802485994109172</v>
      </c>
      <c r="EJ117" s="65">
        <f t="shared" si="120"/>
        <v>0.80472000061022986</v>
      </c>
      <c r="EK117" s="65">
        <f t="shared" si="121"/>
        <v>-0.11460431093756238</v>
      </c>
      <c r="EL117" s="65">
        <f t="shared" si="122"/>
        <v>-0.23405273691512729</v>
      </c>
      <c r="EM117" s="66">
        <f t="shared" si="123"/>
        <v>0.89171891753033183</v>
      </c>
      <c r="EN117" s="66">
        <f t="shared" si="124"/>
        <v>0.79132008301510537</v>
      </c>
      <c r="EO117" s="65">
        <f t="shared" si="160"/>
        <v>1337.6147543852294</v>
      </c>
      <c r="EP117" s="65">
        <f t="shared" si="125"/>
        <v>347.0023349898749</v>
      </c>
      <c r="EQ117" s="65">
        <f t="shared" si="126"/>
        <v>1.5802485994109172</v>
      </c>
      <c r="ER117" s="65">
        <f t="shared" si="127"/>
        <v>0.80472000061022986</v>
      </c>
      <c r="ES117" s="65">
        <f t="shared" si="128"/>
        <v>-0.11460431093756238</v>
      </c>
      <c r="ET117" s="65">
        <f t="shared" si="129"/>
        <v>-0.23405273691512729</v>
      </c>
      <c r="EU117" s="66">
        <f t="shared" si="130"/>
        <v>0.89171891753033183</v>
      </c>
      <c r="EV117" s="66">
        <f t="shared" si="131"/>
        <v>0.79132008301510537</v>
      </c>
      <c r="EW117" s="65">
        <f t="shared" si="161"/>
        <v>0.62473451730209095</v>
      </c>
      <c r="EX117" s="65">
        <f t="shared" si="132"/>
        <v>73.852334989874919</v>
      </c>
      <c r="EY117" s="16"/>
      <c r="EZ117" s="16"/>
      <c r="FA117" s="16"/>
      <c r="FB117" s="16"/>
      <c r="FC117" s="16"/>
      <c r="FD117" s="16"/>
      <c r="FE117" s="16"/>
      <c r="FF117" s="16"/>
      <c r="FG117" s="16"/>
      <c r="FH117" s="16"/>
      <c r="FI117" s="16"/>
      <c r="FJ117" s="16"/>
    </row>
    <row r="118" spans="19:166" x14ac:dyDescent="0.3">
      <c r="S118" s="50">
        <v>0.56000000000000005</v>
      </c>
      <c r="T118" s="65">
        <f t="shared" si="25"/>
        <v>0.55272481862662393</v>
      </c>
      <c r="U118" s="65">
        <f t="shared" si="26"/>
        <v>0.44727518137337607</v>
      </c>
      <c r="V118" s="65">
        <f t="shared" si="27"/>
        <v>0.55272481862662393</v>
      </c>
      <c r="W118" s="65">
        <f t="shared" si="28"/>
        <v>0.44727518137337607</v>
      </c>
      <c r="X118" s="65">
        <f t="shared" si="29"/>
        <v>0.5326424870466322</v>
      </c>
      <c r="Y118" s="65">
        <f t="shared" si="30"/>
        <v>0.46735751295336786</v>
      </c>
      <c r="Z118" s="55">
        <f t="shared" si="145"/>
        <v>341.88383598872832</v>
      </c>
      <c r="AA118" s="65">
        <f t="shared" si="31"/>
        <v>1.5911115304315704</v>
      </c>
      <c r="AB118" s="65">
        <f t="shared" si="32"/>
        <v>0.80210673066778015</v>
      </c>
      <c r="AC118" s="65">
        <f t="shared" si="143"/>
        <v>-0.11062165375776459</v>
      </c>
      <c r="AD118" s="65">
        <f t="shared" si="144"/>
        <v>-0.2460905183149773</v>
      </c>
      <c r="AE118" s="66">
        <f t="shared" si="35"/>
        <v>0.89527740970319503</v>
      </c>
      <c r="AF118" s="66">
        <f t="shared" si="36"/>
        <v>0.78185144984650246</v>
      </c>
      <c r="AG118" s="65">
        <f t="shared" si="146"/>
        <v>1334.6101774949789</v>
      </c>
      <c r="AH118" s="65">
        <f t="shared" si="37"/>
        <v>346.92834981794044</v>
      </c>
      <c r="AI118" s="65">
        <f t="shared" si="38"/>
        <v>1.5804028122740639</v>
      </c>
      <c r="AJ118" s="65">
        <f t="shared" si="39"/>
        <v>0.8046827167234385</v>
      </c>
      <c r="AK118" s="65">
        <f t="shared" si="133"/>
        <v>-0.10892550011780289</v>
      </c>
      <c r="AL118" s="65">
        <f t="shared" si="134"/>
        <v>-0.24123556813758795</v>
      </c>
      <c r="AM118" s="66">
        <f t="shared" si="135"/>
        <v>0.89679722629729453</v>
      </c>
      <c r="AN118" s="66">
        <f t="shared" si="136"/>
        <v>0.78565652894236437</v>
      </c>
      <c r="AO118" s="65">
        <f t="shared" si="147"/>
        <v>1332.2432900877927</v>
      </c>
      <c r="AP118" s="65">
        <f t="shared" si="40"/>
        <v>346.86997467962482</v>
      </c>
      <c r="AQ118" s="65">
        <f t="shared" si="41"/>
        <v>1.580524545025856</v>
      </c>
      <c r="AR118" s="65">
        <f t="shared" si="42"/>
        <v>0.80465328930923963</v>
      </c>
      <c r="AS118" s="65">
        <f t="shared" si="137"/>
        <v>-0.10894485561736422</v>
      </c>
      <c r="AT118" s="65">
        <f t="shared" si="138"/>
        <v>-0.24129074975994874</v>
      </c>
      <c r="AU118" s="66">
        <f t="shared" si="139"/>
        <v>0.89677986850695923</v>
      </c>
      <c r="AV118" s="66">
        <f t="shared" si="140"/>
        <v>0.78561317633662353</v>
      </c>
      <c r="AW118" s="65">
        <f t="shared" si="148"/>
        <v>1332.2697382907893</v>
      </c>
      <c r="AX118" s="65">
        <f t="shared" si="43"/>
        <v>346.8706274299106</v>
      </c>
      <c r="AY118" s="65">
        <f t="shared" si="44"/>
        <v>1.5805231835329268</v>
      </c>
      <c r="AZ118" s="65">
        <f t="shared" si="45"/>
        <v>0.80465361841513505</v>
      </c>
      <c r="BA118" s="65">
        <f t="shared" si="141"/>
        <v>-0.10894463914955085</v>
      </c>
      <c r="BB118" s="65">
        <f t="shared" si="142"/>
        <v>-0.24129013259231863</v>
      </c>
      <c r="BC118" s="66">
        <f t="shared" si="46"/>
        <v>0.89678006263095744</v>
      </c>
      <c r="BD118" s="66">
        <f t="shared" si="47"/>
        <v>0.78561366119179543</v>
      </c>
      <c r="BE118" s="65">
        <f t="shared" si="149"/>
        <v>1332.2694424284477</v>
      </c>
      <c r="BF118" s="65">
        <f t="shared" si="48"/>
        <v>346.87062012798788</v>
      </c>
      <c r="BG118" s="65">
        <f t="shared" si="49"/>
        <v>1.5805231987630899</v>
      </c>
      <c r="BH118" s="65">
        <f t="shared" si="50"/>
        <v>0.80465361473363251</v>
      </c>
      <c r="BI118" s="65">
        <f t="shared" si="51"/>
        <v>-0.10894464157104122</v>
      </c>
      <c r="BJ118" s="65">
        <f t="shared" si="52"/>
        <v>-0.24129013949618322</v>
      </c>
      <c r="BK118" s="66">
        <f t="shared" si="53"/>
        <v>0.89678006045941316</v>
      </c>
      <c r="BL118" s="66">
        <f t="shared" si="54"/>
        <v>0.78561365576802511</v>
      </c>
      <c r="BM118" s="65">
        <f t="shared" si="150"/>
        <v>1332.2694457380646</v>
      </c>
      <c r="BN118" s="65">
        <f t="shared" si="55"/>
        <v>346.87062020966977</v>
      </c>
      <c r="BO118" s="65">
        <f t="shared" si="56"/>
        <v>1.5805231985927199</v>
      </c>
      <c r="BP118" s="65">
        <f t="shared" si="57"/>
        <v>0.80465361477481512</v>
      </c>
      <c r="BQ118" s="65">
        <f t="shared" si="58"/>
        <v>-0.10894464154395331</v>
      </c>
      <c r="BR118" s="65">
        <f t="shared" si="59"/>
        <v>-0.24129013941895477</v>
      </c>
      <c r="BS118" s="66">
        <f t="shared" si="60"/>
        <v>0.89678006048370507</v>
      </c>
      <c r="BT118" s="66">
        <f t="shared" si="61"/>
        <v>0.7856136558286968</v>
      </c>
      <c r="BU118" s="65">
        <f t="shared" si="151"/>
        <v>1332.2694457010425</v>
      </c>
      <c r="BV118" s="65">
        <f t="shared" si="62"/>
        <v>346.87062020875601</v>
      </c>
      <c r="BW118" s="65">
        <f t="shared" si="63"/>
        <v>1.5805231985946258</v>
      </c>
      <c r="BX118" s="65">
        <f t="shared" si="64"/>
        <v>0.80465361477435449</v>
      </c>
      <c r="BY118" s="65">
        <f t="shared" si="65"/>
        <v>-0.10894464154425651</v>
      </c>
      <c r="BZ118" s="65">
        <f t="shared" si="66"/>
        <v>-0.24129013941981858</v>
      </c>
      <c r="CA118" s="66">
        <f t="shared" si="67"/>
        <v>0.89678006048343317</v>
      </c>
      <c r="CB118" s="66">
        <f t="shared" si="68"/>
        <v>0.78561365582801823</v>
      </c>
      <c r="CC118" s="65">
        <f t="shared" si="152"/>
        <v>1332.2694457014561</v>
      </c>
      <c r="CD118" s="65">
        <f t="shared" si="69"/>
        <v>346.87062020876618</v>
      </c>
      <c r="CE118" s="65">
        <f t="shared" si="70"/>
        <v>1.5805231985946044</v>
      </c>
      <c r="CF118" s="65">
        <f t="shared" si="71"/>
        <v>0.80465361477435959</v>
      </c>
      <c r="CG118" s="65">
        <f t="shared" si="72"/>
        <v>-0.10894464154425304</v>
      </c>
      <c r="CH118" s="65">
        <f t="shared" si="73"/>
        <v>-0.24129013941980848</v>
      </c>
      <c r="CI118" s="66">
        <f t="shared" si="74"/>
        <v>0.89678006048343628</v>
      </c>
      <c r="CJ118" s="66">
        <f t="shared" si="75"/>
        <v>0.78561365582802611</v>
      </c>
      <c r="CK118" s="65">
        <f t="shared" si="153"/>
        <v>1332.269445701452</v>
      </c>
      <c r="CL118" s="65">
        <f t="shared" si="76"/>
        <v>346.87062020876607</v>
      </c>
      <c r="CM118" s="65">
        <f t="shared" si="77"/>
        <v>1.5805231985946049</v>
      </c>
      <c r="CN118" s="65">
        <f t="shared" si="78"/>
        <v>0.80465361477435948</v>
      </c>
      <c r="CO118" s="65">
        <f t="shared" si="79"/>
        <v>-0.10894464154425315</v>
      </c>
      <c r="CP118" s="65">
        <f t="shared" si="80"/>
        <v>-0.2412901394198092</v>
      </c>
      <c r="CQ118" s="66">
        <f t="shared" si="81"/>
        <v>0.89678006048343617</v>
      </c>
      <c r="CR118" s="66">
        <f t="shared" si="82"/>
        <v>0.78561365582802556</v>
      </c>
      <c r="CS118" s="65">
        <f t="shared" si="154"/>
        <v>1332.2694457014525</v>
      </c>
      <c r="CT118" s="65">
        <f t="shared" si="83"/>
        <v>346.87062020876613</v>
      </c>
      <c r="CU118" s="65">
        <f t="shared" si="84"/>
        <v>1.5805231985946047</v>
      </c>
      <c r="CV118" s="65">
        <f t="shared" si="85"/>
        <v>0.80465361477435959</v>
      </c>
      <c r="CW118" s="65">
        <f t="shared" si="86"/>
        <v>-0.10894464154425304</v>
      </c>
      <c r="CX118" s="65">
        <f t="shared" si="87"/>
        <v>-0.24129013941980892</v>
      </c>
      <c r="CY118" s="66">
        <f t="shared" si="88"/>
        <v>0.89678006048343628</v>
      </c>
      <c r="CZ118" s="66">
        <f t="shared" si="89"/>
        <v>0.78561365582802578</v>
      </c>
      <c r="DA118" s="65">
        <f t="shared" si="155"/>
        <v>1332.2694457014516</v>
      </c>
      <c r="DB118" s="65">
        <f t="shared" si="90"/>
        <v>346.87062020876607</v>
      </c>
      <c r="DC118" s="65">
        <f t="shared" si="91"/>
        <v>1.5805231985946049</v>
      </c>
      <c r="DD118" s="65">
        <f t="shared" si="92"/>
        <v>0.80465361477435948</v>
      </c>
      <c r="DE118" s="65">
        <f t="shared" si="93"/>
        <v>-0.10894464154425315</v>
      </c>
      <c r="DF118" s="65">
        <f t="shared" si="94"/>
        <v>-0.2412901394198092</v>
      </c>
      <c r="DG118" s="66">
        <f t="shared" si="95"/>
        <v>0.89678006048343617</v>
      </c>
      <c r="DH118" s="66">
        <f t="shared" si="96"/>
        <v>0.78561365582802556</v>
      </c>
      <c r="DI118" s="65">
        <f t="shared" si="156"/>
        <v>1332.2694457014525</v>
      </c>
      <c r="DJ118" s="65">
        <f t="shared" si="97"/>
        <v>346.87062020876613</v>
      </c>
      <c r="DK118" s="65">
        <f t="shared" si="98"/>
        <v>1.5805231985946047</v>
      </c>
      <c r="DL118" s="65">
        <f t="shared" si="99"/>
        <v>0.80465361477435959</v>
      </c>
      <c r="DM118" s="65">
        <f t="shared" si="100"/>
        <v>-0.10894464154425304</v>
      </c>
      <c r="DN118" s="65">
        <f t="shared" si="101"/>
        <v>-0.24129013941980892</v>
      </c>
      <c r="DO118" s="66">
        <f t="shared" si="102"/>
        <v>0.89678006048343628</v>
      </c>
      <c r="DP118" s="66">
        <f t="shared" si="103"/>
        <v>0.78561365582802578</v>
      </c>
      <c r="DQ118" s="65">
        <f t="shared" si="157"/>
        <v>1332.2694457014516</v>
      </c>
      <c r="DR118" s="65">
        <f t="shared" si="104"/>
        <v>346.87062020876607</v>
      </c>
      <c r="DS118" s="65">
        <f t="shared" si="105"/>
        <v>1.5805231985946049</v>
      </c>
      <c r="DT118" s="65">
        <f t="shared" si="106"/>
        <v>0.80465361477435948</v>
      </c>
      <c r="DU118" s="65">
        <f t="shared" si="107"/>
        <v>-0.10894464154425315</v>
      </c>
      <c r="DV118" s="65">
        <f t="shared" si="108"/>
        <v>-0.2412901394198092</v>
      </c>
      <c r="DW118" s="66">
        <f t="shared" si="109"/>
        <v>0.89678006048343617</v>
      </c>
      <c r="DX118" s="66">
        <f t="shared" si="110"/>
        <v>0.78561365582802556</v>
      </c>
      <c r="DY118" s="65">
        <f t="shared" si="158"/>
        <v>1332.2694457014525</v>
      </c>
      <c r="DZ118" s="65">
        <f t="shared" si="111"/>
        <v>346.87062020876613</v>
      </c>
      <c r="EA118" s="65">
        <f t="shared" si="112"/>
        <v>1.5805231985946047</v>
      </c>
      <c r="EB118" s="65">
        <f t="shared" si="113"/>
        <v>0.80465361477435959</v>
      </c>
      <c r="EC118" s="65">
        <f t="shared" si="114"/>
        <v>-0.10894464154425304</v>
      </c>
      <c r="ED118" s="65">
        <f t="shared" si="115"/>
        <v>-0.24129013941980892</v>
      </c>
      <c r="EE118" s="66">
        <f t="shared" si="116"/>
        <v>0.89678006048343628</v>
      </c>
      <c r="EF118" s="66">
        <f t="shared" si="117"/>
        <v>0.78561365582802578</v>
      </c>
      <c r="EG118" s="65">
        <f t="shared" si="159"/>
        <v>1332.2694457014516</v>
      </c>
      <c r="EH118" s="65">
        <f t="shared" si="118"/>
        <v>346.87062020876607</v>
      </c>
      <c r="EI118" s="65">
        <f t="shared" si="119"/>
        <v>1.5805231985946049</v>
      </c>
      <c r="EJ118" s="65">
        <f t="shared" si="120"/>
        <v>0.80465361477435948</v>
      </c>
      <c r="EK118" s="65">
        <f t="shared" si="121"/>
        <v>-0.10894464154425315</v>
      </c>
      <c r="EL118" s="65">
        <f t="shared" si="122"/>
        <v>-0.2412901394198092</v>
      </c>
      <c r="EM118" s="66">
        <f t="shared" si="123"/>
        <v>0.89678006048343617</v>
      </c>
      <c r="EN118" s="66">
        <f t="shared" si="124"/>
        <v>0.78561365582802556</v>
      </c>
      <c r="EO118" s="65">
        <f t="shared" si="160"/>
        <v>1332.2694457014525</v>
      </c>
      <c r="EP118" s="65">
        <f t="shared" si="125"/>
        <v>346.87062020876613</v>
      </c>
      <c r="EQ118" s="65">
        <f t="shared" si="126"/>
        <v>1.5805231985946047</v>
      </c>
      <c r="ER118" s="65">
        <f t="shared" si="127"/>
        <v>0.80465361477435959</v>
      </c>
      <c r="ES118" s="65">
        <f t="shared" si="128"/>
        <v>-0.10894464154425304</v>
      </c>
      <c r="ET118" s="65">
        <f t="shared" si="129"/>
        <v>-0.24129013941980892</v>
      </c>
      <c r="EU118" s="66">
        <f t="shared" si="130"/>
        <v>0.89678006048343628</v>
      </c>
      <c r="EV118" s="66">
        <f t="shared" si="131"/>
        <v>0.78561365582802578</v>
      </c>
      <c r="EW118" s="65">
        <f t="shared" si="161"/>
        <v>0.63714726017232626</v>
      </c>
      <c r="EX118" s="65">
        <f t="shared" si="132"/>
        <v>73.72062020876615</v>
      </c>
      <c r="EY118" s="16"/>
      <c r="EZ118" s="16"/>
      <c r="FA118" s="16"/>
      <c r="FB118" s="16"/>
      <c r="FC118" s="16"/>
      <c r="FD118" s="16"/>
      <c r="FE118" s="16"/>
      <c r="FF118" s="16"/>
      <c r="FG118" s="16"/>
      <c r="FH118" s="16"/>
      <c r="FI118" s="16"/>
      <c r="FJ118" s="16"/>
    </row>
    <row r="119" spans="19:166" x14ac:dyDescent="0.3">
      <c r="S119" s="50">
        <v>0.56999999999999995</v>
      </c>
      <c r="T119" s="65">
        <f t="shared" si="25"/>
        <v>0.56276106493396905</v>
      </c>
      <c r="U119" s="65">
        <f t="shared" si="26"/>
        <v>0.43723893506603106</v>
      </c>
      <c r="V119" s="65">
        <f t="shared" si="27"/>
        <v>0.56276106493396905</v>
      </c>
      <c r="W119" s="65">
        <f t="shared" si="28"/>
        <v>0.43723893506603106</v>
      </c>
      <c r="X119" s="65">
        <f t="shared" si="29"/>
        <v>0.54275657650981846</v>
      </c>
      <c r="Y119" s="65">
        <f t="shared" si="30"/>
        <v>0.45724342349018166</v>
      </c>
      <c r="Z119" s="55">
        <f t="shared" si="145"/>
        <v>341.82367796144069</v>
      </c>
      <c r="AA119" s="65">
        <f t="shared" si="31"/>
        <v>1.591241587135626</v>
      </c>
      <c r="AB119" s="65">
        <f t="shared" si="32"/>
        <v>0.80207560271527567</v>
      </c>
      <c r="AC119" s="65">
        <f t="shared" si="143"/>
        <v>-0.10502051884371427</v>
      </c>
      <c r="AD119" s="65">
        <f t="shared" si="144"/>
        <v>-0.25345094875369223</v>
      </c>
      <c r="AE119" s="66">
        <f t="shared" si="35"/>
        <v>0.90030604915762191</v>
      </c>
      <c r="AF119" s="66">
        <f t="shared" si="36"/>
        <v>0.77611781353750842</v>
      </c>
      <c r="AG119" s="65">
        <f t="shared" si="146"/>
        <v>1329.0441081283502</v>
      </c>
      <c r="AH119" s="65">
        <f t="shared" si="37"/>
        <v>346.79094234493658</v>
      </c>
      <c r="AI119" s="65">
        <f t="shared" si="38"/>
        <v>1.5806894355701167</v>
      </c>
      <c r="AJ119" s="65">
        <f t="shared" si="39"/>
        <v>0.80461343435280952</v>
      </c>
      <c r="AK119" s="65">
        <f t="shared" si="133"/>
        <v>-0.10344261003484304</v>
      </c>
      <c r="AL119" s="65">
        <f t="shared" si="134"/>
        <v>-0.24854591735030851</v>
      </c>
      <c r="AM119" s="66">
        <f t="shared" si="135"/>
        <v>0.90172777138229554</v>
      </c>
      <c r="AN119" s="66">
        <f t="shared" si="136"/>
        <v>0.77993404750803552</v>
      </c>
      <c r="AO119" s="65">
        <f t="shared" si="147"/>
        <v>1326.7476068429003</v>
      </c>
      <c r="AP119" s="65">
        <f t="shared" si="40"/>
        <v>346.73411721577514</v>
      </c>
      <c r="AQ119" s="65">
        <f t="shared" si="41"/>
        <v>1.5808080507988307</v>
      </c>
      <c r="AR119" s="65">
        <f t="shared" si="42"/>
        <v>0.80458476818766578</v>
      </c>
      <c r="AS119" s="65">
        <f t="shared" si="137"/>
        <v>-0.10346041573503292</v>
      </c>
      <c r="AT119" s="65">
        <f t="shared" si="138"/>
        <v>-0.24860105020246415</v>
      </c>
      <c r="AU119" s="66">
        <f t="shared" si="139"/>
        <v>0.90171171563088781</v>
      </c>
      <c r="AV119" s="66">
        <f t="shared" si="140"/>
        <v>0.77989104870483728</v>
      </c>
      <c r="AW119" s="65">
        <f t="shared" si="148"/>
        <v>1326.7730011495914</v>
      </c>
      <c r="AX119" s="65">
        <f t="shared" si="43"/>
        <v>346.73474600200228</v>
      </c>
      <c r="AY119" s="65">
        <f t="shared" si="44"/>
        <v>1.5808067380261361</v>
      </c>
      <c r="AZ119" s="65">
        <f t="shared" si="45"/>
        <v>0.8045850854327623</v>
      </c>
      <c r="BA119" s="65">
        <f t="shared" si="141"/>
        <v>-0.10346021867921953</v>
      </c>
      <c r="BB119" s="65">
        <f t="shared" si="142"/>
        <v>-0.24860044001971304</v>
      </c>
      <c r="BC119" s="66">
        <f t="shared" si="46"/>
        <v>0.90171189331844093</v>
      </c>
      <c r="BD119" s="66">
        <f t="shared" si="47"/>
        <v>0.77989152458104816</v>
      </c>
      <c r="BE119" s="65">
        <f t="shared" si="149"/>
        <v>1326.7727200460024</v>
      </c>
      <c r="BF119" s="65">
        <f t="shared" si="48"/>
        <v>346.73473904167258</v>
      </c>
      <c r="BG119" s="65">
        <f t="shared" si="49"/>
        <v>1.5808067525578009</v>
      </c>
      <c r="BH119" s="65">
        <f t="shared" si="50"/>
        <v>0.80458508192103306</v>
      </c>
      <c r="BI119" s="65">
        <f t="shared" si="51"/>
        <v>-0.10346022086051904</v>
      </c>
      <c r="BJ119" s="65">
        <f t="shared" si="52"/>
        <v>-0.24860044677409737</v>
      </c>
      <c r="BK119" s="66">
        <f t="shared" si="53"/>
        <v>0.90171189135153718</v>
      </c>
      <c r="BL119" s="66">
        <f t="shared" si="54"/>
        <v>0.77989151931336109</v>
      </c>
      <c r="BM119" s="65">
        <f t="shared" si="150"/>
        <v>1326.7727231576555</v>
      </c>
      <c r="BN119" s="65">
        <f t="shared" si="55"/>
        <v>346.7347391187194</v>
      </c>
      <c r="BO119" s="65">
        <f t="shared" si="56"/>
        <v>1.5808067523969438</v>
      </c>
      <c r="BP119" s="65">
        <f t="shared" si="57"/>
        <v>0.80458508195990597</v>
      </c>
      <c r="BQ119" s="65">
        <f t="shared" si="58"/>
        <v>-0.10346022083637341</v>
      </c>
      <c r="BR119" s="65">
        <f t="shared" si="59"/>
        <v>-0.24860044669933001</v>
      </c>
      <c r="BS119" s="66">
        <f t="shared" si="60"/>
        <v>0.90171189137330965</v>
      </c>
      <c r="BT119" s="66">
        <f t="shared" si="61"/>
        <v>0.77989151937167145</v>
      </c>
      <c r="BU119" s="65">
        <f t="shared" si="151"/>
        <v>1326.7727231232113</v>
      </c>
      <c r="BV119" s="65">
        <f t="shared" si="62"/>
        <v>346.73473911786652</v>
      </c>
      <c r="BW119" s="65">
        <f t="shared" si="63"/>
        <v>1.5808067523987244</v>
      </c>
      <c r="BX119" s="65">
        <f t="shared" si="64"/>
        <v>0.80458508195947565</v>
      </c>
      <c r="BY119" s="65">
        <f t="shared" si="65"/>
        <v>-0.10346022083664047</v>
      </c>
      <c r="BZ119" s="65">
        <f t="shared" si="66"/>
        <v>-0.2486004467001578</v>
      </c>
      <c r="CA119" s="66">
        <f t="shared" si="67"/>
        <v>0.90171189137306884</v>
      </c>
      <c r="CB119" s="66">
        <f t="shared" si="68"/>
        <v>0.77989151937102597</v>
      </c>
      <c r="CC119" s="65">
        <f t="shared" si="152"/>
        <v>1326.7727231235929</v>
      </c>
      <c r="CD119" s="65">
        <f t="shared" si="69"/>
        <v>346.73473911787602</v>
      </c>
      <c r="CE119" s="65">
        <f t="shared" si="70"/>
        <v>1.5808067523987046</v>
      </c>
      <c r="CF119" s="65">
        <f t="shared" si="71"/>
        <v>0.80458508195948042</v>
      </c>
      <c r="CG119" s="65">
        <f t="shared" si="72"/>
        <v>-0.103460220836638</v>
      </c>
      <c r="CH119" s="65">
        <f t="shared" si="73"/>
        <v>-0.24860044670014841</v>
      </c>
      <c r="CI119" s="66">
        <f t="shared" si="74"/>
        <v>0.90171189137307106</v>
      </c>
      <c r="CJ119" s="66">
        <f t="shared" si="75"/>
        <v>0.77989151937103329</v>
      </c>
      <c r="CK119" s="65">
        <f t="shared" si="153"/>
        <v>1326.7727231235895</v>
      </c>
      <c r="CL119" s="65">
        <f t="shared" si="76"/>
        <v>346.73473911787596</v>
      </c>
      <c r="CM119" s="65">
        <f t="shared" si="77"/>
        <v>1.5808067523987048</v>
      </c>
      <c r="CN119" s="65">
        <f t="shared" si="78"/>
        <v>0.80458508195948042</v>
      </c>
      <c r="CO119" s="65">
        <f t="shared" si="79"/>
        <v>-0.10346022083663822</v>
      </c>
      <c r="CP119" s="65">
        <f t="shared" si="80"/>
        <v>-0.24860044670014814</v>
      </c>
      <c r="CQ119" s="66">
        <f t="shared" si="81"/>
        <v>0.90171189137307084</v>
      </c>
      <c r="CR119" s="66">
        <f t="shared" si="82"/>
        <v>0.7798915193710334</v>
      </c>
      <c r="CS119" s="65">
        <f t="shared" si="154"/>
        <v>1326.7727231235888</v>
      </c>
      <c r="CT119" s="65">
        <f t="shared" si="83"/>
        <v>346.7347391178759</v>
      </c>
      <c r="CU119" s="65">
        <f t="shared" si="84"/>
        <v>1.5808067523987048</v>
      </c>
      <c r="CV119" s="65">
        <f t="shared" si="85"/>
        <v>0.80458508195948031</v>
      </c>
      <c r="CW119" s="65">
        <f t="shared" si="86"/>
        <v>-0.10346022083663797</v>
      </c>
      <c r="CX119" s="65">
        <f t="shared" si="87"/>
        <v>-0.24860044670014814</v>
      </c>
      <c r="CY119" s="66">
        <f t="shared" si="88"/>
        <v>0.90171189137307106</v>
      </c>
      <c r="CZ119" s="66">
        <f t="shared" si="89"/>
        <v>0.7798915193710334</v>
      </c>
      <c r="DA119" s="65">
        <f t="shared" si="155"/>
        <v>1326.7727231235885</v>
      </c>
      <c r="DB119" s="65">
        <f t="shared" si="90"/>
        <v>346.7347391178759</v>
      </c>
      <c r="DC119" s="65">
        <f t="shared" si="91"/>
        <v>1.5808067523987048</v>
      </c>
      <c r="DD119" s="65">
        <f t="shared" si="92"/>
        <v>0.80458508195948031</v>
      </c>
      <c r="DE119" s="65">
        <f t="shared" si="93"/>
        <v>-0.10346022083663797</v>
      </c>
      <c r="DF119" s="65">
        <f t="shared" si="94"/>
        <v>-0.24860044670014814</v>
      </c>
      <c r="DG119" s="66">
        <f t="shared" si="95"/>
        <v>0.90171189137307106</v>
      </c>
      <c r="DH119" s="66">
        <f t="shared" si="96"/>
        <v>0.7798915193710334</v>
      </c>
      <c r="DI119" s="65">
        <f t="shared" si="156"/>
        <v>1326.7727231235885</v>
      </c>
      <c r="DJ119" s="65">
        <f t="shared" si="97"/>
        <v>346.7347391178759</v>
      </c>
      <c r="DK119" s="65">
        <f t="shared" si="98"/>
        <v>1.5808067523987048</v>
      </c>
      <c r="DL119" s="65">
        <f t="shared" si="99"/>
        <v>0.80458508195948031</v>
      </c>
      <c r="DM119" s="65">
        <f t="shared" si="100"/>
        <v>-0.10346022083663797</v>
      </c>
      <c r="DN119" s="65">
        <f t="shared" si="101"/>
        <v>-0.24860044670014814</v>
      </c>
      <c r="DO119" s="66">
        <f t="shared" si="102"/>
        <v>0.90171189137307106</v>
      </c>
      <c r="DP119" s="66">
        <f t="shared" si="103"/>
        <v>0.7798915193710334</v>
      </c>
      <c r="DQ119" s="65">
        <f t="shared" si="157"/>
        <v>1326.7727231235885</v>
      </c>
      <c r="DR119" s="65">
        <f t="shared" si="104"/>
        <v>346.7347391178759</v>
      </c>
      <c r="DS119" s="65">
        <f t="shared" si="105"/>
        <v>1.5808067523987048</v>
      </c>
      <c r="DT119" s="65">
        <f t="shared" si="106"/>
        <v>0.80458508195948031</v>
      </c>
      <c r="DU119" s="65">
        <f t="shared" si="107"/>
        <v>-0.10346022083663797</v>
      </c>
      <c r="DV119" s="65">
        <f t="shared" si="108"/>
        <v>-0.24860044670014814</v>
      </c>
      <c r="DW119" s="66">
        <f t="shared" si="109"/>
        <v>0.90171189137307106</v>
      </c>
      <c r="DX119" s="66">
        <f t="shared" si="110"/>
        <v>0.7798915193710334</v>
      </c>
      <c r="DY119" s="65">
        <f t="shared" si="158"/>
        <v>1326.7727231235885</v>
      </c>
      <c r="DZ119" s="65">
        <f t="shared" si="111"/>
        <v>346.7347391178759</v>
      </c>
      <c r="EA119" s="65">
        <f t="shared" si="112"/>
        <v>1.5808067523987048</v>
      </c>
      <c r="EB119" s="65">
        <f t="shared" si="113"/>
        <v>0.80458508195948031</v>
      </c>
      <c r="EC119" s="65">
        <f t="shared" si="114"/>
        <v>-0.10346022083663797</v>
      </c>
      <c r="ED119" s="65">
        <f t="shared" si="115"/>
        <v>-0.24860044670014814</v>
      </c>
      <c r="EE119" s="66">
        <f t="shared" si="116"/>
        <v>0.90171189137307106</v>
      </c>
      <c r="EF119" s="66">
        <f t="shared" si="117"/>
        <v>0.7798915193710334</v>
      </c>
      <c r="EG119" s="65">
        <f t="shared" si="159"/>
        <v>1326.7727231235885</v>
      </c>
      <c r="EH119" s="65">
        <f t="shared" si="118"/>
        <v>346.7347391178759</v>
      </c>
      <c r="EI119" s="65">
        <f t="shared" si="119"/>
        <v>1.5808067523987048</v>
      </c>
      <c r="EJ119" s="65">
        <f t="shared" si="120"/>
        <v>0.80458508195948031</v>
      </c>
      <c r="EK119" s="65">
        <f t="shared" si="121"/>
        <v>-0.10346022083663797</v>
      </c>
      <c r="EL119" s="65">
        <f t="shared" si="122"/>
        <v>-0.24860044670014814</v>
      </c>
      <c r="EM119" s="66">
        <f t="shared" si="123"/>
        <v>0.90171189137307106</v>
      </c>
      <c r="EN119" s="66">
        <f t="shared" si="124"/>
        <v>0.7798915193710334</v>
      </c>
      <c r="EO119" s="65">
        <f t="shared" si="160"/>
        <v>1326.7727231235885</v>
      </c>
      <c r="EP119" s="65">
        <f t="shared" si="125"/>
        <v>346.7347391178759</v>
      </c>
      <c r="EQ119" s="65">
        <f t="shared" si="126"/>
        <v>1.5808067523987048</v>
      </c>
      <c r="ER119" s="65">
        <f t="shared" si="127"/>
        <v>0.80458508195948031</v>
      </c>
      <c r="ES119" s="65">
        <f t="shared" si="128"/>
        <v>-0.10346022083663797</v>
      </c>
      <c r="ET119" s="65">
        <f t="shared" si="129"/>
        <v>-0.24860044670014814</v>
      </c>
      <c r="EU119" s="66">
        <f t="shared" si="130"/>
        <v>0.90171189137307106</v>
      </c>
      <c r="EV119" s="66">
        <f t="shared" si="131"/>
        <v>0.7798915193710334</v>
      </c>
      <c r="EW119" s="65">
        <f t="shared" si="161"/>
        <v>0.64940102340317196</v>
      </c>
      <c r="EX119" s="65">
        <f t="shared" si="132"/>
        <v>73.584739117875927</v>
      </c>
      <c r="EY119" s="16"/>
      <c r="EZ119" s="16"/>
      <c r="FA119" s="16"/>
      <c r="FB119" s="16"/>
      <c r="FC119" s="16"/>
      <c r="FD119" s="16"/>
      <c r="FE119" s="16"/>
      <c r="FF119" s="16"/>
      <c r="FG119" s="16"/>
      <c r="FH119" s="16"/>
      <c r="FI119" s="16"/>
      <c r="FJ119" s="16"/>
    </row>
    <row r="120" spans="19:166" x14ac:dyDescent="0.3">
      <c r="S120" s="50">
        <v>0.57999999999999996</v>
      </c>
      <c r="T120" s="65">
        <f t="shared" si="25"/>
        <v>0.57280324132691818</v>
      </c>
      <c r="U120" s="65">
        <f t="shared" si="26"/>
        <v>0.42719675867308193</v>
      </c>
      <c r="V120" s="65">
        <f t="shared" si="27"/>
        <v>0.57280324132691818</v>
      </c>
      <c r="W120" s="65">
        <f t="shared" si="28"/>
        <v>0.42719675867308193</v>
      </c>
      <c r="X120" s="65">
        <f t="shared" si="29"/>
        <v>0.5528931750741839</v>
      </c>
      <c r="Y120" s="65">
        <f t="shared" si="30"/>
        <v>0.44710682492581616</v>
      </c>
      <c r="Z120" s="55">
        <f t="shared" si="145"/>
        <v>341.76351993415301</v>
      </c>
      <c r="AA120" s="65">
        <f t="shared" si="31"/>
        <v>1.5913717002618499</v>
      </c>
      <c r="AB120" s="65">
        <f t="shared" si="32"/>
        <v>0.80204446501298232</v>
      </c>
      <c r="AC120" s="65">
        <f t="shared" si="143"/>
        <v>-9.9596779732675111E-2</v>
      </c>
      <c r="AD120" s="65">
        <f t="shared" si="144"/>
        <v>-0.26087542222211485</v>
      </c>
      <c r="AE120" s="66">
        <f t="shared" si="35"/>
        <v>0.90520234038864555</v>
      </c>
      <c r="AF120" s="66">
        <f t="shared" si="36"/>
        <v>0.77037688547787497</v>
      </c>
      <c r="AG120" s="65">
        <f t="shared" si="146"/>
        <v>1323.3310681430769</v>
      </c>
      <c r="AH120" s="65">
        <f t="shared" si="37"/>
        <v>346.64943392667493</v>
      </c>
      <c r="AI120" s="65">
        <f t="shared" si="38"/>
        <v>1.580984905078499</v>
      </c>
      <c r="AJ120" s="65">
        <f t="shared" si="39"/>
        <v>0.80454203307387595</v>
      </c>
      <c r="AK120" s="65">
        <f t="shared" si="133"/>
        <v>-9.8131993639053589E-2</v>
      </c>
      <c r="AL120" s="65">
        <f t="shared" si="134"/>
        <v>-0.2559279842745566</v>
      </c>
      <c r="AM120" s="66">
        <f t="shared" si="135"/>
        <v>0.90652923976338706</v>
      </c>
      <c r="AN120" s="66">
        <f t="shared" si="136"/>
        <v>0.77419772119522789</v>
      </c>
      <c r="AO120" s="65">
        <f t="shared" si="147"/>
        <v>1321.1094134313294</v>
      </c>
      <c r="AP120" s="65">
        <f t="shared" si="40"/>
        <v>346.59427480804192</v>
      </c>
      <c r="AQ120" s="65">
        <f t="shared" si="41"/>
        <v>1.5811001576137405</v>
      </c>
      <c r="AR120" s="65">
        <f t="shared" si="42"/>
        <v>0.80451418721566981</v>
      </c>
      <c r="AS120" s="65">
        <f t="shared" si="137"/>
        <v>-9.814831012982933E-2</v>
      </c>
      <c r="AT120" s="65">
        <f t="shared" si="138"/>
        <v>-0.25598288106435779</v>
      </c>
      <c r="AU120" s="66">
        <f t="shared" si="139"/>
        <v>0.9065144485080795</v>
      </c>
      <c r="AV120" s="66">
        <f t="shared" si="140"/>
        <v>0.77415522139222492</v>
      </c>
      <c r="AW120" s="65">
        <f t="shared" si="148"/>
        <v>1321.1336810664013</v>
      </c>
      <c r="AX120" s="65">
        <f t="shared" si="43"/>
        <v>346.59487771857954</v>
      </c>
      <c r="AY120" s="65">
        <f t="shared" si="44"/>
        <v>1.5810988976151616</v>
      </c>
      <c r="AZ120" s="65">
        <f t="shared" si="45"/>
        <v>0.80451449162438726</v>
      </c>
      <c r="BA120" s="65">
        <f t="shared" si="141"/>
        <v>-9.8148131757446022E-2</v>
      </c>
      <c r="BB120" s="65">
        <f t="shared" si="142"/>
        <v>-0.25598228090500796</v>
      </c>
      <c r="BC120" s="66">
        <f t="shared" si="46"/>
        <v>0.9065146102052366</v>
      </c>
      <c r="BD120" s="66">
        <f t="shared" si="47"/>
        <v>0.77415568600885865</v>
      </c>
      <c r="BE120" s="65">
        <f t="shared" si="149"/>
        <v>1321.1334157137576</v>
      </c>
      <c r="BF120" s="65">
        <f t="shared" si="48"/>
        <v>346.59487112614647</v>
      </c>
      <c r="BG120" s="65">
        <f t="shared" si="49"/>
        <v>1.5810989113923943</v>
      </c>
      <c r="BH120" s="65">
        <f t="shared" si="50"/>
        <v>0.80451448829588179</v>
      </c>
      <c r="BI120" s="65">
        <f t="shared" si="51"/>
        <v>-9.8148133707828378E-2</v>
      </c>
      <c r="BJ120" s="65">
        <f t="shared" si="52"/>
        <v>-0.25598228746734453</v>
      </c>
      <c r="BK120" s="66">
        <f t="shared" si="53"/>
        <v>0.90651460843718645</v>
      </c>
      <c r="BL120" s="66">
        <f t="shared" si="54"/>
        <v>0.77415568092858855</v>
      </c>
      <c r="BM120" s="65">
        <f t="shared" si="150"/>
        <v>1321.1334186152039</v>
      </c>
      <c r="BN120" s="65">
        <f t="shared" si="55"/>
        <v>346.59487119823018</v>
      </c>
      <c r="BO120" s="65">
        <f t="shared" si="56"/>
        <v>1.5810989112417497</v>
      </c>
      <c r="BP120" s="65">
        <f t="shared" si="57"/>
        <v>0.80451448833227668</v>
      </c>
      <c r="BQ120" s="65">
        <f t="shared" si="58"/>
        <v>-9.8148133686502159E-2</v>
      </c>
      <c r="BR120" s="65">
        <f t="shared" si="59"/>
        <v>-0.25598228739558998</v>
      </c>
      <c r="BS120" s="66">
        <f t="shared" si="60"/>
        <v>0.90651460845651899</v>
      </c>
      <c r="BT120" s="66">
        <f t="shared" si="61"/>
        <v>0.77415568098413767</v>
      </c>
      <c r="BU120" s="65">
        <f t="shared" si="151"/>
        <v>1321.1334185834785</v>
      </c>
      <c r="BV120" s="65">
        <f t="shared" si="62"/>
        <v>346.59487119744199</v>
      </c>
      <c r="BW120" s="65">
        <f t="shared" si="63"/>
        <v>1.5810989112433971</v>
      </c>
      <c r="BX120" s="65">
        <f t="shared" si="64"/>
        <v>0.80451448833187877</v>
      </c>
      <c r="BY120" s="65">
        <f t="shared" si="65"/>
        <v>-9.8148133686735417E-2</v>
      </c>
      <c r="BZ120" s="65">
        <f t="shared" si="66"/>
        <v>-0.25598228739637452</v>
      </c>
      <c r="CA120" s="66">
        <f t="shared" si="67"/>
        <v>0.9065146084563076</v>
      </c>
      <c r="CB120" s="66">
        <f t="shared" si="68"/>
        <v>0.77415568098353038</v>
      </c>
      <c r="CC120" s="65">
        <f t="shared" si="152"/>
        <v>1321.133418583825</v>
      </c>
      <c r="CD120" s="65">
        <f t="shared" si="69"/>
        <v>346.59487119745057</v>
      </c>
      <c r="CE120" s="65">
        <f t="shared" si="70"/>
        <v>1.5810989112433789</v>
      </c>
      <c r="CF120" s="65">
        <f t="shared" si="71"/>
        <v>0.8045144883318831</v>
      </c>
      <c r="CG120" s="65">
        <f t="shared" si="72"/>
        <v>-9.8148133686733002E-2</v>
      </c>
      <c r="CH120" s="65">
        <f t="shared" si="73"/>
        <v>-0.25598228739636564</v>
      </c>
      <c r="CI120" s="66">
        <f t="shared" si="74"/>
        <v>0.90651460845630982</v>
      </c>
      <c r="CJ120" s="66">
        <f t="shared" si="75"/>
        <v>0.77415568098353726</v>
      </c>
      <c r="CK120" s="65">
        <f t="shared" si="153"/>
        <v>1321.133418583822</v>
      </c>
      <c r="CL120" s="65">
        <f t="shared" si="76"/>
        <v>346.59487119745057</v>
      </c>
      <c r="CM120" s="65">
        <f t="shared" si="77"/>
        <v>1.5810989112433789</v>
      </c>
      <c r="CN120" s="65">
        <f t="shared" si="78"/>
        <v>0.8045144883318831</v>
      </c>
      <c r="CO120" s="65">
        <f t="shared" si="79"/>
        <v>-9.8148133686733002E-2</v>
      </c>
      <c r="CP120" s="65">
        <f t="shared" si="80"/>
        <v>-0.25598228739636564</v>
      </c>
      <c r="CQ120" s="66">
        <f t="shared" si="81"/>
        <v>0.90651460845630982</v>
      </c>
      <c r="CR120" s="66">
        <f t="shared" si="82"/>
        <v>0.77415568098353726</v>
      </c>
      <c r="CS120" s="65">
        <f t="shared" si="154"/>
        <v>1321.133418583822</v>
      </c>
      <c r="CT120" s="65">
        <f t="shared" si="83"/>
        <v>346.59487119745057</v>
      </c>
      <c r="CU120" s="65">
        <f t="shared" si="84"/>
        <v>1.5810989112433789</v>
      </c>
      <c r="CV120" s="65">
        <f t="shared" si="85"/>
        <v>0.8045144883318831</v>
      </c>
      <c r="CW120" s="65">
        <f t="shared" si="86"/>
        <v>-9.8148133686733002E-2</v>
      </c>
      <c r="CX120" s="65">
        <f t="shared" si="87"/>
        <v>-0.25598228739636564</v>
      </c>
      <c r="CY120" s="66">
        <f t="shared" si="88"/>
        <v>0.90651460845630982</v>
      </c>
      <c r="CZ120" s="66">
        <f t="shared" si="89"/>
        <v>0.77415568098353726</v>
      </c>
      <c r="DA120" s="65">
        <f t="shared" si="155"/>
        <v>1321.133418583822</v>
      </c>
      <c r="DB120" s="65">
        <f t="shared" si="90"/>
        <v>346.59487119745057</v>
      </c>
      <c r="DC120" s="65">
        <f t="shared" si="91"/>
        <v>1.5810989112433789</v>
      </c>
      <c r="DD120" s="65">
        <f t="shared" si="92"/>
        <v>0.8045144883318831</v>
      </c>
      <c r="DE120" s="65">
        <f t="shared" si="93"/>
        <v>-9.8148133686733002E-2</v>
      </c>
      <c r="DF120" s="65">
        <f t="shared" si="94"/>
        <v>-0.25598228739636564</v>
      </c>
      <c r="DG120" s="66">
        <f t="shared" si="95"/>
        <v>0.90651460845630982</v>
      </c>
      <c r="DH120" s="66">
        <f t="shared" si="96"/>
        <v>0.77415568098353726</v>
      </c>
      <c r="DI120" s="65">
        <f t="shared" si="156"/>
        <v>1321.133418583822</v>
      </c>
      <c r="DJ120" s="65">
        <f t="shared" si="97"/>
        <v>346.59487119745057</v>
      </c>
      <c r="DK120" s="65">
        <f t="shared" si="98"/>
        <v>1.5810989112433789</v>
      </c>
      <c r="DL120" s="65">
        <f t="shared" si="99"/>
        <v>0.8045144883318831</v>
      </c>
      <c r="DM120" s="65">
        <f t="shared" si="100"/>
        <v>-9.8148133686733002E-2</v>
      </c>
      <c r="DN120" s="65">
        <f t="shared" si="101"/>
        <v>-0.25598228739636564</v>
      </c>
      <c r="DO120" s="66">
        <f t="shared" si="102"/>
        <v>0.90651460845630982</v>
      </c>
      <c r="DP120" s="66">
        <f t="shared" si="103"/>
        <v>0.77415568098353726</v>
      </c>
      <c r="DQ120" s="65">
        <f t="shared" si="157"/>
        <v>1321.133418583822</v>
      </c>
      <c r="DR120" s="65">
        <f t="shared" si="104"/>
        <v>346.59487119745057</v>
      </c>
      <c r="DS120" s="65">
        <f t="shared" si="105"/>
        <v>1.5810989112433789</v>
      </c>
      <c r="DT120" s="65">
        <f t="shared" si="106"/>
        <v>0.8045144883318831</v>
      </c>
      <c r="DU120" s="65">
        <f t="shared" si="107"/>
        <v>-9.8148133686733002E-2</v>
      </c>
      <c r="DV120" s="65">
        <f t="shared" si="108"/>
        <v>-0.25598228739636564</v>
      </c>
      <c r="DW120" s="66">
        <f t="shared" si="109"/>
        <v>0.90651460845630982</v>
      </c>
      <c r="DX120" s="66">
        <f t="shared" si="110"/>
        <v>0.77415568098353726</v>
      </c>
      <c r="DY120" s="65">
        <f t="shared" si="158"/>
        <v>1321.133418583822</v>
      </c>
      <c r="DZ120" s="65">
        <f t="shared" si="111"/>
        <v>346.59487119745057</v>
      </c>
      <c r="EA120" s="65">
        <f t="shared" si="112"/>
        <v>1.5810989112433789</v>
      </c>
      <c r="EB120" s="65">
        <f t="shared" si="113"/>
        <v>0.8045144883318831</v>
      </c>
      <c r="EC120" s="65">
        <f t="shared" si="114"/>
        <v>-9.8148133686733002E-2</v>
      </c>
      <c r="ED120" s="65">
        <f t="shared" si="115"/>
        <v>-0.25598228739636564</v>
      </c>
      <c r="EE120" s="66">
        <f t="shared" si="116"/>
        <v>0.90651460845630982</v>
      </c>
      <c r="EF120" s="66">
        <f t="shared" si="117"/>
        <v>0.77415568098353726</v>
      </c>
      <c r="EG120" s="65">
        <f t="shared" si="159"/>
        <v>1321.133418583822</v>
      </c>
      <c r="EH120" s="65">
        <f t="shared" si="118"/>
        <v>346.59487119745057</v>
      </c>
      <c r="EI120" s="65">
        <f t="shared" si="119"/>
        <v>1.5810989112433789</v>
      </c>
      <c r="EJ120" s="65">
        <f t="shared" si="120"/>
        <v>0.8045144883318831</v>
      </c>
      <c r="EK120" s="65">
        <f t="shared" si="121"/>
        <v>-9.8148133686733002E-2</v>
      </c>
      <c r="EL120" s="65">
        <f t="shared" si="122"/>
        <v>-0.25598228739636564</v>
      </c>
      <c r="EM120" s="66">
        <f t="shared" si="123"/>
        <v>0.90651460845630982</v>
      </c>
      <c r="EN120" s="66">
        <f t="shared" si="124"/>
        <v>0.77415568098353726</v>
      </c>
      <c r="EO120" s="65">
        <f t="shared" si="160"/>
        <v>1321.133418583822</v>
      </c>
      <c r="EP120" s="65">
        <f t="shared" si="125"/>
        <v>346.59487119745057</v>
      </c>
      <c r="EQ120" s="65">
        <f t="shared" si="126"/>
        <v>1.5810989112433789</v>
      </c>
      <c r="ER120" s="65">
        <f t="shared" si="127"/>
        <v>0.8045144883318831</v>
      </c>
      <c r="ES120" s="65">
        <f t="shared" si="128"/>
        <v>-9.8148133686733002E-2</v>
      </c>
      <c r="ET120" s="65">
        <f t="shared" si="129"/>
        <v>-0.25598228739636564</v>
      </c>
      <c r="EU120" s="66">
        <f t="shared" si="130"/>
        <v>0.90651460845630982</v>
      </c>
      <c r="EV120" s="66">
        <f t="shared" si="131"/>
        <v>0.77415568098353726</v>
      </c>
      <c r="EW120" s="65">
        <f t="shared" si="161"/>
        <v>0.66148996579619845</v>
      </c>
      <c r="EX120" s="65">
        <f t="shared" si="132"/>
        <v>73.444871197450595</v>
      </c>
      <c r="EY120" s="16"/>
      <c r="EZ120" s="16"/>
      <c r="FA120" s="16"/>
      <c r="FB120" s="16"/>
      <c r="FC120" s="16"/>
      <c r="FD120" s="16"/>
      <c r="FE120" s="16"/>
      <c r="FF120" s="16"/>
      <c r="FG120" s="16"/>
      <c r="FH120" s="16"/>
      <c r="FI120" s="16"/>
      <c r="FJ120" s="16"/>
    </row>
    <row r="121" spans="19:166" x14ac:dyDescent="0.3">
      <c r="S121" s="50">
        <v>0.59</v>
      </c>
      <c r="T121" s="65">
        <f t="shared" si="25"/>
        <v>0.5828513530628614</v>
      </c>
      <c r="U121" s="65">
        <f t="shared" si="26"/>
        <v>0.41714864693713855</v>
      </c>
      <c r="V121" s="65">
        <f t="shared" si="27"/>
        <v>0.5828513530628614</v>
      </c>
      <c r="W121" s="65">
        <f t="shared" si="28"/>
        <v>0.41714864693713855</v>
      </c>
      <c r="X121" s="65">
        <f t="shared" si="29"/>
        <v>0.56305235796509467</v>
      </c>
      <c r="Y121" s="65">
        <f t="shared" si="30"/>
        <v>0.43694764203490538</v>
      </c>
      <c r="Z121" s="55">
        <f t="shared" si="145"/>
        <v>341.70336190686538</v>
      </c>
      <c r="AA121" s="65">
        <f t="shared" si="31"/>
        <v>1.5915018698465315</v>
      </c>
      <c r="AB121" s="65">
        <f t="shared" si="32"/>
        <v>0.8020133175563422</v>
      </c>
      <c r="AC121" s="65">
        <f t="shared" si="143"/>
        <v>-9.4347597516973414E-2</v>
      </c>
      <c r="AD121" s="65">
        <f t="shared" si="144"/>
        <v>-0.26836241432683378</v>
      </c>
      <c r="AE121" s="66">
        <f t="shared" si="35"/>
        <v>0.90996640519851479</v>
      </c>
      <c r="AF121" s="66">
        <f t="shared" si="36"/>
        <v>0.76463061779129682</v>
      </c>
      <c r="AG121" s="65">
        <f t="shared" si="146"/>
        <v>1317.4804652064477</v>
      </c>
      <c r="AH121" s="65">
        <f t="shared" si="37"/>
        <v>346.50401792986764</v>
      </c>
      <c r="AI121" s="65">
        <f t="shared" si="38"/>
        <v>1.5812888426412597</v>
      </c>
      <c r="AJ121" s="65">
        <f t="shared" si="39"/>
        <v>0.8044686059900451</v>
      </c>
      <c r="AK121" s="65">
        <f t="shared" si="133"/>
        <v>-9.2990801053643352E-2</v>
      </c>
      <c r="AL121" s="65">
        <f t="shared" si="134"/>
        <v>-0.26338040189267625</v>
      </c>
      <c r="AM121" s="66">
        <f t="shared" si="135"/>
        <v>0.91120188235482336</v>
      </c>
      <c r="AN121" s="66">
        <f t="shared" si="136"/>
        <v>0.76844952205202033</v>
      </c>
      <c r="AO121" s="65">
        <f t="shared" si="147"/>
        <v>1315.3374907827001</v>
      </c>
      <c r="AP121" s="65">
        <f t="shared" si="40"/>
        <v>346.4506271152265</v>
      </c>
      <c r="AQ121" s="65">
        <f t="shared" si="41"/>
        <v>1.5814005148120664</v>
      </c>
      <c r="AR121" s="65">
        <f t="shared" si="42"/>
        <v>0.80444163277674574</v>
      </c>
      <c r="AS121" s="65">
        <f t="shared" si="137"/>
        <v>-9.3005694394440064E-2</v>
      </c>
      <c r="AT121" s="65">
        <f t="shared" si="138"/>
        <v>-0.2634348797808016</v>
      </c>
      <c r="AU121" s="66">
        <f t="shared" si="139"/>
        <v>0.9111883116157119</v>
      </c>
      <c r="AV121" s="66">
        <f t="shared" si="140"/>
        <v>0.76840765968522495</v>
      </c>
      <c r="AW121" s="65">
        <f t="shared" si="148"/>
        <v>1315.3605737572682</v>
      </c>
      <c r="AX121" s="65">
        <f t="shared" si="43"/>
        <v>346.45120257795628</v>
      </c>
      <c r="AY121" s="65">
        <f t="shared" si="44"/>
        <v>1.5813993109492974</v>
      </c>
      <c r="AZ121" s="65">
        <f t="shared" si="45"/>
        <v>0.80444192354188748</v>
      </c>
      <c r="BA121" s="65">
        <f t="shared" si="141"/>
        <v>-9.3005533846153926E-2</v>
      </c>
      <c r="BB121" s="65">
        <f t="shared" si="142"/>
        <v>-0.26343429249155759</v>
      </c>
      <c r="BC121" s="66">
        <f t="shared" si="46"/>
        <v>0.91118845790544534</v>
      </c>
      <c r="BD121" s="66">
        <f t="shared" si="47"/>
        <v>0.76840811096291106</v>
      </c>
      <c r="BE121" s="65">
        <f t="shared" si="149"/>
        <v>1315.3603248739864</v>
      </c>
      <c r="BF121" s="65">
        <f t="shared" si="48"/>
        <v>346.45119637329356</v>
      </c>
      <c r="BG121" s="65">
        <f t="shared" si="49"/>
        <v>1.5813993239293689</v>
      </c>
      <c r="BH121" s="65">
        <f t="shared" si="50"/>
        <v>0.80444192040685047</v>
      </c>
      <c r="BI121" s="65">
        <f t="shared" si="51"/>
        <v>-9.3005535577189019E-2</v>
      </c>
      <c r="BJ121" s="65">
        <f t="shared" si="52"/>
        <v>-0.26343429882372205</v>
      </c>
      <c r="BK121" s="66">
        <f t="shared" si="53"/>
        <v>0.91118845632814616</v>
      </c>
      <c r="BL121" s="66">
        <f t="shared" si="54"/>
        <v>0.76840810609722454</v>
      </c>
      <c r="BM121" s="65">
        <f t="shared" si="150"/>
        <v>1315.3603275574453</v>
      </c>
      <c r="BN121" s="65">
        <f t="shared" si="55"/>
        <v>346.45119644019223</v>
      </c>
      <c r="BO121" s="65">
        <f t="shared" si="56"/>
        <v>1.5813993237894177</v>
      </c>
      <c r="BP121" s="65">
        <f t="shared" si="57"/>
        <v>0.80444192044065244</v>
      </c>
      <c r="BQ121" s="65">
        <f t="shared" si="58"/>
        <v>-9.3005535558525226E-2</v>
      </c>
      <c r="BR121" s="65">
        <f t="shared" si="59"/>
        <v>-0.26343429875544838</v>
      </c>
      <c r="BS121" s="66">
        <f t="shared" si="60"/>
        <v>0.91118845634515244</v>
      </c>
      <c r="BT121" s="66">
        <f t="shared" si="61"/>
        <v>0.76840810614968658</v>
      </c>
      <c r="BU121" s="65">
        <f t="shared" si="151"/>
        <v>1315.3603275285116</v>
      </c>
      <c r="BV121" s="65">
        <f t="shared" si="62"/>
        <v>346.45119643947089</v>
      </c>
      <c r="BW121" s="65">
        <f t="shared" si="63"/>
        <v>1.5813993237909267</v>
      </c>
      <c r="BX121" s="65">
        <f t="shared" si="64"/>
        <v>0.80444192044028795</v>
      </c>
      <c r="BY121" s="65">
        <f t="shared" si="65"/>
        <v>-9.3005535558726093E-2</v>
      </c>
      <c r="BZ121" s="65">
        <f t="shared" si="66"/>
        <v>-0.26343429875618474</v>
      </c>
      <c r="CA121" s="66">
        <f t="shared" si="67"/>
        <v>0.91118845634496937</v>
      </c>
      <c r="CB121" s="66">
        <f t="shared" si="68"/>
        <v>0.7684081061491207</v>
      </c>
      <c r="CC121" s="65">
        <f t="shared" si="152"/>
        <v>1315.3603275288235</v>
      </c>
      <c r="CD121" s="65">
        <f t="shared" si="69"/>
        <v>346.45119643947874</v>
      </c>
      <c r="CE121" s="65">
        <f t="shared" si="70"/>
        <v>1.5813993237909105</v>
      </c>
      <c r="CF121" s="65">
        <f t="shared" si="71"/>
        <v>0.80444192044029184</v>
      </c>
      <c r="CG121" s="65">
        <f t="shared" si="72"/>
        <v>-9.3005535558724095E-2</v>
      </c>
      <c r="CH121" s="65">
        <f t="shared" si="73"/>
        <v>-0.26343429875617702</v>
      </c>
      <c r="CI121" s="66">
        <f t="shared" si="74"/>
        <v>0.91118845634497125</v>
      </c>
      <c r="CJ121" s="66">
        <f t="shared" si="75"/>
        <v>0.76840810614912669</v>
      </c>
      <c r="CK121" s="65">
        <f t="shared" si="153"/>
        <v>1315.3603275288201</v>
      </c>
      <c r="CL121" s="65">
        <f t="shared" si="76"/>
        <v>346.45119643947862</v>
      </c>
      <c r="CM121" s="65">
        <f t="shared" si="77"/>
        <v>1.5813993237909107</v>
      </c>
      <c r="CN121" s="65">
        <f t="shared" si="78"/>
        <v>0.80444192044029184</v>
      </c>
      <c r="CO121" s="65">
        <f t="shared" si="79"/>
        <v>-9.3005535558724317E-2</v>
      </c>
      <c r="CP121" s="65">
        <f t="shared" si="80"/>
        <v>-0.26343429875617669</v>
      </c>
      <c r="CQ121" s="66">
        <f t="shared" si="81"/>
        <v>0.91118845634497103</v>
      </c>
      <c r="CR121" s="66">
        <f t="shared" si="82"/>
        <v>0.76840810614912691</v>
      </c>
      <c r="CS121" s="65">
        <f t="shared" si="154"/>
        <v>1315.3603275288201</v>
      </c>
      <c r="CT121" s="65">
        <f t="shared" si="83"/>
        <v>346.45119643947862</v>
      </c>
      <c r="CU121" s="65">
        <f t="shared" si="84"/>
        <v>1.5813993237909107</v>
      </c>
      <c r="CV121" s="65">
        <f t="shared" si="85"/>
        <v>0.80444192044029184</v>
      </c>
      <c r="CW121" s="65">
        <f t="shared" si="86"/>
        <v>-9.3005535558724317E-2</v>
      </c>
      <c r="CX121" s="65">
        <f t="shared" si="87"/>
        <v>-0.26343429875617669</v>
      </c>
      <c r="CY121" s="66">
        <f t="shared" si="88"/>
        <v>0.91118845634497103</v>
      </c>
      <c r="CZ121" s="66">
        <f t="shared" si="89"/>
        <v>0.76840810614912691</v>
      </c>
      <c r="DA121" s="65">
        <f t="shared" si="155"/>
        <v>1315.3603275288201</v>
      </c>
      <c r="DB121" s="65">
        <f t="shared" si="90"/>
        <v>346.45119643947862</v>
      </c>
      <c r="DC121" s="65">
        <f t="shared" si="91"/>
        <v>1.5813993237909107</v>
      </c>
      <c r="DD121" s="65">
        <f t="shared" si="92"/>
        <v>0.80444192044029184</v>
      </c>
      <c r="DE121" s="65">
        <f t="shared" si="93"/>
        <v>-9.3005535558724317E-2</v>
      </c>
      <c r="DF121" s="65">
        <f t="shared" si="94"/>
        <v>-0.26343429875617669</v>
      </c>
      <c r="DG121" s="66">
        <f t="shared" si="95"/>
        <v>0.91118845634497103</v>
      </c>
      <c r="DH121" s="66">
        <f t="shared" si="96"/>
        <v>0.76840810614912691</v>
      </c>
      <c r="DI121" s="65">
        <f t="shared" si="156"/>
        <v>1315.3603275288201</v>
      </c>
      <c r="DJ121" s="65">
        <f t="shared" si="97"/>
        <v>346.45119643947862</v>
      </c>
      <c r="DK121" s="65">
        <f t="shared" si="98"/>
        <v>1.5813993237909107</v>
      </c>
      <c r="DL121" s="65">
        <f t="shared" si="99"/>
        <v>0.80444192044029184</v>
      </c>
      <c r="DM121" s="65">
        <f t="shared" si="100"/>
        <v>-9.3005535558724317E-2</v>
      </c>
      <c r="DN121" s="65">
        <f t="shared" si="101"/>
        <v>-0.26343429875617669</v>
      </c>
      <c r="DO121" s="66">
        <f t="shared" si="102"/>
        <v>0.91118845634497103</v>
      </c>
      <c r="DP121" s="66">
        <f t="shared" si="103"/>
        <v>0.76840810614912691</v>
      </c>
      <c r="DQ121" s="65">
        <f t="shared" si="157"/>
        <v>1315.3603275288201</v>
      </c>
      <c r="DR121" s="65">
        <f t="shared" si="104"/>
        <v>346.45119643947862</v>
      </c>
      <c r="DS121" s="65">
        <f t="shared" si="105"/>
        <v>1.5813993237909107</v>
      </c>
      <c r="DT121" s="65">
        <f t="shared" si="106"/>
        <v>0.80444192044029184</v>
      </c>
      <c r="DU121" s="65">
        <f t="shared" si="107"/>
        <v>-9.3005535558724317E-2</v>
      </c>
      <c r="DV121" s="65">
        <f t="shared" si="108"/>
        <v>-0.26343429875617669</v>
      </c>
      <c r="DW121" s="66">
        <f t="shared" si="109"/>
        <v>0.91118845634497103</v>
      </c>
      <c r="DX121" s="66">
        <f t="shared" si="110"/>
        <v>0.76840810614912691</v>
      </c>
      <c r="DY121" s="65">
        <f t="shared" si="158"/>
        <v>1315.3603275288201</v>
      </c>
      <c r="DZ121" s="65">
        <f t="shared" si="111"/>
        <v>346.45119643947862</v>
      </c>
      <c r="EA121" s="65">
        <f t="shared" si="112"/>
        <v>1.5813993237909107</v>
      </c>
      <c r="EB121" s="65">
        <f t="shared" si="113"/>
        <v>0.80444192044029184</v>
      </c>
      <c r="EC121" s="65">
        <f t="shared" si="114"/>
        <v>-9.3005535558724317E-2</v>
      </c>
      <c r="ED121" s="65">
        <f t="shared" si="115"/>
        <v>-0.26343429875617669</v>
      </c>
      <c r="EE121" s="66">
        <f t="shared" si="116"/>
        <v>0.91118845634497103</v>
      </c>
      <c r="EF121" s="66">
        <f t="shared" si="117"/>
        <v>0.76840810614912691</v>
      </c>
      <c r="EG121" s="65">
        <f t="shared" si="159"/>
        <v>1315.3603275288201</v>
      </c>
      <c r="EH121" s="65">
        <f t="shared" si="118"/>
        <v>346.45119643947862</v>
      </c>
      <c r="EI121" s="65">
        <f t="shared" si="119"/>
        <v>1.5813993237909107</v>
      </c>
      <c r="EJ121" s="65">
        <f t="shared" si="120"/>
        <v>0.80444192044029184</v>
      </c>
      <c r="EK121" s="65">
        <f t="shared" si="121"/>
        <v>-9.3005535558724317E-2</v>
      </c>
      <c r="EL121" s="65">
        <f t="shared" si="122"/>
        <v>-0.26343429875617669</v>
      </c>
      <c r="EM121" s="66">
        <f t="shared" si="123"/>
        <v>0.91118845634497103</v>
      </c>
      <c r="EN121" s="66">
        <f t="shared" si="124"/>
        <v>0.76840810614912691</v>
      </c>
      <c r="EO121" s="65">
        <f t="shared" si="160"/>
        <v>1315.3603275288201</v>
      </c>
      <c r="EP121" s="65">
        <f t="shared" si="125"/>
        <v>346.45119643947862</v>
      </c>
      <c r="EQ121" s="65">
        <f t="shared" si="126"/>
        <v>1.5813993237909107</v>
      </c>
      <c r="ER121" s="65">
        <f t="shared" si="127"/>
        <v>0.80444192044029184</v>
      </c>
      <c r="ES121" s="65">
        <f t="shared" si="128"/>
        <v>-9.3005535558724317E-2</v>
      </c>
      <c r="ET121" s="65">
        <f t="shared" si="129"/>
        <v>-0.26343429875617669</v>
      </c>
      <c r="EU121" s="66">
        <f t="shared" si="130"/>
        <v>0.91118845634497103</v>
      </c>
      <c r="EV121" s="66">
        <f t="shared" si="131"/>
        <v>0.76840810614912691</v>
      </c>
      <c r="EW121" s="65">
        <f t="shared" si="161"/>
        <v>0.67340872876808766</v>
      </c>
      <c r="EX121" s="65">
        <f t="shared" si="132"/>
        <v>73.301196439478645</v>
      </c>
      <c r="EY121" s="16"/>
      <c r="EZ121" s="16"/>
      <c r="FA121" s="16"/>
      <c r="FB121" s="16"/>
      <c r="FC121" s="16"/>
      <c r="FD121" s="16"/>
      <c r="FE121" s="16"/>
      <c r="FF121" s="16"/>
      <c r="FG121" s="16"/>
      <c r="FH121" s="16"/>
      <c r="FI121" s="16"/>
      <c r="FJ121" s="16"/>
    </row>
    <row r="122" spans="19:166" x14ac:dyDescent="0.3">
      <c r="S122" s="60">
        <v>0.6</v>
      </c>
      <c r="T122" s="60">
        <f t="shared" si="25"/>
        <v>0.59290540540540537</v>
      </c>
      <c r="U122" s="60">
        <f t="shared" si="26"/>
        <v>0.40709459459459463</v>
      </c>
      <c r="V122" s="60">
        <f t="shared" si="27"/>
        <v>0.59290540540540537</v>
      </c>
      <c r="W122" s="60">
        <f t="shared" si="28"/>
        <v>0.40709459459459463</v>
      </c>
      <c r="X122" s="60">
        <f t="shared" si="29"/>
        <v>0.5732342007434944</v>
      </c>
      <c r="Y122" s="60">
        <f t="shared" si="30"/>
        <v>0.42676579925650565</v>
      </c>
      <c r="Z122" s="63">
        <f t="shared" si="145"/>
        <v>341.64320387957775</v>
      </c>
      <c r="AA122" s="60">
        <f t="shared" si="31"/>
        <v>1.5916320959259902</v>
      </c>
      <c r="AB122" s="60">
        <f t="shared" si="32"/>
        <v>0.80198216034079461</v>
      </c>
      <c r="AC122" s="60">
        <f t="shared" si="143"/>
        <v>-8.9270181411850086E-2</v>
      </c>
      <c r="AD122" s="60">
        <f t="shared" si="144"/>
        <v>-0.275910428326617</v>
      </c>
      <c r="AE122" s="64">
        <f t="shared" si="35"/>
        <v>0.91459843269369834</v>
      </c>
      <c r="AF122" s="64">
        <f t="shared" si="36"/>
        <v>0.75888090194933544</v>
      </c>
      <c r="AG122" s="60">
        <f t="shared" si="146"/>
        <v>1311.501637286452</v>
      </c>
      <c r="AH122" s="60">
        <f t="shared" si="37"/>
        <v>346.35488774844447</v>
      </c>
      <c r="AI122" s="60">
        <f t="shared" si="38"/>
        <v>1.5816008691548145</v>
      </c>
      <c r="AJ122" s="60">
        <f t="shared" si="39"/>
        <v>0.80439324637781562</v>
      </c>
      <c r="AK122" s="60">
        <f t="shared" si="133"/>
        <v>-8.8016251645527871E-2</v>
      </c>
      <c r="AL122" s="60">
        <f t="shared" si="134"/>
        <v>-0.27090181001579966</v>
      </c>
      <c r="AM122" s="64">
        <f t="shared" si="135"/>
        <v>0.91574599422310177</v>
      </c>
      <c r="AN122" s="64">
        <f t="shared" si="136"/>
        <v>0.76269138138321557</v>
      </c>
      <c r="AO122" s="60">
        <f t="shared" si="147"/>
        <v>1309.4405604769897</v>
      </c>
      <c r="AP122" s="60">
        <f t="shared" si="40"/>
        <v>346.30335390842458</v>
      </c>
      <c r="AQ122" s="60">
        <f t="shared" si="41"/>
        <v>1.5817087707069504</v>
      </c>
      <c r="AR122" s="60">
        <f t="shared" si="42"/>
        <v>0.80436719145357483</v>
      </c>
      <c r="AS122" s="60">
        <f t="shared" si="137"/>
        <v>-8.8029792140676244E-2</v>
      </c>
      <c r="AT122" s="60">
        <f t="shared" si="138"/>
        <v>-0.27095569189151819</v>
      </c>
      <c r="AU122" s="64">
        <f t="shared" si="139"/>
        <v>0.9157335946528582</v>
      </c>
      <c r="AV122" s="64">
        <f t="shared" si="140"/>
        <v>0.76265028724811679</v>
      </c>
      <c r="AW122" s="60">
        <f t="shared" si="148"/>
        <v>1309.4624152094459</v>
      </c>
      <c r="AX122" s="60">
        <f t="shared" si="43"/>
        <v>346.30390068566464</v>
      </c>
      <c r="AY122" s="60">
        <f t="shared" si="44"/>
        <v>1.5817076256575873</v>
      </c>
      <c r="AZ122" s="60">
        <f t="shared" si="45"/>
        <v>0.80436746793420888</v>
      </c>
      <c r="BA122" s="60">
        <f t="shared" si="141"/>
        <v>-8.8029648455197868E-2</v>
      </c>
      <c r="BB122" s="60">
        <f t="shared" si="142"/>
        <v>-0.27095512009869216</v>
      </c>
      <c r="BC122" s="64">
        <f t="shared" si="46"/>
        <v>0.91573372623048721</v>
      </c>
      <c r="BD122" s="64">
        <f t="shared" si="47"/>
        <v>0.76265072332620443</v>
      </c>
      <c r="BE122" s="60">
        <f t="shared" si="149"/>
        <v>1309.462183251331</v>
      </c>
      <c r="BF122" s="60">
        <f t="shared" si="48"/>
        <v>346.30389488240928</v>
      </c>
      <c r="BG122" s="60">
        <f t="shared" si="49"/>
        <v>1.581707637810619</v>
      </c>
      <c r="BH122" s="60">
        <f t="shared" si="50"/>
        <v>0.80436746499976797</v>
      </c>
      <c r="BI122" s="60">
        <f t="shared" si="51"/>
        <v>-8.8029649980210678E-2</v>
      </c>
      <c r="BJ122" s="60">
        <f t="shared" si="52"/>
        <v>-0.27095512616744089</v>
      </c>
      <c r="BK122" s="64">
        <f t="shared" si="53"/>
        <v>0.91573372483398152</v>
      </c>
      <c r="BL122" s="64">
        <f t="shared" si="54"/>
        <v>0.76265071869786882</v>
      </c>
      <c r="BM122" s="60">
        <f t="shared" si="150"/>
        <v>1309.4621857132254</v>
      </c>
      <c r="BN122" s="60">
        <f t="shared" si="55"/>
        <v>346.30389494400237</v>
      </c>
      <c r="BO122" s="60">
        <f t="shared" si="56"/>
        <v>1.5817076376816321</v>
      </c>
      <c r="BP122" s="60">
        <f t="shared" si="57"/>
        <v>0.80436746503091272</v>
      </c>
      <c r="BQ122" s="60">
        <f t="shared" si="58"/>
        <v>-8.802964996402457E-2</v>
      </c>
      <c r="BR122" s="60">
        <f t="shared" si="59"/>
        <v>-0.2709551261030298</v>
      </c>
      <c r="BS122" s="64">
        <f t="shared" si="60"/>
        <v>0.91573372484880367</v>
      </c>
      <c r="BT122" s="64">
        <f t="shared" si="61"/>
        <v>0.76265071874699197</v>
      </c>
      <c r="BU122" s="60">
        <f t="shared" si="151"/>
        <v>1309.4621856870961</v>
      </c>
      <c r="BV122" s="60">
        <f t="shared" si="62"/>
        <v>346.30389494334861</v>
      </c>
      <c r="BW122" s="60">
        <f t="shared" si="63"/>
        <v>1.5817076376830013</v>
      </c>
      <c r="BX122" s="60">
        <f t="shared" si="64"/>
        <v>0.80436746503058221</v>
      </c>
      <c r="BY122" s="60">
        <f t="shared" si="65"/>
        <v>-8.802964996419671E-2</v>
      </c>
      <c r="BZ122" s="60">
        <f t="shared" si="66"/>
        <v>-0.27095512610371369</v>
      </c>
      <c r="CA122" s="64">
        <f t="shared" si="67"/>
        <v>0.91573372484864612</v>
      </c>
      <c r="CB122" s="64">
        <f t="shared" si="68"/>
        <v>0.7626507187464705</v>
      </c>
      <c r="CC122" s="60">
        <f t="shared" si="152"/>
        <v>1309.4621856873728</v>
      </c>
      <c r="CD122" s="60">
        <f t="shared" si="69"/>
        <v>346.3038949433556</v>
      </c>
      <c r="CE122" s="60">
        <f t="shared" si="70"/>
        <v>1.5817076376829866</v>
      </c>
      <c r="CF122" s="60">
        <f t="shared" si="71"/>
        <v>0.80436746503058576</v>
      </c>
      <c r="CG122" s="60">
        <f t="shared" si="72"/>
        <v>-8.8029649964194906E-2</v>
      </c>
      <c r="CH122" s="60">
        <f t="shared" si="73"/>
        <v>-0.27095512610370637</v>
      </c>
      <c r="CI122" s="64">
        <f t="shared" si="74"/>
        <v>0.91573372484864768</v>
      </c>
      <c r="CJ122" s="64">
        <f t="shared" si="75"/>
        <v>0.76265071874647605</v>
      </c>
      <c r="CK122" s="60">
        <f t="shared" si="153"/>
        <v>1309.4621856873705</v>
      </c>
      <c r="CL122" s="60">
        <f t="shared" si="76"/>
        <v>346.30389494335549</v>
      </c>
      <c r="CM122" s="60">
        <f t="shared" si="77"/>
        <v>1.5817076376829868</v>
      </c>
      <c r="CN122" s="60">
        <f t="shared" si="78"/>
        <v>0.80436746503058565</v>
      </c>
      <c r="CO122" s="60">
        <f t="shared" si="79"/>
        <v>-8.8029649964194795E-2</v>
      </c>
      <c r="CP122" s="60">
        <f t="shared" si="80"/>
        <v>-0.27095512610370687</v>
      </c>
      <c r="CQ122" s="64">
        <f t="shared" si="81"/>
        <v>0.91573372484864779</v>
      </c>
      <c r="CR122" s="64">
        <f t="shared" si="82"/>
        <v>0.76265071874647561</v>
      </c>
      <c r="CS122" s="60">
        <f t="shared" si="154"/>
        <v>1309.4621856873705</v>
      </c>
      <c r="CT122" s="60">
        <f t="shared" si="83"/>
        <v>346.30389494335549</v>
      </c>
      <c r="CU122" s="60">
        <f t="shared" si="84"/>
        <v>1.5817076376829868</v>
      </c>
      <c r="CV122" s="60">
        <f t="shared" si="85"/>
        <v>0.80436746503058565</v>
      </c>
      <c r="CW122" s="60">
        <f t="shared" si="86"/>
        <v>-8.8029649964194795E-2</v>
      </c>
      <c r="CX122" s="60">
        <f t="shared" si="87"/>
        <v>-0.27095512610370687</v>
      </c>
      <c r="CY122" s="64">
        <f t="shared" si="88"/>
        <v>0.91573372484864779</v>
      </c>
      <c r="CZ122" s="64">
        <f t="shared" si="89"/>
        <v>0.76265071874647561</v>
      </c>
      <c r="DA122" s="60">
        <f t="shared" si="155"/>
        <v>1309.4621856873705</v>
      </c>
      <c r="DB122" s="60">
        <f t="shared" si="90"/>
        <v>346.30389494335549</v>
      </c>
      <c r="DC122" s="60">
        <f t="shared" si="91"/>
        <v>1.5817076376829868</v>
      </c>
      <c r="DD122" s="60">
        <f t="shared" si="92"/>
        <v>0.80436746503058565</v>
      </c>
      <c r="DE122" s="60">
        <f t="shared" si="93"/>
        <v>-8.8029649964194795E-2</v>
      </c>
      <c r="DF122" s="60">
        <f t="shared" si="94"/>
        <v>-0.27095512610370687</v>
      </c>
      <c r="DG122" s="64">
        <f t="shared" si="95"/>
        <v>0.91573372484864779</v>
      </c>
      <c r="DH122" s="64">
        <f t="shared" si="96"/>
        <v>0.76265071874647561</v>
      </c>
      <c r="DI122" s="60">
        <f t="shared" si="156"/>
        <v>1309.4621856873705</v>
      </c>
      <c r="DJ122" s="60">
        <f t="shared" si="97"/>
        <v>346.30389494335549</v>
      </c>
      <c r="DK122" s="60">
        <f t="shared" si="98"/>
        <v>1.5817076376829868</v>
      </c>
      <c r="DL122" s="60">
        <f t="shared" si="99"/>
        <v>0.80436746503058565</v>
      </c>
      <c r="DM122" s="60">
        <f t="shared" si="100"/>
        <v>-8.8029649964194795E-2</v>
      </c>
      <c r="DN122" s="60">
        <f t="shared" si="101"/>
        <v>-0.27095512610370687</v>
      </c>
      <c r="DO122" s="64">
        <f t="shared" si="102"/>
        <v>0.91573372484864779</v>
      </c>
      <c r="DP122" s="64">
        <f t="shared" si="103"/>
        <v>0.76265071874647561</v>
      </c>
      <c r="DQ122" s="60">
        <f t="shared" si="157"/>
        <v>1309.4621856873705</v>
      </c>
      <c r="DR122" s="60">
        <f t="shared" si="104"/>
        <v>346.30389494335549</v>
      </c>
      <c r="DS122" s="60">
        <f t="shared" si="105"/>
        <v>1.5817076376829868</v>
      </c>
      <c r="DT122" s="60">
        <f t="shared" si="106"/>
        <v>0.80436746503058565</v>
      </c>
      <c r="DU122" s="60">
        <f t="shared" si="107"/>
        <v>-8.8029649964194795E-2</v>
      </c>
      <c r="DV122" s="60">
        <f t="shared" si="108"/>
        <v>-0.27095512610370687</v>
      </c>
      <c r="DW122" s="64">
        <f t="shared" si="109"/>
        <v>0.91573372484864779</v>
      </c>
      <c r="DX122" s="64">
        <f t="shared" si="110"/>
        <v>0.76265071874647561</v>
      </c>
      <c r="DY122" s="60">
        <f t="shared" si="158"/>
        <v>1309.4621856873705</v>
      </c>
      <c r="DZ122" s="60">
        <f t="shared" si="111"/>
        <v>346.30389494335549</v>
      </c>
      <c r="EA122" s="60">
        <f t="shared" si="112"/>
        <v>1.5817076376829868</v>
      </c>
      <c r="EB122" s="60">
        <f t="shared" si="113"/>
        <v>0.80436746503058565</v>
      </c>
      <c r="EC122" s="60">
        <f t="shared" si="114"/>
        <v>-8.8029649964194795E-2</v>
      </c>
      <c r="ED122" s="60">
        <f t="shared" si="115"/>
        <v>-0.27095512610370687</v>
      </c>
      <c r="EE122" s="64">
        <f t="shared" si="116"/>
        <v>0.91573372484864779</v>
      </c>
      <c r="EF122" s="64">
        <f t="shared" si="117"/>
        <v>0.76265071874647561</v>
      </c>
      <c r="EG122" s="60">
        <f t="shared" si="159"/>
        <v>1309.4621856873705</v>
      </c>
      <c r="EH122" s="60">
        <f t="shared" si="118"/>
        <v>346.30389494335549</v>
      </c>
      <c r="EI122" s="60">
        <f t="shared" si="119"/>
        <v>1.5817076376829868</v>
      </c>
      <c r="EJ122" s="60">
        <f t="shared" si="120"/>
        <v>0.80436746503058565</v>
      </c>
      <c r="EK122" s="60">
        <f t="shared" si="121"/>
        <v>-8.8029649964194795E-2</v>
      </c>
      <c r="EL122" s="60">
        <f t="shared" si="122"/>
        <v>-0.27095512610370687</v>
      </c>
      <c r="EM122" s="64">
        <f t="shared" si="123"/>
        <v>0.91573372484864779</v>
      </c>
      <c r="EN122" s="64">
        <f t="shared" si="124"/>
        <v>0.76265071874647561</v>
      </c>
      <c r="EO122" s="60">
        <f t="shared" si="160"/>
        <v>1309.4621856873705</v>
      </c>
      <c r="EP122" s="60">
        <f t="shared" si="125"/>
        <v>346.30389494335549</v>
      </c>
      <c r="EQ122" s="60">
        <f t="shared" si="126"/>
        <v>1.5817076376829868</v>
      </c>
      <c r="ER122" s="60">
        <f t="shared" si="127"/>
        <v>0.80436746503058565</v>
      </c>
      <c r="ES122" s="60">
        <f t="shared" si="128"/>
        <v>-8.8029649964194795E-2</v>
      </c>
      <c r="ET122" s="60">
        <f t="shared" si="129"/>
        <v>-0.27095512610370687</v>
      </c>
      <c r="EU122" s="64">
        <f t="shared" si="130"/>
        <v>0.91573372484864779</v>
      </c>
      <c r="EV122" s="64">
        <f t="shared" si="131"/>
        <v>0.76265071874647561</v>
      </c>
      <c r="EW122" s="60">
        <f t="shared" si="161"/>
        <v>0.6851524299640569</v>
      </c>
      <c r="EX122" s="60">
        <f t="shared" si="132"/>
        <v>73.15389494335551</v>
      </c>
      <c r="EY122" s="16"/>
      <c r="EZ122" s="16"/>
      <c r="FA122" s="16"/>
      <c r="FB122" s="16"/>
      <c r="FC122" s="16"/>
      <c r="FD122" s="16"/>
      <c r="FE122" s="16"/>
      <c r="FF122" s="16"/>
      <c r="FG122" s="16"/>
      <c r="FH122" s="16"/>
      <c r="FI122" s="16"/>
      <c r="FJ122" s="16"/>
    </row>
    <row r="123" spans="19:166" x14ac:dyDescent="0.3">
      <c r="S123" s="50">
        <v>0.61</v>
      </c>
      <c r="T123" s="65">
        <f t="shared" si="25"/>
        <v>0.60296540362438222</v>
      </c>
      <c r="U123" s="65">
        <f t="shared" si="26"/>
        <v>0.39703459637561789</v>
      </c>
      <c r="V123" s="65">
        <f t="shared" si="27"/>
        <v>0.60296540362438222</v>
      </c>
      <c r="W123" s="65">
        <f t="shared" si="28"/>
        <v>0.39703459637561789</v>
      </c>
      <c r="X123" s="65">
        <f t="shared" si="29"/>
        <v>0.5834387793077781</v>
      </c>
      <c r="Y123" s="65">
        <f t="shared" si="30"/>
        <v>0.41656122069222185</v>
      </c>
      <c r="Z123" s="55">
        <f t="shared" si="145"/>
        <v>341.58304585229007</v>
      </c>
      <c r="AA123" s="65">
        <f t="shared" si="31"/>
        <v>1.5917623785365769</v>
      </c>
      <c r="AB123" s="65">
        <f t="shared" si="32"/>
        <v>0.80195099336177589</v>
      </c>
      <c r="AC123" s="65">
        <f t="shared" si="143"/>
        <v>-8.4361787774523661E-2</v>
      </c>
      <c r="AD123" s="65">
        <f t="shared" si="144"/>
        <v>-0.2835179945444018</v>
      </c>
      <c r="AE123" s="66">
        <f t="shared" si="35"/>
        <v>0.91909867727225825</v>
      </c>
      <c r="AF123" s="66">
        <f t="shared" si="36"/>
        <v>0.75312956979464674</v>
      </c>
      <c r="AG123" s="65">
        <f t="shared" si="146"/>
        <v>1305.4038266668119</v>
      </c>
      <c r="AH123" s="65">
        <f t="shared" si="37"/>
        <v>346.20223632696764</v>
      </c>
      <c r="AI123" s="65">
        <f t="shared" si="38"/>
        <v>1.5819206054579897</v>
      </c>
      <c r="AJ123" s="65">
        <f t="shared" si="39"/>
        <v>0.80431604746501428</v>
      </c>
      <c r="AK123" s="65">
        <f t="shared" si="133"/>
        <v>-8.3205631456360618E-2</v>
      </c>
      <c r="AL123" s="65">
        <f t="shared" si="134"/>
        <v>-0.27849085492580078</v>
      </c>
      <c r="AM123" s="66">
        <f t="shared" si="135"/>
        <v>0.92016191353022514</v>
      </c>
      <c r="AN123" s="66">
        <f t="shared" si="136"/>
        <v>0.7569251898552789</v>
      </c>
      <c r="AO123" s="65">
        <f t="shared" si="147"/>
        <v>1303.427263198429</v>
      </c>
      <c r="AP123" s="65">
        <f t="shared" si="40"/>
        <v>346.15263469066429</v>
      </c>
      <c r="AQ123" s="65">
        <f t="shared" si="41"/>
        <v>1.5820245732794227</v>
      </c>
      <c r="AR123" s="65">
        <f t="shared" si="42"/>
        <v>0.8042909498532298</v>
      </c>
      <c r="AS123" s="65">
        <f t="shared" si="137"/>
        <v>-8.3217892515684594E-2</v>
      </c>
      <c r="AT123" s="65">
        <f t="shared" si="138"/>
        <v>-0.27854397058628427</v>
      </c>
      <c r="AU123" s="66">
        <f t="shared" si="139"/>
        <v>0.92015063143958098</v>
      </c>
      <c r="AV123" s="66">
        <f t="shared" si="140"/>
        <v>0.75688498634161061</v>
      </c>
      <c r="AW123" s="65">
        <f t="shared" si="148"/>
        <v>1303.4478599513179</v>
      </c>
      <c r="AX123" s="65">
        <f t="shared" si="43"/>
        <v>346.1531518697314</v>
      </c>
      <c r="AY123" s="65">
        <f t="shared" si="44"/>
        <v>1.5820234890540177</v>
      </c>
      <c r="AZ123" s="65">
        <f t="shared" si="45"/>
        <v>0.80429121157039363</v>
      </c>
      <c r="BA123" s="65">
        <f t="shared" si="141"/>
        <v>-8.3217764656836224E-2</v>
      </c>
      <c r="BB123" s="65">
        <f t="shared" si="142"/>
        <v>-0.27854341667215371</v>
      </c>
      <c r="BC123" s="66">
        <f t="shared" si="46"/>
        <v>0.92015074908898853</v>
      </c>
      <c r="BD123" s="66">
        <f t="shared" si="47"/>
        <v>0.75688540559101591</v>
      </c>
      <c r="BE123" s="65">
        <f t="shared" si="149"/>
        <v>1303.4476451273695</v>
      </c>
      <c r="BF123" s="65">
        <f t="shared" si="48"/>
        <v>346.15314647559165</v>
      </c>
      <c r="BG123" s="65">
        <f t="shared" si="49"/>
        <v>1.5820235003623888</v>
      </c>
      <c r="BH123" s="65">
        <f t="shared" si="50"/>
        <v>0.80429120884070648</v>
      </c>
      <c r="BI123" s="65">
        <f t="shared" si="51"/>
        <v>-8.3217765990392656E-2</v>
      </c>
      <c r="BJ123" s="65">
        <f t="shared" si="52"/>
        <v>-0.27854342244942737</v>
      </c>
      <c r="BK123" s="66">
        <f t="shared" si="53"/>
        <v>0.92015074786191564</v>
      </c>
      <c r="BL123" s="66">
        <f t="shared" si="54"/>
        <v>0.75688540121828185</v>
      </c>
      <c r="BM123" s="65">
        <f t="shared" si="150"/>
        <v>1303.4476473679601</v>
      </c>
      <c r="BN123" s="65">
        <f t="shared" si="55"/>
        <v>346.15314653185197</v>
      </c>
      <c r="BO123" s="65">
        <f t="shared" si="56"/>
        <v>1.5820235002444436</v>
      </c>
      <c r="BP123" s="65">
        <f t="shared" si="57"/>
        <v>0.80429120886917682</v>
      </c>
      <c r="BQ123" s="65">
        <f t="shared" si="58"/>
        <v>-8.321776597648381E-2</v>
      </c>
      <c r="BR123" s="65">
        <f t="shared" si="59"/>
        <v>-0.27854342238917101</v>
      </c>
      <c r="BS123" s="66">
        <f t="shared" si="60"/>
        <v>0.92015074787471385</v>
      </c>
      <c r="BT123" s="66">
        <f t="shared" si="61"/>
        <v>0.75688540126388892</v>
      </c>
      <c r="BU123" s="65">
        <f t="shared" si="151"/>
        <v>1303.4476473445911</v>
      </c>
      <c r="BV123" s="65">
        <f t="shared" si="62"/>
        <v>346.15314653126512</v>
      </c>
      <c r="BW123" s="65">
        <f t="shared" si="63"/>
        <v>1.582023500245674</v>
      </c>
      <c r="BX123" s="65">
        <f t="shared" si="64"/>
        <v>0.80429120886887984</v>
      </c>
      <c r="BY123" s="65">
        <f t="shared" si="65"/>
        <v>-8.3217765976628805E-2</v>
      </c>
      <c r="BZ123" s="65">
        <f t="shared" si="66"/>
        <v>-0.27854342238979973</v>
      </c>
      <c r="CA123" s="66">
        <f t="shared" si="67"/>
        <v>0.9201507478745804</v>
      </c>
      <c r="CB123" s="66">
        <f t="shared" si="68"/>
        <v>0.75688540126341308</v>
      </c>
      <c r="CC123" s="65">
        <f t="shared" si="152"/>
        <v>1303.4476473448351</v>
      </c>
      <c r="CD123" s="65">
        <f t="shared" si="69"/>
        <v>346.15314653127126</v>
      </c>
      <c r="CE123" s="65">
        <f t="shared" si="70"/>
        <v>1.5820235002456609</v>
      </c>
      <c r="CF123" s="65">
        <f t="shared" si="71"/>
        <v>0.80429120886888295</v>
      </c>
      <c r="CG123" s="65">
        <f t="shared" si="72"/>
        <v>-8.3217765976627472E-2</v>
      </c>
      <c r="CH123" s="65">
        <f t="shared" si="73"/>
        <v>-0.27854342238979246</v>
      </c>
      <c r="CI123" s="66">
        <f t="shared" si="74"/>
        <v>0.92015074787458162</v>
      </c>
      <c r="CJ123" s="66">
        <f t="shared" si="75"/>
        <v>0.75688540126341863</v>
      </c>
      <c r="CK123" s="65">
        <f t="shared" si="153"/>
        <v>1303.4476473448324</v>
      </c>
      <c r="CL123" s="65">
        <f t="shared" si="76"/>
        <v>346.1531465312712</v>
      </c>
      <c r="CM123" s="65">
        <f t="shared" si="77"/>
        <v>1.5820235002456611</v>
      </c>
      <c r="CN123" s="65">
        <f t="shared" si="78"/>
        <v>0.80429120886888295</v>
      </c>
      <c r="CO123" s="65">
        <f t="shared" si="79"/>
        <v>-8.3217765976627472E-2</v>
      </c>
      <c r="CP123" s="65">
        <f t="shared" si="80"/>
        <v>-0.27854342238979291</v>
      </c>
      <c r="CQ123" s="66">
        <f t="shared" si="81"/>
        <v>0.92015074787458162</v>
      </c>
      <c r="CR123" s="66">
        <f t="shared" si="82"/>
        <v>0.7568854012634183</v>
      </c>
      <c r="CS123" s="65">
        <f t="shared" si="154"/>
        <v>1303.4476473448317</v>
      </c>
      <c r="CT123" s="65">
        <f t="shared" si="83"/>
        <v>346.15314653127115</v>
      </c>
      <c r="CU123" s="65">
        <f t="shared" si="84"/>
        <v>1.5820235002456613</v>
      </c>
      <c r="CV123" s="65">
        <f t="shared" si="85"/>
        <v>0.80429120886888283</v>
      </c>
      <c r="CW123" s="65">
        <f t="shared" si="86"/>
        <v>-8.3217765976626973E-2</v>
      </c>
      <c r="CX123" s="65">
        <f t="shared" si="87"/>
        <v>-0.27854342238979368</v>
      </c>
      <c r="CY123" s="66">
        <f t="shared" si="88"/>
        <v>0.92015074787458206</v>
      </c>
      <c r="CZ123" s="66">
        <f t="shared" si="89"/>
        <v>0.75688540126341763</v>
      </c>
      <c r="DA123" s="65">
        <f t="shared" si="155"/>
        <v>1303.4476473448324</v>
      </c>
      <c r="DB123" s="65">
        <f t="shared" si="90"/>
        <v>346.1531465312712</v>
      </c>
      <c r="DC123" s="65">
        <f t="shared" si="91"/>
        <v>1.5820235002456611</v>
      </c>
      <c r="DD123" s="65">
        <f t="shared" si="92"/>
        <v>0.80429120886888295</v>
      </c>
      <c r="DE123" s="65">
        <f t="shared" si="93"/>
        <v>-8.3217765976627472E-2</v>
      </c>
      <c r="DF123" s="65">
        <f t="shared" si="94"/>
        <v>-0.27854342238979291</v>
      </c>
      <c r="DG123" s="66">
        <f t="shared" si="95"/>
        <v>0.92015074787458162</v>
      </c>
      <c r="DH123" s="66">
        <f t="shared" si="96"/>
        <v>0.7568854012634183</v>
      </c>
      <c r="DI123" s="65">
        <f t="shared" si="156"/>
        <v>1303.4476473448317</v>
      </c>
      <c r="DJ123" s="65">
        <f t="shared" si="97"/>
        <v>346.15314653127115</v>
      </c>
      <c r="DK123" s="65">
        <f t="shared" si="98"/>
        <v>1.5820235002456613</v>
      </c>
      <c r="DL123" s="65">
        <f t="shared" si="99"/>
        <v>0.80429120886888283</v>
      </c>
      <c r="DM123" s="65">
        <f t="shared" si="100"/>
        <v>-8.3217765976626973E-2</v>
      </c>
      <c r="DN123" s="65">
        <f t="shared" si="101"/>
        <v>-0.27854342238979368</v>
      </c>
      <c r="DO123" s="66">
        <f t="shared" si="102"/>
        <v>0.92015074787458206</v>
      </c>
      <c r="DP123" s="66">
        <f t="shared" si="103"/>
        <v>0.75688540126341763</v>
      </c>
      <c r="DQ123" s="65">
        <f t="shared" si="157"/>
        <v>1303.4476473448324</v>
      </c>
      <c r="DR123" s="65">
        <f t="shared" si="104"/>
        <v>346.1531465312712</v>
      </c>
      <c r="DS123" s="65">
        <f t="shared" si="105"/>
        <v>1.5820235002456611</v>
      </c>
      <c r="DT123" s="65">
        <f t="shared" si="106"/>
        <v>0.80429120886888295</v>
      </c>
      <c r="DU123" s="65">
        <f t="shared" si="107"/>
        <v>-8.3217765976627472E-2</v>
      </c>
      <c r="DV123" s="65">
        <f t="shared" si="108"/>
        <v>-0.27854342238979291</v>
      </c>
      <c r="DW123" s="66">
        <f t="shared" si="109"/>
        <v>0.92015074787458162</v>
      </c>
      <c r="DX123" s="66">
        <f t="shared" si="110"/>
        <v>0.7568854012634183</v>
      </c>
      <c r="DY123" s="65">
        <f t="shared" si="158"/>
        <v>1303.4476473448317</v>
      </c>
      <c r="DZ123" s="65">
        <f t="shared" si="111"/>
        <v>346.15314653127115</v>
      </c>
      <c r="EA123" s="65">
        <f t="shared" si="112"/>
        <v>1.5820235002456613</v>
      </c>
      <c r="EB123" s="65">
        <f t="shared" si="113"/>
        <v>0.80429120886888283</v>
      </c>
      <c r="EC123" s="65">
        <f t="shared" si="114"/>
        <v>-8.3217765976626973E-2</v>
      </c>
      <c r="ED123" s="65">
        <f t="shared" si="115"/>
        <v>-0.27854342238979368</v>
      </c>
      <c r="EE123" s="66">
        <f t="shared" si="116"/>
        <v>0.92015074787458206</v>
      </c>
      <c r="EF123" s="66">
        <f t="shared" si="117"/>
        <v>0.75688540126341763</v>
      </c>
      <c r="EG123" s="65">
        <f t="shared" si="159"/>
        <v>1303.4476473448324</v>
      </c>
      <c r="EH123" s="65">
        <f t="shared" si="118"/>
        <v>346.1531465312712</v>
      </c>
      <c r="EI123" s="65">
        <f t="shared" si="119"/>
        <v>1.5820235002456611</v>
      </c>
      <c r="EJ123" s="65">
        <f t="shared" si="120"/>
        <v>0.80429120886888295</v>
      </c>
      <c r="EK123" s="65">
        <f t="shared" si="121"/>
        <v>-8.3217765976627472E-2</v>
      </c>
      <c r="EL123" s="65">
        <f t="shared" si="122"/>
        <v>-0.27854342238979291</v>
      </c>
      <c r="EM123" s="66">
        <f t="shared" si="123"/>
        <v>0.92015074787458162</v>
      </c>
      <c r="EN123" s="66">
        <f t="shared" si="124"/>
        <v>0.7568854012634183</v>
      </c>
      <c r="EO123" s="65">
        <f t="shared" si="160"/>
        <v>1303.4476473448317</v>
      </c>
      <c r="EP123" s="65">
        <f t="shared" si="125"/>
        <v>346.15314653127115</v>
      </c>
      <c r="EQ123" s="65">
        <f t="shared" si="126"/>
        <v>1.5820235002456613</v>
      </c>
      <c r="ER123" s="65">
        <f t="shared" si="127"/>
        <v>0.80429120886888283</v>
      </c>
      <c r="ES123" s="65">
        <f t="shared" si="128"/>
        <v>-8.3217765976626973E-2</v>
      </c>
      <c r="ET123" s="65">
        <f t="shared" si="129"/>
        <v>-0.27854342238979368</v>
      </c>
      <c r="EU123" s="66">
        <f t="shared" si="130"/>
        <v>0.92015074787458206</v>
      </c>
      <c r="EV123" s="66">
        <f t="shared" si="131"/>
        <v>0.75688540126341763</v>
      </c>
      <c r="EW123" s="65">
        <f t="shared" si="161"/>
        <v>0.69671665530619431</v>
      </c>
      <c r="EX123" s="65">
        <f t="shared" si="132"/>
        <v>73.00314653127117</v>
      </c>
      <c r="EY123" s="16"/>
      <c r="EZ123" s="16"/>
      <c r="FA123" s="16"/>
      <c r="FB123" s="16"/>
      <c r="FC123" s="16"/>
      <c r="FD123" s="16"/>
      <c r="FE123" s="16"/>
      <c r="FF123" s="16"/>
      <c r="FG123" s="16"/>
      <c r="FH123" s="16"/>
      <c r="FI123" s="16"/>
      <c r="FJ123" s="16"/>
    </row>
    <row r="124" spans="19:166" x14ac:dyDescent="0.3">
      <c r="S124" s="50">
        <v>0.62</v>
      </c>
      <c r="T124" s="65">
        <f t="shared" si="25"/>
        <v>0.61303135299585898</v>
      </c>
      <c r="U124" s="65">
        <f t="shared" si="26"/>
        <v>0.38696864700414096</v>
      </c>
      <c r="V124" s="65">
        <f t="shared" si="27"/>
        <v>0.61303135299585898</v>
      </c>
      <c r="W124" s="65">
        <f t="shared" si="28"/>
        <v>0.38696864700414096</v>
      </c>
      <c r="X124" s="65">
        <f t="shared" si="29"/>
        <v>0.593666169895678</v>
      </c>
      <c r="Y124" s="65">
        <f t="shared" si="30"/>
        <v>0.40633383010432189</v>
      </c>
      <c r="Z124" s="55">
        <f t="shared" si="145"/>
        <v>341.52288782500239</v>
      </c>
      <c r="AA124" s="65">
        <f t="shared" si="31"/>
        <v>1.5918927177146729</v>
      </c>
      <c r="AB124" s="65">
        <f t="shared" si="32"/>
        <v>0.80191981661471967</v>
      </c>
      <c r="AC124" s="65">
        <f t="shared" si="143"/>
        <v>-7.961971914650437E-2</v>
      </c>
      <c r="AD124" s="65">
        <f t="shared" si="144"/>
        <v>-0.29118366979350707</v>
      </c>
      <c r="AE124" s="66">
        <f t="shared" si="35"/>
        <v>0.92346745661473284</v>
      </c>
      <c r="AF124" s="66">
        <f t="shared" si="36"/>
        <v>0.7473783945756628</v>
      </c>
      <c r="AG124" s="65">
        <f t="shared" si="146"/>
        <v>1299.1961559600547</v>
      </c>
      <c r="AH124" s="65">
        <f t="shared" si="37"/>
        <v>346.04625571223932</v>
      </c>
      <c r="AI124" s="65">
        <f t="shared" si="38"/>
        <v>1.5822476731722228</v>
      </c>
      <c r="AJ124" s="65">
        <f t="shared" si="39"/>
        <v>0.80423710222128886</v>
      </c>
      <c r="AK124" s="65">
        <f t="shared" si="133"/>
        <v>-7.8556290691503661E-2</v>
      </c>
      <c r="AL124" s="65">
        <f t="shared" si="134"/>
        <v>-0.28614618910079992</v>
      </c>
      <c r="AM124" s="66">
        <f t="shared" si="135"/>
        <v>0.92445002053598357</v>
      </c>
      <c r="AN124" s="66">
        <f t="shared" si="136"/>
        <v>0.75115279756791675</v>
      </c>
      <c r="AO124" s="65">
        <f t="shared" si="147"/>
        <v>1297.3061386888694</v>
      </c>
      <c r="AP124" s="65">
        <f t="shared" si="40"/>
        <v>345.99864833608365</v>
      </c>
      <c r="AQ124" s="65">
        <f t="shared" si="41"/>
        <v>1.5823475708427921</v>
      </c>
      <c r="AR124" s="65">
        <f t="shared" si="42"/>
        <v>0.8042129944406341</v>
      </c>
      <c r="AS124" s="65">
        <f t="shared" si="137"/>
        <v>-7.8567347780672869E-2</v>
      </c>
      <c r="AT124" s="65">
        <f t="shared" si="138"/>
        <v>-0.28619837632701201</v>
      </c>
      <c r="AU124" s="66">
        <f t="shared" si="139"/>
        <v>0.9244397988661851</v>
      </c>
      <c r="AV124" s="66">
        <f t="shared" si="140"/>
        <v>0.75111359800981725</v>
      </c>
      <c r="AW124" s="65">
        <f t="shared" si="148"/>
        <v>1297.3254608491059</v>
      </c>
      <c r="AX124" s="65">
        <f t="shared" si="43"/>
        <v>345.99913531604437</v>
      </c>
      <c r="AY124" s="65">
        <f t="shared" si="44"/>
        <v>1.5823465488097999</v>
      </c>
      <c r="AZ124" s="65">
        <f t="shared" si="45"/>
        <v>0.80421324107112857</v>
      </c>
      <c r="BA124" s="65">
        <f t="shared" si="141"/>
        <v>-7.8567234662359681E-2</v>
      </c>
      <c r="BB124" s="65">
        <f t="shared" si="142"/>
        <v>-0.28619784241122898</v>
      </c>
      <c r="BC124" s="66">
        <f t="shared" si="46"/>
        <v>0.92443990343726168</v>
      </c>
      <c r="BD124" s="66">
        <f t="shared" si="47"/>
        <v>0.75111399904132914</v>
      </c>
      <c r="BE124" s="65">
        <f t="shared" si="149"/>
        <v>1297.3252631410348</v>
      </c>
      <c r="BF124" s="65">
        <f t="shared" si="48"/>
        <v>345.99913033320041</v>
      </c>
      <c r="BG124" s="65">
        <f t="shared" si="49"/>
        <v>1.5823465592673598</v>
      </c>
      <c r="BH124" s="65">
        <f t="shared" si="50"/>
        <v>0.80421323854757565</v>
      </c>
      <c r="BI124" s="65">
        <f t="shared" si="51"/>
        <v>-7.8567235819800074E-2</v>
      </c>
      <c r="BJ124" s="65">
        <f t="shared" si="52"/>
        <v>-0.2861978478743174</v>
      </c>
      <c r="BK124" s="66">
        <f t="shared" si="53"/>
        <v>0.92443990236727758</v>
      </c>
      <c r="BL124" s="66">
        <f t="shared" si="54"/>
        <v>0.75111399493792697</v>
      </c>
      <c r="BM124" s="65">
        <f t="shared" si="150"/>
        <v>1297.3252651640048</v>
      </c>
      <c r="BN124" s="65">
        <f t="shared" si="55"/>
        <v>345.99913038418543</v>
      </c>
      <c r="BO124" s="65">
        <f t="shared" si="56"/>
        <v>1.5823465591603569</v>
      </c>
      <c r="BP124" s="65">
        <f t="shared" si="57"/>
        <v>0.80421323857339688</v>
      </c>
      <c r="BQ124" s="65">
        <f t="shared" si="58"/>
        <v>-7.8567235807957297E-2</v>
      </c>
      <c r="BR124" s="65">
        <f t="shared" si="59"/>
        <v>-0.28619784781841778</v>
      </c>
      <c r="BS124" s="66">
        <f t="shared" si="60"/>
        <v>0.92443990237822549</v>
      </c>
      <c r="BT124" s="66">
        <f t="shared" si="61"/>
        <v>0.75111399497991393</v>
      </c>
      <c r="BU124" s="65">
        <f t="shared" si="151"/>
        <v>1297.3252651433052</v>
      </c>
      <c r="BV124" s="65">
        <f t="shared" si="62"/>
        <v>345.99913038366373</v>
      </c>
      <c r="BW124" s="65">
        <f t="shared" si="63"/>
        <v>1.5823465591614518</v>
      </c>
      <c r="BX124" s="65">
        <f t="shared" si="64"/>
        <v>0.80421323857313265</v>
      </c>
      <c r="BY124" s="65">
        <f t="shared" si="65"/>
        <v>-7.8567235808078062E-2</v>
      </c>
      <c r="BZ124" s="65">
        <f t="shared" si="66"/>
        <v>-0.28619784781899005</v>
      </c>
      <c r="CA124" s="66">
        <f t="shared" si="67"/>
        <v>0.92443990237811391</v>
      </c>
      <c r="CB124" s="66">
        <f t="shared" si="68"/>
        <v>0.75111399497948406</v>
      </c>
      <c r="CC124" s="65">
        <f t="shared" si="152"/>
        <v>1297.3252651435173</v>
      </c>
      <c r="CD124" s="65">
        <f t="shared" si="69"/>
        <v>345.99913038366907</v>
      </c>
      <c r="CE124" s="65">
        <f t="shared" si="70"/>
        <v>1.5823465591614405</v>
      </c>
      <c r="CF124" s="65">
        <f t="shared" si="71"/>
        <v>0.80421323857313531</v>
      </c>
      <c r="CG124" s="65">
        <f t="shared" si="72"/>
        <v>-7.8567235808076924E-2</v>
      </c>
      <c r="CH124" s="65">
        <f t="shared" si="73"/>
        <v>-0.28619784781898427</v>
      </c>
      <c r="CI124" s="66">
        <f t="shared" si="74"/>
        <v>0.92443990237811491</v>
      </c>
      <c r="CJ124" s="66">
        <f t="shared" si="75"/>
        <v>0.75111399497948839</v>
      </c>
      <c r="CK124" s="65">
        <f t="shared" si="153"/>
        <v>1297.3252651435153</v>
      </c>
      <c r="CL124" s="65">
        <f t="shared" si="76"/>
        <v>345.99913038366901</v>
      </c>
      <c r="CM124" s="65">
        <f t="shared" si="77"/>
        <v>1.5823465591614407</v>
      </c>
      <c r="CN124" s="65">
        <f t="shared" si="78"/>
        <v>0.80421323857313531</v>
      </c>
      <c r="CO124" s="65">
        <f t="shared" si="79"/>
        <v>-7.8567235808076924E-2</v>
      </c>
      <c r="CP124" s="65">
        <f t="shared" si="80"/>
        <v>-0.28619784781898427</v>
      </c>
      <c r="CQ124" s="66">
        <f t="shared" si="81"/>
        <v>0.92443990237811491</v>
      </c>
      <c r="CR124" s="66">
        <f t="shared" si="82"/>
        <v>0.75111399497948839</v>
      </c>
      <c r="CS124" s="65">
        <f t="shared" si="154"/>
        <v>1297.3252651435148</v>
      </c>
      <c r="CT124" s="65">
        <f t="shared" si="83"/>
        <v>345.99913038366901</v>
      </c>
      <c r="CU124" s="65">
        <f t="shared" si="84"/>
        <v>1.5823465591614407</v>
      </c>
      <c r="CV124" s="65">
        <f t="shared" si="85"/>
        <v>0.80421323857313531</v>
      </c>
      <c r="CW124" s="65">
        <f t="shared" si="86"/>
        <v>-7.8567235808076924E-2</v>
      </c>
      <c r="CX124" s="65">
        <f t="shared" si="87"/>
        <v>-0.28619784781898427</v>
      </c>
      <c r="CY124" s="66">
        <f t="shared" si="88"/>
        <v>0.92443990237811491</v>
      </c>
      <c r="CZ124" s="66">
        <f t="shared" si="89"/>
        <v>0.75111399497948839</v>
      </c>
      <c r="DA124" s="65">
        <f t="shared" si="155"/>
        <v>1297.3252651435148</v>
      </c>
      <c r="DB124" s="65">
        <f t="shared" si="90"/>
        <v>345.99913038366901</v>
      </c>
      <c r="DC124" s="65">
        <f t="shared" si="91"/>
        <v>1.5823465591614407</v>
      </c>
      <c r="DD124" s="65">
        <f t="shared" si="92"/>
        <v>0.80421323857313531</v>
      </c>
      <c r="DE124" s="65">
        <f t="shared" si="93"/>
        <v>-7.8567235808076924E-2</v>
      </c>
      <c r="DF124" s="65">
        <f t="shared" si="94"/>
        <v>-0.28619784781898427</v>
      </c>
      <c r="DG124" s="66">
        <f t="shared" si="95"/>
        <v>0.92443990237811491</v>
      </c>
      <c r="DH124" s="66">
        <f t="shared" si="96"/>
        <v>0.75111399497948839</v>
      </c>
      <c r="DI124" s="65">
        <f t="shared" si="156"/>
        <v>1297.3252651435148</v>
      </c>
      <c r="DJ124" s="65">
        <f t="shared" si="97"/>
        <v>345.99913038366901</v>
      </c>
      <c r="DK124" s="65">
        <f t="shared" si="98"/>
        <v>1.5823465591614407</v>
      </c>
      <c r="DL124" s="65">
        <f t="shared" si="99"/>
        <v>0.80421323857313531</v>
      </c>
      <c r="DM124" s="65">
        <f t="shared" si="100"/>
        <v>-7.8567235808076924E-2</v>
      </c>
      <c r="DN124" s="65">
        <f t="shared" si="101"/>
        <v>-0.28619784781898427</v>
      </c>
      <c r="DO124" s="66">
        <f t="shared" si="102"/>
        <v>0.92443990237811491</v>
      </c>
      <c r="DP124" s="66">
        <f t="shared" si="103"/>
        <v>0.75111399497948839</v>
      </c>
      <c r="DQ124" s="65">
        <f t="shared" si="157"/>
        <v>1297.3252651435148</v>
      </c>
      <c r="DR124" s="65">
        <f t="shared" si="104"/>
        <v>345.99913038366901</v>
      </c>
      <c r="DS124" s="65">
        <f t="shared" si="105"/>
        <v>1.5823465591614407</v>
      </c>
      <c r="DT124" s="65">
        <f t="shared" si="106"/>
        <v>0.80421323857313531</v>
      </c>
      <c r="DU124" s="65">
        <f t="shared" si="107"/>
        <v>-7.8567235808076924E-2</v>
      </c>
      <c r="DV124" s="65">
        <f t="shared" si="108"/>
        <v>-0.28619784781898427</v>
      </c>
      <c r="DW124" s="66">
        <f t="shared" si="109"/>
        <v>0.92443990237811491</v>
      </c>
      <c r="DX124" s="66">
        <f t="shared" si="110"/>
        <v>0.75111399497948839</v>
      </c>
      <c r="DY124" s="65">
        <f t="shared" si="158"/>
        <v>1297.3252651435148</v>
      </c>
      <c r="DZ124" s="65">
        <f t="shared" si="111"/>
        <v>345.99913038366901</v>
      </c>
      <c r="EA124" s="65">
        <f t="shared" si="112"/>
        <v>1.5823465591614407</v>
      </c>
      <c r="EB124" s="65">
        <f t="shared" si="113"/>
        <v>0.80421323857313531</v>
      </c>
      <c r="EC124" s="65">
        <f t="shared" si="114"/>
        <v>-7.8567235808076924E-2</v>
      </c>
      <c r="ED124" s="65">
        <f t="shared" si="115"/>
        <v>-0.28619784781898427</v>
      </c>
      <c r="EE124" s="66">
        <f t="shared" si="116"/>
        <v>0.92443990237811491</v>
      </c>
      <c r="EF124" s="66">
        <f t="shared" si="117"/>
        <v>0.75111399497948839</v>
      </c>
      <c r="EG124" s="65">
        <f t="shared" si="159"/>
        <v>1297.3252651435148</v>
      </c>
      <c r="EH124" s="65">
        <f t="shared" si="118"/>
        <v>345.99913038366901</v>
      </c>
      <c r="EI124" s="65">
        <f t="shared" si="119"/>
        <v>1.5823465591614407</v>
      </c>
      <c r="EJ124" s="65">
        <f t="shared" si="120"/>
        <v>0.80421323857313531</v>
      </c>
      <c r="EK124" s="65">
        <f t="shared" si="121"/>
        <v>-7.8567235808076924E-2</v>
      </c>
      <c r="EL124" s="65">
        <f t="shared" si="122"/>
        <v>-0.28619784781898427</v>
      </c>
      <c r="EM124" s="66">
        <f t="shared" si="123"/>
        <v>0.92443990237811491</v>
      </c>
      <c r="EN124" s="66">
        <f t="shared" si="124"/>
        <v>0.75111399497948839</v>
      </c>
      <c r="EO124" s="65">
        <f t="shared" si="160"/>
        <v>1297.3252651435148</v>
      </c>
      <c r="EP124" s="65">
        <f t="shared" si="125"/>
        <v>345.99913038366901</v>
      </c>
      <c r="EQ124" s="65">
        <f t="shared" si="126"/>
        <v>1.5823465591614407</v>
      </c>
      <c r="ER124" s="65">
        <f t="shared" si="127"/>
        <v>0.80421323857313531</v>
      </c>
      <c r="ES124" s="65">
        <f t="shared" si="128"/>
        <v>-7.8567235808076924E-2</v>
      </c>
      <c r="ET124" s="65">
        <f t="shared" si="129"/>
        <v>-0.28619784781898427</v>
      </c>
      <c r="EU124" s="66">
        <f t="shared" si="130"/>
        <v>0.92443990237811491</v>
      </c>
      <c r="EV124" s="66">
        <f t="shared" si="131"/>
        <v>0.75111399497948839</v>
      </c>
      <c r="EW124" s="65">
        <f t="shared" si="161"/>
        <v>0.70809744961491061</v>
      </c>
      <c r="EX124" s="65">
        <f t="shared" si="132"/>
        <v>72.849130383669035</v>
      </c>
      <c r="EY124" s="16"/>
      <c r="EZ124" s="16"/>
      <c r="FA124" s="16"/>
      <c r="FB124" s="16"/>
      <c r="FC124" s="16"/>
      <c r="FD124" s="16"/>
      <c r="FE124" s="16"/>
      <c r="FF124" s="16"/>
      <c r="FG124" s="16"/>
      <c r="FH124" s="16"/>
      <c r="FI124" s="16"/>
      <c r="FJ124" s="16"/>
    </row>
    <row r="125" spans="19:166" x14ac:dyDescent="0.3">
      <c r="S125" s="50">
        <v>0.63</v>
      </c>
      <c r="T125" s="65">
        <f t="shared" si="25"/>
        <v>0.62310325880214723</v>
      </c>
      <c r="U125" s="65">
        <f t="shared" si="26"/>
        <v>0.37689674119785288</v>
      </c>
      <c r="V125" s="65">
        <f t="shared" si="27"/>
        <v>0.62310325880214723</v>
      </c>
      <c r="W125" s="65">
        <f t="shared" si="28"/>
        <v>0.37689674119785288</v>
      </c>
      <c r="X125" s="65">
        <f t="shared" si="29"/>
        <v>0.60391644908616182</v>
      </c>
      <c r="Y125" s="65">
        <f t="shared" si="30"/>
        <v>0.39608355091383812</v>
      </c>
      <c r="Z125" s="55">
        <f t="shared" si="145"/>
        <v>341.46272979771476</v>
      </c>
      <c r="AA125" s="65">
        <f t="shared" si="31"/>
        <v>1.5920231134966907</v>
      </c>
      <c r="AB125" s="65">
        <f t="shared" si="32"/>
        <v>0.80188863009505662</v>
      </c>
      <c r="AC125" s="65">
        <f t="shared" si="143"/>
        <v>-7.50413233185451E-2</v>
      </c>
      <c r="AD125" s="65">
        <f t="shared" si="144"/>
        <v>-0.29890603681763706</v>
      </c>
      <c r="AE125" s="66">
        <f t="shared" si="35"/>
        <v>0.92770514968104345</v>
      </c>
      <c r="AF125" s="66">
        <f t="shared" si="36"/>
        <v>0.74162909199077831</v>
      </c>
      <c r="AG125" s="65">
        <f t="shared" si="146"/>
        <v>1292.8876061275921</v>
      </c>
      <c r="AH125" s="65">
        <f t="shared" si="37"/>
        <v>345.8871366334804</v>
      </c>
      <c r="AI125" s="65">
        <f t="shared" si="38"/>
        <v>1.5825816954931753</v>
      </c>
      <c r="AJ125" s="65">
        <f t="shared" si="39"/>
        <v>0.80415650316103993</v>
      </c>
      <c r="AK125" s="65">
        <f t="shared" si="133"/>
        <v>-7.4065641271087335E-2</v>
      </c>
      <c r="AL125" s="65">
        <f t="shared" si="134"/>
        <v>-0.29386647101793645</v>
      </c>
      <c r="AM125" s="66">
        <f t="shared" si="135"/>
        <v>0.92861073665155625</v>
      </c>
      <c r="AN125" s="66">
        <f t="shared" si="136"/>
        <v>0.74537601409897847</v>
      </c>
      <c r="AO125" s="65">
        <f t="shared" si="147"/>
        <v>1291.0856072081037</v>
      </c>
      <c r="AP125" s="65">
        <f t="shared" si="40"/>
        <v>345.84157274886661</v>
      </c>
      <c r="AQ125" s="65">
        <f t="shared" si="41"/>
        <v>1.5826774126748351</v>
      </c>
      <c r="AR125" s="65">
        <f t="shared" si="42"/>
        <v>0.80413341138037109</v>
      </c>
      <c r="AS125" s="65">
        <f t="shared" si="137"/>
        <v>-7.407557095456993E-2</v>
      </c>
      <c r="AT125" s="65">
        <f t="shared" si="138"/>
        <v>-0.29391757654175971</v>
      </c>
      <c r="AU125" s="66">
        <f t="shared" si="139"/>
        <v>0.92860151588664241</v>
      </c>
      <c r="AV125" s="66">
        <f t="shared" si="140"/>
        <v>0.74533792224069317</v>
      </c>
      <c r="AW125" s="65">
        <f t="shared" si="148"/>
        <v>1291.1036504380418</v>
      </c>
      <c r="AX125" s="65">
        <f t="shared" si="43"/>
        <v>345.84202922403875</v>
      </c>
      <c r="AY125" s="65">
        <f t="shared" si="44"/>
        <v>1.5826764535923452</v>
      </c>
      <c r="AZ125" s="65">
        <f t="shared" si="45"/>
        <v>0.80413364274891252</v>
      </c>
      <c r="BA125" s="65">
        <f t="shared" si="141"/>
        <v>-7.4075471463417808E-2</v>
      </c>
      <c r="BB125" s="65">
        <f t="shared" si="142"/>
        <v>-0.2939170644678048</v>
      </c>
      <c r="BC125" s="66">
        <f t="shared" si="46"/>
        <v>0.92860160827428173</v>
      </c>
      <c r="BD125" s="66">
        <f t="shared" si="47"/>
        <v>0.74533830390892852</v>
      </c>
      <c r="BE125" s="65">
        <f t="shared" si="149"/>
        <v>1291.1034696226063</v>
      </c>
      <c r="BF125" s="65">
        <f t="shared" si="48"/>
        <v>345.84202464961908</v>
      </c>
      <c r="BG125" s="65">
        <f t="shared" si="49"/>
        <v>1.5826764632034678</v>
      </c>
      <c r="BH125" s="65">
        <f t="shared" si="50"/>
        <v>0.80413364043032953</v>
      </c>
      <c r="BI125" s="65">
        <f t="shared" si="51"/>
        <v>-7.4075472460434888E-2</v>
      </c>
      <c r="BJ125" s="65">
        <f t="shared" si="52"/>
        <v>-0.29391706959938285</v>
      </c>
      <c r="BK125" s="66">
        <f t="shared" si="53"/>
        <v>0.9286016073484501</v>
      </c>
      <c r="BL125" s="66">
        <f t="shared" si="54"/>
        <v>0.74533830008416679</v>
      </c>
      <c r="BM125" s="65">
        <f t="shared" si="150"/>
        <v>1291.1034714345856</v>
      </c>
      <c r="BN125" s="65">
        <f t="shared" si="55"/>
        <v>345.84202469546005</v>
      </c>
      <c r="BO125" s="65">
        <f t="shared" si="56"/>
        <v>1.5826764631071533</v>
      </c>
      <c r="BP125" s="65">
        <f t="shared" si="57"/>
        <v>0.80413364045356439</v>
      </c>
      <c r="BQ125" s="65">
        <f t="shared" si="58"/>
        <v>-7.4075472450444158E-2</v>
      </c>
      <c r="BR125" s="65">
        <f t="shared" si="59"/>
        <v>-0.29391706954795765</v>
      </c>
      <c r="BS125" s="66">
        <f t="shared" si="60"/>
        <v>0.92860160735772745</v>
      </c>
      <c r="BT125" s="66">
        <f t="shared" si="61"/>
        <v>0.74533830012249602</v>
      </c>
      <c r="BU125" s="65">
        <f t="shared" si="151"/>
        <v>1291.1034714164266</v>
      </c>
      <c r="BV125" s="65">
        <f t="shared" si="62"/>
        <v>345.8420246950007</v>
      </c>
      <c r="BW125" s="65">
        <f t="shared" si="63"/>
        <v>1.5826764631081183</v>
      </c>
      <c r="BX125" s="65">
        <f t="shared" si="64"/>
        <v>0.80413364045333158</v>
      </c>
      <c r="BY125" s="65">
        <f t="shared" si="65"/>
        <v>-7.40754724505443E-2</v>
      </c>
      <c r="BZ125" s="65">
        <f t="shared" si="66"/>
        <v>-0.29391706954847296</v>
      </c>
      <c r="CA125" s="66">
        <f t="shared" si="67"/>
        <v>0.92860160735763442</v>
      </c>
      <c r="CB125" s="66">
        <f t="shared" si="68"/>
        <v>0.74533830012211189</v>
      </c>
      <c r="CC125" s="65">
        <f t="shared" si="152"/>
        <v>1291.1034714166092</v>
      </c>
      <c r="CD125" s="65">
        <f t="shared" si="69"/>
        <v>345.84202469500525</v>
      </c>
      <c r="CE125" s="65">
        <f t="shared" si="70"/>
        <v>1.5826764631081087</v>
      </c>
      <c r="CF125" s="65">
        <f t="shared" si="71"/>
        <v>0.80413364045333391</v>
      </c>
      <c r="CG125" s="65">
        <f t="shared" si="72"/>
        <v>-7.4075472450543495E-2</v>
      </c>
      <c r="CH125" s="65">
        <f t="shared" si="73"/>
        <v>-0.29391706954846758</v>
      </c>
      <c r="CI125" s="66">
        <f t="shared" si="74"/>
        <v>0.92860160735763519</v>
      </c>
      <c r="CJ125" s="66">
        <f t="shared" si="75"/>
        <v>0.74533830012211588</v>
      </c>
      <c r="CK125" s="65">
        <f t="shared" si="153"/>
        <v>1291.1034714166076</v>
      </c>
      <c r="CL125" s="65">
        <f t="shared" si="76"/>
        <v>345.84202469500519</v>
      </c>
      <c r="CM125" s="65">
        <f t="shared" si="77"/>
        <v>1.5826764631081089</v>
      </c>
      <c r="CN125" s="65">
        <f t="shared" si="78"/>
        <v>0.8041336404533338</v>
      </c>
      <c r="CO125" s="65">
        <f t="shared" si="79"/>
        <v>-7.4075472450543217E-2</v>
      </c>
      <c r="CP125" s="65">
        <f t="shared" si="80"/>
        <v>-0.29391706954846758</v>
      </c>
      <c r="CQ125" s="66">
        <f t="shared" si="81"/>
        <v>0.92860160735763542</v>
      </c>
      <c r="CR125" s="66">
        <f t="shared" si="82"/>
        <v>0.74533830012211588</v>
      </c>
      <c r="CS125" s="65">
        <f t="shared" si="154"/>
        <v>1291.1034714166069</v>
      </c>
      <c r="CT125" s="65">
        <f t="shared" si="83"/>
        <v>345.84202469500519</v>
      </c>
      <c r="CU125" s="65">
        <f t="shared" si="84"/>
        <v>1.5826764631081089</v>
      </c>
      <c r="CV125" s="65">
        <f t="shared" si="85"/>
        <v>0.8041336404533338</v>
      </c>
      <c r="CW125" s="65">
        <f t="shared" si="86"/>
        <v>-7.4075472450543217E-2</v>
      </c>
      <c r="CX125" s="65">
        <f t="shared" si="87"/>
        <v>-0.29391706954846758</v>
      </c>
      <c r="CY125" s="66">
        <f t="shared" si="88"/>
        <v>0.92860160735763542</v>
      </c>
      <c r="CZ125" s="66">
        <f t="shared" si="89"/>
        <v>0.74533830012211588</v>
      </c>
      <c r="DA125" s="65">
        <f t="shared" si="155"/>
        <v>1291.1034714166069</v>
      </c>
      <c r="DB125" s="65">
        <f t="shared" si="90"/>
        <v>345.84202469500519</v>
      </c>
      <c r="DC125" s="65">
        <f t="shared" si="91"/>
        <v>1.5826764631081089</v>
      </c>
      <c r="DD125" s="65">
        <f t="shared" si="92"/>
        <v>0.8041336404533338</v>
      </c>
      <c r="DE125" s="65">
        <f t="shared" si="93"/>
        <v>-7.4075472450543217E-2</v>
      </c>
      <c r="DF125" s="65">
        <f t="shared" si="94"/>
        <v>-0.29391706954846758</v>
      </c>
      <c r="DG125" s="66">
        <f t="shared" si="95"/>
        <v>0.92860160735763542</v>
      </c>
      <c r="DH125" s="66">
        <f t="shared" si="96"/>
        <v>0.74533830012211588</v>
      </c>
      <c r="DI125" s="65">
        <f t="shared" si="156"/>
        <v>1291.1034714166069</v>
      </c>
      <c r="DJ125" s="65">
        <f t="shared" si="97"/>
        <v>345.84202469500519</v>
      </c>
      <c r="DK125" s="65">
        <f t="shared" si="98"/>
        <v>1.5826764631081089</v>
      </c>
      <c r="DL125" s="65">
        <f t="shared" si="99"/>
        <v>0.8041336404533338</v>
      </c>
      <c r="DM125" s="65">
        <f t="shared" si="100"/>
        <v>-7.4075472450543217E-2</v>
      </c>
      <c r="DN125" s="65">
        <f t="shared" si="101"/>
        <v>-0.29391706954846758</v>
      </c>
      <c r="DO125" s="66">
        <f t="shared" si="102"/>
        <v>0.92860160735763542</v>
      </c>
      <c r="DP125" s="66">
        <f t="shared" si="103"/>
        <v>0.74533830012211588</v>
      </c>
      <c r="DQ125" s="65">
        <f t="shared" si="157"/>
        <v>1291.1034714166069</v>
      </c>
      <c r="DR125" s="65">
        <f t="shared" si="104"/>
        <v>345.84202469500519</v>
      </c>
      <c r="DS125" s="65">
        <f t="shared" si="105"/>
        <v>1.5826764631081089</v>
      </c>
      <c r="DT125" s="65">
        <f t="shared" si="106"/>
        <v>0.8041336404533338</v>
      </c>
      <c r="DU125" s="65">
        <f t="shared" si="107"/>
        <v>-7.4075472450543217E-2</v>
      </c>
      <c r="DV125" s="65">
        <f t="shared" si="108"/>
        <v>-0.29391706954846758</v>
      </c>
      <c r="DW125" s="66">
        <f t="shared" si="109"/>
        <v>0.92860160735763542</v>
      </c>
      <c r="DX125" s="66">
        <f t="shared" si="110"/>
        <v>0.74533830012211588</v>
      </c>
      <c r="DY125" s="65">
        <f t="shared" si="158"/>
        <v>1291.1034714166069</v>
      </c>
      <c r="DZ125" s="65">
        <f t="shared" si="111"/>
        <v>345.84202469500519</v>
      </c>
      <c r="EA125" s="65">
        <f t="shared" si="112"/>
        <v>1.5826764631081089</v>
      </c>
      <c r="EB125" s="65">
        <f t="shared" si="113"/>
        <v>0.8041336404533338</v>
      </c>
      <c r="EC125" s="65">
        <f t="shared" si="114"/>
        <v>-7.4075472450543217E-2</v>
      </c>
      <c r="ED125" s="65">
        <f t="shared" si="115"/>
        <v>-0.29391706954846758</v>
      </c>
      <c r="EE125" s="66">
        <f t="shared" si="116"/>
        <v>0.92860160735763542</v>
      </c>
      <c r="EF125" s="66">
        <f t="shared" si="117"/>
        <v>0.74533830012211588</v>
      </c>
      <c r="EG125" s="65">
        <f t="shared" si="159"/>
        <v>1291.1034714166069</v>
      </c>
      <c r="EH125" s="65">
        <f t="shared" si="118"/>
        <v>345.84202469500519</v>
      </c>
      <c r="EI125" s="65">
        <f t="shared" si="119"/>
        <v>1.5826764631081089</v>
      </c>
      <c r="EJ125" s="65">
        <f t="shared" si="120"/>
        <v>0.8041336404533338</v>
      </c>
      <c r="EK125" s="65">
        <f t="shared" si="121"/>
        <v>-7.4075472450543217E-2</v>
      </c>
      <c r="EL125" s="65">
        <f t="shared" si="122"/>
        <v>-0.29391706954846758</v>
      </c>
      <c r="EM125" s="66">
        <f t="shared" si="123"/>
        <v>0.92860160735763542</v>
      </c>
      <c r="EN125" s="66">
        <f t="shared" si="124"/>
        <v>0.74533830012211588</v>
      </c>
      <c r="EO125" s="65">
        <f t="shared" si="160"/>
        <v>1291.1034714166069</v>
      </c>
      <c r="EP125" s="65">
        <f t="shared" si="125"/>
        <v>345.84202469500519</v>
      </c>
      <c r="EQ125" s="65">
        <f t="shared" si="126"/>
        <v>1.5826764631081089</v>
      </c>
      <c r="ER125" s="65">
        <f t="shared" si="127"/>
        <v>0.8041336404533338</v>
      </c>
      <c r="ES125" s="65">
        <f t="shared" si="128"/>
        <v>-7.4075472450543217E-2</v>
      </c>
      <c r="ET125" s="65">
        <f t="shared" si="129"/>
        <v>-0.29391706954846758</v>
      </c>
      <c r="EU125" s="66">
        <f t="shared" si="130"/>
        <v>0.92860160735763542</v>
      </c>
      <c r="EV125" s="66">
        <f t="shared" si="131"/>
        <v>0.74533830012211588</v>
      </c>
      <c r="EW125" s="65">
        <f t="shared" si="161"/>
        <v>0.71929130594193469</v>
      </c>
      <c r="EX125" s="65">
        <f t="shared" si="132"/>
        <v>72.692024695005216</v>
      </c>
      <c r="EY125" s="16"/>
      <c r="EZ125" s="16"/>
      <c r="FA125" s="16"/>
      <c r="FB125" s="16"/>
      <c r="FC125" s="16"/>
      <c r="FD125" s="16"/>
      <c r="FE125" s="16"/>
      <c r="FF125" s="16"/>
      <c r="FG125" s="16"/>
      <c r="FH125" s="16"/>
      <c r="FI125" s="16"/>
      <c r="FJ125" s="16"/>
    </row>
    <row r="126" spans="19:166" x14ac:dyDescent="0.3">
      <c r="S126" s="50">
        <v>0.64</v>
      </c>
      <c r="T126" s="65">
        <f t="shared" si="25"/>
        <v>0.63318112633181123</v>
      </c>
      <c r="U126" s="65">
        <f t="shared" si="26"/>
        <v>0.36681887366818872</v>
      </c>
      <c r="V126" s="65">
        <f t="shared" si="27"/>
        <v>0.63318112633181123</v>
      </c>
      <c r="W126" s="65">
        <f t="shared" si="28"/>
        <v>0.36681887366818872</v>
      </c>
      <c r="X126" s="65">
        <f t="shared" si="29"/>
        <v>0.61418969380134436</v>
      </c>
      <c r="Y126" s="65">
        <f t="shared" si="30"/>
        <v>0.38581030619865569</v>
      </c>
      <c r="Z126" s="55">
        <f t="shared" ref="Z126:Z162" si="162">S126*$V$58+(1-S126)*$V$59</f>
        <v>341.40257177042713</v>
      </c>
      <c r="AA126" s="65">
        <f t="shared" si="31"/>
        <v>1.5921535659190738</v>
      </c>
      <c r="AB126" s="65">
        <f t="shared" si="32"/>
        <v>0.80185743379821484</v>
      </c>
      <c r="AC126" s="65">
        <f t="shared" si="143"/>
        <v>-7.0623992417644277E-2</v>
      </c>
      <c r="AD126" s="65">
        <f t="shared" si="144"/>
        <v>-0.30668370374438059</v>
      </c>
      <c r="AE126" s="66">
        <f t="shared" si="35"/>
        <v>0.93181219471579491</v>
      </c>
      <c r="AF126" s="66">
        <f t="shared" si="36"/>
        <v>0.73588332124010924</v>
      </c>
      <c r="AG126" s="65">
        <f t="shared" ref="AG126:AG157" si="163">$S$58/(S126*AE126+(1-S126)*AF126*EXP($Q$64-$Q$65/(Z126+$Q$66))/EXP($P$64-$P$65/(Z126+$P$66)))</f>
        <v>1286.486996498852</v>
      </c>
      <c r="AH126" s="65">
        <f t="shared" si="37"/>
        <v>345.72506811124805</v>
      </c>
      <c r="AI126" s="65">
        <f t="shared" si="38"/>
        <v>1.5829222979333568</v>
      </c>
      <c r="AJ126" s="65">
        <f t="shared" si="39"/>
        <v>0.80407434215889029</v>
      </c>
      <c r="AK126" s="65">
        <f t="shared" si="133"/>
        <v>-6.9731154446790039E-2</v>
      </c>
      <c r="AL126" s="65">
        <f t="shared" si="134"/>
        <v>-0.3016503650272952</v>
      </c>
      <c r="AM126" s="66">
        <f t="shared" si="135"/>
        <v>0.93264452353703853</v>
      </c>
      <c r="AN126" s="66">
        <f t="shared" si="136"/>
        <v>0.73959660852898446</v>
      </c>
      <c r="AO126" s="65">
        <f t="shared" ref="AO126:AO157" si="164">$S$58/(S126*AM126+(1-S126)*AN126*EXP($Q$64-$Q$65/(AH126+$Q$66))/EXP($P$64-$P$65/(AH126+$P$66)))</f>
        <v>1284.7739524987505</v>
      </c>
      <c r="AP126" s="65">
        <f t="shared" si="40"/>
        <v>345.68158454205945</v>
      </c>
      <c r="AQ126" s="65">
        <f t="shared" si="41"/>
        <v>1.583013749617546</v>
      </c>
      <c r="AR126" s="65">
        <f t="shared" si="42"/>
        <v>0.80405228638690351</v>
      </c>
      <c r="AS126" s="65">
        <f t="shared" si="137"/>
        <v>-6.9740033524689715E-2</v>
      </c>
      <c r="AT126" s="65">
        <f t="shared" si="138"/>
        <v>-0.30170024538612461</v>
      </c>
      <c r="AU126" s="66">
        <f t="shared" si="139"/>
        <v>0.93263624255042521</v>
      </c>
      <c r="AV126" s="66">
        <f t="shared" si="140"/>
        <v>0.73955971810482346</v>
      </c>
      <c r="AW126" s="65">
        <f t="shared" ref="AW126:AW157" si="165">$S$58/(S126*AU126+(1-S126)*AV126*EXP($Q$64-$Q$65/(AP126+$Q$66))/EXP($P$64-$P$65/(AP126+$P$66)))</f>
        <v>1284.7907237850841</v>
      </c>
      <c r="AX126" s="65">
        <f t="shared" si="43"/>
        <v>345.68201048282845</v>
      </c>
      <c r="AY126" s="65">
        <f t="shared" si="44"/>
        <v>1.583012853670694</v>
      </c>
      <c r="AZ126" s="65">
        <f t="shared" si="45"/>
        <v>0.80405250245690907</v>
      </c>
      <c r="BA126" s="65">
        <f t="shared" si="141"/>
        <v>-6.973994654018778E-2</v>
      </c>
      <c r="BB126" s="65">
        <f t="shared" si="142"/>
        <v>-0.30169975671271171</v>
      </c>
      <c r="BC126" s="66">
        <f t="shared" si="46"/>
        <v>0.93263632367532778</v>
      </c>
      <c r="BD126" s="66">
        <f t="shared" si="47"/>
        <v>0.73956007950808333</v>
      </c>
      <c r="BE126" s="65">
        <f t="shared" ref="BE126:BE157" si="166">$S$58/(S126*BC126+(1-S126)*BD126*EXP($Q$64-$Q$65/(AX126+$Q$66))/EXP($P$64-$P$65/(AX126+$P$66)))</f>
        <v>1284.7905594583592</v>
      </c>
      <c r="BF126" s="65">
        <f t="shared" si="48"/>
        <v>345.68200630943988</v>
      </c>
      <c r="BG126" s="65">
        <f t="shared" si="49"/>
        <v>1.5830128624492119</v>
      </c>
      <c r="BH126" s="65">
        <f t="shared" si="50"/>
        <v>0.80405250033984688</v>
      </c>
      <c r="BI126" s="65">
        <f t="shared" si="51"/>
        <v>-6.9739947392465196E-2</v>
      </c>
      <c r="BJ126" s="65">
        <f t="shared" si="52"/>
        <v>-0.3016997615007509</v>
      </c>
      <c r="BK126" s="66">
        <f t="shared" si="53"/>
        <v>0.93263632288046283</v>
      </c>
      <c r="BL126" s="66">
        <f t="shared" si="54"/>
        <v>0.73956007596704065</v>
      </c>
      <c r="BM126" s="65">
        <f t="shared" ref="BM126:BM157" si="167">$S$58/(S126*BK126+(1-S126)*BL126*EXP($Q$64-$Q$65/(BF126+$Q$66))/EXP($P$64-$P$65/(BF126+$P$66)))</f>
        <v>1284.7905610684365</v>
      </c>
      <c r="BN126" s="65">
        <f t="shared" si="55"/>
        <v>345.68200635033082</v>
      </c>
      <c r="BO126" s="65">
        <f t="shared" si="56"/>
        <v>1.5830128623631998</v>
      </c>
      <c r="BP126" s="65">
        <f t="shared" si="57"/>
        <v>0.80405250036058984</v>
      </c>
      <c r="BQ126" s="65">
        <f t="shared" si="58"/>
        <v>-6.9739947384114265E-2</v>
      </c>
      <c r="BR126" s="65">
        <f t="shared" si="59"/>
        <v>-0.30169976145383731</v>
      </c>
      <c r="BS126" s="66">
        <f t="shared" si="60"/>
        <v>0.93263632288825127</v>
      </c>
      <c r="BT126" s="66">
        <f t="shared" si="61"/>
        <v>0.73956007600173601</v>
      </c>
      <c r="BU126" s="65">
        <f t="shared" ref="BU126:BU157" si="168">$S$58/(S126*BS126+(1-S126)*BT126*EXP($Q$64-$Q$65/(BN126+$Q$66))/EXP($P$64-$P$65/(BN126+$P$66)))</f>
        <v>1284.7905610526607</v>
      </c>
      <c r="BV126" s="65">
        <f t="shared" si="62"/>
        <v>345.68200634993019</v>
      </c>
      <c r="BW126" s="65">
        <f t="shared" si="63"/>
        <v>1.5830128623640425</v>
      </c>
      <c r="BX126" s="65">
        <f t="shared" si="64"/>
        <v>0.80405250036038667</v>
      </c>
      <c r="BY126" s="65">
        <f t="shared" si="65"/>
        <v>-6.9739947384196421E-2</v>
      </c>
      <c r="BZ126" s="65">
        <f t="shared" si="66"/>
        <v>-0.30169976145429711</v>
      </c>
      <c r="CA126" s="66">
        <f t="shared" si="67"/>
        <v>0.93263632288817466</v>
      </c>
      <c r="CB126" s="66">
        <f t="shared" si="68"/>
        <v>0.73956007600139606</v>
      </c>
      <c r="CC126" s="65">
        <f t="shared" ref="CC126:CC157" si="169">$S$58/(S126*CA126+(1-S126)*CB126*EXP($Q$64-$Q$65/(BV126+$Q$66))/EXP($P$64-$P$65/(BV126+$P$66)))</f>
        <v>1284.7905610528151</v>
      </c>
      <c r="CD126" s="65">
        <f t="shared" si="69"/>
        <v>345.68200634993411</v>
      </c>
      <c r="CE126" s="65">
        <f t="shared" si="70"/>
        <v>1.5830128623640343</v>
      </c>
      <c r="CF126" s="65">
        <f t="shared" si="71"/>
        <v>0.80405250036038867</v>
      </c>
      <c r="CG126" s="65">
        <f t="shared" si="72"/>
        <v>-6.9739947384195228E-2</v>
      </c>
      <c r="CH126" s="65">
        <f t="shared" si="73"/>
        <v>-0.30169976145429322</v>
      </c>
      <c r="CI126" s="66">
        <f t="shared" si="74"/>
        <v>0.93263632288817577</v>
      </c>
      <c r="CJ126" s="66">
        <f t="shared" si="75"/>
        <v>0.73956007600139884</v>
      </c>
      <c r="CK126" s="65">
        <f t="shared" ref="CK126:CK157" si="170">$S$58/(S126*CI126+(1-S126)*CJ126*EXP($Q$64-$Q$65/(CD126+$Q$66))/EXP($P$64-$P$65/(CD126+$P$66)))</f>
        <v>1284.7905610528132</v>
      </c>
      <c r="CL126" s="65">
        <f t="shared" si="76"/>
        <v>345.68200634993406</v>
      </c>
      <c r="CM126" s="65">
        <f t="shared" si="77"/>
        <v>1.5830128623640343</v>
      </c>
      <c r="CN126" s="65">
        <f t="shared" si="78"/>
        <v>0.80405250036038867</v>
      </c>
      <c r="CO126" s="65">
        <f t="shared" si="79"/>
        <v>-6.9739947384195228E-2</v>
      </c>
      <c r="CP126" s="65">
        <f t="shared" si="80"/>
        <v>-0.30169976145429322</v>
      </c>
      <c r="CQ126" s="66">
        <f t="shared" si="81"/>
        <v>0.93263632288817577</v>
      </c>
      <c r="CR126" s="66">
        <f t="shared" si="82"/>
        <v>0.73956007600139884</v>
      </c>
      <c r="CS126" s="65">
        <f t="shared" ref="CS126:CS157" si="171">$S$58/(S126*CQ126+(1-S126)*CR126*EXP($Q$64-$Q$65/(CL126+$Q$66))/EXP($P$64-$P$65/(CL126+$P$66)))</f>
        <v>1284.7905610528139</v>
      </c>
      <c r="CT126" s="65">
        <f t="shared" si="83"/>
        <v>345.68200634993406</v>
      </c>
      <c r="CU126" s="65">
        <f t="shared" si="84"/>
        <v>1.5830128623640343</v>
      </c>
      <c r="CV126" s="65">
        <f t="shared" si="85"/>
        <v>0.80405250036038867</v>
      </c>
      <c r="CW126" s="65">
        <f t="shared" si="86"/>
        <v>-6.9739947384195228E-2</v>
      </c>
      <c r="CX126" s="65">
        <f t="shared" si="87"/>
        <v>-0.30169976145429322</v>
      </c>
      <c r="CY126" s="66">
        <f t="shared" si="88"/>
        <v>0.93263632288817577</v>
      </c>
      <c r="CZ126" s="66">
        <f t="shared" si="89"/>
        <v>0.73956007600139884</v>
      </c>
      <c r="DA126" s="65">
        <f t="shared" ref="DA126:DA157" si="172">$S$58/(S126*CY126+(1-S126)*CZ126*EXP($Q$64-$Q$65/(CT126+$Q$66))/EXP($P$64-$P$65/(CT126+$P$66)))</f>
        <v>1284.7905610528139</v>
      </c>
      <c r="DB126" s="65">
        <f t="shared" si="90"/>
        <v>345.68200634993406</v>
      </c>
      <c r="DC126" s="65">
        <f t="shared" si="91"/>
        <v>1.5830128623640343</v>
      </c>
      <c r="DD126" s="65">
        <f t="shared" si="92"/>
        <v>0.80405250036038867</v>
      </c>
      <c r="DE126" s="65">
        <f t="shared" si="93"/>
        <v>-6.9739947384195228E-2</v>
      </c>
      <c r="DF126" s="65">
        <f t="shared" si="94"/>
        <v>-0.30169976145429322</v>
      </c>
      <c r="DG126" s="66">
        <f t="shared" si="95"/>
        <v>0.93263632288817577</v>
      </c>
      <c r="DH126" s="66">
        <f t="shared" si="96"/>
        <v>0.73956007600139884</v>
      </c>
      <c r="DI126" s="65">
        <f t="shared" ref="DI126:DI157" si="173">$S$58/(S126*DG126+(1-S126)*DH126*EXP($Q$64-$Q$65/(DB126+$Q$66))/EXP($P$64-$P$65/(DB126+$P$66)))</f>
        <v>1284.7905610528139</v>
      </c>
      <c r="DJ126" s="65">
        <f t="shared" si="97"/>
        <v>345.68200634993406</v>
      </c>
      <c r="DK126" s="65">
        <f t="shared" si="98"/>
        <v>1.5830128623640343</v>
      </c>
      <c r="DL126" s="65">
        <f t="shared" si="99"/>
        <v>0.80405250036038867</v>
      </c>
      <c r="DM126" s="65">
        <f t="shared" si="100"/>
        <v>-6.9739947384195228E-2</v>
      </c>
      <c r="DN126" s="65">
        <f t="shared" si="101"/>
        <v>-0.30169976145429322</v>
      </c>
      <c r="DO126" s="66">
        <f t="shared" si="102"/>
        <v>0.93263632288817577</v>
      </c>
      <c r="DP126" s="66">
        <f t="shared" si="103"/>
        <v>0.73956007600139884</v>
      </c>
      <c r="DQ126" s="65">
        <f t="shared" ref="DQ126:DQ157" si="174">$S$58/(S126*DO126+(1-S126)*DP126*EXP($Q$64-$Q$65/(DJ126+$Q$66))/EXP($P$64-$P$65/(DJ126+$P$66)))</f>
        <v>1284.7905610528139</v>
      </c>
      <c r="DR126" s="65">
        <f t="shared" si="104"/>
        <v>345.68200634993406</v>
      </c>
      <c r="DS126" s="65">
        <f t="shared" si="105"/>
        <v>1.5830128623640343</v>
      </c>
      <c r="DT126" s="65">
        <f t="shared" si="106"/>
        <v>0.80405250036038867</v>
      </c>
      <c r="DU126" s="65">
        <f t="shared" si="107"/>
        <v>-6.9739947384195228E-2</v>
      </c>
      <c r="DV126" s="65">
        <f t="shared" si="108"/>
        <v>-0.30169976145429322</v>
      </c>
      <c r="DW126" s="66">
        <f t="shared" si="109"/>
        <v>0.93263632288817577</v>
      </c>
      <c r="DX126" s="66">
        <f t="shared" si="110"/>
        <v>0.73956007600139884</v>
      </c>
      <c r="DY126" s="65">
        <f t="shared" ref="DY126:DY157" si="175">$S$58/(S126*DW126+(1-S126)*DX126*EXP($Q$64-$Q$65/(DR126+$Q$66))/EXP($P$64-$P$65/(DR126+$P$66)))</f>
        <v>1284.7905610528139</v>
      </c>
      <c r="DZ126" s="65">
        <f t="shared" si="111"/>
        <v>345.68200634993406</v>
      </c>
      <c r="EA126" s="65">
        <f t="shared" si="112"/>
        <v>1.5830128623640343</v>
      </c>
      <c r="EB126" s="65">
        <f t="shared" si="113"/>
        <v>0.80405250036038867</v>
      </c>
      <c r="EC126" s="65">
        <f t="shared" si="114"/>
        <v>-6.9739947384195228E-2</v>
      </c>
      <c r="ED126" s="65">
        <f t="shared" si="115"/>
        <v>-0.30169976145429322</v>
      </c>
      <c r="EE126" s="66">
        <f t="shared" si="116"/>
        <v>0.93263632288817577</v>
      </c>
      <c r="EF126" s="66">
        <f t="shared" si="117"/>
        <v>0.73956007600139884</v>
      </c>
      <c r="EG126" s="65">
        <f t="shared" ref="EG126:EG157" si="176">$S$58/(S126*EE126+(1-S126)*EF126*EXP($Q$64-$Q$65/(DZ126+$Q$66))/EXP($P$64-$P$65/(DZ126+$P$66)))</f>
        <v>1284.7905610528139</v>
      </c>
      <c r="EH126" s="65">
        <f t="shared" si="118"/>
        <v>345.68200634993406</v>
      </c>
      <c r="EI126" s="65">
        <f t="shared" si="119"/>
        <v>1.5830128623640343</v>
      </c>
      <c r="EJ126" s="65">
        <f t="shared" si="120"/>
        <v>0.80405250036038867</v>
      </c>
      <c r="EK126" s="65">
        <f t="shared" si="121"/>
        <v>-6.9739947384195228E-2</v>
      </c>
      <c r="EL126" s="65">
        <f t="shared" si="122"/>
        <v>-0.30169976145429322</v>
      </c>
      <c r="EM126" s="66">
        <f t="shared" si="123"/>
        <v>0.93263632288817577</v>
      </c>
      <c r="EN126" s="66">
        <f t="shared" si="124"/>
        <v>0.73956007600139884</v>
      </c>
      <c r="EO126" s="65">
        <f t="shared" ref="EO126:EO157" si="177">$S$58/(S126*EM126+(1-S126)*EN126*EXP($Q$64-$Q$65/(EH126+$Q$66))/EXP($P$64-$P$65/(EH126+$P$66)))</f>
        <v>1284.7905610528139</v>
      </c>
      <c r="EP126" s="65">
        <f t="shared" si="125"/>
        <v>345.68200634993406</v>
      </c>
      <c r="EQ126" s="65">
        <f t="shared" si="126"/>
        <v>1.5830128623640343</v>
      </c>
      <c r="ER126" s="65">
        <f t="shared" si="127"/>
        <v>0.80405250036038867</v>
      </c>
      <c r="ES126" s="65">
        <f t="shared" si="128"/>
        <v>-6.9739947384195228E-2</v>
      </c>
      <c r="ET126" s="65">
        <f t="shared" si="129"/>
        <v>-0.30169976145429322</v>
      </c>
      <c r="EU126" s="66">
        <f t="shared" si="130"/>
        <v>0.93263632288817577</v>
      </c>
      <c r="EV126" s="66">
        <f t="shared" si="131"/>
        <v>0.73956007600139884</v>
      </c>
      <c r="EW126" s="65">
        <f t="shared" ref="EW126:EW162" si="178">S126*EU126*EXP($P$64-$P$65/(EP126+$P$66))/$S$58</f>
        <v>0.73029515375248022</v>
      </c>
      <c r="EX126" s="65">
        <f t="shared" si="132"/>
        <v>72.532006349934079</v>
      </c>
      <c r="EY126" s="16"/>
      <c r="EZ126" s="16"/>
      <c r="FA126" s="16"/>
      <c r="FB126" s="16"/>
      <c r="FC126" s="16"/>
      <c r="FD126" s="16"/>
      <c r="FE126" s="16"/>
      <c r="FF126" s="16"/>
      <c r="FG126" s="16"/>
      <c r="FH126" s="16"/>
      <c r="FI126" s="16"/>
      <c r="FJ126" s="16"/>
    </row>
    <row r="127" spans="19:166" x14ac:dyDescent="0.3">
      <c r="S127" s="50">
        <v>0.65</v>
      </c>
      <c r="T127" s="65">
        <f t="shared" ref="T127:T162" si="179">S127*$P$72/(S127*$P$72+(1-S127)*$Q$72)</f>
        <v>0.64326496087967855</v>
      </c>
      <c r="U127" s="65">
        <f t="shared" ref="U127:U162" si="180">(1-S127)*$Q$72/(S127*$P$72+(1-S127)*$Q$72)</f>
        <v>0.35673503912032145</v>
      </c>
      <c r="V127" s="65">
        <f t="shared" ref="V127:V162" si="181">S127*$P$73/(S127*$P$73+(1-S127)*$Q$73)</f>
        <v>0.64326496087967855</v>
      </c>
      <c r="W127" s="65">
        <f t="shared" ref="W127:W162" si="182">(1-S127)*$Q$73/(S127*$P$73+(1-S127)*$Q$73)</f>
        <v>0.35673503912032145</v>
      </c>
      <c r="X127" s="65">
        <f t="shared" ref="X127:X162" si="183">S127*$P$71/(S127*$P$71+(1-S127)*$Q$71)</f>
        <v>0.62448598130841126</v>
      </c>
      <c r="Y127" s="65">
        <f t="shared" ref="Y127:Y162" si="184">(1-S127)*$Q$71/(S127*$P$71+(1-S127)*$Q$71)</f>
        <v>0.37551401869158879</v>
      </c>
      <c r="Z127" s="55">
        <f t="shared" si="162"/>
        <v>341.34241374313945</v>
      </c>
      <c r="AA127" s="65">
        <f t="shared" ref="AA127:AA162" si="185">EXP(-1*$P$70/($S$59*Z127))</f>
        <v>1.5922840750182965</v>
      </c>
      <c r="AB127" s="65">
        <f t="shared" ref="AB127:AB162" si="186">EXP(-1*$Q$70/($S$59*Z127))</f>
        <v>0.8018262277196192</v>
      </c>
      <c r="AC127" s="65">
        <f t="shared" si="143"/>
        <v>-6.6365162015397938E-2</v>
      </c>
      <c r="AD127" s="65">
        <f t="shared" si="144"/>
        <v>-0.3145153035517303</v>
      </c>
      <c r="AE127" s="66">
        <f t="shared" ref="AE127:AE162" si="187">EXP(AC127)</f>
        <v>0.93578908726432974</v>
      </c>
      <c r="AF127" s="66">
        <f t="shared" ref="AF127:AF162" si="188">EXP(AD127)</f>
        <v>0.73014268608313981</v>
      </c>
      <c r="AG127" s="65">
        <f t="shared" si="163"/>
        <v>1280.0029667659594</v>
      </c>
      <c r="AH127" s="65">
        <f t="shared" ref="AH127:AH162" si="189">$P$65/($P$64-LN(AG127))-$P$66</f>
        <v>345.56023709505268</v>
      </c>
      <c r="AI127" s="65">
        <f t="shared" ref="AI127:AI162" si="190">EXP(-1*$P$70/($S$59*AH127))</f>
        <v>1.5832691090156852</v>
      </c>
      <c r="AJ127" s="65">
        <f t="shared" ref="AJ127:AJ162" si="191">EXP(-1*$Q$70/($S$59*AH127))</f>
        <v>0.80399071027770086</v>
      </c>
      <c r="AK127" s="65">
        <f t="shared" si="133"/>
        <v>-6.5550358487260263E-2</v>
      </c>
      <c r="AL127" s="65">
        <f t="shared" si="134"/>
        <v>-0.30949654129078891</v>
      </c>
      <c r="AM127" s="66">
        <f t="shared" si="135"/>
        <v>0.93655188223604058</v>
      </c>
      <c r="AN127" s="66">
        <f t="shared" si="136"/>
        <v>0.73381630945139253</v>
      </c>
      <c r="AO127" s="65">
        <f t="shared" si="164"/>
        <v>1278.3793062437135</v>
      </c>
      <c r="AP127" s="65">
        <f t="shared" ref="AP127:AP162" si="192">$P$65/($P$64-LN(AO127))-$P$66</f>
        <v>345.51885873629152</v>
      </c>
      <c r="AQ127" s="65">
        <f t="shared" ref="AQ127:AQ162" si="193">EXP(-1*$P$70/($S$59*AP127))</f>
        <v>1.5833562346443535</v>
      </c>
      <c r="AR127" s="65">
        <f t="shared" ref="AR127:AR162" si="194">EXP(-1*$Q$70/($S$59*AP127))</f>
        <v>0.80396970458322659</v>
      </c>
      <c r="AS127" s="65">
        <f t="shared" si="137"/>
        <v>-6.5558263225937052E-2</v>
      </c>
      <c r="AT127" s="65">
        <f t="shared" si="138"/>
        <v>-0.30954506356731143</v>
      </c>
      <c r="AU127" s="66">
        <f t="shared" si="139"/>
        <v>0.93654447906741445</v>
      </c>
      <c r="AV127" s="66">
        <f t="shared" si="140"/>
        <v>0.7337807038773474</v>
      </c>
      <c r="AW127" s="65">
        <f t="shared" si="165"/>
        <v>1278.3948228702768</v>
      </c>
      <c r="AX127" s="65">
        <f t="shared" ref="AX127:AX162" si="195">$P$65/($P$64-LN(AW127))-$P$66</f>
        <v>345.5192543677947</v>
      </c>
      <c r="AY127" s="65">
        <f t="shared" ref="AY127:AY162" si="196">EXP(-1*$P$70/($S$59*AX127))</f>
        <v>1.5833554014873019</v>
      </c>
      <c r="AZ127" s="65">
        <f t="shared" ref="AZ127:AZ162" si="197">EXP(-1*$Q$70/($S$59*AX127))</f>
        <v>0.80396990544650193</v>
      </c>
      <c r="BA127" s="65">
        <f t="shared" ref="BA127:BA162" si="198">IF($P$61,1,LN(X127/S127)+($P$75/2)*$P$72*LN(T127/X127)+Y127*$P$76-$P$73*LN(V127+W127*AZ127)+W127*$P$73*(AZ127/(V127+W127*AZ127)-AY127/(W127+V127*AY127)))</f>
        <v>-6.5558187638004833E-2</v>
      </c>
      <c r="BB127" s="65">
        <f t="shared" ref="BB127:BB162" si="199">IF($P$61,1,LN(Y127/(1-S127))+($P$75/2)*$Q$72*LN(U127/Y127)+X127*$Q$76-$Q$73*LN(W127+V127*AY127)+V127*$Q$73*(AY127/(W127+V127*AY127)-AZ127/(V127+W127*AZ127))   )</f>
        <v>-0.30954459956455327</v>
      </c>
      <c r="BC127" s="66">
        <f t="shared" ref="BC127:BC162" si="200">EXP(BA127)</f>
        <v>0.9365445498588777</v>
      </c>
      <c r="BD127" s="66">
        <f t="shared" ref="BD127:BD162" si="201">EXP(BB127)</f>
        <v>0.73378104435369684</v>
      </c>
      <c r="BE127" s="65">
        <f t="shared" si="166"/>
        <v>1278.3946744730376</v>
      </c>
      <c r="BF127" s="65">
        <f t="shared" ref="BF127:BF162" si="202">$P$65/($P$64-LN(BE127))-$P$66</f>
        <v>345.51925058408921</v>
      </c>
      <c r="BG127" s="65">
        <f t="shared" ref="BG127:BG162" si="203">EXP(-1*$P$70/($S$59*BF127))</f>
        <v>1.5833554094553643</v>
      </c>
      <c r="BH127" s="65">
        <f t="shared" ref="BH127:BH162" si="204">EXP(-1*$Q$70/($S$59*BF127))</f>
        <v>0.80396990352550546</v>
      </c>
      <c r="BI127" s="65">
        <f t="shared" ref="BI127:BI162" si="205">IF($P$61,1,LN(X127/S127)+($P$75/2)*$P$72*LN(T127/X127)+Y127*$P$76-$P$73*LN(V127+W127*BH127)+W127*$P$73*(BH127/(V127+W127*BH127)-BG127/(W127+V127*BG127)))</f>
        <v>-6.5558188360905462E-2</v>
      </c>
      <c r="BJ127" s="65">
        <f t="shared" ref="BJ127:BJ162" si="206">IF($P$61,1,LN(Y127/(1-S127))+($P$75/2)*$Q$72*LN(U127/Y127)+X127*$Q$76-$Q$73*LN(W127+V127*BG127)+V127*$Q$73*(BG127/(W127+V127*BG127)-BH127/(V127+W127*BH127))   )</f>
        <v>-0.30954460400213529</v>
      </c>
      <c r="BK127" s="66">
        <f t="shared" ref="BK127:BK162" si="207">EXP(BI127)</f>
        <v>0.93654454918184904</v>
      </c>
      <c r="BL127" s="66">
        <f t="shared" ref="BL127:BL162" si="208">EXP(BJ127)</f>
        <v>0.73378104109748321</v>
      </c>
      <c r="BM127" s="65">
        <f t="shared" si="167"/>
        <v>1278.394675892263</v>
      </c>
      <c r="BN127" s="65">
        <f t="shared" ref="BN127:BN162" si="209">$P$65/($P$64-LN(BM127))-$P$66</f>
        <v>345.51925062027539</v>
      </c>
      <c r="BO127" s="65">
        <f t="shared" ref="BO127:BO162" si="210">EXP(-1*$P$70/($S$59*BN127))</f>
        <v>1.5833554093791604</v>
      </c>
      <c r="BP127" s="65">
        <f t="shared" ref="BP127:BP162" si="211">EXP(-1*$Q$70/($S$59*BN127))</f>
        <v>0.80396990354387732</v>
      </c>
      <c r="BQ127" s="65">
        <f t="shared" ref="BQ127:BQ162" si="212">IF($P$61,1,LN(X127/S127)+($P$75/2)*$P$72*LN(T127/X127)+Y127*$P$76-$P$73*LN(V127+W127*BP127)+W127*$P$73*(BP127/(V127+W127*BP127)-BO127/(W127+V127*BO127)))</f>
        <v>-6.5558188353991825E-2</v>
      </c>
      <c r="BR127" s="65">
        <f t="shared" ref="BR127:BR162" si="213">IF($P$61,1,LN(Y127/(1-S127))+($P$75/2)*$Q$72*LN(U127/Y127)+X127*$Q$76-$Q$73*LN(W127+V127*BO127)+V127*$Q$73*(BO127/(W127+V127*BO127)-BP127/(V127+W127*BP127))   )</f>
        <v>-0.30954460395969602</v>
      </c>
      <c r="BS127" s="66">
        <f t="shared" ref="BS127:BS162" si="214">EXP(BQ127)</f>
        <v>0.93654454918832397</v>
      </c>
      <c r="BT127" s="66">
        <f t="shared" ref="BT127:BT162" si="215">EXP(BR127)</f>
        <v>0.73378104112862441</v>
      </c>
      <c r="BU127" s="65">
        <f t="shared" si="168"/>
        <v>1278.3946758786906</v>
      </c>
      <c r="BV127" s="65">
        <f t="shared" ref="BV127:BV162" si="216">$P$65/($P$64-LN(BU127))-$P$66</f>
        <v>345.51925061992938</v>
      </c>
      <c r="BW127" s="65">
        <f t="shared" ref="BW127:BW162" si="217">EXP(-1*$P$70/($S$59*BV127))</f>
        <v>1.5833554093798889</v>
      </c>
      <c r="BX127" s="65">
        <f t="shared" ref="BX127:BX162" si="218">EXP(-1*$Q$70/($S$59*BV127))</f>
        <v>0.80396990354370168</v>
      </c>
      <c r="BY127" s="65">
        <f t="shared" ref="BY127:BY162" si="219">IF($P$61,1,LN(X127/S127)+($P$75/2)*$P$72*LN(T127/X127)+Y127*$P$76-$P$73*LN(V127+W127*BX127)+W127*$P$73*(BX127/(V127+W127*BX127)-BW127/(W127+V127*BW127)))</f>
        <v>-6.55581883540578E-2</v>
      </c>
      <c r="BZ127" s="65">
        <f t="shared" ref="BZ127:BZ162" si="220">IF($P$61,1,LN(Y127/(1-S127))+($P$75/2)*$Q$72*LN(U127/Y127)+X127*$Q$76-$Q$73*LN(W127+V127*BW127)+V127*$Q$73*(BW127/(W127+V127*BW127)-BX127/(V127+W127*BX127))   )</f>
        <v>-0.3095446039601023</v>
      </c>
      <c r="CA127" s="66">
        <f t="shared" ref="CA127:CA162" si="221">EXP(BY127)</f>
        <v>0.93654454918826213</v>
      </c>
      <c r="CB127" s="66">
        <f t="shared" ref="CB127:CB162" si="222">EXP(BZ127)</f>
        <v>0.73378104112832632</v>
      </c>
      <c r="CC127" s="65">
        <f t="shared" si="169"/>
        <v>1278.3946758788193</v>
      </c>
      <c r="CD127" s="65">
        <f t="shared" ref="CD127:CD162" si="223">$P$65/($P$64-LN(CC127))-$P$66</f>
        <v>345.51925061993262</v>
      </c>
      <c r="CE127" s="65">
        <f t="shared" ref="CE127:CE162" si="224">EXP(-1*$P$70/($S$59*CD127))</f>
        <v>1.5833554093798823</v>
      </c>
      <c r="CF127" s="65">
        <f t="shared" ref="CF127:CF162" si="225">EXP(-1*$Q$70/($S$59*CD127))</f>
        <v>0.80396990354370323</v>
      </c>
      <c r="CG127" s="65">
        <f t="shared" ref="CG127:CG162" si="226">IF($P$61,1,LN(X127/S127)+($P$75/2)*$P$72*LN(T127/X127)+Y127*$P$76-$P$73*LN(V127+W127*CF127)+W127*$P$73*(CF127/(V127+W127*CF127)-CE127/(W127+V127*CE127)))</f>
        <v>-6.5558188354056995E-2</v>
      </c>
      <c r="CH127" s="65">
        <f t="shared" ref="CH127:CH162" si="227">IF($P$61,1,LN(Y127/(1-S127))+($P$75/2)*$Q$72*LN(U127/Y127)+X127*$Q$76-$Q$73*LN(W127+V127*CE127)+V127*$Q$73*(CE127/(W127+V127*CE127)-CF127/(V127+W127*CF127))   )</f>
        <v>-0.30954460396009814</v>
      </c>
      <c r="CI127" s="66">
        <f t="shared" ref="CI127:CI162" si="228">EXP(CG127)</f>
        <v>0.93654454918826291</v>
      </c>
      <c r="CJ127" s="66">
        <f t="shared" ref="CJ127:CJ162" si="229">EXP(CH127)</f>
        <v>0.73378104112832931</v>
      </c>
      <c r="CK127" s="65">
        <f t="shared" si="170"/>
        <v>1278.3946758788184</v>
      </c>
      <c r="CL127" s="65">
        <f t="shared" ref="CL127:CL162" si="230">$P$65/($P$64-LN(CK127))-$P$66</f>
        <v>345.51925061993262</v>
      </c>
      <c r="CM127" s="65">
        <f t="shared" ref="CM127:CM162" si="231">EXP(-1*$P$70/($S$59*CL127))</f>
        <v>1.5833554093798823</v>
      </c>
      <c r="CN127" s="65">
        <f t="shared" ref="CN127:CN162" si="232">EXP(-1*$Q$70/($S$59*CL127))</f>
        <v>0.80396990354370323</v>
      </c>
      <c r="CO127" s="65">
        <f t="shared" ref="CO127:CO162" si="233">IF($P$61,1,LN(X127/S127)+($P$75/2)*$P$72*LN(T127/X127)+Y127*$P$76-$P$73*LN(V127+W127*CN127)+W127*$P$73*(CN127/(V127+W127*CN127)-CM127/(W127+V127*CM127)))</f>
        <v>-6.5558188354056995E-2</v>
      </c>
      <c r="CP127" s="65">
        <f t="shared" ref="CP127:CP162" si="234">IF($P$61,1,LN(Y127/(1-S127))+($P$75/2)*$Q$72*LN(U127/Y127)+X127*$Q$76-$Q$73*LN(W127+V127*CM127)+V127*$Q$73*(CM127/(W127+V127*CM127)-CN127/(V127+W127*CN127))   )</f>
        <v>-0.30954460396009814</v>
      </c>
      <c r="CQ127" s="66">
        <f t="shared" ref="CQ127:CQ162" si="235">EXP(CO127)</f>
        <v>0.93654454918826291</v>
      </c>
      <c r="CR127" s="66">
        <f t="shared" ref="CR127:CR162" si="236">EXP(CP127)</f>
        <v>0.73378104112832931</v>
      </c>
      <c r="CS127" s="65">
        <f t="shared" si="171"/>
        <v>1278.3946758788184</v>
      </c>
      <c r="CT127" s="65">
        <f t="shared" ref="CT127:CT162" si="237">$P$65/($P$64-LN(CS127))-$P$66</f>
        <v>345.51925061993262</v>
      </c>
      <c r="CU127" s="65">
        <f t="shared" ref="CU127:CU162" si="238">EXP(-1*$P$70/($S$59*CT127))</f>
        <v>1.5833554093798823</v>
      </c>
      <c r="CV127" s="65">
        <f t="shared" ref="CV127:CV162" si="239">EXP(-1*$Q$70/($S$59*CT127))</f>
        <v>0.80396990354370323</v>
      </c>
      <c r="CW127" s="65">
        <f t="shared" ref="CW127:CW162" si="240">IF($P$61,1,LN(X127/S127)+($P$75/2)*$P$72*LN(T127/X127)+Y127*$P$76-$P$73*LN(V127+W127*CV127)+W127*$P$73*(CV127/(V127+W127*CV127)-CU127/(W127+V127*CU127)))</f>
        <v>-6.5558188354056995E-2</v>
      </c>
      <c r="CX127" s="65">
        <f t="shared" ref="CX127:CX162" si="241">IF($P$61,1,LN(Y127/(1-S127))+($P$75/2)*$Q$72*LN(U127/Y127)+X127*$Q$76-$Q$73*LN(W127+V127*CU127)+V127*$Q$73*(CU127/(W127+V127*CU127)-CV127/(V127+W127*CV127))   )</f>
        <v>-0.30954460396009814</v>
      </c>
      <c r="CY127" s="66">
        <f t="shared" ref="CY127:CY162" si="242">EXP(CW127)</f>
        <v>0.93654454918826291</v>
      </c>
      <c r="CZ127" s="66">
        <f t="shared" ref="CZ127:CZ162" si="243">EXP(CX127)</f>
        <v>0.73378104112832931</v>
      </c>
      <c r="DA127" s="65">
        <f t="shared" si="172"/>
        <v>1278.3946758788184</v>
      </c>
      <c r="DB127" s="65">
        <f t="shared" ref="DB127:DB162" si="244">$P$65/($P$64-LN(DA127))-$P$66</f>
        <v>345.51925061993262</v>
      </c>
      <c r="DC127" s="65">
        <f t="shared" ref="DC127:DC162" si="245">EXP(-1*$P$70/($S$59*DB127))</f>
        <v>1.5833554093798823</v>
      </c>
      <c r="DD127" s="65">
        <f t="shared" ref="DD127:DD162" si="246">EXP(-1*$Q$70/($S$59*DB127))</f>
        <v>0.80396990354370323</v>
      </c>
      <c r="DE127" s="65">
        <f t="shared" ref="DE127:DE162" si="247">IF($P$61,1,LN(X127/S127)+($P$75/2)*$P$72*LN(T127/X127)+Y127*$P$76-$P$73*LN(V127+W127*DD127)+W127*$P$73*(DD127/(V127+W127*DD127)-DC127/(W127+V127*DC127)))</f>
        <v>-6.5558188354056995E-2</v>
      </c>
      <c r="DF127" s="65">
        <f t="shared" ref="DF127:DF162" si="248">IF($P$61,1,LN(Y127/(1-S127))+($P$75/2)*$Q$72*LN(U127/Y127)+X127*$Q$76-$Q$73*LN(W127+V127*DC127)+V127*$Q$73*(DC127/(W127+V127*DC127)-DD127/(V127+W127*DD127))   )</f>
        <v>-0.30954460396009814</v>
      </c>
      <c r="DG127" s="66">
        <f t="shared" ref="DG127:DG162" si="249">EXP(DE127)</f>
        <v>0.93654454918826291</v>
      </c>
      <c r="DH127" s="66">
        <f t="shared" ref="DH127:DH162" si="250">EXP(DF127)</f>
        <v>0.73378104112832931</v>
      </c>
      <c r="DI127" s="65">
        <f t="shared" si="173"/>
        <v>1278.3946758788184</v>
      </c>
      <c r="DJ127" s="65">
        <f t="shared" ref="DJ127:DJ162" si="251">$P$65/($P$64-LN(DI127))-$P$66</f>
        <v>345.51925061993262</v>
      </c>
      <c r="DK127" s="65">
        <f t="shared" ref="DK127:DK162" si="252">EXP(-1*$P$70/($S$59*DJ127))</f>
        <v>1.5833554093798823</v>
      </c>
      <c r="DL127" s="65">
        <f t="shared" ref="DL127:DL162" si="253">EXP(-1*$Q$70/($S$59*DJ127))</f>
        <v>0.80396990354370323</v>
      </c>
      <c r="DM127" s="65">
        <f t="shared" ref="DM127:DM162" si="254">IF($P$61,1,LN(X127/S127)+($P$75/2)*$P$72*LN(T127/X127)+Y127*$P$76-$P$73*LN(V127+W127*DL127)+W127*$P$73*(DL127/(V127+W127*DL127)-DK127/(W127+V127*DK127)))</f>
        <v>-6.5558188354056995E-2</v>
      </c>
      <c r="DN127" s="65">
        <f t="shared" ref="DN127:DN162" si="255">IF($P$61,1,LN(Y127/(1-S127))+($P$75/2)*$Q$72*LN(U127/Y127)+X127*$Q$76-$Q$73*LN(W127+V127*DK127)+V127*$Q$73*(DK127/(W127+V127*DK127)-DL127/(V127+W127*DL127))   )</f>
        <v>-0.30954460396009814</v>
      </c>
      <c r="DO127" s="66">
        <f t="shared" ref="DO127:DO162" si="256">EXP(DM127)</f>
        <v>0.93654454918826291</v>
      </c>
      <c r="DP127" s="66">
        <f t="shared" ref="DP127:DP162" si="257">EXP(DN127)</f>
        <v>0.73378104112832931</v>
      </c>
      <c r="DQ127" s="65">
        <f t="shared" si="174"/>
        <v>1278.3946758788184</v>
      </c>
      <c r="DR127" s="65">
        <f t="shared" ref="DR127:DR162" si="258">$P$65/($P$64-LN(DQ127))-$P$66</f>
        <v>345.51925061993262</v>
      </c>
      <c r="DS127" s="65">
        <f t="shared" ref="DS127:DS162" si="259">EXP(-1*$P$70/($S$59*DR127))</f>
        <v>1.5833554093798823</v>
      </c>
      <c r="DT127" s="65">
        <f t="shared" ref="DT127:DT162" si="260">EXP(-1*$Q$70/($S$59*DR127))</f>
        <v>0.80396990354370323</v>
      </c>
      <c r="DU127" s="65">
        <f t="shared" ref="DU127:DU162" si="261">IF($P$61,1,LN(X127/S127)+($P$75/2)*$P$72*LN(T127/X127)+Y127*$P$76-$P$73*LN(V127+W127*DT127)+W127*$P$73*(DT127/(V127+W127*DT127)-DS127/(W127+V127*DS127)))</f>
        <v>-6.5558188354056995E-2</v>
      </c>
      <c r="DV127" s="65">
        <f t="shared" ref="DV127:DV162" si="262">IF($P$61,1,LN(Y127/(1-S127))+($P$75/2)*$Q$72*LN(U127/Y127)+X127*$Q$76-$Q$73*LN(W127+V127*DS127)+V127*$Q$73*(DS127/(W127+V127*DS127)-DT127/(V127+W127*DT127))   )</f>
        <v>-0.30954460396009814</v>
      </c>
      <c r="DW127" s="66">
        <f t="shared" ref="DW127:DW162" si="263">EXP(DU127)</f>
        <v>0.93654454918826291</v>
      </c>
      <c r="DX127" s="66">
        <f t="shared" ref="DX127:DX162" si="264">EXP(DV127)</f>
        <v>0.73378104112832931</v>
      </c>
      <c r="DY127" s="65">
        <f t="shared" si="175"/>
        <v>1278.3946758788184</v>
      </c>
      <c r="DZ127" s="65">
        <f t="shared" ref="DZ127:DZ162" si="265">$P$65/($P$64-LN(DY127))-$P$66</f>
        <v>345.51925061993262</v>
      </c>
      <c r="EA127" s="65">
        <f t="shared" ref="EA127:EA162" si="266">EXP(-1*$P$70/($S$59*DZ127))</f>
        <v>1.5833554093798823</v>
      </c>
      <c r="EB127" s="65">
        <f t="shared" ref="EB127:EB162" si="267">EXP(-1*$Q$70/($S$59*DZ127))</f>
        <v>0.80396990354370323</v>
      </c>
      <c r="EC127" s="65">
        <f t="shared" ref="EC127:EC162" si="268">IF($P$61,1,LN(X127/S127)+($P$75/2)*$P$72*LN(T127/X127)+Y127*$P$76-$P$73*LN(V127+W127*EB127)+W127*$P$73*(EB127/(V127+W127*EB127)-EA127/(W127+V127*EA127)))</f>
        <v>-6.5558188354056995E-2</v>
      </c>
      <c r="ED127" s="65">
        <f t="shared" ref="ED127:ED162" si="269">IF($P$61,1,LN(Y127/(1-S127))+($P$75/2)*$Q$72*LN(U127/Y127)+X127*$Q$76-$Q$73*LN(W127+V127*EA127)+V127*$Q$73*(EA127/(W127+V127*EA127)-EB127/(V127+W127*EB127))   )</f>
        <v>-0.30954460396009814</v>
      </c>
      <c r="EE127" s="66">
        <f t="shared" ref="EE127:EE162" si="270">EXP(EC127)</f>
        <v>0.93654454918826291</v>
      </c>
      <c r="EF127" s="66">
        <f t="shared" ref="EF127:EF162" si="271">EXP(ED127)</f>
        <v>0.73378104112832931</v>
      </c>
      <c r="EG127" s="65">
        <f t="shared" si="176"/>
        <v>1278.3946758788184</v>
      </c>
      <c r="EH127" s="65">
        <f t="shared" ref="EH127:EH162" si="272">$P$65/($P$64-LN(EG127))-$P$66</f>
        <v>345.51925061993262</v>
      </c>
      <c r="EI127" s="65">
        <f t="shared" ref="EI127:EI162" si="273">EXP(-1*$P$70/($S$59*EH127))</f>
        <v>1.5833554093798823</v>
      </c>
      <c r="EJ127" s="65">
        <f t="shared" ref="EJ127:EJ162" si="274">EXP(-1*$Q$70/($S$59*EH127))</f>
        <v>0.80396990354370323</v>
      </c>
      <c r="EK127" s="65">
        <f t="shared" ref="EK127:EK162" si="275">IF($P$61,1,LN(X127/S127)+($P$75/2)*$P$72*LN(T127/X127)+Y127*$P$76-$P$73*LN(V127+W127*EJ127)+W127*$P$73*(EJ127/(V127+W127*EJ127)-EI127/(W127+V127*EI127)))</f>
        <v>-6.5558188354056995E-2</v>
      </c>
      <c r="EL127" s="65">
        <f t="shared" ref="EL127:EL162" si="276">IF($P$61,1,LN(Y127/(1-S127))+($P$75/2)*$Q$72*LN(U127/Y127)+X127*$Q$76-$Q$73*LN(W127+V127*EI127)+V127*$Q$73*(EI127/(W127+V127*EI127)-EJ127/(V127+W127*EJ127))   )</f>
        <v>-0.30954460396009814</v>
      </c>
      <c r="EM127" s="66">
        <f t="shared" ref="EM127:EM162" si="277">EXP(EK127)</f>
        <v>0.93654454918826291</v>
      </c>
      <c r="EN127" s="66">
        <f t="shared" ref="EN127:EN162" si="278">EXP(EL127)</f>
        <v>0.73378104112832931</v>
      </c>
      <c r="EO127" s="65">
        <f t="shared" si="177"/>
        <v>1278.3946758788184</v>
      </c>
      <c r="EP127" s="65">
        <f t="shared" ref="EP127:EP162" si="279">$P$65/($P$64-LN(EO127))-$P$66</f>
        <v>345.51925061993262</v>
      </c>
      <c r="EQ127" s="65">
        <f t="shared" ref="EQ127:EQ162" si="280">EXP(-1*$P$70/($S$59*EP127))</f>
        <v>1.5833554093798823</v>
      </c>
      <c r="ER127" s="65">
        <f t="shared" ref="ER127:ER162" si="281">EXP(-1*$Q$70/($S$59*EP127))</f>
        <v>0.80396990354370323</v>
      </c>
      <c r="ES127" s="65">
        <f t="shared" ref="ES127:ES162" si="282">IF($P$61,1,LN(X127/S127)+($P$75/2)*$P$72*LN(T127/X127)+Y127*$P$76-$P$73*LN(V127+W127*ER127)+W127*$P$73*(ER127/(V127+W127*ER127)-EQ127/(W127+V127*EQ127)))</f>
        <v>-6.5558188354056995E-2</v>
      </c>
      <c r="ET127" s="65">
        <f t="shared" ref="ET127:ET162" si="283">IF($P$61,1,LN(Y127/(1-S127))+($P$75/2)*$Q$72*LN(U127/Y127)+X127*$Q$76-$Q$73*LN(W127+V127*EQ127)+V127*$Q$73*(EQ127/(W127+V127*EQ127)-ER127/(V127+W127*ER127))   )</f>
        <v>-0.30954460396009814</v>
      </c>
      <c r="EU127" s="66">
        <f t="shared" ref="EU127:EU162" si="284">EXP(ES127)</f>
        <v>0.93654454918826291</v>
      </c>
      <c r="EV127" s="66">
        <f t="shared" ref="EV127:EV162" si="285">EXP(ET127)</f>
        <v>0.73378104112832931</v>
      </c>
      <c r="EW127" s="65">
        <f t="shared" si="178"/>
        <v>0.7411063460921572</v>
      </c>
      <c r="EX127" s="65">
        <f t="shared" ref="EX127:EX162" si="286">EP127-273.15</f>
        <v>72.369250619932643</v>
      </c>
      <c r="EY127" s="16"/>
      <c r="EZ127" s="16"/>
      <c r="FA127" s="16"/>
      <c r="FB127" s="16"/>
      <c r="FC127" s="16"/>
      <c r="FD127" s="16"/>
      <c r="FE127" s="16"/>
      <c r="FF127" s="16"/>
      <c r="FG127" s="16"/>
      <c r="FH127" s="16"/>
      <c r="FI127" s="16"/>
      <c r="FJ127" s="16"/>
    </row>
    <row r="128" spans="19:166" x14ac:dyDescent="0.3">
      <c r="S128" s="50">
        <v>0.66</v>
      </c>
      <c r="T128" s="65">
        <f t="shared" si="179"/>
        <v>0.65335476774684831</v>
      </c>
      <c r="U128" s="65">
        <f t="shared" si="180"/>
        <v>0.34664523225315175</v>
      </c>
      <c r="V128" s="65">
        <f t="shared" si="181"/>
        <v>0.65335476774684831</v>
      </c>
      <c r="W128" s="65">
        <f t="shared" si="182"/>
        <v>0.34664523225315175</v>
      </c>
      <c r="X128" s="65">
        <f t="shared" si="183"/>
        <v>0.63480538922155694</v>
      </c>
      <c r="Y128" s="65">
        <f t="shared" si="184"/>
        <v>0.36519461077844317</v>
      </c>
      <c r="Z128" s="55">
        <f t="shared" si="162"/>
        <v>341.28225571585182</v>
      </c>
      <c r="AA128" s="65">
        <f t="shared" si="185"/>
        <v>1.5924146408308644</v>
      </c>
      <c r="AB128" s="65">
        <f t="shared" si="186"/>
        <v>0.80179501185469204</v>
      </c>
      <c r="AC128" s="65">
        <f t="shared" si="143"/>
        <v>-6.2262310257276049E-2</v>
      </c>
      <c r="AD128" s="65">
        <f t="shared" si="144"/>
        <v>-0.32239949354736858</v>
      </c>
      <c r="AE128" s="66">
        <f t="shared" si="187"/>
        <v>0.93963637820152468</v>
      </c>
      <c r="AF128" s="66">
        <f t="shared" si="188"/>
        <v>0.72440873590051447</v>
      </c>
      <c r="AG128" s="65">
        <f t="shared" si="163"/>
        <v>1273.4439609170049</v>
      </c>
      <c r="AH128" s="65">
        <f t="shared" si="189"/>
        <v>345.39282812946306</v>
      </c>
      <c r="AI128" s="65">
        <f t="shared" si="190"/>
        <v>1.5836217609181895</v>
      </c>
      <c r="AJ128" s="65">
        <f t="shared" si="191"/>
        <v>0.80390569760907138</v>
      </c>
      <c r="AK128" s="65">
        <f t="shared" ref="AK128:AK162" si="287">IF($P$61,1,LN(X128/S128)+($P$75/2)*$P$72*LN(T128/X128)+Y128*$P$76-$P$73*LN(V128+W128*AJ128)+W128*$P$73*(AJ128/(V128+W128*AJ128)-AI128/(W128+V128*AI128)))</f>
        <v>-6.1520836434858145E-2</v>
      </c>
      <c r="AL128" s="65">
        <f t="shared" ref="AL128:AL162" si="288">IF($P$61,1,LN(Y128/(1-S128))+($P$75/2)*$Q$72*LN(U128/Y128)+X128*$Q$76-$Q$73*LN(W128+V128*AI128)+V128*$Q$73*(AI128/(W128+V128*AI128)-AJ128/(V128+W128*AJ128))   )</f>
        <v>-0.31740367578010215</v>
      </c>
      <c r="AM128" s="66">
        <f t="shared" ref="AM128:AM162" si="289">EXP(AK128)</f>
        <v>0.94033335234066007</v>
      </c>
      <c r="AN128" s="66">
        <f t="shared" ref="AN128:AN162" si="290">EXP(AL128)</f>
        <v>0.72803680497422407</v>
      </c>
      <c r="AO128" s="65">
        <f t="shared" si="164"/>
        <v>1271.9096339961568</v>
      </c>
      <c r="AP128" s="65">
        <f t="shared" si="192"/>
        <v>345.35356847834578</v>
      </c>
      <c r="AQ128" s="65">
        <f t="shared" si="193"/>
        <v>1.5837045233947924</v>
      </c>
      <c r="AR128" s="65">
        <f t="shared" si="194"/>
        <v>0.80388575036795062</v>
      </c>
      <c r="AS128" s="65">
        <f t="shared" ref="AS128:AS162" si="291">IF($P$61,1,LN(X128/S128)+($P$75/2)*$P$72*LN(T128/X128)+Y128*$P$76-$P$73*LN(V128+W128*AR128)+W128*$P$73*(AR128/(V128+W128*AR128)-AQ128/(W128+V128*AQ128)))</f>
        <v>-6.1527841889991275E-2</v>
      </c>
      <c r="AT128" s="65">
        <f t="shared" ref="AT128:AT162" si="292">IF($P$61,1,LN(Y128/(1-S128))+($P$75/2)*$Q$72*LN(U128/Y128)+X128*$Q$76-$Q$73*LN(W128+V128*AQ128)+V128*$Q$73*(AQ128/(W128+V128*AQ128)-AR128/(V128+W128*AR128))   )</f>
        <v>-0.31745071822640686</v>
      </c>
      <c r="AU128" s="66">
        <f t="shared" ref="AU128:AU162" si="293">EXP(AS128)</f>
        <v>0.94032676490062417</v>
      </c>
      <c r="AV128" s="66">
        <f t="shared" ref="AV128:AV162" si="294">EXP(AT128)</f>
        <v>0.7280025571474753</v>
      </c>
      <c r="AW128" s="65">
        <f t="shared" si="165"/>
        <v>1271.9239224652113</v>
      </c>
      <c r="AX128" s="65">
        <f t="shared" si="195"/>
        <v>345.35393425755825</v>
      </c>
      <c r="AY128" s="65">
        <f t="shared" si="196"/>
        <v>1.5837037521962274</v>
      </c>
      <c r="AZ128" s="65">
        <f t="shared" si="197"/>
        <v>0.80388593623353943</v>
      </c>
      <c r="BA128" s="65">
        <f t="shared" si="198"/>
        <v>-6.1527776613974572E-2</v>
      </c>
      <c r="BB128" s="65">
        <f t="shared" si="199"/>
        <v>-0.31745027987647523</v>
      </c>
      <c r="BC128" s="66">
        <f t="shared" si="200"/>
        <v>0.94032682628141173</v>
      </c>
      <c r="BD128" s="66">
        <f t="shared" si="201"/>
        <v>0.72800287626741633</v>
      </c>
      <c r="BE128" s="65">
        <f t="shared" si="166"/>
        <v>1271.9237893086968</v>
      </c>
      <c r="BF128" s="65">
        <f t="shared" si="202"/>
        <v>345.35393084881861</v>
      </c>
      <c r="BG128" s="65">
        <f t="shared" si="203"/>
        <v>1.5837037593831087</v>
      </c>
      <c r="BH128" s="65">
        <f t="shared" si="204"/>
        <v>0.80388593450143775</v>
      </c>
      <c r="BI128" s="65">
        <f t="shared" si="205"/>
        <v>-6.1527777222288832E-2</v>
      </c>
      <c r="BJ128" s="65">
        <f t="shared" si="206"/>
        <v>-0.31745028396150488</v>
      </c>
      <c r="BK128" s="66">
        <f t="shared" si="207"/>
        <v>0.94032682570939752</v>
      </c>
      <c r="BL128" s="66">
        <f t="shared" si="208"/>
        <v>0.72800287329350299</v>
      </c>
      <c r="BM128" s="65">
        <f t="shared" si="167"/>
        <v>1271.9237905495954</v>
      </c>
      <c r="BN128" s="65">
        <f t="shared" si="209"/>
        <v>345.35393088058498</v>
      </c>
      <c r="BO128" s="65">
        <f t="shared" si="210"/>
        <v>1.5837037593161334</v>
      </c>
      <c r="BP128" s="65">
        <f t="shared" si="211"/>
        <v>0.80388593451757939</v>
      </c>
      <c r="BQ128" s="65">
        <f t="shared" si="212"/>
        <v>-6.1527777216619894E-2</v>
      </c>
      <c r="BR128" s="65">
        <f t="shared" si="213"/>
        <v>-0.31745028392343611</v>
      </c>
      <c r="BS128" s="66">
        <f t="shared" si="214"/>
        <v>0.94032682571472814</v>
      </c>
      <c r="BT128" s="66">
        <f t="shared" si="215"/>
        <v>0.72800287332121716</v>
      </c>
      <c r="BU128" s="65">
        <f t="shared" si="168"/>
        <v>1271.9237905380312</v>
      </c>
      <c r="BV128" s="65">
        <f t="shared" si="216"/>
        <v>345.353930880289</v>
      </c>
      <c r="BW128" s="65">
        <f t="shared" si="217"/>
        <v>1.5837037593167573</v>
      </c>
      <c r="BX128" s="65">
        <f t="shared" si="218"/>
        <v>0.80388593451742896</v>
      </c>
      <c r="BY128" s="65">
        <f t="shared" si="219"/>
        <v>-6.1527777216672491E-2</v>
      </c>
      <c r="BZ128" s="65">
        <f t="shared" si="220"/>
        <v>-0.31745028392379093</v>
      </c>
      <c r="CA128" s="66">
        <f t="shared" si="221"/>
        <v>0.94032682571467874</v>
      </c>
      <c r="CB128" s="66">
        <f t="shared" si="222"/>
        <v>0.72800287332095892</v>
      </c>
      <c r="CC128" s="65">
        <f t="shared" si="169"/>
        <v>1271.9237905381378</v>
      </c>
      <c r="CD128" s="65">
        <f t="shared" si="223"/>
        <v>345.35393088029173</v>
      </c>
      <c r="CE128" s="65">
        <f t="shared" si="224"/>
        <v>1.5837037593167516</v>
      </c>
      <c r="CF128" s="65">
        <f t="shared" si="225"/>
        <v>0.80388593451743029</v>
      </c>
      <c r="CG128" s="65">
        <f t="shared" si="226"/>
        <v>-6.1527777216672436E-2</v>
      </c>
      <c r="CH128" s="65">
        <f t="shared" si="227"/>
        <v>-0.31745028392378721</v>
      </c>
      <c r="CI128" s="66">
        <f t="shared" si="228"/>
        <v>0.94032682571467874</v>
      </c>
      <c r="CJ128" s="66">
        <f t="shared" si="229"/>
        <v>0.72800287332096159</v>
      </c>
      <c r="CK128" s="65">
        <f t="shared" si="170"/>
        <v>1271.9237905381374</v>
      </c>
      <c r="CL128" s="65">
        <f t="shared" si="230"/>
        <v>345.35393088029173</v>
      </c>
      <c r="CM128" s="65">
        <f t="shared" si="231"/>
        <v>1.5837037593167516</v>
      </c>
      <c r="CN128" s="65">
        <f t="shared" si="232"/>
        <v>0.80388593451743029</v>
      </c>
      <c r="CO128" s="65">
        <f t="shared" si="233"/>
        <v>-6.1527777216672436E-2</v>
      </c>
      <c r="CP128" s="65">
        <f t="shared" si="234"/>
        <v>-0.31745028392378721</v>
      </c>
      <c r="CQ128" s="66">
        <f t="shared" si="235"/>
        <v>0.94032682571467874</v>
      </c>
      <c r="CR128" s="66">
        <f t="shared" si="236"/>
        <v>0.72800287332096159</v>
      </c>
      <c r="CS128" s="65">
        <f t="shared" si="171"/>
        <v>1271.9237905381374</v>
      </c>
      <c r="CT128" s="65">
        <f t="shared" si="237"/>
        <v>345.35393088029173</v>
      </c>
      <c r="CU128" s="65">
        <f t="shared" si="238"/>
        <v>1.5837037593167516</v>
      </c>
      <c r="CV128" s="65">
        <f t="shared" si="239"/>
        <v>0.80388593451743029</v>
      </c>
      <c r="CW128" s="65">
        <f t="shared" si="240"/>
        <v>-6.1527777216672436E-2</v>
      </c>
      <c r="CX128" s="65">
        <f t="shared" si="241"/>
        <v>-0.31745028392378721</v>
      </c>
      <c r="CY128" s="66">
        <f t="shared" si="242"/>
        <v>0.94032682571467874</v>
      </c>
      <c r="CZ128" s="66">
        <f t="shared" si="243"/>
        <v>0.72800287332096159</v>
      </c>
      <c r="DA128" s="65">
        <f t="shared" si="172"/>
        <v>1271.9237905381374</v>
      </c>
      <c r="DB128" s="65">
        <f t="shared" si="244"/>
        <v>345.35393088029173</v>
      </c>
      <c r="DC128" s="65">
        <f t="shared" si="245"/>
        <v>1.5837037593167516</v>
      </c>
      <c r="DD128" s="65">
        <f t="shared" si="246"/>
        <v>0.80388593451743029</v>
      </c>
      <c r="DE128" s="65">
        <f t="shared" si="247"/>
        <v>-6.1527777216672436E-2</v>
      </c>
      <c r="DF128" s="65">
        <f t="shared" si="248"/>
        <v>-0.31745028392378721</v>
      </c>
      <c r="DG128" s="66">
        <f t="shared" si="249"/>
        <v>0.94032682571467874</v>
      </c>
      <c r="DH128" s="66">
        <f t="shared" si="250"/>
        <v>0.72800287332096159</v>
      </c>
      <c r="DI128" s="65">
        <f t="shared" si="173"/>
        <v>1271.9237905381374</v>
      </c>
      <c r="DJ128" s="65">
        <f t="shared" si="251"/>
        <v>345.35393088029173</v>
      </c>
      <c r="DK128" s="65">
        <f t="shared" si="252"/>
        <v>1.5837037593167516</v>
      </c>
      <c r="DL128" s="65">
        <f t="shared" si="253"/>
        <v>0.80388593451743029</v>
      </c>
      <c r="DM128" s="65">
        <f t="shared" si="254"/>
        <v>-6.1527777216672436E-2</v>
      </c>
      <c r="DN128" s="65">
        <f t="shared" si="255"/>
        <v>-0.31745028392378721</v>
      </c>
      <c r="DO128" s="66">
        <f t="shared" si="256"/>
        <v>0.94032682571467874</v>
      </c>
      <c r="DP128" s="66">
        <f t="shared" si="257"/>
        <v>0.72800287332096159</v>
      </c>
      <c r="DQ128" s="65">
        <f t="shared" si="174"/>
        <v>1271.9237905381374</v>
      </c>
      <c r="DR128" s="65">
        <f t="shared" si="258"/>
        <v>345.35393088029173</v>
      </c>
      <c r="DS128" s="65">
        <f t="shared" si="259"/>
        <v>1.5837037593167516</v>
      </c>
      <c r="DT128" s="65">
        <f t="shared" si="260"/>
        <v>0.80388593451743029</v>
      </c>
      <c r="DU128" s="65">
        <f t="shared" si="261"/>
        <v>-6.1527777216672436E-2</v>
      </c>
      <c r="DV128" s="65">
        <f t="shared" si="262"/>
        <v>-0.31745028392378721</v>
      </c>
      <c r="DW128" s="66">
        <f t="shared" si="263"/>
        <v>0.94032682571467874</v>
      </c>
      <c r="DX128" s="66">
        <f t="shared" si="264"/>
        <v>0.72800287332096159</v>
      </c>
      <c r="DY128" s="65">
        <f t="shared" si="175"/>
        <v>1271.9237905381374</v>
      </c>
      <c r="DZ128" s="65">
        <f t="shared" si="265"/>
        <v>345.35393088029173</v>
      </c>
      <c r="EA128" s="65">
        <f t="shared" si="266"/>
        <v>1.5837037593167516</v>
      </c>
      <c r="EB128" s="65">
        <f t="shared" si="267"/>
        <v>0.80388593451743029</v>
      </c>
      <c r="EC128" s="65">
        <f t="shared" si="268"/>
        <v>-6.1527777216672436E-2</v>
      </c>
      <c r="ED128" s="65">
        <f t="shared" si="269"/>
        <v>-0.31745028392378721</v>
      </c>
      <c r="EE128" s="66">
        <f t="shared" si="270"/>
        <v>0.94032682571467874</v>
      </c>
      <c r="EF128" s="66">
        <f t="shared" si="271"/>
        <v>0.72800287332096159</v>
      </c>
      <c r="EG128" s="65">
        <f t="shared" si="176"/>
        <v>1271.9237905381374</v>
      </c>
      <c r="EH128" s="65">
        <f t="shared" si="272"/>
        <v>345.35393088029173</v>
      </c>
      <c r="EI128" s="65">
        <f t="shared" si="273"/>
        <v>1.5837037593167516</v>
      </c>
      <c r="EJ128" s="65">
        <f t="shared" si="274"/>
        <v>0.80388593451743029</v>
      </c>
      <c r="EK128" s="65">
        <f t="shared" si="275"/>
        <v>-6.1527777216672436E-2</v>
      </c>
      <c r="EL128" s="65">
        <f t="shared" si="276"/>
        <v>-0.31745028392378721</v>
      </c>
      <c r="EM128" s="66">
        <f t="shared" si="277"/>
        <v>0.94032682571467874</v>
      </c>
      <c r="EN128" s="66">
        <f t="shared" si="278"/>
        <v>0.72800287332096159</v>
      </c>
      <c r="EO128" s="65">
        <f t="shared" si="177"/>
        <v>1271.9237905381374</v>
      </c>
      <c r="EP128" s="65">
        <f t="shared" si="279"/>
        <v>345.35393088029173</v>
      </c>
      <c r="EQ128" s="65">
        <f t="shared" si="280"/>
        <v>1.5837037593167516</v>
      </c>
      <c r="ER128" s="65">
        <f t="shared" si="281"/>
        <v>0.80388593451743029</v>
      </c>
      <c r="ES128" s="65">
        <f t="shared" si="282"/>
        <v>-6.1527777216672436E-2</v>
      </c>
      <c r="ET128" s="65">
        <f t="shared" si="283"/>
        <v>-0.31745028392378721</v>
      </c>
      <c r="EU128" s="66">
        <f t="shared" si="284"/>
        <v>0.94032682571467874</v>
      </c>
      <c r="EV128" s="66">
        <f t="shared" si="285"/>
        <v>0.72800287332096159</v>
      </c>
      <c r="EW128" s="65">
        <f t="shared" si="178"/>
        <v>0.75172264587126436</v>
      </c>
      <c r="EX128" s="65">
        <f t="shared" si="286"/>
        <v>72.20393088029175</v>
      </c>
      <c r="EY128" s="16"/>
      <c r="EZ128" s="16"/>
      <c r="FA128" s="16"/>
      <c r="FB128" s="16"/>
      <c r="FC128" s="16"/>
      <c r="FD128" s="16"/>
      <c r="FE128" s="16"/>
      <c r="FF128" s="16"/>
      <c r="FG128" s="16"/>
      <c r="FH128" s="16"/>
      <c r="FI128" s="16"/>
      <c r="FJ128" s="16"/>
    </row>
    <row r="129" spans="19:166" x14ac:dyDescent="0.3">
      <c r="S129" s="50">
        <v>0.67</v>
      </c>
      <c r="T129" s="65">
        <f t="shared" si="179"/>
        <v>0.66345055224070071</v>
      </c>
      <c r="U129" s="65">
        <f t="shared" si="180"/>
        <v>0.33654944775929918</v>
      </c>
      <c r="V129" s="65">
        <f t="shared" si="181"/>
        <v>0.66345055224070071</v>
      </c>
      <c r="W129" s="65">
        <f t="shared" si="182"/>
        <v>0.33654944775929918</v>
      </c>
      <c r="X129" s="65">
        <f t="shared" si="183"/>
        <v>0.64514799550393409</v>
      </c>
      <c r="Y129" s="65">
        <f t="shared" si="184"/>
        <v>0.35485200449606591</v>
      </c>
      <c r="Z129" s="55">
        <f t="shared" si="162"/>
        <v>341.22209768856419</v>
      </c>
      <c r="AA129" s="65">
        <f t="shared" si="185"/>
        <v>1.5925452633933133</v>
      </c>
      <c r="AB129" s="65">
        <f t="shared" si="186"/>
        <v>0.80176378619885291</v>
      </c>
      <c r="AC129" s="65">
        <f t="shared" si="143"/>
        <v>-5.8312957012102901E-2</v>
      </c>
      <c r="AD129" s="65">
        <f t="shared" si="144"/>
        <v>-0.33033495486027248</v>
      </c>
      <c r="AE129" s="66">
        <f t="shared" si="187"/>
        <v>0.94335467177548193</v>
      </c>
      <c r="AF129" s="66">
        <f t="shared" si="188"/>
        <v>0.71868296675848276</v>
      </c>
      <c r="AG129" s="65">
        <f t="shared" si="163"/>
        <v>1266.8182130584987</v>
      </c>
      <c r="AH129" s="65">
        <f t="shared" si="189"/>
        <v>345.22302304831163</v>
      </c>
      <c r="AI129" s="65">
        <f t="shared" si="190"/>
        <v>1.5839798900703486</v>
      </c>
      <c r="AJ129" s="65">
        <f t="shared" si="191"/>
        <v>0.80381939312618966</v>
      </c>
      <c r="AK129" s="65">
        <f t="shared" si="287"/>
        <v>-5.764022393556309E-2</v>
      </c>
      <c r="AL129" s="65">
        <f t="shared" si="288"/>
        <v>-0.32537045032780099</v>
      </c>
      <c r="AM129" s="66">
        <f t="shared" si="289"/>
        <v>0.94398951118088448</v>
      </c>
      <c r="AN129" s="66">
        <f t="shared" si="290"/>
        <v>0.72225974271840798</v>
      </c>
      <c r="AO129" s="65">
        <f t="shared" si="164"/>
        <v>1265.3727225538175</v>
      </c>
      <c r="AP129" s="65">
        <f t="shared" si="192"/>
        <v>345.18588477943371</v>
      </c>
      <c r="AQ129" s="65">
        <f t="shared" si="193"/>
        <v>1.5840582746767684</v>
      </c>
      <c r="AR129" s="65">
        <f t="shared" si="194"/>
        <v>0.80380050729077179</v>
      </c>
      <c r="AS129" s="65">
        <f t="shared" si="291"/>
        <v>-5.7646403365276294E-2</v>
      </c>
      <c r="AT129" s="65">
        <f t="shared" si="292"/>
        <v>-0.32541590287423738</v>
      </c>
      <c r="AU129" s="66">
        <f t="shared" si="293"/>
        <v>0.94398367788207338</v>
      </c>
      <c r="AV129" s="66">
        <f t="shared" si="294"/>
        <v>0.72222691491997204</v>
      </c>
      <c r="AW129" s="65">
        <f t="shared" si="165"/>
        <v>1265.3858174787083</v>
      </c>
      <c r="AX129" s="65">
        <f t="shared" si="195"/>
        <v>345.18622137116131</v>
      </c>
      <c r="AY129" s="65">
        <f t="shared" si="196"/>
        <v>1.5840575641678865</v>
      </c>
      <c r="AZ129" s="65">
        <f t="shared" si="197"/>
        <v>0.80380067847321723</v>
      </c>
      <c r="BA129" s="65">
        <f t="shared" si="198"/>
        <v>-5.7646347354413069E-2</v>
      </c>
      <c r="BB129" s="65">
        <f t="shared" si="199"/>
        <v>-0.32541549087619659</v>
      </c>
      <c r="BC129" s="66">
        <f t="shared" si="200"/>
        <v>0.94398373075541553</v>
      </c>
      <c r="BD129" s="66">
        <f t="shared" si="201"/>
        <v>0.72222721247610733</v>
      </c>
      <c r="BE129" s="65">
        <f t="shared" si="166"/>
        <v>1265.3856987700738</v>
      </c>
      <c r="BF129" s="65">
        <f t="shared" si="202"/>
        <v>345.18621831988889</v>
      </c>
      <c r="BG129" s="65">
        <f t="shared" si="203"/>
        <v>1.584057570608786</v>
      </c>
      <c r="BH129" s="65">
        <f t="shared" si="204"/>
        <v>0.80380067692141488</v>
      </c>
      <c r="BI129" s="65">
        <f t="shared" si="205"/>
        <v>-5.7646347862162522E-2</v>
      </c>
      <c r="BJ129" s="65">
        <f t="shared" si="206"/>
        <v>-0.32541549461103791</v>
      </c>
      <c r="BK129" s="66">
        <f t="shared" si="207"/>
        <v>0.94398373027610827</v>
      </c>
      <c r="BL129" s="66">
        <f t="shared" si="208"/>
        <v>0.72222720977870325</v>
      </c>
      <c r="BM129" s="65">
        <f t="shared" si="167"/>
        <v>1265.3856998461897</v>
      </c>
      <c r="BN129" s="65">
        <f t="shared" si="209"/>
        <v>345.1862183475493</v>
      </c>
      <c r="BO129" s="65">
        <f t="shared" si="210"/>
        <v>1.5840575705503981</v>
      </c>
      <c r="BP129" s="65">
        <f t="shared" si="211"/>
        <v>0.80380067693548229</v>
      </c>
      <c r="BQ129" s="65">
        <f t="shared" si="212"/>
        <v>-5.7646347857559926E-2</v>
      </c>
      <c r="BR129" s="65">
        <f t="shared" si="213"/>
        <v>-0.3254154945771805</v>
      </c>
      <c r="BS129" s="66">
        <f t="shared" si="214"/>
        <v>0.94398373028045302</v>
      </c>
      <c r="BT129" s="66">
        <f t="shared" si="215"/>
        <v>0.72222720980315602</v>
      </c>
      <c r="BU129" s="65">
        <f t="shared" si="168"/>
        <v>1265.3856998364347</v>
      </c>
      <c r="BV129" s="65">
        <f t="shared" si="216"/>
        <v>345.18621834729851</v>
      </c>
      <c r="BW129" s="65">
        <f t="shared" si="217"/>
        <v>1.5840575705509274</v>
      </c>
      <c r="BX129" s="65">
        <f t="shared" si="218"/>
        <v>0.80380067693535484</v>
      </c>
      <c r="BY129" s="65">
        <f t="shared" si="219"/>
        <v>-5.7646347857601699E-2</v>
      </c>
      <c r="BZ129" s="65">
        <f t="shared" si="220"/>
        <v>-0.32541549457748781</v>
      </c>
      <c r="CA129" s="66">
        <f t="shared" si="221"/>
        <v>0.9439837302804136</v>
      </c>
      <c r="CB129" s="66">
        <f t="shared" si="222"/>
        <v>0.72222720980293409</v>
      </c>
      <c r="CC129" s="65">
        <f t="shared" si="169"/>
        <v>1265.3856998365234</v>
      </c>
      <c r="CD129" s="65">
        <f t="shared" si="223"/>
        <v>345.18621834730078</v>
      </c>
      <c r="CE129" s="65">
        <f t="shared" si="224"/>
        <v>1.5840575705509226</v>
      </c>
      <c r="CF129" s="65">
        <f t="shared" si="225"/>
        <v>0.80380067693535595</v>
      </c>
      <c r="CG129" s="65">
        <f t="shared" si="226"/>
        <v>-5.7646347857600977E-2</v>
      </c>
      <c r="CH129" s="65">
        <f t="shared" si="227"/>
        <v>-0.32541549457748459</v>
      </c>
      <c r="CI129" s="66">
        <f t="shared" si="228"/>
        <v>0.94398373028041427</v>
      </c>
      <c r="CJ129" s="66">
        <f t="shared" si="229"/>
        <v>0.72222720980293642</v>
      </c>
      <c r="CK129" s="65">
        <f t="shared" si="170"/>
        <v>1265.3856998365222</v>
      </c>
      <c r="CL129" s="65">
        <f t="shared" si="230"/>
        <v>345.18621834730078</v>
      </c>
      <c r="CM129" s="65">
        <f t="shared" si="231"/>
        <v>1.5840575705509226</v>
      </c>
      <c r="CN129" s="65">
        <f t="shared" si="232"/>
        <v>0.80380067693535595</v>
      </c>
      <c r="CO129" s="65">
        <f t="shared" si="233"/>
        <v>-5.7646347857600977E-2</v>
      </c>
      <c r="CP129" s="65">
        <f t="shared" si="234"/>
        <v>-0.32541549457748459</v>
      </c>
      <c r="CQ129" s="66">
        <f t="shared" si="235"/>
        <v>0.94398373028041427</v>
      </c>
      <c r="CR129" s="66">
        <f t="shared" si="236"/>
        <v>0.72222720980293642</v>
      </c>
      <c r="CS129" s="65">
        <f t="shared" si="171"/>
        <v>1265.3856998365222</v>
      </c>
      <c r="CT129" s="65">
        <f t="shared" si="237"/>
        <v>345.18621834730078</v>
      </c>
      <c r="CU129" s="65">
        <f t="shared" si="238"/>
        <v>1.5840575705509226</v>
      </c>
      <c r="CV129" s="65">
        <f t="shared" si="239"/>
        <v>0.80380067693535595</v>
      </c>
      <c r="CW129" s="65">
        <f t="shared" si="240"/>
        <v>-5.7646347857600977E-2</v>
      </c>
      <c r="CX129" s="65">
        <f t="shared" si="241"/>
        <v>-0.32541549457748459</v>
      </c>
      <c r="CY129" s="66">
        <f t="shared" si="242"/>
        <v>0.94398373028041427</v>
      </c>
      <c r="CZ129" s="66">
        <f t="shared" si="243"/>
        <v>0.72222720980293642</v>
      </c>
      <c r="DA129" s="65">
        <f t="shared" si="172"/>
        <v>1265.3856998365222</v>
      </c>
      <c r="DB129" s="65">
        <f t="shared" si="244"/>
        <v>345.18621834730078</v>
      </c>
      <c r="DC129" s="65">
        <f t="shared" si="245"/>
        <v>1.5840575705509226</v>
      </c>
      <c r="DD129" s="65">
        <f t="shared" si="246"/>
        <v>0.80380067693535595</v>
      </c>
      <c r="DE129" s="65">
        <f t="shared" si="247"/>
        <v>-5.7646347857600977E-2</v>
      </c>
      <c r="DF129" s="65">
        <f t="shared" si="248"/>
        <v>-0.32541549457748459</v>
      </c>
      <c r="DG129" s="66">
        <f t="shared" si="249"/>
        <v>0.94398373028041427</v>
      </c>
      <c r="DH129" s="66">
        <f t="shared" si="250"/>
        <v>0.72222720980293642</v>
      </c>
      <c r="DI129" s="65">
        <f t="shared" si="173"/>
        <v>1265.3856998365222</v>
      </c>
      <c r="DJ129" s="65">
        <f t="shared" si="251"/>
        <v>345.18621834730078</v>
      </c>
      <c r="DK129" s="65">
        <f t="shared" si="252"/>
        <v>1.5840575705509226</v>
      </c>
      <c r="DL129" s="65">
        <f t="shared" si="253"/>
        <v>0.80380067693535595</v>
      </c>
      <c r="DM129" s="65">
        <f t="shared" si="254"/>
        <v>-5.7646347857600977E-2</v>
      </c>
      <c r="DN129" s="65">
        <f t="shared" si="255"/>
        <v>-0.32541549457748459</v>
      </c>
      <c r="DO129" s="66">
        <f t="shared" si="256"/>
        <v>0.94398373028041427</v>
      </c>
      <c r="DP129" s="66">
        <f t="shared" si="257"/>
        <v>0.72222720980293642</v>
      </c>
      <c r="DQ129" s="65">
        <f t="shared" si="174"/>
        <v>1265.3856998365222</v>
      </c>
      <c r="DR129" s="65">
        <f t="shared" si="258"/>
        <v>345.18621834730078</v>
      </c>
      <c r="DS129" s="65">
        <f t="shared" si="259"/>
        <v>1.5840575705509226</v>
      </c>
      <c r="DT129" s="65">
        <f t="shared" si="260"/>
        <v>0.80380067693535595</v>
      </c>
      <c r="DU129" s="65">
        <f t="shared" si="261"/>
        <v>-5.7646347857600977E-2</v>
      </c>
      <c r="DV129" s="65">
        <f t="shared" si="262"/>
        <v>-0.32541549457748459</v>
      </c>
      <c r="DW129" s="66">
        <f t="shared" si="263"/>
        <v>0.94398373028041427</v>
      </c>
      <c r="DX129" s="66">
        <f t="shared" si="264"/>
        <v>0.72222720980293642</v>
      </c>
      <c r="DY129" s="65">
        <f t="shared" si="175"/>
        <v>1265.3856998365222</v>
      </c>
      <c r="DZ129" s="65">
        <f t="shared" si="265"/>
        <v>345.18621834730078</v>
      </c>
      <c r="EA129" s="65">
        <f t="shared" si="266"/>
        <v>1.5840575705509226</v>
      </c>
      <c r="EB129" s="65">
        <f t="shared" si="267"/>
        <v>0.80380067693535595</v>
      </c>
      <c r="EC129" s="65">
        <f t="shared" si="268"/>
        <v>-5.7646347857600977E-2</v>
      </c>
      <c r="ED129" s="65">
        <f t="shared" si="269"/>
        <v>-0.32541549457748459</v>
      </c>
      <c r="EE129" s="66">
        <f t="shared" si="270"/>
        <v>0.94398373028041427</v>
      </c>
      <c r="EF129" s="66">
        <f t="shared" si="271"/>
        <v>0.72222720980293642</v>
      </c>
      <c r="EG129" s="65">
        <f t="shared" si="176"/>
        <v>1265.3856998365222</v>
      </c>
      <c r="EH129" s="65">
        <f t="shared" si="272"/>
        <v>345.18621834730078</v>
      </c>
      <c r="EI129" s="65">
        <f t="shared" si="273"/>
        <v>1.5840575705509226</v>
      </c>
      <c r="EJ129" s="65">
        <f t="shared" si="274"/>
        <v>0.80380067693535595</v>
      </c>
      <c r="EK129" s="65">
        <f t="shared" si="275"/>
        <v>-5.7646347857600977E-2</v>
      </c>
      <c r="EL129" s="65">
        <f t="shared" si="276"/>
        <v>-0.32541549457748459</v>
      </c>
      <c r="EM129" s="66">
        <f t="shared" si="277"/>
        <v>0.94398373028041427</v>
      </c>
      <c r="EN129" s="66">
        <f t="shared" si="278"/>
        <v>0.72222720980293642</v>
      </c>
      <c r="EO129" s="65">
        <f t="shared" si="177"/>
        <v>1265.3856998365222</v>
      </c>
      <c r="EP129" s="65">
        <f t="shared" si="279"/>
        <v>345.18621834730078</v>
      </c>
      <c r="EQ129" s="65">
        <f t="shared" si="280"/>
        <v>1.5840575705509226</v>
      </c>
      <c r="ER129" s="65">
        <f t="shared" si="281"/>
        <v>0.80380067693535595</v>
      </c>
      <c r="ES129" s="65">
        <f t="shared" si="282"/>
        <v>-5.7646347857600977E-2</v>
      </c>
      <c r="ET129" s="65">
        <f t="shared" si="283"/>
        <v>-0.32541549457748459</v>
      </c>
      <c r="EU129" s="66">
        <f t="shared" si="284"/>
        <v>0.94398373028041427</v>
      </c>
      <c r="EV129" s="66">
        <f t="shared" si="285"/>
        <v>0.72222720980293642</v>
      </c>
      <c r="EW129" s="65">
        <f t="shared" si="178"/>
        <v>0.76214221139524552</v>
      </c>
      <c r="EX129" s="65">
        <f t="shared" si="286"/>
        <v>72.036218347300803</v>
      </c>
      <c r="EY129" s="16"/>
      <c r="EZ129" s="16"/>
      <c r="FA129" s="16"/>
      <c r="FB129" s="16"/>
      <c r="FC129" s="16"/>
      <c r="FD129" s="16"/>
      <c r="FE129" s="16"/>
      <c r="FF129" s="16"/>
      <c r="FG129" s="16"/>
      <c r="FH129" s="16"/>
      <c r="FI129" s="16"/>
      <c r="FJ129" s="16"/>
    </row>
    <row r="130" spans="19:166" x14ac:dyDescent="0.3">
      <c r="S130" s="50">
        <v>0.68</v>
      </c>
      <c r="T130" s="65">
        <f t="shared" si="179"/>
        <v>0.67355231967490681</v>
      </c>
      <c r="U130" s="65">
        <f t="shared" si="180"/>
        <v>0.32644768032509308</v>
      </c>
      <c r="V130" s="65">
        <f t="shared" si="181"/>
        <v>0.67355231967490681</v>
      </c>
      <c r="W130" s="65">
        <f t="shared" si="182"/>
        <v>0.32644768032509308</v>
      </c>
      <c r="X130" s="65">
        <f t="shared" si="183"/>
        <v>0.65551387846961739</v>
      </c>
      <c r="Y130" s="65">
        <f t="shared" si="184"/>
        <v>0.34448612153038255</v>
      </c>
      <c r="Z130" s="55">
        <f t="shared" si="162"/>
        <v>341.16193966127651</v>
      </c>
      <c r="AA130" s="65">
        <f t="shared" si="185"/>
        <v>1.592675942742211</v>
      </c>
      <c r="AB130" s="65">
        <f t="shared" si="186"/>
        <v>0.80173255074751815</v>
      </c>
      <c r="AC130" s="65">
        <f t="shared" si="143"/>
        <v>-5.4514663041302064E-2</v>
      </c>
      <c r="AD130" s="65">
        <f t="shared" si="144"/>
        <v>-0.33832039194438074</v>
      </c>
      <c r="AE130" s="66">
        <f t="shared" si="187"/>
        <v>0.94694462366789811</v>
      </c>
      <c r="AF130" s="66">
        <f t="shared" si="188"/>
        <v>0.71296682247446441</v>
      </c>
      <c r="AG130" s="65">
        <f t="shared" si="163"/>
        <v>1260.1337350674114</v>
      </c>
      <c r="AH130" s="65">
        <f t="shared" si="189"/>
        <v>345.05100069647494</v>
      </c>
      <c r="AI130" s="65">
        <f t="shared" si="190"/>
        <v>1.5843431377017831</v>
      </c>
      <c r="AJ130" s="65">
        <f t="shared" si="191"/>
        <v>0.80373188454883304</v>
      </c>
      <c r="AK130" s="65">
        <f t="shared" si="287"/>
        <v>-5.3906207143673446E-2</v>
      </c>
      <c r="AL130" s="65">
        <f t="shared" si="288"/>
        <v>-0.33339555272603433</v>
      </c>
      <c r="AM130" s="66">
        <f t="shared" si="289"/>
        <v>0.94752097303270033</v>
      </c>
      <c r="AN130" s="66">
        <f t="shared" si="290"/>
        <v>0.71648672981770223</v>
      </c>
      <c r="AO130" s="65">
        <f t="shared" si="164"/>
        <v>1258.7761687429131</v>
      </c>
      <c r="AP130" s="65">
        <f t="shared" si="192"/>
        <v>345.0159762729578</v>
      </c>
      <c r="AQ130" s="65">
        <f t="shared" si="193"/>
        <v>1.5844171509366385</v>
      </c>
      <c r="AR130" s="65">
        <f t="shared" si="194"/>
        <v>0.80371405793626527</v>
      </c>
      <c r="AS130" s="65">
        <f t="shared" si="291"/>
        <v>-5.3911631508441304E-2</v>
      </c>
      <c r="AT130" s="65">
        <f t="shared" si="292"/>
        <v>-0.33343931737645532</v>
      </c>
      <c r="AU130" s="66">
        <f t="shared" si="293"/>
        <v>0.9475158333472572</v>
      </c>
      <c r="AV130" s="66">
        <f t="shared" si="294"/>
        <v>0.71645537371259005</v>
      </c>
      <c r="AW130" s="65">
        <f t="shared" si="165"/>
        <v>1258.7881117329232</v>
      </c>
      <c r="AX130" s="65">
        <f t="shared" si="195"/>
        <v>345.01628452520799</v>
      </c>
      <c r="AY130" s="65">
        <f t="shared" si="196"/>
        <v>1.5844164994606735</v>
      </c>
      <c r="AZ130" s="65">
        <f t="shared" si="197"/>
        <v>0.80371421484351457</v>
      </c>
      <c r="BA130" s="65">
        <f t="shared" si="198"/>
        <v>-5.3911583763908366E-2</v>
      </c>
      <c r="BB130" s="65">
        <f t="shared" si="199"/>
        <v>-0.33343893215488929</v>
      </c>
      <c r="BC130" s="66">
        <f t="shared" si="200"/>
        <v>0.9475158785859592</v>
      </c>
      <c r="BD130" s="66">
        <f t="shared" si="201"/>
        <v>0.71645564970670428</v>
      </c>
      <c r="BE130" s="65">
        <f t="shared" si="166"/>
        <v>1258.7880065998438</v>
      </c>
      <c r="BF130" s="65">
        <f t="shared" si="202"/>
        <v>345.01628181170088</v>
      </c>
      <c r="BG130" s="65">
        <f t="shared" si="203"/>
        <v>1.584416505195531</v>
      </c>
      <c r="BH130" s="65">
        <f t="shared" si="204"/>
        <v>0.80371421346228022</v>
      </c>
      <c r="BI130" s="65">
        <f t="shared" si="205"/>
        <v>-5.3911584184197947E-2</v>
      </c>
      <c r="BJ130" s="65">
        <f t="shared" si="206"/>
        <v>-0.33343893554594328</v>
      </c>
      <c r="BK130" s="66">
        <f t="shared" si="207"/>
        <v>0.94751587818772809</v>
      </c>
      <c r="BL130" s="66">
        <f t="shared" si="208"/>
        <v>0.71645564727716449</v>
      </c>
      <c r="BM130" s="65">
        <f t="shared" si="167"/>
        <v>1258.7880075253167</v>
      </c>
      <c r="BN130" s="65">
        <f t="shared" si="209"/>
        <v>345.01628183558756</v>
      </c>
      <c r="BO130" s="65">
        <f t="shared" si="210"/>
        <v>1.5844165051450478</v>
      </c>
      <c r="BP130" s="65">
        <f t="shared" si="211"/>
        <v>0.80371421347443905</v>
      </c>
      <c r="BQ130" s="65">
        <f t="shared" si="212"/>
        <v>-5.391158418049774E-2</v>
      </c>
      <c r="BR130" s="65">
        <f t="shared" si="213"/>
        <v>-0.33343893551609288</v>
      </c>
      <c r="BS130" s="66">
        <f t="shared" si="214"/>
        <v>0.94751587819123417</v>
      </c>
      <c r="BT130" s="66">
        <f t="shared" si="215"/>
        <v>0.71645564729855093</v>
      </c>
      <c r="BU130" s="65">
        <f t="shared" si="168"/>
        <v>1258.7880075171702</v>
      </c>
      <c r="BV130" s="65">
        <f t="shared" si="216"/>
        <v>345.0162818353773</v>
      </c>
      <c r="BW130" s="65">
        <f t="shared" si="217"/>
        <v>1.5844165051454921</v>
      </c>
      <c r="BX130" s="65">
        <f t="shared" si="218"/>
        <v>0.80371421347433203</v>
      </c>
      <c r="BY130" s="65">
        <f t="shared" si="219"/>
        <v>-5.3911584180530325E-2</v>
      </c>
      <c r="BZ130" s="65">
        <f t="shared" si="220"/>
        <v>-0.33343893551635551</v>
      </c>
      <c r="CA130" s="66">
        <f t="shared" si="221"/>
        <v>0.9475158781912032</v>
      </c>
      <c r="CB130" s="66">
        <f t="shared" si="222"/>
        <v>0.71645564729836275</v>
      </c>
      <c r="CC130" s="65">
        <f t="shared" si="169"/>
        <v>1258.7880075172409</v>
      </c>
      <c r="CD130" s="65">
        <f t="shared" si="223"/>
        <v>345.01628183537912</v>
      </c>
      <c r="CE130" s="65">
        <f t="shared" si="224"/>
        <v>1.5844165051454884</v>
      </c>
      <c r="CF130" s="65">
        <f t="shared" si="225"/>
        <v>0.80371421347433303</v>
      </c>
      <c r="CG130" s="65">
        <f t="shared" si="226"/>
        <v>-5.3911584180530242E-2</v>
      </c>
      <c r="CH130" s="65">
        <f t="shared" si="227"/>
        <v>-0.33343893551635378</v>
      </c>
      <c r="CI130" s="66">
        <f t="shared" si="228"/>
        <v>0.94751587819120331</v>
      </c>
      <c r="CJ130" s="66">
        <f t="shared" si="229"/>
        <v>0.71645564729836397</v>
      </c>
      <c r="CK130" s="65">
        <f t="shared" si="170"/>
        <v>1258.7880075172409</v>
      </c>
      <c r="CL130" s="65">
        <f t="shared" si="230"/>
        <v>345.01628183537912</v>
      </c>
      <c r="CM130" s="65">
        <f t="shared" si="231"/>
        <v>1.5844165051454884</v>
      </c>
      <c r="CN130" s="65">
        <f t="shared" si="232"/>
        <v>0.80371421347433303</v>
      </c>
      <c r="CO130" s="65">
        <f t="shared" si="233"/>
        <v>-5.3911584180530242E-2</v>
      </c>
      <c r="CP130" s="65">
        <f t="shared" si="234"/>
        <v>-0.33343893551635378</v>
      </c>
      <c r="CQ130" s="66">
        <f t="shared" si="235"/>
        <v>0.94751587819120331</v>
      </c>
      <c r="CR130" s="66">
        <f t="shared" si="236"/>
        <v>0.71645564729836397</v>
      </c>
      <c r="CS130" s="65">
        <f t="shared" si="171"/>
        <v>1258.7880075172409</v>
      </c>
      <c r="CT130" s="65">
        <f t="shared" si="237"/>
        <v>345.01628183537912</v>
      </c>
      <c r="CU130" s="65">
        <f t="shared" si="238"/>
        <v>1.5844165051454884</v>
      </c>
      <c r="CV130" s="65">
        <f t="shared" si="239"/>
        <v>0.80371421347433303</v>
      </c>
      <c r="CW130" s="65">
        <f t="shared" si="240"/>
        <v>-5.3911584180530242E-2</v>
      </c>
      <c r="CX130" s="65">
        <f t="shared" si="241"/>
        <v>-0.33343893551635378</v>
      </c>
      <c r="CY130" s="66">
        <f t="shared" si="242"/>
        <v>0.94751587819120331</v>
      </c>
      <c r="CZ130" s="66">
        <f t="shared" si="243"/>
        <v>0.71645564729836397</v>
      </c>
      <c r="DA130" s="65">
        <f t="shared" si="172"/>
        <v>1258.7880075172409</v>
      </c>
      <c r="DB130" s="65">
        <f t="shared" si="244"/>
        <v>345.01628183537912</v>
      </c>
      <c r="DC130" s="65">
        <f t="shared" si="245"/>
        <v>1.5844165051454884</v>
      </c>
      <c r="DD130" s="65">
        <f t="shared" si="246"/>
        <v>0.80371421347433303</v>
      </c>
      <c r="DE130" s="65">
        <f t="shared" si="247"/>
        <v>-5.3911584180530242E-2</v>
      </c>
      <c r="DF130" s="65">
        <f t="shared" si="248"/>
        <v>-0.33343893551635378</v>
      </c>
      <c r="DG130" s="66">
        <f t="shared" si="249"/>
        <v>0.94751587819120331</v>
      </c>
      <c r="DH130" s="66">
        <f t="shared" si="250"/>
        <v>0.71645564729836397</v>
      </c>
      <c r="DI130" s="65">
        <f t="shared" si="173"/>
        <v>1258.7880075172409</v>
      </c>
      <c r="DJ130" s="65">
        <f t="shared" si="251"/>
        <v>345.01628183537912</v>
      </c>
      <c r="DK130" s="65">
        <f t="shared" si="252"/>
        <v>1.5844165051454884</v>
      </c>
      <c r="DL130" s="65">
        <f t="shared" si="253"/>
        <v>0.80371421347433303</v>
      </c>
      <c r="DM130" s="65">
        <f t="shared" si="254"/>
        <v>-5.3911584180530242E-2</v>
      </c>
      <c r="DN130" s="65">
        <f t="shared" si="255"/>
        <v>-0.33343893551635378</v>
      </c>
      <c r="DO130" s="66">
        <f t="shared" si="256"/>
        <v>0.94751587819120331</v>
      </c>
      <c r="DP130" s="66">
        <f t="shared" si="257"/>
        <v>0.71645564729836397</v>
      </c>
      <c r="DQ130" s="65">
        <f t="shared" si="174"/>
        <v>1258.7880075172409</v>
      </c>
      <c r="DR130" s="65">
        <f t="shared" si="258"/>
        <v>345.01628183537912</v>
      </c>
      <c r="DS130" s="65">
        <f t="shared" si="259"/>
        <v>1.5844165051454884</v>
      </c>
      <c r="DT130" s="65">
        <f t="shared" si="260"/>
        <v>0.80371421347433303</v>
      </c>
      <c r="DU130" s="65">
        <f t="shared" si="261"/>
        <v>-5.3911584180530242E-2</v>
      </c>
      <c r="DV130" s="65">
        <f t="shared" si="262"/>
        <v>-0.33343893551635378</v>
      </c>
      <c r="DW130" s="66">
        <f t="shared" si="263"/>
        <v>0.94751587819120331</v>
      </c>
      <c r="DX130" s="66">
        <f t="shared" si="264"/>
        <v>0.71645564729836397</v>
      </c>
      <c r="DY130" s="65">
        <f t="shared" si="175"/>
        <v>1258.7880075172409</v>
      </c>
      <c r="DZ130" s="65">
        <f t="shared" si="265"/>
        <v>345.01628183537912</v>
      </c>
      <c r="EA130" s="65">
        <f t="shared" si="266"/>
        <v>1.5844165051454884</v>
      </c>
      <c r="EB130" s="65">
        <f t="shared" si="267"/>
        <v>0.80371421347433303</v>
      </c>
      <c r="EC130" s="65">
        <f t="shared" si="268"/>
        <v>-5.3911584180530242E-2</v>
      </c>
      <c r="ED130" s="65">
        <f t="shared" si="269"/>
        <v>-0.33343893551635378</v>
      </c>
      <c r="EE130" s="66">
        <f t="shared" si="270"/>
        <v>0.94751587819120331</v>
      </c>
      <c r="EF130" s="66">
        <f t="shared" si="271"/>
        <v>0.71645564729836397</v>
      </c>
      <c r="EG130" s="65">
        <f t="shared" si="176"/>
        <v>1258.7880075172409</v>
      </c>
      <c r="EH130" s="65">
        <f t="shared" si="272"/>
        <v>345.01628183537912</v>
      </c>
      <c r="EI130" s="65">
        <f t="shared" si="273"/>
        <v>1.5844165051454884</v>
      </c>
      <c r="EJ130" s="65">
        <f t="shared" si="274"/>
        <v>0.80371421347433303</v>
      </c>
      <c r="EK130" s="65">
        <f t="shared" si="275"/>
        <v>-5.3911584180530242E-2</v>
      </c>
      <c r="EL130" s="65">
        <f t="shared" si="276"/>
        <v>-0.33343893551635378</v>
      </c>
      <c r="EM130" s="66">
        <f t="shared" si="277"/>
        <v>0.94751587819120331</v>
      </c>
      <c r="EN130" s="66">
        <f t="shared" si="278"/>
        <v>0.71645564729836397</v>
      </c>
      <c r="EO130" s="65">
        <f t="shared" si="177"/>
        <v>1258.7880075172409</v>
      </c>
      <c r="EP130" s="65">
        <f t="shared" si="279"/>
        <v>345.01628183537912</v>
      </c>
      <c r="EQ130" s="65">
        <f t="shared" si="280"/>
        <v>1.5844165051454884</v>
      </c>
      <c r="ER130" s="65">
        <f t="shared" si="281"/>
        <v>0.80371421347433303</v>
      </c>
      <c r="ES130" s="65">
        <f t="shared" si="282"/>
        <v>-5.3911584180530242E-2</v>
      </c>
      <c r="ET130" s="65">
        <f t="shared" si="283"/>
        <v>-0.33343893551635378</v>
      </c>
      <c r="EU130" s="66">
        <f t="shared" si="284"/>
        <v>0.94751587819120331</v>
      </c>
      <c r="EV130" s="66">
        <f t="shared" si="285"/>
        <v>0.71645564729836397</v>
      </c>
      <c r="EW130" s="65">
        <f t="shared" si="178"/>
        <v>0.77236358126549964</v>
      </c>
      <c r="EX130" s="65">
        <f t="shared" si="286"/>
        <v>71.866281835379141</v>
      </c>
      <c r="EY130" s="16"/>
      <c r="EZ130" s="16"/>
      <c r="FA130" s="16"/>
      <c r="FB130" s="16"/>
      <c r="FC130" s="16"/>
      <c r="FD130" s="16"/>
      <c r="FE130" s="16"/>
      <c r="FF130" s="16"/>
      <c r="FG130" s="16"/>
      <c r="FH130" s="16"/>
      <c r="FI130" s="16"/>
      <c r="FJ130" s="16"/>
    </row>
    <row r="131" spans="19:166" x14ac:dyDescent="0.3">
      <c r="S131" s="50">
        <v>0.69</v>
      </c>
      <c r="T131" s="65">
        <f t="shared" si="179"/>
        <v>0.68366007536943718</v>
      </c>
      <c r="U131" s="65">
        <f t="shared" si="180"/>
        <v>0.31633992463056282</v>
      </c>
      <c r="V131" s="65">
        <f t="shared" si="181"/>
        <v>0.68366007536943718</v>
      </c>
      <c r="W131" s="65">
        <f t="shared" si="182"/>
        <v>0.31633992463056282</v>
      </c>
      <c r="X131" s="65">
        <f t="shared" si="183"/>
        <v>0.66590311678558012</v>
      </c>
      <c r="Y131" s="65">
        <f t="shared" si="184"/>
        <v>0.33409688321441994</v>
      </c>
      <c r="Z131" s="55">
        <f t="shared" si="162"/>
        <v>341.10178163398888</v>
      </c>
      <c r="AA131" s="65">
        <f t="shared" si="185"/>
        <v>1.5928066789141564</v>
      </c>
      <c r="AB131" s="65">
        <f t="shared" si="186"/>
        <v>0.80170130549610152</v>
      </c>
      <c r="AC131" s="65">
        <f t="shared" si="143"/>
        <v>-5.0865029187339039E-2</v>
      </c>
      <c r="AD131" s="65">
        <f t="shared" si="144"/>
        <v>-0.34635453209395256</v>
      </c>
      <c r="AE131" s="66">
        <f t="shared" si="187"/>
        <v>0.95040693907290297</v>
      </c>
      <c r="AF131" s="66">
        <f t="shared" si="188"/>
        <v>0.70726169568238151</v>
      </c>
      <c r="AG131" s="65">
        <f t="shared" si="163"/>
        <v>1253.39830600409</v>
      </c>
      <c r="AH131" s="65">
        <f t="shared" si="189"/>
        <v>344.87693667856706</v>
      </c>
      <c r="AI131" s="65">
        <f t="shared" si="190"/>
        <v>1.5847111503442475</v>
      </c>
      <c r="AJ131" s="65">
        <f t="shared" si="191"/>
        <v>0.80364325822026961</v>
      </c>
      <c r="AK131" s="65">
        <f t="shared" si="287"/>
        <v>-5.0316520702332806E-2</v>
      </c>
      <c r="AL131" s="65">
        <f t="shared" si="288"/>
        <v>-0.34147767686736735</v>
      </c>
      <c r="AM131" s="66">
        <f t="shared" si="289"/>
        <v>0.95092838833979321</v>
      </c>
      <c r="AN131" s="66">
        <f t="shared" si="290"/>
        <v>0.71071933292470935</v>
      </c>
      <c r="AO131" s="65">
        <f t="shared" si="164"/>
        <v>1252.1273695706411</v>
      </c>
      <c r="AP131" s="65">
        <f t="shared" si="192"/>
        <v>344.84400899147414</v>
      </c>
      <c r="AQ131" s="65">
        <f t="shared" si="193"/>
        <v>1.584780818697431</v>
      </c>
      <c r="AR131" s="65">
        <f t="shared" si="194"/>
        <v>0.80362648381590718</v>
      </c>
      <c r="AS131" s="65">
        <f t="shared" si="291"/>
        <v>-5.032125824764605E-2</v>
      </c>
      <c r="AT131" s="65">
        <f t="shared" si="292"/>
        <v>-0.34151966798346156</v>
      </c>
      <c r="AU131" s="66">
        <f t="shared" si="293"/>
        <v>0.95092388328413524</v>
      </c>
      <c r="AV131" s="66">
        <f t="shared" si="294"/>
        <v>0.71068948965327061</v>
      </c>
      <c r="AW131" s="65">
        <f t="shared" si="165"/>
        <v>1252.1382081266845</v>
      </c>
      <c r="AX131" s="65">
        <f t="shared" si="195"/>
        <v>344.84428991063697</v>
      </c>
      <c r="AY131" s="65">
        <f t="shared" si="196"/>
        <v>1.5847802242598448</v>
      </c>
      <c r="AZ131" s="65">
        <f t="shared" si="197"/>
        <v>0.80362662693707343</v>
      </c>
      <c r="BA131" s="65">
        <f t="shared" si="198"/>
        <v>-5.0321217826327619E-2</v>
      </c>
      <c r="BB131" s="65">
        <f t="shared" si="199"/>
        <v>-0.34151930970047228</v>
      </c>
      <c r="BC131" s="66">
        <f t="shared" si="200"/>
        <v>0.95092392172173312</v>
      </c>
      <c r="BD131" s="66">
        <f t="shared" si="201"/>
        <v>0.71068974428127107</v>
      </c>
      <c r="BE131" s="65">
        <f t="shared" si="166"/>
        <v>1252.1381156406107</v>
      </c>
      <c r="BF131" s="65">
        <f t="shared" si="202"/>
        <v>344.84428751354443</v>
      </c>
      <c r="BG131" s="65">
        <f t="shared" si="203"/>
        <v>1.5847802293321953</v>
      </c>
      <c r="BH131" s="65">
        <f t="shared" si="204"/>
        <v>0.80362662571581667</v>
      </c>
      <c r="BI131" s="65">
        <f t="shared" si="205"/>
        <v>-5.0321218171243853E-2</v>
      </c>
      <c r="BJ131" s="65">
        <f t="shared" si="206"/>
        <v>-0.34151931275770941</v>
      </c>
      <c r="BK131" s="66">
        <f t="shared" si="207"/>
        <v>0.95092392139374404</v>
      </c>
      <c r="BL131" s="66">
        <f t="shared" si="208"/>
        <v>0.71068974210852398</v>
      </c>
      <c r="BM131" s="65">
        <f t="shared" si="167"/>
        <v>1252.1381164297957</v>
      </c>
      <c r="BN131" s="65">
        <f t="shared" si="209"/>
        <v>344.84428753399885</v>
      </c>
      <c r="BO131" s="65">
        <f t="shared" si="210"/>
        <v>1.5847802292889128</v>
      </c>
      <c r="BP131" s="65">
        <f t="shared" si="211"/>
        <v>0.80362662572623766</v>
      </c>
      <c r="BQ131" s="65">
        <f t="shared" si="212"/>
        <v>-5.0321218168300319E-2</v>
      </c>
      <c r="BR131" s="65">
        <f t="shared" si="213"/>
        <v>-0.34151931273162212</v>
      </c>
      <c r="BS131" s="66">
        <f t="shared" si="214"/>
        <v>0.95092392139654314</v>
      </c>
      <c r="BT131" s="66">
        <f t="shared" si="215"/>
        <v>0.71068974212706393</v>
      </c>
      <c r="BU131" s="65">
        <f t="shared" si="168"/>
        <v>1252.1381164230618</v>
      </c>
      <c r="BV131" s="65">
        <f t="shared" si="216"/>
        <v>344.84428753382429</v>
      </c>
      <c r="BW131" s="65">
        <f t="shared" si="217"/>
        <v>1.5847802292892823</v>
      </c>
      <c r="BX131" s="65">
        <f t="shared" si="218"/>
        <v>0.80362662572614874</v>
      </c>
      <c r="BY131" s="65">
        <f t="shared" si="219"/>
        <v>-5.0321218168325493E-2</v>
      </c>
      <c r="BZ131" s="65">
        <f t="shared" si="220"/>
        <v>-0.3415193127318451</v>
      </c>
      <c r="CA131" s="66">
        <f t="shared" si="221"/>
        <v>0.95092392139651916</v>
      </c>
      <c r="CB131" s="66">
        <f t="shared" si="222"/>
        <v>0.7106897421269055</v>
      </c>
      <c r="CC131" s="65">
        <f t="shared" si="169"/>
        <v>1252.1381164231191</v>
      </c>
      <c r="CD131" s="65">
        <f t="shared" si="223"/>
        <v>344.84428753382582</v>
      </c>
      <c r="CE131" s="65">
        <f t="shared" si="224"/>
        <v>1.584780229289279</v>
      </c>
      <c r="CF131" s="65">
        <f t="shared" si="225"/>
        <v>0.80362662572614951</v>
      </c>
      <c r="CG131" s="65">
        <f t="shared" si="226"/>
        <v>-5.032121816832566E-2</v>
      </c>
      <c r="CH131" s="65">
        <f t="shared" si="227"/>
        <v>-0.34151931273184288</v>
      </c>
      <c r="CI131" s="66">
        <f t="shared" si="228"/>
        <v>0.95092392139651905</v>
      </c>
      <c r="CJ131" s="66">
        <f t="shared" si="229"/>
        <v>0.71068974212690705</v>
      </c>
      <c r="CK131" s="65">
        <f t="shared" si="170"/>
        <v>1252.1381164231191</v>
      </c>
      <c r="CL131" s="65">
        <f t="shared" si="230"/>
        <v>344.84428753382582</v>
      </c>
      <c r="CM131" s="65">
        <f t="shared" si="231"/>
        <v>1.584780229289279</v>
      </c>
      <c r="CN131" s="65">
        <f t="shared" si="232"/>
        <v>0.80362662572614951</v>
      </c>
      <c r="CO131" s="65">
        <f t="shared" si="233"/>
        <v>-5.032121816832566E-2</v>
      </c>
      <c r="CP131" s="65">
        <f t="shared" si="234"/>
        <v>-0.34151931273184288</v>
      </c>
      <c r="CQ131" s="66">
        <f t="shared" si="235"/>
        <v>0.95092392139651905</v>
      </c>
      <c r="CR131" s="66">
        <f t="shared" si="236"/>
        <v>0.71068974212690705</v>
      </c>
      <c r="CS131" s="65">
        <f t="shared" si="171"/>
        <v>1252.1381164231191</v>
      </c>
      <c r="CT131" s="65">
        <f t="shared" si="237"/>
        <v>344.84428753382582</v>
      </c>
      <c r="CU131" s="65">
        <f t="shared" si="238"/>
        <v>1.584780229289279</v>
      </c>
      <c r="CV131" s="65">
        <f t="shared" si="239"/>
        <v>0.80362662572614951</v>
      </c>
      <c r="CW131" s="65">
        <f t="shared" si="240"/>
        <v>-5.032121816832566E-2</v>
      </c>
      <c r="CX131" s="65">
        <f t="shared" si="241"/>
        <v>-0.34151931273184288</v>
      </c>
      <c r="CY131" s="66">
        <f t="shared" si="242"/>
        <v>0.95092392139651905</v>
      </c>
      <c r="CZ131" s="66">
        <f t="shared" si="243"/>
        <v>0.71068974212690705</v>
      </c>
      <c r="DA131" s="65">
        <f t="shared" si="172"/>
        <v>1252.1381164231191</v>
      </c>
      <c r="DB131" s="65">
        <f t="shared" si="244"/>
        <v>344.84428753382582</v>
      </c>
      <c r="DC131" s="65">
        <f t="shared" si="245"/>
        <v>1.584780229289279</v>
      </c>
      <c r="DD131" s="65">
        <f t="shared" si="246"/>
        <v>0.80362662572614951</v>
      </c>
      <c r="DE131" s="65">
        <f t="shared" si="247"/>
        <v>-5.032121816832566E-2</v>
      </c>
      <c r="DF131" s="65">
        <f t="shared" si="248"/>
        <v>-0.34151931273184288</v>
      </c>
      <c r="DG131" s="66">
        <f t="shared" si="249"/>
        <v>0.95092392139651905</v>
      </c>
      <c r="DH131" s="66">
        <f t="shared" si="250"/>
        <v>0.71068974212690705</v>
      </c>
      <c r="DI131" s="65">
        <f t="shared" si="173"/>
        <v>1252.1381164231191</v>
      </c>
      <c r="DJ131" s="65">
        <f t="shared" si="251"/>
        <v>344.84428753382582</v>
      </c>
      <c r="DK131" s="65">
        <f t="shared" si="252"/>
        <v>1.584780229289279</v>
      </c>
      <c r="DL131" s="65">
        <f t="shared" si="253"/>
        <v>0.80362662572614951</v>
      </c>
      <c r="DM131" s="65">
        <f t="shared" si="254"/>
        <v>-5.032121816832566E-2</v>
      </c>
      <c r="DN131" s="65">
        <f t="shared" si="255"/>
        <v>-0.34151931273184288</v>
      </c>
      <c r="DO131" s="66">
        <f t="shared" si="256"/>
        <v>0.95092392139651905</v>
      </c>
      <c r="DP131" s="66">
        <f t="shared" si="257"/>
        <v>0.71068974212690705</v>
      </c>
      <c r="DQ131" s="65">
        <f t="shared" si="174"/>
        <v>1252.1381164231191</v>
      </c>
      <c r="DR131" s="65">
        <f t="shared" si="258"/>
        <v>344.84428753382582</v>
      </c>
      <c r="DS131" s="65">
        <f t="shared" si="259"/>
        <v>1.584780229289279</v>
      </c>
      <c r="DT131" s="65">
        <f t="shared" si="260"/>
        <v>0.80362662572614951</v>
      </c>
      <c r="DU131" s="65">
        <f t="shared" si="261"/>
        <v>-5.032121816832566E-2</v>
      </c>
      <c r="DV131" s="65">
        <f t="shared" si="262"/>
        <v>-0.34151931273184288</v>
      </c>
      <c r="DW131" s="66">
        <f t="shared" si="263"/>
        <v>0.95092392139651905</v>
      </c>
      <c r="DX131" s="66">
        <f t="shared" si="264"/>
        <v>0.71068974212690705</v>
      </c>
      <c r="DY131" s="65">
        <f t="shared" si="175"/>
        <v>1252.1381164231191</v>
      </c>
      <c r="DZ131" s="65">
        <f t="shared" si="265"/>
        <v>344.84428753382582</v>
      </c>
      <c r="EA131" s="65">
        <f t="shared" si="266"/>
        <v>1.584780229289279</v>
      </c>
      <c r="EB131" s="65">
        <f t="shared" si="267"/>
        <v>0.80362662572614951</v>
      </c>
      <c r="EC131" s="65">
        <f t="shared" si="268"/>
        <v>-5.032121816832566E-2</v>
      </c>
      <c r="ED131" s="65">
        <f t="shared" si="269"/>
        <v>-0.34151931273184288</v>
      </c>
      <c r="EE131" s="66">
        <f t="shared" si="270"/>
        <v>0.95092392139651905</v>
      </c>
      <c r="EF131" s="66">
        <f t="shared" si="271"/>
        <v>0.71068974212690705</v>
      </c>
      <c r="EG131" s="65">
        <f t="shared" si="176"/>
        <v>1252.1381164231191</v>
      </c>
      <c r="EH131" s="65">
        <f t="shared" si="272"/>
        <v>344.84428753382582</v>
      </c>
      <c r="EI131" s="65">
        <f t="shared" si="273"/>
        <v>1.584780229289279</v>
      </c>
      <c r="EJ131" s="65">
        <f t="shared" si="274"/>
        <v>0.80362662572614951</v>
      </c>
      <c r="EK131" s="65">
        <f t="shared" si="275"/>
        <v>-5.032121816832566E-2</v>
      </c>
      <c r="EL131" s="65">
        <f t="shared" si="276"/>
        <v>-0.34151931273184288</v>
      </c>
      <c r="EM131" s="66">
        <f t="shared" si="277"/>
        <v>0.95092392139651905</v>
      </c>
      <c r="EN131" s="66">
        <f t="shared" si="278"/>
        <v>0.71068974212690705</v>
      </c>
      <c r="EO131" s="65">
        <f t="shared" si="177"/>
        <v>1252.1381164231191</v>
      </c>
      <c r="EP131" s="65">
        <f t="shared" si="279"/>
        <v>344.84428753382582</v>
      </c>
      <c r="EQ131" s="65">
        <f t="shared" si="280"/>
        <v>1.584780229289279</v>
      </c>
      <c r="ER131" s="65">
        <f t="shared" si="281"/>
        <v>0.80362662572614951</v>
      </c>
      <c r="ES131" s="65">
        <f t="shared" si="282"/>
        <v>-5.032121816832566E-2</v>
      </c>
      <c r="ET131" s="65">
        <f t="shared" si="283"/>
        <v>-0.34151931273184288</v>
      </c>
      <c r="EU131" s="66">
        <f t="shared" si="284"/>
        <v>0.95092392139651905</v>
      </c>
      <c r="EV131" s="66">
        <f t="shared" si="285"/>
        <v>0.71068974212690705</v>
      </c>
      <c r="EW131" s="65">
        <f t="shared" si="178"/>
        <v>0.78238565876947752</v>
      </c>
      <c r="EX131" s="65">
        <f t="shared" si="286"/>
        <v>71.694287533825843</v>
      </c>
      <c r="EY131" s="16"/>
      <c r="EZ131" s="16"/>
      <c r="FA131" s="16"/>
      <c r="FB131" s="16"/>
      <c r="FC131" s="16"/>
      <c r="FD131" s="16"/>
      <c r="FE131" s="16"/>
      <c r="FF131" s="16"/>
      <c r="FG131" s="16"/>
      <c r="FH131" s="16"/>
      <c r="FI131" s="16"/>
      <c r="FJ131" s="16"/>
    </row>
    <row r="132" spans="19:166" x14ac:dyDescent="0.3">
      <c r="S132" s="60">
        <v>0.7</v>
      </c>
      <c r="T132" s="60">
        <f t="shared" si="179"/>
        <v>0.69377382465057169</v>
      </c>
      <c r="U132" s="60">
        <f t="shared" si="180"/>
        <v>0.30622617534942825</v>
      </c>
      <c r="V132" s="60">
        <f t="shared" si="181"/>
        <v>0.69377382465057169</v>
      </c>
      <c r="W132" s="60">
        <f t="shared" si="182"/>
        <v>0.30622617534942825</v>
      </c>
      <c r="X132" s="60">
        <f t="shared" si="183"/>
        <v>0.67631578947368409</v>
      </c>
      <c r="Y132" s="60">
        <f t="shared" si="184"/>
        <v>0.32368421052631585</v>
      </c>
      <c r="Z132" s="63">
        <f t="shared" si="162"/>
        <v>341.04162360670119</v>
      </c>
      <c r="AA132" s="60">
        <f t="shared" si="185"/>
        <v>1.5929374719457789</v>
      </c>
      <c r="AB132" s="60">
        <f t="shared" si="186"/>
        <v>0.80167005044001394</v>
      </c>
      <c r="AC132" s="60">
        <f t="shared" si="143"/>
        <v>-4.7361695580854374E-2</v>
      </c>
      <c r="AD132" s="60">
        <f t="shared" si="144"/>
        <v>-0.3544361249703003</v>
      </c>
      <c r="AE132" s="64">
        <f t="shared" si="187"/>
        <v>0.95374237079600876</v>
      </c>
      <c r="AF132" s="64">
        <f t="shared" si="188"/>
        <v>0.70156892889645939</v>
      </c>
      <c r="AG132" s="60">
        <f t="shared" si="163"/>
        <v>1246.6194632100287</v>
      </c>
      <c r="AH132" s="60">
        <f t="shared" si="189"/>
        <v>344.70100313377282</v>
      </c>
      <c r="AI132" s="60">
        <f t="shared" si="190"/>
        <v>1.5850835802880558</v>
      </c>
      <c r="AJ132" s="60">
        <f t="shared" si="191"/>
        <v>0.80355359899575485</v>
      </c>
      <c r="AK132" s="60">
        <f t="shared" si="287"/>
        <v>-4.6868945800528888E-2</v>
      </c>
      <c r="AL132" s="60">
        <f t="shared" si="288"/>
        <v>-0.3496155229225581</v>
      </c>
      <c r="AM132" s="64">
        <f t="shared" si="289"/>
        <v>0.95421244294416818</v>
      </c>
      <c r="AN132" s="64">
        <f t="shared" si="290"/>
        <v>0.70495907822705328</v>
      </c>
      <c r="AO132" s="60">
        <f t="shared" si="164"/>
        <v>1245.4335137000146</v>
      </c>
      <c r="AP132" s="60">
        <f t="shared" si="192"/>
        <v>344.67014616249918</v>
      </c>
      <c r="AQ132" s="60">
        <f t="shared" si="193"/>
        <v>1.5851489489656405</v>
      </c>
      <c r="AR132" s="60">
        <f t="shared" si="194"/>
        <v>0.80353786526820181</v>
      </c>
      <c r="AS132" s="60">
        <f t="shared" si="291"/>
        <v>-4.6873061717711162E-2</v>
      </c>
      <c r="AT132" s="60">
        <f t="shared" si="292"/>
        <v>-0.34965566740092652</v>
      </c>
      <c r="AU132" s="64">
        <f t="shared" si="293"/>
        <v>0.95420851549286134</v>
      </c>
      <c r="AV132" s="64">
        <f t="shared" si="294"/>
        <v>0.7049307785806278</v>
      </c>
      <c r="AW132" s="60">
        <f t="shared" si="165"/>
        <v>1245.4433001374955</v>
      </c>
      <c r="AX132" s="60">
        <f t="shared" si="195"/>
        <v>344.67040088872739</v>
      </c>
      <c r="AY132" s="60">
        <f t="shared" si="196"/>
        <v>1.5851484092841703</v>
      </c>
      <c r="AZ132" s="60">
        <f t="shared" si="197"/>
        <v>0.80353799516137769</v>
      </c>
      <c r="BA132" s="60">
        <f t="shared" si="198"/>
        <v>-4.6873027737860173E-2</v>
      </c>
      <c r="BB132" s="60">
        <f t="shared" si="199"/>
        <v>-0.34965533597106152</v>
      </c>
      <c r="BC132" s="64">
        <f t="shared" si="200"/>
        <v>0.95420854791672505</v>
      </c>
      <c r="BD132" s="64">
        <f t="shared" si="201"/>
        <v>0.70493101221577936</v>
      </c>
      <c r="BE132" s="60">
        <f t="shared" si="166"/>
        <v>1245.4432193352013</v>
      </c>
      <c r="BF132" s="60">
        <f t="shared" si="202"/>
        <v>344.67039878557182</v>
      </c>
      <c r="BG132" s="60">
        <f t="shared" si="203"/>
        <v>1.5851484137400642</v>
      </c>
      <c r="BH132" s="60">
        <f t="shared" si="204"/>
        <v>0.80353799408891113</v>
      </c>
      <c r="BI132" s="60">
        <f t="shared" si="205"/>
        <v>-4.6873028018415724E-2</v>
      </c>
      <c r="BJ132" s="60">
        <f t="shared" si="206"/>
        <v>-0.34965533870752136</v>
      </c>
      <c r="BK132" s="64">
        <f t="shared" si="207"/>
        <v>0.95420854764901653</v>
      </c>
      <c r="BL132" s="64">
        <f t="shared" si="208"/>
        <v>0.70493101028676397</v>
      </c>
      <c r="BM132" s="60">
        <f t="shared" si="167"/>
        <v>1245.4432200023471</v>
      </c>
      <c r="BN132" s="60">
        <f t="shared" si="209"/>
        <v>344.67039880293657</v>
      </c>
      <c r="BO132" s="60">
        <f t="shared" si="210"/>
        <v>1.5851484137032741</v>
      </c>
      <c r="BP132" s="60">
        <f t="shared" si="211"/>
        <v>0.80353799409776594</v>
      </c>
      <c r="BQ132" s="60">
        <f t="shared" si="212"/>
        <v>-4.6873028016099522E-2</v>
      </c>
      <c r="BR132" s="60">
        <f t="shared" si="213"/>
        <v>-0.34965533868492749</v>
      </c>
      <c r="BS132" s="64">
        <f t="shared" si="214"/>
        <v>0.95420854765122665</v>
      </c>
      <c r="BT132" s="64">
        <f t="shared" si="215"/>
        <v>0.70493101030269101</v>
      </c>
      <c r="BU132" s="60">
        <f t="shared" si="168"/>
        <v>1245.4432199968392</v>
      </c>
      <c r="BV132" s="60">
        <f t="shared" si="216"/>
        <v>344.67039880279322</v>
      </c>
      <c r="BW132" s="60">
        <f t="shared" si="217"/>
        <v>1.5851484137035778</v>
      </c>
      <c r="BX132" s="60">
        <f t="shared" si="218"/>
        <v>0.80353799409769289</v>
      </c>
      <c r="BY132" s="60">
        <f t="shared" si="219"/>
        <v>-4.6873028016118451E-2</v>
      </c>
      <c r="BZ132" s="60">
        <f t="shared" si="220"/>
        <v>-0.34965533868511428</v>
      </c>
      <c r="CA132" s="64">
        <f t="shared" si="221"/>
        <v>0.95420854765120855</v>
      </c>
      <c r="CB132" s="64">
        <f t="shared" si="222"/>
        <v>0.70493101030255934</v>
      </c>
      <c r="CC132" s="60">
        <f t="shared" si="169"/>
        <v>1245.4432199968846</v>
      </c>
      <c r="CD132" s="60">
        <f t="shared" si="223"/>
        <v>344.67039880279441</v>
      </c>
      <c r="CE132" s="60">
        <f t="shared" si="224"/>
        <v>1.5851484137035754</v>
      </c>
      <c r="CF132" s="60">
        <f t="shared" si="225"/>
        <v>0.80353799409769344</v>
      </c>
      <c r="CG132" s="60">
        <f t="shared" si="226"/>
        <v>-4.6873028016118451E-2</v>
      </c>
      <c r="CH132" s="60">
        <f t="shared" si="227"/>
        <v>-0.34965533868511245</v>
      </c>
      <c r="CI132" s="64">
        <f t="shared" si="228"/>
        <v>0.95420854765120855</v>
      </c>
      <c r="CJ132" s="64">
        <f t="shared" si="229"/>
        <v>0.70493101030256067</v>
      </c>
      <c r="CK132" s="60">
        <f t="shared" si="170"/>
        <v>1245.4432199968846</v>
      </c>
      <c r="CL132" s="60">
        <f t="shared" si="230"/>
        <v>344.67039880279441</v>
      </c>
      <c r="CM132" s="60">
        <f t="shared" si="231"/>
        <v>1.5851484137035754</v>
      </c>
      <c r="CN132" s="60">
        <f t="shared" si="232"/>
        <v>0.80353799409769344</v>
      </c>
      <c r="CO132" s="60">
        <f t="shared" si="233"/>
        <v>-4.6873028016118451E-2</v>
      </c>
      <c r="CP132" s="60">
        <f t="shared" si="234"/>
        <v>-0.34965533868511245</v>
      </c>
      <c r="CQ132" s="64">
        <f t="shared" si="235"/>
        <v>0.95420854765120855</v>
      </c>
      <c r="CR132" s="64">
        <f t="shared" si="236"/>
        <v>0.70493101030256067</v>
      </c>
      <c r="CS132" s="60">
        <f t="shared" si="171"/>
        <v>1245.4432199968846</v>
      </c>
      <c r="CT132" s="60">
        <f t="shared" si="237"/>
        <v>344.67039880279441</v>
      </c>
      <c r="CU132" s="60">
        <f t="shared" si="238"/>
        <v>1.5851484137035754</v>
      </c>
      <c r="CV132" s="60">
        <f t="shared" si="239"/>
        <v>0.80353799409769344</v>
      </c>
      <c r="CW132" s="60">
        <f t="shared" si="240"/>
        <v>-4.6873028016118451E-2</v>
      </c>
      <c r="CX132" s="60">
        <f t="shared" si="241"/>
        <v>-0.34965533868511245</v>
      </c>
      <c r="CY132" s="64">
        <f t="shared" si="242"/>
        <v>0.95420854765120855</v>
      </c>
      <c r="CZ132" s="64">
        <f t="shared" si="243"/>
        <v>0.70493101030256067</v>
      </c>
      <c r="DA132" s="60">
        <f t="shared" si="172"/>
        <v>1245.4432199968846</v>
      </c>
      <c r="DB132" s="60">
        <f t="shared" si="244"/>
        <v>344.67039880279441</v>
      </c>
      <c r="DC132" s="60">
        <f t="shared" si="245"/>
        <v>1.5851484137035754</v>
      </c>
      <c r="DD132" s="60">
        <f t="shared" si="246"/>
        <v>0.80353799409769344</v>
      </c>
      <c r="DE132" s="60">
        <f t="shared" si="247"/>
        <v>-4.6873028016118451E-2</v>
      </c>
      <c r="DF132" s="60">
        <f t="shared" si="248"/>
        <v>-0.34965533868511245</v>
      </c>
      <c r="DG132" s="64">
        <f t="shared" si="249"/>
        <v>0.95420854765120855</v>
      </c>
      <c r="DH132" s="64">
        <f t="shared" si="250"/>
        <v>0.70493101030256067</v>
      </c>
      <c r="DI132" s="60">
        <f t="shared" si="173"/>
        <v>1245.4432199968846</v>
      </c>
      <c r="DJ132" s="60">
        <f t="shared" si="251"/>
        <v>344.67039880279441</v>
      </c>
      <c r="DK132" s="60">
        <f t="shared" si="252"/>
        <v>1.5851484137035754</v>
      </c>
      <c r="DL132" s="60">
        <f t="shared" si="253"/>
        <v>0.80353799409769344</v>
      </c>
      <c r="DM132" s="60">
        <f t="shared" si="254"/>
        <v>-4.6873028016118451E-2</v>
      </c>
      <c r="DN132" s="60">
        <f t="shared" si="255"/>
        <v>-0.34965533868511245</v>
      </c>
      <c r="DO132" s="64">
        <f t="shared" si="256"/>
        <v>0.95420854765120855</v>
      </c>
      <c r="DP132" s="64">
        <f t="shared" si="257"/>
        <v>0.70493101030256067</v>
      </c>
      <c r="DQ132" s="60">
        <f t="shared" si="174"/>
        <v>1245.4432199968846</v>
      </c>
      <c r="DR132" s="60">
        <f t="shared" si="258"/>
        <v>344.67039880279441</v>
      </c>
      <c r="DS132" s="60">
        <f t="shared" si="259"/>
        <v>1.5851484137035754</v>
      </c>
      <c r="DT132" s="60">
        <f t="shared" si="260"/>
        <v>0.80353799409769344</v>
      </c>
      <c r="DU132" s="60">
        <f t="shared" si="261"/>
        <v>-4.6873028016118451E-2</v>
      </c>
      <c r="DV132" s="60">
        <f t="shared" si="262"/>
        <v>-0.34965533868511245</v>
      </c>
      <c r="DW132" s="64">
        <f t="shared" si="263"/>
        <v>0.95420854765120855</v>
      </c>
      <c r="DX132" s="64">
        <f t="shared" si="264"/>
        <v>0.70493101030256067</v>
      </c>
      <c r="DY132" s="60">
        <f t="shared" si="175"/>
        <v>1245.4432199968846</v>
      </c>
      <c r="DZ132" s="60">
        <f t="shared" si="265"/>
        <v>344.67039880279441</v>
      </c>
      <c r="EA132" s="60">
        <f t="shared" si="266"/>
        <v>1.5851484137035754</v>
      </c>
      <c r="EB132" s="60">
        <f t="shared" si="267"/>
        <v>0.80353799409769344</v>
      </c>
      <c r="EC132" s="60">
        <f t="shared" si="268"/>
        <v>-4.6873028016118451E-2</v>
      </c>
      <c r="ED132" s="60">
        <f t="shared" si="269"/>
        <v>-0.34965533868511245</v>
      </c>
      <c r="EE132" s="64">
        <f t="shared" si="270"/>
        <v>0.95420854765120855</v>
      </c>
      <c r="EF132" s="64">
        <f t="shared" si="271"/>
        <v>0.70493101030256067</v>
      </c>
      <c r="EG132" s="60">
        <f t="shared" si="176"/>
        <v>1245.4432199968846</v>
      </c>
      <c r="EH132" s="60">
        <f t="shared" si="272"/>
        <v>344.67039880279441</v>
      </c>
      <c r="EI132" s="60">
        <f t="shared" si="273"/>
        <v>1.5851484137035754</v>
      </c>
      <c r="EJ132" s="60">
        <f t="shared" si="274"/>
        <v>0.80353799409769344</v>
      </c>
      <c r="EK132" s="60">
        <f t="shared" si="275"/>
        <v>-4.6873028016118451E-2</v>
      </c>
      <c r="EL132" s="60">
        <f t="shared" si="276"/>
        <v>-0.34965533868511245</v>
      </c>
      <c r="EM132" s="64">
        <f t="shared" si="277"/>
        <v>0.95420854765120855</v>
      </c>
      <c r="EN132" s="64">
        <f t="shared" si="278"/>
        <v>0.70493101030256067</v>
      </c>
      <c r="EO132" s="60">
        <f t="shared" si="177"/>
        <v>1245.4432199968846</v>
      </c>
      <c r="EP132" s="60">
        <f t="shared" si="279"/>
        <v>344.67039880279441</v>
      </c>
      <c r="EQ132" s="60">
        <f t="shared" si="280"/>
        <v>1.5851484137035754</v>
      </c>
      <c r="ER132" s="60">
        <f t="shared" si="281"/>
        <v>0.80353799409769344</v>
      </c>
      <c r="ES132" s="60">
        <f t="shared" si="282"/>
        <v>-4.6873028016118451E-2</v>
      </c>
      <c r="ET132" s="60">
        <f t="shared" si="283"/>
        <v>-0.34965533868511245</v>
      </c>
      <c r="EU132" s="64">
        <f t="shared" si="284"/>
        <v>0.95420854765120855</v>
      </c>
      <c r="EV132" s="64">
        <f t="shared" si="285"/>
        <v>0.70493101030256067</v>
      </c>
      <c r="EW132" s="60">
        <f t="shared" si="178"/>
        <v>0.7922076958732629</v>
      </c>
      <c r="EX132" s="60">
        <f t="shared" si="286"/>
        <v>71.520398802794432</v>
      </c>
      <c r="EY132" s="16"/>
      <c r="EZ132" s="16"/>
      <c r="FA132" s="16"/>
      <c r="FB132" s="16"/>
      <c r="FC132" s="16"/>
      <c r="FD132" s="16"/>
      <c r="FE132" s="16"/>
      <c r="FF132" s="16"/>
      <c r="FG132" s="16"/>
      <c r="FH132" s="16"/>
      <c r="FI132" s="16"/>
      <c r="FJ132" s="16"/>
    </row>
    <row r="133" spans="19:166" x14ac:dyDescent="0.3">
      <c r="S133" s="50">
        <v>0.71</v>
      </c>
      <c r="T133" s="65">
        <f t="shared" si="179"/>
        <v>0.70389357285090881</v>
      </c>
      <c r="U133" s="65">
        <f t="shared" si="180"/>
        <v>0.2961064271490913</v>
      </c>
      <c r="V133" s="65">
        <f t="shared" si="181"/>
        <v>0.70389357285090881</v>
      </c>
      <c r="W133" s="65">
        <f t="shared" si="182"/>
        <v>0.2961064271490913</v>
      </c>
      <c r="X133" s="65">
        <f t="shared" si="183"/>
        <v>0.68675197591268333</v>
      </c>
      <c r="Y133" s="65">
        <f t="shared" si="184"/>
        <v>0.31324802408731656</v>
      </c>
      <c r="Z133" s="55">
        <f t="shared" si="162"/>
        <v>340.98146557941357</v>
      </c>
      <c r="AA133" s="65">
        <f t="shared" si="185"/>
        <v>1.5930683218737394</v>
      </c>
      <c r="AB133" s="65">
        <f t="shared" si="186"/>
        <v>0.8016387855746635</v>
      </c>
      <c r="AC133" s="65">
        <f t="shared" si="143"/>
        <v>-4.4002340865975514E-2</v>
      </c>
      <c r="AD133" s="65">
        <f t="shared" si="144"/>
        <v>-0.36256394213962839</v>
      </c>
      <c r="AE133" s="66">
        <f t="shared" si="187"/>
        <v>0.95695171737470941</v>
      </c>
      <c r="AF133" s="66">
        <f t="shared" si="188"/>
        <v>0.69588981557225182</v>
      </c>
      <c r="AG133" s="65">
        <f t="shared" si="163"/>
        <v>1239.8044950085261</v>
      </c>
      <c r="AH133" s="65">
        <f t="shared" si="189"/>
        <v>344.52336853594943</v>
      </c>
      <c r="AI133" s="65">
        <f t="shared" si="190"/>
        <v>1.5854600859942403</v>
      </c>
      <c r="AJ133" s="65">
        <f t="shared" si="191"/>
        <v>0.8034629901422804</v>
      </c>
      <c r="AK133" s="65">
        <f t="shared" si="287"/>
        <v>-4.3561308306791918E-2</v>
      </c>
      <c r="AL133" s="65">
        <f t="shared" si="288"/>
        <v>-0.35780779755035413</v>
      </c>
      <c r="AM133" s="66">
        <f t="shared" si="289"/>
        <v>0.95737385732152624</v>
      </c>
      <c r="AN133" s="66">
        <f t="shared" si="290"/>
        <v>0.69920745147735319</v>
      </c>
      <c r="AO133" s="65">
        <f t="shared" si="164"/>
        <v>1238.7015741962412</v>
      </c>
      <c r="AP133" s="65">
        <f t="shared" si="192"/>
        <v>344.49454802275022</v>
      </c>
      <c r="AQ133" s="65">
        <f t="shared" si="193"/>
        <v>1.5855212176070976</v>
      </c>
      <c r="AR133" s="65">
        <f t="shared" si="194"/>
        <v>0.80344828136677315</v>
      </c>
      <c r="AS133" s="65">
        <f t="shared" si="291"/>
        <v>-4.3564864466902914E-2</v>
      </c>
      <c r="AT133" s="65">
        <f t="shared" si="292"/>
        <v>-0.3578460348968146</v>
      </c>
      <c r="AU133" s="66">
        <f t="shared" si="293"/>
        <v>0.95737045275285715</v>
      </c>
      <c r="AV133" s="66">
        <f t="shared" si="294"/>
        <v>0.69918071615093047</v>
      </c>
      <c r="AW133" s="65">
        <f t="shared" si="165"/>
        <v>1238.7103646090629</v>
      </c>
      <c r="AX133" s="65">
        <f t="shared" si="195"/>
        <v>344.49477780588097</v>
      </c>
      <c r="AY133" s="65">
        <f t="shared" si="196"/>
        <v>1.5855207301609591</v>
      </c>
      <c r="AZ133" s="65">
        <f t="shared" si="197"/>
        <v>0.80344839864706841</v>
      </c>
      <c r="BA133" s="65">
        <f t="shared" si="198"/>
        <v>-4.3564836111893962E-2</v>
      </c>
      <c r="BB133" s="65">
        <f t="shared" si="199"/>
        <v>-0.35784573000447251</v>
      </c>
      <c r="BC133" s="66">
        <f t="shared" si="200"/>
        <v>0.95737047989910529</v>
      </c>
      <c r="BD133" s="66">
        <f t="shared" si="201"/>
        <v>0.69918092932580911</v>
      </c>
      <c r="BE133" s="65">
        <f t="shared" si="166"/>
        <v>1238.7102945122094</v>
      </c>
      <c r="BF133" s="65">
        <f t="shared" si="202"/>
        <v>344.49477597354047</v>
      </c>
      <c r="BG133" s="65">
        <f t="shared" si="203"/>
        <v>1.5855207340479571</v>
      </c>
      <c r="BH133" s="65">
        <f t="shared" si="204"/>
        <v>0.8034483977118505</v>
      </c>
      <c r="BI133" s="65">
        <f t="shared" si="205"/>
        <v>-4.3564836338002927E-2</v>
      </c>
      <c r="BJ133" s="65">
        <f t="shared" si="206"/>
        <v>-0.3578457324357478</v>
      </c>
      <c r="BK133" s="66">
        <f t="shared" si="207"/>
        <v>0.95737047968263522</v>
      </c>
      <c r="BL133" s="66">
        <f t="shared" si="208"/>
        <v>0.69918092762590778</v>
      </c>
      <c r="BM133" s="65">
        <f t="shared" si="167"/>
        <v>1238.7102950711767</v>
      </c>
      <c r="BN133" s="65">
        <f t="shared" si="209"/>
        <v>344.49477598815196</v>
      </c>
      <c r="BO133" s="65">
        <f t="shared" si="210"/>
        <v>1.5855207340169613</v>
      </c>
      <c r="BP133" s="65">
        <f t="shared" si="211"/>
        <v>0.80344839771930809</v>
      </c>
      <c r="BQ133" s="65">
        <f t="shared" si="212"/>
        <v>-4.3564836336199841E-2</v>
      </c>
      <c r="BR133" s="65">
        <f t="shared" si="213"/>
        <v>-0.35784573241636025</v>
      </c>
      <c r="BS133" s="66">
        <f t="shared" si="214"/>
        <v>0.95737047968436151</v>
      </c>
      <c r="BT133" s="66">
        <f t="shared" si="215"/>
        <v>0.69918092763946316</v>
      </c>
      <c r="BU133" s="65">
        <f t="shared" si="168"/>
        <v>1238.710295066719</v>
      </c>
      <c r="BV133" s="65">
        <f t="shared" si="216"/>
        <v>344.49477598803543</v>
      </c>
      <c r="BW133" s="65">
        <f t="shared" si="217"/>
        <v>1.5855207340172086</v>
      </c>
      <c r="BX133" s="65">
        <f t="shared" si="218"/>
        <v>0.80344839771924859</v>
      </c>
      <c r="BY133" s="65">
        <f t="shared" si="219"/>
        <v>-4.3564836336214413E-2</v>
      </c>
      <c r="BZ133" s="65">
        <f t="shared" si="220"/>
        <v>-0.35784573241651507</v>
      </c>
      <c r="CA133" s="66">
        <f t="shared" si="221"/>
        <v>0.95737047968434752</v>
      </c>
      <c r="CB133" s="66">
        <f t="shared" si="222"/>
        <v>0.69918092763935491</v>
      </c>
      <c r="CC133" s="65">
        <f t="shared" si="169"/>
        <v>1238.7102950667547</v>
      </c>
      <c r="CD133" s="65">
        <f t="shared" si="223"/>
        <v>344.49477598803634</v>
      </c>
      <c r="CE133" s="65">
        <f t="shared" si="224"/>
        <v>1.5855207340172066</v>
      </c>
      <c r="CF133" s="65">
        <f t="shared" si="225"/>
        <v>0.80344839771924903</v>
      </c>
      <c r="CG133" s="65">
        <f t="shared" si="226"/>
        <v>-4.3564836336214219E-2</v>
      </c>
      <c r="CH133" s="65">
        <f t="shared" si="227"/>
        <v>-0.35784573241651385</v>
      </c>
      <c r="CI133" s="66">
        <f t="shared" si="228"/>
        <v>0.95737047968434774</v>
      </c>
      <c r="CJ133" s="66">
        <f t="shared" si="229"/>
        <v>0.6991809276393558</v>
      </c>
      <c r="CK133" s="65">
        <f t="shared" si="170"/>
        <v>1238.7102950667545</v>
      </c>
      <c r="CL133" s="65">
        <f t="shared" si="230"/>
        <v>344.49477598803634</v>
      </c>
      <c r="CM133" s="65">
        <f t="shared" si="231"/>
        <v>1.5855207340172066</v>
      </c>
      <c r="CN133" s="65">
        <f t="shared" si="232"/>
        <v>0.80344839771924903</v>
      </c>
      <c r="CO133" s="65">
        <f t="shared" si="233"/>
        <v>-4.3564836336214219E-2</v>
      </c>
      <c r="CP133" s="65">
        <f t="shared" si="234"/>
        <v>-0.35784573241651385</v>
      </c>
      <c r="CQ133" s="66">
        <f t="shared" si="235"/>
        <v>0.95737047968434774</v>
      </c>
      <c r="CR133" s="66">
        <f t="shared" si="236"/>
        <v>0.6991809276393558</v>
      </c>
      <c r="CS133" s="65">
        <f t="shared" si="171"/>
        <v>1238.7102950667545</v>
      </c>
      <c r="CT133" s="65">
        <f t="shared" si="237"/>
        <v>344.49477598803634</v>
      </c>
      <c r="CU133" s="65">
        <f t="shared" si="238"/>
        <v>1.5855207340172066</v>
      </c>
      <c r="CV133" s="65">
        <f t="shared" si="239"/>
        <v>0.80344839771924903</v>
      </c>
      <c r="CW133" s="65">
        <f t="shared" si="240"/>
        <v>-4.3564836336214219E-2</v>
      </c>
      <c r="CX133" s="65">
        <f t="shared" si="241"/>
        <v>-0.35784573241651385</v>
      </c>
      <c r="CY133" s="66">
        <f t="shared" si="242"/>
        <v>0.95737047968434774</v>
      </c>
      <c r="CZ133" s="66">
        <f t="shared" si="243"/>
        <v>0.6991809276393558</v>
      </c>
      <c r="DA133" s="65">
        <f t="shared" si="172"/>
        <v>1238.7102950667545</v>
      </c>
      <c r="DB133" s="65">
        <f t="shared" si="244"/>
        <v>344.49477598803634</v>
      </c>
      <c r="DC133" s="65">
        <f t="shared" si="245"/>
        <v>1.5855207340172066</v>
      </c>
      <c r="DD133" s="65">
        <f t="shared" si="246"/>
        <v>0.80344839771924903</v>
      </c>
      <c r="DE133" s="65">
        <f t="shared" si="247"/>
        <v>-4.3564836336214219E-2</v>
      </c>
      <c r="DF133" s="65">
        <f t="shared" si="248"/>
        <v>-0.35784573241651385</v>
      </c>
      <c r="DG133" s="66">
        <f t="shared" si="249"/>
        <v>0.95737047968434774</v>
      </c>
      <c r="DH133" s="66">
        <f t="shared" si="250"/>
        <v>0.6991809276393558</v>
      </c>
      <c r="DI133" s="65">
        <f t="shared" si="173"/>
        <v>1238.7102950667545</v>
      </c>
      <c r="DJ133" s="65">
        <f t="shared" si="251"/>
        <v>344.49477598803634</v>
      </c>
      <c r="DK133" s="65">
        <f t="shared" si="252"/>
        <v>1.5855207340172066</v>
      </c>
      <c r="DL133" s="65">
        <f t="shared" si="253"/>
        <v>0.80344839771924903</v>
      </c>
      <c r="DM133" s="65">
        <f t="shared" si="254"/>
        <v>-4.3564836336214219E-2</v>
      </c>
      <c r="DN133" s="65">
        <f t="shared" si="255"/>
        <v>-0.35784573241651385</v>
      </c>
      <c r="DO133" s="66">
        <f t="shared" si="256"/>
        <v>0.95737047968434774</v>
      </c>
      <c r="DP133" s="66">
        <f t="shared" si="257"/>
        <v>0.6991809276393558</v>
      </c>
      <c r="DQ133" s="65">
        <f t="shared" si="174"/>
        <v>1238.7102950667545</v>
      </c>
      <c r="DR133" s="65">
        <f t="shared" si="258"/>
        <v>344.49477598803634</v>
      </c>
      <c r="DS133" s="65">
        <f t="shared" si="259"/>
        <v>1.5855207340172066</v>
      </c>
      <c r="DT133" s="65">
        <f t="shared" si="260"/>
        <v>0.80344839771924903</v>
      </c>
      <c r="DU133" s="65">
        <f t="shared" si="261"/>
        <v>-4.3564836336214219E-2</v>
      </c>
      <c r="DV133" s="65">
        <f t="shared" si="262"/>
        <v>-0.35784573241651385</v>
      </c>
      <c r="DW133" s="66">
        <f t="shared" si="263"/>
        <v>0.95737047968434774</v>
      </c>
      <c r="DX133" s="66">
        <f t="shared" si="264"/>
        <v>0.6991809276393558</v>
      </c>
      <c r="DY133" s="65">
        <f t="shared" si="175"/>
        <v>1238.7102950667545</v>
      </c>
      <c r="DZ133" s="65">
        <f t="shared" si="265"/>
        <v>344.49477598803634</v>
      </c>
      <c r="EA133" s="65">
        <f t="shared" si="266"/>
        <v>1.5855207340172066</v>
      </c>
      <c r="EB133" s="65">
        <f t="shared" si="267"/>
        <v>0.80344839771924903</v>
      </c>
      <c r="EC133" s="65">
        <f t="shared" si="268"/>
        <v>-4.3564836336214219E-2</v>
      </c>
      <c r="ED133" s="65">
        <f t="shared" si="269"/>
        <v>-0.35784573241651385</v>
      </c>
      <c r="EE133" s="66">
        <f t="shared" si="270"/>
        <v>0.95737047968434774</v>
      </c>
      <c r="EF133" s="66">
        <f t="shared" si="271"/>
        <v>0.6991809276393558</v>
      </c>
      <c r="EG133" s="65">
        <f t="shared" si="176"/>
        <v>1238.7102950667545</v>
      </c>
      <c r="EH133" s="65">
        <f t="shared" si="272"/>
        <v>344.49477598803634</v>
      </c>
      <c r="EI133" s="65">
        <f t="shared" si="273"/>
        <v>1.5855207340172066</v>
      </c>
      <c r="EJ133" s="65">
        <f t="shared" si="274"/>
        <v>0.80344839771924903</v>
      </c>
      <c r="EK133" s="65">
        <f t="shared" si="275"/>
        <v>-4.3564836336214219E-2</v>
      </c>
      <c r="EL133" s="65">
        <f t="shared" si="276"/>
        <v>-0.35784573241651385</v>
      </c>
      <c r="EM133" s="66">
        <f t="shared" si="277"/>
        <v>0.95737047968434774</v>
      </c>
      <c r="EN133" s="66">
        <f t="shared" si="278"/>
        <v>0.6991809276393558</v>
      </c>
      <c r="EO133" s="65">
        <f t="shared" si="177"/>
        <v>1238.7102950667545</v>
      </c>
      <c r="EP133" s="65">
        <f t="shared" si="279"/>
        <v>344.49477598803634</v>
      </c>
      <c r="EQ133" s="65">
        <f t="shared" si="280"/>
        <v>1.5855207340172066</v>
      </c>
      <c r="ER133" s="65">
        <f t="shared" si="281"/>
        <v>0.80344839771924903</v>
      </c>
      <c r="ES133" s="65">
        <f t="shared" si="282"/>
        <v>-4.3564836336214219E-2</v>
      </c>
      <c r="ET133" s="65">
        <f t="shared" si="283"/>
        <v>-0.35784573241651385</v>
      </c>
      <c r="EU133" s="66">
        <f t="shared" si="284"/>
        <v>0.95737047968434774</v>
      </c>
      <c r="EV133" s="66">
        <f t="shared" si="285"/>
        <v>0.6991809276393558</v>
      </c>
      <c r="EW133" s="65">
        <f t="shared" si="178"/>
        <v>0.80182927692362271</v>
      </c>
      <c r="EX133" s="65">
        <f t="shared" si="286"/>
        <v>71.344775988036361</v>
      </c>
      <c r="EY133" s="16"/>
      <c r="EZ133" s="16"/>
      <c r="FA133" s="16"/>
      <c r="FB133" s="16"/>
      <c r="FC133" s="16"/>
      <c r="FD133" s="16"/>
      <c r="FE133" s="16"/>
      <c r="FF133" s="16"/>
      <c r="FG133" s="16"/>
      <c r="FH133" s="16"/>
      <c r="FI133" s="16"/>
      <c r="FJ133" s="16"/>
    </row>
    <row r="134" spans="19:166" x14ac:dyDescent="0.3">
      <c r="S134" s="50">
        <v>0.72</v>
      </c>
      <c r="T134" s="65">
        <f t="shared" si="179"/>
        <v>0.7140193253093744</v>
      </c>
      <c r="U134" s="65">
        <f t="shared" si="180"/>
        <v>0.28598067469062555</v>
      </c>
      <c r="V134" s="65">
        <f t="shared" si="181"/>
        <v>0.7140193253093744</v>
      </c>
      <c r="W134" s="65">
        <f t="shared" si="182"/>
        <v>0.28598067469062555</v>
      </c>
      <c r="X134" s="65">
        <f t="shared" si="183"/>
        <v>0.69721175584024109</v>
      </c>
      <c r="Y134" s="65">
        <f t="shared" si="184"/>
        <v>0.30278824415975891</v>
      </c>
      <c r="Z134" s="55">
        <f t="shared" si="162"/>
        <v>340.92130755212588</v>
      </c>
      <c r="AA134" s="65">
        <f t="shared" si="185"/>
        <v>1.5931992287347301</v>
      </c>
      <c r="AB134" s="65">
        <f t="shared" si="186"/>
        <v>0.80160751089545523</v>
      </c>
      <c r="AC134" s="65">
        <f t="shared" ref="AC134:AC162" si="295">IF($P$61,1,LN(X134/S134)+($P$75/2)*$P$72*LN(T134/X134)+Y134*$P$76-$P$73*LN(V134+W134*AB134)+W134*$P$73*(AB134/(V134+W134*AB134)-AA134/(W134+V134*AA134)))</f>
        <v>-4.0784681443373938E-2</v>
      </c>
      <c r="AD134" s="65">
        <f t="shared" ref="AD134:AD162" si="296">IF($P$61,1,LN(Y134/(1-S134))+($P$75/2)*$Q$72*LN(U134/Y134)+X134*$Q$76-$Q$73*LN(W134+V134*AA134)+V134*$Q$73*(AA134/(W134+V134*AA134)-AB134/(V134+W134*AB134))   )</f>
        <v>-0.37073677662164201</v>
      </c>
      <c r="AE134" s="66">
        <f t="shared" si="187"/>
        <v>0.96003582122210185</v>
      </c>
      <c r="AF134" s="66">
        <f t="shared" si="188"/>
        <v>0.69022560116378018</v>
      </c>
      <c r="AG134" s="65">
        <f t="shared" si="163"/>
        <v>1232.9604349217027</v>
      </c>
      <c r="AH134" s="65">
        <f t="shared" si="189"/>
        <v>344.34419751804666</v>
      </c>
      <c r="AI134" s="65">
        <f t="shared" si="190"/>
        <v>1.5858403324638866</v>
      </c>
      <c r="AJ134" s="65">
        <f t="shared" si="191"/>
        <v>0.80337151324919243</v>
      </c>
      <c r="AK134" s="65">
        <f t="shared" si="287"/>
        <v>-4.0391476979506735E-2</v>
      </c>
      <c r="AL134" s="65">
        <f t="shared" si="288"/>
        <v>-0.36605321413460168</v>
      </c>
      <c r="AM134" s="66">
        <f t="shared" si="289"/>
        <v>0.96041338581765634</v>
      </c>
      <c r="AN134" s="66">
        <f t="shared" si="290"/>
        <v>0.69346589804023939</v>
      </c>
      <c r="AO134" s="65">
        <f t="shared" si="164"/>
        <v>1231.9383024900985</v>
      </c>
      <c r="AP134" s="65">
        <f t="shared" si="192"/>
        <v>344.31737165035184</v>
      </c>
      <c r="AQ134" s="65">
        <f t="shared" si="193"/>
        <v>1.5858973056925194</v>
      </c>
      <c r="AR134" s="65">
        <f t="shared" si="194"/>
        <v>0.80335780983625349</v>
      </c>
      <c r="AS134" s="65">
        <f t="shared" si="291"/>
        <v>-4.0394531734943007E-2</v>
      </c>
      <c r="AT134" s="65">
        <f t="shared" si="292"/>
        <v>-0.36608949644093391</v>
      </c>
      <c r="AU134" s="66">
        <f t="shared" si="293"/>
        <v>0.960410451994126</v>
      </c>
      <c r="AV134" s="66">
        <f t="shared" si="294"/>
        <v>0.69344073795453143</v>
      </c>
      <c r="AW134" s="65">
        <f t="shared" si="165"/>
        <v>1231.9461557674683</v>
      </c>
      <c r="AX134" s="65">
        <f t="shared" si="195"/>
        <v>344.31757782666983</v>
      </c>
      <c r="AY134" s="65">
        <f t="shared" si="196"/>
        <v>1.5858968677701315</v>
      </c>
      <c r="AZ134" s="65">
        <f t="shared" si="197"/>
        <v>0.80335791516420685</v>
      </c>
      <c r="BA134" s="65">
        <f t="shared" si="198"/>
        <v>-4.0394508255319095E-2</v>
      </c>
      <c r="BB134" s="65">
        <f t="shared" si="199"/>
        <v>-0.36608921755976359</v>
      </c>
      <c r="BC134" s="66">
        <f t="shared" si="200"/>
        <v>0.96041047454420247</v>
      </c>
      <c r="BD134" s="66">
        <f t="shared" si="201"/>
        <v>0.69344093134212292</v>
      </c>
      <c r="BE134" s="65">
        <f t="shared" si="166"/>
        <v>1231.9460953999799</v>
      </c>
      <c r="BF134" s="65">
        <f t="shared" si="202"/>
        <v>344.31757624181364</v>
      </c>
      <c r="BG134" s="65">
        <f t="shared" si="203"/>
        <v>1.5858968711363934</v>
      </c>
      <c r="BH134" s="65">
        <f t="shared" si="204"/>
        <v>0.80335791435456205</v>
      </c>
      <c r="BI134" s="65">
        <f t="shared" si="205"/>
        <v>-4.0394508435804805E-2</v>
      </c>
      <c r="BJ134" s="65">
        <f t="shared" si="206"/>
        <v>-0.36608921970349245</v>
      </c>
      <c r="BK134" s="66">
        <f t="shared" si="207"/>
        <v>0.96041047437086213</v>
      </c>
      <c r="BL134" s="66">
        <f t="shared" si="208"/>
        <v>0.6934409298555736</v>
      </c>
      <c r="BM134" s="65">
        <f t="shared" si="167"/>
        <v>1231.9460958640179</v>
      </c>
      <c r="BN134" s="65">
        <f t="shared" si="209"/>
        <v>344.31757625399626</v>
      </c>
      <c r="BO134" s="65">
        <f t="shared" si="210"/>
        <v>1.5858968711105175</v>
      </c>
      <c r="BP134" s="65">
        <f t="shared" si="211"/>
        <v>0.80335791436078574</v>
      </c>
      <c r="BQ134" s="65">
        <f t="shared" si="212"/>
        <v>-4.039450843441722E-2</v>
      </c>
      <c r="BR134" s="65">
        <f t="shared" si="213"/>
        <v>-0.3660892196870143</v>
      </c>
      <c r="BS134" s="66">
        <f t="shared" si="214"/>
        <v>0.96041047437219473</v>
      </c>
      <c r="BT134" s="66">
        <f t="shared" si="215"/>
        <v>0.69344092986700023</v>
      </c>
      <c r="BU134" s="65">
        <f t="shared" si="168"/>
        <v>1231.9460958604514</v>
      </c>
      <c r="BV134" s="65">
        <f t="shared" si="216"/>
        <v>344.3175762539027</v>
      </c>
      <c r="BW134" s="65">
        <f t="shared" si="217"/>
        <v>1.5858968711107162</v>
      </c>
      <c r="BX134" s="65">
        <f t="shared" si="218"/>
        <v>0.80335791436073789</v>
      </c>
      <c r="BY134" s="65">
        <f t="shared" si="219"/>
        <v>-4.03945084344281E-2</v>
      </c>
      <c r="BZ134" s="65">
        <f t="shared" si="220"/>
        <v>-0.36608921968714042</v>
      </c>
      <c r="CA134" s="66">
        <f t="shared" si="221"/>
        <v>0.9604104743721843</v>
      </c>
      <c r="CB134" s="66">
        <f t="shared" si="222"/>
        <v>0.69344092986691275</v>
      </c>
      <c r="CC134" s="65">
        <f t="shared" si="169"/>
        <v>1231.9460958604786</v>
      </c>
      <c r="CD134" s="65">
        <f t="shared" si="223"/>
        <v>344.31757625390338</v>
      </c>
      <c r="CE134" s="65">
        <f t="shared" si="224"/>
        <v>1.5858968711107146</v>
      </c>
      <c r="CF134" s="65">
        <f t="shared" si="225"/>
        <v>0.80335791436073822</v>
      </c>
      <c r="CG134" s="65">
        <f t="shared" si="226"/>
        <v>-4.0394508434428017E-2</v>
      </c>
      <c r="CH134" s="65">
        <f t="shared" si="227"/>
        <v>-0.36608921968713953</v>
      </c>
      <c r="CI134" s="66">
        <f t="shared" si="228"/>
        <v>0.96041047437218441</v>
      </c>
      <c r="CJ134" s="66">
        <f t="shared" si="229"/>
        <v>0.69344092986691341</v>
      </c>
      <c r="CK134" s="65">
        <f t="shared" si="170"/>
        <v>1231.9460958604784</v>
      </c>
      <c r="CL134" s="65">
        <f t="shared" si="230"/>
        <v>344.31757625390338</v>
      </c>
      <c r="CM134" s="65">
        <f t="shared" si="231"/>
        <v>1.5858968711107146</v>
      </c>
      <c r="CN134" s="65">
        <f t="shared" si="232"/>
        <v>0.80335791436073822</v>
      </c>
      <c r="CO134" s="65">
        <f t="shared" si="233"/>
        <v>-4.0394508434428017E-2</v>
      </c>
      <c r="CP134" s="65">
        <f t="shared" si="234"/>
        <v>-0.36608921968713953</v>
      </c>
      <c r="CQ134" s="66">
        <f t="shared" si="235"/>
        <v>0.96041047437218441</v>
      </c>
      <c r="CR134" s="66">
        <f t="shared" si="236"/>
        <v>0.69344092986691341</v>
      </c>
      <c r="CS134" s="65">
        <f t="shared" si="171"/>
        <v>1231.9460958604784</v>
      </c>
      <c r="CT134" s="65">
        <f t="shared" si="237"/>
        <v>344.31757625390338</v>
      </c>
      <c r="CU134" s="65">
        <f t="shared" si="238"/>
        <v>1.5858968711107146</v>
      </c>
      <c r="CV134" s="65">
        <f t="shared" si="239"/>
        <v>0.80335791436073822</v>
      </c>
      <c r="CW134" s="65">
        <f t="shared" si="240"/>
        <v>-4.0394508434428017E-2</v>
      </c>
      <c r="CX134" s="65">
        <f t="shared" si="241"/>
        <v>-0.36608921968713953</v>
      </c>
      <c r="CY134" s="66">
        <f t="shared" si="242"/>
        <v>0.96041047437218441</v>
      </c>
      <c r="CZ134" s="66">
        <f t="shared" si="243"/>
        <v>0.69344092986691341</v>
      </c>
      <c r="DA134" s="65">
        <f t="shared" si="172"/>
        <v>1231.9460958604784</v>
      </c>
      <c r="DB134" s="65">
        <f t="shared" si="244"/>
        <v>344.31757625390338</v>
      </c>
      <c r="DC134" s="65">
        <f t="shared" si="245"/>
        <v>1.5858968711107146</v>
      </c>
      <c r="DD134" s="65">
        <f t="shared" si="246"/>
        <v>0.80335791436073822</v>
      </c>
      <c r="DE134" s="65">
        <f t="shared" si="247"/>
        <v>-4.0394508434428017E-2</v>
      </c>
      <c r="DF134" s="65">
        <f t="shared" si="248"/>
        <v>-0.36608921968713953</v>
      </c>
      <c r="DG134" s="66">
        <f t="shared" si="249"/>
        <v>0.96041047437218441</v>
      </c>
      <c r="DH134" s="66">
        <f t="shared" si="250"/>
        <v>0.69344092986691341</v>
      </c>
      <c r="DI134" s="65">
        <f t="shared" si="173"/>
        <v>1231.9460958604784</v>
      </c>
      <c r="DJ134" s="65">
        <f t="shared" si="251"/>
        <v>344.31757625390338</v>
      </c>
      <c r="DK134" s="65">
        <f t="shared" si="252"/>
        <v>1.5858968711107146</v>
      </c>
      <c r="DL134" s="65">
        <f t="shared" si="253"/>
        <v>0.80335791436073822</v>
      </c>
      <c r="DM134" s="65">
        <f t="shared" si="254"/>
        <v>-4.0394508434428017E-2</v>
      </c>
      <c r="DN134" s="65">
        <f t="shared" si="255"/>
        <v>-0.36608921968713953</v>
      </c>
      <c r="DO134" s="66">
        <f t="shared" si="256"/>
        <v>0.96041047437218441</v>
      </c>
      <c r="DP134" s="66">
        <f t="shared" si="257"/>
        <v>0.69344092986691341</v>
      </c>
      <c r="DQ134" s="65">
        <f t="shared" si="174"/>
        <v>1231.9460958604784</v>
      </c>
      <c r="DR134" s="65">
        <f t="shared" si="258"/>
        <v>344.31757625390338</v>
      </c>
      <c r="DS134" s="65">
        <f t="shared" si="259"/>
        <v>1.5858968711107146</v>
      </c>
      <c r="DT134" s="65">
        <f t="shared" si="260"/>
        <v>0.80335791436073822</v>
      </c>
      <c r="DU134" s="65">
        <f t="shared" si="261"/>
        <v>-4.0394508434428017E-2</v>
      </c>
      <c r="DV134" s="65">
        <f t="shared" si="262"/>
        <v>-0.36608921968713953</v>
      </c>
      <c r="DW134" s="66">
        <f t="shared" si="263"/>
        <v>0.96041047437218441</v>
      </c>
      <c r="DX134" s="66">
        <f t="shared" si="264"/>
        <v>0.69344092986691341</v>
      </c>
      <c r="DY134" s="65">
        <f t="shared" si="175"/>
        <v>1231.9460958604784</v>
      </c>
      <c r="DZ134" s="65">
        <f t="shared" si="265"/>
        <v>344.31757625390338</v>
      </c>
      <c r="EA134" s="65">
        <f t="shared" si="266"/>
        <v>1.5858968711107146</v>
      </c>
      <c r="EB134" s="65">
        <f t="shared" si="267"/>
        <v>0.80335791436073822</v>
      </c>
      <c r="EC134" s="65">
        <f t="shared" si="268"/>
        <v>-4.0394508434428017E-2</v>
      </c>
      <c r="ED134" s="65">
        <f t="shared" si="269"/>
        <v>-0.36608921968713953</v>
      </c>
      <c r="EE134" s="66">
        <f t="shared" si="270"/>
        <v>0.96041047437218441</v>
      </c>
      <c r="EF134" s="66">
        <f t="shared" si="271"/>
        <v>0.69344092986691341</v>
      </c>
      <c r="EG134" s="65">
        <f t="shared" si="176"/>
        <v>1231.9460958604784</v>
      </c>
      <c r="EH134" s="65">
        <f t="shared" si="272"/>
        <v>344.31757625390338</v>
      </c>
      <c r="EI134" s="65">
        <f t="shared" si="273"/>
        <v>1.5858968711107146</v>
      </c>
      <c r="EJ134" s="65">
        <f t="shared" si="274"/>
        <v>0.80335791436073822</v>
      </c>
      <c r="EK134" s="65">
        <f t="shared" si="275"/>
        <v>-4.0394508434428017E-2</v>
      </c>
      <c r="EL134" s="65">
        <f t="shared" si="276"/>
        <v>-0.36608921968713953</v>
      </c>
      <c r="EM134" s="66">
        <f t="shared" si="277"/>
        <v>0.96041047437218441</v>
      </c>
      <c r="EN134" s="66">
        <f t="shared" si="278"/>
        <v>0.69344092986691341</v>
      </c>
      <c r="EO134" s="65">
        <f t="shared" si="177"/>
        <v>1231.9460958604784</v>
      </c>
      <c r="EP134" s="65">
        <f t="shared" si="279"/>
        <v>344.31757625390338</v>
      </c>
      <c r="EQ134" s="65">
        <f t="shared" si="280"/>
        <v>1.5858968711107146</v>
      </c>
      <c r="ER134" s="65">
        <f t="shared" si="281"/>
        <v>0.80335791436073822</v>
      </c>
      <c r="ES134" s="65">
        <f t="shared" si="282"/>
        <v>-4.0394508434428017E-2</v>
      </c>
      <c r="ET134" s="65">
        <f t="shared" si="283"/>
        <v>-0.36608921968713953</v>
      </c>
      <c r="EU134" s="66">
        <f t="shared" si="284"/>
        <v>0.96041047437218441</v>
      </c>
      <c r="EV134" s="66">
        <f t="shared" si="285"/>
        <v>0.69344092986691341</v>
      </c>
      <c r="EW134" s="65">
        <f t="shared" si="178"/>
        <v>0.81125030215998173</v>
      </c>
      <c r="EX134" s="65">
        <f t="shared" si="286"/>
        <v>71.167576253903405</v>
      </c>
      <c r="EY134" s="16"/>
      <c r="EZ134" s="16"/>
      <c r="FA134" s="16"/>
      <c r="FB134" s="16"/>
      <c r="FC134" s="16"/>
      <c r="FD134" s="16"/>
      <c r="FE134" s="16"/>
      <c r="FF134" s="16"/>
      <c r="FG134" s="16"/>
      <c r="FH134" s="16"/>
      <c r="FI134" s="16"/>
      <c r="FJ134" s="16"/>
    </row>
    <row r="135" spans="19:166" x14ac:dyDescent="0.3">
      <c r="S135" s="50">
        <v>0.73</v>
      </c>
      <c r="T135" s="65">
        <f t="shared" si="179"/>
        <v>0.72415108737123224</v>
      </c>
      <c r="U135" s="65">
        <f t="shared" si="180"/>
        <v>0.27584891262876765</v>
      </c>
      <c r="V135" s="65">
        <f t="shared" si="181"/>
        <v>0.72415108737123224</v>
      </c>
      <c r="W135" s="65">
        <f t="shared" si="182"/>
        <v>0.27584891262876765</v>
      </c>
      <c r="X135" s="65">
        <f t="shared" si="183"/>
        <v>0.70769520935496044</v>
      </c>
      <c r="Y135" s="65">
        <f t="shared" si="184"/>
        <v>0.29230479064503967</v>
      </c>
      <c r="Z135" s="55">
        <f t="shared" si="162"/>
        <v>340.86114952483825</v>
      </c>
      <c r="AA135" s="65">
        <f t="shared" si="185"/>
        <v>1.5933301925654746</v>
      </c>
      <c r="AB135" s="65">
        <f t="shared" si="186"/>
        <v>0.80157622639779158</v>
      </c>
      <c r="AC135" s="65">
        <f t="shared" si="295"/>
        <v>-3.7706470730512309E-2</v>
      </c>
      <c r="AD135" s="65">
        <f t="shared" si="296"/>
        <v>-0.37895344244861839</v>
      </c>
      <c r="AE135" s="66">
        <f t="shared" si="187"/>
        <v>0.96299556679492393</v>
      </c>
      <c r="AF135" s="66">
        <f t="shared" si="188"/>
        <v>0.68457748417573694</v>
      </c>
      <c r="AG135" s="65">
        <f t="shared" si="163"/>
        <v>1226.0940573139394</v>
      </c>
      <c r="AH135" s="65">
        <f t="shared" si="189"/>
        <v>344.16365071982352</v>
      </c>
      <c r="AI135" s="65">
        <f t="shared" si="190"/>
        <v>1.5862239915662064</v>
      </c>
      <c r="AJ135" s="65">
        <f t="shared" si="191"/>
        <v>0.80327924814926832</v>
      </c>
      <c r="AK135" s="65">
        <f t="shared" si="287"/>
        <v>-3.7357361753294405E-2</v>
      </c>
      <c r="AL135" s="65">
        <f t="shared" si="288"/>
        <v>-0.3743504930442173</v>
      </c>
      <c r="AM135" s="66">
        <f t="shared" si="289"/>
        <v>0.96333181588268557</v>
      </c>
      <c r="AN135" s="66">
        <f t="shared" si="290"/>
        <v>0.68773582295925528</v>
      </c>
      <c r="AO135" s="65">
        <f t="shared" si="164"/>
        <v>1225.1502235005678</v>
      </c>
      <c r="AP135" s="65">
        <f t="shared" si="192"/>
        <v>344.13877081449516</v>
      </c>
      <c r="AQ135" s="65">
        <f t="shared" si="193"/>
        <v>1.586276899813406</v>
      </c>
      <c r="AR135" s="65">
        <f t="shared" si="194"/>
        <v>0.80326652697578205</v>
      </c>
      <c r="AS135" s="65">
        <f t="shared" si="291"/>
        <v>-3.7359969801481679E-2</v>
      </c>
      <c r="AT135" s="65">
        <f t="shared" si="292"/>
        <v>-0.37438478487311816</v>
      </c>
      <c r="AU135" s="66">
        <f t="shared" si="293"/>
        <v>0.96332930347016565</v>
      </c>
      <c r="AV135" s="66">
        <f t="shared" si="294"/>
        <v>0.68771223964444517</v>
      </c>
      <c r="AW135" s="65">
        <f t="shared" si="165"/>
        <v>1225.1572004059651</v>
      </c>
      <c r="AX135" s="65">
        <f t="shared" si="195"/>
        <v>344.13895478458659</v>
      </c>
      <c r="AY135" s="65">
        <f t="shared" si="196"/>
        <v>1.5862765085581105</v>
      </c>
      <c r="AZ135" s="65">
        <f t="shared" si="197"/>
        <v>0.80326662104627666</v>
      </c>
      <c r="BA135" s="65">
        <f t="shared" si="198"/>
        <v>-3.7359950515510498E-2</v>
      </c>
      <c r="BB135" s="65">
        <f t="shared" si="199"/>
        <v>-0.37438453128698101</v>
      </c>
      <c r="BC135" s="66">
        <f t="shared" si="200"/>
        <v>0.96332932204890709</v>
      </c>
      <c r="BD135" s="66">
        <f t="shared" si="201"/>
        <v>0.6877124140387576</v>
      </c>
      <c r="BE135" s="65">
        <f t="shared" si="166"/>
        <v>1225.1571488091288</v>
      </c>
      <c r="BF135" s="65">
        <f t="shared" si="202"/>
        <v>344.1389534240617</v>
      </c>
      <c r="BG135" s="65">
        <f t="shared" si="203"/>
        <v>1.586276511451582</v>
      </c>
      <c r="BH135" s="65">
        <f t="shared" si="204"/>
        <v>0.80326662035059182</v>
      </c>
      <c r="BI135" s="65">
        <f t="shared" si="205"/>
        <v>-3.7359950658136964E-2</v>
      </c>
      <c r="BJ135" s="65">
        <f t="shared" si="206"/>
        <v>-0.37438453316234044</v>
      </c>
      <c r="BK135" s="66">
        <f t="shared" si="207"/>
        <v>0.96332932191151077</v>
      </c>
      <c r="BL135" s="66">
        <f t="shared" si="208"/>
        <v>0.6877124127490496</v>
      </c>
      <c r="BM135" s="65">
        <f t="shared" si="167"/>
        <v>1225.1571491907055</v>
      </c>
      <c r="BN135" s="65">
        <f t="shared" si="209"/>
        <v>344.13895343412327</v>
      </c>
      <c r="BO135" s="65">
        <f t="shared" si="210"/>
        <v>1.5862765114301838</v>
      </c>
      <c r="BP135" s="65">
        <f t="shared" si="211"/>
        <v>0.8032666203557367</v>
      </c>
      <c r="BQ135" s="65">
        <f t="shared" si="212"/>
        <v>-3.7359950657082197E-2</v>
      </c>
      <c r="BR135" s="65">
        <f t="shared" si="213"/>
        <v>-0.37438453314847142</v>
      </c>
      <c r="BS135" s="66">
        <f t="shared" si="214"/>
        <v>0.96332932191252685</v>
      </c>
      <c r="BT135" s="66">
        <f t="shared" si="215"/>
        <v>0.68771241275858752</v>
      </c>
      <c r="BU135" s="65">
        <f t="shared" si="168"/>
        <v>1225.157149187884</v>
      </c>
      <c r="BV135" s="65">
        <f t="shared" si="216"/>
        <v>344.13895343404886</v>
      </c>
      <c r="BW135" s="65">
        <f t="shared" si="217"/>
        <v>1.5862765114303421</v>
      </c>
      <c r="BX135" s="65">
        <f t="shared" si="218"/>
        <v>0.80326662035569862</v>
      </c>
      <c r="BY135" s="65">
        <f t="shared" si="219"/>
        <v>-3.7359950657090218E-2</v>
      </c>
      <c r="BZ135" s="65">
        <f t="shared" si="220"/>
        <v>-0.37438453314857378</v>
      </c>
      <c r="CA135" s="66">
        <f t="shared" si="221"/>
        <v>0.96332932191251919</v>
      </c>
      <c r="CB135" s="66">
        <f t="shared" si="222"/>
        <v>0.68771241275851713</v>
      </c>
      <c r="CC135" s="65">
        <f t="shared" si="169"/>
        <v>1225.1571491879042</v>
      </c>
      <c r="CD135" s="65">
        <f t="shared" si="223"/>
        <v>344.13895343404937</v>
      </c>
      <c r="CE135" s="65">
        <f t="shared" si="224"/>
        <v>1.586276511430341</v>
      </c>
      <c r="CF135" s="65">
        <f t="shared" si="225"/>
        <v>0.80326662035569896</v>
      </c>
      <c r="CG135" s="65">
        <f t="shared" si="226"/>
        <v>-3.7359950657089996E-2</v>
      </c>
      <c r="CH135" s="65">
        <f t="shared" si="227"/>
        <v>-0.37438453314857295</v>
      </c>
      <c r="CI135" s="66">
        <f t="shared" si="228"/>
        <v>0.9633293219125193</v>
      </c>
      <c r="CJ135" s="66">
        <f t="shared" si="229"/>
        <v>0.68771241275851769</v>
      </c>
      <c r="CK135" s="65">
        <f t="shared" si="170"/>
        <v>1225.1571491879042</v>
      </c>
      <c r="CL135" s="65">
        <f t="shared" si="230"/>
        <v>344.13895343404937</v>
      </c>
      <c r="CM135" s="65">
        <f t="shared" si="231"/>
        <v>1.586276511430341</v>
      </c>
      <c r="CN135" s="65">
        <f t="shared" si="232"/>
        <v>0.80326662035569896</v>
      </c>
      <c r="CO135" s="65">
        <f t="shared" si="233"/>
        <v>-3.7359950657089996E-2</v>
      </c>
      <c r="CP135" s="65">
        <f t="shared" si="234"/>
        <v>-0.37438453314857295</v>
      </c>
      <c r="CQ135" s="66">
        <f t="shared" si="235"/>
        <v>0.9633293219125193</v>
      </c>
      <c r="CR135" s="66">
        <f t="shared" si="236"/>
        <v>0.68771241275851769</v>
      </c>
      <c r="CS135" s="65">
        <f t="shared" si="171"/>
        <v>1225.1571491879042</v>
      </c>
      <c r="CT135" s="65">
        <f t="shared" si="237"/>
        <v>344.13895343404937</v>
      </c>
      <c r="CU135" s="65">
        <f t="shared" si="238"/>
        <v>1.586276511430341</v>
      </c>
      <c r="CV135" s="65">
        <f t="shared" si="239"/>
        <v>0.80326662035569896</v>
      </c>
      <c r="CW135" s="65">
        <f t="shared" si="240"/>
        <v>-3.7359950657089996E-2</v>
      </c>
      <c r="CX135" s="65">
        <f t="shared" si="241"/>
        <v>-0.37438453314857295</v>
      </c>
      <c r="CY135" s="66">
        <f t="shared" si="242"/>
        <v>0.9633293219125193</v>
      </c>
      <c r="CZ135" s="66">
        <f t="shared" si="243"/>
        <v>0.68771241275851769</v>
      </c>
      <c r="DA135" s="65">
        <f t="shared" si="172"/>
        <v>1225.1571491879042</v>
      </c>
      <c r="DB135" s="65">
        <f t="shared" si="244"/>
        <v>344.13895343404937</v>
      </c>
      <c r="DC135" s="65">
        <f t="shared" si="245"/>
        <v>1.586276511430341</v>
      </c>
      <c r="DD135" s="65">
        <f t="shared" si="246"/>
        <v>0.80326662035569896</v>
      </c>
      <c r="DE135" s="65">
        <f t="shared" si="247"/>
        <v>-3.7359950657089996E-2</v>
      </c>
      <c r="DF135" s="65">
        <f t="shared" si="248"/>
        <v>-0.37438453314857295</v>
      </c>
      <c r="DG135" s="66">
        <f t="shared" si="249"/>
        <v>0.9633293219125193</v>
      </c>
      <c r="DH135" s="66">
        <f t="shared" si="250"/>
        <v>0.68771241275851769</v>
      </c>
      <c r="DI135" s="65">
        <f t="shared" si="173"/>
        <v>1225.1571491879042</v>
      </c>
      <c r="DJ135" s="65">
        <f t="shared" si="251"/>
        <v>344.13895343404937</v>
      </c>
      <c r="DK135" s="65">
        <f t="shared" si="252"/>
        <v>1.586276511430341</v>
      </c>
      <c r="DL135" s="65">
        <f t="shared" si="253"/>
        <v>0.80326662035569896</v>
      </c>
      <c r="DM135" s="65">
        <f t="shared" si="254"/>
        <v>-3.7359950657089996E-2</v>
      </c>
      <c r="DN135" s="65">
        <f t="shared" si="255"/>
        <v>-0.37438453314857295</v>
      </c>
      <c r="DO135" s="66">
        <f t="shared" si="256"/>
        <v>0.9633293219125193</v>
      </c>
      <c r="DP135" s="66">
        <f t="shared" si="257"/>
        <v>0.68771241275851769</v>
      </c>
      <c r="DQ135" s="65">
        <f t="shared" si="174"/>
        <v>1225.1571491879042</v>
      </c>
      <c r="DR135" s="65">
        <f t="shared" si="258"/>
        <v>344.13895343404937</v>
      </c>
      <c r="DS135" s="65">
        <f t="shared" si="259"/>
        <v>1.586276511430341</v>
      </c>
      <c r="DT135" s="65">
        <f t="shared" si="260"/>
        <v>0.80326662035569896</v>
      </c>
      <c r="DU135" s="65">
        <f t="shared" si="261"/>
        <v>-3.7359950657089996E-2</v>
      </c>
      <c r="DV135" s="65">
        <f t="shared" si="262"/>
        <v>-0.37438453314857295</v>
      </c>
      <c r="DW135" s="66">
        <f t="shared" si="263"/>
        <v>0.9633293219125193</v>
      </c>
      <c r="DX135" s="66">
        <f t="shared" si="264"/>
        <v>0.68771241275851769</v>
      </c>
      <c r="DY135" s="65">
        <f t="shared" si="175"/>
        <v>1225.1571491879042</v>
      </c>
      <c r="DZ135" s="65">
        <f t="shared" si="265"/>
        <v>344.13895343404937</v>
      </c>
      <c r="EA135" s="65">
        <f t="shared" si="266"/>
        <v>1.586276511430341</v>
      </c>
      <c r="EB135" s="65">
        <f t="shared" si="267"/>
        <v>0.80326662035569896</v>
      </c>
      <c r="EC135" s="65">
        <f t="shared" si="268"/>
        <v>-3.7359950657089996E-2</v>
      </c>
      <c r="ED135" s="65">
        <f t="shared" si="269"/>
        <v>-0.37438453314857295</v>
      </c>
      <c r="EE135" s="66">
        <f t="shared" si="270"/>
        <v>0.9633293219125193</v>
      </c>
      <c r="EF135" s="66">
        <f t="shared" si="271"/>
        <v>0.68771241275851769</v>
      </c>
      <c r="EG135" s="65">
        <f t="shared" si="176"/>
        <v>1225.1571491879042</v>
      </c>
      <c r="EH135" s="65">
        <f t="shared" si="272"/>
        <v>344.13895343404937</v>
      </c>
      <c r="EI135" s="65">
        <f t="shared" si="273"/>
        <v>1.586276511430341</v>
      </c>
      <c r="EJ135" s="65">
        <f t="shared" si="274"/>
        <v>0.80326662035569896</v>
      </c>
      <c r="EK135" s="65">
        <f t="shared" si="275"/>
        <v>-3.7359950657089996E-2</v>
      </c>
      <c r="EL135" s="65">
        <f t="shared" si="276"/>
        <v>-0.37438453314857295</v>
      </c>
      <c r="EM135" s="66">
        <f t="shared" si="277"/>
        <v>0.9633293219125193</v>
      </c>
      <c r="EN135" s="66">
        <f t="shared" si="278"/>
        <v>0.68771241275851769</v>
      </c>
      <c r="EO135" s="65">
        <f t="shared" si="177"/>
        <v>1225.1571491879042</v>
      </c>
      <c r="EP135" s="65">
        <f t="shared" si="279"/>
        <v>344.13895343404937</v>
      </c>
      <c r="EQ135" s="65">
        <f t="shared" si="280"/>
        <v>1.586276511430341</v>
      </c>
      <c r="ER135" s="65">
        <f t="shared" si="281"/>
        <v>0.80326662035569896</v>
      </c>
      <c r="ES135" s="65">
        <f t="shared" si="282"/>
        <v>-3.7359950657089996E-2</v>
      </c>
      <c r="ET135" s="65">
        <f t="shared" si="283"/>
        <v>-0.37438453314857295</v>
      </c>
      <c r="EU135" s="66">
        <f t="shared" si="284"/>
        <v>0.9633293219125193</v>
      </c>
      <c r="EV135" s="66">
        <f t="shared" si="285"/>
        <v>0.68771241275851769</v>
      </c>
      <c r="EW135" s="65">
        <f t="shared" si="178"/>
        <v>0.82047097113005507</v>
      </c>
      <c r="EX135" s="65">
        <f t="shared" si="286"/>
        <v>70.988953434049392</v>
      </c>
      <c r="EY135" s="16"/>
      <c r="EZ135" s="16"/>
      <c r="FA135" s="16"/>
      <c r="FB135" s="16"/>
      <c r="FC135" s="16"/>
      <c r="FD135" s="16"/>
      <c r="FE135" s="16"/>
      <c r="FF135" s="16"/>
      <c r="FG135" s="16"/>
      <c r="FH135" s="16"/>
      <c r="FI135" s="16"/>
      <c r="FJ135" s="16"/>
    </row>
    <row r="136" spans="19:166" x14ac:dyDescent="0.3">
      <c r="S136" s="50">
        <v>0.74</v>
      </c>
      <c r="T136" s="65">
        <f t="shared" si="179"/>
        <v>0.73428886438809249</v>
      </c>
      <c r="U136" s="65">
        <f t="shared" si="180"/>
        <v>0.2657111356119074</v>
      </c>
      <c r="V136" s="65">
        <f t="shared" si="181"/>
        <v>0.73428886438809249</v>
      </c>
      <c r="W136" s="65">
        <f t="shared" si="182"/>
        <v>0.2657111356119074</v>
      </c>
      <c r="X136" s="65">
        <f t="shared" si="183"/>
        <v>0.7182024169184289</v>
      </c>
      <c r="Y136" s="65">
        <f t="shared" si="184"/>
        <v>0.28179758308157099</v>
      </c>
      <c r="Z136" s="55">
        <f t="shared" si="162"/>
        <v>340.80099149755063</v>
      </c>
      <c r="AA136" s="65">
        <f t="shared" si="185"/>
        <v>1.5934612134027271</v>
      </c>
      <c r="AB136" s="65">
        <f t="shared" si="186"/>
        <v>0.80154493207707189</v>
      </c>
      <c r="AC136" s="65">
        <f t="shared" si="295"/>
        <v>-3.4765498438730696E-2</v>
      </c>
      <c r="AD136" s="65">
        <f t="shared" si="296"/>
        <v>-0.38721277423474587</v>
      </c>
      <c r="AE136" s="66">
        <f t="shared" si="187"/>
        <v>0.96583187878711951</v>
      </c>
      <c r="AF136" s="66">
        <f t="shared" si="188"/>
        <v>0.67894661720970395</v>
      </c>
      <c r="AG136" s="65">
        <f t="shared" si="163"/>
        <v>1219.211874369865</v>
      </c>
      <c r="AH136" s="65">
        <f t="shared" si="189"/>
        <v>343.98188465779458</v>
      </c>
      <c r="AI136" s="65">
        <f t="shared" si="190"/>
        <v>1.5866107423270059</v>
      </c>
      <c r="AJ136" s="65">
        <f t="shared" si="191"/>
        <v>0.80318627284981592</v>
      </c>
      <c r="AK136" s="65">
        <f t="shared" si="287"/>
        <v>-3.4456912100790105E-2</v>
      </c>
      <c r="AL136" s="65">
        <f t="shared" si="288"/>
        <v>-0.38269836191195861</v>
      </c>
      <c r="AM136" s="66">
        <f t="shared" si="289"/>
        <v>0.96612996730031664</v>
      </c>
      <c r="AN136" s="66">
        <f t="shared" si="290"/>
        <v>0.68201859104600815</v>
      </c>
      <c r="AO136" s="65">
        <f t="shared" si="164"/>
        <v>1218.3436318568079</v>
      </c>
      <c r="AP136" s="65">
        <f t="shared" si="192"/>
        <v>343.9588958419958</v>
      </c>
      <c r="AQ136" s="65">
        <f t="shared" si="193"/>
        <v>1.5866596923690173</v>
      </c>
      <c r="AR136" s="65">
        <f t="shared" si="194"/>
        <v>0.80317450758991338</v>
      </c>
      <c r="AS136" s="65">
        <f t="shared" si="291"/>
        <v>-3.4459124404251279E-2</v>
      </c>
      <c r="AT136" s="65">
        <f t="shared" si="292"/>
        <v>-0.38273064009648972</v>
      </c>
      <c r="AU136" s="66">
        <f t="shared" si="293"/>
        <v>0.96612782993001023</v>
      </c>
      <c r="AV136" s="66">
        <f t="shared" si="294"/>
        <v>0.68199657707936012</v>
      </c>
      <c r="AW136" s="65">
        <f t="shared" si="165"/>
        <v>1218.3497941763342</v>
      </c>
      <c r="AX136" s="65">
        <f t="shared" si="195"/>
        <v>343.95905904990076</v>
      </c>
      <c r="AY136" s="65">
        <f t="shared" si="196"/>
        <v>1.5866593448223489</v>
      </c>
      <c r="AZ136" s="65">
        <f t="shared" si="197"/>
        <v>0.80317459112170109</v>
      </c>
      <c r="BA136" s="65">
        <f t="shared" si="198"/>
        <v>-3.4459108697206253E-2</v>
      </c>
      <c r="BB136" s="65">
        <f t="shared" si="199"/>
        <v>-0.38273041092151161</v>
      </c>
      <c r="BC136" s="66">
        <f t="shared" si="200"/>
        <v>0.9661278451050237</v>
      </c>
      <c r="BD136" s="66">
        <f t="shared" si="201"/>
        <v>0.68199673337592859</v>
      </c>
      <c r="BE136" s="65">
        <f t="shared" si="166"/>
        <v>1218.3497504215693</v>
      </c>
      <c r="BF136" s="65">
        <f t="shared" si="202"/>
        <v>343.9590578910661</v>
      </c>
      <c r="BG136" s="65">
        <f t="shared" si="203"/>
        <v>1.5866593472900534</v>
      </c>
      <c r="BH136" s="65">
        <f t="shared" si="204"/>
        <v>0.80317459052859563</v>
      </c>
      <c r="BI136" s="65">
        <f t="shared" si="205"/>
        <v>-3.4459108808731848E-2</v>
      </c>
      <c r="BJ136" s="65">
        <f t="shared" si="206"/>
        <v>-0.38273041254873513</v>
      </c>
      <c r="BK136" s="66">
        <f t="shared" si="207"/>
        <v>0.96612784499727578</v>
      </c>
      <c r="BL136" s="66">
        <f t="shared" si="208"/>
        <v>0.68199673226616753</v>
      </c>
      <c r="BM136" s="65">
        <f t="shared" si="167"/>
        <v>1218.3497507322434</v>
      </c>
      <c r="BN136" s="65">
        <f t="shared" si="209"/>
        <v>343.95905789929424</v>
      </c>
      <c r="BO136" s="65">
        <f t="shared" si="210"/>
        <v>1.5866593472725319</v>
      </c>
      <c r="BP136" s="65">
        <f t="shared" si="211"/>
        <v>0.80317459053280693</v>
      </c>
      <c r="BQ136" s="65">
        <f t="shared" si="212"/>
        <v>-3.4459108807940064E-2</v>
      </c>
      <c r="BR136" s="65">
        <f t="shared" si="213"/>
        <v>-0.38273041253718149</v>
      </c>
      <c r="BS136" s="66">
        <f t="shared" si="214"/>
        <v>0.96612784499804072</v>
      </c>
      <c r="BT136" s="66">
        <f t="shared" si="215"/>
        <v>0.681996732274047</v>
      </c>
      <c r="BU136" s="65">
        <f t="shared" si="168"/>
        <v>1218.3497507300378</v>
      </c>
      <c r="BV136" s="65">
        <f t="shared" si="216"/>
        <v>343.95905789923575</v>
      </c>
      <c r="BW136" s="65">
        <f t="shared" si="217"/>
        <v>1.5866593472726565</v>
      </c>
      <c r="BX136" s="65">
        <f t="shared" si="218"/>
        <v>0.80317459053277707</v>
      </c>
      <c r="BY136" s="65">
        <f t="shared" si="219"/>
        <v>-3.4459108807945421E-2</v>
      </c>
      <c r="BZ136" s="65">
        <f t="shared" si="220"/>
        <v>-0.38273041253726409</v>
      </c>
      <c r="CA136" s="66">
        <f t="shared" si="221"/>
        <v>0.9661278449980355</v>
      </c>
      <c r="CB136" s="66">
        <f t="shared" si="222"/>
        <v>0.68199673227399071</v>
      </c>
      <c r="CC136" s="65">
        <f t="shared" si="169"/>
        <v>1218.3497507300531</v>
      </c>
      <c r="CD136" s="65">
        <f t="shared" si="223"/>
        <v>343.9590578992362</v>
      </c>
      <c r="CE136" s="65">
        <f t="shared" si="224"/>
        <v>1.5866593472726553</v>
      </c>
      <c r="CF136" s="65">
        <f t="shared" si="225"/>
        <v>0.80317459053277729</v>
      </c>
      <c r="CG136" s="65">
        <f t="shared" si="226"/>
        <v>-3.4459108807945615E-2</v>
      </c>
      <c r="CH136" s="65">
        <f t="shared" si="227"/>
        <v>-0.38273041253726287</v>
      </c>
      <c r="CI136" s="66">
        <f t="shared" si="228"/>
        <v>0.96612784499803539</v>
      </c>
      <c r="CJ136" s="66">
        <f t="shared" si="229"/>
        <v>0.68199673227399149</v>
      </c>
      <c r="CK136" s="65">
        <f t="shared" si="170"/>
        <v>1218.3497507300528</v>
      </c>
      <c r="CL136" s="65">
        <f t="shared" si="230"/>
        <v>343.95905789923614</v>
      </c>
      <c r="CM136" s="65">
        <f t="shared" si="231"/>
        <v>1.5866593472726556</v>
      </c>
      <c r="CN136" s="65">
        <f t="shared" si="232"/>
        <v>0.80317459053277729</v>
      </c>
      <c r="CO136" s="65">
        <f t="shared" si="233"/>
        <v>-3.4459108807945754E-2</v>
      </c>
      <c r="CP136" s="65">
        <f t="shared" si="234"/>
        <v>-0.38273041253726248</v>
      </c>
      <c r="CQ136" s="66">
        <f t="shared" si="235"/>
        <v>0.96612784499803517</v>
      </c>
      <c r="CR136" s="66">
        <f t="shared" si="236"/>
        <v>0.68199673227399182</v>
      </c>
      <c r="CS136" s="65">
        <f t="shared" si="171"/>
        <v>1218.3497507300533</v>
      </c>
      <c r="CT136" s="65">
        <f t="shared" si="237"/>
        <v>343.9590578992362</v>
      </c>
      <c r="CU136" s="65">
        <f t="shared" si="238"/>
        <v>1.5866593472726553</v>
      </c>
      <c r="CV136" s="65">
        <f t="shared" si="239"/>
        <v>0.80317459053277729</v>
      </c>
      <c r="CW136" s="65">
        <f t="shared" si="240"/>
        <v>-3.4459108807945615E-2</v>
      </c>
      <c r="CX136" s="65">
        <f t="shared" si="241"/>
        <v>-0.38273041253726287</v>
      </c>
      <c r="CY136" s="66">
        <f t="shared" si="242"/>
        <v>0.96612784499803539</v>
      </c>
      <c r="CZ136" s="66">
        <f t="shared" si="243"/>
        <v>0.68199673227399149</v>
      </c>
      <c r="DA136" s="65">
        <f t="shared" si="172"/>
        <v>1218.3497507300528</v>
      </c>
      <c r="DB136" s="65">
        <f t="shared" si="244"/>
        <v>343.95905789923614</v>
      </c>
      <c r="DC136" s="65">
        <f t="shared" si="245"/>
        <v>1.5866593472726556</v>
      </c>
      <c r="DD136" s="65">
        <f t="shared" si="246"/>
        <v>0.80317459053277729</v>
      </c>
      <c r="DE136" s="65">
        <f t="shared" si="247"/>
        <v>-3.4459108807945754E-2</v>
      </c>
      <c r="DF136" s="65">
        <f t="shared" si="248"/>
        <v>-0.38273041253726248</v>
      </c>
      <c r="DG136" s="66">
        <f t="shared" si="249"/>
        <v>0.96612784499803517</v>
      </c>
      <c r="DH136" s="66">
        <f t="shared" si="250"/>
        <v>0.68199673227399182</v>
      </c>
      <c r="DI136" s="65">
        <f t="shared" si="173"/>
        <v>1218.3497507300533</v>
      </c>
      <c r="DJ136" s="65">
        <f t="shared" si="251"/>
        <v>343.9590578992362</v>
      </c>
      <c r="DK136" s="65">
        <f t="shared" si="252"/>
        <v>1.5866593472726553</v>
      </c>
      <c r="DL136" s="65">
        <f t="shared" si="253"/>
        <v>0.80317459053277729</v>
      </c>
      <c r="DM136" s="65">
        <f t="shared" si="254"/>
        <v>-3.4459108807945615E-2</v>
      </c>
      <c r="DN136" s="65">
        <f t="shared" si="255"/>
        <v>-0.38273041253726287</v>
      </c>
      <c r="DO136" s="66">
        <f t="shared" si="256"/>
        <v>0.96612784499803539</v>
      </c>
      <c r="DP136" s="66">
        <f t="shared" si="257"/>
        <v>0.68199673227399149</v>
      </c>
      <c r="DQ136" s="65">
        <f t="shared" si="174"/>
        <v>1218.3497507300528</v>
      </c>
      <c r="DR136" s="65">
        <f t="shared" si="258"/>
        <v>343.95905789923614</v>
      </c>
      <c r="DS136" s="65">
        <f t="shared" si="259"/>
        <v>1.5866593472726556</v>
      </c>
      <c r="DT136" s="65">
        <f t="shared" si="260"/>
        <v>0.80317459053277729</v>
      </c>
      <c r="DU136" s="65">
        <f t="shared" si="261"/>
        <v>-3.4459108807945754E-2</v>
      </c>
      <c r="DV136" s="65">
        <f t="shared" si="262"/>
        <v>-0.38273041253726248</v>
      </c>
      <c r="DW136" s="66">
        <f t="shared" si="263"/>
        <v>0.96612784499803517</v>
      </c>
      <c r="DX136" s="66">
        <f t="shared" si="264"/>
        <v>0.68199673227399182</v>
      </c>
      <c r="DY136" s="65">
        <f t="shared" si="175"/>
        <v>1218.3497507300533</v>
      </c>
      <c r="DZ136" s="65">
        <f t="shared" si="265"/>
        <v>343.9590578992362</v>
      </c>
      <c r="EA136" s="65">
        <f t="shared" si="266"/>
        <v>1.5866593472726553</v>
      </c>
      <c r="EB136" s="65">
        <f t="shared" si="267"/>
        <v>0.80317459053277729</v>
      </c>
      <c r="EC136" s="65">
        <f t="shared" si="268"/>
        <v>-3.4459108807945615E-2</v>
      </c>
      <c r="ED136" s="65">
        <f t="shared" si="269"/>
        <v>-0.38273041253726287</v>
      </c>
      <c r="EE136" s="66">
        <f t="shared" si="270"/>
        <v>0.96612784499803539</v>
      </c>
      <c r="EF136" s="66">
        <f t="shared" si="271"/>
        <v>0.68199673227399149</v>
      </c>
      <c r="EG136" s="65">
        <f t="shared" si="176"/>
        <v>1218.3497507300528</v>
      </c>
      <c r="EH136" s="65">
        <f t="shared" si="272"/>
        <v>343.95905789923614</v>
      </c>
      <c r="EI136" s="65">
        <f t="shared" si="273"/>
        <v>1.5866593472726556</v>
      </c>
      <c r="EJ136" s="65">
        <f t="shared" si="274"/>
        <v>0.80317459053277729</v>
      </c>
      <c r="EK136" s="65">
        <f t="shared" si="275"/>
        <v>-3.4459108807945754E-2</v>
      </c>
      <c r="EL136" s="65">
        <f t="shared" si="276"/>
        <v>-0.38273041253726248</v>
      </c>
      <c r="EM136" s="66">
        <f t="shared" si="277"/>
        <v>0.96612784499803517</v>
      </c>
      <c r="EN136" s="66">
        <f t="shared" si="278"/>
        <v>0.68199673227399182</v>
      </c>
      <c r="EO136" s="65">
        <f t="shared" si="177"/>
        <v>1218.3497507300533</v>
      </c>
      <c r="EP136" s="65">
        <f t="shared" si="279"/>
        <v>343.9590578992362</v>
      </c>
      <c r="EQ136" s="65">
        <f t="shared" si="280"/>
        <v>1.5866593472726553</v>
      </c>
      <c r="ER136" s="65">
        <f t="shared" si="281"/>
        <v>0.80317459053277729</v>
      </c>
      <c r="ES136" s="65">
        <f t="shared" si="282"/>
        <v>-3.4459108807945615E-2</v>
      </c>
      <c r="ET136" s="65">
        <f t="shared" si="283"/>
        <v>-0.38273041253726287</v>
      </c>
      <c r="EU136" s="66">
        <f t="shared" si="284"/>
        <v>0.96612784499803539</v>
      </c>
      <c r="EV136" s="66">
        <f t="shared" si="285"/>
        <v>0.68199673227399149</v>
      </c>
      <c r="EW136" s="65">
        <f t="shared" si="178"/>
        <v>0.82949176609596664</v>
      </c>
      <c r="EX136" s="65">
        <f t="shared" si="286"/>
        <v>70.809057899236223</v>
      </c>
      <c r="EY136" s="16"/>
      <c r="EZ136" s="16"/>
      <c r="FA136" s="16"/>
      <c r="FB136" s="16"/>
      <c r="FC136" s="16"/>
      <c r="FD136" s="16"/>
      <c r="FE136" s="16"/>
      <c r="FF136" s="16"/>
      <c r="FG136" s="16"/>
      <c r="FH136" s="16"/>
      <c r="FI136" s="16"/>
      <c r="FJ136" s="16"/>
    </row>
    <row r="137" spans="19:166" x14ac:dyDescent="0.3">
      <c r="S137" s="50">
        <v>0.75</v>
      </c>
      <c r="T137" s="65">
        <f t="shared" si="179"/>
        <v>0.74443266171792155</v>
      </c>
      <c r="U137" s="65">
        <f t="shared" si="180"/>
        <v>0.2555673382820785</v>
      </c>
      <c r="V137" s="65">
        <f t="shared" si="181"/>
        <v>0.74443266171792155</v>
      </c>
      <c r="W137" s="65">
        <f t="shared" si="182"/>
        <v>0.2555673382820785</v>
      </c>
      <c r="X137" s="65">
        <f t="shared" si="183"/>
        <v>0.72873345935727796</v>
      </c>
      <c r="Y137" s="65">
        <f t="shared" si="184"/>
        <v>0.27126654064272215</v>
      </c>
      <c r="Z137" s="55">
        <f t="shared" si="162"/>
        <v>340.74083347026294</v>
      </c>
      <c r="AA137" s="65">
        <f t="shared" si="185"/>
        <v>1.5935922912832736</v>
      </c>
      <c r="AB137" s="65">
        <f t="shared" si="186"/>
        <v>0.80151362792869285</v>
      </c>
      <c r="AC137" s="65">
        <f t="shared" si="295"/>
        <v>-3.1959589866673549E-2</v>
      </c>
      <c r="AD137" s="65">
        <f t="shared" si="296"/>
        <v>-0.39551362675537488</v>
      </c>
      <c r="AE137" s="66">
        <f t="shared" si="187"/>
        <v>0.96854572035009301</v>
      </c>
      <c r="AF137" s="66">
        <f t="shared" si="188"/>
        <v>0.673334108003524</v>
      </c>
      <c r="AG137" s="65">
        <f t="shared" si="163"/>
        <v>1212.3201343137509</v>
      </c>
      <c r="AH137" s="65">
        <f t="shared" si="189"/>
        <v>343.79905161629392</v>
      </c>
      <c r="AI137" s="65">
        <f t="shared" si="190"/>
        <v>1.587000271179283</v>
      </c>
      <c r="AJ137" s="65">
        <f t="shared" si="191"/>
        <v>0.80309266347333985</v>
      </c>
      <c r="AK137" s="65">
        <f t="shared" si="287"/>
        <v>-3.1688115468709074E-2</v>
      </c>
      <c r="AL137" s="65">
        <f t="shared" si="288"/>
        <v>-0.3910955559280247</v>
      </c>
      <c r="AM137" s="66">
        <f t="shared" si="289"/>
        <v>0.96880869140976611</v>
      </c>
      <c r="AN137" s="66">
        <f t="shared" si="290"/>
        <v>0.6763155269936747</v>
      </c>
      <c r="AO137" s="65">
        <f t="shared" si="164"/>
        <v>1211.5245891575664</v>
      </c>
      <c r="AP137" s="65">
        <f t="shared" si="192"/>
        <v>343.77789350015837</v>
      </c>
      <c r="AQ137" s="65">
        <f t="shared" si="193"/>
        <v>1.5870453818252386</v>
      </c>
      <c r="AR137" s="65">
        <f t="shared" si="194"/>
        <v>0.80308182492671265</v>
      </c>
      <c r="AS137" s="65">
        <f t="shared" si="291"/>
        <v>-3.1689979225777154E-2</v>
      </c>
      <c r="AT137" s="65">
        <f t="shared" si="292"/>
        <v>-0.39112580929217605</v>
      </c>
      <c r="AU137" s="66">
        <f t="shared" si="293"/>
        <v>0.96880688578740248</v>
      </c>
      <c r="AV137" s="66">
        <f t="shared" si="294"/>
        <v>0.67629506648325655</v>
      </c>
      <c r="AW137" s="65">
        <f t="shared" si="165"/>
        <v>1211.5299989228502</v>
      </c>
      <c r="AX137" s="65">
        <f t="shared" si="195"/>
        <v>343.77803741398441</v>
      </c>
      <c r="AY137" s="65">
        <f t="shared" si="196"/>
        <v>1.5870450749673832</v>
      </c>
      <c r="AZ137" s="65">
        <f t="shared" si="197"/>
        <v>0.80308189865263391</v>
      </c>
      <c r="BA137" s="65">
        <f t="shared" si="198"/>
        <v>-3.1689966548152329E-2</v>
      </c>
      <c r="BB137" s="65">
        <f t="shared" si="199"/>
        <v>-0.39112560349947884</v>
      </c>
      <c r="BC137" s="66">
        <f t="shared" si="200"/>
        <v>0.96880689806957276</v>
      </c>
      <c r="BD137" s="66">
        <f t="shared" si="201"/>
        <v>0.67629520565985679</v>
      </c>
      <c r="BE137" s="65">
        <f t="shared" si="166"/>
        <v>1211.5299621221955</v>
      </c>
      <c r="BF137" s="65">
        <f t="shared" si="202"/>
        <v>343.778036434993</v>
      </c>
      <c r="BG137" s="65">
        <f t="shared" si="203"/>
        <v>1.5870450770548201</v>
      </c>
      <c r="BH137" s="65">
        <f t="shared" si="204"/>
        <v>0.80308189815110453</v>
      </c>
      <c r="BI137" s="65">
        <f t="shared" si="205"/>
        <v>-3.1689966634393052E-2</v>
      </c>
      <c r="BJ137" s="65">
        <f t="shared" si="206"/>
        <v>-0.39112560489940884</v>
      </c>
      <c r="BK137" s="66">
        <f t="shared" si="207"/>
        <v>0.96880689798602215</v>
      </c>
      <c r="BL137" s="66">
        <f t="shared" si="208"/>
        <v>0.67629520471309079</v>
      </c>
      <c r="BM137" s="65">
        <f t="shared" si="167"/>
        <v>1211.5299623725364</v>
      </c>
      <c r="BN137" s="65">
        <f t="shared" si="209"/>
        <v>343.77803644165266</v>
      </c>
      <c r="BO137" s="65">
        <f t="shared" si="210"/>
        <v>1.5870450770406201</v>
      </c>
      <c r="BP137" s="65">
        <f t="shared" si="211"/>
        <v>0.80308189815451625</v>
      </c>
      <c r="BQ137" s="65">
        <f t="shared" si="212"/>
        <v>-3.1689966633806618E-2</v>
      </c>
      <c r="BR137" s="65">
        <f t="shared" si="213"/>
        <v>-0.39112560488988518</v>
      </c>
      <c r="BS137" s="66">
        <f t="shared" si="214"/>
        <v>0.96880689798659037</v>
      </c>
      <c r="BT137" s="66">
        <f t="shared" si="215"/>
        <v>0.67629520471953164</v>
      </c>
      <c r="BU137" s="65">
        <f t="shared" si="168"/>
        <v>1211.5299623708333</v>
      </c>
      <c r="BV137" s="65">
        <f t="shared" si="216"/>
        <v>343.77803644160747</v>
      </c>
      <c r="BW137" s="65">
        <f t="shared" si="217"/>
        <v>1.5870450770407167</v>
      </c>
      <c r="BX137" s="65">
        <f t="shared" si="218"/>
        <v>0.80308189815449305</v>
      </c>
      <c r="BY137" s="65">
        <f t="shared" si="219"/>
        <v>-3.1689966633810435E-2</v>
      </c>
      <c r="BZ137" s="65">
        <f t="shared" si="220"/>
        <v>-0.39112560488994985</v>
      </c>
      <c r="CA137" s="66">
        <f t="shared" si="221"/>
        <v>0.96880689798658659</v>
      </c>
      <c r="CB137" s="66">
        <f t="shared" si="222"/>
        <v>0.6762952047194879</v>
      </c>
      <c r="CC137" s="65">
        <f t="shared" si="169"/>
        <v>1211.5299623708445</v>
      </c>
      <c r="CD137" s="65">
        <f t="shared" si="223"/>
        <v>343.7780364416077</v>
      </c>
      <c r="CE137" s="65">
        <f t="shared" si="224"/>
        <v>1.5870450770407163</v>
      </c>
      <c r="CF137" s="65">
        <f t="shared" si="225"/>
        <v>0.80308189815449316</v>
      </c>
      <c r="CG137" s="65">
        <f t="shared" si="226"/>
        <v>-3.168996663381024E-2</v>
      </c>
      <c r="CH137" s="65">
        <f t="shared" si="227"/>
        <v>-0.39112560488995024</v>
      </c>
      <c r="CI137" s="66">
        <f t="shared" si="228"/>
        <v>0.96880689798658681</v>
      </c>
      <c r="CJ137" s="66">
        <f t="shared" si="229"/>
        <v>0.67629520471948756</v>
      </c>
      <c r="CK137" s="65">
        <f t="shared" si="170"/>
        <v>1211.5299623708443</v>
      </c>
      <c r="CL137" s="65">
        <f t="shared" si="230"/>
        <v>343.7780364416077</v>
      </c>
      <c r="CM137" s="65">
        <f t="shared" si="231"/>
        <v>1.5870450770407163</v>
      </c>
      <c r="CN137" s="65">
        <f t="shared" si="232"/>
        <v>0.80308189815449316</v>
      </c>
      <c r="CO137" s="65">
        <f t="shared" si="233"/>
        <v>-3.168996663381024E-2</v>
      </c>
      <c r="CP137" s="65">
        <f t="shared" si="234"/>
        <v>-0.39112560488995024</v>
      </c>
      <c r="CQ137" s="66">
        <f t="shared" si="235"/>
        <v>0.96880689798658681</v>
      </c>
      <c r="CR137" s="66">
        <f t="shared" si="236"/>
        <v>0.67629520471948756</v>
      </c>
      <c r="CS137" s="65">
        <f t="shared" si="171"/>
        <v>1211.5299623708443</v>
      </c>
      <c r="CT137" s="65">
        <f t="shared" si="237"/>
        <v>343.7780364416077</v>
      </c>
      <c r="CU137" s="65">
        <f t="shared" si="238"/>
        <v>1.5870450770407163</v>
      </c>
      <c r="CV137" s="65">
        <f t="shared" si="239"/>
        <v>0.80308189815449316</v>
      </c>
      <c r="CW137" s="65">
        <f t="shared" si="240"/>
        <v>-3.168996663381024E-2</v>
      </c>
      <c r="CX137" s="65">
        <f t="shared" si="241"/>
        <v>-0.39112560488995024</v>
      </c>
      <c r="CY137" s="66">
        <f t="shared" si="242"/>
        <v>0.96880689798658681</v>
      </c>
      <c r="CZ137" s="66">
        <f t="shared" si="243"/>
        <v>0.67629520471948756</v>
      </c>
      <c r="DA137" s="65">
        <f t="shared" si="172"/>
        <v>1211.5299623708443</v>
      </c>
      <c r="DB137" s="65">
        <f t="shared" si="244"/>
        <v>343.7780364416077</v>
      </c>
      <c r="DC137" s="65">
        <f t="shared" si="245"/>
        <v>1.5870450770407163</v>
      </c>
      <c r="DD137" s="65">
        <f t="shared" si="246"/>
        <v>0.80308189815449316</v>
      </c>
      <c r="DE137" s="65">
        <f t="shared" si="247"/>
        <v>-3.168996663381024E-2</v>
      </c>
      <c r="DF137" s="65">
        <f t="shared" si="248"/>
        <v>-0.39112560488995024</v>
      </c>
      <c r="DG137" s="66">
        <f t="shared" si="249"/>
        <v>0.96880689798658681</v>
      </c>
      <c r="DH137" s="66">
        <f t="shared" si="250"/>
        <v>0.67629520471948756</v>
      </c>
      <c r="DI137" s="65">
        <f t="shared" si="173"/>
        <v>1211.5299623708443</v>
      </c>
      <c r="DJ137" s="65">
        <f t="shared" si="251"/>
        <v>343.7780364416077</v>
      </c>
      <c r="DK137" s="65">
        <f t="shared" si="252"/>
        <v>1.5870450770407163</v>
      </c>
      <c r="DL137" s="65">
        <f t="shared" si="253"/>
        <v>0.80308189815449316</v>
      </c>
      <c r="DM137" s="65">
        <f t="shared" si="254"/>
        <v>-3.168996663381024E-2</v>
      </c>
      <c r="DN137" s="65">
        <f t="shared" si="255"/>
        <v>-0.39112560488995024</v>
      </c>
      <c r="DO137" s="66">
        <f t="shared" si="256"/>
        <v>0.96880689798658681</v>
      </c>
      <c r="DP137" s="66">
        <f t="shared" si="257"/>
        <v>0.67629520471948756</v>
      </c>
      <c r="DQ137" s="65">
        <f t="shared" si="174"/>
        <v>1211.5299623708443</v>
      </c>
      <c r="DR137" s="65">
        <f t="shared" si="258"/>
        <v>343.7780364416077</v>
      </c>
      <c r="DS137" s="65">
        <f t="shared" si="259"/>
        <v>1.5870450770407163</v>
      </c>
      <c r="DT137" s="65">
        <f t="shared" si="260"/>
        <v>0.80308189815449316</v>
      </c>
      <c r="DU137" s="65">
        <f t="shared" si="261"/>
        <v>-3.168996663381024E-2</v>
      </c>
      <c r="DV137" s="65">
        <f t="shared" si="262"/>
        <v>-0.39112560488995024</v>
      </c>
      <c r="DW137" s="66">
        <f t="shared" si="263"/>
        <v>0.96880689798658681</v>
      </c>
      <c r="DX137" s="66">
        <f t="shared" si="264"/>
        <v>0.67629520471948756</v>
      </c>
      <c r="DY137" s="65">
        <f t="shared" si="175"/>
        <v>1211.5299623708443</v>
      </c>
      <c r="DZ137" s="65">
        <f t="shared" si="265"/>
        <v>343.7780364416077</v>
      </c>
      <c r="EA137" s="65">
        <f t="shared" si="266"/>
        <v>1.5870450770407163</v>
      </c>
      <c r="EB137" s="65">
        <f t="shared" si="267"/>
        <v>0.80308189815449316</v>
      </c>
      <c r="EC137" s="65">
        <f t="shared" si="268"/>
        <v>-3.168996663381024E-2</v>
      </c>
      <c r="ED137" s="65">
        <f t="shared" si="269"/>
        <v>-0.39112560488995024</v>
      </c>
      <c r="EE137" s="66">
        <f t="shared" si="270"/>
        <v>0.96880689798658681</v>
      </c>
      <c r="EF137" s="66">
        <f t="shared" si="271"/>
        <v>0.67629520471948756</v>
      </c>
      <c r="EG137" s="65">
        <f t="shared" si="176"/>
        <v>1211.5299623708443</v>
      </c>
      <c r="EH137" s="65">
        <f t="shared" si="272"/>
        <v>343.7780364416077</v>
      </c>
      <c r="EI137" s="65">
        <f t="shared" si="273"/>
        <v>1.5870450770407163</v>
      </c>
      <c r="EJ137" s="65">
        <f t="shared" si="274"/>
        <v>0.80308189815449316</v>
      </c>
      <c r="EK137" s="65">
        <f t="shared" si="275"/>
        <v>-3.168996663381024E-2</v>
      </c>
      <c r="EL137" s="65">
        <f t="shared" si="276"/>
        <v>-0.39112560488995024</v>
      </c>
      <c r="EM137" s="66">
        <f t="shared" si="277"/>
        <v>0.96880689798658681</v>
      </c>
      <c r="EN137" s="66">
        <f t="shared" si="278"/>
        <v>0.67629520471948756</v>
      </c>
      <c r="EO137" s="65">
        <f t="shared" si="177"/>
        <v>1211.5299623708443</v>
      </c>
      <c r="EP137" s="65">
        <f t="shared" si="279"/>
        <v>343.7780364416077</v>
      </c>
      <c r="EQ137" s="65">
        <f t="shared" si="280"/>
        <v>1.5870450770407163</v>
      </c>
      <c r="ER137" s="65">
        <f t="shared" si="281"/>
        <v>0.80308189815449316</v>
      </c>
      <c r="ES137" s="65">
        <f t="shared" si="282"/>
        <v>-3.168996663381024E-2</v>
      </c>
      <c r="ET137" s="65">
        <f t="shared" si="283"/>
        <v>-0.39112560488995024</v>
      </c>
      <c r="EU137" s="66">
        <f t="shared" si="284"/>
        <v>0.96880689798658681</v>
      </c>
      <c r="EV137" s="66">
        <f t="shared" si="285"/>
        <v>0.67629520471948756</v>
      </c>
      <c r="EW137" s="65">
        <f t="shared" si="178"/>
        <v>0.83831343551068582</v>
      </c>
      <c r="EX137" s="65">
        <f t="shared" si="286"/>
        <v>70.628036441607719</v>
      </c>
      <c r="EY137" s="16"/>
      <c r="EZ137" s="16"/>
      <c r="FA137" s="16"/>
      <c r="FB137" s="16"/>
      <c r="FC137" s="16"/>
      <c r="FD137" s="16"/>
      <c r="FE137" s="16"/>
      <c r="FF137" s="16"/>
      <c r="FG137" s="16"/>
      <c r="FH137" s="16"/>
      <c r="FI137" s="16"/>
      <c r="FJ137" s="16"/>
    </row>
    <row r="138" spans="19:166" x14ac:dyDescent="0.3">
      <c r="S138" s="50">
        <v>0.76</v>
      </c>
      <c r="T138" s="65">
        <f t="shared" si="179"/>
        <v>0.75458248472505096</v>
      </c>
      <c r="U138" s="65">
        <f t="shared" si="180"/>
        <v>0.24541751527494912</v>
      </c>
      <c r="V138" s="65">
        <f t="shared" si="181"/>
        <v>0.75458248472505096</v>
      </c>
      <c r="W138" s="65">
        <f t="shared" si="182"/>
        <v>0.24541751527494912</v>
      </c>
      <c r="X138" s="65">
        <f t="shared" si="183"/>
        <v>0.73928841786525357</v>
      </c>
      <c r="Y138" s="65">
        <f t="shared" si="184"/>
        <v>0.26071158213474638</v>
      </c>
      <c r="Z138" s="55">
        <f t="shared" si="162"/>
        <v>340.68067544297531</v>
      </c>
      <c r="AA138" s="65">
        <f t="shared" si="185"/>
        <v>1.5937234262439317</v>
      </c>
      <c r="AB138" s="65">
        <f t="shared" si="186"/>
        <v>0.80148231394804825</v>
      </c>
      <c r="AC138" s="65">
        <f t="shared" si="295"/>
        <v>-2.9286605209605326E-2</v>
      </c>
      <c r="AD138" s="65">
        <f t="shared" si="296"/>
        <v>-0.40385487453592928</v>
      </c>
      <c r="AE138" s="66">
        <f t="shared" si="187"/>
        <v>0.97113809134069184</v>
      </c>
      <c r="AF138" s="66">
        <f t="shared" si="188"/>
        <v>0.66774102046296235</v>
      </c>
      <c r="AG138" s="65">
        <f t="shared" si="163"/>
        <v>1205.4248207770893</v>
      </c>
      <c r="AH138" s="65">
        <f t="shared" si="189"/>
        <v>343.61529955851972</v>
      </c>
      <c r="AI138" s="65">
        <f t="shared" si="190"/>
        <v>1.5873922721777503</v>
      </c>
      <c r="AJ138" s="65">
        <f t="shared" si="191"/>
        <v>0.80299849420730618</v>
      </c>
      <c r="AK138" s="65">
        <f t="shared" si="287"/>
        <v>-2.9048995786873533E-2</v>
      </c>
      <c r="AL138" s="65">
        <f t="shared" si="288"/>
        <v>-0.39954081814494274</v>
      </c>
      <c r="AM138" s="66">
        <f t="shared" si="289"/>
        <v>0.97136887031851227</v>
      </c>
      <c r="AN138" s="66">
        <f t="shared" si="290"/>
        <v>0.67062791551649026</v>
      </c>
      <c r="AO138" s="65">
        <f t="shared" si="164"/>
        <v>1204.698922205069</v>
      </c>
      <c r="AP138" s="65">
        <f t="shared" si="192"/>
        <v>343.59590689532433</v>
      </c>
      <c r="AQ138" s="65">
        <f t="shared" si="193"/>
        <v>1.5874336729461871</v>
      </c>
      <c r="AR138" s="65">
        <f t="shared" si="194"/>
        <v>0.80298855062280527</v>
      </c>
      <c r="AS138" s="65">
        <f t="shared" si="291"/>
        <v>-2.905055444738007E-2</v>
      </c>
      <c r="AT138" s="65">
        <f t="shared" si="292"/>
        <v>-0.39956904715218938</v>
      </c>
      <c r="AU138" s="66">
        <f t="shared" si="293"/>
        <v>0.97136735628539672</v>
      </c>
      <c r="AV138" s="66">
        <f t="shared" si="294"/>
        <v>0.67060898462340468</v>
      </c>
      <c r="AW138" s="65">
        <f t="shared" si="165"/>
        <v>1204.7036409940461</v>
      </c>
      <c r="AX138" s="65">
        <f t="shared" si="195"/>
        <v>343.59603298944387</v>
      </c>
      <c r="AY138" s="65">
        <f t="shared" si="196"/>
        <v>1.5874334037333537</v>
      </c>
      <c r="AZ138" s="65">
        <f t="shared" si="197"/>
        <v>0.80298861528076959</v>
      </c>
      <c r="BA138" s="65">
        <f t="shared" si="198"/>
        <v>-2.9050544312234888E-2</v>
      </c>
      <c r="BB138" s="65">
        <f t="shared" si="199"/>
        <v>-0.39956886359089755</v>
      </c>
      <c r="BC138" s="66">
        <f t="shared" si="200"/>
        <v>0.97136736613034602</v>
      </c>
      <c r="BD138" s="66">
        <f t="shared" si="201"/>
        <v>0.67060910772126758</v>
      </c>
      <c r="BE138" s="65">
        <f t="shared" si="166"/>
        <v>1204.7036103084304</v>
      </c>
      <c r="BF138" s="65">
        <f t="shared" si="202"/>
        <v>343.59603216947295</v>
      </c>
      <c r="BG138" s="65">
        <f t="shared" si="203"/>
        <v>1.5874334054840031</v>
      </c>
      <c r="BH138" s="65">
        <f t="shared" si="204"/>
        <v>0.80298861486030881</v>
      </c>
      <c r="BI138" s="65">
        <f t="shared" si="205"/>
        <v>-2.9050544378142154E-2</v>
      </c>
      <c r="BJ138" s="65">
        <f t="shared" si="206"/>
        <v>-0.39956886478456799</v>
      </c>
      <c r="BK138" s="66">
        <f t="shared" si="207"/>
        <v>0.97136736606632579</v>
      </c>
      <c r="BL138" s="66">
        <f t="shared" si="208"/>
        <v>0.67060910692078124</v>
      </c>
      <c r="BM138" s="65">
        <f t="shared" si="167"/>
        <v>1204.7036105079744</v>
      </c>
      <c r="BN138" s="65">
        <f t="shared" si="209"/>
        <v>343.59603217480509</v>
      </c>
      <c r="BO138" s="65">
        <f t="shared" si="210"/>
        <v>1.5874334054726189</v>
      </c>
      <c r="BP138" s="65">
        <f t="shared" si="211"/>
        <v>0.80298861486304307</v>
      </c>
      <c r="BQ138" s="65">
        <f t="shared" si="212"/>
        <v>-2.9050544377713497E-2</v>
      </c>
      <c r="BR138" s="65">
        <f t="shared" si="213"/>
        <v>-0.39956886477680609</v>
      </c>
      <c r="BS138" s="66">
        <f t="shared" si="214"/>
        <v>0.97136736606674223</v>
      </c>
      <c r="BT138" s="66">
        <f t="shared" si="215"/>
        <v>0.67060910692598652</v>
      </c>
      <c r="BU138" s="65">
        <f t="shared" si="168"/>
        <v>1204.7036105066766</v>
      </c>
      <c r="BV138" s="65">
        <f t="shared" si="216"/>
        <v>343.59603217477041</v>
      </c>
      <c r="BW138" s="65">
        <f t="shared" si="217"/>
        <v>1.5874334054726928</v>
      </c>
      <c r="BX138" s="65">
        <f t="shared" si="218"/>
        <v>0.80298861486302531</v>
      </c>
      <c r="BY138" s="65">
        <f t="shared" si="219"/>
        <v>-2.90505443777163E-2</v>
      </c>
      <c r="BZ138" s="65">
        <f t="shared" si="220"/>
        <v>-0.3995688647768566</v>
      </c>
      <c r="CA138" s="66">
        <f t="shared" si="221"/>
        <v>0.97136736606673946</v>
      </c>
      <c r="CB138" s="66">
        <f t="shared" si="222"/>
        <v>0.67060910692595255</v>
      </c>
      <c r="CC138" s="65">
        <f t="shared" si="169"/>
        <v>1204.7036105066852</v>
      </c>
      <c r="CD138" s="65">
        <f t="shared" si="223"/>
        <v>343.59603217477064</v>
      </c>
      <c r="CE138" s="65">
        <f t="shared" si="224"/>
        <v>1.5874334054726924</v>
      </c>
      <c r="CF138" s="65">
        <f t="shared" si="225"/>
        <v>0.80298861486302542</v>
      </c>
      <c r="CG138" s="65">
        <f t="shared" si="226"/>
        <v>-2.9050544377716217E-2</v>
      </c>
      <c r="CH138" s="65">
        <f t="shared" si="227"/>
        <v>-0.39956886477685638</v>
      </c>
      <c r="CI138" s="66">
        <f t="shared" si="228"/>
        <v>0.97136736606673957</v>
      </c>
      <c r="CJ138" s="66">
        <f t="shared" si="229"/>
        <v>0.67060910692595277</v>
      </c>
      <c r="CK138" s="65">
        <f t="shared" si="170"/>
        <v>1204.703610506685</v>
      </c>
      <c r="CL138" s="65">
        <f t="shared" si="230"/>
        <v>343.59603217477064</v>
      </c>
      <c r="CM138" s="65">
        <f t="shared" si="231"/>
        <v>1.5874334054726924</v>
      </c>
      <c r="CN138" s="65">
        <f t="shared" si="232"/>
        <v>0.80298861486302542</v>
      </c>
      <c r="CO138" s="65">
        <f t="shared" si="233"/>
        <v>-2.9050544377716217E-2</v>
      </c>
      <c r="CP138" s="65">
        <f t="shared" si="234"/>
        <v>-0.39956886477685638</v>
      </c>
      <c r="CQ138" s="66">
        <f t="shared" si="235"/>
        <v>0.97136736606673957</v>
      </c>
      <c r="CR138" s="66">
        <f t="shared" si="236"/>
        <v>0.67060910692595277</v>
      </c>
      <c r="CS138" s="65">
        <f t="shared" si="171"/>
        <v>1204.703610506685</v>
      </c>
      <c r="CT138" s="65">
        <f t="shared" si="237"/>
        <v>343.59603217477064</v>
      </c>
      <c r="CU138" s="65">
        <f t="shared" si="238"/>
        <v>1.5874334054726924</v>
      </c>
      <c r="CV138" s="65">
        <f t="shared" si="239"/>
        <v>0.80298861486302542</v>
      </c>
      <c r="CW138" s="65">
        <f t="shared" si="240"/>
        <v>-2.9050544377716217E-2</v>
      </c>
      <c r="CX138" s="65">
        <f t="shared" si="241"/>
        <v>-0.39956886477685638</v>
      </c>
      <c r="CY138" s="66">
        <f t="shared" si="242"/>
        <v>0.97136736606673957</v>
      </c>
      <c r="CZ138" s="66">
        <f t="shared" si="243"/>
        <v>0.67060910692595277</v>
      </c>
      <c r="DA138" s="65">
        <f t="shared" si="172"/>
        <v>1204.703610506685</v>
      </c>
      <c r="DB138" s="65">
        <f t="shared" si="244"/>
        <v>343.59603217477064</v>
      </c>
      <c r="DC138" s="65">
        <f t="shared" si="245"/>
        <v>1.5874334054726924</v>
      </c>
      <c r="DD138" s="65">
        <f t="shared" si="246"/>
        <v>0.80298861486302542</v>
      </c>
      <c r="DE138" s="65">
        <f t="shared" si="247"/>
        <v>-2.9050544377716217E-2</v>
      </c>
      <c r="DF138" s="65">
        <f t="shared" si="248"/>
        <v>-0.39956886477685638</v>
      </c>
      <c r="DG138" s="66">
        <f t="shared" si="249"/>
        <v>0.97136736606673957</v>
      </c>
      <c r="DH138" s="66">
        <f t="shared" si="250"/>
        <v>0.67060910692595277</v>
      </c>
      <c r="DI138" s="65">
        <f t="shared" si="173"/>
        <v>1204.703610506685</v>
      </c>
      <c r="DJ138" s="65">
        <f t="shared" si="251"/>
        <v>343.59603217477064</v>
      </c>
      <c r="DK138" s="65">
        <f t="shared" si="252"/>
        <v>1.5874334054726924</v>
      </c>
      <c r="DL138" s="65">
        <f t="shared" si="253"/>
        <v>0.80298861486302542</v>
      </c>
      <c r="DM138" s="65">
        <f t="shared" si="254"/>
        <v>-2.9050544377716217E-2</v>
      </c>
      <c r="DN138" s="65">
        <f t="shared" si="255"/>
        <v>-0.39956886477685638</v>
      </c>
      <c r="DO138" s="66">
        <f t="shared" si="256"/>
        <v>0.97136736606673957</v>
      </c>
      <c r="DP138" s="66">
        <f t="shared" si="257"/>
        <v>0.67060910692595277</v>
      </c>
      <c r="DQ138" s="65">
        <f t="shared" si="174"/>
        <v>1204.703610506685</v>
      </c>
      <c r="DR138" s="65">
        <f t="shared" si="258"/>
        <v>343.59603217477064</v>
      </c>
      <c r="DS138" s="65">
        <f t="shared" si="259"/>
        <v>1.5874334054726924</v>
      </c>
      <c r="DT138" s="65">
        <f t="shared" si="260"/>
        <v>0.80298861486302542</v>
      </c>
      <c r="DU138" s="65">
        <f t="shared" si="261"/>
        <v>-2.9050544377716217E-2</v>
      </c>
      <c r="DV138" s="65">
        <f t="shared" si="262"/>
        <v>-0.39956886477685638</v>
      </c>
      <c r="DW138" s="66">
        <f t="shared" si="263"/>
        <v>0.97136736606673957</v>
      </c>
      <c r="DX138" s="66">
        <f t="shared" si="264"/>
        <v>0.67060910692595277</v>
      </c>
      <c r="DY138" s="65">
        <f t="shared" si="175"/>
        <v>1204.703610506685</v>
      </c>
      <c r="DZ138" s="65">
        <f t="shared" si="265"/>
        <v>343.59603217477064</v>
      </c>
      <c r="EA138" s="65">
        <f t="shared" si="266"/>
        <v>1.5874334054726924</v>
      </c>
      <c r="EB138" s="65">
        <f t="shared" si="267"/>
        <v>0.80298861486302542</v>
      </c>
      <c r="EC138" s="65">
        <f t="shared" si="268"/>
        <v>-2.9050544377716217E-2</v>
      </c>
      <c r="ED138" s="65">
        <f t="shared" si="269"/>
        <v>-0.39956886477685638</v>
      </c>
      <c r="EE138" s="66">
        <f t="shared" si="270"/>
        <v>0.97136736606673957</v>
      </c>
      <c r="EF138" s="66">
        <f t="shared" si="271"/>
        <v>0.67060910692595277</v>
      </c>
      <c r="EG138" s="65">
        <f t="shared" si="176"/>
        <v>1204.703610506685</v>
      </c>
      <c r="EH138" s="65">
        <f t="shared" si="272"/>
        <v>343.59603217477064</v>
      </c>
      <c r="EI138" s="65">
        <f t="shared" si="273"/>
        <v>1.5874334054726924</v>
      </c>
      <c r="EJ138" s="65">
        <f t="shared" si="274"/>
        <v>0.80298861486302542</v>
      </c>
      <c r="EK138" s="65">
        <f t="shared" si="275"/>
        <v>-2.9050544377716217E-2</v>
      </c>
      <c r="EL138" s="65">
        <f t="shared" si="276"/>
        <v>-0.39956886477685638</v>
      </c>
      <c r="EM138" s="66">
        <f t="shared" si="277"/>
        <v>0.97136736606673957</v>
      </c>
      <c r="EN138" s="66">
        <f t="shared" si="278"/>
        <v>0.67060910692595277</v>
      </c>
      <c r="EO138" s="65">
        <f t="shared" si="177"/>
        <v>1204.703610506685</v>
      </c>
      <c r="EP138" s="65">
        <f t="shared" si="279"/>
        <v>343.59603217477064</v>
      </c>
      <c r="EQ138" s="65">
        <f t="shared" si="280"/>
        <v>1.5874334054726924</v>
      </c>
      <c r="ER138" s="65">
        <f t="shared" si="281"/>
        <v>0.80298861486302542</v>
      </c>
      <c r="ES138" s="65">
        <f t="shared" si="282"/>
        <v>-2.9050544377716217E-2</v>
      </c>
      <c r="ET138" s="65">
        <f t="shared" si="283"/>
        <v>-0.39956886477685638</v>
      </c>
      <c r="EU138" s="66">
        <f t="shared" si="284"/>
        <v>0.97136736606673957</v>
      </c>
      <c r="EV138" s="66">
        <f t="shared" si="285"/>
        <v>0.67060910692595277</v>
      </c>
      <c r="EW138" s="65">
        <f t="shared" si="178"/>
        <v>0.84693697763775755</v>
      </c>
      <c r="EX138" s="65">
        <f t="shared" si="286"/>
        <v>70.446032174770664</v>
      </c>
      <c r="EY138" s="16"/>
      <c r="EZ138" s="16"/>
      <c r="FA138" s="16"/>
      <c r="FB138" s="16"/>
      <c r="FC138" s="16"/>
      <c r="FD138" s="16"/>
      <c r="FE138" s="16"/>
      <c r="FF138" s="16"/>
      <c r="FG138" s="16"/>
      <c r="FH138" s="16"/>
      <c r="FI138" s="16"/>
      <c r="FJ138" s="16"/>
    </row>
    <row r="139" spans="19:166" x14ac:dyDescent="0.3">
      <c r="S139" s="50">
        <v>0.77</v>
      </c>
      <c r="T139" s="65">
        <f t="shared" si="179"/>
        <v>0.7647383387801876</v>
      </c>
      <c r="U139" s="65">
        <f t="shared" si="180"/>
        <v>0.23526166121981246</v>
      </c>
      <c r="V139" s="65">
        <f t="shared" si="181"/>
        <v>0.7647383387801876</v>
      </c>
      <c r="W139" s="65">
        <f t="shared" si="182"/>
        <v>0.23526166121981246</v>
      </c>
      <c r="X139" s="65">
        <f t="shared" si="183"/>
        <v>0.74986737400530501</v>
      </c>
      <c r="Y139" s="65">
        <f t="shared" si="184"/>
        <v>0.25013262599469499</v>
      </c>
      <c r="Z139" s="55">
        <f t="shared" si="162"/>
        <v>340.62051741568769</v>
      </c>
      <c r="AA139" s="65">
        <f t="shared" si="185"/>
        <v>1.5938546183215496</v>
      </c>
      <c r="AB139" s="65">
        <f t="shared" si="186"/>
        <v>0.8014509901305289</v>
      </c>
      <c r="AC139" s="65">
        <f t="shared" si="295"/>
        <v>-2.6744438884285751E-2</v>
      </c>
      <c r="AD139" s="65">
        <f t="shared" si="296"/>
        <v>-0.41223541145028614</v>
      </c>
      <c r="AE139" s="66">
        <f t="shared" si="187"/>
        <v>0.9736100265977552</v>
      </c>
      <c r="AF139" s="66">
        <f t="shared" si="188"/>
        <v>0.6621683756848229</v>
      </c>
      <c r="AG139" s="65">
        <f t="shared" si="163"/>
        <v>1198.5316532219972</v>
      </c>
      <c r="AH139" s="65">
        <f t="shared" si="189"/>
        <v>343.4307720564081</v>
      </c>
      <c r="AI139" s="65">
        <f t="shared" si="190"/>
        <v>1.5877864471791099</v>
      </c>
      <c r="AJ139" s="65">
        <f t="shared" si="191"/>
        <v>0.80290383726252634</v>
      </c>
      <c r="AK139" s="65">
        <f t="shared" si="287"/>
        <v>-2.6537612048782286E-2</v>
      </c>
      <c r="AL139" s="65">
        <f t="shared" si="288"/>
        <v>-0.4080328997904214</v>
      </c>
      <c r="AM139" s="66">
        <f t="shared" si="289"/>
        <v>0.97381141610423005</v>
      </c>
      <c r="AN139" s="66">
        <f t="shared" si="290"/>
        <v>0.66495700151653536</v>
      </c>
      <c r="AO139" s="65">
        <f t="shared" si="164"/>
        <v>1197.8722221498999</v>
      </c>
      <c r="AP139" s="65">
        <f t="shared" si="192"/>
        <v>343.41307538645947</v>
      </c>
      <c r="AQ139" s="65">
        <f t="shared" si="193"/>
        <v>1.5878242769994575</v>
      </c>
      <c r="AR139" s="65">
        <f t="shared" si="194"/>
        <v>0.80289475465513704</v>
      </c>
      <c r="AS139" s="65">
        <f t="shared" si="291"/>
        <v>-2.6538905369170834E-2</v>
      </c>
      <c r="AT139" s="65">
        <f t="shared" si="292"/>
        <v>-0.40805911612734258</v>
      </c>
      <c r="AU139" s="66">
        <f t="shared" si="293"/>
        <v>0.97381015665488546</v>
      </c>
      <c r="AV139" s="66">
        <f t="shared" si="294"/>
        <v>0.66493956900825468</v>
      </c>
      <c r="AW139" s="65">
        <f t="shared" si="165"/>
        <v>1197.8763104670829</v>
      </c>
      <c r="AX139" s="65">
        <f t="shared" si="195"/>
        <v>343.4131851253735</v>
      </c>
      <c r="AY139" s="65">
        <f t="shared" si="196"/>
        <v>1.5878240423979664</v>
      </c>
      <c r="AZ139" s="65">
        <f t="shared" si="197"/>
        <v>0.80289481097990978</v>
      </c>
      <c r="BA139" s="65">
        <f t="shared" si="198"/>
        <v>-2.6538897348801757E-2</v>
      </c>
      <c r="BB139" s="65">
        <f t="shared" si="199"/>
        <v>-0.40805895354749372</v>
      </c>
      <c r="BC139" s="66">
        <f t="shared" si="200"/>
        <v>0.97381016446520241</v>
      </c>
      <c r="BD139" s="66">
        <f t="shared" si="201"/>
        <v>0.66493967711403812</v>
      </c>
      <c r="BE139" s="65">
        <f t="shared" si="166"/>
        <v>1197.8762851125196</v>
      </c>
      <c r="BF139" s="65">
        <f t="shared" si="202"/>
        <v>343.41318444480532</v>
      </c>
      <c r="BG139" s="65">
        <f t="shared" si="203"/>
        <v>1.5878240438528948</v>
      </c>
      <c r="BH139" s="65">
        <f t="shared" si="204"/>
        <v>0.80289481063060031</v>
      </c>
      <c r="BI139" s="65">
        <f t="shared" si="205"/>
        <v>-2.6538897398541594E-2</v>
      </c>
      <c r="BJ139" s="65">
        <f t="shared" si="206"/>
        <v>-0.40805895455576557</v>
      </c>
      <c r="BK139" s="66">
        <f t="shared" si="207"/>
        <v>0.97381016441676527</v>
      </c>
      <c r="BL139" s="66">
        <f t="shared" si="208"/>
        <v>0.66493967644359819</v>
      </c>
      <c r="BM139" s="65">
        <f t="shared" si="167"/>
        <v>1197.876285269761</v>
      </c>
      <c r="BN139" s="65">
        <f t="shared" si="209"/>
        <v>343.41318444902606</v>
      </c>
      <c r="BO139" s="65">
        <f t="shared" si="210"/>
        <v>1.5878240438438718</v>
      </c>
      <c r="BP139" s="65">
        <f t="shared" si="211"/>
        <v>0.80289481063276658</v>
      </c>
      <c r="BQ139" s="65">
        <f t="shared" si="212"/>
        <v>-2.6538897398233327E-2</v>
      </c>
      <c r="BR139" s="65">
        <f t="shared" si="213"/>
        <v>-0.40805895454951235</v>
      </c>
      <c r="BS139" s="66">
        <f t="shared" si="214"/>
        <v>0.97381016441706536</v>
      </c>
      <c r="BT139" s="66">
        <f t="shared" si="215"/>
        <v>0.6649396764477562</v>
      </c>
      <c r="BU139" s="65">
        <f t="shared" si="168"/>
        <v>1197.8762852687858</v>
      </c>
      <c r="BV139" s="65">
        <f t="shared" si="216"/>
        <v>343.41318444899986</v>
      </c>
      <c r="BW139" s="65">
        <f t="shared" si="217"/>
        <v>1.5878240438439277</v>
      </c>
      <c r="BX139" s="65">
        <f t="shared" si="218"/>
        <v>0.80289481063275314</v>
      </c>
      <c r="BY139" s="65">
        <f t="shared" si="219"/>
        <v>-2.6538897398235034E-2</v>
      </c>
      <c r="BZ139" s="65">
        <f t="shared" si="220"/>
        <v>-0.40805895454955149</v>
      </c>
      <c r="CA139" s="66">
        <f t="shared" si="221"/>
        <v>0.97381016441706381</v>
      </c>
      <c r="CB139" s="66">
        <f t="shared" si="222"/>
        <v>0.66493967644773022</v>
      </c>
      <c r="CC139" s="65">
        <f t="shared" si="169"/>
        <v>1197.8762852687919</v>
      </c>
      <c r="CD139" s="65">
        <f t="shared" si="223"/>
        <v>343.41318444900003</v>
      </c>
      <c r="CE139" s="65">
        <f t="shared" si="224"/>
        <v>1.5878240438439273</v>
      </c>
      <c r="CF139" s="65">
        <f t="shared" si="225"/>
        <v>0.80289481063275325</v>
      </c>
      <c r="CG139" s="65">
        <f t="shared" si="226"/>
        <v>-2.6538897398235159E-2</v>
      </c>
      <c r="CH139" s="65">
        <f t="shared" si="227"/>
        <v>-0.40805895454955149</v>
      </c>
      <c r="CI139" s="66">
        <f t="shared" si="228"/>
        <v>0.97381016441706358</v>
      </c>
      <c r="CJ139" s="66">
        <f t="shared" si="229"/>
        <v>0.66493967644773022</v>
      </c>
      <c r="CK139" s="65">
        <f t="shared" si="170"/>
        <v>1197.8762852687919</v>
      </c>
      <c r="CL139" s="65">
        <f t="shared" si="230"/>
        <v>343.41318444900003</v>
      </c>
      <c r="CM139" s="65">
        <f t="shared" si="231"/>
        <v>1.5878240438439273</v>
      </c>
      <c r="CN139" s="65">
        <f t="shared" si="232"/>
        <v>0.80289481063275325</v>
      </c>
      <c r="CO139" s="65">
        <f t="shared" si="233"/>
        <v>-2.6538897398235159E-2</v>
      </c>
      <c r="CP139" s="65">
        <f t="shared" si="234"/>
        <v>-0.40805895454955149</v>
      </c>
      <c r="CQ139" s="66">
        <f t="shared" si="235"/>
        <v>0.97381016441706358</v>
      </c>
      <c r="CR139" s="66">
        <f t="shared" si="236"/>
        <v>0.66493967644773022</v>
      </c>
      <c r="CS139" s="65">
        <f t="shared" si="171"/>
        <v>1197.8762852687919</v>
      </c>
      <c r="CT139" s="65">
        <f t="shared" si="237"/>
        <v>343.41318444900003</v>
      </c>
      <c r="CU139" s="65">
        <f t="shared" si="238"/>
        <v>1.5878240438439273</v>
      </c>
      <c r="CV139" s="65">
        <f t="shared" si="239"/>
        <v>0.80289481063275325</v>
      </c>
      <c r="CW139" s="65">
        <f t="shared" si="240"/>
        <v>-2.6538897398235159E-2</v>
      </c>
      <c r="CX139" s="65">
        <f t="shared" si="241"/>
        <v>-0.40805895454955149</v>
      </c>
      <c r="CY139" s="66">
        <f t="shared" si="242"/>
        <v>0.97381016441706358</v>
      </c>
      <c r="CZ139" s="66">
        <f t="shared" si="243"/>
        <v>0.66493967644773022</v>
      </c>
      <c r="DA139" s="65">
        <f t="shared" si="172"/>
        <v>1197.8762852687919</v>
      </c>
      <c r="DB139" s="65">
        <f t="shared" si="244"/>
        <v>343.41318444900003</v>
      </c>
      <c r="DC139" s="65">
        <f t="shared" si="245"/>
        <v>1.5878240438439273</v>
      </c>
      <c r="DD139" s="65">
        <f t="shared" si="246"/>
        <v>0.80289481063275325</v>
      </c>
      <c r="DE139" s="65">
        <f t="shared" si="247"/>
        <v>-2.6538897398235159E-2</v>
      </c>
      <c r="DF139" s="65">
        <f t="shared" si="248"/>
        <v>-0.40805895454955149</v>
      </c>
      <c r="DG139" s="66">
        <f t="shared" si="249"/>
        <v>0.97381016441706358</v>
      </c>
      <c r="DH139" s="66">
        <f t="shared" si="250"/>
        <v>0.66493967644773022</v>
      </c>
      <c r="DI139" s="65">
        <f t="shared" si="173"/>
        <v>1197.8762852687919</v>
      </c>
      <c r="DJ139" s="65">
        <f t="shared" si="251"/>
        <v>343.41318444900003</v>
      </c>
      <c r="DK139" s="65">
        <f t="shared" si="252"/>
        <v>1.5878240438439273</v>
      </c>
      <c r="DL139" s="65">
        <f t="shared" si="253"/>
        <v>0.80289481063275325</v>
      </c>
      <c r="DM139" s="65">
        <f t="shared" si="254"/>
        <v>-2.6538897398235159E-2</v>
      </c>
      <c r="DN139" s="65">
        <f t="shared" si="255"/>
        <v>-0.40805895454955149</v>
      </c>
      <c r="DO139" s="66">
        <f t="shared" si="256"/>
        <v>0.97381016441706358</v>
      </c>
      <c r="DP139" s="66">
        <f t="shared" si="257"/>
        <v>0.66493967644773022</v>
      </c>
      <c r="DQ139" s="65">
        <f t="shared" si="174"/>
        <v>1197.8762852687919</v>
      </c>
      <c r="DR139" s="65">
        <f t="shared" si="258"/>
        <v>343.41318444900003</v>
      </c>
      <c r="DS139" s="65">
        <f t="shared" si="259"/>
        <v>1.5878240438439273</v>
      </c>
      <c r="DT139" s="65">
        <f t="shared" si="260"/>
        <v>0.80289481063275325</v>
      </c>
      <c r="DU139" s="65">
        <f t="shared" si="261"/>
        <v>-2.6538897398235159E-2</v>
      </c>
      <c r="DV139" s="65">
        <f t="shared" si="262"/>
        <v>-0.40805895454955149</v>
      </c>
      <c r="DW139" s="66">
        <f t="shared" si="263"/>
        <v>0.97381016441706358</v>
      </c>
      <c r="DX139" s="66">
        <f t="shared" si="264"/>
        <v>0.66493967644773022</v>
      </c>
      <c r="DY139" s="65">
        <f t="shared" si="175"/>
        <v>1197.8762852687919</v>
      </c>
      <c r="DZ139" s="65">
        <f t="shared" si="265"/>
        <v>343.41318444900003</v>
      </c>
      <c r="EA139" s="65">
        <f t="shared" si="266"/>
        <v>1.5878240438439273</v>
      </c>
      <c r="EB139" s="65">
        <f t="shared" si="267"/>
        <v>0.80289481063275325</v>
      </c>
      <c r="EC139" s="65">
        <f t="shared" si="268"/>
        <v>-2.6538897398235159E-2</v>
      </c>
      <c r="ED139" s="65">
        <f t="shared" si="269"/>
        <v>-0.40805895454955149</v>
      </c>
      <c r="EE139" s="66">
        <f t="shared" si="270"/>
        <v>0.97381016441706358</v>
      </c>
      <c r="EF139" s="66">
        <f t="shared" si="271"/>
        <v>0.66493967644773022</v>
      </c>
      <c r="EG139" s="65">
        <f t="shared" si="176"/>
        <v>1197.8762852687919</v>
      </c>
      <c r="EH139" s="65">
        <f t="shared" si="272"/>
        <v>343.41318444900003</v>
      </c>
      <c r="EI139" s="65">
        <f t="shared" si="273"/>
        <v>1.5878240438439273</v>
      </c>
      <c r="EJ139" s="65">
        <f t="shared" si="274"/>
        <v>0.80289481063275325</v>
      </c>
      <c r="EK139" s="65">
        <f t="shared" si="275"/>
        <v>-2.6538897398235159E-2</v>
      </c>
      <c r="EL139" s="65">
        <f t="shared" si="276"/>
        <v>-0.40805895454955149</v>
      </c>
      <c r="EM139" s="66">
        <f t="shared" si="277"/>
        <v>0.97381016441706358</v>
      </c>
      <c r="EN139" s="66">
        <f t="shared" si="278"/>
        <v>0.66493967644773022</v>
      </c>
      <c r="EO139" s="65">
        <f t="shared" si="177"/>
        <v>1197.8762852687919</v>
      </c>
      <c r="EP139" s="65">
        <f t="shared" si="279"/>
        <v>343.41318444900003</v>
      </c>
      <c r="EQ139" s="65">
        <f t="shared" si="280"/>
        <v>1.5878240438439273</v>
      </c>
      <c r="ER139" s="65">
        <f t="shared" si="281"/>
        <v>0.80289481063275325</v>
      </c>
      <c r="ES139" s="65">
        <f t="shared" si="282"/>
        <v>-2.6538897398235159E-2</v>
      </c>
      <c r="ET139" s="65">
        <f t="shared" si="283"/>
        <v>-0.40805895454955149</v>
      </c>
      <c r="EU139" s="66">
        <f t="shared" si="284"/>
        <v>0.97381016441706358</v>
      </c>
      <c r="EV139" s="66">
        <f t="shared" si="285"/>
        <v>0.66493967644773022</v>
      </c>
      <c r="EW139" s="65">
        <f t="shared" si="178"/>
        <v>0.85536362438027558</v>
      </c>
      <c r="EX139" s="65">
        <f t="shared" si="286"/>
        <v>70.26318444900005</v>
      </c>
      <c r="EY139" s="16"/>
      <c r="EZ139" s="16"/>
      <c r="FA139" s="16"/>
      <c r="FB139" s="16"/>
      <c r="FC139" s="16"/>
      <c r="FD139" s="16"/>
      <c r="FE139" s="16"/>
      <c r="FF139" s="16"/>
      <c r="FG139" s="16"/>
      <c r="FH139" s="16"/>
      <c r="FI139" s="16"/>
      <c r="FJ139" s="16"/>
    </row>
    <row r="140" spans="19:166" x14ac:dyDescent="0.3">
      <c r="S140" s="50">
        <v>0.78</v>
      </c>
      <c r="T140" s="65">
        <f t="shared" si="179"/>
        <v>0.7749002292604229</v>
      </c>
      <c r="U140" s="65">
        <f t="shared" si="180"/>
        <v>0.22509977073957715</v>
      </c>
      <c r="V140" s="65">
        <f t="shared" si="181"/>
        <v>0.7749002292604229</v>
      </c>
      <c r="W140" s="65">
        <f t="shared" si="182"/>
        <v>0.22509977073957715</v>
      </c>
      <c r="X140" s="65">
        <f t="shared" si="183"/>
        <v>0.76047040971168434</v>
      </c>
      <c r="Y140" s="65">
        <f t="shared" si="184"/>
        <v>0.23952959028831561</v>
      </c>
      <c r="Z140" s="55">
        <f t="shared" si="162"/>
        <v>340.5603593884</v>
      </c>
      <c r="AA140" s="65">
        <f t="shared" si="185"/>
        <v>1.5939858675530079</v>
      </c>
      <c r="AB140" s="65">
        <f t="shared" si="186"/>
        <v>0.8014196564715228</v>
      </c>
      <c r="AC140" s="65">
        <f t="shared" si="295"/>
        <v>-2.4331018868900739E-2</v>
      </c>
      <c r="AD140" s="65">
        <f t="shared" si="296"/>
        <v>-0.42065415032828257</v>
      </c>
      <c r="AE140" s="66">
        <f t="shared" si="187"/>
        <v>0.97596259424815701</v>
      </c>
      <c r="AF140" s="66">
        <f t="shared" si="188"/>
        <v>0.65661715297085299</v>
      </c>
      <c r="AG140" s="65">
        <f t="shared" si="163"/>
        <v>1191.6460883293216</v>
      </c>
      <c r="AH140" s="65">
        <f t="shared" si="189"/>
        <v>343.24560823817581</v>
      </c>
      <c r="AI140" s="65">
        <f t="shared" si="190"/>
        <v>1.5881825059899408</v>
      </c>
      <c r="AJ140" s="65">
        <f t="shared" si="191"/>
        <v>0.80280876283967795</v>
      </c>
      <c r="AK140" s="65">
        <f t="shared" si="287"/>
        <v>-2.4152056961908197E-2</v>
      </c>
      <c r="AL140" s="65">
        <f t="shared" si="288"/>
        <v>-0.41657056058506781</v>
      </c>
      <c r="AM140" s="66">
        <f t="shared" si="289"/>
        <v>0.97613727000486405</v>
      </c>
      <c r="AN140" s="66">
        <f t="shared" si="290"/>
        <v>0.65930399027883879</v>
      </c>
      <c r="AO140" s="65">
        <f t="shared" si="164"/>
        <v>1191.0498444830957</v>
      </c>
      <c r="AP140" s="65">
        <f t="shared" si="192"/>
        <v>343.22953451310968</v>
      </c>
      <c r="AQ140" s="65">
        <f t="shared" si="193"/>
        <v>1.5882169119359608</v>
      </c>
      <c r="AR140" s="65">
        <f t="shared" si="194"/>
        <v>0.80280050529918479</v>
      </c>
      <c r="AS140" s="65">
        <f t="shared" si="291"/>
        <v>-2.4153121094425301E-2</v>
      </c>
      <c r="AT140" s="65">
        <f t="shared" si="292"/>
        <v>-0.41659478668713934</v>
      </c>
      <c r="AU140" s="66">
        <f t="shared" si="293"/>
        <v>0.97613623126600657</v>
      </c>
      <c r="AV140" s="66">
        <f t="shared" si="294"/>
        <v>0.65928801810654658</v>
      </c>
      <c r="AW140" s="65">
        <f t="shared" si="165"/>
        <v>1191.0533612194652</v>
      </c>
      <c r="AX140" s="65">
        <f t="shared" si="195"/>
        <v>343.22962933702814</v>
      </c>
      <c r="AY140" s="65">
        <f t="shared" si="196"/>
        <v>1.5882167089529171</v>
      </c>
      <c r="AZ140" s="65">
        <f t="shared" si="197"/>
        <v>0.80280055401501094</v>
      </c>
      <c r="BA140" s="65">
        <f t="shared" si="198"/>
        <v>-2.415311481652567E-2</v>
      </c>
      <c r="BB140" s="65">
        <f t="shared" si="199"/>
        <v>-0.41659464376217403</v>
      </c>
      <c r="BC140" s="66">
        <f t="shared" si="200"/>
        <v>0.97613623739409194</v>
      </c>
      <c r="BD140" s="66">
        <f t="shared" si="201"/>
        <v>0.6592881123352704</v>
      </c>
      <c r="BE140" s="65">
        <f t="shared" si="166"/>
        <v>1191.053340471313</v>
      </c>
      <c r="BF140" s="65">
        <f t="shared" si="202"/>
        <v>343.22962877758363</v>
      </c>
      <c r="BG140" s="65">
        <f t="shared" si="203"/>
        <v>1.5882167101504812</v>
      </c>
      <c r="BH140" s="65">
        <f t="shared" si="204"/>
        <v>0.80280055372759618</v>
      </c>
      <c r="BI140" s="65">
        <f t="shared" si="205"/>
        <v>-2.4153114853564014E-2</v>
      </c>
      <c r="BJ140" s="65">
        <f t="shared" si="206"/>
        <v>-0.41659464460540624</v>
      </c>
      <c r="BK140" s="66">
        <f t="shared" si="207"/>
        <v>0.97613623735793742</v>
      </c>
      <c r="BL140" s="66">
        <f t="shared" si="208"/>
        <v>0.65928811177933744</v>
      </c>
      <c r="BM140" s="65">
        <f t="shared" si="167"/>
        <v>1191.0533405937233</v>
      </c>
      <c r="BN140" s="65">
        <f t="shared" si="209"/>
        <v>343.2296287808843</v>
      </c>
      <c r="BO140" s="65">
        <f t="shared" si="210"/>
        <v>1.5882167101434157</v>
      </c>
      <c r="BP140" s="65">
        <f t="shared" si="211"/>
        <v>0.80280055372929193</v>
      </c>
      <c r="BQ140" s="65">
        <f t="shared" si="212"/>
        <v>-2.41531148533458E-2</v>
      </c>
      <c r="BR140" s="65">
        <f t="shared" si="213"/>
        <v>-0.41659464460043116</v>
      </c>
      <c r="BS140" s="66">
        <f t="shared" si="214"/>
        <v>0.97613623735815047</v>
      </c>
      <c r="BT140" s="66">
        <f t="shared" si="215"/>
        <v>0.65928811178261748</v>
      </c>
      <c r="BU140" s="65">
        <f t="shared" si="168"/>
        <v>1191.0533405930012</v>
      </c>
      <c r="BV140" s="65">
        <f t="shared" si="216"/>
        <v>343.22962878086474</v>
      </c>
      <c r="BW140" s="65">
        <f t="shared" si="217"/>
        <v>1.5882167101434577</v>
      </c>
      <c r="BX140" s="65">
        <f t="shared" si="218"/>
        <v>0.80280055372928183</v>
      </c>
      <c r="BY140" s="65">
        <f t="shared" si="219"/>
        <v>-2.4153114853346938E-2</v>
      </c>
      <c r="BZ140" s="65">
        <f t="shared" si="220"/>
        <v>-0.41659464460046053</v>
      </c>
      <c r="CA140" s="66">
        <f t="shared" si="221"/>
        <v>0.97613623735814936</v>
      </c>
      <c r="CB140" s="66">
        <f t="shared" si="222"/>
        <v>0.65928811178259816</v>
      </c>
      <c r="CC140" s="65">
        <f t="shared" si="169"/>
        <v>1191.0533405930057</v>
      </c>
      <c r="CD140" s="65">
        <f t="shared" si="223"/>
        <v>343.22962878086486</v>
      </c>
      <c r="CE140" s="65">
        <f t="shared" si="224"/>
        <v>1.5882167101434572</v>
      </c>
      <c r="CF140" s="65">
        <f t="shared" si="225"/>
        <v>0.80280055372928194</v>
      </c>
      <c r="CG140" s="65">
        <f t="shared" si="226"/>
        <v>-2.4153114853346772E-2</v>
      </c>
      <c r="CH140" s="65">
        <f t="shared" si="227"/>
        <v>-0.41659464460046081</v>
      </c>
      <c r="CI140" s="66">
        <f t="shared" si="228"/>
        <v>0.97613623735814947</v>
      </c>
      <c r="CJ140" s="66">
        <f t="shared" si="229"/>
        <v>0.65928811178259794</v>
      </c>
      <c r="CK140" s="65">
        <f t="shared" si="170"/>
        <v>1191.0533405930057</v>
      </c>
      <c r="CL140" s="65">
        <f t="shared" si="230"/>
        <v>343.22962878086486</v>
      </c>
      <c r="CM140" s="65">
        <f t="shared" si="231"/>
        <v>1.5882167101434572</v>
      </c>
      <c r="CN140" s="65">
        <f t="shared" si="232"/>
        <v>0.80280055372928194</v>
      </c>
      <c r="CO140" s="65">
        <f t="shared" si="233"/>
        <v>-2.4153114853346772E-2</v>
      </c>
      <c r="CP140" s="65">
        <f t="shared" si="234"/>
        <v>-0.41659464460046081</v>
      </c>
      <c r="CQ140" s="66">
        <f t="shared" si="235"/>
        <v>0.97613623735814947</v>
      </c>
      <c r="CR140" s="66">
        <f t="shared" si="236"/>
        <v>0.65928811178259794</v>
      </c>
      <c r="CS140" s="65">
        <f t="shared" si="171"/>
        <v>1191.0533405930057</v>
      </c>
      <c r="CT140" s="65">
        <f t="shared" si="237"/>
        <v>343.22962878086486</v>
      </c>
      <c r="CU140" s="65">
        <f t="shared" si="238"/>
        <v>1.5882167101434572</v>
      </c>
      <c r="CV140" s="65">
        <f t="shared" si="239"/>
        <v>0.80280055372928194</v>
      </c>
      <c r="CW140" s="65">
        <f t="shared" si="240"/>
        <v>-2.4153114853346772E-2</v>
      </c>
      <c r="CX140" s="65">
        <f t="shared" si="241"/>
        <v>-0.41659464460046081</v>
      </c>
      <c r="CY140" s="66">
        <f t="shared" si="242"/>
        <v>0.97613623735814947</v>
      </c>
      <c r="CZ140" s="66">
        <f t="shared" si="243"/>
        <v>0.65928811178259794</v>
      </c>
      <c r="DA140" s="65">
        <f t="shared" si="172"/>
        <v>1191.0533405930057</v>
      </c>
      <c r="DB140" s="65">
        <f t="shared" si="244"/>
        <v>343.22962878086486</v>
      </c>
      <c r="DC140" s="65">
        <f t="shared" si="245"/>
        <v>1.5882167101434572</v>
      </c>
      <c r="DD140" s="65">
        <f t="shared" si="246"/>
        <v>0.80280055372928194</v>
      </c>
      <c r="DE140" s="65">
        <f t="shared" si="247"/>
        <v>-2.4153114853346772E-2</v>
      </c>
      <c r="DF140" s="65">
        <f t="shared" si="248"/>
        <v>-0.41659464460046081</v>
      </c>
      <c r="DG140" s="66">
        <f t="shared" si="249"/>
        <v>0.97613623735814947</v>
      </c>
      <c r="DH140" s="66">
        <f t="shared" si="250"/>
        <v>0.65928811178259794</v>
      </c>
      <c r="DI140" s="65">
        <f t="shared" si="173"/>
        <v>1191.0533405930057</v>
      </c>
      <c r="DJ140" s="65">
        <f t="shared" si="251"/>
        <v>343.22962878086486</v>
      </c>
      <c r="DK140" s="65">
        <f t="shared" si="252"/>
        <v>1.5882167101434572</v>
      </c>
      <c r="DL140" s="65">
        <f t="shared" si="253"/>
        <v>0.80280055372928194</v>
      </c>
      <c r="DM140" s="65">
        <f t="shared" si="254"/>
        <v>-2.4153114853346772E-2</v>
      </c>
      <c r="DN140" s="65">
        <f t="shared" si="255"/>
        <v>-0.41659464460046081</v>
      </c>
      <c r="DO140" s="66">
        <f t="shared" si="256"/>
        <v>0.97613623735814947</v>
      </c>
      <c r="DP140" s="66">
        <f t="shared" si="257"/>
        <v>0.65928811178259794</v>
      </c>
      <c r="DQ140" s="65">
        <f t="shared" si="174"/>
        <v>1191.0533405930057</v>
      </c>
      <c r="DR140" s="65">
        <f t="shared" si="258"/>
        <v>343.22962878086486</v>
      </c>
      <c r="DS140" s="65">
        <f t="shared" si="259"/>
        <v>1.5882167101434572</v>
      </c>
      <c r="DT140" s="65">
        <f t="shared" si="260"/>
        <v>0.80280055372928194</v>
      </c>
      <c r="DU140" s="65">
        <f t="shared" si="261"/>
        <v>-2.4153114853346772E-2</v>
      </c>
      <c r="DV140" s="65">
        <f t="shared" si="262"/>
        <v>-0.41659464460046081</v>
      </c>
      <c r="DW140" s="66">
        <f t="shared" si="263"/>
        <v>0.97613623735814947</v>
      </c>
      <c r="DX140" s="66">
        <f t="shared" si="264"/>
        <v>0.65928811178259794</v>
      </c>
      <c r="DY140" s="65">
        <f t="shared" si="175"/>
        <v>1191.0533405930057</v>
      </c>
      <c r="DZ140" s="65">
        <f t="shared" si="265"/>
        <v>343.22962878086486</v>
      </c>
      <c r="EA140" s="65">
        <f t="shared" si="266"/>
        <v>1.5882167101434572</v>
      </c>
      <c r="EB140" s="65">
        <f t="shared" si="267"/>
        <v>0.80280055372928194</v>
      </c>
      <c r="EC140" s="65">
        <f t="shared" si="268"/>
        <v>-2.4153114853346772E-2</v>
      </c>
      <c r="ED140" s="65">
        <f t="shared" si="269"/>
        <v>-0.41659464460046081</v>
      </c>
      <c r="EE140" s="66">
        <f t="shared" si="270"/>
        <v>0.97613623735814947</v>
      </c>
      <c r="EF140" s="66">
        <f t="shared" si="271"/>
        <v>0.65928811178259794</v>
      </c>
      <c r="EG140" s="65">
        <f t="shared" si="176"/>
        <v>1191.0533405930057</v>
      </c>
      <c r="EH140" s="65">
        <f t="shared" si="272"/>
        <v>343.22962878086486</v>
      </c>
      <c r="EI140" s="65">
        <f t="shared" si="273"/>
        <v>1.5882167101434572</v>
      </c>
      <c r="EJ140" s="65">
        <f t="shared" si="274"/>
        <v>0.80280055372928194</v>
      </c>
      <c r="EK140" s="65">
        <f t="shared" si="275"/>
        <v>-2.4153114853346772E-2</v>
      </c>
      <c r="EL140" s="65">
        <f t="shared" si="276"/>
        <v>-0.41659464460046081</v>
      </c>
      <c r="EM140" s="66">
        <f t="shared" si="277"/>
        <v>0.97613623735814947</v>
      </c>
      <c r="EN140" s="66">
        <f t="shared" si="278"/>
        <v>0.65928811178259794</v>
      </c>
      <c r="EO140" s="65">
        <f t="shared" si="177"/>
        <v>1191.0533405930057</v>
      </c>
      <c r="EP140" s="65">
        <f t="shared" si="279"/>
        <v>343.22962878086486</v>
      </c>
      <c r="EQ140" s="65">
        <f t="shared" si="280"/>
        <v>1.5882167101434572</v>
      </c>
      <c r="ER140" s="65">
        <f t="shared" si="281"/>
        <v>0.80280055372928194</v>
      </c>
      <c r="ES140" s="65">
        <f t="shared" si="282"/>
        <v>-2.4153114853346772E-2</v>
      </c>
      <c r="ET140" s="65">
        <f t="shared" si="283"/>
        <v>-0.41659464460046081</v>
      </c>
      <c r="EU140" s="66">
        <f t="shared" si="284"/>
        <v>0.97613623735814947</v>
      </c>
      <c r="EV140" s="66">
        <f t="shared" si="285"/>
        <v>0.65928811178259794</v>
      </c>
      <c r="EW140" s="65">
        <f t="shared" si="178"/>
        <v>0.86359482537844745</v>
      </c>
      <c r="EX140" s="65">
        <f t="shared" si="286"/>
        <v>70.07962878086488</v>
      </c>
      <c r="EY140" s="16"/>
      <c r="EZ140" s="16"/>
      <c r="FA140" s="16"/>
      <c r="FB140" s="16"/>
      <c r="FC140" s="16"/>
      <c r="FD140" s="16"/>
      <c r="FE140" s="16"/>
      <c r="FF140" s="16"/>
      <c r="FG140" s="16"/>
      <c r="FH140" s="16"/>
      <c r="FI140" s="16"/>
      <c r="FJ140" s="16"/>
    </row>
    <row r="141" spans="19:166" x14ac:dyDescent="0.3">
      <c r="S141" s="50">
        <v>0.79</v>
      </c>
      <c r="T141" s="65">
        <f t="shared" si="179"/>
        <v>0.78506816154924186</v>
      </c>
      <c r="U141" s="65">
        <f t="shared" si="180"/>
        <v>0.21493183845075803</v>
      </c>
      <c r="V141" s="65">
        <f t="shared" si="181"/>
        <v>0.78506816154924186</v>
      </c>
      <c r="W141" s="65">
        <f t="shared" si="182"/>
        <v>0.21493183845075803</v>
      </c>
      <c r="X141" s="65">
        <f t="shared" si="183"/>
        <v>0.77109760729206234</v>
      </c>
      <c r="Y141" s="65">
        <f t="shared" si="184"/>
        <v>0.22890239270793766</v>
      </c>
      <c r="Z141" s="55">
        <f t="shared" si="162"/>
        <v>340.50020136111232</v>
      </c>
      <c r="AA141" s="65">
        <f t="shared" si="185"/>
        <v>1.5941171739752176</v>
      </c>
      <c r="AB141" s="65">
        <f t="shared" si="186"/>
        <v>0.80138831296641511</v>
      </c>
      <c r="AC141" s="65">
        <f t="shared" si="295"/>
        <v>-2.2044306057759436E-2</v>
      </c>
      <c r="AD141" s="65">
        <f t="shared" si="296"/>
        <v>-0.42911002257218805</v>
      </c>
      <c r="AE141" s="66">
        <f t="shared" si="187"/>
        <v>0.97819689404299492</v>
      </c>
      <c r="AF141" s="66">
        <f t="shared" si="188"/>
        <v>0.65108829083170827</v>
      </c>
      <c r="AG141" s="65">
        <f t="shared" si="163"/>
        <v>1184.7733222626659</v>
      </c>
      <c r="AH141" s="65">
        <f t="shared" si="189"/>
        <v>343.05994275237907</v>
      </c>
      <c r="AI141" s="65">
        <f t="shared" si="190"/>
        <v>1.5885801664840555</v>
      </c>
      <c r="AJ141" s="65">
        <f t="shared" si="191"/>
        <v>0.80271333910347642</v>
      </c>
      <c r="AK141" s="65">
        <f t="shared" si="287"/>
        <v>-2.1890455665959416E-2</v>
      </c>
      <c r="AL141" s="65">
        <f t="shared" si="288"/>
        <v>-0.42515256906222865</v>
      </c>
      <c r="AM141" s="66">
        <f t="shared" si="289"/>
        <v>0.97834740159592715</v>
      </c>
      <c r="AN141" s="66">
        <f t="shared" si="290"/>
        <v>0.65367004769543346</v>
      </c>
      <c r="AO141" s="65">
        <f t="shared" si="164"/>
        <v>1184.236909812266</v>
      </c>
      <c r="AP141" s="65">
        <f t="shared" si="192"/>
        <v>343.04541593704664</v>
      </c>
      <c r="AQ141" s="65">
        <f t="shared" si="193"/>
        <v>1.5886113025453255</v>
      </c>
      <c r="AR141" s="65">
        <f t="shared" si="194"/>
        <v>0.8027058690933585</v>
      </c>
      <c r="AS141" s="65">
        <f t="shared" si="291"/>
        <v>-2.1891323276792982E-2</v>
      </c>
      <c r="AT141" s="65">
        <f t="shared" si="292"/>
        <v>-0.42517483758892061</v>
      </c>
      <c r="AU141" s="66">
        <f t="shared" si="293"/>
        <v>0.97834655277149074</v>
      </c>
      <c r="AV141" s="66">
        <f t="shared" si="294"/>
        <v>0.65365549158860081</v>
      </c>
      <c r="AW141" s="65">
        <f t="shared" si="165"/>
        <v>1184.2399117835803</v>
      </c>
      <c r="AX141" s="65">
        <f t="shared" si="195"/>
        <v>343.04549724920088</v>
      </c>
      <c r="AY141" s="65">
        <f t="shared" si="196"/>
        <v>1.5886111282558171</v>
      </c>
      <c r="AZ141" s="65">
        <f t="shared" si="197"/>
        <v>0.80270591090743593</v>
      </c>
      <c r="BA141" s="65">
        <f t="shared" si="198"/>
        <v>-2.1891318420268452E-2</v>
      </c>
      <c r="BB141" s="65">
        <f t="shared" si="199"/>
        <v>-0.42517471293743925</v>
      </c>
      <c r="BC141" s="66">
        <f t="shared" si="200"/>
        <v>0.97834655752285482</v>
      </c>
      <c r="BD141" s="66">
        <f t="shared" si="201"/>
        <v>0.65365557306773114</v>
      </c>
      <c r="BE141" s="65">
        <f t="shared" si="166"/>
        <v>1184.2398949790695</v>
      </c>
      <c r="BF141" s="65">
        <f t="shared" si="202"/>
        <v>343.04549679403016</v>
      </c>
      <c r="BG141" s="65">
        <f t="shared" si="203"/>
        <v>1.588611129231458</v>
      </c>
      <c r="BH141" s="65">
        <f t="shared" si="204"/>
        <v>0.80270591067336838</v>
      </c>
      <c r="BI141" s="65">
        <f t="shared" si="205"/>
        <v>-2.1891318447454511E-2</v>
      </c>
      <c r="BJ141" s="65">
        <f t="shared" si="206"/>
        <v>-0.42517471363521553</v>
      </c>
      <c r="BK141" s="66">
        <f t="shared" si="207"/>
        <v>0.97834655749625743</v>
      </c>
      <c r="BL141" s="66">
        <f t="shared" si="208"/>
        <v>0.65365557261162577</v>
      </c>
      <c r="BM141" s="65">
        <f t="shared" si="167"/>
        <v>1184.2398950731381</v>
      </c>
      <c r="BN141" s="65">
        <f t="shared" si="209"/>
        <v>343.04549679657811</v>
      </c>
      <c r="BO141" s="65">
        <f t="shared" si="210"/>
        <v>1.5886111292259966</v>
      </c>
      <c r="BP141" s="65">
        <f t="shared" si="211"/>
        <v>0.80270591067467867</v>
      </c>
      <c r="BQ141" s="65">
        <f t="shared" si="212"/>
        <v>-2.1891318447302535E-2</v>
      </c>
      <c r="BR141" s="65">
        <f t="shared" si="213"/>
        <v>-0.42517471363130899</v>
      </c>
      <c r="BS141" s="66">
        <f t="shared" si="214"/>
        <v>0.97834655749640609</v>
      </c>
      <c r="BT141" s="66">
        <f t="shared" si="215"/>
        <v>0.65365557261417939</v>
      </c>
      <c r="BU141" s="65">
        <f t="shared" si="168"/>
        <v>1184.2398950726115</v>
      </c>
      <c r="BV141" s="65">
        <f t="shared" si="216"/>
        <v>343.04549679656378</v>
      </c>
      <c r="BW141" s="65">
        <f t="shared" si="217"/>
        <v>1.5886111292260272</v>
      </c>
      <c r="BX141" s="65">
        <f t="shared" si="218"/>
        <v>0.80270591067467123</v>
      </c>
      <c r="BY141" s="65">
        <f t="shared" si="219"/>
        <v>-2.1891318447303534E-2</v>
      </c>
      <c r="BZ141" s="65">
        <f t="shared" si="220"/>
        <v>-0.42517471363133053</v>
      </c>
      <c r="CA141" s="66">
        <f t="shared" si="221"/>
        <v>0.97834655749640509</v>
      </c>
      <c r="CB141" s="66">
        <f t="shared" si="222"/>
        <v>0.65365557261416529</v>
      </c>
      <c r="CC141" s="65">
        <f t="shared" si="169"/>
        <v>1184.2398950726147</v>
      </c>
      <c r="CD141" s="65">
        <f t="shared" si="223"/>
        <v>343.0454967965639</v>
      </c>
      <c r="CE141" s="65">
        <f t="shared" si="224"/>
        <v>1.588611129226027</v>
      </c>
      <c r="CF141" s="65">
        <f t="shared" si="225"/>
        <v>0.80270591067467134</v>
      </c>
      <c r="CG141" s="65">
        <f t="shared" si="226"/>
        <v>-2.1891318447303368E-2</v>
      </c>
      <c r="CH141" s="65">
        <f t="shared" si="227"/>
        <v>-0.42517471363133119</v>
      </c>
      <c r="CI141" s="66">
        <f t="shared" si="228"/>
        <v>0.97834655749640531</v>
      </c>
      <c r="CJ141" s="66">
        <f t="shared" si="229"/>
        <v>0.65365557261416485</v>
      </c>
      <c r="CK141" s="65">
        <f t="shared" si="170"/>
        <v>1184.2398950726144</v>
      </c>
      <c r="CL141" s="65">
        <f t="shared" si="230"/>
        <v>343.0454967965639</v>
      </c>
      <c r="CM141" s="65">
        <f t="shared" si="231"/>
        <v>1.588611129226027</v>
      </c>
      <c r="CN141" s="65">
        <f t="shared" si="232"/>
        <v>0.80270591067467134</v>
      </c>
      <c r="CO141" s="65">
        <f t="shared" si="233"/>
        <v>-2.1891318447303368E-2</v>
      </c>
      <c r="CP141" s="65">
        <f t="shared" si="234"/>
        <v>-0.42517471363133119</v>
      </c>
      <c r="CQ141" s="66">
        <f t="shared" si="235"/>
        <v>0.97834655749640531</v>
      </c>
      <c r="CR141" s="66">
        <f t="shared" si="236"/>
        <v>0.65365557261416485</v>
      </c>
      <c r="CS141" s="65">
        <f t="shared" si="171"/>
        <v>1184.2398950726144</v>
      </c>
      <c r="CT141" s="65">
        <f t="shared" si="237"/>
        <v>343.0454967965639</v>
      </c>
      <c r="CU141" s="65">
        <f t="shared" si="238"/>
        <v>1.588611129226027</v>
      </c>
      <c r="CV141" s="65">
        <f t="shared" si="239"/>
        <v>0.80270591067467134</v>
      </c>
      <c r="CW141" s="65">
        <f t="shared" si="240"/>
        <v>-2.1891318447303368E-2</v>
      </c>
      <c r="CX141" s="65">
        <f t="shared" si="241"/>
        <v>-0.42517471363133119</v>
      </c>
      <c r="CY141" s="66">
        <f t="shared" si="242"/>
        <v>0.97834655749640531</v>
      </c>
      <c r="CZ141" s="66">
        <f t="shared" si="243"/>
        <v>0.65365557261416485</v>
      </c>
      <c r="DA141" s="65">
        <f t="shared" si="172"/>
        <v>1184.2398950726144</v>
      </c>
      <c r="DB141" s="65">
        <f t="shared" si="244"/>
        <v>343.0454967965639</v>
      </c>
      <c r="DC141" s="65">
        <f t="shared" si="245"/>
        <v>1.588611129226027</v>
      </c>
      <c r="DD141" s="65">
        <f t="shared" si="246"/>
        <v>0.80270591067467134</v>
      </c>
      <c r="DE141" s="65">
        <f t="shared" si="247"/>
        <v>-2.1891318447303368E-2</v>
      </c>
      <c r="DF141" s="65">
        <f t="shared" si="248"/>
        <v>-0.42517471363133119</v>
      </c>
      <c r="DG141" s="66">
        <f t="shared" si="249"/>
        <v>0.97834655749640531</v>
      </c>
      <c r="DH141" s="66">
        <f t="shared" si="250"/>
        <v>0.65365557261416485</v>
      </c>
      <c r="DI141" s="65">
        <f t="shared" si="173"/>
        <v>1184.2398950726144</v>
      </c>
      <c r="DJ141" s="65">
        <f t="shared" si="251"/>
        <v>343.0454967965639</v>
      </c>
      <c r="DK141" s="65">
        <f t="shared" si="252"/>
        <v>1.588611129226027</v>
      </c>
      <c r="DL141" s="65">
        <f t="shared" si="253"/>
        <v>0.80270591067467134</v>
      </c>
      <c r="DM141" s="65">
        <f t="shared" si="254"/>
        <v>-2.1891318447303368E-2</v>
      </c>
      <c r="DN141" s="65">
        <f t="shared" si="255"/>
        <v>-0.42517471363133119</v>
      </c>
      <c r="DO141" s="66">
        <f t="shared" si="256"/>
        <v>0.97834655749640531</v>
      </c>
      <c r="DP141" s="66">
        <f t="shared" si="257"/>
        <v>0.65365557261416485</v>
      </c>
      <c r="DQ141" s="65">
        <f t="shared" si="174"/>
        <v>1184.2398950726144</v>
      </c>
      <c r="DR141" s="65">
        <f t="shared" si="258"/>
        <v>343.0454967965639</v>
      </c>
      <c r="DS141" s="65">
        <f t="shared" si="259"/>
        <v>1.588611129226027</v>
      </c>
      <c r="DT141" s="65">
        <f t="shared" si="260"/>
        <v>0.80270591067467134</v>
      </c>
      <c r="DU141" s="65">
        <f t="shared" si="261"/>
        <v>-2.1891318447303368E-2</v>
      </c>
      <c r="DV141" s="65">
        <f t="shared" si="262"/>
        <v>-0.42517471363133119</v>
      </c>
      <c r="DW141" s="66">
        <f t="shared" si="263"/>
        <v>0.97834655749640531</v>
      </c>
      <c r="DX141" s="66">
        <f t="shared" si="264"/>
        <v>0.65365557261416485</v>
      </c>
      <c r="DY141" s="65">
        <f t="shared" si="175"/>
        <v>1184.2398950726144</v>
      </c>
      <c r="DZ141" s="65">
        <f t="shared" si="265"/>
        <v>343.0454967965639</v>
      </c>
      <c r="EA141" s="65">
        <f t="shared" si="266"/>
        <v>1.588611129226027</v>
      </c>
      <c r="EB141" s="65">
        <f t="shared" si="267"/>
        <v>0.80270591067467134</v>
      </c>
      <c r="EC141" s="65">
        <f t="shared" si="268"/>
        <v>-2.1891318447303368E-2</v>
      </c>
      <c r="ED141" s="65">
        <f t="shared" si="269"/>
        <v>-0.42517471363133119</v>
      </c>
      <c r="EE141" s="66">
        <f t="shared" si="270"/>
        <v>0.97834655749640531</v>
      </c>
      <c r="EF141" s="66">
        <f t="shared" si="271"/>
        <v>0.65365557261416485</v>
      </c>
      <c r="EG141" s="65">
        <f t="shared" si="176"/>
        <v>1184.2398950726144</v>
      </c>
      <c r="EH141" s="65">
        <f t="shared" si="272"/>
        <v>343.0454967965639</v>
      </c>
      <c r="EI141" s="65">
        <f t="shared" si="273"/>
        <v>1.588611129226027</v>
      </c>
      <c r="EJ141" s="65">
        <f t="shared" si="274"/>
        <v>0.80270591067467134</v>
      </c>
      <c r="EK141" s="65">
        <f t="shared" si="275"/>
        <v>-2.1891318447303368E-2</v>
      </c>
      <c r="EL141" s="65">
        <f t="shared" si="276"/>
        <v>-0.42517471363133119</v>
      </c>
      <c r="EM141" s="66">
        <f t="shared" si="277"/>
        <v>0.97834655749640531</v>
      </c>
      <c r="EN141" s="66">
        <f t="shared" si="278"/>
        <v>0.65365557261416485</v>
      </c>
      <c r="EO141" s="65">
        <f t="shared" si="177"/>
        <v>1184.2398950726144</v>
      </c>
      <c r="EP141" s="65">
        <f t="shared" si="279"/>
        <v>343.0454967965639</v>
      </c>
      <c r="EQ141" s="65">
        <f t="shared" si="280"/>
        <v>1.588611129226027</v>
      </c>
      <c r="ER141" s="65">
        <f t="shared" si="281"/>
        <v>0.80270591067467134</v>
      </c>
      <c r="ES141" s="65">
        <f t="shared" si="282"/>
        <v>-2.1891318447303368E-2</v>
      </c>
      <c r="ET141" s="65">
        <f t="shared" si="283"/>
        <v>-0.42517471363133119</v>
      </c>
      <c r="EU141" s="66">
        <f t="shared" si="284"/>
        <v>0.97834655749640531</v>
      </c>
      <c r="EV141" s="66">
        <f t="shared" si="285"/>
        <v>0.65365557261416485</v>
      </c>
      <c r="EW141" s="65">
        <f t="shared" si="178"/>
        <v>0.87163223242839993</v>
      </c>
      <c r="EX141" s="65">
        <f t="shared" si="286"/>
        <v>69.895496796563918</v>
      </c>
      <c r="EY141" s="16"/>
      <c r="EZ141" s="16"/>
      <c r="FA141" s="16"/>
      <c r="FB141" s="16"/>
      <c r="FC141" s="16"/>
      <c r="FD141" s="16"/>
      <c r="FE141" s="16"/>
      <c r="FF141" s="16"/>
      <c r="FG141" s="16"/>
      <c r="FH141" s="16"/>
      <c r="FI141" s="16"/>
      <c r="FJ141" s="16"/>
    </row>
    <row r="142" spans="19:166" x14ac:dyDescent="0.3">
      <c r="S142" s="60">
        <v>0.8</v>
      </c>
      <c r="T142" s="60">
        <f t="shared" si="179"/>
        <v>0.79524214103653368</v>
      </c>
      <c r="U142" s="60">
        <f t="shared" si="180"/>
        <v>0.20475785896346643</v>
      </c>
      <c r="V142" s="60">
        <f t="shared" si="181"/>
        <v>0.79524214103653368</v>
      </c>
      <c r="W142" s="60">
        <f t="shared" si="182"/>
        <v>0.20475785896346643</v>
      </c>
      <c r="X142" s="60">
        <f t="shared" si="183"/>
        <v>0.78174904942965784</v>
      </c>
      <c r="Y142" s="60">
        <f t="shared" si="184"/>
        <v>0.21825095057034216</v>
      </c>
      <c r="Z142" s="63">
        <f t="shared" si="162"/>
        <v>340.44004333382469</v>
      </c>
      <c r="AA142" s="60">
        <f t="shared" si="185"/>
        <v>1.5942485376251221</v>
      </c>
      <c r="AB142" s="60">
        <f t="shared" si="186"/>
        <v>0.80135695961058817</v>
      </c>
      <c r="AC142" s="60">
        <f t="shared" si="295"/>
        <v>-1.9882293630277464E-2</v>
      </c>
      <c r="AD142" s="60">
        <f t="shared" si="296"/>
        <v>-0.4376019777818731</v>
      </c>
      <c r="AE142" s="64">
        <f t="shared" si="187"/>
        <v>0.98031405572468666</v>
      </c>
      <c r="AF142" s="64">
        <f t="shared" si="188"/>
        <v>0.64558268798038376</v>
      </c>
      <c r="AG142" s="60">
        <f t="shared" si="163"/>
        <v>1177.9182937219891</v>
      </c>
      <c r="AH142" s="60">
        <f t="shared" si="189"/>
        <v>342.87390574734036</v>
      </c>
      <c r="AI142" s="60">
        <f t="shared" si="190"/>
        <v>1.5889791546911942</v>
      </c>
      <c r="AJ142" s="60">
        <f t="shared" si="191"/>
        <v>0.80261763216401472</v>
      </c>
      <c r="AK142" s="60">
        <f t="shared" si="287"/>
        <v>-1.9750964517003575E-2</v>
      </c>
      <c r="AL142" s="60">
        <f t="shared" si="288"/>
        <v>-0.43377770288739143</v>
      </c>
      <c r="AM142" s="64">
        <f t="shared" si="289"/>
        <v>0.9804428079546279</v>
      </c>
      <c r="AN142" s="64">
        <f t="shared" si="290"/>
        <v>0.64805630051877305</v>
      </c>
      <c r="AO142" s="60">
        <f t="shared" si="164"/>
        <v>1177.4383053591084</v>
      </c>
      <c r="AP142" s="60">
        <f t="shared" si="192"/>
        <v>342.86084739690648</v>
      </c>
      <c r="AQ142" s="60">
        <f t="shared" si="193"/>
        <v>1.5890071805878772</v>
      </c>
      <c r="AR142" s="60">
        <f t="shared" si="194"/>
        <v>0.80261091080931868</v>
      </c>
      <c r="AS142" s="60">
        <f t="shared" si="291"/>
        <v>-1.9751664928520499E-2</v>
      </c>
      <c r="AT142" s="60">
        <f t="shared" si="292"/>
        <v>-0.43379805615359929</v>
      </c>
      <c r="AU142" s="64">
        <f t="shared" si="293"/>
        <v>0.98044212124143404</v>
      </c>
      <c r="AV142" s="64">
        <f t="shared" si="294"/>
        <v>0.64804311059060038</v>
      </c>
      <c r="AW142" s="60">
        <f t="shared" si="165"/>
        <v>1177.4408469203436</v>
      </c>
      <c r="AX142" s="60">
        <f t="shared" si="195"/>
        <v>342.86091655258508</v>
      </c>
      <c r="AY142" s="60">
        <f t="shared" si="196"/>
        <v>1.5890070321586904</v>
      </c>
      <c r="AZ142" s="60">
        <f t="shared" si="197"/>
        <v>0.80261094640612096</v>
      </c>
      <c r="BA142" s="60">
        <f t="shared" si="198"/>
        <v>-1.9751661219094552E-2</v>
      </c>
      <c r="BB142" s="60">
        <f t="shared" si="199"/>
        <v>-0.43379794836014512</v>
      </c>
      <c r="BC142" s="64">
        <f t="shared" si="200"/>
        <v>0.98044212487831151</v>
      </c>
      <c r="BD142" s="64">
        <f t="shared" si="201"/>
        <v>0.64804318044540954</v>
      </c>
      <c r="BE142" s="60">
        <f t="shared" si="166"/>
        <v>1177.4408334595491</v>
      </c>
      <c r="BF142" s="60">
        <f t="shared" si="202"/>
        <v>342.86091618631826</v>
      </c>
      <c r="BG142" s="60">
        <f t="shared" si="203"/>
        <v>1.5890070329448107</v>
      </c>
      <c r="BH142" s="60">
        <f t="shared" si="204"/>
        <v>0.80261094621759088</v>
      </c>
      <c r="BI142" s="60">
        <f t="shared" si="205"/>
        <v>-1.9751661238740739E-2</v>
      </c>
      <c r="BJ142" s="60">
        <f t="shared" si="206"/>
        <v>-0.43379794893104756</v>
      </c>
      <c r="BK142" s="64">
        <f t="shared" si="207"/>
        <v>0.98044212485904958</v>
      </c>
      <c r="BL142" s="64">
        <f t="shared" si="208"/>
        <v>0.64804318007544004</v>
      </c>
      <c r="BM142" s="60">
        <f t="shared" si="167"/>
        <v>1177.440833530841</v>
      </c>
      <c r="BN142" s="60">
        <f t="shared" si="209"/>
        <v>342.86091618825805</v>
      </c>
      <c r="BO142" s="60">
        <f t="shared" si="210"/>
        <v>1.5890070329406474</v>
      </c>
      <c r="BP142" s="60">
        <f t="shared" si="211"/>
        <v>0.80261094621858931</v>
      </c>
      <c r="BQ142" s="60">
        <f t="shared" si="212"/>
        <v>-1.9751661238636628E-2</v>
      </c>
      <c r="BR142" s="60">
        <f t="shared" si="213"/>
        <v>-0.43379794892802381</v>
      </c>
      <c r="BS142" s="64">
        <f t="shared" si="214"/>
        <v>0.98044212485915161</v>
      </c>
      <c r="BT142" s="64">
        <f t="shared" si="215"/>
        <v>0.64804318007739958</v>
      </c>
      <c r="BU142" s="60">
        <f t="shared" si="168"/>
        <v>1177.4408335304638</v>
      </c>
      <c r="BV142" s="60">
        <f t="shared" si="216"/>
        <v>342.86091618824781</v>
      </c>
      <c r="BW142" s="60">
        <f t="shared" si="217"/>
        <v>1.5890070329406694</v>
      </c>
      <c r="BX142" s="60">
        <f t="shared" si="218"/>
        <v>0.80261094621858409</v>
      </c>
      <c r="BY142" s="60">
        <f t="shared" si="219"/>
        <v>-1.9751661238637003E-2</v>
      </c>
      <c r="BZ142" s="60">
        <f t="shared" si="220"/>
        <v>-0.43379794892804024</v>
      </c>
      <c r="CA142" s="64">
        <f t="shared" si="221"/>
        <v>0.98044212485915128</v>
      </c>
      <c r="CB142" s="64">
        <f t="shared" si="222"/>
        <v>0.64804318007738893</v>
      </c>
      <c r="CC142" s="60">
        <f t="shared" si="169"/>
        <v>1177.4408335304654</v>
      </c>
      <c r="CD142" s="60">
        <f t="shared" si="223"/>
        <v>342.86091618824787</v>
      </c>
      <c r="CE142" s="60">
        <f t="shared" si="224"/>
        <v>1.5890070329406691</v>
      </c>
      <c r="CF142" s="60">
        <f t="shared" si="225"/>
        <v>0.80261094621858409</v>
      </c>
      <c r="CG142" s="60">
        <f t="shared" si="226"/>
        <v>-1.9751661238637003E-2</v>
      </c>
      <c r="CH142" s="60">
        <f t="shared" si="227"/>
        <v>-0.4337979489280398</v>
      </c>
      <c r="CI142" s="64">
        <f t="shared" si="228"/>
        <v>0.98044212485915128</v>
      </c>
      <c r="CJ142" s="64">
        <f t="shared" si="229"/>
        <v>0.64804318007738926</v>
      </c>
      <c r="CK142" s="60">
        <f t="shared" si="170"/>
        <v>1177.4408335304654</v>
      </c>
      <c r="CL142" s="60">
        <f t="shared" si="230"/>
        <v>342.86091618824787</v>
      </c>
      <c r="CM142" s="60">
        <f t="shared" si="231"/>
        <v>1.5890070329406691</v>
      </c>
      <c r="CN142" s="60">
        <f t="shared" si="232"/>
        <v>0.80261094621858409</v>
      </c>
      <c r="CO142" s="60">
        <f t="shared" si="233"/>
        <v>-1.9751661238637003E-2</v>
      </c>
      <c r="CP142" s="60">
        <f t="shared" si="234"/>
        <v>-0.4337979489280398</v>
      </c>
      <c r="CQ142" s="64">
        <f t="shared" si="235"/>
        <v>0.98044212485915128</v>
      </c>
      <c r="CR142" s="64">
        <f t="shared" si="236"/>
        <v>0.64804318007738926</v>
      </c>
      <c r="CS142" s="60">
        <f t="shared" si="171"/>
        <v>1177.4408335304654</v>
      </c>
      <c r="CT142" s="60">
        <f t="shared" si="237"/>
        <v>342.86091618824787</v>
      </c>
      <c r="CU142" s="60">
        <f t="shared" si="238"/>
        <v>1.5890070329406691</v>
      </c>
      <c r="CV142" s="60">
        <f t="shared" si="239"/>
        <v>0.80261094621858409</v>
      </c>
      <c r="CW142" s="60">
        <f t="shared" si="240"/>
        <v>-1.9751661238637003E-2</v>
      </c>
      <c r="CX142" s="60">
        <f t="shared" si="241"/>
        <v>-0.4337979489280398</v>
      </c>
      <c r="CY142" s="64">
        <f t="shared" si="242"/>
        <v>0.98044212485915128</v>
      </c>
      <c r="CZ142" s="64">
        <f t="shared" si="243"/>
        <v>0.64804318007738926</v>
      </c>
      <c r="DA142" s="60">
        <f t="shared" si="172"/>
        <v>1177.4408335304654</v>
      </c>
      <c r="DB142" s="60">
        <f t="shared" si="244"/>
        <v>342.86091618824787</v>
      </c>
      <c r="DC142" s="60">
        <f t="shared" si="245"/>
        <v>1.5890070329406691</v>
      </c>
      <c r="DD142" s="60">
        <f t="shared" si="246"/>
        <v>0.80261094621858409</v>
      </c>
      <c r="DE142" s="60">
        <f t="shared" si="247"/>
        <v>-1.9751661238637003E-2</v>
      </c>
      <c r="DF142" s="60">
        <f t="shared" si="248"/>
        <v>-0.4337979489280398</v>
      </c>
      <c r="DG142" s="64">
        <f t="shared" si="249"/>
        <v>0.98044212485915128</v>
      </c>
      <c r="DH142" s="64">
        <f t="shared" si="250"/>
        <v>0.64804318007738926</v>
      </c>
      <c r="DI142" s="60">
        <f t="shared" si="173"/>
        <v>1177.4408335304654</v>
      </c>
      <c r="DJ142" s="60">
        <f t="shared" si="251"/>
        <v>342.86091618824787</v>
      </c>
      <c r="DK142" s="60">
        <f t="shared" si="252"/>
        <v>1.5890070329406691</v>
      </c>
      <c r="DL142" s="60">
        <f t="shared" si="253"/>
        <v>0.80261094621858409</v>
      </c>
      <c r="DM142" s="60">
        <f t="shared" si="254"/>
        <v>-1.9751661238637003E-2</v>
      </c>
      <c r="DN142" s="60">
        <f t="shared" si="255"/>
        <v>-0.4337979489280398</v>
      </c>
      <c r="DO142" s="64">
        <f t="shared" si="256"/>
        <v>0.98044212485915128</v>
      </c>
      <c r="DP142" s="64">
        <f t="shared" si="257"/>
        <v>0.64804318007738926</v>
      </c>
      <c r="DQ142" s="60">
        <f t="shared" si="174"/>
        <v>1177.4408335304654</v>
      </c>
      <c r="DR142" s="60">
        <f t="shared" si="258"/>
        <v>342.86091618824787</v>
      </c>
      <c r="DS142" s="60">
        <f t="shared" si="259"/>
        <v>1.5890070329406691</v>
      </c>
      <c r="DT142" s="60">
        <f t="shared" si="260"/>
        <v>0.80261094621858409</v>
      </c>
      <c r="DU142" s="60">
        <f t="shared" si="261"/>
        <v>-1.9751661238637003E-2</v>
      </c>
      <c r="DV142" s="60">
        <f t="shared" si="262"/>
        <v>-0.4337979489280398</v>
      </c>
      <c r="DW142" s="64">
        <f t="shared" si="263"/>
        <v>0.98044212485915128</v>
      </c>
      <c r="DX142" s="64">
        <f t="shared" si="264"/>
        <v>0.64804318007738926</v>
      </c>
      <c r="DY142" s="60">
        <f t="shared" si="175"/>
        <v>1177.4408335304654</v>
      </c>
      <c r="DZ142" s="60">
        <f t="shared" si="265"/>
        <v>342.86091618824787</v>
      </c>
      <c r="EA142" s="60">
        <f t="shared" si="266"/>
        <v>1.5890070329406691</v>
      </c>
      <c r="EB142" s="60">
        <f t="shared" si="267"/>
        <v>0.80261094621858409</v>
      </c>
      <c r="EC142" s="60">
        <f t="shared" si="268"/>
        <v>-1.9751661238637003E-2</v>
      </c>
      <c r="ED142" s="60">
        <f t="shared" si="269"/>
        <v>-0.4337979489280398</v>
      </c>
      <c r="EE142" s="64">
        <f t="shared" si="270"/>
        <v>0.98044212485915128</v>
      </c>
      <c r="EF142" s="64">
        <f t="shared" si="271"/>
        <v>0.64804318007738926</v>
      </c>
      <c r="EG142" s="60">
        <f t="shared" si="176"/>
        <v>1177.4408335304654</v>
      </c>
      <c r="EH142" s="60">
        <f t="shared" si="272"/>
        <v>342.86091618824787</v>
      </c>
      <c r="EI142" s="60">
        <f t="shared" si="273"/>
        <v>1.5890070329406691</v>
      </c>
      <c r="EJ142" s="60">
        <f t="shared" si="274"/>
        <v>0.80261094621858409</v>
      </c>
      <c r="EK142" s="60">
        <f t="shared" si="275"/>
        <v>-1.9751661238637003E-2</v>
      </c>
      <c r="EL142" s="60">
        <f t="shared" si="276"/>
        <v>-0.4337979489280398</v>
      </c>
      <c r="EM142" s="64">
        <f t="shared" si="277"/>
        <v>0.98044212485915128</v>
      </c>
      <c r="EN142" s="64">
        <f t="shared" si="278"/>
        <v>0.64804318007738926</v>
      </c>
      <c r="EO142" s="60">
        <f t="shared" si="177"/>
        <v>1177.4408335304654</v>
      </c>
      <c r="EP142" s="60">
        <f t="shared" si="279"/>
        <v>342.86091618824787</v>
      </c>
      <c r="EQ142" s="60">
        <f t="shared" si="280"/>
        <v>1.5890070329406691</v>
      </c>
      <c r="ER142" s="60">
        <f t="shared" si="281"/>
        <v>0.80261094621858409</v>
      </c>
      <c r="ES142" s="60">
        <f t="shared" si="282"/>
        <v>-1.9751661238637003E-2</v>
      </c>
      <c r="ET142" s="60">
        <f t="shared" si="283"/>
        <v>-0.4337979489280398</v>
      </c>
      <c r="EU142" s="64">
        <f t="shared" si="284"/>
        <v>0.98044212485915128</v>
      </c>
      <c r="EV142" s="64">
        <f t="shared" si="285"/>
        <v>0.64804318007738926</v>
      </c>
      <c r="EW142" s="60">
        <f t="shared" si="178"/>
        <v>0.87947768426859352</v>
      </c>
      <c r="EX142" s="60">
        <f t="shared" si="286"/>
        <v>69.710916188247893</v>
      </c>
      <c r="EY142" s="16"/>
      <c r="EZ142" s="16"/>
      <c r="FA142" s="16"/>
      <c r="FB142" s="16"/>
      <c r="FC142" s="16"/>
      <c r="FD142" s="16"/>
      <c r="FE142" s="16"/>
      <c r="FF142" s="16"/>
      <c r="FG142" s="16"/>
      <c r="FH142" s="16"/>
      <c r="FI142" s="16"/>
      <c r="FJ142" s="16"/>
    </row>
    <row r="143" spans="19:166" x14ac:dyDescent="0.3">
      <c r="S143" s="50">
        <v>0.81</v>
      </c>
      <c r="T143" s="65">
        <f t="shared" si="179"/>
        <v>0.80542217311859943</v>
      </c>
      <c r="U143" s="65">
        <f t="shared" si="180"/>
        <v>0.19457782688140055</v>
      </c>
      <c r="V143" s="65">
        <f t="shared" si="181"/>
        <v>0.80542217311859943</v>
      </c>
      <c r="W143" s="65">
        <f t="shared" si="182"/>
        <v>0.19457782688140055</v>
      </c>
      <c r="X143" s="65">
        <f t="shared" si="183"/>
        <v>0.79242481918538266</v>
      </c>
      <c r="Y143" s="65">
        <f t="shared" si="184"/>
        <v>0.2075751808146174</v>
      </c>
      <c r="Z143" s="55">
        <f t="shared" si="162"/>
        <v>340.37988530653706</v>
      </c>
      <c r="AA143" s="65">
        <f t="shared" si="185"/>
        <v>1.5943799585396954</v>
      </c>
      <c r="AB143" s="65">
        <f t="shared" si="186"/>
        <v>0.80132559639942136</v>
      </c>
      <c r="AC143" s="65">
        <f t="shared" si="295"/>
        <v>-1.7843006433987604E-2</v>
      </c>
      <c r="AD143" s="65">
        <f t="shared" si="296"/>
        <v>-0.44612898338843537</v>
      </c>
      <c r="AE143" s="66">
        <f t="shared" si="187"/>
        <v>0.98231523742545401</v>
      </c>
      <c r="AF143" s="66">
        <f t="shared" si="188"/>
        <v>0.64010120431455364</v>
      </c>
      <c r="AG143" s="65">
        <f t="shared" si="163"/>
        <v>1171.0856877037304</v>
      </c>
      <c r="AH143" s="65">
        <f t="shared" si="189"/>
        <v>342.68762286482183</v>
      </c>
      <c r="AI143" s="65">
        <f t="shared" si="190"/>
        <v>1.589379204858888</v>
      </c>
      <c r="AJ143" s="65">
        <f t="shared" si="191"/>
        <v>0.80252170606479545</v>
      </c>
      <c r="AK143" s="65">
        <f t="shared" si="287"/>
        <v>-1.7731769935439887E-2</v>
      </c>
      <c r="AL143" s="65">
        <f t="shared" si="288"/>
        <v>-0.44244474917485244</v>
      </c>
      <c r="AM143" s="66">
        <f t="shared" si="289"/>
        <v>0.98242451281052823</v>
      </c>
      <c r="AN143" s="66">
        <f t="shared" si="290"/>
        <v>0.64246383664462925</v>
      </c>
      <c r="AO143" s="65">
        <f t="shared" si="164"/>
        <v>1170.6586871170509</v>
      </c>
      <c r="AP143" s="65">
        <f t="shared" si="192"/>
        <v>342.67595267512587</v>
      </c>
      <c r="AQ143" s="65">
        <f t="shared" si="193"/>
        <v>1.5894042849042203</v>
      </c>
      <c r="AR143" s="65">
        <f t="shared" si="194"/>
        <v>0.80251569342793783</v>
      </c>
      <c r="AS143" s="65">
        <f t="shared" si="291"/>
        <v>-1.7732329287969154E-2</v>
      </c>
      <c r="AT143" s="65">
        <f t="shared" si="292"/>
        <v>-0.44246323854555925</v>
      </c>
      <c r="AU143" s="66">
        <f t="shared" si="293"/>
        <v>0.98242396328904591</v>
      </c>
      <c r="AV143" s="66">
        <f t="shared" si="294"/>
        <v>0.64245195800240251</v>
      </c>
      <c r="AW143" s="65">
        <f t="shared" si="165"/>
        <v>1170.6608198497215</v>
      </c>
      <c r="AX143" s="65">
        <f t="shared" si="195"/>
        <v>342.67601097239657</v>
      </c>
      <c r="AY143" s="65">
        <f t="shared" si="196"/>
        <v>1.589404159614122</v>
      </c>
      <c r="AZ143" s="65">
        <f t="shared" si="197"/>
        <v>0.80251572346437239</v>
      </c>
      <c r="BA143" s="65">
        <f t="shared" si="198"/>
        <v>-1.7732326493699699E-2</v>
      </c>
      <c r="BB143" s="65">
        <f t="shared" si="199"/>
        <v>-0.44246314618019456</v>
      </c>
      <c r="BC143" s="66">
        <f t="shared" si="200"/>
        <v>0.98242396603420312</v>
      </c>
      <c r="BD143" s="66">
        <f t="shared" si="201"/>
        <v>0.64245201734271462</v>
      </c>
      <c r="BE143" s="65">
        <f t="shared" si="166"/>
        <v>1170.6608091952023</v>
      </c>
      <c r="BF143" s="65">
        <f t="shared" si="202"/>
        <v>342.67601068116045</v>
      </c>
      <c r="BG143" s="65">
        <f t="shared" si="203"/>
        <v>1.5894041602400346</v>
      </c>
      <c r="BH143" s="65">
        <f t="shared" si="204"/>
        <v>0.8025157233143192</v>
      </c>
      <c r="BI143" s="65">
        <f t="shared" si="205"/>
        <v>-1.7732326507659157E-2</v>
      </c>
      <c r="BJ143" s="65">
        <f t="shared" si="206"/>
        <v>-0.44246314664162489</v>
      </c>
      <c r="BK143" s="66">
        <f t="shared" si="207"/>
        <v>0.98242396602048909</v>
      </c>
      <c r="BL143" s="66">
        <f t="shared" si="208"/>
        <v>0.64245201704626775</v>
      </c>
      <c r="BM143" s="65">
        <f t="shared" si="167"/>
        <v>1170.6608092484289</v>
      </c>
      <c r="BN143" s="65">
        <f t="shared" si="209"/>
        <v>342.67601068261536</v>
      </c>
      <c r="BO143" s="65">
        <f t="shared" si="210"/>
        <v>1.5894041602369076</v>
      </c>
      <c r="BP143" s="65">
        <f t="shared" si="211"/>
        <v>0.80251572331506882</v>
      </c>
      <c r="BQ143" s="65">
        <f t="shared" si="212"/>
        <v>-1.7732326507589505E-2</v>
      </c>
      <c r="BR143" s="65">
        <f t="shared" si="213"/>
        <v>-0.44246314663931929</v>
      </c>
      <c r="BS143" s="66">
        <f t="shared" si="214"/>
        <v>0.98242396602055748</v>
      </c>
      <c r="BT143" s="66">
        <f t="shared" si="215"/>
        <v>0.64245201704774901</v>
      </c>
      <c r="BU143" s="65">
        <f t="shared" si="168"/>
        <v>1170.6608092481631</v>
      </c>
      <c r="BV143" s="65">
        <f t="shared" si="216"/>
        <v>342.67601068260808</v>
      </c>
      <c r="BW143" s="65">
        <f t="shared" si="217"/>
        <v>1.5894041602369233</v>
      </c>
      <c r="BX143" s="65">
        <f t="shared" si="218"/>
        <v>0.80251572331506504</v>
      </c>
      <c r="BY143" s="65">
        <f t="shared" si="219"/>
        <v>-1.7732326507589782E-2</v>
      </c>
      <c r="BZ143" s="65">
        <f t="shared" si="220"/>
        <v>-0.44246314663933078</v>
      </c>
      <c r="CA143" s="66">
        <f t="shared" si="221"/>
        <v>0.98242396602055715</v>
      </c>
      <c r="CB143" s="66">
        <f t="shared" si="222"/>
        <v>0.64245201704774157</v>
      </c>
      <c r="CC143" s="65">
        <f t="shared" si="169"/>
        <v>1170.6608092481645</v>
      </c>
      <c r="CD143" s="65">
        <f t="shared" si="223"/>
        <v>342.67601068260808</v>
      </c>
      <c r="CE143" s="65">
        <f t="shared" si="224"/>
        <v>1.5894041602369233</v>
      </c>
      <c r="CF143" s="65">
        <f t="shared" si="225"/>
        <v>0.80251572331506504</v>
      </c>
      <c r="CG143" s="65">
        <f t="shared" si="226"/>
        <v>-1.7732326507589782E-2</v>
      </c>
      <c r="CH143" s="65">
        <f t="shared" si="227"/>
        <v>-0.44246314663933078</v>
      </c>
      <c r="CI143" s="66">
        <f t="shared" si="228"/>
        <v>0.98242396602055715</v>
      </c>
      <c r="CJ143" s="66">
        <f t="shared" si="229"/>
        <v>0.64245201704774157</v>
      </c>
      <c r="CK143" s="65">
        <f t="shared" si="170"/>
        <v>1170.6608092481645</v>
      </c>
      <c r="CL143" s="65">
        <f t="shared" si="230"/>
        <v>342.67601068260808</v>
      </c>
      <c r="CM143" s="65">
        <f t="shared" si="231"/>
        <v>1.5894041602369233</v>
      </c>
      <c r="CN143" s="65">
        <f t="shared" si="232"/>
        <v>0.80251572331506504</v>
      </c>
      <c r="CO143" s="65">
        <f t="shared" si="233"/>
        <v>-1.7732326507589782E-2</v>
      </c>
      <c r="CP143" s="65">
        <f t="shared" si="234"/>
        <v>-0.44246314663933078</v>
      </c>
      <c r="CQ143" s="66">
        <f t="shared" si="235"/>
        <v>0.98242396602055715</v>
      </c>
      <c r="CR143" s="66">
        <f t="shared" si="236"/>
        <v>0.64245201704774157</v>
      </c>
      <c r="CS143" s="65">
        <f t="shared" si="171"/>
        <v>1170.6608092481645</v>
      </c>
      <c r="CT143" s="65">
        <f t="shared" si="237"/>
        <v>342.67601068260808</v>
      </c>
      <c r="CU143" s="65">
        <f t="shared" si="238"/>
        <v>1.5894041602369233</v>
      </c>
      <c r="CV143" s="65">
        <f t="shared" si="239"/>
        <v>0.80251572331506504</v>
      </c>
      <c r="CW143" s="65">
        <f t="shared" si="240"/>
        <v>-1.7732326507589782E-2</v>
      </c>
      <c r="CX143" s="65">
        <f t="shared" si="241"/>
        <v>-0.44246314663933078</v>
      </c>
      <c r="CY143" s="66">
        <f t="shared" si="242"/>
        <v>0.98242396602055715</v>
      </c>
      <c r="CZ143" s="66">
        <f t="shared" si="243"/>
        <v>0.64245201704774157</v>
      </c>
      <c r="DA143" s="65">
        <f t="shared" si="172"/>
        <v>1170.6608092481645</v>
      </c>
      <c r="DB143" s="65">
        <f t="shared" si="244"/>
        <v>342.67601068260808</v>
      </c>
      <c r="DC143" s="65">
        <f t="shared" si="245"/>
        <v>1.5894041602369233</v>
      </c>
      <c r="DD143" s="65">
        <f t="shared" si="246"/>
        <v>0.80251572331506504</v>
      </c>
      <c r="DE143" s="65">
        <f t="shared" si="247"/>
        <v>-1.7732326507589782E-2</v>
      </c>
      <c r="DF143" s="65">
        <f t="shared" si="248"/>
        <v>-0.44246314663933078</v>
      </c>
      <c r="DG143" s="66">
        <f t="shared" si="249"/>
        <v>0.98242396602055715</v>
      </c>
      <c r="DH143" s="66">
        <f t="shared" si="250"/>
        <v>0.64245201704774157</v>
      </c>
      <c r="DI143" s="65">
        <f t="shared" si="173"/>
        <v>1170.6608092481645</v>
      </c>
      <c r="DJ143" s="65">
        <f t="shared" si="251"/>
        <v>342.67601068260808</v>
      </c>
      <c r="DK143" s="65">
        <f t="shared" si="252"/>
        <v>1.5894041602369233</v>
      </c>
      <c r="DL143" s="65">
        <f t="shared" si="253"/>
        <v>0.80251572331506504</v>
      </c>
      <c r="DM143" s="65">
        <f t="shared" si="254"/>
        <v>-1.7732326507589782E-2</v>
      </c>
      <c r="DN143" s="65">
        <f t="shared" si="255"/>
        <v>-0.44246314663933078</v>
      </c>
      <c r="DO143" s="66">
        <f t="shared" si="256"/>
        <v>0.98242396602055715</v>
      </c>
      <c r="DP143" s="66">
        <f t="shared" si="257"/>
        <v>0.64245201704774157</v>
      </c>
      <c r="DQ143" s="65">
        <f t="shared" si="174"/>
        <v>1170.6608092481645</v>
      </c>
      <c r="DR143" s="65">
        <f t="shared" si="258"/>
        <v>342.67601068260808</v>
      </c>
      <c r="DS143" s="65">
        <f t="shared" si="259"/>
        <v>1.5894041602369233</v>
      </c>
      <c r="DT143" s="65">
        <f t="shared" si="260"/>
        <v>0.80251572331506504</v>
      </c>
      <c r="DU143" s="65">
        <f t="shared" si="261"/>
        <v>-1.7732326507589782E-2</v>
      </c>
      <c r="DV143" s="65">
        <f t="shared" si="262"/>
        <v>-0.44246314663933078</v>
      </c>
      <c r="DW143" s="66">
        <f t="shared" si="263"/>
        <v>0.98242396602055715</v>
      </c>
      <c r="DX143" s="66">
        <f t="shared" si="264"/>
        <v>0.64245201704774157</v>
      </c>
      <c r="DY143" s="65">
        <f t="shared" si="175"/>
        <v>1170.6608092481645</v>
      </c>
      <c r="DZ143" s="65">
        <f t="shared" si="265"/>
        <v>342.67601068260808</v>
      </c>
      <c r="EA143" s="65">
        <f t="shared" si="266"/>
        <v>1.5894041602369233</v>
      </c>
      <c r="EB143" s="65">
        <f t="shared" si="267"/>
        <v>0.80251572331506504</v>
      </c>
      <c r="EC143" s="65">
        <f t="shared" si="268"/>
        <v>-1.7732326507589782E-2</v>
      </c>
      <c r="ED143" s="65">
        <f t="shared" si="269"/>
        <v>-0.44246314663933078</v>
      </c>
      <c r="EE143" s="66">
        <f t="shared" si="270"/>
        <v>0.98242396602055715</v>
      </c>
      <c r="EF143" s="66">
        <f t="shared" si="271"/>
        <v>0.64245201704774157</v>
      </c>
      <c r="EG143" s="65">
        <f t="shared" si="176"/>
        <v>1170.6608092481645</v>
      </c>
      <c r="EH143" s="65">
        <f t="shared" si="272"/>
        <v>342.67601068260808</v>
      </c>
      <c r="EI143" s="65">
        <f t="shared" si="273"/>
        <v>1.5894041602369233</v>
      </c>
      <c r="EJ143" s="65">
        <f t="shared" si="274"/>
        <v>0.80251572331506504</v>
      </c>
      <c r="EK143" s="65">
        <f t="shared" si="275"/>
        <v>-1.7732326507589782E-2</v>
      </c>
      <c r="EL143" s="65">
        <f t="shared" si="276"/>
        <v>-0.44246314663933078</v>
      </c>
      <c r="EM143" s="66">
        <f t="shared" si="277"/>
        <v>0.98242396602055715</v>
      </c>
      <c r="EN143" s="66">
        <f t="shared" si="278"/>
        <v>0.64245201704774157</v>
      </c>
      <c r="EO143" s="65">
        <f t="shared" si="177"/>
        <v>1170.6608092481645</v>
      </c>
      <c r="EP143" s="65">
        <f t="shared" si="279"/>
        <v>342.67601068260808</v>
      </c>
      <c r="EQ143" s="65">
        <f t="shared" si="280"/>
        <v>1.5894041602369233</v>
      </c>
      <c r="ER143" s="65">
        <f t="shared" si="281"/>
        <v>0.80251572331506504</v>
      </c>
      <c r="ES143" s="65">
        <f t="shared" si="282"/>
        <v>-1.7732326507589782E-2</v>
      </c>
      <c r="ET143" s="65">
        <f t="shared" si="283"/>
        <v>-0.44246314663933078</v>
      </c>
      <c r="EU143" s="66">
        <f t="shared" si="284"/>
        <v>0.98242396602055715</v>
      </c>
      <c r="EV143" s="66">
        <f t="shared" si="285"/>
        <v>0.64245201704774157</v>
      </c>
      <c r="EW143" s="65">
        <f t="shared" si="178"/>
        <v>0.88713319177406325</v>
      </c>
      <c r="EX143" s="65">
        <f t="shared" si="286"/>
        <v>69.526010682608103</v>
      </c>
      <c r="EY143" s="16"/>
      <c r="EZ143" s="16"/>
      <c r="FA143" s="16"/>
      <c r="FB143" s="16"/>
      <c r="FC143" s="16"/>
      <c r="FD143" s="16"/>
      <c r="FE143" s="16"/>
      <c r="FF143" s="16"/>
      <c r="FG143" s="16"/>
      <c r="FH143" s="16"/>
      <c r="FI143" s="16"/>
      <c r="FJ143" s="16"/>
    </row>
    <row r="144" spans="19:166" x14ac:dyDescent="0.3">
      <c r="S144" s="50">
        <v>0.82</v>
      </c>
      <c r="T144" s="65">
        <f t="shared" si="179"/>
        <v>0.81560826319816371</v>
      </c>
      <c r="U144" s="65">
        <f t="shared" si="180"/>
        <v>0.18439173680183635</v>
      </c>
      <c r="V144" s="65">
        <f t="shared" si="181"/>
        <v>0.81560826319816371</v>
      </c>
      <c r="W144" s="65">
        <f t="shared" si="182"/>
        <v>0.18439173680183635</v>
      </c>
      <c r="X144" s="65">
        <f t="shared" si="183"/>
        <v>0.80312499999999998</v>
      </c>
      <c r="Y144" s="65">
        <f t="shared" si="184"/>
        <v>0.19687500000000008</v>
      </c>
      <c r="Z144" s="55">
        <f t="shared" si="162"/>
        <v>340.31972727924943</v>
      </c>
      <c r="AA144" s="65">
        <f t="shared" si="185"/>
        <v>1.5945114367559436</v>
      </c>
      <c r="AB144" s="65">
        <f t="shared" si="186"/>
        <v>0.80129422332829114</v>
      </c>
      <c r="AC144" s="65">
        <f t="shared" si="295"/>
        <v>-1.592450038109873E-2</v>
      </c>
      <c r="AD144" s="65">
        <f t="shared" si="296"/>
        <v>-0.45469002429609728</v>
      </c>
      <c r="AE144" s="66">
        <f t="shared" si="187"/>
        <v>0.98420162409782774</v>
      </c>
      <c r="AF144" s="66">
        <f t="shared" si="188"/>
        <v>0.63464466188727875</v>
      </c>
      <c r="AG144" s="65">
        <f t="shared" si="163"/>
        <v>1164.2799398876627</v>
      </c>
      <c r="AH144" s="65">
        <f t="shared" si="189"/>
        <v>342.50121524683999</v>
      </c>
      <c r="AI144" s="65">
        <f t="shared" si="190"/>
        <v>1.5897800594893174</v>
      </c>
      <c r="AJ144" s="65">
        <f t="shared" si="191"/>
        <v>0.80242562277698248</v>
      </c>
      <c r="AK144" s="65">
        <f t="shared" si="287"/>
        <v>-1.5831087315499426E-2</v>
      </c>
      <c r="AL144" s="65">
        <f t="shared" si="288"/>
        <v>-0.45115250479959679</v>
      </c>
      <c r="AM144" s="66">
        <f t="shared" si="289"/>
        <v>0.98429356568290838</v>
      </c>
      <c r="AN144" s="66">
        <f t="shared" si="290"/>
        <v>0.63689370542434998</v>
      </c>
      <c r="AO144" s="65">
        <f t="shared" si="164"/>
        <v>1163.9024826089981</v>
      </c>
      <c r="AP144" s="65">
        <f t="shared" si="192"/>
        <v>342.49085157647124</v>
      </c>
      <c r="AQ144" s="65">
        <f t="shared" si="193"/>
        <v>1.5898023615034702</v>
      </c>
      <c r="AR144" s="65">
        <f t="shared" si="194"/>
        <v>0.80242027812062378</v>
      </c>
      <c r="AS144" s="65">
        <f t="shared" si="291"/>
        <v>-1.5831528744426837E-2</v>
      </c>
      <c r="AT144" s="65">
        <f t="shared" si="292"/>
        <v>-0.45116919005446671</v>
      </c>
      <c r="AU144" s="66">
        <f t="shared" si="293"/>
        <v>0.98429313118735129</v>
      </c>
      <c r="AV144" s="66">
        <f t="shared" si="294"/>
        <v>0.63688307877920436</v>
      </c>
      <c r="AW144" s="65">
        <f t="shared" si="165"/>
        <v>1163.9042550773838</v>
      </c>
      <c r="AX144" s="65">
        <f t="shared" si="195"/>
        <v>342.49090024853405</v>
      </c>
      <c r="AY144" s="65">
        <f t="shared" si="196"/>
        <v>1.5898022567601442</v>
      </c>
      <c r="AZ144" s="65">
        <f t="shared" si="197"/>
        <v>0.8024203032220032</v>
      </c>
      <c r="BA144" s="65">
        <f t="shared" si="198"/>
        <v>-1.5831526671242629E-2</v>
      </c>
      <c r="BB144" s="65">
        <f t="shared" si="199"/>
        <v>-0.45116911169096896</v>
      </c>
      <c r="BC144" s="66">
        <f t="shared" si="200"/>
        <v>0.98429313322797229</v>
      </c>
      <c r="BD144" s="66">
        <f t="shared" si="201"/>
        <v>0.636883128687592</v>
      </c>
      <c r="BE144" s="65">
        <f t="shared" si="166"/>
        <v>1163.9042467526842</v>
      </c>
      <c r="BF144" s="65">
        <f t="shared" si="202"/>
        <v>342.4909000199375</v>
      </c>
      <c r="BG144" s="65">
        <f t="shared" si="203"/>
        <v>1.5898022572520887</v>
      </c>
      <c r="BH144" s="65">
        <f t="shared" si="204"/>
        <v>0.80242030310411039</v>
      </c>
      <c r="BI144" s="65">
        <f t="shared" si="205"/>
        <v>-1.5831526680979632E-2</v>
      </c>
      <c r="BJ144" s="65">
        <f t="shared" si="206"/>
        <v>-0.45116911205901594</v>
      </c>
      <c r="BK144" s="66">
        <f t="shared" si="207"/>
        <v>0.98429313321838818</v>
      </c>
      <c r="BL144" s="66">
        <f t="shared" si="208"/>
        <v>0.63688312845318906</v>
      </c>
      <c r="BM144" s="65">
        <f t="shared" si="167"/>
        <v>1163.9042467917823</v>
      </c>
      <c r="BN144" s="65">
        <f t="shared" si="209"/>
        <v>342.49090002101116</v>
      </c>
      <c r="BO144" s="65">
        <f t="shared" si="210"/>
        <v>1.5898022572497783</v>
      </c>
      <c r="BP144" s="65">
        <f t="shared" si="211"/>
        <v>0.80242030310466406</v>
      </c>
      <c r="BQ144" s="65">
        <f t="shared" si="212"/>
        <v>-1.5831526680933974E-2</v>
      </c>
      <c r="BR144" s="65">
        <f t="shared" si="213"/>
        <v>-0.45116911205728782</v>
      </c>
      <c r="BS144" s="66">
        <f t="shared" si="214"/>
        <v>0.98429313321843315</v>
      </c>
      <c r="BT144" s="66">
        <f t="shared" si="215"/>
        <v>0.63688312845428974</v>
      </c>
      <c r="BU144" s="65">
        <f t="shared" si="168"/>
        <v>1163.9042467915988</v>
      </c>
      <c r="BV144" s="65">
        <f t="shared" si="216"/>
        <v>342.4909000210061</v>
      </c>
      <c r="BW144" s="65">
        <f t="shared" si="217"/>
        <v>1.589802257249789</v>
      </c>
      <c r="BX144" s="65">
        <f t="shared" si="218"/>
        <v>0.8024203031046615</v>
      </c>
      <c r="BY144" s="65">
        <f t="shared" si="219"/>
        <v>-1.5831526680933974E-2</v>
      </c>
      <c r="BZ144" s="65">
        <f t="shared" si="220"/>
        <v>-0.45116911205729565</v>
      </c>
      <c r="CA144" s="66">
        <f t="shared" si="221"/>
        <v>0.98429313321843315</v>
      </c>
      <c r="CB144" s="66">
        <f t="shared" si="222"/>
        <v>0.63688312845428474</v>
      </c>
      <c r="CC144" s="65">
        <f t="shared" si="169"/>
        <v>1163.9042467915995</v>
      </c>
      <c r="CD144" s="65">
        <f t="shared" si="223"/>
        <v>342.49090002100615</v>
      </c>
      <c r="CE144" s="65">
        <f t="shared" si="224"/>
        <v>1.589802257249789</v>
      </c>
      <c r="CF144" s="65">
        <f t="shared" si="225"/>
        <v>0.8024203031046615</v>
      </c>
      <c r="CG144" s="65">
        <f t="shared" si="226"/>
        <v>-1.5831526680933974E-2</v>
      </c>
      <c r="CH144" s="65">
        <f t="shared" si="227"/>
        <v>-0.45116911205729565</v>
      </c>
      <c r="CI144" s="66">
        <f t="shared" si="228"/>
        <v>0.98429313321843315</v>
      </c>
      <c r="CJ144" s="66">
        <f t="shared" si="229"/>
        <v>0.63688312845428474</v>
      </c>
      <c r="CK144" s="65">
        <f t="shared" si="170"/>
        <v>1163.9042467915995</v>
      </c>
      <c r="CL144" s="65">
        <f t="shared" si="230"/>
        <v>342.49090002100615</v>
      </c>
      <c r="CM144" s="65">
        <f t="shared" si="231"/>
        <v>1.589802257249789</v>
      </c>
      <c r="CN144" s="65">
        <f t="shared" si="232"/>
        <v>0.8024203031046615</v>
      </c>
      <c r="CO144" s="65">
        <f t="shared" si="233"/>
        <v>-1.5831526680933974E-2</v>
      </c>
      <c r="CP144" s="65">
        <f t="shared" si="234"/>
        <v>-0.45116911205729565</v>
      </c>
      <c r="CQ144" s="66">
        <f t="shared" si="235"/>
        <v>0.98429313321843315</v>
      </c>
      <c r="CR144" s="66">
        <f t="shared" si="236"/>
        <v>0.63688312845428474</v>
      </c>
      <c r="CS144" s="65">
        <f t="shared" si="171"/>
        <v>1163.9042467915995</v>
      </c>
      <c r="CT144" s="65">
        <f t="shared" si="237"/>
        <v>342.49090002100615</v>
      </c>
      <c r="CU144" s="65">
        <f t="shared" si="238"/>
        <v>1.589802257249789</v>
      </c>
      <c r="CV144" s="65">
        <f t="shared" si="239"/>
        <v>0.8024203031046615</v>
      </c>
      <c r="CW144" s="65">
        <f t="shared" si="240"/>
        <v>-1.5831526680933974E-2</v>
      </c>
      <c r="CX144" s="65">
        <f t="shared" si="241"/>
        <v>-0.45116911205729565</v>
      </c>
      <c r="CY144" s="66">
        <f t="shared" si="242"/>
        <v>0.98429313321843315</v>
      </c>
      <c r="CZ144" s="66">
        <f t="shared" si="243"/>
        <v>0.63688312845428474</v>
      </c>
      <c r="DA144" s="65">
        <f t="shared" si="172"/>
        <v>1163.9042467915995</v>
      </c>
      <c r="DB144" s="65">
        <f t="shared" si="244"/>
        <v>342.49090002100615</v>
      </c>
      <c r="DC144" s="65">
        <f t="shared" si="245"/>
        <v>1.589802257249789</v>
      </c>
      <c r="DD144" s="65">
        <f t="shared" si="246"/>
        <v>0.8024203031046615</v>
      </c>
      <c r="DE144" s="65">
        <f t="shared" si="247"/>
        <v>-1.5831526680933974E-2</v>
      </c>
      <c r="DF144" s="65">
        <f t="shared" si="248"/>
        <v>-0.45116911205729565</v>
      </c>
      <c r="DG144" s="66">
        <f t="shared" si="249"/>
        <v>0.98429313321843315</v>
      </c>
      <c r="DH144" s="66">
        <f t="shared" si="250"/>
        <v>0.63688312845428474</v>
      </c>
      <c r="DI144" s="65">
        <f t="shared" si="173"/>
        <v>1163.9042467915995</v>
      </c>
      <c r="DJ144" s="65">
        <f t="shared" si="251"/>
        <v>342.49090002100615</v>
      </c>
      <c r="DK144" s="65">
        <f t="shared" si="252"/>
        <v>1.589802257249789</v>
      </c>
      <c r="DL144" s="65">
        <f t="shared" si="253"/>
        <v>0.8024203031046615</v>
      </c>
      <c r="DM144" s="65">
        <f t="shared" si="254"/>
        <v>-1.5831526680933974E-2</v>
      </c>
      <c r="DN144" s="65">
        <f t="shared" si="255"/>
        <v>-0.45116911205729565</v>
      </c>
      <c r="DO144" s="66">
        <f t="shared" si="256"/>
        <v>0.98429313321843315</v>
      </c>
      <c r="DP144" s="66">
        <f t="shared" si="257"/>
        <v>0.63688312845428474</v>
      </c>
      <c r="DQ144" s="65">
        <f t="shared" si="174"/>
        <v>1163.9042467915995</v>
      </c>
      <c r="DR144" s="65">
        <f t="shared" si="258"/>
        <v>342.49090002100615</v>
      </c>
      <c r="DS144" s="65">
        <f t="shared" si="259"/>
        <v>1.589802257249789</v>
      </c>
      <c r="DT144" s="65">
        <f t="shared" si="260"/>
        <v>0.8024203031046615</v>
      </c>
      <c r="DU144" s="65">
        <f t="shared" si="261"/>
        <v>-1.5831526680933974E-2</v>
      </c>
      <c r="DV144" s="65">
        <f t="shared" si="262"/>
        <v>-0.45116911205729565</v>
      </c>
      <c r="DW144" s="66">
        <f t="shared" si="263"/>
        <v>0.98429313321843315</v>
      </c>
      <c r="DX144" s="66">
        <f t="shared" si="264"/>
        <v>0.63688312845428474</v>
      </c>
      <c r="DY144" s="65">
        <f t="shared" si="175"/>
        <v>1163.9042467915995</v>
      </c>
      <c r="DZ144" s="65">
        <f t="shared" si="265"/>
        <v>342.49090002100615</v>
      </c>
      <c r="EA144" s="65">
        <f t="shared" si="266"/>
        <v>1.589802257249789</v>
      </c>
      <c r="EB144" s="65">
        <f t="shared" si="267"/>
        <v>0.8024203031046615</v>
      </c>
      <c r="EC144" s="65">
        <f t="shared" si="268"/>
        <v>-1.5831526680933974E-2</v>
      </c>
      <c r="ED144" s="65">
        <f t="shared" si="269"/>
        <v>-0.45116911205729565</v>
      </c>
      <c r="EE144" s="66">
        <f t="shared" si="270"/>
        <v>0.98429313321843315</v>
      </c>
      <c r="EF144" s="66">
        <f t="shared" si="271"/>
        <v>0.63688312845428474</v>
      </c>
      <c r="EG144" s="65">
        <f t="shared" si="176"/>
        <v>1163.9042467915995</v>
      </c>
      <c r="EH144" s="65">
        <f t="shared" si="272"/>
        <v>342.49090002100615</v>
      </c>
      <c r="EI144" s="65">
        <f t="shared" si="273"/>
        <v>1.589802257249789</v>
      </c>
      <c r="EJ144" s="65">
        <f t="shared" si="274"/>
        <v>0.8024203031046615</v>
      </c>
      <c r="EK144" s="65">
        <f t="shared" si="275"/>
        <v>-1.5831526680933974E-2</v>
      </c>
      <c r="EL144" s="65">
        <f t="shared" si="276"/>
        <v>-0.45116911205729565</v>
      </c>
      <c r="EM144" s="66">
        <f t="shared" si="277"/>
        <v>0.98429313321843315</v>
      </c>
      <c r="EN144" s="66">
        <f t="shared" si="278"/>
        <v>0.63688312845428474</v>
      </c>
      <c r="EO144" s="65">
        <f t="shared" si="177"/>
        <v>1163.9042467915995</v>
      </c>
      <c r="EP144" s="65">
        <f t="shared" si="279"/>
        <v>342.49090002100615</v>
      </c>
      <c r="EQ144" s="65">
        <f t="shared" si="280"/>
        <v>1.589802257249789</v>
      </c>
      <c r="ER144" s="65">
        <f t="shared" si="281"/>
        <v>0.8024203031046615</v>
      </c>
      <c r="ES144" s="65">
        <f t="shared" si="282"/>
        <v>-1.5831526680933974E-2</v>
      </c>
      <c r="ET144" s="65">
        <f t="shared" si="283"/>
        <v>-0.45116911205729565</v>
      </c>
      <c r="EU144" s="66">
        <f t="shared" si="284"/>
        <v>0.98429313321843315</v>
      </c>
      <c r="EV144" s="66">
        <f t="shared" si="285"/>
        <v>0.63688312845428474</v>
      </c>
      <c r="EW144" s="65">
        <f t="shared" si="178"/>
        <v>0.8946009235929212</v>
      </c>
      <c r="EX144" s="65">
        <f t="shared" si="286"/>
        <v>69.340900021006178</v>
      </c>
      <c r="EY144" s="16"/>
      <c r="EZ144" s="16"/>
      <c r="FA144" s="16"/>
      <c r="FB144" s="16"/>
      <c r="FC144" s="16"/>
      <c r="FD144" s="16"/>
      <c r="FE144" s="16"/>
      <c r="FF144" s="16"/>
      <c r="FG144" s="16"/>
      <c r="FH144" s="16"/>
      <c r="FI144" s="16"/>
      <c r="FJ144" s="16"/>
    </row>
    <row r="145" spans="19:166" x14ac:dyDescent="0.3">
      <c r="S145" s="50">
        <v>0.83</v>
      </c>
      <c r="T145" s="65">
        <f t="shared" si="179"/>
        <v>0.82580041668438287</v>
      </c>
      <c r="U145" s="65">
        <f t="shared" si="180"/>
        <v>0.17419958331561725</v>
      </c>
      <c r="V145" s="65">
        <f t="shared" si="181"/>
        <v>0.82580041668438287</v>
      </c>
      <c r="W145" s="65">
        <f t="shared" si="182"/>
        <v>0.17419958331561725</v>
      </c>
      <c r="X145" s="65">
        <f t="shared" si="183"/>
        <v>0.81384967569629907</v>
      </c>
      <c r="Y145" s="65">
        <f t="shared" si="184"/>
        <v>0.18615032430370093</v>
      </c>
      <c r="Z145" s="55">
        <f t="shared" si="162"/>
        <v>340.25956925196175</v>
      </c>
      <c r="AA145" s="65">
        <f t="shared" si="185"/>
        <v>1.594642972310905</v>
      </c>
      <c r="AB145" s="65">
        <f t="shared" si="186"/>
        <v>0.80126284039257134</v>
      </c>
      <c r="AC145" s="65">
        <f t="shared" si="295"/>
        <v>-1.4124861858379245E-2</v>
      </c>
      <c r="AD145" s="65">
        <f t="shared" si="296"/>
        <v>-0.46328410253214336</v>
      </c>
      <c r="AE145" s="66">
        <f t="shared" si="187"/>
        <v>0.98597442597749096</v>
      </c>
      <c r="AF145" s="66">
        <f t="shared" si="188"/>
        <v>0.62921384586562645</v>
      </c>
      <c r="AG145" s="65">
        <f t="shared" si="163"/>
        <v>1157.5052415746486</v>
      </c>
      <c r="AH145" s="65">
        <f t="shared" si="189"/>
        <v>342.31479955455137</v>
      </c>
      <c r="AI145" s="65">
        <f t="shared" si="190"/>
        <v>1.5901814693529395</v>
      </c>
      <c r="AJ145" s="65">
        <f t="shared" si="191"/>
        <v>0.80232944219941504</v>
      </c>
      <c r="AK145" s="65">
        <f t="shared" si="287"/>
        <v>-1.4047159994110117E-2</v>
      </c>
      <c r="AL145" s="65">
        <f t="shared" si="288"/>
        <v>-0.45989977670258669</v>
      </c>
      <c r="AM145" s="66">
        <f t="shared" si="289"/>
        <v>0.98605104100503782</v>
      </c>
      <c r="AN145" s="66">
        <f t="shared" si="290"/>
        <v>0.63134691800611809</v>
      </c>
      <c r="AO145" s="65">
        <f t="shared" si="164"/>
        <v>1157.1738941871486</v>
      </c>
      <c r="AP145" s="65">
        <f t="shared" si="192"/>
        <v>342.30565991746323</v>
      </c>
      <c r="AQ145" s="65">
        <f t="shared" si="193"/>
        <v>1.5902011636311899</v>
      </c>
      <c r="AR145" s="65">
        <f t="shared" si="194"/>
        <v>0.8023247242357251</v>
      </c>
      <c r="AS145" s="65">
        <f t="shared" si="291"/>
        <v>-1.4047503818388554E-2</v>
      </c>
      <c r="AT145" s="65">
        <f t="shared" si="292"/>
        <v>-0.45991472537692235</v>
      </c>
      <c r="AU145" s="66">
        <f t="shared" si="293"/>
        <v>0.98605070197680833</v>
      </c>
      <c r="AV145" s="66">
        <f t="shared" si="294"/>
        <v>0.63133748027718894</v>
      </c>
      <c r="AW145" s="65">
        <f t="shared" si="165"/>
        <v>1157.1753517588575</v>
      </c>
      <c r="AX145" s="65">
        <f t="shared" si="195"/>
        <v>342.30570012656113</v>
      </c>
      <c r="AY145" s="65">
        <f t="shared" si="196"/>
        <v>1.5902010769849599</v>
      </c>
      <c r="AZ145" s="65">
        <f t="shared" si="197"/>
        <v>0.80232474499251771</v>
      </c>
      <c r="BA145" s="65">
        <f t="shared" si="198"/>
        <v>-1.4047502305727988E-2</v>
      </c>
      <c r="BB145" s="65">
        <f t="shared" si="199"/>
        <v>-0.45991465960945982</v>
      </c>
      <c r="BC145" s="66">
        <f t="shared" si="200"/>
        <v>0.98605070346836843</v>
      </c>
      <c r="BD145" s="66">
        <f t="shared" si="201"/>
        <v>0.63133752179865432</v>
      </c>
      <c r="BE145" s="65">
        <f t="shared" si="166"/>
        <v>1157.175345346079</v>
      </c>
      <c r="BF145" s="65">
        <f t="shared" si="202"/>
        <v>342.30569994965606</v>
      </c>
      <c r="BG145" s="65">
        <f t="shared" si="203"/>
        <v>1.590201077366171</v>
      </c>
      <c r="BH145" s="65">
        <f t="shared" si="204"/>
        <v>0.80232474490119554</v>
      </c>
      <c r="BI145" s="65">
        <f t="shared" si="205"/>
        <v>-1.4047502312383109E-2</v>
      </c>
      <c r="BJ145" s="65">
        <f t="shared" si="206"/>
        <v>-0.45991465989881225</v>
      </c>
      <c r="BK145" s="66">
        <f t="shared" si="207"/>
        <v>0.98605070346180612</v>
      </c>
      <c r="BL145" s="66">
        <f t="shared" si="208"/>
        <v>0.63133752161597534</v>
      </c>
      <c r="BM145" s="65">
        <f t="shared" si="167"/>
        <v>1157.1753453742926</v>
      </c>
      <c r="BN145" s="65">
        <f t="shared" si="209"/>
        <v>342.30569995043436</v>
      </c>
      <c r="BO145" s="65">
        <f t="shared" si="210"/>
        <v>1.5902010773644939</v>
      </c>
      <c r="BP145" s="65">
        <f t="shared" si="211"/>
        <v>0.80232474490159733</v>
      </c>
      <c r="BQ145" s="65">
        <f t="shared" si="212"/>
        <v>-1.4047502312353743E-2</v>
      </c>
      <c r="BR145" s="65">
        <f t="shared" si="213"/>
        <v>-0.45991465989753877</v>
      </c>
      <c r="BS145" s="66">
        <f t="shared" si="214"/>
        <v>0.9860507034618351</v>
      </c>
      <c r="BT145" s="66">
        <f t="shared" si="215"/>
        <v>0.63133752161677925</v>
      </c>
      <c r="BU145" s="65">
        <f t="shared" si="168"/>
        <v>1157.1753453741683</v>
      </c>
      <c r="BV145" s="65">
        <f t="shared" si="216"/>
        <v>342.30569995043089</v>
      </c>
      <c r="BW145" s="65">
        <f t="shared" si="217"/>
        <v>1.5902010773645014</v>
      </c>
      <c r="BX145" s="65">
        <f t="shared" si="218"/>
        <v>0.80232474490159555</v>
      </c>
      <c r="BY145" s="65">
        <f t="shared" si="219"/>
        <v>-1.4047502312353841E-2</v>
      </c>
      <c r="BZ145" s="65">
        <f t="shared" si="220"/>
        <v>-0.4599146598975446</v>
      </c>
      <c r="CA145" s="66">
        <f t="shared" si="221"/>
        <v>0.98605070346183499</v>
      </c>
      <c r="CB145" s="66">
        <f t="shared" si="222"/>
        <v>0.63133752161677559</v>
      </c>
      <c r="CC145" s="65">
        <f t="shared" si="169"/>
        <v>1157.1753453741687</v>
      </c>
      <c r="CD145" s="65">
        <f t="shared" si="223"/>
        <v>342.30569995043089</v>
      </c>
      <c r="CE145" s="65">
        <f t="shared" si="224"/>
        <v>1.5902010773645014</v>
      </c>
      <c r="CF145" s="65">
        <f t="shared" si="225"/>
        <v>0.80232474490159555</v>
      </c>
      <c r="CG145" s="65">
        <f t="shared" si="226"/>
        <v>-1.4047502312353841E-2</v>
      </c>
      <c r="CH145" s="65">
        <f t="shared" si="227"/>
        <v>-0.4599146598975446</v>
      </c>
      <c r="CI145" s="66">
        <f t="shared" si="228"/>
        <v>0.98605070346183499</v>
      </c>
      <c r="CJ145" s="66">
        <f t="shared" si="229"/>
        <v>0.63133752161677559</v>
      </c>
      <c r="CK145" s="65">
        <f t="shared" si="170"/>
        <v>1157.1753453741687</v>
      </c>
      <c r="CL145" s="65">
        <f t="shared" si="230"/>
        <v>342.30569995043089</v>
      </c>
      <c r="CM145" s="65">
        <f t="shared" si="231"/>
        <v>1.5902010773645014</v>
      </c>
      <c r="CN145" s="65">
        <f t="shared" si="232"/>
        <v>0.80232474490159555</v>
      </c>
      <c r="CO145" s="65">
        <f t="shared" si="233"/>
        <v>-1.4047502312353841E-2</v>
      </c>
      <c r="CP145" s="65">
        <f t="shared" si="234"/>
        <v>-0.4599146598975446</v>
      </c>
      <c r="CQ145" s="66">
        <f t="shared" si="235"/>
        <v>0.98605070346183499</v>
      </c>
      <c r="CR145" s="66">
        <f t="shared" si="236"/>
        <v>0.63133752161677559</v>
      </c>
      <c r="CS145" s="65">
        <f t="shared" si="171"/>
        <v>1157.1753453741687</v>
      </c>
      <c r="CT145" s="65">
        <f t="shared" si="237"/>
        <v>342.30569995043089</v>
      </c>
      <c r="CU145" s="65">
        <f t="shared" si="238"/>
        <v>1.5902010773645014</v>
      </c>
      <c r="CV145" s="65">
        <f t="shared" si="239"/>
        <v>0.80232474490159555</v>
      </c>
      <c r="CW145" s="65">
        <f t="shared" si="240"/>
        <v>-1.4047502312353841E-2</v>
      </c>
      <c r="CX145" s="65">
        <f t="shared" si="241"/>
        <v>-0.4599146598975446</v>
      </c>
      <c r="CY145" s="66">
        <f t="shared" si="242"/>
        <v>0.98605070346183499</v>
      </c>
      <c r="CZ145" s="66">
        <f t="shared" si="243"/>
        <v>0.63133752161677559</v>
      </c>
      <c r="DA145" s="65">
        <f t="shared" si="172"/>
        <v>1157.1753453741687</v>
      </c>
      <c r="DB145" s="65">
        <f t="shared" si="244"/>
        <v>342.30569995043089</v>
      </c>
      <c r="DC145" s="65">
        <f t="shared" si="245"/>
        <v>1.5902010773645014</v>
      </c>
      <c r="DD145" s="65">
        <f t="shared" si="246"/>
        <v>0.80232474490159555</v>
      </c>
      <c r="DE145" s="65">
        <f t="shared" si="247"/>
        <v>-1.4047502312353841E-2</v>
      </c>
      <c r="DF145" s="65">
        <f t="shared" si="248"/>
        <v>-0.4599146598975446</v>
      </c>
      <c r="DG145" s="66">
        <f t="shared" si="249"/>
        <v>0.98605070346183499</v>
      </c>
      <c r="DH145" s="66">
        <f t="shared" si="250"/>
        <v>0.63133752161677559</v>
      </c>
      <c r="DI145" s="65">
        <f t="shared" si="173"/>
        <v>1157.1753453741687</v>
      </c>
      <c r="DJ145" s="65">
        <f t="shared" si="251"/>
        <v>342.30569995043089</v>
      </c>
      <c r="DK145" s="65">
        <f t="shared" si="252"/>
        <v>1.5902010773645014</v>
      </c>
      <c r="DL145" s="65">
        <f t="shared" si="253"/>
        <v>0.80232474490159555</v>
      </c>
      <c r="DM145" s="65">
        <f t="shared" si="254"/>
        <v>-1.4047502312353841E-2</v>
      </c>
      <c r="DN145" s="65">
        <f t="shared" si="255"/>
        <v>-0.4599146598975446</v>
      </c>
      <c r="DO145" s="66">
        <f t="shared" si="256"/>
        <v>0.98605070346183499</v>
      </c>
      <c r="DP145" s="66">
        <f t="shared" si="257"/>
        <v>0.63133752161677559</v>
      </c>
      <c r="DQ145" s="65">
        <f t="shared" si="174"/>
        <v>1157.1753453741687</v>
      </c>
      <c r="DR145" s="65">
        <f t="shared" si="258"/>
        <v>342.30569995043089</v>
      </c>
      <c r="DS145" s="65">
        <f t="shared" si="259"/>
        <v>1.5902010773645014</v>
      </c>
      <c r="DT145" s="65">
        <f t="shared" si="260"/>
        <v>0.80232474490159555</v>
      </c>
      <c r="DU145" s="65">
        <f t="shared" si="261"/>
        <v>-1.4047502312353841E-2</v>
      </c>
      <c r="DV145" s="65">
        <f t="shared" si="262"/>
        <v>-0.4599146598975446</v>
      </c>
      <c r="DW145" s="66">
        <f t="shared" si="263"/>
        <v>0.98605070346183499</v>
      </c>
      <c r="DX145" s="66">
        <f t="shared" si="264"/>
        <v>0.63133752161677559</v>
      </c>
      <c r="DY145" s="65">
        <f t="shared" si="175"/>
        <v>1157.1753453741687</v>
      </c>
      <c r="DZ145" s="65">
        <f t="shared" si="265"/>
        <v>342.30569995043089</v>
      </c>
      <c r="EA145" s="65">
        <f t="shared" si="266"/>
        <v>1.5902010773645014</v>
      </c>
      <c r="EB145" s="65">
        <f t="shared" si="267"/>
        <v>0.80232474490159555</v>
      </c>
      <c r="EC145" s="65">
        <f t="shared" si="268"/>
        <v>-1.4047502312353841E-2</v>
      </c>
      <c r="ED145" s="65">
        <f t="shared" si="269"/>
        <v>-0.4599146598975446</v>
      </c>
      <c r="EE145" s="66">
        <f t="shared" si="270"/>
        <v>0.98605070346183499</v>
      </c>
      <c r="EF145" s="66">
        <f t="shared" si="271"/>
        <v>0.63133752161677559</v>
      </c>
      <c r="EG145" s="65">
        <f t="shared" si="176"/>
        <v>1157.1753453741687</v>
      </c>
      <c r="EH145" s="65">
        <f t="shared" si="272"/>
        <v>342.30569995043089</v>
      </c>
      <c r="EI145" s="65">
        <f t="shared" si="273"/>
        <v>1.5902010773645014</v>
      </c>
      <c r="EJ145" s="65">
        <f t="shared" si="274"/>
        <v>0.80232474490159555</v>
      </c>
      <c r="EK145" s="65">
        <f t="shared" si="275"/>
        <v>-1.4047502312353841E-2</v>
      </c>
      <c r="EL145" s="65">
        <f t="shared" si="276"/>
        <v>-0.4599146598975446</v>
      </c>
      <c r="EM145" s="66">
        <f t="shared" si="277"/>
        <v>0.98605070346183499</v>
      </c>
      <c r="EN145" s="66">
        <f t="shared" si="278"/>
        <v>0.63133752161677559</v>
      </c>
      <c r="EO145" s="65">
        <f t="shared" si="177"/>
        <v>1157.1753453741687</v>
      </c>
      <c r="EP145" s="65">
        <f t="shared" si="279"/>
        <v>342.30569995043089</v>
      </c>
      <c r="EQ145" s="65">
        <f t="shared" si="280"/>
        <v>1.5902010773645014</v>
      </c>
      <c r="ER145" s="65">
        <f t="shared" si="281"/>
        <v>0.80232474490159555</v>
      </c>
      <c r="ES145" s="65">
        <f t="shared" si="282"/>
        <v>-1.4047502312353841E-2</v>
      </c>
      <c r="ET145" s="65">
        <f t="shared" si="283"/>
        <v>-0.4599146598975446</v>
      </c>
      <c r="EU145" s="66">
        <f t="shared" si="284"/>
        <v>0.98605070346183499</v>
      </c>
      <c r="EV145" s="66">
        <f t="shared" si="285"/>
        <v>0.63133752161677559</v>
      </c>
      <c r="EW145" s="65">
        <f t="shared" si="178"/>
        <v>0.90188319225398583</v>
      </c>
      <c r="EX145" s="65">
        <f t="shared" si="286"/>
        <v>69.155699950430915</v>
      </c>
      <c r="EY145" s="16"/>
      <c r="EZ145" s="16"/>
      <c r="FA145" s="16"/>
      <c r="FB145" s="16"/>
      <c r="FC145" s="16"/>
      <c r="FD145" s="16"/>
      <c r="FE145" s="16"/>
      <c r="FF145" s="16"/>
      <c r="FG145" s="16"/>
      <c r="FH145" s="16"/>
      <c r="FI145" s="16"/>
      <c r="FJ145" s="16"/>
    </row>
    <row r="146" spans="19:166" x14ac:dyDescent="0.3">
      <c r="S146" s="50">
        <v>0.84</v>
      </c>
      <c r="T146" s="65">
        <f t="shared" si="179"/>
        <v>0.83599863899285465</v>
      </c>
      <c r="U146" s="65">
        <f t="shared" si="180"/>
        <v>0.16400136100714532</v>
      </c>
      <c r="V146" s="65">
        <f t="shared" si="181"/>
        <v>0.83599863899285465</v>
      </c>
      <c r="W146" s="65">
        <f t="shared" si="182"/>
        <v>0.16400136100714532</v>
      </c>
      <c r="X146" s="65">
        <f t="shared" si="183"/>
        <v>0.82459893048128341</v>
      </c>
      <c r="Y146" s="65">
        <f t="shared" si="184"/>
        <v>0.17540106951871662</v>
      </c>
      <c r="Z146" s="55">
        <f t="shared" si="162"/>
        <v>340.19941122467412</v>
      </c>
      <c r="AA146" s="65">
        <f t="shared" si="185"/>
        <v>1.5947745652416476</v>
      </c>
      <c r="AB146" s="65">
        <f t="shared" si="186"/>
        <v>0.80123144758763265</v>
      </c>
      <c r="AC146" s="65">
        <f t="shared" si="295"/>
        <v>-1.2442207149939419E-2</v>
      </c>
      <c r="AD146" s="65">
        <f t="shared" si="296"/>
        <v>-0.47191023690468231</v>
      </c>
      <c r="AE146" s="66">
        <f t="shared" si="187"/>
        <v>0.98763487707892195</v>
      </c>
      <c r="AF146" s="66">
        <f t="shared" si="188"/>
        <v>0.62380950547678204</v>
      </c>
      <c r="AG146" s="65">
        <f t="shared" si="163"/>
        <v>1150.7655451032351</v>
      </c>
      <c r="AH146" s="65">
        <f t="shared" si="189"/>
        <v>342.12848799817181</v>
      </c>
      <c r="AI146" s="65">
        <f t="shared" si="190"/>
        <v>1.5905831934806178</v>
      </c>
      <c r="AJ146" s="65">
        <f t="shared" si="191"/>
        <v>0.80223322216393611</v>
      </c>
      <c r="AK146" s="65">
        <f t="shared" si="287"/>
        <v>-1.2378258276719567E-2</v>
      </c>
      <c r="AL146" s="65">
        <f t="shared" si="288"/>
        <v>-0.46868538218780709</v>
      </c>
      <c r="AM146" s="66">
        <f t="shared" si="289"/>
        <v>0.98769803723595262</v>
      </c>
      <c r="AN146" s="66">
        <f t="shared" si="290"/>
        <v>0.62582444770469381</v>
      </c>
      <c r="AO146" s="65">
        <f t="shared" si="164"/>
        <v>1150.4769028186302</v>
      </c>
      <c r="AP146" s="65">
        <f t="shared" si="192"/>
        <v>342.12048952600304</v>
      </c>
      <c r="AQ146" s="65">
        <f t="shared" si="193"/>
        <v>1.5906004518180898</v>
      </c>
      <c r="AR146" s="65">
        <f t="shared" si="194"/>
        <v>0.80222908928973868</v>
      </c>
      <c r="AS146" s="65">
        <f t="shared" si="291"/>
        <v>-1.2378522195235359E-2</v>
      </c>
      <c r="AT146" s="65">
        <f t="shared" si="292"/>
        <v>-0.46869866889603634</v>
      </c>
      <c r="AU146" s="66">
        <f t="shared" si="293"/>
        <v>0.987697776564187</v>
      </c>
      <c r="AV146" s="66">
        <f t="shared" si="294"/>
        <v>0.62581613261309466</v>
      </c>
      <c r="AW146" s="65">
        <f t="shared" si="165"/>
        <v>1150.4780875445031</v>
      </c>
      <c r="AX146" s="65">
        <f t="shared" si="195"/>
        <v>342.12052235880219</v>
      </c>
      <c r="AY146" s="65">
        <f t="shared" si="196"/>
        <v>1.590600380972587</v>
      </c>
      <c r="AZ146" s="65">
        <f t="shared" si="197"/>
        <v>0.80222910625505861</v>
      </c>
      <c r="BA146" s="65">
        <f t="shared" si="198"/>
        <v>-1.2378521111859636E-2</v>
      </c>
      <c r="BB146" s="65">
        <f t="shared" si="199"/>
        <v>-0.46869861435421528</v>
      </c>
      <c r="BC146" s="66">
        <f t="shared" si="200"/>
        <v>0.98769777763423483</v>
      </c>
      <c r="BD146" s="66">
        <f t="shared" si="201"/>
        <v>0.62581616674624707</v>
      </c>
      <c r="BE146" s="65">
        <f t="shared" si="166"/>
        <v>1150.478082681137</v>
      </c>
      <c r="BF146" s="65">
        <f t="shared" si="202"/>
        <v>342.12052222402173</v>
      </c>
      <c r="BG146" s="65">
        <f t="shared" si="203"/>
        <v>1.5906003812634117</v>
      </c>
      <c r="BH146" s="65">
        <f t="shared" si="204"/>
        <v>0.8022291061854151</v>
      </c>
      <c r="BI146" s="65">
        <f t="shared" si="205"/>
        <v>-1.2378521116306981E-2</v>
      </c>
      <c r="BJ146" s="65">
        <f t="shared" si="206"/>
        <v>-0.46869861457811235</v>
      </c>
      <c r="BK146" s="66">
        <f t="shared" si="207"/>
        <v>0.98769777762984212</v>
      </c>
      <c r="BL146" s="66">
        <f t="shared" si="208"/>
        <v>0.62581616660612871</v>
      </c>
      <c r="BM146" s="65">
        <f t="shared" si="167"/>
        <v>1150.4780827011018</v>
      </c>
      <c r="BN146" s="65">
        <f t="shared" si="209"/>
        <v>342.1205222245751</v>
      </c>
      <c r="BO146" s="65">
        <f t="shared" si="210"/>
        <v>1.5906003812622176</v>
      </c>
      <c r="BP146" s="65">
        <f t="shared" si="211"/>
        <v>0.80222910618570109</v>
      </c>
      <c r="BQ146" s="65">
        <f t="shared" si="212"/>
        <v>-1.237852111628851E-2</v>
      </c>
      <c r="BR146" s="65">
        <f t="shared" si="213"/>
        <v>-0.46869861457719358</v>
      </c>
      <c r="BS146" s="66">
        <f t="shared" si="214"/>
        <v>0.98769777762986044</v>
      </c>
      <c r="BT146" s="66">
        <f t="shared" si="215"/>
        <v>0.62581616660670369</v>
      </c>
      <c r="BU146" s="65">
        <f t="shared" si="168"/>
        <v>1150.4780827010193</v>
      </c>
      <c r="BV146" s="65">
        <f t="shared" si="216"/>
        <v>342.12052222457282</v>
      </c>
      <c r="BW146" s="65">
        <f t="shared" si="217"/>
        <v>1.5906003812622225</v>
      </c>
      <c r="BX146" s="65">
        <f t="shared" si="218"/>
        <v>0.80222910618569987</v>
      </c>
      <c r="BY146" s="65">
        <f t="shared" si="219"/>
        <v>-1.2378521116288871E-2</v>
      </c>
      <c r="BZ146" s="65">
        <f t="shared" si="220"/>
        <v>-0.46869861457719669</v>
      </c>
      <c r="CA146" s="66">
        <f t="shared" si="221"/>
        <v>0.98769777762986</v>
      </c>
      <c r="CB146" s="66">
        <f t="shared" si="222"/>
        <v>0.6258161666067017</v>
      </c>
      <c r="CC146" s="65">
        <f t="shared" si="169"/>
        <v>1150.47808270102</v>
      </c>
      <c r="CD146" s="65">
        <f t="shared" si="223"/>
        <v>342.12052222457282</v>
      </c>
      <c r="CE146" s="65">
        <f t="shared" si="224"/>
        <v>1.5906003812622225</v>
      </c>
      <c r="CF146" s="65">
        <f t="shared" si="225"/>
        <v>0.80222910618569987</v>
      </c>
      <c r="CG146" s="65">
        <f t="shared" si="226"/>
        <v>-1.2378521116288871E-2</v>
      </c>
      <c r="CH146" s="65">
        <f t="shared" si="227"/>
        <v>-0.46869861457719669</v>
      </c>
      <c r="CI146" s="66">
        <f t="shared" si="228"/>
        <v>0.98769777762986</v>
      </c>
      <c r="CJ146" s="66">
        <f t="shared" si="229"/>
        <v>0.6258161666067017</v>
      </c>
      <c r="CK146" s="65">
        <f t="shared" si="170"/>
        <v>1150.47808270102</v>
      </c>
      <c r="CL146" s="65">
        <f t="shared" si="230"/>
        <v>342.12052222457282</v>
      </c>
      <c r="CM146" s="65">
        <f t="shared" si="231"/>
        <v>1.5906003812622225</v>
      </c>
      <c r="CN146" s="65">
        <f t="shared" si="232"/>
        <v>0.80222910618569987</v>
      </c>
      <c r="CO146" s="65">
        <f t="shared" si="233"/>
        <v>-1.2378521116288871E-2</v>
      </c>
      <c r="CP146" s="65">
        <f t="shared" si="234"/>
        <v>-0.46869861457719669</v>
      </c>
      <c r="CQ146" s="66">
        <f t="shared" si="235"/>
        <v>0.98769777762986</v>
      </c>
      <c r="CR146" s="66">
        <f t="shared" si="236"/>
        <v>0.6258161666067017</v>
      </c>
      <c r="CS146" s="65">
        <f t="shared" si="171"/>
        <v>1150.47808270102</v>
      </c>
      <c r="CT146" s="65">
        <f t="shared" si="237"/>
        <v>342.12052222457282</v>
      </c>
      <c r="CU146" s="65">
        <f t="shared" si="238"/>
        <v>1.5906003812622225</v>
      </c>
      <c r="CV146" s="65">
        <f t="shared" si="239"/>
        <v>0.80222910618569987</v>
      </c>
      <c r="CW146" s="65">
        <f t="shared" si="240"/>
        <v>-1.2378521116288871E-2</v>
      </c>
      <c r="CX146" s="65">
        <f t="shared" si="241"/>
        <v>-0.46869861457719669</v>
      </c>
      <c r="CY146" s="66">
        <f t="shared" si="242"/>
        <v>0.98769777762986</v>
      </c>
      <c r="CZ146" s="66">
        <f t="shared" si="243"/>
        <v>0.6258161666067017</v>
      </c>
      <c r="DA146" s="65">
        <f t="shared" si="172"/>
        <v>1150.47808270102</v>
      </c>
      <c r="DB146" s="65">
        <f t="shared" si="244"/>
        <v>342.12052222457282</v>
      </c>
      <c r="DC146" s="65">
        <f t="shared" si="245"/>
        <v>1.5906003812622225</v>
      </c>
      <c r="DD146" s="65">
        <f t="shared" si="246"/>
        <v>0.80222910618569987</v>
      </c>
      <c r="DE146" s="65">
        <f t="shared" si="247"/>
        <v>-1.2378521116288871E-2</v>
      </c>
      <c r="DF146" s="65">
        <f t="shared" si="248"/>
        <v>-0.46869861457719669</v>
      </c>
      <c r="DG146" s="66">
        <f t="shared" si="249"/>
        <v>0.98769777762986</v>
      </c>
      <c r="DH146" s="66">
        <f t="shared" si="250"/>
        <v>0.6258161666067017</v>
      </c>
      <c r="DI146" s="65">
        <f t="shared" si="173"/>
        <v>1150.47808270102</v>
      </c>
      <c r="DJ146" s="65">
        <f t="shared" si="251"/>
        <v>342.12052222457282</v>
      </c>
      <c r="DK146" s="65">
        <f t="shared" si="252"/>
        <v>1.5906003812622225</v>
      </c>
      <c r="DL146" s="65">
        <f t="shared" si="253"/>
        <v>0.80222910618569987</v>
      </c>
      <c r="DM146" s="65">
        <f t="shared" si="254"/>
        <v>-1.2378521116288871E-2</v>
      </c>
      <c r="DN146" s="65">
        <f t="shared" si="255"/>
        <v>-0.46869861457719669</v>
      </c>
      <c r="DO146" s="66">
        <f t="shared" si="256"/>
        <v>0.98769777762986</v>
      </c>
      <c r="DP146" s="66">
        <f t="shared" si="257"/>
        <v>0.6258161666067017</v>
      </c>
      <c r="DQ146" s="65">
        <f t="shared" si="174"/>
        <v>1150.47808270102</v>
      </c>
      <c r="DR146" s="65">
        <f t="shared" si="258"/>
        <v>342.12052222457282</v>
      </c>
      <c r="DS146" s="65">
        <f t="shared" si="259"/>
        <v>1.5906003812622225</v>
      </c>
      <c r="DT146" s="65">
        <f t="shared" si="260"/>
        <v>0.80222910618569987</v>
      </c>
      <c r="DU146" s="65">
        <f t="shared" si="261"/>
        <v>-1.2378521116288871E-2</v>
      </c>
      <c r="DV146" s="65">
        <f t="shared" si="262"/>
        <v>-0.46869861457719669</v>
      </c>
      <c r="DW146" s="66">
        <f t="shared" si="263"/>
        <v>0.98769777762986</v>
      </c>
      <c r="DX146" s="66">
        <f t="shared" si="264"/>
        <v>0.6258161666067017</v>
      </c>
      <c r="DY146" s="65">
        <f t="shared" si="175"/>
        <v>1150.47808270102</v>
      </c>
      <c r="DZ146" s="65">
        <f t="shared" si="265"/>
        <v>342.12052222457282</v>
      </c>
      <c r="EA146" s="65">
        <f t="shared" si="266"/>
        <v>1.5906003812622225</v>
      </c>
      <c r="EB146" s="65">
        <f t="shared" si="267"/>
        <v>0.80222910618569987</v>
      </c>
      <c r="EC146" s="65">
        <f t="shared" si="268"/>
        <v>-1.2378521116288871E-2</v>
      </c>
      <c r="ED146" s="65">
        <f t="shared" si="269"/>
        <v>-0.46869861457719669</v>
      </c>
      <c r="EE146" s="66">
        <f t="shared" si="270"/>
        <v>0.98769777762986</v>
      </c>
      <c r="EF146" s="66">
        <f t="shared" si="271"/>
        <v>0.6258161666067017</v>
      </c>
      <c r="EG146" s="65">
        <f t="shared" si="176"/>
        <v>1150.47808270102</v>
      </c>
      <c r="EH146" s="65">
        <f t="shared" si="272"/>
        <v>342.12052222457282</v>
      </c>
      <c r="EI146" s="65">
        <f t="shared" si="273"/>
        <v>1.5906003812622225</v>
      </c>
      <c r="EJ146" s="65">
        <f t="shared" si="274"/>
        <v>0.80222910618569987</v>
      </c>
      <c r="EK146" s="65">
        <f t="shared" si="275"/>
        <v>-1.2378521116288871E-2</v>
      </c>
      <c r="EL146" s="65">
        <f t="shared" si="276"/>
        <v>-0.46869861457719669</v>
      </c>
      <c r="EM146" s="66">
        <f t="shared" si="277"/>
        <v>0.98769777762986</v>
      </c>
      <c r="EN146" s="66">
        <f t="shared" si="278"/>
        <v>0.6258161666067017</v>
      </c>
      <c r="EO146" s="65">
        <f t="shared" si="177"/>
        <v>1150.47808270102</v>
      </c>
      <c r="EP146" s="65">
        <f t="shared" si="279"/>
        <v>342.12052222457282</v>
      </c>
      <c r="EQ146" s="65">
        <f t="shared" si="280"/>
        <v>1.5906003812622225</v>
      </c>
      <c r="ER146" s="65">
        <f t="shared" si="281"/>
        <v>0.80222910618569987</v>
      </c>
      <c r="ES146" s="65">
        <f t="shared" si="282"/>
        <v>-1.2378521116288871E-2</v>
      </c>
      <c r="ET146" s="65">
        <f t="shared" si="283"/>
        <v>-0.46869861457719669</v>
      </c>
      <c r="EU146" s="66">
        <f t="shared" si="284"/>
        <v>0.98769777762986</v>
      </c>
      <c r="EV146" s="66">
        <f t="shared" si="285"/>
        <v>0.6258161666067017</v>
      </c>
      <c r="EW146" s="65">
        <f t="shared" si="178"/>
        <v>0.90898244076929713</v>
      </c>
      <c r="EX146" s="65">
        <f t="shared" si="286"/>
        <v>68.970522224572846</v>
      </c>
      <c r="EY146" s="16"/>
      <c r="EZ146" s="16"/>
      <c r="FA146" s="16"/>
      <c r="FB146" s="16"/>
      <c r="FC146" s="16"/>
      <c r="FD146" s="16"/>
      <c r="FE146" s="16"/>
      <c r="FF146" s="16"/>
      <c r="FG146" s="16"/>
      <c r="FH146" s="16"/>
      <c r="FI146" s="16"/>
      <c r="FJ146" s="16"/>
    </row>
    <row r="147" spans="19:166" x14ac:dyDescent="0.3">
      <c r="S147" s="50">
        <v>0.85</v>
      </c>
      <c r="T147" s="65">
        <f t="shared" si="179"/>
        <v>0.84620293554562864</v>
      </c>
      <c r="U147" s="65">
        <f t="shared" si="180"/>
        <v>0.15379706445437147</v>
      </c>
      <c r="V147" s="65">
        <f t="shared" si="181"/>
        <v>0.84620293554562864</v>
      </c>
      <c r="W147" s="65">
        <f t="shared" si="182"/>
        <v>0.15379706445437147</v>
      </c>
      <c r="X147" s="65">
        <f t="shared" si="183"/>
        <v>0.8353728489483746</v>
      </c>
      <c r="Y147" s="65">
        <f t="shared" si="184"/>
        <v>0.16462715105162526</v>
      </c>
      <c r="Z147" s="55">
        <f t="shared" si="162"/>
        <v>340.13925319738644</v>
      </c>
      <c r="AA147" s="65">
        <f t="shared" si="185"/>
        <v>1.5949062155852731</v>
      </c>
      <c r="AB147" s="65">
        <f t="shared" si="186"/>
        <v>0.801200044908843</v>
      </c>
      <c r="AC147" s="65">
        <f t="shared" si="295"/>
        <v>-1.0874681872600364E-2</v>
      </c>
      <c r="AD147" s="65">
        <f t="shared" si="296"/>
        <v>-0.48056746266803652</v>
      </c>
      <c r="AE147" s="66">
        <f t="shared" si="187"/>
        <v>0.989184233724129</v>
      </c>
      <c r="AF147" s="66">
        <f t="shared" si="188"/>
        <v>0.61843235494126769</v>
      </c>
      <c r="AG147" s="65">
        <f t="shared" si="163"/>
        <v>1144.0645696772197</v>
      </c>
      <c r="AH147" s="65">
        <f t="shared" si="189"/>
        <v>341.94238837692598</v>
      </c>
      <c r="AI147" s="65">
        <f t="shared" si="190"/>
        <v>1.590984999135949</v>
      </c>
      <c r="AJ147" s="65">
        <f t="shared" si="191"/>
        <v>0.80213701844560126</v>
      </c>
      <c r="AK147" s="65">
        <f t="shared" si="287"/>
        <v>-1.0822678517730874E-2</v>
      </c>
      <c r="AL147" s="65">
        <f t="shared" si="288"/>
        <v>-0.47750814920966644</v>
      </c>
      <c r="AM147" s="66">
        <f t="shared" si="289"/>
        <v>0.98923567596043949</v>
      </c>
      <c r="AN147" s="66">
        <f t="shared" si="290"/>
        <v>0.62032723039891813</v>
      </c>
      <c r="AO147" s="65">
        <f t="shared" si="164"/>
        <v>1143.8152723029821</v>
      </c>
      <c r="AP147" s="65">
        <f t="shared" si="192"/>
        <v>341.93544825051055</v>
      </c>
      <c r="AQ147" s="65">
        <f t="shared" si="193"/>
        <v>1.5909999939105592</v>
      </c>
      <c r="AR147" s="65">
        <f t="shared" si="194"/>
        <v>0.80213342896303608</v>
      </c>
      <c r="AS147" s="65">
        <f t="shared" si="291"/>
        <v>-1.0822877810310619E-2</v>
      </c>
      <c r="AT147" s="65">
        <f t="shared" si="292"/>
        <v>-0.47751985495718896</v>
      </c>
      <c r="AU147" s="66">
        <f t="shared" si="293"/>
        <v>0.98923547881312934</v>
      </c>
      <c r="AV147" s="66">
        <f t="shared" si="294"/>
        <v>0.62031996904747755</v>
      </c>
      <c r="AW147" s="65">
        <f t="shared" si="165"/>
        <v>1143.8162228510673</v>
      </c>
      <c r="AX147" s="65">
        <f t="shared" si="195"/>
        <v>341.93547471485255</v>
      </c>
      <c r="AY147" s="65">
        <f t="shared" si="196"/>
        <v>1.5909999367305159</v>
      </c>
      <c r="AZ147" s="65">
        <f t="shared" si="197"/>
        <v>0.80213344265082764</v>
      </c>
      <c r="BA147" s="65">
        <f t="shared" si="198"/>
        <v>-1.0822877050348317E-2</v>
      </c>
      <c r="BB147" s="65">
        <f t="shared" si="199"/>
        <v>-0.47751981031939628</v>
      </c>
      <c r="BC147" s="66">
        <f t="shared" si="200"/>
        <v>0.98923547956491098</v>
      </c>
      <c r="BD147" s="66">
        <f t="shared" si="201"/>
        <v>0.6203199967371924</v>
      </c>
      <c r="BE147" s="65">
        <f t="shared" si="166"/>
        <v>1143.8162192262721</v>
      </c>
      <c r="BF147" s="65">
        <f t="shared" si="202"/>
        <v>341.9354746139341</v>
      </c>
      <c r="BG147" s="65">
        <f t="shared" si="203"/>
        <v>1.5909999369485648</v>
      </c>
      <c r="BH147" s="65">
        <f t="shared" si="204"/>
        <v>0.80213344259863095</v>
      </c>
      <c r="BI147" s="65">
        <f t="shared" si="205"/>
        <v>-1.0822877053246333E-2</v>
      </c>
      <c r="BJ147" s="65">
        <f t="shared" si="206"/>
        <v>-0.47751981048961717</v>
      </c>
      <c r="BK147" s="66">
        <f t="shared" si="207"/>
        <v>0.98923547956204416</v>
      </c>
      <c r="BL147" s="66">
        <f t="shared" si="208"/>
        <v>0.62031999663160098</v>
      </c>
      <c r="BM147" s="65">
        <f t="shared" si="167"/>
        <v>1143.8162192400948</v>
      </c>
      <c r="BN147" s="65">
        <f t="shared" si="209"/>
        <v>341.93547461431893</v>
      </c>
      <c r="BO147" s="65">
        <f t="shared" si="210"/>
        <v>1.5909999369477332</v>
      </c>
      <c r="BP147" s="65">
        <f t="shared" si="211"/>
        <v>0.8021334425988299</v>
      </c>
      <c r="BQ147" s="65">
        <f t="shared" si="212"/>
        <v>-1.0822877053235466E-2</v>
      </c>
      <c r="BR147" s="65">
        <f t="shared" si="213"/>
        <v>-0.47751981048896708</v>
      </c>
      <c r="BS147" s="66">
        <f t="shared" si="214"/>
        <v>0.98923547956205493</v>
      </c>
      <c r="BT147" s="66">
        <f t="shared" si="215"/>
        <v>0.62031999663200421</v>
      </c>
      <c r="BU147" s="65">
        <f t="shared" si="168"/>
        <v>1143.8162192400423</v>
      </c>
      <c r="BV147" s="65">
        <f t="shared" si="216"/>
        <v>341.93547461431746</v>
      </c>
      <c r="BW147" s="65">
        <f t="shared" si="217"/>
        <v>1.5909999369477366</v>
      </c>
      <c r="BX147" s="65">
        <f t="shared" si="218"/>
        <v>0.80213344259882924</v>
      </c>
      <c r="BY147" s="65">
        <f t="shared" si="219"/>
        <v>-1.0822877053235397E-2</v>
      </c>
      <c r="BZ147" s="65">
        <f t="shared" si="220"/>
        <v>-0.47751981048897096</v>
      </c>
      <c r="CA147" s="66">
        <f t="shared" si="221"/>
        <v>0.98923547956205493</v>
      </c>
      <c r="CB147" s="66">
        <f t="shared" si="222"/>
        <v>0.62031999663200177</v>
      </c>
      <c r="CC147" s="65">
        <f t="shared" si="169"/>
        <v>1143.8162192400428</v>
      </c>
      <c r="CD147" s="65">
        <f t="shared" si="223"/>
        <v>341.93547461431746</v>
      </c>
      <c r="CE147" s="65">
        <f t="shared" si="224"/>
        <v>1.5909999369477366</v>
      </c>
      <c r="CF147" s="65">
        <f t="shared" si="225"/>
        <v>0.80213344259882924</v>
      </c>
      <c r="CG147" s="65">
        <f t="shared" si="226"/>
        <v>-1.0822877053235397E-2</v>
      </c>
      <c r="CH147" s="65">
        <f t="shared" si="227"/>
        <v>-0.47751981048897096</v>
      </c>
      <c r="CI147" s="66">
        <f t="shared" si="228"/>
        <v>0.98923547956205493</v>
      </c>
      <c r="CJ147" s="66">
        <f t="shared" si="229"/>
        <v>0.62031999663200177</v>
      </c>
      <c r="CK147" s="65">
        <f t="shared" si="170"/>
        <v>1143.8162192400428</v>
      </c>
      <c r="CL147" s="65">
        <f t="shared" si="230"/>
        <v>341.93547461431746</v>
      </c>
      <c r="CM147" s="65">
        <f t="shared" si="231"/>
        <v>1.5909999369477366</v>
      </c>
      <c r="CN147" s="65">
        <f t="shared" si="232"/>
        <v>0.80213344259882924</v>
      </c>
      <c r="CO147" s="65">
        <f t="shared" si="233"/>
        <v>-1.0822877053235397E-2</v>
      </c>
      <c r="CP147" s="65">
        <f t="shared" si="234"/>
        <v>-0.47751981048897096</v>
      </c>
      <c r="CQ147" s="66">
        <f t="shared" si="235"/>
        <v>0.98923547956205493</v>
      </c>
      <c r="CR147" s="66">
        <f t="shared" si="236"/>
        <v>0.62031999663200177</v>
      </c>
      <c r="CS147" s="65">
        <f t="shared" si="171"/>
        <v>1143.8162192400428</v>
      </c>
      <c r="CT147" s="65">
        <f t="shared" si="237"/>
        <v>341.93547461431746</v>
      </c>
      <c r="CU147" s="65">
        <f t="shared" si="238"/>
        <v>1.5909999369477366</v>
      </c>
      <c r="CV147" s="65">
        <f t="shared" si="239"/>
        <v>0.80213344259882924</v>
      </c>
      <c r="CW147" s="65">
        <f t="shared" si="240"/>
        <v>-1.0822877053235397E-2</v>
      </c>
      <c r="CX147" s="65">
        <f t="shared" si="241"/>
        <v>-0.47751981048897096</v>
      </c>
      <c r="CY147" s="66">
        <f t="shared" si="242"/>
        <v>0.98923547956205493</v>
      </c>
      <c r="CZ147" s="66">
        <f t="shared" si="243"/>
        <v>0.62031999663200177</v>
      </c>
      <c r="DA147" s="65">
        <f t="shared" si="172"/>
        <v>1143.8162192400428</v>
      </c>
      <c r="DB147" s="65">
        <f t="shared" si="244"/>
        <v>341.93547461431746</v>
      </c>
      <c r="DC147" s="65">
        <f t="shared" si="245"/>
        <v>1.5909999369477366</v>
      </c>
      <c r="DD147" s="65">
        <f t="shared" si="246"/>
        <v>0.80213344259882924</v>
      </c>
      <c r="DE147" s="65">
        <f t="shared" si="247"/>
        <v>-1.0822877053235397E-2</v>
      </c>
      <c r="DF147" s="65">
        <f t="shared" si="248"/>
        <v>-0.47751981048897096</v>
      </c>
      <c r="DG147" s="66">
        <f t="shared" si="249"/>
        <v>0.98923547956205493</v>
      </c>
      <c r="DH147" s="66">
        <f t="shared" si="250"/>
        <v>0.62031999663200177</v>
      </c>
      <c r="DI147" s="65">
        <f t="shared" si="173"/>
        <v>1143.8162192400428</v>
      </c>
      <c r="DJ147" s="65">
        <f t="shared" si="251"/>
        <v>341.93547461431746</v>
      </c>
      <c r="DK147" s="65">
        <f t="shared" si="252"/>
        <v>1.5909999369477366</v>
      </c>
      <c r="DL147" s="65">
        <f t="shared" si="253"/>
        <v>0.80213344259882924</v>
      </c>
      <c r="DM147" s="65">
        <f t="shared" si="254"/>
        <v>-1.0822877053235397E-2</v>
      </c>
      <c r="DN147" s="65">
        <f t="shared" si="255"/>
        <v>-0.47751981048897096</v>
      </c>
      <c r="DO147" s="66">
        <f t="shared" si="256"/>
        <v>0.98923547956205493</v>
      </c>
      <c r="DP147" s="66">
        <f t="shared" si="257"/>
        <v>0.62031999663200177</v>
      </c>
      <c r="DQ147" s="65">
        <f t="shared" si="174"/>
        <v>1143.8162192400428</v>
      </c>
      <c r="DR147" s="65">
        <f t="shared" si="258"/>
        <v>341.93547461431746</v>
      </c>
      <c r="DS147" s="65">
        <f t="shared" si="259"/>
        <v>1.5909999369477366</v>
      </c>
      <c r="DT147" s="65">
        <f t="shared" si="260"/>
        <v>0.80213344259882924</v>
      </c>
      <c r="DU147" s="65">
        <f t="shared" si="261"/>
        <v>-1.0822877053235397E-2</v>
      </c>
      <c r="DV147" s="65">
        <f t="shared" si="262"/>
        <v>-0.47751981048897096</v>
      </c>
      <c r="DW147" s="66">
        <f t="shared" si="263"/>
        <v>0.98923547956205493</v>
      </c>
      <c r="DX147" s="66">
        <f t="shared" si="264"/>
        <v>0.62031999663200177</v>
      </c>
      <c r="DY147" s="65">
        <f t="shared" si="175"/>
        <v>1143.8162192400428</v>
      </c>
      <c r="DZ147" s="65">
        <f t="shared" si="265"/>
        <v>341.93547461431746</v>
      </c>
      <c r="EA147" s="65">
        <f t="shared" si="266"/>
        <v>1.5909999369477366</v>
      </c>
      <c r="EB147" s="65">
        <f t="shared" si="267"/>
        <v>0.80213344259882924</v>
      </c>
      <c r="EC147" s="65">
        <f t="shared" si="268"/>
        <v>-1.0822877053235397E-2</v>
      </c>
      <c r="ED147" s="65">
        <f t="shared" si="269"/>
        <v>-0.47751981048897096</v>
      </c>
      <c r="EE147" s="66">
        <f t="shared" si="270"/>
        <v>0.98923547956205493</v>
      </c>
      <c r="EF147" s="66">
        <f t="shared" si="271"/>
        <v>0.62031999663200177</v>
      </c>
      <c r="EG147" s="65">
        <f t="shared" si="176"/>
        <v>1143.8162192400428</v>
      </c>
      <c r="EH147" s="65">
        <f t="shared" si="272"/>
        <v>341.93547461431746</v>
      </c>
      <c r="EI147" s="65">
        <f t="shared" si="273"/>
        <v>1.5909999369477366</v>
      </c>
      <c r="EJ147" s="65">
        <f t="shared" si="274"/>
        <v>0.80213344259882924</v>
      </c>
      <c r="EK147" s="65">
        <f t="shared" si="275"/>
        <v>-1.0822877053235397E-2</v>
      </c>
      <c r="EL147" s="65">
        <f t="shared" si="276"/>
        <v>-0.47751981048897096</v>
      </c>
      <c r="EM147" s="66">
        <f t="shared" si="277"/>
        <v>0.98923547956205493</v>
      </c>
      <c r="EN147" s="66">
        <f t="shared" si="278"/>
        <v>0.62031999663200177</v>
      </c>
      <c r="EO147" s="65">
        <f t="shared" si="177"/>
        <v>1143.8162192400428</v>
      </c>
      <c r="EP147" s="65">
        <f t="shared" si="279"/>
        <v>341.93547461431746</v>
      </c>
      <c r="EQ147" s="65">
        <f t="shared" si="280"/>
        <v>1.5909999369477366</v>
      </c>
      <c r="ER147" s="65">
        <f t="shared" si="281"/>
        <v>0.80213344259882924</v>
      </c>
      <c r="ES147" s="65">
        <f t="shared" si="282"/>
        <v>-1.0822877053235397E-2</v>
      </c>
      <c r="ET147" s="65">
        <f t="shared" si="283"/>
        <v>-0.47751981048897096</v>
      </c>
      <c r="EU147" s="66">
        <f t="shared" si="284"/>
        <v>0.98923547956205493</v>
      </c>
      <c r="EV147" s="66">
        <f t="shared" si="285"/>
        <v>0.62031999663200177</v>
      </c>
      <c r="EW147" s="65">
        <f t="shared" si="178"/>
        <v>0.91590122975027644</v>
      </c>
      <c r="EX147" s="65">
        <f t="shared" si="286"/>
        <v>68.785474614317479</v>
      </c>
      <c r="EY147" s="16"/>
      <c r="EZ147" s="16"/>
      <c r="FA147" s="16"/>
      <c r="FB147" s="16"/>
      <c r="FC147" s="16"/>
      <c r="FD147" s="16"/>
      <c r="FE147" s="16"/>
      <c r="FF147" s="16"/>
      <c r="FG147" s="16"/>
      <c r="FH147" s="16"/>
      <c r="FI147" s="16"/>
      <c r="FJ147" s="16"/>
    </row>
    <row r="148" spans="19:166" x14ac:dyDescent="0.3">
      <c r="S148" s="50">
        <v>0.86</v>
      </c>
      <c r="T148" s="65">
        <f t="shared" si="179"/>
        <v>0.85641331177121449</v>
      </c>
      <c r="U148" s="65">
        <f t="shared" si="180"/>
        <v>0.14358668822878543</v>
      </c>
      <c r="V148" s="65">
        <f t="shared" si="181"/>
        <v>0.85641331177121449</v>
      </c>
      <c r="W148" s="65">
        <f t="shared" si="182"/>
        <v>0.14358668822878543</v>
      </c>
      <c r="X148" s="65">
        <f t="shared" si="183"/>
        <v>0.84617151607963237</v>
      </c>
      <c r="Y148" s="65">
        <f t="shared" si="184"/>
        <v>0.15382848392036755</v>
      </c>
      <c r="Z148" s="55">
        <f t="shared" si="162"/>
        <v>340.07909517009881</v>
      </c>
      <c r="AA148" s="65">
        <f t="shared" si="185"/>
        <v>1.5950379233789138</v>
      </c>
      <c r="AB148" s="65">
        <f t="shared" si="186"/>
        <v>0.80116863235156732</v>
      </c>
      <c r="AC148" s="65">
        <f t="shared" si="295"/>
        <v>-9.4204604235984396E-3</v>
      </c>
      <c r="AD148" s="65">
        <f t="shared" si="296"/>
        <v>-0.48925483119560031</v>
      </c>
      <c r="AE148" s="66">
        <f t="shared" si="187"/>
        <v>0.9906237731046571</v>
      </c>
      <c r="AF148" s="66">
        <f t="shared" si="188"/>
        <v>0.61308307439290466</v>
      </c>
      <c r="AG148" s="65">
        <f t="shared" si="163"/>
        <v>1137.405807540581</v>
      </c>
      <c r="AH148" s="65">
        <f t="shared" si="189"/>
        <v>341.75660412807025</v>
      </c>
      <c r="AI148" s="65">
        <f t="shared" si="190"/>
        <v>1.5913866617694072</v>
      </c>
      <c r="AJ148" s="65">
        <f t="shared" si="191"/>
        <v>0.80204088477734947</v>
      </c>
      <c r="AK148" s="65">
        <f t="shared" si="287"/>
        <v>-9.3787422532411319E-3</v>
      </c>
      <c r="AL148" s="65">
        <f t="shared" si="288"/>
        <v>-0.48636691664957854</v>
      </c>
      <c r="AM148" s="66">
        <f t="shared" si="289"/>
        <v>0.99066510097803906</v>
      </c>
      <c r="AN148" s="66">
        <f t="shared" si="290"/>
        <v>0.61485616495607287</v>
      </c>
      <c r="AO148" s="65">
        <f t="shared" si="164"/>
        <v>1137.1925538699288</v>
      </c>
      <c r="AP148" s="65">
        <f t="shared" si="192"/>
        <v>341.7506399779063</v>
      </c>
      <c r="AQ148" s="65">
        <f t="shared" si="193"/>
        <v>1.5913995650840684</v>
      </c>
      <c r="AR148" s="65">
        <f t="shared" si="194"/>
        <v>0.8020377970998358</v>
      </c>
      <c r="AS148" s="65">
        <f t="shared" si="291"/>
        <v>-9.3788899834209571E-3</v>
      </c>
      <c r="AT148" s="65">
        <f t="shared" si="292"/>
        <v>-0.48637712813845879</v>
      </c>
      <c r="AU148" s="66">
        <f t="shared" si="293"/>
        <v>0.99066495462691639</v>
      </c>
      <c r="AV148" s="66">
        <f t="shared" si="294"/>
        <v>0.61484988639123828</v>
      </c>
      <c r="AW148" s="65">
        <f t="shared" si="165"/>
        <v>1137.1933055080881</v>
      </c>
      <c r="AX148" s="65">
        <f t="shared" si="195"/>
        <v>341.75066100082489</v>
      </c>
      <c r="AY148" s="65">
        <f t="shared" si="196"/>
        <v>1.5913995196004471</v>
      </c>
      <c r="AZ148" s="65">
        <f t="shared" si="197"/>
        <v>0.8020378079836995</v>
      </c>
      <c r="BA148" s="65">
        <f t="shared" si="198"/>
        <v>-9.3788894626821301E-3</v>
      </c>
      <c r="BB148" s="65">
        <f t="shared" si="199"/>
        <v>-0.48637709214347841</v>
      </c>
      <c r="BC148" s="66">
        <f t="shared" si="200"/>
        <v>0.99066495514279407</v>
      </c>
      <c r="BD148" s="66">
        <f t="shared" si="201"/>
        <v>0.61484990852274823</v>
      </c>
      <c r="BE148" s="65">
        <f t="shared" si="166"/>
        <v>1137.1933028585715</v>
      </c>
      <c r="BF148" s="65">
        <f t="shared" si="202"/>
        <v>341.75066092671932</v>
      </c>
      <c r="BG148" s="65">
        <f t="shared" si="203"/>
        <v>1.5913995197607764</v>
      </c>
      <c r="BH148" s="65">
        <f t="shared" si="204"/>
        <v>0.80203780794533397</v>
      </c>
      <c r="BI148" s="65">
        <f t="shared" si="205"/>
        <v>-9.3788894645176202E-3</v>
      </c>
      <c r="BJ148" s="65">
        <f t="shared" si="206"/>
        <v>-0.48637709227036052</v>
      </c>
      <c r="BK148" s="66">
        <f t="shared" si="207"/>
        <v>0.99066495514097574</v>
      </c>
      <c r="BL148" s="66">
        <f t="shared" si="208"/>
        <v>0.61484990844473475</v>
      </c>
      <c r="BM148" s="65">
        <f t="shared" si="167"/>
        <v>1137.1933028679107</v>
      </c>
      <c r="BN148" s="65">
        <f t="shared" si="209"/>
        <v>341.75066092698057</v>
      </c>
      <c r="BO148" s="65">
        <f t="shared" si="210"/>
        <v>1.5913995197602113</v>
      </c>
      <c r="BP148" s="65">
        <f t="shared" si="211"/>
        <v>0.80203780794546931</v>
      </c>
      <c r="BQ148" s="65">
        <f t="shared" si="212"/>
        <v>-9.3788894645112086E-3</v>
      </c>
      <c r="BR148" s="65">
        <f t="shared" si="213"/>
        <v>-0.48637709226991299</v>
      </c>
      <c r="BS148" s="66">
        <f t="shared" si="214"/>
        <v>0.99066495514098207</v>
      </c>
      <c r="BT148" s="66">
        <f t="shared" si="215"/>
        <v>0.61484990844500997</v>
      </c>
      <c r="BU148" s="65">
        <f t="shared" si="168"/>
        <v>1137.1933028678779</v>
      </c>
      <c r="BV148" s="65">
        <f t="shared" si="216"/>
        <v>341.75066092697972</v>
      </c>
      <c r="BW148" s="65">
        <f t="shared" si="217"/>
        <v>1.5913995197602131</v>
      </c>
      <c r="BX148" s="65">
        <f t="shared" si="218"/>
        <v>0.80203780794546886</v>
      </c>
      <c r="BY148" s="65">
        <f t="shared" si="219"/>
        <v>-9.3788894645113474E-3</v>
      </c>
      <c r="BZ148" s="65">
        <f t="shared" si="220"/>
        <v>-0.48637709226991466</v>
      </c>
      <c r="CA148" s="66">
        <f t="shared" si="221"/>
        <v>0.99066495514098196</v>
      </c>
      <c r="CB148" s="66">
        <f t="shared" si="222"/>
        <v>0.61484990844500897</v>
      </c>
      <c r="CC148" s="65">
        <f t="shared" si="169"/>
        <v>1137.1933028678784</v>
      </c>
      <c r="CD148" s="65">
        <f t="shared" si="223"/>
        <v>341.75066092697972</v>
      </c>
      <c r="CE148" s="65">
        <f t="shared" si="224"/>
        <v>1.5913995197602131</v>
      </c>
      <c r="CF148" s="65">
        <f t="shared" si="225"/>
        <v>0.80203780794546886</v>
      </c>
      <c r="CG148" s="65">
        <f t="shared" si="226"/>
        <v>-9.3788894645113474E-3</v>
      </c>
      <c r="CH148" s="65">
        <f t="shared" si="227"/>
        <v>-0.48637709226991466</v>
      </c>
      <c r="CI148" s="66">
        <f t="shared" si="228"/>
        <v>0.99066495514098196</v>
      </c>
      <c r="CJ148" s="66">
        <f t="shared" si="229"/>
        <v>0.61484990844500897</v>
      </c>
      <c r="CK148" s="65">
        <f t="shared" si="170"/>
        <v>1137.1933028678784</v>
      </c>
      <c r="CL148" s="65">
        <f t="shared" si="230"/>
        <v>341.75066092697972</v>
      </c>
      <c r="CM148" s="65">
        <f t="shared" si="231"/>
        <v>1.5913995197602131</v>
      </c>
      <c r="CN148" s="65">
        <f t="shared" si="232"/>
        <v>0.80203780794546886</v>
      </c>
      <c r="CO148" s="65">
        <f t="shared" si="233"/>
        <v>-9.3788894645113474E-3</v>
      </c>
      <c r="CP148" s="65">
        <f t="shared" si="234"/>
        <v>-0.48637709226991466</v>
      </c>
      <c r="CQ148" s="66">
        <f t="shared" si="235"/>
        <v>0.99066495514098196</v>
      </c>
      <c r="CR148" s="66">
        <f t="shared" si="236"/>
        <v>0.61484990844500897</v>
      </c>
      <c r="CS148" s="65">
        <f t="shared" si="171"/>
        <v>1137.1933028678784</v>
      </c>
      <c r="CT148" s="65">
        <f t="shared" si="237"/>
        <v>341.75066092697972</v>
      </c>
      <c r="CU148" s="65">
        <f t="shared" si="238"/>
        <v>1.5913995197602131</v>
      </c>
      <c r="CV148" s="65">
        <f t="shared" si="239"/>
        <v>0.80203780794546886</v>
      </c>
      <c r="CW148" s="65">
        <f t="shared" si="240"/>
        <v>-9.3788894645113474E-3</v>
      </c>
      <c r="CX148" s="65">
        <f t="shared" si="241"/>
        <v>-0.48637709226991466</v>
      </c>
      <c r="CY148" s="66">
        <f t="shared" si="242"/>
        <v>0.99066495514098196</v>
      </c>
      <c r="CZ148" s="66">
        <f t="shared" si="243"/>
        <v>0.61484990844500897</v>
      </c>
      <c r="DA148" s="65">
        <f t="shared" si="172"/>
        <v>1137.1933028678784</v>
      </c>
      <c r="DB148" s="65">
        <f t="shared" si="244"/>
        <v>341.75066092697972</v>
      </c>
      <c r="DC148" s="65">
        <f t="shared" si="245"/>
        <v>1.5913995197602131</v>
      </c>
      <c r="DD148" s="65">
        <f t="shared" si="246"/>
        <v>0.80203780794546886</v>
      </c>
      <c r="DE148" s="65">
        <f t="shared" si="247"/>
        <v>-9.3788894645113474E-3</v>
      </c>
      <c r="DF148" s="65">
        <f t="shared" si="248"/>
        <v>-0.48637709226991466</v>
      </c>
      <c r="DG148" s="66">
        <f t="shared" si="249"/>
        <v>0.99066495514098196</v>
      </c>
      <c r="DH148" s="66">
        <f t="shared" si="250"/>
        <v>0.61484990844500897</v>
      </c>
      <c r="DI148" s="65">
        <f t="shared" si="173"/>
        <v>1137.1933028678784</v>
      </c>
      <c r="DJ148" s="65">
        <f t="shared" si="251"/>
        <v>341.75066092697972</v>
      </c>
      <c r="DK148" s="65">
        <f t="shared" si="252"/>
        <v>1.5913995197602131</v>
      </c>
      <c r="DL148" s="65">
        <f t="shared" si="253"/>
        <v>0.80203780794546886</v>
      </c>
      <c r="DM148" s="65">
        <f t="shared" si="254"/>
        <v>-9.3788894645113474E-3</v>
      </c>
      <c r="DN148" s="65">
        <f t="shared" si="255"/>
        <v>-0.48637709226991466</v>
      </c>
      <c r="DO148" s="66">
        <f t="shared" si="256"/>
        <v>0.99066495514098196</v>
      </c>
      <c r="DP148" s="66">
        <f t="shared" si="257"/>
        <v>0.61484990844500897</v>
      </c>
      <c r="DQ148" s="65">
        <f t="shared" si="174"/>
        <v>1137.1933028678784</v>
      </c>
      <c r="DR148" s="65">
        <f t="shared" si="258"/>
        <v>341.75066092697972</v>
      </c>
      <c r="DS148" s="65">
        <f t="shared" si="259"/>
        <v>1.5913995197602131</v>
      </c>
      <c r="DT148" s="65">
        <f t="shared" si="260"/>
        <v>0.80203780794546886</v>
      </c>
      <c r="DU148" s="65">
        <f t="shared" si="261"/>
        <v>-9.3788894645113474E-3</v>
      </c>
      <c r="DV148" s="65">
        <f t="shared" si="262"/>
        <v>-0.48637709226991466</v>
      </c>
      <c r="DW148" s="66">
        <f t="shared" si="263"/>
        <v>0.99066495514098196</v>
      </c>
      <c r="DX148" s="66">
        <f t="shared" si="264"/>
        <v>0.61484990844500897</v>
      </c>
      <c r="DY148" s="65">
        <f t="shared" si="175"/>
        <v>1137.1933028678784</v>
      </c>
      <c r="DZ148" s="65">
        <f t="shared" si="265"/>
        <v>341.75066092697972</v>
      </c>
      <c r="EA148" s="65">
        <f t="shared" si="266"/>
        <v>1.5913995197602131</v>
      </c>
      <c r="EB148" s="65">
        <f t="shared" si="267"/>
        <v>0.80203780794546886</v>
      </c>
      <c r="EC148" s="65">
        <f t="shared" si="268"/>
        <v>-9.3788894645113474E-3</v>
      </c>
      <c r="ED148" s="65">
        <f t="shared" si="269"/>
        <v>-0.48637709226991466</v>
      </c>
      <c r="EE148" s="66">
        <f t="shared" si="270"/>
        <v>0.99066495514098196</v>
      </c>
      <c r="EF148" s="66">
        <f t="shared" si="271"/>
        <v>0.61484990844500897</v>
      </c>
      <c r="EG148" s="65">
        <f t="shared" si="176"/>
        <v>1137.1933028678784</v>
      </c>
      <c r="EH148" s="65">
        <f t="shared" si="272"/>
        <v>341.75066092697972</v>
      </c>
      <c r="EI148" s="65">
        <f t="shared" si="273"/>
        <v>1.5913995197602131</v>
      </c>
      <c r="EJ148" s="65">
        <f t="shared" si="274"/>
        <v>0.80203780794546886</v>
      </c>
      <c r="EK148" s="65">
        <f t="shared" si="275"/>
        <v>-9.3788894645113474E-3</v>
      </c>
      <c r="EL148" s="65">
        <f t="shared" si="276"/>
        <v>-0.48637709226991466</v>
      </c>
      <c r="EM148" s="66">
        <f t="shared" si="277"/>
        <v>0.99066495514098196</v>
      </c>
      <c r="EN148" s="66">
        <f t="shared" si="278"/>
        <v>0.61484990844500897</v>
      </c>
      <c r="EO148" s="65">
        <f t="shared" si="177"/>
        <v>1137.1933028678784</v>
      </c>
      <c r="EP148" s="65">
        <f t="shared" si="279"/>
        <v>341.75066092697972</v>
      </c>
      <c r="EQ148" s="65">
        <f t="shared" si="280"/>
        <v>1.5913995197602131</v>
      </c>
      <c r="ER148" s="65">
        <f t="shared" si="281"/>
        <v>0.80203780794546886</v>
      </c>
      <c r="ES148" s="65">
        <f t="shared" si="282"/>
        <v>-9.3788894645113474E-3</v>
      </c>
      <c r="ET148" s="65">
        <f t="shared" si="283"/>
        <v>-0.48637709226991466</v>
      </c>
      <c r="EU148" s="66">
        <f t="shared" si="284"/>
        <v>0.99066495514098196</v>
      </c>
      <c r="EV148" s="66">
        <f t="shared" si="285"/>
        <v>0.61484990844500897</v>
      </c>
      <c r="EW148" s="65">
        <f t="shared" si="178"/>
        <v>0.92264222505194737</v>
      </c>
      <c r="EX148" s="65">
        <f t="shared" si="286"/>
        <v>68.600660926979742</v>
      </c>
      <c r="EY148" s="16"/>
      <c r="EZ148" s="16"/>
      <c r="FA148" s="16"/>
      <c r="FB148" s="16"/>
      <c r="FC148" s="16"/>
      <c r="FD148" s="16"/>
      <c r="FE148" s="16"/>
      <c r="FF148" s="16"/>
      <c r="FG148" s="16"/>
      <c r="FH148" s="16"/>
      <c r="FI148" s="16"/>
      <c r="FJ148" s="16"/>
    </row>
    <row r="149" spans="19:166" x14ac:dyDescent="0.3">
      <c r="S149" s="50">
        <v>0.87</v>
      </c>
      <c r="T149" s="65">
        <f t="shared" si="179"/>
        <v>0.86662977310459333</v>
      </c>
      <c r="U149" s="65">
        <f t="shared" si="180"/>
        <v>0.13337022689540676</v>
      </c>
      <c r="V149" s="65">
        <f t="shared" si="181"/>
        <v>0.86662977310459333</v>
      </c>
      <c r="W149" s="65">
        <f t="shared" si="182"/>
        <v>0.13337022689540676</v>
      </c>
      <c r="X149" s="65">
        <f t="shared" si="183"/>
        <v>0.85699501724798777</v>
      </c>
      <c r="Y149" s="65">
        <f t="shared" si="184"/>
        <v>0.14300498275201229</v>
      </c>
      <c r="Z149" s="55">
        <f t="shared" si="162"/>
        <v>340.01893714281118</v>
      </c>
      <c r="AA149" s="65">
        <f t="shared" si="185"/>
        <v>1.5951696886597337</v>
      </c>
      <c r="AB149" s="65">
        <f t="shared" si="186"/>
        <v>0.80113720991116799</v>
      </c>
      <c r="AC149" s="65">
        <f t="shared" si="295"/>
        <v>-8.0777454402042453E-3</v>
      </c>
      <c r="AD149" s="65">
        <f t="shared" si="296"/>
        <v>-0.49797140965988651</v>
      </c>
      <c r="AE149" s="66">
        <f t="shared" si="187"/>
        <v>0.99195479187716307</v>
      </c>
      <c r="AF149" s="66">
        <f t="shared" si="188"/>
        <v>0.60776231078527132</v>
      </c>
      <c r="AG149" s="65">
        <f t="shared" si="163"/>
        <v>1130.7925304401947</v>
      </c>
      <c r="AH149" s="65">
        <f t="shared" si="189"/>
        <v>341.57123438406842</v>
      </c>
      <c r="AI149" s="65">
        <f t="shared" si="190"/>
        <v>1.5917879649558797</v>
      </c>
      <c r="AJ149" s="65">
        <f t="shared" si="191"/>
        <v>0.80194487286873406</v>
      </c>
      <c r="AK149" s="65">
        <f t="shared" si="287"/>
        <v>-8.0447953835975777E-3</v>
      </c>
      <c r="AL149" s="65">
        <f t="shared" si="288"/>
        <v>-0.49526053458058017</v>
      </c>
      <c r="AM149" s="66">
        <f t="shared" si="289"/>
        <v>0.99198747738219828</v>
      </c>
      <c r="AN149" s="66">
        <f t="shared" si="290"/>
        <v>0.60941211368215498</v>
      </c>
      <c r="AO149" s="65">
        <f t="shared" si="164"/>
        <v>1130.6120911081466</v>
      </c>
      <c r="AP149" s="65">
        <f t="shared" si="192"/>
        <v>341.5661646597697</v>
      </c>
      <c r="AQ149" s="65">
        <f t="shared" si="193"/>
        <v>1.5917989478405039</v>
      </c>
      <c r="AR149" s="65">
        <f t="shared" si="194"/>
        <v>0.80194224571214157</v>
      </c>
      <c r="AS149" s="65">
        <f t="shared" si="291"/>
        <v>-8.0449026006110536E-3</v>
      </c>
      <c r="AT149" s="65">
        <f t="shared" si="292"/>
        <v>-0.4952693435142026</v>
      </c>
      <c r="AU149" s="66">
        <f t="shared" si="293"/>
        <v>0.99198737102426926</v>
      </c>
      <c r="AV149" s="66">
        <f t="shared" si="294"/>
        <v>0.60940674543494122</v>
      </c>
      <c r="AW149" s="65">
        <f t="shared" si="165"/>
        <v>1130.6126757298173</v>
      </c>
      <c r="AX149" s="65">
        <f t="shared" si="195"/>
        <v>341.56618108666169</v>
      </c>
      <c r="AY149" s="65">
        <f t="shared" si="196"/>
        <v>1.5917989122531746</v>
      </c>
      <c r="AZ149" s="65">
        <f t="shared" si="197"/>
        <v>0.80194225422475152</v>
      </c>
      <c r="BA149" s="65">
        <f t="shared" si="198"/>
        <v>-8.0449022532029374E-3</v>
      </c>
      <c r="BB149" s="65">
        <f t="shared" si="199"/>
        <v>-0.49526931497107546</v>
      </c>
      <c r="BC149" s="66">
        <f t="shared" si="200"/>
        <v>0.9919873713688937</v>
      </c>
      <c r="BD149" s="66">
        <f t="shared" si="201"/>
        <v>0.60940676282931561</v>
      </c>
      <c r="BE149" s="65">
        <f t="shared" si="166"/>
        <v>1130.6126738354803</v>
      </c>
      <c r="BF149" s="65">
        <f t="shared" si="202"/>
        <v>341.56618103343402</v>
      </c>
      <c r="BG149" s="65">
        <f t="shared" si="203"/>
        <v>1.5917989123684873</v>
      </c>
      <c r="BH149" s="65">
        <f t="shared" si="204"/>
        <v>0.80194225419716836</v>
      </c>
      <c r="BI149" s="65">
        <f t="shared" si="205"/>
        <v>-8.0449022543284815E-3</v>
      </c>
      <c r="BJ149" s="65">
        <f t="shared" si="206"/>
        <v>-0.49526931506356292</v>
      </c>
      <c r="BK149" s="66">
        <f t="shared" si="207"/>
        <v>0.99198737136777726</v>
      </c>
      <c r="BL149" s="66">
        <f t="shared" si="208"/>
        <v>0.60940676277295314</v>
      </c>
      <c r="BM149" s="65">
        <f t="shared" si="167"/>
        <v>1130.6126738416185</v>
      </c>
      <c r="BN149" s="65">
        <f t="shared" si="209"/>
        <v>341.56618103360643</v>
      </c>
      <c r="BO149" s="65">
        <f t="shared" si="210"/>
        <v>1.5917989123681138</v>
      </c>
      <c r="BP149" s="65">
        <f t="shared" si="211"/>
        <v>0.80194225419725762</v>
      </c>
      <c r="BQ149" s="65">
        <f t="shared" si="212"/>
        <v>-8.0449022543247345E-3</v>
      </c>
      <c r="BR149" s="65">
        <f t="shared" si="213"/>
        <v>-0.49526931506326333</v>
      </c>
      <c r="BS149" s="66">
        <f t="shared" si="214"/>
        <v>0.99198737136778092</v>
      </c>
      <c r="BT149" s="66">
        <f t="shared" si="215"/>
        <v>0.60940676277313577</v>
      </c>
      <c r="BU149" s="65">
        <f t="shared" si="168"/>
        <v>1130.6126738415983</v>
      </c>
      <c r="BV149" s="65">
        <f t="shared" si="216"/>
        <v>341.56618103360586</v>
      </c>
      <c r="BW149" s="65">
        <f t="shared" si="217"/>
        <v>1.5917989123681149</v>
      </c>
      <c r="BX149" s="65">
        <f t="shared" si="218"/>
        <v>0.8019422541972574</v>
      </c>
      <c r="BY149" s="65">
        <f t="shared" si="219"/>
        <v>-8.0449022543248455E-3</v>
      </c>
      <c r="BZ149" s="65">
        <f t="shared" si="220"/>
        <v>-0.49526931506326455</v>
      </c>
      <c r="CA149" s="66">
        <f t="shared" si="221"/>
        <v>0.99198737136778081</v>
      </c>
      <c r="CB149" s="66">
        <f t="shared" si="222"/>
        <v>0.60940676277313499</v>
      </c>
      <c r="CC149" s="65">
        <f t="shared" si="169"/>
        <v>1130.6126738415985</v>
      </c>
      <c r="CD149" s="65">
        <f t="shared" si="223"/>
        <v>341.56618103360586</v>
      </c>
      <c r="CE149" s="65">
        <f t="shared" si="224"/>
        <v>1.5917989123681149</v>
      </c>
      <c r="CF149" s="65">
        <f t="shared" si="225"/>
        <v>0.8019422541972574</v>
      </c>
      <c r="CG149" s="65">
        <f t="shared" si="226"/>
        <v>-8.0449022543248455E-3</v>
      </c>
      <c r="CH149" s="65">
        <f t="shared" si="227"/>
        <v>-0.49526931506326455</v>
      </c>
      <c r="CI149" s="66">
        <f t="shared" si="228"/>
        <v>0.99198737136778081</v>
      </c>
      <c r="CJ149" s="66">
        <f t="shared" si="229"/>
        <v>0.60940676277313499</v>
      </c>
      <c r="CK149" s="65">
        <f t="shared" si="170"/>
        <v>1130.6126738415985</v>
      </c>
      <c r="CL149" s="65">
        <f t="shared" si="230"/>
        <v>341.56618103360586</v>
      </c>
      <c r="CM149" s="65">
        <f t="shared" si="231"/>
        <v>1.5917989123681149</v>
      </c>
      <c r="CN149" s="65">
        <f t="shared" si="232"/>
        <v>0.8019422541972574</v>
      </c>
      <c r="CO149" s="65">
        <f t="shared" si="233"/>
        <v>-8.0449022543248455E-3</v>
      </c>
      <c r="CP149" s="65">
        <f t="shared" si="234"/>
        <v>-0.49526931506326455</v>
      </c>
      <c r="CQ149" s="66">
        <f t="shared" si="235"/>
        <v>0.99198737136778081</v>
      </c>
      <c r="CR149" s="66">
        <f t="shared" si="236"/>
        <v>0.60940676277313499</v>
      </c>
      <c r="CS149" s="65">
        <f t="shared" si="171"/>
        <v>1130.6126738415985</v>
      </c>
      <c r="CT149" s="65">
        <f t="shared" si="237"/>
        <v>341.56618103360586</v>
      </c>
      <c r="CU149" s="65">
        <f t="shared" si="238"/>
        <v>1.5917989123681149</v>
      </c>
      <c r="CV149" s="65">
        <f t="shared" si="239"/>
        <v>0.8019422541972574</v>
      </c>
      <c r="CW149" s="65">
        <f t="shared" si="240"/>
        <v>-8.0449022543248455E-3</v>
      </c>
      <c r="CX149" s="65">
        <f t="shared" si="241"/>
        <v>-0.49526931506326455</v>
      </c>
      <c r="CY149" s="66">
        <f t="shared" si="242"/>
        <v>0.99198737136778081</v>
      </c>
      <c r="CZ149" s="66">
        <f t="shared" si="243"/>
        <v>0.60940676277313499</v>
      </c>
      <c r="DA149" s="65">
        <f t="shared" si="172"/>
        <v>1130.6126738415985</v>
      </c>
      <c r="DB149" s="65">
        <f t="shared" si="244"/>
        <v>341.56618103360586</v>
      </c>
      <c r="DC149" s="65">
        <f t="shared" si="245"/>
        <v>1.5917989123681149</v>
      </c>
      <c r="DD149" s="65">
        <f t="shared" si="246"/>
        <v>0.8019422541972574</v>
      </c>
      <c r="DE149" s="65">
        <f t="shared" si="247"/>
        <v>-8.0449022543248455E-3</v>
      </c>
      <c r="DF149" s="65">
        <f t="shared" si="248"/>
        <v>-0.49526931506326455</v>
      </c>
      <c r="DG149" s="66">
        <f t="shared" si="249"/>
        <v>0.99198737136778081</v>
      </c>
      <c r="DH149" s="66">
        <f t="shared" si="250"/>
        <v>0.60940676277313499</v>
      </c>
      <c r="DI149" s="65">
        <f t="shared" si="173"/>
        <v>1130.6126738415985</v>
      </c>
      <c r="DJ149" s="65">
        <f t="shared" si="251"/>
        <v>341.56618103360586</v>
      </c>
      <c r="DK149" s="65">
        <f t="shared" si="252"/>
        <v>1.5917989123681149</v>
      </c>
      <c r="DL149" s="65">
        <f t="shared" si="253"/>
        <v>0.8019422541972574</v>
      </c>
      <c r="DM149" s="65">
        <f t="shared" si="254"/>
        <v>-8.0449022543248455E-3</v>
      </c>
      <c r="DN149" s="65">
        <f t="shared" si="255"/>
        <v>-0.49526931506326455</v>
      </c>
      <c r="DO149" s="66">
        <f t="shared" si="256"/>
        <v>0.99198737136778081</v>
      </c>
      <c r="DP149" s="66">
        <f t="shared" si="257"/>
        <v>0.60940676277313499</v>
      </c>
      <c r="DQ149" s="65">
        <f t="shared" si="174"/>
        <v>1130.6126738415985</v>
      </c>
      <c r="DR149" s="65">
        <f t="shared" si="258"/>
        <v>341.56618103360586</v>
      </c>
      <c r="DS149" s="65">
        <f t="shared" si="259"/>
        <v>1.5917989123681149</v>
      </c>
      <c r="DT149" s="65">
        <f t="shared" si="260"/>
        <v>0.8019422541972574</v>
      </c>
      <c r="DU149" s="65">
        <f t="shared" si="261"/>
        <v>-8.0449022543248455E-3</v>
      </c>
      <c r="DV149" s="65">
        <f t="shared" si="262"/>
        <v>-0.49526931506326455</v>
      </c>
      <c r="DW149" s="66">
        <f t="shared" si="263"/>
        <v>0.99198737136778081</v>
      </c>
      <c r="DX149" s="66">
        <f t="shared" si="264"/>
        <v>0.60940676277313499</v>
      </c>
      <c r="DY149" s="65">
        <f t="shared" si="175"/>
        <v>1130.6126738415985</v>
      </c>
      <c r="DZ149" s="65">
        <f t="shared" si="265"/>
        <v>341.56618103360586</v>
      </c>
      <c r="EA149" s="65">
        <f t="shared" si="266"/>
        <v>1.5917989123681149</v>
      </c>
      <c r="EB149" s="65">
        <f t="shared" si="267"/>
        <v>0.8019422541972574</v>
      </c>
      <c r="EC149" s="65">
        <f t="shared" si="268"/>
        <v>-8.0449022543248455E-3</v>
      </c>
      <c r="ED149" s="65">
        <f t="shared" si="269"/>
        <v>-0.49526931506326455</v>
      </c>
      <c r="EE149" s="66">
        <f t="shared" si="270"/>
        <v>0.99198737136778081</v>
      </c>
      <c r="EF149" s="66">
        <f t="shared" si="271"/>
        <v>0.60940676277313499</v>
      </c>
      <c r="EG149" s="65">
        <f t="shared" si="176"/>
        <v>1130.6126738415985</v>
      </c>
      <c r="EH149" s="65">
        <f t="shared" si="272"/>
        <v>341.56618103360586</v>
      </c>
      <c r="EI149" s="65">
        <f t="shared" si="273"/>
        <v>1.5917989123681149</v>
      </c>
      <c r="EJ149" s="65">
        <f t="shared" si="274"/>
        <v>0.8019422541972574</v>
      </c>
      <c r="EK149" s="65">
        <f t="shared" si="275"/>
        <v>-8.0449022543248455E-3</v>
      </c>
      <c r="EL149" s="65">
        <f t="shared" si="276"/>
        <v>-0.49526931506326455</v>
      </c>
      <c r="EM149" s="66">
        <f t="shared" si="277"/>
        <v>0.99198737136778081</v>
      </c>
      <c r="EN149" s="66">
        <f t="shared" si="278"/>
        <v>0.60940676277313499</v>
      </c>
      <c r="EO149" s="65">
        <f t="shared" si="177"/>
        <v>1130.6126738415985</v>
      </c>
      <c r="EP149" s="65">
        <f t="shared" si="279"/>
        <v>341.56618103360586</v>
      </c>
      <c r="EQ149" s="65">
        <f t="shared" si="280"/>
        <v>1.5917989123681149</v>
      </c>
      <c r="ER149" s="65">
        <f t="shared" si="281"/>
        <v>0.8019422541972574</v>
      </c>
      <c r="ES149" s="65">
        <f t="shared" si="282"/>
        <v>-8.0449022543248455E-3</v>
      </c>
      <c r="ET149" s="65">
        <f t="shared" si="283"/>
        <v>-0.49526931506326455</v>
      </c>
      <c r="EU149" s="66">
        <f t="shared" si="284"/>
        <v>0.99198737136778081</v>
      </c>
      <c r="EV149" s="66">
        <f t="shared" si="285"/>
        <v>0.60940676277313499</v>
      </c>
      <c r="EW149" s="65">
        <f t="shared" si="178"/>
        <v>0.92920818595525057</v>
      </c>
      <c r="EX149" s="65">
        <f t="shared" si="286"/>
        <v>68.416181033605881</v>
      </c>
      <c r="EY149" s="16"/>
      <c r="EZ149" s="16"/>
      <c r="FA149" s="16"/>
      <c r="FB149" s="16"/>
      <c r="FC149" s="16"/>
      <c r="FD149" s="16"/>
      <c r="FE149" s="16"/>
      <c r="FF149" s="16"/>
      <c r="FG149" s="16"/>
      <c r="FH149" s="16"/>
      <c r="FI149" s="16"/>
      <c r="FJ149" s="16"/>
    </row>
    <row r="150" spans="19:166" x14ac:dyDescent="0.3">
      <c r="S150" s="50">
        <v>0.88</v>
      </c>
      <c r="T150" s="65">
        <f t="shared" si="179"/>
        <v>0.87685232498722532</v>
      </c>
      <c r="U150" s="65">
        <f t="shared" si="180"/>
        <v>0.12314767501277467</v>
      </c>
      <c r="V150" s="65">
        <f t="shared" si="181"/>
        <v>0.87685232498722532</v>
      </c>
      <c r="W150" s="65">
        <f t="shared" si="182"/>
        <v>0.12314767501277467</v>
      </c>
      <c r="X150" s="65">
        <f t="shared" si="183"/>
        <v>0.8678434382194935</v>
      </c>
      <c r="Y150" s="65">
        <f t="shared" si="184"/>
        <v>0.13215656178050653</v>
      </c>
      <c r="Z150" s="55">
        <f t="shared" si="162"/>
        <v>339.9587791155235</v>
      </c>
      <c r="AA150" s="65">
        <f t="shared" si="185"/>
        <v>1.5953015114649289</v>
      </c>
      <c r="AB150" s="65">
        <f t="shared" si="186"/>
        <v>0.80110577758300394</v>
      </c>
      <c r="AC150" s="65">
        <f t="shared" si="295"/>
        <v>-6.8447672710695642E-3</v>
      </c>
      <c r="AD150" s="65">
        <f t="shared" si="296"/>
        <v>-0.50671628071970298</v>
      </c>
      <c r="AE150" s="66">
        <f t="shared" si="187"/>
        <v>0.9931786047925798</v>
      </c>
      <c r="AF150" s="66">
        <f t="shared" si="188"/>
        <v>0.6024706787843136</v>
      </c>
      <c r="AG150" s="65">
        <f t="shared" si="163"/>
        <v>1124.2277963212302</v>
      </c>
      <c r="AH150" s="65">
        <f t="shared" si="189"/>
        <v>341.3863740370486</v>
      </c>
      <c r="AI150" s="65">
        <f t="shared" si="190"/>
        <v>1.5921887003171</v>
      </c>
      <c r="AJ150" s="65">
        <f t="shared" si="191"/>
        <v>0.80184903242832928</v>
      </c>
      <c r="AK150" s="65">
        <f t="shared" si="287"/>
        <v>-6.8192074035233058E-3</v>
      </c>
      <c r="AL150" s="65">
        <f t="shared" si="288"/>
        <v>-0.50418786451925768</v>
      </c>
      <c r="AM150" s="66">
        <f t="shared" si="289"/>
        <v>0.99320399063059595</v>
      </c>
      <c r="AN150" s="66">
        <f t="shared" si="290"/>
        <v>0.60399590279684756</v>
      </c>
      <c r="AO150" s="65">
        <f t="shared" si="164"/>
        <v>1124.0770251785655</v>
      </c>
      <c r="AP150" s="65">
        <f t="shared" si="192"/>
        <v>341.38211834603493</v>
      </c>
      <c r="AQ150" s="65">
        <f t="shared" si="193"/>
        <v>1.5921979319904551</v>
      </c>
      <c r="AR150" s="65">
        <f t="shared" si="194"/>
        <v>0.80184682498738136</v>
      </c>
      <c r="AS150" s="65">
        <f t="shared" si="291"/>
        <v>-6.8192833412828516E-3</v>
      </c>
      <c r="AT150" s="65">
        <f t="shared" si="292"/>
        <v>-0.50419536691067957</v>
      </c>
      <c r="AU150" s="66">
        <f t="shared" si="293"/>
        <v>0.99320391520891305</v>
      </c>
      <c r="AV150" s="66">
        <f t="shared" si="294"/>
        <v>0.60399137140016579</v>
      </c>
      <c r="AW150" s="65">
        <f t="shared" si="165"/>
        <v>1124.077471366244</v>
      </c>
      <c r="AX150" s="65">
        <f t="shared" si="195"/>
        <v>341.38213094086871</v>
      </c>
      <c r="AY150" s="65">
        <f t="shared" si="196"/>
        <v>1.592197904668647</v>
      </c>
      <c r="AZ150" s="65">
        <f t="shared" si="197"/>
        <v>0.80184683152043534</v>
      </c>
      <c r="BA150" s="65">
        <f t="shared" si="198"/>
        <v>-6.819283116540488E-3</v>
      </c>
      <c r="BB150" s="65">
        <f t="shared" si="199"/>
        <v>-0.50419534470684124</v>
      </c>
      <c r="BC150" s="66">
        <f t="shared" si="200"/>
        <v>0.99320391543212805</v>
      </c>
      <c r="BD150" s="66">
        <f t="shared" si="201"/>
        <v>0.6039913848110926</v>
      </c>
      <c r="BE150" s="65">
        <f t="shared" si="166"/>
        <v>1124.0774700457105</v>
      </c>
      <c r="BF150" s="65">
        <f t="shared" si="202"/>
        <v>341.38213090359312</v>
      </c>
      <c r="BG150" s="65">
        <f t="shared" si="203"/>
        <v>1.5921979047495083</v>
      </c>
      <c r="BH150" s="65">
        <f t="shared" si="204"/>
        <v>0.80184683150110025</v>
      </c>
      <c r="BI150" s="65">
        <f t="shared" si="205"/>
        <v>-6.819283117205921E-3</v>
      </c>
      <c r="BJ150" s="65">
        <f t="shared" si="206"/>
        <v>-0.50419534477255468</v>
      </c>
      <c r="BK150" s="66">
        <f t="shared" si="207"/>
        <v>0.99320391543146713</v>
      </c>
      <c r="BL150" s="66">
        <f t="shared" si="208"/>
        <v>0.60399138477140235</v>
      </c>
      <c r="BM150" s="65">
        <f t="shared" si="167"/>
        <v>1124.077470049619</v>
      </c>
      <c r="BN150" s="65">
        <f t="shared" si="209"/>
        <v>341.38213090370346</v>
      </c>
      <c r="BO150" s="65">
        <f t="shared" si="210"/>
        <v>1.5921979047492691</v>
      </c>
      <c r="BP150" s="65">
        <f t="shared" si="211"/>
        <v>0.80184683150115743</v>
      </c>
      <c r="BQ150" s="65">
        <f t="shared" si="212"/>
        <v>-6.8192831172037907E-3</v>
      </c>
      <c r="BR150" s="65">
        <f t="shared" si="213"/>
        <v>-0.50419534477236094</v>
      </c>
      <c r="BS150" s="66">
        <f t="shared" si="214"/>
        <v>0.99320391543146924</v>
      </c>
      <c r="BT150" s="66">
        <f t="shared" si="215"/>
        <v>0.60399138477151926</v>
      </c>
      <c r="BU150" s="65">
        <f t="shared" si="168"/>
        <v>1124.0774700496074</v>
      </c>
      <c r="BV150" s="65">
        <f t="shared" si="216"/>
        <v>341.38213090370317</v>
      </c>
      <c r="BW150" s="65">
        <f t="shared" si="217"/>
        <v>1.5921979047492696</v>
      </c>
      <c r="BX150" s="65">
        <f t="shared" si="218"/>
        <v>0.80184683150115732</v>
      </c>
      <c r="BY150" s="65">
        <f t="shared" si="219"/>
        <v>-6.8192831172038185E-3</v>
      </c>
      <c r="BZ150" s="65">
        <f t="shared" si="220"/>
        <v>-0.50419534477236139</v>
      </c>
      <c r="CA150" s="66">
        <f t="shared" si="221"/>
        <v>0.99320391543146913</v>
      </c>
      <c r="CB150" s="66">
        <f t="shared" si="222"/>
        <v>0.60399138477151904</v>
      </c>
      <c r="CC150" s="65">
        <f t="shared" si="169"/>
        <v>1124.0774700496077</v>
      </c>
      <c r="CD150" s="65">
        <f t="shared" si="223"/>
        <v>341.38213090370317</v>
      </c>
      <c r="CE150" s="65">
        <f t="shared" si="224"/>
        <v>1.5921979047492696</v>
      </c>
      <c r="CF150" s="65">
        <f t="shared" si="225"/>
        <v>0.80184683150115732</v>
      </c>
      <c r="CG150" s="65">
        <f t="shared" si="226"/>
        <v>-6.8192831172038185E-3</v>
      </c>
      <c r="CH150" s="65">
        <f t="shared" si="227"/>
        <v>-0.50419534477236139</v>
      </c>
      <c r="CI150" s="66">
        <f t="shared" si="228"/>
        <v>0.99320391543146913</v>
      </c>
      <c r="CJ150" s="66">
        <f t="shared" si="229"/>
        <v>0.60399138477151904</v>
      </c>
      <c r="CK150" s="65">
        <f t="shared" si="170"/>
        <v>1124.0774700496077</v>
      </c>
      <c r="CL150" s="65">
        <f t="shared" si="230"/>
        <v>341.38213090370317</v>
      </c>
      <c r="CM150" s="65">
        <f t="shared" si="231"/>
        <v>1.5921979047492696</v>
      </c>
      <c r="CN150" s="65">
        <f t="shared" si="232"/>
        <v>0.80184683150115732</v>
      </c>
      <c r="CO150" s="65">
        <f t="shared" si="233"/>
        <v>-6.8192831172038185E-3</v>
      </c>
      <c r="CP150" s="65">
        <f t="shared" si="234"/>
        <v>-0.50419534477236139</v>
      </c>
      <c r="CQ150" s="66">
        <f t="shared" si="235"/>
        <v>0.99320391543146913</v>
      </c>
      <c r="CR150" s="66">
        <f t="shared" si="236"/>
        <v>0.60399138477151904</v>
      </c>
      <c r="CS150" s="65">
        <f t="shared" si="171"/>
        <v>1124.0774700496077</v>
      </c>
      <c r="CT150" s="65">
        <f t="shared" si="237"/>
        <v>341.38213090370317</v>
      </c>
      <c r="CU150" s="65">
        <f t="shared" si="238"/>
        <v>1.5921979047492696</v>
      </c>
      <c r="CV150" s="65">
        <f t="shared" si="239"/>
        <v>0.80184683150115732</v>
      </c>
      <c r="CW150" s="65">
        <f t="shared" si="240"/>
        <v>-6.8192831172038185E-3</v>
      </c>
      <c r="CX150" s="65">
        <f t="shared" si="241"/>
        <v>-0.50419534477236139</v>
      </c>
      <c r="CY150" s="66">
        <f t="shared" si="242"/>
        <v>0.99320391543146913</v>
      </c>
      <c r="CZ150" s="66">
        <f t="shared" si="243"/>
        <v>0.60399138477151904</v>
      </c>
      <c r="DA150" s="65">
        <f t="shared" si="172"/>
        <v>1124.0774700496077</v>
      </c>
      <c r="DB150" s="65">
        <f t="shared" si="244"/>
        <v>341.38213090370317</v>
      </c>
      <c r="DC150" s="65">
        <f t="shared" si="245"/>
        <v>1.5921979047492696</v>
      </c>
      <c r="DD150" s="65">
        <f t="shared" si="246"/>
        <v>0.80184683150115732</v>
      </c>
      <c r="DE150" s="65">
        <f t="shared" si="247"/>
        <v>-6.8192831172038185E-3</v>
      </c>
      <c r="DF150" s="65">
        <f t="shared" si="248"/>
        <v>-0.50419534477236139</v>
      </c>
      <c r="DG150" s="66">
        <f t="shared" si="249"/>
        <v>0.99320391543146913</v>
      </c>
      <c r="DH150" s="66">
        <f t="shared" si="250"/>
        <v>0.60399138477151904</v>
      </c>
      <c r="DI150" s="65">
        <f t="shared" si="173"/>
        <v>1124.0774700496077</v>
      </c>
      <c r="DJ150" s="65">
        <f t="shared" si="251"/>
        <v>341.38213090370317</v>
      </c>
      <c r="DK150" s="65">
        <f t="shared" si="252"/>
        <v>1.5921979047492696</v>
      </c>
      <c r="DL150" s="65">
        <f t="shared" si="253"/>
        <v>0.80184683150115732</v>
      </c>
      <c r="DM150" s="65">
        <f t="shared" si="254"/>
        <v>-6.8192831172038185E-3</v>
      </c>
      <c r="DN150" s="65">
        <f t="shared" si="255"/>
        <v>-0.50419534477236139</v>
      </c>
      <c r="DO150" s="66">
        <f t="shared" si="256"/>
        <v>0.99320391543146913</v>
      </c>
      <c r="DP150" s="66">
        <f t="shared" si="257"/>
        <v>0.60399138477151904</v>
      </c>
      <c r="DQ150" s="65">
        <f t="shared" si="174"/>
        <v>1124.0774700496077</v>
      </c>
      <c r="DR150" s="65">
        <f t="shared" si="258"/>
        <v>341.38213090370317</v>
      </c>
      <c r="DS150" s="65">
        <f t="shared" si="259"/>
        <v>1.5921979047492696</v>
      </c>
      <c r="DT150" s="65">
        <f t="shared" si="260"/>
        <v>0.80184683150115732</v>
      </c>
      <c r="DU150" s="65">
        <f t="shared" si="261"/>
        <v>-6.8192831172038185E-3</v>
      </c>
      <c r="DV150" s="65">
        <f t="shared" si="262"/>
        <v>-0.50419534477236139</v>
      </c>
      <c r="DW150" s="66">
        <f t="shared" si="263"/>
        <v>0.99320391543146913</v>
      </c>
      <c r="DX150" s="66">
        <f t="shared" si="264"/>
        <v>0.60399138477151904</v>
      </c>
      <c r="DY150" s="65">
        <f t="shared" si="175"/>
        <v>1124.0774700496077</v>
      </c>
      <c r="DZ150" s="65">
        <f t="shared" si="265"/>
        <v>341.38213090370317</v>
      </c>
      <c r="EA150" s="65">
        <f t="shared" si="266"/>
        <v>1.5921979047492696</v>
      </c>
      <c r="EB150" s="65">
        <f t="shared" si="267"/>
        <v>0.80184683150115732</v>
      </c>
      <c r="EC150" s="65">
        <f t="shared" si="268"/>
        <v>-6.8192831172038185E-3</v>
      </c>
      <c r="ED150" s="65">
        <f t="shared" si="269"/>
        <v>-0.50419534477236139</v>
      </c>
      <c r="EE150" s="66">
        <f t="shared" si="270"/>
        <v>0.99320391543146913</v>
      </c>
      <c r="EF150" s="66">
        <f t="shared" si="271"/>
        <v>0.60399138477151904</v>
      </c>
      <c r="EG150" s="65">
        <f t="shared" si="176"/>
        <v>1124.0774700496077</v>
      </c>
      <c r="EH150" s="65">
        <f t="shared" si="272"/>
        <v>341.38213090370317</v>
      </c>
      <c r="EI150" s="65">
        <f t="shared" si="273"/>
        <v>1.5921979047492696</v>
      </c>
      <c r="EJ150" s="65">
        <f t="shared" si="274"/>
        <v>0.80184683150115732</v>
      </c>
      <c r="EK150" s="65">
        <f t="shared" si="275"/>
        <v>-6.8192831172038185E-3</v>
      </c>
      <c r="EL150" s="65">
        <f t="shared" si="276"/>
        <v>-0.50419534477236139</v>
      </c>
      <c r="EM150" s="66">
        <f t="shared" si="277"/>
        <v>0.99320391543146913</v>
      </c>
      <c r="EN150" s="66">
        <f t="shared" si="278"/>
        <v>0.60399138477151904</v>
      </c>
      <c r="EO150" s="65">
        <f t="shared" si="177"/>
        <v>1124.0774700496077</v>
      </c>
      <c r="EP150" s="65">
        <f t="shared" si="279"/>
        <v>341.38213090370317</v>
      </c>
      <c r="EQ150" s="65">
        <f t="shared" si="280"/>
        <v>1.5921979047492696</v>
      </c>
      <c r="ER150" s="65">
        <f t="shared" si="281"/>
        <v>0.80184683150115732</v>
      </c>
      <c r="ES150" s="65">
        <f t="shared" si="282"/>
        <v>-6.8192831172038185E-3</v>
      </c>
      <c r="ET150" s="65">
        <f t="shared" si="283"/>
        <v>-0.50419534477236139</v>
      </c>
      <c r="EU150" s="66">
        <f t="shared" si="284"/>
        <v>0.99320391543146913</v>
      </c>
      <c r="EV150" s="66">
        <f t="shared" si="285"/>
        <v>0.60399138477151904</v>
      </c>
      <c r="EW150" s="65">
        <f t="shared" si="178"/>
        <v>0.93560195389387668</v>
      </c>
      <c r="EX150" s="65">
        <f t="shared" si="286"/>
        <v>68.232130903703194</v>
      </c>
      <c r="EY150" s="16"/>
      <c r="EZ150" s="16"/>
      <c r="FA150" s="16"/>
      <c r="FB150" s="16"/>
      <c r="FC150" s="16"/>
      <c r="FD150" s="16"/>
      <c r="FE150" s="16"/>
      <c r="FF150" s="16"/>
      <c r="FG150" s="16"/>
      <c r="FH150" s="16"/>
      <c r="FI150" s="16"/>
      <c r="FJ150" s="16"/>
    </row>
    <row r="151" spans="19:166" x14ac:dyDescent="0.3">
      <c r="S151" s="50">
        <v>0.89</v>
      </c>
      <c r="T151" s="65">
        <f t="shared" si="179"/>
        <v>0.88708097286706145</v>
      </c>
      <c r="U151" s="65">
        <f t="shared" si="180"/>
        <v>0.11291902713293864</v>
      </c>
      <c r="V151" s="65">
        <f t="shared" si="181"/>
        <v>0.88708097286706145</v>
      </c>
      <c r="W151" s="65">
        <f t="shared" si="182"/>
        <v>0.11291902713293864</v>
      </c>
      <c r="X151" s="65">
        <f t="shared" si="183"/>
        <v>0.87871686515558967</v>
      </c>
      <c r="Y151" s="65">
        <f t="shared" si="184"/>
        <v>0.12128313484441028</v>
      </c>
      <c r="Z151" s="55">
        <f t="shared" si="162"/>
        <v>339.89862108823581</v>
      </c>
      <c r="AA151" s="65">
        <f t="shared" si="185"/>
        <v>1.5954333918317272</v>
      </c>
      <c r="AB151" s="65">
        <f t="shared" si="186"/>
        <v>0.80107433536243189</v>
      </c>
      <c r="AC151" s="65">
        <f t="shared" si="295"/>
        <v>-5.7197834589184579E-3</v>
      </c>
      <c r="AD151" s="65">
        <f t="shared" si="296"/>
        <v>-0.51548854221417395</v>
      </c>
      <c r="AE151" s="66">
        <f t="shared" si="187"/>
        <v>0.99429654335903717</v>
      </c>
      <c r="AF151" s="66">
        <f t="shared" si="188"/>
        <v>0.59720876164693981</v>
      </c>
      <c r="AG151" s="65">
        <f t="shared" si="163"/>
        <v>1117.7144562040544</v>
      </c>
      <c r="AH151" s="65">
        <f t="shared" si="189"/>
        <v>341.20211380971119</v>
      </c>
      <c r="AI151" s="65">
        <f t="shared" si="190"/>
        <v>1.5925886674304173</v>
      </c>
      <c r="AJ151" s="65">
        <f t="shared" si="191"/>
        <v>0.80175341118944266</v>
      </c>
      <c r="AK151" s="65">
        <f t="shared" si="287"/>
        <v>-5.7003706773800511E-3</v>
      </c>
      <c r="AL151" s="65">
        <f t="shared" si="288"/>
        <v>-0.51314777966411973</v>
      </c>
      <c r="AM151" s="66">
        <f t="shared" si="289"/>
        <v>0.99431584560797237</v>
      </c>
      <c r="AN151" s="66">
        <f t="shared" si="290"/>
        <v>0.59860832293205257</v>
      </c>
      <c r="AO151" s="65">
        <f t="shared" si="164"/>
        <v>1117.5903002681027</v>
      </c>
      <c r="AP151" s="65">
        <f t="shared" si="192"/>
        <v>341.19859322559398</v>
      </c>
      <c r="AQ151" s="65">
        <f t="shared" si="193"/>
        <v>1.5925963146214728</v>
      </c>
      <c r="AR151" s="65">
        <f t="shared" si="194"/>
        <v>0.80175158329948015</v>
      </c>
      <c r="AS151" s="65">
        <f t="shared" si="291"/>
        <v>-5.7004229485306326E-3</v>
      </c>
      <c r="AT151" s="65">
        <f t="shared" si="292"/>
        <v>-0.51315407515248257</v>
      </c>
      <c r="AU151" s="66">
        <f t="shared" si="293"/>
        <v>0.9943157936339404</v>
      </c>
      <c r="AV151" s="66">
        <f t="shared" si="294"/>
        <v>0.59860455441218396</v>
      </c>
      <c r="AW151" s="65">
        <f t="shared" si="165"/>
        <v>1117.590633389256</v>
      </c>
      <c r="AX151" s="65">
        <f t="shared" si="195"/>
        <v>341.19860267204143</v>
      </c>
      <c r="AY151" s="65">
        <f t="shared" si="196"/>
        <v>1.5925962941022345</v>
      </c>
      <c r="AZ151" s="65">
        <f t="shared" si="197"/>
        <v>0.80175158820412784</v>
      </c>
      <c r="BA151" s="65">
        <f t="shared" si="198"/>
        <v>-5.7004228082754224E-3</v>
      </c>
      <c r="BB151" s="65">
        <f t="shared" si="199"/>
        <v>-0.51315405826020699</v>
      </c>
      <c r="BC151" s="66">
        <f t="shared" si="200"/>
        <v>0.9943157937733984</v>
      </c>
      <c r="BD151" s="66">
        <f t="shared" si="201"/>
        <v>0.59860456452397715</v>
      </c>
      <c r="BE151" s="65">
        <f t="shared" si="166"/>
        <v>1117.590632495408</v>
      </c>
      <c r="BF151" s="65">
        <f t="shared" si="202"/>
        <v>341.19860264669416</v>
      </c>
      <c r="BG151" s="65">
        <f t="shared" si="203"/>
        <v>1.5925962941572929</v>
      </c>
      <c r="BH151" s="65">
        <f t="shared" si="204"/>
        <v>0.80175158819096737</v>
      </c>
      <c r="BI151" s="65">
        <f t="shared" si="205"/>
        <v>-5.7004228086518088E-3</v>
      </c>
      <c r="BJ151" s="65">
        <f t="shared" si="206"/>
        <v>-0.51315405830553362</v>
      </c>
      <c r="BK151" s="66">
        <f t="shared" si="207"/>
        <v>0.99431579377302415</v>
      </c>
      <c r="BL151" s="66">
        <f t="shared" si="208"/>
        <v>0.5986045644968444</v>
      </c>
      <c r="BM151" s="65">
        <f t="shared" si="167"/>
        <v>1117.5906324978066</v>
      </c>
      <c r="BN151" s="65">
        <f t="shared" si="209"/>
        <v>341.19860264676225</v>
      </c>
      <c r="BO151" s="65">
        <f t="shared" si="210"/>
        <v>1.592596294157145</v>
      </c>
      <c r="BP151" s="65">
        <f t="shared" si="211"/>
        <v>0.80175158819100267</v>
      </c>
      <c r="BQ151" s="65">
        <f t="shared" si="212"/>
        <v>-5.7004228086505529E-3</v>
      </c>
      <c r="BR151" s="65">
        <f t="shared" si="213"/>
        <v>-0.51315405830541172</v>
      </c>
      <c r="BS151" s="66">
        <f t="shared" si="214"/>
        <v>0.99431579377302537</v>
      </c>
      <c r="BT151" s="66">
        <f t="shared" si="215"/>
        <v>0.59860456449691735</v>
      </c>
      <c r="BU151" s="65">
        <f t="shared" si="168"/>
        <v>1117.5906324977998</v>
      </c>
      <c r="BV151" s="65">
        <f t="shared" si="216"/>
        <v>341.19860264676208</v>
      </c>
      <c r="BW151" s="65">
        <f t="shared" si="217"/>
        <v>1.5925962941571452</v>
      </c>
      <c r="BX151" s="65">
        <f t="shared" si="218"/>
        <v>0.80175158819100256</v>
      </c>
      <c r="BY151" s="65">
        <f t="shared" si="219"/>
        <v>-5.7004228086505807E-3</v>
      </c>
      <c r="BZ151" s="65">
        <f t="shared" si="220"/>
        <v>-0.51315405830541194</v>
      </c>
      <c r="CA151" s="66">
        <f t="shared" si="221"/>
        <v>0.99431579377302537</v>
      </c>
      <c r="CB151" s="66">
        <f t="shared" si="222"/>
        <v>0.59860456449691724</v>
      </c>
      <c r="CC151" s="65">
        <f t="shared" si="169"/>
        <v>1117.5906324977998</v>
      </c>
      <c r="CD151" s="65">
        <f t="shared" si="223"/>
        <v>341.19860264676208</v>
      </c>
      <c r="CE151" s="65">
        <f t="shared" si="224"/>
        <v>1.5925962941571452</v>
      </c>
      <c r="CF151" s="65">
        <f t="shared" si="225"/>
        <v>0.80175158819100256</v>
      </c>
      <c r="CG151" s="65">
        <f t="shared" si="226"/>
        <v>-5.7004228086505807E-3</v>
      </c>
      <c r="CH151" s="65">
        <f t="shared" si="227"/>
        <v>-0.51315405830541194</v>
      </c>
      <c r="CI151" s="66">
        <f t="shared" si="228"/>
        <v>0.99431579377302537</v>
      </c>
      <c r="CJ151" s="66">
        <f t="shared" si="229"/>
        <v>0.59860456449691724</v>
      </c>
      <c r="CK151" s="65">
        <f t="shared" si="170"/>
        <v>1117.5906324977998</v>
      </c>
      <c r="CL151" s="65">
        <f t="shared" si="230"/>
        <v>341.19860264676208</v>
      </c>
      <c r="CM151" s="65">
        <f t="shared" si="231"/>
        <v>1.5925962941571452</v>
      </c>
      <c r="CN151" s="65">
        <f t="shared" si="232"/>
        <v>0.80175158819100256</v>
      </c>
      <c r="CO151" s="65">
        <f t="shared" si="233"/>
        <v>-5.7004228086505807E-3</v>
      </c>
      <c r="CP151" s="65">
        <f t="shared" si="234"/>
        <v>-0.51315405830541194</v>
      </c>
      <c r="CQ151" s="66">
        <f t="shared" si="235"/>
        <v>0.99431579377302537</v>
      </c>
      <c r="CR151" s="66">
        <f t="shared" si="236"/>
        <v>0.59860456449691724</v>
      </c>
      <c r="CS151" s="65">
        <f t="shared" si="171"/>
        <v>1117.5906324977998</v>
      </c>
      <c r="CT151" s="65">
        <f t="shared" si="237"/>
        <v>341.19860264676208</v>
      </c>
      <c r="CU151" s="65">
        <f t="shared" si="238"/>
        <v>1.5925962941571452</v>
      </c>
      <c r="CV151" s="65">
        <f t="shared" si="239"/>
        <v>0.80175158819100256</v>
      </c>
      <c r="CW151" s="65">
        <f t="shared" si="240"/>
        <v>-5.7004228086505807E-3</v>
      </c>
      <c r="CX151" s="65">
        <f t="shared" si="241"/>
        <v>-0.51315405830541194</v>
      </c>
      <c r="CY151" s="66">
        <f t="shared" si="242"/>
        <v>0.99431579377302537</v>
      </c>
      <c r="CZ151" s="66">
        <f t="shared" si="243"/>
        <v>0.59860456449691724</v>
      </c>
      <c r="DA151" s="65">
        <f t="shared" si="172"/>
        <v>1117.5906324977998</v>
      </c>
      <c r="DB151" s="65">
        <f t="shared" si="244"/>
        <v>341.19860264676208</v>
      </c>
      <c r="DC151" s="65">
        <f t="shared" si="245"/>
        <v>1.5925962941571452</v>
      </c>
      <c r="DD151" s="65">
        <f t="shared" si="246"/>
        <v>0.80175158819100256</v>
      </c>
      <c r="DE151" s="65">
        <f t="shared" si="247"/>
        <v>-5.7004228086505807E-3</v>
      </c>
      <c r="DF151" s="65">
        <f t="shared" si="248"/>
        <v>-0.51315405830541194</v>
      </c>
      <c r="DG151" s="66">
        <f t="shared" si="249"/>
        <v>0.99431579377302537</v>
      </c>
      <c r="DH151" s="66">
        <f t="shared" si="250"/>
        <v>0.59860456449691724</v>
      </c>
      <c r="DI151" s="65">
        <f t="shared" si="173"/>
        <v>1117.5906324977998</v>
      </c>
      <c r="DJ151" s="65">
        <f t="shared" si="251"/>
        <v>341.19860264676208</v>
      </c>
      <c r="DK151" s="65">
        <f t="shared" si="252"/>
        <v>1.5925962941571452</v>
      </c>
      <c r="DL151" s="65">
        <f t="shared" si="253"/>
        <v>0.80175158819100256</v>
      </c>
      <c r="DM151" s="65">
        <f t="shared" si="254"/>
        <v>-5.7004228086505807E-3</v>
      </c>
      <c r="DN151" s="65">
        <f t="shared" si="255"/>
        <v>-0.51315405830541194</v>
      </c>
      <c r="DO151" s="66">
        <f t="shared" si="256"/>
        <v>0.99431579377302537</v>
      </c>
      <c r="DP151" s="66">
        <f t="shared" si="257"/>
        <v>0.59860456449691724</v>
      </c>
      <c r="DQ151" s="65">
        <f t="shared" si="174"/>
        <v>1117.5906324977998</v>
      </c>
      <c r="DR151" s="65">
        <f t="shared" si="258"/>
        <v>341.19860264676208</v>
      </c>
      <c r="DS151" s="65">
        <f t="shared" si="259"/>
        <v>1.5925962941571452</v>
      </c>
      <c r="DT151" s="65">
        <f t="shared" si="260"/>
        <v>0.80175158819100256</v>
      </c>
      <c r="DU151" s="65">
        <f t="shared" si="261"/>
        <v>-5.7004228086505807E-3</v>
      </c>
      <c r="DV151" s="65">
        <f t="shared" si="262"/>
        <v>-0.51315405830541194</v>
      </c>
      <c r="DW151" s="66">
        <f t="shared" si="263"/>
        <v>0.99431579377302537</v>
      </c>
      <c r="DX151" s="66">
        <f t="shared" si="264"/>
        <v>0.59860456449691724</v>
      </c>
      <c r="DY151" s="65">
        <f t="shared" si="175"/>
        <v>1117.5906324977998</v>
      </c>
      <c r="DZ151" s="65">
        <f t="shared" si="265"/>
        <v>341.19860264676208</v>
      </c>
      <c r="EA151" s="65">
        <f t="shared" si="266"/>
        <v>1.5925962941571452</v>
      </c>
      <c r="EB151" s="65">
        <f t="shared" si="267"/>
        <v>0.80175158819100256</v>
      </c>
      <c r="EC151" s="65">
        <f t="shared" si="268"/>
        <v>-5.7004228086505807E-3</v>
      </c>
      <c r="ED151" s="65">
        <f t="shared" si="269"/>
        <v>-0.51315405830541194</v>
      </c>
      <c r="EE151" s="66">
        <f t="shared" si="270"/>
        <v>0.99431579377302537</v>
      </c>
      <c r="EF151" s="66">
        <f t="shared" si="271"/>
        <v>0.59860456449691724</v>
      </c>
      <c r="EG151" s="65">
        <f t="shared" si="176"/>
        <v>1117.5906324977998</v>
      </c>
      <c r="EH151" s="65">
        <f t="shared" si="272"/>
        <v>341.19860264676208</v>
      </c>
      <c r="EI151" s="65">
        <f t="shared" si="273"/>
        <v>1.5925962941571452</v>
      </c>
      <c r="EJ151" s="65">
        <f t="shared" si="274"/>
        <v>0.80175158819100256</v>
      </c>
      <c r="EK151" s="65">
        <f t="shared" si="275"/>
        <v>-5.7004228086505807E-3</v>
      </c>
      <c r="EL151" s="65">
        <f t="shared" si="276"/>
        <v>-0.51315405830541194</v>
      </c>
      <c r="EM151" s="66">
        <f t="shared" si="277"/>
        <v>0.99431579377302537</v>
      </c>
      <c r="EN151" s="66">
        <f t="shared" si="278"/>
        <v>0.59860456449691724</v>
      </c>
      <c r="EO151" s="65">
        <f t="shared" si="177"/>
        <v>1117.5906324977998</v>
      </c>
      <c r="EP151" s="65">
        <f t="shared" si="279"/>
        <v>341.19860264676208</v>
      </c>
      <c r="EQ151" s="65">
        <f t="shared" si="280"/>
        <v>1.5925962941571452</v>
      </c>
      <c r="ER151" s="65">
        <f t="shared" si="281"/>
        <v>0.80175158819100256</v>
      </c>
      <c r="ES151" s="65">
        <f t="shared" si="282"/>
        <v>-5.7004228086505807E-3</v>
      </c>
      <c r="ET151" s="65">
        <f t="shared" si="283"/>
        <v>-0.51315405830541194</v>
      </c>
      <c r="EU151" s="66">
        <f t="shared" si="284"/>
        <v>0.99431579377302537</v>
      </c>
      <c r="EV151" s="66">
        <f t="shared" si="285"/>
        <v>0.59860456449691724</v>
      </c>
      <c r="EW151" s="65">
        <f t="shared" si="178"/>
        <v>0.94182644172825303</v>
      </c>
      <c r="EX151" s="65">
        <f t="shared" si="286"/>
        <v>68.048602646762106</v>
      </c>
      <c r="EY151" s="16"/>
      <c r="EZ151" s="16"/>
      <c r="FA151" s="16"/>
      <c r="FB151" s="16"/>
      <c r="FC151" s="16"/>
      <c r="FD151" s="16"/>
      <c r="FE151" s="16"/>
      <c r="FF151" s="16"/>
      <c r="FG151" s="16"/>
      <c r="FH151" s="16"/>
      <c r="FI151" s="16"/>
      <c r="FJ151" s="16"/>
    </row>
    <row r="152" spans="19:166" x14ac:dyDescent="0.3">
      <c r="S152" s="60">
        <v>0.9</v>
      </c>
      <c r="T152" s="60">
        <f t="shared" si="179"/>
        <v>0.89731572219855127</v>
      </c>
      <c r="U152" s="60">
        <f t="shared" si="180"/>
        <v>0.10268427780144865</v>
      </c>
      <c r="V152" s="60">
        <f t="shared" si="181"/>
        <v>0.89731572219855127</v>
      </c>
      <c r="W152" s="60">
        <f t="shared" si="182"/>
        <v>0.10268427780144865</v>
      </c>
      <c r="X152" s="60">
        <f t="shared" si="183"/>
        <v>0.88961538461538459</v>
      </c>
      <c r="Y152" s="60">
        <f t="shared" si="184"/>
        <v>0.11038461538461537</v>
      </c>
      <c r="Z152" s="63">
        <f t="shared" si="162"/>
        <v>339.83846306094819</v>
      </c>
      <c r="AA152" s="60">
        <f t="shared" si="185"/>
        <v>1.595565329797388</v>
      </c>
      <c r="AB152" s="60">
        <f t="shared" si="186"/>
        <v>0.80104288324480499</v>
      </c>
      <c r="AC152" s="60">
        <f t="shared" si="295"/>
        <v>-4.7010782343716792E-3</v>
      </c>
      <c r="AD152" s="60">
        <f t="shared" si="296"/>
        <v>-0.52428730686346681</v>
      </c>
      <c r="AE152" s="64">
        <f t="shared" si="187"/>
        <v>0.99530995453849758</v>
      </c>
      <c r="AF152" s="64">
        <f t="shared" si="188"/>
        <v>0.59197711208537929</v>
      </c>
      <c r="AG152" s="60">
        <f t="shared" si="163"/>
        <v>1111.2551611957485</v>
      </c>
      <c r="AH152" s="60">
        <f t="shared" si="189"/>
        <v>341.01854033190676</v>
      </c>
      <c r="AI152" s="60">
        <f t="shared" si="190"/>
        <v>1.5929876737252717</v>
      </c>
      <c r="AJ152" s="60">
        <f t="shared" si="191"/>
        <v>0.8016580549387885</v>
      </c>
      <c r="AK152" s="60">
        <f t="shared" si="287"/>
        <v>-4.6866997573335456E-3</v>
      </c>
      <c r="AL152" s="60">
        <f t="shared" si="288"/>
        <v>-0.52213916511992919</v>
      </c>
      <c r="AM152" s="64">
        <f t="shared" si="289"/>
        <v>0.99532426568271071</v>
      </c>
      <c r="AN152" s="64">
        <f t="shared" si="290"/>
        <v>0.59325012965262736</v>
      </c>
      <c r="AO152" s="60">
        <f t="shared" si="164"/>
        <v>1111.1546692425993</v>
      </c>
      <c r="AP152" s="60">
        <f t="shared" si="192"/>
        <v>341.01567767320336</v>
      </c>
      <c r="AQ152" s="60">
        <f t="shared" si="193"/>
        <v>1.5929939000532927</v>
      </c>
      <c r="AR152" s="60">
        <f t="shared" si="194"/>
        <v>0.80165656722310885</v>
      </c>
      <c r="AS152" s="60">
        <f t="shared" si="291"/>
        <v>-4.686734540755709E-3</v>
      </c>
      <c r="AT152" s="60">
        <f t="shared" si="292"/>
        <v>-0.52214435629886613</v>
      </c>
      <c r="AU152" s="64">
        <f t="shared" si="293"/>
        <v>0.99532423106192713</v>
      </c>
      <c r="AV152" s="64">
        <f t="shared" si="294"/>
        <v>0.59324704999304345</v>
      </c>
      <c r="AW152" s="60">
        <f t="shared" si="165"/>
        <v>1111.154911572904</v>
      </c>
      <c r="AX152" s="60">
        <f t="shared" si="195"/>
        <v>341.01568457657959</v>
      </c>
      <c r="AY152" s="60">
        <f t="shared" si="196"/>
        <v>1.5929938850381851</v>
      </c>
      <c r="AZ152" s="60">
        <f t="shared" si="197"/>
        <v>0.80165657081080077</v>
      </c>
      <c r="BA152" s="60">
        <f t="shared" si="198"/>
        <v>-4.6867344568739672E-3</v>
      </c>
      <c r="BB152" s="60">
        <f t="shared" si="199"/>
        <v>-0.52214434378008701</v>
      </c>
      <c r="BC152" s="64">
        <f t="shared" si="200"/>
        <v>0.99532423114541668</v>
      </c>
      <c r="BD152" s="64">
        <f t="shared" si="201"/>
        <v>0.59324705741977235</v>
      </c>
      <c r="BE152" s="60">
        <f t="shared" si="166"/>
        <v>1111.1549109885095</v>
      </c>
      <c r="BF152" s="60">
        <f t="shared" si="202"/>
        <v>341.01568455993169</v>
      </c>
      <c r="BG152" s="60">
        <f t="shared" si="203"/>
        <v>1.592993885074395</v>
      </c>
      <c r="BH152" s="60">
        <f t="shared" si="204"/>
        <v>0.8016565708021488</v>
      </c>
      <c r="BI152" s="60">
        <f t="shared" si="205"/>
        <v>-4.68673445707634E-3</v>
      </c>
      <c r="BJ152" s="60">
        <f t="shared" si="206"/>
        <v>-0.52214434381027641</v>
      </c>
      <c r="BK152" s="64">
        <f t="shared" si="207"/>
        <v>0.99532423114521529</v>
      </c>
      <c r="BL152" s="64">
        <f t="shared" si="208"/>
        <v>0.59324705740186257</v>
      </c>
      <c r="BM152" s="60">
        <f t="shared" si="167"/>
        <v>1111.1549109899188</v>
      </c>
      <c r="BN152" s="60">
        <f t="shared" si="209"/>
        <v>341.01568455997182</v>
      </c>
      <c r="BO152" s="60">
        <f t="shared" si="210"/>
        <v>1.5929938850743075</v>
      </c>
      <c r="BP152" s="60">
        <f t="shared" si="211"/>
        <v>0.80165657080216968</v>
      </c>
      <c r="BQ152" s="60">
        <f t="shared" si="212"/>
        <v>-4.6867344570757155E-3</v>
      </c>
      <c r="BR152" s="60">
        <f t="shared" si="213"/>
        <v>-0.52214434381020391</v>
      </c>
      <c r="BS152" s="64">
        <f t="shared" si="214"/>
        <v>0.99532423114521584</v>
      </c>
      <c r="BT152" s="64">
        <f t="shared" si="215"/>
        <v>0.59324705740190553</v>
      </c>
      <c r="BU152" s="60">
        <f t="shared" si="168"/>
        <v>1111.1549109899154</v>
      </c>
      <c r="BV152" s="60">
        <f t="shared" si="216"/>
        <v>341.0156845599717</v>
      </c>
      <c r="BW152" s="60">
        <f t="shared" si="217"/>
        <v>1.5929938850743079</v>
      </c>
      <c r="BX152" s="60">
        <f t="shared" si="218"/>
        <v>0.80165657080216957</v>
      </c>
      <c r="BY152" s="60">
        <f t="shared" si="219"/>
        <v>-4.6867344570757433E-3</v>
      </c>
      <c r="BZ152" s="60">
        <f t="shared" si="220"/>
        <v>-0.52214434381020458</v>
      </c>
      <c r="CA152" s="64">
        <f t="shared" si="221"/>
        <v>0.99532423114521584</v>
      </c>
      <c r="CB152" s="64">
        <f t="shared" si="222"/>
        <v>0.5932470574019052</v>
      </c>
      <c r="CC152" s="60">
        <f t="shared" si="169"/>
        <v>1111.1549109899156</v>
      </c>
      <c r="CD152" s="60">
        <f t="shared" si="223"/>
        <v>341.0156845599717</v>
      </c>
      <c r="CE152" s="60">
        <f t="shared" si="224"/>
        <v>1.5929938850743079</v>
      </c>
      <c r="CF152" s="60">
        <f t="shared" si="225"/>
        <v>0.80165657080216957</v>
      </c>
      <c r="CG152" s="60">
        <f t="shared" si="226"/>
        <v>-4.6867344570757433E-3</v>
      </c>
      <c r="CH152" s="60">
        <f t="shared" si="227"/>
        <v>-0.52214434381020458</v>
      </c>
      <c r="CI152" s="64">
        <f t="shared" si="228"/>
        <v>0.99532423114521584</v>
      </c>
      <c r="CJ152" s="64">
        <f t="shared" si="229"/>
        <v>0.5932470574019052</v>
      </c>
      <c r="CK152" s="60">
        <f t="shared" si="170"/>
        <v>1111.1549109899156</v>
      </c>
      <c r="CL152" s="60">
        <f t="shared" si="230"/>
        <v>341.0156845599717</v>
      </c>
      <c r="CM152" s="60">
        <f t="shared" si="231"/>
        <v>1.5929938850743079</v>
      </c>
      <c r="CN152" s="60">
        <f t="shared" si="232"/>
        <v>0.80165657080216957</v>
      </c>
      <c r="CO152" s="60">
        <f t="shared" si="233"/>
        <v>-4.6867344570757433E-3</v>
      </c>
      <c r="CP152" s="60">
        <f t="shared" si="234"/>
        <v>-0.52214434381020458</v>
      </c>
      <c r="CQ152" s="64">
        <f t="shared" si="235"/>
        <v>0.99532423114521584</v>
      </c>
      <c r="CR152" s="64">
        <f t="shared" si="236"/>
        <v>0.5932470574019052</v>
      </c>
      <c r="CS152" s="60">
        <f t="shared" si="171"/>
        <v>1111.1549109899156</v>
      </c>
      <c r="CT152" s="60">
        <f t="shared" si="237"/>
        <v>341.0156845599717</v>
      </c>
      <c r="CU152" s="60">
        <f t="shared" si="238"/>
        <v>1.5929938850743079</v>
      </c>
      <c r="CV152" s="60">
        <f t="shared" si="239"/>
        <v>0.80165657080216957</v>
      </c>
      <c r="CW152" s="60">
        <f t="shared" si="240"/>
        <v>-4.6867344570757433E-3</v>
      </c>
      <c r="CX152" s="60">
        <f t="shared" si="241"/>
        <v>-0.52214434381020458</v>
      </c>
      <c r="CY152" s="64">
        <f t="shared" si="242"/>
        <v>0.99532423114521584</v>
      </c>
      <c r="CZ152" s="64">
        <f t="shared" si="243"/>
        <v>0.5932470574019052</v>
      </c>
      <c r="DA152" s="60">
        <f t="shared" si="172"/>
        <v>1111.1549109899156</v>
      </c>
      <c r="DB152" s="60">
        <f t="shared" si="244"/>
        <v>341.0156845599717</v>
      </c>
      <c r="DC152" s="60">
        <f t="shared" si="245"/>
        <v>1.5929938850743079</v>
      </c>
      <c r="DD152" s="60">
        <f t="shared" si="246"/>
        <v>0.80165657080216957</v>
      </c>
      <c r="DE152" s="60">
        <f t="shared" si="247"/>
        <v>-4.6867344570757433E-3</v>
      </c>
      <c r="DF152" s="60">
        <f t="shared" si="248"/>
        <v>-0.52214434381020458</v>
      </c>
      <c r="DG152" s="64">
        <f t="shared" si="249"/>
        <v>0.99532423114521584</v>
      </c>
      <c r="DH152" s="64">
        <f t="shared" si="250"/>
        <v>0.5932470574019052</v>
      </c>
      <c r="DI152" s="60">
        <f t="shared" si="173"/>
        <v>1111.1549109899156</v>
      </c>
      <c r="DJ152" s="60">
        <f t="shared" si="251"/>
        <v>341.0156845599717</v>
      </c>
      <c r="DK152" s="60">
        <f t="shared" si="252"/>
        <v>1.5929938850743079</v>
      </c>
      <c r="DL152" s="60">
        <f t="shared" si="253"/>
        <v>0.80165657080216957</v>
      </c>
      <c r="DM152" s="60">
        <f t="shared" si="254"/>
        <v>-4.6867344570757433E-3</v>
      </c>
      <c r="DN152" s="60">
        <f t="shared" si="255"/>
        <v>-0.52214434381020458</v>
      </c>
      <c r="DO152" s="64">
        <f t="shared" si="256"/>
        <v>0.99532423114521584</v>
      </c>
      <c r="DP152" s="64">
        <f t="shared" si="257"/>
        <v>0.5932470574019052</v>
      </c>
      <c r="DQ152" s="60">
        <f t="shared" si="174"/>
        <v>1111.1549109899156</v>
      </c>
      <c r="DR152" s="60">
        <f t="shared" si="258"/>
        <v>341.0156845599717</v>
      </c>
      <c r="DS152" s="60">
        <f t="shared" si="259"/>
        <v>1.5929938850743079</v>
      </c>
      <c r="DT152" s="60">
        <f t="shared" si="260"/>
        <v>0.80165657080216957</v>
      </c>
      <c r="DU152" s="60">
        <f t="shared" si="261"/>
        <v>-4.6867344570757433E-3</v>
      </c>
      <c r="DV152" s="60">
        <f t="shared" si="262"/>
        <v>-0.52214434381020458</v>
      </c>
      <c r="DW152" s="64">
        <f t="shared" si="263"/>
        <v>0.99532423114521584</v>
      </c>
      <c r="DX152" s="64">
        <f t="shared" si="264"/>
        <v>0.5932470574019052</v>
      </c>
      <c r="DY152" s="60">
        <f t="shared" si="175"/>
        <v>1111.1549109899156</v>
      </c>
      <c r="DZ152" s="60">
        <f t="shared" si="265"/>
        <v>341.0156845599717</v>
      </c>
      <c r="EA152" s="60">
        <f t="shared" si="266"/>
        <v>1.5929938850743079</v>
      </c>
      <c r="EB152" s="60">
        <f t="shared" si="267"/>
        <v>0.80165657080216957</v>
      </c>
      <c r="EC152" s="60">
        <f t="shared" si="268"/>
        <v>-4.6867344570757433E-3</v>
      </c>
      <c r="ED152" s="60">
        <f t="shared" si="269"/>
        <v>-0.52214434381020458</v>
      </c>
      <c r="EE152" s="64">
        <f t="shared" si="270"/>
        <v>0.99532423114521584</v>
      </c>
      <c r="EF152" s="64">
        <f t="shared" si="271"/>
        <v>0.5932470574019052</v>
      </c>
      <c r="EG152" s="60">
        <f t="shared" si="176"/>
        <v>1111.1549109899156</v>
      </c>
      <c r="EH152" s="60">
        <f t="shared" si="272"/>
        <v>341.0156845599717</v>
      </c>
      <c r="EI152" s="60">
        <f t="shared" si="273"/>
        <v>1.5929938850743079</v>
      </c>
      <c r="EJ152" s="60">
        <f t="shared" si="274"/>
        <v>0.80165657080216957</v>
      </c>
      <c r="EK152" s="60">
        <f t="shared" si="275"/>
        <v>-4.6867344570757433E-3</v>
      </c>
      <c r="EL152" s="60">
        <f t="shared" si="276"/>
        <v>-0.52214434381020458</v>
      </c>
      <c r="EM152" s="64">
        <f t="shared" si="277"/>
        <v>0.99532423114521584</v>
      </c>
      <c r="EN152" s="64">
        <f t="shared" si="278"/>
        <v>0.5932470574019052</v>
      </c>
      <c r="EO152" s="60">
        <f t="shared" si="177"/>
        <v>1111.1549109899156</v>
      </c>
      <c r="EP152" s="60">
        <f t="shared" si="279"/>
        <v>341.0156845599717</v>
      </c>
      <c r="EQ152" s="60">
        <f t="shared" si="280"/>
        <v>1.5929938850743079</v>
      </c>
      <c r="ER152" s="60">
        <f t="shared" si="281"/>
        <v>0.80165657080216957</v>
      </c>
      <c r="ES152" s="60">
        <f t="shared" si="282"/>
        <v>-4.6867344570757433E-3</v>
      </c>
      <c r="ET152" s="60">
        <f t="shared" si="283"/>
        <v>-0.52214434381020458</v>
      </c>
      <c r="EU152" s="64">
        <f t="shared" si="284"/>
        <v>0.99532423114521584</v>
      </c>
      <c r="EV152" s="64">
        <f t="shared" si="285"/>
        <v>0.5932470574019052</v>
      </c>
      <c r="EW152" s="60">
        <f t="shared" si="178"/>
        <v>0.94788462356647951</v>
      </c>
      <c r="EX152" s="60">
        <f t="shared" si="286"/>
        <v>67.865684559971726</v>
      </c>
      <c r="EY152" s="16"/>
      <c r="EZ152" s="16"/>
      <c r="FA152" s="16"/>
      <c r="FB152" s="16"/>
      <c r="FC152" s="16"/>
      <c r="FD152" s="16"/>
      <c r="FE152" s="16"/>
      <c r="FF152" s="16"/>
      <c r="FG152" s="16"/>
      <c r="FH152" s="16"/>
      <c r="FI152" s="16"/>
      <c r="FJ152" s="16"/>
    </row>
    <row r="153" spans="19:166" x14ac:dyDescent="0.3">
      <c r="S153" s="50">
        <v>0.91</v>
      </c>
      <c r="T153" s="65">
        <f t="shared" si="179"/>
        <v>0.90755657844265447</v>
      </c>
      <c r="U153" s="65">
        <f t="shared" si="180"/>
        <v>9.2443421557345584E-2</v>
      </c>
      <c r="V153" s="65">
        <f t="shared" si="181"/>
        <v>0.90755657844265447</v>
      </c>
      <c r="W153" s="65">
        <f t="shared" si="182"/>
        <v>9.2443421557345584E-2</v>
      </c>
      <c r="X153" s="65">
        <f t="shared" si="183"/>
        <v>0.90053908355795154</v>
      </c>
      <c r="Y153" s="65">
        <f t="shared" si="184"/>
        <v>9.9460916442048505E-2</v>
      </c>
      <c r="Z153" s="55">
        <f t="shared" si="162"/>
        <v>339.77830503366056</v>
      </c>
      <c r="AA153" s="65">
        <f t="shared" si="185"/>
        <v>1.5956973253992024</v>
      </c>
      <c r="AB153" s="65">
        <f t="shared" si="186"/>
        <v>0.80101142122547397</v>
      </c>
      <c r="AC153" s="65">
        <f t="shared" si="295"/>
        <v>-3.7869620205665741E-3</v>
      </c>
      <c r="AD153" s="65">
        <f t="shared" si="296"/>
        <v>-0.53311170197606961</v>
      </c>
      <c r="AE153" s="66">
        <f t="shared" si="187"/>
        <v>0.99622019947714724</v>
      </c>
      <c r="AF153" s="66">
        <f t="shared" si="188"/>
        <v>0.58677625311712556</v>
      </c>
      <c r="AG153" s="65">
        <f t="shared" si="163"/>
        <v>1104.8523695931756</v>
      </c>
      <c r="AH153" s="65">
        <f t="shared" si="189"/>
        <v>340.83573622214556</v>
      </c>
      <c r="AI153" s="65">
        <f t="shared" si="190"/>
        <v>1.5933855343686825</v>
      </c>
      <c r="AJ153" s="65">
        <f t="shared" si="191"/>
        <v>0.80156300754778631</v>
      </c>
      <c r="AK153" s="65">
        <f t="shared" si="287"/>
        <v>-3.7766307421017581E-3</v>
      </c>
      <c r="AL153" s="65">
        <f t="shared" si="288"/>
        <v>-0.53116091810750587</v>
      </c>
      <c r="AM153" s="66">
        <f t="shared" si="289"/>
        <v>0.99623049175860645</v>
      </c>
      <c r="AN153" s="66">
        <f t="shared" si="290"/>
        <v>0.58792204399798187</v>
      </c>
      <c r="AO153" s="65">
        <f t="shared" si="164"/>
        <v>1104.7726994602363</v>
      </c>
      <c r="AP153" s="65">
        <f t="shared" si="192"/>
        <v>340.83345630210755</v>
      </c>
      <c r="AQ153" s="65">
        <f t="shared" si="193"/>
        <v>1.5933904997809907</v>
      </c>
      <c r="AR153" s="65">
        <f t="shared" si="194"/>
        <v>0.80156182155085787</v>
      </c>
      <c r="AS153" s="65">
        <f t="shared" si="291"/>
        <v>-3.7766529625040124E-3</v>
      </c>
      <c r="AT153" s="65">
        <f t="shared" si="292"/>
        <v>-0.53116510986912724</v>
      </c>
      <c r="AU153" s="66">
        <f t="shared" si="293"/>
        <v>0.99623046962196449</v>
      </c>
      <c r="AV153" s="66">
        <f t="shared" si="294"/>
        <v>0.58791957957408658</v>
      </c>
      <c r="AW153" s="65">
        <f t="shared" si="165"/>
        <v>1104.7728703292923</v>
      </c>
      <c r="AX153" s="65">
        <f t="shared" si="195"/>
        <v>340.8334611920065</v>
      </c>
      <c r="AY153" s="65">
        <f t="shared" si="196"/>
        <v>1.5933904891312467</v>
      </c>
      <c r="AZ153" s="65">
        <f t="shared" si="197"/>
        <v>0.80156182409456089</v>
      </c>
      <c r="BA153" s="65">
        <f t="shared" si="198"/>
        <v>-3.7766529148463082E-3</v>
      </c>
      <c r="BB153" s="65">
        <f t="shared" si="199"/>
        <v>-0.53116510087870594</v>
      </c>
      <c r="BC153" s="66">
        <f t="shared" si="200"/>
        <v>0.99623046966944251</v>
      </c>
      <c r="BD153" s="66">
        <f t="shared" si="201"/>
        <v>0.58791958485973139</v>
      </c>
      <c r="BE153" s="65">
        <f t="shared" si="166"/>
        <v>1104.7728699628137</v>
      </c>
      <c r="BF153" s="65">
        <f t="shared" si="202"/>
        <v>340.83346118151866</v>
      </c>
      <c r="BG153" s="65">
        <f t="shared" si="203"/>
        <v>1.5933904891540884</v>
      </c>
      <c r="BH153" s="65">
        <f t="shared" si="204"/>
        <v>0.80156182408910515</v>
      </c>
      <c r="BI153" s="65">
        <f t="shared" si="205"/>
        <v>-3.7766529149484626E-3</v>
      </c>
      <c r="BJ153" s="65">
        <f t="shared" si="206"/>
        <v>-0.53116510089798896</v>
      </c>
      <c r="BK153" s="66">
        <f t="shared" si="207"/>
        <v>0.9962304696693407</v>
      </c>
      <c r="BL153" s="66">
        <f t="shared" si="208"/>
        <v>0.58791958484839446</v>
      </c>
      <c r="BM153" s="65">
        <f t="shared" si="167"/>
        <v>1104.7728699635998</v>
      </c>
      <c r="BN153" s="65">
        <f t="shared" si="209"/>
        <v>340.83346118154111</v>
      </c>
      <c r="BO153" s="65">
        <f t="shared" si="210"/>
        <v>1.5933904891540394</v>
      </c>
      <c r="BP153" s="65">
        <f t="shared" si="211"/>
        <v>0.80156182408911691</v>
      </c>
      <c r="BQ153" s="65">
        <f t="shared" si="212"/>
        <v>-3.7766529149483169E-3</v>
      </c>
      <c r="BR153" s="65">
        <f t="shared" si="213"/>
        <v>-0.531165100897947</v>
      </c>
      <c r="BS153" s="66">
        <f t="shared" si="214"/>
        <v>0.99623046966934081</v>
      </c>
      <c r="BT153" s="66">
        <f t="shared" si="215"/>
        <v>0.58791958484841911</v>
      </c>
      <c r="BU153" s="65">
        <f t="shared" si="168"/>
        <v>1104.7728699635982</v>
      </c>
      <c r="BV153" s="65">
        <f t="shared" si="216"/>
        <v>340.83346118154111</v>
      </c>
      <c r="BW153" s="65">
        <f t="shared" si="217"/>
        <v>1.5933904891540394</v>
      </c>
      <c r="BX153" s="65">
        <f t="shared" si="218"/>
        <v>0.80156182408911691</v>
      </c>
      <c r="BY153" s="65">
        <f t="shared" si="219"/>
        <v>-3.7766529149483169E-3</v>
      </c>
      <c r="BZ153" s="65">
        <f t="shared" si="220"/>
        <v>-0.531165100897947</v>
      </c>
      <c r="CA153" s="66">
        <f t="shared" si="221"/>
        <v>0.99623046966934081</v>
      </c>
      <c r="CB153" s="66">
        <f t="shared" si="222"/>
        <v>0.58791958484841911</v>
      </c>
      <c r="CC153" s="65">
        <f t="shared" si="169"/>
        <v>1104.7728699635982</v>
      </c>
      <c r="CD153" s="65">
        <f t="shared" si="223"/>
        <v>340.83346118154111</v>
      </c>
      <c r="CE153" s="65">
        <f t="shared" si="224"/>
        <v>1.5933904891540394</v>
      </c>
      <c r="CF153" s="65">
        <f t="shared" si="225"/>
        <v>0.80156182408911691</v>
      </c>
      <c r="CG153" s="65">
        <f t="shared" si="226"/>
        <v>-3.7766529149483169E-3</v>
      </c>
      <c r="CH153" s="65">
        <f t="shared" si="227"/>
        <v>-0.531165100897947</v>
      </c>
      <c r="CI153" s="66">
        <f t="shared" si="228"/>
        <v>0.99623046966934081</v>
      </c>
      <c r="CJ153" s="66">
        <f t="shared" si="229"/>
        <v>0.58791958484841911</v>
      </c>
      <c r="CK153" s="65">
        <f t="shared" si="170"/>
        <v>1104.7728699635982</v>
      </c>
      <c r="CL153" s="65">
        <f t="shared" si="230"/>
        <v>340.83346118154111</v>
      </c>
      <c r="CM153" s="65">
        <f t="shared" si="231"/>
        <v>1.5933904891540394</v>
      </c>
      <c r="CN153" s="65">
        <f t="shared" si="232"/>
        <v>0.80156182408911691</v>
      </c>
      <c r="CO153" s="65">
        <f t="shared" si="233"/>
        <v>-3.7766529149483169E-3</v>
      </c>
      <c r="CP153" s="65">
        <f t="shared" si="234"/>
        <v>-0.531165100897947</v>
      </c>
      <c r="CQ153" s="66">
        <f t="shared" si="235"/>
        <v>0.99623046966934081</v>
      </c>
      <c r="CR153" s="66">
        <f t="shared" si="236"/>
        <v>0.58791958484841911</v>
      </c>
      <c r="CS153" s="65">
        <f t="shared" si="171"/>
        <v>1104.7728699635982</v>
      </c>
      <c r="CT153" s="65">
        <f t="shared" si="237"/>
        <v>340.83346118154111</v>
      </c>
      <c r="CU153" s="65">
        <f t="shared" si="238"/>
        <v>1.5933904891540394</v>
      </c>
      <c r="CV153" s="65">
        <f t="shared" si="239"/>
        <v>0.80156182408911691</v>
      </c>
      <c r="CW153" s="65">
        <f t="shared" si="240"/>
        <v>-3.7766529149483169E-3</v>
      </c>
      <c r="CX153" s="65">
        <f t="shared" si="241"/>
        <v>-0.531165100897947</v>
      </c>
      <c r="CY153" s="66">
        <f t="shared" si="242"/>
        <v>0.99623046966934081</v>
      </c>
      <c r="CZ153" s="66">
        <f t="shared" si="243"/>
        <v>0.58791958484841911</v>
      </c>
      <c r="DA153" s="65">
        <f t="shared" si="172"/>
        <v>1104.7728699635982</v>
      </c>
      <c r="DB153" s="65">
        <f t="shared" si="244"/>
        <v>340.83346118154111</v>
      </c>
      <c r="DC153" s="65">
        <f t="shared" si="245"/>
        <v>1.5933904891540394</v>
      </c>
      <c r="DD153" s="65">
        <f t="shared" si="246"/>
        <v>0.80156182408911691</v>
      </c>
      <c r="DE153" s="65">
        <f t="shared" si="247"/>
        <v>-3.7766529149483169E-3</v>
      </c>
      <c r="DF153" s="65">
        <f t="shared" si="248"/>
        <v>-0.531165100897947</v>
      </c>
      <c r="DG153" s="66">
        <f t="shared" si="249"/>
        <v>0.99623046966934081</v>
      </c>
      <c r="DH153" s="66">
        <f t="shared" si="250"/>
        <v>0.58791958484841911</v>
      </c>
      <c r="DI153" s="65">
        <f t="shared" si="173"/>
        <v>1104.7728699635982</v>
      </c>
      <c r="DJ153" s="65">
        <f t="shared" si="251"/>
        <v>340.83346118154111</v>
      </c>
      <c r="DK153" s="65">
        <f t="shared" si="252"/>
        <v>1.5933904891540394</v>
      </c>
      <c r="DL153" s="65">
        <f t="shared" si="253"/>
        <v>0.80156182408911691</v>
      </c>
      <c r="DM153" s="65">
        <f t="shared" si="254"/>
        <v>-3.7766529149483169E-3</v>
      </c>
      <c r="DN153" s="65">
        <f t="shared" si="255"/>
        <v>-0.531165100897947</v>
      </c>
      <c r="DO153" s="66">
        <f t="shared" si="256"/>
        <v>0.99623046966934081</v>
      </c>
      <c r="DP153" s="66">
        <f t="shared" si="257"/>
        <v>0.58791958484841911</v>
      </c>
      <c r="DQ153" s="65">
        <f t="shared" si="174"/>
        <v>1104.7728699635982</v>
      </c>
      <c r="DR153" s="65">
        <f t="shared" si="258"/>
        <v>340.83346118154111</v>
      </c>
      <c r="DS153" s="65">
        <f t="shared" si="259"/>
        <v>1.5933904891540394</v>
      </c>
      <c r="DT153" s="65">
        <f t="shared" si="260"/>
        <v>0.80156182408911691</v>
      </c>
      <c r="DU153" s="65">
        <f t="shared" si="261"/>
        <v>-3.7766529149483169E-3</v>
      </c>
      <c r="DV153" s="65">
        <f t="shared" si="262"/>
        <v>-0.531165100897947</v>
      </c>
      <c r="DW153" s="66">
        <f t="shared" si="263"/>
        <v>0.99623046966934081</v>
      </c>
      <c r="DX153" s="66">
        <f t="shared" si="264"/>
        <v>0.58791958484841911</v>
      </c>
      <c r="DY153" s="65">
        <f t="shared" si="175"/>
        <v>1104.7728699635982</v>
      </c>
      <c r="DZ153" s="65">
        <f t="shared" si="265"/>
        <v>340.83346118154111</v>
      </c>
      <c r="EA153" s="65">
        <f t="shared" si="266"/>
        <v>1.5933904891540394</v>
      </c>
      <c r="EB153" s="65">
        <f t="shared" si="267"/>
        <v>0.80156182408911691</v>
      </c>
      <c r="EC153" s="65">
        <f t="shared" si="268"/>
        <v>-3.7766529149483169E-3</v>
      </c>
      <c r="ED153" s="65">
        <f t="shared" si="269"/>
        <v>-0.531165100897947</v>
      </c>
      <c r="EE153" s="66">
        <f t="shared" si="270"/>
        <v>0.99623046966934081</v>
      </c>
      <c r="EF153" s="66">
        <f t="shared" si="271"/>
        <v>0.58791958484841911</v>
      </c>
      <c r="EG153" s="65">
        <f t="shared" si="176"/>
        <v>1104.7728699635982</v>
      </c>
      <c r="EH153" s="65">
        <f t="shared" si="272"/>
        <v>340.83346118154111</v>
      </c>
      <c r="EI153" s="65">
        <f t="shared" si="273"/>
        <v>1.5933904891540394</v>
      </c>
      <c r="EJ153" s="65">
        <f t="shared" si="274"/>
        <v>0.80156182408911691</v>
      </c>
      <c r="EK153" s="65">
        <f t="shared" si="275"/>
        <v>-3.7766529149483169E-3</v>
      </c>
      <c r="EL153" s="65">
        <f t="shared" si="276"/>
        <v>-0.531165100897947</v>
      </c>
      <c r="EM153" s="66">
        <f t="shared" si="277"/>
        <v>0.99623046966934081</v>
      </c>
      <c r="EN153" s="66">
        <f t="shared" si="278"/>
        <v>0.58791958484841911</v>
      </c>
      <c r="EO153" s="65">
        <f t="shared" si="177"/>
        <v>1104.7728699635982</v>
      </c>
      <c r="EP153" s="65">
        <f t="shared" si="279"/>
        <v>340.83346118154111</v>
      </c>
      <c r="EQ153" s="65">
        <f t="shared" si="280"/>
        <v>1.5933904891540394</v>
      </c>
      <c r="ER153" s="65">
        <f t="shared" si="281"/>
        <v>0.80156182408911691</v>
      </c>
      <c r="ES153" s="65">
        <f t="shared" si="282"/>
        <v>-3.7766529149483169E-3</v>
      </c>
      <c r="ET153" s="65">
        <f t="shared" si="283"/>
        <v>-0.531165100897947</v>
      </c>
      <c r="EU153" s="66">
        <f t="shared" si="284"/>
        <v>0.99623046966934081</v>
      </c>
      <c r="EV153" s="66">
        <f t="shared" si="285"/>
        <v>0.58791958484841911</v>
      </c>
      <c r="EW153" s="65">
        <f t="shared" si="178"/>
        <v>0.953779525128848</v>
      </c>
      <c r="EX153" s="65">
        <f t="shared" si="286"/>
        <v>67.683461181541134</v>
      </c>
      <c r="EY153" s="16"/>
      <c r="EZ153" s="16"/>
      <c r="FA153" s="16"/>
      <c r="FB153" s="16"/>
      <c r="FC153" s="16"/>
      <c r="FD153" s="16"/>
      <c r="FE153" s="16"/>
      <c r="FF153" s="16"/>
      <c r="FG153" s="16"/>
      <c r="FH153" s="16"/>
      <c r="FI153" s="16"/>
      <c r="FJ153" s="16"/>
    </row>
    <row r="154" spans="19:166" x14ac:dyDescent="0.3">
      <c r="S154" s="50">
        <v>0.92</v>
      </c>
      <c r="T154" s="65">
        <f t="shared" si="179"/>
        <v>0.91780354706684852</v>
      </c>
      <c r="U154" s="65">
        <f t="shared" si="180"/>
        <v>8.2196452933151393E-2</v>
      </c>
      <c r="V154" s="65">
        <f t="shared" si="181"/>
        <v>0.91780354706684852</v>
      </c>
      <c r="W154" s="65">
        <f t="shared" si="182"/>
        <v>8.2196452933151393E-2</v>
      </c>
      <c r="X154" s="65">
        <f t="shared" si="183"/>
        <v>0.91148804934464145</v>
      </c>
      <c r="Y154" s="65">
        <f t="shared" si="184"/>
        <v>8.8511950655358482E-2</v>
      </c>
      <c r="Z154" s="55">
        <f t="shared" si="162"/>
        <v>339.71814700637287</v>
      </c>
      <c r="AA154" s="65">
        <f t="shared" si="185"/>
        <v>1.5958293786744941</v>
      </c>
      <c r="AB154" s="65">
        <f t="shared" si="186"/>
        <v>0.80097994929978655</v>
      </c>
      <c r="AC154" s="65">
        <f t="shared" si="295"/>
        <v>-2.9757709483654235E-3</v>
      </c>
      <c r="AD154" s="65">
        <f t="shared" si="296"/>
        <v>-0.54196086916245578</v>
      </c>
      <c r="AE154" s="66">
        <f t="shared" si="187"/>
        <v>0.99702865226942106</v>
      </c>
      <c r="AF154" s="66">
        <f t="shared" si="188"/>
        <v>0.58160667890032502</v>
      </c>
      <c r="AG154" s="65">
        <f t="shared" si="163"/>
        <v>1098.508354038504</v>
      </c>
      <c r="AH154" s="65">
        <f t="shared" si="189"/>
        <v>340.65378017334825</v>
      </c>
      <c r="AI154" s="65">
        <f t="shared" si="190"/>
        <v>1.5937820721409759</v>
      </c>
      <c r="AJ154" s="65">
        <f t="shared" si="191"/>
        <v>0.80146831100617622</v>
      </c>
      <c r="AK154" s="65">
        <f t="shared" si="287"/>
        <v>-2.96862067412762E-3</v>
      </c>
      <c r="AL154" s="65">
        <f t="shared" si="288"/>
        <v>-0.54021194815871509</v>
      </c>
      <c r="AM154" s="66">
        <f t="shared" si="289"/>
        <v>0.99703578132319504</v>
      </c>
      <c r="AN154" s="66">
        <f t="shared" si="290"/>
        <v>0.5826247530430948</v>
      </c>
      <c r="AO154" s="65">
        <f t="shared" si="164"/>
        <v>1098.4467787094886</v>
      </c>
      <c r="AP154" s="65">
        <f t="shared" si="192"/>
        <v>340.65201002181794</v>
      </c>
      <c r="AQ154" s="65">
        <f t="shared" si="193"/>
        <v>1.5937859324070154</v>
      </c>
      <c r="AR154" s="65">
        <f t="shared" si="194"/>
        <v>0.80146738931309258</v>
      </c>
      <c r="AS154" s="65">
        <f t="shared" si="291"/>
        <v>-2.9686341726375548E-3</v>
      </c>
      <c r="AT154" s="65">
        <f t="shared" si="292"/>
        <v>-0.54021524705633994</v>
      </c>
      <c r="AU154" s="66">
        <f t="shared" si="293"/>
        <v>0.99703576786469772</v>
      </c>
      <c r="AV154" s="66">
        <f t="shared" si="294"/>
        <v>0.58262283102685108</v>
      </c>
      <c r="AW154" s="65">
        <f t="shared" si="165"/>
        <v>1098.4468946644672</v>
      </c>
      <c r="AX154" s="65">
        <f t="shared" si="195"/>
        <v>340.65201335533538</v>
      </c>
      <c r="AY154" s="65">
        <f t="shared" si="196"/>
        <v>1.5937859251373856</v>
      </c>
      <c r="AZ154" s="65">
        <f t="shared" si="197"/>
        <v>0.80146739104881637</v>
      </c>
      <c r="BA154" s="65">
        <f t="shared" si="198"/>
        <v>-2.9686341472172709E-3</v>
      </c>
      <c r="BB154" s="65">
        <f t="shared" si="199"/>
        <v>-0.54021524084388006</v>
      </c>
      <c r="BC154" s="66">
        <f t="shared" si="200"/>
        <v>0.99703576789004267</v>
      </c>
      <c r="BD154" s="66">
        <f t="shared" si="201"/>
        <v>0.58262283464637199</v>
      </c>
      <c r="BE154" s="65">
        <f t="shared" si="166"/>
        <v>1098.4468944461009</v>
      </c>
      <c r="BF154" s="65">
        <f t="shared" si="202"/>
        <v>340.65201334905777</v>
      </c>
      <c r="BG154" s="65">
        <f t="shared" si="203"/>
        <v>1.5937859251510755</v>
      </c>
      <c r="BH154" s="65">
        <f t="shared" si="204"/>
        <v>0.80146739104554765</v>
      </c>
      <c r="BI154" s="65">
        <f t="shared" si="205"/>
        <v>-2.9686341472651562E-3</v>
      </c>
      <c r="BJ154" s="65">
        <f t="shared" si="206"/>
        <v>-0.54021524085557915</v>
      </c>
      <c r="BK154" s="66">
        <f t="shared" si="207"/>
        <v>0.99703576788999493</v>
      </c>
      <c r="BL154" s="66">
        <f t="shared" si="208"/>
        <v>0.58262283463955589</v>
      </c>
      <c r="BM154" s="65">
        <f t="shared" si="167"/>
        <v>1098.4468944465123</v>
      </c>
      <c r="BN154" s="65">
        <f t="shared" si="209"/>
        <v>340.65201334906959</v>
      </c>
      <c r="BO154" s="65">
        <f t="shared" si="210"/>
        <v>1.59378592515105</v>
      </c>
      <c r="BP154" s="65">
        <f t="shared" si="211"/>
        <v>0.80146739104555387</v>
      </c>
      <c r="BQ154" s="65">
        <f t="shared" si="212"/>
        <v>-2.9686341472651631E-3</v>
      </c>
      <c r="BR154" s="65">
        <f t="shared" si="213"/>
        <v>-0.54021524085555761</v>
      </c>
      <c r="BS154" s="66">
        <f t="shared" si="214"/>
        <v>0.99703576788999493</v>
      </c>
      <c r="BT154" s="66">
        <f t="shared" si="215"/>
        <v>0.58262283463956843</v>
      </c>
      <c r="BU154" s="65">
        <f t="shared" si="168"/>
        <v>1098.4468944465116</v>
      </c>
      <c r="BV154" s="65">
        <f t="shared" si="216"/>
        <v>340.65201334906959</v>
      </c>
      <c r="BW154" s="65">
        <f t="shared" si="217"/>
        <v>1.59378592515105</v>
      </c>
      <c r="BX154" s="65">
        <f t="shared" si="218"/>
        <v>0.80146739104555387</v>
      </c>
      <c r="BY154" s="65">
        <f t="shared" si="219"/>
        <v>-2.9686341472651631E-3</v>
      </c>
      <c r="BZ154" s="65">
        <f t="shared" si="220"/>
        <v>-0.54021524085555761</v>
      </c>
      <c r="CA154" s="66">
        <f t="shared" si="221"/>
        <v>0.99703576788999493</v>
      </c>
      <c r="CB154" s="66">
        <f t="shared" si="222"/>
        <v>0.58262283463956843</v>
      </c>
      <c r="CC154" s="65">
        <f t="shared" si="169"/>
        <v>1098.4468944465116</v>
      </c>
      <c r="CD154" s="65">
        <f t="shared" si="223"/>
        <v>340.65201334906959</v>
      </c>
      <c r="CE154" s="65">
        <f t="shared" si="224"/>
        <v>1.59378592515105</v>
      </c>
      <c r="CF154" s="65">
        <f t="shared" si="225"/>
        <v>0.80146739104555387</v>
      </c>
      <c r="CG154" s="65">
        <f t="shared" si="226"/>
        <v>-2.9686341472651631E-3</v>
      </c>
      <c r="CH154" s="65">
        <f t="shared" si="227"/>
        <v>-0.54021524085555761</v>
      </c>
      <c r="CI154" s="66">
        <f t="shared" si="228"/>
        <v>0.99703576788999493</v>
      </c>
      <c r="CJ154" s="66">
        <f t="shared" si="229"/>
        <v>0.58262283463956843</v>
      </c>
      <c r="CK154" s="65">
        <f t="shared" si="170"/>
        <v>1098.4468944465116</v>
      </c>
      <c r="CL154" s="65">
        <f t="shared" si="230"/>
        <v>340.65201334906959</v>
      </c>
      <c r="CM154" s="65">
        <f t="shared" si="231"/>
        <v>1.59378592515105</v>
      </c>
      <c r="CN154" s="65">
        <f t="shared" si="232"/>
        <v>0.80146739104555387</v>
      </c>
      <c r="CO154" s="65">
        <f t="shared" si="233"/>
        <v>-2.9686341472651631E-3</v>
      </c>
      <c r="CP154" s="65">
        <f t="shared" si="234"/>
        <v>-0.54021524085555761</v>
      </c>
      <c r="CQ154" s="66">
        <f t="shared" si="235"/>
        <v>0.99703576788999493</v>
      </c>
      <c r="CR154" s="66">
        <f t="shared" si="236"/>
        <v>0.58262283463956843</v>
      </c>
      <c r="CS154" s="65">
        <f t="shared" si="171"/>
        <v>1098.4468944465116</v>
      </c>
      <c r="CT154" s="65">
        <f t="shared" si="237"/>
        <v>340.65201334906959</v>
      </c>
      <c r="CU154" s="65">
        <f t="shared" si="238"/>
        <v>1.59378592515105</v>
      </c>
      <c r="CV154" s="65">
        <f t="shared" si="239"/>
        <v>0.80146739104555387</v>
      </c>
      <c r="CW154" s="65">
        <f t="shared" si="240"/>
        <v>-2.9686341472651631E-3</v>
      </c>
      <c r="CX154" s="65">
        <f t="shared" si="241"/>
        <v>-0.54021524085555761</v>
      </c>
      <c r="CY154" s="66">
        <f t="shared" si="242"/>
        <v>0.99703576788999493</v>
      </c>
      <c r="CZ154" s="66">
        <f t="shared" si="243"/>
        <v>0.58262283463956843</v>
      </c>
      <c r="DA154" s="65">
        <f t="shared" si="172"/>
        <v>1098.4468944465116</v>
      </c>
      <c r="DB154" s="65">
        <f t="shared" si="244"/>
        <v>340.65201334906959</v>
      </c>
      <c r="DC154" s="65">
        <f t="shared" si="245"/>
        <v>1.59378592515105</v>
      </c>
      <c r="DD154" s="65">
        <f t="shared" si="246"/>
        <v>0.80146739104555387</v>
      </c>
      <c r="DE154" s="65">
        <f t="shared" si="247"/>
        <v>-2.9686341472651631E-3</v>
      </c>
      <c r="DF154" s="65">
        <f t="shared" si="248"/>
        <v>-0.54021524085555761</v>
      </c>
      <c r="DG154" s="66">
        <f t="shared" si="249"/>
        <v>0.99703576788999493</v>
      </c>
      <c r="DH154" s="66">
        <f t="shared" si="250"/>
        <v>0.58262283463956843</v>
      </c>
      <c r="DI154" s="65">
        <f t="shared" si="173"/>
        <v>1098.4468944465116</v>
      </c>
      <c r="DJ154" s="65">
        <f t="shared" si="251"/>
        <v>340.65201334906959</v>
      </c>
      <c r="DK154" s="65">
        <f t="shared" si="252"/>
        <v>1.59378592515105</v>
      </c>
      <c r="DL154" s="65">
        <f t="shared" si="253"/>
        <v>0.80146739104555387</v>
      </c>
      <c r="DM154" s="65">
        <f t="shared" si="254"/>
        <v>-2.9686341472651631E-3</v>
      </c>
      <c r="DN154" s="65">
        <f t="shared" si="255"/>
        <v>-0.54021524085555761</v>
      </c>
      <c r="DO154" s="66">
        <f t="shared" si="256"/>
        <v>0.99703576788999493</v>
      </c>
      <c r="DP154" s="66">
        <f t="shared" si="257"/>
        <v>0.58262283463956843</v>
      </c>
      <c r="DQ154" s="65">
        <f t="shared" si="174"/>
        <v>1098.4468944465116</v>
      </c>
      <c r="DR154" s="65">
        <f t="shared" si="258"/>
        <v>340.65201334906959</v>
      </c>
      <c r="DS154" s="65">
        <f t="shared" si="259"/>
        <v>1.59378592515105</v>
      </c>
      <c r="DT154" s="65">
        <f t="shared" si="260"/>
        <v>0.80146739104555387</v>
      </c>
      <c r="DU154" s="65">
        <f t="shared" si="261"/>
        <v>-2.9686341472651631E-3</v>
      </c>
      <c r="DV154" s="65">
        <f t="shared" si="262"/>
        <v>-0.54021524085555761</v>
      </c>
      <c r="DW154" s="66">
        <f t="shared" si="263"/>
        <v>0.99703576788999493</v>
      </c>
      <c r="DX154" s="66">
        <f t="shared" si="264"/>
        <v>0.58262283463956843</v>
      </c>
      <c r="DY154" s="65">
        <f t="shared" si="175"/>
        <v>1098.4468944465116</v>
      </c>
      <c r="DZ154" s="65">
        <f t="shared" si="265"/>
        <v>340.65201334906959</v>
      </c>
      <c r="EA154" s="65">
        <f t="shared" si="266"/>
        <v>1.59378592515105</v>
      </c>
      <c r="EB154" s="65">
        <f t="shared" si="267"/>
        <v>0.80146739104555387</v>
      </c>
      <c r="EC154" s="65">
        <f t="shared" si="268"/>
        <v>-2.9686341472651631E-3</v>
      </c>
      <c r="ED154" s="65">
        <f t="shared" si="269"/>
        <v>-0.54021524085555761</v>
      </c>
      <c r="EE154" s="66">
        <f t="shared" si="270"/>
        <v>0.99703576788999493</v>
      </c>
      <c r="EF154" s="66">
        <f t="shared" si="271"/>
        <v>0.58262283463956843</v>
      </c>
      <c r="EG154" s="65">
        <f t="shared" si="176"/>
        <v>1098.4468944465116</v>
      </c>
      <c r="EH154" s="65">
        <f t="shared" si="272"/>
        <v>340.65201334906959</v>
      </c>
      <c r="EI154" s="65">
        <f t="shared" si="273"/>
        <v>1.59378592515105</v>
      </c>
      <c r="EJ154" s="65">
        <f t="shared" si="274"/>
        <v>0.80146739104555387</v>
      </c>
      <c r="EK154" s="65">
        <f t="shared" si="275"/>
        <v>-2.9686341472651631E-3</v>
      </c>
      <c r="EL154" s="65">
        <f t="shared" si="276"/>
        <v>-0.54021524085555761</v>
      </c>
      <c r="EM154" s="66">
        <f t="shared" si="277"/>
        <v>0.99703576788999493</v>
      </c>
      <c r="EN154" s="66">
        <f t="shared" si="278"/>
        <v>0.58262283463956843</v>
      </c>
      <c r="EO154" s="65">
        <f t="shared" si="177"/>
        <v>1098.4468944465116</v>
      </c>
      <c r="EP154" s="65">
        <f t="shared" si="279"/>
        <v>340.65201334906959</v>
      </c>
      <c r="EQ154" s="65">
        <f t="shared" si="280"/>
        <v>1.59378592515105</v>
      </c>
      <c r="ER154" s="65">
        <f t="shared" si="281"/>
        <v>0.80146739104555387</v>
      </c>
      <c r="ES154" s="65">
        <f t="shared" si="282"/>
        <v>-2.9686341472651631E-3</v>
      </c>
      <c r="ET154" s="65">
        <f t="shared" si="283"/>
        <v>-0.54021524085555761</v>
      </c>
      <c r="EU154" s="66">
        <f t="shared" si="284"/>
        <v>0.99703576788999493</v>
      </c>
      <c r="EV154" s="66">
        <f t="shared" si="285"/>
        <v>0.58262283463956843</v>
      </c>
      <c r="EW154" s="65">
        <f t="shared" si="178"/>
        <v>0.9595142146502228</v>
      </c>
      <c r="EX154" s="65">
        <f t="shared" si="286"/>
        <v>67.502013349069614</v>
      </c>
      <c r="EY154" s="16"/>
      <c r="EZ154" s="16"/>
      <c r="FA154" s="16"/>
      <c r="FB154" s="16"/>
      <c r="FC154" s="16"/>
      <c r="FD154" s="16"/>
      <c r="FE154" s="16"/>
      <c r="FF154" s="16"/>
      <c r="FG154" s="16"/>
      <c r="FH154" s="16"/>
      <c r="FI154" s="16"/>
      <c r="FJ154" s="16"/>
    </row>
    <row r="155" spans="19:166" x14ac:dyDescent="0.3">
      <c r="S155" s="50">
        <v>0.93</v>
      </c>
      <c r="T155" s="65">
        <f t="shared" si="179"/>
        <v>0.92805663354514056</v>
      </c>
      <c r="U155" s="65">
        <f t="shared" si="180"/>
        <v>7.1943366454859436E-2</v>
      </c>
      <c r="V155" s="65">
        <f t="shared" si="181"/>
        <v>0.92805663354514056</v>
      </c>
      <c r="W155" s="65">
        <f t="shared" si="182"/>
        <v>7.1943366454859436E-2</v>
      </c>
      <c r="X155" s="65">
        <f t="shared" si="183"/>
        <v>0.9224623697414126</v>
      </c>
      <c r="Y155" s="65">
        <f t="shared" si="184"/>
        <v>7.753763025858737E-2</v>
      </c>
      <c r="Z155" s="55">
        <f t="shared" si="162"/>
        <v>339.65798897908525</v>
      </c>
      <c r="AA155" s="65">
        <f t="shared" si="185"/>
        <v>1.595961489660618</v>
      </c>
      <c r="AB155" s="65">
        <f t="shared" si="186"/>
        <v>0.80094846746308745</v>
      </c>
      <c r="AC155" s="65">
        <f t="shared" si="295"/>
        <v>-2.2658663818422298E-3</v>
      </c>
      <c r="AD155" s="65">
        <f t="shared" si="296"/>
        <v>-0.55083396405495155</v>
      </c>
      <c r="AE155" s="66">
        <f t="shared" si="187"/>
        <v>0.99773669875560256</v>
      </c>
      <c r="AF155" s="66">
        <f t="shared" si="188"/>
        <v>0.57646885555451188</v>
      </c>
      <c r="AG155" s="65">
        <f t="shared" si="163"/>
        <v>1092.2252086916794</v>
      </c>
      <c r="AH155" s="65">
        <f t="shared" si="189"/>
        <v>340.47274704219177</v>
      </c>
      <c r="AI155" s="65">
        <f t="shared" si="190"/>
        <v>1.5941771173029216</v>
      </c>
      <c r="AJ155" s="65">
        <f t="shared" si="191"/>
        <v>0.8013740054576548</v>
      </c>
      <c r="AK155" s="65">
        <f t="shared" si="287"/>
        <v>-2.2611469729807709E-3</v>
      </c>
      <c r="AL155" s="65">
        <f t="shared" si="288"/>
        <v>-0.54929117729640842</v>
      </c>
      <c r="AM155" s="66">
        <f t="shared" si="289"/>
        <v>0.99774140749413132</v>
      </c>
      <c r="AN155" s="66">
        <f t="shared" si="290"/>
        <v>0.57735891047750698</v>
      </c>
      <c r="AO155" s="65">
        <f t="shared" si="164"/>
        <v>1092.1791212381931</v>
      </c>
      <c r="AP155" s="65">
        <f t="shared" si="192"/>
        <v>340.47141610050767</v>
      </c>
      <c r="AQ155" s="65">
        <f t="shared" si="193"/>
        <v>1.594180023563015</v>
      </c>
      <c r="AR155" s="65">
        <f t="shared" si="194"/>
        <v>0.80137331180025373</v>
      </c>
      <c r="AS155" s="65">
        <f t="shared" si="291"/>
        <v>-2.2611546678642791E-3</v>
      </c>
      <c r="AT155" s="65">
        <f t="shared" si="292"/>
        <v>-0.54929369092884928</v>
      </c>
      <c r="AU155" s="66">
        <f t="shared" si="293"/>
        <v>0.99774139981662746</v>
      </c>
      <c r="AV155" s="66">
        <f t="shared" si="294"/>
        <v>0.5773574592112436</v>
      </c>
      <c r="AW155" s="65">
        <f t="shared" si="165"/>
        <v>1092.1791962211823</v>
      </c>
      <c r="AX155" s="65">
        <f t="shared" si="195"/>
        <v>340.47141826594839</v>
      </c>
      <c r="AY155" s="65">
        <f t="shared" si="196"/>
        <v>1.5941800188345103</v>
      </c>
      <c r="AZ155" s="65">
        <f t="shared" si="197"/>
        <v>0.80137331292883751</v>
      </c>
      <c r="BA155" s="65">
        <f t="shared" si="198"/>
        <v>-2.2611546553445369E-3</v>
      </c>
      <c r="BB155" s="65">
        <f t="shared" si="199"/>
        <v>-0.54929368683915469</v>
      </c>
      <c r="BC155" s="66">
        <f t="shared" si="200"/>
        <v>0.99774139982911891</v>
      </c>
      <c r="BD155" s="66">
        <f t="shared" si="201"/>
        <v>0.57735746157245926</v>
      </c>
      <c r="BE155" s="65">
        <f t="shared" si="166"/>
        <v>1092.1791960991843</v>
      </c>
      <c r="BF155" s="65">
        <f t="shared" si="202"/>
        <v>340.47141826242523</v>
      </c>
      <c r="BG155" s="65">
        <f t="shared" si="203"/>
        <v>1.5941800188422035</v>
      </c>
      <c r="BH155" s="65">
        <f t="shared" si="204"/>
        <v>0.80137331292700131</v>
      </c>
      <c r="BI155" s="65">
        <f t="shared" si="205"/>
        <v>-2.2611546553651593E-3</v>
      </c>
      <c r="BJ155" s="65">
        <f t="shared" si="206"/>
        <v>-0.54929368684580804</v>
      </c>
      <c r="BK155" s="66">
        <f t="shared" si="207"/>
        <v>0.99774139982909837</v>
      </c>
      <c r="BL155" s="66">
        <f t="shared" si="208"/>
        <v>0.57735746156861789</v>
      </c>
      <c r="BM155" s="65">
        <f t="shared" si="167"/>
        <v>1092.179196099383</v>
      </c>
      <c r="BN155" s="65">
        <f t="shared" si="209"/>
        <v>340.47141826243097</v>
      </c>
      <c r="BO155" s="65">
        <f t="shared" si="210"/>
        <v>1.5941800188421908</v>
      </c>
      <c r="BP155" s="65">
        <f t="shared" si="211"/>
        <v>0.80137331292700431</v>
      </c>
      <c r="BQ155" s="65">
        <f t="shared" si="212"/>
        <v>-2.2611546553648609E-3</v>
      </c>
      <c r="BR155" s="65">
        <f t="shared" si="213"/>
        <v>-0.54929368684579727</v>
      </c>
      <c r="BS155" s="66">
        <f t="shared" si="214"/>
        <v>0.99774139982909871</v>
      </c>
      <c r="BT155" s="66">
        <f t="shared" si="215"/>
        <v>0.57735746156862411</v>
      </c>
      <c r="BU155" s="65">
        <f t="shared" si="168"/>
        <v>1092.1791960993824</v>
      </c>
      <c r="BV155" s="65">
        <f t="shared" si="216"/>
        <v>340.47141826243097</v>
      </c>
      <c r="BW155" s="65">
        <f t="shared" si="217"/>
        <v>1.5941800188421908</v>
      </c>
      <c r="BX155" s="65">
        <f t="shared" si="218"/>
        <v>0.80137331292700431</v>
      </c>
      <c r="BY155" s="65">
        <f t="shared" si="219"/>
        <v>-2.2611546553648609E-3</v>
      </c>
      <c r="BZ155" s="65">
        <f t="shared" si="220"/>
        <v>-0.54929368684579727</v>
      </c>
      <c r="CA155" s="66">
        <f t="shared" si="221"/>
        <v>0.99774139982909871</v>
      </c>
      <c r="CB155" s="66">
        <f t="shared" si="222"/>
        <v>0.57735746156862411</v>
      </c>
      <c r="CC155" s="65">
        <f t="shared" si="169"/>
        <v>1092.1791960993824</v>
      </c>
      <c r="CD155" s="65">
        <f t="shared" si="223"/>
        <v>340.47141826243097</v>
      </c>
      <c r="CE155" s="65">
        <f t="shared" si="224"/>
        <v>1.5941800188421908</v>
      </c>
      <c r="CF155" s="65">
        <f t="shared" si="225"/>
        <v>0.80137331292700431</v>
      </c>
      <c r="CG155" s="65">
        <f t="shared" si="226"/>
        <v>-2.2611546553648609E-3</v>
      </c>
      <c r="CH155" s="65">
        <f t="shared" si="227"/>
        <v>-0.54929368684579727</v>
      </c>
      <c r="CI155" s="66">
        <f t="shared" si="228"/>
        <v>0.99774139982909871</v>
      </c>
      <c r="CJ155" s="66">
        <f t="shared" si="229"/>
        <v>0.57735746156862411</v>
      </c>
      <c r="CK155" s="65">
        <f t="shared" si="170"/>
        <v>1092.1791960993824</v>
      </c>
      <c r="CL155" s="65">
        <f t="shared" si="230"/>
        <v>340.47141826243097</v>
      </c>
      <c r="CM155" s="65">
        <f t="shared" si="231"/>
        <v>1.5941800188421908</v>
      </c>
      <c r="CN155" s="65">
        <f t="shared" si="232"/>
        <v>0.80137331292700431</v>
      </c>
      <c r="CO155" s="65">
        <f t="shared" si="233"/>
        <v>-2.2611546553648609E-3</v>
      </c>
      <c r="CP155" s="65">
        <f t="shared" si="234"/>
        <v>-0.54929368684579727</v>
      </c>
      <c r="CQ155" s="66">
        <f t="shared" si="235"/>
        <v>0.99774139982909871</v>
      </c>
      <c r="CR155" s="66">
        <f t="shared" si="236"/>
        <v>0.57735746156862411</v>
      </c>
      <c r="CS155" s="65">
        <f t="shared" si="171"/>
        <v>1092.1791960993824</v>
      </c>
      <c r="CT155" s="65">
        <f t="shared" si="237"/>
        <v>340.47141826243097</v>
      </c>
      <c r="CU155" s="65">
        <f t="shared" si="238"/>
        <v>1.5941800188421908</v>
      </c>
      <c r="CV155" s="65">
        <f t="shared" si="239"/>
        <v>0.80137331292700431</v>
      </c>
      <c r="CW155" s="65">
        <f t="shared" si="240"/>
        <v>-2.2611546553648609E-3</v>
      </c>
      <c r="CX155" s="65">
        <f t="shared" si="241"/>
        <v>-0.54929368684579727</v>
      </c>
      <c r="CY155" s="66">
        <f t="shared" si="242"/>
        <v>0.99774139982909871</v>
      </c>
      <c r="CZ155" s="66">
        <f t="shared" si="243"/>
        <v>0.57735746156862411</v>
      </c>
      <c r="DA155" s="65">
        <f t="shared" si="172"/>
        <v>1092.1791960993824</v>
      </c>
      <c r="DB155" s="65">
        <f t="shared" si="244"/>
        <v>340.47141826243097</v>
      </c>
      <c r="DC155" s="65">
        <f t="shared" si="245"/>
        <v>1.5941800188421908</v>
      </c>
      <c r="DD155" s="65">
        <f t="shared" si="246"/>
        <v>0.80137331292700431</v>
      </c>
      <c r="DE155" s="65">
        <f t="shared" si="247"/>
        <v>-2.2611546553648609E-3</v>
      </c>
      <c r="DF155" s="65">
        <f t="shared" si="248"/>
        <v>-0.54929368684579727</v>
      </c>
      <c r="DG155" s="66">
        <f t="shared" si="249"/>
        <v>0.99774139982909871</v>
      </c>
      <c r="DH155" s="66">
        <f t="shared" si="250"/>
        <v>0.57735746156862411</v>
      </c>
      <c r="DI155" s="65">
        <f t="shared" si="173"/>
        <v>1092.1791960993824</v>
      </c>
      <c r="DJ155" s="65">
        <f t="shared" si="251"/>
        <v>340.47141826243097</v>
      </c>
      <c r="DK155" s="65">
        <f t="shared" si="252"/>
        <v>1.5941800188421908</v>
      </c>
      <c r="DL155" s="65">
        <f t="shared" si="253"/>
        <v>0.80137331292700431</v>
      </c>
      <c r="DM155" s="65">
        <f t="shared" si="254"/>
        <v>-2.2611546553648609E-3</v>
      </c>
      <c r="DN155" s="65">
        <f t="shared" si="255"/>
        <v>-0.54929368684579727</v>
      </c>
      <c r="DO155" s="66">
        <f t="shared" si="256"/>
        <v>0.99774139982909871</v>
      </c>
      <c r="DP155" s="66">
        <f t="shared" si="257"/>
        <v>0.57735746156862411</v>
      </c>
      <c r="DQ155" s="65">
        <f t="shared" si="174"/>
        <v>1092.1791960993824</v>
      </c>
      <c r="DR155" s="65">
        <f t="shared" si="258"/>
        <v>340.47141826243097</v>
      </c>
      <c r="DS155" s="65">
        <f t="shared" si="259"/>
        <v>1.5941800188421908</v>
      </c>
      <c r="DT155" s="65">
        <f t="shared" si="260"/>
        <v>0.80137331292700431</v>
      </c>
      <c r="DU155" s="65">
        <f t="shared" si="261"/>
        <v>-2.2611546553648609E-3</v>
      </c>
      <c r="DV155" s="65">
        <f t="shared" si="262"/>
        <v>-0.54929368684579727</v>
      </c>
      <c r="DW155" s="66">
        <f t="shared" si="263"/>
        <v>0.99774139982909871</v>
      </c>
      <c r="DX155" s="66">
        <f t="shared" si="264"/>
        <v>0.57735746156862411</v>
      </c>
      <c r="DY155" s="65">
        <f t="shared" si="175"/>
        <v>1092.1791960993824</v>
      </c>
      <c r="DZ155" s="65">
        <f t="shared" si="265"/>
        <v>340.47141826243097</v>
      </c>
      <c r="EA155" s="65">
        <f t="shared" si="266"/>
        <v>1.5941800188421908</v>
      </c>
      <c r="EB155" s="65">
        <f t="shared" si="267"/>
        <v>0.80137331292700431</v>
      </c>
      <c r="EC155" s="65">
        <f t="shared" si="268"/>
        <v>-2.2611546553648609E-3</v>
      </c>
      <c r="ED155" s="65">
        <f t="shared" si="269"/>
        <v>-0.54929368684579727</v>
      </c>
      <c r="EE155" s="66">
        <f t="shared" si="270"/>
        <v>0.99774139982909871</v>
      </c>
      <c r="EF155" s="66">
        <f t="shared" si="271"/>
        <v>0.57735746156862411</v>
      </c>
      <c r="EG155" s="65">
        <f t="shared" si="176"/>
        <v>1092.1791960993824</v>
      </c>
      <c r="EH155" s="65">
        <f t="shared" si="272"/>
        <v>340.47141826243097</v>
      </c>
      <c r="EI155" s="65">
        <f t="shared" si="273"/>
        <v>1.5941800188421908</v>
      </c>
      <c r="EJ155" s="65">
        <f t="shared" si="274"/>
        <v>0.80137331292700431</v>
      </c>
      <c r="EK155" s="65">
        <f t="shared" si="275"/>
        <v>-2.2611546553648609E-3</v>
      </c>
      <c r="EL155" s="65">
        <f t="shared" si="276"/>
        <v>-0.54929368684579727</v>
      </c>
      <c r="EM155" s="66">
        <f t="shared" si="277"/>
        <v>0.99774139982909871</v>
      </c>
      <c r="EN155" s="66">
        <f t="shared" si="278"/>
        <v>0.57735746156862411</v>
      </c>
      <c r="EO155" s="65">
        <f t="shared" si="177"/>
        <v>1092.1791960993824</v>
      </c>
      <c r="EP155" s="65">
        <f t="shared" si="279"/>
        <v>340.47141826243097</v>
      </c>
      <c r="EQ155" s="65">
        <f t="shared" si="280"/>
        <v>1.5941800188421908</v>
      </c>
      <c r="ER155" s="65">
        <f t="shared" si="281"/>
        <v>0.80137331292700431</v>
      </c>
      <c r="ES155" s="65">
        <f t="shared" si="282"/>
        <v>-2.2611546553648609E-3</v>
      </c>
      <c r="ET155" s="65">
        <f t="shared" si="283"/>
        <v>-0.54929368684579727</v>
      </c>
      <c r="EU155" s="66">
        <f t="shared" si="284"/>
        <v>0.99774139982909871</v>
      </c>
      <c r="EV155" s="66">
        <f t="shared" si="285"/>
        <v>0.57735746156862411</v>
      </c>
      <c r="EW155" s="65">
        <f t="shared" si="178"/>
        <v>0.96509179431224779</v>
      </c>
      <c r="EX155" s="65">
        <f t="shared" si="286"/>
        <v>67.321418262430996</v>
      </c>
      <c r="EY155" s="16"/>
      <c r="EZ155" s="16"/>
      <c r="FA155" s="16"/>
      <c r="FB155" s="16"/>
      <c r="FC155" s="16"/>
      <c r="FD155" s="16"/>
      <c r="FE155" s="16"/>
      <c r="FF155" s="16"/>
      <c r="FG155" s="16"/>
      <c r="FH155" s="16"/>
      <c r="FI155" s="16"/>
      <c r="FJ155" s="16"/>
    </row>
    <row r="156" spans="19:166" x14ac:dyDescent="0.3">
      <c r="S156" s="50">
        <v>0.94</v>
      </c>
      <c r="T156" s="65">
        <f t="shared" si="179"/>
        <v>0.93831584335807527</v>
      </c>
      <c r="U156" s="65">
        <f t="shared" si="180"/>
        <v>6.1684156641924816E-2</v>
      </c>
      <c r="V156" s="65">
        <f t="shared" si="181"/>
        <v>0.93831584335807527</v>
      </c>
      <c r="W156" s="65">
        <f t="shared" si="182"/>
        <v>6.1684156641924816E-2</v>
      </c>
      <c r="X156" s="65">
        <f t="shared" si="183"/>
        <v>0.93346213292117464</v>
      </c>
      <c r="Y156" s="65">
        <f t="shared" si="184"/>
        <v>6.6537867078825419E-2</v>
      </c>
      <c r="Z156" s="55">
        <f t="shared" si="162"/>
        <v>339.59783095179762</v>
      </c>
      <c r="AA156" s="65">
        <f t="shared" si="185"/>
        <v>1.5960936583949614</v>
      </c>
      <c r="AB156" s="65">
        <f t="shared" si="186"/>
        <v>0.80091697571071863</v>
      </c>
      <c r="AC156" s="65">
        <f t="shared" si="295"/>
        <v>-1.6556344538164215E-3</v>
      </c>
      <c r="AD156" s="65">
        <f t="shared" si="296"/>
        <v>-0.55973015603366649</v>
      </c>
      <c r="AE156" s="66">
        <f t="shared" si="187"/>
        <v>0.99834573535283522</v>
      </c>
      <c r="AF156" s="66">
        <f t="shared" si="188"/>
        <v>0.57136322196659306</v>
      </c>
      <c r="AG156" s="65">
        <f t="shared" si="163"/>
        <v>1086.0048563879291</v>
      </c>
      <c r="AH156" s="65">
        <f t="shared" si="189"/>
        <v>340.29270794144679</v>
      </c>
      <c r="AI156" s="65">
        <f t="shared" si="190"/>
        <v>1.5945705074553669</v>
      </c>
      <c r="AJ156" s="65">
        <f t="shared" si="191"/>
        <v>0.80128012923725611</v>
      </c>
      <c r="AK156" s="65">
        <f t="shared" si="287"/>
        <v>-1.6527069029129982E-3</v>
      </c>
      <c r="AL156" s="65">
        <f t="shared" si="288"/>
        <v>-0.55839754019916876</v>
      </c>
      <c r="AM156" s="66">
        <f t="shared" si="289"/>
        <v>0.99834865806507289</v>
      </c>
      <c r="AN156" s="66">
        <f t="shared" si="290"/>
        <v>0.57212513720083336</v>
      </c>
      <c r="AO156" s="65">
        <f t="shared" si="164"/>
        <v>1085.9717738429458</v>
      </c>
      <c r="AP156" s="65">
        <f t="shared" si="192"/>
        <v>340.2917482315072</v>
      </c>
      <c r="AQ156" s="65">
        <f t="shared" si="193"/>
        <v>1.5945726058223371</v>
      </c>
      <c r="AR156" s="65">
        <f t="shared" si="194"/>
        <v>0.80127962858737722</v>
      </c>
      <c r="AS156" s="65">
        <f t="shared" si="291"/>
        <v>-1.6527109397772403E-3</v>
      </c>
      <c r="AT156" s="65">
        <f t="shared" si="292"/>
        <v>-0.55839937661900496</v>
      </c>
      <c r="AU156" s="66">
        <f t="shared" si="293"/>
        <v>0.99834865403487494</v>
      </c>
      <c r="AV156" s="66">
        <f t="shared" si="294"/>
        <v>0.57212408653984737</v>
      </c>
      <c r="AW156" s="65">
        <f t="shared" si="165"/>
        <v>1085.9718193781141</v>
      </c>
      <c r="AX156" s="65">
        <f t="shared" si="195"/>
        <v>340.29174955247811</v>
      </c>
      <c r="AY156" s="65">
        <f t="shared" si="196"/>
        <v>1.5945726029340774</v>
      </c>
      <c r="AZ156" s="65">
        <f t="shared" si="197"/>
        <v>0.8012796292764871</v>
      </c>
      <c r="BA156" s="65">
        <f t="shared" si="198"/>
        <v>-1.6527109342206539E-3</v>
      </c>
      <c r="BB156" s="65">
        <f t="shared" si="199"/>
        <v>-0.55839937409129925</v>
      </c>
      <c r="BC156" s="66">
        <f t="shared" si="200"/>
        <v>0.99834865404042228</v>
      </c>
      <c r="BD156" s="66">
        <f t="shared" si="201"/>
        <v>0.57212408798600867</v>
      </c>
      <c r="BE156" s="65">
        <f t="shared" si="166"/>
        <v>1085.9718193154381</v>
      </c>
      <c r="BF156" s="65">
        <f t="shared" si="202"/>
        <v>340.29174955065992</v>
      </c>
      <c r="BG156" s="65">
        <f t="shared" si="203"/>
        <v>1.5945726029380529</v>
      </c>
      <c r="BH156" s="65">
        <f t="shared" si="204"/>
        <v>0.80127962927553853</v>
      </c>
      <c r="BI156" s="65">
        <f t="shared" si="205"/>
        <v>-1.6527109342285851E-3</v>
      </c>
      <c r="BJ156" s="65">
        <f t="shared" si="206"/>
        <v>-0.55839937409477769</v>
      </c>
      <c r="BK156" s="66">
        <f t="shared" si="207"/>
        <v>0.9983486540404144</v>
      </c>
      <c r="BL156" s="66">
        <f t="shared" si="208"/>
        <v>0.57212408798401859</v>
      </c>
      <c r="BM156" s="65">
        <f t="shared" si="167"/>
        <v>1085.9718193155245</v>
      </c>
      <c r="BN156" s="65">
        <f t="shared" si="209"/>
        <v>340.29174955066236</v>
      </c>
      <c r="BO156" s="65">
        <f t="shared" si="210"/>
        <v>1.5945726029380476</v>
      </c>
      <c r="BP156" s="65">
        <f t="shared" si="211"/>
        <v>0.80127962927553975</v>
      </c>
      <c r="BQ156" s="65">
        <f t="shared" si="212"/>
        <v>-1.6527109342283769E-3</v>
      </c>
      <c r="BR156" s="65">
        <f t="shared" si="213"/>
        <v>-0.55839937409477325</v>
      </c>
      <c r="BS156" s="66">
        <f t="shared" si="214"/>
        <v>0.99834865404041462</v>
      </c>
      <c r="BT156" s="66">
        <f t="shared" si="215"/>
        <v>0.57212408798402103</v>
      </c>
      <c r="BU156" s="65">
        <f t="shared" si="168"/>
        <v>1085.9718193155243</v>
      </c>
      <c r="BV156" s="65">
        <f t="shared" si="216"/>
        <v>340.29174955066236</v>
      </c>
      <c r="BW156" s="65">
        <f t="shared" si="217"/>
        <v>1.5945726029380476</v>
      </c>
      <c r="BX156" s="65">
        <f t="shared" si="218"/>
        <v>0.80127962927553975</v>
      </c>
      <c r="BY156" s="65">
        <f t="shared" si="219"/>
        <v>-1.6527109342283769E-3</v>
      </c>
      <c r="BZ156" s="65">
        <f t="shared" si="220"/>
        <v>-0.55839937409477325</v>
      </c>
      <c r="CA156" s="66">
        <f t="shared" si="221"/>
        <v>0.99834865404041462</v>
      </c>
      <c r="CB156" s="66">
        <f t="shared" si="222"/>
        <v>0.57212408798402103</v>
      </c>
      <c r="CC156" s="65">
        <f t="shared" si="169"/>
        <v>1085.9718193155243</v>
      </c>
      <c r="CD156" s="65">
        <f t="shared" si="223"/>
        <v>340.29174955066236</v>
      </c>
      <c r="CE156" s="65">
        <f t="shared" si="224"/>
        <v>1.5945726029380476</v>
      </c>
      <c r="CF156" s="65">
        <f t="shared" si="225"/>
        <v>0.80127962927553975</v>
      </c>
      <c r="CG156" s="65">
        <f t="shared" si="226"/>
        <v>-1.6527109342283769E-3</v>
      </c>
      <c r="CH156" s="65">
        <f t="shared" si="227"/>
        <v>-0.55839937409477325</v>
      </c>
      <c r="CI156" s="66">
        <f t="shared" si="228"/>
        <v>0.99834865404041462</v>
      </c>
      <c r="CJ156" s="66">
        <f t="shared" si="229"/>
        <v>0.57212408798402103</v>
      </c>
      <c r="CK156" s="65">
        <f t="shared" si="170"/>
        <v>1085.9718193155243</v>
      </c>
      <c r="CL156" s="65">
        <f t="shared" si="230"/>
        <v>340.29174955066236</v>
      </c>
      <c r="CM156" s="65">
        <f t="shared" si="231"/>
        <v>1.5945726029380476</v>
      </c>
      <c r="CN156" s="65">
        <f t="shared" si="232"/>
        <v>0.80127962927553975</v>
      </c>
      <c r="CO156" s="65">
        <f t="shared" si="233"/>
        <v>-1.6527109342283769E-3</v>
      </c>
      <c r="CP156" s="65">
        <f t="shared" si="234"/>
        <v>-0.55839937409477325</v>
      </c>
      <c r="CQ156" s="66">
        <f t="shared" si="235"/>
        <v>0.99834865404041462</v>
      </c>
      <c r="CR156" s="66">
        <f t="shared" si="236"/>
        <v>0.57212408798402103</v>
      </c>
      <c r="CS156" s="65">
        <f t="shared" si="171"/>
        <v>1085.9718193155243</v>
      </c>
      <c r="CT156" s="65">
        <f t="shared" si="237"/>
        <v>340.29174955066236</v>
      </c>
      <c r="CU156" s="65">
        <f t="shared" si="238"/>
        <v>1.5945726029380476</v>
      </c>
      <c r="CV156" s="65">
        <f t="shared" si="239"/>
        <v>0.80127962927553975</v>
      </c>
      <c r="CW156" s="65">
        <f t="shared" si="240"/>
        <v>-1.6527109342283769E-3</v>
      </c>
      <c r="CX156" s="65">
        <f t="shared" si="241"/>
        <v>-0.55839937409477325</v>
      </c>
      <c r="CY156" s="66">
        <f t="shared" si="242"/>
        <v>0.99834865404041462</v>
      </c>
      <c r="CZ156" s="66">
        <f t="shared" si="243"/>
        <v>0.57212408798402103</v>
      </c>
      <c r="DA156" s="65">
        <f t="shared" si="172"/>
        <v>1085.9718193155243</v>
      </c>
      <c r="DB156" s="65">
        <f t="shared" si="244"/>
        <v>340.29174955066236</v>
      </c>
      <c r="DC156" s="65">
        <f t="shared" si="245"/>
        <v>1.5945726029380476</v>
      </c>
      <c r="DD156" s="65">
        <f t="shared" si="246"/>
        <v>0.80127962927553975</v>
      </c>
      <c r="DE156" s="65">
        <f t="shared" si="247"/>
        <v>-1.6527109342283769E-3</v>
      </c>
      <c r="DF156" s="65">
        <f t="shared" si="248"/>
        <v>-0.55839937409477325</v>
      </c>
      <c r="DG156" s="66">
        <f t="shared" si="249"/>
        <v>0.99834865404041462</v>
      </c>
      <c r="DH156" s="66">
        <f t="shared" si="250"/>
        <v>0.57212408798402103</v>
      </c>
      <c r="DI156" s="65">
        <f t="shared" si="173"/>
        <v>1085.9718193155243</v>
      </c>
      <c r="DJ156" s="65">
        <f t="shared" si="251"/>
        <v>340.29174955066236</v>
      </c>
      <c r="DK156" s="65">
        <f t="shared" si="252"/>
        <v>1.5945726029380476</v>
      </c>
      <c r="DL156" s="65">
        <f t="shared" si="253"/>
        <v>0.80127962927553975</v>
      </c>
      <c r="DM156" s="65">
        <f t="shared" si="254"/>
        <v>-1.6527109342283769E-3</v>
      </c>
      <c r="DN156" s="65">
        <f t="shared" si="255"/>
        <v>-0.55839937409477325</v>
      </c>
      <c r="DO156" s="66">
        <f t="shared" si="256"/>
        <v>0.99834865404041462</v>
      </c>
      <c r="DP156" s="66">
        <f t="shared" si="257"/>
        <v>0.57212408798402103</v>
      </c>
      <c r="DQ156" s="65">
        <f t="shared" si="174"/>
        <v>1085.9718193155243</v>
      </c>
      <c r="DR156" s="65">
        <f t="shared" si="258"/>
        <v>340.29174955066236</v>
      </c>
      <c r="DS156" s="65">
        <f t="shared" si="259"/>
        <v>1.5945726029380476</v>
      </c>
      <c r="DT156" s="65">
        <f t="shared" si="260"/>
        <v>0.80127962927553975</v>
      </c>
      <c r="DU156" s="65">
        <f t="shared" si="261"/>
        <v>-1.6527109342283769E-3</v>
      </c>
      <c r="DV156" s="65">
        <f t="shared" si="262"/>
        <v>-0.55839937409477325</v>
      </c>
      <c r="DW156" s="66">
        <f t="shared" si="263"/>
        <v>0.99834865404041462</v>
      </c>
      <c r="DX156" s="66">
        <f t="shared" si="264"/>
        <v>0.57212408798402103</v>
      </c>
      <c r="DY156" s="65">
        <f t="shared" si="175"/>
        <v>1085.9718193155243</v>
      </c>
      <c r="DZ156" s="65">
        <f t="shared" si="265"/>
        <v>340.29174955066236</v>
      </c>
      <c r="EA156" s="65">
        <f t="shared" si="266"/>
        <v>1.5945726029380476</v>
      </c>
      <c r="EB156" s="65">
        <f t="shared" si="267"/>
        <v>0.80127962927553975</v>
      </c>
      <c r="EC156" s="65">
        <f t="shared" si="268"/>
        <v>-1.6527109342283769E-3</v>
      </c>
      <c r="ED156" s="65">
        <f t="shared" si="269"/>
        <v>-0.55839937409477325</v>
      </c>
      <c r="EE156" s="66">
        <f t="shared" si="270"/>
        <v>0.99834865404041462</v>
      </c>
      <c r="EF156" s="66">
        <f t="shared" si="271"/>
        <v>0.57212408798402103</v>
      </c>
      <c r="EG156" s="65">
        <f t="shared" si="176"/>
        <v>1085.9718193155243</v>
      </c>
      <c r="EH156" s="65">
        <f t="shared" si="272"/>
        <v>340.29174955066236</v>
      </c>
      <c r="EI156" s="65">
        <f t="shared" si="273"/>
        <v>1.5945726029380476</v>
      </c>
      <c r="EJ156" s="65">
        <f t="shared" si="274"/>
        <v>0.80127962927553975</v>
      </c>
      <c r="EK156" s="65">
        <f t="shared" si="275"/>
        <v>-1.6527109342283769E-3</v>
      </c>
      <c r="EL156" s="65">
        <f t="shared" si="276"/>
        <v>-0.55839937409477325</v>
      </c>
      <c r="EM156" s="66">
        <f t="shared" si="277"/>
        <v>0.99834865404041462</v>
      </c>
      <c r="EN156" s="66">
        <f t="shared" si="278"/>
        <v>0.57212408798402103</v>
      </c>
      <c r="EO156" s="65">
        <f t="shared" si="177"/>
        <v>1085.9718193155243</v>
      </c>
      <c r="EP156" s="65">
        <f t="shared" si="279"/>
        <v>340.29174955066236</v>
      </c>
      <c r="EQ156" s="65">
        <f t="shared" si="280"/>
        <v>1.5945726029380476</v>
      </c>
      <c r="ER156" s="65">
        <f t="shared" si="281"/>
        <v>0.80127962927553975</v>
      </c>
      <c r="ES156" s="65">
        <f t="shared" si="282"/>
        <v>-1.6527109342283769E-3</v>
      </c>
      <c r="ET156" s="65">
        <f t="shared" si="283"/>
        <v>-0.55839937409477325</v>
      </c>
      <c r="EU156" s="66">
        <f t="shared" si="284"/>
        <v>0.99834865404041462</v>
      </c>
      <c r="EV156" s="66">
        <f t="shared" si="285"/>
        <v>0.57212408798402103</v>
      </c>
      <c r="EW156" s="65">
        <f t="shared" si="178"/>
        <v>0.97051539219536775</v>
      </c>
      <c r="EX156" s="65">
        <f t="shared" si="286"/>
        <v>67.141749550662382</v>
      </c>
      <c r="EY156" s="16"/>
      <c r="EZ156" s="16"/>
      <c r="FA156" s="16"/>
      <c r="FB156" s="16"/>
      <c r="FC156" s="16"/>
      <c r="FD156" s="16"/>
      <c r="FE156" s="16"/>
      <c r="FF156" s="16"/>
      <c r="FG156" s="16"/>
      <c r="FH156" s="16"/>
      <c r="FI156" s="16"/>
      <c r="FJ156" s="16"/>
    </row>
    <row r="157" spans="19:166" x14ac:dyDescent="0.3">
      <c r="S157" s="50">
        <v>0.95</v>
      </c>
      <c r="T157" s="65">
        <f t="shared" si="179"/>
        <v>0.94858118199274577</v>
      </c>
      <c r="U157" s="65">
        <f t="shared" si="180"/>
        <v>5.1418818007254154E-2</v>
      </c>
      <c r="V157" s="65">
        <f t="shared" si="181"/>
        <v>0.94858118199274577</v>
      </c>
      <c r="W157" s="65">
        <f t="shared" si="182"/>
        <v>5.1418818007254154E-2</v>
      </c>
      <c r="X157" s="65">
        <f t="shared" si="183"/>
        <v>0.94448742746615089</v>
      </c>
      <c r="Y157" s="65">
        <f t="shared" si="184"/>
        <v>5.551257253384919E-2</v>
      </c>
      <c r="Z157" s="55">
        <f t="shared" si="162"/>
        <v>339.53767292450993</v>
      </c>
      <c r="AA157" s="65">
        <f t="shared" si="185"/>
        <v>1.5962258849149431</v>
      </c>
      <c r="AB157" s="65">
        <f t="shared" si="186"/>
        <v>0.80088547403801902</v>
      </c>
      <c r="AC157" s="65">
        <f t="shared" si="295"/>
        <v>-1.1434856111975783E-3</v>
      </c>
      <c r="AD157" s="65">
        <f t="shared" si="296"/>
        <v>-0.56864862795833604</v>
      </c>
      <c r="AE157" s="66">
        <f t="shared" si="187"/>
        <v>0.99885716791934931</v>
      </c>
      <c r="AF157" s="66">
        <f t="shared" si="188"/>
        <v>0.5662901905820189</v>
      </c>
      <c r="AG157" s="65">
        <f t="shared" si="163"/>
        <v>1079.8490557517378</v>
      </c>
      <c r="AH157" s="65">
        <f t="shared" si="189"/>
        <v>340.11373033474979</v>
      </c>
      <c r="AI157" s="65">
        <f t="shared" si="190"/>
        <v>1.5949620873924002</v>
      </c>
      <c r="AJ157" s="65">
        <f t="shared" si="191"/>
        <v>0.80118671891021953</v>
      </c>
      <c r="AK157" s="65">
        <f t="shared" si="287"/>
        <v>-1.1418170725516902E-3</v>
      </c>
      <c r="AL157" s="65">
        <f t="shared" si="288"/>
        <v>-0.5675299843509094</v>
      </c>
      <c r="AM157" s="66">
        <f t="shared" si="289"/>
        <v>0.99885883455252611</v>
      </c>
      <c r="AN157" s="66">
        <f t="shared" si="290"/>
        <v>0.56692402193326041</v>
      </c>
      <c r="AO157" s="65">
        <f t="shared" si="164"/>
        <v>1079.8266219905431</v>
      </c>
      <c r="AP157" s="65">
        <f t="shared" si="192"/>
        <v>340.11307660341117</v>
      </c>
      <c r="AQ157" s="65">
        <f t="shared" si="193"/>
        <v>1.59496351860406</v>
      </c>
      <c r="AR157" s="65">
        <f t="shared" si="194"/>
        <v>0.80118637756061395</v>
      </c>
      <c r="AS157" s="65">
        <f t="shared" si="291"/>
        <v>-1.1418189635831084E-3</v>
      </c>
      <c r="AT157" s="65">
        <f t="shared" si="292"/>
        <v>-0.56753125149882822</v>
      </c>
      <c r="AU157" s="66">
        <f t="shared" si="293"/>
        <v>0.99885883266365261</v>
      </c>
      <c r="AV157" s="66">
        <f t="shared" si="294"/>
        <v>0.56692330355712106</v>
      </c>
      <c r="AW157" s="65">
        <f t="shared" si="165"/>
        <v>1079.8266473776021</v>
      </c>
      <c r="AX157" s="65">
        <f t="shared" si="195"/>
        <v>340.11307734320923</v>
      </c>
      <c r="AY157" s="65">
        <f t="shared" si="196"/>
        <v>1.594963516984419</v>
      </c>
      <c r="AZ157" s="65">
        <f t="shared" si="197"/>
        <v>0.8011863779469045</v>
      </c>
      <c r="BA157" s="65">
        <f t="shared" si="198"/>
        <v>-1.1418189614429732E-3</v>
      </c>
      <c r="BB157" s="65">
        <f t="shared" si="199"/>
        <v>-0.56753125006485194</v>
      </c>
      <c r="BC157" s="66">
        <f t="shared" si="200"/>
        <v>0.99885883266579034</v>
      </c>
      <c r="BD157" s="66">
        <f t="shared" si="201"/>
        <v>0.56692330437007554</v>
      </c>
      <c r="BE157" s="65">
        <f t="shared" si="166"/>
        <v>1079.8266473488725</v>
      </c>
      <c r="BF157" s="65">
        <f t="shared" si="202"/>
        <v>340.11307734237204</v>
      </c>
      <c r="BG157" s="65">
        <f t="shared" si="203"/>
        <v>1.5949635169862519</v>
      </c>
      <c r="BH157" s="65">
        <f t="shared" si="204"/>
        <v>0.8011863779464673</v>
      </c>
      <c r="BI157" s="65">
        <f t="shared" si="205"/>
        <v>-1.1418189614455267E-3</v>
      </c>
      <c r="BJ157" s="65">
        <f t="shared" si="206"/>
        <v>-0.56753125006647498</v>
      </c>
      <c r="BK157" s="66">
        <f t="shared" si="207"/>
        <v>0.99885883266578779</v>
      </c>
      <c r="BL157" s="66">
        <f t="shared" si="208"/>
        <v>0.5669233043691555</v>
      </c>
      <c r="BM157" s="65">
        <f t="shared" si="167"/>
        <v>1079.826647348905</v>
      </c>
      <c r="BN157" s="65">
        <f t="shared" si="209"/>
        <v>340.11307734237295</v>
      </c>
      <c r="BO157" s="65">
        <f t="shared" si="210"/>
        <v>1.5949635169862497</v>
      </c>
      <c r="BP157" s="65">
        <f t="shared" si="211"/>
        <v>0.80118637794646785</v>
      </c>
      <c r="BQ157" s="65">
        <f t="shared" si="212"/>
        <v>-1.1418189614454607E-3</v>
      </c>
      <c r="BR157" s="65">
        <f t="shared" si="213"/>
        <v>-0.56753125006647265</v>
      </c>
      <c r="BS157" s="66">
        <f t="shared" si="214"/>
        <v>0.9988588326657879</v>
      </c>
      <c r="BT157" s="66">
        <f t="shared" si="215"/>
        <v>0.56692330436915672</v>
      </c>
      <c r="BU157" s="65">
        <f t="shared" si="168"/>
        <v>1079.826647348905</v>
      </c>
      <c r="BV157" s="65">
        <f t="shared" si="216"/>
        <v>340.11307734237295</v>
      </c>
      <c r="BW157" s="65">
        <f t="shared" si="217"/>
        <v>1.5949635169862497</v>
      </c>
      <c r="BX157" s="65">
        <f t="shared" si="218"/>
        <v>0.80118637794646785</v>
      </c>
      <c r="BY157" s="65">
        <f t="shared" si="219"/>
        <v>-1.1418189614454607E-3</v>
      </c>
      <c r="BZ157" s="65">
        <f t="shared" si="220"/>
        <v>-0.56753125006647265</v>
      </c>
      <c r="CA157" s="66">
        <f t="shared" si="221"/>
        <v>0.9988588326657879</v>
      </c>
      <c r="CB157" s="66">
        <f t="shared" si="222"/>
        <v>0.56692330436915672</v>
      </c>
      <c r="CC157" s="65">
        <f t="shared" si="169"/>
        <v>1079.826647348905</v>
      </c>
      <c r="CD157" s="65">
        <f t="shared" si="223"/>
        <v>340.11307734237295</v>
      </c>
      <c r="CE157" s="65">
        <f t="shared" si="224"/>
        <v>1.5949635169862497</v>
      </c>
      <c r="CF157" s="65">
        <f t="shared" si="225"/>
        <v>0.80118637794646785</v>
      </c>
      <c r="CG157" s="65">
        <f t="shared" si="226"/>
        <v>-1.1418189614454607E-3</v>
      </c>
      <c r="CH157" s="65">
        <f t="shared" si="227"/>
        <v>-0.56753125006647265</v>
      </c>
      <c r="CI157" s="66">
        <f t="shared" si="228"/>
        <v>0.9988588326657879</v>
      </c>
      <c r="CJ157" s="66">
        <f t="shared" si="229"/>
        <v>0.56692330436915672</v>
      </c>
      <c r="CK157" s="65">
        <f t="shared" si="170"/>
        <v>1079.826647348905</v>
      </c>
      <c r="CL157" s="65">
        <f t="shared" si="230"/>
        <v>340.11307734237295</v>
      </c>
      <c r="CM157" s="65">
        <f t="shared" si="231"/>
        <v>1.5949635169862497</v>
      </c>
      <c r="CN157" s="65">
        <f t="shared" si="232"/>
        <v>0.80118637794646785</v>
      </c>
      <c r="CO157" s="65">
        <f t="shared" si="233"/>
        <v>-1.1418189614454607E-3</v>
      </c>
      <c r="CP157" s="65">
        <f t="shared" si="234"/>
        <v>-0.56753125006647265</v>
      </c>
      <c r="CQ157" s="66">
        <f t="shared" si="235"/>
        <v>0.9988588326657879</v>
      </c>
      <c r="CR157" s="66">
        <f t="shared" si="236"/>
        <v>0.56692330436915672</v>
      </c>
      <c r="CS157" s="65">
        <f t="shared" si="171"/>
        <v>1079.826647348905</v>
      </c>
      <c r="CT157" s="65">
        <f t="shared" si="237"/>
        <v>340.11307734237295</v>
      </c>
      <c r="CU157" s="65">
        <f t="shared" si="238"/>
        <v>1.5949635169862497</v>
      </c>
      <c r="CV157" s="65">
        <f t="shared" si="239"/>
        <v>0.80118637794646785</v>
      </c>
      <c r="CW157" s="65">
        <f t="shared" si="240"/>
        <v>-1.1418189614454607E-3</v>
      </c>
      <c r="CX157" s="65">
        <f t="shared" si="241"/>
        <v>-0.56753125006647265</v>
      </c>
      <c r="CY157" s="66">
        <f t="shared" si="242"/>
        <v>0.9988588326657879</v>
      </c>
      <c r="CZ157" s="66">
        <f t="shared" si="243"/>
        <v>0.56692330436915672</v>
      </c>
      <c r="DA157" s="65">
        <f t="shared" si="172"/>
        <v>1079.826647348905</v>
      </c>
      <c r="DB157" s="65">
        <f t="shared" si="244"/>
        <v>340.11307734237295</v>
      </c>
      <c r="DC157" s="65">
        <f t="shared" si="245"/>
        <v>1.5949635169862497</v>
      </c>
      <c r="DD157" s="65">
        <f t="shared" si="246"/>
        <v>0.80118637794646785</v>
      </c>
      <c r="DE157" s="65">
        <f t="shared" si="247"/>
        <v>-1.1418189614454607E-3</v>
      </c>
      <c r="DF157" s="65">
        <f t="shared" si="248"/>
        <v>-0.56753125006647265</v>
      </c>
      <c r="DG157" s="66">
        <f t="shared" si="249"/>
        <v>0.9988588326657879</v>
      </c>
      <c r="DH157" s="66">
        <f t="shared" si="250"/>
        <v>0.56692330436915672</v>
      </c>
      <c r="DI157" s="65">
        <f t="shared" si="173"/>
        <v>1079.826647348905</v>
      </c>
      <c r="DJ157" s="65">
        <f t="shared" si="251"/>
        <v>340.11307734237295</v>
      </c>
      <c r="DK157" s="65">
        <f t="shared" si="252"/>
        <v>1.5949635169862497</v>
      </c>
      <c r="DL157" s="65">
        <f t="shared" si="253"/>
        <v>0.80118637794646785</v>
      </c>
      <c r="DM157" s="65">
        <f t="shared" si="254"/>
        <v>-1.1418189614454607E-3</v>
      </c>
      <c r="DN157" s="65">
        <f t="shared" si="255"/>
        <v>-0.56753125006647265</v>
      </c>
      <c r="DO157" s="66">
        <f t="shared" si="256"/>
        <v>0.9988588326657879</v>
      </c>
      <c r="DP157" s="66">
        <f t="shared" si="257"/>
        <v>0.56692330436915672</v>
      </c>
      <c r="DQ157" s="65">
        <f t="shared" si="174"/>
        <v>1079.826647348905</v>
      </c>
      <c r="DR157" s="65">
        <f t="shared" si="258"/>
        <v>340.11307734237295</v>
      </c>
      <c r="DS157" s="65">
        <f t="shared" si="259"/>
        <v>1.5949635169862497</v>
      </c>
      <c r="DT157" s="65">
        <f t="shared" si="260"/>
        <v>0.80118637794646785</v>
      </c>
      <c r="DU157" s="65">
        <f t="shared" si="261"/>
        <v>-1.1418189614454607E-3</v>
      </c>
      <c r="DV157" s="65">
        <f t="shared" si="262"/>
        <v>-0.56753125006647265</v>
      </c>
      <c r="DW157" s="66">
        <f t="shared" si="263"/>
        <v>0.9988588326657879</v>
      </c>
      <c r="DX157" s="66">
        <f t="shared" si="264"/>
        <v>0.56692330436915672</v>
      </c>
      <c r="DY157" s="65">
        <f t="shared" si="175"/>
        <v>1079.826647348905</v>
      </c>
      <c r="DZ157" s="65">
        <f t="shared" si="265"/>
        <v>340.11307734237295</v>
      </c>
      <c r="EA157" s="65">
        <f t="shared" si="266"/>
        <v>1.5949635169862497</v>
      </c>
      <c r="EB157" s="65">
        <f t="shared" si="267"/>
        <v>0.80118637794646785</v>
      </c>
      <c r="EC157" s="65">
        <f t="shared" si="268"/>
        <v>-1.1418189614454607E-3</v>
      </c>
      <c r="ED157" s="65">
        <f t="shared" si="269"/>
        <v>-0.56753125006647265</v>
      </c>
      <c r="EE157" s="66">
        <f t="shared" si="270"/>
        <v>0.9988588326657879</v>
      </c>
      <c r="EF157" s="66">
        <f t="shared" si="271"/>
        <v>0.56692330436915672</v>
      </c>
      <c r="EG157" s="65">
        <f t="shared" si="176"/>
        <v>1079.826647348905</v>
      </c>
      <c r="EH157" s="65">
        <f t="shared" si="272"/>
        <v>340.11307734237295</v>
      </c>
      <c r="EI157" s="65">
        <f t="shared" si="273"/>
        <v>1.5949635169862497</v>
      </c>
      <c r="EJ157" s="65">
        <f t="shared" si="274"/>
        <v>0.80118637794646785</v>
      </c>
      <c r="EK157" s="65">
        <f t="shared" si="275"/>
        <v>-1.1418189614454607E-3</v>
      </c>
      <c r="EL157" s="65">
        <f t="shared" si="276"/>
        <v>-0.56753125006647265</v>
      </c>
      <c r="EM157" s="66">
        <f t="shared" si="277"/>
        <v>0.9988588326657879</v>
      </c>
      <c r="EN157" s="66">
        <f t="shared" si="278"/>
        <v>0.56692330436915672</v>
      </c>
      <c r="EO157" s="65">
        <f t="shared" si="177"/>
        <v>1079.826647348905</v>
      </c>
      <c r="EP157" s="65">
        <f t="shared" si="279"/>
        <v>340.11307734237295</v>
      </c>
      <c r="EQ157" s="65">
        <f t="shared" si="280"/>
        <v>1.5949635169862497</v>
      </c>
      <c r="ER157" s="65">
        <f t="shared" si="281"/>
        <v>0.80118637794646785</v>
      </c>
      <c r="ES157" s="65">
        <f t="shared" si="282"/>
        <v>-1.1418189614454607E-3</v>
      </c>
      <c r="ET157" s="65">
        <f t="shared" si="283"/>
        <v>-0.56753125006647265</v>
      </c>
      <c r="EU157" s="66">
        <f t="shared" si="284"/>
        <v>0.9988588326657879</v>
      </c>
      <c r="EV157" s="66">
        <f t="shared" si="285"/>
        <v>0.56692330436915672</v>
      </c>
      <c r="EW157" s="65">
        <f t="shared" si="178"/>
        <v>0.97578815473893044</v>
      </c>
      <c r="EX157" s="65">
        <f t="shared" si="286"/>
        <v>66.963077342372969</v>
      </c>
      <c r="EY157" s="16"/>
      <c r="EZ157" s="16"/>
      <c r="FA157" s="16"/>
      <c r="FB157" s="16"/>
      <c r="FC157" s="16"/>
      <c r="FD157" s="16"/>
      <c r="FE157" s="16"/>
      <c r="FF157" s="16"/>
      <c r="FG157" s="16"/>
      <c r="FH157" s="16"/>
      <c r="FI157" s="16"/>
      <c r="FJ157" s="16"/>
    </row>
    <row r="158" spans="19:166" x14ac:dyDescent="0.3">
      <c r="S158" s="50">
        <v>0.96</v>
      </c>
      <c r="T158" s="65">
        <f t="shared" si="179"/>
        <v>0.95885265494280347</v>
      </c>
      <c r="U158" s="65">
        <f t="shared" si="180"/>
        <v>4.1147345057196562E-2</v>
      </c>
      <c r="V158" s="65">
        <f t="shared" si="181"/>
        <v>0.95885265494280347</v>
      </c>
      <c r="W158" s="65">
        <f t="shared" si="182"/>
        <v>4.1147345057196562E-2</v>
      </c>
      <c r="X158" s="65">
        <f t="shared" si="183"/>
        <v>0.95553834237025548</v>
      </c>
      <c r="Y158" s="65">
        <f t="shared" si="184"/>
        <v>4.4461657629744432E-2</v>
      </c>
      <c r="Z158" s="55">
        <f t="shared" si="162"/>
        <v>339.47751489722231</v>
      </c>
      <c r="AA158" s="65">
        <f t="shared" si="185"/>
        <v>1.596358169258014</v>
      </c>
      <c r="AB158" s="65">
        <f t="shared" si="186"/>
        <v>0.8008539624403247</v>
      </c>
      <c r="AC158" s="65">
        <f t="shared" si="295"/>
        <v>-7.2785416987774035E-4</v>
      </c>
      <c r="AD158" s="65">
        <f t="shared" si="296"/>
        <v>-0.57758857590592316</v>
      </c>
      <c r="AE158" s="66">
        <f t="shared" si="187"/>
        <v>0.99927241065171413</v>
      </c>
      <c r="AF158" s="66">
        <f t="shared" si="188"/>
        <v>0.56125014818110419</v>
      </c>
      <c r="AG158" s="65">
        <f t="shared" ref="AG158:AG162" si="297">$S$58/(S158*AE158+(1-S158)*AF158*EXP($Q$64-$Q$65/(Z158+$Q$66))/EXP($P$64-$P$65/(Z158+$P$66)))</f>
        <v>1073.7594082418482</v>
      </c>
      <c r="AH158" s="65">
        <f t="shared" si="189"/>
        <v>339.93587813329106</v>
      </c>
      <c r="AI158" s="65">
        <f t="shared" si="190"/>
        <v>1.5953517089489981</v>
      </c>
      <c r="AJ158" s="65">
        <f t="shared" si="191"/>
        <v>0.80109380931210439</v>
      </c>
      <c r="AK158" s="65">
        <f t="shared" si="287"/>
        <v>-7.2701296475970525E-4</v>
      </c>
      <c r="AL158" s="65">
        <f t="shared" si="288"/>
        <v>-0.5766874701753022</v>
      </c>
      <c r="AM158" s="66">
        <f t="shared" si="289"/>
        <v>0.99927325124513389</v>
      </c>
      <c r="AN158" s="66">
        <f t="shared" si="290"/>
        <v>0.56175612183958645</v>
      </c>
      <c r="AO158" s="65">
        <f t="shared" ref="AO158:AO162" si="298">$S$58/(S158*AM158+(1-S158)*AN158*EXP($Q$64-$Q$65/(AH158+$Q$66))/EXP($P$64-$P$65/(AH158+$P$66)))</f>
        <v>1073.7453959455886</v>
      </c>
      <c r="AP158" s="65">
        <f t="shared" si="192"/>
        <v>339.93546797333039</v>
      </c>
      <c r="AQ158" s="65">
        <f t="shared" si="193"/>
        <v>1.5953526080693732</v>
      </c>
      <c r="AR158" s="65">
        <f t="shared" si="194"/>
        <v>0.80109359494554266</v>
      </c>
      <c r="AS158" s="65">
        <f t="shared" si="291"/>
        <v>-7.2701371671715989E-4</v>
      </c>
      <c r="AT158" s="65">
        <f t="shared" si="292"/>
        <v>-0.57668827534225864</v>
      </c>
      <c r="AU158" s="66">
        <f t="shared" si="293"/>
        <v>0.99927325049372295</v>
      </c>
      <c r="AV158" s="66">
        <f t="shared" si="294"/>
        <v>0.5617556695323016</v>
      </c>
      <c r="AW158" s="65">
        <f t="shared" ref="AW158:AW162" si="299">$S$58/(S158*AU158+(1-S158)*AV158*EXP($Q$64-$Q$65/(AP158+$Q$66))/EXP($P$64-$P$65/(AP158+$P$66)))</f>
        <v>1073.7454084563828</v>
      </c>
      <c r="AX158" s="65">
        <f t="shared" si="195"/>
        <v>339.93546833954116</v>
      </c>
      <c r="AY158" s="65">
        <f t="shared" si="196"/>
        <v>1.5953526072665936</v>
      </c>
      <c r="AZ158" s="65">
        <f t="shared" si="197"/>
        <v>0.80109359513693967</v>
      </c>
      <c r="BA158" s="65">
        <f t="shared" si="198"/>
        <v>-7.2701371604577333E-4</v>
      </c>
      <c r="BB158" s="65">
        <f t="shared" si="199"/>
        <v>-0.57668827462336503</v>
      </c>
      <c r="BC158" s="66">
        <f t="shared" si="200"/>
        <v>0.99927325049439375</v>
      </c>
      <c r="BD158" s="66">
        <f t="shared" si="201"/>
        <v>0.56175566993614423</v>
      </c>
      <c r="BE158" s="65">
        <f t="shared" ref="BE158:BE162" si="300">$S$58/(S158*BC158+(1-S158)*BD158*EXP($Q$64-$Q$65/(AX158+$Q$66))/EXP($P$64-$P$65/(AX158+$P$66)))</f>
        <v>1073.7454084452127</v>
      </c>
      <c r="BF158" s="65">
        <f t="shared" si="202"/>
        <v>339.93546833921414</v>
      </c>
      <c r="BG158" s="65">
        <f t="shared" si="203"/>
        <v>1.5953526072673103</v>
      </c>
      <c r="BH158" s="65">
        <f t="shared" si="204"/>
        <v>0.80109359513676881</v>
      </c>
      <c r="BI158" s="65">
        <f t="shared" si="205"/>
        <v>-7.2701371604619314E-4</v>
      </c>
      <c r="BJ158" s="65">
        <f t="shared" si="206"/>
        <v>-0.57668827462400696</v>
      </c>
      <c r="BK158" s="66">
        <f t="shared" si="207"/>
        <v>0.99927325049439342</v>
      </c>
      <c r="BL158" s="66">
        <f t="shared" si="208"/>
        <v>0.56175566993578363</v>
      </c>
      <c r="BM158" s="65">
        <f t="shared" ref="BM158:BM162" si="301">$S$58/(S158*BK158+(1-S158)*BL158*EXP($Q$64-$Q$65/(BF158+$Q$66))/EXP($P$64-$P$65/(BF158+$P$66)))</f>
        <v>1073.7454084452224</v>
      </c>
      <c r="BN158" s="65">
        <f t="shared" si="209"/>
        <v>339.93546833921442</v>
      </c>
      <c r="BO158" s="65">
        <f t="shared" si="210"/>
        <v>1.5953526072673097</v>
      </c>
      <c r="BP158" s="65">
        <f t="shared" si="211"/>
        <v>0.80109359513676892</v>
      </c>
      <c r="BQ158" s="65">
        <f t="shared" si="212"/>
        <v>-7.2701371604617926E-4</v>
      </c>
      <c r="BR158" s="65">
        <f t="shared" si="213"/>
        <v>-0.57668827462400629</v>
      </c>
      <c r="BS158" s="66">
        <f t="shared" si="214"/>
        <v>0.99927325049439342</v>
      </c>
      <c r="BT158" s="66">
        <f t="shared" si="215"/>
        <v>0.56175566993578396</v>
      </c>
      <c r="BU158" s="65">
        <f t="shared" ref="BU158:BU162" si="302">$S$58/(S158*BS158+(1-S158)*BT158*EXP($Q$64-$Q$65/(BN158+$Q$66))/EXP($P$64-$P$65/(BN158+$P$66)))</f>
        <v>1073.7454084452224</v>
      </c>
      <c r="BV158" s="65">
        <f t="shared" si="216"/>
        <v>339.93546833921442</v>
      </c>
      <c r="BW158" s="65">
        <f t="shared" si="217"/>
        <v>1.5953526072673097</v>
      </c>
      <c r="BX158" s="65">
        <f t="shared" si="218"/>
        <v>0.80109359513676892</v>
      </c>
      <c r="BY158" s="65">
        <f t="shared" si="219"/>
        <v>-7.2701371604617926E-4</v>
      </c>
      <c r="BZ158" s="65">
        <f t="shared" si="220"/>
        <v>-0.57668827462400629</v>
      </c>
      <c r="CA158" s="66">
        <f t="shared" si="221"/>
        <v>0.99927325049439342</v>
      </c>
      <c r="CB158" s="66">
        <f t="shared" si="222"/>
        <v>0.56175566993578396</v>
      </c>
      <c r="CC158" s="65">
        <f t="shared" ref="CC158:CC162" si="303">$S$58/(S158*CA158+(1-S158)*CB158*EXP($Q$64-$Q$65/(BV158+$Q$66))/EXP($P$64-$P$65/(BV158+$P$66)))</f>
        <v>1073.7454084452224</v>
      </c>
      <c r="CD158" s="65">
        <f t="shared" si="223"/>
        <v>339.93546833921442</v>
      </c>
      <c r="CE158" s="65">
        <f t="shared" si="224"/>
        <v>1.5953526072673097</v>
      </c>
      <c r="CF158" s="65">
        <f t="shared" si="225"/>
        <v>0.80109359513676892</v>
      </c>
      <c r="CG158" s="65">
        <f t="shared" si="226"/>
        <v>-7.2701371604617926E-4</v>
      </c>
      <c r="CH158" s="65">
        <f t="shared" si="227"/>
        <v>-0.57668827462400629</v>
      </c>
      <c r="CI158" s="66">
        <f t="shared" si="228"/>
        <v>0.99927325049439342</v>
      </c>
      <c r="CJ158" s="66">
        <f t="shared" si="229"/>
        <v>0.56175566993578396</v>
      </c>
      <c r="CK158" s="65">
        <f t="shared" ref="CK158:CK162" si="304">$S$58/(S158*CI158+(1-S158)*CJ158*EXP($Q$64-$Q$65/(CD158+$Q$66))/EXP($P$64-$P$65/(CD158+$P$66)))</f>
        <v>1073.7454084452224</v>
      </c>
      <c r="CL158" s="65">
        <f t="shared" si="230"/>
        <v>339.93546833921442</v>
      </c>
      <c r="CM158" s="65">
        <f t="shared" si="231"/>
        <v>1.5953526072673097</v>
      </c>
      <c r="CN158" s="65">
        <f t="shared" si="232"/>
        <v>0.80109359513676892</v>
      </c>
      <c r="CO158" s="65">
        <f t="shared" si="233"/>
        <v>-7.2701371604617926E-4</v>
      </c>
      <c r="CP158" s="65">
        <f t="shared" si="234"/>
        <v>-0.57668827462400629</v>
      </c>
      <c r="CQ158" s="66">
        <f t="shared" si="235"/>
        <v>0.99927325049439342</v>
      </c>
      <c r="CR158" s="66">
        <f t="shared" si="236"/>
        <v>0.56175566993578396</v>
      </c>
      <c r="CS158" s="65">
        <f t="shared" ref="CS158:CS162" si="305">$S$58/(S158*CQ158+(1-S158)*CR158*EXP($Q$64-$Q$65/(CL158+$Q$66))/EXP($P$64-$P$65/(CL158+$P$66)))</f>
        <v>1073.7454084452224</v>
      </c>
      <c r="CT158" s="65">
        <f t="shared" si="237"/>
        <v>339.93546833921442</v>
      </c>
      <c r="CU158" s="65">
        <f t="shared" si="238"/>
        <v>1.5953526072673097</v>
      </c>
      <c r="CV158" s="65">
        <f t="shared" si="239"/>
        <v>0.80109359513676892</v>
      </c>
      <c r="CW158" s="65">
        <f t="shared" si="240"/>
        <v>-7.2701371604617926E-4</v>
      </c>
      <c r="CX158" s="65">
        <f t="shared" si="241"/>
        <v>-0.57668827462400629</v>
      </c>
      <c r="CY158" s="66">
        <f t="shared" si="242"/>
        <v>0.99927325049439342</v>
      </c>
      <c r="CZ158" s="66">
        <f t="shared" si="243"/>
        <v>0.56175566993578396</v>
      </c>
      <c r="DA158" s="65">
        <f t="shared" ref="DA158:DA162" si="306">$S$58/(S158*CY158+(1-S158)*CZ158*EXP($Q$64-$Q$65/(CT158+$Q$66))/EXP($P$64-$P$65/(CT158+$P$66)))</f>
        <v>1073.7454084452224</v>
      </c>
      <c r="DB158" s="65">
        <f t="shared" si="244"/>
        <v>339.93546833921442</v>
      </c>
      <c r="DC158" s="65">
        <f t="shared" si="245"/>
        <v>1.5953526072673097</v>
      </c>
      <c r="DD158" s="65">
        <f t="shared" si="246"/>
        <v>0.80109359513676892</v>
      </c>
      <c r="DE158" s="65">
        <f t="shared" si="247"/>
        <v>-7.2701371604617926E-4</v>
      </c>
      <c r="DF158" s="65">
        <f t="shared" si="248"/>
        <v>-0.57668827462400629</v>
      </c>
      <c r="DG158" s="66">
        <f t="shared" si="249"/>
        <v>0.99927325049439342</v>
      </c>
      <c r="DH158" s="66">
        <f t="shared" si="250"/>
        <v>0.56175566993578396</v>
      </c>
      <c r="DI158" s="65">
        <f t="shared" ref="DI158:DI162" si="307">$S$58/(S158*DG158+(1-S158)*DH158*EXP($Q$64-$Q$65/(DB158+$Q$66))/EXP($P$64-$P$65/(DB158+$P$66)))</f>
        <v>1073.7454084452224</v>
      </c>
      <c r="DJ158" s="65">
        <f t="shared" si="251"/>
        <v>339.93546833921442</v>
      </c>
      <c r="DK158" s="65">
        <f t="shared" si="252"/>
        <v>1.5953526072673097</v>
      </c>
      <c r="DL158" s="65">
        <f t="shared" si="253"/>
        <v>0.80109359513676892</v>
      </c>
      <c r="DM158" s="65">
        <f t="shared" si="254"/>
        <v>-7.2701371604617926E-4</v>
      </c>
      <c r="DN158" s="65">
        <f t="shared" si="255"/>
        <v>-0.57668827462400629</v>
      </c>
      <c r="DO158" s="66">
        <f t="shared" si="256"/>
        <v>0.99927325049439342</v>
      </c>
      <c r="DP158" s="66">
        <f t="shared" si="257"/>
        <v>0.56175566993578396</v>
      </c>
      <c r="DQ158" s="65">
        <f t="shared" ref="DQ158:DQ162" si="308">$S$58/(S158*DO158+(1-S158)*DP158*EXP($Q$64-$Q$65/(DJ158+$Q$66))/EXP($P$64-$P$65/(DJ158+$P$66)))</f>
        <v>1073.7454084452224</v>
      </c>
      <c r="DR158" s="65">
        <f t="shared" si="258"/>
        <v>339.93546833921442</v>
      </c>
      <c r="DS158" s="65">
        <f t="shared" si="259"/>
        <v>1.5953526072673097</v>
      </c>
      <c r="DT158" s="65">
        <f t="shared" si="260"/>
        <v>0.80109359513676892</v>
      </c>
      <c r="DU158" s="65">
        <f t="shared" si="261"/>
        <v>-7.2701371604617926E-4</v>
      </c>
      <c r="DV158" s="65">
        <f t="shared" si="262"/>
        <v>-0.57668827462400629</v>
      </c>
      <c r="DW158" s="66">
        <f t="shared" si="263"/>
        <v>0.99927325049439342</v>
      </c>
      <c r="DX158" s="66">
        <f t="shared" si="264"/>
        <v>0.56175566993578396</v>
      </c>
      <c r="DY158" s="65">
        <f t="shared" ref="DY158:DY162" si="309">$S$58/(S158*DW158+(1-S158)*DX158*EXP($Q$64-$Q$65/(DR158+$Q$66))/EXP($P$64-$P$65/(DR158+$P$66)))</f>
        <v>1073.7454084452224</v>
      </c>
      <c r="DZ158" s="65">
        <f t="shared" si="265"/>
        <v>339.93546833921442</v>
      </c>
      <c r="EA158" s="65">
        <f t="shared" si="266"/>
        <v>1.5953526072673097</v>
      </c>
      <c r="EB158" s="65">
        <f t="shared" si="267"/>
        <v>0.80109359513676892</v>
      </c>
      <c r="EC158" s="65">
        <f t="shared" si="268"/>
        <v>-7.2701371604617926E-4</v>
      </c>
      <c r="ED158" s="65">
        <f t="shared" si="269"/>
        <v>-0.57668827462400629</v>
      </c>
      <c r="EE158" s="66">
        <f t="shared" si="270"/>
        <v>0.99927325049439342</v>
      </c>
      <c r="EF158" s="66">
        <f t="shared" si="271"/>
        <v>0.56175566993578396</v>
      </c>
      <c r="EG158" s="65">
        <f t="shared" ref="EG158:EG162" si="310">$S$58/(S158*EE158+(1-S158)*EF158*EXP($Q$64-$Q$65/(DZ158+$Q$66))/EXP($P$64-$P$65/(DZ158+$P$66)))</f>
        <v>1073.7454084452224</v>
      </c>
      <c r="EH158" s="65">
        <f t="shared" si="272"/>
        <v>339.93546833921442</v>
      </c>
      <c r="EI158" s="65">
        <f t="shared" si="273"/>
        <v>1.5953526072673097</v>
      </c>
      <c r="EJ158" s="65">
        <f t="shared" si="274"/>
        <v>0.80109359513676892</v>
      </c>
      <c r="EK158" s="65">
        <f t="shared" si="275"/>
        <v>-7.2701371604617926E-4</v>
      </c>
      <c r="EL158" s="65">
        <f t="shared" si="276"/>
        <v>-0.57668827462400629</v>
      </c>
      <c r="EM158" s="66">
        <f t="shared" si="277"/>
        <v>0.99927325049439342</v>
      </c>
      <c r="EN158" s="66">
        <f t="shared" si="278"/>
        <v>0.56175566993578396</v>
      </c>
      <c r="EO158" s="65">
        <f t="shared" ref="EO158:EO162" si="311">$S$58/(S158*EM158+(1-S158)*EN158*EXP($Q$64-$Q$65/(EH158+$Q$66))/EXP($P$64-$P$65/(EH158+$P$66)))</f>
        <v>1073.7454084452224</v>
      </c>
      <c r="EP158" s="65">
        <f t="shared" si="279"/>
        <v>339.93546833921442</v>
      </c>
      <c r="EQ158" s="65">
        <f t="shared" si="280"/>
        <v>1.5953526072673097</v>
      </c>
      <c r="ER158" s="65">
        <f t="shared" si="281"/>
        <v>0.80109359513676892</v>
      </c>
      <c r="ES158" s="65">
        <f t="shared" si="282"/>
        <v>-7.2701371604617926E-4</v>
      </c>
      <c r="ET158" s="65">
        <f t="shared" si="283"/>
        <v>-0.57668827462400629</v>
      </c>
      <c r="EU158" s="66">
        <f t="shared" si="284"/>
        <v>0.99927325049439342</v>
      </c>
      <c r="EV158" s="66">
        <f t="shared" si="285"/>
        <v>0.56175566993578396</v>
      </c>
      <c r="EW158" s="65">
        <f t="shared" si="178"/>
        <v>0.98091323969622779</v>
      </c>
      <c r="EX158" s="65">
        <f t="shared" si="286"/>
        <v>66.785468339214447</v>
      </c>
      <c r="EY158" s="16"/>
      <c r="EZ158" s="16"/>
      <c r="FA158" s="16"/>
      <c r="FB158" s="16"/>
      <c r="FC158" s="16"/>
      <c r="FD158" s="16"/>
      <c r="FE158" s="16"/>
      <c r="FF158" s="16"/>
      <c r="FG158" s="16"/>
      <c r="FH158" s="16"/>
      <c r="FI158" s="16"/>
      <c r="FJ158" s="16"/>
    </row>
    <row r="159" spans="19:166" x14ac:dyDescent="0.3">
      <c r="S159" s="50">
        <v>0.97</v>
      </c>
      <c r="T159" s="65">
        <f t="shared" si="179"/>
        <v>0.96913026770846666</v>
      </c>
      <c r="U159" s="65">
        <f t="shared" si="180"/>
        <v>3.0869732291533274E-2</v>
      </c>
      <c r="V159" s="65">
        <f t="shared" si="181"/>
        <v>0.96913026770846666</v>
      </c>
      <c r="W159" s="65">
        <f t="shared" si="182"/>
        <v>3.0869732291533274E-2</v>
      </c>
      <c r="X159" s="65">
        <f t="shared" si="183"/>
        <v>0.96661496704148897</v>
      </c>
      <c r="Y159" s="65">
        <f t="shared" si="184"/>
        <v>3.3385032958511085E-2</v>
      </c>
      <c r="Z159" s="55">
        <f t="shared" si="162"/>
        <v>339.41735686993462</v>
      </c>
      <c r="AA159" s="65">
        <f t="shared" si="185"/>
        <v>1.5964905114616579</v>
      </c>
      <c r="AB159" s="65">
        <f t="shared" si="186"/>
        <v>0.80082244091296884</v>
      </c>
      <c r="AC159" s="65">
        <f t="shared" si="295"/>
        <v>-4.0719787897801341E-4</v>
      </c>
      <c r="AD159" s="65">
        <f t="shared" si="296"/>
        <v>-0.58654920891386264</v>
      </c>
      <c r="AE159" s="66">
        <f t="shared" si="187"/>
        <v>0.99959288501482657</v>
      </c>
      <c r="AF159" s="66">
        <f t="shared" si="188"/>
        <v>0.55624345664046349</v>
      </c>
      <c r="AG159" s="65">
        <f t="shared" si="297"/>
        <v>1067.7373651049061</v>
      </c>
      <c r="AH159" s="65">
        <f t="shared" si="189"/>
        <v>339.75921179394294</v>
      </c>
      <c r="AI159" s="65">
        <f t="shared" si="190"/>
        <v>1.5957392308440534</v>
      </c>
      <c r="AJ159" s="65">
        <f t="shared" si="191"/>
        <v>0.80100143358992715</v>
      </c>
      <c r="AK159" s="65">
        <f t="shared" si="287"/>
        <v>-4.0684849481253775E-4</v>
      </c>
      <c r="AL159" s="65">
        <f t="shared" si="288"/>
        <v>-0.58586897115524617</v>
      </c>
      <c r="AM159" s="66">
        <f t="shared" si="289"/>
        <v>0.99959323425681346</v>
      </c>
      <c r="AN159" s="66">
        <f t="shared" si="290"/>
        <v>0.55662196316527346</v>
      </c>
      <c r="AO159" s="65">
        <f t="shared" si="298"/>
        <v>1067.7296768807878</v>
      </c>
      <c r="AP159" s="65">
        <f t="shared" si="192"/>
        <v>339.7589857428494</v>
      </c>
      <c r="AQ159" s="65">
        <f t="shared" si="193"/>
        <v>1.5957397270110885</v>
      </c>
      <c r="AR159" s="65">
        <f t="shared" si="194"/>
        <v>0.80100131533707397</v>
      </c>
      <c r="AS159" s="65">
        <f t="shared" si="291"/>
        <v>-4.0684872566412907E-4</v>
      </c>
      <c r="AT159" s="65">
        <f t="shared" si="292"/>
        <v>-0.58586942047385437</v>
      </c>
      <c r="AU159" s="66">
        <f t="shared" si="293"/>
        <v>0.99959323402605582</v>
      </c>
      <c r="AV159" s="66">
        <f t="shared" si="294"/>
        <v>0.55662171306472386</v>
      </c>
      <c r="AW159" s="65">
        <f t="shared" si="299"/>
        <v>1067.7296819562177</v>
      </c>
      <c r="AX159" s="65">
        <f t="shared" si="195"/>
        <v>339.75898589207884</v>
      </c>
      <c r="AY159" s="65">
        <f t="shared" si="196"/>
        <v>1.5957397266835396</v>
      </c>
      <c r="AZ159" s="65">
        <f t="shared" si="197"/>
        <v>0.80100131541513964</v>
      </c>
      <c r="BA159" s="65">
        <f t="shared" si="198"/>
        <v>-4.0684872551168677E-4</v>
      </c>
      <c r="BB159" s="65">
        <f t="shared" si="199"/>
        <v>-0.58586942017723331</v>
      </c>
      <c r="BC159" s="66">
        <f t="shared" si="200"/>
        <v>0.99959323402620814</v>
      </c>
      <c r="BD159" s="66">
        <f t="shared" si="201"/>
        <v>0.55662171322982956</v>
      </c>
      <c r="BE159" s="65">
        <f t="shared" si="300"/>
        <v>1067.7296819528672</v>
      </c>
      <c r="BF159" s="65">
        <f t="shared" si="202"/>
        <v>339.75898589198039</v>
      </c>
      <c r="BG159" s="65">
        <f t="shared" si="203"/>
        <v>1.5957397266837556</v>
      </c>
      <c r="BH159" s="65">
        <f t="shared" si="204"/>
        <v>0.80100131541508812</v>
      </c>
      <c r="BI159" s="65">
        <f t="shared" si="205"/>
        <v>-4.0684872551186718E-4</v>
      </c>
      <c r="BJ159" s="65">
        <f t="shared" si="206"/>
        <v>-0.58586942017742927</v>
      </c>
      <c r="BK159" s="66">
        <f t="shared" si="207"/>
        <v>0.99959323402620803</v>
      </c>
      <c r="BL159" s="66">
        <f t="shared" si="208"/>
        <v>0.55662171322972054</v>
      </c>
      <c r="BM159" s="65">
        <f t="shared" si="301"/>
        <v>1067.7296819528694</v>
      </c>
      <c r="BN159" s="65">
        <f t="shared" si="209"/>
        <v>339.75898589198044</v>
      </c>
      <c r="BO159" s="65">
        <f t="shared" si="210"/>
        <v>1.5957397266837554</v>
      </c>
      <c r="BP159" s="65">
        <f t="shared" si="211"/>
        <v>0.80100131541508812</v>
      </c>
      <c r="BQ159" s="65">
        <f t="shared" si="212"/>
        <v>-4.0684872551186718E-4</v>
      </c>
      <c r="BR159" s="65">
        <f t="shared" si="213"/>
        <v>-0.58586942017742882</v>
      </c>
      <c r="BS159" s="66">
        <f t="shared" si="214"/>
        <v>0.99959323402620803</v>
      </c>
      <c r="BT159" s="66">
        <f t="shared" si="215"/>
        <v>0.55662171322972076</v>
      </c>
      <c r="BU159" s="65">
        <f t="shared" si="302"/>
        <v>1067.7296819528694</v>
      </c>
      <c r="BV159" s="65">
        <f t="shared" si="216"/>
        <v>339.75898589198044</v>
      </c>
      <c r="BW159" s="65">
        <f t="shared" si="217"/>
        <v>1.5957397266837554</v>
      </c>
      <c r="BX159" s="65">
        <f t="shared" si="218"/>
        <v>0.80100131541508812</v>
      </c>
      <c r="BY159" s="65">
        <f t="shared" si="219"/>
        <v>-4.0684872551186718E-4</v>
      </c>
      <c r="BZ159" s="65">
        <f t="shared" si="220"/>
        <v>-0.58586942017742882</v>
      </c>
      <c r="CA159" s="66">
        <f t="shared" si="221"/>
        <v>0.99959323402620803</v>
      </c>
      <c r="CB159" s="66">
        <f t="shared" si="222"/>
        <v>0.55662171322972076</v>
      </c>
      <c r="CC159" s="65">
        <f t="shared" si="303"/>
        <v>1067.7296819528694</v>
      </c>
      <c r="CD159" s="65">
        <f t="shared" si="223"/>
        <v>339.75898589198044</v>
      </c>
      <c r="CE159" s="65">
        <f t="shared" si="224"/>
        <v>1.5957397266837554</v>
      </c>
      <c r="CF159" s="65">
        <f t="shared" si="225"/>
        <v>0.80100131541508812</v>
      </c>
      <c r="CG159" s="65">
        <f t="shared" si="226"/>
        <v>-4.0684872551186718E-4</v>
      </c>
      <c r="CH159" s="65">
        <f t="shared" si="227"/>
        <v>-0.58586942017742882</v>
      </c>
      <c r="CI159" s="66">
        <f t="shared" si="228"/>
        <v>0.99959323402620803</v>
      </c>
      <c r="CJ159" s="66">
        <f t="shared" si="229"/>
        <v>0.55662171322972076</v>
      </c>
      <c r="CK159" s="65">
        <f t="shared" si="304"/>
        <v>1067.7296819528694</v>
      </c>
      <c r="CL159" s="65">
        <f t="shared" si="230"/>
        <v>339.75898589198044</v>
      </c>
      <c r="CM159" s="65">
        <f t="shared" si="231"/>
        <v>1.5957397266837554</v>
      </c>
      <c r="CN159" s="65">
        <f t="shared" si="232"/>
        <v>0.80100131541508812</v>
      </c>
      <c r="CO159" s="65">
        <f t="shared" si="233"/>
        <v>-4.0684872551186718E-4</v>
      </c>
      <c r="CP159" s="65">
        <f t="shared" si="234"/>
        <v>-0.58586942017742882</v>
      </c>
      <c r="CQ159" s="66">
        <f t="shared" si="235"/>
        <v>0.99959323402620803</v>
      </c>
      <c r="CR159" s="66">
        <f t="shared" si="236"/>
        <v>0.55662171322972076</v>
      </c>
      <c r="CS159" s="65">
        <f t="shared" si="305"/>
        <v>1067.7296819528694</v>
      </c>
      <c r="CT159" s="65">
        <f t="shared" si="237"/>
        <v>339.75898589198044</v>
      </c>
      <c r="CU159" s="65">
        <f t="shared" si="238"/>
        <v>1.5957397266837554</v>
      </c>
      <c r="CV159" s="65">
        <f t="shared" si="239"/>
        <v>0.80100131541508812</v>
      </c>
      <c r="CW159" s="65">
        <f t="shared" si="240"/>
        <v>-4.0684872551186718E-4</v>
      </c>
      <c r="CX159" s="65">
        <f t="shared" si="241"/>
        <v>-0.58586942017742882</v>
      </c>
      <c r="CY159" s="66">
        <f t="shared" si="242"/>
        <v>0.99959323402620803</v>
      </c>
      <c r="CZ159" s="66">
        <f t="shared" si="243"/>
        <v>0.55662171322972076</v>
      </c>
      <c r="DA159" s="65">
        <f t="shared" si="306"/>
        <v>1067.7296819528694</v>
      </c>
      <c r="DB159" s="65">
        <f t="shared" si="244"/>
        <v>339.75898589198044</v>
      </c>
      <c r="DC159" s="65">
        <f t="shared" si="245"/>
        <v>1.5957397266837554</v>
      </c>
      <c r="DD159" s="65">
        <f t="shared" si="246"/>
        <v>0.80100131541508812</v>
      </c>
      <c r="DE159" s="65">
        <f t="shared" si="247"/>
        <v>-4.0684872551186718E-4</v>
      </c>
      <c r="DF159" s="65">
        <f t="shared" si="248"/>
        <v>-0.58586942017742882</v>
      </c>
      <c r="DG159" s="66">
        <f t="shared" si="249"/>
        <v>0.99959323402620803</v>
      </c>
      <c r="DH159" s="66">
        <f t="shared" si="250"/>
        <v>0.55662171322972076</v>
      </c>
      <c r="DI159" s="65">
        <f t="shared" si="307"/>
        <v>1067.7296819528694</v>
      </c>
      <c r="DJ159" s="65">
        <f t="shared" si="251"/>
        <v>339.75898589198044</v>
      </c>
      <c r="DK159" s="65">
        <f t="shared" si="252"/>
        <v>1.5957397266837554</v>
      </c>
      <c r="DL159" s="65">
        <f t="shared" si="253"/>
        <v>0.80100131541508812</v>
      </c>
      <c r="DM159" s="65">
        <f t="shared" si="254"/>
        <v>-4.0684872551186718E-4</v>
      </c>
      <c r="DN159" s="65">
        <f t="shared" si="255"/>
        <v>-0.58586942017742882</v>
      </c>
      <c r="DO159" s="66">
        <f t="shared" si="256"/>
        <v>0.99959323402620803</v>
      </c>
      <c r="DP159" s="66">
        <f t="shared" si="257"/>
        <v>0.55662171322972076</v>
      </c>
      <c r="DQ159" s="65">
        <f t="shared" si="308"/>
        <v>1067.7296819528694</v>
      </c>
      <c r="DR159" s="65">
        <f t="shared" si="258"/>
        <v>339.75898589198044</v>
      </c>
      <c r="DS159" s="65">
        <f t="shared" si="259"/>
        <v>1.5957397266837554</v>
      </c>
      <c r="DT159" s="65">
        <f t="shared" si="260"/>
        <v>0.80100131541508812</v>
      </c>
      <c r="DU159" s="65">
        <f t="shared" si="261"/>
        <v>-4.0684872551186718E-4</v>
      </c>
      <c r="DV159" s="65">
        <f t="shared" si="262"/>
        <v>-0.58586942017742882</v>
      </c>
      <c r="DW159" s="66">
        <f t="shared" si="263"/>
        <v>0.99959323402620803</v>
      </c>
      <c r="DX159" s="66">
        <f t="shared" si="264"/>
        <v>0.55662171322972076</v>
      </c>
      <c r="DY159" s="65">
        <f t="shared" si="309"/>
        <v>1067.7296819528694</v>
      </c>
      <c r="DZ159" s="65">
        <f t="shared" si="265"/>
        <v>339.75898589198044</v>
      </c>
      <c r="EA159" s="65">
        <f t="shared" si="266"/>
        <v>1.5957397266837554</v>
      </c>
      <c r="EB159" s="65">
        <f t="shared" si="267"/>
        <v>0.80100131541508812</v>
      </c>
      <c r="EC159" s="65">
        <f t="shared" si="268"/>
        <v>-4.0684872551186718E-4</v>
      </c>
      <c r="ED159" s="65">
        <f t="shared" si="269"/>
        <v>-0.58586942017742882</v>
      </c>
      <c r="EE159" s="66">
        <f t="shared" si="270"/>
        <v>0.99959323402620803</v>
      </c>
      <c r="EF159" s="66">
        <f t="shared" si="271"/>
        <v>0.55662171322972076</v>
      </c>
      <c r="EG159" s="65">
        <f t="shared" si="310"/>
        <v>1067.7296819528694</v>
      </c>
      <c r="EH159" s="65">
        <f t="shared" si="272"/>
        <v>339.75898589198044</v>
      </c>
      <c r="EI159" s="65">
        <f t="shared" si="273"/>
        <v>1.5957397266837554</v>
      </c>
      <c r="EJ159" s="65">
        <f t="shared" si="274"/>
        <v>0.80100131541508812</v>
      </c>
      <c r="EK159" s="65">
        <f t="shared" si="275"/>
        <v>-4.0684872551186718E-4</v>
      </c>
      <c r="EL159" s="65">
        <f t="shared" si="276"/>
        <v>-0.58586942017742882</v>
      </c>
      <c r="EM159" s="66">
        <f t="shared" si="277"/>
        <v>0.99959323402620803</v>
      </c>
      <c r="EN159" s="66">
        <f t="shared" si="278"/>
        <v>0.55662171322972076</v>
      </c>
      <c r="EO159" s="65">
        <f t="shared" si="311"/>
        <v>1067.7296819528694</v>
      </c>
      <c r="EP159" s="65">
        <f t="shared" si="279"/>
        <v>339.75898589198044</v>
      </c>
      <c r="EQ159" s="65">
        <f t="shared" si="280"/>
        <v>1.5957397266837554</v>
      </c>
      <c r="ER159" s="65">
        <f t="shared" si="281"/>
        <v>0.80100131541508812</v>
      </c>
      <c r="ES159" s="65">
        <f t="shared" si="282"/>
        <v>-4.0684872551186718E-4</v>
      </c>
      <c r="ET159" s="65">
        <f t="shared" si="283"/>
        <v>-0.58586942017742882</v>
      </c>
      <c r="EU159" s="66">
        <f t="shared" si="284"/>
        <v>0.99959323402620803</v>
      </c>
      <c r="EV159" s="66">
        <f t="shared" si="285"/>
        <v>0.55662171322972076</v>
      </c>
      <c r="EW159" s="65">
        <f t="shared" si="178"/>
        <v>0.98589380957005213</v>
      </c>
      <c r="EX159" s="65">
        <f t="shared" si="286"/>
        <v>66.608985891980467</v>
      </c>
      <c r="EY159" s="16"/>
      <c r="EZ159" s="16"/>
      <c r="FA159" s="16"/>
      <c r="FB159" s="16"/>
      <c r="FC159" s="16"/>
      <c r="FD159" s="16"/>
      <c r="FE159" s="16"/>
      <c r="FF159" s="16"/>
      <c r="FG159" s="16"/>
      <c r="FH159" s="16"/>
      <c r="FI159" s="16"/>
      <c r="FJ159" s="16"/>
    </row>
    <row r="160" spans="19:166" x14ac:dyDescent="0.3">
      <c r="S160" s="50">
        <v>0.98</v>
      </c>
      <c r="T160" s="65">
        <f t="shared" si="179"/>
        <v>0.97941402579653203</v>
      </c>
      <c r="U160" s="65">
        <f t="shared" si="180"/>
        <v>2.0585974203468034E-2</v>
      </c>
      <c r="V160" s="65">
        <f t="shared" si="181"/>
        <v>0.97941402579653203</v>
      </c>
      <c r="W160" s="65">
        <f t="shared" si="182"/>
        <v>2.0585974203468034E-2</v>
      </c>
      <c r="X160" s="65">
        <f t="shared" si="183"/>
        <v>0.97771739130434787</v>
      </c>
      <c r="Y160" s="65">
        <f t="shared" si="184"/>
        <v>2.2282608695652198E-2</v>
      </c>
      <c r="Z160" s="55">
        <f t="shared" si="162"/>
        <v>339.35719884264699</v>
      </c>
      <c r="AA160" s="65">
        <f t="shared" si="185"/>
        <v>1.5966229115633892</v>
      </c>
      <c r="AB160" s="65">
        <f t="shared" si="186"/>
        <v>0.80079090945128173</v>
      </c>
      <c r="AC160" s="65">
        <f t="shared" si="295"/>
        <v>-1.7999749414314946E-4</v>
      </c>
      <c r="AD160" s="65">
        <f t="shared" si="296"/>
        <v>-0.59552974872875941</v>
      </c>
      <c r="AE160" s="66">
        <f t="shared" si="187"/>
        <v>0.99982001870443393</v>
      </c>
      <c r="AF160" s="66">
        <f t="shared" si="188"/>
        <v>0.5512704536795916</v>
      </c>
      <c r="AG160" s="65">
        <f t="shared" si="297"/>
        <v>1061.7842342180227</v>
      </c>
      <c r="AH160" s="65">
        <f t="shared" si="189"/>
        <v>339.58378841838879</v>
      </c>
      <c r="AI160" s="65">
        <f t="shared" si="190"/>
        <v>1.5961245185196196</v>
      </c>
      <c r="AJ160" s="65">
        <f t="shared" si="191"/>
        <v>0.80090962324411286</v>
      </c>
      <c r="AK160" s="65">
        <f t="shared" si="287"/>
        <v>-1.7989559501501579E-4</v>
      </c>
      <c r="AL160" s="65">
        <f t="shared" si="288"/>
        <v>-0.59507347393749321</v>
      </c>
      <c r="AM160" s="66">
        <f t="shared" si="289"/>
        <v>0.99982012058522729</v>
      </c>
      <c r="AN160" s="66">
        <f t="shared" si="290"/>
        <v>0.55152204188308818</v>
      </c>
      <c r="AO160" s="65">
        <f t="shared" si="298"/>
        <v>1061.7809029485963</v>
      </c>
      <c r="AP160" s="65">
        <f t="shared" si="192"/>
        <v>339.58369003627286</v>
      </c>
      <c r="AQ160" s="65">
        <f t="shared" si="193"/>
        <v>1.5961247347370398</v>
      </c>
      <c r="AR160" s="65">
        <f t="shared" si="194"/>
        <v>0.8009095717307585</v>
      </c>
      <c r="AS160" s="65">
        <f t="shared" si="291"/>
        <v>-1.7989563923563601E-4</v>
      </c>
      <c r="AT160" s="65">
        <f t="shared" si="292"/>
        <v>-0.59507367190378746</v>
      </c>
      <c r="AU160" s="66">
        <f t="shared" si="293"/>
        <v>0.99982012054101466</v>
      </c>
      <c r="AV160" s="66">
        <f t="shared" si="294"/>
        <v>0.55152193270032412</v>
      </c>
      <c r="AW160" s="65">
        <f t="shared" si="299"/>
        <v>1061.7809043934124</v>
      </c>
      <c r="AX160" s="65">
        <f t="shared" si="195"/>
        <v>339.58369007894248</v>
      </c>
      <c r="AY160" s="65">
        <f t="shared" si="196"/>
        <v>1.5961247346432632</v>
      </c>
      <c r="AZ160" s="65">
        <f t="shared" si="197"/>
        <v>0.80090957175310051</v>
      </c>
      <c r="BA160" s="65">
        <f t="shared" si="198"/>
        <v>-1.798956392165315E-4</v>
      </c>
      <c r="BB160" s="65">
        <f t="shared" si="199"/>
        <v>-0.59507367181792636</v>
      </c>
      <c r="BC160" s="66">
        <f t="shared" si="200"/>
        <v>0.99982012054103375</v>
      </c>
      <c r="BD160" s="66">
        <f t="shared" si="201"/>
        <v>0.55152193274767847</v>
      </c>
      <c r="BE160" s="65">
        <f t="shared" si="300"/>
        <v>1061.7809043927859</v>
      </c>
      <c r="BF160" s="65">
        <f t="shared" si="202"/>
        <v>339.58369007892401</v>
      </c>
      <c r="BG160" s="65">
        <f t="shared" si="203"/>
        <v>1.5961247346433041</v>
      </c>
      <c r="BH160" s="65">
        <f t="shared" si="204"/>
        <v>0.80090957175309085</v>
      </c>
      <c r="BI160" s="65">
        <f t="shared" si="205"/>
        <v>-1.7989563921648986E-4</v>
      </c>
      <c r="BJ160" s="65">
        <f t="shared" si="206"/>
        <v>-0.59507367181796367</v>
      </c>
      <c r="BK160" s="66">
        <f t="shared" si="207"/>
        <v>0.99982012054103375</v>
      </c>
      <c r="BL160" s="66">
        <f t="shared" si="208"/>
        <v>0.55152193274765782</v>
      </c>
      <c r="BM160" s="65">
        <f t="shared" si="301"/>
        <v>1061.7809043927862</v>
      </c>
      <c r="BN160" s="65">
        <f t="shared" si="209"/>
        <v>339.58369007892401</v>
      </c>
      <c r="BO160" s="65">
        <f t="shared" si="210"/>
        <v>1.5961247346433041</v>
      </c>
      <c r="BP160" s="65">
        <f t="shared" si="211"/>
        <v>0.80090957175309085</v>
      </c>
      <c r="BQ160" s="65">
        <f t="shared" si="212"/>
        <v>-1.7989563921648986E-4</v>
      </c>
      <c r="BR160" s="65">
        <f t="shared" si="213"/>
        <v>-0.59507367181796367</v>
      </c>
      <c r="BS160" s="66">
        <f t="shared" si="214"/>
        <v>0.99982012054103375</v>
      </c>
      <c r="BT160" s="66">
        <f t="shared" si="215"/>
        <v>0.55152193274765782</v>
      </c>
      <c r="BU160" s="65">
        <f t="shared" si="302"/>
        <v>1061.7809043927862</v>
      </c>
      <c r="BV160" s="65">
        <f t="shared" si="216"/>
        <v>339.58369007892401</v>
      </c>
      <c r="BW160" s="65">
        <f t="shared" si="217"/>
        <v>1.5961247346433041</v>
      </c>
      <c r="BX160" s="65">
        <f t="shared" si="218"/>
        <v>0.80090957175309085</v>
      </c>
      <c r="BY160" s="65">
        <f t="shared" si="219"/>
        <v>-1.7989563921648986E-4</v>
      </c>
      <c r="BZ160" s="65">
        <f t="shared" si="220"/>
        <v>-0.59507367181796367</v>
      </c>
      <c r="CA160" s="66">
        <f t="shared" si="221"/>
        <v>0.99982012054103375</v>
      </c>
      <c r="CB160" s="66">
        <f t="shared" si="222"/>
        <v>0.55152193274765782</v>
      </c>
      <c r="CC160" s="65">
        <f t="shared" si="303"/>
        <v>1061.7809043927862</v>
      </c>
      <c r="CD160" s="65">
        <f t="shared" si="223"/>
        <v>339.58369007892401</v>
      </c>
      <c r="CE160" s="65">
        <f t="shared" si="224"/>
        <v>1.5961247346433041</v>
      </c>
      <c r="CF160" s="65">
        <f t="shared" si="225"/>
        <v>0.80090957175309085</v>
      </c>
      <c r="CG160" s="65">
        <f t="shared" si="226"/>
        <v>-1.7989563921648986E-4</v>
      </c>
      <c r="CH160" s="65">
        <f t="shared" si="227"/>
        <v>-0.59507367181796367</v>
      </c>
      <c r="CI160" s="66">
        <f t="shared" si="228"/>
        <v>0.99982012054103375</v>
      </c>
      <c r="CJ160" s="66">
        <f t="shared" si="229"/>
        <v>0.55152193274765782</v>
      </c>
      <c r="CK160" s="65">
        <f t="shared" si="304"/>
        <v>1061.7809043927862</v>
      </c>
      <c r="CL160" s="65">
        <f t="shared" si="230"/>
        <v>339.58369007892401</v>
      </c>
      <c r="CM160" s="65">
        <f t="shared" si="231"/>
        <v>1.5961247346433041</v>
      </c>
      <c r="CN160" s="65">
        <f t="shared" si="232"/>
        <v>0.80090957175309085</v>
      </c>
      <c r="CO160" s="65">
        <f t="shared" si="233"/>
        <v>-1.7989563921648986E-4</v>
      </c>
      <c r="CP160" s="65">
        <f t="shared" si="234"/>
        <v>-0.59507367181796367</v>
      </c>
      <c r="CQ160" s="66">
        <f t="shared" si="235"/>
        <v>0.99982012054103375</v>
      </c>
      <c r="CR160" s="66">
        <f t="shared" si="236"/>
        <v>0.55152193274765782</v>
      </c>
      <c r="CS160" s="65">
        <f t="shared" si="305"/>
        <v>1061.7809043927862</v>
      </c>
      <c r="CT160" s="65">
        <f t="shared" si="237"/>
        <v>339.58369007892401</v>
      </c>
      <c r="CU160" s="65">
        <f t="shared" si="238"/>
        <v>1.5961247346433041</v>
      </c>
      <c r="CV160" s="65">
        <f t="shared" si="239"/>
        <v>0.80090957175309085</v>
      </c>
      <c r="CW160" s="65">
        <f t="shared" si="240"/>
        <v>-1.7989563921648986E-4</v>
      </c>
      <c r="CX160" s="65">
        <f t="shared" si="241"/>
        <v>-0.59507367181796367</v>
      </c>
      <c r="CY160" s="66">
        <f t="shared" si="242"/>
        <v>0.99982012054103375</v>
      </c>
      <c r="CZ160" s="66">
        <f t="shared" si="243"/>
        <v>0.55152193274765782</v>
      </c>
      <c r="DA160" s="65">
        <f t="shared" si="306"/>
        <v>1061.7809043927862</v>
      </c>
      <c r="DB160" s="65">
        <f t="shared" si="244"/>
        <v>339.58369007892401</v>
      </c>
      <c r="DC160" s="65">
        <f t="shared" si="245"/>
        <v>1.5961247346433041</v>
      </c>
      <c r="DD160" s="65">
        <f t="shared" si="246"/>
        <v>0.80090957175309085</v>
      </c>
      <c r="DE160" s="65">
        <f t="shared" si="247"/>
        <v>-1.7989563921648986E-4</v>
      </c>
      <c r="DF160" s="65">
        <f t="shared" si="248"/>
        <v>-0.59507367181796367</v>
      </c>
      <c r="DG160" s="66">
        <f t="shared" si="249"/>
        <v>0.99982012054103375</v>
      </c>
      <c r="DH160" s="66">
        <f t="shared" si="250"/>
        <v>0.55152193274765782</v>
      </c>
      <c r="DI160" s="65">
        <f t="shared" si="307"/>
        <v>1061.7809043927862</v>
      </c>
      <c r="DJ160" s="65">
        <f t="shared" si="251"/>
        <v>339.58369007892401</v>
      </c>
      <c r="DK160" s="65">
        <f t="shared" si="252"/>
        <v>1.5961247346433041</v>
      </c>
      <c r="DL160" s="65">
        <f t="shared" si="253"/>
        <v>0.80090957175309085</v>
      </c>
      <c r="DM160" s="65">
        <f t="shared" si="254"/>
        <v>-1.7989563921648986E-4</v>
      </c>
      <c r="DN160" s="65">
        <f t="shared" si="255"/>
        <v>-0.59507367181796367</v>
      </c>
      <c r="DO160" s="66">
        <f t="shared" si="256"/>
        <v>0.99982012054103375</v>
      </c>
      <c r="DP160" s="66">
        <f t="shared" si="257"/>
        <v>0.55152193274765782</v>
      </c>
      <c r="DQ160" s="65">
        <f t="shared" si="308"/>
        <v>1061.7809043927862</v>
      </c>
      <c r="DR160" s="65">
        <f t="shared" si="258"/>
        <v>339.58369007892401</v>
      </c>
      <c r="DS160" s="65">
        <f t="shared" si="259"/>
        <v>1.5961247346433041</v>
      </c>
      <c r="DT160" s="65">
        <f t="shared" si="260"/>
        <v>0.80090957175309085</v>
      </c>
      <c r="DU160" s="65">
        <f t="shared" si="261"/>
        <v>-1.7989563921648986E-4</v>
      </c>
      <c r="DV160" s="65">
        <f t="shared" si="262"/>
        <v>-0.59507367181796367</v>
      </c>
      <c r="DW160" s="66">
        <f t="shared" si="263"/>
        <v>0.99982012054103375</v>
      </c>
      <c r="DX160" s="66">
        <f t="shared" si="264"/>
        <v>0.55152193274765782</v>
      </c>
      <c r="DY160" s="65">
        <f t="shared" si="309"/>
        <v>1061.7809043927862</v>
      </c>
      <c r="DZ160" s="65">
        <f t="shared" si="265"/>
        <v>339.58369007892401</v>
      </c>
      <c r="EA160" s="65">
        <f t="shared" si="266"/>
        <v>1.5961247346433041</v>
      </c>
      <c r="EB160" s="65">
        <f t="shared" si="267"/>
        <v>0.80090957175309085</v>
      </c>
      <c r="EC160" s="65">
        <f t="shared" si="268"/>
        <v>-1.7989563921648986E-4</v>
      </c>
      <c r="ED160" s="65">
        <f t="shared" si="269"/>
        <v>-0.59507367181796367</v>
      </c>
      <c r="EE160" s="66">
        <f t="shared" si="270"/>
        <v>0.99982012054103375</v>
      </c>
      <c r="EF160" s="66">
        <f t="shared" si="271"/>
        <v>0.55152193274765782</v>
      </c>
      <c r="EG160" s="65">
        <f t="shared" si="310"/>
        <v>1061.7809043927862</v>
      </c>
      <c r="EH160" s="65">
        <f t="shared" si="272"/>
        <v>339.58369007892401</v>
      </c>
      <c r="EI160" s="65">
        <f t="shared" si="273"/>
        <v>1.5961247346433041</v>
      </c>
      <c r="EJ160" s="65">
        <f t="shared" si="274"/>
        <v>0.80090957175309085</v>
      </c>
      <c r="EK160" s="65">
        <f t="shared" si="275"/>
        <v>-1.7989563921648986E-4</v>
      </c>
      <c r="EL160" s="65">
        <f t="shared" si="276"/>
        <v>-0.59507367181796367</v>
      </c>
      <c r="EM160" s="66">
        <f t="shared" si="277"/>
        <v>0.99982012054103375</v>
      </c>
      <c r="EN160" s="66">
        <f t="shared" si="278"/>
        <v>0.55152193274765782</v>
      </c>
      <c r="EO160" s="65">
        <f t="shared" si="311"/>
        <v>1061.7809043927862</v>
      </c>
      <c r="EP160" s="65">
        <f t="shared" si="279"/>
        <v>339.58369007892401</v>
      </c>
      <c r="EQ160" s="65">
        <f t="shared" si="280"/>
        <v>1.5961247346433041</v>
      </c>
      <c r="ER160" s="65">
        <f t="shared" si="281"/>
        <v>0.80090957175309085</v>
      </c>
      <c r="ES160" s="65">
        <f t="shared" si="282"/>
        <v>-1.7989563921648986E-4</v>
      </c>
      <c r="ET160" s="65">
        <f t="shared" si="283"/>
        <v>-0.59507367181796367</v>
      </c>
      <c r="EU160" s="66">
        <f t="shared" si="284"/>
        <v>0.99982012054103375</v>
      </c>
      <c r="EV160" s="66">
        <f t="shared" si="285"/>
        <v>0.55152193274765782</v>
      </c>
      <c r="EW160" s="65">
        <f t="shared" si="178"/>
        <v>0.99073302551334297</v>
      </c>
      <c r="EX160" s="65">
        <f t="shared" si="286"/>
        <v>66.43369007892403</v>
      </c>
      <c r="EY160" s="16"/>
      <c r="EZ160" s="16"/>
      <c r="FA160" s="16"/>
      <c r="FB160" s="16"/>
      <c r="FC160" s="16"/>
      <c r="FD160" s="16"/>
      <c r="FE160" s="16"/>
      <c r="FF160" s="16"/>
      <c r="FG160" s="16"/>
      <c r="FH160" s="16"/>
      <c r="FI160" s="16"/>
      <c r="FJ160" s="16"/>
    </row>
    <row r="161" spans="18:166" x14ac:dyDescent="0.3">
      <c r="S161" s="50">
        <v>0.99</v>
      </c>
      <c r="T161" s="65">
        <f t="shared" si="179"/>
        <v>0.98970393472038265</v>
      </c>
      <c r="U161" s="65">
        <f t="shared" si="180"/>
        <v>1.0296065279617218E-2</v>
      </c>
      <c r="V161" s="65">
        <f t="shared" si="181"/>
        <v>0.98970393472038265</v>
      </c>
      <c r="W161" s="65">
        <f t="shared" si="182"/>
        <v>1.0296065279617218E-2</v>
      </c>
      <c r="X161" s="65">
        <f t="shared" si="183"/>
        <v>0.98884570540225414</v>
      </c>
      <c r="Y161" s="65">
        <f t="shared" si="184"/>
        <v>1.1154294597745832E-2</v>
      </c>
      <c r="Z161" s="55">
        <f t="shared" si="162"/>
        <v>339.29704081535931</v>
      </c>
      <c r="AA161" s="65">
        <f t="shared" si="185"/>
        <v>1.5967553696007559</v>
      </c>
      <c r="AB161" s="65">
        <f t="shared" si="186"/>
        <v>0.80075936805059067</v>
      </c>
      <c r="AC161" s="65">
        <f t="shared" si="295"/>
        <v>-4.4756359798738508E-5</v>
      </c>
      <c r="AD161" s="65">
        <f t="shared" si="296"/>
        <v>-0.60452942956045264</v>
      </c>
      <c r="AE161" s="66">
        <f t="shared" si="187"/>
        <v>0.99995524464175223</v>
      </c>
      <c r="AF161" s="66">
        <f t="shared" si="188"/>
        <v>0.54633145359257895</v>
      </c>
      <c r="AG161" s="65">
        <f t="shared" si="297"/>
        <v>1055.9011868033663</v>
      </c>
      <c r="AH161" s="65">
        <f t="shared" si="189"/>
        <v>339.40966185285401</v>
      </c>
      <c r="AI161" s="65">
        <f t="shared" si="190"/>
        <v>1.5965074439771327</v>
      </c>
      <c r="AJ161" s="65">
        <f t="shared" si="191"/>
        <v>0.80081840817107153</v>
      </c>
      <c r="AK161" s="65">
        <f t="shared" si="287"/>
        <v>-4.474382415583112E-5</v>
      </c>
      <c r="AL161" s="65">
        <f t="shared" si="288"/>
        <v>-0.60429997842270899</v>
      </c>
      <c r="AM161" s="66">
        <f t="shared" si="289"/>
        <v>0.99995525717683409</v>
      </c>
      <c r="AN161" s="66">
        <f t="shared" si="290"/>
        <v>0.54645682434887222</v>
      </c>
      <c r="AO161" s="65">
        <f t="shared" si="298"/>
        <v>1055.9003752952551</v>
      </c>
      <c r="AP161" s="65">
        <f t="shared" si="192"/>
        <v>339.40963778077355</v>
      </c>
      <c r="AQ161" s="65">
        <f t="shared" si="193"/>
        <v>1.5965074969480761</v>
      </c>
      <c r="AR161" s="65">
        <f t="shared" si="194"/>
        <v>0.80081839555531653</v>
      </c>
      <c r="AS161" s="65">
        <f t="shared" si="291"/>
        <v>-4.4743826834803616E-5</v>
      </c>
      <c r="AT161" s="65">
        <f t="shared" si="292"/>
        <v>-0.60430002744909916</v>
      </c>
      <c r="AU161" s="66">
        <f t="shared" si="293"/>
        <v>0.99995525717415523</v>
      </c>
      <c r="AV161" s="66">
        <f t="shared" si="294"/>
        <v>0.54645679755806742</v>
      </c>
      <c r="AW161" s="65">
        <f t="shared" si="299"/>
        <v>1055.9003754686169</v>
      </c>
      <c r="AX161" s="65">
        <f t="shared" si="195"/>
        <v>339.409637785916</v>
      </c>
      <c r="AY161" s="65">
        <f t="shared" si="196"/>
        <v>1.5965074969367601</v>
      </c>
      <c r="AZ161" s="65">
        <f t="shared" si="197"/>
        <v>0.8008183955580116</v>
      </c>
      <c r="BA161" s="65">
        <f t="shared" si="198"/>
        <v>-4.4743826833987428E-5</v>
      </c>
      <c r="BB161" s="65">
        <f t="shared" si="199"/>
        <v>-0.60430002743862554</v>
      </c>
      <c r="BC161" s="66">
        <f t="shared" si="200"/>
        <v>0.99995525717415612</v>
      </c>
      <c r="BD161" s="66">
        <f t="shared" si="201"/>
        <v>0.54645679756379084</v>
      </c>
      <c r="BE161" s="65">
        <f t="shared" si="300"/>
        <v>1055.9003754685793</v>
      </c>
      <c r="BF161" s="65">
        <f t="shared" si="202"/>
        <v>339.40963778591492</v>
      </c>
      <c r="BG161" s="65">
        <f t="shared" si="203"/>
        <v>1.5965074969367623</v>
      </c>
      <c r="BH161" s="65">
        <f t="shared" si="204"/>
        <v>0.80081839555801104</v>
      </c>
      <c r="BI161" s="65">
        <f t="shared" si="205"/>
        <v>-4.4743826834000439E-5</v>
      </c>
      <c r="BJ161" s="65">
        <f t="shared" si="206"/>
        <v>-0.60430002743862754</v>
      </c>
      <c r="BK161" s="66">
        <f t="shared" si="207"/>
        <v>0.99995525717415612</v>
      </c>
      <c r="BL161" s="66">
        <f t="shared" si="208"/>
        <v>0.54645679756378973</v>
      </c>
      <c r="BM161" s="65">
        <f t="shared" si="301"/>
        <v>1055.9003754685793</v>
      </c>
      <c r="BN161" s="65">
        <f t="shared" si="209"/>
        <v>339.40963778591492</v>
      </c>
      <c r="BO161" s="65">
        <f t="shared" si="210"/>
        <v>1.5965074969367623</v>
      </c>
      <c r="BP161" s="65">
        <f t="shared" si="211"/>
        <v>0.80081839555801104</v>
      </c>
      <c r="BQ161" s="65">
        <f t="shared" si="212"/>
        <v>-4.4743826834000439E-5</v>
      </c>
      <c r="BR161" s="65">
        <f t="shared" si="213"/>
        <v>-0.60430002743862754</v>
      </c>
      <c r="BS161" s="66">
        <f t="shared" si="214"/>
        <v>0.99995525717415612</v>
      </c>
      <c r="BT161" s="66">
        <f t="shared" si="215"/>
        <v>0.54645679756378973</v>
      </c>
      <c r="BU161" s="65">
        <f t="shared" si="302"/>
        <v>1055.9003754685793</v>
      </c>
      <c r="BV161" s="65">
        <f t="shared" si="216"/>
        <v>339.40963778591492</v>
      </c>
      <c r="BW161" s="65">
        <f t="shared" si="217"/>
        <v>1.5965074969367623</v>
      </c>
      <c r="BX161" s="65">
        <f t="shared" si="218"/>
        <v>0.80081839555801104</v>
      </c>
      <c r="BY161" s="65">
        <f t="shared" si="219"/>
        <v>-4.4743826834000439E-5</v>
      </c>
      <c r="BZ161" s="65">
        <f t="shared" si="220"/>
        <v>-0.60430002743862754</v>
      </c>
      <c r="CA161" s="66">
        <f t="shared" si="221"/>
        <v>0.99995525717415612</v>
      </c>
      <c r="CB161" s="66">
        <f t="shared" si="222"/>
        <v>0.54645679756378973</v>
      </c>
      <c r="CC161" s="65">
        <f t="shared" si="303"/>
        <v>1055.9003754685793</v>
      </c>
      <c r="CD161" s="65">
        <f t="shared" si="223"/>
        <v>339.40963778591492</v>
      </c>
      <c r="CE161" s="65">
        <f t="shared" si="224"/>
        <v>1.5965074969367623</v>
      </c>
      <c r="CF161" s="65">
        <f t="shared" si="225"/>
        <v>0.80081839555801104</v>
      </c>
      <c r="CG161" s="65">
        <f t="shared" si="226"/>
        <v>-4.4743826834000439E-5</v>
      </c>
      <c r="CH161" s="65">
        <f t="shared" si="227"/>
        <v>-0.60430002743862754</v>
      </c>
      <c r="CI161" s="66">
        <f t="shared" si="228"/>
        <v>0.99995525717415612</v>
      </c>
      <c r="CJ161" s="66">
        <f t="shared" si="229"/>
        <v>0.54645679756378973</v>
      </c>
      <c r="CK161" s="65">
        <f t="shared" si="304"/>
        <v>1055.9003754685793</v>
      </c>
      <c r="CL161" s="65">
        <f t="shared" si="230"/>
        <v>339.40963778591492</v>
      </c>
      <c r="CM161" s="65">
        <f t="shared" si="231"/>
        <v>1.5965074969367623</v>
      </c>
      <c r="CN161" s="65">
        <f t="shared" si="232"/>
        <v>0.80081839555801104</v>
      </c>
      <c r="CO161" s="65">
        <f t="shared" si="233"/>
        <v>-4.4743826834000439E-5</v>
      </c>
      <c r="CP161" s="65">
        <f t="shared" si="234"/>
        <v>-0.60430002743862754</v>
      </c>
      <c r="CQ161" s="66">
        <f t="shared" si="235"/>
        <v>0.99995525717415612</v>
      </c>
      <c r="CR161" s="66">
        <f t="shared" si="236"/>
        <v>0.54645679756378973</v>
      </c>
      <c r="CS161" s="65">
        <f t="shared" si="305"/>
        <v>1055.9003754685793</v>
      </c>
      <c r="CT161" s="65">
        <f t="shared" si="237"/>
        <v>339.40963778591492</v>
      </c>
      <c r="CU161" s="65">
        <f t="shared" si="238"/>
        <v>1.5965074969367623</v>
      </c>
      <c r="CV161" s="65">
        <f t="shared" si="239"/>
        <v>0.80081839555801104</v>
      </c>
      <c r="CW161" s="65">
        <f t="shared" si="240"/>
        <v>-4.4743826834000439E-5</v>
      </c>
      <c r="CX161" s="65">
        <f t="shared" si="241"/>
        <v>-0.60430002743862754</v>
      </c>
      <c r="CY161" s="66">
        <f t="shared" si="242"/>
        <v>0.99995525717415612</v>
      </c>
      <c r="CZ161" s="66">
        <f t="shared" si="243"/>
        <v>0.54645679756378973</v>
      </c>
      <c r="DA161" s="65">
        <f t="shared" si="306"/>
        <v>1055.9003754685793</v>
      </c>
      <c r="DB161" s="65">
        <f t="shared" si="244"/>
        <v>339.40963778591492</v>
      </c>
      <c r="DC161" s="65">
        <f t="shared" si="245"/>
        <v>1.5965074969367623</v>
      </c>
      <c r="DD161" s="65">
        <f t="shared" si="246"/>
        <v>0.80081839555801104</v>
      </c>
      <c r="DE161" s="65">
        <f t="shared" si="247"/>
        <v>-4.4743826834000439E-5</v>
      </c>
      <c r="DF161" s="65">
        <f t="shared" si="248"/>
        <v>-0.60430002743862754</v>
      </c>
      <c r="DG161" s="66">
        <f t="shared" si="249"/>
        <v>0.99995525717415612</v>
      </c>
      <c r="DH161" s="66">
        <f t="shared" si="250"/>
        <v>0.54645679756378973</v>
      </c>
      <c r="DI161" s="65">
        <f t="shared" si="307"/>
        <v>1055.9003754685793</v>
      </c>
      <c r="DJ161" s="65">
        <f t="shared" si="251"/>
        <v>339.40963778591492</v>
      </c>
      <c r="DK161" s="65">
        <f t="shared" si="252"/>
        <v>1.5965074969367623</v>
      </c>
      <c r="DL161" s="65">
        <f t="shared" si="253"/>
        <v>0.80081839555801104</v>
      </c>
      <c r="DM161" s="65">
        <f t="shared" si="254"/>
        <v>-4.4743826834000439E-5</v>
      </c>
      <c r="DN161" s="65">
        <f t="shared" si="255"/>
        <v>-0.60430002743862754</v>
      </c>
      <c r="DO161" s="66">
        <f t="shared" si="256"/>
        <v>0.99995525717415612</v>
      </c>
      <c r="DP161" s="66">
        <f t="shared" si="257"/>
        <v>0.54645679756378973</v>
      </c>
      <c r="DQ161" s="65">
        <f t="shared" si="308"/>
        <v>1055.9003754685793</v>
      </c>
      <c r="DR161" s="65">
        <f t="shared" si="258"/>
        <v>339.40963778591492</v>
      </c>
      <c r="DS161" s="65">
        <f t="shared" si="259"/>
        <v>1.5965074969367623</v>
      </c>
      <c r="DT161" s="65">
        <f t="shared" si="260"/>
        <v>0.80081839555801104</v>
      </c>
      <c r="DU161" s="65">
        <f t="shared" si="261"/>
        <v>-4.4743826834000439E-5</v>
      </c>
      <c r="DV161" s="65">
        <f t="shared" si="262"/>
        <v>-0.60430002743862754</v>
      </c>
      <c r="DW161" s="66">
        <f t="shared" si="263"/>
        <v>0.99995525717415612</v>
      </c>
      <c r="DX161" s="66">
        <f t="shared" si="264"/>
        <v>0.54645679756378973</v>
      </c>
      <c r="DY161" s="65">
        <f t="shared" si="309"/>
        <v>1055.9003754685793</v>
      </c>
      <c r="DZ161" s="65">
        <f t="shared" si="265"/>
        <v>339.40963778591492</v>
      </c>
      <c r="EA161" s="65">
        <f t="shared" si="266"/>
        <v>1.5965074969367623</v>
      </c>
      <c r="EB161" s="65">
        <f t="shared" si="267"/>
        <v>0.80081839555801104</v>
      </c>
      <c r="EC161" s="65">
        <f t="shared" si="268"/>
        <v>-4.4743826834000439E-5</v>
      </c>
      <c r="ED161" s="65">
        <f t="shared" si="269"/>
        <v>-0.60430002743862754</v>
      </c>
      <c r="EE161" s="66">
        <f t="shared" si="270"/>
        <v>0.99995525717415612</v>
      </c>
      <c r="EF161" s="66">
        <f t="shared" si="271"/>
        <v>0.54645679756378973</v>
      </c>
      <c r="EG161" s="65">
        <f t="shared" si="310"/>
        <v>1055.9003754685793</v>
      </c>
      <c r="EH161" s="65">
        <f t="shared" si="272"/>
        <v>339.40963778591492</v>
      </c>
      <c r="EI161" s="65">
        <f t="shared" si="273"/>
        <v>1.5965074969367623</v>
      </c>
      <c r="EJ161" s="65">
        <f t="shared" si="274"/>
        <v>0.80081839555801104</v>
      </c>
      <c r="EK161" s="65">
        <f t="shared" si="275"/>
        <v>-4.4743826834000439E-5</v>
      </c>
      <c r="EL161" s="65">
        <f t="shared" si="276"/>
        <v>-0.60430002743862754</v>
      </c>
      <c r="EM161" s="66">
        <f t="shared" si="277"/>
        <v>0.99995525717415612</v>
      </c>
      <c r="EN161" s="66">
        <f t="shared" si="278"/>
        <v>0.54645679756378973</v>
      </c>
      <c r="EO161" s="65">
        <f t="shared" si="311"/>
        <v>1055.9003754685793</v>
      </c>
      <c r="EP161" s="65">
        <f t="shared" si="279"/>
        <v>339.40963778591492</v>
      </c>
      <c r="EQ161" s="65">
        <f t="shared" si="280"/>
        <v>1.5965074969367623</v>
      </c>
      <c r="ER161" s="65">
        <f t="shared" si="281"/>
        <v>0.80081839555801104</v>
      </c>
      <c r="ES161" s="65">
        <f t="shared" si="282"/>
        <v>-4.4743826834000439E-5</v>
      </c>
      <c r="ET161" s="65">
        <f t="shared" si="283"/>
        <v>-0.60430002743862754</v>
      </c>
      <c r="EU161" s="66">
        <f t="shared" si="284"/>
        <v>0.99995525717415612</v>
      </c>
      <c r="EV161" s="66">
        <f t="shared" si="285"/>
        <v>0.54645679756378973</v>
      </c>
      <c r="EW161" s="65">
        <f t="shared" si="178"/>
        <v>0.99543404167872074</v>
      </c>
      <c r="EX161" s="65">
        <f t="shared" si="286"/>
        <v>66.259637785914947</v>
      </c>
      <c r="EY161" s="16"/>
      <c r="EZ161" s="16"/>
      <c r="FA161" s="16"/>
      <c r="FB161" s="16"/>
      <c r="FC161" s="16"/>
      <c r="FD161" s="16"/>
      <c r="FE161" s="16"/>
      <c r="FF161" s="16"/>
      <c r="FG161" s="16"/>
      <c r="FH161" s="16"/>
      <c r="FI161" s="16"/>
      <c r="FJ161" s="16"/>
    </row>
    <row r="162" spans="18:166" x14ac:dyDescent="0.3">
      <c r="S162" s="60">
        <v>0.99999899999999997</v>
      </c>
      <c r="T162" s="60">
        <f t="shared" si="179"/>
        <v>0.99999897008550087</v>
      </c>
      <c r="U162" s="60">
        <f t="shared" si="180"/>
        <v>1.0299144991347378E-6</v>
      </c>
      <c r="V162" s="60">
        <f t="shared" si="181"/>
        <v>0.99999897008550087</v>
      </c>
      <c r="W162" s="60">
        <f t="shared" si="182"/>
        <v>1.0299144991347378E-6</v>
      </c>
      <c r="X162" s="60">
        <f t="shared" si="183"/>
        <v>0.99999888326861286</v>
      </c>
      <c r="Y162" s="60">
        <f t="shared" si="184"/>
        <v>1.1167313871840906E-6</v>
      </c>
      <c r="Z162" s="63">
        <f t="shared" si="162"/>
        <v>339.23688880387442</v>
      </c>
      <c r="AA162" s="60">
        <f t="shared" si="185"/>
        <v>1.5968878723568363</v>
      </c>
      <c r="AB162" s="60">
        <f t="shared" si="186"/>
        <v>0.80072781986185193</v>
      </c>
      <c r="AC162" s="60">
        <f t="shared" si="295"/>
        <v>-4.4590056492617311E-13</v>
      </c>
      <c r="AD162" s="60">
        <f t="shared" si="296"/>
        <v>-0.61354659514000032</v>
      </c>
      <c r="AE162" s="64">
        <f t="shared" si="187"/>
        <v>0.99999999999955413</v>
      </c>
      <c r="AF162" s="64">
        <f t="shared" si="188"/>
        <v>0.54142723671186044</v>
      </c>
      <c r="AG162" s="60">
        <f t="shared" si="297"/>
        <v>1050.0898416048294</v>
      </c>
      <c r="AH162" s="60">
        <f t="shared" si="189"/>
        <v>339.23689999699735</v>
      </c>
      <c r="AI162" s="60">
        <f t="shared" si="190"/>
        <v>1.5968878476952486</v>
      </c>
      <c r="AJ162" s="60">
        <f t="shared" si="191"/>
        <v>0.80072782573328327</v>
      </c>
      <c r="AK162" s="60">
        <f t="shared" si="287"/>
        <v>-4.4577918139906243E-13</v>
      </c>
      <c r="AL162" s="60">
        <f t="shared" si="288"/>
        <v>-0.61354657207126417</v>
      </c>
      <c r="AM162" s="64">
        <f t="shared" si="289"/>
        <v>0.99999999999955425</v>
      </c>
      <c r="AN162" s="64">
        <f t="shared" si="290"/>
        <v>0.54142724920190255</v>
      </c>
      <c r="AO162" s="60">
        <f t="shared" si="298"/>
        <v>1050.0898416048212</v>
      </c>
      <c r="AP162" s="60">
        <f t="shared" si="192"/>
        <v>339.23689999699712</v>
      </c>
      <c r="AQ162" s="60">
        <f t="shared" si="193"/>
        <v>1.5968878476952488</v>
      </c>
      <c r="AR162" s="60">
        <f t="shared" si="194"/>
        <v>0.80072782573328316</v>
      </c>
      <c r="AS162" s="60">
        <f t="shared" si="291"/>
        <v>-4.4577918161082066E-13</v>
      </c>
      <c r="AT162" s="60">
        <f t="shared" si="292"/>
        <v>-0.61354657207126428</v>
      </c>
      <c r="AU162" s="64">
        <f t="shared" si="293"/>
        <v>0.99999999999955425</v>
      </c>
      <c r="AV162" s="64">
        <f t="shared" si="294"/>
        <v>0.54142724920190255</v>
      </c>
      <c r="AW162" s="60">
        <f t="shared" si="299"/>
        <v>1050.0898416048212</v>
      </c>
      <c r="AX162" s="60">
        <f t="shared" si="195"/>
        <v>339.23689999699712</v>
      </c>
      <c r="AY162" s="60">
        <f t="shared" si="196"/>
        <v>1.5968878476952488</v>
      </c>
      <c r="AZ162" s="60">
        <f t="shared" si="197"/>
        <v>0.80072782573328316</v>
      </c>
      <c r="BA162" s="60">
        <f t="shared" si="198"/>
        <v>-4.4577918161082066E-13</v>
      </c>
      <c r="BB162" s="60">
        <f t="shared" si="199"/>
        <v>-0.61354657207126428</v>
      </c>
      <c r="BC162" s="64">
        <f t="shared" si="200"/>
        <v>0.99999999999955425</v>
      </c>
      <c r="BD162" s="64">
        <f t="shared" si="201"/>
        <v>0.54142724920190255</v>
      </c>
      <c r="BE162" s="60">
        <f t="shared" si="300"/>
        <v>1050.0898416048212</v>
      </c>
      <c r="BF162" s="60">
        <f t="shared" si="202"/>
        <v>339.23689999699712</v>
      </c>
      <c r="BG162" s="60">
        <f t="shared" si="203"/>
        <v>1.5968878476952488</v>
      </c>
      <c r="BH162" s="60">
        <f t="shared" si="204"/>
        <v>0.80072782573328316</v>
      </c>
      <c r="BI162" s="60">
        <f t="shared" si="205"/>
        <v>-4.4577918161082066E-13</v>
      </c>
      <c r="BJ162" s="60">
        <f t="shared" si="206"/>
        <v>-0.61354657207126428</v>
      </c>
      <c r="BK162" s="64">
        <f t="shared" si="207"/>
        <v>0.99999999999955425</v>
      </c>
      <c r="BL162" s="64">
        <f t="shared" si="208"/>
        <v>0.54142724920190255</v>
      </c>
      <c r="BM162" s="60">
        <f t="shared" si="301"/>
        <v>1050.0898416048212</v>
      </c>
      <c r="BN162" s="60">
        <f t="shared" si="209"/>
        <v>339.23689999699712</v>
      </c>
      <c r="BO162" s="60">
        <f t="shared" si="210"/>
        <v>1.5968878476952488</v>
      </c>
      <c r="BP162" s="60">
        <f t="shared" si="211"/>
        <v>0.80072782573328316</v>
      </c>
      <c r="BQ162" s="60">
        <f t="shared" si="212"/>
        <v>-4.4577918161082066E-13</v>
      </c>
      <c r="BR162" s="60">
        <f t="shared" si="213"/>
        <v>-0.61354657207126428</v>
      </c>
      <c r="BS162" s="64">
        <f t="shared" si="214"/>
        <v>0.99999999999955425</v>
      </c>
      <c r="BT162" s="64">
        <f t="shared" si="215"/>
        <v>0.54142724920190255</v>
      </c>
      <c r="BU162" s="60">
        <f t="shared" si="302"/>
        <v>1050.0898416048212</v>
      </c>
      <c r="BV162" s="60">
        <f t="shared" si="216"/>
        <v>339.23689999699712</v>
      </c>
      <c r="BW162" s="60">
        <f t="shared" si="217"/>
        <v>1.5968878476952488</v>
      </c>
      <c r="BX162" s="60">
        <f t="shared" si="218"/>
        <v>0.80072782573328316</v>
      </c>
      <c r="BY162" s="60">
        <f t="shared" si="219"/>
        <v>-4.4577918161082066E-13</v>
      </c>
      <c r="BZ162" s="60">
        <f t="shared" si="220"/>
        <v>-0.61354657207126428</v>
      </c>
      <c r="CA162" s="64">
        <f t="shared" si="221"/>
        <v>0.99999999999955425</v>
      </c>
      <c r="CB162" s="64">
        <f t="shared" si="222"/>
        <v>0.54142724920190255</v>
      </c>
      <c r="CC162" s="60">
        <f t="shared" si="303"/>
        <v>1050.0898416048212</v>
      </c>
      <c r="CD162" s="60">
        <f t="shared" si="223"/>
        <v>339.23689999699712</v>
      </c>
      <c r="CE162" s="60">
        <f t="shared" si="224"/>
        <v>1.5968878476952488</v>
      </c>
      <c r="CF162" s="60">
        <f t="shared" si="225"/>
        <v>0.80072782573328316</v>
      </c>
      <c r="CG162" s="60">
        <f t="shared" si="226"/>
        <v>-4.4577918161082066E-13</v>
      </c>
      <c r="CH162" s="60">
        <f t="shared" si="227"/>
        <v>-0.61354657207126428</v>
      </c>
      <c r="CI162" s="64">
        <f t="shared" si="228"/>
        <v>0.99999999999955425</v>
      </c>
      <c r="CJ162" s="64">
        <f t="shared" si="229"/>
        <v>0.54142724920190255</v>
      </c>
      <c r="CK162" s="60">
        <f t="shared" si="304"/>
        <v>1050.0898416048212</v>
      </c>
      <c r="CL162" s="60">
        <f t="shared" si="230"/>
        <v>339.23689999699712</v>
      </c>
      <c r="CM162" s="60">
        <f t="shared" si="231"/>
        <v>1.5968878476952488</v>
      </c>
      <c r="CN162" s="60">
        <f t="shared" si="232"/>
        <v>0.80072782573328316</v>
      </c>
      <c r="CO162" s="60">
        <f t="shared" si="233"/>
        <v>-4.4577918161082066E-13</v>
      </c>
      <c r="CP162" s="60">
        <f t="shared" si="234"/>
        <v>-0.61354657207126428</v>
      </c>
      <c r="CQ162" s="64">
        <f t="shared" si="235"/>
        <v>0.99999999999955425</v>
      </c>
      <c r="CR162" s="64">
        <f t="shared" si="236"/>
        <v>0.54142724920190255</v>
      </c>
      <c r="CS162" s="60">
        <f t="shared" si="305"/>
        <v>1050.0898416048212</v>
      </c>
      <c r="CT162" s="60">
        <f t="shared" si="237"/>
        <v>339.23689999699712</v>
      </c>
      <c r="CU162" s="60">
        <f t="shared" si="238"/>
        <v>1.5968878476952488</v>
      </c>
      <c r="CV162" s="60">
        <f t="shared" si="239"/>
        <v>0.80072782573328316</v>
      </c>
      <c r="CW162" s="60">
        <f t="shared" si="240"/>
        <v>-4.4577918161082066E-13</v>
      </c>
      <c r="CX162" s="60">
        <f t="shared" si="241"/>
        <v>-0.61354657207126428</v>
      </c>
      <c r="CY162" s="64">
        <f t="shared" si="242"/>
        <v>0.99999999999955425</v>
      </c>
      <c r="CZ162" s="64">
        <f t="shared" si="243"/>
        <v>0.54142724920190255</v>
      </c>
      <c r="DA162" s="60">
        <f t="shared" si="306"/>
        <v>1050.0898416048212</v>
      </c>
      <c r="DB162" s="60">
        <f t="shared" si="244"/>
        <v>339.23689999699712</v>
      </c>
      <c r="DC162" s="60">
        <f t="shared" si="245"/>
        <v>1.5968878476952488</v>
      </c>
      <c r="DD162" s="60">
        <f t="shared" si="246"/>
        <v>0.80072782573328316</v>
      </c>
      <c r="DE162" s="60">
        <f t="shared" si="247"/>
        <v>-4.4577918161082066E-13</v>
      </c>
      <c r="DF162" s="60">
        <f t="shared" si="248"/>
        <v>-0.61354657207126428</v>
      </c>
      <c r="DG162" s="64">
        <f t="shared" si="249"/>
        <v>0.99999999999955425</v>
      </c>
      <c r="DH162" s="64">
        <f t="shared" si="250"/>
        <v>0.54142724920190255</v>
      </c>
      <c r="DI162" s="60">
        <f t="shared" si="307"/>
        <v>1050.0898416048212</v>
      </c>
      <c r="DJ162" s="60">
        <f t="shared" si="251"/>
        <v>339.23689999699712</v>
      </c>
      <c r="DK162" s="60">
        <f t="shared" si="252"/>
        <v>1.5968878476952488</v>
      </c>
      <c r="DL162" s="60">
        <f t="shared" si="253"/>
        <v>0.80072782573328316</v>
      </c>
      <c r="DM162" s="60">
        <f t="shared" si="254"/>
        <v>-4.4577918161082066E-13</v>
      </c>
      <c r="DN162" s="60">
        <f t="shared" si="255"/>
        <v>-0.61354657207126428</v>
      </c>
      <c r="DO162" s="64">
        <f t="shared" si="256"/>
        <v>0.99999999999955425</v>
      </c>
      <c r="DP162" s="64">
        <f t="shared" si="257"/>
        <v>0.54142724920190255</v>
      </c>
      <c r="DQ162" s="60">
        <f t="shared" si="308"/>
        <v>1050.0898416048212</v>
      </c>
      <c r="DR162" s="60">
        <f t="shared" si="258"/>
        <v>339.23689999699712</v>
      </c>
      <c r="DS162" s="60">
        <f t="shared" si="259"/>
        <v>1.5968878476952488</v>
      </c>
      <c r="DT162" s="60">
        <f t="shared" si="260"/>
        <v>0.80072782573328316</v>
      </c>
      <c r="DU162" s="60">
        <f t="shared" si="261"/>
        <v>-4.4577918161082066E-13</v>
      </c>
      <c r="DV162" s="60">
        <f t="shared" si="262"/>
        <v>-0.61354657207126428</v>
      </c>
      <c r="DW162" s="64">
        <f t="shared" si="263"/>
        <v>0.99999999999955425</v>
      </c>
      <c r="DX162" s="64">
        <f t="shared" si="264"/>
        <v>0.54142724920190255</v>
      </c>
      <c r="DY162" s="60">
        <f t="shared" si="309"/>
        <v>1050.0898416048212</v>
      </c>
      <c r="DZ162" s="60">
        <f t="shared" si="265"/>
        <v>339.23689999699712</v>
      </c>
      <c r="EA162" s="60">
        <f t="shared" si="266"/>
        <v>1.5968878476952488</v>
      </c>
      <c r="EB162" s="60">
        <f t="shared" si="267"/>
        <v>0.80072782573328316</v>
      </c>
      <c r="EC162" s="60">
        <f t="shared" si="268"/>
        <v>-4.4577918161082066E-13</v>
      </c>
      <c r="ED162" s="60">
        <f t="shared" si="269"/>
        <v>-0.61354657207126428</v>
      </c>
      <c r="EE162" s="64">
        <f t="shared" si="270"/>
        <v>0.99999999999955425</v>
      </c>
      <c r="EF162" s="64">
        <f t="shared" si="271"/>
        <v>0.54142724920190255</v>
      </c>
      <c r="EG162" s="60">
        <f t="shared" si="310"/>
        <v>1050.0898416048212</v>
      </c>
      <c r="EH162" s="60">
        <f t="shared" si="272"/>
        <v>339.23689999699712</v>
      </c>
      <c r="EI162" s="60">
        <f t="shared" si="273"/>
        <v>1.5968878476952488</v>
      </c>
      <c r="EJ162" s="60">
        <f t="shared" si="274"/>
        <v>0.80072782573328316</v>
      </c>
      <c r="EK162" s="60">
        <f t="shared" si="275"/>
        <v>-4.4577918161082066E-13</v>
      </c>
      <c r="EL162" s="60">
        <f t="shared" si="276"/>
        <v>-0.61354657207126428</v>
      </c>
      <c r="EM162" s="64">
        <f t="shared" si="277"/>
        <v>0.99999999999955425</v>
      </c>
      <c r="EN162" s="64">
        <f t="shared" si="278"/>
        <v>0.54142724920190255</v>
      </c>
      <c r="EO162" s="60">
        <f t="shared" si="311"/>
        <v>1050.0898416048212</v>
      </c>
      <c r="EP162" s="60">
        <f t="shared" si="279"/>
        <v>339.23689999699712</v>
      </c>
      <c r="EQ162" s="60">
        <f t="shared" si="280"/>
        <v>1.5968878476952488</v>
      </c>
      <c r="ER162" s="60">
        <f t="shared" si="281"/>
        <v>0.80072782573328316</v>
      </c>
      <c r="ES162" s="60">
        <f t="shared" si="282"/>
        <v>-4.4577918161082066E-13</v>
      </c>
      <c r="ET162" s="60">
        <f t="shared" si="283"/>
        <v>-0.61354657207126428</v>
      </c>
      <c r="EU162" s="64">
        <f t="shared" si="284"/>
        <v>0.99999999999955425</v>
      </c>
      <c r="EV162" s="64">
        <f t="shared" si="285"/>
        <v>0.54142724920190255</v>
      </c>
      <c r="EW162" s="60">
        <f t="shared" si="178"/>
        <v>0.9999995500520712</v>
      </c>
      <c r="EX162" s="60">
        <f t="shared" si="286"/>
        <v>66.086899996997147</v>
      </c>
      <c r="EY162" s="16"/>
      <c r="EZ162" s="16"/>
      <c r="FA162" s="16"/>
      <c r="FB162" s="16"/>
      <c r="FC162" s="16"/>
      <c r="FD162" s="16"/>
      <c r="FE162" s="16"/>
      <c r="FF162" s="16"/>
      <c r="FG162" s="16"/>
      <c r="FH162" s="16"/>
      <c r="FI162" s="16"/>
      <c r="FJ162" s="16"/>
    </row>
    <row r="163" spans="18:166" x14ac:dyDescent="0.3">
      <c r="AH163" s="55">
        <f>ABS(SUM(AH62:AH162)-SUM(Z62:Z162))</f>
        <v>342.44536759299808</v>
      </c>
      <c r="AP163" s="55">
        <f>ABS(SUM(AP62:AP162)-SUM(AH62:AH162))</f>
        <v>2.1555236875428818</v>
      </c>
      <c r="AX163" s="55">
        <f>ABS(SUM(AX62:AX162)-SUM(AP62:AP162))</f>
        <v>2.6641557284165174E-2</v>
      </c>
      <c r="BF163" s="55">
        <f>ABS(SUM(BF62:BF162)-SUM(AX62:AX162))</f>
        <v>1.9043260545004159E-4</v>
      </c>
      <c r="BN163" s="62">
        <f>ABS(SUM(BN62:BN162)-SUM(BF62:BF162))</f>
        <v>2.8962531359866261E-6</v>
      </c>
      <c r="BV163" s="62">
        <f>ABS(SUM(BV62:BV162)-SUM(BN62:BN162))</f>
        <v>1.7316779121756554E-8</v>
      </c>
      <c r="CD163" s="62">
        <f>ABS(SUM(CD62:CD162)-SUM(BV62:BV162))</f>
        <v>3.7107383832335472E-10</v>
      </c>
      <c r="CL163" s="62">
        <f>ABS(SUM(CL62:CL162)-SUM(CD62:CD162))</f>
        <v>0</v>
      </c>
      <c r="CT163" s="62">
        <f>ABS(SUM(CT62:CT162)-SUM(CL62:CL162))</f>
        <v>0</v>
      </c>
      <c r="DB163" s="62">
        <f>ABS(SUM(DB62:DB162)-SUM(CT62:CT162))</f>
        <v>0</v>
      </c>
      <c r="DJ163" s="62">
        <f>ABS(SUM(DJ62:DJ162)-SUM(DB62:DB162))</f>
        <v>0</v>
      </c>
      <c r="DR163" s="62">
        <f>ABS(SUM(DR62:DR162)-SUM(DJ62:DJ162))</f>
        <v>0</v>
      </c>
      <c r="DZ163" s="62">
        <f>ABS(SUM(DZ62:DZ162)-SUM(DR62:DR162))</f>
        <v>0</v>
      </c>
      <c r="EH163" s="62">
        <f>ABS(SUM(EH62:EH162)-SUM(DZ62:DZ162))</f>
        <v>0</v>
      </c>
      <c r="EP163" s="62">
        <f>ABS(SUM(EP62:EP162)-SUM(EH62:EH162))</f>
        <v>0</v>
      </c>
    </row>
    <row r="164" spans="18:166" x14ac:dyDescent="0.3">
      <c r="R164" s="59" t="s">
        <v>583</v>
      </c>
      <c r="S164" s="53">
        <f>J16+273.15</f>
        <v>393.15</v>
      </c>
      <c r="T164" t="s">
        <v>10</v>
      </c>
    </row>
    <row r="165" spans="18:166" x14ac:dyDescent="0.3">
      <c r="S165" s="43">
        <v>1.9870000000000001</v>
      </c>
      <c r="T165" t="s">
        <v>552</v>
      </c>
    </row>
    <row r="166" spans="18:166" x14ac:dyDescent="0.3">
      <c r="S166" t="s">
        <v>584</v>
      </c>
      <c r="T166" s="15" t="s">
        <v>616</v>
      </c>
      <c r="U166" s="15" t="s">
        <v>617</v>
      </c>
      <c r="V166" s="15" t="s">
        <v>618</v>
      </c>
      <c r="W166" s="15" t="s">
        <v>619</v>
      </c>
      <c r="X166" s="15" t="s">
        <v>620</v>
      </c>
      <c r="Y166" s="15" t="s">
        <v>621</v>
      </c>
      <c r="Z166" s="15"/>
      <c r="AA166" s="15" t="s">
        <v>606</v>
      </c>
      <c r="AB166" s="15" t="s">
        <v>605</v>
      </c>
      <c r="AC166" s="15" t="s">
        <v>624</v>
      </c>
      <c r="AD166" s="15" t="s">
        <v>625</v>
      </c>
      <c r="AE166" s="15" t="s">
        <v>603</v>
      </c>
      <c r="AF166" s="15" t="s">
        <v>604</v>
      </c>
      <c r="AG166" t="s">
        <v>587</v>
      </c>
      <c r="AH166" t="s">
        <v>630</v>
      </c>
      <c r="AI166" t="s">
        <v>585</v>
      </c>
      <c r="AJ166" t="s">
        <v>586</v>
      </c>
      <c r="AK166" t="s">
        <v>581</v>
      </c>
      <c r="AL166" t="s">
        <v>582</v>
      </c>
      <c r="AM166" t="s">
        <v>587</v>
      </c>
    </row>
    <row r="167" spans="18:166" x14ac:dyDescent="0.3">
      <c r="S167" s="60">
        <v>9.9999999999999995E-7</v>
      </c>
      <c r="T167" s="60">
        <f>S167*$P$72/(S167*$P$72+(1-S167)*$Q$72)</f>
        <v>9.7095438504846735E-7</v>
      </c>
      <c r="U167" s="60">
        <f>(1-S167)*$Q$72/(S167*$P$72+(1-S167)*$Q$72)</f>
        <v>0.999999029045615</v>
      </c>
      <c r="V167" s="60">
        <f>S167*$P$73/(S167*$P$73+(1-S167)*$Q$73)</f>
        <v>9.7095438504846735E-7</v>
      </c>
      <c r="W167" s="60">
        <f>(1-S167)*$Q$73/(S167*$P$73+(1-S167)*$Q$73)</f>
        <v>0.999999029045615</v>
      </c>
      <c r="X167" s="60">
        <f>S167*$P$71/(S167*$P$71+(1-S167)*$Q$71)</f>
        <v>8.9547047687844685E-7</v>
      </c>
      <c r="Y167" s="60">
        <f>(1-S167)*$Q$71/(S167*$P$71+(1-S167)*$Q$71)</f>
        <v>0.99999910452952312</v>
      </c>
      <c r="Z167" s="60"/>
      <c r="AA167" s="60">
        <f>EXP(-1*$P$70/($S$59*$S$164))</f>
        <v>1.4976115041557274</v>
      </c>
      <c r="AB167" s="60">
        <f>EXP(-1*$Q$70/($S$59*$S$164))</f>
        <v>0.82550582421602425</v>
      </c>
      <c r="AC167" s="60">
        <f>IF($P$61,1,LN(X167/S167)+($P$75/2)*$P$72*LN(T167/X167)+Y167*$P$76-$P$73*LN(V167+W167*AB167)+W167*$P$73*(AB167/(V167+W167*AB167)-AA167/(W167+V167*AA167)))</f>
        <v>-0.68426688389219836</v>
      </c>
      <c r="AD167" s="60">
        <f>IF($P$61,1,LN(Y167/(1-S167))+($P$75/2)*$Q$72*LN(U167/Y167)+X167*$Q$76-$Q$73*LN(W167+V167*AA167)+V167*$Q$73*(AA167/(W167+V167*AA167)-AB167/(V167+W167*AB167))   )</f>
        <v>-9.0243003512305677E-13</v>
      </c>
      <c r="AE167" s="64">
        <f>EXP(AC167)</f>
        <v>0.50445992173899468</v>
      </c>
      <c r="AF167" s="64">
        <f>EXP(AD167)</f>
        <v>0.99999999999909761</v>
      </c>
      <c r="AG167" s="63">
        <f t="shared" ref="AG167:AG198" si="312">S167*AE167*EXP($P$64-$P$65/($P$66+$S$164))</f>
        <v>2.2882054024457206E-3</v>
      </c>
      <c r="AH167" s="63">
        <f t="shared" ref="AH167:AH198" si="313">(1-S167)*AF167*EXP($Q$64-$Q$65/($Q$66+$S$164))</f>
        <v>3645.4894591639945</v>
      </c>
      <c r="AI167" s="60">
        <f>AG167/(AG167+AH167)</f>
        <v>6.276808620117985E-7</v>
      </c>
      <c r="AJ167" s="60">
        <f>(AG167+AH167)/750.06376</f>
        <v>4.8602424777453539</v>
      </c>
      <c r="AK167" s="50">
        <f>IF(P59,S167,"")</f>
        <v>9.9999999999999995E-7</v>
      </c>
      <c r="AL167" s="50">
        <f>IF(P59,AI167,"")</f>
        <v>6.276808620117985E-7</v>
      </c>
      <c r="AM167" s="50">
        <f>IF(P59,AJ167,"")</f>
        <v>4.8602424777453539</v>
      </c>
    </row>
    <row r="168" spans="18:166" x14ac:dyDescent="0.3">
      <c r="S168" s="50">
        <v>0.01</v>
      </c>
      <c r="T168" s="65">
        <f t="shared" ref="T168:T231" si="314">S168*$P$72/(S168*$P$72+(1-S168)*$Q$72)</f>
        <v>9.7123645872245045E-3</v>
      </c>
      <c r="U168" s="65">
        <f t="shared" ref="U168:U231" si="315">(1-S168)*$Q$72/(S168*$P$72+(1-S168)*$Q$72)</f>
        <v>0.99028763541277542</v>
      </c>
      <c r="V168" s="65">
        <f t="shared" ref="V168:V231" si="316">S168*$P$73/(S168*$P$73+(1-S168)*$Q$73)</f>
        <v>9.7123645872245045E-3</v>
      </c>
      <c r="W168" s="65">
        <f t="shared" ref="W168:W231" si="317">(1-S168)*$Q$73/(S168*$P$73+(1-S168)*$Q$73)</f>
        <v>0.99028763541277542</v>
      </c>
      <c r="X168" s="65">
        <f t="shared" ref="X168:X231" si="318">S168*$P$71/(S168*$P$71+(1-S168)*$Q$71)</f>
        <v>8.9640739448901292E-3</v>
      </c>
      <c r="Y168" s="65">
        <f t="shared" ref="Y168:Y231" si="319">(1-S168)*$Q$71/(S168*$P$71+(1-S168)*$Q$71)</f>
        <v>0.99103592605510982</v>
      </c>
      <c r="Z168" s="65"/>
      <c r="AA168" s="65">
        <f t="shared" ref="AA168:AA231" si="320">EXP(-1*$P$70/($S$59*$S$164))</f>
        <v>1.4976115041557274</v>
      </c>
      <c r="AB168" s="65">
        <f t="shared" ref="AB168:AB231" si="321">EXP(-1*$Q$70/($S$59*$S$164))</f>
        <v>0.82550582421602425</v>
      </c>
      <c r="AC168" s="65">
        <f t="shared" ref="AC168:AC231" si="322">IF($P$61,1,LN(X168/S168)+($P$75/2)*$P$72*LN(T168/X168)+Y168*$P$76-$P$73*LN(V168+W168*AB168)+W168*$P$73*(AB168/(V168+W168*AB168)-AA168/(W168+V168*AA168)))</f>
        <v>-0.6663896863469303</v>
      </c>
      <c r="AD168" s="65">
        <f t="shared" ref="AD168:AD231" si="323">IF($P$61,1,LN(Y168/(1-S168))+($P$75/2)*$Q$72*LN(U168/Y168)+X168*$Q$76-$Q$73*LN(W168+V168*AA168)+V168*$Q$73*(AA168/(W168+V168*AA168)-AB168/(V168+W168*AB168))   )</f>
        <v>-8.9699604867083879E-5</v>
      </c>
      <c r="AE168" s="66">
        <f t="shared" ref="AE168:AE231" si="324">EXP(AC168)</f>
        <v>0.51355934516639057</v>
      </c>
      <c r="AF168" s="66">
        <f t="shared" ref="AF168:AF231" si="325">EXP(AD168)</f>
        <v>0.9999103044180222</v>
      </c>
      <c r="AG168" s="89">
        <f t="shared" si="312"/>
        <v>23.2947993972498</v>
      </c>
      <c r="AH168" s="89">
        <f t="shared" si="313"/>
        <v>3608.7144588344222</v>
      </c>
      <c r="AI168" s="65">
        <f t="shared" ref="AI168:AI231" si="326">AG168/(AG168+AH168)</f>
        <v>6.413750004753957E-3</v>
      </c>
      <c r="AJ168" s="65">
        <f t="shared" ref="AJ168:AJ231" si="327">(AG168+AH168)/750.06376</f>
        <v>4.8422673536869345</v>
      </c>
      <c r="AK168" s="50">
        <f>IF(P59,S177,"")</f>
        <v>0.1</v>
      </c>
      <c r="AL168" s="50">
        <f>IF(P59,AI177,"")</f>
        <v>7.6511256944880868E-2</v>
      </c>
      <c r="AM168" s="50">
        <f>IF(P59,AJ177,"")</f>
        <v>4.6966481853201403</v>
      </c>
    </row>
    <row r="169" spans="18:166" x14ac:dyDescent="0.3">
      <c r="S169" s="50">
        <v>0.02</v>
      </c>
      <c r="T169" s="65">
        <f t="shared" si="314"/>
        <v>1.9430374491405795E-2</v>
      </c>
      <c r="U169" s="65">
        <f t="shared" si="315"/>
        <v>0.98056962550859417</v>
      </c>
      <c r="V169" s="65">
        <f t="shared" si="316"/>
        <v>1.9430374491405795E-2</v>
      </c>
      <c r="W169" s="65">
        <f t="shared" si="317"/>
        <v>0.98056962550859417</v>
      </c>
      <c r="X169" s="65">
        <f t="shared" si="318"/>
        <v>1.7946927374301674E-2</v>
      </c>
      <c r="Y169" s="65">
        <f t="shared" si="319"/>
        <v>0.9820530726256983</v>
      </c>
      <c r="Z169" s="65"/>
      <c r="AA169" s="65">
        <f t="shared" si="320"/>
        <v>1.4976115041557274</v>
      </c>
      <c r="AB169" s="65">
        <f t="shared" si="321"/>
        <v>0.82550582421602425</v>
      </c>
      <c r="AC169" s="65">
        <f t="shared" si="322"/>
        <v>-0.64885935015820695</v>
      </c>
      <c r="AD169" s="65">
        <f t="shared" si="323"/>
        <v>-3.5651486185257417E-4</v>
      </c>
      <c r="AE169" s="66">
        <f t="shared" si="324"/>
        <v>0.522641587935048</v>
      </c>
      <c r="AF169" s="66">
        <f t="shared" si="325"/>
        <v>0.9996435486820191</v>
      </c>
      <c r="AG169" s="89">
        <f t="shared" si="312"/>
        <v>47.413530927618325</v>
      </c>
      <c r="AH169" s="89">
        <f t="shared" si="313"/>
        <v>3571.309790561771</v>
      </c>
      <c r="AI169" s="65">
        <f t="shared" si="326"/>
        <v>1.310228130624364E-2</v>
      </c>
      <c r="AJ169" s="65">
        <f t="shared" si="327"/>
        <v>4.8245542772115657</v>
      </c>
      <c r="AK169" s="50">
        <f>IF(P59,S187,"")</f>
        <v>0.2</v>
      </c>
      <c r="AL169" s="50">
        <f>IF(P59,AI187,"")</f>
        <v>0.17904200338934922</v>
      </c>
      <c r="AM169" s="50">
        <f>IF(P59,AJ187,"")</f>
        <v>4.5874823695513722</v>
      </c>
    </row>
    <row r="170" spans="18:166" x14ac:dyDescent="0.3">
      <c r="S170" s="50">
        <v>0.03</v>
      </c>
      <c r="T170" s="65">
        <f t="shared" si="314"/>
        <v>2.9154034635989871E-2</v>
      </c>
      <c r="U170" s="65">
        <f t="shared" si="315"/>
        <v>0.97084596536401024</v>
      </c>
      <c r="V170" s="65">
        <f t="shared" si="316"/>
        <v>2.9154034635989871E-2</v>
      </c>
      <c r="W170" s="65">
        <f t="shared" si="317"/>
        <v>0.97084596536401024</v>
      </c>
      <c r="X170" s="65">
        <f t="shared" si="318"/>
        <v>2.6948619363858783E-2</v>
      </c>
      <c r="Y170" s="65">
        <f t="shared" si="319"/>
        <v>0.97305138063614116</v>
      </c>
      <c r="Z170" s="65"/>
      <c r="AA170" s="65">
        <f t="shared" si="320"/>
        <v>1.4976115041557274</v>
      </c>
      <c r="AB170" s="65">
        <f t="shared" si="321"/>
        <v>0.82550582421602425</v>
      </c>
      <c r="AC170" s="65">
        <f t="shared" si="322"/>
        <v>-0.63167205356637379</v>
      </c>
      <c r="AD170" s="65">
        <f t="shared" si="323"/>
        <v>-7.9707102659795637E-4</v>
      </c>
      <c r="AE170" s="66">
        <f t="shared" si="324"/>
        <v>0.53170202307208747</v>
      </c>
      <c r="AF170" s="66">
        <f t="shared" si="325"/>
        <v>0.99920324655013004</v>
      </c>
      <c r="AG170" s="89">
        <f t="shared" si="312"/>
        <v>72.353227040761155</v>
      </c>
      <c r="AH170" s="89">
        <f t="shared" si="313"/>
        <v>3533.3108890891899</v>
      </c>
      <c r="AI170" s="65">
        <f t="shared" si="326"/>
        <v>2.0066546608456606E-2</v>
      </c>
      <c r="AJ170" s="65">
        <f t="shared" si="327"/>
        <v>4.8071434835485869</v>
      </c>
      <c r="AK170" s="50">
        <f>IF(P59,S197,"")</f>
        <v>0.3</v>
      </c>
      <c r="AL170" s="50">
        <f>IF(P59,AI197,"")</f>
        <v>0.30144773471569969</v>
      </c>
      <c r="AM170" s="50">
        <f>IF(P59,AJ197,"")</f>
        <v>4.5517295127504145</v>
      </c>
    </row>
    <row r="171" spans="18:166" x14ac:dyDescent="0.3">
      <c r="S171" s="50">
        <v>0.04</v>
      </c>
      <c r="T171" s="65">
        <f t="shared" si="314"/>
        <v>3.8883349950149554E-2</v>
      </c>
      <c r="U171" s="65">
        <f t="shared" si="315"/>
        <v>0.96111665004985047</v>
      </c>
      <c r="V171" s="65">
        <f t="shared" si="316"/>
        <v>3.8883349950149554E-2</v>
      </c>
      <c r="W171" s="65">
        <f t="shared" si="317"/>
        <v>0.96111665004985047</v>
      </c>
      <c r="X171" s="65">
        <f t="shared" si="318"/>
        <v>3.5969209237228836E-2</v>
      </c>
      <c r="Y171" s="65">
        <f t="shared" si="319"/>
        <v>0.96403079076277121</v>
      </c>
      <c r="Z171" s="65"/>
      <c r="AA171" s="65">
        <f t="shared" si="320"/>
        <v>1.4976115041557274</v>
      </c>
      <c r="AB171" s="65">
        <f t="shared" si="321"/>
        <v>0.82550582421602425</v>
      </c>
      <c r="AC171" s="65">
        <f t="shared" si="322"/>
        <v>-0.61482227496097952</v>
      </c>
      <c r="AD171" s="65">
        <f t="shared" si="323"/>
        <v>-1.4080595499353504E-3</v>
      </c>
      <c r="AE171" s="66">
        <f t="shared" si="324"/>
        <v>0.54073698927243019</v>
      </c>
      <c r="AF171" s="66">
        <f t="shared" si="325"/>
        <v>0.99859293130079918</v>
      </c>
      <c r="AG171" s="89">
        <f t="shared" si="312"/>
        <v>98.110255886341037</v>
      </c>
      <c r="AH171" s="89">
        <f t="shared" si="313"/>
        <v>3494.7490996028819</v>
      </c>
      <c r="AI171" s="65">
        <f t="shared" si="326"/>
        <v>2.7307012654544008E-2</v>
      </c>
      <c r="AJ171" s="65">
        <f t="shared" si="327"/>
        <v>4.790071920671414</v>
      </c>
      <c r="AK171" s="50">
        <f>IF(P59,S207,"")</f>
        <v>0.4</v>
      </c>
      <c r="AL171" s="50">
        <f>IF(P59,AI207,"")</f>
        <v>0.43361550662951587</v>
      </c>
      <c r="AM171" s="50">
        <f>IF(P59,AJ207,"")</f>
        <v>4.595945651780081</v>
      </c>
    </row>
    <row r="172" spans="18:166" x14ac:dyDescent="0.3">
      <c r="S172" s="50">
        <v>0.05</v>
      </c>
      <c r="T172" s="65">
        <f t="shared" si="314"/>
        <v>4.8618325368792854E-2</v>
      </c>
      <c r="U172" s="65">
        <f t="shared" si="315"/>
        <v>0.95138167463120715</v>
      </c>
      <c r="V172" s="65">
        <f t="shared" si="316"/>
        <v>4.8618325368792854E-2</v>
      </c>
      <c r="W172" s="65">
        <f t="shared" si="317"/>
        <v>0.95138167463120715</v>
      </c>
      <c r="X172" s="65">
        <f t="shared" si="318"/>
        <v>4.5008756567425569E-2</v>
      </c>
      <c r="Y172" s="65">
        <f t="shared" si="319"/>
        <v>0.95499124343257447</v>
      </c>
      <c r="Z172" s="65"/>
      <c r="AA172" s="65">
        <f t="shared" si="320"/>
        <v>1.4976115041557274</v>
      </c>
      <c r="AB172" s="65">
        <f t="shared" si="321"/>
        <v>0.82550582421602425</v>
      </c>
      <c r="AC172" s="65">
        <f t="shared" si="322"/>
        <v>-0.59830459600352959</v>
      </c>
      <c r="AD172" s="65">
        <f t="shared" si="323"/>
        <v>-2.1862365374589812E-3</v>
      </c>
      <c r="AE172" s="66">
        <f t="shared" si="324"/>
        <v>0.54974288273174121</v>
      </c>
      <c r="AF172" s="66">
        <f t="shared" si="325"/>
        <v>0.9978161515370243</v>
      </c>
      <c r="AG172" s="89">
        <f t="shared" si="312"/>
        <v>124.680334355055</v>
      </c>
      <c r="AH172" s="89">
        <f t="shared" si="313"/>
        <v>3455.6553051396381</v>
      </c>
      <c r="AI172" s="65">
        <f t="shared" si="326"/>
        <v>3.4823644180089111E-2</v>
      </c>
      <c r="AJ172" s="65">
        <f t="shared" si="327"/>
        <v>4.773375052135159</v>
      </c>
      <c r="AK172" s="50">
        <f>IF(P59,S217,"")</f>
        <v>0.5</v>
      </c>
      <c r="AL172" s="50">
        <f>IF(P59,AI217,"")</f>
        <v>0.5644245508786272</v>
      </c>
      <c r="AM172" s="50">
        <f>IF(P59,AJ217,"")</f>
        <v>4.7170676579381015</v>
      </c>
    </row>
    <row r="173" spans="18:166" x14ac:dyDescent="0.3">
      <c r="S173" s="50">
        <v>0.06</v>
      </c>
      <c r="T173" s="65">
        <f t="shared" si="314"/>
        <v>5.8358965832571282E-2</v>
      </c>
      <c r="U173" s="65">
        <f t="shared" si="315"/>
        <v>0.94164103416742873</v>
      </c>
      <c r="V173" s="65">
        <f t="shared" si="316"/>
        <v>5.8358965832571282E-2</v>
      </c>
      <c r="W173" s="65">
        <f t="shared" si="317"/>
        <v>0.94164103416742873</v>
      </c>
      <c r="X173" s="65">
        <f t="shared" si="318"/>
        <v>5.406732117812061E-2</v>
      </c>
      <c r="Y173" s="65">
        <f t="shared" si="319"/>
        <v>0.94593267882187937</v>
      </c>
      <c r="Z173" s="65"/>
      <c r="AA173" s="65">
        <f t="shared" si="320"/>
        <v>1.4976115041557274</v>
      </c>
      <c r="AB173" s="65">
        <f t="shared" si="321"/>
        <v>0.82550582421602425</v>
      </c>
      <c r="AC173" s="65">
        <f t="shared" si="322"/>
        <v>-0.58211369929229739</v>
      </c>
      <c r="AD173" s="65">
        <f t="shared" si="323"/>
        <v>-3.1284212508375653E-3</v>
      </c>
      <c r="AE173" s="66">
        <f t="shared" si="324"/>
        <v>0.55871615963935362</v>
      </c>
      <c r="AF173" s="66">
        <f t="shared" si="325"/>
        <v>0.99687646715992573</v>
      </c>
      <c r="AG173" s="89">
        <f t="shared" si="312"/>
        <v>152.05854179812874</v>
      </c>
      <c r="AH173" s="89">
        <f t="shared" si="313"/>
        <v>3416.0599099959345</v>
      </c>
      <c r="AI173" s="65">
        <f t="shared" si="326"/>
        <v>4.2615889537432013E-2</v>
      </c>
      <c r="AJ173" s="65">
        <f t="shared" si="327"/>
        <v>4.7570868532484001</v>
      </c>
      <c r="AK173" s="50">
        <f>IF(P59,S227,"")</f>
        <v>0.6</v>
      </c>
      <c r="AL173" s="50">
        <f>IF(P59,AI227,"")</f>
        <v>0.68478082850253452</v>
      </c>
      <c r="AM173" s="50">
        <f>IF(P59,AJ227,"")</f>
        <v>4.9054377422104407</v>
      </c>
    </row>
    <row r="174" spans="18:166" x14ac:dyDescent="0.3">
      <c r="S174" s="50">
        <v>7.0000000000000007E-2</v>
      </c>
      <c r="T174" s="65">
        <f t="shared" si="314"/>
        <v>6.8105276287888233E-2</v>
      </c>
      <c r="U174" s="65">
        <f t="shared" si="315"/>
        <v>0.93189472371211168</v>
      </c>
      <c r="V174" s="65">
        <f t="shared" si="316"/>
        <v>6.8105276287888233E-2</v>
      </c>
      <c r="W174" s="65">
        <f t="shared" si="317"/>
        <v>0.93189472371211168</v>
      </c>
      <c r="X174" s="65">
        <f t="shared" si="318"/>
        <v>6.3144963144963151E-2</v>
      </c>
      <c r="Y174" s="65">
        <f t="shared" si="319"/>
        <v>0.9368550368550369</v>
      </c>
      <c r="Z174" s="65"/>
      <c r="AA174" s="65">
        <f t="shared" si="320"/>
        <v>1.4976115041557274</v>
      </c>
      <c r="AB174" s="65">
        <f t="shared" si="321"/>
        <v>0.82550582421602425</v>
      </c>
      <c r="AC174" s="65">
        <f t="shared" si="322"/>
        <v>-0.56624436608922457</v>
      </c>
      <c r="AD174" s="65">
        <f t="shared" si="323"/>
        <v>-4.2314946495379951E-3</v>
      </c>
      <c r="AE174" s="66">
        <f t="shared" si="324"/>
        <v>0.56765333851975464</v>
      </c>
      <c r="AF174" s="66">
        <f t="shared" si="325"/>
        <v>0.99577744550942293</v>
      </c>
      <c r="AG174" s="89">
        <f t="shared" si="312"/>
        <v>180.23933437719376</v>
      </c>
      <c r="AH174" s="89">
        <f t="shared" si="313"/>
        <v>3375.9928245842716</v>
      </c>
      <c r="AI174" s="65">
        <f t="shared" si="326"/>
        <v>5.0682668150053921E-2</v>
      </c>
      <c r="AJ174" s="65">
        <f t="shared" si="327"/>
        <v>4.7412398100149051</v>
      </c>
      <c r="AK174" s="50">
        <f>IF(P59,S237,"")</f>
        <v>0.7</v>
      </c>
      <c r="AL174" s="50">
        <f>IF(P59,AI237,"")</f>
        <v>0.78923020677761757</v>
      </c>
      <c r="AM174" s="50">
        <f>IF(P59,AJ237,"")</f>
        <v>5.1475642299189808</v>
      </c>
    </row>
    <row r="175" spans="18:166" x14ac:dyDescent="0.3">
      <c r="S175" s="50">
        <v>0.08</v>
      </c>
      <c r="T175" s="65">
        <f t="shared" si="314"/>
        <v>7.7857261686907347E-2</v>
      </c>
      <c r="U175" s="65">
        <f t="shared" si="315"/>
        <v>0.92214273831309279</v>
      </c>
      <c r="V175" s="65">
        <f t="shared" si="316"/>
        <v>7.7857261686907347E-2</v>
      </c>
      <c r="W175" s="65">
        <f t="shared" si="317"/>
        <v>0.92214273831309279</v>
      </c>
      <c r="X175" s="65">
        <f t="shared" si="318"/>
        <v>7.224174279690794E-2</v>
      </c>
      <c r="Y175" s="65">
        <f t="shared" si="319"/>
        <v>0.92775825720309202</v>
      </c>
      <c r="Z175" s="65"/>
      <c r="AA175" s="65">
        <f t="shared" si="320"/>
        <v>1.4976115041557274</v>
      </c>
      <c r="AB175" s="65">
        <f t="shared" si="321"/>
        <v>0.82550582421602425</v>
      </c>
      <c r="AC175" s="65">
        <f t="shared" si="322"/>
        <v>-0.55069147410706443</v>
      </c>
      <c r="AD175" s="65">
        <f t="shared" si="323"/>
        <v>-5.4923979716784976E-3</v>
      </c>
      <c r="AE175" s="66">
        <f t="shared" si="324"/>
        <v>0.57655100242411106</v>
      </c>
      <c r="AF175" s="66">
        <f t="shared" si="325"/>
        <v>0.99452265766959191</v>
      </c>
      <c r="AG175" s="89">
        <f t="shared" si="312"/>
        <v>209.21655999699888</v>
      </c>
      <c r="AH175" s="89">
        <f t="shared" si="313"/>
        <v>3335.4834516859801</v>
      </c>
      <c r="AI175" s="65">
        <f t="shared" si="326"/>
        <v>5.9022359947934068E-2</v>
      </c>
      <c r="AJ175" s="65">
        <f t="shared" si="327"/>
        <v>4.7258649207141792</v>
      </c>
      <c r="AK175" s="50">
        <f>IF(P59,S247,"")</f>
        <v>0.8</v>
      </c>
      <c r="AL175" s="50">
        <f>IF(P59,AI247,"")</f>
        <v>0.8758987646613412</v>
      </c>
      <c r="AM175" s="50">
        <f>IF(P59,AJ247,"")</f>
        <v>5.4283774591384999</v>
      </c>
    </row>
    <row r="176" spans="18:166" x14ac:dyDescent="0.3">
      <c r="S176" s="50">
        <v>0.09</v>
      </c>
      <c r="T176" s="65">
        <f t="shared" si="314"/>
        <v>8.7614926987560834E-2</v>
      </c>
      <c r="U176" s="65">
        <f t="shared" si="315"/>
        <v>0.91238507301243921</v>
      </c>
      <c r="V176" s="65">
        <f t="shared" si="316"/>
        <v>8.7614926987560834E-2</v>
      </c>
      <c r="W176" s="65">
        <f t="shared" si="317"/>
        <v>0.91238507301243921</v>
      </c>
      <c r="X176" s="65">
        <f t="shared" si="318"/>
        <v>8.135772071755186E-2</v>
      </c>
      <c r="Y176" s="65">
        <f t="shared" si="319"/>
        <v>0.91864227928244813</v>
      </c>
      <c r="Z176" s="65"/>
      <c r="AA176" s="65">
        <f t="shared" si="320"/>
        <v>1.4976115041557274</v>
      </c>
      <c r="AB176" s="65">
        <f t="shared" si="321"/>
        <v>0.82550582421602425</v>
      </c>
      <c r="AC176" s="65">
        <f t="shared" si="322"/>
        <v>-0.53544999535496629</v>
      </c>
      <c r="AD176" s="65">
        <f t="shared" si="323"/>
        <v>-6.9081313528894933E-3</v>
      </c>
      <c r="AE176" s="66">
        <f t="shared" si="324"/>
        <v>0.58540580097358008</v>
      </c>
      <c r="AF176" s="66">
        <f t="shared" si="325"/>
        <v>0.99311567493597119</v>
      </c>
      <c r="AG176" s="89">
        <f t="shared" si="312"/>
        <v>238.98347377405511</v>
      </c>
      <c r="AH176" s="89">
        <f t="shared" si="313"/>
        <v>3294.5606740494004</v>
      </c>
      <c r="AI176" s="65">
        <f t="shared" si="326"/>
        <v>6.7632796924657332E-2</v>
      </c>
      <c r="AJ176" s="65">
        <f t="shared" si="327"/>
        <v>4.7109916999902186</v>
      </c>
      <c r="AK176" s="50">
        <f>IF(P59,S257,"")</f>
        <v>0.9</v>
      </c>
      <c r="AL176" s="50">
        <f>IF(P59,AI257,"")</f>
        <v>0.94546904532662712</v>
      </c>
      <c r="AM176" s="50">
        <f>IF(P59,AJ257,"")</f>
        <v>5.7329083159468519</v>
      </c>
    </row>
    <row r="177" spans="19:39" x14ac:dyDescent="0.3">
      <c r="S177" s="60">
        <v>0.1</v>
      </c>
      <c r="T177" s="60">
        <f t="shared" si="314"/>
        <v>9.737827715355804E-2</v>
      </c>
      <c r="U177" s="60">
        <f t="shared" si="315"/>
        <v>0.90262172284644193</v>
      </c>
      <c r="V177" s="60">
        <f t="shared" si="316"/>
        <v>9.737827715355804E-2</v>
      </c>
      <c r="W177" s="60">
        <f t="shared" si="317"/>
        <v>0.90262172284644193</v>
      </c>
      <c r="X177" s="60">
        <f t="shared" si="318"/>
        <v>9.0492957746478864E-2</v>
      </c>
      <c r="Y177" s="60">
        <f t="shared" si="319"/>
        <v>0.90950704225352108</v>
      </c>
      <c r="Z177" s="60"/>
      <c r="AA177" s="60">
        <f t="shared" si="320"/>
        <v>1.4976115041557274</v>
      </c>
      <c r="AB177" s="60">
        <f t="shared" si="321"/>
        <v>0.82550582421602425</v>
      </c>
      <c r="AC177" s="60">
        <f t="shared" si="322"/>
        <v>-0.5205149940405891</v>
      </c>
      <c r="AD177" s="60">
        <f t="shared" si="323"/>
        <v>-8.4757524818806079E-3</v>
      </c>
      <c r="AE177" s="64">
        <f t="shared" si="324"/>
        <v>0.59421445225648128</v>
      </c>
      <c r="AF177" s="64">
        <f t="shared" si="325"/>
        <v>0.99156006544213238</v>
      </c>
      <c r="AG177" s="63">
        <f t="shared" si="312"/>
        <v>269.5327539950934</v>
      </c>
      <c r="AH177" s="63">
        <f t="shared" si="313"/>
        <v>3253.2528432833078</v>
      </c>
      <c r="AI177" s="60">
        <f t="shared" si="326"/>
        <v>7.6511256944880868E-2</v>
      </c>
      <c r="AJ177" s="60">
        <f t="shared" si="327"/>
        <v>4.6966481853201403</v>
      </c>
      <c r="AK177" s="50">
        <f>IF(P59,S267,"")</f>
        <v>0.99999899999999997</v>
      </c>
      <c r="AL177" s="50">
        <f>IF(P59,AI267,"")</f>
        <v>0.99999952150908478</v>
      </c>
      <c r="AM177" s="50">
        <f>IF(P59,AJ267,"")</f>
        <v>6.0474171794286908</v>
      </c>
    </row>
    <row r="178" spans="19:39" x14ac:dyDescent="0.3">
      <c r="S178" s="50">
        <v>0.11</v>
      </c>
      <c r="T178" s="65">
        <f t="shared" si="314"/>
        <v>0.10714731715439367</v>
      </c>
      <c r="U178" s="65">
        <f t="shared" si="315"/>
        <v>0.89285268284560626</v>
      </c>
      <c r="V178" s="65">
        <f t="shared" si="316"/>
        <v>0.10714731715439367</v>
      </c>
      <c r="W178" s="65">
        <f t="shared" si="317"/>
        <v>0.89285268284560626</v>
      </c>
      <c r="X178" s="65">
        <f t="shared" si="318"/>
        <v>9.9647514980613319E-2</v>
      </c>
      <c r="Y178" s="65">
        <f t="shared" si="319"/>
        <v>0.90035248501938658</v>
      </c>
      <c r="Z178" s="65"/>
      <c r="AA178" s="65">
        <f t="shared" si="320"/>
        <v>1.4976115041557274</v>
      </c>
      <c r="AB178" s="65">
        <f t="shared" si="321"/>
        <v>0.82550582421602425</v>
      </c>
      <c r="AC178" s="65">
        <f t="shared" si="322"/>
        <v>-0.50588162452717311</v>
      </c>
      <c r="AD178" s="65">
        <f t="shared" si="323"/>
        <v>-1.0192375291730435E-2</v>
      </c>
      <c r="AE178" s="66">
        <f t="shared" si="324"/>
        <v>0.60297374458146491</v>
      </c>
      <c r="AF178" s="66">
        <f t="shared" si="325"/>
        <v>0.98985939094240549</v>
      </c>
      <c r="AG178" s="89">
        <f t="shared" si="312"/>
        <v>300.85651852000029</v>
      </c>
      <c r="AH178" s="89">
        <f t="shared" si="313"/>
        <v>3211.5877699948455</v>
      </c>
      <c r="AI178" s="65">
        <f t="shared" si="326"/>
        <v>8.5654459916632689E-2</v>
      </c>
      <c r="AJ178" s="65">
        <f t="shared" si="327"/>
        <v>4.6828609457345944</v>
      </c>
    </row>
    <row r="179" spans="19:39" x14ac:dyDescent="0.3">
      <c r="S179" s="50">
        <v>0.12</v>
      </c>
      <c r="T179" s="65">
        <f t="shared" si="314"/>
        <v>0.11692205196535642</v>
      </c>
      <c r="U179" s="65">
        <f t="shared" si="315"/>
        <v>0.88307794803464357</v>
      </c>
      <c r="V179" s="65">
        <f t="shared" si="316"/>
        <v>0.11692205196535642</v>
      </c>
      <c r="W179" s="65">
        <f t="shared" si="317"/>
        <v>0.88307794803464357</v>
      </c>
      <c r="X179" s="65">
        <f t="shared" si="318"/>
        <v>0.10882145377558219</v>
      </c>
      <c r="Y179" s="65">
        <f t="shared" si="319"/>
        <v>0.89117854622441783</v>
      </c>
      <c r="Z179" s="65"/>
      <c r="AA179" s="65">
        <f t="shared" si="320"/>
        <v>1.4976115041557274</v>
      </c>
      <c r="AB179" s="65">
        <f t="shared" si="321"/>
        <v>0.82550582421602425</v>
      </c>
      <c r="AC179" s="65">
        <f t="shared" si="322"/>
        <v>-0.49154512934379185</v>
      </c>
      <c r="AD179" s="65">
        <f t="shared" si="323"/>
        <v>-1.2055168685698905E-2</v>
      </c>
      <c r="AE179" s="66">
        <f t="shared" si="324"/>
        <v>0.61168053808916423</v>
      </c>
      <c r="AF179" s="66">
        <f t="shared" si="325"/>
        <v>0.98801720374776758</v>
      </c>
      <c r="AG179" s="89">
        <f t="shared" si="312"/>
        <v>332.94634158486127</v>
      </c>
      <c r="AH179" s="89">
        <f t="shared" si="313"/>
        <v>3169.5927151225264</v>
      </c>
      <c r="AI179" s="65">
        <f t="shared" si="326"/>
        <v>9.5058566426908672E-2</v>
      </c>
      <c r="AJ179" s="65">
        <f t="shared" si="327"/>
        <v>4.6696550926649056</v>
      </c>
    </row>
    <row r="180" spans="19:39" x14ac:dyDescent="0.3">
      <c r="S180" s="50">
        <v>0.13</v>
      </c>
      <c r="T180" s="65">
        <f t="shared" si="314"/>
        <v>0.12670248656753716</v>
      </c>
      <c r="U180" s="65">
        <f t="shared" si="315"/>
        <v>0.87329751343246287</v>
      </c>
      <c r="V180" s="65">
        <f t="shared" si="316"/>
        <v>0.12670248656753716</v>
      </c>
      <c r="W180" s="65">
        <f t="shared" si="317"/>
        <v>0.87329751343246287</v>
      </c>
      <c r="X180" s="65">
        <f t="shared" si="318"/>
        <v>0.11801483574708584</v>
      </c>
      <c r="Y180" s="65">
        <f t="shared" si="319"/>
        <v>0.88198516425291418</v>
      </c>
      <c r="Z180" s="65"/>
      <c r="AA180" s="65">
        <f t="shared" si="320"/>
        <v>1.4976115041557274</v>
      </c>
      <c r="AB180" s="65">
        <f t="shared" si="321"/>
        <v>0.82550582421602425</v>
      </c>
      <c r="AC180" s="65">
        <f t="shared" si="322"/>
        <v>-0.47750083724729409</v>
      </c>
      <c r="AD180" s="65">
        <f t="shared" si="323"/>
        <v>-1.4061355296562023E-2</v>
      </c>
      <c r="AE180" s="66">
        <f t="shared" si="324"/>
        <v>0.62033176622486819</v>
      </c>
      <c r="AF180" s="66">
        <f t="shared" si="325"/>
        <v>0.98603704381162516</v>
      </c>
      <c r="AG180" s="89">
        <f t="shared" si="312"/>
        <v>365.79327096167435</v>
      </c>
      <c r="AH180" s="89">
        <f t="shared" si="313"/>
        <v>3127.2943824148438</v>
      </c>
      <c r="AI180" s="65">
        <f t="shared" si="326"/>
        <v>0.10471917892128706</v>
      </c>
      <c r="AJ180" s="65">
        <f t="shared" si="327"/>
        <v>4.6570542927930791</v>
      </c>
    </row>
    <row r="181" spans="19:39" x14ac:dyDescent="0.3">
      <c r="S181" s="50">
        <v>0.14000000000000001</v>
      </c>
      <c r="T181" s="65">
        <f t="shared" si="314"/>
        <v>0.1364886259478377</v>
      </c>
      <c r="U181" s="65">
        <f t="shared" si="315"/>
        <v>0.86351137405216238</v>
      </c>
      <c r="V181" s="65">
        <f t="shared" si="316"/>
        <v>0.1364886259478377</v>
      </c>
      <c r="W181" s="65">
        <f t="shared" si="317"/>
        <v>0.86351137405216238</v>
      </c>
      <c r="X181" s="65">
        <f t="shared" si="318"/>
        <v>0.12722772277227723</v>
      </c>
      <c r="Y181" s="65">
        <f t="shared" si="319"/>
        <v>0.87277227722772277</v>
      </c>
      <c r="Z181" s="65"/>
      <c r="AA181" s="65">
        <f t="shared" si="320"/>
        <v>1.4976115041557274</v>
      </c>
      <c r="AB181" s="65">
        <f t="shared" si="321"/>
        <v>0.82550582421602425</v>
      </c>
      <c r="AC181" s="65">
        <f t="shared" si="322"/>
        <v>-0.46374416133421609</v>
      </c>
      <c r="AD181" s="65">
        <f t="shared" si="323"/>
        <v>-1.6208210278457341E-2</v>
      </c>
      <c r="AE181" s="66">
        <f t="shared" si="324"/>
        <v>0.62892443707508516</v>
      </c>
      <c r="AF181" s="66">
        <f t="shared" si="325"/>
        <v>0.98392243596216611</v>
      </c>
      <c r="AG181" s="89">
        <f t="shared" si="312"/>
        <v>399.38784543242758</v>
      </c>
      <c r="AH181" s="89">
        <f t="shared" si="313"/>
        <v>3084.7189120058274</v>
      </c>
      <c r="AI181" s="65">
        <f t="shared" si="326"/>
        <v>0.11463134548898951</v>
      </c>
      <c r="AJ181" s="65">
        <f t="shared" si="327"/>
        <v>4.6450807827833929</v>
      </c>
    </row>
    <row r="182" spans="19:39" x14ac:dyDescent="0.3">
      <c r="S182" s="50">
        <v>0.15</v>
      </c>
      <c r="T182" s="65">
        <f t="shared" si="314"/>
        <v>0.14628047509897893</v>
      </c>
      <c r="U182" s="65">
        <f t="shared" si="315"/>
        <v>0.8537195249010211</v>
      </c>
      <c r="V182" s="65">
        <f t="shared" si="316"/>
        <v>0.14628047509897893</v>
      </c>
      <c r="W182" s="65">
        <f t="shared" si="317"/>
        <v>0.8537195249010211</v>
      </c>
      <c r="X182" s="65">
        <f t="shared" si="318"/>
        <v>0.13646017699115043</v>
      </c>
      <c r="Y182" s="65">
        <f t="shared" si="319"/>
        <v>0.86353982300884957</v>
      </c>
      <c r="Z182" s="65"/>
      <c r="AA182" s="65">
        <f t="shared" si="320"/>
        <v>1.4976115041557274</v>
      </c>
      <c r="AB182" s="65">
        <f t="shared" si="321"/>
        <v>0.82550582421602425</v>
      </c>
      <c r="AC182" s="65">
        <f t="shared" si="322"/>
        <v>-0.45027059720139961</v>
      </c>
      <c r="AD182" s="65">
        <f t="shared" si="323"/>
        <v>-1.8493060130241795E-2</v>
      </c>
      <c r="AE182" s="66">
        <f t="shared" si="324"/>
        <v>0.63745563457077914</v>
      </c>
      <c r="AF182" s="66">
        <f t="shared" si="325"/>
        <v>0.98167688727789426</v>
      </c>
      <c r="AG182" s="89">
        <f t="shared" si="312"/>
        <v>433.72011253621758</v>
      </c>
      <c r="AH182" s="89">
        <f t="shared" si="313"/>
        <v>3041.8918750396315</v>
      </c>
      <c r="AI182" s="65">
        <f t="shared" si="326"/>
        <v>0.12478956629411511</v>
      </c>
      <c r="AJ182" s="65">
        <f t="shared" si="327"/>
        <v>4.6337553857766025</v>
      </c>
    </row>
    <row r="183" spans="19:39" x14ac:dyDescent="0.3">
      <c r="S183" s="50">
        <v>0.16</v>
      </c>
      <c r="T183" s="65">
        <f t="shared" si="314"/>
        <v>0.15607803901950976</v>
      </c>
      <c r="U183" s="65">
        <f t="shared" si="315"/>
        <v>0.84392196098049022</v>
      </c>
      <c r="V183" s="65">
        <f t="shared" si="316"/>
        <v>0.15607803901950976</v>
      </c>
      <c r="W183" s="65">
        <f t="shared" si="317"/>
        <v>0.84392196098049022</v>
      </c>
      <c r="X183" s="65">
        <f t="shared" si="318"/>
        <v>0.14571226080793764</v>
      </c>
      <c r="Y183" s="65">
        <f t="shared" si="319"/>
        <v>0.85428773919206236</v>
      </c>
      <c r="Z183" s="65"/>
      <c r="AA183" s="65">
        <f t="shared" si="320"/>
        <v>1.4976115041557274</v>
      </c>
      <c r="AB183" s="65">
        <f t="shared" si="321"/>
        <v>0.82550582421602425</v>
      </c>
      <c r="AC183" s="65">
        <f t="shared" si="322"/>
        <v>-0.43707572115364307</v>
      </c>
      <c r="AD183" s="65">
        <f t="shared" si="323"/>
        <v>-2.091328154941749E-2</v>
      </c>
      <c r="AE183" s="66">
        <f t="shared" si="324"/>
        <v>0.64592251956047186</v>
      </c>
      <c r="AF183" s="66">
        <f t="shared" si="325"/>
        <v>0.97930388460286166</v>
      </c>
      <c r="AG183" s="89">
        <f t="shared" si="312"/>
        <v>468.77964654939177</v>
      </c>
      <c r="AH183" s="89">
        <f t="shared" si="313"/>
        <v>2998.8382692969667</v>
      </c>
      <c r="AI183" s="65">
        <f t="shared" si="326"/>
        <v>0.13518780267201799</v>
      </c>
      <c r="AJ183" s="65">
        <f t="shared" si="327"/>
        <v>4.6230975295305008</v>
      </c>
    </row>
    <row r="184" spans="19:39" x14ac:dyDescent="0.3">
      <c r="S184" s="50">
        <v>0.17</v>
      </c>
      <c r="T184" s="65">
        <f t="shared" si="314"/>
        <v>0.16588132271381509</v>
      </c>
      <c r="U184" s="65">
        <f t="shared" si="315"/>
        <v>0.83411867728618483</v>
      </c>
      <c r="V184" s="65">
        <f t="shared" si="316"/>
        <v>0.16588132271381509</v>
      </c>
      <c r="W184" s="65">
        <f t="shared" si="317"/>
        <v>0.83411867728618483</v>
      </c>
      <c r="X184" s="65">
        <f t="shared" si="318"/>
        <v>0.15498403689251508</v>
      </c>
      <c r="Y184" s="65">
        <f t="shared" si="319"/>
        <v>0.84501596310748495</v>
      </c>
      <c r="Z184" s="65"/>
      <c r="AA184" s="65">
        <f t="shared" si="320"/>
        <v>1.4976115041557274</v>
      </c>
      <c r="AB184" s="65">
        <f t="shared" si="321"/>
        <v>0.82550582421602425</v>
      </c>
      <c r="AC184" s="65">
        <f t="shared" si="322"/>
        <v>-0.42415518845714889</v>
      </c>
      <c r="AD184" s="65">
        <f t="shared" si="323"/>
        <v>-2.3466300315722249E-2</v>
      </c>
      <c r="AE184" s="66">
        <f t="shared" si="324"/>
        <v>0.65432233075629087</v>
      </c>
      <c r="AF184" s="66">
        <f t="shared" si="325"/>
        <v>0.97680689219805295</v>
      </c>
      <c r="AG184" s="89">
        <f t="shared" si="312"/>
        <v>504.55556665976962</v>
      </c>
      <c r="AH184" s="89">
        <f t="shared" si="313"/>
        <v>2955.5825157769787</v>
      </c>
      <c r="AI184" s="65">
        <f t="shared" si="326"/>
        <v>0.14581948888711524</v>
      </c>
      <c r="AJ184" s="65">
        <f t="shared" si="327"/>
        <v>4.6131252660930429</v>
      </c>
    </row>
    <row r="185" spans="19:39" x14ac:dyDescent="0.3">
      <c r="S185" s="50">
        <v>0.18</v>
      </c>
      <c r="T185" s="65">
        <f t="shared" si="314"/>
        <v>0.17569033119212477</v>
      </c>
      <c r="U185" s="65">
        <f t="shared" si="315"/>
        <v>0.82430966880787515</v>
      </c>
      <c r="V185" s="65">
        <f t="shared" si="316"/>
        <v>0.17569033119212477</v>
      </c>
      <c r="W185" s="65">
        <f t="shared" si="317"/>
        <v>0.82430966880787515</v>
      </c>
      <c r="X185" s="65">
        <f t="shared" si="318"/>
        <v>0.16427556818181815</v>
      </c>
      <c r="Y185" s="65">
        <f t="shared" si="319"/>
        <v>0.83572443181818179</v>
      </c>
      <c r="Z185" s="65"/>
      <c r="AA185" s="65">
        <f t="shared" si="320"/>
        <v>1.4976115041557274</v>
      </c>
      <c r="AB185" s="65">
        <f t="shared" si="321"/>
        <v>0.82550582421602425</v>
      </c>
      <c r="AC185" s="65">
        <f t="shared" si="322"/>
        <v>-0.41150473163734386</v>
      </c>
      <c r="AD185" s="65">
        <f t="shared" si="323"/>
        <v>-2.614959020349461E-2</v>
      </c>
      <c r="AE185" s="66">
        <f t="shared" si="324"/>
        <v>0.66265238555629158</v>
      </c>
      <c r="AF185" s="66">
        <f t="shared" si="325"/>
        <v>0.97418934952533898</v>
      </c>
      <c r="AG185" s="89">
        <f t="shared" si="312"/>
        <v>541.03655529731975</v>
      </c>
      <c r="AH185" s="89">
        <f t="shared" si="313"/>
        <v>2912.1484561891343</v>
      </c>
      <c r="AI185" s="65">
        <f t="shared" si="326"/>
        <v>0.15667754652520796</v>
      </c>
      <c r="AJ185" s="65">
        <f t="shared" si="327"/>
        <v>4.6038552928973058</v>
      </c>
    </row>
    <row r="186" spans="19:39" x14ac:dyDescent="0.3">
      <c r="S186" s="50">
        <v>0.19</v>
      </c>
      <c r="T186" s="65">
        <f t="shared" si="314"/>
        <v>0.18550506947052195</v>
      </c>
      <c r="U186" s="65">
        <f t="shared" si="315"/>
        <v>0.81449493052947808</v>
      </c>
      <c r="V186" s="65">
        <f t="shared" si="316"/>
        <v>0.18550506947052195</v>
      </c>
      <c r="W186" s="65">
        <f t="shared" si="317"/>
        <v>0.81449493052947808</v>
      </c>
      <c r="X186" s="65">
        <f t="shared" si="318"/>
        <v>0.17358691788126551</v>
      </c>
      <c r="Y186" s="65">
        <f t="shared" si="319"/>
        <v>0.82641308211873443</v>
      </c>
      <c r="Z186" s="65"/>
      <c r="AA186" s="65">
        <f t="shared" si="320"/>
        <v>1.4976115041557274</v>
      </c>
      <c r="AB186" s="65">
        <f t="shared" si="321"/>
        <v>0.82550582421602425</v>
      </c>
      <c r="AC186" s="65">
        <f t="shared" si="322"/>
        <v>-0.39912015881978458</v>
      </c>
      <c r="AD186" s="65">
        <f t="shared" si="323"/>
        <v>-2.8960671921974102E-2</v>
      </c>
      <c r="AE186" s="66">
        <f t="shared" si="324"/>
        <v>0.67091008074642033</v>
      </c>
      <c r="AF186" s="66">
        <f t="shared" si="325"/>
        <v>0.97145466916036871</v>
      </c>
      <c r="AG186" s="89">
        <f t="shared" si="312"/>
        <v>578.21087658490808</v>
      </c>
      <c r="AH186" s="89">
        <f t="shared" si="313"/>
        <v>2868.5593513105537</v>
      </c>
      <c r="AI186" s="65">
        <f t="shared" si="326"/>
        <v>0.16775440146990989</v>
      </c>
      <c r="AJ186" s="65">
        <f t="shared" si="327"/>
        <v>4.5953029751703527</v>
      </c>
    </row>
    <row r="187" spans="19:39" x14ac:dyDescent="0.3">
      <c r="S187" s="60">
        <v>0.2</v>
      </c>
      <c r="T187" s="60">
        <f t="shared" si="314"/>
        <v>0.19532554257095158</v>
      </c>
      <c r="U187" s="60">
        <f t="shared" si="315"/>
        <v>0.80467445742904853</v>
      </c>
      <c r="V187" s="60">
        <f t="shared" si="316"/>
        <v>0.19532554257095158</v>
      </c>
      <c r="W187" s="60">
        <f t="shared" si="317"/>
        <v>0.80467445742904853</v>
      </c>
      <c r="X187" s="60">
        <f t="shared" si="318"/>
        <v>0.18291814946619214</v>
      </c>
      <c r="Y187" s="60">
        <f t="shared" si="319"/>
        <v>0.81708185053380777</v>
      </c>
      <c r="Z187" s="60"/>
      <c r="AA187" s="60">
        <f t="shared" si="320"/>
        <v>1.4976115041557274</v>
      </c>
      <c r="AB187" s="60">
        <f t="shared" si="321"/>
        <v>0.82550582421602425</v>
      </c>
      <c r="AC187" s="60">
        <f t="shared" si="322"/>
        <v>-0.38699735211289649</v>
      </c>
      <c r="AD187" s="60">
        <f t="shared" si="323"/>
        <v>-3.1897112082667434E-2</v>
      </c>
      <c r="AE187" s="64">
        <f t="shared" si="324"/>
        <v>0.67909289308556986</v>
      </c>
      <c r="AF187" s="64">
        <f t="shared" si="325"/>
        <v>0.96860623483079467</v>
      </c>
      <c r="AG187" s="63">
        <f t="shared" si="312"/>
        <v>616.06639487403254</v>
      </c>
      <c r="AH187" s="63">
        <f t="shared" si="313"/>
        <v>2824.8378801653789</v>
      </c>
      <c r="AI187" s="60">
        <f t="shared" si="326"/>
        <v>0.17904200338934922</v>
      </c>
      <c r="AJ187" s="60">
        <f t="shared" si="327"/>
        <v>4.5874823695513722</v>
      </c>
    </row>
    <row r="188" spans="19:39" x14ac:dyDescent="0.3">
      <c r="S188" s="50">
        <v>0.21</v>
      </c>
      <c r="T188" s="65">
        <f t="shared" si="314"/>
        <v>0.20515175552122902</v>
      </c>
      <c r="U188" s="65">
        <f t="shared" si="315"/>
        <v>0.79484824447877089</v>
      </c>
      <c r="V188" s="65">
        <f t="shared" si="316"/>
        <v>0.20515175552122902</v>
      </c>
      <c r="W188" s="65">
        <f t="shared" si="317"/>
        <v>0.79484824447877089</v>
      </c>
      <c r="X188" s="65">
        <f t="shared" si="318"/>
        <v>0.19226932668329175</v>
      </c>
      <c r="Y188" s="65">
        <f t="shared" si="319"/>
        <v>0.80773067331670823</v>
      </c>
      <c r="Z188" s="65"/>
      <c r="AA188" s="65">
        <f t="shared" si="320"/>
        <v>1.4976115041557274</v>
      </c>
      <c r="AB188" s="65">
        <f t="shared" si="321"/>
        <v>0.82550582421602425</v>
      </c>
      <c r="AC188" s="65">
        <f t="shared" si="322"/>
        <v>-0.37513226603130012</v>
      </c>
      <c r="AD188" s="65">
        <f t="shared" si="323"/>
        <v>-3.4956522193056783E-2</v>
      </c>
      <c r="AE188" s="66">
        <f t="shared" si="324"/>
        <v>0.68719837977726983</v>
      </c>
      <c r="AF188" s="66">
        <f t="shared" si="325"/>
        <v>0.96564739957610257</v>
      </c>
      <c r="AG188" s="89">
        <f t="shared" si="312"/>
        <v>654.59059333180005</v>
      </c>
      <c r="AH188" s="89">
        <f t="shared" si="313"/>
        <v>2781.0061399834544</v>
      </c>
      <c r="AI188" s="65">
        <f t="shared" si="326"/>
        <v>0.19053184763630232</v>
      </c>
      <c r="AJ188" s="65">
        <f t="shared" si="327"/>
        <v>4.5804062488171065</v>
      </c>
    </row>
    <row r="189" spans="19:39" x14ac:dyDescent="0.3">
      <c r="S189" s="50">
        <v>0.22</v>
      </c>
      <c r="T189" s="65">
        <f t="shared" si="314"/>
        <v>0.21498371335504882</v>
      </c>
      <c r="U189" s="65">
        <f t="shared" si="315"/>
        <v>0.78501628664495116</v>
      </c>
      <c r="V189" s="65">
        <f t="shared" si="316"/>
        <v>0.21498371335504882</v>
      </c>
      <c r="W189" s="65">
        <f t="shared" si="317"/>
        <v>0.78501628664495116</v>
      </c>
      <c r="X189" s="65">
        <f t="shared" si="318"/>
        <v>0.20164051355206847</v>
      </c>
      <c r="Y189" s="65">
        <f t="shared" si="319"/>
        <v>0.79835948644793153</v>
      </c>
      <c r="Z189" s="65"/>
      <c r="AA189" s="65">
        <f t="shared" si="320"/>
        <v>1.4976115041557274</v>
      </c>
      <c r="AB189" s="65">
        <f t="shared" si="321"/>
        <v>0.82550582421602425</v>
      </c>
      <c r="AC189" s="65">
        <f t="shared" si="322"/>
        <v>-0.36352092595857949</v>
      </c>
      <c r="AD189" s="65">
        <f t="shared" si="323"/>
        <v>-3.8136557675787913E-2</v>
      </c>
      <c r="AE189" s="66">
        <f t="shared" si="324"/>
        <v>0.6952241788315715</v>
      </c>
      <c r="AF189" s="66">
        <f t="shared" si="325"/>
        <v>0.96258148402546684</v>
      </c>
      <c r="AG189" s="89">
        <f t="shared" si="312"/>
        <v>693.77059254669985</v>
      </c>
      <c r="AH189" s="89">
        <f t="shared" si="313"/>
        <v>2737.0856468971106</v>
      </c>
      <c r="AI189" s="65">
        <f t="shared" si="326"/>
        <v>0.20221499944257931</v>
      </c>
      <c r="AJ189" s="65">
        <f t="shared" si="327"/>
        <v>4.5740861276164182</v>
      </c>
    </row>
    <row r="190" spans="19:39" x14ac:dyDescent="0.3">
      <c r="S190" s="50">
        <v>0.23</v>
      </c>
      <c r="T190" s="65">
        <f t="shared" si="314"/>
        <v>0.22482142111199296</v>
      </c>
      <c r="U190" s="65">
        <f t="shared" si="315"/>
        <v>0.77517857888800701</v>
      </c>
      <c r="V190" s="65">
        <f t="shared" si="316"/>
        <v>0.22482142111199296</v>
      </c>
      <c r="W190" s="65">
        <f t="shared" si="317"/>
        <v>0.77517857888800701</v>
      </c>
      <c r="X190" s="65">
        <f t="shared" si="318"/>
        <v>0.21103177436629772</v>
      </c>
      <c r="Y190" s="65">
        <f t="shared" si="319"/>
        <v>0.78896822563370228</v>
      </c>
      <c r="Z190" s="65"/>
      <c r="AA190" s="65">
        <f t="shared" si="320"/>
        <v>1.4976115041557274</v>
      </c>
      <c r="AB190" s="65">
        <f t="shared" si="321"/>
        <v>0.82550582421602425</v>
      </c>
      <c r="AC190" s="65">
        <f t="shared" si="322"/>
        <v>-0.35215942664834426</v>
      </c>
      <c r="AD190" s="65">
        <f t="shared" si="323"/>
        <v>-4.1434916912696129E-2</v>
      </c>
      <c r="AE190" s="66">
        <f t="shared" si="324"/>
        <v>0.70316800932075707</v>
      </c>
      <c r="AF190" s="66">
        <f t="shared" si="325"/>
        <v>0.95941177478987327</v>
      </c>
      <c r="AG190" s="89">
        <f t="shared" si="312"/>
        <v>733.59316912209795</v>
      </c>
      <c r="AH190" s="89">
        <f t="shared" si="313"/>
        <v>2693.0973373353809</v>
      </c>
      <c r="AI190" s="65">
        <f t="shared" si="326"/>
        <v>0.21408212026725704</v>
      </c>
      <c r="AJ190" s="65">
        <f t="shared" si="327"/>
        <v>4.5685322891182993</v>
      </c>
    </row>
    <row r="191" spans="19:39" x14ac:dyDescent="0.3">
      <c r="S191" s="50">
        <v>0.24</v>
      </c>
      <c r="T191" s="65">
        <f t="shared" si="314"/>
        <v>0.23466488383753967</v>
      </c>
      <c r="U191" s="65">
        <f t="shared" si="315"/>
        <v>0.7653351161624603</v>
      </c>
      <c r="V191" s="65">
        <f t="shared" si="316"/>
        <v>0.23466488383753967</v>
      </c>
      <c r="W191" s="65">
        <f t="shared" si="317"/>
        <v>0.7653351161624603</v>
      </c>
      <c r="X191" s="65">
        <f t="shared" si="318"/>
        <v>0.22044317369549674</v>
      </c>
      <c r="Y191" s="65">
        <f t="shared" si="319"/>
        <v>0.77955682630450318</v>
      </c>
      <c r="Z191" s="65"/>
      <c r="AA191" s="65">
        <f t="shared" si="320"/>
        <v>1.4976115041557274</v>
      </c>
      <c r="AB191" s="65">
        <f t="shared" si="321"/>
        <v>0.82550582421602425</v>
      </c>
      <c r="AC191" s="65">
        <f t="shared" si="322"/>
        <v>-0.34104393076247441</v>
      </c>
      <c r="AD191" s="65">
        <f t="shared" si="323"/>
        <v>-4.4849340312857727E-2</v>
      </c>
      <c r="AE191" s="66">
        <f t="shared" si="324"/>
        <v>0.71102767153253854</v>
      </c>
      <c r="AF191" s="66">
        <f t="shared" si="325"/>
        <v>0.95614152296494515</v>
      </c>
      <c r="AG191" s="89">
        <f t="shared" si="312"/>
        <v>774.044774227728</v>
      </c>
      <c r="AH191" s="89">
        <f t="shared" si="313"/>
        <v>2649.0615700766248</v>
      </c>
      <c r="AI191" s="65">
        <f t="shared" si="326"/>
        <v>0.22612349613842633</v>
      </c>
      <c r="AJ191" s="65">
        <f t="shared" si="327"/>
        <v>4.5637538124816919</v>
      </c>
    </row>
    <row r="192" spans="19:39" x14ac:dyDescent="0.3">
      <c r="S192" s="50">
        <v>0.25</v>
      </c>
      <c r="T192" s="65">
        <f t="shared" si="314"/>
        <v>0.24451410658307207</v>
      </c>
      <c r="U192" s="65">
        <f t="shared" si="315"/>
        <v>0.75548589341692796</v>
      </c>
      <c r="V192" s="65">
        <f t="shared" si="316"/>
        <v>0.24451410658307207</v>
      </c>
      <c r="W192" s="65">
        <f t="shared" si="317"/>
        <v>0.75548589341692796</v>
      </c>
      <c r="X192" s="65">
        <f t="shared" si="318"/>
        <v>0.22987477638640427</v>
      </c>
      <c r="Y192" s="65">
        <f t="shared" si="319"/>
        <v>0.7701252236135957</v>
      </c>
      <c r="Z192" s="65"/>
      <c r="AA192" s="65">
        <f t="shared" si="320"/>
        <v>1.4976115041557274</v>
      </c>
      <c r="AB192" s="65">
        <f t="shared" si="321"/>
        <v>0.82550582421602425</v>
      </c>
      <c r="AC192" s="65">
        <f t="shared" si="322"/>
        <v>-0.33017066744546331</v>
      </c>
      <c r="AD192" s="65">
        <f t="shared" si="323"/>
        <v>-4.8377609404026078E-2</v>
      </c>
      <c r="AE192" s="66">
        <f t="shared" si="324"/>
        <v>0.71880104702444403</v>
      </c>
      <c r="AF192" s="66">
        <f t="shared" si="325"/>
        <v>0.95277394274078786</v>
      </c>
      <c r="AG192" s="89">
        <f t="shared" si="312"/>
        <v>815.11155208082471</v>
      </c>
      <c r="AH192" s="89">
        <f t="shared" si="313"/>
        <v>2604.998128921226</v>
      </c>
      <c r="AI192" s="65">
        <f t="shared" si="326"/>
        <v>0.23832906780989752</v>
      </c>
      <c r="AJ192" s="65">
        <f t="shared" si="327"/>
        <v>4.5597586010581965</v>
      </c>
    </row>
    <row r="193" spans="19:36" x14ac:dyDescent="0.3">
      <c r="S193" s="50">
        <v>0.26</v>
      </c>
      <c r="T193" s="65">
        <f t="shared" si="314"/>
        <v>0.25436909440588679</v>
      </c>
      <c r="U193" s="65">
        <f t="shared" si="315"/>
        <v>0.74563090559411327</v>
      </c>
      <c r="V193" s="65">
        <f t="shared" si="316"/>
        <v>0.25436909440588679</v>
      </c>
      <c r="W193" s="65">
        <f t="shared" si="317"/>
        <v>0.74563090559411327</v>
      </c>
      <c r="X193" s="65">
        <f t="shared" si="318"/>
        <v>0.23932664756446989</v>
      </c>
      <c r="Y193" s="65">
        <f t="shared" si="319"/>
        <v>0.76067335243553003</v>
      </c>
      <c r="Z193" s="65"/>
      <c r="AA193" s="65">
        <f t="shared" si="320"/>
        <v>1.4976115041557274</v>
      </c>
      <c r="AB193" s="65">
        <f t="shared" si="321"/>
        <v>0.82550582421602425</v>
      </c>
      <c r="AC193" s="65">
        <f t="shared" si="322"/>
        <v>-0.31953593093387</v>
      </c>
      <c r="AD193" s="65">
        <f t="shared" si="323"/>
        <v>-5.2017545946748095E-2</v>
      </c>
      <c r="AE193" s="66">
        <f t="shared" si="324"/>
        <v>0.72648609858305768</v>
      </c>
      <c r="AF193" s="66">
        <f t="shared" si="325"/>
        <v>0.949312210115275</v>
      </c>
      <c r="AG193" s="89">
        <f t="shared" si="312"/>
        <v>856.77935832984849</v>
      </c>
      <c r="AH193" s="89">
        <f t="shared" si="313"/>
        <v>2560.9262259474103</v>
      </c>
      <c r="AI193" s="65">
        <f t="shared" si="326"/>
        <v>0.25068846253795479</v>
      </c>
      <c r="AJ193" s="65">
        <f t="shared" si="327"/>
        <v>4.5565534112423443</v>
      </c>
    </row>
    <row r="194" spans="19:36" x14ac:dyDescent="0.3">
      <c r="S194" s="50">
        <v>0.27</v>
      </c>
      <c r="T194" s="65">
        <f t="shared" si="314"/>
        <v>0.26422985236920243</v>
      </c>
      <c r="U194" s="65">
        <f t="shared" si="315"/>
        <v>0.73577014763079751</v>
      </c>
      <c r="V194" s="65">
        <f t="shared" si="316"/>
        <v>0.26422985236920243</v>
      </c>
      <c r="W194" s="65">
        <f t="shared" si="317"/>
        <v>0.73577014763079751</v>
      </c>
      <c r="X194" s="65">
        <f t="shared" si="318"/>
        <v>0.24879885263535317</v>
      </c>
      <c r="Y194" s="65">
        <f t="shared" si="319"/>
        <v>0.75120114736464694</v>
      </c>
      <c r="Z194" s="65"/>
      <c r="AA194" s="65">
        <f t="shared" si="320"/>
        <v>1.4976115041557274</v>
      </c>
      <c r="AB194" s="65">
        <f t="shared" si="321"/>
        <v>0.82550582421602425</v>
      </c>
      <c r="AC194" s="65">
        <f t="shared" si="322"/>
        <v>-0.30913607919988112</v>
      </c>
      <c r="AD194" s="65">
        <f t="shared" si="323"/>
        <v>-5.5767011070542133E-2</v>
      </c>
      <c r="AE194" s="66">
        <f t="shared" si="324"/>
        <v>0.73408087009181588</v>
      </c>
      <c r="AF194" s="66">
        <f t="shared" si="325"/>
        <v>0.94575946170716929</v>
      </c>
      <c r="AG194" s="89">
        <f t="shared" si="312"/>
        <v>899.03377831512387</v>
      </c>
      <c r="AH194" s="89">
        <f t="shared" si="313"/>
        <v>2516.8645053141886</v>
      </c>
      <c r="AI194" s="65">
        <f t="shared" si="326"/>
        <v>0.2631910272690911</v>
      </c>
      <c r="AJ194" s="65">
        <f t="shared" si="327"/>
        <v>4.5541438818872049</v>
      </c>
    </row>
    <row r="195" spans="19:36" x14ac:dyDescent="0.3">
      <c r="S195" s="50">
        <v>0.28000000000000003</v>
      </c>
      <c r="T195" s="65">
        <f t="shared" si="314"/>
        <v>0.27409638554216864</v>
      </c>
      <c r="U195" s="65">
        <f t="shared" si="315"/>
        <v>0.72590361445783136</v>
      </c>
      <c r="V195" s="65">
        <f t="shared" si="316"/>
        <v>0.27409638554216864</v>
      </c>
      <c r="W195" s="65">
        <f t="shared" si="317"/>
        <v>0.72590361445783136</v>
      </c>
      <c r="X195" s="65">
        <f t="shared" si="318"/>
        <v>0.25829145728643221</v>
      </c>
      <c r="Y195" s="65">
        <f t="shared" si="319"/>
        <v>0.7417085427135679</v>
      </c>
      <c r="Z195" s="65"/>
      <c r="AA195" s="65">
        <f t="shared" si="320"/>
        <v>1.4976115041557274</v>
      </c>
      <c r="AB195" s="65">
        <f t="shared" si="321"/>
        <v>0.82550582421602425</v>
      </c>
      <c r="AC195" s="65">
        <f t="shared" si="322"/>
        <v>-0.29896753262793069</v>
      </c>
      <c r="AD195" s="65">
        <f t="shared" si="323"/>
        <v>-5.9623904431457514E-2</v>
      </c>
      <c r="AE195" s="66">
        <f t="shared" si="324"/>
        <v>0.74158348631112248</v>
      </c>
      <c r="AF195" s="66">
        <f t="shared" si="325"/>
        <v>0.94211879366558782</v>
      </c>
      <c r="AG195" s="89">
        <f t="shared" si="312"/>
        <v>941.86014518213892</v>
      </c>
      <c r="AH195" s="89">
        <f t="shared" si="313"/>
        <v>2472.8310475767821</v>
      </c>
      <c r="AI195" s="65">
        <f t="shared" si="326"/>
        <v>0.27582586301783768</v>
      </c>
      <c r="AJ195" s="65">
        <f t="shared" si="327"/>
        <v>4.5525345642068089</v>
      </c>
    </row>
    <row r="196" spans="19:36" x14ac:dyDescent="0.3">
      <c r="S196" s="50">
        <v>0.28999999999999998</v>
      </c>
      <c r="T196" s="65">
        <f t="shared" si="314"/>
        <v>0.28396869899987442</v>
      </c>
      <c r="U196" s="65">
        <f t="shared" si="315"/>
        <v>0.71603130100012558</v>
      </c>
      <c r="V196" s="65">
        <f t="shared" si="316"/>
        <v>0.28396869899987442</v>
      </c>
      <c r="W196" s="65">
        <f t="shared" si="317"/>
        <v>0.71603130100012558</v>
      </c>
      <c r="X196" s="65">
        <f t="shared" si="318"/>
        <v>0.2678045274883219</v>
      </c>
      <c r="Y196" s="65">
        <f t="shared" si="319"/>
        <v>0.73219547251167805</v>
      </c>
      <c r="Z196" s="65"/>
      <c r="AA196" s="65">
        <f t="shared" si="320"/>
        <v>1.4976115041557274</v>
      </c>
      <c r="AB196" s="65">
        <f t="shared" si="321"/>
        <v>0.82550582421602425</v>
      </c>
      <c r="AC196" s="65">
        <f t="shared" si="322"/>
        <v>-0.28902677272358129</v>
      </c>
      <c r="AD196" s="65">
        <f t="shared" si="323"/>
        <v>-6.3586163390468631E-2</v>
      </c>
      <c r="AE196" s="66">
        <f t="shared" si="324"/>
        <v>0.74899215257437068</v>
      </c>
      <c r="AF196" s="66">
        <f t="shared" si="325"/>
        <v>0.93839326067225481</v>
      </c>
      <c r="AG196" s="89">
        <f t="shared" si="312"/>
        <v>985.24355782438124</v>
      </c>
      <c r="AH196" s="89">
        <f t="shared" si="313"/>
        <v>2428.8433744807435</v>
      </c>
      <c r="AI196" s="65">
        <f t="shared" si="326"/>
        <v>0.2885818602044688</v>
      </c>
      <c r="AJ196" s="65">
        <f t="shared" si="327"/>
        <v>4.551728952089519</v>
      </c>
    </row>
    <row r="197" spans="19:36" x14ac:dyDescent="0.3">
      <c r="S197" s="60">
        <v>0.3</v>
      </c>
      <c r="T197" s="60">
        <f t="shared" si="314"/>
        <v>0.29384679782335699</v>
      </c>
      <c r="U197" s="60">
        <f t="shared" si="315"/>
        <v>0.7061532021766429</v>
      </c>
      <c r="V197" s="60">
        <f t="shared" si="316"/>
        <v>0.29384679782335699</v>
      </c>
      <c r="W197" s="60">
        <f t="shared" si="317"/>
        <v>0.7061532021766429</v>
      </c>
      <c r="X197" s="60">
        <f t="shared" si="318"/>
        <v>0.27733812949640285</v>
      </c>
      <c r="Y197" s="60">
        <f t="shared" si="319"/>
        <v>0.72266187050359709</v>
      </c>
      <c r="Z197" s="60"/>
      <c r="AA197" s="60">
        <f t="shared" si="320"/>
        <v>1.4976115041557274</v>
      </c>
      <c r="AB197" s="60">
        <f t="shared" si="321"/>
        <v>0.82550582421602425</v>
      </c>
      <c r="AC197" s="60">
        <f t="shared" si="322"/>
        <v>-0.27931034085366868</v>
      </c>
      <c r="AD197" s="60">
        <f t="shared" si="323"/>
        <v>-6.7651762212051547E-2</v>
      </c>
      <c r="AE197" s="64">
        <f t="shared" si="324"/>
        <v>0.75630515440360657</v>
      </c>
      <c r="AF197" s="64">
        <f t="shared" si="325"/>
        <v>0.93458587503315294</v>
      </c>
      <c r="AG197" s="63">
        <f t="shared" si="312"/>
        <v>1029.1688986340957</v>
      </c>
      <c r="AH197" s="63">
        <f t="shared" si="313"/>
        <v>2384.9184542024482</v>
      </c>
      <c r="AI197" s="60">
        <f t="shared" si="326"/>
        <v>0.30144773471569969</v>
      </c>
      <c r="AJ197" s="60">
        <f t="shared" si="327"/>
        <v>4.5517295127504145</v>
      </c>
    </row>
    <row r="198" spans="19:36" x14ac:dyDescent="0.3">
      <c r="S198" s="50">
        <v>0.31</v>
      </c>
      <c r="T198" s="65">
        <f t="shared" si="314"/>
        <v>0.30373068709961054</v>
      </c>
      <c r="U198" s="65">
        <f t="shared" si="315"/>
        <v>0.6962693129003894</v>
      </c>
      <c r="V198" s="65">
        <f t="shared" si="316"/>
        <v>0.30373068709961054</v>
      </c>
      <c r="W198" s="65">
        <f t="shared" si="317"/>
        <v>0.6962693129003894</v>
      </c>
      <c r="X198" s="65">
        <f t="shared" si="318"/>
        <v>0.28689232985235863</v>
      </c>
      <c r="Y198" s="65">
        <f t="shared" si="319"/>
        <v>0.71310767014764131</v>
      </c>
      <c r="Z198" s="65"/>
      <c r="AA198" s="65">
        <f t="shared" si="320"/>
        <v>1.4976115041557274</v>
      </c>
      <c r="AB198" s="65">
        <f t="shared" si="321"/>
        <v>0.82550582421602425</v>
      </c>
      <c r="AC198" s="65">
        <f t="shared" si="322"/>
        <v>-0.26981483701681003</v>
      </c>
      <c r="AD198" s="65">
        <f t="shared" si="323"/>
        <v>-7.1818711282399861E-2</v>
      </c>
      <c r="AE198" s="66">
        <f t="shared" si="324"/>
        <v>0.76352085704849748</v>
      </c>
      <c r="AF198" s="66">
        <f t="shared" si="325"/>
        <v>0.93069960585614642</v>
      </c>
      <c r="AG198" s="89">
        <f t="shared" si="312"/>
        <v>1073.6208510405945</v>
      </c>
      <c r="AH198" s="89">
        <f t="shared" si="313"/>
        <v>2341.0727070045186</v>
      </c>
      <c r="AI198" s="65">
        <f t="shared" si="326"/>
        <v>0.31441206444751502</v>
      </c>
      <c r="AJ198" s="65">
        <f t="shared" si="327"/>
        <v>4.5525377176536477</v>
      </c>
    </row>
    <row r="199" spans="19:36" x14ac:dyDescent="0.3">
      <c r="S199" s="50">
        <v>0.32</v>
      </c>
      <c r="T199" s="65">
        <f t="shared" si="314"/>
        <v>0.31362037192159492</v>
      </c>
      <c r="U199" s="65">
        <f t="shared" si="315"/>
        <v>0.68637962807840514</v>
      </c>
      <c r="V199" s="65">
        <f t="shared" si="316"/>
        <v>0.31362037192159492</v>
      </c>
      <c r="W199" s="65">
        <f t="shared" si="317"/>
        <v>0.68637962807840514</v>
      </c>
      <c r="X199" s="65">
        <f t="shared" si="318"/>
        <v>0.29646719538572458</v>
      </c>
      <c r="Y199" s="65">
        <f t="shared" si="319"/>
        <v>0.70353280461427536</v>
      </c>
      <c r="Z199" s="65"/>
      <c r="AA199" s="65">
        <f t="shared" si="320"/>
        <v>1.4976115041557274</v>
      </c>
      <c r="AB199" s="65">
        <f t="shared" si="321"/>
        <v>0.82550582421602425</v>
      </c>
      <c r="AC199" s="65">
        <f t="shared" si="322"/>
        <v>-0.26053691864353629</v>
      </c>
      <c r="AD199" s="65">
        <f t="shared" si="323"/>
        <v>-7.6085056346743618E-2</v>
      </c>
      <c r="AE199" s="66">
        <f t="shared" si="324"/>
        <v>0.77063770495213568</v>
      </c>
      <c r="AF199" s="66">
        <f t="shared" si="325"/>
        <v>0.9267373783112185</v>
      </c>
      <c r="AG199" s="89">
        <f t="shared" ref="AG199:AG230" si="328">S199*AE199*EXP($P$64-$P$65/($P$66+$S$164))</f>
        <v>1118.5839168168998</v>
      </c>
      <c r="AH199" s="89">
        <f t="shared" ref="AH199:AH230" si="329">(1-S199)*AF199*EXP($Q$64-$Q$65/($Q$66+$S$164))</f>
        <v>2297.3220112759232</v>
      </c>
      <c r="AI199" s="65">
        <f t="shared" si="326"/>
        <v>0.32746332608797285</v>
      </c>
      <c r="AJ199" s="65">
        <f t="shared" si="327"/>
        <v>4.5541540736387836</v>
      </c>
    </row>
    <row r="200" spans="19:36" x14ac:dyDescent="0.3">
      <c r="S200" s="50">
        <v>0.33</v>
      </c>
      <c r="T200" s="65">
        <f t="shared" si="314"/>
        <v>0.32351585738824418</v>
      </c>
      <c r="U200" s="65">
        <f t="shared" si="315"/>
        <v>0.67648414261175593</v>
      </c>
      <c r="V200" s="65">
        <f t="shared" si="316"/>
        <v>0.32351585738824418</v>
      </c>
      <c r="W200" s="65">
        <f t="shared" si="317"/>
        <v>0.67648414261175593</v>
      </c>
      <c r="X200" s="65">
        <f t="shared" si="318"/>
        <v>0.30606279321544566</v>
      </c>
      <c r="Y200" s="65">
        <f t="shared" si="319"/>
        <v>0.69393720678455428</v>
      </c>
      <c r="Z200" s="65"/>
      <c r="AA200" s="65">
        <f t="shared" si="320"/>
        <v>1.4976115041557274</v>
      </c>
      <c r="AB200" s="65">
        <f t="shared" si="321"/>
        <v>0.82550582421602425</v>
      </c>
      <c r="AC200" s="65">
        <f t="shared" si="322"/>
        <v>-0.25147329942513474</v>
      </c>
      <c r="AD200" s="65">
        <f t="shared" si="323"/>
        <v>-8.0448877765200377E-2</v>
      </c>
      <c r="AE200" s="66">
        <f t="shared" si="324"/>
        <v>0.77765422114731808</v>
      </c>
      <c r="AF200" s="66">
        <f t="shared" si="325"/>
        <v>0.92270207297006857</v>
      </c>
      <c r="AG200" s="89">
        <f t="shared" si="328"/>
        <v>1164.042433136929</v>
      </c>
      <c r="AH200" s="89">
        <f t="shared" si="329"/>
        <v>2253.681709927715</v>
      </c>
      <c r="AI200" s="65">
        <f t="shared" si="326"/>
        <v>0.34058993189928494</v>
      </c>
      <c r="AJ200" s="65">
        <f t="shared" si="327"/>
        <v>4.5565781541887107</v>
      </c>
    </row>
    <row r="201" spans="19:36" x14ac:dyDescent="0.3">
      <c r="S201" s="50">
        <v>0.34</v>
      </c>
      <c r="T201" s="65">
        <f t="shared" si="314"/>
        <v>0.3334171486044758</v>
      </c>
      <c r="U201" s="65">
        <f t="shared" si="315"/>
        <v>0.66658285139552431</v>
      </c>
      <c r="V201" s="65">
        <f t="shared" si="316"/>
        <v>0.3334171486044758</v>
      </c>
      <c r="W201" s="65">
        <f t="shared" si="317"/>
        <v>0.66658285139552431</v>
      </c>
      <c r="X201" s="65">
        <f t="shared" si="318"/>
        <v>0.31567919075144513</v>
      </c>
      <c r="Y201" s="65">
        <f t="shared" si="319"/>
        <v>0.68432080924855487</v>
      </c>
      <c r="Z201" s="65"/>
      <c r="AA201" s="65">
        <f t="shared" si="320"/>
        <v>1.4976115041557274</v>
      </c>
      <c r="AB201" s="65">
        <f t="shared" si="321"/>
        <v>0.82550582421602425</v>
      </c>
      <c r="AC201" s="65">
        <f t="shared" si="322"/>
        <v>-0.24262074817042112</v>
      </c>
      <c r="AD201" s="65">
        <f t="shared" si="323"/>
        <v>-8.4908289786659596E-2</v>
      </c>
      <c r="AE201" s="66">
        <f t="shared" si="324"/>
        <v>0.78456900658682238</v>
      </c>
      <c r="AF201" s="66">
        <f t="shared" si="325"/>
        <v>0.91859652522182833</v>
      </c>
      <c r="AG201" s="89">
        <f t="shared" si="328"/>
        <v>1209.9805893665834</v>
      </c>
      <c r="AH201" s="89">
        <f t="shared" si="329"/>
        <v>2210.1666171163711</v>
      </c>
      <c r="AI201" s="65">
        <f t="shared" si="326"/>
        <v>0.35378026626252873</v>
      </c>
      <c r="AJ201" s="65">
        <f t="shared" si="327"/>
        <v>4.5598086307795409</v>
      </c>
    </row>
    <row r="202" spans="19:36" x14ac:dyDescent="0.3">
      <c r="S202" s="50">
        <v>0.35</v>
      </c>
      <c r="T202" s="65">
        <f t="shared" si="314"/>
        <v>0.34332425068119882</v>
      </c>
      <c r="U202" s="65">
        <f t="shared" si="315"/>
        <v>0.65667574931880113</v>
      </c>
      <c r="V202" s="65">
        <f t="shared" si="316"/>
        <v>0.34332425068119882</v>
      </c>
      <c r="W202" s="65">
        <f t="shared" si="317"/>
        <v>0.65667574931880113</v>
      </c>
      <c r="X202" s="65">
        <f t="shared" si="318"/>
        <v>0.32531645569620249</v>
      </c>
      <c r="Y202" s="65">
        <f t="shared" si="319"/>
        <v>0.67468354430379751</v>
      </c>
      <c r="Z202" s="65"/>
      <c r="AA202" s="65">
        <f t="shared" si="320"/>
        <v>1.4976115041557274</v>
      </c>
      <c r="AB202" s="65">
        <f t="shared" si="321"/>
        <v>0.82550582421602425</v>
      </c>
      <c r="AC202" s="65">
        <f t="shared" si="322"/>
        <v>-0.23397608768971628</v>
      </c>
      <c r="AD202" s="65">
        <f t="shared" si="323"/>
        <v>-8.9461439840192669E-2</v>
      </c>
      <c r="AE202" s="66">
        <f t="shared" si="324"/>
        <v>0.79138073941112386</v>
      </c>
      <c r="AF202" s="66">
        <f t="shared" si="325"/>
        <v>0.91442352476173794</v>
      </c>
      <c r="AG202" s="89">
        <f t="shared" si="328"/>
        <v>1256.3824435732488</v>
      </c>
      <c r="AH202" s="89">
        <f t="shared" si="329"/>
        <v>2166.7910252678066</v>
      </c>
      <c r="AI202" s="65">
        <f t="shared" si="326"/>
        <v>0.36702272175491235</v>
      </c>
      <c r="AJ202" s="65">
        <f t="shared" si="327"/>
        <v>4.5638433042559674</v>
      </c>
    </row>
    <row r="203" spans="19:36" x14ac:dyDescent="0.3">
      <c r="S203" s="50">
        <v>0.36</v>
      </c>
      <c r="T203" s="65">
        <f t="shared" si="314"/>
        <v>0.35323716873532363</v>
      </c>
      <c r="U203" s="65">
        <f t="shared" si="315"/>
        <v>0.64676283126467626</v>
      </c>
      <c r="V203" s="65">
        <f t="shared" si="316"/>
        <v>0.35323716873532363</v>
      </c>
      <c r="W203" s="65">
        <f t="shared" si="317"/>
        <v>0.64676283126467626</v>
      </c>
      <c r="X203" s="65">
        <f t="shared" si="318"/>
        <v>0.33497465604634319</v>
      </c>
      <c r="Y203" s="65">
        <f t="shared" si="319"/>
        <v>0.66502534395365687</v>
      </c>
      <c r="Z203" s="65"/>
      <c r="AA203" s="65">
        <f t="shared" si="320"/>
        <v>1.4976115041557274</v>
      </c>
      <c r="AB203" s="65">
        <f t="shared" si="321"/>
        <v>0.82550582421602425</v>
      </c>
      <c r="AC203" s="65">
        <f t="shared" si="322"/>
        <v>-0.22553619370521522</v>
      </c>
      <c r="AD203" s="65">
        <f t="shared" si="323"/>
        <v>-9.4106507843514375E-2</v>
      </c>
      <c r="AE203" s="66">
        <f t="shared" si="324"/>
        <v>0.79808817415703204</v>
      </c>
      <c r="AF203" s="66">
        <f t="shared" si="325"/>
        <v>0.91018581514967678</v>
      </c>
      <c r="AG203" s="89">
        <f t="shared" si="328"/>
        <v>1303.2319387395235</v>
      </c>
      <c r="AH203" s="89">
        <f t="shared" si="329"/>
        <v>2123.5687123762186</v>
      </c>
      <c r="AI203" s="65">
        <f t="shared" si="326"/>
        <v>0.38030573453848282</v>
      </c>
      <c r="AJ203" s="65">
        <f t="shared" si="327"/>
        <v>4.5686791361786918</v>
      </c>
    </row>
    <row r="204" spans="19:36" x14ac:dyDescent="0.3">
      <c r="S204" s="50">
        <v>0.37</v>
      </c>
      <c r="T204" s="65">
        <f t="shared" si="314"/>
        <v>0.36315590788976965</v>
      </c>
      <c r="U204" s="65">
        <f t="shared" si="315"/>
        <v>0.6368440921102303</v>
      </c>
      <c r="V204" s="65">
        <f t="shared" si="316"/>
        <v>0.36315590788976965</v>
      </c>
      <c r="W204" s="65">
        <f t="shared" si="317"/>
        <v>0.6368440921102303</v>
      </c>
      <c r="X204" s="65">
        <f t="shared" si="318"/>
        <v>0.34465386009423704</v>
      </c>
      <c r="Y204" s="65">
        <f t="shared" si="319"/>
        <v>0.65534613990576296</v>
      </c>
      <c r="Z204" s="65"/>
      <c r="AA204" s="65">
        <f t="shared" si="320"/>
        <v>1.4976115041557274</v>
      </c>
      <c r="AB204" s="65">
        <f t="shared" si="321"/>
        <v>0.82550582421602425</v>
      </c>
      <c r="AC204" s="65">
        <f t="shared" si="322"/>
        <v>-0.21729799378710096</v>
      </c>
      <c r="AD204" s="65">
        <f t="shared" si="323"/>
        <v>-9.8841705527990764E-2</v>
      </c>
      <c r="AE204" s="66">
        <f t="shared" si="324"/>
        <v>0.80469014091055768</v>
      </c>
      <c r="AF204" s="66">
        <f t="shared" si="325"/>
        <v>0.90588609343555093</v>
      </c>
      <c r="AG204" s="89">
        <f t="shared" si="328"/>
        <v>1350.5129186679753</v>
      </c>
      <c r="AH204" s="89">
        <f t="shared" si="329"/>
        <v>2080.5129495530341</v>
      </c>
      <c r="AI204" s="65">
        <f t="shared" si="326"/>
        <v>0.39361781885026054</v>
      </c>
      <c r="AJ204" s="65">
        <f t="shared" si="327"/>
        <v>4.5743122800933742</v>
      </c>
    </row>
    <row r="205" spans="19:36" x14ac:dyDescent="0.3">
      <c r="S205" s="50">
        <v>0.38</v>
      </c>
      <c r="T205" s="65">
        <f t="shared" si="314"/>
        <v>0.37308047327347488</v>
      </c>
      <c r="U205" s="65">
        <f t="shared" si="315"/>
        <v>0.62691952672652518</v>
      </c>
      <c r="V205" s="65">
        <f t="shared" si="316"/>
        <v>0.37308047327347488</v>
      </c>
      <c r="W205" s="65">
        <f t="shared" si="317"/>
        <v>0.62691952672652518</v>
      </c>
      <c r="X205" s="65">
        <f t="shared" si="318"/>
        <v>0.35435413642960806</v>
      </c>
      <c r="Y205" s="65">
        <f t="shared" si="319"/>
        <v>0.64564586357039189</v>
      </c>
      <c r="Z205" s="65"/>
      <c r="AA205" s="65">
        <f t="shared" si="320"/>
        <v>1.4976115041557274</v>
      </c>
      <c r="AB205" s="65">
        <f t="shared" si="321"/>
        <v>0.82550582421602425</v>
      </c>
      <c r="AC205" s="65">
        <f t="shared" si="322"/>
        <v>-0.20925846631460482</v>
      </c>
      <c r="AD205" s="65">
        <f t="shared" si="323"/>
        <v>-0.10366527577979873</v>
      </c>
      <c r="AE205" s="66">
        <f t="shared" si="324"/>
        <v>0.81118554440739465</v>
      </c>
      <c r="AF205" s="66">
        <f t="shared" si="325"/>
        <v>0.90152700984852119</v>
      </c>
      <c r="AG205" s="89">
        <f t="shared" si="328"/>
        <v>1398.2091435650502</v>
      </c>
      <c r="AH205" s="89">
        <f t="shared" si="329"/>
        <v>2037.6365088020868</v>
      </c>
      <c r="AI205" s="65">
        <f t="shared" si="326"/>
        <v>0.40694760039693562</v>
      </c>
      <c r="AJ205" s="65">
        <f t="shared" si="327"/>
        <v>4.5807381126734308</v>
      </c>
    </row>
    <row r="206" spans="19:36" x14ac:dyDescent="0.3">
      <c r="S206" s="50">
        <v>0.39</v>
      </c>
      <c r="T206" s="65">
        <f t="shared" si="314"/>
        <v>0.38301087002140433</v>
      </c>
      <c r="U206" s="65">
        <f t="shared" si="315"/>
        <v>0.61698912997859578</v>
      </c>
      <c r="V206" s="65">
        <f t="shared" si="316"/>
        <v>0.38301087002140433</v>
      </c>
      <c r="W206" s="65">
        <f t="shared" si="317"/>
        <v>0.61698912997859578</v>
      </c>
      <c r="X206" s="65">
        <f t="shared" si="318"/>
        <v>0.36407555394115509</v>
      </c>
      <c r="Y206" s="65">
        <f t="shared" si="319"/>
        <v>0.63592444605884479</v>
      </c>
      <c r="Z206" s="65"/>
      <c r="AA206" s="65">
        <f t="shared" si="320"/>
        <v>1.4976115041557274</v>
      </c>
      <c r="AB206" s="65">
        <f t="shared" si="321"/>
        <v>0.82550582421602425</v>
      </c>
      <c r="AC206" s="65">
        <f t="shared" si="322"/>
        <v>-0.2014146394614737</v>
      </c>
      <c r="AD206" s="65">
        <f t="shared" si="323"/>
        <v>-0.10857549199670763</v>
      </c>
      <c r="AE206" s="66">
        <f t="shared" si="324"/>
        <v>0.81757336308414896</v>
      </c>
      <c r="AF206" s="66">
        <f t="shared" si="325"/>
        <v>0.89711116754726283</v>
      </c>
      <c r="AG206" s="89">
        <f t="shared" si="328"/>
        <v>1446.3043052930398</v>
      </c>
      <c r="AH206" s="89">
        <f t="shared" si="329"/>
        <v>1994.9516709985</v>
      </c>
      <c r="AI206" s="65">
        <f t="shared" si="326"/>
        <v>0.42028384847198891</v>
      </c>
      <c r="AJ206" s="65">
        <f t="shared" si="327"/>
        <v>4.5879512646918705</v>
      </c>
    </row>
    <row r="207" spans="19:36" x14ac:dyDescent="0.3">
      <c r="S207" s="60">
        <v>0.4</v>
      </c>
      <c r="T207" s="60">
        <f t="shared" si="314"/>
        <v>0.39294710327455923</v>
      </c>
      <c r="U207" s="60">
        <f t="shared" si="315"/>
        <v>0.60705289672544083</v>
      </c>
      <c r="V207" s="60">
        <f t="shared" si="316"/>
        <v>0.39294710327455923</v>
      </c>
      <c r="W207" s="60">
        <f t="shared" si="317"/>
        <v>0.60705289672544083</v>
      </c>
      <c r="X207" s="60">
        <f t="shared" si="318"/>
        <v>0.37381818181818183</v>
      </c>
      <c r="Y207" s="60">
        <f t="shared" si="319"/>
        <v>0.62618181818181817</v>
      </c>
      <c r="Z207" s="60"/>
      <c r="AA207" s="60">
        <f t="shared" si="320"/>
        <v>1.4976115041557274</v>
      </c>
      <c r="AB207" s="60">
        <f t="shared" si="321"/>
        <v>0.82550582421602425</v>
      </c>
      <c r="AC207" s="60">
        <f t="shared" si="322"/>
        <v>-0.19376359020500189</v>
      </c>
      <c r="AD207" s="60">
        <f t="shared" si="323"/>
        <v>-0.11357065746015305</v>
      </c>
      <c r="AE207" s="64">
        <f t="shared" si="324"/>
        <v>0.82385264808363923</v>
      </c>
      <c r="AF207" s="64">
        <f t="shared" si="325"/>
        <v>0.89264112242834859</v>
      </c>
      <c r="AG207" s="63">
        <f t="shared" si="328"/>
        <v>1494.7820422805059</v>
      </c>
      <c r="AH207" s="63">
        <f t="shared" si="329"/>
        <v>1952.4702340493127</v>
      </c>
      <c r="AI207" s="60">
        <f t="shared" si="326"/>
        <v>0.43361550662951587</v>
      </c>
      <c r="AJ207" s="60">
        <f t="shared" si="327"/>
        <v>4.595945651780081</v>
      </c>
    </row>
    <row r="208" spans="19:36" x14ac:dyDescent="0.3">
      <c r="S208" s="50">
        <v>0.41</v>
      </c>
      <c r="T208" s="65">
        <f t="shared" si="314"/>
        <v>0.4028891781799856</v>
      </c>
      <c r="U208" s="65">
        <f t="shared" si="315"/>
        <v>0.59711082182001429</v>
      </c>
      <c r="V208" s="65">
        <f t="shared" si="316"/>
        <v>0.4028891781799856</v>
      </c>
      <c r="W208" s="65">
        <f t="shared" si="317"/>
        <v>0.59711082182001429</v>
      </c>
      <c r="X208" s="65">
        <f t="shared" si="318"/>
        <v>0.38358208955223877</v>
      </c>
      <c r="Y208" s="65">
        <f t="shared" si="319"/>
        <v>0.61641791044776129</v>
      </c>
      <c r="Z208" s="65"/>
      <c r="AA208" s="65">
        <f t="shared" si="320"/>
        <v>1.4976115041557274</v>
      </c>
      <c r="AB208" s="65">
        <f t="shared" si="321"/>
        <v>0.82550582421602425</v>
      </c>
      <c r="AC208" s="65">
        <f t="shared" si="322"/>
        <v>-0.18630244335817397</v>
      </c>
      <c r="AD208" s="65">
        <f t="shared" si="323"/>
        <v>-0.11864910472208245</v>
      </c>
      <c r="AE208" s="66">
        <f t="shared" si="324"/>
        <v>0.83002252221722206</v>
      </c>
      <c r="AF208" s="66">
        <f t="shared" si="325"/>
        <v>0.88811938299010507</v>
      </c>
      <c r="AG208" s="89">
        <f t="shared" si="328"/>
        <v>1543.6259540820638</v>
      </c>
      <c r="AH208" s="89">
        <f t="shared" si="329"/>
        <v>1910.2035212153437</v>
      </c>
      <c r="AI208" s="65">
        <f t="shared" si="326"/>
        <v>0.44693172176635704</v>
      </c>
      <c r="AJ208" s="65">
        <f t="shared" si="327"/>
        <v>4.6047145049340976</v>
      </c>
    </row>
    <row r="209" spans="19:36" x14ac:dyDescent="0.3">
      <c r="S209" s="50">
        <v>0.42</v>
      </c>
      <c r="T209" s="65">
        <f t="shared" si="314"/>
        <v>0.41283709989078377</v>
      </c>
      <c r="U209" s="65">
        <f t="shared" si="315"/>
        <v>0.58716290010921612</v>
      </c>
      <c r="V209" s="65">
        <f t="shared" si="316"/>
        <v>0.41283709989078377</v>
      </c>
      <c r="W209" s="65">
        <f t="shared" si="317"/>
        <v>0.58716290010921612</v>
      </c>
      <c r="X209" s="65">
        <f t="shared" si="318"/>
        <v>0.39336734693877545</v>
      </c>
      <c r="Y209" s="65">
        <f t="shared" si="319"/>
        <v>0.6066326530612246</v>
      </c>
      <c r="Z209" s="65"/>
      <c r="AA209" s="65">
        <f t="shared" si="320"/>
        <v>1.4976115041557274</v>
      </c>
      <c r="AB209" s="65">
        <f t="shared" si="321"/>
        <v>0.82550582421602425</v>
      </c>
      <c r="AC209" s="65">
        <f t="shared" si="322"/>
        <v>-0.1790283706241742</v>
      </c>
      <c r="AD209" s="65">
        <f t="shared" si="323"/>
        <v>-0.12380919500628396</v>
      </c>
      <c r="AE209" s="66">
        <f t="shared" si="324"/>
        <v>0.83608217888727832</v>
      </c>
      <c r="AF209" s="66">
        <f t="shared" si="325"/>
        <v>0.88354841024916642</v>
      </c>
      <c r="AG209" s="89">
        <f t="shared" si="328"/>
        <v>1592.8196155798626</v>
      </c>
      <c r="AH209" s="89">
        <f t="shared" si="329"/>
        <v>1868.1623895742514</v>
      </c>
      <c r="AI209" s="65">
        <f t="shared" si="326"/>
        <v>0.46022187148266785</v>
      </c>
      <c r="AJ209" s="65">
        <f t="shared" si="327"/>
        <v>4.6142504007314171</v>
      </c>
    </row>
    <row r="210" spans="19:36" x14ac:dyDescent="0.3">
      <c r="S210" s="50">
        <v>0.43</v>
      </c>
      <c r="T210" s="65">
        <f t="shared" si="314"/>
        <v>0.42279087356611622</v>
      </c>
      <c r="U210" s="65">
        <f t="shared" si="315"/>
        <v>0.57720912643388378</v>
      </c>
      <c r="V210" s="65">
        <f t="shared" si="316"/>
        <v>0.42279087356611622</v>
      </c>
      <c r="W210" s="65">
        <f t="shared" si="317"/>
        <v>0.57720912643388378</v>
      </c>
      <c r="X210" s="65">
        <f t="shared" si="318"/>
        <v>0.40317402407880332</v>
      </c>
      <c r="Y210" s="65">
        <f t="shared" si="319"/>
        <v>0.59682597592119668</v>
      </c>
      <c r="Z210" s="65"/>
      <c r="AA210" s="65">
        <f t="shared" si="320"/>
        <v>1.4976115041557274</v>
      </c>
      <c r="AB210" s="65">
        <f t="shared" si="321"/>
        <v>0.82550582421602425</v>
      </c>
      <c r="AC210" s="65">
        <f t="shared" si="322"/>
        <v>-0.17193858967273279</v>
      </c>
      <c r="AD210" s="65">
        <f t="shared" si="323"/>
        <v>-0.12904931762370153</v>
      </c>
      <c r="AE210" s="66">
        <f t="shared" si="324"/>
        <v>0.84203088097275669</v>
      </c>
      <c r="AF210" s="66">
        <f t="shared" si="325"/>
        <v>0.87893061770722192</v>
      </c>
      <c r="AG210" s="89">
        <f t="shared" si="328"/>
        <v>1642.3465908197511</v>
      </c>
      <c r="AH210" s="89">
        <f t="shared" si="329"/>
        <v>1826.3572386061471</v>
      </c>
      <c r="AI210" s="65">
        <f t="shared" si="326"/>
        <v>0.47347558960995939</v>
      </c>
      <c r="AJ210" s="65">
        <f t="shared" si="327"/>
        <v>4.6245452912241731</v>
      </c>
    </row>
    <row r="211" spans="19:36" x14ac:dyDescent="0.3">
      <c r="S211" s="50">
        <v>0.44</v>
      </c>
      <c r="T211" s="65">
        <f t="shared" si="314"/>
        <v>0.43275050437121715</v>
      </c>
      <c r="U211" s="65">
        <f t="shared" si="315"/>
        <v>0.5672494956287828</v>
      </c>
      <c r="V211" s="65">
        <f t="shared" si="316"/>
        <v>0.43275050437121715</v>
      </c>
      <c r="W211" s="65">
        <f t="shared" si="317"/>
        <v>0.5672494956287828</v>
      </c>
      <c r="X211" s="65">
        <f t="shared" si="318"/>
        <v>0.41300219138056971</v>
      </c>
      <c r="Y211" s="65">
        <f t="shared" si="319"/>
        <v>0.58699780861943018</v>
      </c>
      <c r="Z211" s="65"/>
      <c r="AA211" s="65">
        <f t="shared" si="320"/>
        <v>1.4976115041557274</v>
      </c>
      <c r="AB211" s="65">
        <f t="shared" si="321"/>
        <v>0.82550582421602425</v>
      </c>
      <c r="AC211" s="65">
        <f t="shared" si="322"/>
        <v>-0.16503036323767478</v>
      </c>
      <c r="AD211" s="65">
        <f t="shared" si="323"/>
        <v>-0.13436788940143918</v>
      </c>
      <c r="AE211" s="66">
        <f t="shared" si="324"/>
        <v>0.84786795968069939</v>
      </c>
      <c r="AF211" s="66">
        <f t="shared" si="325"/>
        <v>0.87426837136535707</v>
      </c>
      <c r="AG211" s="89">
        <f t="shared" si="328"/>
        <v>1692.190446476249</v>
      </c>
      <c r="AH211" s="89">
        <f t="shared" si="329"/>
        <v>1784.7980188836434</v>
      </c>
      <c r="AI211" s="65">
        <f t="shared" si="326"/>
        <v>0.48668278981509233</v>
      </c>
      <c r="AJ211" s="65">
        <f t="shared" si="327"/>
        <v>4.6355905334766376</v>
      </c>
    </row>
    <row r="212" spans="19:36" x14ac:dyDescent="0.3">
      <c r="S212" s="50">
        <v>0.45</v>
      </c>
      <c r="T212" s="65">
        <f t="shared" si="314"/>
        <v>0.4427159974774017</v>
      </c>
      <c r="U212" s="65">
        <f t="shared" si="315"/>
        <v>0.55728400252259835</v>
      </c>
      <c r="V212" s="65">
        <f t="shared" si="316"/>
        <v>0.4427159974774017</v>
      </c>
      <c r="W212" s="65">
        <f t="shared" si="317"/>
        <v>0.55728400252259835</v>
      </c>
      <c r="X212" s="65">
        <f t="shared" si="318"/>
        <v>0.42285191956124302</v>
      </c>
      <c r="Y212" s="65">
        <f t="shared" si="319"/>
        <v>0.57714808043875687</v>
      </c>
      <c r="Z212" s="65"/>
      <c r="AA212" s="65">
        <f t="shared" si="320"/>
        <v>1.4976115041557274</v>
      </c>
      <c r="AB212" s="65">
        <f t="shared" si="321"/>
        <v>0.82550582421602425</v>
      </c>
      <c r="AC212" s="65">
        <f t="shared" si="322"/>
        <v>-0.15830099823514357</v>
      </c>
      <c r="AD212" s="65">
        <f t="shared" si="323"/>
        <v>-0.13976335412503682</v>
      </c>
      <c r="AE212" s="66">
        <f t="shared" si="324"/>
        <v>0.85359281336651949</v>
      </c>
      <c r="AF212" s="66">
        <f t="shared" si="325"/>
        <v>0.86956398978358118</v>
      </c>
      <c r="AG212" s="89">
        <f t="shared" si="328"/>
        <v>1742.334764941166</v>
      </c>
      <c r="AH212" s="89">
        <f t="shared" si="329"/>
        <v>1743.4942408493621</v>
      </c>
      <c r="AI212" s="65">
        <f t="shared" si="326"/>
        <v>0.49983368720808308</v>
      </c>
      <c r="AJ212" s="65">
        <f t="shared" si="327"/>
        <v>4.6473769187175868</v>
      </c>
    </row>
    <row r="213" spans="19:36" x14ac:dyDescent="0.3">
      <c r="S213" s="50">
        <v>0.46</v>
      </c>
      <c r="T213" s="65">
        <f t="shared" si="314"/>
        <v>0.45268735806207416</v>
      </c>
      <c r="U213" s="65">
        <f t="shared" si="315"/>
        <v>0.54731264193792584</v>
      </c>
      <c r="V213" s="65">
        <f t="shared" si="316"/>
        <v>0.45268735806207416</v>
      </c>
      <c r="W213" s="65">
        <f t="shared" si="317"/>
        <v>0.54731264193792584</v>
      </c>
      <c r="X213" s="65">
        <f t="shared" si="318"/>
        <v>0.43272327964860902</v>
      </c>
      <c r="Y213" s="65">
        <f t="shared" si="319"/>
        <v>0.56727672035139087</v>
      </c>
      <c r="Z213" s="65"/>
      <c r="AA213" s="65">
        <f t="shared" si="320"/>
        <v>1.4976115041557274</v>
      </c>
      <c r="AB213" s="65">
        <f t="shared" si="321"/>
        <v>0.82550582421602425</v>
      </c>
      <c r="AC213" s="65">
        <f t="shared" si="322"/>
        <v>-0.15174784490196438</v>
      </c>
      <c r="AD213" s="65">
        <f t="shared" si="323"/>
        <v>-0.14523418199367405</v>
      </c>
      <c r="AE213" s="66">
        <f t="shared" si="324"/>
        <v>0.8592049063257402</v>
      </c>
      <c r="AF213" s="66">
        <f t="shared" si="325"/>
        <v>0.86481974418314966</v>
      </c>
      <c r="AG213" s="89">
        <f t="shared" si="328"/>
        <v>1792.7631570316059</v>
      </c>
      <c r="AH213" s="89">
        <f t="shared" si="329"/>
        <v>1702.4549836646702</v>
      </c>
      <c r="AI213" s="65">
        <f t="shared" si="326"/>
        <v>0.51291881790086857</v>
      </c>
      <c r="AJ213" s="65">
        <f t="shared" si="327"/>
        <v>4.659894701080181</v>
      </c>
    </row>
    <row r="214" spans="19:36" x14ac:dyDescent="0.3">
      <c r="S214" s="50">
        <v>0.47</v>
      </c>
      <c r="T214" s="65">
        <f t="shared" si="314"/>
        <v>0.46266459130873749</v>
      </c>
      <c r="U214" s="65">
        <f t="shared" si="315"/>
        <v>0.53733540869126251</v>
      </c>
      <c r="V214" s="65">
        <f t="shared" si="316"/>
        <v>0.46266459130873749</v>
      </c>
      <c r="W214" s="65">
        <f t="shared" si="317"/>
        <v>0.53733540869126251</v>
      </c>
      <c r="X214" s="65">
        <f t="shared" si="318"/>
        <v>0.44261634298277747</v>
      </c>
      <c r="Y214" s="65">
        <f t="shared" si="319"/>
        <v>0.55738365701722248</v>
      </c>
      <c r="Z214" s="65"/>
      <c r="AA214" s="65">
        <f t="shared" si="320"/>
        <v>1.4976115041557274</v>
      </c>
      <c r="AB214" s="65">
        <f t="shared" si="321"/>
        <v>0.82550582421602425</v>
      </c>
      <c r="AC214" s="65">
        <f t="shared" si="322"/>
        <v>-0.14536829595356013</v>
      </c>
      <c r="AD214" s="65">
        <f t="shared" si="323"/>
        <v>-0.15077886908798493</v>
      </c>
      <c r="AE214" s="66">
        <f t="shared" si="324"/>
        <v>0.86470376755988554</v>
      </c>
      <c r="AF214" s="66">
        <f t="shared" si="325"/>
        <v>0.86003785858934856</v>
      </c>
      <c r="AG214" s="89">
        <f t="shared" si="328"/>
        <v>1843.4592743140279</v>
      </c>
      <c r="AH214" s="89">
        <f t="shared" si="329"/>
        <v>1661.6889041142092</v>
      </c>
      <c r="AI214" s="65">
        <f t="shared" si="326"/>
        <v>0.52592905648304544</v>
      </c>
      <c r="AJ214" s="65">
        <f t="shared" si="327"/>
        <v>4.6731336259043319</v>
      </c>
    </row>
    <row r="215" spans="19:36" x14ac:dyDescent="0.3">
      <c r="S215" s="50">
        <v>0.48</v>
      </c>
      <c r="T215" s="65">
        <f t="shared" si="314"/>
        <v>0.4726477024070021</v>
      </c>
      <c r="U215" s="65">
        <f t="shared" si="315"/>
        <v>0.52735229759299773</v>
      </c>
      <c r="V215" s="65">
        <f t="shared" si="316"/>
        <v>0.4726477024070021</v>
      </c>
      <c r="W215" s="65">
        <f t="shared" si="317"/>
        <v>0.52735229759299773</v>
      </c>
      <c r="X215" s="65">
        <f t="shared" si="318"/>
        <v>0.45253118121790165</v>
      </c>
      <c r="Y215" s="65">
        <f t="shared" si="319"/>
        <v>0.54746881878209841</v>
      </c>
      <c r="Z215" s="65"/>
      <c r="AA215" s="65">
        <f t="shared" si="320"/>
        <v>1.4976115041557274</v>
      </c>
      <c r="AB215" s="65">
        <f t="shared" si="321"/>
        <v>0.82550582421602425</v>
      </c>
      <c r="AC215" s="65">
        <f t="shared" si="322"/>
        <v>-0.13915978576096819</v>
      </c>
      <c r="AD215" s="65">
        <f t="shared" si="323"/>
        <v>-0.15639593685010444</v>
      </c>
      <c r="AE215" s="66">
        <f t="shared" si="324"/>
        <v>0.87008898951902569</v>
      </c>
      <c r="AF215" s="66">
        <f t="shared" si="325"/>
        <v>0.85522051001254673</v>
      </c>
      <c r="AG215" s="89">
        <f t="shared" si="328"/>
        <v>1894.4068210416071</v>
      </c>
      <c r="AH215" s="89">
        <f t="shared" si="329"/>
        <v>1621.2042455517376</v>
      </c>
      <c r="AI215" s="65">
        <f t="shared" si="326"/>
        <v>0.53885563139875492</v>
      </c>
      <c r="AJ215" s="65">
        <f t="shared" si="327"/>
        <v>4.6870829575786264</v>
      </c>
    </row>
    <row r="216" spans="19:36" x14ac:dyDescent="0.3">
      <c r="S216" s="50">
        <v>0.49</v>
      </c>
      <c r="T216" s="65">
        <f t="shared" si="314"/>
        <v>0.48263669655259495</v>
      </c>
      <c r="U216" s="65">
        <f t="shared" si="315"/>
        <v>0.517363303447405</v>
      </c>
      <c r="V216" s="65">
        <f t="shared" si="316"/>
        <v>0.48263669655259495</v>
      </c>
      <c r="W216" s="65">
        <f t="shared" si="317"/>
        <v>0.517363303447405</v>
      </c>
      <c r="X216" s="65">
        <f t="shared" si="318"/>
        <v>0.46246786632390741</v>
      </c>
      <c r="Y216" s="65">
        <f t="shared" si="319"/>
        <v>0.53753213367609254</v>
      </c>
      <c r="Z216" s="65"/>
      <c r="AA216" s="65">
        <f t="shared" si="320"/>
        <v>1.4976115041557274</v>
      </c>
      <c r="AB216" s="65">
        <f t="shared" si="321"/>
        <v>0.82550582421602425</v>
      </c>
      <c r="AC216" s="65">
        <f t="shared" si="322"/>
        <v>-0.13311978954641429</v>
      </c>
      <c r="AD216" s="65">
        <f t="shared" si="323"/>
        <v>-0.1620839315756531</v>
      </c>
      <c r="AE216" s="66">
        <f t="shared" si="324"/>
        <v>0.87536022682349379</v>
      </c>
      <c r="AF216" s="66">
        <f t="shared" si="325"/>
        <v>0.85036982866532229</v>
      </c>
      <c r="AG216" s="89">
        <f t="shared" si="328"/>
        <v>1945.5895657030765</v>
      </c>
      <c r="AH216" s="89">
        <f t="shared" si="329"/>
        <v>1581.0088468734409</v>
      </c>
      <c r="AI216" s="65">
        <f t="shared" si="326"/>
        <v>0.55169013822632484</v>
      </c>
      <c r="AJ216" s="65">
        <f t="shared" si="327"/>
        <v>4.7017315069008498</v>
      </c>
    </row>
    <row r="217" spans="19:36" x14ac:dyDescent="0.3">
      <c r="S217" s="60">
        <v>0.5</v>
      </c>
      <c r="T217" s="60">
        <f t="shared" si="314"/>
        <v>0.49263157894736836</v>
      </c>
      <c r="U217" s="60">
        <f t="shared" si="315"/>
        <v>0.50736842105263158</v>
      </c>
      <c r="V217" s="60">
        <f t="shared" si="316"/>
        <v>0.49263157894736836</v>
      </c>
      <c r="W217" s="60">
        <f t="shared" si="317"/>
        <v>0.50736842105263158</v>
      </c>
      <c r="X217" s="60">
        <f t="shared" si="318"/>
        <v>0.47242647058823528</v>
      </c>
      <c r="Y217" s="60">
        <f t="shared" si="319"/>
        <v>0.52757352941176472</v>
      </c>
      <c r="Z217" s="60"/>
      <c r="AA217" s="60">
        <f t="shared" si="320"/>
        <v>1.4976115041557274</v>
      </c>
      <c r="AB217" s="60">
        <f t="shared" si="321"/>
        <v>0.82550582421602425</v>
      </c>
      <c r="AC217" s="60">
        <f t="shared" si="322"/>
        <v>-0.1272458225969991</v>
      </c>
      <c r="AD217" s="60">
        <f t="shared" si="323"/>
        <v>-0.16784142391736467</v>
      </c>
      <c r="AE217" s="64">
        <f t="shared" si="324"/>
        <v>0.88051719496713132</v>
      </c>
      <c r="AF217" s="64">
        <f t="shared" si="325"/>
        <v>0.84548789821355741</v>
      </c>
      <c r="AG217" s="63">
        <f t="shared" si="328"/>
        <v>1996.9913521817821</v>
      </c>
      <c r="AH217" s="63">
        <f t="shared" si="329"/>
        <v>1541.1101515056641</v>
      </c>
      <c r="AI217" s="60">
        <f t="shared" si="326"/>
        <v>0.5644245508786272</v>
      </c>
      <c r="AJ217" s="60">
        <f t="shared" si="327"/>
        <v>4.7170676579381015</v>
      </c>
    </row>
    <row r="218" spans="19:36" x14ac:dyDescent="0.3">
      <c r="S218" s="50">
        <v>0.51</v>
      </c>
      <c r="T218" s="65">
        <f t="shared" si="314"/>
        <v>0.50263235479930934</v>
      </c>
      <c r="U218" s="65">
        <f t="shared" si="315"/>
        <v>0.49736764520069077</v>
      </c>
      <c r="V218" s="65">
        <f t="shared" si="316"/>
        <v>0.50263235479930934</v>
      </c>
      <c r="W218" s="65">
        <f t="shared" si="317"/>
        <v>0.49736764520069077</v>
      </c>
      <c r="X218" s="65">
        <f t="shared" si="318"/>
        <v>0.48240706661759292</v>
      </c>
      <c r="Y218" s="65">
        <f t="shared" si="319"/>
        <v>0.51759293338240708</v>
      </c>
      <c r="Z218" s="65"/>
      <c r="AA218" s="65">
        <f t="shared" si="320"/>
        <v>1.4976115041557274</v>
      </c>
      <c r="AB218" s="65">
        <f t="shared" si="321"/>
        <v>0.82550582421602425</v>
      </c>
      <c r="AC218" s="65">
        <f t="shared" si="322"/>
        <v>-0.12153543949597351</v>
      </c>
      <c r="AD218" s="65">
        <f t="shared" si="323"/>
        <v>-0.17366700839996024</v>
      </c>
      <c r="AE218" s="66">
        <f t="shared" si="324"/>
        <v>0.88555966900442395</v>
      </c>
      <c r="AF218" s="66">
        <f t="shared" si="325"/>
        <v>0.84057675605955362</v>
      </c>
      <c r="AG218" s="89">
        <f t="shared" si="328"/>
        <v>2048.5961105245497</v>
      </c>
      <c r="AH218" s="89">
        <f t="shared" si="329"/>
        <v>1501.5152163949213</v>
      </c>
      <c r="AI218" s="65">
        <f t="shared" si="326"/>
        <v>0.57705123075736686</v>
      </c>
      <c r="AJ218" s="65">
        <f t="shared" si="327"/>
        <v>4.7330793943697147</v>
      </c>
    </row>
    <row r="219" spans="19:36" x14ac:dyDescent="0.3">
      <c r="S219" s="50">
        <v>0.52</v>
      </c>
      <c r="T219" s="65">
        <f t="shared" si="314"/>
        <v>0.51263902932254801</v>
      </c>
      <c r="U219" s="65">
        <f t="shared" si="315"/>
        <v>0.48736097067745204</v>
      </c>
      <c r="V219" s="65">
        <f t="shared" si="316"/>
        <v>0.51263902932254801</v>
      </c>
      <c r="W219" s="65">
        <f t="shared" si="317"/>
        <v>0.48736097067745204</v>
      </c>
      <c r="X219" s="65">
        <f t="shared" si="318"/>
        <v>0.49240972733971999</v>
      </c>
      <c r="Y219" s="65">
        <f t="shared" si="319"/>
        <v>0.50759027266028001</v>
      </c>
      <c r="Z219" s="65"/>
      <c r="AA219" s="65">
        <f t="shared" si="320"/>
        <v>1.4976115041557274</v>
      </c>
      <c r="AB219" s="65">
        <f t="shared" si="321"/>
        <v>0.82550582421602425</v>
      </c>
      <c r="AC219" s="65">
        <f t="shared" si="322"/>
        <v>-0.11598623337121497</v>
      </c>
      <c r="AD219" s="65">
        <f t="shared" si="323"/>
        <v>-0.1795593029460944</v>
      </c>
      <c r="AE219" s="66">
        <f t="shared" si="324"/>
        <v>0.89048748222369589</v>
      </c>
      <c r="AF219" s="66">
        <f t="shared" si="325"/>
        <v>0.83563839365511228</v>
      </c>
      <c r="AG219" s="89">
        <f t="shared" si="328"/>
        <v>2100.3878673203653</v>
      </c>
      <c r="AH219" s="89">
        <f t="shared" si="329"/>
        <v>1462.2307209884136</v>
      </c>
      <c r="AI219" s="65">
        <f t="shared" si="326"/>
        <v>0.58956293390852332</v>
      </c>
      <c r="AJ219" s="65">
        <f t="shared" si="327"/>
        <v>4.7497543252973307</v>
      </c>
    </row>
    <row r="220" spans="19:36" x14ac:dyDescent="0.3">
      <c r="S220" s="50">
        <v>0.53</v>
      </c>
      <c r="T220" s="65">
        <f t="shared" si="314"/>
        <v>0.52265160773736774</v>
      </c>
      <c r="U220" s="65">
        <f t="shared" si="315"/>
        <v>0.47734839226263226</v>
      </c>
      <c r="V220" s="65">
        <f t="shared" si="316"/>
        <v>0.52265160773736774</v>
      </c>
      <c r="W220" s="65">
        <f t="shared" si="317"/>
        <v>0.47734839226263226</v>
      </c>
      <c r="X220" s="65">
        <f t="shared" si="318"/>
        <v>0.50243452600516414</v>
      </c>
      <c r="Y220" s="65">
        <f t="shared" si="319"/>
        <v>0.49756547399483581</v>
      </c>
      <c r="Z220" s="65"/>
      <c r="AA220" s="65">
        <f t="shared" si="320"/>
        <v>1.4976115041557274</v>
      </c>
      <c r="AB220" s="65">
        <f t="shared" si="321"/>
        <v>0.82550582421602425</v>
      </c>
      <c r="AC220" s="65">
        <f t="shared" si="322"/>
        <v>-0.11059583516038038</v>
      </c>
      <c r="AD220" s="65">
        <f t="shared" si="323"/>
        <v>-0.18551694841301086</v>
      </c>
      <c r="AE220" s="66">
        <f t="shared" si="324"/>
        <v>0.8953005248085818</v>
      </c>
      <c r="AF220" s="66">
        <f t="shared" si="325"/>
        <v>0.83067475684276015</v>
      </c>
      <c r="AG220" s="89">
        <f t="shared" si="328"/>
        <v>2152.3507556897703</v>
      </c>
      <c r="AH220" s="89">
        <f t="shared" si="329"/>
        <v>1423.2629761942917</v>
      </c>
      <c r="AI220" s="65">
        <f t="shared" si="326"/>
        <v>0.60195281623880936</v>
      </c>
      <c r="AJ220" s="65">
        <f t="shared" si="327"/>
        <v>4.76707971050896</v>
      </c>
    </row>
    <row r="221" spans="19:36" x14ac:dyDescent="0.3">
      <c r="S221" s="50">
        <v>0.54</v>
      </c>
      <c r="T221" s="65">
        <f t="shared" si="314"/>
        <v>0.53267009527021325</v>
      </c>
      <c r="U221" s="65">
        <f t="shared" si="315"/>
        <v>0.46732990472978664</v>
      </c>
      <c r="V221" s="65">
        <f t="shared" si="316"/>
        <v>0.53267009527021325</v>
      </c>
      <c r="W221" s="65">
        <f t="shared" si="317"/>
        <v>0.46732990472978664</v>
      </c>
      <c r="X221" s="65">
        <f t="shared" si="318"/>
        <v>0.51248153618906933</v>
      </c>
      <c r="Y221" s="65">
        <f t="shared" si="319"/>
        <v>0.48751846381093056</v>
      </c>
      <c r="Z221" s="65"/>
      <c r="AA221" s="65">
        <f t="shared" si="320"/>
        <v>1.4976115041557274</v>
      </c>
      <c r="AB221" s="65">
        <f t="shared" si="321"/>
        <v>0.82550582421602425</v>
      </c>
      <c r="AC221" s="65">
        <f t="shared" si="322"/>
        <v>-0.10536191289239516</v>
      </c>
      <c r="AD221" s="65">
        <f t="shared" si="323"/>
        <v>-0.19153860813962575</v>
      </c>
      <c r="AE221" s="66">
        <f t="shared" si="324"/>
        <v>0.89999874248976652</v>
      </c>
      <c r="AF221" s="66">
        <f t="shared" si="325"/>
        <v>0.8256877462233011</v>
      </c>
      <c r="AG221" s="89">
        <f t="shared" si="328"/>
        <v>2204.4690248861339</v>
      </c>
      <c r="AH221" s="89">
        <f t="shared" si="329"/>
        <v>1384.6179333114258</v>
      </c>
      <c r="AI221" s="65">
        <f t="shared" si="326"/>
        <v>0.61421443686424881</v>
      </c>
      <c r="AJ221" s="65">
        <f t="shared" si="327"/>
        <v>4.7850424851849382</v>
      </c>
    </row>
    <row r="222" spans="19:36" x14ac:dyDescent="0.3">
      <c r="S222" s="50">
        <v>0.55000000000000004</v>
      </c>
      <c r="T222" s="65">
        <f t="shared" si="314"/>
        <v>0.54269449715370011</v>
      </c>
      <c r="U222" s="65">
        <f t="shared" si="315"/>
        <v>0.45730550284629978</v>
      </c>
      <c r="V222" s="65">
        <f t="shared" si="316"/>
        <v>0.54269449715370011</v>
      </c>
      <c r="W222" s="65">
        <f t="shared" si="317"/>
        <v>0.45730550284629978</v>
      </c>
      <c r="X222" s="65">
        <f t="shared" si="318"/>
        <v>0.5225508317929759</v>
      </c>
      <c r="Y222" s="65">
        <f t="shared" si="319"/>
        <v>0.47744916820702399</v>
      </c>
      <c r="Z222" s="65"/>
      <c r="AA222" s="65">
        <f t="shared" si="320"/>
        <v>1.4976115041557274</v>
      </c>
      <c r="AB222" s="65">
        <f t="shared" si="321"/>
        <v>0.82550582421602425</v>
      </c>
      <c r="AC222" s="65">
        <f t="shared" si="322"/>
        <v>-0.10028217098479603</v>
      </c>
      <c r="AD222" s="65">
        <f t="shared" si="323"/>
        <v>-0.19762296750380293</v>
      </c>
      <c r="AE222" s="66">
        <f t="shared" si="324"/>
        <v>0.90458213518903208</v>
      </c>
      <c r="AF222" s="66">
        <f t="shared" si="325"/>
        <v>0.82067921754791751</v>
      </c>
      <c r="AG222" s="89">
        <f t="shared" si="328"/>
        <v>2256.7270495107905</v>
      </c>
      <c r="AH222" s="89">
        <f t="shared" si="329"/>
        <v>1346.3011929190573</v>
      </c>
      <c r="AI222" s="65">
        <f t="shared" si="326"/>
        <v>0.62634175967182415</v>
      </c>
      <c r="AJ222" s="65">
        <f t="shared" si="327"/>
        <v>4.8036292840355967</v>
      </c>
    </row>
    <row r="223" spans="19:36" x14ac:dyDescent="0.3">
      <c r="S223" s="50">
        <v>0.56000000000000005</v>
      </c>
      <c r="T223" s="65">
        <f t="shared" si="314"/>
        <v>0.55272481862662393</v>
      </c>
      <c r="U223" s="65">
        <f t="shared" si="315"/>
        <v>0.44727518137337607</v>
      </c>
      <c r="V223" s="65">
        <f t="shared" si="316"/>
        <v>0.55272481862662393</v>
      </c>
      <c r="W223" s="65">
        <f t="shared" si="317"/>
        <v>0.44727518137337607</v>
      </c>
      <c r="X223" s="65">
        <f t="shared" si="318"/>
        <v>0.5326424870466322</v>
      </c>
      <c r="Y223" s="65">
        <f t="shared" si="319"/>
        <v>0.46735751295336786</v>
      </c>
      <c r="Z223" s="65"/>
      <c r="AA223" s="65">
        <f t="shared" si="320"/>
        <v>1.4976115041557274</v>
      </c>
      <c r="AB223" s="65">
        <f t="shared" si="321"/>
        <v>0.82550582421602425</v>
      </c>
      <c r="AC223" s="65">
        <f t="shared" si="322"/>
        <v>-9.5354349556527218E-2</v>
      </c>
      <c r="AD223" s="65">
        <f t="shared" si="323"/>
        <v>-0.20376873348956442</v>
      </c>
      <c r="AE223" s="66">
        <f t="shared" si="324"/>
        <v>0.90905075565751525</v>
      </c>
      <c r="AF223" s="66">
        <f t="shared" si="325"/>
        <v>0.8156509821331257</v>
      </c>
      <c r="AG223" s="89">
        <f t="shared" si="328"/>
        <v>2309.1093383444422</v>
      </c>
      <c r="AH223" s="89">
        <f t="shared" si="329"/>
        <v>1308.3180137173447</v>
      </c>
      <c r="AI223" s="65">
        <f t="shared" si="326"/>
        <v>0.63832915318350303</v>
      </c>
      <c r="AJ223" s="65">
        <f t="shared" si="327"/>
        <v>4.8228264648618504</v>
      </c>
    </row>
    <row r="224" spans="19:36" x14ac:dyDescent="0.3">
      <c r="S224" s="50">
        <v>0.56999999999999995</v>
      </c>
      <c r="T224" s="65">
        <f t="shared" si="314"/>
        <v>0.56276106493396905</v>
      </c>
      <c r="U224" s="65">
        <f t="shared" si="315"/>
        <v>0.43723893506603106</v>
      </c>
      <c r="V224" s="65">
        <f t="shared" si="316"/>
        <v>0.56276106493396905</v>
      </c>
      <c r="W224" s="65">
        <f t="shared" si="317"/>
        <v>0.43723893506603106</v>
      </c>
      <c r="X224" s="65">
        <f t="shared" si="318"/>
        <v>0.54275657650981846</v>
      </c>
      <c r="Y224" s="65">
        <f t="shared" si="319"/>
        <v>0.45724342349018166</v>
      </c>
      <c r="Z224" s="65"/>
      <c r="AA224" s="65">
        <f t="shared" si="320"/>
        <v>1.4976115041557274</v>
      </c>
      <c r="AB224" s="65">
        <f t="shared" si="321"/>
        <v>0.82550582421602425</v>
      </c>
      <c r="AC224" s="65">
        <f t="shared" si="322"/>
        <v>-9.057622375583696E-2</v>
      </c>
      <c r="AD224" s="65">
        <f t="shared" si="323"/>
        <v>-0.20997463426390767</v>
      </c>
      <c r="AE224" s="66">
        <f t="shared" si="324"/>
        <v>0.91340470810996566</v>
      </c>
      <c r="AF224" s="66">
        <f t="shared" si="325"/>
        <v>0.81060480729702644</v>
      </c>
      <c r="AG224" s="89">
        <f t="shared" si="328"/>
        <v>2361.6005427976115</v>
      </c>
      <c r="AH224" s="89">
        <f t="shared" si="329"/>
        <v>1270.6733213105256</v>
      </c>
      <c r="AI224" s="65">
        <f t="shared" si="326"/>
        <v>0.65017138881885372</v>
      </c>
      <c r="AJ224" s="65">
        <f t="shared" si="327"/>
        <v>4.8426201315314001</v>
      </c>
    </row>
    <row r="225" spans="19:36" x14ac:dyDescent="0.3">
      <c r="S225" s="50">
        <v>0.57999999999999996</v>
      </c>
      <c r="T225" s="65">
        <f t="shared" si="314"/>
        <v>0.57280324132691818</v>
      </c>
      <c r="U225" s="65">
        <f t="shared" si="315"/>
        <v>0.42719675867308193</v>
      </c>
      <c r="V225" s="65">
        <f t="shared" si="316"/>
        <v>0.57280324132691818</v>
      </c>
      <c r="W225" s="65">
        <f t="shared" si="317"/>
        <v>0.42719675867308193</v>
      </c>
      <c r="X225" s="65">
        <f t="shared" si="318"/>
        <v>0.5528931750741839</v>
      </c>
      <c r="Y225" s="65">
        <f t="shared" si="319"/>
        <v>0.44710682492581616</v>
      </c>
      <c r="Z225" s="65"/>
      <c r="AA225" s="65">
        <f t="shared" si="320"/>
        <v>1.4976115041557274</v>
      </c>
      <c r="AB225" s="65">
        <f t="shared" si="321"/>
        <v>0.82550582421602425</v>
      </c>
      <c r="AC225" s="65">
        <f t="shared" si="322"/>
        <v>-8.5945603102873747E-2</v>
      </c>
      <c r="AD225" s="65">
        <f t="shared" si="323"/>
        <v>-0.21623941876307706</v>
      </c>
      <c r="AE225" s="66">
        <f t="shared" si="324"/>
        <v>0.91764414685676587</v>
      </c>
      <c r="AF225" s="66">
        <f t="shared" si="325"/>
        <v>0.80554241681520999</v>
      </c>
      <c r="AG225" s="89">
        <f t="shared" si="328"/>
        <v>2414.1854649835113</v>
      </c>
      <c r="AH225" s="89">
        <f t="shared" si="329"/>
        <v>1233.3717169247516</v>
      </c>
      <c r="AI225" s="65">
        <f t="shared" si="326"/>
        <v>0.66186363765803979</v>
      </c>
      <c r="AJ225" s="65">
        <f t="shared" si="327"/>
        <v>4.8629961563644439</v>
      </c>
    </row>
    <row r="226" spans="19:36" x14ac:dyDescent="0.3">
      <c r="S226" s="50">
        <v>0.59</v>
      </c>
      <c r="T226" s="65">
        <f t="shared" si="314"/>
        <v>0.5828513530628614</v>
      </c>
      <c r="U226" s="65">
        <f t="shared" si="315"/>
        <v>0.41714864693713855</v>
      </c>
      <c r="V226" s="65">
        <f t="shared" si="316"/>
        <v>0.5828513530628614</v>
      </c>
      <c r="W226" s="65">
        <f t="shared" si="317"/>
        <v>0.41714864693713855</v>
      </c>
      <c r="X226" s="65">
        <f t="shared" si="318"/>
        <v>0.56305235796509467</v>
      </c>
      <c r="Y226" s="65">
        <f t="shared" si="319"/>
        <v>0.43694764203490538</v>
      </c>
      <c r="Z226" s="65"/>
      <c r="AA226" s="65">
        <f t="shared" si="320"/>
        <v>1.4976115041557274</v>
      </c>
      <c r="AB226" s="65">
        <f t="shared" si="321"/>
        <v>0.82550582421602425</v>
      </c>
      <c r="AC226" s="65">
        <f t="shared" si="322"/>
        <v>-8.1460330846563789E-2</v>
      </c>
      <c r="AD226" s="65">
        <f t="shared" si="323"/>
        <v>-0.22256185628799163</v>
      </c>
      <c r="AE226" s="66">
        <f t="shared" si="324"/>
        <v>0.92176927493542971</v>
      </c>
      <c r="AF226" s="66">
        <f t="shared" si="325"/>
        <v>0.80046549139486345</v>
      </c>
      <c r="AG226" s="89">
        <f t="shared" si="328"/>
        <v>2466.8490654172092</v>
      </c>
      <c r="AH226" s="89">
        <f t="shared" si="329"/>
        <v>1196.4174860534115</v>
      </c>
      <c r="AI226" s="65">
        <f t="shared" si="326"/>
        <v>0.6734014658111328</v>
      </c>
      <c r="AJ226" s="65">
        <f t="shared" si="327"/>
        <v>4.8839402019244611</v>
      </c>
    </row>
    <row r="227" spans="19:36" x14ac:dyDescent="0.3">
      <c r="S227" s="60">
        <v>0.6</v>
      </c>
      <c r="T227" s="60">
        <f t="shared" si="314"/>
        <v>0.59290540540540537</v>
      </c>
      <c r="U227" s="60">
        <f t="shared" si="315"/>
        <v>0.40709459459459463</v>
      </c>
      <c r="V227" s="60">
        <f t="shared" si="316"/>
        <v>0.59290540540540537</v>
      </c>
      <c r="W227" s="60">
        <f t="shared" si="317"/>
        <v>0.40709459459459463</v>
      </c>
      <c r="X227" s="60">
        <f t="shared" si="318"/>
        <v>0.5732342007434944</v>
      </c>
      <c r="Y227" s="60">
        <f t="shared" si="319"/>
        <v>0.42676579925650565</v>
      </c>
      <c r="Z227" s="60"/>
      <c r="AA227" s="60">
        <f t="shared" si="320"/>
        <v>1.4976115041557274</v>
      </c>
      <c r="AB227" s="60">
        <f t="shared" si="321"/>
        <v>0.82550582421602425</v>
      </c>
      <c r="AC227" s="60">
        <f t="shared" si="322"/>
        <v>-7.7118283335483956E-2</v>
      </c>
      <c r="AD227" s="60">
        <f t="shared" si="323"/>
        <v>-0.22894073610859761</v>
      </c>
      <c r="AE227" s="64">
        <f t="shared" si="324"/>
        <v>0.92578034274310284</v>
      </c>
      <c r="AF227" s="64">
        <f t="shared" si="325"/>
        <v>0.7953756691656404</v>
      </c>
      <c r="AG227" s="63">
        <f t="shared" si="328"/>
        <v>2519.5764703450795</v>
      </c>
      <c r="AH227" s="63">
        <f t="shared" si="329"/>
        <v>1159.814607023194</v>
      </c>
      <c r="AI227" s="60">
        <f t="shared" si="326"/>
        <v>0.68478082850253452</v>
      </c>
      <c r="AJ227" s="60">
        <f t="shared" si="327"/>
        <v>4.9054377422104407</v>
      </c>
    </row>
    <row r="228" spans="19:36" x14ac:dyDescent="0.3">
      <c r="S228" s="50">
        <v>0.61</v>
      </c>
      <c r="T228" s="65">
        <f t="shared" si="314"/>
        <v>0.60296540362438222</v>
      </c>
      <c r="U228" s="65">
        <f t="shared" si="315"/>
        <v>0.39703459637561789</v>
      </c>
      <c r="V228" s="65">
        <f t="shared" si="316"/>
        <v>0.60296540362438222</v>
      </c>
      <c r="W228" s="65">
        <f t="shared" si="317"/>
        <v>0.39703459637561789</v>
      </c>
      <c r="X228" s="65">
        <f t="shared" si="318"/>
        <v>0.5834387793077781</v>
      </c>
      <c r="Y228" s="65">
        <f t="shared" si="319"/>
        <v>0.41656122069222185</v>
      </c>
      <c r="Z228" s="65"/>
      <c r="AA228" s="65">
        <f t="shared" si="320"/>
        <v>1.4976115041557274</v>
      </c>
      <c r="AB228" s="65">
        <f t="shared" si="321"/>
        <v>0.82550582421602425</v>
      </c>
      <c r="AC228" s="65">
        <f t="shared" si="322"/>
        <v>-7.2917369402351245E-2</v>
      </c>
      <c r="AD228" s="65">
        <f t="shared" si="323"/>
        <v>-0.23537486707694411</v>
      </c>
      <c r="AE228" s="66">
        <f t="shared" si="324"/>
        <v>0.92967764667161146</v>
      </c>
      <c r="AF228" s="66">
        <f t="shared" si="325"/>
        <v>0.79027454618589066</v>
      </c>
      <c r="AG228" s="89">
        <f t="shared" si="328"/>
        <v>2572.3529787091215</v>
      </c>
      <c r="AH228" s="89">
        <f t="shared" si="329"/>
        <v>1123.5667594746203</v>
      </c>
      <c r="AI228" s="65">
        <f t="shared" si="326"/>
        <v>0.69599806298099798</v>
      </c>
      <c r="AJ228" s="65">
        <f t="shared" si="327"/>
        <v>4.9274740832482591</v>
      </c>
    </row>
    <row r="229" spans="19:36" x14ac:dyDescent="0.3">
      <c r="S229" s="50">
        <v>0.62</v>
      </c>
      <c r="T229" s="65">
        <f t="shared" si="314"/>
        <v>0.61303135299585898</v>
      </c>
      <c r="U229" s="65">
        <f t="shared" si="315"/>
        <v>0.38696864700414096</v>
      </c>
      <c r="V229" s="65">
        <f t="shared" si="316"/>
        <v>0.61303135299585898</v>
      </c>
      <c r="W229" s="65">
        <f t="shared" si="317"/>
        <v>0.38696864700414096</v>
      </c>
      <c r="X229" s="65">
        <f t="shared" si="318"/>
        <v>0.593666169895678</v>
      </c>
      <c r="Y229" s="65">
        <f t="shared" si="319"/>
        <v>0.40633383010432189</v>
      </c>
      <c r="Z229" s="65"/>
      <c r="AA229" s="65">
        <f t="shared" si="320"/>
        <v>1.4976115041557274</v>
      </c>
      <c r="AB229" s="65">
        <f t="shared" si="321"/>
        <v>0.82550582421602425</v>
      </c>
      <c r="AC229" s="65">
        <f t="shared" si="322"/>
        <v>-6.8855529761758988E-2</v>
      </c>
      <c r="AD229" s="65">
        <f t="shared" si="323"/>
        <v>-0.24186307724875145</v>
      </c>
      <c r="AE229" s="66">
        <f t="shared" si="324"/>
        <v>0.93346152774653235</v>
      </c>
      <c r="AF229" s="66">
        <f t="shared" si="325"/>
        <v>0.78516367696293421</v>
      </c>
      <c r="AG229" s="89">
        <f t="shared" si="328"/>
        <v>2625.164068751114</v>
      </c>
      <c r="AH229" s="89">
        <f t="shared" si="329"/>
        <v>1087.677332751306</v>
      </c>
      <c r="AI229" s="65">
        <f t="shared" si="326"/>
        <v>0.70704988036624139</v>
      </c>
      <c r="AJ229" s="65">
        <f t="shared" si="327"/>
        <v>4.9500343830802063</v>
      </c>
    </row>
    <row r="230" spans="19:36" x14ac:dyDescent="0.3">
      <c r="S230" s="50">
        <v>0.63</v>
      </c>
      <c r="T230" s="65">
        <f t="shared" si="314"/>
        <v>0.62310325880214723</v>
      </c>
      <c r="U230" s="65">
        <f t="shared" si="315"/>
        <v>0.37689674119785288</v>
      </c>
      <c r="V230" s="65">
        <f t="shared" si="316"/>
        <v>0.62310325880214723</v>
      </c>
      <c r="W230" s="65">
        <f t="shared" si="317"/>
        <v>0.37689674119785288</v>
      </c>
      <c r="X230" s="65">
        <f t="shared" si="318"/>
        <v>0.60391644908616182</v>
      </c>
      <c r="Y230" s="65">
        <f t="shared" si="319"/>
        <v>0.39608355091383812</v>
      </c>
      <c r="Z230" s="65"/>
      <c r="AA230" s="65">
        <f t="shared" si="320"/>
        <v>1.4976115041557274</v>
      </c>
      <c r="AB230" s="65">
        <f t="shared" si="321"/>
        <v>0.82550582421602425</v>
      </c>
      <c r="AC230" s="65">
        <f t="shared" si="322"/>
        <v>-6.4930736420855312E-2</v>
      </c>
      <c r="AD230" s="65">
        <f t="shared" si="323"/>
        <v>-0.248404213513224</v>
      </c>
      <c r="AE230" s="66">
        <f t="shared" si="324"/>
        <v>0.93713237027163299</v>
      </c>
      <c r="AF230" s="66">
        <f t="shared" si="325"/>
        <v>0.78004457498613911</v>
      </c>
      <c r="AG230" s="89">
        <f t="shared" si="328"/>
        <v>2677.9954042617264</v>
      </c>
      <c r="AH230" s="89">
        <f t="shared" si="329"/>
        <v>1052.1494341926939</v>
      </c>
      <c r="AI230" s="65">
        <f t="shared" si="326"/>
        <v>0.71793335654262413</v>
      </c>
      <c r="AJ230" s="65">
        <f t="shared" si="327"/>
        <v>4.9731036711524634</v>
      </c>
    </row>
    <row r="231" spans="19:36" x14ac:dyDescent="0.3">
      <c r="S231" s="50">
        <v>0.64</v>
      </c>
      <c r="T231" s="65">
        <f t="shared" si="314"/>
        <v>0.63318112633181123</v>
      </c>
      <c r="U231" s="65">
        <f t="shared" si="315"/>
        <v>0.36681887366818872</v>
      </c>
      <c r="V231" s="65">
        <f t="shared" si="316"/>
        <v>0.63318112633181123</v>
      </c>
      <c r="W231" s="65">
        <f t="shared" si="317"/>
        <v>0.36681887366818872</v>
      </c>
      <c r="X231" s="65">
        <f t="shared" si="318"/>
        <v>0.61418969380134436</v>
      </c>
      <c r="Y231" s="65">
        <f t="shared" si="319"/>
        <v>0.38581030619865569</v>
      </c>
      <c r="Z231" s="65"/>
      <c r="AA231" s="65">
        <f t="shared" si="320"/>
        <v>1.4976115041557274</v>
      </c>
      <c r="AB231" s="65">
        <f t="shared" si="321"/>
        <v>0.82550582421602425</v>
      </c>
      <c r="AC231" s="65">
        <f t="shared" si="322"/>
        <v>-6.1140992102679648E-2</v>
      </c>
      <c r="AD231" s="65">
        <f t="shared" si="323"/>
        <v>-0.25499714123097256</v>
      </c>
      <c r="AE231" s="66">
        <f t="shared" si="324"/>
        <v>0.94069060047995023</v>
      </c>
      <c r="AF231" s="66">
        <f t="shared" si="325"/>
        <v>0.77491871327153072</v>
      </c>
      <c r="AG231" s="89">
        <f t="shared" ref="AG231:AG267" si="330">S231*AE231*EXP($P$64-$P$65/($P$66+$S$164))</f>
        <v>2730.8328404799736</v>
      </c>
      <c r="AH231" s="89">
        <f t="shared" ref="AH231:AH267" si="331">(1-S231)*AF231*EXP($Q$64-$Q$65/($Q$66+$S$164))</f>
        <v>1016.9858973253197</v>
      </c>
      <c r="AI231" s="65">
        <f t="shared" si="326"/>
        <v>0.72864592220891067</v>
      </c>
      <c r="AJ231" s="65">
        <f t="shared" si="327"/>
        <v>4.9966668671011298</v>
      </c>
    </row>
    <row r="232" spans="19:36" x14ac:dyDescent="0.3">
      <c r="S232" s="50">
        <v>0.65</v>
      </c>
      <c r="T232" s="65">
        <f t="shared" ref="T232:T267" si="332">S232*$P$72/(S232*$P$72+(1-S232)*$Q$72)</f>
        <v>0.64326496087967855</v>
      </c>
      <c r="U232" s="65">
        <f t="shared" ref="U232:U267" si="333">(1-S232)*$Q$72/(S232*$P$72+(1-S232)*$Q$72)</f>
        <v>0.35673503912032145</v>
      </c>
      <c r="V232" s="65">
        <f t="shared" ref="V232:V267" si="334">S232*$P$73/(S232*$P$73+(1-S232)*$Q$73)</f>
        <v>0.64326496087967855</v>
      </c>
      <c r="W232" s="65">
        <f t="shared" ref="W232:W267" si="335">(1-S232)*$Q$73/(S232*$P$73+(1-S232)*$Q$73)</f>
        <v>0.35673503912032145</v>
      </c>
      <c r="X232" s="65">
        <f t="shared" ref="X232:X267" si="336">S232*$P$71/(S232*$P$71+(1-S232)*$Q$71)</f>
        <v>0.62448598130841126</v>
      </c>
      <c r="Y232" s="65">
        <f t="shared" ref="Y232:Y267" si="337">(1-S232)*$Q$71/(S232*$P$71+(1-S232)*$Q$71)</f>
        <v>0.37551401869158879</v>
      </c>
      <c r="Z232" s="65"/>
      <c r="AA232" s="65">
        <f t="shared" ref="AA232:AA267" si="338">EXP(-1*$P$70/($S$59*$S$164))</f>
        <v>1.4976115041557274</v>
      </c>
      <c r="AB232" s="65">
        <f t="shared" ref="AB232:AB267" si="339">EXP(-1*$Q$70/($S$59*$S$164))</f>
        <v>0.82550582421602425</v>
      </c>
      <c r="AC232" s="65">
        <f t="shared" ref="AC232:AC267" si="340">IF($P$61,1,LN(X232/S232)+($P$75/2)*$P$72*LN(T232/X232)+Y232*$P$76-$P$73*LN(V232+W232*AB232)+W232*$P$73*(AB232/(V232+W232*AB232)-AA232/(W232+V232*AA232)))</f>
        <v>-5.7484329681733864E-2</v>
      </c>
      <c r="AD232" s="65">
        <f t="shared" ref="AD232:AD267" si="341">IF($P$61,1,LN(Y232/(1-S232))+($P$75/2)*$Q$72*LN(U232/Y232)+X232*$Q$76-$Q$73*LN(W232+V232*AA232)+V232*$Q$73*(AA232/(W232+V232*AA232)-AB232/(V232+W232*AB232))   )</f>
        <v>-0.26164074387975694</v>
      </c>
      <c r="AE232" s="66">
        <f t="shared" ref="AE232:AE267" si="342">EXP(AC232)</f>
        <v>0.94413668519284588</v>
      </c>
      <c r="AF232" s="66">
        <f t="shared" ref="AF232:AF267" si="343">EXP(AD232)</f>
        <v>0.76978752491683922</v>
      </c>
      <c r="AG232" s="89">
        <f t="shared" si="330"/>
        <v>2783.662429649075</v>
      </c>
      <c r="AH232" s="89">
        <f t="shared" si="331"/>
        <v>982.18928994827365</v>
      </c>
      <c r="AI232" s="65">
        <f t="shared" ref="AI232:AI267" si="344">AG232/(AG232+AH232)</f>
        <v>0.73918535219084758</v>
      </c>
      <c r="AJ232" s="65">
        <f t="shared" ref="AJ232:AJ267" si="345">(AG232+AH232)/750.06376</f>
        <v>5.0207087989391042</v>
      </c>
    </row>
    <row r="233" spans="19:36" x14ac:dyDescent="0.3">
      <c r="S233" s="50">
        <v>0.66</v>
      </c>
      <c r="T233" s="65">
        <f t="shared" si="332"/>
        <v>0.65335476774684831</v>
      </c>
      <c r="U233" s="65">
        <f t="shared" si="333"/>
        <v>0.34664523225315175</v>
      </c>
      <c r="V233" s="65">
        <f t="shared" si="334"/>
        <v>0.65335476774684831</v>
      </c>
      <c r="W233" s="65">
        <f t="shared" si="335"/>
        <v>0.34664523225315175</v>
      </c>
      <c r="X233" s="65">
        <f t="shared" si="336"/>
        <v>0.63480538922155694</v>
      </c>
      <c r="Y233" s="65">
        <f t="shared" si="337"/>
        <v>0.36519461077844317</v>
      </c>
      <c r="Z233" s="65"/>
      <c r="AA233" s="65">
        <f t="shared" si="338"/>
        <v>1.4976115041557274</v>
      </c>
      <c r="AB233" s="65">
        <f t="shared" si="339"/>
        <v>0.82550582421602425</v>
      </c>
      <c r="AC233" s="65">
        <f t="shared" si="340"/>
        <v>-5.3958811631641707E-2</v>
      </c>
      <c r="AD233" s="65">
        <f t="shared" si="341"/>
        <v>-0.2683339227079406</v>
      </c>
      <c r="AE233" s="66">
        <f t="shared" si="342"/>
        <v>0.94747113048805698</v>
      </c>
      <c r="AF233" s="66">
        <f t="shared" si="343"/>
        <v>0.764652403665809</v>
      </c>
      <c r="AG233" s="89">
        <f t="shared" si="330"/>
        <v>2836.4704262342912</v>
      </c>
      <c r="AH233" s="89">
        <f t="shared" si="331"/>
        <v>947.76192210873751</v>
      </c>
      <c r="AI233" s="65">
        <f t="shared" si="344"/>
        <v>0.74954975412021774</v>
      </c>
      <c r="AJ233" s="65">
        <f t="shared" si="345"/>
        <v>5.04521422064576</v>
      </c>
    </row>
    <row r="234" spans="19:36" x14ac:dyDescent="0.3">
      <c r="S234" s="50">
        <v>0.67</v>
      </c>
      <c r="T234" s="65">
        <f t="shared" si="332"/>
        <v>0.66345055224070071</v>
      </c>
      <c r="U234" s="65">
        <f t="shared" si="333"/>
        <v>0.33654944775929918</v>
      </c>
      <c r="V234" s="65">
        <f t="shared" si="334"/>
        <v>0.66345055224070071</v>
      </c>
      <c r="W234" s="65">
        <f t="shared" si="335"/>
        <v>0.33654944775929918</v>
      </c>
      <c r="X234" s="65">
        <f t="shared" si="336"/>
        <v>0.64514799550393409</v>
      </c>
      <c r="Y234" s="65">
        <f t="shared" si="337"/>
        <v>0.35485200449606591</v>
      </c>
      <c r="Z234" s="65"/>
      <c r="AA234" s="65">
        <f t="shared" si="338"/>
        <v>1.4976115041557274</v>
      </c>
      <c r="AB234" s="65">
        <f t="shared" si="339"/>
        <v>0.82550582421602425</v>
      </c>
      <c r="AC234" s="65">
        <f t="shared" si="340"/>
        <v>-5.0562529484453361E-2</v>
      </c>
      <c r="AD234" s="65">
        <f t="shared" si="341"/>
        <v>-0.27507559639537732</v>
      </c>
      <c r="AE234" s="66">
        <f t="shared" si="342"/>
        <v>0.95069448037797999</v>
      </c>
      <c r="AF234" s="66">
        <f t="shared" si="343"/>
        <v>0.75951470448077596</v>
      </c>
      <c r="AG234" s="89">
        <f t="shared" si="330"/>
        <v>2889.2432918093659</v>
      </c>
      <c r="AH234" s="89">
        <f t="shared" si="331"/>
        <v>913.70585396403771</v>
      </c>
      <c r="AI234" s="65">
        <f t="shared" si="344"/>
        <v>0.75973755658038966</v>
      </c>
      <c r="AJ234" s="65">
        <f t="shared" si="345"/>
        <v>5.0701678291634886</v>
      </c>
    </row>
    <row r="235" spans="19:36" x14ac:dyDescent="0.3">
      <c r="S235" s="50">
        <v>0.68</v>
      </c>
      <c r="T235" s="65">
        <f t="shared" si="332"/>
        <v>0.67355231967490681</v>
      </c>
      <c r="U235" s="65">
        <f t="shared" si="333"/>
        <v>0.32644768032509308</v>
      </c>
      <c r="V235" s="65">
        <f t="shared" si="334"/>
        <v>0.67355231967490681</v>
      </c>
      <c r="W235" s="65">
        <f t="shared" si="335"/>
        <v>0.32644768032509308</v>
      </c>
      <c r="X235" s="65">
        <f t="shared" si="336"/>
        <v>0.65551387846961739</v>
      </c>
      <c r="Y235" s="65">
        <f t="shared" si="337"/>
        <v>0.34448612153038255</v>
      </c>
      <c r="Z235" s="65"/>
      <c r="AA235" s="65">
        <f t="shared" si="338"/>
        <v>1.4976115041557274</v>
      </c>
      <c r="AB235" s="65">
        <f t="shared" si="339"/>
        <v>0.82550582421602425</v>
      </c>
      <c r="AC235" s="65">
        <f t="shared" si="340"/>
        <v>-4.7293603301393372E-2</v>
      </c>
      <c r="AD235" s="65">
        <f t="shared" si="341"/>
        <v>-0.28186470072162401</v>
      </c>
      <c r="AE235" s="66">
        <f t="shared" si="342"/>
        <v>0.9538073154991461</v>
      </c>
      <c r="AF235" s="66">
        <f t="shared" si="343"/>
        <v>0.75437574412244301</v>
      </c>
      <c r="AG235" s="89">
        <f t="shared" si="330"/>
        <v>2941.9676996177682</v>
      </c>
      <c r="AH235" s="89">
        <f t="shared" si="331"/>
        <v>880.02290352685293</v>
      </c>
      <c r="AI235" s="65">
        <f t="shared" si="344"/>
        <v>0.76974749681414811</v>
      </c>
      <c r="AJ235" s="65">
        <f t="shared" si="345"/>
        <v>5.0955542808049028</v>
      </c>
    </row>
    <row r="236" spans="19:36" x14ac:dyDescent="0.3">
      <c r="S236" s="50">
        <v>0.69</v>
      </c>
      <c r="T236" s="65">
        <f t="shared" si="332"/>
        <v>0.68366007536943718</v>
      </c>
      <c r="U236" s="65">
        <f t="shared" si="333"/>
        <v>0.31633992463056282</v>
      </c>
      <c r="V236" s="65">
        <f t="shared" si="334"/>
        <v>0.68366007536943718</v>
      </c>
      <c r="W236" s="65">
        <f t="shared" si="335"/>
        <v>0.31633992463056282</v>
      </c>
      <c r="X236" s="65">
        <f t="shared" si="336"/>
        <v>0.66590311678558012</v>
      </c>
      <c r="Y236" s="65">
        <f t="shared" si="337"/>
        <v>0.33409688321441994</v>
      </c>
      <c r="Z236" s="65"/>
      <c r="AA236" s="65">
        <f t="shared" si="338"/>
        <v>1.4976115041557274</v>
      </c>
      <c r="AB236" s="65">
        <f t="shared" si="339"/>
        <v>0.82550582421602425</v>
      </c>
      <c r="AC236" s="65">
        <f t="shared" si="340"/>
        <v>-4.4150181154755302E-2</v>
      </c>
      <c r="AD236" s="65">
        <f t="shared" si="341"/>
        <v>-0.28870018824125093</v>
      </c>
      <c r="AE236" s="66">
        <f t="shared" si="342"/>
        <v>0.95681025181387669</v>
      </c>
      <c r="AF236" s="66">
        <f t="shared" si="343"/>
        <v>0.74923680173592411</v>
      </c>
      <c r="AG236" s="89">
        <f t="shared" si="330"/>
        <v>2994.6305388153883</v>
      </c>
      <c r="AH236" s="89">
        <f t="shared" si="331"/>
        <v>846.71465429069553</v>
      </c>
      <c r="AI236" s="65">
        <f t="shared" si="344"/>
        <v>0.77957860808493284</v>
      </c>
      <c r="AJ236" s="65">
        <f t="shared" si="345"/>
        <v>5.1213582070757342</v>
      </c>
    </row>
    <row r="237" spans="19:36" x14ac:dyDescent="0.3">
      <c r="S237" s="60">
        <v>0.7</v>
      </c>
      <c r="T237" s="60">
        <f t="shared" si="332"/>
        <v>0.69377382465057169</v>
      </c>
      <c r="U237" s="60">
        <f t="shared" si="333"/>
        <v>0.30622617534942825</v>
      </c>
      <c r="V237" s="60">
        <f t="shared" si="334"/>
        <v>0.69377382465057169</v>
      </c>
      <c r="W237" s="60">
        <f t="shared" si="335"/>
        <v>0.30622617534942825</v>
      </c>
      <c r="X237" s="60">
        <f t="shared" si="336"/>
        <v>0.67631578947368409</v>
      </c>
      <c r="Y237" s="60">
        <f t="shared" si="337"/>
        <v>0.32368421052631585</v>
      </c>
      <c r="Z237" s="60"/>
      <c r="AA237" s="60">
        <f t="shared" si="338"/>
        <v>1.4976115041557274</v>
      </c>
      <c r="AB237" s="60">
        <f t="shared" si="339"/>
        <v>0.82550582421602425</v>
      </c>
      <c r="AC237" s="60">
        <f t="shared" si="340"/>
        <v>-4.1130438620666121E-2</v>
      </c>
      <c r="AD237" s="60">
        <f t="shared" si="341"/>
        <v>-0.29558102796607227</v>
      </c>
      <c r="AE237" s="64">
        <f t="shared" si="342"/>
        <v>0.95970393932503695</v>
      </c>
      <c r="AF237" s="64">
        <f t="shared" si="343"/>
        <v>0.74409911944214213</v>
      </c>
      <c r="AG237" s="63">
        <f t="shared" si="330"/>
        <v>3047.2189184014765</v>
      </c>
      <c r="AH237" s="63">
        <f t="shared" si="331"/>
        <v>813.78246273305888</v>
      </c>
      <c r="AI237" s="60">
        <f t="shared" si="344"/>
        <v>0.78923020677761757</v>
      </c>
      <c r="AJ237" s="60">
        <f t="shared" si="345"/>
        <v>5.1475642299189808</v>
      </c>
    </row>
    <row r="238" spans="19:36" x14ac:dyDescent="0.3">
      <c r="S238" s="50">
        <v>0.71</v>
      </c>
      <c r="T238" s="65">
        <f t="shared" si="332"/>
        <v>0.70389357285090881</v>
      </c>
      <c r="U238" s="65">
        <f t="shared" si="333"/>
        <v>0.2961064271490913</v>
      </c>
      <c r="V238" s="65">
        <f t="shared" si="334"/>
        <v>0.70389357285090881</v>
      </c>
      <c r="W238" s="65">
        <f t="shared" si="335"/>
        <v>0.2961064271490913</v>
      </c>
      <c r="X238" s="65">
        <f t="shared" si="336"/>
        <v>0.68675197591268333</v>
      </c>
      <c r="Y238" s="65">
        <f t="shared" si="337"/>
        <v>0.31324802408731656</v>
      </c>
      <c r="Z238" s="65"/>
      <c r="AA238" s="65">
        <f t="shared" si="338"/>
        <v>1.4976115041557274</v>
      </c>
      <c r="AB238" s="65">
        <f t="shared" si="339"/>
        <v>0.82550582421602425</v>
      </c>
      <c r="AC238" s="65">
        <f t="shared" si="340"/>
        <v>-3.8232578282445084E-2</v>
      </c>
      <c r="AD238" s="65">
        <f t="shared" si="341"/>
        <v>-0.30250620505417414</v>
      </c>
      <c r="AE238" s="66">
        <f t="shared" si="342"/>
        <v>0.96248906080475161</v>
      </c>
      <c r="AF238" s="66">
        <f t="shared" si="343"/>
        <v>0.73896390293366776</v>
      </c>
      <c r="AG238" s="89">
        <f t="shared" si="330"/>
        <v>3099.7201708447415</v>
      </c>
      <c r="AH238" s="89">
        <f t="shared" si="331"/>
        <v>781.22746569390836</v>
      </c>
      <c r="AI238" s="65">
        <f t="shared" si="344"/>
        <v>0.79870187931969328</v>
      </c>
      <c r="AJ238" s="65">
        <f t="shared" si="345"/>
        <v>5.1741569763864472</v>
      </c>
    </row>
    <row r="239" spans="19:36" x14ac:dyDescent="0.3">
      <c r="S239" s="50">
        <v>0.72</v>
      </c>
      <c r="T239" s="65">
        <f t="shared" si="332"/>
        <v>0.7140193253093744</v>
      </c>
      <c r="U239" s="65">
        <f t="shared" si="333"/>
        <v>0.28598067469062555</v>
      </c>
      <c r="V239" s="65">
        <f t="shared" si="334"/>
        <v>0.7140193253093744</v>
      </c>
      <c r="W239" s="65">
        <f t="shared" si="335"/>
        <v>0.28598067469062555</v>
      </c>
      <c r="X239" s="65">
        <f t="shared" si="336"/>
        <v>0.69721175584024109</v>
      </c>
      <c r="Y239" s="65">
        <f t="shared" si="337"/>
        <v>0.30278824415975891</v>
      </c>
      <c r="Z239" s="65"/>
      <c r="AA239" s="65">
        <f t="shared" si="338"/>
        <v>1.4976115041557274</v>
      </c>
      <c r="AB239" s="65">
        <f t="shared" si="339"/>
        <v>0.82550582421602425</v>
      </c>
      <c r="AC239" s="65">
        <f t="shared" si="340"/>
        <v>-3.5454829244347716E-2</v>
      </c>
      <c r="AD239" s="65">
        <f t="shared" si="341"/>
        <v>-0.30947472050552172</v>
      </c>
      <c r="AE239" s="66">
        <f t="shared" si="342"/>
        <v>0.96516633053783452</v>
      </c>
      <c r="AF239" s="66">
        <f t="shared" si="343"/>
        <v>0.73383232207421001</v>
      </c>
      <c r="AG239" s="89">
        <f t="shared" si="330"/>
        <v>3152.1218554115339</v>
      </c>
      <c r="AH239" s="89">
        <f t="shared" si="331"/>
        <v>749.05058762756721</v>
      </c>
      <c r="AI239" s="65">
        <f t="shared" si="344"/>
        <v>0.80799346899824809</v>
      </c>
      <c r="AJ239" s="65">
        <f t="shared" si="345"/>
        <v>5.2011210927443043</v>
      </c>
    </row>
    <row r="240" spans="19:36" x14ac:dyDescent="0.3">
      <c r="S240" s="50">
        <v>0.73</v>
      </c>
      <c r="T240" s="65">
        <f t="shared" si="332"/>
        <v>0.72415108737123224</v>
      </c>
      <c r="U240" s="65">
        <f t="shared" si="333"/>
        <v>0.27584891262876765</v>
      </c>
      <c r="V240" s="65">
        <f t="shared" si="334"/>
        <v>0.72415108737123224</v>
      </c>
      <c r="W240" s="65">
        <f t="shared" si="335"/>
        <v>0.27584891262876765</v>
      </c>
      <c r="X240" s="65">
        <f t="shared" si="336"/>
        <v>0.70769520935496044</v>
      </c>
      <c r="Y240" s="65">
        <f t="shared" si="337"/>
        <v>0.29230479064503967</v>
      </c>
      <c r="Z240" s="65"/>
      <c r="AA240" s="65">
        <f t="shared" si="338"/>
        <v>1.4976115041557274</v>
      </c>
      <c r="AB240" s="65">
        <f t="shared" si="339"/>
        <v>0.82550582421602425</v>
      </c>
      <c r="AC240" s="65">
        <f t="shared" si="340"/>
        <v>-3.2795446655356719E-2</v>
      </c>
      <c r="AD240" s="65">
        <f t="shared" si="341"/>
        <v>-0.3164855908639897</v>
      </c>
      <c r="AE240" s="66">
        <f t="shared" si="342"/>
        <v>0.96773649308075604</v>
      </c>
      <c r="AF240" s="66">
        <f t="shared" si="343"/>
        <v>0.72870551150096341</v>
      </c>
      <c r="AG240" s="89">
        <f t="shared" si="330"/>
        <v>3204.4117612034788</v>
      </c>
      <c r="AH240" s="89">
        <f t="shared" si="331"/>
        <v>717.25254772629171</v>
      </c>
      <c r="AI240" s="65">
        <f t="shared" si="344"/>
        <v>0.81710506274260097</v>
      </c>
      <c r="AJ240" s="65">
        <f t="shared" si="345"/>
        <v>5.2284412580202124</v>
      </c>
    </row>
    <row r="241" spans="19:36" x14ac:dyDescent="0.3">
      <c r="S241" s="50">
        <v>0.74</v>
      </c>
      <c r="T241" s="65">
        <f t="shared" si="332"/>
        <v>0.73428886438809249</v>
      </c>
      <c r="U241" s="65">
        <f t="shared" si="333"/>
        <v>0.2657111356119074</v>
      </c>
      <c r="V241" s="65">
        <f t="shared" si="334"/>
        <v>0.73428886438809249</v>
      </c>
      <c r="W241" s="65">
        <f t="shared" si="335"/>
        <v>0.2657111356119074</v>
      </c>
      <c r="X241" s="65">
        <f t="shared" si="336"/>
        <v>0.7182024169184289</v>
      </c>
      <c r="Y241" s="65">
        <f t="shared" si="337"/>
        <v>0.28179758308157099</v>
      </c>
      <c r="Z241" s="65"/>
      <c r="AA241" s="65">
        <f t="shared" si="338"/>
        <v>1.4976115041557274</v>
      </c>
      <c r="AB241" s="65">
        <f t="shared" si="339"/>
        <v>0.82550582421602425</v>
      </c>
      <c r="AC241" s="65">
        <f t="shared" si="340"/>
        <v>-3.0252711242886338E-2</v>
      </c>
      <c r="AD241" s="65">
        <f t="shared" si="341"/>
        <v>-0.32353784792570756</v>
      </c>
      <c r="AE241" s="66">
        <f t="shared" si="342"/>
        <v>0.97020032203672957</v>
      </c>
      <c r="AF241" s="66">
        <f t="shared" si="343"/>
        <v>0.72358457122902575</v>
      </c>
      <c r="AG241" s="89">
        <f t="shared" si="330"/>
        <v>3256.5779099114657</v>
      </c>
      <c r="AH241" s="89">
        <f t="shared" si="331"/>
        <v>685.83386691405497</v>
      </c>
      <c r="AI241" s="65">
        <f t="shared" si="344"/>
        <v>0.82603697793681585</v>
      </c>
      <c r="AJ241" s="65">
        <f t="shared" si="345"/>
        <v>5.2561021969992527</v>
      </c>
    </row>
    <row r="242" spans="19:36" x14ac:dyDescent="0.3">
      <c r="S242" s="50">
        <v>0.75</v>
      </c>
      <c r="T242" s="65">
        <f t="shared" si="332"/>
        <v>0.74443266171792155</v>
      </c>
      <c r="U242" s="65">
        <f t="shared" si="333"/>
        <v>0.2555673382820785</v>
      </c>
      <c r="V242" s="65">
        <f t="shared" si="334"/>
        <v>0.74443266171792155</v>
      </c>
      <c r="W242" s="65">
        <f t="shared" si="335"/>
        <v>0.2555673382820785</v>
      </c>
      <c r="X242" s="65">
        <f t="shared" si="336"/>
        <v>0.72873345935727796</v>
      </c>
      <c r="Y242" s="65">
        <f t="shared" si="337"/>
        <v>0.27126654064272215</v>
      </c>
      <c r="Z242" s="65"/>
      <c r="AA242" s="65">
        <f t="shared" si="338"/>
        <v>1.4976115041557274</v>
      </c>
      <c r="AB242" s="65">
        <f t="shared" si="339"/>
        <v>0.82550582421602425</v>
      </c>
      <c r="AC242" s="65">
        <f t="shared" si="340"/>
        <v>-2.7824928856096331E-2</v>
      </c>
      <c r="AD242" s="65">
        <f t="shared" si="341"/>
        <v>-0.33063053845351947</v>
      </c>
      <c r="AE242" s="66">
        <f t="shared" si="342"/>
        <v>0.97255861884761685</v>
      </c>
      <c r="AF242" s="66">
        <f t="shared" si="343"/>
        <v>0.71847056725721314</v>
      </c>
      <c r="AG242" s="89">
        <f t="shared" si="330"/>
        <v>3308.6085582934843</v>
      </c>
      <c r="AH242" s="89">
        <f t="shared" si="331"/>
        <v>654.79487470940217</v>
      </c>
      <c r="AI242" s="65">
        <f t="shared" si="344"/>
        <v>0.83478974932075123</v>
      </c>
      <c r="AJ242" s="65">
        <f t="shared" si="345"/>
        <v>5.2840886926771216</v>
      </c>
    </row>
    <row r="243" spans="19:36" x14ac:dyDescent="0.3">
      <c r="S243" s="50">
        <v>0.76</v>
      </c>
      <c r="T243" s="65">
        <f t="shared" si="332"/>
        <v>0.75458248472505096</v>
      </c>
      <c r="U243" s="65">
        <f t="shared" si="333"/>
        <v>0.24541751527494912</v>
      </c>
      <c r="V243" s="65">
        <f t="shared" si="334"/>
        <v>0.75458248472505096</v>
      </c>
      <c r="W243" s="65">
        <f t="shared" si="335"/>
        <v>0.24541751527494912</v>
      </c>
      <c r="X243" s="65">
        <f t="shared" si="336"/>
        <v>0.73928841786525357</v>
      </c>
      <c r="Y243" s="65">
        <f t="shared" si="337"/>
        <v>0.26071158213474638</v>
      </c>
      <c r="Z243" s="65"/>
      <c r="AA243" s="65">
        <f t="shared" si="338"/>
        <v>1.4976115041557274</v>
      </c>
      <c r="AB243" s="65">
        <f t="shared" si="339"/>
        <v>0.82550582421602425</v>
      </c>
      <c r="AC243" s="65">
        <f t="shared" si="340"/>
        <v>-2.5510430018568314E-2</v>
      </c>
      <c r="AD243" s="65">
        <f t="shared" si="341"/>
        <v>-0.33776272389740275</v>
      </c>
      <c r="AE243" s="66">
        <f t="shared" si="342"/>
        <v>0.9748122116032506</v>
      </c>
      <c r="AF243" s="66">
        <f t="shared" si="343"/>
        <v>0.71336453217460261</v>
      </c>
      <c r="AG243" s="89">
        <f t="shared" si="330"/>
        <v>3360.4922003837141</v>
      </c>
      <c r="AH243" s="89">
        <f t="shared" si="331"/>
        <v>624.13571595643145</v>
      </c>
      <c r="AI243" s="65">
        <f t="shared" si="344"/>
        <v>0.84336411603277228</v>
      </c>
      <c r="AJ243" s="65">
        <f t="shared" si="345"/>
        <v>5.3123855981792074</v>
      </c>
    </row>
    <row r="244" spans="19:36" x14ac:dyDescent="0.3">
      <c r="S244" s="50">
        <v>0.77</v>
      </c>
      <c r="T244" s="65">
        <f t="shared" si="332"/>
        <v>0.7647383387801876</v>
      </c>
      <c r="U244" s="65">
        <f t="shared" si="333"/>
        <v>0.23526166121981246</v>
      </c>
      <c r="V244" s="65">
        <f t="shared" si="334"/>
        <v>0.7647383387801876</v>
      </c>
      <c r="W244" s="65">
        <f t="shared" si="335"/>
        <v>0.23526166121981246</v>
      </c>
      <c r="X244" s="65">
        <f t="shared" si="336"/>
        <v>0.74986737400530501</v>
      </c>
      <c r="Y244" s="65">
        <f t="shared" si="337"/>
        <v>0.25013262599469499</v>
      </c>
      <c r="Z244" s="65"/>
      <c r="AA244" s="65">
        <f t="shared" si="338"/>
        <v>1.4976115041557274</v>
      </c>
      <c r="AB244" s="65">
        <f t="shared" si="339"/>
        <v>0.82550582421602425</v>
      </c>
      <c r="AC244" s="65">
        <f t="shared" si="340"/>
        <v>-2.3307569490202767E-2</v>
      </c>
      <c r="AD244" s="65">
        <f t="shared" si="341"/>
        <v>-0.34493348012076602</v>
      </c>
      <c r="AE244" s="66">
        <f t="shared" si="342"/>
        <v>0.9769619538686326</v>
      </c>
      <c r="AF244" s="66">
        <f t="shared" si="343"/>
        <v>0.70826746576711852</v>
      </c>
      <c r="AG244" s="89">
        <f t="shared" si="330"/>
        <v>3412.2175694399934</v>
      </c>
      <c r="AH244" s="89">
        <f t="shared" si="331"/>
        <v>593.85635742314321</v>
      </c>
      <c r="AI244" s="65">
        <f t="shared" si="344"/>
        <v>0.85176100884185413</v>
      </c>
      <c r="AJ244" s="65">
        <f t="shared" si="345"/>
        <v>5.3409778481540515</v>
      </c>
    </row>
    <row r="245" spans="19:36" x14ac:dyDescent="0.3">
      <c r="S245" s="50">
        <v>0.78</v>
      </c>
      <c r="T245" s="65">
        <f t="shared" si="332"/>
        <v>0.7749002292604229</v>
      </c>
      <c r="U245" s="65">
        <f t="shared" si="333"/>
        <v>0.22509977073957715</v>
      </c>
      <c r="V245" s="65">
        <f t="shared" si="334"/>
        <v>0.7749002292604229</v>
      </c>
      <c r="W245" s="65">
        <f t="shared" si="335"/>
        <v>0.22509977073957715</v>
      </c>
      <c r="X245" s="65">
        <f t="shared" si="336"/>
        <v>0.76047040971168434</v>
      </c>
      <c r="Y245" s="65">
        <f t="shared" si="337"/>
        <v>0.23952959028831561</v>
      </c>
      <c r="Z245" s="65"/>
      <c r="AA245" s="65">
        <f t="shared" si="338"/>
        <v>1.4976115041557274</v>
      </c>
      <c r="AB245" s="65">
        <f t="shared" si="339"/>
        <v>0.82550582421602425</v>
      </c>
      <c r="AC245" s="65">
        <f t="shared" si="340"/>
        <v>-2.1214725838016979E-2</v>
      </c>
      <c r="AD245" s="65">
        <f t="shared" si="341"/>
        <v>-0.35214189713239941</v>
      </c>
      <c r="AE245" s="66">
        <f t="shared" si="342"/>
        <v>0.97900872352958979</v>
      </c>
      <c r="AF245" s="66">
        <f t="shared" si="343"/>
        <v>0.70318033562362503</v>
      </c>
      <c r="AG245" s="89">
        <f t="shared" si="330"/>
        <v>3463.7736396374071</v>
      </c>
      <c r="AH245" s="89">
        <f t="shared" si="331"/>
        <v>563.95659426671455</v>
      </c>
      <c r="AI245" s="65">
        <f t="shared" si="344"/>
        <v>0.85998153761155316</v>
      </c>
      <c r="AJ245" s="65">
        <f t="shared" si="345"/>
        <v>5.3698504696509026</v>
      </c>
    </row>
    <row r="246" spans="19:36" x14ac:dyDescent="0.3">
      <c r="S246" s="50">
        <v>0.79</v>
      </c>
      <c r="T246" s="65">
        <f t="shared" si="332"/>
        <v>0.78506816154924186</v>
      </c>
      <c r="U246" s="65">
        <f t="shared" si="333"/>
        <v>0.21493183845075803</v>
      </c>
      <c r="V246" s="65">
        <f t="shared" si="334"/>
        <v>0.78506816154924186</v>
      </c>
      <c r="W246" s="65">
        <f t="shared" si="335"/>
        <v>0.21493183845075803</v>
      </c>
      <c r="X246" s="65">
        <f t="shared" si="336"/>
        <v>0.77109760729206234</v>
      </c>
      <c r="Y246" s="65">
        <f t="shared" si="337"/>
        <v>0.22890239270793766</v>
      </c>
      <c r="Z246" s="65"/>
      <c r="AA246" s="65">
        <f t="shared" si="338"/>
        <v>1.4976115041557274</v>
      </c>
      <c r="AB246" s="65">
        <f t="shared" si="339"/>
        <v>0.82550582421602425</v>
      </c>
      <c r="AC246" s="65">
        <f t="shared" si="340"/>
        <v>-1.9230301015735141E-2</v>
      </c>
      <c r="AD246" s="65">
        <f t="shared" si="341"/>
        <v>-0.359387078824012</v>
      </c>
      <c r="AE246" s="66">
        <f t="shared" si="342"/>
        <v>0.98095342165723498</v>
      </c>
      <c r="AF246" s="66">
        <f t="shared" si="343"/>
        <v>0.69810407774090255</v>
      </c>
      <c r="AG246" s="89">
        <f t="shared" si="330"/>
        <v>3515.1496275150989</v>
      </c>
      <c r="AH246" s="89">
        <f t="shared" si="331"/>
        <v>534.43605636534949</v>
      </c>
      <c r="AI246" s="65">
        <f t="shared" si="344"/>
        <v>0.86802697903326376</v>
      </c>
      <c r="AJ246" s="65">
        <f t="shared" si="345"/>
        <v>5.3989885924903884</v>
      </c>
    </row>
    <row r="247" spans="19:36" x14ac:dyDescent="0.3">
      <c r="S247" s="60">
        <v>0.8</v>
      </c>
      <c r="T247" s="60">
        <f t="shared" si="332"/>
        <v>0.79524214103653368</v>
      </c>
      <c r="U247" s="60">
        <f t="shared" si="333"/>
        <v>0.20475785896346643</v>
      </c>
      <c r="V247" s="60">
        <f t="shared" si="334"/>
        <v>0.79524214103653368</v>
      </c>
      <c r="W247" s="60">
        <f t="shared" si="335"/>
        <v>0.20475785896346643</v>
      </c>
      <c r="X247" s="60">
        <f t="shared" si="336"/>
        <v>0.78174904942965784</v>
      </c>
      <c r="Y247" s="60">
        <f t="shared" si="337"/>
        <v>0.21825095057034216</v>
      </c>
      <c r="Z247" s="60"/>
      <c r="AA247" s="60">
        <f t="shared" si="338"/>
        <v>1.4976115041557274</v>
      </c>
      <c r="AB247" s="60">
        <f t="shared" si="339"/>
        <v>0.82550582421602425</v>
      </c>
      <c r="AC247" s="60">
        <f t="shared" si="340"/>
        <v>-1.7352719951865506E-2</v>
      </c>
      <c r="AD247" s="60">
        <f t="shared" si="341"/>
        <v>-0.36666814271318976</v>
      </c>
      <c r="AE247" s="64">
        <f t="shared" si="342"/>
        <v>0.98279697139172217</v>
      </c>
      <c r="AF247" s="64">
        <f t="shared" si="343"/>
        <v>0.69303959712699881</v>
      </c>
      <c r="AG247" s="63">
        <f t="shared" si="330"/>
        <v>3566.3349931840521</v>
      </c>
      <c r="AH247" s="63">
        <f t="shared" si="331"/>
        <v>505.2942145166175</v>
      </c>
      <c r="AI247" s="60">
        <f t="shared" si="344"/>
        <v>0.8758987646613412</v>
      </c>
      <c r="AJ247" s="60">
        <f t="shared" si="345"/>
        <v>5.4283774591384999</v>
      </c>
    </row>
    <row r="248" spans="19:36" x14ac:dyDescent="0.3">
      <c r="S248" s="50">
        <v>0.81</v>
      </c>
      <c r="T248" s="65">
        <f t="shared" si="332"/>
        <v>0.80542217311859943</v>
      </c>
      <c r="U248" s="65">
        <f t="shared" si="333"/>
        <v>0.19457782688140055</v>
      </c>
      <c r="V248" s="65">
        <f t="shared" si="334"/>
        <v>0.80542217311859943</v>
      </c>
      <c r="W248" s="65">
        <f t="shared" si="335"/>
        <v>0.19457782688140055</v>
      </c>
      <c r="X248" s="65">
        <f t="shared" si="336"/>
        <v>0.79242481918538266</v>
      </c>
      <c r="Y248" s="65">
        <f t="shared" si="337"/>
        <v>0.2075751808146174</v>
      </c>
      <c r="Z248" s="65"/>
      <c r="AA248" s="65">
        <f t="shared" si="338"/>
        <v>1.4976115041557274</v>
      </c>
      <c r="AB248" s="65">
        <f t="shared" si="339"/>
        <v>0.82550582421602425</v>
      </c>
      <c r="AC248" s="65">
        <f t="shared" si="340"/>
        <v>-1.5580430146163893E-2</v>
      </c>
      <c r="AD248" s="65">
        <f t="shared" si="341"/>
        <v>-0.37398421969164669</v>
      </c>
      <c r="AE248" s="66">
        <f t="shared" si="342"/>
        <v>0.98454031684555965</v>
      </c>
      <c r="AF248" s="66">
        <f t="shared" si="343"/>
        <v>0.68798776840244791</v>
      </c>
      <c r="AG248" s="89">
        <f t="shared" si="330"/>
        <v>3617.3194413029323</v>
      </c>
      <c r="AH248" s="89">
        <f t="shared" si="331"/>
        <v>476.53038650234419</v>
      </c>
      <c r="AI248" s="65">
        <f t="shared" si="344"/>
        <v>0.88359846927804542</v>
      </c>
      <c r="AJ248" s="65">
        <f t="shared" si="345"/>
        <v>5.4580024340934381</v>
      </c>
    </row>
    <row r="249" spans="19:36" x14ac:dyDescent="0.3">
      <c r="S249" s="50">
        <v>0.82</v>
      </c>
      <c r="T249" s="65">
        <f t="shared" si="332"/>
        <v>0.81560826319816371</v>
      </c>
      <c r="U249" s="65">
        <f t="shared" si="333"/>
        <v>0.18439173680183635</v>
      </c>
      <c r="V249" s="65">
        <f t="shared" si="334"/>
        <v>0.81560826319816371</v>
      </c>
      <c r="W249" s="65">
        <f t="shared" si="335"/>
        <v>0.18439173680183635</v>
      </c>
      <c r="X249" s="65">
        <f t="shared" si="336"/>
        <v>0.80312499999999998</v>
      </c>
      <c r="Y249" s="65">
        <f t="shared" si="337"/>
        <v>0.19687500000000008</v>
      </c>
      <c r="Z249" s="65"/>
      <c r="AA249" s="65">
        <f t="shared" si="338"/>
        <v>1.4976115041557274</v>
      </c>
      <c r="AB249" s="65">
        <f t="shared" si="339"/>
        <v>0.82550582421602425</v>
      </c>
      <c r="AC249" s="65">
        <f t="shared" si="340"/>
        <v>-1.3911901274180308E-2</v>
      </c>
      <c r="AD249" s="65">
        <f t="shared" si="341"/>
        <v>-0.38133445377864428</v>
      </c>
      <c r="AE249" s="66">
        <f t="shared" si="342"/>
        <v>0.98618442202689938</v>
      </c>
      <c r="AF249" s="66">
        <f t="shared" si="343"/>
        <v>0.68294943639888117</v>
      </c>
      <c r="AG249" s="89">
        <f t="shared" si="330"/>
        <v>3668.092921829767</v>
      </c>
      <c r="AH249" s="89">
        <f t="shared" si="331"/>
        <v>448.14374302028773</v>
      </c>
      <c r="AI249" s="65">
        <f t="shared" si="344"/>
        <v>0.89112779961192712</v>
      </c>
      <c r="AJ249" s="65">
        <f t="shared" si="345"/>
        <v>5.4878490127959987</v>
      </c>
    </row>
    <row r="250" spans="19:36" x14ac:dyDescent="0.3">
      <c r="S250" s="50">
        <v>0.83</v>
      </c>
      <c r="T250" s="65">
        <f t="shared" si="332"/>
        <v>0.82580041668438287</v>
      </c>
      <c r="U250" s="65">
        <f t="shared" si="333"/>
        <v>0.17419958331561725</v>
      </c>
      <c r="V250" s="65">
        <f t="shared" si="334"/>
        <v>0.82580041668438287</v>
      </c>
      <c r="W250" s="65">
        <f t="shared" si="335"/>
        <v>0.17419958331561725</v>
      </c>
      <c r="X250" s="65">
        <f t="shared" si="336"/>
        <v>0.81384967569629907</v>
      </c>
      <c r="Y250" s="65">
        <f t="shared" si="337"/>
        <v>0.18615032430370093</v>
      </c>
      <c r="Z250" s="65"/>
      <c r="AA250" s="65">
        <f t="shared" si="338"/>
        <v>1.4976115041557274</v>
      </c>
      <c r="AB250" s="65">
        <f t="shared" si="339"/>
        <v>0.82550582421602425</v>
      </c>
      <c r="AC250" s="65">
        <f t="shared" si="340"/>
        <v>-1.2345624799810065E-2</v>
      </c>
      <c r="AD250" s="65">
        <f t="shared" si="341"/>
        <v>-0.38871800187947353</v>
      </c>
      <c r="AE250" s="66">
        <f t="shared" si="342"/>
        <v>0.98773026978297152</v>
      </c>
      <c r="AF250" s="66">
        <f t="shared" si="343"/>
        <v>0.67792541675457552</v>
      </c>
      <c r="AG250" s="89">
        <f t="shared" si="330"/>
        <v>3718.6456305564247</v>
      </c>
      <c r="AH250" s="89">
        <f t="shared" si="331"/>
        <v>420.13331348298044</v>
      </c>
      <c r="AI250" s="65">
        <f t="shared" si="344"/>
        <v>0.89848858342916593</v>
      </c>
      <c r="AJ250" s="65">
        <f t="shared" si="345"/>
        <v>5.5179028300732798</v>
      </c>
    </row>
    <row r="251" spans="19:36" x14ac:dyDescent="0.3">
      <c r="S251" s="50">
        <v>0.84</v>
      </c>
      <c r="T251" s="65">
        <f t="shared" si="332"/>
        <v>0.83599863899285465</v>
      </c>
      <c r="U251" s="65">
        <f t="shared" si="333"/>
        <v>0.16400136100714532</v>
      </c>
      <c r="V251" s="65">
        <f t="shared" si="334"/>
        <v>0.83599863899285465</v>
      </c>
      <c r="W251" s="65">
        <f t="shared" si="335"/>
        <v>0.16400136100714532</v>
      </c>
      <c r="X251" s="65">
        <f t="shared" si="336"/>
        <v>0.82459893048128341</v>
      </c>
      <c r="Y251" s="65">
        <f t="shared" si="337"/>
        <v>0.17540106951871662</v>
      </c>
      <c r="Z251" s="65"/>
      <c r="AA251" s="65">
        <f t="shared" si="338"/>
        <v>1.4976115041557274</v>
      </c>
      <c r="AB251" s="65">
        <f t="shared" si="339"/>
        <v>0.82550582421602425</v>
      </c>
      <c r="AC251" s="65">
        <f t="shared" si="340"/>
        <v>-1.0880113595579624E-2</v>
      </c>
      <c r="AD251" s="65">
        <f t="shared" si="341"/>
        <v>-0.39613403354886156</v>
      </c>
      <c r="AE251" s="66">
        <f t="shared" si="342"/>
        <v>0.9891788607639882</v>
      </c>
      <c r="AF251" s="66">
        <f t="shared" si="343"/>
        <v>0.67291649650653229</v>
      </c>
      <c r="AG251" s="89">
        <f t="shared" si="330"/>
        <v>3768.9680094335426</v>
      </c>
      <c r="AH251" s="89">
        <f t="shared" si="331"/>
        <v>392.49799168428649</v>
      </c>
      <c r="AI251" s="65">
        <f t="shared" si="344"/>
        <v>0.90568275901356488</v>
      </c>
      <c r="AJ251" s="65">
        <f t="shared" si="345"/>
        <v>5.5481496681266531</v>
      </c>
    </row>
    <row r="252" spans="19:36" x14ac:dyDescent="0.3">
      <c r="S252" s="50">
        <v>0.85</v>
      </c>
      <c r="T252" s="65">
        <f t="shared" si="332"/>
        <v>0.84620293554562864</v>
      </c>
      <c r="U252" s="65">
        <f t="shared" si="333"/>
        <v>0.15379706445437147</v>
      </c>
      <c r="V252" s="65">
        <f t="shared" si="334"/>
        <v>0.84620293554562864</v>
      </c>
      <c r="W252" s="65">
        <f t="shared" si="335"/>
        <v>0.15379706445437147</v>
      </c>
      <c r="X252" s="65">
        <f t="shared" si="336"/>
        <v>0.8353728489483746</v>
      </c>
      <c r="Y252" s="65">
        <f t="shared" si="337"/>
        <v>0.16462715105162526</v>
      </c>
      <c r="Z252" s="65"/>
      <c r="AA252" s="65">
        <f t="shared" si="338"/>
        <v>1.4976115041557274</v>
      </c>
      <c r="AB252" s="65">
        <f t="shared" si="339"/>
        <v>0.82550582421602425</v>
      </c>
      <c r="AC252" s="65">
        <f t="shared" si="340"/>
        <v>-9.5139015705068553E-3</v>
      </c>
      <c r="AD252" s="65">
        <f t="shared" si="341"/>
        <v>-0.40358173075916692</v>
      </c>
      <c r="AE252" s="66">
        <f t="shared" si="342"/>
        <v>0.99053121240769959</v>
      </c>
      <c r="AF252" s="66">
        <f t="shared" si="343"/>
        <v>0.66792343467871051</v>
      </c>
      <c r="AG252" s="89">
        <f t="shared" si="330"/>
        <v>3819.0507466930926</v>
      </c>
      <c r="AH252" s="89">
        <f t="shared" si="331"/>
        <v>365.23654133434849</v>
      </c>
      <c r="AI252" s="65">
        <f t="shared" si="344"/>
        <v>0.9127123650473512</v>
      </c>
      <c r="AJ252" s="65">
        <f t="shared" si="345"/>
        <v>5.5785754640744685</v>
      </c>
    </row>
    <row r="253" spans="19:36" x14ac:dyDescent="0.3">
      <c r="S253" s="50">
        <v>0.86</v>
      </c>
      <c r="T253" s="65">
        <f t="shared" si="332"/>
        <v>0.85641331177121449</v>
      </c>
      <c r="U253" s="65">
        <f t="shared" si="333"/>
        <v>0.14358668822878543</v>
      </c>
      <c r="V253" s="65">
        <f t="shared" si="334"/>
        <v>0.85641331177121449</v>
      </c>
      <c r="W253" s="65">
        <f t="shared" si="335"/>
        <v>0.14358668822878543</v>
      </c>
      <c r="X253" s="65">
        <f t="shared" si="336"/>
        <v>0.84617151607963237</v>
      </c>
      <c r="Y253" s="65">
        <f t="shared" si="337"/>
        <v>0.15382848392036755</v>
      </c>
      <c r="Z253" s="65"/>
      <c r="AA253" s="65">
        <f t="shared" si="338"/>
        <v>1.4976115041557274</v>
      </c>
      <c r="AB253" s="65">
        <f t="shared" si="339"/>
        <v>0.82550582421602425</v>
      </c>
      <c r="AC253" s="65">
        <f t="shared" si="340"/>
        <v>-8.2455433054159782E-3</v>
      </c>
      <c r="AD253" s="65">
        <f t="shared" si="341"/>
        <v>-0.41106028767333475</v>
      </c>
      <c r="AE253" s="66">
        <f t="shared" si="342"/>
        <v>0.99178835794471931</v>
      </c>
      <c r="AF253" s="66">
        <f t="shared" si="343"/>
        <v>0.66294696286599297</v>
      </c>
      <c r="AG253" s="89">
        <f t="shared" si="330"/>
        <v>3868.8847767756138</v>
      </c>
      <c r="AH253" s="89">
        <f t="shared" si="331"/>
        <v>338.34760146369342</v>
      </c>
      <c r="AI253" s="65">
        <f t="shared" si="344"/>
        <v>0.91957953090166866</v>
      </c>
      <c r="AJ253" s="65">
        <f t="shared" si="345"/>
        <v>5.6091663170599082</v>
      </c>
    </row>
    <row r="254" spans="19:36" x14ac:dyDescent="0.3">
      <c r="S254" s="50">
        <v>0.87</v>
      </c>
      <c r="T254" s="65">
        <f t="shared" si="332"/>
        <v>0.86662977310459333</v>
      </c>
      <c r="U254" s="65">
        <f t="shared" si="333"/>
        <v>0.13337022689540676</v>
      </c>
      <c r="V254" s="65">
        <f t="shared" si="334"/>
        <v>0.86662977310459333</v>
      </c>
      <c r="W254" s="65">
        <f t="shared" si="335"/>
        <v>0.13337022689540676</v>
      </c>
      <c r="X254" s="65">
        <f t="shared" si="336"/>
        <v>0.85699501724798777</v>
      </c>
      <c r="Y254" s="65">
        <f t="shared" si="337"/>
        <v>0.14300498275201229</v>
      </c>
      <c r="Z254" s="65"/>
      <c r="AA254" s="65">
        <f t="shared" si="338"/>
        <v>1.4976115041557274</v>
      </c>
      <c r="AB254" s="65">
        <f t="shared" si="339"/>
        <v>0.82550582421602425</v>
      </c>
      <c r="AC254" s="65">
        <f t="shared" si="340"/>
        <v>-7.0736136954369089E-3</v>
      </c>
      <c r="AD254" s="65">
        <f t="shared" si="341"/>
        <v>-0.41856891042235972</v>
      </c>
      <c r="AE254" s="66">
        <f t="shared" si="342"/>
        <v>0.99295134542485353</v>
      </c>
      <c r="AF254" s="66">
        <f t="shared" si="343"/>
        <v>0.6579877858136397</v>
      </c>
      <c r="AG254" s="89">
        <f t="shared" si="330"/>
        <v>3918.4612800696177</v>
      </c>
      <c r="AH254" s="89">
        <f t="shared" si="331"/>
        <v>311.82969169746946</v>
      </c>
      <c r="AI254" s="65">
        <f t="shared" si="344"/>
        <v>0.92628646734264442</v>
      </c>
      <c r="AJ254" s="65">
        <f t="shared" si="345"/>
        <v>5.6399084949352671</v>
      </c>
    </row>
    <row r="255" spans="19:36" x14ac:dyDescent="0.3">
      <c r="S255" s="50">
        <v>0.88</v>
      </c>
      <c r="T255" s="65">
        <f t="shared" si="332"/>
        <v>0.87685232498722532</v>
      </c>
      <c r="U255" s="65">
        <f t="shared" si="333"/>
        <v>0.12314767501277467</v>
      </c>
      <c r="V255" s="65">
        <f t="shared" si="334"/>
        <v>0.87685232498722532</v>
      </c>
      <c r="W255" s="65">
        <f t="shared" si="335"/>
        <v>0.12314767501277467</v>
      </c>
      <c r="X255" s="65">
        <f t="shared" si="336"/>
        <v>0.8678434382194935</v>
      </c>
      <c r="Y255" s="65">
        <f t="shared" si="337"/>
        <v>0.13215656178050653</v>
      </c>
      <c r="Z255" s="65"/>
      <c r="AA255" s="65">
        <f t="shared" si="338"/>
        <v>1.4976115041557274</v>
      </c>
      <c r="AB255" s="65">
        <f t="shared" si="339"/>
        <v>0.82550582421602425</v>
      </c>
      <c r="AC255" s="65">
        <f t="shared" si="340"/>
        <v>-5.9967075996256933E-3</v>
      </c>
      <c r="AD255" s="65">
        <f t="shared" si="341"/>
        <v>-0.42610681688731711</v>
      </c>
      <c r="AE255" s="66">
        <f t="shared" si="342"/>
        <v>0.99402123676443976</v>
      </c>
      <c r="AF255" s="66">
        <f t="shared" si="343"/>
        <v>0.65304658199180055</v>
      </c>
      <c r="AG255" s="89">
        <f t="shared" si="330"/>
        <v>3967.7716824698655</v>
      </c>
      <c r="AH255" s="89">
        <f t="shared" si="331"/>
        <v>285.68121740077731</v>
      </c>
      <c r="AI255" s="65">
        <f t="shared" si="344"/>
        <v>0.9328354576561867</v>
      </c>
      <c r="AJ255" s="65">
        <f t="shared" si="345"/>
        <v>5.670788440532899</v>
      </c>
    </row>
    <row r="256" spans="19:36" x14ac:dyDescent="0.3">
      <c r="S256" s="50">
        <v>0.89</v>
      </c>
      <c r="T256" s="65">
        <f t="shared" si="332"/>
        <v>0.88708097286706145</v>
      </c>
      <c r="U256" s="65">
        <f t="shared" si="333"/>
        <v>0.11291902713293864</v>
      </c>
      <c r="V256" s="65">
        <f t="shared" si="334"/>
        <v>0.88708097286706145</v>
      </c>
      <c r="W256" s="65">
        <f t="shared" si="335"/>
        <v>0.11291902713293864</v>
      </c>
      <c r="X256" s="65">
        <f t="shared" si="336"/>
        <v>0.87871686515558967</v>
      </c>
      <c r="Y256" s="65">
        <f t="shared" si="337"/>
        <v>0.12128313484441028</v>
      </c>
      <c r="Z256" s="65"/>
      <c r="AA256" s="65">
        <f t="shared" si="338"/>
        <v>1.4976115041557274</v>
      </c>
      <c r="AB256" s="65">
        <f t="shared" si="339"/>
        <v>0.82550582421602425</v>
      </c>
      <c r="AC256" s="65">
        <f t="shared" si="340"/>
        <v>-5.013439497456508E-3</v>
      </c>
      <c r="AD256" s="65">
        <f t="shared" si="341"/>
        <v>-0.43367323648572575</v>
      </c>
      <c r="AE256" s="66">
        <f t="shared" si="342"/>
        <v>0.99499910681485826</v>
      </c>
      <c r="AF256" s="66">
        <f t="shared" si="343"/>
        <v>0.64812400416488158</v>
      </c>
      <c r="AG256" s="89">
        <f t="shared" si="330"/>
        <v>4016.8076547618521</v>
      </c>
      <c r="AH256" s="89">
        <f t="shared" si="331"/>
        <v>259.90047469627524</v>
      </c>
      <c r="AI256" s="65">
        <f t="shared" si="344"/>
        <v>0.93922884919219263</v>
      </c>
      <c r="AJ256" s="65">
        <f t="shared" si="345"/>
        <v>5.7017927775341759</v>
      </c>
    </row>
    <row r="257" spans="19:36" x14ac:dyDescent="0.3">
      <c r="S257" s="60">
        <v>0.9</v>
      </c>
      <c r="T257" s="60">
        <f t="shared" si="332"/>
        <v>0.89731572219855127</v>
      </c>
      <c r="U257" s="60">
        <f t="shared" si="333"/>
        <v>0.10268427780144865</v>
      </c>
      <c r="V257" s="60">
        <f t="shared" si="334"/>
        <v>0.89731572219855127</v>
      </c>
      <c r="W257" s="60">
        <f t="shared" si="335"/>
        <v>0.10268427780144865</v>
      </c>
      <c r="X257" s="60">
        <f t="shared" si="336"/>
        <v>0.88961538461538459</v>
      </c>
      <c r="Y257" s="60">
        <f t="shared" si="337"/>
        <v>0.11038461538461537</v>
      </c>
      <c r="Z257" s="60"/>
      <c r="AA257" s="60">
        <f t="shared" si="338"/>
        <v>1.4976115041557274</v>
      </c>
      <c r="AB257" s="60">
        <f t="shared" si="339"/>
        <v>0.82550582421602425</v>
      </c>
      <c r="AC257" s="60">
        <f t="shared" si="340"/>
        <v>-4.1224431521008076E-3</v>
      </c>
      <c r="AD257" s="60">
        <f t="shared" si="341"/>
        <v>-0.44126740996218988</v>
      </c>
      <c r="AE257" s="64">
        <f t="shared" si="342"/>
        <v>0.99588604245219192</v>
      </c>
      <c r="AF257" s="64">
        <f t="shared" si="343"/>
        <v>0.64322067995545906</v>
      </c>
      <c r="AG257" s="63">
        <f t="shared" si="330"/>
        <v>4065.5611118391039</v>
      </c>
      <c r="AH257" s="63">
        <f t="shared" si="331"/>
        <v>234.48565535525921</v>
      </c>
      <c r="AI257" s="60">
        <f t="shared" si="344"/>
        <v>0.94546904532662712</v>
      </c>
      <c r="AJ257" s="60">
        <f t="shared" si="345"/>
        <v>5.7329083159468519</v>
      </c>
    </row>
    <row r="258" spans="19:36" x14ac:dyDescent="0.3">
      <c r="S258" s="50">
        <v>0.91</v>
      </c>
      <c r="T258" s="65">
        <f t="shared" si="332"/>
        <v>0.90755657844265447</v>
      </c>
      <c r="U258" s="65">
        <f t="shared" si="333"/>
        <v>9.2443421557345584E-2</v>
      </c>
      <c r="V258" s="65">
        <f t="shared" si="334"/>
        <v>0.90755657844265447</v>
      </c>
      <c r="W258" s="65">
        <f t="shared" si="335"/>
        <v>9.2443421557345584E-2</v>
      </c>
      <c r="X258" s="65">
        <f t="shared" si="336"/>
        <v>0.90053908355795154</v>
      </c>
      <c r="Y258" s="65">
        <f t="shared" si="337"/>
        <v>9.9460916442048505E-2</v>
      </c>
      <c r="Z258" s="65"/>
      <c r="AA258" s="65">
        <f t="shared" si="338"/>
        <v>1.4976115041557274</v>
      </c>
      <c r="AB258" s="65">
        <f t="shared" si="339"/>
        <v>0.82550582421602425</v>
      </c>
      <c r="AC258" s="65">
        <f t="shared" si="340"/>
        <v>-3.322371280272747E-3</v>
      </c>
      <c r="AD258" s="65">
        <f t="shared" si="341"/>
        <v>-0.44888858918322855</v>
      </c>
      <c r="AE258" s="66">
        <f t="shared" si="342"/>
        <v>0.99668314168812333</v>
      </c>
      <c r="AF258" s="66">
        <f t="shared" si="343"/>
        <v>0.63833721240248642</v>
      </c>
      <c r="AG258" s="89">
        <f t="shared" si="330"/>
        <v>4114.024211760393</v>
      </c>
      <c r="AH258" s="89">
        <f t="shared" si="331"/>
        <v>209.43485156352577</v>
      </c>
      <c r="AI258" s="65">
        <f t="shared" si="344"/>
        <v>0.95155849783795343</v>
      </c>
      <c r="AJ258" s="65">
        <f t="shared" si="345"/>
        <v>5.7641220572020684</v>
      </c>
    </row>
    <row r="259" spans="19:36" x14ac:dyDescent="0.3">
      <c r="S259" s="50">
        <v>0.92</v>
      </c>
      <c r="T259" s="65">
        <f t="shared" si="332"/>
        <v>0.91780354706684852</v>
      </c>
      <c r="U259" s="65">
        <f t="shared" si="333"/>
        <v>8.2196452933151393E-2</v>
      </c>
      <c r="V259" s="65">
        <f t="shared" si="334"/>
        <v>0.91780354706684852</v>
      </c>
      <c r="W259" s="65">
        <f t="shared" si="335"/>
        <v>8.2196452933151393E-2</v>
      </c>
      <c r="X259" s="65">
        <f t="shared" si="336"/>
        <v>0.91148804934464145</v>
      </c>
      <c r="Y259" s="65">
        <f t="shared" si="337"/>
        <v>8.8511950655358482E-2</v>
      </c>
      <c r="Z259" s="65"/>
      <c r="AA259" s="65">
        <f t="shared" si="338"/>
        <v>1.4976115041557274</v>
      </c>
      <c r="AB259" s="65">
        <f t="shared" si="339"/>
        <v>0.82550582421602425</v>
      </c>
      <c r="AC259" s="65">
        <f t="shared" si="340"/>
        <v>-2.6118952285553929E-3</v>
      </c>
      <c r="AD259" s="65">
        <f t="shared" si="341"/>
        <v>-0.45653603693619227</v>
      </c>
      <c r="AE259" s="66">
        <f t="shared" si="342"/>
        <v>0.99739151280200178</v>
      </c>
      <c r="AF259" s="66">
        <f t="shared" si="343"/>
        <v>0.63347418051356497</v>
      </c>
      <c r="AG259" s="89">
        <f t="shared" si="330"/>
        <v>4162.189354653312</v>
      </c>
      <c r="AH259" s="89">
        <f t="shared" si="331"/>
        <v>184.74606056340721</v>
      </c>
      <c r="AI259" s="65">
        <f t="shared" si="344"/>
        <v>0.95749969969264048</v>
      </c>
      <c r="AJ259" s="65">
        <f t="shared" si="345"/>
        <v>5.7954211988814377</v>
      </c>
    </row>
    <row r="260" spans="19:36" x14ac:dyDescent="0.3">
      <c r="S260" s="50">
        <v>0.93</v>
      </c>
      <c r="T260" s="65">
        <f t="shared" si="332"/>
        <v>0.92805663354514056</v>
      </c>
      <c r="U260" s="65">
        <f t="shared" si="333"/>
        <v>7.1943366454859436E-2</v>
      </c>
      <c r="V260" s="65">
        <f t="shared" si="334"/>
        <v>0.92805663354514056</v>
      </c>
      <c r="W260" s="65">
        <f t="shared" si="335"/>
        <v>7.1943366454859436E-2</v>
      </c>
      <c r="X260" s="65">
        <f t="shared" si="336"/>
        <v>0.9224623697414126</v>
      </c>
      <c r="Y260" s="65">
        <f t="shared" si="337"/>
        <v>7.753763025858737E-2</v>
      </c>
      <c r="Z260" s="65"/>
      <c r="AA260" s="65">
        <f t="shared" si="338"/>
        <v>1.4976115041557274</v>
      </c>
      <c r="AB260" s="65">
        <f t="shared" si="339"/>
        <v>0.82550582421602425</v>
      </c>
      <c r="AC260" s="65">
        <f t="shared" si="340"/>
        <v>-1.9897046560112056E-3</v>
      </c>
      <c r="AD260" s="65">
        <f t="shared" si="341"/>
        <v>-0.46420902673217157</v>
      </c>
      <c r="AE260" s="66">
        <f t="shared" si="342"/>
        <v>0.99801227349410215</v>
      </c>
      <c r="AF260" s="66">
        <f t="shared" si="343"/>
        <v>0.62863213981106614</v>
      </c>
      <c r="AG260" s="89">
        <f t="shared" si="330"/>
        <v>4210.0491814710349</v>
      </c>
      <c r="AH260" s="89">
        <f t="shared" si="331"/>
        <v>160.41718917344019</v>
      </c>
      <c r="AI260" s="65">
        <f t="shared" si="344"/>
        <v>0.96329517823293875</v>
      </c>
      <c r="AJ260" s="65">
        <f t="shared" si="345"/>
        <v>5.8267931390852361</v>
      </c>
    </row>
    <row r="261" spans="19:36" x14ac:dyDescent="0.3">
      <c r="S261" s="50">
        <v>0.94</v>
      </c>
      <c r="T261" s="65">
        <f t="shared" si="332"/>
        <v>0.93831584335807527</v>
      </c>
      <c r="U261" s="65">
        <f t="shared" si="333"/>
        <v>6.1684156641924816E-2</v>
      </c>
      <c r="V261" s="65">
        <f t="shared" si="334"/>
        <v>0.93831584335807527</v>
      </c>
      <c r="W261" s="65">
        <f t="shared" si="335"/>
        <v>6.1684156641924816E-2</v>
      </c>
      <c r="X261" s="65">
        <f t="shared" si="336"/>
        <v>0.93346213292117464</v>
      </c>
      <c r="Y261" s="65">
        <f t="shared" si="337"/>
        <v>6.6537867078825419E-2</v>
      </c>
      <c r="Z261" s="65"/>
      <c r="AA261" s="65">
        <f t="shared" si="338"/>
        <v>1.4976115041557274</v>
      </c>
      <c r="AB261" s="65">
        <f t="shared" si="339"/>
        <v>0.82550582421602425</v>
      </c>
      <c r="AC261" s="65">
        <f t="shared" si="340"/>
        <v>-1.4545072229530075E-3</v>
      </c>
      <c r="AD261" s="65">
        <f t="shared" si="341"/>
        <v>-0.47190684261278215</v>
      </c>
      <c r="AE261" s="66">
        <f t="shared" si="342"/>
        <v>0.99854655006000714</v>
      </c>
      <c r="AF261" s="66">
        <f t="shared" si="343"/>
        <v>0.62381162287192715</v>
      </c>
      <c r="AG261" s="89">
        <f t="shared" si="330"/>
        <v>4257.5965726086943</v>
      </c>
      <c r="AH261" s="89">
        <f t="shared" si="331"/>
        <v>136.44605818719717</v>
      </c>
      <c r="AI261" s="65">
        <f t="shared" si="344"/>
        <v>0.96894748875877823</v>
      </c>
      <c r="AJ261" s="65">
        <f t="shared" si="345"/>
        <v>5.8582254804523437</v>
      </c>
    </row>
    <row r="262" spans="19:36" x14ac:dyDescent="0.3">
      <c r="S262" s="50">
        <v>0.95</v>
      </c>
      <c r="T262" s="65">
        <f t="shared" si="332"/>
        <v>0.94858118199274577</v>
      </c>
      <c r="U262" s="65">
        <f t="shared" si="333"/>
        <v>5.1418818007254154E-2</v>
      </c>
      <c r="V262" s="65">
        <f t="shared" si="334"/>
        <v>0.94858118199274577</v>
      </c>
      <c r="W262" s="65">
        <f t="shared" si="335"/>
        <v>5.1418818007254154E-2</v>
      </c>
      <c r="X262" s="65">
        <f t="shared" si="336"/>
        <v>0.94448742746615089</v>
      </c>
      <c r="Y262" s="65">
        <f t="shared" si="337"/>
        <v>5.551257253384919E-2</v>
      </c>
      <c r="Z262" s="65"/>
      <c r="AA262" s="65">
        <f t="shared" si="338"/>
        <v>1.4976115041557274</v>
      </c>
      <c r="AB262" s="65">
        <f t="shared" si="339"/>
        <v>0.82550582421602425</v>
      </c>
      <c r="AC262" s="65">
        <f t="shared" si="340"/>
        <v>-1.0050282857523192E-3</v>
      </c>
      <c r="AD262" s="65">
        <f t="shared" si="341"/>
        <v>-0.47962877896078082</v>
      </c>
      <c r="AE262" s="66">
        <f t="shared" si="342"/>
        <v>0.99899547658602428</v>
      </c>
      <c r="AF262" s="66">
        <f t="shared" si="343"/>
        <v>0.61901313986091611</v>
      </c>
      <c r="AG262" s="89">
        <f t="shared" si="330"/>
        <v>4304.8246463857076</v>
      </c>
      <c r="AH262" s="89">
        <f t="shared" si="331"/>
        <v>112.83040665285743</v>
      </c>
      <c r="AI262" s="65">
        <f t="shared" si="344"/>
        <v>0.9744592084945044</v>
      </c>
      <c r="AJ262" s="65">
        <f t="shared" si="345"/>
        <v>5.8897060338424625</v>
      </c>
    </row>
    <row r="263" spans="19:36" x14ac:dyDescent="0.3">
      <c r="S263" s="50">
        <v>0.96</v>
      </c>
      <c r="T263" s="65">
        <f t="shared" si="332"/>
        <v>0.95885265494280347</v>
      </c>
      <c r="U263" s="65">
        <f t="shared" si="333"/>
        <v>4.1147345057196562E-2</v>
      </c>
      <c r="V263" s="65">
        <f t="shared" si="334"/>
        <v>0.95885265494280347</v>
      </c>
      <c r="W263" s="65">
        <f t="shared" si="335"/>
        <v>4.1147345057196562E-2</v>
      </c>
      <c r="X263" s="65">
        <f t="shared" si="336"/>
        <v>0.95553834237025548</v>
      </c>
      <c r="Y263" s="65">
        <f t="shared" si="337"/>
        <v>4.4461657629744432E-2</v>
      </c>
      <c r="Z263" s="65"/>
      <c r="AA263" s="65">
        <f t="shared" si="338"/>
        <v>1.4976115041557274</v>
      </c>
      <c r="AB263" s="65">
        <f t="shared" si="339"/>
        <v>0.82550582421602425</v>
      </c>
      <c r="AC263" s="65">
        <f t="shared" si="340"/>
        <v>-6.4001059751814596E-4</v>
      </c>
      <c r="AD263" s="65">
        <f t="shared" si="341"/>
        <v>-0.48737414031438259</v>
      </c>
      <c r="AE263" s="66">
        <f t="shared" si="342"/>
        <v>0.99936019416557842</v>
      </c>
      <c r="AF263" s="66">
        <f t="shared" si="343"/>
        <v>0.6142371790572313</v>
      </c>
      <c r="AG263" s="89">
        <f t="shared" si="330"/>
        <v>4351.7267574004609</v>
      </c>
      <c r="AH263" s="89">
        <f t="shared" si="331"/>
        <v>89.567896035167493</v>
      </c>
      <c r="AI263" s="65">
        <f t="shared" si="344"/>
        <v>0.97983293093020041</v>
      </c>
      <c r="AJ263" s="65">
        <f t="shared" si="345"/>
        <v>5.9212228216913569</v>
      </c>
    </row>
    <row r="264" spans="19:36" x14ac:dyDescent="0.3">
      <c r="S264" s="50">
        <v>0.97</v>
      </c>
      <c r="T264" s="65">
        <f t="shared" si="332"/>
        <v>0.96913026770846666</v>
      </c>
      <c r="U264" s="65">
        <f t="shared" si="333"/>
        <v>3.0869732291533274E-2</v>
      </c>
      <c r="V264" s="65">
        <f t="shared" si="334"/>
        <v>0.96913026770846666</v>
      </c>
      <c r="W264" s="65">
        <f t="shared" si="335"/>
        <v>3.0869732291533274E-2</v>
      </c>
      <c r="X264" s="65">
        <f t="shared" si="336"/>
        <v>0.96661496704148897</v>
      </c>
      <c r="Y264" s="65">
        <f t="shared" si="337"/>
        <v>3.3385032958511085E-2</v>
      </c>
      <c r="Z264" s="65"/>
      <c r="AA264" s="65">
        <f t="shared" si="338"/>
        <v>1.4976115041557274</v>
      </c>
      <c r="AB264" s="65">
        <f t="shared" si="339"/>
        <v>0.82550582421602425</v>
      </c>
      <c r="AC264" s="65">
        <f t="shared" si="340"/>
        <v>-3.5821401456097475E-4</v>
      </c>
      <c r="AD264" s="65">
        <f t="shared" si="341"/>
        <v>-0.49514224118524192</v>
      </c>
      <c r="AE264" s="66">
        <f t="shared" si="342"/>
        <v>0.99964185013641893</v>
      </c>
      <c r="AF264" s="66">
        <f t="shared" si="343"/>
        <v>0.60948420737426245</v>
      </c>
      <c r="AG264" s="89">
        <f t="shared" si="330"/>
        <v>4398.2964947633209</v>
      </c>
      <c r="AH264" s="89">
        <f t="shared" si="331"/>
        <v>66.656114261468346</v>
      </c>
      <c r="AI264" s="65">
        <f t="shared" si="344"/>
        <v>0.98507126052654181</v>
      </c>
      <c r="AJ264" s="65">
        <f t="shared" si="345"/>
        <v>5.9527640810493088</v>
      </c>
    </row>
    <row r="265" spans="19:36" x14ac:dyDescent="0.3">
      <c r="S265" s="50">
        <v>0.98</v>
      </c>
      <c r="T265" s="65">
        <f t="shared" si="332"/>
        <v>0.97941402579653203</v>
      </c>
      <c r="U265" s="65">
        <f t="shared" si="333"/>
        <v>2.0585974203468034E-2</v>
      </c>
      <c r="V265" s="65">
        <f t="shared" si="334"/>
        <v>0.97941402579653203</v>
      </c>
      <c r="W265" s="65">
        <f t="shared" si="335"/>
        <v>2.0585974203468034E-2</v>
      </c>
      <c r="X265" s="65">
        <f t="shared" si="336"/>
        <v>0.97771739130434787</v>
      </c>
      <c r="Y265" s="65">
        <f t="shared" si="337"/>
        <v>2.2282608695652198E-2</v>
      </c>
      <c r="Z265" s="65"/>
      <c r="AA265" s="65">
        <f t="shared" si="338"/>
        <v>1.4976115041557274</v>
      </c>
      <c r="AB265" s="65">
        <f t="shared" si="339"/>
        <v>0.82550582421602425</v>
      </c>
      <c r="AC265" s="65">
        <f t="shared" si="340"/>
        <v>-1.5841520842598163E-4</v>
      </c>
      <c r="AD265" s="65">
        <f t="shared" si="341"/>
        <v>-0.50293240587996513</v>
      </c>
      <c r="AE265" s="66">
        <f t="shared" si="342"/>
        <v>0.99984159733860056</v>
      </c>
      <c r="AF265" s="66">
        <f t="shared" si="343"/>
        <v>0.6047546708724163</v>
      </c>
      <c r="AG265" s="89">
        <f t="shared" si="330"/>
        <v>4444.5276802143799</v>
      </c>
      <c r="AH265" s="89">
        <f t="shared" si="331"/>
        <v>44.092579653531175</v>
      </c>
      <c r="AI265" s="65">
        <f t="shared" si="344"/>
        <v>0.99017680777147565</v>
      </c>
      <c r="AJ265" s="65">
        <f t="shared" si="345"/>
        <v>5.984318266313668</v>
      </c>
    </row>
    <row r="266" spans="19:36" x14ac:dyDescent="0.3">
      <c r="S266" s="50">
        <v>0.99</v>
      </c>
      <c r="T266" s="65">
        <f t="shared" si="332"/>
        <v>0.98970393472038265</v>
      </c>
      <c r="U266" s="65">
        <f t="shared" si="333"/>
        <v>1.0296065279617218E-2</v>
      </c>
      <c r="V266" s="65">
        <f t="shared" si="334"/>
        <v>0.98970393472038265</v>
      </c>
      <c r="W266" s="65">
        <f t="shared" si="335"/>
        <v>1.0296065279617218E-2</v>
      </c>
      <c r="X266" s="65">
        <f t="shared" si="336"/>
        <v>0.98884570540225414</v>
      </c>
      <c r="Y266" s="65">
        <f t="shared" si="337"/>
        <v>1.1154294597745832E-2</v>
      </c>
      <c r="Z266" s="65"/>
      <c r="AA266" s="65">
        <f t="shared" si="338"/>
        <v>1.4976115041557274</v>
      </c>
      <c r="AB266" s="65">
        <f t="shared" si="339"/>
        <v>0.82550582421602425</v>
      </c>
      <c r="AC266" s="65">
        <f t="shared" si="340"/>
        <v>-3.9407383514046893E-5</v>
      </c>
      <c r="AD266" s="65">
        <f t="shared" si="341"/>
        <v>-0.51074396832509594</v>
      </c>
      <c r="AE266" s="66">
        <f t="shared" si="342"/>
        <v>0.99996059339294674</v>
      </c>
      <c r="AF266" s="66">
        <f t="shared" si="343"/>
        <v>0.60004899526487465</v>
      </c>
      <c r="AG266" s="89">
        <f t="shared" si="330"/>
        <v>4490.4143661312419</v>
      </c>
      <c r="AH266" s="89">
        <f t="shared" si="331"/>
        <v>21.874744746964968</v>
      </c>
      <c r="AI266" s="65">
        <f t="shared" si="344"/>
        <v>0.99515218457650922</v>
      </c>
      <c r="AJ266" s="65">
        <f t="shared" si="345"/>
        <v>6.0158740516648965</v>
      </c>
    </row>
    <row r="267" spans="19:36" x14ac:dyDescent="0.3">
      <c r="S267" s="60">
        <v>0.99999899999999997</v>
      </c>
      <c r="T267" s="60">
        <f t="shared" si="332"/>
        <v>0.99999897008550087</v>
      </c>
      <c r="U267" s="60">
        <f t="shared" si="333"/>
        <v>1.0299144991347378E-6</v>
      </c>
      <c r="V267" s="60">
        <f t="shared" si="334"/>
        <v>0.99999897008550087</v>
      </c>
      <c r="W267" s="60">
        <f t="shared" si="335"/>
        <v>1.0299144991347378E-6</v>
      </c>
      <c r="X267" s="60">
        <f t="shared" si="336"/>
        <v>0.99999888326861286</v>
      </c>
      <c r="Y267" s="60">
        <f t="shared" si="337"/>
        <v>1.1167313871840906E-6</v>
      </c>
      <c r="Z267" s="60"/>
      <c r="AA267" s="60">
        <f t="shared" si="338"/>
        <v>1.4976115041557274</v>
      </c>
      <c r="AB267" s="60">
        <f t="shared" si="339"/>
        <v>0.82550582421602425</v>
      </c>
      <c r="AC267" s="60">
        <f t="shared" si="340"/>
        <v>-3.9289680004304231E-13</v>
      </c>
      <c r="AD267" s="60">
        <f t="shared" si="341"/>
        <v>-0.51857548764986017</v>
      </c>
      <c r="AE267" s="64">
        <f t="shared" si="342"/>
        <v>0.99999999999960709</v>
      </c>
      <c r="AF267" s="64">
        <f t="shared" si="343"/>
        <v>0.59536805333080067</v>
      </c>
      <c r="AG267" s="63">
        <f t="shared" si="330"/>
        <v>4535.9462974807448</v>
      </c>
      <c r="AH267" s="63">
        <f t="shared" si="331"/>
        <v>2.1704101332149241E-3</v>
      </c>
      <c r="AI267" s="60">
        <f t="shared" si="344"/>
        <v>0.99999952150908478</v>
      </c>
      <c r="AJ267" s="60">
        <f t="shared" si="345"/>
        <v>6.0474171794286908</v>
      </c>
    </row>
  </sheetData>
  <sortState xmlns:xlrd2="http://schemas.microsoft.com/office/spreadsheetml/2017/richdata2" ref="AY7:BB20">
    <sortCondition ref="AY7:AY20"/>
  </sortState>
  <mergeCells count="17">
    <mergeCell ref="DJ60:DQ60"/>
    <mergeCell ref="DR60:DY60"/>
    <mergeCell ref="DZ60:EG60"/>
    <mergeCell ref="EH60:EO60"/>
    <mergeCell ref="EP60:EW60"/>
    <mergeCell ref="CT60:DA60"/>
    <mergeCell ref="DB60:DI60"/>
    <mergeCell ref="B2:J2"/>
    <mergeCell ref="AH60:AO60"/>
    <mergeCell ref="AP60:AW60"/>
    <mergeCell ref="AX60:BE60"/>
    <mergeCell ref="BF60:BM60"/>
    <mergeCell ref="Z60:AG60"/>
    <mergeCell ref="BN60:BU60"/>
    <mergeCell ref="BV60:CC60"/>
    <mergeCell ref="CD60:CK60"/>
    <mergeCell ref="CL60:CS60"/>
  </mergeCells>
  <hyperlinks>
    <hyperlink ref="B3" r:id="rId1" xr:uid="{00000000-0004-0000-0200-000000000000}"/>
  </hyperlinks>
  <pageMargins left="0.25" right="0.25" top="0.75" bottom="0.75" header="0.3" footer="0.3"/>
  <pageSetup paperSize="9" orientation="portrait" horizontalDpi="4294967293" verticalDpi="4294967293" r:id="rId2"/>
  <customProperties>
    <customPr name="SSC_SHEET_GUID" r:id="rId3"/>
  </customProperties>
  <drawing r:id="rId4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D48CD6-30CC-44F5-8D61-D9C7BB81BA95}">
  <dimension ref="A1"/>
  <sheetViews>
    <sheetView showGridLines="0" workbookViewId="0">
      <selection activeCell="L24" sqref="L24"/>
    </sheetView>
  </sheetViews>
  <sheetFormatPr baseColWidth="10"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3</vt:i4>
      </vt:variant>
    </vt:vector>
  </HeadingPairs>
  <TitlesOfParts>
    <vt:vector size="13" baseType="lpstr">
      <vt:lpstr>Wilson</vt:lpstr>
      <vt:lpstr>T vs xy</vt:lpstr>
      <vt:lpstr>p vs xy </vt:lpstr>
      <vt:lpstr>Volatilidad</vt:lpstr>
      <vt:lpstr>NRTL</vt:lpstr>
      <vt:lpstr>T vs xy (NTRL)</vt:lpstr>
      <vt:lpstr>p vs xy (NTRL) </vt:lpstr>
      <vt:lpstr>UNIQUAC</vt:lpstr>
      <vt:lpstr>Volatilidad (NTRL)</vt:lpstr>
      <vt:lpstr>Dbk</vt:lpstr>
      <vt:lpstr>NRTL!Área_de_impresión</vt:lpstr>
      <vt:lpstr>UNIQUAC!Área_de_impresión</vt:lpstr>
      <vt:lpstr>Wilson!Área_de_impresión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Aarav</dc:creator>
  <cp:lastModifiedBy>Dr Juan Carlos Vazquez Lira</cp:lastModifiedBy>
  <cp:lastPrinted>2015-10-21T09:34:50Z</cp:lastPrinted>
  <dcterms:created xsi:type="dcterms:W3CDTF">2015-10-18T06:37:22Z</dcterms:created>
  <dcterms:modified xsi:type="dcterms:W3CDTF">2024-03-22T06:48:45Z</dcterms:modified>
</cp:coreProperties>
</file>